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charts/chart8.xml" ContentType="application/vnd.openxmlformats-officedocument.drawingml.chart+xml"/>
  <Override PartName="/xl/drawings/drawing14.xml" ContentType="application/vnd.openxmlformats-officedocument.drawingml.chartshapes+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ml.chartshapes+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charts/chart1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21.xml" ContentType="application/vnd.openxmlformats-officedocument.drawingml.chartshapes+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24226"/>
  <mc:AlternateContent xmlns:mc="http://schemas.openxmlformats.org/markup-compatibility/2006">
    <mc:Choice Requires="x15">
      <x15ac:absPath xmlns:x15ac="http://schemas.microsoft.com/office/spreadsheetml/2010/11/ac" url="C:\Users\mac0004\Desktop\"/>
    </mc:Choice>
  </mc:AlternateContent>
  <xr:revisionPtr revIDLastSave="0" documentId="13_ncr:1_{640B0A5D-DDD9-45B0-96A7-661B1E39D8D5}" xr6:coauthVersionLast="36" xr6:coauthVersionMax="47" xr10:uidLastSave="{00000000-0000-0000-0000-000000000000}"/>
  <bookViews>
    <workbookView xWindow="-105" yWindow="-105" windowWidth="19425" windowHeight="10425" tabRatio="1000" activeTab="2" xr2:uid="{00000000-000D-0000-FFFF-FFFF00000000}"/>
  </bookViews>
  <sheets>
    <sheet name="トピックス" sheetId="102" r:id="rId1"/>
    <sheet name="国調100年" sheetId="103" r:id="rId2"/>
    <sheet name="目次" sheetId="69" r:id="rId3"/>
    <sheet name="1県推移" sheetId="60" r:id="rId4"/>
    <sheet name="2市町別1" sheetId="80" r:id="rId5"/>
    <sheet name="3市区町別2" sheetId="54" r:id="rId6"/>
    <sheet name="3_2DID市町" sheetId="105" r:id="rId7"/>
    <sheet name="4市町推移1" sheetId="55" r:id="rId8"/>
    <sheet name="5市町推移2" sheetId="81" r:id="rId9"/>
    <sheet name="6市町ｸﾞﾗﾌ1" sheetId="56" r:id="rId10"/>
    <sheet name="7市町ｸﾞﾗﾌ2" sheetId="82" r:id="rId11"/>
    <sheet name="8地域別1" sheetId="61" r:id="rId12"/>
    <sheet name="8_2地域人口" sheetId="87" r:id="rId13"/>
    <sheet name="9地域推移ｸﾞﾗﾌ" sheetId="62" r:id="rId14"/>
    <sheet name="10年齢3区分" sheetId="67" r:id="rId15"/>
    <sheet name="11府県人口" sheetId="86" r:id="rId16"/>
    <sheet name="12府県総世帯" sheetId="84" r:id="rId17"/>
    <sheet name="12_2府県一般世帯" sheetId="85" r:id="rId18"/>
    <sheet name="13_1市町人口図" sheetId="101" r:id="rId19"/>
    <sheet name="13_2市町世帯図" sheetId="100" r:id="rId20"/>
    <sheet name="14県人口推移" sheetId="74" r:id="rId21"/>
    <sheet name="15地域人口世帯" sheetId="71" r:id="rId22"/>
    <sheet name="16家族類型推移" sheetId="99" r:id="rId23"/>
    <sheet name="17年齢5歳階級時系列" sheetId="104" r:id="rId24"/>
    <sheet name="18配偶関係推移" sheetId="73" r:id="rId25"/>
    <sheet name="19一般世帯推移" sheetId="70" r:id="rId26"/>
    <sheet name="20世帯人員推移" sheetId="96" r:id="rId27"/>
    <sheet name="21地域年齢3区分推移" sheetId="98" r:id="rId28"/>
    <sheet name="21_2地域年齢別2015" sheetId="114" r:id="rId29"/>
    <sheet name="21_3地域年齢別2020" sheetId="107" r:id="rId30"/>
    <sheet name="21_3_2地域別年齢別2015" sheetId="112" r:id="rId31"/>
    <sheet name="22国県年齢5歳区分推移" sheetId="78" r:id="rId32"/>
    <sheet name="23府県一般世帯" sheetId="89" r:id="rId33"/>
    <sheet name="23_2市町一般世帯" sheetId="88" r:id="rId34"/>
    <sheet name="23_3市町世帯家族類型" sheetId="111" r:id="rId35"/>
    <sheet name="24市町人口時系列" sheetId="95" r:id="rId36"/>
    <sheet name="24_2旧市町別人口" sheetId="108" r:id="rId37"/>
    <sheet name="25市町世帯時系列" sheetId="92" r:id="rId38"/>
    <sheet name="26市町自然増減" sheetId="106" r:id="rId39"/>
    <sheet name="27市町転出入" sheetId="90" r:id="rId40"/>
    <sheet name="28県各歳別人口" sheetId="113" r:id="rId41"/>
    <sheet name="(参考）R2県推計人口" sheetId="68" r:id="rId42"/>
  </sheets>
  <externalReferences>
    <externalReference r:id="rId43"/>
  </externalReferences>
  <definedNames>
    <definedName name="__123Graph_AGraph1" hidden="1">#REF!</definedName>
    <definedName name="__123Graph_XGraph1" hidden="1">#REF!</definedName>
    <definedName name="Data">#REF!</definedName>
    <definedName name="DataEnd">#REF!</definedName>
    <definedName name="Hyousoku">#REF!</definedName>
    <definedName name="HyousokuArea">#REF!</definedName>
    <definedName name="HyousokuEnd">#REF!</definedName>
    <definedName name="Hyoutou">#REF!</definedName>
    <definedName name="_xlnm.Print_Area" localSheetId="14">'10年齢3区分'!$A$1:$W$33</definedName>
    <definedName name="_xlnm.Print_Area" localSheetId="3">'1県推移'!$A$1:$X$51</definedName>
    <definedName name="_xlnm.Print_Area" localSheetId="5">'3市区町別2'!$B$1:$AG$73</definedName>
    <definedName name="_xlnm.Print_Area" localSheetId="7">'4市町推移1'!$A$1:$V$58</definedName>
    <definedName name="_xlnm.Print_Area" localSheetId="9">'6市町ｸﾞﾗﾌ1'!$A$1:$U$72</definedName>
    <definedName name="_xlnm.Print_Area" localSheetId="11">'8地域別1'!$A$1:$W$49</definedName>
    <definedName name="_xlnm.Print_Area" localSheetId="13">'9地域推移ｸﾞﾗﾌ'!$A$1:$T$56</definedName>
    <definedName name="_xlnm.Print_Area">#REF!</definedName>
    <definedName name="Print_Area_MI">#REF!</definedName>
    <definedName name="_xlnm.Print_Titles" localSheetId="14">'10年齢3区分'!$A:$A</definedName>
    <definedName name="_xlnm.Print_Titles" localSheetId="5">'3市区町別2'!$B:$D</definedName>
    <definedName name="_xlnm.Print_Titles" localSheetId="7">'4市町推移1'!$B:$C</definedName>
    <definedName name="_xlnm.Print_Titles" localSheetId="9">'6市町ｸﾞﾗﾌ1'!$B:$D</definedName>
    <definedName name="Rangai0">[1]ｺｰﾄﾞ順!#REF!</definedName>
    <definedName name="Title">#REF!</definedName>
    <definedName name="TitleEnglish">#REF!</definedName>
    <definedName name="とう">#REF!</definedName>
    <definedName name="外国人">#REF!</definedName>
  </definedNames>
  <calcPr calcId="191029"/>
</workbook>
</file>

<file path=xl/calcChain.xml><?xml version="1.0" encoding="utf-8"?>
<calcChain xmlns="http://schemas.openxmlformats.org/spreadsheetml/2006/main">
  <c r="H20" i="98" l="1"/>
  <c r="I20" i="98"/>
  <c r="H21" i="98"/>
  <c r="I21" i="98"/>
  <c r="H22" i="98"/>
  <c r="I22" i="98"/>
  <c r="H23" i="98"/>
  <c r="I23" i="98"/>
  <c r="H24" i="98"/>
  <c r="I24" i="98"/>
  <c r="H25" i="98"/>
  <c r="I25" i="98"/>
  <c r="H26" i="98"/>
  <c r="I26" i="98"/>
  <c r="H27" i="98"/>
  <c r="I27" i="98"/>
  <c r="H28" i="98"/>
  <c r="I28" i="98"/>
  <c r="H29" i="98"/>
  <c r="I29" i="98"/>
  <c r="H30" i="98"/>
  <c r="I30" i="98"/>
  <c r="G30" i="98"/>
  <c r="G29" i="98"/>
  <c r="G28" i="98"/>
  <c r="G27" i="98"/>
  <c r="G26" i="98"/>
  <c r="G25" i="98"/>
  <c r="G24" i="98"/>
  <c r="G23" i="98"/>
  <c r="G22" i="98"/>
  <c r="G21" i="98"/>
  <c r="G20" i="98"/>
  <c r="AE168" i="114"/>
  <c r="AF168" i="114"/>
  <c r="AG168" i="114"/>
  <c r="AE169" i="114"/>
  <c r="AF169" i="114"/>
  <c r="AG169" i="114"/>
  <c r="AE170" i="114"/>
  <c r="AF170" i="114"/>
  <c r="AG170" i="114"/>
  <c r="AE171" i="114"/>
  <c r="AF171" i="114"/>
  <c r="AG171" i="114"/>
  <c r="AE172" i="114"/>
  <c r="AF172" i="114"/>
  <c r="AG172" i="114"/>
  <c r="AE173" i="114"/>
  <c r="AF173" i="114"/>
  <c r="AG173" i="114"/>
  <c r="AE174" i="114"/>
  <c r="AF174" i="114"/>
  <c r="AG174" i="114"/>
  <c r="AE175" i="114"/>
  <c r="AF175" i="114"/>
  <c r="AG175" i="114"/>
  <c r="AE176" i="114"/>
  <c r="AF176" i="114"/>
  <c r="AG176" i="114"/>
  <c r="AE177" i="114"/>
  <c r="AF177" i="114"/>
  <c r="AG177" i="114"/>
  <c r="AE178" i="114"/>
  <c r="AF178" i="114"/>
  <c r="AG178" i="114"/>
  <c r="AE179" i="114"/>
  <c r="AF179" i="114"/>
  <c r="AG179" i="114"/>
  <c r="AE180" i="114"/>
  <c r="AF180" i="114"/>
  <c r="AG180" i="114"/>
  <c r="AE181" i="114"/>
  <c r="AF181" i="114"/>
  <c r="AG181" i="114"/>
  <c r="AE182" i="114"/>
  <c r="AF182" i="114"/>
  <c r="AG182" i="114"/>
  <c r="AE183" i="114"/>
  <c r="AF183" i="114"/>
  <c r="AG183" i="114"/>
  <c r="AE184" i="114"/>
  <c r="AF184" i="114"/>
  <c r="AG184" i="114"/>
  <c r="AE185" i="114"/>
  <c r="AF185" i="114"/>
  <c r="AG185" i="114"/>
  <c r="AE186" i="114"/>
  <c r="AF186" i="114"/>
  <c r="AG186" i="114"/>
  <c r="AE187" i="114"/>
  <c r="AF187" i="114"/>
  <c r="AG187" i="114"/>
  <c r="AE188" i="114"/>
  <c r="AF188" i="114"/>
  <c r="AG188" i="114"/>
  <c r="AE189" i="114"/>
  <c r="AF189" i="114"/>
  <c r="AG189" i="114"/>
  <c r="AE190" i="114"/>
  <c r="AF190" i="114"/>
  <c r="AG190" i="114"/>
  <c r="AE191" i="114"/>
  <c r="AF191" i="114"/>
  <c r="AG191" i="114"/>
  <c r="AE192" i="114"/>
  <c r="AF192" i="114"/>
  <c r="AG192" i="114"/>
  <c r="AE193" i="114"/>
  <c r="AF193" i="114"/>
  <c r="AG193" i="114"/>
  <c r="AE194" i="114"/>
  <c r="AF194" i="114"/>
  <c r="AG194" i="114"/>
  <c r="AE195" i="114"/>
  <c r="AF195" i="114"/>
  <c r="AG195" i="114"/>
  <c r="AE196" i="114"/>
  <c r="AF196" i="114"/>
  <c r="AG196" i="114"/>
  <c r="AE197" i="114"/>
  <c r="AF197" i="114"/>
  <c r="AG197" i="114"/>
  <c r="AE198" i="114"/>
  <c r="AF198" i="114"/>
  <c r="AG198" i="114"/>
  <c r="AE199" i="114"/>
  <c r="AF199" i="114"/>
  <c r="AG199" i="114"/>
  <c r="AG167" i="114"/>
  <c r="AF167" i="114"/>
  <c r="AE167" i="114"/>
  <c r="AB168" i="114"/>
  <c r="AC168" i="114"/>
  <c r="AD168" i="114"/>
  <c r="AB169" i="114"/>
  <c r="AC169" i="114"/>
  <c r="AD169" i="114"/>
  <c r="AB170" i="114"/>
  <c r="AC170" i="114"/>
  <c r="AD170" i="114"/>
  <c r="AB171" i="114"/>
  <c r="AC171" i="114"/>
  <c r="AD171" i="114"/>
  <c r="AB172" i="114"/>
  <c r="AC172" i="114"/>
  <c r="AD172" i="114"/>
  <c r="AB173" i="114"/>
  <c r="AC173" i="114"/>
  <c r="AD173" i="114"/>
  <c r="AB174" i="114"/>
  <c r="AC174" i="114"/>
  <c r="AD174" i="114"/>
  <c r="AB175" i="114"/>
  <c r="AC175" i="114"/>
  <c r="AD175" i="114"/>
  <c r="AB176" i="114"/>
  <c r="AC176" i="114"/>
  <c r="AD176" i="114"/>
  <c r="AB177" i="114"/>
  <c r="AC177" i="114"/>
  <c r="AD177" i="114"/>
  <c r="AB178" i="114"/>
  <c r="AC178" i="114"/>
  <c r="AD178" i="114"/>
  <c r="AB179" i="114"/>
  <c r="AC179" i="114"/>
  <c r="AD179" i="114"/>
  <c r="AB180" i="114"/>
  <c r="AC180" i="114"/>
  <c r="AD180" i="114"/>
  <c r="AB181" i="114"/>
  <c r="AC181" i="114"/>
  <c r="AD181" i="114"/>
  <c r="AB182" i="114"/>
  <c r="AC182" i="114"/>
  <c r="AD182" i="114"/>
  <c r="AB183" i="114"/>
  <c r="AC183" i="114"/>
  <c r="AD183" i="114"/>
  <c r="AB184" i="114"/>
  <c r="AC184" i="114"/>
  <c r="AD184" i="114"/>
  <c r="AB185" i="114"/>
  <c r="AC185" i="114"/>
  <c r="AD185" i="114"/>
  <c r="AB186" i="114"/>
  <c r="AC186" i="114"/>
  <c r="AD186" i="114"/>
  <c r="AB187" i="114"/>
  <c r="AC187" i="114"/>
  <c r="AD187" i="114"/>
  <c r="AB188" i="114"/>
  <c r="AC188" i="114"/>
  <c r="AD188" i="114"/>
  <c r="AB189" i="114"/>
  <c r="AC189" i="114"/>
  <c r="AD189" i="114"/>
  <c r="AB190" i="114"/>
  <c r="AC190" i="114"/>
  <c r="AD190" i="114"/>
  <c r="AB191" i="114"/>
  <c r="AC191" i="114"/>
  <c r="AD191" i="114"/>
  <c r="AB192" i="114"/>
  <c r="AC192" i="114"/>
  <c r="AD192" i="114"/>
  <c r="AB193" i="114"/>
  <c r="AC193" i="114"/>
  <c r="AD193" i="114"/>
  <c r="AB194" i="114"/>
  <c r="AC194" i="114"/>
  <c r="AD194" i="114"/>
  <c r="AB195" i="114"/>
  <c r="AC195" i="114"/>
  <c r="AD195" i="114"/>
  <c r="AB196" i="114"/>
  <c r="AC196" i="114"/>
  <c r="AD196" i="114"/>
  <c r="AB197" i="114"/>
  <c r="AC197" i="114"/>
  <c r="AD197" i="114"/>
  <c r="AB198" i="114"/>
  <c r="AC198" i="114"/>
  <c r="AD198" i="114"/>
  <c r="AB199" i="114"/>
  <c r="AC199" i="114"/>
  <c r="AD199" i="114"/>
  <c r="AD167" i="114"/>
  <c r="AC167" i="114"/>
  <c r="AB167" i="114"/>
  <c r="AA199" i="114" l="1"/>
  <c r="Z199" i="114"/>
  <c r="Y199" i="114"/>
  <c r="X199" i="114"/>
  <c r="W199" i="114"/>
  <c r="V199" i="114"/>
  <c r="U199" i="114"/>
  <c r="T199" i="114"/>
  <c r="S199" i="114"/>
  <c r="R199" i="114"/>
  <c r="Q199" i="114"/>
  <c r="P199" i="114"/>
  <c r="O199" i="114"/>
  <c r="N199" i="114"/>
  <c r="M199" i="114"/>
  <c r="L199" i="114"/>
  <c r="K199" i="114"/>
  <c r="J199" i="114"/>
  <c r="I199" i="114"/>
  <c r="H199" i="114"/>
  <c r="G199" i="114"/>
  <c r="F199" i="114"/>
  <c r="AA198" i="114"/>
  <c r="Z198" i="114"/>
  <c r="Y198" i="114"/>
  <c r="X198" i="114"/>
  <c r="W198" i="114"/>
  <c r="V198" i="114"/>
  <c r="U198" i="114"/>
  <c r="T198" i="114"/>
  <c r="S198" i="114"/>
  <c r="R198" i="114"/>
  <c r="Q198" i="114"/>
  <c r="P198" i="114"/>
  <c r="O198" i="114"/>
  <c r="N198" i="114"/>
  <c r="M198" i="114"/>
  <c r="L198" i="114"/>
  <c r="K198" i="114"/>
  <c r="J198" i="114"/>
  <c r="I198" i="114"/>
  <c r="H198" i="114"/>
  <c r="G198" i="114"/>
  <c r="F198" i="114"/>
  <c r="AH198" i="114" s="1"/>
  <c r="AA197" i="114"/>
  <c r="Z197" i="114"/>
  <c r="Y197" i="114"/>
  <c r="X197" i="114"/>
  <c r="W197" i="114"/>
  <c r="V197" i="114"/>
  <c r="U197" i="114"/>
  <c r="T197" i="114"/>
  <c r="S197" i="114"/>
  <c r="R197" i="114"/>
  <c r="Q197" i="114"/>
  <c r="P197" i="114"/>
  <c r="O197" i="114"/>
  <c r="N197" i="114"/>
  <c r="M197" i="114"/>
  <c r="L197" i="114"/>
  <c r="K197" i="114"/>
  <c r="J197" i="114"/>
  <c r="I197" i="114"/>
  <c r="H197" i="114"/>
  <c r="G197" i="114"/>
  <c r="F197" i="114"/>
  <c r="AA196" i="114"/>
  <c r="Z196" i="114"/>
  <c r="Y196" i="114"/>
  <c r="X196" i="114"/>
  <c r="W196" i="114"/>
  <c r="V196" i="114"/>
  <c r="U196" i="114"/>
  <c r="T196" i="114"/>
  <c r="S196" i="114"/>
  <c r="R196" i="114"/>
  <c r="Q196" i="114"/>
  <c r="P196" i="114"/>
  <c r="O196" i="114"/>
  <c r="N196" i="114"/>
  <c r="M196" i="114"/>
  <c r="L196" i="114"/>
  <c r="K196" i="114"/>
  <c r="J196" i="114"/>
  <c r="I196" i="114"/>
  <c r="H196" i="114"/>
  <c r="G196" i="114"/>
  <c r="F196" i="114"/>
  <c r="AA195" i="114"/>
  <c r="Z195" i="114"/>
  <c r="Y195" i="114"/>
  <c r="X195" i="114"/>
  <c r="W195" i="114"/>
  <c r="V195" i="114"/>
  <c r="U195" i="114"/>
  <c r="T195" i="114"/>
  <c r="S195" i="114"/>
  <c r="R195" i="114"/>
  <c r="Q195" i="114"/>
  <c r="P195" i="114"/>
  <c r="O195" i="114"/>
  <c r="N195" i="114"/>
  <c r="M195" i="114"/>
  <c r="L195" i="114"/>
  <c r="K195" i="114"/>
  <c r="J195" i="114"/>
  <c r="I195" i="114"/>
  <c r="H195" i="114"/>
  <c r="G195" i="114"/>
  <c r="F195" i="114"/>
  <c r="AA194" i="114"/>
  <c r="Z194" i="114"/>
  <c r="Y194" i="114"/>
  <c r="X194" i="114"/>
  <c r="W194" i="114"/>
  <c r="V194" i="114"/>
  <c r="U194" i="114"/>
  <c r="T194" i="114"/>
  <c r="S194" i="114"/>
  <c r="R194" i="114"/>
  <c r="Q194" i="114"/>
  <c r="P194" i="114"/>
  <c r="O194" i="114"/>
  <c r="N194" i="114"/>
  <c r="M194" i="114"/>
  <c r="L194" i="114"/>
  <c r="K194" i="114"/>
  <c r="J194" i="114"/>
  <c r="I194" i="114"/>
  <c r="H194" i="114"/>
  <c r="G194" i="114"/>
  <c r="F194" i="114"/>
  <c r="AH194" i="114" s="1"/>
  <c r="AA193" i="114"/>
  <c r="Z193" i="114"/>
  <c r="Y193" i="114"/>
  <c r="X193" i="114"/>
  <c r="W193" i="114"/>
  <c r="V193" i="114"/>
  <c r="U193" i="114"/>
  <c r="T193" i="114"/>
  <c r="S193" i="114"/>
  <c r="R193" i="114"/>
  <c r="Q193" i="114"/>
  <c r="P193" i="114"/>
  <c r="O193" i="114"/>
  <c r="N193" i="114"/>
  <c r="M193" i="114"/>
  <c r="L193" i="114"/>
  <c r="K193" i="114"/>
  <c r="J193" i="114"/>
  <c r="I193" i="114"/>
  <c r="H193" i="114"/>
  <c r="G193" i="114"/>
  <c r="F193" i="114"/>
  <c r="AA192" i="114"/>
  <c r="Z192" i="114"/>
  <c r="Y192" i="114"/>
  <c r="X192" i="114"/>
  <c r="W192" i="114"/>
  <c r="V192" i="114"/>
  <c r="U192" i="114"/>
  <c r="T192" i="114"/>
  <c r="S192" i="114"/>
  <c r="R192" i="114"/>
  <c r="Q192" i="114"/>
  <c r="P192" i="114"/>
  <c r="O192" i="114"/>
  <c r="N192" i="114"/>
  <c r="M192" i="114"/>
  <c r="L192" i="114"/>
  <c r="K192" i="114"/>
  <c r="J192" i="114"/>
  <c r="I192" i="114"/>
  <c r="H192" i="114"/>
  <c r="G192" i="114"/>
  <c r="F192" i="114"/>
  <c r="AA191" i="114"/>
  <c r="Z191" i="114"/>
  <c r="Y191" i="114"/>
  <c r="X191" i="114"/>
  <c r="W191" i="114"/>
  <c r="V191" i="114"/>
  <c r="U191" i="114"/>
  <c r="T191" i="114"/>
  <c r="S191" i="114"/>
  <c r="R191" i="114"/>
  <c r="Q191" i="114"/>
  <c r="P191" i="114"/>
  <c r="O191" i="114"/>
  <c r="N191" i="114"/>
  <c r="M191" i="114"/>
  <c r="L191" i="114"/>
  <c r="K191" i="114"/>
  <c r="J191" i="114"/>
  <c r="I191" i="114"/>
  <c r="H191" i="114"/>
  <c r="G191" i="114"/>
  <c r="F191" i="114"/>
  <c r="AA190" i="114"/>
  <c r="Z190" i="114"/>
  <c r="Y190" i="114"/>
  <c r="X190" i="114"/>
  <c r="W190" i="114"/>
  <c r="V190" i="114"/>
  <c r="U190" i="114"/>
  <c r="T190" i="114"/>
  <c r="S190" i="114"/>
  <c r="R190" i="114"/>
  <c r="Q190" i="114"/>
  <c r="P190" i="114"/>
  <c r="O190" i="114"/>
  <c r="N190" i="114"/>
  <c r="M190" i="114"/>
  <c r="L190" i="114"/>
  <c r="K190" i="114"/>
  <c r="J190" i="114"/>
  <c r="I190" i="114"/>
  <c r="H190" i="114"/>
  <c r="G190" i="114"/>
  <c r="F190" i="114"/>
  <c r="AH190" i="114" s="1"/>
  <c r="AA189" i="114"/>
  <c r="Z189" i="114"/>
  <c r="Y189" i="114"/>
  <c r="X189" i="114"/>
  <c r="W189" i="114"/>
  <c r="V189" i="114"/>
  <c r="U189" i="114"/>
  <c r="T189" i="114"/>
  <c r="S189" i="114"/>
  <c r="R189" i="114"/>
  <c r="Q189" i="114"/>
  <c r="P189" i="114"/>
  <c r="O189" i="114"/>
  <c r="N189" i="114"/>
  <c r="M189" i="114"/>
  <c r="L189" i="114"/>
  <c r="K189" i="114"/>
  <c r="J189" i="114"/>
  <c r="I189" i="114"/>
  <c r="H189" i="114"/>
  <c r="G189" i="114"/>
  <c r="F189" i="114"/>
  <c r="AA188" i="114"/>
  <c r="Z188" i="114"/>
  <c r="Y188" i="114"/>
  <c r="X188" i="114"/>
  <c r="W188" i="114"/>
  <c r="V188" i="114"/>
  <c r="U188" i="114"/>
  <c r="T188" i="114"/>
  <c r="S188" i="114"/>
  <c r="R188" i="114"/>
  <c r="Q188" i="114"/>
  <c r="P188" i="114"/>
  <c r="O188" i="114"/>
  <c r="N188" i="114"/>
  <c r="M188" i="114"/>
  <c r="L188" i="114"/>
  <c r="K188" i="114"/>
  <c r="J188" i="114"/>
  <c r="I188" i="114"/>
  <c r="H188" i="114"/>
  <c r="G188" i="114"/>
  <c r="F188" i="114"/>
  <c r="AA187" i="114"/>
  <c r="Z187" i="114"/>
  <c r="Y187" i="114"/>
  <c r="X187" i="114"/>
  <c r="W187" i="114"/>
  <c r="V187" i="114"/>
  <c r="U187" i="114"/>
  <c r="T187" i="114"/>
  <c r="S187" i="114"/>
  <c r="R187" i="114"/>
  <c r="Q187" i="114"/>
  <c r="P187" i="114"/>
  <c r="O187" i="114"/>
  <c r="N187" i="114"/>
  <c r="M187" i="114"/>
  <c r="L187" i="114"/>
  <c r="K187" i="114"/>
  <c r="J187" i="114"/>
  <c r="I187" i="114"/>
  <c r="H187" i="114"/>
  <c r="G187" i="114"/>
  <c r="F187" i="114"/>
  <c r="AA186" i="114"/>
  <c r="Z186" i="114"/>
  <c r="Y186" i="114"/>
  <c r="X186" i="114"/>
  <c r="W186" i="114"/>
  <c r="V186" i="114"/>
  <c r="U186" i="114"/>
  <c r="T186" i="114"/>
  <c r="S186" i="114"/>
  <c r="R186" i="114"/>
  <c r="Q186" i="114"/>
  <c r="P186" i="114"/>
  <c r="O186" i="114"/>
  <c r="N186" i="114"/>
  <c r="M186" i="114"/>
  <c r="L186" i="114"/>
  <c r="K186" i="114"/>
  <c r="J186" i="114"/>
  <c r="I186" i="114"/>
  <c r="H186" i="114"/>
  <c r="G186" i="114"/>
  <c r="F186" i="114"/>
  <c r="AH186" i="114" s="1"/>
  <c r="AA185" i="114"/>
  <c r="Z185" i="114"/>
  <c r="Y185" i="114"/>
  <c r="X185" i="114"/>
  <c r="W185" i="114"/>
  <c r="V185" i="114"/>
  <c r="U185" i="114"/>
  <c r="T185" i="114"/>
  <c r="S185" i="114"/>
  <c r="R185" i="114"/>
  <c r="Q185" i="114"/>
  <c r="P185" i="114"/>
  <c r="O185" i="114"/>
  <c r="N185" i="114"/>
  <c r="M185" i="114"/>
  <c r="L185" i="114"/>
  <c r="K185" i="114"/>
  <c r="J185" i="114"/>
  <c r="I185" i="114"/>
  <c r="H185" i="114"/>
  <c r="G185" i="114"/>
  <c r="F185" i="114"/>
  <c r="AA184" i="114"/>
  <c r="Z184" i="114"/>
  <c r="Y184" i="114"/>
  <c r="X184" i="114"/>
  <c r="W184" i="114"/>
  <c r="V184" i="114"/>
  <c r="U184" i="114"/>
  <c r="T184" i="114"/>
  <c r="S184" i="114"/>
  <c r="R184" i="114"/>
  <c r="Q184" i="114"/>
  <c r="P184" i="114"/>
  <c r="O184" i="114"/>
  <c r="N184" i="114"/>
  <c r="M184" i="114"/>
  <c r="L184" i="114"/>
  <c r="K184" i="114"/>
  <c r="J184" i="114"/>
  <c r="I184" i="114"/>
  <c r="H184" i="114"/>
  <c r="G184" i="114"/>
  <c r="F184" i="114"/>
  <c r="AA183" i="114"/>
  <c r="Z183" i="114"/>
  <c r="Y183" i="114"/>
  <c r="X183" i="114"/>
  <c r="W183" i="114"/>
  <c r="V183" i="114"/>
  <c r="U183" i="114"/>
  <c r="T183" i="114"/>
  <c r="S183" i="114"/>
  <c r="R183" i="114"/>
  <c r="Q183" i="114"/>
  <c r="P183" i="114"/>
  <c r="O183" i="114"/>
  <c r="N183" i="114"/>
  <c r="M183" i="114"/>
  <c r="L183" i="114"/>
  <c r="K183" i="114"/>
  <c r="J183" i="114"/>
  <c r="I183" i="114"/>
  <c r="H183" i="114"/>
  <c r="G183" i="114"/>
  <c r="F183" i="114"/>
  <c r="AA182" i="114"/>
  <c r="Z182" i="114"/>
  <c r="Y182" i="114"/>
  <c r="X182" i="114"/>
  <c r="W182" i="114"/>
  <c r="V182" i="114"/>
  <c r="U182" i="114"/>
  <c r="T182" i="114"/>
  <c r="S182" i="114"/>
  <c r="R182" i="114"/>
  <c r="Q182" i="114"/>
  <c r="P182" i="114"/>
  <c r="O182" i="114"/>
  <c r="N182" i="114"/>
  <c r="M182" i="114"/>
  <c r="L182" i="114"/>
  <c r="K182" i="114"/>
  <c r="J182" i="114"/>
  <c r="I182" i="114"/>
  <c r="H182" i="114"/>
  <c r="G182" i="114"/>
  <c r="F182" i="114"/>
  <c r="AH182" i="114" s="1"/>
  <c r="AA181" i="114"/>
  <c r="Z181" i="114"/>
  <c r="Y181" i="114"/>
  <c r="X181" i="114"/>
  <c r="W181" i="114"/>
  <c r="V181" i="114"/>
  <c r="U181" i="114"/>
  <c r="T181" i="114"/>
  <c r="S181" i="114"/>
  <c r="R181" i="114"/>
  <c r="Q181" i="114"/>
  <c r="P181" i="114"/>
  <c r="O181" i="114"/>
  <c r="N181" i="114"/>
  <c r="M181" i="114"/>
  <c r="L181" i="114"/>
  <c r="K181" i="114"/>
  <c r="J181" i="114"/>
  <c r="I181" i="114"/>
  <c r="H181" i="114"/>
  <c r="G181" i="114"/>
  <c r="F181" i="114"/>
  <c r="AA180" i="114"/>
  <c r="Z180" i="114"/>
  <c r="Y180" i="114"/>
  <c r="X180" i="114"/>
  <c r="W180" i="114"/>
  <c r="V180" i="114"/>
  <c r="U180" i="114"/>
  <c r="T180" i="114"/>
  <c r="S180" i="114"/>
  <c r="R180" i="114"/>
  <c r="Q180" i="114"/>
  <c r="P180" i="114"/>
  <c r="O180" i="114"/>
  <c r="N180" i="114"/>
  <c r="M180" i="114"/>
  <c r="L180" i="114"/>
  <c r="K180" i="114"/>
  <c r="J180" i="114"/>
  <c r="I180" i="114"/>
  <c r="H180" i="114"/>
  <c r="G180" i="114"/>
  <c r="F180" i="114"/>
  <c r="AA179" i="114"/>
  <c r="Z179" i="114"/>
  <c r="Y179" i="114"/>
  <c r="X179" i="114"/>
  <c r="W179" i="114"/>
  <c r="V179" i="114"/>
  <c r="U179" i="114"/>
  <c r="T179" i="114"/>
  <c r="S179" i="114"/>
  <c r="R179" i="114"/>
  <c r="Q179" i="114"/>
  <c r="P179" i="114"/>
  <c r="O179" i="114"/>
  <c r="N179" i="114"/>
  <c r="M179" i="114"/>
  <c r="L179" i="114"/>
  <c r="K179" i="114"/>
  <c r="J179" i="114"/>
  <c r="I179" i="114"/>
  <c r="H179" i="114"/>
  <c r="G179" i="114"/>
  <c r="F179" i="114"/>
  <c r="AA178" i="114"/>
  <c r="Z178" i="114"/>
  <c r="Y178" i="114"/>
  <c r="X178" i="114"/>
  <c r="W178" i="114"/>
  <c r="V178" i="114"/>
  <c r="U178" i="114"/>
  <c r="T178" i="114"/>
  <c r="S178" i="114"/>
  <c r="R178" i="114"/>
  <c r="Q178" i="114"/>
  <c r="P178" i="114"/>
  <c r="O178" i="114"/>
  <c r="N178" i="114"/>
  <c r="M178" i="114"/>
  <c r="L178" i="114"/>
  <c r="K178" i="114"/>
  <c r="J178" i="114"/>
  <c r="I178" i="114"/>
  <c r="H178" i="114"/>
  <c r="G178" i="114"/>
  <c r="F178" i="114"/>
  <c r="AA177" i="114"/>
  <c r="Z177" i="114"/>
  <c r="Y177" i="114"/>
  <c r="X177" i="114"/>
  <c r="W177" i="114"/>
  <c r="V177" i="114"/>
  <c r="U177" i="114"/>
  <c r="T177" i="114"/>
  <c r="S177" i="114"/>
  <c r="R177" i="114"/>
  <c r="Q177" i="114"/>
  <c r="P177" i="114"/>
  <c r="O177" i="114"/>
  <c r="N177" i="114"/>
  <c r="M177" i="114"/>
  <c r="L177" i="114"/>
  <c r="K177" i="114"/>
  <c r="J177" i="114"/>
  <c r="I177" i="114"/>
  <c r="H177" i="114"/>
  <c r="G177" i="114"/>
  <c r="F177" i="114"/>
  <c r="AA176" i="114"/>
  <c r="Z176" i="114"/>
  <c r="Y176" i="114"/>
  <c r="X176" i="114"/>
  <c r="W176" i="114"/>
  <c r="V176" i="114"/>
  <c r="U176" i="114"/>
  <c r="T176" i="114"/>
  <c r="S176" i="114"/>
  <c r="R176" i="114"/>
  <c r="Q176" i="114"/>
  <c r="P176" i="114"/>
  <c r="O176" i="114"/>
  <c r="N176" i="114"/>
  <c r="M176" i="114"/>
  <c r="L176" i="114"/>
  <c r="K176" i="114"/>
  <c r="J176" i="114"/>
  <c r="I176" i="114"/>
  <c r="H176" i="114"/>
  <c r="G176" i="114"/>
  <c r="F176" i="114"/>
  <c r="AA175" i="114"/>
  <c r="Z175" i="114"/>
  <c r="Y175" i="114"/>
  <c r="X175" i="114"/>
  <c r="W175" i="114"/>
  <c r="V175" i="114"/>
  <c r="U175" i="114"/>
  <c r="T175" i="114"/>
  <c r="S175" i="114"/>
  <c r="R175" i="114"/>
  <c r="Q175" i="114"/>
  <c r="P175" i="114"/>
  <c r="O175" i="114"/>
  <c r="N175" i="114"/>
  <c r="M175" i="114"/>
  <c r="L175" i="114"/>
  <c r="K175" i="114"/>
  <c r="J175" i="114"/>
  <c r="I175" i="114"/>
  <c r="H175" i="114"/>
  <c r="G175" i="114"/>
  <c r="F175" i="114"/>
  <c r="AI175" i="114" s="1"/>
  <c r="AA174" i="114"/>
  <c r="Z174" i="114"/>
  <c r="Y174" i="114"/>
  <c r="X174" i="114"/>
  <c r="W174" i="114"/>
  <c r="V174" i="114"/>
  <c r="U174" i="114"/>
  <c r="T174" i="114"/>
  <c r="S174" i="114"/>
  <c r="R174" i="114"/>
  <c r="Q174" i="114"/>
  <c r="P174" i="114"/>
  <c r="O174" i="114"/>
  <c r="N174" i="114"/>
  <c r="M174" i="114"/>
  <c r="L174" i="114"/>
  <c r="K174" i="114"/>
  <c r="J174" i="114"/>
  <c r="I174" i="114"/>
  <c r="H174" i="114"/>
  <c r="G174" i="114"/>
  <c r="F174" i="114"/>
  <c r="AH174" i="114" s="1"/>
  <c r="AA173" i="114"/>
  <c r="Z173" i="114"/>
  <c r="Y173" i="114"/>
  <c r="X173" i="114"/>
  <c r="W173" i="114"/>
  <c r="V173" i="114"/>
  <c r="U173" i="114"/>
  <c r="T173" i="114"/>
  <c r="S173" i="114"/>
  <c r="R173" i="114"/>
  <c r="Q173" i="114"/>
  <c r="P173" i="114"/>
  <c r="O173" i="114"/>
  <c r="N173" i="114"/>
  <c r="M173" i="114"/>
  <c r="L173" i="114"/>
  <c r="K173" i="114"/>
  <c r="J173" i="114"/>
  <c r="I173" i="114"/>
  <c r="H173" i="114"/>
  <c r="G173" i="114"/>
  <c r="F173" i="114"/>
  <c r="AA172" i="114"/>
  <c r="Z172" i="114"/>
  <c r="Y172" i="114"/>
  <c r="X172" i="114"/>
  <c r="W172" i="114"/>
  <c r="V172" i="114"/>
  <c r="U172" i="114"/>
  <c r="T172" i="114"/>
  <c r="S172" i="114"/>
  <c r="R172" i="114"/>
  <c r="Q172" i="114"/>
  <c r="P172" i="114"/>
  <c r="O172" i="114"/>
  <c r="N172" i="114"/>
  <c r="M172" i="114"/>
  <c r="L172" i="114"/>
  <c r="K172" i="114"/>
  <c r="J172" i="114"/>
  <c r="I172" i="114"/>
  <c r="H172" i="114"/>
  <c r="G172" i="114"/>
  <c r="F172" i="114"/>
  <c r="AA171" i="114"/>
  <c r="Z171" i="114"/>
  <c r="Y171" i="114"/>
  <c r="X171" i="114"/>
  <c r="W171" i="114"/>
  <c r="V171" i="114"/>
  <c r="U171" i="114"/>
  <c r="T171" i="114"/>
  <c r="T168" i="114" s="1"/>
  <c r="S171" i="114"/>
  <c r="R171" i="114"/>
  <c r="Q171" i="114"/>
  <c r="P171" i="114"/>
  <c r="P168" i="114" s="1"/>
  <c r="O171" i="114"/>
  <c r="N171" i="114"/>
  <c r="M171" i="114"/>
  <c r="L171" i="114"/>
  <c r="L168" i="114" s="1"/>
  <c r="K171" i="114"/>
  <c r="J171" i="114"/>
  <c r="I171" i="114"/>
  <c r="H171" i="114"/>
  <c r="G171" i="114"/>
  <c r="F171" i="114"/>
  <c r="AA170" i="114"/>
  <c r="AA167" i="114" s="1"/>
  <c r="Z170" i="114"/>
  <c r="Y170" i="114"/>
  <c r="X170" i="114"/>
  <c r="W170" i="114"/>
  <c r="W167" i="114" s="1"/>
  <c r="V170" i="114"/>
  <c r="U170" i="114"/>
  <c r="T170" i="114"/>
  <c r="S170" i="114"/>
  <c r="S167" i="114" s="1"/>
  <c r="R170" i="114"/>
  <c r="Q170" i="114"/>
  <c r="P170" i="114"/>
  <c r="O170" i="114"/>
  <c r="N170" i="114"/>
  <c r="M170" i="114"/>
  <c r="L170" i="114"/>
  <c r="K170" i="114"/>
  <c r="K167" i="114" s="1"/>
  <c r="J170" i="114"/>
  <c r="I170" i="114"/>
  <c r="H170" i="114"/>
  <c r="G170" i="114"/>
  <c r="G167" i="114" s="1"/>
  <c r="F170" i="114"/>
  <c r="Y169" i="114"/>
  <c r="I169" i="114"/>
  <c r="X168" i="114"/>
  <c r="H168" i="114"/>
  <c r="F21" i="98" l="1"/>
  <c r="AJ196" i="114"/>
  <c r="AJ184" i="114"/>
  <c r="AH187" i="114"/>
  <c r="AJ172" i="114"/>
  <c r="M169" i="114"/>
  <c r="Q169" i="114"/>
  <c r="U169" i="114"/>
  <c r="AI178" i="114"/>
  <c r="AI181" i="114"/>
  <c r="AI184" i="114"/>
  <c r="AI187" i="114"/>
  <c r="R168" i="114"/>
  <c r="J168" i="114"/>
  <c r="V168" i="114"/>
  <c r="AJ180" i="114"/>
  <c r="AJ192" i="114"/>
  <c r="AH171" i="114"/>
  <c r="AH183" i="114"/>
  <c r="AH195" i="114"/>
  <c r="N168" i="114"/>
  <c r="Z168" i="114"/>
  <c r="AI171" i="114"/>
  <c r="I168" i="114"/>
  <c r="M168" i="114"/>
  <c r="Q168" i="114"/>
  <c r="U168" i="114"/>
  <c r="Y168" i="114"/>
  <c r="AI180" i="114"/>
  <c r="AI183" i="114"/>
  <c r="AI189" i="114"/>
  <c r="AI192" i="114"/>
  <c r="AI195" i="114"/>
  <c r="O167" i="114"/>
  <c r="AH188" i="114"/>
  <c r="AJ176" i="114"/>
  <c r="AJ188" i="114"/>
  <c r="AI170" i="114"/>
  <c r="AI173" i="114"/>
  <c r="AI179" i="114"/>
  <c r="AI185" i="114"/>
  <c r="AI191" i="114"/>
  <c r="AJ175" i="114"/>
  <c r="AJ199" i="114"/>
  <c r="H169" i="114"/>
  <c r="X169" i="114"/>
  <c r="G169" i="114"/>
  <c r="K169" i="114"/>
  <c r="O169" i="114"/>
  <c r="S169" i="114"/>
  <c r="W169" i="114"/>
  <c r="AA169" i="114"/>
  <c r="F169" i="114"/>
  <c r="J169" i="114"/>
  <c r="N169" i="114"/>
  <c r="R169" i="114"/>
  <c r="V169" i="114"/>
  <c r="Z169" i="114"/>
  <c r="AJ181" i="114"/>
  <c r="AH193" i="114"/>
  <c r="AH196" i="114"/>
  <c r="AI169" i="114"/>
  <c r="T169" i="114"/>
  <c r="AI172" i="114"/>
  <c r="AH175" i="114"/>
  <c r="AJ187" i="114"/>
  <c r="AI190" i="114"/>
  <c r="AI193" i="114"/>
  <c r="AI196" i="114"/>
  <c r="AH199" i="114"/>
  <c r="L169" i="114"/>
  <c r="P169" i="114"/>
  <c r="AH169" i="114"/>
  <c r="AH181" i="114"/>
  <c r="AH184" i="114"/>
  <c r="AJ190" i="114"/>
  <c r="AJ193" i="114"/>
  <c r="AI199" i="114"/>
  <c r="AJ189" i="114"/>
  <c r="AJ171" i="114"/>
  <c r="AJ183" i="114"/>
  <c r="AJ195" i="114"/>
  <c r="AJ174" i="114"/>
  <c r="AJ186" i="114"/>
  <c r="AJ198" i="114"/>
  <c r="AJ177" i="114"/>
  <c r="G168" i="114"/>
  <c r="K168" i="114"/>
  <c r="O168" i="114"/>
  <c r="S168" i="114"/>
  <c r="W168" i="114"/>
  <c r="AA168" i="114"/>
  <c r="AI174" i="114"/>
  <c r="AH177" i="114"/>
  <c r="AH180" i="114"/>
  <c r="AI186" i="114"/>
  <c r="AH189" i="114"/>
  <c r="AH192" i="114"/>
  <c r="AI198" i="114"/>
  <c r="M167" i="114"/>
  <c r="AJ173" i="114"/>
  <c r="AI176" i="114"/>
  <c r="AH179" i="114"/>
  <c r="AJ182" i="114"/>
  <c r="AH185" i="114"/>
  <c r="AJ191" i="114"/>
  <c r="AJ197" i="114"/>
  <c r="AI194" i="114"/>
  <c r="F167" i="114"/>
  <c r="J167" i="114"/>
  <c r="N167" i="114"/>
  <c r="R167" i="114"/>
  <c r="V167" i="114"/>
  <c r="Z167" i="114"/>
  <c r="AJ167" i="114"/>
  <c r="AH173" i="114"/>
  <c r="AJ179" i="114"/>
  <c r="AJ185" i="114"/>
  <c r="AI188" i="114"/>
  <c r="AH191" i="114"/>
  <c r="AJ194" i="114"/>
  <c r="AH197" i="114"/>
  <c r="I167" i="114"/>
  <c r="Q167" i="114"/>
  <c r="U167" i="114"/>
  <c r="Y167" i="114"/>
  <c r="H167" i="114"/>
  <c r="L167" i="114"/>
  <c r="P167" i="114"/>
  <c r="T167" i="114"/>
  <c r="X167" i="114"/>
  <c r="AH167" i="114"/>
  <c r="AI182" i="114"/>
  <c r="AI197" i="114"/>
  <c r="AJ169" i="114"/>
  <c r="AH178" i="114"/>
  <c r="AI167" i="114"/>
  <c r="F168" i="114"/>
  <c r="AI168" i="114" s="1"/>
  <c r="AJ170" i="114"/>
  <c r="AH172" i="114"/>
  <c r="AH176" i="114"/>
  <c r="AI177" i="114"/>
  <c r="AJ178" i="114"/>
  <c r="AH170" i="114"/>
  <c r="AF64" i="111"/>
  <c r="AF65" i="111"/>
  <c r="AF66" i="111"/>
  <c r="AF67" i="111"/>
  <c r="AF68" i="111"/>
  <c r="AF69" i="111"/>
  <c r="AF70" i="111"/>
  <c r="AF71" i="111"/>
  <c r="AF72" i="111"/>
  <c r="AF73" i="111"/>
  <c r="AF63" i="111"/>
  <c r="AH168" i="114" l="1"/>
  <c r="AJ168" i="114"/>
  <c r="D15" i="99"/>
  <c r="E15" i="99"/>
  <c r="F15" i="99"/>
  <c r="G15" i="99"/>
  <c r="H15" i="99"/>
  <c r="I15" i="99"/>
  <c r="J15" i="99"/>
  <c r="K15" i="99"/>
  <c r="C15" i="99"/>
  <c r="L15" i="98"/>
  <c r="K15" i="98"/>
  <c r="J15" i="98"/>
  <c r="M15" i="98" s="1"/>
  <c r="L14" i="98"/>
  <c r="K14" i="98"/>
  <c r="J14" i="98"/>
  <c r="M14" i="98" s="1"/>
  <c r="L13" i="98"/>
  <c r="K13" i="98"/>
  <c r="J13" i="98"/>
  <c r="M13" i="98" s="1"/>
  <c r="L12" i="98"/>
  <c r="K12" i="98"/>
  <c r="J12" i="98"/>
  <c r="M12" i="98" s="1"/>
  <c r="L11" i="98"/>
  <c r="K11" i="98"/>
  <c r="J11" i="98"/>
  <c r="M11" i="98" s="1"/>
  <c r="L10" i="98"/>
  <c r="K10" i="98"/>
  <c r="J10" i="98"/>
  <c r="M10" i="98" s="1"/>
  <c r="L9" i="98"/>
  <c r="K9" i="98"/>
  <c r="J9" i="98"/>
  <c r="M9" i="98" s="1"/>
  <c r="L8" i="98"/>
  <c r="K8" i="98"/>
  <c r="J8" i="98"/>
  <c r="M8" i="98" s="1"/>
  <c r="L7" i="98"/>
  <c r="K7" i="98"/>
  <c r="J7" i="98"/>
  <c r="M7" i="98" s="1"/>
  <c r="L6" i="98"/>
  <c r="K6" i="98"/>
  <c r="J6" i="98"/>
  <c r="M6" i="98" s="1"/>
  <c r="L5" i="98"/>
  <c r="K5" i="98"/>
  <c r="J5" i="98"/>
  <c r="M5" i="98" s="1"/>
  <c r="BB54" i="113"/>
  <c r="BC54" i="113"/>
  <c r="BA54" i="113"/>
  <c r="BB79" i="113"/>
  <c r="BC79" i="113"/>
  <c r="BA79" i="113"/>
  <c r="G9" i="103" l="1"/>
  <c r="G11" i="103"/>
  <c r="G12" i="103"/>
  <c r="G13" i="103"/>
  <c r="G14" i="103"/>
  <c r="G15" i="103"/>
  <c r="G16" i="103"/>
  <c r="G17" i="103"/>
  <c r="G18" i="103"/>
  <c r="G19" i="103"/>
  <c r="G10" i="103"/>
  <c r="I7" i="54"/>
  <c r="AI18" i="54"/>
  <c r="AI17" i="54"/>
  <c r="AI16" i="54"/>
  <c r="AI15" i="54"/>
  <c r="AI14" i="54"/>
  <c r="AI13" i="54"/>
  <c r="AI12" i="54"/>
  <c r="AI11" i="54"/>
  <c r="AI7" i="54" s="1"/>
  <c r="AI10" i="54"/>
  <c r="AI9" i="54"/>
  <c r="AI8" i="54"/>
  <c r="Q4" i="88" l="1"/>
  <c r="Q5" i="88"/>
  <c r="E5" i="89"/>
  <c r="E6" i="89"/>
  <c r="E7" i="89"/>
  <c r="E8" i="89"/>
  <c r="E9" i="89"/>
  <c r="E10" i="89"/>
  <c r="E11" i="89"/>
  <c r="E12" i="89"/>
  <c r="E13" i="89"/>
  <c r="E14" i="89"/>
  <c r="E15" i="89"/>
  <c r="E16" i="89"/>
  <c r="E17" i="89"/>
  <c r="E18" i="89"/>
  <c r="E19" i="89"/>
  <c r="E20" i="89"/>
  <c r="E21" i="89"/>
  <c r="E22" i="89"/>
  <c r="E23" i="89"/>
  <c r="E24" i="89"/>
  <c r="E25" i="89"/>
  <c r="E26" i="89"/>
  <c r="E27" i="89"/>
  <c r="E28" i="89"/>
  <c r="E29" i="89"/>
  <c r="E30" i="89"/>
  <c r="E31" i="89"/>
  <c r="E32" i="89"/>
  <c r="E33" i="89"/>
  <c r="E34" i="89"/>
  <c r="E35" i="89"/>
  <c r="E36" i="89"/>
  <c r="E37" i="89"/>
  <c r="E38" i="89"/>
  <c r="E39" i="89"/>
  <c r="E40" i="89"/>
  <c r="E41" i="89"/>
  <c r="E42" i="89"/>
  <c r="E43" i="89"/>
  <c r="E44" i="89"/>
  <c r="E45" i="89"/>
  <c r="E46" i="89"/>
  <c r="E47" i="89"/>
  <c r="E48" i="89"/>
  <c r="E49" i="89"/>
  <c r="E50" i="89"/>
  <c r="E51" i="89"/>
  <c r="E4" i="89"/>
  <c r="AG199" i="112" l="1"/>
  <c r="AF199" i="112"/>
  <c r="AE199" i="112"/>
  <c r="AD199" i="112"/>
  <c r="AJ199" i="112" s="1"/>
  <c r="AC199" i="112"/>
  <c r="AB199" i="112"/>
  <c r="AA199" i="112"/>
  <c r="Z199" i="112"/>
  <c r="Y199" i="112"/>
  <c r="X199" i="112"/>
  <c r="W199" i="112"/>
  <c r="V199" i="112"/>
  <c r="U199" i="112"/>
  <c r="T199" i="112"/>
  <c r="S199" i="112"/>
  <c r="R199" i="112"/>
  <c r="Q199" i="112"/>
  <c r="P199" i="112"/>
  <c r="O199" i="112"/>
  <c r="N199" i="112"/>
  <c r="M199" i="112"/>
  <c r="L199" i="112"/>
  <c r="K199" i="112"/>
  <c r="J199" i="112"/>
  <c r="I199" i="112"/>
  <c r="H199" i="112"/>
  <c r="G199" i="112"/>
  <c r="F199" i="112"/>
  <c r="AH199" i="112" s="1"/>
  <c r="AG198" i="112"/>
  <c r="AF198" i="112"/>
  <c r="AE198" i="112"/>
  <c r="AD198" i="112"/>
  <c r="AC198" i="112"/>
  <c r="AB198" i="112"/>
  <c r="AA198" i="112"/>
  <c r="Z198" i="112"/>
  <c r="Y198" i="112"/>
  <c r="X198" i="112"/>
  <c r="W198" i="112"/>
  <c r="V198" i="112"/>
  <c r="U198" i="112"/>
  <c r="T198" i="112"/>
  <c r="S198" i="112"/>
  <c r="R198" i="112"/>
  <c r="Q198" i="112"/>
  <c r="P198" i="112"/>
  <c r="O198" i="112"/>
  <c r="N198" i="112"/>
  <c r="M198" i="112"/>
  <c r="L198" i="112"/>
  <c r="K198" i="112"/>
  <c r="J198" i="112"/>
  <c r="I198" i="112"/>
  <c r="H198" i="112"/>
  <c r="G198" i="112"/>
  <c r="F198" i="112"/>
  <c r="AG197" i="112"/>
  <c r="AF197" i="112"/>
  <c r="AE197" i="112"/>
  <c r="AD197" i="112"/>
  <c r="AC197" i="112"/>
  <c r="AB197" i="112"/>
  <c r="AA197" i="112"/>
  <c r="Z197" i="112"/>
  <c r="Y197" i="112"/>
  <c r="X197" i="112"/>
  <c r="W197" i="112"/>
  <c r="V197" i="112"/>
  <c r="U197" i="112"/>
  <c r="T197" i="112"/>
  <c r="S197" i="112"/>
  <c r="R197" i="112"/>
  <c r="Q197" i="112"/>
  <c r="P197" i="112"/>
  <c r="O197" i="112"/>
  <c r="N197" i="112"/>
  <c r="M197" i="112"/>
  <c r="L197" i="112"/>
  <c r="K197" i="112"/>
  <c r="J197" i="112"/>
  <c r="I197" i="112"/>
  <c r="H197" i="112"/>
  <c r="G197" i="112"/>
  <c r="F197" i="112"/>
  <c r="AH197" i="112" s="1"/>
  <c r="AG196" i="112"/>
  <c r="AF196" i="112"/>
  <c r="AE196" i="112"/>
  <c r="AD196" i="112"/>
  <c r="AC196" i="112"/>
  <c r="AB196" i="112"/>
  <c r="AA196" i="112"/>
  <c r="Z196" i="112"/>
  <c r="Y196" i="112"/>
  <c r="X196" i="112"/>
  <c r="W196" i="112"/>
  <c r="V196" i="112"/>
  <c r="U196" i="112"/>
  <c r="T196" i="112"/>
  <c r="S196" i="112"/>
  <c r="R196" i="112"/>
  <c r="Q196" i="112"/>
  <c r="P196" i="112"/>
  <c r="O196" i="112"/>
  <c r="N196" i="112"/>
  <c r="M196" i="112"/>
  <c r="L196" i="112"/>
  <c r="K196" i="112"/>
  <c r="J196" i="112"/>
  <c r="I196" i="112"/>
  <c r="H196" i="112"/>
  <c r="G196" i="112"/>
  <c r="F196" i="112"/>
  <c r="AG195" i="112"/>
  <c r="AF195" i="112"/>
  <c r="AE195" i="112"/>
  <c r="AD195" i="112"/>
  <c r="AC195" i="112"/>
  <c r="AB195" i="112"/>
  <c r="AA195" i="112"/>
  <c r="Z195" i="112"/>
  <c r="Y195" i="112"/>
  <c r="X195" i="112"/>
  <c r="W195" i="112"/>
  <c r="V195" i="112"/>
  <c r="U195" i="112"/>
  <c r="T195" i="112"/>
  <c r="S195" i="112"/>
  <c r="R195" i="112"/>
  <c r="Q195" i="112"/>
  <c r="P195" i="112"/>
  <c r="O195" i="112"/>
  <c r="N195" i="112"/>
  <c r="M195" i="112"/>
  <c r="L195" i="112"/>
  <c r="K195" i="112"/>
  <c r="J195" i="112"/>
  <c r="I195" i="112"/>
  <c r="H195" i="112"/>
  <c r="G195" i="112"/>
  <c r="F195" i="112"/>
  <c r="AH195" i="112" s="1"/>
  <c r="AG194" i="112"/>
  <c r="AF194" i="112"/>
  <c r="AE194" i="112"/>
  <c r="AD194" i="112"/>
  <c r="AC194" i="112"/>
  <c r="AB194" i="112"/>
  <c r="AA194" i="112"/>
  <c r="Z194" i="112"/>
  <c r="Y194" i="112"/>
  <c r="X194" i="112"/>
  <c r="W194" i="112"/>
  <c r="V194" i="112"/>
  <c r="U194" i="112"/>
  <c r="T194" i="112"/>
  <c r="S194" i="112"/>
  <c r="R194" i="112"/>
  <c r="Q194" i="112"/>
  <c r="P194" i="112"/>
  <c r="O194" i="112"/>
  <c r="N194" i="112"/>
  <c r="M194" i="112"/>
  <c r="L194" i="112"/>
  <c r="K194" i="112"/>
  <c r="J194" i="112"/>
  <c r="I194" i="112"/>
  <c r="H194" i="112"/>
  <c r="G194" i="112"/>
  <c r="F194" i="112"/>
  <c r="AG193" i="112"/>
  <c r="AF193" i="112"/>
  <c r="AE193" i="112"/>
  <c r="AD193" i="112"/>
  <c r="AC193" i="112"/>
  <c r="AB193" i="112"/>
  <c r="AA193" i="112"/>
  <c r="Z193" i="112"/>
  <c r="Y193" i="112"/>
  <c r="X193" i="112"/>
  <c r="W193" i="112"/>
  <c r="V193" i="112"/>
  <c r="U193" i="112"/>
  <c r="T193" i="112"/>
  <c r="S193" i="112"/>
  <c r="R193" i="112"/>
  <c r="Q193" i="112"/>
  <c r="P193" i="112"/>
  <c r="O193" i="112"/>
  <c r="N193" i="112"/>
  <c r="M193" i="112"/>
  <c r="L193" i="112"/>
  <c r="K193" i="112"/>
  <c r="J193" i="112"/>
  <c r="I193" i="112"/>
  <c r="H193" i="112"/>
  <c r="G193" i="112"/>
  <c r="F193" i="112"/>
  <c r="AG192" i="112"/>
  <c r="AF192" i="112"/>
  <c r="AE192" i="112"/>
  <c r="AD192" i="112"/>
  <c r="AC192" i="112"/>
  <c r="AB192" i="112"/>
  <c r="AA192" i="112"/>
  <c r="Z192" i="112"/>
  <c r="Y192" i="112"/>
  <c r="X192" i="112"/>
  <c r="W192" i="112"/>
  <c r="V192" i="112"/>
  <c r="U192" i="112"/>
  <c r="T192" i="112"/>
  <c r="S192" i="112"/>
  <c r="R192" i="112"/>
  <c r="Q192" i="112"/>
  <c r="P192" i="112"/>
  <c r="O192" i="112"/>
  <c r="N192" i="112"/>
  <c r="M192" i="112"/>
  <c r="L192" i="112"/>
  <c r="K192" i="112"/>
  <c r="J192" i="112"/>
  <c r="I192" i="112"/>
  <c r="H192" i="112"/>
  <c r="G192" i="112"/>
  <c r="F192" i="112"/>
  <c r="AG191" i="112"/>
  <c r="AF191" i="112"/>
  <c r="AE191" i="112"/>
  <c r="AD191" i="112"/>
  <c r="AC191" i="112"/>
  <c r="AB191" i="112"/>
  <c r="AA191" i="112"/>
  <c r="Z191" i="112"/>
  <c r="Y191" i="112"/>
  <c r="X191" i="112"/>
  <c r="W191" i="112"/>
  <c r="V191" i="112"/>
  <c r="U191" i="112"/>
  <c r="T191" i="112"/>
  <c r="S191" i="112"/>
  <c r="R191" i="112"/>
  <c r="Q191" i="112"/>
  <c r="P191" i="112"/>
  <c r="O191" i="112"/>
  <c r="N191" i="112"/>
  <c r="M191" i="112"/>
  <c r="L191" i="112"/>
  <c r="K191" i="112"/>
  <c r="J191" i="112"/>
  <c r="I191" i="112"/>
  <c r="H191" i="112"/>
  <c r="G191" i="112"/>
  <c r="F191" i="112"/>
  <c r="AG190" i="112"/>
  <c r="AF190" i="112"/>
  <c r="AE190" i="112"/>
  <c r="AD190" i="112"/>
  <c r="AC190" i="112"/>
  <c r="AB190" i="112"/>
  <c r="AA190" i="112"/>
  <c r="Z190" i="112"/>
  <c r="Y190" i="112"/>
  <c r="X190" i="112"/>
  <c r="W190" i="112"/>
  <c r="V190" i="112"/>
  <c r="U190" i="112"/>
  <c r="T190" i="112"/>
  <c r="S190" i="112"/>
  <c r="R190" i="112"/>
  <c r="Q190" i="112"/>
  <c r="P190" i="112"/>
  <c r="O190" i="112"/>
  <c r="N190" i="112"/>
  <c r="M190" i="112"/>
  <c r="L190" i="112"/>
  <c r="K190" i="112"/>
  <c r="J190" i="112"/>
  <c r="I190" i="112"/>
  <c r="H190" i="112"/>
  <c r="G190" i="112"/>
  <c r="F190" i="112"/>
  <c r="AG189" i="112"/>
  <c r="AF189" i="112"/>
  <c r="AE189" i="112"/>
  <c r="AD189" i="112"/>
  <c r="AC189" i="112"/>
  <c r="AB189" i="112"/>
  <c r="AA189" i="112"/>
  <c r="Z189" i="112"/>
  <c r="Y189" i="112"/>
  <c r="X189" i="112"/>
  <c r="W189" i="112"/>
  <c r="V189" i="112"/>
  <c r="U189" i="112"/>
  <c r="T189" i="112"/>
  <c r="S189" i="112"/>
  <c r="R189" i="112"/>
  <c r="Q189" i="112"/>
  <c r="P189" i="112"/>
  <c r="O189" i="112"/>
  <c r="N189" i="112"/>
  <c r="M189" i="112"/>
  <c r="L189" i="112"/>
  <c r="K189" i="112"/>
  <c r="J189" i="112"/>
  <c r="I189" i="112"/>
  <c r="H189" i="112"/>
  <c r="G189" i="112"/>
  <c r="F189" i="112"/>
  <c r="AG188" i="112"/>
  <c r="AF188" i="112"/>
  <c r="AE188" i="112"/>
  <c r="AD188" i="112"/>
  <c r="AC188" i="112"/>
  <c r="AB188" i="112"/>
  <c r="AA188" i="112"/>
  <c r="Z188" i="112"/>
  <c r="Y188" i="112"/>
  <c r="X188" i="112"/>
  <c r="W188" i="112"/>
  <c r="V188" i="112"/>
  <c r="U188" i="112"/>
  <c r="T188" i="112"/>
  <c r="S188" i="112"/>
  <c r="R188" i="112"/>
  <c r="Q188" i="112"/>
  <c r="P188" i="112"/>
  <c r="O188" i="112"/>
  <c r="N188" i="112"/>
  <c r="M188" i="112"/>
  <c r="L188" i="112"/>
  <c r="K188" i="112"/>
  <c r="J188" i="112"/>
  <c r="I188" i="112"/>
  <c r="H188" i="112"/>
  <c r="G188" i="112"/>
  <c r="F188" i="112"/>
  <c r="AG187" i="112"/>
  <c r="AF187" i="112"/>
  <c r="AE187" i="112"/>
  <c r="AD187" i="112"/>
  <c r="AC187" i="112"/>
  <c r="AB187" i="112"/>
  <c r="AA187" i="112"/>
  <c r="Z187" i="112"/>
  <c r="Y187" i="112"/>
  <c r="X187" i="112"/>
  <c r="W187" i="112"/>
  <c r="V187" i="112"/>
  <c r="U187" i="112"/>
  <c r="T187" i="112"/>
  <c r="S187" i="112"/>
  <c r="R187" i="112"/>
  <c r="Q187" i="112"/>
  <c r="P187" i="112"/>
  <c r="O187" i="112"/>
  <c r="N187" i="112"/>
  <c r="M187" i="112"/>
  <c r="L187" i="112"/>
  <c r="K187" i="112"/>
  <c r="J187" i="112"/>
  <c r="I187" i="112"/>
  <c r="H187" i="112"/>
  <c r="G187" i="112"/>
  <c r="F187" i="112"/>
  <c r="AG186" i="112"/>
  <c r="AF186" i="112"/>
  <c r="AE186" i="112"/>
  <c r="AD186" i="112"/>
  <c r="AC186" i="112"/>
  <c r="AB186" i="112"/>
  <c r="AA186" i="112"/>
  <c r="AA168" i="112" s="1"/>
  <c r="Z186" i="112"/>
  <c r="Y186" i="112"/>
  <c r="X186" i="112"/>
  <c r="W186" i="112"/>
  <c r="V186" i="112"/>
  <c r="U186" i="112"/>
  <c r="T186" i="112"/>
  <c r="S186" i="112"/>
  <c r="R186" i="112"/>
  <c r="Q186" i="112"/>
  <c r="P186" i="112"/>
  <c r="O186" i="112"/>
  <c r="N186" i="112"/>
  <c r="M186" i="112"/>
  <c r="L186" i="112"/>
  <c r="K186" i="112"/>
  <c r="J186" i="112"/>
  <c r="I186" i="112"/>
  <c r="H186" i="112"/>
  <c r="G186" i="112"/>
  <c r="F186" i="112"/>
  <c r="AG185" i="112"/>
  <c r="AF185" i="112"/>
  <c r="AE185" i="112"/>
  <c r="AD185" i="112"/>
  <c r="AC185" i="112"/>
  <c r="AB185" i="112"/>
  <c r="AA185" i="112"/>
  <c r="Z185" i="112"/>
  <c r="Y185" i="112"/>
  <c r="X185" i="112"/>
  <c r="W185" i="112"/>
  <c r="V185" i="112"/>
  <c r="U185" i="112"/>
  <c r="T185" i="112"/>
  <c r="S185" i="112"/>
  <c r="R185" i="112"/>
  <c r="Q185" i="112"/>
  <c r="P185" i="112"/>
  <c r="O185" i="112"/>
  <c r="N185" i="112"/>
  <c r="M185" i="112"/>
  <c r="L185" i="112"/>
  <c r="K185" i="112"/>
  <c r="J185" i="112"/>
  <c r="I185" i="112"/>
  <c r="H185" i="112"/>
  <c r="G185" i="112"/>
  <c r="F185" i="112"/>
  <c r="AG184" i="112"/>
  <c r="AF184" i="112"/>
  <c r="AE184" i="112"/>
  <c r="AD184" i="112"/>
  <c r="AC184" i="112"/>
  <c r="AB184" i="112"/>
  <c r="AA184" i="112"/>
  <c r="Z184" i="112"/>
  <c r="Y184" i="112"/>
  <c r="X184" i="112"/>
  <c r="W184" i="112"/>
  <c r="V184" i="112"/>
  <c r="U184" i="112"/>
  <c r="T184" i="112"/>
  <c r="S184" i="112"/>
  <c r="R184" i="112"/>
  <c r="Q184" i="112"/>
  <c r="P184" i="112"/>
  <c r="O184" i="112"/>
  <c r="N184" i="112"/>
  <c r="M184" i="112"/>
  <c r="L184" i="112"/>
  <c r="K184" i="112"/>
  <c r="J184" i="112"/>
  <c r="I184" i="112"/>
  <c r="H184" i="112"/>
  <c r="G184" i="112"/>
  <c r="F184" i="112"/>
  <c r="AH184" i="112" s="1"/>
  <c r="AG183" i="112"/>
  <c r="AF183" i="112"/>
  <c r="AE183" i="112"/>
  <c r="AD183" i="112"/>
  <c r="AC183" i="112"/>
  <c r="AB183" i="112"/>
  <c r="AA183" i="112"/>
  <c r="Z183" i="112"/>
  <c r="Y183" i="112"/>
  <c r="X183" i="112"/>
  <c r="W183" i="112"/>
  <c r="V183" i="112"/>
  <c r="U183" i="112"/>
  <c r="T183" i="112"/>
  <c r="S183" i="112"/>
  <c r="R183" i="112"/>
  <c r="Q183" i="112"/>
  <c r="P183" i="112"/>
  <c r="O183" i="112"/>
  <c r="N183" i="112"/>
  <c r="M183" i="112"/>
  <c r="L183" i="112"/>
  <c r="K183" i="112"/>
  <c r="J183" i="112"/>
  <c r="I183" i="112"/>
  <c r="H183" i="112"/>
  <c r="G183" i="112"/>
  <c r="F183" i="112"/>
  <c r="AG182" i="112"/>
  <c r="AF182" i="112"/>
  <c r="AE182" i="112"/>
  <c r="AD182" i="112"/>
  <c r="AC182" i="112"/>
  <c r="AB182" i="112"/>
  <c r="AA182" i="112"/>
  <c r="Z182" i="112"/>
  <c r="Y182" i="112"/>
  <c r="X182" i="112"/>
  <c r="W182" i="112"/>
  <c r="V182" i="112"/>
  <c r="U182" i="112"/>
  <c r="T182" i="112"/>
  <c r="S182" i="112"/>
  <c r="R182" i="112"/>
  <c r="Q182" i="112"/>
  <c r="P182" i="112"/>
  <c r="O182" i="112"/>
  <c r="N182" i="112"/>
  <c r="M182" i="112"/>
  <c r="L182" i="112"/>
  <c r="K182" i="112"/>
  <c r="J182" i="112"/>
  <c r="I182" i="112"/>
  <c r="H182" i="112"/>
  <c r="G182" i="112"/>
  <c r="F182" i="112"/>
  <c r="AG181" i="112"/>
  <c r="AF181" i="112"/>
  <c r="AE181" i="112"/>
  <c r="AD181" i="112"/>
  <c r="AC181" i="112"/>
  <c r="AB181" i="112"/>
  <c r="AA181" i="112"/>
  <c r="Z181" i="112"/>
  <c r="Y181" i="112"/>
  <c r="X181" i="112"/>
  <c r="W181" i="112"/>
  <c r="V181" i="112"/>
  <c r="U181" i="112"/>
  <c r="T181" i="112"/>
  <c r="S181" i="112"/>
  <c r="R181" i="112"/>
  <c r="Q181" i="112"/>
  <c r="P181" i="112"/>
  <c r="O181" i="112"/>
  <c r="N181" i="112"/>
  <c r="M181" i="112"/>
  <c r="L181" i="112"/>
  <c r="K181" i="112"/>
  <c r="J181" i="112"/>
  <c r="I181" i="112"/>
  <c r="H181" i="112"/>
  <c r="G181" i="112"/>
  <c r="F181" i="112"/>
  <c r="AG180" i="112"/>
  <c r="AF180" i="112"/>
  <c r="AE180" i="112"/>
  <c r="AD180" i="112"/>
  <c r="AC180" i="112"/>
  <c r="AB180" i="112"/>
  <c r="AA180" i="112"/>
  <c r="Z180" i="112"/>
  <c r="Y180" i="112"/>
  <c r="X180" i="112"/>
  <c r="W180" i="112"/>
  <c r="V180" i="112"/>
  <c r="U180" i="112"/>
  <c r="T180" i="112"/>
  <c r="S180" i="112"/>
  <c r="R180" i="112"/>
  <c r="Q180" i="112"/>
  <c r="P180" i="112"/>
  <c r="O180" i="112"/>
  <c r="N180" i="112"/>
  <c r="M180" i="112"/>
  <c r="L180" i="112"/>
  <c r="K180" i="112"/>
  <c r="J180" i="112"/>
  <c r="I180" i="112"/>
  <c r="H180" i="112"/>
  <c r="G180" i="112"/>
  <c r="F180" i="112"/>
  <c r="AH180" i="112" s="1"/>
  <c r="AG179" i="112"/>
  <c r="AF179" i="112"/>
  <c r="AE179" i="112"/>
  <c r="AD179" i="112"/>
  <c r="AC179" i="112"/>
  <c r="AB179" i="112"/>
  <c r="AA179" i="112"/>
  <c r="Z179" i="112"/>
  <c r="Y179" i="112"/>
  <c r="X179" i="112"/>
  <c r="W179" i="112"/>
  <c r="V179" i="112"/>
  <c r="U179" i="112"/>
  <c r="T179" i="112"/>
  <c r="S179" i="112"/>
  <c r="R179" i="112"/>
  <c r="Q179" i="112"/>
  <c r="P179" i="112"/>
  <c r="O179" i="112"/>
  <c r="N179" i="112"/>
  <c r="M179" i="112"/>
  <c r="L179" i="112"/>
  <c r="K179" i="112"/>
  <c r="J179" i="112"/>
  <c r="I179" i="112"/>
  <c r="H179" i="112"/>
  <c r="G179" i="112"/>
  <c r="F179" i="112"/>
  <c r="AH179" i="112" s="1"/>
  <c r="AG178" i="112"/>
  <c r="AF178" i="112"/>
  <c r="AE178" i="112"/>
  <c r="AD178" i="112"/>
  <c r="AC178" i="112"/>
  <c r="AB178" i="112"/>
  <c r="AA178" i="112"/>
  <c r="Z178" i="112"/>
  <c r="Z169" i="112" s="1"/>
  <c r="Y178" i="112"/>
  <c r="X178" i="112"/>
  <c r="W178" i="112"/>
  <c r="V178" i="112"/>
  <c r="V169" i="112" s="1"/>
  <c r="U178" i="112"/>
  <c r="T178" i="112"/>
  <c r="S178" i="112"/>
  <c r="R178" i="112"/>
  <c r="R169" i="112" s="1"/>
  <c r="Q178" i="112"/>
  <c r="P178" i="112"/>
  <c r="O178" i="112"/>
  <c r="N178" i="112"/>
  <c r="N169" i="112" s="1"/>
  <c r="M178" i="112"/>
  <c r="L178" i="112"/>
  <c r="K178" i="112"/>
  <c r="J178" i="112"/>
  <c r="J169" i="112" s="1"/>
  <c r="I178" i="112"/>
  <c r="H178" i="112"/>
  <c r="G178" i="112"/>
  <c r="F178" i="112"/>
  <c r="AH178" i="112" s="1"/>
  <c r="AG177" i="112"/>
  <c r="AF177" i="112"/>
  <c r="AE177" i="112"/>
  <c r="AD177" i="112"/>
  <c r="AC177" i="112"/>
  <c r="AB177" i="112"/>
  <c r="AA177" i="112"/>
  <c r="Z177" i="112"/>
  <c r="Y177" i="112"/>
  <c r="X177" i="112"/>
  <c r="W177" i="112"/>
  <c r="V177" i="112"/>
  <c r="U177" i="112"/>
  <c r="T177" i="112"/>
  <c r="S177" i="112"/>
  <c r="R177" i="112"/>
  <c r="Q177" i="112"/>
  <c r="P177" i="112"/>
  <c r="O177" i="112"/>
  <c r="N177" i="112"/>
  <c r="M177" i="112"/>
  <c r="L177" i="112"/>
  <c r="K177" i="112"/>
  <c r="J177" i="112"/>
  <c r="I177" i="112"/>
  <c r="H177" i="112"/>
  <c r="G177" i="112"/>
  <c r="F177" i="112"/>
  <c r="AG176" i="112"/>
  <c r="AF176" i="112"/>
  <c r="AE176" i="112"/>
  <c r="AD176" i="112"/>
  <c r="AC176" i="112"/>
  <c r="AB176" i="112"/>
  <c r="AA176" i="112"/>
  <c r="Z176" i="112"/>
  <c r="Y176" i="112"/>
  <c r="X176" i="112"/>
  <c r="W176" i="112"/>
  <c r="V176" i="112"/>
  <c r="U176" i="112"/>
  <c r="T176" i="112"/>
  <c r="S176" i="112"/>
  <c r="R176" i="112"/>
  <c r="Q176" i="112"/>
  <c r="P176" i="112"/>
  <c r="O176" i="112"/>
  <c r="N176" i="112"/>
  <c r="M176" i="112"/>
  <c r="L176" i="112"/>
  <c r="K176" i="112"/>
  <c r="J176" i="112"/>
  <c r="I176" i="112"/>
  <c r="H176" i="112"/>
  <c r="G176" i="112"/>
  <c r="F176" i="112"/>
  <c r="AG175" i="112"/>
  <c r="AF175" i="112"/>
  <c r="AE175" i="112"/>
  <c r="AD175" i="112"/>
  <c r="AC175" i="112"/>
  <c r="AB175" i="112"/>
  <c r="AA175" i="112"/>
  <c r="Z175" i="112"/>
  <c r="Y175" i="112"/>
  <c r="X175" i="112"/>
  <c r="W175" i="112"/>
  <c r="V175" i="112"/>
  <c r="U175" i="112"/>
  <c r="T175" i="112"/>
  <c r="S175" i="112"/>
  <c r="R175" i="112"/>
  <c r="Q175" i="112"/>
  <c r="P175" i="112"/>
  <c r="O175" i="112"/>
  <c r="N175" i="112"/>
  <c r="M175" i="112"/>
  <c r="L175" i="112"/>
  <c r="K175" i="112"/>
  <c r="J175" i="112"/>
  <c r="I175" i="112"/>
  <c r="H175" i="112"/>
  <c r="G175" i="112"/>
  <c r="F175" i="112"/>
  <c r="AG174" i="112"/>
  <c r="AF174" i="112"/>
  <c r="AE174" i="112"/>
  <c r="AE168" i="112" s="1"/>
  <c r="AD174" i="112"/>
  <c r="AC174" i="112"/>
  <c r="AI174" i="112" s="1"/>
  <c r="AB174" i="112"/>
  <c r="AA174" i="112"/>
  <c r="Z174" i="112"/>
  <c r="Y174" i="112"/>
  <c r="X174" i="112"/>
  <c r="W174" i="112"/>
  <c r="W168" i="112" s="1"/>
  <c r="V174" i="112"/>
  <c r="U174" i="112"/>
  <c r="T174" i="112"/>
  <c r="S174" i="112"/>
  <c r="S168" i="112" s="1"/>
  <c r="R174" i="112"/>
  <c r="Q174" i="112"/>
  <c r="P174" i="112"/>
  <c r="O174" i="112"/>
  <c r="O168" i="112" s="1"/>
  <c r="N174" i="112"/>
  <c r="M174" i="112"/>
  <c r="L174" i="112"/>
  <c r="K174" i="112"/>
  <c r="J174" i="112"/>
  <c r="I174" i="112"/>
  <c r="H174" i="112"/>
  <c r="G174" i="112"/>
  <c r="G168" i="112" s="1"/>
  <c r="F174" i="112"/>
  <c r="AG173" i="112"/>
  <c r="AF173" i="112"/>
  <c r="AE173" i="112"/>
  <c r="AD173" i="112"/>
  <c r="AC173" i="112"/>
  <c r="AB173" i="112"/>
  <c r="AB167" i="112" s="1"/>
  <c r="AA173" i="112"/>
  <c r="Z173" i="112"/>
  <c r="Y173" i="112"/>
  <c r="X173" i="112"/>
  <c r="X167" i="112" s="1"/>
  <c r="W173" i="112"/>
  <c r="V173" i="112"/>
  <c r="U173" i="112"/>
  <c r="T173" i="112"/>
  <c r="T167" i="112" s="1"/>
  <c r="S173" i="112"/>
  <c r="R173" i="112"/>
  <c r="Q173" i="112"/>
  <c r="P173" i="112"/>
  <c r="P167" i="112" s="1"/>
  <c r="O173" i="112"/>
  <c r="N173" i="112"/>
  <c r="M173" i="112"/>
  <c r="L173" i="112"/>
  <c r="L167" i="112" s="1"/>
  <c r="K173" i="112"/>
  <c r="J173" i="112"/>
  <c r="I173" i="112"/>
  <c r="H173" i="112"/>
  <c r="H167" i="112" s="1"/>
  <c r="G173" i="112"/>
  <c r="F173" i="112"/>
  <c r="AG172" i="112"/>
  <c r="AF172" i="112"/>
  <c r="AE172" i="112"/>
  <c r="AD172" i="112"/>
  <c r="AC172" i="112"/>
  <c r="AI172" i="112" s="1"/>
  <c r="AB172" i="112"/>
  <c r="AB169" i="112" s="1"/>
  <c r="AA172" i="112"/>
  <c r="Z172" i="112"/>
  <c r="Y172" i="112"/>
  <c r="X172" i="112"/>
  <c r="W172" i="112"/>
  <c r="V172" i="112"/>
  <c r="U172" i="112"/>
  <c r="T172" i="112"/>
  <c r="S172" i="112"/>
  <c r="R172" i="112"/>
  <c r="Q172" i="112"/>
  <c r="P172" i="112"/>
  <c r="O172" i="112"/>
  <c r="N172" i="112"/>
  <c r="M172" i="112"/>
  <c r="L172" i="112"/>
  <c r="K172" i="112"/>
  <c r="J172" i="112"/>
  <c r="I172" i="112"/>
  <c r="H172" i="112"/>
  <c r="G172" i="112"/>
  <c r="F172" i="112"/>
  <c r="AG171" i="112"/>
  <c r="AF171" i="112"/>
  <c r="AE171" i="112"/>
  <c r="AD171" i="112"/>
  <c r="AC171" i="112"/>
  <c r="AC168" i="112" s="1"/>
  <c r="AB171" i="112"/>
  <c r="AB168" i="112" s="1"/>
  <c r="AA171" i="112"/>
  <c r="Z171" i="112"/>
  <c r="Y171" i="112"/>
  <c r="Y168" i="112" s="1"/>
  <c r="X171" i="112"/>
  <c r="X168" i="112" s="1"/>
  <c r="W171" i="112"/>
  <c r="V171" i="112"/>
  <c r="U171" i="112"/>
  <c r="T171" i="112"/>
  <c r="T168" i="112" s="1"/>
  <c r="S171" i="112"/>
  <c r="R171" i="112"/>
  <c r="Q171" i="112"/>
  <c r="P171" i="112"/>
  <c r="O171" i="112"/>
  <c r="N171" i="112"/>
  <c r="M171" i="112"/>
  <c r="M168" i="112" s="1"/>
  <c r="L171" i="112"/>
  <c r="L168" i="112" s="1"/>
  <c r="K171" i="112"/>
  <c r="J171" i="112"/>
  <c r="I171" i="112"/>
  <c r="I168" i="112" s="1"/>
  <c r="H171" i="112"/>
  <c r="H168" i="112" s="1"/>
  <c r="G171" i="112"/>
  <c r="F171" i="112"/>
  <c r="AG170" i="112"/>
  <c r="AF170" i="112"/>
  <c r="AE170" i="112"/>
  <c r="AD170" i="112"/>
  <c r="AC170" i="112"/>
  <c r="AI170" i="112" s="1"/>
  <c r="AB170" i="112"/>
  <c r="AA170" i="112"/>
  <c r="Z170" i="112"/>
  <c r="Y170" i="112"/>
  <c r="Y167" i="112" s="1"/>
  <c r="X170" i="112"/>
  <c r="W170" i="112"/>
  <c r="V170" i="112"/>
  <c r="U170" i="112"/>
  <c r="U167" i="112" s="1"/>
  <c r="T170" i="112"/>
  <c r="S170" i="112"/>
  <c r="R170" i="112"/>
  <c r="Q170" i="112"/>
  <c r="Q167" i="112" s="1"/>
  <c r="P170" i="112"/>
  <c r="O170" i="112"/>
  <c r="N170" i="112"/>
  <c r="M170" i="112"/>
  <c r="M167" i="112" s="1"/>
  <c r="L170" i="112"/>
  <c r="K170" i="112"/>
  <c r="J170" i="112"/>
  <c r="I170" i="112"/>
  <c r="I167" i="112" s="1"/>
  <c r="H170" i="112"/>
  <c r="G170" i="112"/>
  <c r="F170" i="112"/>
  <c r="AG169" i="112"/>
  <c r="AF169" i="112"/>
  <c r="AE169" i="112"/>
  <c r="AC169" i="112"/>
  <c r="AA169" i="112"/>
  <c r="Y169" i="112"/>
  <c r="X169" i="112"/>
  <c r="W169" i="112"/>
  <c r="U169" i="112"/>
  <c r="T169" i="112"/>
  <c r="S169" i="112"/>
  <c r="Q169" i="112"/>
  <c r="P169" i="112"/>
  <c r="O169" i="112"/>
  <c r="M169" i="112"/>
  <c r="L169" i="112"/>
  <c r="K169" i="112"/>
  <c r="I169" i="112"/>
  <c r="H169" i="112"/>
  <c r="G169" i="112"/>
  <c r="AG168" i="112"/>
  <c r="AF168" i="112"/>
  <c r="U168" i="112"/>
  <c r="Q168" i="112"/>
  <c r="P168" i="112"/>
  <c r="K168" i="112"/>
  <c r="AE167" i="112"/>
  <c r="AD167" i="112"/>
  <c r="AA167" i="112"/>
  <c r="Z167" i="112"/>
  <c r="W167" i="112"/>
  <c r="V167" i="112"/>
  <c r="S167" i="112"/>
  <c r="R167" i="112"/>
  <c r="O167" i="112"/>
  <c r="N167" i="112"/>
  <c r="K167" i="112"/>
  <c r="J167" i="112"/>
  <c r="G167" i="112"/>
  <c r="F167" i="112"/>
  <c r="P5" i="88"/>
  <c r="P6" i="88"/>
  <c r="P7" i="88"/>
  <c r="P8" i="88"/>
  <c r="P9" i="88"/>
  <c r="P10" i="88"/>
  <c r="P11" i="88"/>
  <c r="P12" i="88"/>
  <c r="P13" i="88"/>
  <c r="P14" i="88"/>
  <c r="P15" i="88"/>
  <c r="P16" i="88"/>
  <c r="P17" i="88"/>
  <c r="P18" i="88"/>
  <c r="P19" i="88"/>
  <c r="P20" i="88"/>
  <c r="P21" i="88"/>
  <c r="P22" i="88"/>
  <c r="P23" i="88"/>
  <c r="P24" i="88"/>
  <c r="P25" i="88"/>
  <c r="P26" i="88"/>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G5" i="88"/>
  <c r="H5" i="88"/>
  <c r="I5" i="88"/>
  <c r="J5" i="88"/>
  <c r="K5" i="88"/>
  <c r="L5" i="88"/>
  <c r="M5" i="88"/>
  <c r="G6" i="88"/>
  <c r="H6" i="88"/>
  <c r="I6" i="88"/>
  <c r="J6" i="88"/>
  <c r="K6" i="88"/>
  <c r="L6" i="88"/>
  <c r="M6" i="88"/>
  <c r="G7" i="88"/>
  <c r="H7" i="88"/>
  <c r="I7" i="88"/>
  <c r="J7" i="88"/>
  <c r="K7" i="88"/>
  <c r="L7" i="88"/>
  <c r="M7" i="88"/>
  <c r="G8" i="88"/>
  <c r="H8" i="88"/>
  <c r="I8" i="88"/>
  <c r="J8" i="88"/>
  <c r="K8" i="88"/>
  <c r="L8" i="88"/>
  <c r="M8" i="88"/>
  <c r="G9" i="88"/>
  <c r="H9" i="88"/>
  <c r="I9" i="88"/>
  <c r="J9" i="88"/>
  <c r="K9" i="88"/>
  <c r="L9" i="88"/>
  <c r="M9" i="88"/>
  <c r="G10" i="88"/>
  <c r="H10" i="88"/>
  <c r="I10" i="88"/>
  <c r="J10" i="88"/>
  <c r="K10" i="88"/>
  <c r="L10" i="88"/>
  <c r="M10" i="88"/>
  <c r="G11" i="88"/>
  <c r="H11" i="88"/>
  <c r="I11" i="88"/>
  <c r="J11" i="88"/>
  <c r="K11" i="88"/>
  <c r="L11" i="88"/>
  <c r="M11" i="88"/>
  <c r="G12" i="88"/>
  <c r="H12" i="88"/>
  <c r="I12" i="88"/>
  <c r="J12" i="88"/>
  <c r="K12" i="88"/>
  <c r="L12" i="88"/>
  <c r="M12" i="88"/>
  <c r="G13" i="88"/>
  <c r="H13" i="88"/>
  <c r="I13" i="88"/>
  <c r="J13" i="88"/>
  <c r="K13" i="88"/>
  <c r="L13" i="88"/>
  <c r="M13" i="88"/>
  <c r="G14" i="88"/>
  <c r="H14" i="88"/>
  <c r="I14" i="88"/>
  <c r="J14" i="88"/>
  <c r="K14" i="88"/>
  <c r="L14" i="88"/>
  <c r="M14" i="88"/>
  <c r="G15" i="88"/>
  <c r="H15" i="88"/>
  <c r="I15" i="88"/>
  <c r="J15" i="88"/>
  <c r="K15" i="88"/>
  <c r="L15" i="88"/>
  <c r="M15" i="88"/>
  <c r="G16" i="88"/>
  <c r="H16" i="88"/>
  <c r="I16" i="88"/>
  <c r="J16" i="88"/>
  <c r="K16" i="88"/>
  <c r="L16" i="88"/>
  <c r="M16" i="88"/>
  <c r="G17" i="88"/>
  <c r="H17" i="88"/>
  <c r="I17" i="88"/>
  <c r="J17" i="88"/>
  <c r="K17" i="88"/>
  <c r="L17" i="88"/>
  <c r="M17" i="88"/>
  <c r="G18" i="88"/>
  <c r="H18" i="88"/>
  <c r="I18" i="88"/>
  <c r="J18" i="88"/>
  <c r="K18" i="88"/>
  <c r="L18" i="88"/>
  <c r="M18" i="88"/>
  <c r="G19" i="88"/>
  <c r="H19" i="88"/>
  <c r="I19" i="88"/>
  <c r="J19" i="88"/>
  <c r="K19" i="88"/>
  <c r="L19" i="88"/>
  <c r="M19" i="88"/>
  <c r="G20" i="88"/>
  <c r="H20" i="88"/>
  <c r="I20" i="88"/>
  <c r="J20" i="88"/>
  <c r="K20" i="88"/>
  <c r="L20" i="88"/>
  <c r="M20" i="88"/>
  <c r="G21" i="88"/>
  <c r="H21" i="88"/>
  <c r="I21" i="88"/>
  <c r="J21" i="88"/>
  <c r="K21" i="88"/>
  <c r="L21" i="88"/>
  <c r="M21" i="88"/>
  <c r="G22" i="88"/>
  <c r="H22" i="88"/>
  <c r="I22" i="88"/>
  <c r="J22" i="88"/>
  <c r="K22" i="88"/>
  <c r="L22" i="88"/>
  <c r="M22" i="88"/>
  <c r="G23" i="88"/>
  <c r="H23" i="88"/>
  <c r="I23" i="88"/>
  <c r="J23" i="88"/>
  <c r="K23" i="88"/>
  <c r="L23" i="88"/>
  <c r="M23" i="88"/>
  <c r="G24" i="88"/>
  <c r="H24" i="88"/>
  <c r="I24" i="88"/>
  <c r="J24" i="88"/>
  <c r="K24" i="88"/>
  <c r="L24" i="88"/>
  <c r="M24" i="88"/>
  <c r="G25" i="88"/>
  <c r="H25" i="88"/>
  <c r="I25" i="88"/>
  <c r="J25" i="88"/>
  <c r="K25" i="88"/>
  <c r="L25" i="88"/>
  <c r="M25" i="88"/>
  <c r="G26" i="88"/>
  <c r="H26" i="88"/>
  <c r="I26" i="88"/>
  <c r="J26" i="88"/>
  <c r="K26" i="88"/>
  <c r="L26" i="88"/>
  <c r="M26" i="88"/>
  <c r="G27" i="88"/>
  <c r="H27" i="88"/>
  <c r="I27" i="88"/>
  <c r="J27" i="88"/>
  <c r="K27" i="88"/>
  <c r="L27" i="88"/>
  <c r="M27" i="88"/>
  <c r="G28" i="88"/>
  <c r="H28" i="88"/>
  <c r="I28" i="88"/>
  <c r="J28" i="88"/>
  <c r="K28" i="88"/>
  <c r="L28" i="88"/>
  <c r="M28" i="88"/>
  <c r="G29" i="88"/>
  <c r="H29" i="88"/>
  <c r="I29" i="88"/>
  <c r="J29" i="88"/>
  <c r="K29" i="88"/>
  <c r="L29" i="88"/>
  <c r="M29" i="88"/>
  <c r="G30" i="88"/>
  <c r="H30" i="88"/>
  <c r="I30" i="88"/>
  <c r="J30" i="88"/>
  <c r="K30" i="88"/>
  <c r="L30" i="88"/>
  <c r="M30" i="88"/>
  <c r="G31" i="88"/>
  <c r="H31" i="88"/>
  <c r="I31" i="88"/>
  <c r="J31" i="88"/>
  <c r="K31" i="88"/>
  <c r="L31" i="88"/>
  <c r="M31" i="88"/>
  <c r="G32" i="88"/>
  <c r="H32" i="88"/>
  <c r="I32" i="88"/>
  <c r="J32" i="88"/>
  <c r="K32" i="88"/>
  <c r="L32" i="88"/>
  <c r="M32" i="88"/>
  <c r="G33" i="88"/>
  <c r="H33" i="88"/>
  <c r="I33" i="88"/>
  <c r="J33" i="88"/>
  <c r="K33" i="88"/>
  <c r="L33" i="88"/>
  <c r="M33" i="88"/>
  <c r="G34" i="88"/>
  <c r="H34" i="88"/>
  <c r="I34" i="88"/>
  <c r="J34" i="88"/>
  <c r="K34" i="88"/>
  <c r="L34" i="88"/>
  <c r="M34" i="88"/>
  <c r="G35" i="88"/>
  <c r="H35" i="88"/>
  <c r="I35" i="88"/>
  <c r="J35" i="88"/>
  <c r="K35" i="88"/>
  <c r="L35" i="88"/>
  <c r="M35" i="88"/>
  <c r="G36" i="88"/>
  <c r="H36" i="88"/>
  <c r="I36" i="88"/>
  <c r="J36" i="88"/>
  <c r="K36" i="88"/>
  <c r="L36" i="88"/>
  <c r="M36" i="88"/>
  <c r="G37" i="88"/>
  <c r="H37" i="88"/>
  <c r="I37" i="88"/>
  <c r="J37" i="88"/>
  <c r="K37" i="88"/>
  <c r="L37" i="88"/>
  <c r="M37" i="88"/>
  <c r="G38" i="88"/>
  <c r="H38" i="88"/>
  <c r="I38" i="88"/>
  <c r="J38" i="88"/>
  <c r="K38" i="88"/>
  <c r="L38" i="88"/>
  <c r="M38" i="88"/>
  <c r="G39" i="88"/>
  <c r="H39" i="88"/>
  <c r="I39" i="88"/>
  <c r="J39" i="88"/>
  <c r="K39" i="88"/>
  <c r="L39" i="88"/>
  <c r="M39" i="88"/>
  <c r="G40" i="88"/>
  <c r="H40" i="88"/>
  <c r="I40" i="88"/>
  <c r="J40" i="88"/>
  <c r="K40" i="88"/>
  <c r="L40" i="88"/>
  <c r="M40" i="88"/>
  <c r="G41" i="88"/>
  <c r="H41" i="88"/>
  <c r="I41" i="88"/>
  <c r="J41" i="88"/>
  <c r="K41" i="88"/>
  <c r="L41" i="88"/>
  <c r="M41" i="88"/>
  <c r="G42" i="88"/>
  <c r="H42" i="88"/>
  <c r="I42" i="88"/>
  <c r="J42" i="88"/>
  <c r="K42" i="88"/>
  <c r="L42" i="88"/>
  <c r="M42" i="88"/>
  <c r="G43" i="88"/>
  <c r="H43" i="88"/>
  <c r="I43" i="88"/>
  <c r="J43" i="88"/>
  <c r="K43" i="88"/>
  <c r="L43" i="88"/>
  <c r="M43" i="88"/>
  <c r="G44" i="88"/>
  <c r="H44" i="88"/>
  <c r="I44" i="88"/>
  <c r="J44" i="88"/>
  <c r="K44" i="88"/>
  <c r="L44" i="88"/>
  <c r="M44" i="88"/>
  <c r="G45" i="88"/>
  <c r="H45" i="88"/>
  <c r="I45" i="88"/>
  <c r="J45" i="88"/>
  <c r="K45" i="88"/>
  <c r="L45" i="88"/>
  <c r="M45" i="88"/>
  <c r="G46" i="88"/>
  <c r="H46" i="88"/>
  <c r="I46" i="88"/>
  <c r="J46" i="88"/>
  <c r="K46" i="88"/>
  <c r="L46" i="88"/>
  <c r="M46" i="88"/>
  <c r="G47" i="88"/>
  <c r="H47" i="88"/>
  <c r="I47" i="88"/>
  <c r="J47" i="88"/>
  <c r="K47" i="88"/>
  <c r="L47" i="88"/>
  <c r="M47" i="88"/>
  <c r="G48" i="88"/>
  <c r="H48" i="88"/>
  <c r="I48" i="88"/>
  <c r="J48" i="88"/>
  <c r="K48" i="88"/>
  <c r="L48" i="88"/>
  <c r="M48" i="88"/>
  <c r="G49" i="88"/>
  <c r="H49" i="88"/>
  <c r="I49" i="88"/>
  <c r="J49" i="88"/>
  <c r="K49" i="88"/>
  <c r="L49" i="88"/>
  <c r="M49" i="88"/>
  <c r="G50" i="88"/>
  <c r="H50" i="88"/>
  <c r="I50" i="88"/>
  <c r="J50" i="88"/>
  <c r="K50" i="88"/>
  <c r="L50" i="88"/>
  <c r="M50" i="88"/>
  <c r="G51" i="88"/>
  <c r="H51" i="88"/>
  <c r="I51" i="88"/>
  <c r="J51" i="88"/>
  <c r="K51" i="88"/>
  <c r="L51" i="88"/>
  <c r="M51" i="88"/>
  <c r="G52" i="88"/>
  <c r="H52" i="88"/>
  <c r="I52" i="88"/>
  <c r="J52" i="88"/>
  <c r="K52" i="88"/>
  <c r="L52" i="88"/>
  <c r="M52" i="88"/>
  <c r="G53" i="88"/>
  <c r="H53" i="88"/>
  <c r="I53" i="88"/>
  <c r="J53" i="88"/>
  <c r="K53" i="88"/>
  <c r="L53" i="88"/>
  <c r="M53" i="88"/>
  <c r="G54" i="88"/>
  <c r="H54" i="88"/>
  <c r="I54" i="88"/>
  <c r="J54" i="88"/>
  <c r="K54" i="88"/>
  <c r="L54" i="88"/>
  <c r="M54" i="88"/>
  <c r="M4" i="88"/>
  <c r="P4" i="88"/>
  <c r="L4" i="88"/>
  <c r="K4" i="88"/>
  <c r="J4" i="88"/>
  <c r="I4" i="88"/>
  <c r="H4" i="88"/>
  <c r="G4" i="88"/>
  <c r="E5" i="88"/>
  <c r="E6" i="88"/>
  <c r="E7" i="88"/>
  <c r="E8" i="88"/>
  <c r="E9" i="88"/>
  <c r="E10" i="88"/>
  <c r="E11" i="88"/>
  <c r="E12" i="88"/>
  <c r="E13" i="88"/>
  <c r="E14" i="88"/>
  <c r="E15" i="88"/>
  <c r="E16" i="88"/>
  <c r="E17" i="88"/>
  <c r="E18" i="88"/>
  <c r="E19" i="88"/>
  <c r="E20" i="88"/>
  <c r="E21" i="88"/>
  <c r="E22" i="88"/>
  <c r="E23" i="88"/>
  <c r="E24" i="88"/>
  <c r="E25" i="88"/>
  <c r="E26" i="88"/>
  <c r="E27" i="88"/>
  <c r="E28" i="88"/>
  <c r="E29" i="88"/>
  <c r="E30" i="88"/>
  <c r="E31" i="88"/>
  <c r="E32" i="88"/>
  <c r="E33" i="88"/>
  <c r="E34" i="88"/>
  <c r="E35" i="88"/>
  <c r="E36" i="88"/>
  <c r="E37" i="88"/>
  <c r="E38" i="88"/>
  <c r="E39" i="88"/>
  <c r="E40" i="88"/>
  <c r="E41" i="88"/>
  <c r="E42" i="88"/>
  <c r="E43" i="88"/>
  <c r="E44" i="88"/>
  <c r="E45" i="88"/>
  <c r="E46" i="88"/>
  <c r="E47" i="88"/>
  <c r="E48" i="88"/>
  <c r="E49" i="88"/>
  <c r="E50" i="88"/>
  <c r="E51" i="88"/>
  <c r="E52" i="88"/>
  <c r="E53" i="88"/>
  <c r="E54" i="88"/>
  <c r="E4" i="88"/>
  <c r="AJ187" i="112" l="1"/>
  <c r="AJ178" i="112"/>
  <c r="AJ181" i="112"/>
  <c r="AJ184" i="112"/>
  <c r="AJ190" i="112"/>
  <c r="AJ193" i="112"/>
  <c r="AJ196" i="112"/>
  <c r="F169" i="112"/>
  <c r="AH169" i="112" s="1"/>
  <c r="AD169" i="112"/>
  <c r="AJ169" i="112" s="1"/>
  <c r="AH175" i="112"/>
  <c r="AI178" i="112"/>
  <c r="AI181" i="112"/>
  <c r="AI184" i="112"/>
  <c r="AI187" i="112"/>
  <c r="AI190" i="112"/>
  <c r="AI193" i="112"/>
  <c r="AI196" i="112"/>
  <c r="AI199" i="112"/>
  <c r="AJ183" i="112"/>
  <c r="AJ180" i="112"/>
  <c r="AJ186" i="112"/>
  <c r="AJ189" i="112"/>
  <c r="AJ198" i="112"/>
  <c r="J168" i="112"/>
  <c r="N168" i="112"/>
  <c r="R168" i="112"/>
  <c r="V168" i="112"/>
  <c r="Z168" i="112"/>
  <c r="AD168" i="112"/>
  <c r="AJ192" i="112"/>
  <c r="AJ195" i="112"/>
  <c r="AI180" i="112"/>
  <c r="AI183" i="112"/>
  <c r="AI186" i="112"/>
  <c r="AI189" i="112"/>
  <c r="AI192" i="112"/>
  <c r="AI195" i="112"/>
  <c r="AI198" i="112"/>
  <c r="AH167" i="112"/>
  <c r="AJ179" i="112"/>
  <c r="AJ182" i="112"/>
  <c r="AJ191" i="112"/>
  <c r="AJ185" i="112"/>
  <c r="AJ194" i="112"/>
  <c r="AJ197" i="112"/>
  <c r="AF167" i="112"/>
  <c r="AJ188" i="112"/>
  <c r="AC167" i="112"/>
  <c r="AG167" i="112"/>
  <c r="AI176" i="112"/>
  <c r="AI179" i="112"/>
  <c r="AI182" i="112"/>
  <c r="AI185" i="112"/>
  <c r="AI188" i="112"/>
  <c r="AI191" i="112"/>
  <c r="AI194" i="112"/>
  <c r="AI197" i="112"/>
  <c r="F168" i="112"/>
  <c r="AJ170" i="112"/>
  <c r="AH172" i="112"/>
  <c r="AJ174" i="112"/>
  <c r="AH174" i="112"/>
  <c r="AJ176" i="112"/>
  <c r="AH176" i="112"/>
  <c r="AI168" i="112"/>
  <c r="AH170" i="112"/>
  <c r="AJ172" i="112"/>
  <c r="AI167" i="112"/>
  <c r="AI169" i="112"/>
  <c r="AI171" i="112"/>
  <c r="AI173" i="112"/>
  <c r="AI175" i="112"/>
  <c r="AI177" i="112"/>
  <c r="AJ167" i="112"/>
  <c r="AJ171" i="112"/>
  <c r="AH171" i="112"/>
  <c r="AJ173" i="112"/>
  <c r="AH173" i="112"/>
  <c r="AJ175" i="112"/>
  <c r="AJ177" i="112"/>
  <c r="AH177" i="112"/>
  <c r="AH181" i="112"/>
  <c r="AH182" i="112"/>
  <c r="AH185" i="112"/>
  <c r="AH187" i="112"/>
  <c r="AH188" i="112"/>
  <c r="AH192" i="112"/>
  <c r="AH193" i="112"/>
  <c r="AH196" i="112"/>
  <c r="AH198" i="112"/>
  <c r="AH183" i="112"/>
  <c r="AH186" i="112"/>
  <c r="AH189" i="112"/>
  <c r="AH190" i="112"/>
  <c r="AH191" i="112"/>
  <c r="AH194" i="112"/>
  <c r="G64" i="111"/>
  <c r="G63" i="111" s="1"/>
  <c r="H64" i="111"/>
  <c r="H63" i="111" s="1"/>
  <c r="I64" i="111"/>
  <c r="I63" i="111" s="1"/>
  <c r="J64" i="111"/>
  <c r="K64" i="111"/>
  <c r="K63" i="111" s="1"/>
  <c r="L64" i="111"/>
  <c r="L63" i="111" s="1"/>
  <c r="M64" i="111"/>
  <c r="M63" i="111" s="1"/>
  <c r="N64" i="111"/>
  <c r="O64" i="111"/>
  <c r="O63" i="111" s="1"/>
  <c r="P64" i="111"/>
  <c r="P63" i="111" s="1"/>
  <c r="Q64" i="111"/>
  <c r="Q63" i="111" s="1"/>
  <c r="R64" i="111"/>
  <c r="S64" i="111"/>
  <c r="S63" i="111" s="1"/>
  <c r="T64" i="111"/>
  <c r="T63" i="111" s="1"/>
  <c r="U64" i="111"/>
  <c r="U63" i="111" s="1"/>
  <c r="V64" i="111"/>
  <c r="W64" i="111"/>
  <c r="W63" i="111" s="1"/>
  <c r="X64" i="111"/>
  <c r="X63" i="111" s="1"/>
  <c r="Y64" i="111"/>
  <c r="Y63" i="111" s="1"/>
  <c r="Z64" i="111"/>
  <c r="AA64" i="111"/>
  <c r="AA63" i="111" s="1"/>
  <c r="AB64" i="111"/>
  <c r="AB63" i="111" s="1"/>
  <c r="AC64" i="111"/>
  <c r="AC63" i="111" s="1"/>
  <c r="AD64" i="111"/>
  <c r="AE64" i="111"/>
  <c r="AE63" i="111" s="1"/>
  <c r="G65" i="111"/>
  <c r="H65" i="111"/>
  <c r="I65" i="111"/>
  <c r="J65" i="111"/>
  <c r="K65" i="111"/>
  <c r="L65" i="111"/>
  <c r="M65" i="111"/>
  <c r="N65" i="111"/>
  <c r="O65" i="111"/>
  <c r="P65" i="111"/>
  <c r="Q65" i="111"/>
  <c r="R65" i="111"/>
  <c r="S65" i="111"/>
  <c r="T65" i="111"/>
  <c r="U65" i="111"/>
  <c r="V65" i="111"/>
  <c r="W65" i="111"/>
  <c r="X65" i="111"/>
  <c r="Y65" i="111"/>
  <c r="Z65" i="111"/>
  <c r="AA65" i="111"/>
  <c r="AB65" i="111"/>
  <c r="AC65" i="111"/>
  <c r="AD65" i="111"/>
  <c r="AE65" i="111"/>
  <c r="G66" i="111"/>
  <c r="H66" i="111"/>
  <c r="I66" i="111"/>
  <c r="J66" i="111"/>
  <c r="K66" i="111"/>
  <c r="L66" i="111"/>
  <c r="M66" i="111"/>
  <c r="N66" i="111"/>
  <c r="O66" i="111"/>
  <c r="P66" i="111"/>
  <c r="Q66" i="111"/>
  <c r="R66" i="111"/>
  <c r="S66" i="111"/>
  <c r="T66" i="111"/>
  <c r="U66" i="111"/>
  <c r="V66" i="111"/>
  <c r="W66" i="111"/>
  <c r="X66" i="111"/>
  <c r="Y66" i="111"/>
  <c r="Z66" i="111"/>
  <c r="AA66" i="111"/>
  <c r="AB66" i="111"/>
  <c r="AC66" i="111"/>
  <c r="AD66" i="111"/>
  <c r="AE66" i="111"/>
  <c r="G67" i="111"/>
  <c r="H67" i="111"/>
  <c r="I67" i="111"/>
  <c r="J67" i="111"/>
  <c r="J63" i="111" s="1"/>
  <c r="K67" i="111"/>
  <c r="L67" i="111"/>
  <c r="M67" i="111"/>
  <c r="N67" i="111"/>
  <c r="N63" i="111" s="1"/>
  <c r="O67" i="111"/>
  <c r="P67" i="111"/>
  <c r="Q67" i="111"/>
  <c r="R67" i="111"/>
  <c r="R63" i="111" s="1"/>
  <c r="S67" i="111"/>
  <c r="T67" i="111"/>
  <c r="U67" i="111"/>
  <c r="V67" i="111"/>
  <c r="V63" i="111" s="1"/>
  <c r="W67" i="111"/>
  <c r="X67" i="111"/>
  <c r="Y67" i="111"/>
  <c r="Z67" i="111"/>
  <c r="Z63" i="111" s="1"/>
  <c r="AA67" i="111"/>
  <c r="AB67" i="111"/>
  <c r="AC67" i="111"/>
  <c r="AD67" i="111"/>
  <c r="AD63" i="111" s="1"/>
  <c r="AE67" i="111"/>
  <c r="G68" i="111"/>
  <c r="H68" i="111"/>
  <c r="I68" i="111"/>
  <c r="J68" i="111"/>
  <c r="K68" i="111"/>
  <c r="L68" i="111"/>
  <c r="M68" i="111"/>
  <c r="N68" i="111"/>
  <c r="O68" i="111"/>
  <c r="P68" i="111"/>
  <c r="Q68" i="111"/>
  <c r="R68" i="111"/>
  <c r="S68" i="111"/>
  <c r="T68" i="111"/>
  <c r="U68" i="111"/>
  <c r="V68" i="111"/>
  <c r="W68" i="111"/>
  <c r="X68" i="111"/>
  <c r="Y68" i="111"/>
  <c r="Z68" i="111"/>
  <c r="AA68" i="111"/>
  <c r="AB68" i="111"/>
  <c r="AC68" i="111"/>
  <c r="AD68" i="111"/>
  <c r="AE68" i="111"/>
  <c r="G69" i="111"/>
  <c r="H69" i="111"/>
  <c r="I69" i="111"/>
  <c r="J69" i="111"/>
  <c r="K69" i="111"/>
  <c r="L69" i="111"/>
  <c r="M69" i="111"/>
  <c r="N69" i="111"/>
  <c r="O69" i="111"/>
  <c r="P69" i="111"/>
  <c r="Q69" i="111"/>
  <c r="R69" i="111"/>
  <c r="S69" i="111"/>
  <c r="T69" i="111"/>
  <c r="U69" i="111"/>
  <c r="V69" i="111"/>
  <c r="W69" i="111"/>
  <c r="X69" i="111"/>
  <c r="Y69" i="111"/>
  <c r="Z69" i="111"/>
  <c r="AA69" i="111"/>
  <c r="AB69" i="111"/>
  <c r="AC69" i="111"/>
  <c r="AD69" i="111"/>
  <c r="AE69" i="111"/>
  <c r="G70" i="111"/>
  <c r="H70" i="111"/>
  <c r="I70" i="111"/>
  <c r="J70" i="111"/>
  <c r="K70" i="111"/>
  <c r="L70" i="111"/>
  <c r="M70" i="111"/>
  <c r="N70" i="111"/>
  <c r="O70" i="111"/>
  <c r="P70" i="111"/>
  <c r="Q70" i="111"/>
  <c r="R70" i="111"/>
  <c r="S70" i="111"/>
  <c r="T70" i="111"/>
  <c r="U70" i="111"/>
  <c r="V70" i="111"/>
  <c r="W70" i="111"/>
  <c r="X70" i="111"/>
  <c r="Y70" i="111"/>
  <c r="Z70" i="111"/>
  <c r="AA70" i="111"/>
  <c r="AB70" i="111"/>
  <c r="AC70" i="111"/>
  <c r="AD70" i="111"/>
  <c r="AE70" i="111"/>
  <c r="G71" i="111"/>
  <c r="H71" i="111"/>
  <c r="I71" i="111"/>
  <c r="J71" i="111"/>
  <c r="K71" i="111"/>
  <c r="L71" i="111"/>
  <c r="M71" i="111"/>
  <c r="N71" i="111"/>
  <c r="O71" i="111"/>
  <c r="P71" i="111"/>
  <c r="Q71" i="111"/>
  <c r="R71" i="111"/>
  <c r="S71" i="111"/>
  <c r="T71" i="111"/>
  <c r="U71" i="111"/>
  <c r="V71" i="111"/>
  <c r="W71" i="111"/>
  <c r="X71" i="111"/>
  <c r="Y71" i="111"/>
  <c r="Z71" i="111"/>
  <c r="AA71" i="111"/>
  <c r="AB71" i="111"/>
  <c r="AC71" i="111"/>
  <c r="AD71" i="111"/>
  <c r="AE71" i="111"/>
  <c r="G72" i="111"/>
  <c r="H72" i="111"/>
  <c r="I72" i="111"/>
  <c r="J72" i="111"/>
  <c r="K72" i="111"/>
  <c r="L72" i="111"/>
  <c r="M72" i="111"/>
  <c r="N72" i="111"/>
  <c r="O72" i="111"/>
  <c r="P72" i="111"/>
  <c r="Q72" i="111"/>
  <c r="R72" i="111"/>
  <c r="S72" i="111"/>
  <c r="T72" i="111"/>
  <c r="U72" i="111"/>
  <c r="V72" i="111"/>
  <c r="W72" i="111"/>
  <c r="X72" i="111"/>
  <c r="Y72" i="111"/>
  <c r="Z72" i="111"/>
  <c r="AA72" i="111"/>
  <c r="AB72" i="111"/>
  <c r="AC72" i="111"/>
  <c r="AD72" i="111"/>
  <c r="AE72" i="111"/>
  <c r="G73" i="111"/>
  <c r="H73" i="111"/>
  <c r="I73" i="111"/>
  <c r="J73" i="111"/>
  <c r="K73" i="111"/>
  <c r="L73" i="111"/>
  <c r="M73" i="111"/>
  <c r="N73" i="111"/>
  <c r="O73" i="111"/>
  <c r="P73" i="111"/>
  <c r="Q73" i="111"/>
  <c r="R73" i="111"/>
  <c r="S73" i="111"/>
  <c r="T73" i="111"/>
  <c r="U73" i="111"/>
  <c r="V73" i="111"/>
  <c r="W73" i="111"/>
  <c r="X73" i="111"/>
  <c r="Y73" i="111"/>
  <c r="Z73" i="111"/>
  <c r="AA73" i="111"/>
  <c r="AB73" i="111"/>
  <c r="AC73" i="111"/>
  <c r="AD73" i="111"/>
  <c r="AE73" i="111"/>
  <c r="F73" i="111"/>
  <c r="F72" i="111"/>
  <c r="F71" i="111"/>
  <c r="F70" i="111"/>
  <c r="F69" i="111"/>
  <c r="F68" i="111"/>
  <c r="F67" i="111"/>
  <c r="F66" i="111"/>
  <c r="F65" i="111"/>
  <c r="F64" i="111"/>
  <c r="AH168" i="112" l="1"/>
  <c r="AJ168" i="112"/>
  <c r="F63" i="111"/>
  <c r="D25" i="78"/>
  <c r="E25" i="78"/>
  <c r="F25" i="78"/>
  <c r="G25" i="78"/>
  <c r="H25" i="78"/>
  <c r="I25" i="78"/>
  <c r="J25" i="78"/>
  <c r="K25" i="78"/>
  <c r="L25" i="78"/>
  <c r="M25" i="78"/>
  <c r="N25" i="78"/>
  <c r="C25" i="78"/>
  <c r="L25" i="74" l="1"/>
  <c r="L24" i="74"/>
  <c r="B18" i="67"/>
  <c r="G170" i="107"/>
  <c r="G167" i="107" s="1"/>
  <c r="H170" i="107"/>
  <c r="H167" i="107" s="1"/>
  <c r="I170" i="107"/>
  <c r="I167" i="107" s="1"/>
  <c r="J170" i="107"/>
  <c r="J167" i="107" s="1"/>
  <c r="K170" i="107"/>
  <c r="K167" i="107" s="1"/>
  <c r="L170" i="107"/>
  <c r="L167" i="107" s="1"/>
  <c r="M170" i="107"/>
  <c r="M167" i="107" s="1"/>
  <c r="N170" i="107"/>
  <c r="N167" i="107" s="1"/>
  <c r="O170" i="107"/>
  <c r="O167" i="107" s="1"/>
  <c r="P170" i="107"/>
  <c r="P167" i="107" s="1"/>
  <c r="Q170" i="107"/>
  <c r="Q167" i="107" s="1"/>
  <c r="R170" i="107"/>
  <c r="R167" i="107" s="1"/>
  <c r="S170" i="107"/>
  <c r="S167" i="107" s="1"/>
  <c r="T170" i="107"/>
  <c r="T167" i="107" s="1"/>
  <c r="U170" i="107"/>
  <c r="U167" i="107" s="1"/>
  <c r="V170" i="107"/>
  <c r="V167" i="107" s="1"/>
  <c r="W170" i="107"/>
  <c r="W167" i="107" s="1"/>
  <c r="X170" i="107"/>
  <c r="X167" i="107" s="1"/>
  <c r="Y170" i="107"/>
  <c r="Y167" i="107" s="1"/>
  <c r="Z170" i="107"/>
  <c r="Z167" i="107" s="1"/>
  <c r="AA170" i="107"/>
  <c r="AA167" i="107" s="1"/>
  <c r="AB170" i="107"/>
  <c r="AC170" i="107"/>
  <c r="AD170" i="107"/>
  <c r="AE170" i="107"/>
  <c r="AF170" i="107"/>
  <c r="AG170" i="107"/>
  <c r="G171" i="107"/>
  <c r="G168" i="107" s="1"/>
  <c r="H171" i="107"/>
  <c r="H168" i="107" s="1"/>
  <c r="I171" i="107"/>
  <c r="I168" i="107" s="1"/>
  <c r="J171" i="107"/>
  <c r="J168" i="107" s="1"/>
  <c r="K171" i="107"/>
  <c r="K168" i="107" s="1"/>
  <c r="L171" i="107"/>
  <c r="L168" i="107" s="1"/>
  <c r="M171" i="107"/>
  <c r="M168" i="107" s="1"/>
  <c r="N171" i="107"/>
  <c r="N168" i="107" s="1"/>
  <c r="O171" i="107"/>
  <c r="O168" i="107" s="1"/>
  <c r="P171" i="107"/>
  <c r="P168" i="107" s="1"/>
  <c r="Q171" i="107"/>
  <c r="Q168" i="107" s="1"/>
  <c r="R171" i="107"/>
  <c r="R168" i="107" s="1"/>
  <c r="S171" i="107"/>
  <c r="S168" i="107" s="1"/>
  <c r="T171" i="107"/>
  <c r="T168" i="107" s="1"/>
  <c r="U171" i="107"/>
  <c r="U168" i="107" s="1"/>
  <c r="V171" i="107"/>
  <c r="V168" i="107" s="1"/>
  <c r="W171" i="107"/>
  <c r="W168" i="107" s="1"/>
  <c r="X171" i="107"/>
  <c r="X168" i="107" s="1"/>
  <c r="Y171" i="107"/>
  <c r="Y168" i="107" s="1"/>
  <c r="Z171" i="107"/>
  <c r="AA171" i="107"/>
  <c r="AB171" i="107"/>
  <c r="AH171" i="107" s="1"/>
  <c r="AC171" i="107"/>
  <c r="AI171" i="107" s="1"/>
  <c r="AD171" i="107"/>
  <c r="AE171" i="107"/>
  <c r="AF171" i="107"/>
  <c r="AG171" i="107"/>
  <c r="G172" i="107"/>
  <c r="G169" i="107" s="1"/>
  <c r="H172" i="107"/>
  <c r="H169" i="107" s="1"/>
  <c r="I172" i="107"/>
  <c r="I169" i="107" s="1"/>
  <c r="J172" i="107"/>
  <c r="J169" i="107" s="1"/>
  <c r="K172" i="107"/>
  <c r="K169" i="107" s="1"/>
  <c r="L172" i="107"/>
  <c r="L169" i="107" s="1"/>
  <c r="M172" i="107"/>
  <c r="M169" i="107" s="1"/>
  <c r="N172" i="107"/>
  <c r="N169" i="107" s="1"/>
  <c r="O172" i="107"/>
  <c r="O169" i="107" s="1"/>
  <c r="P172" i="107"/>
  <c r="P169" i="107" s="1"/>
  <c r="Q172" i="107"/>
  <c r="Q169" i="107" s="1"/>
  <c r="R172" i="107"/>
  <c r="R169" i="107" s="1"/>
  <c r="S172" i="107"/>
  <c r="S169" i="107" s="1"/>
  <c r="T172" i="107"/>
  <c r="T169" i="107" s="1"/>
  <c r="U172" i="107"/>
  <c r="U169" i="107" s="1"/>
  <c r="V172" i="107"/>
  <c r="V169" i="107" s="1"/>
  <c r="W172" i="107"/>
  <c r="W169" i="107" s="1"/>
  <c r="X172" i="107"/>
  <c r="X169" i="107" s="1"/>
  <c r="Y172" i="107"/>
  <c r="Y169" i="107" s="1"/>
  <c r="Z172" i="107"/>
  <c r="Z169" i="107" s="1"/>
  <c r="AA172" i="107"/>
  <c r="AA169" i="107" s="1"/>
  <c r="AB172" i="107"/>
  <c r="AC172" i="107"/>
  <c r="AI172" i="107" s="1"/>
  <c r="AD172" i="107"/>
  <c r="AJ172" i="107" s="1"/>
  <c r="AE172" i="107"/>
  <c r="AF172" i="107"/>
  <c r="AG172" i="107"/>
  <c r="G173" i="107"/>
  <c r="H173" i="107"/>
  <c r="I173" i="107"/>
  <c r="J173" i="107"/>
  <c r="K173" i="107"/>
  <c r="L173" i="107"/>
  <c r="M173" i="107"/>
  <c r="N173" i="107"/>
  <c r="O173" i="107"/>
  <c r="P173" i="107"/>
  <c r="Q173" i="107"/>
  <c r="R173" i="107"/>
  <c r="S173" i="107"/>
  <c r="T173" i="107"/>
  <c r="U173" i="107"/>
  <c r="V173" i="107"/>
  <c r="W173" i="107"/>
  <c r="X173" i="107"/>
  <c r="Y173" i="107"/>
  <c r="Z173" i="107"/>
  <c r="AA173" i="107"/>
  <c r="AB173" i="107"/>
  <c r="K22" i="98" s="1"/>
  <c r="AC173" i="107"/>
  <c r="AD173" i="107"/>
  <c r="M22" i="98" s="1"/>
  <c r="AE173" i="107"/>
  <c r="AF173" i="107"/>
  <c r="AG173" i="107"/>
  <c r="G174" i="107"/>
  <c r="H174" i="107"/>
  <c r="I174" i="107"/>
  <c r="J174" i="107"/>
  <c r="K174" i="107"/>
  <c r="L174" i="107"/>
  <c r="M174" i="107"/>
  <c r="N174" i="107"/>
  <c r="O174" i="107"/>
  <c r="P174" i="107"/>
  <c r="Q174" i="107"/>
  <c r="R174" i="107"/>
  <c r="S174" i="107"/>
  <c r="T174" i="107"/>
  <c r="U174" i="107"/>
  <c r="V174" i="107"/>
  <c r="W174" i="107"/>
  <c r="X174" i="107"/>
  <c r="Y174" i="107"/>
  <c r="Z174" i="107"/>
  <c r="Z168" i="107" s="1"/>
  <c r="AA174" i="107"/>
  <c r="AB174" i="107"/>
  <c r="AH174" i="107" s="1"/>
  <c r="AC174" i="107"/>
  <c r="AI174" i="107" s="1"/>
  <c r="AD174" i="107"/>
  <c r="AJ174" i="107" s="1"/>
  <c r="AE174" i="107"/>
  <c r="AF174" i="107"/>
  <c r="AG174" i="107"/>
  <c r="G175" i="107"/>
  <c r="H175" i="107"/>
  <c r="I175" i="107"/>
  <c r="J175" i="107"/>
  <c r="K175" i="107"/>
  <c r="L175" i="107"/>
  <c r="M175" i="107"/>
  <c r="N175" i="107"/>
  <c r="O175" i="107"/>
  <c r="P175" i="107"/>
  <c r="Q175" i="107"/>
  <c r="R175" i="107"/>
  <c r="S175" i="107"/>
  <c r="T175" i="107"/>
  <c r="U175" i="107"/>
  <c r="V175" i="107"/>
  <c r="W175" i="107"/>
  <c r="X175" i="107"/>
  <c r="Y175" i="107"/>
  <c r="Z175" i="107"/>
  <c r="AA175" i="107"/>
  <c r="AB175" i="107"/>
  <c r="AH175" i="107" s="1"/>
  <c r="AC175" i="107"/>
  <c r="AI175" i="107" s="1"/>
  <c r="AD175" i="107"/>
  <c r="AJ175" i="107" s="1"/>
  <c r="AE175" i="107"/>
  <c r="AF175" i="107"/>
  <c r="AG175" i="107"/>
  <c r="G176" i="107"/>
  <c r="H176" i="107"/>
  <c r="I176" i="107"/>
  <c r="J176" i="107"/>
  <c r="K176" i="107"/>
  <c r="L176" i="107"/>
  <c r="M176" i="107"/>
  <c r="N176" i="107"/>
  <c r="O176" i="107"/>
  <c r="P176" i="107"/>
  <c r="Q176" i="107"/>
  <c r="R176" i="107"/>
  <c r="S176" i="107"/>
  <c r="T176" i="107"/>
  <c r="U176" i="107"/>
  <c r="V176" i="107"/>
  <c r="W176" i="107"/>
  <c r="X176" i="107"/>
  <c r="Y176" i="107"/>
  <c r="Z176" i="107"/>
  <c r="AA176" i="107"/>
  <c r="AB176" i="107"/>
  <c r="AC176" i="107"/>
  <c r="L23" i="98" s="1"/>
  <c r="AD176" i="107"/>
  <c r="M23" i="98" s="1"/>
  <c r="AE176" i="107"/>
  <c r="AF176" i="107"/>
  <c r="AG176" i="107"/>
  <c r="G177" i="107"/>
  <c r="H177" i="107"/>
  <c r="I177" i="107"/>
  <c r="J177" i="107"/>
  <c r="K177" i="107"/>
  <c r="L177" i="107"/>
  <c r="M177" i="107"/>
  <c r="N177" i="107"/>
  <c r="O177" i="107"/>
  <c r="P177" i="107"/>
  <c r="Q177" i="107"/>
  <c r="R177" i="107"/>
  <c r="S177" i="107"/>
  <c r="T177" i="107"/>
  <c r="U177" i="107"/>
  <c r="V177" i="107"/>
  <c r="W177" i="107"/>
  <c r="X177" i="107"/>
  <c r="Y177" i="107"/>
  <c r="Z177" i="107"/>
  <c r="AA177" i="107"/>
  <c r="AB177" i="107"/>
  <c r="AH177" i="107" s="1"/>
  <c r="AC177" i="107"/>
  <c r="AI177" i="107" s="1"/>
  <c r="AD177" i="107"/>
  <c r="AJ177" i="107" s="1"/>
  <c r="AE177" i="107"/>
  <c r="AF177" i="107"/>
  <c r="AG177" i="107"/>
  <c r="G178" i="107"/>
  <c r="H178" i="107"/>
  <c r="I178" i="107"/>
  <c r="J178" i="107"/>
  <c r="K178" i="107"/>
  <c r="L178" i="107"/>
  <c r="M178" i="107"/>
  <c r="N178" i="107"/>
  <c r="O178" i="107"/>
  <c r="P178" i="107"/>
  <c r="Q178" i="107"/>
  <c r="R178" i="107"/>
  <c r="S178" i="107"/>
  <c r="T178" i="107"/>
  <c r="U178" i="107"/>
  <c r="V178" i="107"/>
  <c r="W178" i="107"/>
  <c r="X178" i="107"/>
  <c r="Y178" i="107"/>
  <c r="Z178" i="107"/>
  <c r="AA178" i="107"/>
  <c r="AB178" i="107"/>
  <c r="AH178" i="107" s="1"/>
  <c r="AC178" i="107"/>
  <c r="AI178" i="107" s="1"/>
  <c r="AD178" i="107"/>
  <c r="AJ178" i="107" s="1"/>
  <c r="AE178" i="107"/>
  <c r="AF178" i="107"/>
  <c r="AG178" i="107"/>
  <c r="G179" i="107"/>
  <c r="H179" i="107"/>
  <c r="I179" i="107"/>
  <c r="J179" i="107"/>
  <c r="K179" i="107"/>
  <c r="L179" i="107"/>
  <c r="M179" i="107"/>
  <c r="N179" i="107"/>
  <c r="O179" i="107"/>
  <c r="P179" i="107"/>
  <c r="Q179" i="107"/>
  <c r="R179" i="107"/>
  <c r="S179" i="107"/>
  <c r="T179" i="107"/>
  <c r="U179" i="107"/>
  <c r="V179" i="107"/>
  <c r="W179" i="107"/>
  <c r="X179" i="107"/>
  <c r="Y179" i="107"/>
  <c r="Z179" i="107"/>
  <c r="AA179" i="107"/>
  <c r="AB179" i="107"/>
  <c r="K24" i="98" s="1"/>
  <c r="AC179" i="107"/>
  <c r="L24" i="98" s="1"/>
  <c r="AD179" i="107"/>
  <c r="M24" i="98" s="1"/>
  <c r="AE179" i="107"/>
  <c r="AF179" i="107"/>
  <c r="AG179" i="107"/>
  <c r="G180" i="107"/>
  <c r="H180" i="107"/>
  <c r="I180" i="107"/>
  <c r="J180" i="107"/>
  <c r="K180" i="107"/>
  <c r="L180" i="107"/>
  <c r="M180" i="107"/>
  <c r="N180" i="107"/>
  <c r="O180" i="107"/>
  <c r="P180" i="107"/>
  <c r="Q180" i="107"/>
  <c r="R180" i="107"/>
  <c r="S180" i="107"/>
  <c r="T180" i="107"/>
  <c r="U180" i="107"/>
  <c r="V180" i="107"/>
  <c r="W180" i="107"/>
  <c r="X180" i="107"/>
  <c r="Y180" i="107"/>
  <c r="Z180" i="107"/>
  <c r="AA180" i="107"/>
  <c r="AB180" i="107"/>
  <c r="AH180" i="107" s="1"/>
  <c r="AC180" i="107"/>
  <c r="AI180" i="107" s="1"/>
  <c r="AD180" i="107"/>
  <c r="AJ180" i="107" s="1"/>
  <c r="AE180" i="107"/>
  <c r="AF180" i="107"/>
  <c r="AG180" i="107"/>
  <c r="G181" i="107"/>
  <c r="H181" i="107"/>
  <c r="I181" i="107"/>
  <c r="J181" i="107"/>
  <c r="K181" i="107"/>
  <c r="L181" i="107"/>
  <c r="M181" i="107"/>
  <c r="N181" i="107"/>
  <c r="O181" i="107"/>
  <c r="P181" i="107"/>
  <c r="Q181" i="107"/>
  <c r="R181" i="107"/>
  <c r="S181" i="107"/>
  <c r="T181" i="107"/>
  <c r="U181" i="107"/>
  <c r="V181" i="107"/>
  <c r="W181" i="107"/>
  <c r="X181" i="107"/>
  <c r="Y181" i="107"/>
  <c r="Z181" i="107"/>
  <c r="AA181" i="107"/>
  <c r="AB181" i="107"/>
  <c r="AH181" i="107" s="1"/>
  <c r="AC181" i="107"/>
  <c r="AI181" i="107" s="1"/>
  <c r="AD181" i="107"/>
  <c r="AJ181" i="107" s="1"/>
  <c r="AE181" i="107"/>
  <c r="AF181" i="107"/>
  <c r="AG181" i="107"/>
  <c r="G182" i="107"/>
  <c r="H182" i="107"/>
  <c r="I182" i="107"/>
  <c r="J182" i="107"/>
  <c r="K182" i="107"/>
  <c r="L182" i="107"/>
  <c r="M182" i="107"/>
  <c r="N182" i="107"/>
  <c r="O182" i="107"/>
  <c r="P182" i="107"/>
  <c r="Q182" i="107"/>
  <c r="R182" i="107"/>
  <c r="S182" i="107"/>
  <c r="T182" i="107"/>
  <c r="U182" i="107"/>
  <c r="V182" i="107"/>
  <c r="W182" i="107"/>
  <c r="X182" i="107"/>
  <c r="Y182" i="107"/>
  <c r="Z182" i="107"/>
  <c r="AA182" i="107"/>
  <c r="AB182" i="107"/>
  <c r="K25" i="98" s="1"/>
  <c r="AC182" i="107"/>
  <c r="L25" i="98" s="1"/>
  <c r="AD182" i="107"/>
  <c r="AE182" i="107"/>
  <c r="AF182" i="107"/>
  <c r="AG182" i="107"/>
  <c r="G183" i="107"/>
  <c r="H183" i="107"/>
  <c r="I183" i="107"/>
  <c r="J183" i="107"/>
  <c r="K183" i="107"/>
  <c r="L183" i="107"/>
  <c r="M183" i="107"/>
  <c r="N183" i="107"/>
  <c r="O183" i="107"/>
  <c r="P183" i="107"/>
  <c r="Q183" i="107"/>
  <c r="R183" i="107"/>
  <c r="S183" i="107"/>
  <c r="T183" i="107"/>
  <c r="U183" i="107"/>
  <c r="V183" i="107"/>
  <c r="W183" i="107"/>
  <c r="X183" i="107"/>
  <c r="Y183" i="107"/>
  <c r="Z183" i="107"/>
  <c r="AA183" i="107"/>
  <c r="AB183" i="107"/>
  <c r="AH183" i="107" s="1"/>
  <c r="AC183" i="107"/>
  <c r="AI183" i="107" s="1"/>
  <c r="AD183" i="107"/>
  <c r="AJ183" i="107" s="1"/>
  <c r="AE183" i="107"/>
  <c r="AF183" i="107"/>
  <c r="AG183" i="107"/>
  <c r="G184" i="107"/>
  <c r="H184" i="107"/>
  <c r="I184" i="107"/>
  <c r="J184" i="107"/>
  <c r="K184" i="107"/>
  <c r="L184" i="107"/>
  <c r="M184" i="107"/>
  <c r="N184" i="107"/>
  <c r="O184" i="107"/>
  <c r="P184" i="107"/>
  <c r="Q184" i="107"/>
  <c r="R184" i="107"/>
  <c r="S184" i="107"/>
  <c r="T184" i="107"/>
  <c r="U184" i="107"/>
  <c r="V184" i="107"/>
  <c r="W184" i="107"/>
  <c r="X184" i="107"/>
  <c r="Y184" i="107"/>
  <c r="Z184" i="107"/>
  <c r="AA184" i="107"/>
  <c r="AB184" i="107"/>
  <c r="AH184" i="107" s="1"/>
  <c r="AC184" i="107"/>
  <c r="AI184" i="107" s="1"/>
  <c r="AD184" i="107"/>
  <c r="AJ184" i="107" s="1"/>
  <c r="AE184" i="107"/>
  <c r="AF184" i="107"/>
  <c r="AG184" i="107"/>
  <c r="G185" i="107"/>
  <c r="H185" i="107"/>
  <c r="I185" i="107"/>
  <c r="J185" i="107"/>
  <c r="K185" i="107"/>
  <c r="L185" i="107"/>
  <c r="M185" i="107"/>
  <c r="N185" i="107"/>
  <c r="O185" i="107"/>
  <c r="P185" i="107"/>
  <c r="Q185" i="107"/>
  <c r="R185" i="107"/>
  <c r="S185" i="107"/>
  <c r="T185" i="107"/>
  <c r="U185" i="107"/>
  <c r="V185" i="107"/>
  <c r="W185" i="107"/>
  <c r="X185" i="107"/>
  <c r="Y185" i="107"/>
  <c r="Z185" i="107"/>
  <c r="AA185" i="107"/>
  <c r="AB185" i="107"/>
  <c r="K26" i="98" s="1"/>
  <c r="AC185" i="107"/>
  <c r="AD185" i="107"/>
  <c r="M26" i="98" s="1"/>
  <c r="AE185" i="107"/>
  <c r="AF185" i="107"/>
  <c r="AG185" i="107"/>
  <c r="G186" i="107"/>
  <c r="H186" i="107"/>
  <c r="I186" i="107"/>
  <c r="J186" i="107"/>
  <c r="K186" i="107"/>
  <c r="L186" i="107"/>
  <c r="M186" i="107"/>
  <c r="N186" i="107"/>
  <c r="O186" i="107"/>
  <c r="P186" i="107"/>
  <c r="Q186" i="107"/>
  <c r="R186" i="107"/>
  <c r="S186" i="107"/>
  <c r="T186" i="107"/>
  <c r="U186" i="107"/>
  <c r="V186" i="107"/>
  <c r="W186" i="107"/>
  <c r="X186" i="107"/>
  <c r="Y186" i="107"/>
  <c r="Z186" i="107"/>
  <c r="AA186" i="107"/>
  <c r="AB186" i="107"/>
  <c r="AH186" i="107" s="1"/>
  <c r="AC186" i="107"/>
  <c r="AI186" i="107" s="1"/>
  <c r="AD186" i="107"/>
  <c r="AJ186" i="107" s="1"/>
  <c r="AE186" i="107"/>
  <c r="AF186" i="107"/>
  <c r="AG186" i="107"/>
  <c r="G187" i="107"/>
  <c r="H187" i="107"/>
  <c r="I187" i="107"/>
  <c r="J187" i="107"/>
  <c r="K187" i="107"/>
  <c r="L187" i="107"/>
  <c r="M187" i="107"/>
  <c r="N187" i="107"/>
  <c r="O187" i="107"/>
  <c r="P187" i="107"/>
  <c r="Q187" i="107"/>
  <c r="R187" i="107"/>
  <c r="S187" i="107"/>
  <c r="T187" i="107"/>
  <c r="U187" i="107"/>
  <c r="V187" i="107"/>
  <c r="W187" i="107"/>
  <c r="X187" i="107"/>
  <c r="Y187" i="107"/>
  <c r="Z187" i="107"/>
  <c r="AA187" i="107"/>
  <c r="AB187" i="107"/>
  <c r="AH187" i="107" s="1"/>
  <c r="AC187" i="107"/>
  <c r="AI187" i="107" s="1"/>
  <c r="AD187" i="107"/>
  <c r="AJ187" i="107" s="1"/>
  <c r="AE187" i="107"/>
  <c r="AF187" i="107"/>
  <c r="AG187" i="107"/>
  <c r="G188" i="107"/>
  <c r="H188" i="107"/>
  <c r="I188" i="107"/>
  <c r="J188" i="107"/>
  <c r="K188" i="107"/>
  <c r="L188" i="107"/>
  <c r="M188" i="107"/>
  <c r="N188" i="107"/>
  <c r="O188" i="107"/>
  <c r="P188" i="107"/>
  <c r="Q188" i="107"/>
  <c r="R188" i="107"/>
  <c r="S188" i="107"/>
  <c r="T188" i="107"/>
  <c r="U188" i="107"/>
  <c r="V188" i="107"/>
  <c r="W188" i="107"/>
  <c r="X188" i="107"/>
  <c r="Y188" i="107"/>
  <c r="Z188" i="107"/>
  <c r="AA188" i="107"/>
  <c r="AB188" i="107"/>
  <c r="AC188" i="107"/>
  <c r="L27" i="98" s="1"/>
  <c r="AD188" i="107"/>
  <c r="M27" i="98" s="1"/>
  <c r="AE188" i="107"/>
  <c r="AF188" i="107"/>
  <c r="AG188" i="107"/>
  <c r="G189" i="107"/>
  <c r="H189" i="107"/>
  <c r="I189" i="107"/>
  <c r="J189" i="107"/>
  <c r="K189" i="107"/>
  <c r="L189" i="107"/>
  <c r="M189" i="107"/>
  <c r="N189" i="107"/>
  <c r="O189" i="107"/>
  <c r="P189" i="107"/>
  <c r="Q189" i="107"/>
  <c r="R189" i="107"/>
  <c r="S189" i="107"/>
  <c r="T189" i="107"/>
  <c r="U189" i="107"/>
  <c r="V189" i="107"/>
  <c r="W189" i="107"/>
  <c r="X189" i="107"/>
  <c r="Y189" i="107"/>
  <c r="Z189" i="107"/>
  <c r="AA189" i="107"/>
  <c r="AB189" i="107"/>
  <c r="AH189" i="107" s="1"/>
  <c r="AC189" i="107"/>
  <c r="AI189" i="107" s="1"/>
  <c r="AD189" i="107"/>
  <c r="AJ189" i="107" s="1"/>
  <c r="AE189" i="107"/>
  <c r="AF189" i="107"/>
  <c r="AG189" i="107"/>
  <c r="G190" i="107"/>
  <c r="H190" i="107"/>
  <c r="I190" i="107"/>
  <c r="J190" i="107"/>
  <c r="K190" i="107"/>
  <c r="L190" i="107"/>
  <c r="M190" i="107"/>
  <c r="N190" i="107"/>
  <c r="O190" i="107"/>
  <c r="P190" i="107"/>
  <c r="Q190" i="107"/>
  <c r="R190" i="107"/>
  <c r="S190" i="107"/>
  <c r="T190" i="107"/>
  <c r="U190" i="107"/>
  <c r="V190" i="107"/>
  <c r="W190" i="107"/>
  <c r="X190" i="107"/>
  <c r="Y190" i="107"/>
  <c r="Z190" i="107"/>
  <c r="AA190" i="107"/>
  <c r="AB190" i="107"/>
  <c r="AH190" i="107" s="1"/>
  <c r="AC190" i="107"/>
  <c r="AI190" i="107" s="1"/>
  <c r="AD190" i="107"/>
  <c r="AJ190" i="107" s="1"/>
  <c r="AE190" i="107"/>
  <c r="AF190" i="107"/>
  <c r="AG190" i="107"/>
  <c r="G191" i="107"/>
  <c r="H191" i="107"/>
  <c r="I191" i="107"/>
  <c r="J191" i="107"/>
  <c r="K191" i="107"/>
  <c r="L191" i="107"/>
  <c r="M191" i="107"/>
  <c r="N191" i="107"/>
  <c r="O191" i="107"/>
  <c r="P191" i="107"/>
  <c r="Q191" i="107"/>
  <c r="R191" i="107"/>
  <c r="S191" i="107"/>
  <c r="T191" i="107"/>
  <c r="U191" i="107"/>
  <c r="V191" i="107"/>
  <c r="W191" i="107"/>
  <c r="X191" i="107"/>
  <c r="Y191" i="107"/>
  <c r="Z191" i="107"/>
  <c r="AA191" i="107"/>
  <c r="AB191" i="107"/>
  <c r="K28" i="98" s="1"/>
  <c r="AC191" i="107"/>
  <c r="L28" i="98" s="1"/>
  <c r="AD191" i="107"/>
  <c r="M28" i="98" s="1"/>
  <c r="AE191" i="107"/>
  <c r="AF191" i="107"/>
  <c r="AG191" i="107"/>
  <c r="G192" i="107"/>
  <c r="H192" i="107"/>
  <c r="I192" i="107"/>
  <c r="J192" i="107"/>
  <c r="K192" i="107"/>
  <c r="L192" i="107"/>
  <c r="M192" i="107"/>
  <c r="N192" i="107"/>
  <c r="O192" i="107"/>
  <c r="P192" i="107"/>
  <c r="Q192" i="107"/>
  <c r="R192" i="107"/>
  <c r="S192" i="107"/>
  <c r="T192" i="107"/>
  <c r="U192" i="107"/>
  <c r="V192" i="107"/>
  <c r="W192" i="107"/>
  <c r="X192" i="107"/>
  <c r="Y192" i="107"/>
  <c r="Z192" i="107"/>
  <c r="AA192" i="107"/>
  <c r="AB192" i="107"/>
  <c r="AH192" i="107" s="1"/>
  <c r="AC192" i="107"/>
  <c r="AI192" i="107" s="1"/>
  <c r="AD192" i="107"/>
  <c r="AJ192" i="107" s="1"/>
  <c r="AE192" i="107"/>
  <c r="AF192" i="107"/>
  <c r="AG192" i="107"/>
  <c r="G193" i="107"/>
  <c r="H193" i="107"/>
  <c r="I193" i="107"/>
  <c r="J193" i="107"/>
  <c r="K193" i="107"/>
  <c r="L193" i="107"/>
  <c r="M193" i="107"/>
  <c r="N193" i="107"/>
  <c r="O193" i="107"/>
  <c r="P193" i="107"/>
  <c r="Q193" i="107"/>
  <c r="R193" i="107"/>
  <c r="S193" i="107"/>
  <c r="T193" i="107"/>
  <c r="U193" i="107"/>
  <c r="V193" i="107"/>
  <c r="W193" i="107"/>
  <c r="X193" i="107"/>
  <c r="Y193" i="107"/>
  <c r="Z193" i="107"/>
  <c r="AA193" i="107"/>
  <c r="AB193" i="107"/>
  <c r="AH193" i="107" s="1"/>
  <c r="AC193" i="107"/>
  <c r="AI193" i="107" s="1"/>
  <c r="AD193" i="107"/>
  <c r="AJ193" i="107" s="1"/>
  <c r="AE193" i="107"/>
  <c r="AF193" i="107"/>
  <c r="AG193" i="107"/>
  <c r="G194" i="107"/>
  <c r="H194" i="107"/>
  <c r="I194" i="107"/>
  <c r="J194" i="107"/>
  <c r="K194" i="107"/>
  <c r="L194" i="107"/>
  <c r="M194" i="107"/>
  <c r="N194" i="107"/>
  <c r="O194" i="107"/>
  <c r="P194" i="107"/>
  <c r="Q194" i="107"/>
  <c r="R194" i="107"/>
  <c r="S194" i="107"/>
  <c r="T194" i="107"/>
  <c r="U194" i="107"/>
  <c r="V194" i="107"/>
  <c r="W194" i="107"/>
  <c r="X194" i="107"/>
  <c r="Y194" i="107"/>
  <c r="Z194" i="107"/>
  <c r="AA194" i="107"/>
  <c r="AB194" i="107"/>
  <c r="K29" i="98" s="1"/>
  <c r="AC194" i="107"/>
  <c r="L29" i="98" s="1"/>
  <c r="AD194" i="107"/>
  <c r="AE194" i="107"/>
  <c r="AF194" i="107"/>
  <c r="AG194" i="107"/>
  <c r="G195" i="107"/>
  <c r="H195" i="107"/>
  <c r="I195" i="107"/>
  <c r="J195" i="107"/>
  <c r="K195" i="107"/>
  <c r="L195" i="107"/>
  <c r="M195" i="107"/>
  <c r="N195" i="107"/>
  <c r="O195" i="107"/>
  <c r="P195" i="107"/>
  <c r="Q195" i="107"/>
  <c r="R195" i="107"/>
  <c r="S195" i="107"/>
  <c r="T195" i="107"/>
  <c r="U195" i="107"/>
  <c r="V195" i="107"/>
  <c r="W195" i="107"/>
  <c r="X195" i="107"/>
  <c r="Y195" i="107"/>
  <c r="Z195" i="107"/>
  <c r="AA195" i="107"/>
  <c r="AB195" i="107"/>
  <c r="AH195" i="107" s="1"/>
  <c r="AC195" i="107"/>
  <c r="AI195" i="107" s="1"/>
  <c r="AD195" i="107"/>
  <c r="AJ195" i="107" s="1"/>
  <c r="AE195" i="107"/>
  <c r="AF195" i="107"/>
  <c r="AG195" i="107"/>
  <c r="G196" i="107"/>
  <c r="H196" i="107"/>
  <c r="I196" i="107"/>
  <c r="J196" i="107"/>
  <c r="K196" i="107"/>
  <c r="L196" i="107"/>
  <c r="M196" i="107"/>
  <c r="N196" i="107"/>
  <c r="O196" i="107"/>
  <c r="P196" i="107"/>
  <c r="Q196" i="107"/>
  <c r="R196" i="107"/>
  <c r="S196" i="107"/>
  <c r="T196" i="107"/>
  <c r="U196" i="107"/>
  <c r="V196" i="107"/>
  <c r="W196" i="107"/>
  <c r="X196" i="107"/>
  <c r="Y196" i="107"/>
  <c r="Z196" i="107"/>
  <c r="AA196" i="107"/>
  <c r="AB196" i="107"/>
  <c r="AH196" i="107" s="1"/>
  <c r="AC196" i="107"/>
  <c r="AI196" i="107" s="1"/>
  <c r="AD196" i="107"/>
  <c r="AJ196" i="107" s="1"/>
  <c r="AE196" i="107"/>
  <c r="AF196" i="107"/>
  <c r="AG196" i="107"/>
  <c r="G197" i="107"/>
  <c r="H197" i="107"/>
  <c r="I197" i="107"/>
  <c r="J197" i="107"/>
  <c r="K197" i="107"/>
  <c r="L197" i="107"/>
  <c r="M197" i="107"/>
  <c r="N197" i="107"/>
  <c r="O197" i="107"/>
  <c r="P197" i="107"/>
  <c r="Q197" i="107"/>
  <c r="R197" i="107"/>
  <c r="S197" i="107"/>
  <c r="T197" i="107"/>
  <c r="U197" i="107"/>
  <c r="V197" i="107"/>
  <c r="W197" i="107"/>
  <c r="X197" i="107"/>
  <c r="Y197" i="107"/>
  <c r="Z197" i="107"/>
  <c r="AA197" i="107"/>
  <c r="AB197" i="107"/>
  <c r="K30" i="98" s="1"/>
  <c r="AC197" i="107"/>
  <c r="L30" i="98" s="1"/>
  <c r="AD197" i="107"/>
  <c r="M30" i="98" s="1"/>
  <c r="AE197" i="107"/>
  <c r="AF197" i="107"/>
  <c r="AG197" i="107"/>
  <c r="G198" i="107"/>
  <c r="H198" i="107"/>
  <c r="I198" i="107"/>
  <c r="J198" i="107"/>
  <c r="K198" i="107"/>
  <c r="L198" i="107"/>
  <c r="M198" i="107"/>
  <c r="N198" i="107"/>
  <c r="O198" i="107"/>
  <c r="P198" i="107"/>
  <c r="Q198" i="107"/>
  <c r="R198" i="107"/>
  <c r="S198" i="107"/>
  <c r="T198" i="107"/>
  <c r="U198" i="107"/>
  <c r="V198" i="107"/>
  <c r="W198" i="107"/>
  <c r="X198" i="107"/>
  <c r="Y198" i="107"/>
  <c r="Z198" i="107"/>
  <c r="AA198" i="107"/>
  <c r="AB198" i="107"/>
  <c r="AH198" i="107" s="1"/>
  <c r="AC198" i="107"/>
  <c r="AI198" i="107" s="1"/>
  <c r="AD198" i="107"/>
  <c r="AJ198" i="107" s="1"/>
  <c r="AE198" i="107"/>
  <c r="AF198" i="107"/>
  <c r="AG198" i="107"/>
  <c r="G199" i="107"/>
  <c r="H199" i="107"/>
  <c r="I199" i="107"/>
  <c r="J199" i="107"/>
  <c r="K199" i="107"/>
  <c r="L199" i="107"/>
  <c r="M199" i="107"/>
  <c r="N199" i="107"/>
  <c r="O199" i="107"/>
  <c r="P199" i="107"/>
  <c r="Q199" i="107"/>
  <c r="R199" i="107"/>
  <c r="S199" i="107"/>
  <c r="T199" i="107"/>
  <c r="U199" i="107"/>
  <c r="V199" i="107"/>
  <c r="W199" i="107"/>
  <c r="X199" i="107"/>
  <c r="Y199" i="107"/>
  <c r="Z199" i="107"/>
  <c r="AA199" i="107"/>
  <c r="AB199" i="107"/>
  <c r="AH199" i="107" s="1"/>
  <c r="AC199" i="107"/>
  <c r="AI199" i="107" s="1"/>
  <c r="AD199" i="107"/>
  <c r="AJ199" i="107" s="1"/>
  <c r="AE199" i="107"/>
  <c r="AF199" i="107"/>
  <c r="AG199" i="107"/>
  <c r="N25" i="74"/>
  <c r="K30" i="99"/>
  <c r="D18" i="96"/>
  <c r="E18" i="96"/>
  <c r="F18" i="96"/>
  <c r="G18" i="96"/>
  <c r="H18" i="96"/>
  <c r="AI191" i="107" l="1"/>
  <c r="AI179" i="107"/>
  <c r="M29" i="98"/>
  <c r="AJ194" i="107"/>
  <c r="AB169" i="107"/>
  <c r="AH169" i="107" s="1"/>
  <c r="AH172" i="107"/>
  <c r="AD167" i="107"/>
  <c r="M21" i="98"/>
  <c r="AJ170" i="107"/>
  <c r="AI197" i="107"/>
  <c r="K27" i="98"/>
  <c r="AH188" i="107"/>
  <c r="L26" i="98"/>
  <c r="AI185" i="107"/>
  <c r="M25" i="98"/>
  <c r="AJ182" i="107"/>
  <c r="K23" i="98"/>
  <c r="AH176" i="107"/>
  <c r="L22" i="98"/>
  <c r="AI173" i="107"/>
  <c r="AF169" i="107"/>
  <c r="AE168" i="107"/>
  <c r="AE169" i="107"/>
  <c r="AD168" i="107"/>
  <c r="AJ168" i="107" s="1"/>
  <c r="AG167" i="107"/>
  <c r="AC167" i="107"/>
  <c r="L21" i="98"/>
  <c r="AH197" i="107"/>
  <c r="AH191" i="107"/>
  <c r="AJ188" i="107"/>
  <c r="AH185" i="107"/>
  <c r="AH179" i="107"/>
  <c r="AJ176" i="107"/>
  <c r="AH173" i="107"/>
  <c r="AD169" i="107"/>
  <c r="AJ169" i="107" s="1"/>
  <c r="AG168" i="107"/>
  <c r="AC168" i="107"/>
  <c r="AI168" i="107" s="1"/>
  <c r="AF167" i="107"/>
  <c r="AB167" i="107"/>
  <c r="K21" i="98"/>
  <c r="AI194" i="107"/>
  <c r="AI188" i="107"/>
  <c r="AI182" i="107"/>
  <c r="AI176" i="107"/>
  <c r="AI170" i="107"/>
  <c r="AG169" i="107"/>
  <c r="AC169" i="107"/>
  <c r="AI169" i="107" s="1"/>
  <c r="AF168" i="107"/>
  <c r="AB168" i="107"/>
  <c r="AH168" i="107" s="1"/>
  <c r="AE167" i="107"/>
  <c r="AJ197" i="107"/>
  <c r="AH194" i="107"/>
  <c r="AJ191" i="107"/>
  <c r="AJ185" i="107"/>
  <c r="AH182" i="107"/>
  <c r="AJ179" i="107"/>
  <c r="AJ173" i="107"/>
  <c r="AJ171" i="107"/>
  <c r="AH170" i="107"/>
  <c r="AA168" i="107"/>
  <c r="U135" i="108"/>
  <c r="T135" i="108"/>
  <c r="Y134" i="108"/>
  <c r="W135" i="108"/>
  <c r="Z135" i="108" s="1"/>
  <c r="AA135" i="108" s="1"/>
  <c r="V135" i="108"/>
  <c r="AA130" i="108"/>
  <c r="Z130" i="108"/>
  <c r="Y130" i="108"/>
  <c r="X130" i="108"/>
  <c r="AA129" i="108"/>
  <c r="Z129" i="108"/>
  <c r="Y129" i="108"/>
  <c r="X129" i="108"/>
  <c r="AA128" i="108"/>
  <c r="Z128" i="108"/>
  <c r="Y128" i="108"/>
  <c r="X128" i="108"/>
  <c r="AA127" i="108"/>
  <c r="Z127" i="108"/>
  <c r="Y127" i="108"/>
  <c r="X127" i="108"/>
  <c r="AA126" i="108"/>
  <c r="Z126" i="108"/>
  <c r="Y126" i="108"/>
  <c r="X126" i="108"/>
  <c r="Y125" i="108"/>
  <c r="X125" i="108"/>
  <c r="W125" i="108"/>
  <c r="Z125" i="108" s="1"/>
  <c r="Z124" i="108"/>
  <c r="AA124" i="108" s="1"/>
  <c r="Y124" i="108"/>
  <c r="X124" i="108"/>
  <c r="Z123" i="108"/>
  <c r="AA123" i="108" s="1"/>
  <c r="Y123" i="108"/>
  <c r="X123" i="108"/>
  <c r="Z122" i="108"/>
  <c r="AA122" i="108" s="1"/>
  <c r="Y122" i="108"/>
  <c r="X122" i="108"/>
  <c r="Z121" i="108"/>
  <c r="AA121" i="108" s="1"/>
  <c r="Y121" i="108"/>
  <c r="X121" i="108"/>
  <c r="Z120" i="108"/>
  <c r="AA120" i="108" s="1"/>
  <c r="AC120" i="108" s="1"/>
  <c r="Y120" i="108"/>
  <c r="X120" i="108"/>
  <c r="AB120" i="108" s="1"/>
  <c r="W120" i="108"/>
  <c r="AA119" i="108"/>
  <c r="Z119" i="108"/>
  <c r="Y119" i="108"/>
  <c r="X119" i="108"/>
  <c r="AA118" i="108"/>
  <c r="Z118" i="108"/>
  <c r="Y118" i="108"/>
  <c r="X118" i="108"/>
  <c r="Y117" i="108"/>
  <c r="X117" i="108"/>
  <c r="W117" i="108"/>
  <c r="Z117" i="108" s="1"/>
  <c r="Z115" i="108"/>
  <c r="AA115" i="108" s="1"/>
  <c r="Y115" i="108"/>
  <c r="X115" i="108"/>
  <c r="Z114" i="108"/>
  <c r="AA114" i="108" s="1"/>
  <c r="Y114" i="108"/>
  <c r="X114" i="108"/>
  <c r="Z113" i="108"/>
  <c r="AA113" i="108" s="1"/>
  <c r="Y113" i="108"/>
  <c r="X113" i="108"/>
  <c r="Z112" i="108"/>
  <c r="AA112" i="108" s="1"/>
  <c r="Y112" i="108"/>
  <c r="X112" i="108"/>
  <c r="Z111" i="108"/>
  <c r="AA111" i="108" s="1"/>
  <c r="Y111" i="108"/>
  <c r="X111" i="108"/>
  <c r="Z110" i="108"/>
  <c r="AA110" i="108" s="1"/>
  <c r="Y110" i="108"/>
  <c r="X110" i="108"/>
  <c r="Z109" i="108"/>
  <c r="AB109" i="108" s="1"/>
  <c r="Y109" i="108"/>
  <c r="X109" i="108"/>
  <c r="W109" i="108"/>
  <c r="AA108" i="108"/>
  <c r="Z108" i="108"/>
  <c r="Y108" i="108"/>
  <c r="AC108" i="108" s="1"/>
  <c r="X108" i="108"/>
  <c r="AB108" i="108" s="1"/>
  <c r="AA106" i="108"/>
  <c r="Z106" i="108"/>
  <c r="Y106" i="108"/>
  <c r="X106" i="108"/>
  <c r="AA105" i="108"/>
  <c r="Z105" i="108"/>
  <c r="Y105" i="108"/>
  <c r="X105" i="108"/>
  <c r="Y104" i="108"/>
  <c r="X104" i="108"/>
  <c r="W104" i="108"/>
  <c r="Z104" i="108" s="1"/>
  <c r="Z103" i="108"/>
  <c r="AA103" i="108" s="1"/>
  <c r="Y103" i="108"/>
  <c r="X103" i="108"/>
  <c r="Z102" i="108"/>
  <c r="AA102" i="108" s="1"/>
  <c r="Y102" i="108"/>
  <c r="X102" i="108"/>
  <c r="Z101" i="108"/>
  <c r="AA101" i="108" s="1"/>
  <c r="Y101" i="108"/>
  <c r="X101" i="108"/>
  <c r="Z100" i="108"/>
  <c r="AA100" i="108" s="1"/>
  <c r="AC100" i="108" s="1"/>
  <c r="Y100" i="108"/>
  <c r="X100" i="108"/>
  <c r="AB100" i="108" s="1"/>
  <c r="W100" i="108"/>
  <c r="AA99" i="108"/>
  <c r="Z99" i="108"/>
  <c r="Y99" i="108"/>
  <c r="X99" i="108"/>
  <c r="AA98" i="108"/>
  <c r="Z98" i="108"/>
  <c r="Y98" i="108"/>
  <c r="X98" i="108"/>
  <c r="AA97" i="108"/>
  <c r="Z97" i="108"/>
  <c r="Y97" i="108"/>
  <c r="X97" i="108"/>
  <c r="AA96" i="108"/>
  <c r="Z96" i="108"/>
  <c r="Y96" i="108"/>
  <c r="X96" i="108"/>
  <c r="Y95" i="108"/>
  <c r="X95" i="108"/>
  <c r="W95" i="108"/>
  <c r="Z95" i="108" s="1"/>
  <c r="Z94" i="108"/>
  <c r="AA94" i="108" s="1"/>
  <c r="Y94" i="108"/>
  <c r="X94" i="108"/>
  <c r="Z93" i="108"/>
  <c r="AA93" i="108" s="1"/>
  <c r="Y93" i="108"/>
  <c r="X93" i="108"/>
  <c r="Z92" i="108"/>
  <c r="AA92" i="108" s="1"/>
  <c r="Y92" i="108"/>
  <c r="X92" i="108"/>
  <c r="Z91" i="108"/>
  <c r="AA91" i="108" s="1"/>
  <c r="Y91" i="108"/>
  <c r="X91" i="108"/>
  <c r="Z90" i="108"/>
  <c r="AB90" i="108" s="1"/>
  <c r="Y90" i="108"/>
  <c r="X90" i="108"/>
  <c r="W90" i="108"/>
  <c r="AA89" i="108"/>
  <c r="Z89" i="108"/>
  <c r="Y89" i="108"/>
  <c r="X89" i="108"/>
  <c r="AA88" i="108"/>
  <c r="Z88" i="108"/>
  <c r="Y88" i="108"/>
  <c r="X88" i="108"/>
  <c r="AA87" i="108"/>
  <c r="Z87" i="108"/>
  <c r="Y87" i="108"/>
  <c r="X87" i="108"/>
  <c r="AA86" i="108"/>
  <c r="Z86" i="108"/>
  <c r="Y86" i="108"/>
  <c r="X86" i="108"/>
  <c r="AA85" i="108"/>
  <c r="Z85" i="108"/>
  <c r="Y85" i="108"/>
  <c r="X85" i="108"/>
  <c r="AA84" i="108"/>
  <c r="Z84" i="108"/>
  <c r="Y84" i="108"/>
  <c r="X84" i="108"/>
  <c r="Y83" i="108"/>
  <c r="X83" i="108"/>
  <c r="W83" i="108"/>
  <c r="Z83" i="108" s="1"/>
  <c r="Z81" i="108"/>
  <c r="AA81" i="108" s="1"/>
  <c r="Y81" i="108"/>
  <c r="X81" i="108"/>
  <c r="Z80" i="108"/>
  <c r="AA80" i="108" s="1"/>
  <c r="Y80" i="108"/>
  <c r="X80" i="108"/>
  <c r="Z79" i="108"/>
  <c r="AA79" i="108" s="1"/>
  <c r="Y79" i="108"/>
  <c r="X79" i="108"/>
  <c r="Z78" i="108"/>
  <c r="AA78" i="108" s="1"/>
  <c r="Y78" i="108"/>
  <c r="X78" i="108"/>
  <c r="Z77" i="108"/>
  <c r="AB77" i="108" s="1"/>
  <c r="Y77" i="108"/>
  <c r="X77" i="108"/>
  <c r="W77" i="108"/>
  <c r="AA76" i="108"/>
  <c r="Z76" i="108"/>
  <c r="AB76" i="108" s="1"/>
  <c r="Y76" i="108"/>
  <c r="AC76" i="108" s="1"/>
  <c r="X76" i="108"/>
  <c r="AA75" i="108"/>
  <c r="AC75" i="108" s="1"/>
  <c r="Z75" i="108"/>
  <c r="AB75" i="108" s="1"/>
  <c r="Y75" i="108"/>
  <c r="X75" i="108"/>
  <c r="AA74" i="108"/>
  <c r="Z74" i="108"/>
  <c r="Y74" i="108"/>
  <c r="X74" i="108"/>
  <c r="AA73" i="108"/>
  <c r="Z73" i="108"/>
  <c r="Y73" i="108"/>
  <c r="X73" i="108"/>
  <c r="AA72" i="108"/>
  <c r="Z72" i="108"/>
  <c r="Y72" i="108"/>
  <c r="X72" i="108"/>
  <c r="AA71" i="108"/>
  <c r="Z71" i="108"/>
  <c r="Y71" i="108"/>
  <c r="X71" i="108"/>
  <c r="Y70" i="108"/>
  <c r="X70" i="108"/>
  <c r="W70" i="108"/>
  <c r="Z70" i="108" s="1"/>
  <c r="Z69" i="108"/>
  <c r="AA69" i="108" s="1"/>
  <c r="Y69" i="108"/>
  <c r="X69" i="108"/>
  <c r="Z68" i="108"/>
  <c r="AA68" i="108" s="1"/>
  <c r="Y68" i="108"/>
  <c r="X68" i="108"/>
  <c r="Z67" i="108"/>
  <c r="AA67" i="108" s="1"/>
  <c r="Y67" i="108"/>
  <c r="X67" i="108"/>
  <c r="Z66" i="108"/>
  <c r="AA66" i="108" s="1"/>
  <c r="Y66" i="108"/>
  <c r="X66" i="108"/>
  <c r="Z65" i="108"/>
  <c r="AA65" i="108" s="1"/>
  <c r="AC65" i="108" s="1"/>
  <c r="Y65" i="108"/>
  <c r="X65" i="108"/>
  <c r="AB65" i="108" s="1"/>
  <c r="W65" i="108"/>
  <c r="AA64" i="108"/>
  <c r="AC64" i="108" s="1"/>
  <c r="Z64" i="108"/>
  <c r="AB64" i="108" s="1"/>
  <c r="Y64" i="108"/>
  <c r="X64" i="108"/>
  <c r="AA63" i="108"/>
  <c r="Z63" i="108"/>
  <c r="Y63" i="108"/>
  <c r="AC63" i="108" s="1"/>
  <c r="X63" i="108"/>
  <c r="AB63" i="108" s="1"/>
  <c r="AA61" i="108"/>
  <c r="Z61" i="108"/>
  <c r="Y61" i="108"/>
  <c r="X61" i="108"/>
  <c r="AA60" i="108"/>
  <c r="Z60" i="108"/>
  <c r="Y60" i="108"/>
  <c r="X60" i="108"/>
  <c r="Y59" i="108"/>
  <c r="X59" i="108"/>
  <c r="W59" i="108"/>
  <c r="Z59" i="108" s="1"/>
  <c r="Z58" i="108"/>
  <c r="AA58" i="108" s="1"/>
  <c r="AC58" i="108" s="1"/>
  <c r="Y58" i="108"/>
  <c r="X58" i="108"/>
  <c r="AB58" i="108" s="1"/>
  <c r="Z57" i="108"/>
  <c r="AB57" i="108" s="1"/>
  <c r="Y57" i="108"/>
  <c r="X57" i="108"/>
  <c r="Z56" i="108"/>
  <c r="AA56" i="108" s="1"/>
  <c r="Y56" i="108"/>
  <c r="X56" i="108"/>
  <c r="Z55" i="108"/>
  <c r="AA55" i="108" s="1"/>
  <c r="Y55" i="108"/>
  <c r="X55" i="108"/>
  <c r="Z54" i="108"/>
  <c r="AA54" i="108" s="1"/>
  <c r="Y54" i="108"/>
  <c r="X54" i="108"/>
  <c r="Z53" i="108"/>
  <c r="AA53" i="108" s="1"/>
  <c r="Y53" i="108"/>
  <c r="X53" i="108"/>
  <c r="Z52" i="108"/>
  <c r="AA52" i="108" s="1"/>
  <c r="Y52" i="108"/>
  <c r="X52" i="108"/>
  <c r="Z51" i="108"/>
  <c r="AA51" i="108" s="1"/>
  <c r="AC51" i="108" s="1"/>
  <c r="Y51" i="108"/>
  <c r="X51" i="108"/>
  <c r="AB51" i="108" s="1"/>
  <c r="W51" i="108"/>
  <c r="AA49" i="108"/>
  <c r="Z49" i="108"/>
  <c r="Y49" i="108"/>
  <c r="X49" i="108"/>
  <c r="AA48" i="108"/>
  <c r="Z48" i="108"/>
  <c r="Y48" i="108"/>
  <c r="X48" i="108"/>
  <c r="AA47" i="108"/>
  <c r="Z47" i="108"/>
  <c r="Y47" i="108"/>
  <c r="X47" i="108"/>
  <c r="Y46" i="108"/>
  <c r="X46" i="108"/>
  <c r="W46" i="108"/>
  <c r="Z46" i="108" s="1"/>
  <c r="Z45" i="108"/>
  <c r="AA45" i="108" s="1"/>
  <c r="Y45" i="108"/>
  <c r="X45" i="108"/>
  <c r="Z44" i="108"/>
  <c r="AA44" i="108" s="1"/>
  <c r="Y44" i="108"/>
  <c r="X44" i="108"/>
  <c r="Z43" i="108"/>
  <c r="AA43" i="108" s="1"/>
  <c r="Y43" i="108"/>
  <c r="X43" i="108"/>
  <c r="Z42" i="108"/>
  <c r="AB42" i="108" s="1"/>
  <c r="Y42" i="108"/>
  <c r="X42" i="108"/>
  <c r="W42" i="108"/>
  <c r="AA41" i="108"/>
  <c r="Z41" i="108"/>
  <c r="AB41" i="108" s="1"/>
  <c r="Y41" i="108"/>
  <c r="AC41" i="108" s="1"/>
  <c r="X41" i="108"/>
  <c r="AA40" i="108"/>
  <c r="AC40" i="108" s="1"/>
  <c r="Z40" i="108"/>
  <c r="AB40" i="108" s="1"/>
  <c r="Y40" i="108"/>
  <c r="X40" i="108"/>
  <c r="AA39" i="108"/>
  <c r="Z39" i="108"/>
  <c r="Y39" i="108"/>
  <c r="X39" i="108"/>
  <c r="AA38" i="108"/>
  <c r="Z38" i="108"/>
  <c r="Y38" i="108"/>
  <c r="X38" i="108"/>
  <c r="Y37" i="108"/>
  <c r="X37" i="108"/>
  <c r="W37" i="108"/>
  <c r="Z37" i="108" s="1"/>
  <c r="Z36" i="108"/>
  <c r="AA36" i="108" s="1"/>
  <c r="Y36" i="108"/>
  <c r="X36" i="108"/>
  <c r="Z35" i="108"/>
  <c r="AA35" i="108" s="1"/>
  <c r="Y35" i="108"/>
  <c r="X35" i="108"/>
  <c r="Z34" i="108"/>
  <c r="AA34" i="108" s="1"/>
  <c r="AC34" i="108" s="1"/>
  <c r="Y34" i="108"/>
  <c r="X34" i="108"/>
  <c r="AB34" i="108" s="1"/>
  <c r="W34" i="108"/>
  <c r="AA32" i="108"/>
  <c r="AC32" i="108" s="1"/>
  <c r="Z32" i="108"/>
  <c r="AB32" i="108" s="1"/>
  <c r="Y32" i="108"/>
  <c r="X32" i="108"/>
  <c r="AA31" i="108"/>
  <c r="Z31" i="108"/>
  <c r="AB31" i="108" s="1"/>
  <c r="Y31" i="108"/>
  <c r="AC31" i="108" s="1"/>
  <c r="X31" i="108"/>
  <c r="AA30" i="108"/>
  <c r="AC30" i="108" s="1"/>
  <c r="Z30" i="108"/>
  <c r="AB30" i="108" s="1"/>
  <c r="Y30" i="108"/>
  <c r="X30" i="108"/>
  <c r="AA29" i="108"/>
  <c r="Z29" i="108"/>
  <c r="AB29" i="108" s="1"/>
  <c r="Y29" i="108"/>
  <c r="AC29" i="108" s="1"/>
  <c r="X29" i="108"/>
  <c r="AA28" i="108"/>
  <c r="AC28" i="108" s="1"/>
  <c r="Z28" i="108"/>
  <c r="AB28" i="108" s="1"/>
  <c r="Y28" i="108"/>
  <c r="X28" i="108"/>
  <c r="AA26" i="108"/>
  <c r="Z26" i="108"/>
  <c r="AB26" i="108" s="1"/>
  <c r="Y26" i="108"/>
  <c r="AC26" i="108" s="1"/>
  <c r="X26" i="108"/>
  <c r="AA25" i="108"/>
  <c r="AC25" i="108" s="1"/>
  <c r="Z25" i="108"/>
  <c r="AB25" i="108" s="1"/>
  <c r="Y25" i="108"/>
  <c r="X25" i="108"/>
  <c r="AA24" i="108"/>
  <c r="Z24" i="108"/>
  <c r="AB24" i="108" s="1"/>
  <c r="Y24" i="108"/>
  <c r="AC24" i="108" s="1"/>
  <c r="X24" i="108"/>
  <c r="AA23" i="108"/>
  <c r="AC23" i="108" s="1"/>
  <c r="Z23" i="108"/>
  <c r="AB23" i="108" s="1"/>
  <c r="Y23" i="108"/>
  <c r="X23" i="108"/>
  <c r="AA22" i="108"/>
  <c r="Z22" i="108"/>
  <c r="AB22" i="108" s="1"/>
  <c r="Y22" i="108"/>
  <c r="AC22" i="108" s="1"/>
  <c r="X22" i="108"/>
  <c r="AA20" i="108"/>
  <c r="AC20" i="108" s="1"/>
  <c r="Z20" i="108"/>
  <c r="AB20" i="108" s="1"/>
  <c r="Y20" i="108"/>
  <c r="X20" i="108"/>
  <c r="AA19" i="108"/>
  <c r="Z19" i="108"/>
  <c r="AB19" i="108" s="1"/>
  <c r="Y19" i="108"/>
  <c r="AC19" i="108" s="1"/>
  <c r="X19" i="108"/>
  <c r="AA18" i="108"/>
  <c r="AC18" i="108" s="1"/>
  <c r="Z18" i="108"/>
  <c r="AB18" i="108" s="1"/>
  <c r="Y18" i="108"/>
  <c r="X18" i="108"/>
  <c r="AA16" i="108"/>
  <c r="Z16" i="108"/>
  <c r="AB16" i="108" s="1"/>
  <c r="Y16" i="108"/>
  <c r="AC16" i="108" s="1"/>
  <c r="X16" i="108"/>
  <c r="AA15" i="108"/>
  <c r="AC15" i="108" s="1"/>
  <c r="Z15" i="108"/>
  <c r="AB15" i="108" s="1"/>
  <c r="Y15" i="108"/>
  <c r="X15" i="108"/>
  <c r="AA14" i="108"/>
  <c r="Z14" i="108"/>
  <c r="AB14" i="108" s="1"/>
  <c r="Y14" i="108"/>
  <c r="AC14" i="108" s="1"/>
  <c r="X14" i="108"/>
  <c r="AA13" i="108"/>
  <c r="AC13" i="108" s="1"/>
  <c r="Z13" i="108"/>
  <c r="AB13" i="108" s="1"/>
  <c r="Y13" i="108"/>
  <c r="X13" i="108"/>
  <c r="AA12" i="108"/>
  <c r="Z12" i="108"/>
  <c r="AB12" i="108" s="1"/>
  <c r="Y12" i="108"/>
  <c r="AC12" i="108" s="1"/>
  <c r="X12" i="108"/>
  <c r="AA11" i="108"/>
  <c r="AC11" i="108" s="1"/>
  <c r="Z11" i="108"/>
  <c r="AB11" i="108" s="1"/>
  <c r="Y11" i="108"/>
  <c r="X11" i="108"/>
  <c r="AA10" i="108"/>
  <c r="Z10" i="108"/>
  <c r="AB10" i="108" s="1"/>
  <c r="Y10" i="108"/>
  <c r="AC10" i="108" s="1"/>
  <c r="X10" i="108"/>
  <c r="AA9" i="108"/>
  <c r="AC9" i="108" s="1"/>
  <c r="Z9" i="108"/>
  <c r="AB9" i="108" s="1"/>
  <c r="Y9" i="108"/>
  <c r="X9" i="108"/>
  <c r="AA8" i="108"/>
  <c r="Z8" i="108"/>
  <c r="AB8" i="108" s="1"/>
  <c r="Y8" i="108"/>
  <c r="AC8" i="108" s="1"/>
  <c r="X8" i="108"/>
  <c r="Y7" i="108"/>
  <c r="X7" i="108"/>
  <c r="W7" i="108"/>
  <c r="Z7" i="108" s="1"/>
  <c r="Z6" i="108"/>
  <c r="AA6" i="108" s="1"/>
  <c r="AC6" i="108" s="1"/>
  <c r="Y6" i="108"/>
  <c r="X6" i="108"/>
  <c r="G18" i="67" l="1"/>
  <c r="K20" i="98"/>
  <c r="C18" i="67"/>
  <c r="AH167" i="107"/>
  <c r="L20" i="98"/>
  <c r="D18" i="67"/>
  <c r="AI167" i="107"/>
  <c r="M20" i="98"/>
  <c r="E18" i="67"/>
  <c r="F18" i="67" s="1"/>
  <c r="AJ167" i="107"/>
  <c r="AA125" i="108"/>
  <c r="AC125" i="108" s="1"/>
  <c r="AB125" i="108"/>
  <c r="AB7" i="108"/>
  <c r="AA7" i="108"/>
  <c r="AC7" i="108" s="1"/>
  <c r="AB117" i="108"/>
  <c r="AA117" i="108"/>
  <c r="AC117" i="108" s="1"/>
  <c r="AB37" i="108"/>
  <c r="AA37" i="108"/>
  <c r="AC37" i="108" s="1"/>
  <c r="AA46" i="108"/>
  <c r="AC46" i="108" s="1"/>
  <c r="AB46" i="108"/>
  <c r="AA59" i="108"/>
  <c r="AC59" i="108" s="1"/>
  <c r="AB59" i="108"/>
  <c r="AA95" i="108"/>
  <c r="AC95" i="108" s="1"/>
  <c r="AB95" i="108"/>
  <c r="AA104" i="108"/>
  <c r="AC104" i="108" s="1"/>
  <c r="AB104" i="108"/>
  <c r="AA70" i="108"/>
  <c r="AC70" i="108" s="1"/>
  <c r="AB70" i="108"/>
  <c r="AA83" i="108"/>
  <c r="AC83" i="108" s="1"/>
  <c r="AB83" i="108"/>
  <c r="Y135" i="108"/>
  <c r="X135" i="108"/>
  <c r="AB6" i="108"/>
  <c r="X134" i="108"/>
  <c r="AA42" i="108"/>
  <c r="AC42" i="108" s="1"/>
  <c r="AA57" i="108"/>
  <c r="AC57" i="108" s="1"/>
  <c r="AA77" i="108"/>
  <c r="AC77" i="108" s="1"/>
  <c r="AA90" i="108"/>
  <c r="AC90" i="108" s="1"/>
  <c r="AA109" i="108"/>
  <c r="AC109" i="108" s="1"/>
  <c r="Z134" i="108"/>
  <c r="AA134" i="108" s="1"/>
  <c r="J20" i="98" l="1"/>
  <c r="F198" i="107"/>
  <c r="F199" i="107"/>
  <c r="F196" i="107"/>
  <c r="F195" i="107"/>
  <c r="F193" i="107"/>
  <c r="F192" i="107"/>
  <c r="F190" i="107"/>
  <c r="F189" i="107"/>
  <c r="F187" i="107"/>
  <c r="F186" i="107"/>
  <c r="F184" i="107"/>
  <c r="F183" i="107"/>
  <c r="F181" i="107"/>
  <c r="F180" i="107"/>
  <c r="F178" i="107"/>
  <c r="F177" i="107"/>
  <c r="F175" i="107"/>
  <c r="F174" i="107"/>
  <c r="F172" i="107"/>
  <c r="F171" i="107"/>
  <c r="F197" i="107"/>
  <c r="F194" i="107"/>
  <c r="F191" i="107"/>
  <c r="F188" i="107"/>
  <c r="F185" i="107"/>
  <c r="F182" i="107"/>
  <c r="F179" i="107"/>
  <c r="F176" i="107"/>
  <c r="F173" i="107"/>
  <c r="F170" i="107"/>
  <c r="H4" i="96"/>
  <c r="G13" i="96"/>
  <c r="G14" i="96" s="1"/>
  <c r="B14" i="99"/>
  <c r="C14" i="99"/>
  <c r="D14" i="99"/>
  <c r="E14" i="99"/>
  <c r="F14" i="99"/>
  <c r="G14" i="99"/>
  <c r="H14" i="99"/>
  <c r="I14" i="99"/>
  <c r="J14" i="99"/>
  <c r="K14" i="99"/>
  <c r="F19" i="96"/>
  <c r="G19" i="96"/>
  <c r="H19" i="96"/>
  <c r="F20" i="96"/>
  <c r="G20" i="96"/>
  <c r="H20" i="96"/>
  <c r="F21" i="96"/>
  <c r="G21" i="96"/>
  <c r="H21" i="96"/>
  <c r="F22" i="96"/>
  <c r="G22" i="96"/>
  <c r="H22" i="96"/>
  <c r="F23" i="96"/>
  <c r="G23" i="96"/>
  <c r="H23" i="96"/>
  <c r="F24" i="96"/>
  <c r="G24" i="96"/>
  <c r="H24" i="96"/>
  <c r="F25" i="96"/>
  <c r="G25" i="96"/>
  <c r="H25" i="96"/>
  <c r="G26" i="96"/>
  <c r="H9" i="96"/>
  <c r="H10" i="96"/>
  <c r="H11" i="96"/>
  <c r="H12" i="96"/>
  <c r="H13" i="96" s="1"/>
  <c r="H14" i="96" s="1"/>
  <c r="H8" i="96"/>
  <c r="AC29" i="73"/>
  <c r="AC28" i="73"/>
  <c r="AC27" i="73"/>
  <c r="AC26" i="73"/>
  <c r="AC25" i="73"/>
  <c r="AC24" i="73"/>
  <c r="AC23" i="73"/>
  <c r="AC22" i="73"/>
  <c r="AC21" i="73"/>
  <c r="AC13" i="73"/>
  <c r="AC12" i="73"/>
  <c r="AC11" i="73"/>
  <c r="AC10" i="73"/>
  <c r="AC9" i="73"/>
  <c r="AC8" i="73"/>
  <c r="AC7" i="73"/>
  <c r="AC6" i="73"/>
  <c r="AC5" i="73"/>
  <c r="W29" i="73"/>
  <c r="W28" i="73"/>
  <c r="W27" i="73"/>
  <c r="W26" i="73"/>
  <c r="W25" i="73"/>
  <c r="W24" i="73"/>
  <c r="W23" i="73"/>
  <c r="W22" i="73"/>
  <c r="W21" i="73"/>
  <c r="W13" i="73"/>
  <c r="W12" i="73"/>
  <c r="W11" i="73"/>
  <c r="W10" i="73"/>
  <c r="W9" i="73"/>
  <c r="W8" i="73"/>
  <c r="W7" i="73"/>
  <c r="W6" i="73"/>
  <c r="W5" i="73"/>
  <c r="Q29" i="73"/>
  <c r="Q28" i="73"/>
  <c r="Q27" i="73"/>
  <c r="Q26" i="73"/>
  <c r="Q25" i="73"/>
  <c r="Q24" i="73"/>
  <c r="Q23" i="73"/>
  <c r="Q22" i="73"/>
  <c r="Q21" i="73"/>
  <c r="Q13" i="73"/>
  <c r="Q12" i="73"/>
  <c r="Q11" i="73"/>
  <c r="Q10" i="73"/>
  <c r="Q9" i="73"/>
  <c r="Q8" i="73"/>
  <c r="Q7" i="73"/>
  <c r="Q6" i="73"/>
  <c r="Q5" i="73"/>
  <c r="K29" i="73"/>
  <c r="K28" i="73"/>
  <c r="K27" i="73"/>
  <c r="K26" i="73"/>
  <c r="K25" i="73"/>
  <c r="K24" i="73"/>
  <c r="K23" i="73"/>
  <c r="K22" i="73"/>
  <c r="K21" i="73"/>
  <c r="K13" i="73"/>
  <c r="K12" i="73"/>
  <c r="K11" i="73"/>
  <c r="K10" i="73"/>
  <c r="K9" i="73"/>
  <c r="K8" i="73"/>
  <c r="K7" i="73"/>
  <c r="K6" i="73"/>
  <c r="K5" i="73"/>
  <c r="E29" i="73"/>
  <c r="E28" i="73"/>
  <c r="E27" i="73"/>
  <c r="E26" i="73"/>
  <c r="E25" i="73"/>
  <c r="E24" i="73"/>
  <c r="E23" i="73"/>
  <c r="E22" i="73"/>
  <c r="E21" i="73"/>
  <c r="E6" i="73"/>
  <c r="E7" i="73"/>
  <c r="E8" i="73"/>
  <c r="E9" i="73"/>
  <c r="E10" i="73"/>
  <c r="E11" i="73"/>
  <c r="E12" i="73"/>
  <c r="E13" i="73"/>
  <c r="E5" i="73"/>
  <c r="H26" i="96" l="1"/>
  <c r="F169" i="107"/>
  <c r="F168" i="107"/>
  <c r="F167" i="107"/>
  <c r="AP63" i="92"/>
  <c r="AP60" i="92"/>
  <c r="AP54" i="92"/>
  <c r="AP46" i="92"/>
  <c r="AP41" i="92"/>
  <c r="AP34" i="92"/>
  <c r="AP28" i="92"/>
  <c r="AP22" i="92"/>
  <c r="AP18" i="92"/>
  <c r="AP8" i="92"/>
  <c r="AM63" i="95"/>
  <c r="AM60" i="95"/>
  <c r="AP60" i="95" s="1"/>
  <c r="AQ60" i="95" s="1"/>
  <c r="AM54" i="95"/>
  <c r="AP54" i="95" s="1"/>
  <c r="AM46" i="95"/>
  <c r="AM41" i="95"/>
  <c r="AM34" i="95"/>
  <c r="AM28" i="95"/>
  <c r="AM22" i="95"/>
  <c r="AM7" i="95" s="1"/>
  <c r="AM18" i="95"/>
  <c r="AM8" i="95"/>
  <c r="AM67" i="95" s="1"/>
  <c r="AD8" i="95"/>
  <c r="AE8" i="95"/>
  <c r="AF8" i="95"/>
  <c r="AG8" i="95"/>
  <c r="AG67" i="95" s="1"/>
  <c r="AH8" i="95"/>
  <c r="AI8" i="95"/>
  <c r="AJ8" i="95"/>
  <c r="AJ67" i="95" s="1"/>
  <c r="AK8" i="95"/>
  <c r="AK67" i="95" s="1"/>
  <c r="AL8" i="95"/>
  <c r="AN8" i="95"/>
  <c r="AR8" i="95"/>
  <c r="AO9" i="95"/>
  <c r="AP9" i="95"/>
  <c r="AR9" i="95"/>
  <c r="AO10" i="95"/>
  <c r="AP10" i="95"/>
  <c r="AR10" i="95"/>
  <c r="AO11" i="95"/>
  <c r="AP11" i="95"/>
  <c r="AQ11" i="95" s="1"/>
  <c r="AR11" i="95"/>
  <c r="AO12" i="95"/>
  <c r="AP12" i="95"/>
  <c r="AQ12" i="95" s="1"/>
  <c r="AR12" i="95"/>
  <c r="AO13" i="95"/>
  <c r="AP13" i="95"/>
  <c r="AQ13" i="95" s="1"/>
  <c r="AR13" i="95"/>
  <c r="AO14" i="95"/>
  <c r="AP14" i="95"/>
  <c r="AQ14" i="95" s="1"/>
  <c r="AR14" i="95"/>
  <c r="AO15" i="95"/>
  <c r="AP15" i="95"/>
  <c r="AQ15" i="95" s="1"/>
  <c r="AR15" i="95"/>
  <c r="AO16" i="95"/>
  <c r="AP16" i="95"/>
  <c r="AQ16" i="95" s="1"/>
  <c r="AR16" i="95"/>
  <c r="AO17" i="95"/>
  <c r="AP17" i="95"/>
  <c r="AD18" i="95"/>
  <c r="AE18" i="95"/>
  <c r="AF18" i="95"/>
  <c r="AG18" i="95"/>
  <c r="AH18" i="95"/>
  <c r="AO18" i="95" s="1"/>
  <c r="AI18" i="95"/>
  <c r="AJ18" i="95"/>
  <c r="AK18" i="95"/>
  <c r="AL18" i="95"/>
  <c r="AN18" i="95"/>
  <c r="AR18" i="95" s="1"/>
  <c r="AO19" i="95"/>
  <c r="AP19" i="95"/>
  <c r="AQ19" i="95" s="1"/>
  <c r="AR19" i="95"/>
  <c r="AO20" i="95"/>
  <c r="AP20" i="95"/>
  <c r="AQ20" i="95" s="1"/>
  <c r="AR20" i="95"/>
  <c r="AO21" i="95"/>
  <c r="AP21" i="95"/>
  <c r="AQ21" i="95" s="1"/>
  <c r="AR21" i="95"/>
  <c r="AD22" i="95"/>
  <c r="AE22" i="95"/>
  <c r="AF22" i="95"/>
  <c r="AG22" i="95"/>
  <c r="AH22" i="95"/>
  <c r="AO22" i="95" s="1"/>
  <c r="AI22" i="95"/>
  <c r="AJ22" i="95"/>
  <c r="AK22" i="95"/>
  <c r="AL22" i="95"/>
  <c r="AP22" i="95"/>
  <c r="AN22" i="95"/>
  <c r="AR22" i="95"/>
  <c r="AO23" i="95"/>
  <c r="AP23" i="95"/>
  <c r="AR23" i="95"/>
  <c r="AO24" i="95"/>
  <c r="AP24" i="95"/>
  <c r="AR24" i="95"/>
  <c r="AO25" i="95"/>
  <c r="AP25" i="95"/>
  <c r="AR25" i="95"/>
  <c r="AO26" i="95"/>
  <c r="AP26" i="95"/>
  <c r="AR26" i="95"/>
  <c r="AO27" i="95"/>
  <c r="AQ27" i="95" s="1"/>
  <c r="AP27" i="95"/>
  <c r="AR27" i="95"/>
  <c r="AD28" i="95"/>
  <c r="AE28" i="95"/>
  <c r="AF28" i="95"/>
  <c r="AG28" i="95"/>
  <c r="AH28" i="95"/>
  <c r="AO28" i="95" s="1"/>
  <c r="AI28" i="95"/>
  <c r="AJ28" i="95"/>
  <c r="AK28" i="95"/>
  <c r="AL28" i="95"/>
  <c r="AN28" i="95"/>
  <c r="AR28" i="95" s="1"/>
  <c r="AO29" i="95"/>
  <c r="AP29" i="95"/>
  <c r="AQ29" i="95" s="1"/>
  <c r="AR29" i="95"/>
  <c r="AO30" i="95"/>
  <c r="AP30" i="95"/>
  <c r="AQ30" i="95" s="1"/>
  <c r="AR30" i="95"/>
  <c r="AO31" i="95"/>
  <c r="AP31" i="95"/>
  <c r="AQ31" i="95" s="1"/>
  <c r="AR31" i="95"/>
  <c r="AO32" i="95"/>
  <c r="AP32" i="95"/>
  <c r="AQ32" i="95" s="1"/>
  <c r="AR32" i="95"/>
  <c r="AO33" i="95"/>
  <c r="AP33" i="95"/>
  <c r="AQ33" i="95" s="1"/>
  <c r="AR33" i="95"/>
  <c r="AD34" i="95"/>
  <c r="AE34" i="95"/>
  <c r="AF34" i="95"/>
  <c r="AG34" i="95"/>
  <c r="AH34" i="95"/>
  <c r="AI34" i="95"/>
  <c r="AJ34" i="95"/>
  <c r="AK34" i="95"/>
  <c r="AL34" i="95"/>
  <c r="AP34" i="95"/>
  <c r="AN34" i="95"/>
  <c r="AR34" i="95" s="1"/>
  <c r="AO34" i="95"/>
  <c r="AO35" i="95"/>
  <c r="AP35" i="95"/>
  <c r="AQ35" i="95" s="1"/>
  <c r="AR35" i="95"/>
  <c r="AO36" i="95"/>
  <c r="AP36" i="95"/>
  <c r="AQ36" i="95" s="1"/>
  <c r="AR36" i="95"/>
  <c r="AO37" i="95"/>
  <c r="AP37" i="95"/>
  <c r="AR37" i="95"/>
  <c r="AO38" i="95"/>
  <c r="AP38" i="95"/>
  <c r="AR38" i="95"/>
  <c r="AO39" i="95"/>
  <c r="AP39" i="95"/>
  <c r="AQ39" i="95" s="1"/>
  <c r="AR39" i="95"/>
  <c r="AO40" i="95"/>
  <c r="AP40" i="95"/>
  <c r="AQ40" i="95" s="1"/>
  <c r="AR40" i="95"/>
  <c r="AD41" i="95"/>
  <c r="AE41" i="95"/>
  <c r="AF41" i="95"/>
  <c r="AG41" i="95"/>
  <c r="AH41" i="95"/>
  <c r="AO41" i="95" s="1"/>
  <c r="AI41" i="95"/>
  <c r="AJ41" i="95"/>
  <c r="AK41" i="95"/>
  <c r="AL41" i="95"/>
  <c r="AN41" i="95"/>
  <c r="AR41" i="95" s="1"/>
  <c r="AO42" i="95"/>
  <c r="AP42" i="95"/>
  <c r="AQ42" i="95" s="1"/>
  <c r="AR42" i="95"/>
  <c r="AO43" i="95"/>
  <c r="AP43" i="95"/>
  <c r="AQ43" i="95" s="1"/>
  <c r="AR43" i="95"/>
  <c r="AO44" i="95"/>
  <c r="AP44" i="95"/>
  <c r="AQ44" i="95" s="1"/>
  <c r="AR44" i="95"/>
  <c r="AO45" i="95"/>
  <c r="AP45" i="95"/>
  <c r="AR45" i="95"/>
  <c r="AD46" i="95"/>
  <c r="AE46" i="95"/>
  <c r="AF46" i="95"/>
  <c r="AG46" i="95"/>
  <c r="AH46" i="95"/>
  <c r="AP46" i="95" s="1"/>
  <c r="AI46" i="95"/>
  <c r="AJ46" i="95"/>
  <c r="AK46" i="95"/>
  <c r="AL46" i="95"/>
  <c r="AN46" i="95"/>
  <c r="AR46" i="95"/>
  <c r="AO47" i="95"/>
  <c r="AP47" i="95"/>
  <c r="AR47" i="95"/>
  <c r="AO48" i="95"/>
  <c r="AQ48" i="95" s="1"/>
  <c r="AP48" i="95"/>
  <c r="AR48" i="95"/>
  <c r="AO49" i="95"/>
  <c r="AP49" i="95"/>
  <c r="AR49" i="95"/>
  <c r="AO50" i="95"/>
  <c r="AP50" i="95"/>
  <c r="AR50" i="95"/>
  <c r="AO51" i="95"/>
  <c r="AP51" i="95"/>
  <c r="AR51" i="95"/>
  <c r="AO52" i="95"/>
  <c r="AP52" i="95"/>
  <c r="AR52" i="95"/>
  <c r="AO53" i="95"/>
  <c r="AP53" i="95"/>
  <c r="AQ53" i="95" s="1"/>
  <c r="AR53" i="95"/>
  <c r="AD54" i="95"/>
  <c r="AE54" i="95"/>
  <c r="AF54" i="95"/>
  <c r="AG54" i="95"/>
  <c r="AH54" i="95"/>
  <c r="AO54" i="95" s="1"/>
  <c r="AI54" i="95"/>
  <c r="AJ54" i="95"/>
  <c r="AK54" i="95"/>
  <c r="AL54" i="95"/>
  <c r="AN54" i="95"/>
  <c r="AR54" i="95"/>
  <c r="AO55" i="95"/>
  <c r="AP55" i="95"/>
  <c r="AQ55" i="95" s="1"/>
  <c r="AR55" i="95"/>
  <c r="AO56" i="95"/>
  <c r="AP56" i="95"/>
  <c r="AQ56" i="95" s="1"/>
  <c r="AR56" i="95"/>
  <c r="AO57" i="95"/>
  <c r="AP57" i="95"/>
  <c r="AQ57" i="95" s="1"/>
  <c r="AR57" i="95"/>
  <c r="AO58" i="95"/>
  <c r="AP58" i="95"/>
  <c r="AQ58" i="95" s="1"/>
  <c r="AR58" i="95"/>
  <c r="AO59" i="95"/>
  <c r="AP59" i="95"/>
  <c r="AQ59" i="95" s="1"/>
  <c r="AR59" i="95"/>
  <c r="AD60" i="95"/>
  <c r="AE60" i="95"/>
  <c r="AF60" i="95"/>
  <c r="AG60" i="95"/>
  <c r="AH60" i="95"/>
  <c r="AI60" i="95"/>
  <c r="AJ60" i="95"/>
  <c r="AK60" i="95"/>
  <c r="AL60" i="95"/>
  <c r="AN60" i="95"/>
  <c r="AR60" i="95" s="1"/>
  <c r="AO60" i="95"/>
  <c r="AO61" i="95"/>
  <c r="AP61" i="95"/>
  <c r="AQ61" i="95"/>
  <c r="AR61" i="95"/>
  <c r="AO62" i="95"/>
  <c r="AP62" i="95"/>
  <c r="AQ62" i="95"/>
  <c r="AR62" i="95"/>
  <c r="AD63" i="95"/>
  <c r="AE63" i="95"/>
  <c r="AF63" i="95"/>
  <c r="AG63" i="95"/>
  <c r="AH63" i="95"/>
  <c r="AI63" i="95"/>
  <c r="AJ63" i="95"/>
  <c r="AK63" i="95"/>
  <c r="AL63" i="95"/>
  <c r="AN63" i="95"/>
  <c r="AR63" i="95" s="1"/>
  <c r="AO63" i="95"/>
  <c r="AP63" i="95"/>
  <c r="AQ63" i="95" s="1"/>
  <c r="AO64" i="95"/>
  <c r="AP64" i="95"/>
  <c r="AQ64" i="95" s="1"/>
  <c r="AR64" i="95"/>
  <c r="AO65" i="95"/>
  <c r="AP65" i="95"/>
  <c r="AQ65" i="95" s="1"/>
  <c r="AR65" i="95"/>
  <c r="AO66" i="95"/>
  <c r="AP66" i="95"/>
  <c r="AR66" i="95"/>
  <c r="C67" i="95"/>
  <c r="D67" i="95"/>
  <c r="E67" i="95"/>
  <c r="F67" i="95"/>
  <c r="H67" i="95"/>
  <c r="J67" i="95"/>
  <c r="L67" i="95"/>
  <c r="N67" i="95"/>
  <c r="P67" i="95"/>
  <c r="R67" i="95"/>
  <c r="T67" i="95"/>
  <c r="V67" i="95"/>
  <c r="W67" i="95"/>
  <c r="X67" i="95"/>
  <c r="Y67" i="95"/>
  <c r="Z67" i="95"/>
  <c r="AA67" i="95"/>
  <c r="AB67" i="95"/>
  <c r="AC67" i="95"/>
  <c r="AD67" i="95"/>
  <c r="AE67" i="95"/>
  <c r="AF67" i="95"/>
  <c r="AI67" i="95"/>
  <c r="AL67" i="95"/>
  <c r="AN67" i="95"/>
  <c r="AR67" i="95"/>
  <c r="AQ46" i="95" l="1"/>
  <c r="AQ22" i="95"/>
  <c r="AQ34" i="95"/>
  <c r="AK7" i="95"/>
  <c r="AP7" i="92"/>
  <c r="AP41" i="95"/>
  <c r="AQ41" i="95" s="1"/>
  <c r="AN7" i="95"/>
  <c r="AR7" i="95" s="1"/>
  <c r="AE7" i="95"/>
  <c r="AH7" i="95"/>
  <c r="AO7" i="95" s="1"/>
  <c r="AQ52" i="95"/>
  <c r="AO46" i="95"/>
  <c r="AP8" i="95"/>
  <c r="AQ8" i="95" s="1"/>
  <c r="AF7" i="95"/>
  <c r="AQ38" i="95"/>
  <c r="AQ23" i="95"/>
  <c r="AP18" i="95"/>
  <c r="AQ18" i="95" s="1"/>
  <c r="AQ10" i="95"/>
  <c r="AL7" i="95"/>
  <c r="AD7" i="95"/>
  <c r="AH67" i="95"/>
  <c r="AO67" i="95" s="1"/>
  <c r="AQ25" i="95"/>
  <c r="AG7" i="95"/>
  <c r="AJ7" i="95"/>
  <c r="AQ66" i="95"/>
  <c r="AQ50" i="95"/>
  <c r="AQ45" i="95"/>
  <c r="AQ37" i="95"/>
  <c r="AQ17" i="95"/>
  <c r="AQ9" i="95"/>
  <c r="AI7" i="95"/>
  <c r="AP28" i="95"/>
  <c r="AQ28" i="95" s="1"/>
  <c r="AQ49" i="95"/>
  <c r="AQ26" i="95"/>
  <c r="AQ51" i="95"/>
  <c r="AQ47" i="95"/>
  <c r="AQ24" i="95"/>
  <c r="AQ54" i="95"/>
  <c r="AO8" i="95"/>
  <c r="AP67" i="95" l="1"/>
  <c r="AQ67" i="95" s="1"/>
  <c r="AP7" i="95"/>
  <c r="AQ7" i="95" s="1"/>
  <c r="H26" i="60"/>
  <c r="AE62" i="105" l="1"/>
  <c r="AD62" i="105"/>
  <c r="AE60" i="105"/>
  <c r="AD60" i="105"/>
  <c r="AE59" i="105"/>
  <c r="AD59" i="105"/>
  <c r="AE57" i="105"/>
  <c r="AD57" i="105"/>
  <c r="AE56" i="105"/>
  <c r="AD56" i="105"/>
  <c r="AE55" i="105"/>
  <c r="AD55" i="105"/>
  <c r="AE54" i="105"/>
  <c r="AD54" i="105"/>
  <c r="AE53" i="105"/>
  <c r="AD53" i="105"/>
  <c r="AE51" i="105"/>
  <c r="AD51" i="105"/>
  <c r="AE50" i="105"/>
  <c r="AD50" i="105"/>
  <c r="AE49" i="105"/>
  <c r="AD49" i="105"/>
  <c r="AE48" i="105"/>
  <c r="AD48" i="105"/>
  <c r="AE47" i="105"/>
  <c r="AD47" i="105"/>
  <c r="AE46" i="105"/>
  <c r="AD46" i="105"/>
  <c r="AE45" i="105"/>
  <c r="AD45" i="105"/>
  <c r="AE43" i="105"/>
  <c r="AD43" i="105"/>
  <c r="AE42" i="105"/>
  <c r="AD42" i="105"/>
  <c r="AE41" i="105"/>
  <c r="AD41" i="105"/>
  <c r="AE40" i="105"/>
  <c r="AD40" i="105"/>
  <c r="AE38" i="105"/>
  <c r="AD38" i="105"/>
  <c r="AE37" i="105"/>
  <c r="AD37" i="105"/>
  <c r="AE36" i="105"/>
  <c r="AD36" i="105"/>
  <c r="AE35" i="105"/>
  <c r="AD35" i="105"/>
  <c r="AE34" i="105"/>
  <c r="AD34" i="105"/>
  <c r="AD33" i="105"/>
  <c r="AE32" i="105"/>
  <c r="AE31" i="105"/>
  <c r="AD31" i="105"/>
  <c r="AE30" i="105"/>
  <c r="AD30" i="105"/>
  <c r="AE29" i="105"/>
  <c r="AD29" i="105"/>
  <c r="AE28" i="105"/>
  <c r="AD28" i="105"/>
  <c r="AE27" i="105"/>
  <c r="AD27" i="105"/>
  <c r="AE25" i="105"/>
  <c r="AD25" i="105"/>
  <c r="AE24" i="105"/>
  <c r="AD24" i="105"/>
  <c r="AE23" i="105"/>
  <c r="AD23" i="105"/>
  <c r="AE22" i="105"/>
  <c r="AD22" i="105"/>
  <c r="AE21" i="105"/>
  <c r="AD21" i="105"/>
  <c r="AE19" i="105"/>
  <c r="AD19" i="105"/>
  <c r="AE18" i="105"/>
  <c r="AD18" i="105"/>
  <c r="AE17" i="105"/>
  <c r="AD17" i="105"/>
  <c r="AE15" i="105"/>
  <c r="AD15" i="105"/>
  <c r="AE14" i="105"/>
  <c r="AD14" i="105"/>
  <c r="AE13" i="105"/>
  <c r="AD13" i="105"/>
  <c r="AE12" i="105"/>
  <c r="AD12" i="105"/>
  <c r="AE11" i="105"/>
  <c r="AD11" i="105"/>
  <c r="AE10" i="105"/>
  <c r="AD10" i="105"/>
  <c r="AE9" i="105"/>
  <c r="AD9" i="105"/>
  <c r="AE8" i="105"/>
  <c r="AD8" i="105"/>
  <c r="AE7" i="105"/>
  <c r="AD7" i="105"/>
  <c r="AE6" i="105"/>
  <c r="AD6" i="105"/>
  <c r="AE5" i="105"/>
  <c r="AD5" i="105"/>
  <c r="W6" i="105"/>
  <c r="W7" i="105"/>
  <c r="W8" i="105"/>
  <c r="W9" i="105"/>
  <c r="W10" i="105"/>
  <c r="W11" i="105"/>
  <c r="W12" i="105"/>
  <c r="W13" i="105"/>
  <c r="W14" i="105"/>
  <c r="W15" i="105"/>
  <c r="W17" i="105"/>
  <c r="W18" i="105"/>
  <c r="W19" i="105"/>
  <c r="W21" i="105"/>
  <c r="W22" i="105"/>
  <c r="W23" i="105"/>
  <c r="W24" i="105"/>
  <c r="W25" i="105"/>
  <c r="W27" i="105"/>
  <c r="W28" i="105"/>
  <c r="W29" i="105"/>
  <c r="W30" i="105"/>
  <c r="W31" i="105"/>
  <c r="W32" i="105"/>
  <c r="W34" i="105"/>
  <c r="W35" i="105"/>
  <c r="W36" i="105"/>
  <c r="W37" i="105"/>
  <c r="W38" i="105"/>
  <c r="W40" i="105"/>
  <c r="W41" i="105"/>
  <c r="W42" i="105"/>
  <c r="W43" i="105"/>
  <c r="W45" i="105"/>
  <c r="W46" i="105"/>
  <c r="W47" i="105"/>
  <c r="W48" i="105"/>
  <c r="W49" i="105"/>
  <c r="W50" i="105"/>
  <c r="W51" i="105"/>
  <c r="W53" i="105"/>
  <c r="W54" i="105"/>
  <c r="W55" i="105"/>
  <c r="W56" i="105"/>
  <c r="W57" i="105"/>
  <c r="W59" i="105"/>
  <c r="W60" i="105"/>
  <c r="W62" i="105"/>
  <c r="W5" i="105"/>
  <c r="V62" i="105" l="1"/>
  <c r="N61" i="105"/>
  <c r="M61" i="105"/>
  <c r="L61" i="105"/>
  <c r="K61" i="105"/>
  <c r="J61" i="105"/>
  <c r="I61" i="105"/>
  <c r="H61" i="105"/>
  <c r="G61" i="105"/>
  <c r="F61" i="105"/>
  <c r="E61" i="105"/>
  <c r="D61" i="105"/>
  <c r="C61" i="105"/>
  <c r="V60" i="105"/>
  <c r="V59" i="105"/>
  <c r="N58" i="105"/>
  <c r="M58" i="105"/>
  <c r="L58" i="105"/>
  <c r="K58" i="105"/>
  <c r="J58" i="105"/>
  <c r="I58" i="105"/>
  <c r="H58" i="105"/>
  <c r="G58" i="105"/>
  <c r="F58" i="105"/>
  <c r="E58" i="105"/>
  <c r="D58" i="105"/>
  <c r="C58" i="105"/>
  <c r="V57" i="105"/>
  <c r="V56" i="105"/>
  <c r="V55" i="105"/>
  <c r="V54" i="105"/>
  <c r="V53" i="105"/>
  <c r="N52" i="105"/>
  <c r="M52" i="105"/>
  <c r="L52" i="105"/>
  <c r="K52" i="105"/>
  <c r="J52" i="105"/>
  <c r="I52" i="105"/>
  <c r="H52" i="105"/>
  <c r="G52" i="105"/>
  <c r="F52" i="105"/>
  <c r="E52" i="105"/>
  <c r="D52" i="105"/>
  <c r="C52" i="105"/>
  <c r="V51" i="105"/>
  <c r="V50" i="105"/>
  <c r="V49" i="105"/>
  <c r="V48" i="105"/>
  <c r="V47" i="105"/>
  <c r="V46" i="105"/>
  <c r="V45" i="105"/>
  <c r="N44" i="105"/>
  <c r="M44" i="105"/>
  <c r="L44" i="105"/>
  <c r="K44" i="105"/>
  <c r="J44" i="105"/>
  <c r="I44" i="105"/>
  <c r="H44" i="105"/>
  <c r="G44" i="105"/>
  <c r="F44" i="105"/>
  <c r="E44" i="105"/>
  <c r="D44" i="105"/>
  <c r="C44" i="105"/>
  <c r="V43" i="105"/>
  <c r="V42" i="105"/>
  <c r="V41" i="105"/>
  <c r="V40" i="105"/>
  <c r="N39" i="105"/>
  <c r="M39" i="105"/>
  <c r="L39" i="105"/>
  <c r="K39" i="105"/>
  <c r="J39" i="105"/>
  <c r="I39" i="105"/>
  <c r="H39" i="105"/>
  <c r="G39" i="105"/>
  <c r="F39" i="105"/>
  <c r="E39" i="105"/>
  <c r="D39" i="105"/>
  <c r="C39" i="105"/>
  <c r="V38" i="105"/>
  <c r="V37" i="105"/>
  <c r="V36" i="105"/>
  <c r="V35" i="105"/>
  <c r="V34" i="105"/>
  <c r="V33" i="105"/>
  <c r="N32" i="105"/>
  <c r="M32" i="105"/>
  <c r="L32" i="105"/>
  <c r="K32" i="105"/>
  <c r="J32" i="105"/>
  <c r="I32" i="105"/>
  <c r="H32" i="105"/>
  <c r="G32" i="105"/>
  <c r="F32" i="105"/>
  <c r="E32" i="105"/>
  <c r="D32" i="105"/>
  <c r="C32" i="105"/>
  <c r="V31" i="105"/>
  <c r="V30" i="105"/>
  <c r="V29" i="105"/>
  <c r="V28" i="105"/>
  <c r="V27" i="105"/>
  <c r="N26" i="105"/>
  <c r="M26" i="105"/>
  <c r="L26" i="105"/>
  <c r="K26" i="105"/>
  <c r="J26" i="105"/>
  <c r="I26" i="105"/>
  <c r="H26" i="105"/>
  <c r="G26" i="105"/>
  <c r="F26" i="105"/>
  <c r="E26" i="105"/>
  <c r="D26" i="105"/>
  <c r="C26" i="105"/>
  <c r="V25" i="105"/>
  <c r="V24" i="105"/>
  <c r="V23" i="105"/>
  <c r="V22" i="105"/>
  <c r="V21" i="105"/>
  <c r="N20" i="105"/>
  <c r="M20" i="105"/>
  <c r="L20" i="105"/>
  <c r="K20" i="105"/>
  <c r="J20" i="105"/>
  <c r="I20" i="105"/>
  <c r="H20" i="105"/>
  <c r="G20" i="105"/>
  <c r="F20" i="105"/>
  <c r="E20" i="105"/>
  <c r="D20" i="105"/>
  <c r="C20" i="105"/>
  <c r="V19" i="105"/>
  <c r="V18" i="105"/>
  <c r="V17" i="105"/>
  <c r="N16" i="105"/>
  <c r="M16" i="105"/>
  <c r="L16" i="105"/>
  <c r="K16" i="105"/>
  <c r="J16" i="105"/>
  <c r="I16" i="105"/>
  <c r="H16" i="105"/>
  <c r="G16" i="105"/>
  <c r="F16" i="105"/>
  <c r="E16" i="105"/>
  <c r="D16" i="105"/>
  <c r="C16" i="105"/>
  <c r="V15" i="105"/>
  <c r="V14" i="105"/>
  <c r="V13" i="105"/>
  <c r="V12" i="105"/>
  <c r="V11" i="105"/>
  <c r="V10" i="105"/>
  <c r="V9" i="105"/>
  <c r="V8" i="105"/>
  <c r="V7" i="105"/>
  <c r="V6" i="105"/>
  <c r="V5" i="105"/>
  <c r="AF8" i="87" l="1"/>
  <c r="AF9" i="87"/>
  <c r="AF10" i="87"/>
  <c r="AF11" i="87"/>
  <c r="AF12" i="87"/>
  <c r="AF13" i="87"/>
  <c r="AF7" i="87"/>
  <c r="AF6" i="87"/>
  <c r="AF5" i="87"/>
  <c r="AF4" i="87"/>
  <c r="AF3" i="87"/>
  <c r="J30" i="98" l="1"/>
  <c r="J29" i="98"/>
  <c r="J28" i="98"/>
  <c r="J27" i="98"/>
  <c r="J26" i="98"/>
  <c r="J25" i="98"/>
  <c r="J24" i="98"/>
  <c r="J23" i="98"/>
  <c r="J22" i="98"/>
  <c r="J21" i="98"/>
  <c r="B30" i="98"/>
  <c r="B29" i="98"/>
  <c r="B28" i="98"/>
  <c r="B27" i="98"/>
  <c r="B26" i="98"/>
  <c r="B25" i="98"/>
  <c r="B24" i="98"/>
  <c r="B23" i="98"/>
  <c r="B22" i="98"/>
  <c r="B21" i="98"/>
  <c r="B20" i="98"/>
  <c r="F22" i="98"/>
  <c r="F23" i="98"/>
  <c r="F24" i="98"/>
  <c r="F25" i="98"/>
  <c r="F26" i="98"/>
  <c r="F27" i="98"/>
  <c r="F28" i="98"/>
  <c r="F29" i="98"/>
  <c r="F30" i="98"/>
  <c r="F20" i="98"/>
  <c r="H15" i="98" l="1"/>
  <c r="G15" i="98"/>
  <c r="F15" i="98"/>
  <c r="H7" i="98"/>
  <c r="G7" i="98"/>
  <c r="F7" i="98"/>
  <c r="H6" i="98"/>
  <c r="G6" i="98"/>
  <c r="F6" i="98"/>
  <c r="F13" i="98"/>
  <c r="G13" i="98"/>
  <c r="H13" i="98"/>
  <c r="B5" i="98"/>
  <c r="D5" i="98"/>
  <c r="C5" i="98"/>
  <c r="D13" i="98"/>
  <c r="C13" i="98"/>
  <c r="B13" i="98"/>
  <c r="H8" i="98"/>
  <c r="F8" i="98"/>
  <c r="G8" i="98"/>
  <c r="C12" i="98"/>
  <c r="D12" i="98"/>
  <c r="B12" i="98"/>
  <c r="H12" i="98"/>
  <c r="G12" i="98"/>
  <c r="F12" i="98"/>
  <c r="D6" i="98"/>
  <c r="B6" i="98"/>
  <c r="C6" i="98"/>
  <c r="D14" i="98"/>
  <c r="C14" i="98"/>
  <c r="B14" i="98"/>
  <c r="C10" i="98"/>
  <c r="B10" i="98"/>
  <c r="D10" i="98"/>
  <c r="C11" i="98"/>
  <c r="B11" i="98"/>
  <c r="D11" i="98"/>
  <c r="H14" i="98"/>
  <c r="G14" i="98"/>
  <c r="F14" i="98"/>
  <c r="H11" i="98"/>
  <c r="G11" i="98"/>
  <c r="F11" i="98"/>
  <c r="B7" i="98"/>
  <c r="D7" i="98"/>
  <c r="C7" i="98"/>
  <c r="B15" i="98"/>
  <c r="D15" i="98"/>
  <c r="C15" i="98"/>
  <c r="F5" i="98"/>
  <c r="H5" i="98"/>
  <c r="G5" i="98"/>
  <c r="G10" i="98"/>
  <c r="F10" i="98"/>
  <c r="I10" i="98" s="1"/>
  <c r="H10" i="98"/>
  <c r="B8" i="98"/>
  <c r="D8" i="98"/>
  <c r="C8" i="98"/>
  <c r="H9" i="98"/>
  <c r="G9" i="98"/>
  <c r="F9" i="98"/>
  <c r="C9" i="98"/>
  <c r="B9" i="98"/>
  <c r="D9" i="98"/>
  <c r="I7" i="98" l="1"/>
  <c r="I14" i="98"/>
  <c r="I13" i="98"/>
  <c r="I9" i="98"/>
  <c r="I11" i="98"/>
  <c r="I5" i="98"/>
  <c r="I8" i="98"/>
  <c r="I12" i="98"/>
  <c r="I15" i="98"/>
  <c r="I6" i="98"/>
  <c r="X6" i="85"/>
  <c r="X7" i="85"/>
  <c r="X8" i="85"/>
  <c r="X9" i="85"/>
  <c r="X10" i="85"/>
  <c r="X11" i="85"/>
  <c r="X12" i="85"/>
  <c r="X13" i="85"/>
  <c r="X14" i="85"/>
  <c r="X15" i="85"/>
  <c r="X16" i="85"/>
  <c r="X17" i="85"/>
  <c r="X18" i="85"/>
  <c r="X19" i="85"/>
  <c r="X20" i="85"/>
  <c r="X21" i="85"/>
  <c r="X22" i="85"/>
  <c r="X23" i="85"/>
  <c r="X24" i="85"/>
  <c r="X25" i="85"/>
  <c r="X26" i="85"/>
  <c r="X27" i="85"/>
  <c r="X28" i="85"/>
  <c r="X29" i="85"/>
  <c r="X30" i="85"/>
  <c r="X31" i="85"/>
  <c r="X32" i="85"/>
  <c r="X33" i="85"/>
  <c r="X34" i="85"/>
  <c r="X35" i="85"/>
  <c r="X36" i="85"/>
  <c r="X37" i="85"/>
  <c r="X38" i="85"/>
  <c r="X39" i="85"/>
  <c r="X40" i="85"/>
  <c r="X41" i="85"/>
  <c r="X42" i="85"/>
  <c r="X43" i="85"/>
  <c r="X44" i="85"/>
  <c r="X45" i="85"/>
  <c r="X46" i="85"/>
  <c r="X47" i="85"/>
  <c r="X48" i="85"/>
  <c r="X49" i="85"/>
  <c r="X50" i="85"/>
  <c r="X51" i="85"/>
  <c r="X52" i="85"/>
  <c r="M81" i="104" l="1"/>
  <c r="N81" i="104"/>
  <c r="O81" i="104"/>
  <c r="M82" i="104"/>
  <c r="M83" i="104" s="1"/>
  <c r="N82" i="104"/>
  <c r="N83" i="104" s="1"/>
  <c r="O82" i="104"/>
  <c r="M54" i="104"/>
  <c r="N54" i="104"/>
  <c r="N56" i="104" s="1"/>
  <c r="O54" i="104"/>
  <c r="M55" i="104"/>
  <c r="N55" i="104"/>
  <c r="O55" i="104"/>
  <c r="O56" i="104" s="1"/>
  <c r="M27" i="104"/>
  <c r="N27" i="104"/>
  <c r="N29" i="104" s="1"/>
  <c r="O27" i="104"/>
  <c r="O29" i="104" s="1"/>
  <c r="M28" i="104"/>
  <c r="N28" i="104"/>
  <c r="O28" i="104"/>
  <c r="O83" i="104" l="1"/>
  <c r="M29" i="104"/>
  <c r="M56" i="104"/>
  <c r="AE29" i="73"/>
  <c r="AE28" i="73"/>
  <c r="AE30" i="73" s="1"/>
  <c r="AE27" i="73"/>
  <c r="AE26" i="73"/>
  <c r="AE25" i="73"/>
  <c r="AE24" i="73"/>
  <c r="AE23" i="73"/>
  <c r="AE22" i="73"/>
  <c r="AE21" i="73"/>
  <c r="AE13" i="73"/>
  <c r="AE12" i="73"/>
  <c r="AE14" i="73" s="1"/>
  <c r="AE11" i="73"/>
  <c r="AE10" i="73"/>
  <c r="AE9" i="73"/>
  <c r="AE8" i="73"/>
  <c r="AE7" i="73"/>
  <c r="AE6" i="73"/>
  <c r="AE5" i="73"/>
  <c r="M29" i="73"/>
  <c r="G29" i="73"/>
  <c r="Y29" i="73"/>
  <c r="Y28" i="73"/>
  <c r="Y30" i="73" s="1"/>
  <c r="Y27" i="73"/>
  <c r="Y26" i="73"/>
  <c r="Y25" i="73"/>
  <c r="Y24" i="73"/>
  <c r="Y23" i="73"/>
  <c r="Y22" i="73"/>
  <c r="Y21" i="73"/>
  <c r="S29" i="73"/>
  <c r="Y13" i="73"/>
  <c r="Y12" i="73"/>
  <c r="Y14" i="73" s="1"/>
  <c r="Y11" i="73"/>
  <c r="Y10" i="73"/>
  <c r="Y9" i="73"/>
  <c r="Y8" i="73"/>
  <c r="Y7" i="73"/>
  <c r="Y6" i="73"/>
  <c r="Y5" i="73"/>
  <c r="S13" i="73"/>
  <c r="M13" i="73"/>
  <c r="G13" i="73"/>
  <c r="B18" i="96" l="1"/>
  <c r="C18" i="96"/>
  <c r="B19" i="96" l="1"/>
  <c r="C19" i="96"/>
  <c r="D19" i="96"/>
  <c r="E19" i="96"/>
  <c r="B20" i="96"/>
  <c r="C20" i="96"/>
  <c r="D20" i="96"/>
  <c r="E20" i="96"/>
  <c r="H5" i="96"/>
  <c r="H6" i="96"/>
  <c r="B21" i="96"/>
  <c r="C21" i="96"/>
  <c r="D21" i="96"/>
  <c r="E21" i="96"/>
  <c r="H7" i="96"/>
  <c r="B22" i="96" l="1"/>
  <c r="C22" i="96"/>
  <c r="D22" i="96"/>
  <c r="E22" i="96"/>
  <c r="B23" i="96"/>
  <c r="C23" i="96"/>
  <c r="D23" i="96"/>
  <c r="E23" i="96"/>
  <c r="B24" i="96"/>
  <c r="C24" i="96"/>
  <c r="D24" i="96"/>
  <c r="E24" i="96"/>
  <c r="B25" i="96"/>
  <c r="C25" i="96"/>
  <c r="D25" i="96"/>
  <c r="E25" i="96"/>
  <c r="C26" i="96"/>
  <c r="D26" i="96"/>
  <c r="E26" i="96"/>
  <c r="F26" i="96"/>
  <c r="B26" i="96"/>
  <c r="B4" i="99" l="1"/>
  <c r="C4" i="99"/>
  <c r="D4" i="99"/>
  <c r="E4" i="99"/>
  <c r="F4" i="99"/>
  <c r="G4" i="99"/>
  <c r="H4" i="99"/>
  <c r="I4" i="99"/>
  <c r="J4" i="99"/>
  <c r="K4" i="99"/>
  <c r="B5" i="99"/>
  <c r="C5" i="99"/>
  <c r="D5" i="99"/>
  <c r="E5" i="99"/>
  <c r="F5" i="99"/>
  <c r="G5" i="99"/>
  <c r="H5" i="99"/>
  <c r="I5" i="99"/>
  <c r="J5" i="99"/>
  <c r="K5" i="99"/>
  <c r="B6" i="99"/>
  <c r="C6" i="99"/>
  <c r="D6" i="99"/>
  <c r="E6" i="99"/>
  <c r="F6" i="99"/>
  <c r="G6" i="99"/>
  <c r="H6" i="99"/>
  <c r="I6" i="99"/>
  <c r="J6" i="99"/>
  <c r="K6" i="99"/>
  <c r="B7" i="99"/>
  <c r="C7" i="99"/>
  <c r="D7" i="99"/>
  <c r="E7" i="99"/>
  <c r="F7" i="99"/>
  <c r="G7" i="99"/>
  <c r="H7" i="99"/>
  <c r="I7" i="99"/>
  <c r="J7" i="99"/>
  <c r="K7" i="99"/>
  <c r="B8" i="99"/>
  <c r="C8" i="99"/>
  <c r="D8" i="99"/>
  <c r="E8" i="99"/>
  <c r="F8" i="99"/>
  <c r="G8" i="99"/>
  <c r="H8" i="99"/>
  <c r="I8" i="99"/>
  <c r="J8" i="99"/>
  <c r="K8" i="99"/>
  <c r="B9" i="99"/>
  <c r="C9" i="99"/>
  <c r="D9" i="99"/>
  <c r="E9" i="99"/>
  <c r="F9" i="99"/>
  <c r="G9" i="99"/>
  <c r="H9" i="99"/>
  <c r="I9" i="99"/>
  <c r="J9" i="99"/>
  <c r="K9" i="99"/>
  <c r="B10" i="99"/>
  <c r="C10" i="99"/>
  <c r="D10" i="99"/>
  <c r="E10" i="99"/>
  <c r="F10" i="99"/>
  <c r="G10" i="99"/>
  <c r="H10" i="99"/>
  <c r="I10" i="99"/>
  <c r="J10" i="99"/>
  <c r="K10" i="99"/>
  <c r="B11" i="99"/>
  <c r="C11" i="99"/>
  <c r="D11" i="99"/>
  <c r="E11" i="99"/>
  <c r="F11" i="99"/>
  <c r="G11" i="99"/>
  <c r="H11" i="99"/>
  <c r="I11" i="99"/>
  <c r="J11" i="99"/>
  <c r="K11" i="99"/>
  <c r="B12" i="99"/>
  <c r="C12" i="99"/>
  <c r="D12" i="99"/>
  <c r="E12" i="99"/>
  <c r="F12" i="99"/>
  <c r="G12" i="99"/>
  <c r="H12" i="99"/>
  <c r="I12" i="99"/>
  <c r="J12" i="99"/>
  <c r="K12" i="99"/>
  <c r="C13" i="99"/>
  <c r="D13" i="99"/>
  <c r="E13" i="99"/>
  <c r="F13" i="99"/>
  <c r="G13" i="99"/>
  <c r="H13" i="99"/>
  <c r="I13" i="99"/>
  <c r="J13" i="99"/>
  <c r="K13" i="99"/>
  <c r="B13" i="99"/>
  <c r="L28" i="104" l="1"/>
  <c r="K28" i="104"/>
  <c r="J28" i="104"/>
  <c r="I28" i="104"/>
  <c r="H28" i="104"/>
  <c r="G28" i="104"/>
  <c r="F28" i="104"/>
  <c r="F29" i="104" s="1"/>
  <c r="E28" i="104"/>
  <c r="D28" i="104"/>
  <c r="C28" i="104"/>
  <c r="B28" i="104"/>
  <c r="L27" i="104"/>
  <c r="L29" i="104" s="1"/>
  <c r="K27" i="104"/>
  <c r="K29" i="104" s="1"/>
  <c r="J27" i="104"/>
  <c r="J29" i="104" s="1"/>
  <c r="I27" i="104"/>
  <c r="I29" i="104" s="1"/>
  <c r="H27" i="104"/>
  <c r="H29" i="104" s="1"/>
  <c r="G27" i="104"/>
  <c r="F27" i="104"/>
  <c r="E27" i="104"/>
  <c r="D27" i="104"/>
  <c r="D29" i="104" s="1"/>
  <c r="C27" i="104"/>
  <c r="C29" i="104" s="1"/>
  <c r="B27" i="104"/>
  <c r="B29" i="104" s="1"/>
  <c r="L82" i="104"/>
  <c r="K82" i="104"/>
  <c r="J82" i="104"/>
  <c r="I82" i="104"/>
  <c r="H82" i="104"/>
  <c r="G82" i="104"/>
  <c r="F82" i="104"/>
  <c r="E82" i="104"/>
  <c r="D82" i="104"/>
  <c r="C82" i="104"/>
  <c r="B82" i="104"/>
  <c r="L81" i="104"/>
  <c r="K81" i="104"/>
  <c r="J81" i="104"/>
  <c r="J83" i="104" s="1"/>
  <c r="I81" i="104"/>
  <c r="I83" i="104" s="1"/>
  <c r="H81" i="104"/>
  <c r="H83" i="104" s="1"/>
  <c r="G81" i="104"/>
  <c r="G83" i="104" s="1"/>
  <c r="F81" i="104"/>
  <c r="F83" i="104" s="1"/>
  <c r="E81" i="104"/>
  <c r="D81" i="104"/>
  <c r="C81" i="104"/>
  <c r="B81" i="104"/>
  <c r="B83" i="104" s="1"/>
  <c r="C55" i="104"/>
  <c r="D55" i="104"/>
  <c r="E55" i="104"/>
  <c r="F55" i="104"/>
  <c r="G55" i="104"/>
  <c r="H55" i="104"/>
  <c r="I55" i="104"/>
  <c r="J55" i="104"/>
  <c r="K55" i="104"/>
  <c r="L55" i="104"/>
  <c r="B55" i="104"/>
  <c r="C83" i="104" l="1"/>
  <c r="K83" i="104"/>
  <c r="E29" i="104"/>
  <c r="D83" i="104"/>
  <c r="L83" i="104"/>
  <c r="E83" i="104"/>
  <c r="G29" i="104"/>
  <c r="L54" i="104"/>
  <c r="L56" i="104" s="1"/>
  <c r="K54" i="104"/>
  <c r="K56" i="104" s="1"/>
  <c r="J54" i="104"/>
  <c r="J56" i="104" s="1"/>
  <c r="I54" i="104"/>
  <c r="I56" i="104" s="1"/>
  <c r="H54" i="104"/>
  <c r="H56" i="104" s="1"/>
  <c r="G54" i="104"/>
  <c r="G56" i="104" s="1"/>
  <c r="F54" i="104"/>
  <c r="F56" i="104" s="1"/>
  <c r="E54" i="104"/>
  <c r="E56" i="104" s="1"/>
  <c r="D54" i="104"/>
  <c r="D56" i="104" s="1"/>
  <c r="C54" i="104"/>
  <c r="C56" i="104" s="1"/>
  <c r="B54" i="104"/>
  <c r="B56" i="104" s="1"/>
  <c r="D33" i="78" l="1"/>
  <c r="E33" i="78"/>
  <c r="F33" i="78"/>
  <c r="G33" i="78"/>
  <c r="H33" i="78"/>
  <c r="I33" i="78"/>
  <c r="J33" i="78"/>
  <c r="K33" i="78"/>
  <c r="L33" i="78"/>
  <c r="M33" i="78"/>
  <c r="N33" i="78"/>
  <c r="D34" i="78"/>
  <c r="E34" i="78"/>
  <c r="F34" i="78"/>
  <c r="G34" i="78"/>
  <c r="H34" i="78"/>
  <c r="I34" i="78"/>
  <c r="J34" i="78"/>
  <c r="K34" i="78"/>
  <c r="L34" i="78"/>
  <c r="M34" i="78"/>
  <c r="N34" i="78"/>
  <c r="C34" i="78"/>
  <c r="C33" i="78"/>
  <c r="D36" i="78"/>
  <c r="E36" i="78"/>
  <c r="F36" i="78"/>
  <c r="G36" i="78"/>
  <c r="H36" i="78"/>
  <c r="I36" i="78"/>
  <c r="J36" i="78"/>
  <c r="K36" i="78"/>
  <c r="L36" i="78"/>
  <c r="M36" i="78"/>
  <c r="N36" i="78"/>
  <c r="C36" i="78"/>
  <c r="AE22" i="87" l="1"/>
  <c r="AF22" i="87" s="1"/>
  <c r="AE18" i="87"/>
  <c r="AF18" i="87" s="1"/>
  <c r="AE25" i="87"/>
  <c r="AF25" i="87" s="1"/>
  <c r="AE24" i="87"/>
  <c r="AF24" i="87" s="1"/>
  <c r="AE23" i="87"/>
  <c r="AE21" i="87"/>
  <c r="AF21" i="87" s="1"/>
  <c r="AE20" i="87"/>
  <c r="AF20" i="87" s="1"/>
  <c r="AE19" i="87"/>
  <c r="AE17" i="87"/>
  <c r="AF17" i="87" s="1"/>
  <c r="AE16" i="87"/>
  <c r="AF16" i="87" s="1"/>
  <c r="AE15" i="87"/>
  <c r="AE29" i="87" l="1"/>
  <c r="AF19" i="87"/>
  <c r="AE28" i="87"/>
  <c r="AE30" i="87"/>
  <c r="AF23" i="87"/>
  <c r="C28" i="87"/>
  <c r="D28" i="87"/>
  <c r="E28" i="87"/>
  <c r="F28" i="87"/>
  <c r="G28" i="87"/>
  <c r="H28" i="87"/>
  <c r="I28" i="87"/>
  <c r="J28" i="87"/>
  <c r="K28" i="87"/>
  <c r="L28" i="87"/>
  <c r="M28" i="87"/>
  <c r="N28" i="87"/>
  <c r="O28" i="87"/>
  <c r="P28" i="87"/>
  <c r="Q28" i="87"/>
  <c r="R28" i="87"/>
  <c r="S28" i="87"/>
  <c r="T28" i="87"/>
  <c r="U28" i="87"/>
  <c r="V28" i="87"/>
  <c r="W28" i="87"/>
  <c r="X28" i="87"/>
  <c r="C29" i="87"/>
  <c r="D29" i="87"/>
  <c r="E29" i="87"/>
  <c r="F29" i="87"/>
  <c r="G29" i="87"/>
  <c r="H29" i="87"/>
  <c r="I29" i="87"/>
  <c r="J29" i="87"/>
  <c r="K29" i="87"/>
  <c r="L29" i="87"/>
  <c r="M29" i="87"/>
  <c r="N29" i="87"/>
  <c r="O29" i="87"/>
  <c r="P29" i="87"/>
  <c r="Q29" i="87"/>
  <c r="R29" i="87"/>
  <c r="S29" i="87"/>
  <c r="T29" i="87"/>
  <c r="U29" i="87"/>
  <c r="V29" i="87"/>
  <c r="W29" i="87"/>
  <c r="X29" i="87"/>
  <c r="C30" i="87"/>
  <c r="D30" i="87"/>
  <c r="E30" i="87"/>
  <c r="F30" i="87"/>
  <c r="G30" i="87"/>
  <c r="H30" i="87"/>
  <c r="I30" i="87"/>
  <c r="J30" i="87"/>
  <c r="K30" i="87"/>
  <c r="L30" i="87"/>
  <c r="M30" i="87"/>
  <c r="N30" i="87"/>
  <c r="O30" i="87"/>
  <c r="P30" i="87"/>
  <c r="Q30" i="87"/>
  <c r="R30" i="87"/>
  <c r="S30" i="87"/>
  <c r="T30" i="87"/>
  <c r="U30" i="87"/>
  <c r="V30" i="87"/>
  <c r="W30" i="87"/>
  <c r="X30" i="87"/>
  <c r="B30" i="87"/>
  <c r="B29" i="87"/>
  <c r="B28" i="87"/>
  <c r="AF28" i="87" l="1"/>
  <c r="AF30" i="87"/>
  <c r="AF29" i="87"/>
  <c r="D62" i="81"/>
  <c r="E62" i="81"/>
  <c r="F62" i="81"/>
  <c r="G62" i="81"/>
  <c r="H62" i="81"/>
  <c r="I62" i="81"/>
  <c r="J62" i="81"/>
  <c r="K62" i="81"/>
  <c r="L62" i="81"/>
  <c r="M62" i="81"/>
  <c r="N62" i="81"/>
  <c r="O62" i="81"/>
  <c r="P62" i="81"/>
  <c r="Q62" i="81"/>
  <c r="R62" i="81"/>
  <c r="S62" i="81"/>
  <c r="T62" i="81"/>
  <c r="U62" i="81"/>
  <c r="V62" i="81"/>
  <c r="C62" i="81"/>
  <c r="D59" i="81"/>
  <c r="E59" i="81"/>
  <c r="F59" i="81"/>
  <c r="G59" i="81"/>
  <c r="H59" i="81"/>
  <c r="I59" i="81"/>
  <c r="J59" i="81"/>
  <c r="K59" i="81"/>
  <c r="L59" i="81"/>
  <c r="M59" i="81"/>
  <c r="N59" i="81"/>
  <c r="O59" i="81"/>
  <c r="P59" i="81"/>
  <c r="Q59" i="81"/>
  <c r="R59" i="81"/>
  <c r="S59" i="81"/>
  <c r="T59" i="81"/>
  <c r="U59" i="81"/>
  <c r="V59" i="81"/>
  <c r="C59" i="81"/>
  <c r="D53" i="81"/>
  <c r="E53" i="81"/>
  <c r="F53" i="81"/>
  <c r="G53" i="81"/>
  <c r="H53" i="81"/>
  <c r="I53" i="81"/>
  <c r="J53" i="81"/>
  <c r="K53" i="81"/>
  <c r="L53" i="81"/>
  <c r="M53" i="81"/>
  <c r="N53" i="81"/>
  <c r="O53" i="81"/>
  <c r="P53" i="81"/>
  <c r="Q53" i="81"/>
  <c r="R53" i="81"/>
  <c r="S53" i="81"/>
  <c r="T53" i="81"/>
  <c r="U53" i="81"/>
  <c r="V53" i="81"/>
  <c r="C53" i="81"/>
  <c r="D45" i="81"/>
  <c r="E45" i="81"/>
  <c r="F45" i="81"/>
  <c r="G45" i="81"/>
  <c r="H45" i="81"/>
  <c r="I45" i="81"/>
  <c r="J45" i="81"/>
  <c r="K45" i="81"/>
  <c r="L45" i="81"/>
  <c r="M45" i="81"/>
  <c r="N45" i="81"/>
  <c r="O45" i="81"/>
  <c r="P45" i="81"/>
  <c r="Q45" i="81"/>
  <c r="R45" i="81"/>
  <c r="S45" i="81"/>
  <c r="T45" i="81"/>
  <c r="U45" i="81"/>
  <c r="V45" i="81"/>
  <c r="C45" i="81"/>
  <c r="D40" i="81"/>
  <c r="E40" i="81"/>
  <c r="F40" i="81"/>
  <c r="G40" i="81"/>
  <c r="H40" i="81"/>
  <c r="I40" i="81"/>
  <c r="J40" i="81"/>
  <c r="K40" i="81"/>
  <c r="L40" i="81"/>
  <c r="M40" i="81"/>
  <c r="N40" i="81"/>
  <c r="O40" i="81"/>
  <c r="P40" i="81"/>
  <c r="Q40" i="81"/>
  <c r="R40" i="81"/>
  <c r="S40" i="81"/>
  <c r="T40" i="81"/>
  <c r="U40" i="81"/>
  <c r="V40" i="81"/>
  <c r="C40" i="81"/>
  <c r="D33" i="81"/>
  <c r="E33" i="81"/>
  <c r="F33" i="81"/>
  <c r="G33" i="81"/>
  <c r="H33" i="81"/>
  <c r="I33" i="81"/>
  <c r="J33" i="81"/>
  <c r="K33" i="81"/>
  <c r="L33" i="81"/>
  <c r="M33" i="81"/>
  <c r="N33" i="81"/>
  <c r="O33" i="81"/>
  <c r="P33" i="81"/>
  <c r="Q33" i="81"/>
  <c r="R33" i="81"/>
  <c r="S33" i="81"/>
  <c r="T33" i="81"/>
  <c r="U33" i="81"/>
  <c r="V33" i="81"/>
  <c r="C33" i="81"/>
  <c r="D27" i="81"/>
  <c r="E27" i="81"/>
  <c r="F27" i="81"/>
  <c r="G27" i="81"/>
  <c r="H27" i="81"/>
  <c r="I27" i="81"/>
  <c r="J27" i="81"/>
  <c r="K27" i="81"/>
  <c r="L27" i="81"/>
  <c r="M27" i="81"/>
  <c r="N27" i="81"/>
  <c r="O27" i="81"/>
  <c r="P27" i="81"/>
  <c r="Q27" i="81"/>
  <c r="R27" i="81"/>
  <c r="S27" i="81"/>
  <c r="T27" i="81"/>
  <c r="U27" i="81"/>
  <c r="V27" i="81"/>
  <c r="C27" i="81"/>
  <c r="D21" i="81"/>
  <c r="E21" i="81"/>
  <c r="F21" i="81"/>
  <c r="G21" i="81"/>
  <c r="H21" i="81"/>
  <c r="I21" i="81"/>
  <c r="J21" i="81"/>
  <c r="K21" i="81"/>
  <c r="L21" i="81"/>
  <c r="M21" i="81"/>
  <c r="N21" i="81"/>
  <c r="O21" i="81"/>
  <c r="P21" i="81"/>
  <c r="Q21" i="81"/>
  <c r="R21" i="81"/>
  <c r="S21" i="81"/>
  <c r="T21" i="81"/>
  <c r="U21" i="81"/>
  <c r="V21" i="81"/>
  <c r="C21" i="81"/>
  <c r="D17" i="81"/>
  <c r="E17" i="81"/>
  <c r="F17" i="81"/>
  <c r="G17" i="81"/>
  <c r="H17" i="81"/>
  <c r="I17" i="81"/>
  <c r="J17" i="81"/>
  <c r="K17" i="81"/>
  <c r="L17" i="81"/>
  <c r="M17" i="81"/>
  <c r="N17" i="81"/>
  <c r="O17" i="81"/>
  <c r="P17" i="81"/>
  <c r="Q17" i="81"/>
  <c r="R17" i="81"/>
  <c r="S17" i="81"/>
  <c r="T17" i="81"/>
  <c r="U17" i="81"/>
  <c r="V17" i="81"/>
  <c r="C17" i="81"/>
  <c r="O5" i="98" l="1"/>
  <c r="P5" i="98"/>
  <c r="O6" i="98"/>
  <c r="P6" i="98"/>
  <c r="O7" i="98"/>
  <c r="P7" i="98"/>
  <c r="O8" i="98"/>
  <c r="P8" i="98"/>
  <c r="O9" i="98"/>
  <c r="P9" i="98"/>
  <c r="O10" i="98"/>
  <c r="P10" i="98"/>
  <c r="O11" i="98"/>
  <c r="P11" i="98"/>
  <c r="O12" i="98"/>
  <c r="P12" i="98"/>
  <c r="O13" i="98"/>
  <c r="P13" i="98"/>
  <c r="O14" i="98"/>
  <c r="P14" i="98"/>
  <c r="O15" i="98"/>
  <c r="P15" i="98"/>
  <c r="N6" i="98"/>
  <c r="N7" i="98"/>
  <c r="N8" i="98"/>
  <c r="N9" i="98"/>
  <c r="N10" i="98"/>
  <c r="N11" i="98"/>
  <c r="N12" i="98"/>
  <c r="N13" i="98"/>
  <c r="N14" i="98"/>
  <c r="N15" i="98"/>
  <c r="N5" i="98"/>
  <c r="C13" i="96" l="1"/>
  <c r="C14" i="96" s="1"/>
  <c r="D13" i="96"/>
  <c r="D14" i="96" s="1"/>
  <c r="E13" i="96"/>
  <c r="E14" i="96" s="1"/>
  <c r="F13" i="96"/>
  <c r="F14" i="96" s="1"/>
  <c r="B13" i="96"/>
  <c r="B14" i="96" s="1"/>
  <c r="H9" i="103" l="1"/>
  <c r="H10" i="103"/>
  <c r="H11" i="103"/>
  <c r="H12" i="103"/>
  <c r="H13" i="103"/>
  <c r="H14" i="103"/>
  <c r="H15" i="103"/>
  <c r="H16" i="103"/>
  <c r="H17" i="103"/>
  <c r="H18" i="103"/>
  <c r="H19" i="103"/>
  <c r="G22" i="102"/>
  <c r="B20" i="102"/>
  <c r="C19" i="102"/>
  <c r="G25" i="102"/>
  <c r="C14" i="102"/>
  <c r="C20" i="102" l="1"/>
  <c r="E56" i="100" l="1"/>
  <c r="F56" i="100" s="1"/>
  <c r="E55" i="100"/>
  <c r="F55" i="100" s="1"/>
  <c r="E54" i="100"/>
  <c r="F54" i="100" s="1"/>
  <c r="E53" i="100"/>
  <c r="F53" i="100" s="1"/>
  <c r="E52" i="100"/>
  <c r="F52" i="100" s="1"/>
  <c r="E51" i="100"/>
  <c r="F51" i="100" s="1"/>
  <c r="E50" i="100"/>
  <c r="F50" i="100" s="1"/>
  <c r="E49" i="100"/>
  <c r="F49" i="100" s="1"/>
  <c r="E48" i="100"/>
  <c r="F48" i="100" s="1"/>
  <c r="E47" i="100"/>
  <c r="F47" i="100" s="1"/>
  <c r="E46" i="100"/>
  <c r="F46" i="100" s="1"/>
  <c r="E45" i="100"/>
  <c r="F45" i="100" s="1"/>
  <c r="E44" i="100"/>
  <c r="F44" i="100" s="1"/>
  <c r="E43" i="100"/>
  <c r="F43" i="100" s="1"/>
  <c r="E42" i="100"/>
  <c r="F42" i="100" s="1"/>
  <c r="E41" i="100"/>
  <c r="F41" i="100" s="1"/>
  <c r="E40" i="100"/>
  <c r="F40" i="100" s="1"/>
  <c r="E39" i="100"/>
  <c r="F39" i="100" s="1"/>
  <c r="E38" i="100"/>
  <c r="F38" i="100" s="1"/>
  <c r="E37" i="100"/>
  <c r="F37" i="100" s="1"/>
  <c r="E36" i="100"/>
  <c r="F36" i="100" s="1"/>
  <c r="E35" i="100"/>
  <c r="F35" i="100" s="1"/>
  <c r="E34" i="100"/>
  <c r="F34" i="100" s="1"/>
  <c r="E33" i="100"/>
  <c r="F33" i="100" s="1"/>
  <c r="E32" i="100"/>
  <c r="F32" i="100" s="1"/>
  <c r="E31" i="100"/>
  <c r="F31" i="100" s="1"/>
  <c r="E30" i="100"/>
  <c r="F30" i="100" s="1"/>
  <c r="E29" i="100"/>
  <c r="F29" i="100" s="1"/>
  <c r="E28" i="100"/>
  <c r="F28" i="100" s="1"/>
  <c r="E27" i="100"/>
  <c r="F27" i="100" s="1"/>
  <c r="E26" i="100"/>
  <c r="F26" i="100" s="1"/>
  <c r="E25" i="100"/>
  <c r="F25" i="100" s="1"/>
  <c r="E24" i="100"/>
  <c r="F24" i="100" s="1"/>
  <c r="E23" i="100"/>
  <c r="F23" i="100" s="1"/>
  <c r="E22" i="100"/>
  <c r="F22" i="100" s="1"/>
  <c r="E21" i="100"/>
  <c r="F21" i="100" s="1"/>
  <c r="E20" i="100"/>
  <c r="F20" i="100" s="1"/>
  <c r="E19" i="100"/>
  <c r="F19" i="100" s="1"/>
  <c r="E18" i="100"/>
  <c r="F18" i="100" s="1"/>
  <c r="E17" i="100"/>
  <c r="F17" i="100" s="1"/>
  <c r="E16" i="100"/>
  <c r="F16" i="100" s="1"/>
  <c r="E15" i="100"/>
  <c r="F15" i="100" s="1"/>
  <c r="E14" i="100"/>
  <c r="F14" i="100" s="1"/>
  <c r="E13" i="100"/>
  <c r="F13" i="100" s="1"/>
  <c r="E12" i="100"/>
  <c r="F12" i="100" s="1"/>
  <c r="E11" i="100"/>
  <c r="F11" i="100" s="1"/>
  <c r="E10" i="100"/>
  <c r="F10" i="100" s="1"/>
  <c r="E9" i="100"/>
  <c r="F9" i="100" s="1"/>
  <c r="E8" i="100"/>
  <c r="F8" i="100" s="1"/>
  <c r="E7" i="100"/>
  <c r="F7" i="100" s="1"/>
  <c r="E6" i="100"/>
  <c r="F6" i="100" s="1"/>
  <c r="E15" i="98" l="1"/>
  <c r="E14" i="98"/>
  <c r="E13" i="98"/>
  <c r="E12" i="98"/>
  <c r="E11" i="98"/>
  <c r="E10" i="98"/>
  <c r="E9" i="98"/>
  <c r="E8" i="98"/>
  <c r="E7" i="98"/>
  <c r="E6" i="98"/>
  <c r="E5" i="98"/>
  <c r="AU9" i="92" l="1"/>
  <c r="AU10" i="92"/>
  <c r="AU11" i="92"/>
  <c r="AU12" i="92"/>
  <c r="AU14" i="92"/>
  <c r="AU15" i="92"/>
  <c r="AU16" i="92"/>
  <c r="AU19" i="92"/>
  <c r="AU20" i="92"/>
  <c r="AU21" i="92"/>
  <c r="AU23" i="92"/>
  <c r="AU24" i="92"/>
  <c r="AU25" i="92"/>
  <c r="AU26" i="92"/>
  <c r="AU27" i="92"/>
  <c r="AU29" i="92"/>
  <c r="AU30" i="92"/>
  <c r="AU31" i="92"/>
  <c r="AU32" i="92"/>
  <c r="AU33" i="92"/>
  <c r="AU35" i="92"/>
  <c r="AU36" i="92"/>
  <c r="AU37" i="92"/>
  <c r="AU38" i="92"/>
  <c r="AU39" i="92"/>
  <c r="AU40" i="92"/>
  <c r="AU42" i="92"/>
  <c r="AU43" i="92"/>
  <c r="AU44" i="92"/>
  <c r="AU45" i="92"/>
  <c r="AU47" i="92"/>
  <c r="AU48" i="92"/>
  <c r="AU49" i="92"/>
  <c r="AU50" i="92"/>
  <c r="AU51" i="92"/>
  <c r="AU52" i="92"/>
  <c r="AU53" i="92"/>
  <c r="AU55" i="92"/>
  <c r="AU56" i="92"/>
  <c r="AU57" i="92"/>
  <c r="AU58" i="92"/>
  <c r="AU59" i="92"/>
  <c r="AU61" i="92"/>
  <c r="AU62" i="92"/>
  <c r="AU64" i="92"/>
  <c r="AU65" i="92"/>
  <c r="AU66" i="92"/>
  <c r="AS66" i="92" l="1"/>
  <c r="AR66" i="92"/>
  <c r="AS65" i="92"/>
  <c r="AR65" i="92"/>
  <c r="AS64" i="92"/>
  <c r="AR64" i="92"/>
  <c r="AQ63" i="92"/>
  <c r="AU63" i="92" s="1"/>
  <c r="AO63" i="92"/>
  <c r="AN63" i="92"/>
  <c r="AM63" i="92"/>
  <c r="AL63" i="92"/>
  <c r="AS62" i="92"/>
  <c r="AR62" i="92"/>
  <c r="AS61" i="92"/>
  <c r="AR61" i="92"/>
  <c r="AQ60" i="92"/>
  <c r="AU60" i="92" s="1"/>
  <c r="AO60" i="92"/>
  <c r="AN60" i="92"/>
  <c r="AM60" i="92"/>
  <c r="AL60" i="92"/>
  <c r="AS59" i="92"/>
  <c r="AR59" i="92"/>
  <c r="AS58" i="92"/>
  <c r="AR58" i="92"/>
  <c r="AS57" i="92"/>
  <c r="AR57" i="92"/>
  <c r="AS56" i="92"/>
  <c r="AR56" i="92"/>
  <c r="AS55" i="92"/>
  <c r="AR55" i="92"/>
  <c r="AQ54" i="92"/>
  <c r="AU54" i="92" s="1"/>
  <c r="AO54" i="92"/>
  <c r="AN54" i="92"/>
  <c r="AM54" i="92"/>
  <c r="AL54" i="92"/>
  <c r="AS53" i="92"/>
  <c r="AR53" i="92"/>
  <c r="AS52" i="92"/>
  <c r="AR52" i="92"/>
  <c r="AS51" i="92"/>
  <c r="AR51" i="92"/>
  <c r="AS50" i="92"/>
  <c r="AR50" i="92"/>
  <c r="AS49" i="92"/>
  <c r="AR49" i="92"/>
  <c r="AS48" i="92"/>
  <c r="AR48" i="92"/>
  <c r="AS47" i="92"/>
  <c r="AR47" i="92"/>
  <c r="AQ46" i="92"/>
  <c r="AU46" i="92" s="1"/>
  <c r="AO46" i="92"/>
  <c r="AN46" i="92"/>
  <c r="AM46" i="92"/>
  <c r="AL46" i="92"/>
  <c r="AS45" i="92"/>
  <c r="AR45" i="92"/>
  <c r="AS44" i="92"/>
  <c r="AR44" i="92"/>
  <c r="AS43" i="92"/>
  <c r="AT43" i="92" s="1"/>
  <c r="AR43" i="92"/>
  <c r="AS42" i="92"/>
  <c r="AR42" i="92"/>
  <c r="AQ41" i="92"/>
  <c r="AU41" i="92" s="1"/>
  <c r="AO41" i="92"/>
  <c r="AN41" i="92"/>
  <c r="AM41" i="92"/>
  <c r="AL41" i="92"/>
  <c r="AJ41" i="92"/>
  <c r="AI41" i="92"/>
  <c r="AH41" i="92"/>
  <c r="AS40" i="92"/>
  <c r="AR40" i="92"/>
  <c r="AS39" i="92"/>
  <c r="AR39" i="92"/>
  <c r="AS38" i="92"/>
  <c r="AR38" i="92"/>
  <c r="AS37" i="92"/>
  <c r="AT37" i="92" s="1"/>
  <c r="AR37" i="92"/>
  <c r="AS36" i="92"/>
  <c r="AR36" i="92"/>
  <c r="AS35" i="92"/>
  <c r="AR35" i="92"/>
  <c r="AQ34" i="92"/>
  <c r="AU34" i="92" s="1"/>
  <c r="AO34" i="92"/>
  <c r="AN34" i="92"/>
  <c r="AM34" i="92"/>
  <c r="AL34" i="92"/>
  <c r="AS33" i="92"/>
  <c r="AR33" i="92"/>
  <c r="AS32" i="92"/>
  <c r="AR32" i="92"/>
  <c r="AS31" i="92"/>
  <c r="AR31" i="92"/>
  <c r="AS30" i="92"/>
  <c r="AR30" i="92"/>
  <c r="AS29" i="92"/>
  <c r="AR29" i="92"/>
  <c r="AQ28" i="92"/>
  <c r="AU28" i="92" s="1"/>
  <c r="AO28" i="92"/>
  <c r="AN28" i="92"/>
  <c r="AM28" i="92"/>
  <c r="AL28" i="92"/>
  <c r="AS27" i="92"/>
  <c r="AT27" i="92" s="1"/>
  <c r="AR27" i="92"/>
  <c r="AS26" i="92"/>
  <c r="AR26" i="92"/>
  <c r="AS25" i="92"/>
  <c r="AR25" i="92"/>
  <c r="AS24" i="92"/>
  <c r="AR24" i="92"/>
  <c r="AS23" i="92"/>
  <c r="AR23" i="92"/>
  <c r="AQ22" i="92"/>
  <c r="AU22" i="92" s="1"/>
  <c r="AO22" i="92"/>
  <c r="AN22" i="92"/>
  <c r="AM22" i="92"/>
  <c r="AL22" i="92"/>
  <c r="AS21" i="92"/>
  <c r="AR21" i="92"/>
  <c r="AS20" i="92"/>
  <c r="AR20" i="92"/>
  <c r="AR18" i="92" s="1"/>
  <c r="AS19" i="92"/>
  <c r="AR19" i="92"/>
  <c r="AQ18" i="92"/>
  <c r="AU18" i="92" s="1"/>
  <c r="AO18" i="92"/>
  <c r="AN18" i="92"/>
  <c r="AM18" i="92"/>
  <c r="AL18" i="92"/>
  <c r="AS17" i="92"/>
  <c r="AR17" i="92"/>
  <c r="AS16" i="92"/>
  <c r="AR16" i="92"/>
  <c r="AS15" i="92"/>
  <c r="AR15" i="92"/>
  <c r="AS14" i="92"/>
  <c r="AR14" i="92"/>
  <c r="AS13" i="92"/>
  <c r="AR13" i="92"/>
  <c r="AS12" i="92"/>
  <c r="AR12" i="92"/>
  <c r="AS11" i="92"/>
  <c r="AR11" i="92"/>
  <c r="AS10" i="92"/>
  <c r="AR10" i="92"/>
  <c r="AS9" i="92"/>
  <c r="AR9" i="92"/>
  <c r="AQ8" i="92"/>
  <c r="AU8" i="92" s="1"/>
  <c r="AO8" i="92"/>
  <c r="AN8" i="92"/>
  <c r="AM8" i="92"/>
  <c r="AL8" i="92"/>
  <c r="AE5" i="90"/>
  <c r="AD5" i="90"/>
  <c r="AC5" i="90"/>
  <c r="AB5" i="90"/>
  <c r="AA5" i="90"/>
  <c r="Z5" i="90"/>
  <c r="S5" i="90"/>
  <c r="R5" i="90"/>
  <c r="Q5" i="90"/>
  <c r="P5" i="90"/>
  <c r="O5" i="90"/>
  <c r="N5" i="90"/>
  <c r="G5" i="90"/>
  <c r="F5" i="90"/>
  <c r="E5" i="90"/>
  <c r="D5" i="90"/>
  <c r="C5" i="90"/>
  <c r="B5" i="90"/>
  <c r="AE4" i="90"/>
  <c r="AD4" i="90"/>
  <c r="AC4" i="90"/>
  <c r="AB4" i="90"/>
  <c r="AA4" i="90"/>
  <c r="Z4" i="90"/>
  <c r="S4" i="90"/>
  <c r="R4" i="90"/>
  <c r="Q4" i="90"/>
  <c r="P4" i="90"/>
  <c r="O4" i="90"/>
  <c r="N4" i="90"/>
  <c r="G4" i="90"/>
  <c r="F4" i="90"/>
  <c r="E4" i="90"/>
  <c r="D4" i="90"/>
  <c r="C4" i="90"/>
  <c r="B4" i="90"/>
  <c r="AT33" i="92" l="1"/>
  <c r="AT21" i="92"/>
  <c r="AT31" i="92"/>
  <c r="AT49" i="92"/>
  <c r="AT53" i="92"/>
  <c r="AT25" i="92"/>
  <c r="AR41" i="92"/>
  <c r="AT39" i="92"/>
  <c r="AT55" i="92"/>
  <c r="AT59" i="92"/>
  <c r="AT61" i="92"/>
  <c r="AR22" i="92"/>
  <c r="AR28" i="92"/>
  <c r="AR34" i="92"/>
  <c r="AT47" i="92"/>
  <c r="AT51" i="92"/>
  <c r="AT57" i="92"/>
  <c r="AT16" i="92"/>
  <c r="AR8" i="92"/>
  <c r="AT24" i="92"/>
  <c r="AT36" i="92"/>
  <c r="AT44" i="92"/>
  <c r="AT50" i="92"/>
  <c r="AR46" i="92"/>
  <c r="AR63" i="92"/>
  <c r="AT10" i="92"/>
  <c r="AT14" i="92"/>
  <c r="AT20" i="92"/>
  <c r="AT26" i="92"/>
  <c r="AT32" i="92"/>
  <c r="AT38" i="92"/>
  <c r="AT52" i="92"/>
  <c r="AT66" i="92"/>
  <c r="AO7" i="92"/>
  <c r="AR60" i="92"/>
  <c r="AT12" i="92"/>
  <c r="AM7" i="92"/>
  <c r="AT30" i="92"/>
  <c r="AT40" i="92"/>
  <c r="AL7" i="92"/>
  <c r="AS8" i="92"/>
  <c r="AT8" i="92" s="1"/>
  <c r="AT9" i="92"/>
  <c r="AT11" i="92"/>
  <c r="AT13" i="92"/>
  <c r="AT15" i="92"/>
  <c r="AT17" i="92"/>
  <c r="AS54" i="92"/>
  <c r="AT56" i="92"/>
  <c r="AT58" i="92"/>
  <c r="AT65" i="92"/>
  <c r="AS41" i="92"/>
  <c r="AT41" i="92" s="1"/>
  <c r="AT42" i="92"/>
  <c r="AQ7" i="92"/>
  <c r="AS18" i="92"/>
  <c r="AT18" i="92" s="1"/>
  <c r="AT19" i="92"/>
  <c r="AS22" i="92"/>
  <c r="AT22" i="92" s="1"/>
  <c r="AT23" i="92"/>
  <c r="AS28" i="92"/>
  <c r="AT29" i="92"/>
  <c r="AS34" i="92"/>
  <c r="AT35" i="92"/>
  <c r="AT45" i="92"/>
  <c r="AR54" i="92"/>
  <c r="AS60" i="92"/>
  <c r="AT62" i="92"/>
  <c r="AS46" i="92"/>
  <c r="AT48" i="92"/>
  <c r="AN7" i="92"/>
  <c r="AS63" i="92"/>
  <c r="AT63" i="92" s="1"/>
  <c r="AT64" i="92"/>
  <c r="AT28" i="92" l="1"/>
  <c r="AT34" i="92"/>
  <c r="AT46" i="92"/>
  <c r="AR7" i="92"/>
  <c r="AT60" i="92"/>
  <c r="AS7" i="92"/>
  <c r="AT54" i="92"/>
  <c r="J26" i="74"/>
  <c r="K26" i="74"/>
  <c r="L26" i="74"/>
  <c r="M26" i="74"/>
  <c r="I26" i="74"/>
  <c r="AT7" i="92" l="1"/>
  <c r="D28" i="78"/>
  <c r="E28" i="78"/>
  <c r="F28" i="78"/>
  <c r="G28" i="78"/>
  <c r="H28" i="78"/>
  <c r="I28" i="78"/>
  <c r="J28" i="78"/>
  <c r="K28" i="78"/>
  <c r="L28" i="78"/>
  <c r="M28" i="78"/>
  <c r="N28" i="78"/>
  <c r="D29" i="78"/>
  <c r="E29" i="78"/>
  <c r="F29" i="78"/>
  <c r="G29" i="78"/>
  <c r="H29" i="78"/>
  <c r="I29" i="78"/>
  <c r="J29" i="78"/>
  <c r="K29" i="78"/>
  <c r="L29" i="78"/>
  <c r="M29" i="78"/>
  <c r="N29" i="78"/>
  <c r="D30" i="78"/>
  <c r="E30" i="78"/>
  <c r="F30" i="78"/>
  <c r="G30" i="78"/>
  <c r="H30" i="78"/>
  <c r="I30" i="78"/>
  <c r="J30" i="78"/>
  <c r="K30" i="78"/>
  <c r="L30" i="78"/>
  <c r="M30" i="78"/>
  <c r="N30" i="78"/>
  <c r="D31" i="78"/>
  <c r="E31" i="78"/>
  <c r="F31" i="78"/>
  <c r="G31" i="78"/>
  <c r="H31" i="78"/>
  <c r="I31" i="78"/>
  <c r="J31" i="78"/>
  <c r="K31" i="78"/>
  <c r="L31" i="78"/>
  <c r="M31" i="78"/>
  <c r="N31" i="78"/>
  <c r="D32" i="78"/>
  <c r="E32" i="78"/>
  <c r="F32" i="78"/>
  <c r="G32" i="78"/>
  <c r="H32" i="78"/>
  <c r="I32" i="78"/>
  <c r="J32" i="78"/>
  <c r="K32" i="78"/>
  <c r="L32" i="78"/>
  <c r="M32" i="78"/>
  <c r="N32" i="78"/>
  <c r="D35" i="78"/>
  <c r="E35" i="78"/>
  <c r="F35" i="78"/>
  <c r="G35" i="78"/>
  <c r="H35" i="78"/>
  <c r="I35" i="78"/>
  <c r="J35" i="78"/>
  <c r="K35" i="78"/>
  <c r="L35" i="78"/>
  <c r="M35" i="78"/>
  <c r="N35" i="78"/>
  <c r="C35" i="78"/>
  <c r="C32" i="78"/>
  <c r="C31" i="78"/>
  <c r="C30" i="78"/>
  <c r="C29" i="78"/>
  <c r="C28" i="78"/>
  <c r="C5" i="88" l="1"/>
  <c r="C6" i="88"/>
  <c r="C7" i="88"/>
  <c r="C8" i="88"/>
  <c r="C9" i="88"/>
  <c r="C10" i="88"/>
  <c r="C11" i="88"/>
  <c r="C12" i="88"/>
  <c r="C13" i="88"/>
  <c r="C14" i="88"/>
  <c r="C15" i="88"/>
  <c r="C16" i="88"/>
  <c r="C17" i="88"/>
  <c r="C18" i="88"/>
  <c r="C19" i="88"/>
  <c r="C20" i="88"/>
  <c r="C21" i="88"/>
  <c r="C22" i="88"/>
  <c r="C23" i="88"/>
  <c r="C24" i="88"/>
  <c r="C25" i="88"/>
  <c r="C26" i="88"/>
  <c r="C27" i="88"/>
  <c r="C28" i="88"/>
  <c r="C29" i="88"/>
  <c r="C30" i="88"/>
  <c r="C31" i="88"/>
  <c r="C32" i="88"/>
  <c r="C33" i="88"/>
  <c r="C34" i="88"/>
  <c r="C35" i="88"/>
  <c r="C36" i="88"/>
  <c r="C37" i="88"/>
  <c r="C38" i="88"/>
  <c r="C39" i="88"/>
  <c r="C40" i="88"/>
  <c r="C41" i="88"/>
  <c r="C42" i="88"/>
  <c r="C43" i="88"/>
  <c r="C44" i="88"/>
  <c r="C45" i="88"/>
  <c r="C46" i="88"/>
  <c r="C47" i="88"/>
  <c r="C48" i="88"/>
  <c r="C49" i="88"/>
  <c r="C50" i="88"/>
  <c r="C51" i="88"/>
  <c r="C52" i="88"/>
  <c r="C53" i="88"/>
  <c r="C54" i="88"/>
  <c r="C4" i="88"/>
  <c r="C5" i="89"/>
  <c r="C6" i="89"/>
  <c r="C7" i="89"/>
  <c r="C8" i="89"/>
  <c r="C9" i="89"/>
  <c r="C10" i="89"/>
  <c r="C11" i="89"/>
  <c r="C12" i="89"/>
  <c r="C13" i="89"/>
  <c r="C14" i="89"/>
  <c r="C15" i="89"/>
  <c r="C16" i="89"/>
  <c r="C17" i="89"/>
  <c r="C18" i="89"/>
  <c r="C19" i="89"/>
  <c r="C20" i="89"/>
  <c r="C21" i="89"/>
  <c r="C22" i="89"/>
  <c r="C23" i="89"/>
  <c r="C24" i="89"/>
  <c r="C25" i="89"/>
  <c r="C26" i="89"/>
  <c r="C27" i="89"/>
  <c r="C28" i="89"/>
  <c r="C29" i="89"/>
  <c r="C30" i="89"/>
  <c r="C31" i="89"/>
  <c r="C32" i="89"/>
  <c r="C33" i="89"/>
  <c r="C34" i="89"/>
  <c r="C35" i="89"/>
  <c r="C36" i="89"/>
  <c r="C37" i="89"/>
  <c r="C38" i="89"/>
  <c r="C39" i="89"/>
  <c r="C40" i="89"/>
  <c r="C41" i="89"/>
  <c r="C42" i="89"/>
  <c r="C43" i="89"/>
  <c r="C44" i="89"/>
  <c r="C45" i="89"/>
  <c r="C46" i="89"/>
  <c r="C47" i="89"/>
  <c r="C48" i="89"/>
  <c r="C49" i="89"/>
  <c r="C50" i="89"/>
  <c r="C51" i="89"/>
  <c r="C4" i="89"/>
  <c r="N104" i="89"/>
  <c r="E104" i="89"/>
  <c r="N103" i="89"/>
  <c r="E103" i="89"/>
  <c r="N102" i="89"/>
  <c r="E102" i="89"/>
  <c r="N101" i="89"/>
  <c r="E101" i="89"/>
  <c r="N100" i="89"/>
  <c r="E100" i="89"/>
  <c r="N99" i="89"/>
  <c r="E99" i="89"/>
  <c r="N98" i="89"/>
  <c r="E98" i="89"/>
  <c r="N97" i="89"/>
  <c r="E97" i="89"/>
  <c r="N96" i="89"/>
  <c r="E96" i="89"/>
  <c r="N95" i="89"/>
  <c r="E95" i="89"/>
  <c r="N94" i="89"/>
  <c r="E94" i="89"/>
  <c r="N93" i="89"/>
  <c r="E93" i="89"/>
  <c r="N92" i="89"/>
  <c r="E92" i="89"/>
  <c r="N91" i="89"/>
  <c r="E91" i="89"/>
  <c r="N90" i="89"/>
  <c r="E90" i="89"/>
  <c r="N89" i="89"/>
  <c r="E89" i="89"/>
  <c r="N88" i="89"/>
  <c r="E88" i="89"/>
  <c r="N87" i="89"/>
  <c r="E87" i="89"/>
  <c r="N86" i="89"/>
  <c r="E86" i="89"/>
  <c r="N85" i="89"/>
  <c r="E85" i="89"/>
  <c r="N84" i="89"/>
  <c r="E84" i="89"/>
  <c r="N83" i="89"/>
  <c r="E83" i="89"/>
  <c r="N82" i="89"/>
  <c r="E82" i="89"/>
  <c r="N81" i="89"/>
  <c r="E81" i="89"/>
  <c r="N80" i="89"/>
  <c r="E80" i="89"/>
  <c r="N79" i="89"/>
  <c r="E79" i="89"/>
  <c r="N78" i="89"/>
  <c r="E78" i="89"/>
  <c r="N77" i="89"/>
  <c r="E77" i="89"/>
  <c r="N76" i="89"/>
  <c r="E76" i="89"/>
  <c r="N75" i="89"/>
  <c r="E75" i="89"/>
  <c r="N74" i="89"/>
  <c r="E74" i="89"/>
  <c r="N73" i="89"/>
  <c r="E73" i="89"/>
  <c r="N72" i="89"/>
  <c r="E72" i="89"/>
  <c r="N71" i="89"/>
  <c r="E71" i="89"/>
  <c r="N70" i="89"/>
  <c r="E70" i="89"/>
  <c r="N69" i="89"/>
  <c r="E69" i="89"/>
  <c r="N68" i="89"/>
  <c r="E68" i="89"/>
  <c r="N67" i="89"/>
  <c r="E67" i="89"/>
  <c r="N66" i="89"/>
  <c r="E66" i="89"/>
  <c r="N65" i="89"/>
  <c r="E65" i="89"/>
  <c r="N64" i="89"/>
  <c r="E64" i="89"/>
  <c r="N63" i="89"/>
  <c r="E63" i="89"/>
  <c r="N62" i="89"/>
  <c r="E62" i="89"/>
  <c r="N61" i="89"/>
  <c r="E61" i="89"/>
  <c r="N60" i="89"/>
  <c r="E60" i="89"/>
  <c r="N59" i="89"/>
  <c r="E59" i="89"/>
  <c r="N58" i="89"/>
  <c r="E58" i="89"/>
  <c r="N57" i="89"/>
  <c r="E57" i="89"/>
  <c r="N110" i="88"/>
  <c r="E110" i="88"/>
  <c r="N109" i="88"/>
  <c r="E109" i="88"/>
  <c r="N108" i="88"/>
  <c r="E108" i="88"/>
  <c r="N107" i="88"/>
  <c r="E107" i="88"/>
  <c r="N106" i="88"/>
  <c r="E106" i="88"/>
  <c r="N105" i="88"/>
  <c r="E105" i="88"/>
  <c r="N104" i="88"/>
  <c r="E104" i="88"/>
  <c r="N103" i="88"/>
  <c r="E103" i="88"/>
  <c r="N102" i="88"/>
  <c r="E102" i="88"/>
  <c r="N101" i="88"/>
  <c r="E101" i="88"/>
  <c r="N100" i="88"/>
  <c r="E100" i="88"/>
  <c r="N99" i="88"/>
  <c r="E99" i="88"/>
  <c r="N98" i="88"/>
  <c r="E98" i="88"/>
  <c r="N97" i="88"/>
  <c r="E97" i="88"/>
  <c r="N96" i="88"/>
  <c r="E96" i="88"/>
  <c r="N95" i="88"/>
  <c r="E95" i="88"/>
  <c r="N94" i="88"/>
  <c r="E94" i="88"/>
  <c r="N93" i="88"/>
  <c r="E93" i="88"/>
  <c r="N92" i="88"/>
  <c r="E92" i="88"/>
  <c r="N91" i="88"/>
  <c r="E91" i="88"/>
  <c r="N90" i="88"/>
  <c r="E90" i="88"/>
  <c r="N89" i="88"/>
  <c r="E89" i="88"/>
  <c r="N88" i="88"/>
  <c r="E88" i="88"/>
  <c r="N87" i="88"/>
  <c r="E87" i="88"/>
  <c r="N86" i="88"/>
  <c r="E86" i="88"/>
  <c r="N85" i="88"/>
  <c r="E85" i="88"/>
  <c r="N84" i="88"/>
  <c r="E84" i="88"/>
  <c r="N83" i="88"/>
  <c r="E83" i="88"/>
  <c r="N82" i="88"/>
  <c r="E82" i="88"/>
  <c r="N81" i="88"/>
  <c r="E81" i="88"/>
  <c r="N80" i="88"/>
  <c r="E80" i="88"/>
  <c r="N79" i="88"/>
  <c r="E79" i="88"/>
  <c r="N78" i="88"/>
  <c r="E78" i="88"/>
  <c r="N77" i="88"/>
  <c r="E77" i="88"/>
  <c r="N76" i="88"/>
  <c r="E76" i="88"/>
  <c r="N75" i="88"/>
  <c r="E75" i="88"/>
  <c r="N74" i="88"/>
  <c r="E74" i="88"/>
  <c r="N73" i="88"/>
  <c r="E73" i="88"/>
  <c r="N72" i="88"/>
  <c r="E72" i="88"/>
  <c r="N71" i="88"/>
  <c r="E71" i="88"/>
  <c r="N70" i="88"/>
  <c r="E70" i="88"/>
  <c r="N69" i="88"/>
  <c r="E69" i="88"/>
  <c r="N68" i="88"/>
  <c r="E68" i="88"/>
  <c r="N67" i="88"/>
  <c r="E67" i="88"/>
  <c r="N66" i="88"/>
  <c r="E66" i="88"/>
  <c r="N65" i="88"/>
  <c r="E65" i="88"/>
  <c r="N64" i="88"/>
  <c r="E64" i="88"/>
  <c r="N63" i="88"/>
  <c r="E63" i="88"/>
  <c r="N62" i="88"/>
  <c r="E62" i="88"/>
  <c r="N61" i="88"/>
  <c r="E61" i="88"/>
  <c r="N60" i="88"/>
  <c r="E60" i="88"/>
  <c r="AK19" i="54" l="1"/>
  <c r="AL19" i="54" s="1"/>
  <c r="AK20" i="54"/>
  <c r="AL20" i="54" s="1"/>
  <c r="AK21" i="54"/>
  <c r="AL21" i="54" s="1"/>
  <c r="AK22" i="54"/>
  <c r="AL22" i="54" s="1"/>
  <c r="AK23" i="54"/>
  <c r="AL23" i="54" s="1"/>
  <c r="AK24" i="54"/>
  <c r="AL24" i="54" s="1"/>
  <c r="AK25" i="54"/>
  <c r="AL25" i="54" s="1"/>
  <c r="AK26" i="54"/>
  <c r="AL26" i="54" s="1"/>
  <c r="AK27" i="54"/>
  <c r="AL27" i="54" s="1"/>
  <c r="AK28" i="54"/>
  <c r="AL28" i="54" s="1"/>
  <c r="AK29" i="54"/>
  <c r="AL29" i="54" s="1"/>
  <c r="AK30" i="54"/>
  <c r="AL30" i="54" s="1"/>
  <c r="AK31" i="54"/>
  <c r="AL31" i="54" s="1"/>
  <c r="AK32" i="54"/>
  <c r="AL32" i="54" s="1"/>
  <c r="AK33" i="54"/>
  <c r="AL33" i="54" s="1"/>
  <c r="AK34" i="54"/>
  <c r="AL34" i="54" s="1"/>
  <c r="AK35" i="54"/>
  <c r="AL35" i="54" s="1"/>
  <c r="AK36" i="54"/>
  <c r="AL36" i="54" s="1"/>
  <c r="AK37" i="54"/>
  <c r="AL37" i="54" s="1"/>
  <c r="AK38" i="54"/>
  <c r="AL38" i="54" s="1"/>
  <c r="AK39" i="54"/>
  <c r="AL39" i="54" s="1"/>
  <c r="AK40" i="54"/>
  <c r="AL40" i="54" s="1"/>
  <c r="AK41" i="54"/>
  <c r="AL41" i="54" s="1"/>
  <c r="AK42" i="54"/>
  <c r="AL42" i="54" s="1"/>
  <c r="AK43" i="54"/>
  <c r="AL43" i="54" s="1"/>
  <c r="AK44" i="54"/>
  <c r="AL44" i="54" s="1"/>
  <c r="AK45" i="54"/>
  <c r="AL45" i="54" s="1"/>
  <c r="AK46" i="54"/>
  <c r="AL46" i="54" s="1"/>
  <c r="AK47" i="54"/>
  <c r="AL47" i="54" s="1"/>
  <c r="AK48" i="54"/>
  <c r="AL48" i="54" s="1"/>
  <c r="AK49" i="54"/>
  <c r="AL49" i="54" s="1"/>
  <c r="AK50" i="54"/>
  <c r="AL50" i="54" s="1"/>
  <c r="AK51" i="54"/>
  <c r="AL51" i="54" s="1"/>
  <c r="AK52" i="54"/>
  <c r="AL52" i="54" s="1"/>
  <c r="AK53" i="54"/>
  <c r="AL53" i="54" s="1"/>
  <c r="AK54" i="54"/>
  <c r="AL54" i="54" s="1"/>
  <c r="AK55" i="54"/>
  <c r="AL55" i="54" s="1"/>
  <c r="AK56" i="54"/>
  <c r="AL56" i="54" s="1"/>
  <c r="AK57" i="54"/>
  <c r="AL57" i="54" s="1"/>
  <c r="AK58" i="54"/>
  <c r="AL58" i="54" s="1"/>
  <c r="AK59" i="54"/>
  <c r="AL59" i="54" s="1"/>
  <c r="AK60" i="54"/>
  <c r="AL60" i="54" s="1"/>
  <c r="AK61" i="54"/>
  <c r="AL61" i="54" s="1"/>
  <c r="AK62" i="54"/>
  <c r="AL62" i="54" s="1"/>
  <c r="AK63" i="54"/>
  <c r="AL63" i="54" s="1"/>
  <c r="AK64" i="54"/>
  <c r="AL64" i="54" s="1"/>
  <c r="AK65" i="54"/>
  <c r="AL65" i="54" s="1"/>
  <c r="AK66" i="54"/>
  <c r="AL66" i="54" s="1"/>
  <c r="AK67" i="54"/>
  <c r="AL67" i="54" s="1"/>
  <c r="AK68" i="54"/>
  <c r="AJ17" i="54" l="1"/>
  <c r="AJ16" i="54"/>
  <c r="AJ15" i="54"/>
  <c r="AJ14" i="54"/>
  <c r="AJ13" i="54"/>
  <c r="AJ12" i="54"/>
  <c r="AJ11" i="54"/>
  <c r="AJ10" i="54"/>
  <c r="AJ9" i="54"/>
  <c r="AJ8" i="54"/>
  <c r="AJ7" i="54" l="1"/>
  <c r="O5" i="70"/>
  <c r="P5" i="70"/>
  <c r="O6" i="70"/>
  <c r="P6" i="70"/>
  <c r="O7" i="70"/>
  <c r="P7" i="70"/>
  <c r="O8" i="70"/>
  <c r="P8" i="70"/>
  <c r="O9" i="70"/>
  <c r="P9" i="70"/>
  <c r="O10" i="70"/>
  <c r="P10" i="70"/>
  <c r="O11" i="70"/>
  <c r="P11" i="70"/>
  <c r="O12" i="70"/>
  <c r="P12" i="70"/>
  <c r="O13" i="70"/>
  <c r="P13" i="70"/>
  <c r="O14" i="70"/>
  <c r="P14" i="70"/>
  <c r="O15" i="70"/>
  <c r="P15" i="70"/>
  <c r="O16" i="70"/>
  <c r="P16" i="70"/>
  <c r="O17" i="70"/>
  <c r="P17" i="70"/>
  <c r="O18" i="70"/>
  <c r="P18" i="70"/>
  <c r="O19" i="70"/>
  <c r="P19" i="70"/>
  <c r="O20" i="70"/>
  <c r="P20" i="70"/>
  <c r="O21" i="70"/>
  <c r="P21" i="70"/>
  <c r="O22" i="70"/>
  <c r="P22" i="70"/>
  <c r="O23" i="70"/>
  <c r="P23" i="70"/>
  <c r="O24" i="70"/>
  <c r="P24" i="70"/>
  <c r="O25" i="70"/>
  <c r="P25" i="70"/>
  <c r="O26" i="70"/>
  <c r="P26" i="70"/>
  <c r="O27" i="70"/>
  <c r="P27" i="70"/>
  <c r="O28" i="70"/>
  <c r="P28" i="70"/>
  <c r="O29" i="70"/>
  <c r="P29" i="70"/>
  <c r="O30" i="70"/>
  <c r="P30" i="70"/>
  <c r="O31" i="70"/>
  <c r="P31" i="70"/>
  <c r="O32" i="70"/>
  <c r="P32" i="70"/>
  <c r="O33" i="70"/>
  <c r="P33" i="70"/>
  <c r="O34" i="70"/>
  <c r="P34" i="70"/>
  <c r="N6" i="70"/>
  <c r="N7" i="70"/>
  <c r="N8" i="70"/>
  <c r="N9" i="70"/>
  <c r="N10" i="70"/>
  <c r="N11" i="70"/>
  <c r="N12" i="70"/>
  <c r="N13" i="70"/>
  <c r="N14" i="70"/>
  <c r="N15" i="70"/>
  <c r="N16" i="70"/>
  <c r="N17" i="70"/>
  <c r="N18" i="70"/>
  <c r="N19" i="70"/>
  <c r="N20" i="70"/>
  <c r="N21" i="70"/>
  <c r="N22" i="70"/>
  <c r="N23" i="70"/>
  <c r="N24" i="70"/>
  <c r="N25" i="70"/>
  <c r="N26" i="70"/>
  <c r="N27" i="70"/>
  <c r="N28" i="70"/>
  <c r="N29" i="70"/>
  <c r="N30" i="70"/>
  <c r="N31" i="70"/>
  <c r="N32" i="70"/>
  <c r="N33" i="70"/>
  <c r="N34" i="70"/>
  <c r="N5" i="70"/>
  <c r="X5" i="85" l="1"/>
  <c r="AB24" i="87" l="1"/>
  <c r="AA24" i="87"/>
  <c r="AB22" i="87"/>
  <c r="AA22" i="87"/>
  <c r="AB20" i="87"/>
  <c r="AA20" i="87"/>
  <c r="AB18" i="87"/>
  <c r="AA18" i="87"/>
  <c r="AB16" i="87"/>
  <c r="AA16" i="87"/>
  <c r="AC25" i="87"/>
  <c r="AB25" i="87"/>
  <c r="AA25" i="87"/>
  <c r="Z25" i="87"/>
  <c r="Y25" i="87"/>
  <c r="AC24" i="87"/>
  <c r="Z24" i="87"/>
  <c r="Y24" i="87"/>
  <c r="AB23" i="87"/>
  <c r="AA23" i="87"/>
  <c r="Z23" i="87"/>
  <c r="Z30" i="87" s="1"/>
  <c r="Y23" i="87"/>
  <c r="AC22" i="87"/>
  <c r="Z22" i="87"/>
  <c r="Y22" i="87"/>
  <c r="AB21" i="87"/>
  <c r="AA21" i="87"/>
  <c r="Z21" i="87"/>
  <c r="Y21" i="87"/>
  <c r="AC20" i="87"/>
  <c r="Z20" i="87"/>
  <c r="Y20" i="87"/>
  <c r="AB19" i="87"/>
  <c r="AB29" i="87" s="1"/>
  <c r="AA19" i="87"/>
  <c r="Z19" i="87"/>
  <c r="Y19" i="87"/>
  <c r="AC18" i="87"/>
  <c r="Z18" i="87"/>
  <c r="Y18" i="87"/>
  <c r="AB17" i="87"/>
  <c r="AA17" i="87"/>
  <c r="Z17" i="87"/>
  <c r="Y17" i="87"/>
  <c r="AC16" i="87"/>
  <c r="Z16" i="87"/>
  <c r="Y16" i="87"/>
  <c r="Y28" i="87" s="1"/>
  <c r="AC15" i="87"/>
  <c r="AB15" i="87"/>
  <c r="AA15" i="87"/>
  <c r="Z15" i="87"/>
  <c r="Y15" i="87"/>
  <c r="AB30" i="87" l="1"/>
  <c r="Z29" i="87"/>
  <c r="Z28" i="87"/>
  <c r="AA30" i="87"/>
  <c r="AC28" i="87"/>
  <c r="Y29" i="87"/>
  <c r="AA28" i="87"/>
  <c r="AA29" i="87"/>
  <c r="Y30" i="87"/>
  <c r="AB28" i="87"/>
  <c r="AC17" i="87"/>
  <c r="AC19" i="87"/>
  <c r="AC21" i="87"/>
  <c r="AC23" i="87"/>
  <c r="AC30" i="87" s="1"/>
  <c r="AC29" i="87" l="1"/>
  <c r="J27" i="74"/>
  <c r="K27" i="74"/>
  <c r="L27" i="74"/>
  <c r="M27" i="74"/>
  <c r="J28" i="74"/>
  <c r="K28" i="74"/>
  <c r="L28" i="74"/>
  <c r="M28" i="74"/>
  <c r="I28" i="74"/>
  <c r="I27" i="74"/>
  <c r="G28" i="73" l="1"/>
  <c r="G30" i="73" s="1"/>
  <c r="G27" i="73"/>
  <c r="G26" i="73"/>
  <c r="G25" i="73"/>
  <c r="G24" i="73"/>
  <c r="G23" i="73"/>
  <c r="G22" i="73"/>
  <c r="G21" i="73"/>
  <c r="G12" i="73"/>
  <c r="G14" i="73" s="1"/>
  <c r="G11" i="73"/>
  <c r="G10" i="73"/>
  <c r="G9" i="73"/>
  <c r="G8" i="73"/>
  <c r="G7" i="73"/>
  <c r="G6" i="73"/>
  <c r="G5" i="73"/>
  <c r="N5" i="74" l="1"/>
  <c r="N6" i="74"/>
  <c r="N7" i="74"/>
  <c r="N8" i="74"/>
  <c r="N4" i="74"/>
  <c r="E11" i="74"/>
  <c r="H11" i="74" s="1"/>
  <c r="F11" i="74"/>
  <c r="G11" i="74"/>
  <c r="F12" i="74"/>
  <c r="G12" i="74"/>
  <c r="E25" i="74" l="1"/>
  <c r="H25" i="74" s="1"/>
  <c r="F25" i="74"/>
  <c r="G25" i="74"/>
  <c r="N12" i="74" l="1"/>
  <c r="N13" i="74"/>
  <c r="N14" i="74"/>
  <c r="N15" i="74"/>
  <c r="N16" i="74"/>
  <c r="N17" i="74"/>
  <c r="N18" i="74"/>
  <c r="N19" i="74"/>
  <c r="N20" i="74"/>
  <c r="N21" i="74"/>
  <c r="N22" i="74"/>
  <c r="N23" i="74"/>
  <c r="N24" i="74"/>
  <c r="N11" i="74"/>
  <c r="N27" i="74" l="1"/>
  <c r="N28" i="74"/>
  <c r="E5" i="74"/>
  <c r="H5" i="74" s="1"/>
  <c r="F5" i="74"/>
  <c r="G5" i="74"/>
  <c r="E6" i="74"/>
  <c r="H6" i="74" s="1"/>
  <c r="F6" i="74"/>
  <c r="G6" i="74"/>
  <c r="E7" i="74"/>
  <c r="H7" i="74" s="1"/>
  <c r="F7" i="74"/>
  <c r="G7" i="74"/>
  <c r="E8" i="74"/>
  <c r="H8" i="74" s="1"/>
  <c r="F8" i="74"/>
  <c r="G8" i="74"/>
  <c r="E9" i="74"/>
  <c r="H9" i="74" s="1"/>
  <c r="F9" i="74"/>
  <c r="G9" i="74"/>
  <c r="E12" i="74"/>
  <c r="H12" i="74" s="1"/>
  <c r="E13" i="74"/>
  <c r="H13" i="74" s="1"/>
  <c r="F13" i="74"/>
  <c r="G13" i="74"/>
  <c r="E14" i="74"/>
  <c r="H14" i="74" s="1"/>
  <c r="F14" i="74"/>
  <c r="G14" i="74"/>
  <c r="E15" i="74"/>
  <c r="H15" i="74" s="1"/>
  <c r="F15" i="74"/>
  <c r="G15" i="74"/>
  <c r="E16" i="74"/>
  <c r="H16" i="74" s="1"/>
  <c r="F16" i="74"/>
  <c r="G16" i="74"/>
  <c r="E17" i="74"/>
  <c r="H17" i="74" s="1"/>
  <c r="F17" i="74"/>
  <c r="G17" i="74"/>
  <c r="E18" i="74"/>
  <c r="H18" i="74" s="1"/>
  <c r="F18" i="74"/>
  <c r="G18" i="74"/>
  <c r="E19" i="74"/>
  <c r="H19" i="74" s="1"/>
  <c r="F19" i="74"/>
  <c r="G19" i="74"/>
  <c r="E20" i="74"/>
  <c r="H20" i="74" s="1"/>
  <c r="F20" i="74"/>
  <c r="G20" i="74"/>
  <c r="E21" i="74"/>
  <c r="H21" i="74" s="1"/>
  <c r="F21" i="74"/>
  <c r="G21" i="74"/>
  <c r="E22" i="74"/>
  <c r="H22" i="74" s="1"/>
  <c r="F22" i="74"/>
  <c r="G22" i="74"/>
  <c r="E23" i="74"/>
  <c r="H23" i="74" s="1"/>
  <c r="F23" i="74"/>
  <c r="G23" i="74"/>
  <c r="F24" i="74"/>
  <c r="G24" i="74"/>
  <c r="E24" i="74"/>
  <c r="H24" i="74" s="1"/>
  <c r="BQ6" i="86" l="1"/>
  <c r="BQ7" i="86"/>
  <c r="BQ8" i="86"/>
  <c r="BQ9" i="86"/>
  <c r="BQ10" i="86"/>
  <c r="BQ11" i="86"/>
  <c r="BQ12" i="86"/>
  <c r="BQ13" i="86"/>
  <c r="BQ14" i="86"/>
  <c r="BQ15" i="86"/>
  <c r="BQ16" i="86"/>
  <c r="BQ17" i="86"/>
  <c r="BQ18" i="86"/>
  <c r="BQ19" i="86"/>
  <c r="BQ20" i="86"/>
  <c r="BQ21" i="86"/>
  <c r="BQ22" i="86"/>
  <c r="BQ23" i="86"/>
  <c r="BQ24" i="86"/>
  <c r="BQ25" i="86"/>
  <c r="BQ26" i="86"/>
  <c r="BQ27" i="86"/>
  <c r="BQ28" i="86"/>
  <c r="BQ29" i="86"/>
  <c r="BQ30" i="86"/>
  <c r="BQ31" i="86"/>
  <c r="BQ32" i="86"/>
  <c r="BQ33" i="86"/>
  <c r="BQ34" i="86"/>
  <c r="BQ35" i="86"/>
  <c r="BQ36" i="86"/>
  <c r="BQ37" i="86"/>
  <c r="BQ38" i="86"/>
  <c r="BQ39" i="86"/>
  <c r="BQ40" i="86"/>
  <c r="BQ41" i="86"/>
  <c r="BQ42" i="86"/>
  <c r="BQ43" i="86"/>
  <c r="BQ44" i="86"/>
  <c r="BQ45" i="86"/>
  <c r="BQ46" i="86"/>
  <c r="BQ47" i="86"/>
  <c r="BQ48" i="86"/>
  <c r="BQ49" i="86"/>
  <c r="BQ50" i="86"/>
  <c r="BQ51" i="86"/>
  <c r="BQ52" i="86"/>
  <c r="BQ5" i="86"/>
  <c r="X6" i="84" l="1"/>
  <c r="X7" i="84"/>
  <c r="X8" i="84"/>
  <c r="X9" i="84"/>
  <c r="X10" i="84"/>
  <c r="X11" i="84"/>
  <c r="X12" i="84"/>
  <c r="X13" i="84"/>
  <c r="X14" i="84"/>
  <c r="X15" i="84"/>
  <c r="X16" i="84"/>
  <c r="X17" i="84"/>
  <c r="X18" i="84"/>
  <c r="X19" i="84"/>
  <c r="X20" i="84"/>
  <c r="X21" i="84"/>
  <c r="X22" i="84"/>
  <c r="X23" i="84"/>
  <c r="X24" i="84"/>
  <c r="X25" i="84"/>
  <c r="X26" i="84"/>
  <c r="X27" i="84"/>
  <c r="X28" i="84"/>
  <c r="X29" i="84"/>
  <c r="X30" i="84"/>
  <c r="X31" i="84"/>
  <c r="X32" i="84"/>
  <c r="X33" i="84"/>
  <c r="X34" i="84"/>
  <c r="X35" i="84"/>
  <c r="X36" i="84"/>
  <c r="X37" i="84"/>
  <c r="X38" i="84"/>
  <c r="X39" i="84"/>
  <c r="X40" i="84"/>
  <c r="X41" i="84"/>
  <c r="X42" i="84"/>
  <c r="X43" i="84"/>
  <c r="X44" i="84"/>
  <c r="X45" i="84"/>
  <c r="X46" i="84"/>
  <c r="X47" i="84"/>
  <c r="X48" i="84"/>
  <c r="X49" i="84"/>
  <c r="X50" i="84"/>
  <c r="X51" i="84"/>
  <c r="X52" i="84"/>
  <c r="X5" i="84"/>
  <c r="Q54" i="84"/>
  <c r="R54" i="84"/>
  <c r="S54" i="84"/>
  <c r="T54" i="84"/>
  <c r="U54" i="84"/>
  <c r="V54" i="84"/>
  <c r="W54" i="84"/>
  <c r="D54" i="84" l="1"/>
  <c r="E54" i="84"/>
  <c r="F54" i="84"/>
  <c r="G54" i="84"/>
  <c r="H54" i="84"/>
  <c r="I54" i="84"/>
  <c r="J54" i="84"/>
  <c r="K54" i="84"/>
  <c r="L54" i="84"/>
  <c r="M54" i="84"/>
  <c r="N54" i="84"/>
  <c r="O54" i="84"/>
  <c r="P54" i="84"/>
  <c r="C54" i="84"/>
  <c r="BF5" i="86"/>
  <c r="BE5" i="86"/>
  <c r="BD5" i="86"/>
  <c r="BC5" i="86"/>
  <c r="BB5" i="86"/>
  <c r="BA5" i="86"/>
  <c r="AZ5" i="86"/>
  <c r="AY5" i="86"/>
  <c r="AX5" i="86"/>
  <c r="AW5" i="86"/>
  <c r="AV5" i="86"/>
  <c r="AN11" i="60" l="1"/>
  <c r="K11" i="60" s="1"/>
  <c r="AM11" i="60"/>
  <c r="W11" i="60" s="1"/>
  <c r="X11" i="60" s="1"/>
  <c r="AM6" i="60"/>
  <c r="W6" i="60" s="1"/>
  <c r="X6" i="60" s="1"/>
  <c r="AN6" i="60"/>
  <c r="K6" i="60" s="1"/>
  <c r="AM7" i="60"/>
  <c r="W7" i="60" s="1"/>
  <c r="X7" i="60" s="1"/>
  <c r="AN7" i="60"/>
  <c r="K7" i="60" s="1"/>
  <c r="AM8" i="60"/>
  <c r="W8" i="60" s="1"/>
  <c r="X8" i="60" s="1"/>
  <c r="AN8" i="60"/>
  <c r="K8" i="60" s="1"/>
  <c r="AM9" i="60"/>
  <c r="W9" i="60" s="1"/>
  <c r="X9" i="60" s="1"/>
  <c r="AN9" i="60"/>
  <c r="K9" i="60" s="1"/>
  <c r="AN5" i="60"/>
  <c r="AM5" i="60"/>
  <c r="T11" i="60" l="1"/>
  <c r="M11" i="60" l="1"/>
  <c r="W12" i="60" l="1"/>
  <c r="X12" i="60" s="1"/>
  <c r="W13" i="60"/>
  <c r="X13" i="60" s="1"/>
  <c r="W14" i="60"/>
  <c r="X14" i="60" s="1"/>
  <c r="W15" i="60"/>
  <c r="X15" i="60" s="1"/>
  <c r="W16" i="60"/>
  <c r="X16" i="60" s="1"/>
  <c r="W17" i="60"/>
  <c r="X17" i="60" s="1"/>
  <c r="W18" i="60"/>
  <c r="X18" i="60" s="1"/>
  <c r="W19" i="60"/>
  <c r="X19" i="60" s="1"/>
  <c r="W20" i="60"/>
  <c r="X20" i="60" s="1"/>
  <c r="W21" i="60"/>
  <c r="X21" i="60" s="1"/>
  <c r="W22" i="60"/>
  <c r="X22" i="60" s="1"/>
  <c r="W23" i="60"/>
  <c r="X23" i="60" s="1"/>
  <c r="W24" i="60"/>
  <c r="X24" i="60" s="1"/>
  <c r="W25" i="60"/>
  <c r="X25" i="60" s="1"/>
  <c r="W26" i="60"/>
  <c r="X26" i="60" s="1"/>
  <c r="W5" i="60"/>
  <c r="X5" i="60" s="1"/>
  <c r="K12" i="60"/>
  <c r="L12" i="60" s="1"/>
  <c r="K13" i="60"/>
  <c r="L13" i="60" s="1"/>
  <c r="K14" i="60"/>
  <c r="L14" i="60" s="1"/>
  <c r="K15" i="60"/>
  <c r="L15" i="60" s="1"/>
  <c r="K16" i="60"/>
  <c r="L16" i="60" s="1"/>
  <c r="K17" i="60"/>
  <c r="L17" i="60" s="1"/>
  <c r="K18" i="60"/>
  <c r="L18" i="60" s="1"/>
  <c r="K19" i="60"/>
  <c r="L19" i="60" s="1"/>
  <c r="K20" i="60"/>
  <c r="L20" i="60" s="1"/>
  <c r="K21" i="60"/>
  <c r="L21" i="60" s="1"/>
  <c r="K22" i="60"/>
  <c r="L22" i="60" s="1"/>
  <c r="K23" i="60"/>
  <c r="L23" i="60" s="1"/>
  <c r="K24" i="60"/>
  <c r="L24" i="60" s="1"/>
  <c r="K25" i="60"/>
  <c r="L25" i="60" s="1"/>
  <c r="K26" i="60"/>
  <c r="L26" i="60" s="1"/>
  <c r="K5" i="60"/>
  <c r="T6" i="60"/>
  <c r="T7" i="60"/>
  <c r="T8" i="60"/>
  <c r="T9" i="60"/>
  <c r="U11" i="60" s="1"/>
  <c r="V11" i="60" s="1"/>
  <c r="T12" i="60"/>
  <c r="U12" i="60" s="1"/>
  <c r="V12" i="60" s="1"/>
  <c r="T13" i="60"/>
  <c r="T14" i="60"/>
  <c r="T15" i="60"/>
  <c r="T16" i="60"/>
  <c r="T17" i="60"/>
  <c r="T18" i="60"/>
  <c r="T19" i="60"/>
  <c r="U19" i="60" s="1"/>
  <c r="V19" i="60" s="1"/>
  <c r="T20" i="60"/>
  <c r="T21" i="60"/>
  <c r="T22" i="60"/>
  <c r="T23" i="60"/>
  <c r="T24" i="60"/>
  <c r="T25" i="60"/>
  <c r="T26" i="60"/>
  <c r="T5" i="60"/>
  <c r="H6" i="60"/>
  <c r="H7" i="60"/>
  <c r="H8" i="60"/>
  <c r="H9" i="60"/>
  <c r="H11" i="60"/>
  <c r="H12" i="60"/>
  <c r="H13" i="60"/>
  <c r="H14" i="60"/>
  <c r="H15" i="60"/>
  <c r="H16" i="60"/>
  <c r="H17" i="60"/>
  <c r="H18" i="60"/>
  <c r="H19" i="60"/>
  <c r="H20" i="60"/>
  <c r="H21" i="60"/>
  <c r="H22" i="60"/>
  <c r="H23" i="60"/>
  <c r="H24" i="60"/>
  <c r="H25" i="60"/>
  <c r="H5" i="60"/>
  <c r="U8" i="60" l="1"/>
  <c r="V8" i="60" s="1"/>
  <c r="U21" i="60"/>
  <c r="V21" i="60" s="1"/>
  <c r="U13" i="60"/>
  <c r="V13" i="60" s="1"/>
  <c r="U25" i="60"/>
  <c r="V25" i="60" s="1"/>
  <c r="U17" i="60"/>
  <c r="V17" i="60" s="1"/>
  <c r="U7" i="60"/>
  <c r="V7" i="60" s="1"/>
  <c r="U23" i="60"/>
  <c r="V23" i="60" s="1"/>
  <c r="U15" i="60"/>
  <c r="V15" i="60" s="1"/>
  <c r="U26" i="60"/>
  <c r="V26" i="60" s="1"/>
  <c r="U22" i="60"/>
  <c r="V22" i="60" s="1"/>
  <c r="U18" i="60"/>
  <c r="V18" i="60" s="1"/>
  <c r="U14" i="60"/>
  <c r="V14" i="60" s="1"/>
  <c r="U24" i="60"/>
  <c r="V24" i="60" s="1"/>
  <c r="U20" i="60"/>
  <c r="V20" i="60" s="1"/>
  <c r="U16" i="60"/>
  <c r="V16" i="60" s="1"/>
  <c r="U6" i="60"/>
  <c r="V6" i="60" s="1"/>
  <c r="U9" i="60"/>
  <c r="V9" i="60" s="1"/>
  <c r="E45" i="82"/>
  <c r="C45" i="82" s="1"/>
  <c r="E44" i="82"/>
  <c r="D45" i="82"/>
  <c r="D44" i="82"/>
  <c r="C44" i="82" l="1"/>
  <c r="M44" i="82"/>
  <c r="M45" i="82"/>
  <c r="P36" i="78" l="1"/>
  <c r="P34" i="78"/>
  <c r="P33" i="78"/>
  <c r="X36" i="78"/>
  <c r="X34" i="78"/>
  <c r="X33" i="78"/>
  <c r="T36" i="78"/>
  <c r="T34" i="78"/>
  <c r="T33" i="78"/>
  <c r="W36" i="78"/>
  <c r="W33" i="78"/>
  <c r="W34" i="78"/>
  <c r="S36" i="78"/>
  <c r="S34" i="78"/>
  <c r="S33" i="78"/>
  <c r="AA36" i="78"/>
  <c r="AA33" i="78"/>
  <c r="AA34" i="78"/>
  <c r="Z36" i="78"/>
  <c r="Z33" i="78"/>
  <c r="Z34" i="78"/>
  <c r="V36" i="78"/>
  <c r="V33" i="78"/>
  <c r="V34" i="78"/>
  <c r="AB34" i="78" s="1"/>
  <c r="R36" i="78"/>
  <c r="R34" i="78"/>
  <c r="R33" i="78"/>
  <c r="Y36" i="78"/>
  <c r="Y34" i="78"/>
  <c r="Y33" i="78"/>
  <c r="AE33" i="78" s="1"/>
  <c r="U36" i="78"/>
  <c r="U34" i="78"/>
  <c r="U33" i="78"/>
  <c r="AG33" i="78" s="1"/>
  <c r="Q36" i="78"/>
  <c r="Q33" i="78"/>
  <c r="Q34" i="78"/>
  <c r="AA23" i="78"/>
  <c r="S21" i="78"/>
  <c r="AB36" i="78"/>
  <c r="S14" i="78"/>
  <c r="S11" i="78"/>
  <c r="Y4" i="78"/>
  <c r="Y35" i="78"/>
  <c r="Y31" i="78"/>
  <c r="Y29" i="78"/>
  <c r="Y30" i="78"/>
  <c r="Y32" i="78"/>
  <c r="Y28" i="78"/>
  <c r="P5" i="78"/>
  <c r="P29" i="78"/>
  <c r="P28" i="78"/>
  <c r="P32" i="78"/>
  <c r="P30" i="78"/>
  <c r="P35" i="78"/>
  <c r="P31" i="78"/>
  <c r="T5" i="78"/>
  <c r="T31" i="78"/>
  <c r="T32" i="78"/>
  <c r="T29" i="78"/>
  <c r="T30" i="78"/>
  <c r="T28" i="78"/>
  <c r="T35" i="78"/>
  <c r="Q4" i="78"/>
  <c r="Q35" i="78"/>
  <c r="Q28" i="78"/>
  <c r="Q29" i="78"/>
  <c r="Q31" i="78"/>
  <c r="Q30" i="78"/>
  <c r="Q32" i="78"/>
  <c r="X5" i="78"/>
  <c r="X28" i="78"/>
  <c r="X35" i="78"/>
  <c r="X32" i="78"/>
  <c r="X30" i="78"/>
  <c r="X31" i="78"/>
  <c r="X29" i="78"/>
  <c r="W4" i="78"/>
  <c r="W28" i="78"/>
  <c r="W35" i="78"/>
  <c r="W31" i="78"/>
  <c r="W30" i="78"/>
  <c r="W29" i="78"/>
  <c r="W32" i="78"/>
  <c r="V4" i="78"/>
  <c r="V32" i="78"/>
  <c r="V35" i="78"/>
  <c r="AB35" i="78" s="1"/>
  <c r="V28" i="78"/>
  <c r="V30" i="78"/>
  <c r="V31" i="78"/>
  <c r="V29" i="78"/>
  <c r="U4" i="78"/>
  <c r="U32" i="78"/>
  <c r="U28" i="78"/>
  <c r="U31" i="78"/>
  <c r="U29" i="78"/>
  <c r="U35" i="78"/>
  <c r="U30" i="78"/>
  <c r="AA4" i="78"/>
  <c r="AA30" i="78"/>
  <c r="AA29" i="78"/>
  <c r="AA31" i="78"/>
  <c r="AA28" i="78"/>
  <c r="AA35" i="78"/>
  <c r="AA32" i="78"/>
  <c r="S4" i="78"/>
  <c r="S30" i="78"/>
  <c r="S29" i="78"/>
  <c r="S28" i="78"/>
  <c r="S35" i="78"/>
  <c r="S31" i="78"/>
  <c r="S32" i="78"/>
  <c r="Z4" i="78"/>
  <c r="Z30" i="78"/>
  <c r="Z29" i="78"/>
  <c r="Z32" i="78"/>
  <c r="AF32" i="78" s="1"/>
  <c r="Z28" i="78"/>
  <c r="Z35" i="78"/>
  <c r="Z31" i="78"/>
  <c r="R4" i="78"/>
  <c r="R30" i="78"/>
  <c r="R29" i="78"/>
  <c r="R32" i="78"/>
  <c r="R28" i="78"/>
  <c r="R31" i="78"/>
  <c r="R35" i="78"/>
  <c r="AA21" i="78"/>
  <c r="AA12" i="78"/>
  <c r="S20" i="78"/>
  <c r="AA10" i="78"/>
  <c r="S18" i="78"/>
  <c r="S9" i="78"/>
  <c r="AA17" i="78"/>
  <c r="AA7" i="78"/>
  <c r="W16" i="78"/>
  <c r="S7" i="78"/>
  <c r="AA24" i="78"/>
  <c r="AA14" i="78"/>
  <c r="AA5" i="78"/>
  <c r="W24" i="78"/>
  <c r="AA20" i="78"/>
  <c r="S17" i="78"/>
  <c r="AA13" i="78"/>
  <c r="S10" i="78"/>
  <c r="AA6" i="78"/>
  <c r="S24" i="78"/>
  <c r="W20" i="78"/>
  <c r="AA16" i="78"/>
  <c r="S13" i="78"/>
  <c r="AA9" i="78"/>
  <c r="S6" i="78"/>
  <c r="AA25" i="78"/>
  <c r="S23" i="78"/>
  <c r="AA19" i="78"/>
  <c r="S16" i="78"/>
  <c r="W12" i="78"/>
  <c r="AA8" i="78"/>
  <c r="S5" i="78"/>
  <c r="S25" i="78"/>
  <c r="AA22" i="78"/>
  <c r="S19" i="78"/>
  <c r="AA15" i="78"/>
  <c r="S12" i="78"/>
  <c r="W8" i="78"/>
  <c r="S22" i="78"/>
  <c r="AA18" i="78"/>
  <c r="S15" i="78"/>
  <c r="AA11" i="78"/>
  <c r="S8" i="78"/>
  <c r="W21" i="78"/>
  <c r="W17" i="78"/>
  <c r="W13" i="78"/>
  <c r="W9" i="78"/>
  <c r="W5" i="78"/>
  <c r="W25" i="78"/>
  <c r="W22" i="78"/>
  <c r="W18" i="78"/>
  <c r="W14" i="78"/>
  <c r="W10" i="78"/>
  <c r="W6" i="78"/>
  <c r="W23" i="78"/>
  <c r="W19" i="78"/>
  <c r="W15" i="78"/>
  <c r="W11" i="78"/>
  <c r="W7" i="78"/>
  <c r="P4" i="78"/>
  <c r="Z25" i="78"/>
  <c r="V25" i="78"/>
  <c r="R25" i="78"/>
  <c r="Z24" i="78"/>
  <c r="V24" i="78"/>
  <c r="R24" i="78"/>
  <c r="Z23" i="78"/>
  <c r="V23" i="78"/>
  <c r="R23" i="78"/>
  <c r="Z22" i="78"/>
  <c r="V22" i="78"/>
  <c r="R22" i="78"/>
  <c r="Z21" i="78"/>
  <c r="V21" i="78"/>
  <c r="R21" i="78"/>
  <c r="Z20" i="78"/>
  <c r="V20" i="78"/>
  <c r="R20" i="78"/>
  <c r="Z19" i="78"/>
  <c r="V19" i="78"/>
  <c r="R19" i="78"/>
  <c r="Z18" i="78"/>
  <c r="V18" i="78"/>
  <c r="R18" i="78"/>
  <c r="Z17" i="78"/>
  <c r="V17" i="78"/>
  <c r="R17" i="78"/>
  <c r="Z16" i="78"/>
  <c r="V16" i="78"/>
  <c r="R16" i="78"/>
  <c r="Z15" i="78"/>
  <c r="V15" i="78"/>
  <c r="R15" i="78"/>
  <c r="Z14" i="78"/>
  <c r="V14" i="78"/>
  <c r="R14" i="78"/>
  <c r="Z13" i="78"/>
  <c r="V13" i="78"/>
  <c r="R13" i="78"/>
  <c r="Z12" i="78"/>
  <c r="V12" i="78"/>
  <c r="R12" i="78"/>
  <c r="Z11" i="78"/>
  <c r="V11" i="78"/>
  <c r="R11" i="78"/>
  <c r="Z10" i="78"/>
  <c r="V10" i="78"/>
  <c r="R10" i="78"/>
  <c r="Z9" i="78"/>
  <c r="V9" i="78"/>
  <c r="R9" i="78"/>
  <c r="Z8" i="78"/>
  <c r="V8" i="78"/>
  <c r="R8" i="78"/>
  <c r="Z7" i="78"/>
  <c r="V7" i="78"/>
  <c r="R7" i="78"/>
  <c r="Z6" i="78"/>
  <c r="V6" i="78"/>
  <c r="R6" i="78"/>
  <c r="Z5" i="78"/>
  <c r="V5" i="78"/>
  <c r="R5" i="78"/>
  <c r="AD5" i="78" s="1"/>
  <c r="T4" i="78"/>
  <c r="Y25" i="78"/>
  <c r="U25" i="78"/>
  <c r="Q25" i="78"/>
  <c r="Y24" i="78"/>
  <c r="U24" i="78"/>
  <c r="Q24" i="78"/>
  <c r="Y23" i="78"/>
  <c r="U23" i="78"/>
  <c r="Q23" i="78"/>
  <c r="Y22" i="78"/>
  <c r="U22" i="78"/>
  <c r="Q22" i="78"/>
  <c r="Y21" i="78"/>
  <c r="U21" i="78"/>
  <c r="Q21" i="78"/>
  <c r="Y20" i="78"/>
  <c r="U20" i="78"/>
  <c r="Q20" i="78"/>
  <c r="Y19" i="78"/>
  <c r="U19" i="78"/>
  <c r="Q19" i="78"/>
  <c r="Y18" i="78"/>
  <c r="U18" i="78"/>
  <c r="Q18" i="78"/>
  <c r="Y17" i="78"/>
  <c r="U17" i="78"/>
  <c r="Q17" i="78"/>
  <c r="Y16" i="78"/>
  <c r="U16" i="78"/>
  <c r="Q16" i="78"/>
  <c r="AC16" i="78" s="1"/>
  <c r="Y15" i="78"/>
  <c r="AE15" i="78" s="1"/>
  <c r="U15" i="78"/>
  <c r="Q15" i="78"/>
  <c r="Y14" i="78"/>
  <c r="U14" i="78"/>
  <c r="Q14" i="78"/>
  <c r="Y13" i="78"/>
  <c r="U13" i="78"/>
  <c r="Q13" i="78"/>
  <c r="Y12" i="78"/>
  <c r="U12" i="78"/>
  <c r="Q12" i="78"/>
  <c r="Y11" i="78"/>
  <c r="U11" i="78"/>
  <c r="Q11" i="78"/>
  <c r="Y10" i="78"/>
  <c r="AE10" i="78" s="1"/>
  <c r="U10" i="78"/>
  <c r="AG10" i="78" s="1"/>
  <c r="Q10" i="78"/>
  <c r="Y9" i="78"/>
  <c r="AE9" i="78" s="1"/>
  <c r="U9" i="78"/>
  <c r="Q9" i="78"/>
  <c r="Y8" i="78"/>
  <c r="U8" i="78"/>
  <c r="Q8" i="78"/>
  <c r="Y7" i="78"/>
  <c r="U7" i="78"/>
  <c r="Q7" i="78"/>
  <c r="Y6" i="78"/>
  <c r="AE6" i="78" s="1"/>
  <c r="U6" i="78"/>
  <c r="Q6" i="78"/>
  <c r="Y5" i="78"/>
  <c r="U5" i="78"/>
  <c r="Q5" i="78"/>
  <c r="X4" i="78"/>
  <c r="X25" i="78"/>
  <c r="T25" i="78"/>
  <c r="P25" i="78"/>
  <c r="X24" i="78"/>
  <c r="T24" i="78"/>
  <c r="P24" i="78"/>
  <c r="X23" i="78"/>
  <c r="T23" i="78"/>
  <c r="P23" i="78"/>
  <c r="X22" i="78"/>
  <c r="T22" i="78"/>
  <c r="P22" i="78"/>
  <c r="X21" i="78"/>
  <c r="T21" i="78"/>
  <c r="P21" i="78"/>
  <c r="X20" i="78"/>
  <c r="T20" i="78"/>
  <c r="P20" i="78"/>
  <c r="X19" i="78"/>
  <c r="T19" i="78"/>
  <c r="P19" i="78"/>
  <c r="X18" i="78"/>
  <c r="AD18" i="78" s="1"/>
  <c r="T18" i="78"/>
  <c r="P18" i="78"/>
  <c r="X17" i="78"/>
  <c r="T17" i="78"/>
  <c r="P17" i="78"/>
  <c r="X16" i="78"/>
  <c r="T16" i="78"/>
  <c r="P16" i="78"/>
  <c r="X15" i="78"/>
  <c r="T15" i="78"/>
  <c r="P15" i="78"/>
  <c r="X14" i="78"/>
  <c r="T14" i="78"/>
  <c r="P14" i="78"/>
  <c r="X13" i="78"/>
  <c r="T13" i="78"/>
  <c r="P13" i="78"/>
  <c r="X12" i="78"/>
  <c r="T12" i="78"/>
  <c r="P12" i="78"/>
  <c r="X11" i="78"/>
  <c r="T11" i="78"/>
  <c r="P11" i="78"/>
  <c r="X10" i="78"/>
  <c r="AD10" i="78" s="1"/>
  <c r="T10" i="78"/>
  <c r="P10" i="78"/>
  <c r="X9" i="78"/>
  <c r="T9" i="78"/>
  <c r="P9" i="78"/>
  <c r="X8" i="78"/>
  <c r="T8" i="78"/>
  <c r="P8" i="78"/>
  <c r="X7" i="78"/>
  <c r="T7" i="78"/>
  <c r="P7" i="78"/>
  <c r="X6" i="78"/>
  <c r="T6" i="78"/>
  <c r="P6" i="78"/>
  <c r="M34" i="70"/>
  <c r="L34" i="70"/>
  <c r="K34" i="70"/>
  <c r="M33" i="70"/>
  <c r="L33" i="70"/>
  <c r="K33" i="70"/>
  <c r="M32" i="70"/>
  <c r="L32" i="70"/>
  <c r="K32" i="70"/>
  <c r="M31" i="70"/>
  <c r="L31" i="70"/>
  <c r="K31" i="70"/>
  <c r="M30" i="70"/>
  <c r="L30" i="70"/>
  <c r="K30" i="70"/>
  <c r="M29" i="70"/>
  <c r="L29" i="70"/>
  <c r="K29" i="70"/>
  <c r="M28" i="70"/>
  <c r="L28" i="70"/>
  <c r="K28" i="70"/>
  <c r="M27" i="70"/>
  <c r="L27" i="70"/>
  <c r="K27" i="70"/>
  <c r="M26" i="70"/>
  <c r="L26" i="70"/>
  <c r="K26" i="70"/>
  <c r="M25" i="70"/>
  <c r="L25" i="70"/>
  <c r="K25" i="70"/>
  <c r="M24" i="70"/>
  <c r="L24" i="70"/>
  <c r="K24" i="70"/>
  <c r="M23" i="70"/>
  <c r="L23" i="70"/>
  <c r="K23" i="70"/>
  <c r="M22" i="70"/>
  <c r="L22" i="70"/>
  <c r="K22" i="70"/>
  <c r="M21" i="70"/>
  <c r="L21" i="70"/>
  <c r="K21" i="70"/>
  <c r="M20" i="70"/>
  <c r="L20" i="70"/>
  <c r="K20" i="70"/>
  <c r="M19" i="70"/>
  <c r="L19" i="70"/>
  <c r="K19" i="70"/>
  <c r="M18" i="70"/>
  <c r="L18" i="70"/>
  <c r="K18" i="70"/>
  <c r="M17" i="70"/>
  <c r="L17" i="70"/>
  <c r="K17" i="70"/>
  <c r="M16" i="70"/>
  <c r="L16" i="70"/>
  <c r="K16" i="70"/>
  <c r="M15" i="70"/>
  <c r="L15" i="70"/>
  <c r="K15" i="70"/>
  <c r="M14" i="70"/>
  <c r="L14" i="70"/>
  <c r="K14" i="70"/>
  <c r="M13" i="70"/>
  <c r="L13" i="70"/>
  <c r="K13" i="70"/>
  <c r="M12" i="70"/>
  <c r="L12" i="70"/>
  <c r="K12" i="70"/>
  <c r="M11" i="70"/>
  <c r="L11" i="70"/>
  <c r="K11" i="70"/>
  <c r="M10" i="70"/>
  <c r="L10" i="70"/>
  <c r="K10" i="70"/>
  <c r="M9" i="70"/>
  <c r="L9" i="70"/>
  <c r="K9" i="70"/>
  <c r="M8" i="70"/>
  <c r="L8" i="70"/>
  <c r="K8" i="70"/>
  <c r="M7" i="70"/>
  <c r="L7" i="70"/>
  <c r="K7" i="70"/>
  <c r="M6" i="70"/>
  <c r="L6" i="70"/>
  <c r="K6" i="70"/>
  <c r="M5" i="70"/>
  <c r="L5" i="70"/>
  <c r="K5" i="70"/>
  <c r="AD13" i="78" l="1"/>
  <c r="AD21" i="78"/>
  <c r="AB4" i="78"/>
  <c r="AE36" i="78"/>
  <c r="AD36" i="78"/>
  <c r="AF36" i="78"/>
  <c r="AF4" i="78"/>
  <c r="AF5" i="78"/>
  <c r="AE22" i="78"/>
  <c r="AE14" i="78"/>
  <c r="AE20" i="78"/>
  <c r="AB33" i="78"/>
  <c r="AD8" i="78"/>
  <c r="AD16" i="78"/>
  <c r="AD24" i="78"/>
  <c r="AC4" i="78"/>
  <c r="AF34" i="78"/>
  <c r="AG12" i="78"/>
  <c r="AD4" i="78"/>
  <c r="AB31" i="78"/>
  <c r="AG36" i="78"/>
  <c r="AC34" i="78"/>
  <c r="AC33" i="78"/>
  <c r="AG34" i="78"/>
  <c r="AE34" i="78"/>
  <c r="AC36" i="78"/>
  <c r="AD33" i="78"/>
  <c r="AF33" i="78"/>
  <c r="AD34" i="78"/>
  <c r="AG11" i="78"/>
  <c r="AE18" i="78"/>
  <c r="AG21" i="78"/>
  <c r="AG32" i="78"/>
  <c r="AE21" i="78"/>
  <c r="AC29" i="78"/>
  <c r="AG14" i="78"/>
  <c r="AF35" i="78"/>
  <c r="AG31" i="78"/>
  <c r="AB32" i="78"/>
  <c r="AB29" i="78"/>
  <c r="AE12" i="78"/>
  <c r="AC31" i="78"/>
  <c r="AD6" i="78"/>
  <c r="AD14" i="78"/>
  <c r="AD22" i="78"/>
  <c r="AE11" i="78"/>
  <c r="AB5" i="78"/>
  <c r="AG29" i="78"/>
  <c r="AG30" i="78"/>
  <c r="AC32" i="78"/>
  <c r="AG7" i="78"/>
  <c r="AG23" i="78"/>
  <c r="AG19" i="78"/>
  <c r="AE4" i="78"/>
  <c r="AB30" i="78"/>
  <c r="AE13" i="78"/>
  <c r="AG24" i="78"/>
  <c r="AF31" i="78"/>
  <c r="AF28" i="78"/>
  <c r="AD29" i="78"/>
  <c r="AE31" i="78"/>
  <c r="AD11" i="78"/>
  <c r="AD19" i="78"/>
  <c r="AG5" i="78"/>
  <c r="AF30" i="78"/>
  <c r="AC30" i="78"/>
  <c r="AD32" i="78"/>
  <c r="AC28" i="78"/>
  <c r="AD35" i="78"/>
  <c r="AE28" i="78"/>
  <c r="AE16" i="78"/>
  <c r="AG35" i="78"/>
  <c r="AB28" i="78"/>
  <c r="AC35" i="78"/>
  <c r="AD28" i="78"/>
  <c r="AE32" i="78"/>
  <c r="AG28" i="78"/>
  <c r="AE30" i="78"/>
  <c r="AE29" i="78"/>
  <c r="AG17" i="78"/>
  <c r="AD31" i="78"/>
  <c r="AE35" i="78"/>
  <c r="AE7" i="78"/>
  <c r="AC15" i="78"/>
  <c r="AF29" i="78"/>
  <c r="AG4" i="78"/>
  <c r="AD30" i="78"/>
  <c r="AG15" i="78"/>
  <c r="AF9" i="78"/>
  <c r="AB12" i="78"/>
  <c r="AF17" i="78"/>
  <c r="AB20" i="78"/>
  <c r="AC19" i="78"/>
  <c r="AD9" i="78"/>
  <c r="AD17" i="78"/>
  <c r="AE8" i="78"/>
  <c r="AG9" i="78"/>
  <c r="AD12" i="78"/>
  <c r="AD20" i="78"/>
  <c r="AF10" i="78"/>
  <c r="AB13" i="78"/>
  <c r="AF18" i="78"/>
  <c r="AB21" i="78"/>
  <c r="AC10" i="78"/>
  <c r="AE5" i="78"/>
  <c r="AB7" i="78"/>
  <c r="AF12" i="78"/>
  <c r="AB15" i="78"/>
  <c r="AF20" i="78"/>
  <c r="AB23" i="78"/>
  <c r="AC23" i="78"/>
  <c r="AC9" i="78"/>
  <c r="AG18" i="78"/>
  <c r="AG22" i="78"/>
  <c r="AC5" i="78"/>
  <c r="AG6" i="78"/>
  <c r="AE24" i="78"/>
  <c r="AF7" i="78"/>
  <c r="AB10" i="78"/>
  <c r="AF15" i="78"/>
  <c r="AB18" i="78"/>
  <c r="AF23" i="78"/>
  <c r="AC6" i="78"/>
  <c r="AC13" i="78"/>
  <c r="AG13" i="78"/>
  <c r="AE19" i="78"/>
  <c r="AC17" i="78"/>
  <c r="AD7" i="78"/>
  <c r="AD15" i="78"/>
  <c r="AD23" i="78"/>
  <c r="AB8" i="78"/>
  <c r="AF13" i="78"/>
  <c r="AB16" i="78"/>
  <c r="AF21" i="78"/>
  <c r="AB24" i="78"/>
  <c r="AC14" i="78"/>
  <c r="AC21" i="78"/>
  <c r="AG8" i="78"/>
  <c r="AG20" i="78"/>
  <c r="AE17" i="78"/>
  <c r="AF8" i="78"/>
  <c r="AB11" i="78"/>
  <c r="AF16" i="78"/>
  <c r="AB19" i="78"/>
  <c r="AF24" i="78"/>
  <c r="AC7" i="78"/>
  <c r="AC18" i="78"/>
  <c r="AC8" i="78"/>
  <c r="AC12" i="78"/>
  <c r="AG16" i="78"/>
  <c r="AC24" i="78"/>
  <c r="AB6" i="78"/>
  <c r="AF11" i="78"/>
  <c r="AB14" i="78"/>
  <c r="AF19" i="78"/>
  <c r="AB22" i="78"/>
  <c r="AC11" i="78"/>
  <c r="AC22" i="78"/>
  <c r="AC20" i="78"/>
  <c r="AE23" i="78"/>
  <c r="AF6" i="78"/>
  <c r="AB9" i="78"/>
  <c r="AF14" i="78"/>
  <c r="AB17" i="78"/>
  <c r="AF22" i="78"/>
  <c r="I15" i="82"/>
  <c r="I14" i="82"/>
  <c r="I13" i="82"/>
  <c r="I12" i="82"/>
  <c r="I11" i="82"/>
  <c r="I10" i="82"/>
  <c r="I9" i="82"/>
  <c r="I8" i="82"/>
  <c r="I7" i="82"/>
  <c r="I6" i="82"/>
  <c r="G15" i="82"/>
  <c r="G14" i="82"/>
  <c r="G13" i="82"/>
  <c r="G12" i="82"/>
  <c r="G11" i="82"/>
  <c r="G10" i="82"/>
  <c r="G9" i="82"/>
  <c r="G8" i="82"/>
  <c r="G7" i="82"/>
  <c r="G6" i="82"/>
  <c r="S6" i="80" l="1"/>
  <c r="S7" i="80"/>
  <c r="Y7" i="80"/>
  <c r="W7" i="80"/>
  <c r="Y6" i="80"/>
  <c r="W6" i="80"/>
  <c r="E15" i="82"/>
  <c r="E14" i="82"/>
  <c r="E13" i="82"/>
  <c r="E12" i="82"/>
  <c r="E11" i="82"/>
  <c r="E10" i="82"/>
  <c r="E9" i="82"/>
  <c r="E8" i="82"/>
  <c r="E7" i="82"/>
  <c r="E6" i="82"/>
  <c r="C15" i="82"/>
  <c r="C14" i="82"/>
  <c r="C13" i="82"/>
  <c r="C12" i="82"/>
  <c r="C11" i="82"/>
  <c r="C10" i="82"/>
  <c r="C9" i="82"/>
  <c r="C8" i="82"/>
  <c r="C7" i="82"/>
  <c r="C6" i="82"/>
  <c r="J10" i="56"/>
  <c r="J11" i="56"/>
  <c r="J12" i="56"/>
  <c r="J13" i="56"/>
  <c r="J14" i="56"/>
  <c r="J15" i="56"/>
  <c r="J16" i="56"/>
  <c r="J17" i="56"/>
  <c r="J18" i="56"/>
  <c r="J19" i="56"/>
  <c r="J20" i="56"/>
  <c r="J21" i="56"/>
  <c r="J22" i="56"/>
  <c r="J23" i="56"/>
  <c r="J24" i="56"/>
  <c r="J25" i="56"/>
  <c r="J26" i="56"/>
  <c r="J27" i="56"/>
  <c r="J28" i="56"/>
  <c r="J29" i="56"/>
  <c r="J30" i="56"/>
  <c r="J31" i="56"/>
  <c r="J32" i="56"/>
  <c r="J33" i="56"/>
  <c r="J34" i="56"/>
  <c r="J35" i="56"/>
  <c r="J36" i="56"/>
  <c r="J37" i="56"/>
  <c r="J38" i="56"/>
  <c r="J39" i="56"/>
  <c r="J40" i="56"/>
  <c r="J41" i="56"/>
  <c r="J42" i="56"/>
  <c r="J43" i="56"/>
  <c r="J44" i="56"/>
  <c r="J45" i="56"/>
  <c r="J46" i="56"/>
  <c r="J47" i="56"/>
  <c r="J48" i="56"/>
  <c r="J49" i="56"/>
  <c r="J50" i="56"/>
  <c r="J51" i="56"/>
  <c r="J52" i="56"/>
  <c r="J53" i="56"/>
  <c r="J54" i="56"/>
  <c r="J55" i="56"/>
  <c r="J56" i="56"/>
  <c r="J57" i="56"/>
  <c r="AD17" i="54" l="1"/>
  <c r="AD16" i="54"/>
  <c r="AD12" i="54"/>
  <c r="AD11" i="54"/>
  <c r="AD18" i="54"/>
  <c r="AD13" i="54"/>
  <c r="AD9" i="54"/>
  <c r="AD15" i="54"/>
  <c r="AD14" i="54"/>
  <c r="AD8" i="54"/>
  <c r="AD10" i="54"/>
  <c r="C18" i="82"/>
  <c r="E18" i="82"/>
  <c r="C19" i="82"/>
  <c r="E19" i="82"/>
  <c r="C20" i="82"/>
  <c r="E20" i="82"/>
  <c r="C21" i="82"/>
  <c r="E21" i="82"/>
  <c r="C22" i="82"/>
  <c r="E22" i="82"/>
  <c r="C24" i="82"/>
  <c r="E24" i="82"/>
  <c r="C25" i="82"/>
  <c r="E25" i="82"/>
  <c r="C26" i="82"/>
  <c r="E26" i="82"/>
  <c r="C27" i="82"/>
  <c r="E27" i="82"/>
  <c r="C28" i="82"/>
  <c r="E28" i="82"/>
  <c r="K33" i="82"/>
  <c r="L33" i="82"/>
  <c r="I34" i="82"/>
  <c r="K34" i="82"/>
  <c r="L34" i="82"/>
  <c r="I35" i="82"/>
  <c r="K35" i="82"/>
  <c r="L35" i="82"/>
  <c r="I36" i="82"/>
  <c r="K36" i="82"/>
  <c r="L36" i="82"/>
  <c r="I37" i="82"/>
  <c r="K37" i="82"/>
  <c r="L37" i="82"/>
  <c r="I38" i="82"/>
  <c r="K38" i="82"/>
  <c r="L38" i="82"/>
  <c r="I39" i="82"/>
  <c r="K39" i="82"/>
  <c r="L39" i="82"/>
  <c r="I40" i="82"/>
  <c r="K40" i="82"/>
  <c r="L40" i="82"/>
  <c r="I41" i="82"/>
  <c r="K41" i="82"/>
  <c r="L41" i="82"/>
  <c r="I42" i="82"/>
  <c r="K42" i="82"/>
  <c r="L42" i="82"/>
  <c r="I43" i="82"/>
  <c r="K43" i="82"/>
  <c r="L43" i="82"/>
  <c r="J53" i="82"/>
  <c r="J54" i="82"/>
  <c r="M39" i="82" l="1"/>
  <c r="M35" i="82"/>
  <c r="M43" i="82"/>
  <c r="M42" i="82"/>
  <c r="M34" i="82"/>
  <c r="AD7" i="54"/>
  <c r="M41" i="82"/>
  <c r="M36" i="82"/>
  <c r="M38" i="82"/>
  <c r="M40" i="82"/>
  <c r="M37" i="82"/>
  <c r="M10" i="60"/>
  <c r="N10" i="60" s="1"/>
  <c r="R10" i="60" l="1"/>
  <c r="S10" i="60" s="1"/>
  <c r="F10" i="60"/>
  <c r="G10" i="60" s="1"/>
  <c r="J9" i="56" l="1"/>
  <c r="F10" i="56"/>
  <c r="F11" i="56"/>
  <c r="F12" i="56"/>
  <c r="F13" i="56"/>
  <c r="F14" i="56"/>
  <c r="F15" i="56"/>
  <c r="F16" i="56"/>
  <c r="F17" i="56"/>
  <c r="F18" i="56"/>
  <c r="F19" i="56"/>
  <c r="F20" i="56"/>
  <c r="F21" i="56"/>
  <c r="F22" i="56"/>
  <c r="F23" i="56"/>
  <c r="F24" i="56"/>
  <c r="F25" i="56"/>
  <c r="F26"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9" i="56"/>
  <c r="Q18" i="67" l="1"/>
  <c r="Q6" i="71"/>
  <c r="Q7" i="71"/>
  <c r="Q8" i="71"/>
  <c r="Q9" i="71"/>
  <c r="Q10" i="71"/>
  <c r="Q11" i="71"/>
  <c r="Q12" i="71"/>
  <c r="Q13" i="71"/>
  <c r="Q14" i="71"/>
  <c r="Q15" i="71"/>
  <c r="AE7" i="60"/>
  <c r="AE4" i="60"/>
  <c r="S67" i="54"/>
  <c r="S21" i="54"/>
  <c r="P11" i="80" s="1"/>
  <c r="S22" i="54"/>
  <c r="S23" i="54"/>
  <c r="S24" i="54"/>
  <c r="S25" i="54"/>
  <c r="S26" i="54"/>
  <c r="S27" i="54"/>
  <c r="P16" i="80" s="1"/>
  <c r="S28" i="54"/>
  <c r="S29" i="54"/>
  <c r="P18" i="80" s="1"/>
  <c r="S30" i="54"/>
  <c r="S31" i="54"/>
  <c r="S32" i="54"/>
  <c r="P63" i="80" s="1"/>
  <c r="S33" i="54"/>
  <c r="S34" i="54"/>
  <c r="S35" i="54"/>
  <c r="P46" i="80" s="1"/>
  <c r="S36" i="54"/>
  <c r="P54" i="80" s="1"/>
  <c r="S37" i="54"/>
  <c r="P29" i="80" s="1"/>
  <c r="S38" i="54"/>
  <c r="S39" i="54"/>
  <c r="S40" i="54"/>
  <c r="S41" i="54"/>
  <c r="P35" i="80" s="1"/>
  <c r="S42" i="54"/>
  <c r="S43" i="54"/>
  <c r="P24" i="80" s="1"/>
  <c r="S44" i="54"/>
  <c r="P36" i="80" s="1"/>
  <c r="S45" i="54"/>
  <c r="P25" i="80" s="1"/>
  <c r="S46" i="54"/>
  <c r="S47" i="54"/>
  <c r="S48" i="54"/>
  <c r="P55" i="80" s="1"/>
  <c r="S49" i="54"/>
  <c r="P61" i="80" s="1"/>
  <c r="S50" i="54"/>
  <c r="S51" i="54"/>
  <c r="P56" i="80" s="1"/>
  <c r="S52" i="54"/>
  <c r="S53" i="54"/>
  <c r="P48" i="80" s="1"/>
  <c r="S54" i="54"/>
  <c r="S55" i="54"/>
  <c r="S56" i="54"/>
  <c r="P26" i="80" s="1"/>
  <c r="S57" i="54"/>
  <c r="P39" i="80" s="1"/>
  <c r="S58" i="54"/>
  <c r="S59" i="54"/>
  <c r="P32" i="80" s="1"/>
  <c r="S60" i="54"/>
  <c r="P42" i="80" s="1"/>
  <c r="S61" i="54"/>
  <c r="P43" i="80" s="1"/>
  <c r="S62" i="54"/>
  <c r="S63" i="54"/>
  <c r="S64" i="54"/>
  <c r="P51" i="80" s="1"/>
  <c r="S65" i="54"/>
  <c r="P52" i="80" s="1"/>
  <c r="S66" i="54"/>
  <c r="S19" i="54"/>
  <c r="P8" i="80" s="1"/>
  <c r="S20" i="54"/>
  <c r="P13" i="80"/>
  <c r="AE20" i="54"/>
  <c r="AE21" i="54"/>
  <c r="AF11" i="80" s="1"/>
  <c r="AE22" i="54"/>
  <c r="AF13" i="80" s="1"/>
  <c r="AE23" i="54"/>
  <c r="AF14" i="80" s="1"/>
  <c r="AE24" i="54"/>
  <c r="AE25" i="54"/>
  <c r="AF12" i="80" s="1"/>
  <c r="AE26" i="54"/>
  <c r="AF10" i="80" s="1"/>
  <c r="AE27" i="54"/>
  <c r="AF16" i="80" s="1"/>
  <c r="AE28" i="54"/>
  <c r="AF41" i="80" s="1"/>
  <c r="AE29" i="54"/>
  <c r="AF18" i="80" s="1"/>
  <c r="AE30" i="54"/>
  <c r="AF28" i="80" s="1"/>
  <c r="AE31" i="54"/>
  <c r="AF19" i="80" s="1"/>
  <c r="AE32" i="54"/>
  <c r="AF63" i="80" s="1"/>
  <c r="AE33" i="54"/>
  <c r="AF20" i="80" s="1"/>
  <c r="AE34" i="54"/>
  <c r="AF22" i="80" s="1"/>
  <c r="AE35" i="54"/>
  <c r="AF46" i="80" s="1"/>
  <c r="AE36" i="54"/>
  <c r="AF54" i="80" s="1"/>
  <c r="AE37" i="54"/>
  <c r="AF29" i="80" s="1"/>
  <c r="AE38" i="54"/>
  <c r="AF47" i="80" s="1"/>
  <c r="AE39" i="54"/>
  <c r="AF34" i="80" s="1"/>
  <c r="AE40" i="54"/>
  <c r="AF23" i="80" s="1"/>
  <c r="AE41" i="54"/>
  <c r="AF35" i="80" s="1"/>
  <c r="AE42" i="54"/>
  <c r="AF30" i="80" s="1"/>
  <c r="AE43" i="54"/>
  <c r="AF24" i="80" s="1"/>
  <c r="AE44" i="54"/>
  <c r="AF36" i="80" s="1"/>
  <c r="AE45" i="54"/>
  <c r="AF25" i="80" s="1"/>
  <c r="AE46" i="54"/>
  <c r="AF37" i="80" s="1"/>
  <c r="AE47" i="54"/>
  <c r="AF60" i="80" s="1"/>
  <c r="AE48" i="54"/>
  <c r="AF55" i="80" s="1"/>
  <c r="AE49" i="54"/>
  <c r="AF61" i="80" s="1"/>
  <c r="AE50" i="54"/>
  <c r="AF64" i="80" s="1"/>
  <c r="AE51" i="54"/>
  <c r="AF56" i="80" s="1"/>
  <c r="AE52" i="54"/>
  <c r="AF65" i="80" s="1"/>
  <c r="AE53" i="54"/>
  <c r="AF48" i="80" s="1"/>
  <c r="AE54" i="54"/>
  <c r="AF38" i="80" s="1"/>
  <c r="AE55" i="54"/>
  <c r="AF49" i="80" s="1"/>
  <c r="AE56" i="54"/>
  <c r="AF26" i="80" s="1"/>
  <c r="AE57" i="54"/>
  <c r="AF39" i="80" s="1"/>
  <c r="AE58" i="54"/>
  <c r="AF31" i="80" s="1"/>
  <c r="AE59" i="54"/>
  <c r="AF32" i="80" s="1"/>
  <c r="AE60" i="54"/>
  <c r="AF42" i="80" s="1"/>
  <c r="AE61" i="54"/>
  <c r="AE62" i="54"/>
  <c r="AF44" i="80" s="1"/>
  <c r="AE63" i="54"/>
  <c r="AF50" i="80" s="1"/>
  <c r="AE64" i="54"/>
  <c r="AF51" i="80" s="1"/>
  <c r="AE65" i="54"/>
  <c r="AF52" i="80" s="1"/>
  <c r="AE66" i="54"/>
  <c r="AF57" i="80" s="1"/>
  <c r="AE67" i="54"/>
  <c r="AF58" i="80" s="1"/>
  <c r="AE19" i="54"/>
  <c r="AF8" i="80" s="1"/>
  <c r="N20" i="54"/>
  <c r="K9" i="80" s="1"/>
  <c r="N21" i="54"/>
  <c r="K11" i="80" s="1"/>
  <c r="N22" i="54"/>
  <c r="K13" i="80" s="1"/>
  <c r="N23" i="54"/>
  <c r="K14" i="80" s="1"/>
  <c r="N24" i="54"/>
  <c r="K15" i="80" s="1"/>
  <c r="N25" i="54"/>
  <c r="N26" i="54"/>
  <c r="K10" i="80" s="1"/>
  <c r="N27" i="54"/>
  <c r="K16" i="80" s="1"/>
  <c r="N28" i="54"/>
  <c r="N29" i="54"/>
  <c r="K18" i="80" s="1"/>
  <c r="N30" i="54"/>
  <c r="N31" i="54"/>
  <c r="K19" i="80" s="1"/>
  <c r="N32" i="54"/>
  <c r="K63" i="80" s="1"/>
  <c r="N33" i="54"/>
  <c r="K20" i="80" s="1"/>
  <c r="N34" i="54"/>
  <c r="K22" i="80" s="1"/>
  <c r="N35" i="54"/>
  <c r="K46" i="80" s="1"/>
  <c r="N36" i="54"/>
  <c r="K54" i="80" s="1"/>
  <c r="N37" i="54"/>
  <c r="N38" i="54"/>
  <c r="N39" i="54"/>
  <c r="K34" i="80" s="1"/>
  <c r="N40" i="54"/>
  <c r="N41" i="54"/>
  <c r="N42" i="54"/>
  <c r="K30" i="80" s="1"/>
  <c r="N43" i="54"/>
  <c r="K24" i="80" s="1"/>
  <c r="N44" i="54"/>
  <c r="N45" i="54"/>
  <c r="N46" i="54"/>
  <c r="K37" i="80" s="1"/>
  <c r="N47" i="54"/>
  <c r="K60" i="80" s="1"/>
  <c r="N48" i="54"/>
  <c r="K55" i="80" s="1"/>
  <c r="N49" i="54"/>
  <c r="N50" i="54"/>
  <c r="K64" i="80" s="1"/>
  <c r="N51" i="54"/>
  <c r="K56" i="80" s="1"/>
  <c r="N52" i="54"/>
  <c r="N53" i="54"/>
  <c r="N54" i="54"/>
  <c r="K38" i="80" s="1"/>
  <c r="N55" i="54"/>
  <c r="K49" i="80" s="1"/>
  <c r="N56" i="54"/>
  <c r="K26" i="80" s="1"/>
  <c r="N57" i="54"/>
  <c r="N58" i="54"/>
  <c r="K31" i="80" s="1"/>
  <c r="N59" i="54"/>
  <c r="N60" i="54"/>
  <c r="N61" i="54"/>
  <c r="N62" i="54"/>
  <c r="K44" i="80" s="1"/>
  <c r="N63" i="54"/>
  <c r="K50" i="80" s="1"/>
  <c r="N64" i="54"/>
  <c r="N65" i="54"/>
  <c r="K52" i="80" s="1"/>
  <c r="N66" i="54"/>
  <c r="K57" i="80" s="1"/>
  <c r="N67" i="54"/>
  <c r="K58" i="80" s="1"/>
  <c r="N19" i="54"/>
  <c r="K8" i="80" s="1"/>
  <c r="H20" i="54"/>
  <c r="F9" i="80" s="1"/>
  <c r="H21" i="54"/>
  <c r="H22" i="54"/>
  <c r="F13" i="80" s="1"/>
  <c r="H23" i="54"/>
  <c r="F14" i="80" s="1"/>
  <c r="H24" i="54"/>
  <c r="F15" i="80" s="1"/>
  <c r="H25" i="54"/>
  <c r="F12" i="80" s="1"/>
  <c r="H26" i="54"/>
  <c r="F10" i="80" s="1"/>
  <c r="H27" i="54"/>
  <c r="F16" i="80" s="1"/>
  <c r="H28" i="54"/>
  <c r="F41" i="80" s="1"/>
  <c r="H29" i="54"/>
  <c r="F18" i="80" s="1"/>
  <c r="H30" i="54"/>
  <c r="F28" i="80" s="1"/>
  <c r="H31" i="54"/>
  <c r="F19" i="80" s="1"/>
  <c r="H32" i="54"/>
  <c r="F63" i="80" s="1"/>
  <c r="H33" i="54"/>
  <c r="F20" i="80" s="1"/>
  <c r="H34" i="54"/>
  <c r="H35" i="54"/>
  <c r="F46" i="80" s="1"/>
  <c r="H36" i="54"/>
  <c r="F54" i="80" s="1"/>
  <c r="H37" i="54"/>
  <c r="F29" i="80" s="1"/>
  <c r="H38" i="54"/>
  <c r="F47" i="80" s="1"/>
  <c r="H39" i="54"/>
  <c r="H40" i="54"/>
  <c r="F23" i="80" s="1"/>
  <c r="H41" i="54"/>
  <c r="F35" i="80" s="1"/>
  <c r="H42" i="54"/>
  <c r="F30" i="80" s="1"/>
  <c r="H43" i="54"/>
  <c r="F24" i="80" s="1"/>
  <c r="H44" i="54"/>
  <c r="F36" i="80" s="1"/>
  <c r="H45" i="54"/>
  <c r="F25" i="80" s="1"/>
  <c r="H46" i="54"/>
  <c r="F37" i="80" s="1"/>
  <c r="H47" i="54"/>
  <c r="F60" i="80" s="1"/>
  <c r="H48" i="54"/>
  <c r="H49" i="54"/>
  <c r="F61" i="80" s="1"/>
  <c r="H50" i="54"/>
  <c r="F64" i="80" s="1"/>
  <c r="H51" i="54"/>
  <c r="F56" i="80" s="1"/>
  <c r="H52" i="54"/>
  <c r="F65" i="80" s="1"/>
  <c r="H53" i="54"/>
  <c r="F48" i="80" s="1"/>
  <c r="H54" i="54"/>
  <c r="F38" i="80" s="1"/>
  <c r="H55" i="54"/>
  <c r="F49" i="80" s="1"/>
  <c r="H56" i="54"/>
  <c r="F26" i="80" s="1"/>
  <c r="H57" i="54"/>
  <c r="F39" i="80" s="1"/>
  <c r="H58" i="54"/>
  <c r="F31" i="80" s="1"/>
  <c r="H59" i="54"/>
  <c r="F32" i="80" s="1"/>
  <c r="H60" i="54"/>
  <c r="F42" i="80" s="1"/>
  <c r="H61" i="54"/>
  <c r="F43" i="80" s="1"/>
  <c r="H62" i="54"/>
  <c r="F44" i="80" s="1"/>
  <c r="H63" i="54"/>
  <c r="F50" i="80" s="1"/>
  <c r="H64" i="54"/>
  <c r="F51" i="80" s="1"/>
  <c r="H65" i="54"/>
  <c r="F52" i="80" s="1"/>
  <c r="H66" i="54"/>
  <c r="H67" i="54"/>
  <c r="F58" i="80" s="1"/>
  <c r="H19" i="54"/>
  <c r="F8" i="80" s="1"/>
  <c r="F20" i="54"/>
  <c r="D9" i="80" s="1"/>
  <c r="F21" i="54"/>
  <c r="D11" i="80" s="1"/>
  <c r="F22" i="54"/>
  <c r="D13" i="80" s="1"/>
  <c r="F23" i="54"/>
  <c r="D14" i="80" s="1"/>
  <c r="F24" i="54"/>
  <c r="D15" i="80" s="1"/>
  <c r="F25" i="54"/>
  <c r="D12" i="80" s="1"/>
  <c r="F26" i="54"/>
  <c r="D10" i="80" s="1"/>
  <c r="F27" i="54"/>
  <c r="D16" i="80" s="1"/>
  <c r="F28" i="54"/>
  <c r="D41" i="80" s="1"/>
  <c r="F29" i="54"/>
  <c r="D18" i="80" s="1"/>
  <c r="F30" i="54"/>
  <c r="D28" i="80" s="1"/>
  <c r="F31" i="54"/>
  <c r="D19" i="80" s="1"/>
  <c r="F32" i="54"/>
  <c r="D63" i="80" s="1"/>
  <c r="F33" i="54"/>
  <c r="F34" i="54"/>
  <c r="F35" i="54"/>
  <c r="D46" i="80" s="1"/>
  <c r="F36" i="54"/>
  <c r="D54" i="80" s="1"/>
  <c r="F37" i="54"/>
  <c r="F38" i="54"/>
  <c r="D47" i="80" s="1"/>
  <c r="F39" i="54"/>
  <c r="D34" i="80" s="1"/>
  <c r="F40" i="54"/>
  <c r="D23" i="80" s="1"/>
  <c r="F41" i="54"/>
  <c r="D35" i="80" s="1"/>
  <c r="F42" i="54"/>
  <c r="D30" i="80" s="1"/>
  <c r="F43" i="54"/>
  <c r="D24" i="80" s="1"/>
  <c r="F44" i="54"/>
  <c r="D36" i="80" s="1"/>
  <c r="F45" i="54"/>
  <c r="D25" i="80" s="1"/>
  <c r="F46" i="54"/>
  <c r="D37" i="80" s="1"/>
  <c r="F47" i="54"/>
  <c r="D60" i="80" s="1"/>
  <c r="F48" i="54"/>
  <c r="D55" i="80" s="1"/>
  <c r="F49" i="54"/>
  <c r="D61" i="80" s="1"/>
  <c r="F50" i="54"/>
  <c r="D64" i="80" s="1"/>
  <c r="F51" i="54"/>
  <c r="D56" i="80" s="1"/>
  <c r="F52" i="54"/>
  <c r="D65" i="80" s="1"/>
  <c r="F53" i="54"/>
  <c r="D48" i="80" s="1"/>
  <c r="F54" i="54"/>
  <c r="D38" i="80" s="1"/>
  <c r="F55" i="54"/>
  <c r="D49" i="80" s="1"/>
  <c r="F56" i="54"/>
  <c r="D26" i="80" s="1"/>
  <c r="F57" i="54"/>
  <c r="D39" i="80" s="1"/>
  <c r="F58" i="54"/>
  <c r="D31" i="80" s="1"/>
  <c r="F59" i="54"/>
  <c r="D32" i="80" s="1"/>
  <c r="F60" i="54"/>
  <c r="D42" i="80" s="1"/>
  <c r="F61" i="54"/>
  <c r="D43" i="80" s="1"/>
  <c r="F62" i="54"/>
  <c r="D44" i="80" s="1"/>
  <c r="F63" i="54"/>
  <c r="D50" i="80" s="1"/>
  <c r="F64" i="54"/>
  <c r="D51" i="80" s="1"/>
  <c r="F65" i="54"/>
  <c r="D52" i="80" s="1"/>
  <c r="F66" i="54"/>
  <c r="D57" i="80" s="1"/>
  <c r="F67" i="54"/>
  <c r="D58" i="80" s="1"/>
  <c r="F19" i="54"/>
  <c r="D8" i="80" s="1"/>
  <c r="E65" i="80"/>
  <c r="C65" i="80"/>
  <c r="W65" i="81" s="1"/>
  <c r="D56" i="101" s="1"/>
  <c r="E64" i="80"/>
  <c r="C64" i="80"/>
  <c r="W64" i="81" s="1"/>
  <c r="D55" i="101" s="1"/>
  <c r="E63" i="80"/>
  <c r="C63" i="80"/>
  <c r="W63" i="81" s="1"/>
  <c r="E61" i="80"/>
  <c r="C61" i="80"/>
  <c r="W61" i="81" s="1"/>
  <c r="D52" i="101" s="1"/>
  <c r="E60" i="80"/>
  <c r="C60" i="80"/>
  <c r="W60" i="81" s="1"/>
  <c r="E58" i="80"/>
  <c r="C58" i="80"/>
  <c r="W58" i="81" s="1"/>
  <c r="D49" i="101" s="1"/>
  <c r="F57" i="80"/>
  <c r="E57" i="80"/>
  <c r="C57" i="80"/>
  <c r="W57" i="81" s="1"/>
  <c r="D48" i="101" s="1"/>
  <c r="E56" i="80"/>
  <c r="C56" i="80"/>
  <c r="W56" i="81" s="1"/>
  <c r="D47" i="101" s="1"/>
  <c r="F55" i="80"/>
  <c r="E55" i="80"/>
  <c r="C55" i="80"/>
  <c r="W55" i="81" s="1"/>
  <c r="D46" i="101" s="1"/>
  <c r="E54" i="80"/>
  <c r="C54" i="80"/>
  <c r="W54" i="81" s="1"/>
  <c r="E52" i="80"/>
  <c r="C52" i="80"/>
  <c r="W52" i="81" s="1"/>
  <c r="D43" i="101" s="1"/>
  <c r="E51" i="80"/>
  <c r="C51" i="80"/>
  <c r="W51" i="81" s="1"/>
  <c r="D42" i="101" s="1"/>
  <c r="E50" i="80"/>
  <c r="C50" i="80"/>
  <c r="W50" i="81" s="1"/>
  <c r="D41" i="101" s="1"/>
  <c r="E49" i="80"/>
  <c r="C49" i="80"/>
  <c r="W49" i="81" s="1"/>
  <c r="D40" i="101" s="1"/>
  <c r="E48" i="80"/>
  <c r="C48" i="80"/>
  <c r="W48" i="81" s="1"/>
  <c r="D39" i="101" s="1"/>
  <c r="E47" i="80"/>
  <c r="C47" i="80"/>
  <c r="W47" i="81" s="1"/>
  <c r="D38" i="101" s="1"/>
  <c r="E46" i="80"/>
  <c r="C46" i="80"/>
  <c r="W46" i="81" s="1"/>
  <c r="E44" i="80"/>
  <c r="C44" i="80"/>
  <c r="W44" i="81" s="1"/>
  <c r="D35" i="101" s="1"/>
  <c r="E43" i="80"/>
  <c r="C43" i="80"/>
  <c r="W43" i="81" s="1"/>
  <c r="D34" i="101" s="1"/>
  <c r="E42" i="80"/>
  <c r="C42" i="80"/>
  <c r="W42" i="81" s="1"/>
  <c r="D33" i="101" s="1"/>
  <c r="E41" i="80"/>
  <c r="C41" i="80"/>
  <c r="W41" i="81" s="1"/>
  <c r="E39" i="80"/>
  <c r="C39" i="80"/>
  <c r="W39" i="81" s="1"/>
  <c r="D30" i="101" s="1"/>
  <c r="E38" i="80"/>
  <c r="C38" i="80"/>
  <c r="W38" i="81" s="1"/>
  <c r="D29" i="101" s="1"/>
  <c r="E37" i="80"/>
  <c r="C37" i="80"/>
  <c r="W37" i="81" s="1"/>
  <c r="D28" i="101" s="1"/>
  <c r="E36" i="80"/>
  <c r="C36" i="80"/>
  <c r="W36" i="81" s="1"/>
  <c r="D27" i="101" s="1"/>
  <c r="E35" i="80"/>
  <c r="C35" i="80"/>
  <c r="W35" i="81" s="1"/>
  <c r="D26" i="101" s="1"/>
  <c r="F34" i="80"/>
  <c r="E34" i="80"/>
  <c r="C34" i="80"/>
  <c r="W34" i="81" s="1"/>
  <c r="E32" i="80"/>
  <c r="C32" i="80"/>
  <c r="W32" i="81" s="1"/>
  <c r="D23" i="101" s="1"/>
  <c r="E31" i="80"/>
  <c r="C31" i="80"/>
  <c r="W31" i="81" s="1"/>
  <c r="D22" i="101" s="1"/>
  <c r="E30" i="80"/>
  <c r="C30" i="80"/>
  <c r="W30" i="81" s="1"/>
  <c r="D21" i="101" s="1"/>
  <c r="E29" i="80"/>
  <c r="D29" i="80"/>
  <c r="C29" i="80"/>
  <c r="W29" i="81" s="1"/>
  <c r="D20" i="101" s="1"/>
  <c r="E28" i="80"/>
  <c r="C28" i="80"/>
  <c r="W28" i="81" s="1"/>
  <c r="E26" i="80"/>
  <c r="C26" i="80"/>
  <c r="W26" i="81" s="1"/>
  <c r="D17" i="101" s="1"/>
  <c r="E25" i="80"/>
  <c r="C25" i="80"/>
  <c r="W25" i="81" s="1"/>
  <c r="D16" i="101" s="1"/>
  <c r="E24" i="80"/>
  <c r="C24" i="80"/>
  <c r="W24" i="81" s="1"/>
  <c r="D15" i="101" s="1"/>
  <c r="E23" i="80"/>
  <c r="C23" i="80"/>
  <c r="W23" i="81" s="1"/>
  <c r="D14" i="101" s="1"/>
  <c r="F22" i="80"/>
  <c r="E22" i="80"/>
  <c r="D22" i="80"/>
  <c r="C22" i="80"/>
  <c r="W22" i="81" s="1"/>
  <c r="E20" i="80"/>
  <c r="D20" i="80"/>
  <c r="C20" i="80"/>
  <c r="W20" i="81" s="1"/>
  <c r="D11" i="101" s="1"/>
  <c r="E19" i="80"/>
  <c r="C19" i="80"/>
  <c r="W19" i="81" s="1"/>
  <c r="D10" i="101" s="1"/>
  <c r="E18" i="80"/>
  <c r="C18" i="80"/>
  <c r="W18" i="81" s="1"/>
  <c r="E16" i="80"/>
  <c r="C16" i="80"/>
  <c r="W16" i="81" s="1"/>
  <c r="E15" i="80"/>
  <c r="C15" i="80"/>
  <c r="W15" i="81" s="1"/>
  <c r="E14" i="80"/>
  <c r="C14" i="80"/>
  <c r="W14" i="81" s="1"/>
  <c r="E13" i="80"/>
  <c r="C13" i="80"/>
  <c r="W13" i="81" s="1"/>
  <c r="E12" i="80"/>
  <c r="C12" i="80"/>
  <c r="W12" i="81" s="1"/>
  <c r="F11" i="80"/>
  <c r="E11" i="80"/>
  <c r="C11" i="80"/>
  <c r="W11" i="81" s="1"/>
  <c r="E10" i="80"/>
  <c r="C10" i="80"/>
  <c r="W10" i="81" s="1"/>
  <c r="E9" i="80"/>
  <c r="C9" i="80"/>
  <c r="W9" i="81" s="1"/>
  <c r="E8" i="80"/>
  <c r="C8" i="80"/>
  <c r="W8" i="81" s="1"/>
  <c r="F7" i="80"/>
  <c r="D7" i="80"/>
  <c r="F6" i="80"/>
  <c r="D6" i="80"/>
  <c r="U6" i="55"/>
  <c r="U7" i="55"/>
  <c r="U8" i="55"/>
  <c r="U9" i="55"/>
  <c r="U10" i="55"/>
  <c r="U11" i="55"/>
  <c r="U12" i="55"/>
  <c r="U13" i="55"/>
  <c r="U14" i="55"/>
  <c r="U15" i="55"/>
  <c r="U16" i="55"/>
  <c r="U17" i="55"/>
  <c r="U18" i="55"/>
  <c r="U19" i="55"/>
  <c r="U20" i="55"/>
  <c r="U21" i="55"/>
  <c r="U22" i="55"/>
  <c r="U23" i="55"/>
  <c r="U24" i="55"/>
  <c r="U25" i="55"/>
  <c r="U26" i="55"/>
  <c r="U27" i="55"/>
  <c r="U28" i="55"/>
  <c r="U29" i="55"/>
  <c r="U30" i="55"/>
  <c r="U31" i="55"/>
  <c r="U32" i="55"/>
  <c r="U33" i="55"/>
  <c r="U34" i="55"/>
  <c r="U35" i="55"/>
  <c r="U36" i="55"/>
  <c r="U37" i="55"/>
  <c r="U38" i="55"/>
  <c r="U39" i="55"/>
  <c r="U40" i="55"/>
  <c r="U41" i="55"/>
  <c r="U42" i="55"/>
  <c r="U43" i="55"/>
  <c r="U44" i="55"/>
  <c r="U45" i="55"/>
  <c r="U46" i="55"/>
  <c r="U47" i="55"/>
  <c r="U48" i="55"/>
  <c r="U49" i="55"/>
  <c r="U50" i="55"/>
  <c r="U51" i="55"/>
  <c r="U52" i="55"/>
  <c r="U53" i="55"/>
  <c r="U54" i="55"/>
  <c r="U55" i="55"/>
  <c r="U5" i="55"/>
  <c r="R7" i="55"/>
  <c r="R8" i="55"/>
  <c r="T8" i="55" s="1"/>
  <c r="R9" i="55"/>
  <c r="R10" i="55"/>
  <c r="T10" i="55" s="1"/>
  <c r="R11" i="55"/>
  <c r="R12" i="55"/>
  <c r="E14" i="56" s="1"/>
  <c r="K14" i="56" s="1"/>
  <c r="R13" i="55"/>
  <c r="R14" i="55"/>
  <c r="S14" i="55" s="1"/>
  <c r="R15" i="55"/>
  <c r="R16" i="55"/>
  <c r="S16" i="55" s="1"/>
  <c r="R17" i="55"/>
  <c r="R18" i="55"/>
  <c r="R19" i="55"/>
  <c r="R20" i="55"/>
  <c r="R21" i="55"/>
  <c r="R22" i="55"/>
  <c r="S22" i="55" s="1"/>
  <c r="R23" i="55"/>
  <c r="R24" i="55"/>
  <c r="E26" i="56" s="1"/>
  <c r="K26" i="56" s="1"/>
  <c r="R25" i="55"/>
  <c r="E27" i="56" s="1"/>
  <c r="R26" i="55"/>
  <c r="T26" i="55" s="1"/>
  <c r="R27" i="55"/>
  <c r="R28" i="55"/>
  <c r="S28" i="55" s="1"/>
  <c r="R29" i="55"/>
  <c r="R30" i="55"/>
  <c r="R31" i="55"/>
  <c r="R32" i="55"/>
  <c r="T32" i="55" s="1"/>
  <c r="R33" i="55"/>
  <c r="R34" i="55"/>
  <c r="R35" i="55"/>
  <c r="R36" i="55"/>
  <c r="S36" i="55" s="1"/>
  <c r="R37" i="55"/>
  <c r="R38" i="55"/>
  <c r="R39" i="55"/>
  <c r="R40" i="55"/>
  <c r="R41" i="55"/>
  <c r="R42" i="55"/>
  <c r="T42" i="55" s="1"/>
  <c r="R43" i="55"/>
  <c r="S43" i="55" s="1"/>
  <c r="R44" i="55"/>
  <c r="S44" i="55" s="1"/>
  <c r="R45" i="55"/>
  <c r="R46" i="55"/>
  <c r="R47" i="55"/>
  <c r="R48" i="55"/>
  <c r="R49" i="55"/>
  <c r="R50" i="55"/>
  <c r="R51" i="55"/>
  <c r="E53" i="56" s="1"/>
  <c r="K53" i="56" s="1"/>
  <c r="R52" i="55"/>
  <c r="E54" i="56" s="1"/>
  <c r="K54" i="56" s="1"/>
  <c r="R53" i="55"/>
  <c r="R54" i="55"/>
  <c r="R55" i="55"/>
  <c r="AE7" i="80"/>
  <c r="AA19" i="54"/>
  <c r="AA20" i="54"/>
  <c r="AA21" i="54"/>
  <c r="AA22" i="54"/>
  <c r="AA23" i="54"/>
  <c r="AB14" i="80" s="1"/>
  <c r="AA24" i="54"/>
  <c r="AA25" i="54"/>
  <c r="AB12" i="80" s="1"/>
  <c r="AA26" i="54"/>
  <c r="AB10" i="80" s="1"/>
  <c r="AA27" i="54"/>
  <c r="AA28" i="54"/>
  <c r="AA29" i="54"/>
  <c r="AA30" i="54"/>
  <c r="AA31" i="54"/>
  <c r="AA32" i="54"/>
  <c r="AA33" i="54"/>
  <c r="AB20" i="80" s="1"/>
  <c r="AA34" i="54"/>
  <c r="AB22" i="80" s="1"/>
  <c r="AA35" i="54"/>
  <c r="AA36" i="54"/>
  <c r="AA37" i="54"/>
  <c r="AB29" i="80" s="1"/>
  <c r="AA38" i="54"/>
  <c r="AA39" i="54"/>
  <c r="AB34" i="80" s="1"/>
  <c r="AA40" i="54"/>
  <c r="AA41" i="54"/>
  <c r="AA42" i="54"/>
  <c r="AB30" i="80" s="1"/>
  <c r="AA43" i="54"/>
  <c r="AA44" i="54"/>
  <c r="AA45" i="54"/>
  <c r="AB25" i="80" s="1"/>
  <c r="AA46" i="54"/>
  <c r="AA47" i="54"/>
  <c r="AA48" i="54"/>
  <c r="AA49" i="54"/>
  <c r="AB61" i="80" s="1"/>
  <c r="AA50" i="54"/>
  <c r="AB64" i="80" s="1"/>
  <c r="AA51" i="54"/>
  <c r="AA52" i="54"/>
  <c r="AA53" i="54"/>
  <c r="AB48" i="80" s="1"/>
  <c r="AA54" i="54"/>
  <c r="AA55" i="54"/>
  <c r="AB49" i="80" s="1"/>
  <c r="AA56" i="54"/>
  <c r="AA57" i="54"/>
  <c r="AA58" i="54"/>
  <c r="AB31" i="80" s="1"/>
  <c r="AA59" i="54"/>
  <c r="AA60" i="54"/>
  <c r="AA61" i="54"/>
  <c r="AB43" i="80" s="1"/>
  <c r="AA62" i="54"/>
  <c r="AA63" i="54"/>
  <c r="AB50" i="80" s="1"/>
  <c r="AA64" i="54"/>
  <c r="AA65" i="54"/>
  <c r="AA66" i="54"/>
  <c r="AA67" i="54"/>
  <c r="Y19" i="54"/>
  <c r="Y20" i="54"/>
  <c r="Z9" i="80" s="1"/>
  <c r="Y21" i="54"/>
  <c r="Z11" i="80" s="1"/>
  <c r="Y22" i="54"/>
  <c r="Z13" i="80" s="1"/>
  <c r="Y23" i="54"/>
  <c r="Y24" i="54"/>
  <c r="Z15" i="80" s="1"/>
  <c r="Y25" i="54"/>
  <c r="Z12" i="80" s="1"/>
  <c r="Y26" i="54"/>
  <c r="Y27" i="54"/>
  <c r="Y28" i="54"/>
  <c r="Z41" i="80" s="1"/>
  <c r="Y29" i="54"/>
  <c r="Y30" i="54"/>
  <c r="Y31" i="54"/>
  <c r="Y32" i="54"/>
  <c r="Z63" i="80" s="1"/>
  <c r="Y33" i="54"/>
  <c r="Z20" i="80" s="1"/>
  <c r="Y34" i="54"/>
  <c r="Y35" i="54"/>
  <c r="Y36" i="54"/>
  <c r="Z54" i="80" s="1"/>
  <c r="Y37" i="54"/>
  <c r="Y38" i="54"/>
  <c r="Y39" i="54"/>
  <c r="Y40" i="54"/>
  <c r="Z23" i="80" s="1"/>
  <c r="Y41" i="54"/>
  <c r="Y42" i="54"/>
  <c r="Y43" i="54"/>
  <c r="Z24" i="80" s="1"/>
  <c r="Y44" i="54"/>
  <c r="Z36" i="80" s="1"/>
  <c r="Y45" i="54"/>
  <c r="Y46" i="54"/>
  <c r="Z37" i="80" s="1"/>
  <c r="Y47" i="54"/>
  <c r="Y48" i="54"/>
  <c r="Z55" i="80" s="1"/>
  <c r="Y49" i="54"/>
  <c r="Z61" i="80" s="1"/>
  <c r="Y50" i="54"/>
  <c r="Y51" i="54"/>
  <c r="Y52" i="54"/>
  <c r="Z65" i="80" s="1"/>
  <c r="Y53" i="54"/>
  <c r="Y54" i="54"/>
  <c r="Y55" i="54"/>
  <c r="Z49" i="80" s="1"/>
  <c r="Y56" i="54"/>
  <c r="Z26" i="80" s="1"/>
  <c r="Y57" i="54"/>
  <c r="Z39" i="80" s="1"/>
  <c r="Y58" i="54"/>
  <c r="Y59" i="54"/>
  <c r="Y60" i="54"/>
  <c r="Z42" i="80" s="1"/>
  <c r="Y61" i="54"/>
  <c r="Y62" i="54"/>
  <c r="Y63" i="54"/>
  <c r="Z50" i="80" s="1"/>
  <c r="Y64" i="54"/>
  <c r="Z51" i="80" s="1"/>
  <c r="Y65" i="54"/>
  <c r="Z52" i="80" s="1"/>
  <c r="Y66" i="54"/>
  <c r="Z57" i="80" s="1"/>
  <c r="Y67" i="54"/>
  <c r="K28" i="54"/>
  <c r="H41" i="80" s="1"/>
  <c r="K29" i="54"/>
  <c r="W29" i="54" s="1"/>
  <c r="K30" i="54"/>
  <c r="W30" i="54" s="1"/>
  <c r="K31" i="54"/>
  <c r="W31" i="54" s="1"/>
  <c r="K32" i="54"/>
  <c r="W32" i="54" s="1"/>
  <c r="K33" i="54"/>
  <c r="U33" i="54" s="1"/>
  <c r="K34" i="54"/>
  <c r="W34" i="54" s="1"/>
  <c r="K35" i="54"/>
  <c r="O35" i="54" s="1"/>
  <c r="L46" i="80" s="1"/>
  <c r="K36" i="54"/>
  <c r="H54" i="80" s="1"/>
  <c r="K37" i="54"/>
  <c r="U37" i="54" s="1"/>
  <c r="K38" i="54"/>
  <c r="H47" i="80" s="1"/>
  <c r="K39" i="54"/>
  <c r="U39" i="54" s="1"/>
  <c r="K40" i="54"/>
  <c r="U40" i="54" s="1"/>
  <c r="K41" i="54"/>
  <c r="U41" i="54" s="1"/>
  <c r="K42" i="54"/>
  <c r="U42" i="54" s="1"/>
  <c r="K43" i="54"/>
  <c r="AF43" i="54" s="1"/>
  <c r="AG24" i="80" s="1"/>
  <c r="K44" i="54"/>
  <c r="AF44" i="54" s="1"/>
  <c r="AG36" i="80" s="1"/>
  <c r="K45" i="54"/>
  <c r="W45" i="54" s="1"/>
  <c r="K46" i="54"/>
  <c r="W46" i="54" s="1"/>
  <c r="K47" i="54"/>
  <c r="U47" i="54" s="1"/>
  <c r="K48" i="54"/>
  <c r="AF48" i="54" s="1"/>
  <c r="K49" i="54"/>
  <c r="AF49" i="54" s="1"/>
  <c r="K50" i="54"/>
  <c r="O50" i="54" s="1"/>
  <c r="L64" i="80" s="1"/>
  <c r="K51" i="54"/>
  <c r="U51" i="54" s="1"/>
  <c r="K52" i="54"/>
  <c r="U52" i="54" s="1"/>
  <c r="K53" i="54"/>
  <c r="W53" i="54" s="1"/>
  <c r="K54" i="54"/>
  <c r="H38" i="80" s="1"/>
  <c r="K55" i="54"/>
  <c r="O55" i="54" s="1"/>
  <c r="L49" i="80" s="1"/>
  <c r="K56" i="54"/>
  <c r="U56" i="54" s="1"/>
  <c r="K57" i="54"/>
  <c r="U57" i="54" s="1"/>
  <c r="K58" i="54"/>
  <c r="U58" i="54" s="1"/>
  <c r="K59" i="54"/>
  <c r="O59" i="54" s="1"/>
  <c r="L32" i="80" s="1"/>
  <c r="K60" i="54"/>
  <c r="U60" i="54" s="1"/>
  <c r="K61" i="54"/>
  <c r="U61" i="54" s="1"/>
  <c r="K62" i="54"/>
  <c r="O62" i="54" s="1"/>
  <c r="L44" i="80" s="1"/>
  <c r="K63" i="54"/>
  <c r="U63" i="54" s="1"/>
  <c r="K64" i="54"/>
  <c r="W64" i="54" s="1"/>
  <c r="K65" i="54"/>
  <c r="O65" i="54" s="1"/>
  <c r="L52" i="80" s="1"/>
  <c r="K66" i="54"/>
  <c r="O66" i="54" s="1"/>
  <c r="L57" i="80" s="1"/>
  <c r="K67" i="54"/>
  <c r="W67" i="54" s="1"/>
  <c r="K68" i="54"/>
  <c r="K27" i="54"/>
  <c r="W27" i="54" s="1"/>
  <c r="K26" i="54"/>
  <c r="O26" i="54" s="1"/>
  <c r="L10" i="80" s="1"/>
  <c r="K25" i="54"/>
  <c r="AF25" i="54" s="1"/>
  <c r="K24" i="54"/>
  <c r="H15" i="80" s="1"/>
  <c r="K23" i="54"/>
  <c r="U23" i="54" s="1"/>
  <c r="K22" i="54"/>
  <c r="AF22" i="54" s="1"/>
  <c r="AG13" i="80" s="1"/>
  <c r="K21" i="54"/>
  <c r="U21" i="54" s="1"/>
  <c r="K20" i="54"/>
  <c r="U20" i="54" s="1"/>
  <c r="K19" i="54"/>
  <c r="H8" i="80" s="1"/>
  <c r="I67" i="54"/>
  <c r="G58" i="80" s="1"/>
  <c r="I66" i="54"/>
  <c r="G57" i="80" s="1"/>
  <c r="I65" i="54"/>
  <c r="G52" i="80" s="1"/>
  <c r="I64" i="54"/>
  <c r="G51" i="80" s="1"/>
  <c r="I63" i="54"/>
  <c r="G50" i="80" s="1"/>
  <c r="I61" i="54"/>
  <c r="G43" i="80" s="1"/>
  <c r="I59" i="54"/>
  <c r="G32" i="80" s="1"/>
  <c r="E11" i="54"/>
  <c r="I57" i="54"/>
  <c r="G39" i="80" s="1"/>
  <c r="I55" i="54"/>
  <c r="G49" i="80" s="1"/>
  <c r="I53" i="54"/>
  <c r="G48" i="80" s="1"/>
  <c r="I52" i="54"/>
  <c r="G65" i="80" s="1"/>
  <c r="I51" i="54"/>
  <c r="G56" i="80" s="1"/>
  <c r="I49" i="54"/>
  <c r="G61" i="80" s="1"/>
  <c r="I47" i="54"/>
  <c r="G60" i="80" s="1"/>
  <c r="I45" i="54"/>
  <c r="G25" i="80" s="1"/>
  <c r="I43" i="54"/>
  <c r="G24" i="80" s="1"/>
  <c r="I41" i="54"/>
  <c r="G35" i="80" s="1"/>
  <c r="I40" i="54"/>
  <c r="G23" i="80" s="1"/>
  <c r="I39" i="54"/>
  <c r="G34" i="80" s="1"/>
  <c r="E14" i="54"/>
  <c r="I37" i="54"/>
  <c r="G29" i="80" s="1"/>
  <c r="I35" i="54"/>
  <c r="G46" i="80" s="1"/>
  <c r="I33" i="54"/>
  <c r="G20" i="80" s="1"/>
  <c r="I31" i="54"/>
  <c r="G19" i="80" s="1"/>
  <c r="I29" i="54"/>
  <c r="G18" i="80" s="1"/>
  <c r="I27" i="54"/>
  <c r="G16" i="80" s="1"/>
  <c r="I26" i="54"/>
  <c r="G10" i="80" s="1"/>
  <c r="I25" i="54"/>
  <c r="G12" i="80" s="1"/>
  <c r="I24" i="54"/>
  <c r="G15" i="80" s="1"/>
  <c r="I23" i="54"/>
  <c r="G14" i="80" s="1"/>
  <c r="I22" i="54"/>
  <c r="G13" i="80" s="1"/>
  <c r="I21" i="54"/>
  <c r="G11" i="80" s="1"/>
  <c r="I20" i="54"/>
  <c r="G9" i="80" s="1"/>
  <c r="I19" i="54"/>
  <c r="G8" i="80" s="1"/>
  <c r="G18" i="54"/>
  <c r="G17" i="54"/>
  <c r="G15" i="61" s="1"/>
  <c r="G16" i="54"/>
  <c r="G14" i="61" s="1"/>
  <c r="E16" i="54"/>
  <c r="G15" i="54"/>
  <c r="G13" i="61" s="1"/>
  <c r="G14" i="54"/>
  <c r="G12" i="61" s="1"/>
  <c r="G13" i="54"/>
  <c r="G11" i="61" s="1"/>
  <c r="G12" i="54"/>
  <c r="G11" i="54"/>
  <c r="G9" i="61" s="1"/>
  <c r="G10" i="54"/>
  <c r="G8" i="61" s="1"/>
  <c r="G9" i="54"/>
  <c r="G7" i="61" s="1"/>
  <c r="E9" i="54"/>
  <c r="G8" i="54"/>
  <c r="G6" i="61" s="1"/>
  <c r="I6" i="80"/>
  <c r="K6" i="80"/>
  <c r="N6" i="80"/>
  <c r="P6" i="80"/>
  <c r="U6" i="80"/>
  <c r="AA6" i="80"/>
  <c r="AC6" i="80"/>
  <c r="AF6" i="80"/>
  <c r="AH6" i="80"/>
  <c r="I7" i="80"/>
  <c r="K7" i="80"/>
  <c r="N7" i="80"/>
  <c r="P7" i="80"/>
  <c r="U7" i="80"/>
  <c r="AA7" i="80"/>
  <c r="AC7" i="80"/>
  <c r="AD7" i="80"/>
  <c r="AF7" i="80"/>
  <c r="AH7" i="80"/>
  <c r="J8" i="80"/>
  <c r="O8" i="80"/>
  <c r="J9" i="80"/>
  <c r="O9" i="80"/>
  <c r="P9" i="80"/>
  <c r="AF9" i="80"/>
  <c r="J10" i="80"/>
  <c r="O10" i="80"/>
  <c r="P10" i="80"/>
  <c r="J11" i="80"/>
  <c r="O11" i="80"/>
  <c r="J12" i="80"/>
  <c r="K12" i="80"/>
  <c r="O12" i="80"/>
  <c r="P12" i="80"/>
  <c r="AD12" i="80"/>
  <c r="J13" i="80"/>
  <c r="O13" i="80"/>
  <c r="J14" i="80"/>
  <c r="O14" i="80"/>
  <c r="P14" i="80"/>
  <c r="J15" i="80"/>
  <c r="O15" i="80"/>
  <c r="P15" i="80"/>
  <c r="AF15" i="80"/>
  <c r="J16" i="80"/>
  <c r="O16" i="80"/>
  <c r="J18" i="80"/>
  <c r="O18" i="80"/>
  <c r="J19" i="80"/>
  <c r="O19" i="80"/>
  <c r="AD19" i="80"/>
  <c r="J20" i="80"/>
  <c r="O20" i="80"/>
  <c r="AD20" i="80"/>
  <c r="J22" i="80"/>
  <c r="O22" i="80"/>
  <c r="J23" i="80"/>
  <c r="O23" i="80"/>
  <c r="AD23" i="80"/>
  <c r="J24" i="80"/>
  <c r="O24" i="80"/>
  <c r="J25" i="80"/>
  <c r="O25" i="80"/>
  <c r="J26" i="80"/>
  <c r="O26" i="80"/>
  <c r="J28" i="80"/>
  <c r="O28" i="80"/>
  <c r="J29" i="80"/>
  <c r="O29" i="80"/>
  <c r="J30" i="80"/>
  <c r="O30" i="80"/>
  <c r="J31" i="80"/>
  <c r="O31" i="80"/>
  <c r="J32" i="80"/>
  <c r="O32" i="80"/>
  <c r="J34" i="80"/>
  <c r="O34" i="80"/>
  <c r="J35" i="80"/>
  <c r="O35" i="80"/>
  <c r="J36" i="80"/>
  <c r="O36" i="80"/>
  <c r="AD36" i="80"/>
  <c r="J37" i="80"/>
  <c r="O37" i="80"/>
  <c r="AD37" i="80"/>
  <c r="J38" i="80"/>
  <c r="O38" i="80"/>
  <c r="J39" i="80"/>
  <c r="O39" i="80"/>
  <c r="J41" i="80"/>
  <c r="O41" i="80"/>
  <c r="J42" i="80"/>
  <c r="O42" i="80"/>
  <c r="J43" i="80"/>
  <c r="O43" i="80"/>
  <c r="J44" i="80"/>
  <c r="O44" i="80"/>
  <c r="J46" i="80"/>
  <c r="O46" i="80"/>
  <c r="J47" i="80"/>
  <c r="O47" i="80"/>
  <c r="J48" i="80"/>
  <c r="O48" i="80"/>
  <c r="J49" i="80"/>
  <c r="O49" i="80"/>
  <c r="AD49" i="80"/>
  <c r="J50" i="80"/>
  <c r="O50" i="80"/>
  <c r="AD50" i="80"/>
  <c r="J51" i="80"/>
  <c r="O51" i="80"/>
  <c r="J52" i="80"/>
  <c r="O52" i="80"/>
  <c r="J54" i="80"/>
  <c r="O54" i="80"/>
  <c r="J55" i="80"/>
  <c r="O55" i="80"/>
  <c r="J56" i="80"/>
  <c r="O56" i="80"/>
  <c r="J57" i="80"/>
  <c r="O57" i="80"/>
  <c r="J58" i="80"/>
  <c r="O58" i="80"/>
  <c r="J60" i="80"/>
  <c r="O60" i="80"/>
  <c r="J61" i="80"/>
  <c r="O61" i="80"/>
  <c r="J63" i="80"/>
  <c r="O63" i="80"/>
  <c r="J64" i="80"/>
  <c r="O64" i="80"/>
  <c r="J65" i="80"/>
  <c r="O65" i="80"/>
  <c r="AE18" i="67"/>
  <c r="AF18" i="67"/>
  <c r="AG18" i="67"/>
  <c r="X18" i="67"/>
  <c r="Y18" i="67"/>
  <c r="G34" i="70"/>
  <c r="S34" i="70" s="1"/>
  <c r="F34" i="70"/>
  <c r="R34" i="70" s="1"/>
  <c r="E34" i="70"/>
  <c r="Q34" i="70" s="1"/>
  <c r="G33" i="70"/>
  <c r="S33" i="70" s="1"/>
  <c r="F33" i="70"/>
  <c r="R33" i="70" s="1"/>
  <c r="E33" i="70"/>
  <c r="Q33" i="70" s="1"/>
  <c r="G32" i="70"/>
  <c r="S32" i="70" s="1"/>
  <c r="F32" i="70"/>
  <c r="R32" i="70" s="1"/>
  <c r="E32" i="70"/>
  <c r="Q32" i="70" s="1"/>
  <c r="G31" i="70"/>
  <c r="S31" i="70" s="1"/>
  <c r="F31" i="70"/>
  <c r="R31" i="70" s="1"/>
  <c r="E31" i="70"/>
  <c r="Q31" i="70" s="1"/>
  <c r="G30" i="70"/>
  <c r="S30" i="70" s="1"/>
  <c r="F30" i="70"/>
  <c r="R30" i="70" s="1"/>
  <c r="E30" i="70"/>
  <c r="Q30" i="70" s="1"/>
  <c r="G29" i="70"/>
  <c r="S29" i="70" s="1"/>
  <c r="F29" i="70"/>
  <c r="R29" i="70" s="1"/>
  <c r="E29" i="70"/>
  <c r="Q29" i="70" s="1"/>
  <c r="G28" i="70"/>
  <c r="S28" i="70" s="1"/>
  <c r="F28" i="70"/>
  <c r="R28" i="70" s="1"/>
  <c r="E28" i="70"/>
  <c r="Q28" i="70" s="1"/>
  <c r="G27" i="70"/>
  <c r="S27" i="70" s="1"/>
  <c r="F27" i="70"/>
  <c r="R27" i="70" s="1"/>
  <c r="E27" i="70"/>
  <c r="Q27" i="70" s="1"/>
  <c r="G26" i="70"/>
  <c r="S26" i="70" s="1"/>
  <c r="F26" i="70"/>
  <c r="R26" i="70" s="1"/>
  <c r="E26" i="70"/>
  <c r="Q26" i="70" s="1"/>
  <c r="G25" i="70"/>
  <c r="S25" i="70" s="1"/>
  <c r="F25" i="70"/>
  <c r="R25" i="70" s="1"/>
  <c r="E25" i="70"/>
  <c r="Q25" i="70" s="1"/>
  <c r="G24" i="70"/>
  <c r="S24" i="70" s="1"/>
  <c r="F24" i="70"/>
  <c r="R24" i="70" s="1"/>
  <c r="E24" i="70"/>
  <c r="Q24" i="70" s="1"/>
  <c r="G23" i="70"/>
  <c r="S23" i="70" s="1"/>
  <c r="F23" i="70"/>
  <c r="R23" i="70" s="1"/>
  <c r="E23" i="70"/>
  <c r="Q23" i="70" s="1"/>
  <c r="G22" i="70"/>
  <c r="S22" i="70" s="1"/>
  <c r="F22" i="70"/>
  <c r="R22" i="70" s="1"/>
  <c r="E22" i="70"/>
  <c r="Q22" i="70" s="1"/>
  <c r="G21" i="70"/>
  <c r="S21" i="70" s="1"/>
  <c r="F21" i="70"/>
  <c r="R21" i="70" s="1"/>
  <c r="E21" i="70"/>
  <c r="Q21" i="70" s="1"/>
  <c r="G20" i="70"/>
  <c r="S20" i="70" s="1"/>
  <c r="F20" i="70"/>
  <c r="R20" i="70" s="1"/>
  <c r="E20" i="70"/>
  <c r="Q20" i="70" s="1"/>
  <c r="G19" i="70"/>
  <c r="S19" i="70" s="1"/>
  <c r="F19" i="70"/>
  <c r="R19" i="70" s="1"/>
  <c r="E19" i="70"/>
  <c r="Q19" i="70" s="1"/>
  <c r="G18" i="70"/>
  <c r="S18" i="70" s="1"/>
  <c r="F18" i="70"/>
  <c r="R18" i="70" s="1"/>
  <c r="E18" i="70"/>
  <c r="Q18" i="70" s="1"/>
  <c r="G17" i="70"/>
  <c r="S17" i="70" s="1"/>
  <c r="F17" i="70"/>
  <c r="R17" i="70" s="1"/>
  <c r="E17" i="70"/>
  <c r="Q17" i="70" s="1"/>
  <c r="G16" i="70"/>
  <c r="S16" i="70" s="1"/>
  <c r="F16" i="70"/>
  <c r="R16" i="70" s="1"/>
  <c r="E16" i="70"/>
  <c r="Q16" i="70" s="1"/>
  <c r="G15" i="70"/>
  <c r="S15" i="70" s="1"/>
  <c r="F15" i="70"/>
  <c r="R15" i="70" s="1"/>
  <c r="E15" i="70"/>
  <c r="Q15" i="70" s="1"/>
  <c r="G14" i="70"/>
  <c r="S14" i="70" s="1"/>
  <c r="F14" i="70"/>
  <c r="R14" i="70" s="1"/>
  <c r="E14" i="70"/>
  <c r="Q14" i="70" s="1"/>
  <c r="G13" i="70"/>
  <c r="S13" i="70" s="1"/>
  <c r="F13" i="70"/>
  <c r="R13" i="70" s="1"/>
  <c r="E13" i="70"/>
  <c r="Q13" i="70" s="1"/>
  <c r="G12" i="70"/>
  <c r="S12" i="70" s="1"/>
  <c r="F12" i="70"/>
  <c r="R12" i="70" s="1"/>
  <c r="E12" i="70"/>
  <c r="Q12" i="70" s="1"/>
  <c r="G11" i="70"/>
  <c r="S11" i="70" s="1"/>
  <c r="F11" i="70"/>
  <c r="R11" i="70" s="1"/>
  <c r="E11" i="70"/>
  <c r="Q11" i="70" s="1"/>
  <c r="G10" i="70"/>
  <c r="S10" i="70" s="1"/>
  <c r="F10" i="70"/>
  <c r="R10" i="70" s="1"/>
  <c r="E10" i="70"/>
  <c r="Q10" i="70" s="1"/>
  <c r="G9" i="70"/>
  <c r="S9" i="70" s="1"/>
  <c r="F9" i="70"/>
  <c r="R9" i="70" s="1"/>
  <c r="E9" i="70"/>
  <c r="Q9" i="70" s="1"/>
  <c r="G8" i="70"/>
  <c r="S8" i="70" s="1"/>
  <c r="F8" i="70"/>
  <c r="R8" i="70" s="1"/>
  <c r="E8" i="70"/>
  <c r="Q8" i="70" s="1"/>
  <c r="G7" i="70"/>
  <c r="S7" i="70" s="1"/>
  <c r="F7" i="70"/>
  <c r="R7" i="70" s="1"/>
  <c r="E7" i="70"/>
  <c r="Q7" i="70" s="1"/>
  <c r="G6" i="70"/>
  <c r="S6" i="70" s="1"/>
  <c r="F6" i="70"/>
  <c r="R6" i="70" s="1"/>
  <c r="E6" i="70"/>
  <c r="Q6" i="70" s="1"/>
  <c r="G5" i="70"/>
  <c r="S5" i="70" s="1"/>
  <c r="F5" i="70"/>
  <c r="R5" i="70" s="1"/>
  <c r="E5" i="70"/>
  <c r="Q5" i="70" s="1"/>
  <c r="I15" i="71"/>
  <c r="O15" i="71"/>
  <c r="P15" i="71" s="1"/>
  <c r="N15" i="71"/>
  <c r="F15" i="71"/>
  <c r="G15" i="71" s="1"/>
  <c r="E15" i="71"/>
  <c r="I14" i="71"/>
  <c r="O14" i="71"/>
  <c r="P14" i="71" s="1"/>
  <c r="N14" i="71"/>
  <c r="F14" i="71"/>
  <c r="G14" i="71" s="1"/>
  <c r="E14" i="71"/>
  <c r="I13" i="71"/>
  <c r="O13" i="71"/>
  <c r="P13" i="71" s="1"/>
  <c r="N13" i="71"/>
  <c r="F13" i="71"/>
  <c r="G13" i="71" s="1"/>
  <c r="E13" i="71"/>
  <c r="I12" i="71"/>
  <c r="O12" i="71"/>
  <c r="P12" i="71" s="1"/>
  <c r="N12" i="71"/>
  <c r="F12" i="71"/>
  <c r="G12" i="71" s="1"/>
  <c r="E12" i="71"/>
  <c r="I11" i="71"/>
  <c r="O11" i="71"/>
  <c r="P11" i="71" s="1"/>
  <c r="N11" i="71"/>
  <c r="F11" i="71"/>
  <c r="G11" i="71" s="1"/>
  <c r="E11" i="71"/>
  <c r="I10" i="71"/>
  <c r="O10" i="71"/>
  <c r="P10" i="71" s="1"/>
  <c r="N10" i="71"/>
  <c r="F10" i="71"/>
  <c r="G10" i="71" s="1"/>
  <c r="E10" i="71"/>
  <c r="I9" i="71"/>
  <c r="O9" i="71"/>
  <c r="P9" i="71" s="1"/>
  <c r="N9" i="71"/>
  <c r="F9" i="71"/>
  <c r="G9" i="71" s="1"/>
  <c r="E9" i="71"/>
  <c r="I8" i="71"/>
  <c r="O8" i="71"/>
  <c r="P8" i="71" s="1"/>
  <c r="N8" i="71"/>
  <c r="F8" i="71"/>
  <c r="G8" i="71" s="1"/>
  <c r="E8" i="71"/>
  <c r="I7" i="71"/>
  <c r="O7" i="71"/>
  <c r="P7" i="71" s="1"/>
  <c r="N7" i="71"/>
  <c r="F7" i="71"/>
  <c r="G7" i="71" s="1"/>
  <c r="E7" i="71"/>
  <c r="I6" i="71"/>
  <c r="O6" i="71"/>
  <c r="P6" i="71" s="1"/>
  <c r="N6" i="71"/>
  <c r="F6" i="71"/>
  <c r="G6" i="71" s="1"/>
  <c r="E6" i="71"/>
  <c r="I5" i="71"/>
  <c r="O5" i="71"/>
  <c r="P5" i="71" s="1"/>
  <c r="N5" i="71"/>
  <c r="F5" i="71"/>
  <c r="G5" i="71" s="1"/>
  <c r="E5" i="71"/>
  <c r="S28" i="73"/>
  <c r="S30" i="73" s="1"/>
  <c r="M28" i="73"/>
  <c r="M30" i="73" s="1"/>
  <c r="S27" i="73"/>
  <c r="M27" i="73"/>
  <c r="S26" i="73"/>
  <c r="M26" i="73"/>
  <c r="S25" i="73"/>
  <c r="M25" i="73"/>
  <c r="S24" i="73"/>
  <c r="M24" i="73"/>
  <c r="S23" i="73"/>
  <c r="M23" i="73"/>
  <c r="S22" i="73"/>
  <c r="M22" i="73"/>
  <c r="S21" i="73"/>
  <c r="M21" i="73"/>
  <c r="S12" i="73"/>
  <c r="S14" i="73" s="1"/>
  <c r="M12" i="73"/>
  <c r="M14" i="73" s="1"/>
  <c r="S11" i="73"/>
  <c r="M11" i="73"/>
  <c r="S10" i="73"/>
  <c r="M10" i="73"/>
  <c r="S9" i="73"/>
  <c r="M9" i="73"/>
  <c r="S8" i="73"/>
  <c r="M8" i="73"/>
  <c r="S7" i="73"/>
  <c r="M7" i="73"/>
  <c r="S6" i="73"/>
  <c r="M6" i="73"/>
  <c r="S5" i="73"/>
  <c r="M5" i="73"/>
  <c r="R26" i="60"/>
  <c r="S26" i="60" s="1"/>
  <c r="S49" i="55"/>
  <c r="T9" i="55"/>
  <c r="S20" i="55"/>
  <c r="S21" i="55"/>
  <c r="M26" i="62"/>
  <c r="L26" i="62"/>
  <c r="K26" i="62"/>
  <c r="I26" i="62"/>
  <c r="H26" i="62"/>
  <c r="F26" i="62"/>
  <c r="D26" i="62"/>
  <c r="G26" i="62"/>
  <c r="J26" i="62"/>
  <c r="N26" i="60"/>
  <c r="I26" i="60"/>
  <c r="AE8" i="60" s="1"/>
  <c r="AE10" i="60"/>
  <c r="F26" i="60"/>
  <c r="AE16" i="67"/>
  <c r="AF16" i="67"/>
  <c r="AG16" i="67"/>
  <c r="AE17" i="67"/>
  <c r="AF17" i="67"/>
  <c r="AG17" i="67"/>
  <c r="Q16" i="67"/>
  <c r="F16" i="67"/>
  <c r="Q17" i="67"/>
  <c r="Y7" i="67"/>
  <c r="T7" i="67" s="1"/>
  <c r="Y8" i="67"/>
  <c r="U8" i="67" s="1"/>
  <c r="Y9" i="67"/>
  <c r="T9" i="67" s="1"/>
  <c r="Y10" i="67"/>
  <c r="S10" i="67" s="1"/>
  <c r="Y11" i="67"/>
  <c r="T11" i="67" s="1"/>
  <c r="Y12" i="67"/>
  <c r="V12" i="67" s="1"/>
  <c r="Y13" i="67"/>
  <c r="T13" i="67" s="1"/>
  <c r="Y14" i="67"/>
  <c r="S14" i="67" s="1"/>
  <c r="Y15" i="67"/>
  <c r="T15" i="67" s="1"/>
  <c r="Y16" i="67"/>
  <c r="U16" i="67" s="1"/>
  <c r="Y17" i="67"/>
  <c r="S17" i="67" s="1"/>
  <c r="Y6" i="67"/>
  <c r="S6" i="67" s="1"/>
  <c r="F17" i="67"/>
  <c r="E38" i="62"/>
  <c r="E39" i="62" s="1"/>
  <c r="F38" i="62"/>
  <c r="F39" i="62" s="1"/>
  <c r="G38" i="62"/>
  <c r="G39" i="62" s="1"/>
  <c r="H38" i="62"/>
  <c r="H39" i="62" s="1"/>
  <c r="I38" i="62"/>
  <c r="I39" i="62" s="1"/>
  <c r="J38" i="62"/>
  <c r="J39" i="62" s="1"/>
  <c r="K38" i="62"/>
  <c r="K39" i="62" s="1"/>
  <c r="L38" i="62"/>
  <c r="L39" i="62" s="1"/>
  <c r="M38" i="62"/>
  <c r="M39" i="62" s="1"/>
  <c r="D38" i="62"/>
  <c r="D39" i="62" s="1"/>
  <c r="AG7" i="60"/>
  <c r="AG4" i="60"/>
  <c r="M17" i="54"/>
  <c r="AE9" i="80"/>
  <c r="AE11" i="80"/>
  <c r="AE13" i="80"/>
  <c r="AE14" i="80"/>
  <c r="AE15" i="80"/>
  <c r="AE12" i="80"/>
  <c r="AE10" i="80"/>
  <c r="AE16" i="80"/>
  <c r="AE41" i="80"/>
  <c r="AE18" i="80"/>
  <c r="AE28" i="80"/>
  <c r="AE19" i="80"/>
  <c r="AE63" i="80"/>
  <c r="AE20" i="80"/>
  <c r="AE22" i="80"/>
  <c r="AE46" i="80"/>
  <c r="AE54" i="80"/>
  <c r="AE29" i="80"/>
  <c r="AE47" i="80"/>
  <c r="AE23" i="80"/>
  <c r="AE35" i="80"/>
  <c r="AE30" i="80"/>
  <c r="AE24" i="80"/>
  <c r="AE36" i="80"/>
  <c r="AE25" i="80"/>
  <c r="AE37" i="80"/>
  <c r="AE60" i="80"/>
  <c r="AE55" i="80"/>
  <c r="AE61" i="80"/>
  <c r="AE64" i="80"/>
  <c r="AE56" i="80"/>
  <c r="AE65" i="80"/>
  <c r="AE48" i="80"/>
  <c r="AE38" i="80"/>
  <c r="AE49" i="80"/>
  <c r="AE26" i="80"/>
  <c r="AE39" i="80"/>
  <c r="AE31" i="80"/>
  <c r="AE32" i="80"/>
  <c r="AE42" i="80"/>
  <c r="AE43" i="80"/>
  <c r="AE44" i="80"/>
  <c r="AE50" i="80"/>
  <c r="AE51" i="80"/>
  <c r="AE52" i="80"/>
  <c r="AE57" i="80"/>
  <c r="AE58" i="80"/>
  <c r="AE8" i="80"/>
  <c r="P20" i="54"/>
  <c r="M9" i="80" s="1"/>
  <c r="P21" i="54"/>
  <c r="T21" i="54" s="1"/>
  <c r="Q11" i="80" s="1"/>
  <c r="P22" i="54"/>
  <c r="M13" i="80" s="1"/>
  <c r="P23" i="54"/>
  <c r="T23" i="54" s="1"/>
  <c r="Q14" i="80" s="1"/>
  <c r="P24" i="54"/>
  <c r="M15" i="80" s="1"/>
  <c r="P25" i="54"/>
  <c r="T25" i="54" s="1"/>
  <c r="Q12" i="80" s="1"/>
  <c r="P26" i="54"/>
  <c r="P27" i="54"/>
  <c r="P28" i="54"/>
  <c r="T28" i="54" s="1"/>
  <c r="Q41" i="80" s="1"/>
  <c r="P29" i="54"/>
  <c r="M18" i="80" s="1"/>
  <c r="P30" i="54"/>
  <c r="M28" i="80" s="1"/>
  <c r="P31" i="54"/>
  <c r="M19" i="80" s="1"/>
  <c r="P32" i="54"/>
  <c r="P33" i="54"/>
  <c r="M20" i="80" s="1"/>
  <c r="P34" i="54"/>
  <c r="M22" i="80" s="1"/>
  <c r="P35" i="54"/>
  <c r="M46" i="80" s="1"/>
  <c r="P36" i="54"/>
  <c r="M54" i="80" s="1"/>
  <c r="P37" i="54"/>
  <c r="M29" i="80" s="1"/>
  <c r="P38" i="54"/>
  <c r="M47" i="80" s="1"/>
  <c r="P39" i="54"/>
  <c r="M34" i="80" s="1"/>
  <c r="P40" i="54"/>
  <c r="T40" i="54" s="1"/>
  <c r="Q23" i="80" s="1"/>
  <c r="P41" i="54"/>
  <c r="T41" i="54" s="1"/>
  <c r="Q35" i="80" s="1"/>
  <c r="P42" i="54"/>
  <c r="M30" i="80" s="1"/>
  <c r="P43" i="54"/>
  <c r="M24" i="80" s="1"/>
  <c r="P44" i="54"/>
  <c r="M36" i="80" s="1"/>
  <c r="P45" i="54"/>
  <c r="M25" i="80" s="1"/>
  <c r="P46" i="54"/>
  <c r="M37" i="80" s="1"/>
  <c r="P47" i="54"/>
  <c r="T47" i="54" s="1"/>
  <c r="Q60" i="80" s="1"/>
  <c r="P48" i="54"/>
  <c r="M55" i="80" s="1"/>
  <c r="P49" i="54"/>
  <c r="M61" i="80" s="1"/>
  <c r="P50" i="54"/>
  <c r="M64" i="80" s="1"/>
  <c r="P51" i="54"/>
  <c r="M56" i="80" s="1"/>
  <c r="P52" i="54"/>
  <c r="M65" i="80" s="1"/>
  <c r="P53" i="54"/>
  <c r="M48" i="80" s="1"/>
  <c r="P54" i="54"/>
  <c r="M38" i="80" s="1"/>
  <c r="P55" i="54"/>
  <c r="M49" i="80" s="1"/>
  <c r="P56" i="54"/>
  <c r="M26" i="80" s="1"/>
  <c r="P57" i="54"/>
  <c r="M39" i="80" s="1"/>
  <c r="P58" i="54"/>
  <c r="T58" i="54" s="1"/>
  <c r="Q31" i="80" s="1"/>
  <c r="P59" i="54"/>
  <c r="T59" i="54" s="1"/>
  <c r="Q32" i="80" s="1"/>
  <c r="P60" i="54"/>
  <c r="T60" i="54" s="1"/>
  <c r="Q42" i="80" s="1"/>
  <c r="P61" i="54"/>
  <c r="T61" i="54" s="1"/>
  <c r="Q43" i="80" s="1"/>
  <c r="P62" i="54"/>
  <c r="T62" i="54" s="1"/>
  <c r="Q44" i="80" s="1"/>
  <c r="P63" i="54"/>
  <c r="M50" i="80" s="1"/>
  <c r="P64" i="54"/>
  <c r="T64" i="54" s="1"/>
  <c r="Q51" i="80" s="1"/>
  <c r="P65" i="54"/>
  <c r="T65" i="54" s="1"/>
  <c r="Q52" i="80" s="1"/>
  <c r="P66" i="54"/>
  <c r="T66" i="54" s="1"/>
  <c r="Q57" i="80" s="1"/>
  <c r="P67" i="54"/>
  <c r="T67" i="54" s="1"/>
  <c r="Q58" i="80" s="1"/>
  <c r="P19" i="54"/>
  <c r="T19" i="54" s="1"/>
  <c r="Q8" i="80" s="1"/>
  <c r="X17" i="67"/>
  <c r="I17" i="67" s="1"/>
  <c r="AJ17" i="67" s="1"/>
  <c r="X6" i="67"/>
  <c r="X7" i="67"/>
  <c r="I7" i="67" s="1"/>
  <c r="AJ7" i="67" s="1"/>
  <c r="X8" i="67"/>
  <c r="L8" i="67" s="1"/>
  <c r="X9" i="67"/>
  <c r="X10" i="67"/>
  <c r="H10" i="67" s="1"/>
  <c r="AI10" i="67" s="1"/>
  <c r="X11" i="67"/>
  <c r="I11" i="67" s="1"/>
  <c r="AJ11" i="67" s="1"/>
  <c r="X12" i="67"/>
  <c r="I12" i="67" s="1"/>
  <c r="AJ12" i="67" s="1"/>
  <c r="X13" i="67"/>
  <c r="I13" i="67" s="1"/>
  <c r="AJ13" i="67" s="1"/>
  <c r="X14" i="67"/>
  <c r="J14" i="67" s="1"/>
  <c r="AK14" i="67" s="1"/>
  <c r="X15" i="67"/>
  <c r="I15" i="67" s="1"/>
  <c r="AJ15" i="67" s="1"/>
  <c r="X16" i="67"/>
  <c r="I16" i="67" s="1"/>
  <c r="AJ16" i="67" s="1"/>
  <c r="E46" i="56"/>
  <c r="G46" i="56" s="1"/>
  <c r="H46" i="56" s="1"/>
  <c r="E47" i="56"/>
  <c r="K47" i="56" s="1"/>
  <c r="E32" i="60"/>
  <c r="F33" i="60" s="1"/>
  <c r="E33" i="60"/>
  <c r="E34" i="60"/>
  <c r="E35" i="60"/>
  <c r="F36" i="60" s="1"/>
  <c r="E37" i="60"/>
  <c r="F37" i="60" s="1"/>
  <c r="E38" i="60"/>
  <c r="E39" i="60"/>
  <c r="E40" i="60"/>
  <c r="E41" i="60"/>
  <c r="E42" i="60"/>
  <c r="E43" i="60"/>
  <c r="E44" i="60"/>
  <c r="E45" i="60"/>
  <c r="E46" i="60"/>
  <c r="E47" i="60"/>
  <c r="E48" i="60"/>
  <c r="E49" i="60"/>
  <c r="F50" i="60" s="1"/>
  <c r="E50" i="60"/>
  <c r="F51" i="60" s="1"/>
  <c r="E31" i="60"/>
  <c r="F25" i="60"/>
  <c r="G25" i="60" s="1"/>
  <c r="I25" i="60"/>
  <c r="J25" i="60" s="1"/>
  <c r="N25" i="60"/>
  <c r="R25" i="60"/>
  <c r="AG5" i="60" s="1"/>
  <c r="AG9" i="60"/>
  <c r="N16" i="62"/>
  <c r="M25" i="62"/>
  <c r="M33" i="62" s="1"/>
  <c r="D25" i="62"/>
  <c r="D33" i="62" s="1"/>
  <c r="E25" i="62"/>
  <c r="E33" i="62" s="1"/>
  <c r="F25" i="62"/>
  <c r="F33" i="62" s="1"/>
  <c r="G25" i="62"/>
  <c r="G33" i="62" s="1"/>
  <c r="H25" i="62"/>
  <c r="H33" i="62" s="1"/>
  <c r="I25" i="62"/>
  <c r="I33" i="62" s="1"/>
  <c r="J25" i="62"/>
  <c r="J33" i="62" s="1"/>
  <c r="K25" i="62"/>
  <c r="K33" i="62" s="1"/>
  <c r="L25" i="62"/>
  <c r="L33" i="62" s="1"/>
  <c r="F6" i="67"/>
  <c r="Q6" i="67"/>
  <c r="V6" i="67" s="1"/>
  <c r="AE6" i="67"/>
  <c r="AF6" i="67"/>
  <c r="AG6" i="67"/>
  <c r="F7" i="67"/>
  <c r="Q7" i="67"/>
  <c r="V7" i="67" s="1"/>
  <c r="AE7" i="67"/>
  <c r="AF7" i="67"/>
  <c r="AG7" i="67"/>
  <c r="F8" i="67"/>
  <c r="Q8" i="67"/>
  <c r="AE8" i="67"/>
  <c r="AF8" i="67"/>
  <c r="AG8" i="67"/>
  <c r="F9" i="67"/>
  <c r="Q9" i="67"/>
  <c r="V9" i="67" s="1"/>
  <c r="AE9" i="67"/>
  <c r="AF9" i="67"/>
  <c r="AG9" i="67"/>
  <c r="F10" i="67"/>
  <c r="K10" i="67" s="1"/>
  <c r="G10" i="67"/>
  <c r="AE10" i="67"/>
  <c r="AF10" i="67"/>
  <c r="AG10" i="67"/>
  <c r="F11" i="67"/>
  <c r="G11" i="67"/>
  <c r="AE11" i="67"/>
  <c r="AF11" i="67"/>
  <c r="AG11" i="67"/>
  <c r="F12" i="67"/>
  <c r="G12" i="67"/>
  <c r="AE12" i="67"/>
  <c r="AF12" i="67"/>
  <c r="AG12" i="67"/>
  <c r="AE13" i="67"/>
  <c r="AF13" i="67"/>
  <c r="AG13" i="67"/>
  <c r="AE14" i="67"/>
  <c r="AF14" i="67"/>
  <c r="AG14" i="67"/>
  <c r="AE15" i="67"/>
  <c r="AF15" i="67"/>
  <c r="AG15" i="67"/>
  <c r="D19" i="62"/>
  <c r="E19" i="62"/>
  <c r="F19" i="62"/>
  <c r="G19" i="62"/>
  <c r="H19" i="62"/>
  <c r="I19" i="62"/>
  <c r="J19" i="62"/>
  <c r="K19" i="62"/>
  <c r="L19" i="62"/>
  <c r="M19" i="62"/>
  <c r="N9" i="62"/>
  <c r="N10" i="62"/>
  <c r="E20" i="62"/>
  <c r="E28" i="62" s="1"/>
  <c r="F20" i="62"/>
  <c r="F28" i="62" s="1"/>
  <c r="G20" i="62"/>
  <c r="G28" i="62" s="1"/>
  <c r="H20" i="62"/>
  <c r="H28" i="62" s="1"/>
  <c r="I20" i="62"/>
  <c r="I28" i="62" s="1"/>
  <c r="J20" i="62"/>
  <c r="J28" i="62" s="1"/>
  <c r="K20" i="62"/>
  <c r="K28" i="62" s="1"/>
  <c r="L20" i="62"/>
  <c r="L28" i="62" s="1"/>
  <c r="M20" i="62"/>
  <c r="M28" i="62" s="1"/>
  <c r="N11" i="62"/>
  <c r="E21" i="62"/>
  <c r="E29" i="62" s="1"/>
  <c r="F21" i="62"/>
  <c r="F29" i="62" s="1"/>
  <c r="G21" i="62"/>
  <c r="G29" i="62" s="1"/>
  <c r="H21" i="62"/>
  <c r="H29" i="62" s="1"/>
  <c r="I21" i="62"/>
  <c r="I29" i="62" s="1"/>
  <c r="J21" i="62"/>
  <c r="J29" i="62" s="1"/>
  <c r="K21" i="62"/>
  <c r="K29" i="62" s="1"/>
  <c r="L21" i="62"/>
  <c r="L29" i="62" s="1"/>
  <c r="M21" i="62"/>
  <c r="M29" i="62" s="1"/>
  <c r="N12" i="62"/>
  <c r="E22" i="62"/>
  <c r="E30" i="62" s="1"/>
  <c r="F22" i="62"/>
  <c r="F30" i="62" s="1"/>
  <c r="G22" i="62"/>
  <c r="G30" i="62" s="1"/>
  <c r="H22" i="62"/>
  <c r="H30" i="62" s="1"/>
  <c r="I22" i="62"/>
  <c r="I30" i="62" s="1"/>
  <c r="J22" i="62"/>
  <c r="J30" i="62" s="1"/>
  <c r="K22" i="62"/>
  <c r="K30" i="62" s="1"/>
  <c r="L22" i="62"/>
  <c r="L30" i="62" s="1"/>
  <c r="M22" i="62"/>
  <c r="M30" i="62" s="1"/>
  <c r="N13" i="62"/>
  <c r="E23" i="62"/>
  <c r="E31" i="62" s="1"/>
  <c r="F23" i="62"/>
  <c r="F31" i="62" s="1"/>
  <c r="G23" i="62"/>
  <c r="G31" i="62" s="1"/>
  <c r="H23" i="62"/>
  <c r="H31" i="62" s="1"/>
  <c r="I23" i="62"/>
  <c r="I31" i="62" s="1"/>
  <c r="J23" i="62"/>
  <c r="J31" i="62" s="1"/>
  <c r="K23" i="62"/>
  <c r="K31" i="62" s="1"/>
  <c r="L23" i="62"/>
  <c r="L31" i="62" s="1"/>
  <c r="M23" i="62"/>
  <c r="M31" i="62" s="1"/>
  <c r="N14" i="62"/>
  <c r="N23" i="62" s="1"/>
  <c r="N31" i="62" s="1"/>
  <c r="E24" i="62"/>
  <c r="E32" i="62" s="1"/>
  <c r="F24" i="62"/>
  <c r="F32" i="62" s="1"/>
  <c r="G24" i="62"/>
  <c r="G32" i="62" s="1"/>
  <c r="H24" i="62"/>
  <c r="H32" i="62" s="1"/>
  <c r="I24" i="62"/>
  <c r="I32" i="62" s="1"/>
  <c r="J24" i="62"/>
  <c r="J32" i="62" s="1"/>
  <c r="K24" i="62"/>
  <c r="K32" i="62" s="1"/>
  <c r="L24" i="62"/>
  <c r="L32" i="62" s="1"/>
  <c r="M24" i="62"/>
  <c r="M32" i="62" s="1"/>
  <c r="D20" i="62"/>
  <c r="D28" i="62" s="1"/>
  <c r="D21" i="62"/>
  <c r="D29" i="62" s="1"/>
  <c r="D22" i="62"/>
  <c r="D30" i="62" s="1"/>
  <c r="D23" i="62"/>
  <c r="D31" i="62" s="1"/>
  <c r="M18" i="54"/>
  <c r="J7" i="80" s="1"/>
  <c r="M8" i="54"/>
  <c r="O6" i="61" s="1"/>
  <c r="M9" i="54"/>
  <c r="O7" i="61" s="1"/>
  <c r="M10" i="54"/>
  <c r="O8" i="61" s="1"/>
  <c r="I8" i="61" s="1"/>
  <c r="J8" i="61" s="1"/>
  <c r="M11" i="54"/>
  <c r="M12" i="54"/>
  <c r="M13" i="54"/>
  <c r="M14" i="54"/>
  <c r="M15" i="54"/>
  <c r="J53" i="80" s="1"/>
  <c r="M16" i="54"/>
  <c r="O14" i="61" s="1"/>
  <c r="I14" i="61" s="1"/>
  <c r="J14" i="61" s="1"/>
  <c r="R8" i="54"/>
  <c r="R9" i="54"/>
  <c r="R10" i="54"/>
  <c r="O21" i="80" s="1"/>
  <c r="R11" i="54"/>
  <c r="O27" i="80" s="1"/>
  <c r="R12" i="54"/>
  <c r="O33" i="80" s="1"/>
  <c r="R13" i="54"/>
  <c r="O40" i="80" s="1"/>
  <c r="R14" i="54"/>
  <c r="R15" i="54"/>
  <c r="O53" i="80" s="1"/>
  <c r="R16" i="54"/>
  <c r="O59" i="80" s="1"/>
  <c r="R17" i="54"/>
  <c r="L5" i="60"/>
  <c r="N5" i="60"/>
  <c r="F6" i="60"/>
  <c r="G6" i="60" s="1"/>
  <c r="I6" i="60"/>
  <c r="J6" i="60" s="1"/>
  <c r="L6" i="60"/>
  <c r="N6" i="60"/>
  <c r="R6" i="60"/>
  <c r="S6" i="60" s="1"/>
  <c r="F7" i="60"/>
  <c r="G7" i="60" s="1"/>
  <c r="I7" i="60"/>
  <c r="J7" i="60" s="1"/>
  <c r="L7" i="60"/>
  <c r="N7" i="60"/>
  <c r="R7" i="60"/>
  <c r="S7" i="60" s="1"/>
  <c r="F8" i="60"/>
  <c r="G8" i="60" s="1"/>
  <c r="I8" i="60"/>
  <c r="J8" i="60" s="1"/>
  <c r="L8" i="60"/>
  <c r="N8" i="60"/>
  <c r="R8" i="60"/>
  <c r="S8" i="60" s="1"/>
  <c r="F9" i="60"/>
  <c r="G9" i="60" s="1"/>
  <c r="I9" i="60"/>
  <c r="J9" i="60" s="1"/>
  <c r="L9" i="60"/>
  <c r="N9" i="60"/>
  <c r="R9" i="60"/>
  <c r="S9" i="60" s="1"/>
  <c r="F11" i="60"/>
  <c r="G11" i="60" s="1"/>
  <c r="I11" i="60"/>
  <c r="J11" i="60" s="1"/>
  <c r="L11" i="60"/>
  <c r="R11" i="60"/>
  <c r="S11" i="60" s="1"/>
  <c r="F12" i="60"/>
  <c r="G12" i="60" s="1"/>
  <c r="I12" i="60"/>
  <c r="J12" i="60" s="1"/>
  <c r="N12" i="60"/>
  <c r="R12" i="60"/>
  <c r="S12" i="60" s="1"/>
  <c r="F13" i="60"/>
  <c r="G13" i="60" s="1"/>
  <c r="I13" i="60"/>
  <c r="J13" i="60" s="1"/>
  <c r="N13" i="60"/>
  <c r="R13" i="60"/>
  <c r="S13" i="60" s="1"/>
  <c r="F14" i="60"/>
  <c r="G14" i="60" s="1"/>
  <c r="I14" i="60"/>
  <c r="J14" i="60" s="1"/>
  <c r="N14" i="60"/>
  <c r="R14" i="60"/>
  <c r="S14" i="60" s="1"/>
  <c r="F15" i="60"/>
  <c r="G15" i="60" s="1"/>
  <c r="I15" i="60"/>
  <c r="J15" i="60" s="1"/>
  <c r="N15" i="60"/>
  <c r="R15" i="60"/>
  <c r="S15" i="60" s="1"/>
  <c r="F16" i="60"/>
  <c r="G16" i="60" s="1"/>
  <c r="I16" i="60"/>
  <c r="J16" i="60" s="1"/>
  <c r="N16" i="60"/>
  <c r="R16" i="60"/>
  <c r="S16" i="60" s="1"/>
  <c r="F17" i="60"/>
  <c r="G17" i="60" s="1"/>
  <c r="I17" i="60"/>
  <c r="J17" i="60" s="1"/>
  <c r="N17" i="60"/>
  <c r="R17" i="60"/>
  <c r="S17" i="60" s="1"/>
  <c r="F18" i="60"/>
  <c r="G18" i="60" s="1"/>
  <c r="I18" i="60"/>
  <c r="J18" i="60" s="1"/>
  <c r="N18" i="60"/>
  <c r="R18" i="60"/>
  <c r="S18" i="60" s="1"/>
  <c r="F19" i="60"/>
  <c r="G19" i="60" s="1"/>
  <c r="I19" i="60"/>
  <c r="J19" i="60" s="1"/>
  <c r="N19" i="60"/>
  <c r="R19" i="60"/>
  <c r="S19" i="60" s="1"/>
  <c r="F20" i="60"/>
  <c r="G20" i="60" s="1"/>
  <c r="I20" i="60"/>
  <c r="J20" i="60" s="1"/>
  <c r="N20" i="60"/>
  <c r="R20" i="60"/>
  <c r="S20" i="60" s="1"/>
  <c r="F21" i="60"/>
  <c r="G21" i="60" s="1"/>
  <c r="I21" i="60"/>
  <c r="J21" i="60" s="1"/>
  <c r="N21" i="60"/>
  <c r="R21" i="60"/>
  <c r="S21" i="60" s="1"/>
  <c r="F22" i="60"/>
  <c r="G22" i="60" s="1"/>
  <c r="I22" i="60"/>
  <c r="J22" i="60" s="1"/>
  <c r="N22" i="60"/>
  <c r="R22" i="60"/>
  <c r="S22" i="60" s="1"/>
  <c r="F23" i="60"/>
  <c r="G23" i="60" s="1"/>
  <c r="I23" i="60"/>
  <c r="J23" i="60" s="1"/>
  <c r="N23" i="60"/>
  <c r="R23" i="60"/>
  <c r="S23" i="60" s="1"/>
  <c r="I24" i="60"/>
  <c r="J24" i="60" s="1"/>
  <c r="N4" i="62"/>
  <c r="N5" i="62"/>
  <c r="N6" i="62"/>
  <c r="N7" i="62"/>
  <c r="N8" i="62"/>
  <c r="R24" i="60"/>
  <c r="S24" i="60" s="1"/>
  <c r="D75" i="56"/>
  <c r="J8" i="56"/>
  <c r="J7" i="56" s="1"/>
  <c r="R18" i="54"/>
  <c r="O7" i="80" s="1"/>
  <c r="T57" i="54"/>
  <c r="Q39" i="80" s="1"/>
  <c r="T29" i="54"/>
  <c r="Q18" i="80" s="1"/>
  <c r="Z58" i="80"/>
  <c r="Z18" i="80"/>
  <c r="Z28" i="80"/>
  <c r="Z19" i="80"/>
  <c r="Z22" i="80"/>
  <c r="Z29" i="80"/>
  <c r="Z47" i="80"/>
  <c r="Z35" i="80"/>
  <c r="Z30" i="80"/>
  <c r="Z25" i="80"/>
  <c r="Z48" i="80"/>
  <c r="Z32" i="80"/>
  <c r="Z43" i="80"/>
  <c r="AB51" i="80"/>
  <c r="K32" i="80"/>
  <c r="K23" i="80"/>
  <c r="Z14" i="80"/>
  <c r="AB13" i="80"/>
  <c r="Z10" i="80"/>
  <c r="N15" i="62"/>
  <c r="D24" i="62"/>
  <c r="D32" i="62" s="1"/>
  <c r="N24" i="60"/>
  <c r="F24" i="60"/>
  <c r="G24" i="60" s="1"/>
  <c r="K36" i="80"/>
  <c r="K39" i="80"/>
  <c r="P65" i="80"/>
  <c r="K41" i="80"/>
  <c r="K65" i="80"/>
  <c r="P58" i="80"/>
  <c r="P50" i="80"/>
  <c r="P49" i="80"/>
  <c r="P60" i="80"/>
  <c r="P22" i="80"/>
  <c r="P47" i="80"/>
  <c r="P19" i="80"/>
  <c r="P57" i="80"/>
  <c r="P44" i="80"/>
  <c r="P31" i="80"/>
  <c r="P38" i="80"/>
  <c r="P64" i="80"/>
  <c r="P37" i="80"/>
  <c r="P23" i="80"/>
  <c r="P28" i="80"/>
  <c r="P20" i="80"/>
  <c r="P41" i="80"/>
  <c r="P34" i="80"/>
  <c r="K29" i="80"/>
  <c r="K35" i="80"/>
  <c r="K51" i="80"/>
  <c r="K43" i="80"/>
  <c r="K48" i="80"/>
  <c r="K25" i="80"/>
  <c r="K28" i="80"/>
  <c r="K47" i="80"/>
  <c r="K61" i="80"/>
  <c r="K42" i="80"/>
  <c r="P30" i="80"/>
  <c r="AB32" i="80"/>
  <c r="T6" i="67"/>
  <c r="V14" i="67"/>
  <c r="T14" i="67"/>
  <c r="U13" i="67"/>
  <c r="V10" i="67"/>
  <c r="T10" i="67"/>
  <c r="W9" i="67"/>
  <c r="U9" i="67"/>
  <c r="W7" i="67"/>
  <c r="U7" i="67"/>
  <c r="L15" i="67"/>
  <c r="J15" i="67"/>
  <c r="AK15" i="67" s="1"/>
  <c r="H15" i="67"/>
  <c r="L13" i="67"/>
  <c r="J13" i="67"/>
  <c r="AK13" i="67" s="1"/>
  <c r="H13" i="67"/>
  <c r="AI13" i="67" s="1"/>
  <c r="J11" i="67"/>
  <c r="AK11" i="67" s="1"/>
  <c r="H11" i="67"/>
  <c r="AI11" i="67" s="1"/>
  <c r="I8" i="67"/>
  <c r="AJ8" i="67" s="1"/>
  <c r="J7" i="67"/>
  <c r="AK7" i="67" s="1"/>
  <c r="W14" i="67"/>
  <c r="U14" i="67"/>
  <c r="W10" i="67"/>
  <c r="U10" i="67"/>
  <c r="K15" i="67"/>
  <c r="K13" i="67"/>
  <c r="T17" i="67"/>
  <c r="W17" i="67"/>
  <c r="U17" i="67"/>
  <c r="AB38" i="80"/>
  <c r="S9" i="67"/>
  <c r="S7" i="67"/>
  <c r="E11" i="56"/>
  <c r="K11" i="56" s="1"/>
  <c r="S41" i="55"/>
  <c r="T21" i="55"/>
  <c r="T12" i="55"/>
  <c r="E30" i="56"/>
  <c r="K30" i="56" s="1"/>
  <c r="T52" i="55"/>
  <c r="S9" i="55"/>
  <c r="E43" i="56"/>
  <c r="K43" i="56" s="1"/>
  <c r="S52" i="55"/>
  <c r="S25" i="55"/>
  <c r="H25" i="80"/>
  <c r="H18" i="80"/>
  <c r="H43" i="80"/>
  <c r="T49" i="55"/>
  <c r="T36" i="55"/>
  <c r="S12" i="55"/>
  <c r="E38" i="56"/>
  <c r="K38" i="56" s="1"/>
  <c r="E22" i="56"/>
  <c r="G22" i="56" s="1"/>
  <c r="H22" i="56" s="1"/>
  <c r="T28" i="55"/>
  <c r="T20" i="55"/>
  <c r="E21" i="56"/>
  <c r="G21" i="56" s="1"/>
  <c r="H21" i="56" s="1"/>
  <c r="AF61" i="54"/>
  <c r="AG43" i="80" s="1"/>
  <c r="H16" i="80"/>
  <c r="O58" i="54"/>
  <c r="L31" i="80" s="1"/>
  <c r="T53" i="55"/>
  <c r="AF41" i="54"/>
  <c r="AG35" i="80" s="1"/>
  <c r="H48" i="80"/>
  <c r="H29" i="80"/>
  <c r="S29" i="55"/>
  <c r="T51" i="54"/>
  <c r="Q56" i="80" s="1"/>
  <c r="AF42" i="54"/>
  <c r="F8" i="56"/>
  <c r="F7" i="56" s="1"/>
  <c r="O22" i="54"/>
  <c r="L13" i="80" s="1"/>
  <c r="G11" i="56"/>
  <c r="H11" i="56" s="1"/>
  <c r="AF37" i="54"/>
  <c r="O61" i="54"/>
  <c r="L43" i="80" s="1"/>
  <c r="E13" i="54"/>
  <c r="E10" i="54"/>
  <c r="E18" i="54"/>
  <c r="I28" i="54"/>
  <c r="G41" i="80" s="1"/>
  <c r="I30" i="54"/>
  <c r="G28" i="80" s="1"/>
  <c r="I32" i="54"/>
  <c r="G63" i="80" s="1"/>
  <c r="I34" i="54"/>
  <c r="G22" i="80" s="1"/>
  <c r="I36" i="54"/>
  <c r="G54" i="80" s="1"/>
  <c r="I38" i="54"/>
  <c r="G47" i="80" s="1"/>
  <c r="I42" i="54"/>
  <c r="G30" i="80" s="1"/>
  <c r="I44" i="54"/>
  <c r="G36" i="80" s="1"/>
  <c r="I46" i="54"/>
  <c r="G37" i="80" s="1"/>
  <c r="I48" i="54"/>
  <c r="G55" i="80" s="1"/>
  <c r="I50" i="54"/>
  <c r="G64" i="80" s="1"/>
  <c r="I54" i="54"/>
  <c r="G38" i="80" s="1"/>
  <c r="I56" i="54"/>
  <c r="G26" i="80" s="1"/>
  <c r="I58" i="54"/>
  <c r="G31" i="80" s="1"/>
  <c r="I60" i="54"/>
  <c r="G42" i="80" s="1"/>
  <c r="I62" i="54"/>
  <c r="G44" i="80" s="1"/>
  <c r="E15" i="54"/>
  <c r="E12" i="54"/>
  <c r="E8" i="54"/>
  <c r="E17" i="54"/>
  <c r="AD13" i="87" s="1"/>
  <c r="AF57" i="54"/>
  <c r="AG39" i="80" s="1"/>
  <c r="O37" i="54"/>
  <c r="L29" i="80" s="1"/>
  <c r="AF27" i="54"/>
  <c r="AB28" i="80"/>
  <c r="AB44" i="80"/>
  <c r="AF43" i="80"/>
  <c r="O46" i="54"/>
  <c r="L37" i="80" s="1"/>
  <c r="AF23" i="54"/>
  <c r="O29" i="54"/>
  <c r="L18" i="80" s="1"/>
  <c r="AB26" i="80"/>
  <c r="T63" i="54"/>
  <c r="Q50" i="80" s="1"/>
  <c r="AB57" i="80"/>
  <c r="AF29" i="54"/>
  <c r="AG18" i="80" s="1"/>
  <c r="L14" i="61"/>
  <c r="L10" i="61"/>
  <c r="L6" i="61"/>
  <c r="AB58" i="80"/>
  <c r="AF19" i="54"/>
  <c r="AF66" i="54"/>
  <c r="AG57" i="80" s="1"/>
  <c r="AF40" i="54"/>
  <c r="AG23" i="80" s="1"/>
  <c r="AE62" i="80"/>
  <c r="L15" i="61"/>
  <c r="AF53" i="54"/>
  <c r="AG48" i="80" s="1"/>
  <c r="O45" i="54"/>
  <c r="L25" i="80" s="1"/>
  <c r="AF45" i="54"/>
  <c r="O53" i="54"/>
  <c r="L48" i="80" s="1"/>
  <c r="O27" i="54"/>
  <c r="L16" i="80" s="1"/>
  <c r="AB46" i="80"/>
  <c r="AB41" i="80"/>
  <c r="AB55" i="80"/>
  <c r="AE34" i="80"/>
  <c r="AB15" i="80"/>
  <c r="AB65" i="80"/>
  <c r="O19" i="54"/>
  <c r="L8" i="80" s="1"/>
  <c r="AF34" i="54"/>
  <c r="AB8" i="80"/>
  <c r="AB56" i="80"/>
  <c r="T55" i="54"/>
  <c r="Q49" i="80" s="1"/>
  <c r="T50" i="54"/>
  <c r="Q64" i="80" s="1"/>
  <c r="Z64" i="80"/>
  <c r="AB9" i="80"/>
  <c r="T33" i="54"/>
  <c r="Q20" i="80" s="1"/>
  <c r="AE12" i="54"/>
  <c r="AE33" i="80"/>
  <c r="AE59" i="80"/>
  <c r="AE21" i="80"/>
  <c r="L8" i="61"/>
  <c r="AE45" i="80"/>
  <c r="L12" i="61"/>
  <c r="AE53" i="80"/>
  <c r="L13" i="61"/>
  <c r="AE40" i="80"/>
  <c r="L11" i="61"/>
  <c r="AB36" i="80"/>
  <c r="AB24" i="80"/>
  <c r="AB37" i="80"/>
  <c r="AB60" i="80"/>
  <c r="AB47" i="80"/>
  <c r="AE17" i="80"/>
  <c r="AE8" i="54"/>
  <c r="AE9" i="54"/>
  <c r="AF17" i="80" s="1"/>
  <c r="AE6" i="80"/>
  <c r="AE14" i="54"/>
  <c r="AE13" i="54"/>
  <c r="L7" i="61"/>
  <c r="AE15" i="54"/>
  <c r="AE16" i="54"/>
  <c r="AE10" i="54"/>
  <c r="AE17" i="54"/>
  <c r="AB54" i="80"/>
  <c r="AB23" i="80"/>
  <c r="AE27" i="80"/>
  <c r="AE11" i="54"/>
  <c r="L9" i="61"/>
  <c r="AF35" i="54"/>
  <c r="AG46" i="80" s="1"/>
  <c r="AB63" i="80"/>
  <c r="T22" i="55"/>
  <c r="W18" i="67"/>
  <c r="U18" i="67"/>
  <c r="O63" i="54" l="1"/>
  <c r="L50" i="80" s="1"/>
  <c r="O43" i="54"/>
  <c r="L24" i="80" s="1"/>
  <c r="M23" i="80"/>
  <c r="AF67" i="54"/>
  <c r="AG58" i="80" s="1"/>
  <c r="H12" i="80"/>
  <c r="AK10" i="54"/>
  <c r="AL10" i="54" s="1"/>
  <c r="AD6" i="87"/>
  <c r="E15" i="101"/>
  <c r="F15" i="101"/>
  <c r="G15" i="101" s="1"/>
  <c r="F20" i="101"/>
  <c r="G20" i="101" s="1"/>
  <c r="E20" i="101"/>
  <c r="F28" i="101"/>
  <c r="G28" i="101" s="1"/>
  <c r="E28" i="101"/>
  <c r="F33" i="101"/>
  <c r="G33" i="101" s="1"/>
  <c r="E33" i="101"/>
  <c r="F38" i="101"/>
  <c r="G38" i="101" s="1"/>
  <c r="E38" i="101"/>
  <c r="F42" i="101"/>
  <c r="G42" i="101" s="1"/>
  <c r="E42" i="101"/>
  <c r="D51" i="101"/>
  <c r="W59" i="81"/>
  <c r="D50" i="101" s="1"/>
  <c r="AK13" i="54"/>
  <c r="AL13" i="54" s="1"/>
  <c r="AD9" i="87"/>
  <c r="D25" i="101"/>
  <c r="W33" i="81"/>
  <c r="D24" i="101" s="1"/>
  <c r="F47" i="101"/>
  <c r="G47" i="101" s="1"/>
  <c r="E47" i="101"/>
  <c r="F56" i="101"/>
  <c r="G56" i="101" s="1"/>
  <c r="E56" i="101"/>
  <c r="W21" i="81"/>
  <c r="D12" i="101" s="1"/>
  <c r="D13" i="101"/>
  <c r="F16" i="101"/>
  <c r="G16" i="101" s="1"/>
  <c r="E16" i="101"/>
  <c r="F29" i="101"/>
  <c r="G29" i="101" s="1"/>
  <c r="E29" i="101"/>
  <c r="F34" i="101"/>
  <c r="G34" i="101" s="1"/>
  <c r="E34" i="101"/>
  <c r="F39" i="101"/>
  <c r="G39" i="101" s="1"/>
  <c r="E39" i="101"/>
  <c r="F43" i="101"/>
  <c r="G43" i="101" s="1"/>
  <c r="E43" i="101"/>
  <c r="AK11" i="54"/>
  <c r="AL11" i="54" s="1"/>
  <c r="AD7" i="87"/>
  <c r="D9" i="101"/>
  <c r="W17" i="81"/>
  <c r="D8" i="101" s="1"/>
  <c r="F21" i="101"/>
  <c r="G21" i="101" s="1"/>
  <c r="E21" i="101"/>
  <c r="F48" i="101"/>
  <c r="G48" i="101" s="1"/>
  <c r="E48" i="101"/>
  <c r="F52" i="101"/>
  <c r="G52" i="101" s="1"/>
  <c r="E52" i="101"/>
  <c r="AK8" i="54"/>
  <c r="AL8" i="54" s="1"/>
  <c r="AD4" i="87"/>
  <c r="AK9" i="54"/>
  <c r="AL9" i="54" s="1"/>
  <c r="AD5" i="87"/>
  <c r="AK16" i="54"/>
  <c r="AL16" i="54" s="1"/>
  <c r="AD12" i="87"/>
  <c r="F17" i="101"/>
  <c r="G17" i="101" s="1"/>
  <c r="E17" i="101"/>
  <c r="F26" i="101"/>
  <c r="G26" i="101" s="1"/>
  <c r="E26" i="101"/>
  <c r="F30" i="101"/>
  <c r="G30" i="101" s="1"/>
  <c r="E30" i="101"/>
  <c r="F35" i="101"/>
  <c r="G35" i="101" s="1"/>
  <c r="E35" i="101"/>
  <c r="F40" i="101"/>
  <c r="G40" i="101" s="1"/>
  <c r="E40" i="101"/>
  <c r="W53" i="81"/>
  <c r="D44" i="101" s="1"/>
  <c r="D45" i="101"/>
  <c r="AK12" i="54"/>
  <c r="AL12" i="54" s="1"/>
  <c r="AD8" i="87"/>
  <c r="F10" i="101"/>
  <c r="G10" i="101" s="1"/>
  <c r="E10" i="101"/>
  <c r="F22" i="101"/>
  <c r="G22" i="101" s="1"/>
  <c r="E22" i="101"/>
  <c r="W62" i="81"/>
  <c r="D53" i="101" s="1"/>
  <c r="D54" i="101"/>
  <c r="I15" i="54"/>
  <c r="G53" i="80" s="1"/>
  <c r="AD11" i="87"/>
  <c r="AK14" i="54"/>
  <c r="AL14" i="54" s="1"/>
  <c r="AD10" i="87"/>
  <c r="F14" i="101"/>
  <c r="G14" i="101" s="1"/>
  <c r="E14" i="101"/>
  <c r="W27" i="81"/>
  <c r="D18" i="101" s="1"/>
  <c r="D19" i="101"/>
  <c r="E27" i="101"/>
  <c r="F27" i="101"/>
  <c r="G27" i="101" s="1"/>
  <c r="D32" i="101"/>
  <c r="W40" i="81"/>
  <c r="D31" i="101" s="1"/>
  <c r="D37" i="101"/>
  <c r="W45" i="81"/>
  <c r="D36" i="101" s="1"/>
  <c r="F41" i="101"/>
  <c r="G41" i="101" s="1"/>
  <c r="E41" i="101"/>
  <c r="E46" i="101"/>
  <c r="F46" i="101"/>
  <c r="G46" i="101" s="1"/>
  <c r="F49" i="101"/>
  <c r="G49" i="101" s="1"/>
  <c r="E49" i="101"/>
  <c r="F11" i="101"/>
  <c r="G11" i="101" s="1"/>
  <c r="E11" i="101"/>
  <c r="E23" i="101"/>
  <c r="F23" i="101"/>
  <c r="G23" i="101" s="1"/>
  <c r="F55" i="101"/>
  <c r="G55" i="101" s="1"/>
  <c r="E55" i="101"/>
  <c r="T44" i="55"/>
  <c r="AF20" i="54"/>
  <c r="AG9" i="80" s="1"/>
  <c r="O44" i="54"/>
  <c r="L36" i="80" s="1"/>
  <c r="O60" i="54"/>
  <c r="L42" i="80" s="1"/>
  <c r="E45" i="56"/>
  <c r="K45" i="56" s="1"/>
  <c r="H9" i="80"/>
  <c r="I9" i="54"/>
  <c r="G17" i="80" s="1"/>
  <c r="T51" i="55"/>
  <c r="H42" i="80"/>
  <c r="R42" i="80" s="1"/>
  <c r="T42" i="80" s="1"/>
  <c r="AF60" i="54"/>
  <c r="K22" i="56"/>
  <c r="H36" i="80"/>
  <c r="T43" i="55"/>
  <c r="AF28" i="54"/>
  <c r="AG41" i="80" s="1"/>
  <c r="AF36" i="54"/>
  <c r="AG54" i="80" s="1"/>
  <c r="O36" i="54"/>
  <c r="L54" i="80" s="1"/>
  <c r="AF52" i="54"/>
  <c r="O52" i="54"/>
  <c r="L65" i="80" s="1"/>
  <c r="O20" i="54"/>
  <c r="L9" i="80" s="1"/>
  <c r="V17" i="67"/>
  <c r="O28" i="54"/>
  <c r="L41" i="80" s="1"/>
  <c r="H65" i="80"/>
  <c r="H14" i="80"/>
  <c r="T56" i="54"/>
  <c r="Q26" i="80" s="1"/>
  <c r="AF65" i="54"/>
  <c r="AG52" i="80" s="1"/>
  <c r="H52" i="80"/>
  <c r="E10" i="56"/>
  <c r="K10" i="56" s="1"/>
  <c r="E18" i="56"/>
  <c r="W6" i="67"/>
  <c r="J8" i="67"/>
  <c r="AK8" i="67" s="1"/>
  <c r="W13" i="67"/>
  <c r="S32" i="55"/>
  <c r="I8" i="54"/>
  <c r="E34" i="56"/>
  <c r="K34" i="56" s="1"/>
  <c r="H8" i="67"/>
  <c r="T37" i="54"/>
  <c r="Q29" i="80" s="1"/>
  <c r="S8" i="55"/>
  <c r="U6" i="67"/>
  <c r="AB6" i="67" s="1"/>
  <c r="M60" i="80"/>
  <c r="T24" i="55"/>
  <c r="V13" i="67"/>
  <c r="I14" i="67"/>
  <c r="AJ14" i="67" s="1"/>
  <c r="U15" i="67"/>
  <c r="S24" i="55"/>
  <c r="H39" i="80"/>
  <c r="R39" i="80" s="1"/>
  <c r="T39" i="80" s="1"/>
  <c r="T16" i="55"/>
  <c r="V16" i="55" s="1"/>
  <c r="L14" i="67"/>
  <c r="K14" i="67"/>
  <c r="W15" i="67"/>
  <c r="T49" i="54"/>
  <c r="Q61" i="80" s="1"/>
  <c r="O23" i="54"/>
  <c r="L14" i="80" s="1"/>
  <c r="I11" i="54"/>
  <c r="G27" i="80" s="1"/>
  <c r="S13" i="67"/>
  <c r="AB13" i="67" s="1"/>
  <c r="U11" i="67"/>
  <c r="S15" i="67"/>
  <c r="Q5" i="71"/>
  <c r="R5" i="71" s="1"/>
  <c r="I18" i="54"/>
  <c r="G7" i="80" s="1"/>
  <c r="AK18" i="54"/>
  <c r="AL18" i="54" s="1"/>
  <c r="AB9" i="67"/>
  <c r="I17" i="54"/>
  <c r="G62" i="80" s="1"/>
  <c r="AK17" i="54"/>
  <c r="AL17" i="54" s="1"/>
  <c r="L11" i="67"/>
  <c r="K8" i="67"/>
  <c r="F10" i="54"/>
  <c r="AK15" i="54"/>
  <c r="AL15" i="54" s="1"/>
  <c r="N19" i="62"/>
  <c r="K9" i="67"/>
  <c r="I12" i="54"/>
  <c r="G33" i="80" s="1"/>
  <c r="E16" i="56"/>
  <c r="K16" i="56" s="1"/>
  <c r="S18" i="55"/>
  <c r="T18" i="55"/>
  <c r="E32" i="56"/>
  <c r="K32" i="56" s="1"/>
  <c r="T30" i="55"/>
  <c r="E40" i="56"/>
  <c r="G40" i="56" s="1"/>
  <c r="H40" i="56" s="1"/>
  <c r="E28" i="56"/>
  <c r="G28" i="56" s="1"/>
  <c r="H28" i="56" s="1"/>
  <c r="T38" i="55"/>
  <c r="T34" i="55"/>
  <c r="V34" i="55" s="1"/>
  <c r="E36" i="56"/>
  <c r="G36" i="56" s="1"/>
  <c r="H36" i="56" s="1"/>
  <c r="AF32" i="54"/>
  <c r="AG63" i="80" s="1"/>
  <c r="S13" i="55"/>
  <c r="S39" i="55"/>
  <c r="T55" i="55"/>
  <c r="I10" i="67"/>
  <c r="AJ10" i="67" s="1"/>
  <c r="K46" i="56"/>
  <c r="M32" i="80"/>
  <c r="F34" i="62"/>
  <c r="F36" i="62"/>
  <c r="E25" i="56"/>
  <c r="K25" i="56" s="1"/>
  <c r="S53" i="55"/>
  <c r="H34" i="62"/>
  <c r="H36" i="62"/>
  <c r="K15" i="54"/>
  <c r="AF15" i="54" s="1"/>
  <c r="AG53" i="80" s="1"/>
  <c r="H63" i="80"/>
  <c r="R63" i="80" s="1"/>
  <c r="T63" i="80" s="1"/>
  <c r="E57" i="56"/>
  <c r="K57" i="56" s="1"/>
  <c r="J10" i="67"/>
  <c r="AK10" i="67" s="1"/>
  <c r="K11" i="67"/>
  <c r="I34" i="62"/>
  <c r="I36" i="62"/>
  <c r="D34" i="62"/>
  <c r="D36" i="62"/>
  <c r="E49" i="56"/>
  <c r="K49" i="56" s="1"/>
  <c r="U12" i="67"/>
  <c r="T22" i="54"/>
  <c r="Q13" i="80" s="1"/>
  <c r="O40" i="54"/>
  <c r="L23" i="80" s="1"/>
  <c r="G43" i="56"/>
  <c r="H43" i="56" s="1"/>
  <c r="G47" i="56"/>
  <c r="H47" i="56" s="1"/>
  <c r="T47" i="55"/>
  <c r="V47" i="55" s="1"/>
  <c r="K34" i="62"/>
  <c r="K36" i="62"/>
  <c r="S37" i="55"/>
  <c r="S47" i="55"/>
  <c r="AF64" i="54"/>
  <c r="AG51" i="80" s="1"/>
  <c r="E39" i="56"/>
  <c r="L34" i="62"/>
  <c r="L36" i="62"/>
  <c r="R7" i="71"/>
  <c r="T46" i="54"/>
  <c r="Q37" i="80" s="1"/>
  <c r="T39" i="55"/>
  <c r="T44" i="54"/>
  <c r="Q36" i="80" s="1"/>
  <c r="H23" i="80"/>
  <c r="R23" i="80" s="1"/>
  <c r="T13" i="55"/>
  <c r="V13" i="55" s="1"/>
  <c r="O48" i="54"/>
  <c r="L55" i="80" s="1"/>
  <c r="E55" i="56"/>
  <c r="E15" i="56"/>
  <c r="G15" i="56" s="1"/>
  <c r="H15" i="56" s="1"/>
  <c r="H55" i="80"/>
  <c r="V55" i="80" s="1"/>
  <c r="T29" i="55"/>
  <c r="K12" i="67"/>
  <c r="J34" i="62"/>
  <c r="J36" i="62"/>
  <c r="M34" i="62"/>
  <c r="M36" i="62"/>
  <c r="R14" i="71"/>
  <c r="AB17" i="67"/>
  <c r="T36" i="54"/>
  <c r="Q54" i="80" s="1"/>
  <c r="O32" i="54"/>
  <c r="L63" i="80" s="1"/>
  <c r="O64" i="54"/>
  <c r="L51" i="80" s="1"/>
  <c r="E41" i="56"/>
  <c r="K41" i="56" s="1"/>
  <c r="T37" i="55"/>
  <c r="E23" i="56"/>
  <c r="K23" i="56" s="1"/>
  <c r="L10" i="67"/>
  <c r="G34" i="62"/>
  <c r="G36" i="62"/>
  <c r="T45" i="55"/>
  <c r="R13" i="71"/>
  <c r="S38" i="55"/>
  <c r="R12" i="80"/>
  <c r="T12" i="80" s="1"/>
  <c r="H24" i="80"/>
  <c r="V24" i="80" s="1"/>
  <c r="AF59" i="54"/>
  <c r="AG32" i="80" s="1"/>
  <c r="O67" i="54"/>
  <c r="L58" i="80" s="1"/>
  <c r="H46" i="80"/>
  <c r="H50" i="80"/>
  <c r="V50" i="80" s="1"/>
  <c r="M31" i="80"/>
  <c r="T42" i="54"/>
  <c r="Q30" i="80" s="1"/>
  <c r="O25" i="54"/>
  <c r="L12" i="80" s="1"/>
  <c r="V48" i="80"/>
  <c r="S27" i="55"/>
  <c r="S31" i="55"/>
  <c r="O51" i="54"/>
  <c r="L56" i="80" s="1"/>
  <c r="H58" i="80"/>
  <c r="R58" i="80" s="1"/>
  <c r="T58" i="80" s="1"/>
  <c r="F14" i="82" s="1"/>
  <c r="F27" i="82" s="1"/>
  <c r="AF63" i="54"/>
  <c r="AG50" i="80" s="1"/>
  <c r="T20" i="54"/>
  <c r="Q9" i="80" s="1"/>
  <c r="T53" i="54"/>
  <c r="Q48" i="80" s="1"/>
  <c r="O21" i="54"/>
  <c r="L11" i="80" s="1"/>
  <c r="P16" i="54"/>
  <c r="T24" i="54"/>
  <c r="Q15" i="80" s="1"/>
  <c r="G34" i="56"/>
  <c r="H34" i="56" s="1"/>
  <c r="S46" i="55"/>
  <c r="H49" i="80"/>
  <c r="V49" i="80" s="1"/>
  <c r="X49" i="80" s="1"/>
  <c r="H32" i="80"/>
  <c r="AF55" i="54"/>
  <c r="AG49" i="80" s="1"/>
  <c r="E56" i="56"/>
  <c r="G56" i="56" s="1"/>
  <c r="H56" i="56" s="1"/>
  <c r="H56" i="80"/>
  <c r="R56" i="80" s="1"/>
  <c r="T56" i="80" s="1"/>
  <c r="AF21" i="54"/>
  <c r="AG11" i="80" s="1"/>
  <c r="H11" i="80"/>
  <c r="R11" i="80" s="1"/>
  <c r="T15" i="55"/>
  <c r="S23" i="55"/>
  <c r="V47" i="80"/>
  <c r="X47" i="80" s="1"/>
  <c r="E44" i="56"/>
  <c r="AF50" i="54"/>
  <c r="AG64" i="80" s="1"/>
  <c r="H57" i="80"/>
  <c r="K17" i="54"/>
  <c r="O17" i="54" s="1"/>
  <c r="L62" i="80" s="1"/>
  <c r="AF58" i="54"/>
  <c r="AG31" i="80" s="1"/>
  <c r="T31" i="54"/>
  <c r="Q19" i="80" s="1"/>
  <c r="AF30" i="54"/>
  <c r="H37" i="80"/>
  <c r="R37" i="80" s="1"/>
  <c r="T37" i="80" s="1"/>
  <c r="T31" i="55"/>
  <c r="E29" i="56"/>
  <c r="K29" i="56" s="1"/>
  <c r="T35" i="55"/>
  <c r="T7" i="55"/>
  <c r="V7" i="55" s="1"/>
  <c r="P11" i="54"/>
  <c r="T11" i="54" s="1"/>
  <c r="Q27" i="80" s="1"/>
  <c r="S15" i="55"/>
  <c r="S50" i="55"/>
  <c r="M41" i="80"/>
  <c r="V41" i="80" s="1"/>
  <c r="O38" i="54"/>
  <c r="L47" i="80" s="1"/>
  <c r="O42" i="54"/>
  <c r="L30" i="80" s="1"/>
  <c r="T34" i="54"/>
  <c r="Q22" i="80" s="1"/>
  <c r="AF38" i="54"/>
  <c r="AG47" i="80" s="1"/>
  <c r="AF46" i="54"/>
  <c r="H31" i="80"/>
  <c r="V31" i="80" s="1"/>
  <c r="O30" i="54"/>
  <c r="L28" i="80" s="1"/>
  <c r="H64" i="80"/>
  <c r="R64" i="80" s="1"/>
  <c r="T64" i="80" s="1"/>
  <c r="E9" i="56"/>
  <c r="K9" i="56" s="1"/>
  <c r="E13" i="56"/>
  <c r="E33" i="56"/>
  <c r="S7" i="55"/>
  <c r="G54" i="56"/>
  <c r="H54" i="56" s="1"/>
  <c r="T27" i="55"/>
  <c r="T54" i="55"/>
  <c r="T46" i="55"/>
  <c r="K11" i="54"/>
  <c r="O11" i="54" s="1"/>
  <c r="L27" i="80" s="1"/>
  <c r="K28" i="56"/>
  <c r="T50" i="55"/>
  <c r="K14" i="54"/>
  <c r="N12" i="61" s="1"/>
  <c r="T38" i="54"/>
  <c r="Q47" i="80" s="1"/>
  <c r="T45" i="54"/>
  <c r="Q25" i="80" s="1"/>
  <c r="O54" i="54"/>
  <c r="L38" i="80" s="1"/>
  <c r="H30" i="80"/>
  <c r="V30" i="80" s="1"/>
  <c r="X30" i="80" s="1"/>
  <c r="P18" i="54"/>
  <c r="T18" i="54" s="1"/>
  <c r="Q7" i="80" s="1"/>
  <c r="P9" i="54"/>
  <c r="O34" i="54"/>
  <c r="L22" i="80" s="1"/>
  <c r="E17" i="56"/>
  <c r="K17" i="56" s="1"/>
  <c r="E37" i="56"/>
  <c r="T19" i="55"/>
  <c r="S11" i="55"/>
  <c r="T23" i="55"/>
  <c r="V23" i="55" s="1"/>
  <c r="S19" i="55"/>
  <c r="T11" i="55"/>
  <c r="K27" i="56"/>
  <c r="G27" i="56"/>
  <c r="H27" i="56" s="1"/>
  <c r="AF39" i="54"/>
  <c r="AG34" i="80" s="1"/>
  <c r="AF54" i="54"/>
  <c r="W11" i="67"/>
  <c r="N24" i="62"/>
  <c r="N32" i="62" s="1"/>
  <c r="W62" i="54"/>
  <c r="J59" i="80"/>
  <c r="K13" i="54"/>
  <c r="O13" i="54" s="1"/>
  <c r="L40" i="80" s="1"/>
  <c r="S48" i="55"/>
  <c r="G25" i="56"/>
  <c r="H25" i="56" s="1"/>
  <c r="T40" i="55"/>
  <c r="V18" i="80"/>
  <c r="T33" i="55"/>
  <c r="V33" i="55" s="1"/>
  <c r="W60" i="54"/>
  <c r="H34" i="80"/>
  <c r="V34" i="80" s="1"/>
  <c r="O39" i="54"/>
  <c r="L34" i="80" s="1"/>
  <c r="H44" i="80"/>
  <c r="R44" i="80" s="1"/>
  <c r="T44" i="80" s="1"/>
  <c r="AF62" i="54"/>
  <c r="AG44" i="80" s="1"/>
  <c r="H10" i="54"/>
  <c r="AF26" i="54"/>
  <c r="AG10" i="80" s="1"/>
  <c r="V65" i="80"/>
  <c r="X65" i="80" s="1"/>
  <c r="E35" i="56"/>
  <c r="K35" i="56" s="1"/>
  <c r="N22" i="62"/>
  <c r="N30" i="62" s="1"/>
  <c r="AF51" i="54"/>
  <c r="AG56" i="80" s="1"/>
  <c r="W51" i="54"/>
  <c r="T14" i="55"/>
  <c r="H8" i="54"/>
  <c r="H19" i="80"/>
  <c r="V19" i="80" s="1"/>
  <c r="X19" i="80" s="1"/>
  <c r="V56" i="80"/>
  <c r="X56" i="80" s="1"/>
  <c r="AF47" i="54"/>
  <c r="T35" i="54"/>
  <c r="Q46" i="80" s="1"/>
  <c r="E19" i="56"/>
  <c r="S11" i="67"/>
  <c r="W16" i="67"/>
  <c r="N25" i="62"/>
  <c r="N33" i="62" s="1"/>
  <c r="T17" i="55"/>
  <c r="W42" i="54"/>
  <c r="O31" i="54"/>
  <c r="L19" i="80" s="1"/>
  <c r="H60" i="80"/>
  <c r="V60" i="80" s="1"/>
  <c r="I14" i="54"/>
  <c r="G45" i="80" s="1"/>
  <c r="V37" i="80"/>
  <c r="X37" i="80" s="1"/>
  <c r="E50" i="56"/>
  <c r="K50" i="56" s="1"/>
  <c r="E12" i="56"/>
  <c r="N13" i="54"/>
  <c r="H14" i="67"/>
  <c r="AI14" i="67" s="1"/>
  <c r="AF31" i="54"/>
  <c r="AG19" i="80" s="1"/>
  <c r="O47" i="54"/>
  <c r="L60" i="80" s="1"/>
  <c r="H9" i="54"/>
  <c r="H15" i="54"/>
  <c r="T48" i="55"/>
  <c r="S40" i="55"/>
  <c r="R7" i="54"/>
  <c r="O6" i="80" s="1"/>
  <c r="H12" i="54"/>
  <c r="V15" i="80"/>
  <c r="X15" i="80" s="1"/>
  <c r="U45" i="54"/>
  <c r="K9" i="54"/>
  <c r="T7" i="61" s="1"/>
  <c r="T52" i="54"/>
  <c r="Q65" i="80" s="1"/>
  <c r="S33" i="55"/>
  <c r="S17" i="55"/>
  <c r="J17" i="80"/>
  <c r="Q63" i="54"/>
  <c r="N50" i="80" s="1"/>
  <c r="V11" i="67"/>
  <c r="E42" i="56"/>
  <c r="K42" i="56" s="1"/>
  <c r="U29" i="54"/>
  <c r="F32" i="60"/>
  <c r="F40" i="60"/>
  <c r="F49" i="60"/>
  <c r="S25" i="60"/>
  <c r="AG6" i="60" s="1"/>
  <c r="AG8" i="60"/>
  <c r="F44" i="60"/>
  <c r="AA15" i="67"/>
  <c r="W8" i="67"/>
  <c r="J45" i="80"/>
  <c r="O12" i="61"/>
  <c r="I12" i="61" s="1"/>
  <c r="J12" i="61" s="1"/>
  <c r="V8" i="67"/>
  <c r="G9" i="56"/>
  <c r="H9" i="56" s="1"/>
  <c r="J62" i="80"/>
  <c r="O15" i="61"/>
  <c r="I15" i="61" s="1"/>
  <c r="J15" i="61" s="1"/>
  <c r="W41" i="54"/>
  <c r="R25" i="80"/>
  <c r="T25" i="80" s="1"/>
  <c r="R54" i="80"/>
  <c r="T54" i="80" s="1"/>
  <c r="H17" i="80"/>
  <c r="X60" i="80"/>
  <c r="K56" i="56"/>
  <c r="H14" i="54"/>
  <c r="K10" i="54"/>
  <c r="U10" i="54" s="1"/>
  <c r="P15" i="54"/>
  <c r="T39" i="54"/>
  <c r="Q34" i="80" s="1"/>
  <c r="U6" i="61"/>
  <c r="C6" i="61"/>
  <c r="Q6" i="61" s="1"/>
  <c r="V29" i="80"/>
  <c r="K21" i="56"/>
  <c r="AB7" i="67"/>
  <c r="AA14" i="67"/>
  <c r="J17" i="67"/>
  <c r="AK17" i="67" s="1"/>
  <c r="J40" i="80"/>
  <c r="O11" i="61"/>
  <c r="I11" i="61" s="1"/>
  <c r="J11" i="61" s="1"/>
  <c r="F47" i="60"/>
  <c r="F39" i="60"/>
  <c r="E51" i="56"/>
  <c r="U12" i="61"/>
  <c r="C12" i="61"/>
  <c r="K12" i="61" s="1"/>
  <c r="U64" i="54"/>
  <c r="U49" i="54"/>
  <c r="U27" i="54"/>
  <c r="W56" i="54"/>
  <c r="W37" i="54"/>
  <c r="S54" i="55"/>
  <c r="S34" i="55"/>
  <c r="R8" i="80"/>
  <c r="T8" i="80" s="1"/>
  <c r="R16" i="80"/>
  <c r="T16" i="80" s="1"/>
  <c r="R57" i="80"/>
  <c r="T57" i="80" s="1"/>
  <c r="K40" i="56"/>
  <c r="N11" i="54"/>
  <c r="V36" i="80"/>
  <c r="H17" i="54"/>
  <c r="P17" i="54"/>
  <c r="AF33" i="54"/>
  <c r="AG20" i="80" s="1"/>
  <c r="K8" i="54"/>
  <c r="S13" i="54"/>
  <c r="O33" i="54"/>
  <c r="L20" i="80" s="1"/>
  <c r="T54" i="54"/>
  <c r="Q38" i="80" s="1"/>
  <c r="U10" i="61"/>
  <c r="C10" i="61"/>
  <c r="M10" i="61" s="1"/>
  <c r="V38" i="80"/>
  <c r="O24" i="54"/>
  <c r="L15" i="80" s="1"/>
  <c r="X48" i="80"/>
  <c r="V54" i="80"/>
  <c r="L17" i="67"/>
  <c r="J12" i="67"/>
  <c r="AK12" i="67" s="1"/>
  <c r="H7" i="67"/>
  <c r="J33" i="80"/>
  <c r="O10" i="61"/>
  <c r="H17" i="67"/>
  <c r="AI17" i="67" s="1"/>
  <c r="S16" i="67"/>
  <c r="S12" i="67"/>
  <c r="S8" i="67"/>
  <c r="H35" i="80"/>
  <c r="R35" i="80" s="1"/>
  <c r="T35" i="80" s="1"/>
  <c r="V9" i="80"/>
  <c r="U24" i="54"/>
  <c r="W52" i="54"/>
  <c r="R29" i="80"/>
  <c r="T29" i="80" s="1"/>
  <c r="R38" i="80"/>
  <c r="T38" i="80" s="1"/>
  <c r="R48" i="80"/>
  <c r="T48" i="80" s="1"/>
  <c r="R65" i="80"/>
  <c r="T65" i="80" s="1"/>
  <c r="Z32" i="54"/>
  <c r="AA63" i="80" s="1"/>
  <c r="E48" i="56"/>
  <c r="E20" i="56"/>
  <c r="R32" i="80"/>
  <c r="T32" i="80" s="1"/>
  <c r="E45" i="80"/>
  <c r="L49" i="54"/>
  <c r="I61" i="80" s="1"/>
  <c r="K12" i="54"/>
  <c r="T11" i="61"/>
  <c r="M35" i="80"/>
  <c r="P12" i="54"/>
  <c r="AF56" i="54"/>
  <c r="AG26" i="80" s="1"/>
  <c r="U13" i="61"/>
  <c r="C13" i="61"/>
  <c r="H11" i="54"/>
  <c r="O56" i="54"/>
  <c r="L26" i="80" s="1"/>
  <c r="O41" i="54"/>
  <c r="L35" i="80" s="1"/>
  <c r="V25" i="80"/>
  <c r="H20" i="80"/>
  <c r="V20" i="80" s="1"/>
  <c r="W12" i="67"/>
  <c r="L7" i="67"/>
  <c r="T12" i="67"/>
  <c r="N38" i="62"/>
  <c r="N39" i="62" s="1"/>
  <c r="G38" i="56"/>
  <c r="H38" i="56" s="1"/>
  <c r="V15" i="67"/>
  <c r="S55" i="55"/>
  <c r="W49" i="54"/>
  <c r="R14" i="80"/>
  <c r="T14" i="80" s="1"/>
  <c r="R18" i="80"/>
  <c r="R36" i="80"/>
  <c r="T36" i="80" s="1"/>
  <c r="R43" i="80"/>
  <c r="T43" i="80" s="1"/>
  <c r="R46" i="80"/>
  <c r="T46" i="80" s="1"/>
  <c r="L39" i="54"/>
  <c r="I34" i="80" s="1"/>
  <c r="Z66" i="54"/>
  <c r="AA57" i="80" s="1"/>
  <c r="H16" i="54"/>
  <c r="H7" i="82"/>
  <c r="V46" i="80"/>
  <c r="P14" i="54"/>
  <c r="M45" i="80" s="1"/>
  <c r="K18" i="54"/>
  <c r="AF18" i="54" s="1"/>
  <c r="AG7" i="80" s="1"/>
  <c r="T43" i="54"/>
  <c r="Q24" i="80" s="1"/>
  <c r="AF24" i="54"/>
  <c r="AG15" i="80" s="1"/>
  <c r="G32" i="56"/>
  <c r="H32" i="56" s="1"/>
  <c r="H61" i="80"/>
  <c r="V61" i="80" s="1"/>
  <c r="T16" i="67"/>
  <c r="T8" i="67"/>
  <c r="F43" i="60"/>
  <c r="E31" i="56"/>
  <c r="H51" i="80"/>
  <c r="W24" i="54"/>
  <c r="R9" i="80"/>
  <c r="T9" i="80" s="1"/>
  <c r="E21" i="80"/>
  <c r="R52" i="80"/>
  <c r="T52" i="80" s="1"/>
  <c r="AB63" i="54"/>
  <c r="AC50" i="80" s="1"/>
  <c r="X18" i="80"/>
  <c r="Y11" i="54"/>
  <c r="O9" i="61"/>
  <c r="W33" i="54"/>
  <c r="H13" i="54"/>
  <c r="O9" i="54"/>
  <c r="L17" i="80" s="1"/>
  <c r="O49" i="54"/>
  <c r="L61" i="80" s="1"/>
  <c r="E7" i="54"/>
  <c r="C8" i="61"/>
  <c r="U8" i="61"/>
  <c r="N21" i="62"/>
  <c r="N29" i="62" s="1"/>
  <c r="AI15" i="67"/>
  <c r="V16" i="67"/>
  <c r="H26" i="80"/>
  <c r="V26" i="80" s="1"/>
  <c r="K17" i="67"/>
  <c r="AB14" i="67"/>
  <c r="S35" i="55"/>
  <c r="C9" i="61"/>
  <c r="U9" i="61"/>
  <c r="L64" i="54"/>
  <c r="I51" i="80" s="1"/>
  <c r="W23" i="54"/>
  <c r="E52" i="56"/>
  <c r="S30" i="55"/>
  <c r="R15" i="80"/>
  <c r="T15" i="80" s="1"/>
  <c r="E27" i="80"/>
  <c r="R34" i="80"/>
  <c r="T34" i="80" s="1"/>
  <c r="E33" i="80"/>
  <c r="G10" i="61"/>
  <c r="AF9" i="54"/>
  <c r="AG17" i="80" s="1"/>
  <c r="K16" i="54"/>
  <c r="H59" i="80" s="1"/>
  <c r="N15" i="61"/>
  <c r="P10" i="54"/>
  <c r="T10" i="54" s="1"/>
  <c r="Q21" i="80" s="1"/>
  <c r="U15" i="61"/>
  <c r="C15" i="61"/>
  <c r="U11" i="61"/>
  <c r="C11" i="61"/>
  <c r="AI8" i="67"/>
  <c r="AB15" i="67"/>
  <c r="AA15" i="54"/>
  <c r="AB53" i="80" s="1"/>
  <c r="O13" i="61"/>
  <c r="L12" i="67"/>
  <c r="K7" i="67"/>
  <c r="G10" i="56"/>
  <c r="H10" i="56" s="1"/>
  <c r="H12" i="67"/>
  <c r="AI12" i="67" s="1"/>
  <c r="U7" i="61"/>
  <c r="C7" i="61"/>
  <c r="K7" i="61" s="1"/>
  <c r="U14" i="61"/>
  <c r="C14" i="61"/>
  <c r="Z20" i="54"/>
  <c r="AA9" i="80" s="1"/>
  <c r="R41" i="80"/>
  <c r="T41" i="80" s="1"/>
  <c r="R47" i="80"/>
  <c r="T47" i="80" s="1"/>
  <c r="C59" i="80"/>
  <c r="F48" i="60"/>
  <c r="J26" i="60"/>
  <c r="AE9" i="60" s="1"/>
  <c r="F75" i="56"/>
  <c r="V22" i="55"/>
  <c r="AG29" i="80"/>
  <c r="I9" i="67"/>
  <c r="AJ9" i="67" s="1"/>
  <c r="J9" i="67"/>
  <c r="AK9" i="67" s="1"/>
  <c r="L9" i="67"/>
  <c r="Q10" i="61"/>
  <c r="AF10" i="54"/>
  <c r="H40" i="80"/>
  <c r="AF13" i="54"/>
  <c r="AG14" i="80"/>
  <c r="AG16" i="80"/>
  <c r="F15" i="54"/>
  <c r="C53" i="80"/>
  <c r="G50" i="56"/>
  <c r="H50" i="56" s="1"/>
  <c r="G30" i="56"/>
  <c r="H30" i="56" s="1"/>
  <c r="AG12" i="80"/>
  <c r="V51" i="55"/>
  <c r="V48" i="55"/>
  <c r="H9" i="67"/>
  <c r="AG11" i="60"/>
  <c r="AG10" i="60"/>
  <c r="F35" i="60"/>
  <c r="F34" i="60"/>
  <c r="G26" i="56"/>
  <c r="H26" i="56" s="1"/>
  <c r="G14" i="56"/>
  <c r="H14" i="56" s="1"/>
  <c r="Q67" i="54"/>
  <c r="N58" i="80" s="1"/>
  <c r="M58" i="80"/>
  <c r="AG65" i="80"/>
  <c r="V10" i="55"/>
  <c r="F12" i="54"/>
  <c r="AG22" i="80"/>
  <c r="AG61" i="80"/>
  <c r="AG8" i="80"/>
  <c r="L5" i="61"/>
  <c r="AG55" i="80"/>
  <c r="S16" i="54"/>
  <c r="V53" i="55"/>
  <c r="V28" i="55"/>
  <c r="V49" i="55"/>
  <c r="G35" i="56"/>
  <c r="H35" i="56" s="1"/>
  <c r="V52" i="55"/>
  <c r="V21" i="55"/>
  <c r="O17" i="80"/>
  <c r="S15" i="54"/>
  <c r="S8" i="54"/>
  <c r="S10" i="54"/>
  <c r="I7" i="61"/>
  <c r="J7" i="61" s="1"/>
  <c r="S9" i="54"/>
  <c r="G57" i="56"/>
  <c r="H57" i="56" s="1"/>
  <c r="G53" i="56"/>
  <c r="H53" i="56" s="1"/>
  <c r="G49" i="56"/>
  <c r="H49" i="56" s="1"/>
  <c r="T18" i="67"/>
  <c r="S18" i="67"/>
  <c r="V18" i="67"/>
  <c r="T15" i="54"/>
  <c r="Q53" i="80" s="1"/>
  <c r="M53" i="80"/>
  <c r="Z27" i="80"/>
  <c r="V44" i="55"/>
  <c r="V50" i="55"/>
  <c r="C21" i="80"/>
  <c r="F16" i="54"/>
  <c r="F8" i="54"/>
  <c r="F11" i="54"/>
  <c r="F9" i="54"/>
  <c r="V55" i="55"/>
  <c r="L6" i="67"/>
  <c r="I6" i="67"/>
  <c r="AJ6" i="67" s="1"/>
  <c r="H6" i="67"/>
  <c r="K6" i="67"/>
  <c r="V30" i="55"/>
  <c r="V54" i="55"/>
  <c r="V46" i="55"/>
  <c r="Q8" i="61"/>
  <c r="AG60" i="80"/>
  <c r="F14" i="54"/>
  <c r="I10" i="54"/>
  <c r="G21" i="80" s="1"/>
  <c r="K15" i="61"/>
  <c r="AG25" i="80"/>
  <c r="AG38" i="80"/>
  <c r="S12" i="54"/>
  <c r="S14" i="54"/>
  <c r="S11" i="54"/>
  <c r="AG37" i="80"/>
  <c r="AG42" i="80"/>
  <c r="C62" i="80"/>
  <c r="U17" i="54"/>
  <c r="F17" i="54"/>
  <c r="U13" i="54"/>
  <c r="C40" i="80"/>
  <c r="W13" i="54"/>
  <c r="I13" i="54"/>
  <c r="G40" i="80" s="1"/>
  <c r="F13" i="54"/>
  <c r="AG28" i="80"/>
  <c r="AG30" i="80"/>
  <c r="V18" i="55"/>
  <c r="V35" i="55"/>
  <c r="J6" i="67"/>
  <c r="AK6" i="67" s="1"/>
  <c r="O62" i="80"/>
  <c r="S17" i="54"/>
  <c r="J21" i="80"/>
  <c r="N8" i="54"/>
  <c r="N14" i="54"/>
  <c r="N10" i="54"/>
  <c r="N17" i="54"/>
  <c r="N9" i="54"/>
  <c r="M7" i="54"/>
  <c r="N16" i="54"/>
  <c r="Q61" i="54"/>
  <c r="N43" i="80" s="1"/>
  <c r="M43" i="80"/>
  <c r="V43" i="80" s="1"/>
  <c r="P13" i="54"/>
  <c r="Q32" i="54"/>
  <c r="N63" i="80" s="1"/>
  <c r="T32" i="54"/>
  <c r="Q63" i="80" s="1"/>
  <c r="M63" i="80"/>
  <c r="Q27" i="54"/>
  <c r="N16" i="80" s="1"/>
  <c r="M16" i="80"/>
  <c r="V16" i="80" s="1"/>
  <c r="T27" i="54"/>
  <c r="Q16" i="80" s="1"/>
  <c r="AA10" i="54"/>
  <c r="AB57" i="54"/>
  <c r="AC39" i="80" s="1"/>
  <c r="AB39" i="80"/>
  <c r="AB50" i="54"/>
  <c r="AC64" i="80" s="1"/>
  <c r="AB46" i="54"/>
  <c r="AC37" i="80" s="1"/>
  <c r="AB25" i="54"/>
  <c r="AC12" i="80" s="1"/>
  <c r="AB21" i="54"/>
  <c r="AC11" i="80" s="1"/>
  <c r="AB11" i="80"/>
  <c r="AB45" i="54"/>
  <c r="AC25" i="80" s="1"/>
  <c r="AB49" i="54"/>
  <c r="AC61" i="80" s="1"/>
  <c r="Q66" i="54"/>
  <c r="N57" i="80" s="1"/>
  <c r="M57" i="80"/>
  <c r="V57" i="80" s="1"/>
  <c r="Q48" i="54"/>
  <c r="N55" i="80" s="1"/>
  <c r="T48" i="54"/>
  <c r="Q55" i="80" s="1"/>
  <c r="Q44" i="54"/>
  <c r="N36" i="80" s="1"/>
  <c r="Q26" i="54"/>
  <c r="N10" i="80" s="1"/>
  <c r="M10" i="80"/>
  <c r="Q23" i="54"/>
  <c r="N14" i="80" s="1"/>
  <c r="M14" i="80"/>
  <c r="V14" i="80" s="1"/>
  <c r="AB10" i="67"/>
  <c r="AE5" i="60"/>
  <c r="G26" i="60"/>
  <c r="AE6" i="60" s="1"/>
  <c r="N17" i="62"/>
  <c r="N26" i="62" s="1"/>
  <c r="E26" i="62"/>
  <c r="F38" i="60"/>
  <c r="H18" i="67"/>
  <c r="K18" i="67"/>
  <c r="L18" i="67"/>
  <c r="Z62" i="54"/>
  <c r="AA44" i="80" s="1"/>
  <c r="Z58" i="54"/>
  <c r="AA31" i="80" s="1"/>
  <c r="Z54" i="54"/>
  <c r="AA38" i="80" s="1"/>
  <c r="Z51" i="54"/>
  <c r="AA56" i="80" s="1"/>
  <c r="Z56" i="80"/>
  <c r="Z47" i="54"/>
  <c r="AA60" i="80" s="1"/>
  <c r="Z39" i="54"/>
  <c r="AA34" i="80" s="1"/>
  <c r="Z35" i="54"/>
  <c r="AA46" i="80" s="1"/>
  <c r="Z31" i="54"/>
  <c r="AA19" i="80" s="1"/>
  <c r="Z27" i="54"/>
  <c r="AA16" i="80" s="1"/>
  <c r="Z23" i="54"/>
  <c r="AA14" i="80" s="1"/>
  <c r="Z19" i="54"/>
  <c r="AA8" i="80" s="1"/>
  <c r="Z42" i="54"/>
  <c r="AA30" i="80" s="1"/>
  <c r="Z55" i="54"/>
  <c r="AA49" i="80" s="1"/>
  <c r="Z61" i="54"/>
  <c r="AA43" i="80" s="1"/>
  <c r="Z38" i="54"/>
  <c r="AA47" i="80" s="1"/>
  <c r="Z65" i="54"/>
  <c r="AA52" i="80" s="1"/>
  <c r="Z46" i="54"/>
  <c r="AA37" i="80" s="1"/>
  <c r="Z25" i="54"/>
  <c r="AA12" i="80" s="1"/>
  <c r="Z36" i="54"/>
  <c r="AA54" i="80" s="1"/>
  <c r="Z50" i="54"/>
  <c r="AA64" i="80" s="1"/>
  <c r="Z28" i="54"/>
  <c r="AA41" i="80" s="1"/>
  <c r="Z53" i="54"/>
  <c r="AA48" i="80" s="1"/>
  <c r="Z57" i="54"/>
  <c r="AA39" i="80" s="1"/>
  <c r="AB67" i="54"/>
  <c r="AC58" i="80" s="1"/>
  <c r="AB60" i="54"/>
  <c r="AC42" i="80" s="1"/>
  <c r="AB35" i="80"/>
  <c r="AB41" i="54"/>
  <c r="AC35" i="80" s="1"/>
  <c r="AB34" i="54"/>
  <c r="AC22" i="80" s="1"/>
  <c r="AB31" i="54"/>
  <c r="AC19" i="80" s="1"/>
  <c r="AB27" i="54"/>
  <c r="AC16" i="80" s="1"/>
  <c r="AB24" i="54"/>
  <c r="AC15" i="80" s="1"/>
  <c r="Z43" i="54"/>
  <c r="AA24" i="80" s="1"/>
  <c r="Q34" i="54"/>
  <c r="N22" i="80" s="1"/>
  <c r="V42" i="55"/>
  <c r="H27" i="80"/>
  <c r="O45" i="80"/>
  <c r="T26" i="54"/>
  <c r="Q10" i="80" s="1"/>
  <c r="P8" i="54"/>
  <c r="N15" i="54"/>
  <c r="V20" i="55"/>
  <c r="V36" i="55"/>
  <c r="V8" i="55"/>
  <c r="V12" i="55"/>
  <c r="V29" i="55"/>
  <c r="N20" i="62"/>
  <c r="N28" i="62" s="1"/>
  <c r="AA17" i="67"/>
  <c r="AA11" i="67"/>
  <c r="J16" i="67"/>
  <c r="AK16" i="67" s="1"/>
  <c r="H16" i="67"/>
  <c r="AA13" i="67"/>
  <c r="L16" i="67"/>
  <c r="AB19" i="80"/>
  <c r="Z44" i="80"/>
  <c r="Z31" i="80"/>
  <c r="Z38" i="80"/>
  <c r="Z60" i="80"/>
  <c r="Z34" i="80"/>
  <c r="J27" i="80"/>
  <c r="F46" i="60"/>
  <c r="F42" i="60"/>
  <c r="Q65" i="54"/>
  <c r="N52" i="80" s="1"/>
  <c r="M52" i="80"/>
  <c r="V52" i="80" s="1"/>
  <c r="Q62" i="54"/>
  <c r="N44" i="80" s="1"/>
  <c r="M44" i="80"/>
  <c r="Q41" i="54"/>
  <c r="N35" i="80" s="1"/>
  <c r="Q31" i="54"/>
  <c r="N19" i="80" s="1"/>
  <c r="Q25" i="54"/>
  <c r="N12" i="80" s="1"/>
  <c r="M12" i="80"/>
  <c r="V12" i="80" s="1"/>
  <c r="Q20" i="54"/>
  <c r="N9" i="80" s="1"/>
  <c r="F45" i="60"/>
  <c r="J18" i="67"/>
  <c r="AK18" i="67" s="1"/>
  <c r="E59" i="80"/>
  <c r="Y16" i="54"/>
  <c r="AA16" i="54"/>
  <c r="I16" i="54"/>
  <c r="G59" i="80" s="1"/>
  <c r="W21" i="54"/>
  <c r="L21" i="54"/>
  <c r="I11" i="80" s="1"/>
  <c r="L25" i="54"/>
  <c r="I12" i="80" s="1"/>
  <c r="W25" i="54"/>
  <c r="L67" i="54"/>
  <c r="I58" i="80" s="1"/>
  <c r="U67" i="54"/>
  <c r="L63" i="54"/>
  <c r="I50" i="80" s="1"/>
  <c r="L59" i="54"/>
  <c r="I32" i="80" s="1"/>
  <c r="W59" i="54"/>
  <c r="L55" i="54"/>
  <c r="I49" i="80" s="1"/>
  <c r="U55" i="54"/>
  <c r="U48" i="54"/>
  <c r="L48" i="54"/>
  <c r="I55" i="80" s="1"/>
  <c r="W48" i="54"/>
  <c r="L44" i="54"/>
  <c r="I36" i="80" s="1"/>
  <c r="U44" i="54"/>
  <c r="W44" i="54"/>
  <c r="L40" i="54"/>
  <c r="I23" i="80" s="1"/>
  <c r="W40" i="54"/>
  <c r="W36" i="54"/>
  <c r="L36" i="54"/>
  <c r="I54" i="80" s="1"/>
  <c r="U36" i="54"/>
  <c r="L28" i="54"/>
  <c r="I41" i="80" s="1"/>
  <c r="U28" i="54"/>
  <c r="U25" i="54"/>
  <c r="Y12" i="54"/>
  <c r="V19" i="55"/>
  <c r="L32" i="54"/>
  <c r="I63" i="80" s="1"/>
  <c r="Z40" i="54"/>
  <c r="AA23" i="80" s="1"/>
  <c r="V26" i="55"/>
  <c r="V38" i="55"/>
  <c r="I9" i="61"/>
  <c r="J9" i="61" s="1"/>
  <c r="AB16" i="80"/>
  <c r="Z46" i="80"/>
  <c r="N12" i="54"/>
  <c r="AB42" i="80"/>
  <c r="D14" i="82"/>
  <c r="D27" i="82" s="1"/>
  <c r="C33" i="80"/>
  <c r="C7" i="80"/>
  <c r="W7" i="81" s="1"/>
  <c r="D7" i="101" s="1"/>
  <c r="R6" i="55"/>
  <c r="W18" i="54"/>
  <c r="V31" i="55"/>
  <c r="V24" i="55"/>
  <c r="Z8" i="80"/>
  <c r="Z16" i="80"/>
  <c r="AA8" i="54"/>
  <c r="Y8" i="54"/>
  <c r="AE11" i="60"/>
  <c r="F41" i="60"/>
  <c r="Q19" i="54"/>
  <c r="N8" i="80" s="1"/>
  <c r="M8" i="80"/>
  <c r="V8" i="80" s="1"/>
  <c r="Q38" i="54"/>
  <c r="N47" i="80" s="1"/>
  <c r="Q57" i="54"/>
  <c r="N39" i="80" s="1"/>
  <c r="Q64" i="54"/>
  <c r="N51" i="80" s="1"/>
  <c r="M51" i="80"/>
  <c r="Q59" i="54"/>
  <c r="N32" i="80" s="1"/>
  <c r="Q47" i="54"/>
  <c r="N60" i="80" s="1"/>
  <c r="Q45" i="54"/>
  <c r="N25" i="80" s="1"/>
  <c r="Q43" i="54"/>
  <c r="N24" i="80" s="1"/>
  <c r="Q39" i="54"/>
  <c r="N34" i="80" s="1"/>
  <c r="Q37" i="54"/>
  <c r="N29" i="80" s="1"/>
  <c r="Q35" i="54"/>
  <c r="N46" i="80" s="1"/>
  <c r="Q33" i="54"/>
  <c r="N20" i="80" s="1"/>
  <c r="Q30" i="54"/>
  <c r="N28" i="80" s="1"/>
  <c r="T30" i="54"/>
  <c r="Q28" i="80" s="1"/>
  <c r="Q28" i="54"/>
  <c r="N41" i="80" s="1"/>
  <c r="Q22" i="54"/>
  <c r="N13" i="80" s="1"/>
  <c r="K16" i="67"/>
  <c r="V45" i="55"/>
  <c r="V17" i="55"/>
  <c r="I18" i="67"/>
  <c r="AJ18" i="67" s="1"/>
  <c r="AA11" i="54"/>
  <c r="G7" i="54"/>
  <c r="U59" i="54"/>
  <c r="U32" i="54"/>
  <c r="W63" i="54"/>
  <c r="W55" i="54"/>
  <c r="W28" i="54"/>
  <c r="L56" i="54"/>
  <c r="I26" i="80" s="1"/>
  <c r="L23" i="54"/>
  <c r="I14" i="80" s="1"/>
  <c r="Q60" i="54"/>
  <c r="N42" i="80" s="1"/>
  <c r="M42" i="80"/>
  <c r="Q58" i="54"/>
  <c r="N31" i="80" s="1"/>
  <c r="Q56" i="54"/>
  <c r="N26" i="80" s="1"/>
  <c r="Q54" i="54"/>
  <c r="N38" i="80" s="1"/>
  <c r="Q52" i="54"/>
  <c r="N65" i="80" s="1"/>
  <c r="Q50" i="54"/>
  <c r="N64" i="80" s="1"/>
  <c r="Q24" i="54"/>
  <c r="N15" i="80" s="1"/>
  <c r="Q21" i="54"/>
  <c r="N11" i="80" s="1"/>
  <c r="M11" i="80"/>
  <c r="V32" i="55"/>
  <c r="V11" i="55"/>
  <c r="C17" i="80"/>
  <c r="E53" i="80"/>
  <c r="Y15" i="54"/>
  <c r="AA17" i="54"/>
  <c r="E62" i="80"/>
  <c r="C45" i="80"/>
  <c r="L22" i="54"/>
  <c r="I13" i="80" s="1"/>
  <c r="W22" i="54"/>
  <c r="H13" i="80"/>
  <c r="V13" i="80" s="1"/>
  <c r="W26" i="54"/>
  <c r="U26" i="54"/>
  <c r="D6" i="82" s="1"/>
  <c r="D18" i="82" s="1"/>
  <c r="L26" i="54"/>
  <c r="I10" i="80" s="1"/>
  <c r="H10" i="80"/>
  <c r="L66" i="54"/>
  <c r="I57" i="80" s="1"/>
  <c r="U66" i="54"/>
  <c r="L62" i="54"/>
  <c r="I44" i="80" s="1"/>
  <c r="U62" i="54"/>
  <c r="W54" i="54"/>
  <c r="U54" i="54"/>
  <c r="L54" i="54"/>
  <c r="I38" i="80" s="1"/>
  <c r="L51" i="54"/>
  <c r="I56" i="80" s="1"/>
  <c r="L47" i="54"/>
  <c r="I60" i="80" s="1"/>
  <c r="L43" i="54"/>
  <c r="I24" i="80" s="1"/>
  <c r="W43" i="54"/>
  <c r="L35" i="54"/>
  <c r="I46" i="80" s="1"/>
  <c r="W35" i="54"/>
  <c r="U43" i="54"/>
  <c r="U31" i="54"/>
  <c r="W66" i="54"/>
  <c r="W39" i="54"/>
  <c r="W19" i="54"/>
  <c r="Z30" i="54"/>
  <c r="AA28" i="80" s="1"/>
  <c r="Z26" i="54"/>
  <c r="AA10" i="80" s="1"/>
  <c r="Z22" i="54"/>
  <c r="AA13" i="80" s="1"/>
  <c r="Y17" i="54"/>
  <c r="AB55" i="54"/>
  <c r="AC49" i="80" s="1"/>
  <c r="AB52" i="54"/>
  <c r="AC65" i="80" s="1"/>
  <c r="E24" i="56"/>
  <c r="V43" i="55"/>
  <c r="V14" i="55"/>
  <c r="L31" i="54"/>
  <c r="I19" i="80" s="1"/>
  <c r="V9" i="55"/>
  <c r="AA9" i="54"/>
  <c r="E17" i="80"/>
  <c r="Y9" i="54"/>
  <c r="AA13" i="54"/>
  <c r="E40" i="80"/>
  <c r="E7" i="80"/>
  <c r="Y18" i="54"/>
  <c r="Z7" i="80" s="1"/>
  <c r="AA18" i="54"/>
  <c r="AB7" i="80" s="1"/>
  <c r="C27" i="80"/>
  <c r="W11" i="54"/>
  <c r="U19" i="54"/>
  <c r="L19" i="54"/>
  <c r="I8" i="80" s="1"/>
  <c r="L29" i="54"/>
  <c r="I18" i="80" s="1"/>
  <c r="L45" i="54"/>
  <c r="I25" i="80" s="1"/>
  <c r="L27" i="54"/>
  <c r="I16" i="80" s="1"/>
  <c r="L65" i="54"/>
  <c r="I52" i="80" s="1"/>
  <c r="W65" i="54"/>
  <c r="U65" i="54"/>
  <c r="W61" i="54"/>
  <c r="L61" i="54"/>
  <c r="I43" i="80" s="1"/>
  <c r="L57" i="54"/>
  <c r="I39" i="80" s="1"/>
  <c r="W57" i="54"/>
  <c r="O57" i="54"/>
  <c r="L39" i="80" s="1"/>
  <c r="L53" i="54"/>
  <c r="I48" i="80" s="1"/>
  <c r="W50" i="54"/>
  <c r="U50" i="54"/>
  <c r="L50" i="54"/>
  <c r="I64" i="80" s="1"/>
  <c r="L46" i="54"/>
  <c r="I37" i="80" s="1"/>
  <c r="U46" i="54"/>
  <c r="L38" i="54"/>
  <c r="I47" i="80" s="1"/>
  <c r="U38" i="54"/>
  <c r="L34" i="54"/>
  <c r="I22" i="80" s="1"/>
  <c r="U34" i="54"/>
  <c r="H22" i="80"/>
  <c r="V22" i="80" s="1"/>
  <c r="L30" i="54"/>
  <c r="I28" i="80" s="1"/>
  <c r="U30" i="54"/>
  <c r="H28" i="80"/>
  <c r="V28" i="80" s="1"/>
  <c r="U53" i="54"/>
  <c r="U35" i="54"/>
  <c r="U22" i="54"/>
  <c r="U9" i="54"/>
  <c r="W58" i="54"/>
  <c r="W47" i="54"/>
  <c r="W38" i="54"/>
  <c r="W9" i="54"/>
  <c r="Z60" i="54"/>
  <c r="AA42" i="80" s="1"/>
  <c r="Z33" i="54"/>
  <c r="AA20" i="80" s="1"/>
  <c r="Y13" i="54"/>
  <c r="AA12" i="54"/>
  <c r="AB65" i="54"/>
  <c r="AC52" i="80" s="1"/>
  <c r="AB52" i="80"/>
  <c r="AB58" i="54"/>
  <c r="AC31" i="80" s="1"/>
  <c r="S42" i="55"/>
  <c r="T25" i="55"/>
  <c r="L58" i="54"/>
  <c r="I31" i="80" s="1"/>
  <c r="L42" i="54"/>
  <c r="I30" i="80" s="1"/>
  <c r="AB48" i="54"/>
  <c r="AC55" i="80" s="1"/>
  <c r="AB44" i="54"/>
  <c r="AC36" i="80" s="1"/>
  <c r="AB40" i="54"/>
  <c r="AC23" i="80" s="1"/>
  <c r="AB37" i="54"/>
  <c r="AC29" i="80" s="1"/>
  <c r="AB30" i="54"/>
  <c r="AC28" i="80" s="1"/>
  <c r="AB19" i="54"/>
  <c r="AC8" i="80" s="1"/>
  <c r="AB28" i="54"/>
  <c r="AC41" i="80" s="1"/>
  <c r="AB39" i="54"/>
  <c r="AC34" i="80" s="1"/>
  <c r="AB56" i="54"/>
  <c r="AC26" i="80" s="1"/>
  <c r="AB66" i="54"/>
  <c r="AC57" i="80" s="1"/>
  <c r="AB42" i="54"/>
  <c r="AC30" i="80" s="1"/>
  <c r="AB62" i="54"/>
  <c r="AC44" i="80" s="1"/>
  <c r="S10" i="55"/>
  <c r="AB22" i="54"/>
  <c r="AC13" i="80" s="1"/>
  <c r="Q55" i="54"/>
  <c r="N49" i="80" s="1"/>
  <c r="Q53" i="54"/>
  <c r="N48" i="80" s="1"/>
  <c r="Q51" i="54"/>
  <c r="N56" i="80" s="1"/>
  <c r="Q49" i="54"/>
  <c r="N61" i="80" s="1"/>
  <c r="Q46" i="54"/>
  <c r="N37" i="80" s="1"/>
  <c r="Q42" i="54"/>
  <c r="N30" i="80" s="1"/>
  <c r="Q40" i="54"/>
  <c r="N23" i="80" s="1"/>
  <c r="Q36" i="54"/>
  <c r="N54" i="80" s="1"/>
  <c r="Q29" i="54"/>
  <c r="N18" i="80" s="1"/>
  <c r="S45" i="55"/>
  <c r="T41" i="55"/>
  <c r="S51" i="55"/>
  <c r="Y10" i="54"/>
  <c r="Y14" i="54"/>
  <c r="AA14" i="54"/>
  <c r="L60" i="54"/>
  <c r="I42" i="80" s="1"/>
  <c r="Z64" i="54"/>
  <c r="AA51" i="80" s="1"/>
  <c r="Z56" i="54"/>
  <c r="AA26" i="80" s="1"/>
  <c r="Z49" i="54"/>
  <c r="AA61" i="80" s="1"/>
  <c r="Z45" i="54"/>
  <c r="AA25" i="80" s="1"/>
  <c r="Z41" i="54"/>
  <c r="AA35" i="80" s="1"/>
  <c r="Z37" i="54"/>
  <c r="AA29" i="80" s="1"/>
  <c r="Z29" i="54"/>
  <c r="AA18" i="80" s="1"/>
  <c r="Z21" i="54"/>
  <c r="AA11" i="80" s="1"/>
  <c r="AB64" i="54"/>
  <c r="AC51" i="80" s="1"/>
  <c r="AB61" i="54"/>
  <c r="AC43" i="80" s="1"/>
  <c r="AB54" i="54"/>
  <c r="AC38" i="80" s="1"/>
  <c r="AB51" i="54"/>
  <c r="AC56" i="80" s="1"/>
  <c r="AB47" i="54"/>
  <c r="AC60" i="80" s="1"/>
  <c r="AB43" i="54"/>
  <c r="AC24" i="80" s="1"/>
  <c r="AB29" i="54"/>
  <c r="AC18" i="80" s="1"/>
  <c r="AB18" i="80"/>
  <c r="AB35" i="54"/>
  <c r="AC46" i="80" s="1"/>
  <c r="L20" i="54"/>
  <c r="I9" i="80" s="1"/>
  <c r="W20" i="54"/>
  <c r="L24" i="54"/>
  <c r="I15" i="80" s="1"/>
  <c r="L52" i="54"/>
  <c r="I65" i="80" s="1"/>
  <c r="L41" i="54"/>
  <c r="I35" i="80" s="1"/>
  <c r="L37" i="54"/>
  <c r="I29" i="80" s="1"/>
  <c r="L33" i="54"/>
  <c r="I20" i="80" s="1"/>
  <c r="Z67" i="54"/>
  <c r="AA58" i="80" s="1"/>
  <c r="Z63" i="54"/>
  <c r="AA50" i="80" s="1"/>
  <c r="Z59" i="54"/>
  <c r="AA32" i="80" s="1"/>
  <c r="Z52" i="54"/>
  <c r="AA65" i="80" s="1"/>
  <c r="Z48" i="54"/>
  <c r="AA55" i="80" s="1"/>
  <c r="Z44" i="54"/>
  <c r="AA36" i="80" s="1"/>
  <c r="Z24" i="54"/>
  <c r="AA15" i="80" s="1"/>
  <c r="AB59" i="54"/>
  <c r="AC32" i="80" s="1"/>
  <c r="AB38" i="54"/>
  <c r="AC47" i="80" s="1"/>
  <c r="AB32" i="54"/>
  <c r="AC63" i="80" s="1"/>
  <c r="S26" i="55"/>
  <c r="Z34" i="54"/>
  <c r="AA22" i="80" s="1"/>
  <c r="AB53" i="54"/>
  <c r="AC48" i="80" s="1"/>
  <c r="AB36" i="54"/>
  <c r="AC54" i="80" s="1"/>
  <c r="AB33" i="54"/>
  <c r="AC20" i="80" s="1"/>
  <c r="AB26" i="54"/>
  <c r="AC10" i="80" s="1"/>
  <c r="AB23" i="54"/>
  <c r="AC14" i="80" s="1"/>
  <c r="AB20" i="54"/>
  <c r="AC9" i="80" s="1"/>
  <c r="V42" i="80" l="1"/>
  <c r="R30" i="80"/>
  <c r="T30" i="80" s="1"/>
  <c r="W14" i="54"/>
  <c r="U18" i="54"/>
  <c r="V44" i="80"/>
  <c r="G17" i="56"/>
  <c r="H17" i="56" s="1"/>
  <c r="M6" i="61"/>
  <c r="G41" i="56"/>
  <c r="H41" i="56" s="1"/>
  <c r="U14" i="54"/>
  <c r="T15" i="61"/>
  <c r="T12" i="61"/>
  <c r="T9" i="61"/>
  <c r="R55" i="80"/>
  <c r="T55" i="80" s="1"/>
  <c r="W17" i="54"/>
  <c r="O14" i="54"/>
  <c r="L45" i="80" s="1"/>
  <c r="R17" i="80"/>
  <c r="T17" i="80" s="1"/>
  <c r="AF14" i="54"/>
  <c r="H45" i="80"/>
  <c r="R45" i="80" s="1"/>
  <c r="T45" i="80" s="1"/>
  <c r="R9" i="71"/>
  <c r="R8" i="71"/>
  <c r="R11" i="71"/>
  <c r="R6" i="71"/>
  <c r="R15" i="71"/>
  <c r="F18" i="101"/>
  <c r="G18" i="101" s="1"/>
  <c r="E18" i="101"/>
  <c r="F53" i="101"/>
  <c r="G53" i="101" s="1"/>
  <c r="E53" i="101"/>
  <c r="F44" i="101"/>
  <c r="G44" i="101" s="1"/>
  <c r="E44" i="101"/>
  <c r="F9" i="101"/>
  <c r="G9" i="101" s="1"/>
  <c r="E9" i="101"/>
  <c r="E50" i="101"/>
  <c r="F50" i="101"/>
  <c r="G50" i="101" s="1"/>
  <c r="M7" i="61"/>
  <c r="F36" i="101"/>
  <c r="G36" i="101" s="1"/>
  <c r="E36" i="101"/>
  <c r="F51" i="101"/>
  <c r="G51" i="101" s="1"/>
  <c r="E51" i="101"/>
  <c r="H53" i="80"/>
  <c r="R53" i="80" s="1"/>
  <c r="T53" i="80" s="1"/>
  <c r="F37" i="101"/>
  <c r="G37" i="101" s="1"/>
  <c r="E37" i="101"/>
  <c r="F7" i="101"/>
  <c r="G7" i="101" s="1"/>
  <c r="E7" i="101"/>
  <c r="O15" i="54"/>
  <c r="L53" i="80" s="1"/>
  <c r="R50" i="80"/>
  <c r="T50" i="80" s="1"/>
  <c r="G45" i="56"/>
  <c r="H45" i="56" s="1"/>
  <c r="V39" i="80"/>
  <c r="X39" i="80" s="1"/>
  <c r="J11" i="82" s="1"/>
  <c r="E31" i="101"/>
  <c r="F31" i="101"/>
  <c r="G31" i="101" s="1"/>
  <c r="AD24" i="87"/>
  <c r="V58" i="80"/>
  <c r="T13" i="61"/>
  <c r="F32" i="101"/>
  <c r="G32" i="101" s="1"/>
  <c r="E32" i="101"/>
  <c r="F24" i="101"/>
  <c r="G24" i="101" s="1"/>
  <c r="E24" i="101"/>
  <c r="W15" i="54"/>
  <c r="N13" i="61"/>
  <c r="AK7" i="54"/>
  <c r="AL7" i="54" s="1"/>
  <c r="AD3" i="87"/>
  <c r="AD23" i="87" s="1"/>
  <c r="AD20" i="87"/>
  <c r="F25" i="101"/>
  <c r="G25" i="101" s="1"/>
  <c r="E25" i="101"/>
  <c r="R5" i="55"/>
  <c r="N11" i="61"/>
  <c r="V32" i="80"/>
  <c r="X32" i="80" s="1"/>
  <c r="G16" i="56"/>
  <c r="H16" i="56" s="1"/>
  <c r="F13" i="101"/>
  <c r="G13" i="101" s="1"/>
  <c r="E13" i="101"/>
  <c r="AD21" i="87"/>
  <c r="U15" i="54"/>
  <c r="E19" i="101"/>
  <c r="F19" i="101"/>
  <c r="G19" i="101" s="1"/>
  <c r="E54" i="101"/>
  <c r="F54" i="101"/>
  <c r="G54" i="101" s="1"/>
  <c r="F45" i="101"/>
  <c r="G45" i="101" s="1"/>
  <c r="E45" i="101"/>
  <c r="F8" i="101"/>
  <c r="G8" i="101" s="1"/>
  <c r="E8" i="101"/>
  <c r="F12" i="101"/>
  <c r="G12" i="101" s="1"/>
  <c r="E12" i="101"/>
  <c r="K15" i="56"/>
  <c r="C6" i="80"/>
  <c r="G42" i="56"/>
  <c r="H42" i="56" s="1"/>
  <c r="R60" i="80"/>
  <c r="T60" i="80" s="1"/>
  <c r="G23" i="56"/>
  <c r="H23" i="56" s="1"/>
  <c r="E8" i="56"/>
  <c r="K18" i="56"/>
  <c r="G18" i="56"/>
  <c r="H18" i="56" s="1"/>
  <c r="AB11" i="67"/>
  <c r="AA8" i="67"/>
  <c r="V63" i="80"/>
  <c r="G29" i="56"/>
  <c r="H29" i="56" s="1"/>
  <c r="K36" i="56"/>
  <c r="R12" i="71"/>
  <c r="R10" i="71"/>
  <c r="AG26" i="54"/>
  <c r="AH10" i="80" s="1"/>
  <c r="AB16" i="67"/>
  <c r="E12" i="61"/>
  <c r="I10" i="61"/>
  <c r="J10" i="61" s="1"/>
  <c r="V37" i="55"/>
  <c r="K39" i="56"/>
  <c r="G39" i="56"/>
  <c r="H39" i="56" s="1"/>
  <c r="V27" i="55"/>
  <c r="R27" i="80"/>
  <c r="T27" i="80" s="1"/>
  <c r="W16" i="54"/>
  <c r="M12" i="61"/>
  <c r="AG24" i="54"/>
  <c r="AH15" i="80" s="1"/>
  <c r="Q12" i="61"/>
  <c r="M7" i="80"/>
  <c r="K10" i="61"/>
  <c r="V23" i="80"/>
  <c r="R31" i="80"/>
  <c r="T31" i="80" s="1"/>
  <c r="V39" i="55"/>
  <c r="V15" i="55"/>
  <c r="N34" i="62"/>
  <c r="N36" i="62"/>
  <c r="M27" i="80"/>
  <c r="R19" i="80"/>
  <c r="T19" i="80" s="1"/>
  <c r="N9" i="61"/>
  <c r="V11" i="80"/>
  <c r="Q7" i="61"/>
  <c r="R24" i="80"/>
  <c r="T24" i="80" s="1"/>
  <c r="V64" i="80"/>
  <c r="AF11" i="54"/>
  <c r="AG27" i="80" s="1"/>
  <c r="K55" i="56"/>
  <c r="G55" i="56"/>
  <c r="H55" i="56" s="1"/>
  <c r="E34" i="62"/>
  <c r="E36" i="62"/>
  <c r="W10" i="54"/>
  <c r="U11" i="54"/>
  <c r="U16" i="54"/>
  <c r="R49" i="80"/>
  <c r="T49" i="80" s="1"/>
  <c r="N7" i="61"/>
  <c r="E7" i="61" s="1"/>
  <c r="AA10" i="67"/>
  <c r="H11" i="82"/>
  <c r="T16" i="54"/>
  <c r="Q59" i="80" s="1"/>
  <c r="M59" i="80"/>
  <c r="M21" i="80"/>
  <c r="T9" i="54"/>
  <c r="Q17" i="80" s="1"/>
  <c r="M17" i="80"/>
  <c r="K33" i="56"/>
  <c r="G33" i="56"/>
  <c r="H33" i="56" s="1"/>
  <c r="V10" i="80"/>
  <c r="H6" i="82" s="1"/>
  <c r="T14" i="54"/>
  <c r="Q45" i="80" s="1"/>
  <c r="G37" i="56"/>
  <c r="H37" i="56" s="1"/>
  <c r="K37" i="56"/>
  <c r="K13" i="56"/>
  <c r="G13" i="56"/>
  <c r="H13" i="56" s="1"/>
  <c r="AG66" i="54"/>
  <c r="AH57" i="80" s="1"/>
  <c r="X49" i="54"/>
  <c r="U61" i="80" s="1"/>
  <c r="K7" i="54"/>
  <c r="H6" i="80" s="1"/>
  <c r="G44" i="56"/>
  <c r="H44" i="56" s="1"/>
  <c r="K44" i="56"/>
  <c r="AF17" i="54"/>
  <c r="AG62" i="80" s="1"/>
  <c r="H62" i="80"/>
  <c r="R62" i="80" s="1"/>
  <c r="T62" i="80" s="1"/>
  <c r="AG44" i="54"/>
  <c r="AH36" i="80" s="1"/>
  <c r="R59" i="80"/>
  <c r="T59" i="80" s="1"/>
  <c r="R22" i="80"/>
  <c r="T22" i="80" s="1"/>
  <c r="K19" i="56"/>
  <c r="G19" i="56"/>
  <c r="H19" i="56" s="1"/>
  <c r="X41" i="54"/>
  <c r="U35" i="80" s="1"/>
  <c r="AG59" i="54"/>
  <c r="AH32" i="80" s="1"/>
  <c r="AG37" i="54"/>
  <c r="AH29" i="80" s="1"/>
  <c r="V51" i="80"/>
  <c r="AG36" i="54"/>
  <c r="AH54" i="80" s="1"/>
  <c r="R20" i="80"/>
  <c r="T20" i="80" s="1"/>
  <c r="AG63" i="54"/>
  <c r="AH50" i="80" s="1"/>
  <c r="V49" i="54"/>
  <c r="S61" i="80" s="1"/>
  <c r="D13" i="82"/>
  <c r="D26" i="82" s="1"/>
  <c r="AG55" i="54"/>
  <c r="AH49" i="80" s="1"/>
  <c r="AG47" i="54"/>
  <c r="AH60" i="80" s="1"/>
  <c r="AG39" i="54"/>
  <c r="AH34" i="80" s="1"/>
  <c r="V40" i="55"/>
  <c r="AG54" i="54"/>
  <c r="AH38" i="80" s="1"/>
  <c r="AG62" i="54"/>
  <c r="AH44" i="80" s="1"/>
  <c r="R40" i="80"/>
  <c r="T40" i="80" s="1"/>
  <c r="AG46" i="54"/>
  <c r="AH37" i="80" s="1"/>
  <c r="AB18" i="67"/>
  <c r="AG61" i="54"/>
  <c r="AH43" i="80" s="1"/>
  <c r="K12" i="56"/>
  <c r="G12" i="56"/>
  <c r="H12" i="56" s="1"/>
  <c r="AG25" i="54"/>
  <c r="AH12" i="80" s="1"/>
  <c r="X16" i="80"/>
  <c r="X42" i="80"/>
  <c r="U7" i="54"/>
  <c r="X63" i="80"/>
  <c r="X52" i="80"/>
  <c r="X57" i="80"/>
  <c r="X8" i="80"/>
  <c r="H8" i="82"/>
  <c r="H14" i="82"/>
  <c r="X14" i="80"/>
  <c r="X43" i="80"/>
  <c r="X44" i="80"/>
  <c r="T11" i="80"/>
  <c r="F8" i="82" s="1"/>
  <c r="F20" i="82" s="1"/>
  <c r="D9" i="82"/>
  <c r="D21" i="82" s="1"/>
  <c r="V41" i="54"/>
  <c r="S35" i="80" s="1"/>
  <c r="X58" i="80"/>
  <c r="AI7" i="67"/>
  <c r="AA7" i="67"/>
  <c r="X60" i="54"/>
  <c r="U42" i="80" s="1"/>
  <c r="V60" i="54"/>
  <c r="S42" i="80" s="1"/>
  <c r="AG29" i="54"/>
  <c r="AH18" i="80" s="1"/>
  <c r="AG51" i="54"/>
  <c r="AH56" i="80" s="1"/>
  <c r="AG32" i="54"/>
  <c r="AH63" i="80" s="1"/>
  <c r="AG35" i="54"/>
  <c r="AH46" i="80" s="1"/>
  <c r="AA12" i="67"/>
  <c r="AG42" i="54"/>
  <c r="AH30" i="80" s="1"/>
  <c r="AG67" i="54"/>
  <c r="AH58" i="80" s="1"/>
  <c r="L8" i="54"/>
  <c r="L15" i="54"/>
  <c r="AG50" i="54"/>
  <c r="AH64" i="80" s="1"/>
  <c r="L10" i="54"/>
  <c r="L9" i="54"/>
  <c r="R28" i="80"/>
  <c r="T28" i="80" s="1"/>
  <c r="F7" i="82" s="1"/>
  <c r="F19" i="82" s="1"/>
  <c r="X46" i="80"/>
  <c r="X55" i="80"/>
  <c r="G48" i="56"/>
  <c r="H48" i="56" s="1"/>
  <c r="K48" i="56"/>
  <c r="V35" i="80"/>
  <c r="M62" i="80"/>
  <c r="T17" i="54"/>
  <c r="Q62" i="80" s="1"/>
  <c r="X36" i="80"/>
  <c r="X29" i="80"/>
  <c r="N10" i="61"/>
  <c r="E10" i="61" s="1"/>
  <c r="T10" i="61"/>
  <c r="H33" i="80"/>
  <c r="R33" i="80" s="1"/>
  <c r="T33" i="80" s="1"/>
  <c r="AF12" i="54"/>
  <c r="AG33" i="80" s="1"/>
  <c r="H10" i="82"/>
  <c r="X28" i="80"/>
  <c r="X10" i="80"/>
  <c r="U8" i="54"/>
  <c r="AG43" i="54"/>
  <c r="AH24" i="80" s="1"/>
  <c r="AG48" i="54"/>
  <c r="AH55" i="80" s="1"/>
  <c r="AG49" i="54"/>
  <c r="AH61" i="80" s="1"/>
  <c r="AG27" i="54"/>
  <c r="AH16" i="80" s="1"/>
  <c r="L17" i="54"/>
  <c r="T14" i="61"/>
  <c r="N14" i="61"/>
  <c r="E14" i="61" s="1"/>
  <c r="O16" i="54"/>
  <c r="L59" i="80" s="1"/>
  <c r="L16" i="54"/>
  <c r="AF16" i="54"/>
  <c r="H7" i="80"/>
  <c r="V7" i="80" s="1"/>
  <c r="X7" i="80" s="1"/>
  <c r="O18" i="54"/>
  <c r="L7" i="80" s="1"/>
  <c r="X20" i="80"/>
  <c r="M33" i="80"/>
  <c r="T12" i="54"/>
  <c r="Q33" i="80" s="1"/>
  <c r="AB8" i="67"/>
  <c r="R10" i="80"/>
  <c r="T10" i="80" s="1"/>
  <c r="F6" i="82" s="1"/>
  <c r="F18" i="82" s="1"/>
  <c r="L13" i="54"/>
  <c r="U12" i="54"/>
  <c r="AG20" i="54"/>
  <c r="AH9" i="80" s="1"/>
  <c r="W8" i="54"/>
  <c r="AG28" i="54"/>
  <c r="AH41" i="80" s="1"/>
  <c r="AG30" i="54"/>
  <c r="AH28" i="80" s="1"/>
  <c r="AG45" i="54"/>
  <c r="AH25" i="80" s="1"/>
  <c r="AG57" i="54"/>
  <c r="AH39" i="80" s="1"/>
  <c r="AG33" i="54"/>
  <c r="AH20" i="80" s="1"/>
  <c r="AG38" i="54"/>
  <c r="AH47" i="80" s="1"/>
  <c r="L12" i="54"/>
  <c r="K52" i="56"/>
  <c r="G52" i="56"/>
  <c r="H52" i="56" s="1"/>
  <c r="L11" i="54"/>
  <c r="X31" i="80"/>
  <c r="X25" i="80"/>
  <c r="AB12" i="67"/>
  <c r="X54" i="80"/>
  <c r="X41" i="80"/>
  <c r="X27" i="54"/>
  <c r="U16" i="80" s="1"/>
  <c r="X50" i="80"/>
  <c r="V21" i="54"/>
  <c r="S11" i="80" s="1"/>
  <c r="AG56" i="54"/>
  <c r="AH26" i="80" s="1"/>
  <c r="AG40" i="54"/>
  <c r="AH23" i="80" s="1"/>
  <c r="AG21" i="54"/>
  <c r="AH11" i="80" s="1"/>
  <c r="AG58" i="54"/>
  <c r="AH31" i="80" s="1"/>
  <c r="AG34" i="54"/>
  <c r="AH22" i="80" s="1"/>
  <c r="O12" i="54"/>
  <c r="L33" i="80" s="1"/>
  <c r="Q15" i="61"/>
  <c r="M15" i="61"/>
  <c r="E15" i="61"/>
  <c r="X26" i="80"/>
  <c r="X61" i="80"/>
  <c r="R26" i="80"/>
  <c r="T26" i="80" s="1"/>
  <c r="R61" i="80"/>
  <c r="T61" i="80" s="1"/>
  <c r="T23" i="80"/>
  <c r="D10" i="82"/>
  <c r="D22" i="82" s="1"/>
  <c r="X24" i="80"/>
  <c r="X34" i="80"/>
  <c r="X9" i="80"/>
  <c r="J8" i="82" s="1"/>
  <c r="H9" i="82"/>
  <c r="X64" i="80"/>
  <c r="X22" i="80"/>
  <c r="AB15" i="54"/>
  <c r="W12" i="54"/>
  <c r="AG22" i="54"/>
  <c r="AH13" i="80" s="1"/>
  <c r="L14" i="54"/>
  <c r="AG41" i="54"/>
  <c r="AH35" i="80" s="1"/>
  <c r="AG23" i="54"/>
  <c r="AH14" i="80" s="1"/>
  <c r="M8" i="61"/>
  <c r="K8" i="61"/>
  <c r="T18" i="80"/>
  <c r="F9" i="82" s="1"/>
  <c r="F21" i="82" s="1"/>
  <c r="D8" i="82"/>
  <c r="D20" i="82" s="1"/>
  <c r="R13" i="80"/>
  <c r="T13" i="80" s="1"/>
  <c r="J9" i="82"/>
  <c r="R51" i="80"/>
  <c r="T51" i="80" s="1"/>
  <c r="G51" i="56"/>
  <c r="H51" i="56" s="1"/>
  <c r="K51" i="56"/>
  <c r="N8" i="61"/>
  <c r="E8" i="61" s="1"/>
  <c r="T8" i="61"/>
  <c r="O10" i="54"/>
  <c r="L21" i="80" s="1"/>
  <c r="H21" i="80"/>
  <c r="R21" i="80" s="1"/>
  <c r="T21" i="80" s="1"/>
  <c r="Q9" i="61"/>
  <c r="K9" i="61"/>
  <c r="T6" i="61"/>
  <c r="N6" i="61"/>
  <c r="O8" i="54"/>
  <c r="AF8" i="54"/>
  <c r="H15" i="82"/>
  <c r="X12" i="80"/>
  <c r="K31" i="56"/>
  <c r="G31" i="56"/>
  <c r="H31" i="56" s="1"/>
  <c r="K20" i="56"/>
  <c r="G20" i="56"/>
  <c r="H20" i="56" s="1"/>
  <c r="X38" i="80"/>
  <c r="V61" i="54"/>
  <c r="S43" i="80" s="1"/>
  <c r="H12" i="82"/>
  <c r="X13" i="80"/>
  <c r="G6" i="80"/>
  <c r="G5" i="61"/>
  <c r="AG65" i="54"/>
  <c r="AH52" i="80" s="1"/>
  <c r="AG53" i="54"/>
  <c r="AH48" i="80" s="1"/>
  <c r="AG64" i="54"/>
  <c r="AH51" i="80" s="1"/>
  <c r="O7" i="54"/>
  <c r="L6" i="80" s="1"/>
  <c r="O5" i="61"/>
  <c r="AG60" i="54"/>
  <c r="AH42" i="80" s="1"/>
  <c r="AG19" i="54"/>
  <c r="AH8" i="80" s="1"/>
  <c r="AG31" i="54"/>
  <c r="AH19" i="80" s="1"/>
  <c r="AG52" i="54"/>
  <c r="AH65" i="80" s="1"/>
  <c r="C5" i="61"/>
  <c r="D11" i="61" s="1"/>
  <c r="U5" i="61"/>
  <c r="X23" i="80"/>
  <c r="M9" i="61"/>
  <c r="Z14" i="54"/>
  <c r="Z45" i="80"/>
  <c r="V25" i="55"/>
  <c r="Z13" i="54"/>
  <c r="Z40" i="80"/>
  <c r="X38" i="54"/>
  <c r="U47" i="80" s="1"/>
  <c r="V38" i="54"/>
  <c r="S47" i="80" s="1"/>
  <c r="Z17" i="80"/>
  <c r="Z9" i="54"/>
  <c r="X33" i="54"/>
  <c r="U20" i="80" s="1"/>
  <c r="V24" i="54"/>
  <c r="S15" i="80" s="1"/>
  <c r="X43" i="54"/>
  <c r="U24" i="80" s="1"/>
  <c r="V62" i="54"/>
  <c r="S44" i="80" s="1"/>
  <c r="X37" i="54"/>
  <c r="U29" i="80" s="1"/>
  <c r="X63" i="54"/>
  <c r="U50" i="80" s="1"/>
  <c r="V59" i="54"/>
  <c r="S32" i="80" s="1"/>
  <c r="AB11" i="54"/>
  <c r="AB27" i="80"/>
  <c r="X56" i="54"/>
  <c r="U26" i="80" s="1"/>
  <c r="V52" i="54"/>
  <c r="S65" i="80" s="1"/>
  <c r="V36" i="54"/>
  <c r="S54" i="80" s="1"/>
  <c r="D11" i="82"/>
  <c r="D24" i="82" s="1"/>
  <c r="X48" i="54"/>
  <c r="U55" i="80" s="1"/>
  <c r="F11" i="82"/>
  <c r="F24" i="82" s="1"/>
  <c r="V55" i="54"/>
  <c r="S49" i="80" s="1"/>
  <c r="AB16" i="54"/>
  <c r="AB59" i="80"/>
  <c r="I13" i="61"/>
  <c r="J13" i="61" s="1"/>
  <c r="X23" i="54"/>
  <c r="U14" i="80" s="1"/>
  <c r="V20" i="54"/>
  <c r="S9" i="80" s="1"/>
  <c r="X24" i="54"/>
  <c r="U15" i="80" s="1"/>
  <c r="E9" i="61"/>
  <c r="X53" i="54"/>
  <c r="U48" i="80" s="1"/>
  <c r="E7" i="56"/>
  <c r="E75" i="56"/>
  <c r="K8" i="56"/>
  <c r="G8" i="56"/>
  <c r="AG21" i="80"/>
  <c r="T5" i="55"/>
  <c r="S5" i="55"/>
  <c r="X45" i="54"/>
  <c r="U25" i="80" s="1"/>
  <c r="Z21" i="80"/>
  <c r="Z10" i="54"/>
  <c r="X47" i="54"/>
  <c r="U60" i="80" s="1"/>
  <c r="V22" i="54"/>
  <c r="S13" i="80" s="1"/>
  <c r="V53" i="54"/>
  <c r="S48" i="80" s="1"/>
  <c r="X61" i="54"/>
  <c r="U43" i="80" s="1"/>
  <c r="X39" i="54"/>
  <c r="U34" i="80" s="1"/>
  <c r="V31" i="54"/>
  <c r="S19" i="80" s="1"/>
  <c r="X35" i="54"/>
  <c r="U46" i="80" s="1"/>
  <c r="V54" i="54"/>
  <c r="S38" i="80" s="1"/>
  <c r="X22" i="54"/>
  <c r="U13" i="80" s="1"/>
  <c r="V64" i="54"/>
  <c r="S51" i="80" s="1"/>
  <c r="I6" i="61"/>
  <c r="K6" i="61"/>
  <c r="S6" i="55"/>
  <c r="T6" i="55"/>
  <c r="Z33" i="80"/>
  <c r="Z12" i="54"/>
  <c r="V25" i="54"/>
  <c r="S12" i="80" s="1"/>
  <c r="D15" i="82"/>
  <c r="D28" i="82" s="1"/>
  <c r="V28" i="54"/>
  <c r="S41" i="80" s="1"/>
  <c r="D12" i="82"/>
  <c r="D25" i="82" s="1"/>
  <c r="X44" i="54"/>
  <c r="U36" i="80" s="1"/>
  <c r="V67" i="54"/>
  <c r="S58" i="80" s="1"/>
  <c r="Z59" i="80"/>
  <c r="Z16" i="54"/>
  <c r="Q14" i="54"/>
  <c r="Q8" i="54"/>
  <c r="Q9" i="54"/>
  <c r="Q16" i="54"/>
  <c r="Q17" i="54"/>
  <c r="T8" i="54"/>
  <c r="P7" i="54"/>
  <c r="V27" i="54"/>
  <c r="S16" i="80" s="1"/>
  <c r="X67" i="54"/>
  <c r="U58" i="80" s="1"/>
  <c r="Q11" i="54"/>
  <c r="Q15" i="54"/>
  <c r="X62" i="54"/>
  <c r="U44" i="80" s="1"/>
  <c r="X34" i="54"/>
  <c r="U22" i="80" s="1"/>
  <c r="Q12" i="54"/>
  <c r="K11" i="61"/>
  <c r="M11" i="61"/>
  <c r="Q11" i="61"/>
  <c r="M14" i="61"/>
  <c r="K14" i="61"/>
  <c r="Q14" i="61"/>
  <c r="X52" i="54"/>
  <c r="U65" i="80" s="1"/>
  <c r="V29" i="54"/>
  <c r="S18" i="80" s="1"/>
  <c r="V34" i="54"/>
  <c r="S22" i="80" s="1"/>
  <c r="V42" i="54"/>
  <c r="S30" i="80" s="1"/>
  <c r="V50" i="54"/>
  <c r="S64" i="80" s="1"/>
  <c r="X57" i="54"/>
  <c r="U39" i="80" s="1"/>
  <c r="F12" i="82"/>
  <c r="F25" i="82" s="1"/>
  <c r="V65" i="54"/>
  <c r="S52" i="80" s="1"/>
  <c r="AB9" i="54"/>
  <c r="AB17" i="80"/>
  <c r="V43" i="54"/>
  <c r="S24" i="80" s="1"/>
  <c r="X54" i="54"/>
  <c r="U38" i="80" s="1"/>
  <c r="F10" i="82"/>
  <c r="F22" i="82" s="1"/>
  <c r="V66" i="54"/>
  <c r="S57" i="80" s="1"/>
  <c r="V26" i="54"/>
  <c r="S10" i="80" s="1"/>
  <c r="AB62" i="80"/>
  <c r="AB17" i="54"/>
  <c r="X46" i="54"/>
  <c r="U37" i="80" s="1"/>
  <c r="V32" i="54"/>
  <c r="S63" i="80" s="1"/>
  <c r="X31" i="54"/>
  <c r="U19" i="80" s="1"/>
  <c r="Z8" i="54"/>
  <c r="V33" i="54"/>
  <c r="S20" i="80" s="1"/>
  <c r="X36" i="54"/>
  <c r="U54" i="80" s="1"/>
  <c r="V44" i="54"/>
  <c r="S36" i="80" s="1"/>
  <c r="V48" i="54"/>
  <c r="S55" i="80" s="1"/>
  <c r="X59" i="54"/>
  <c r="U32" i="80" s="1"/>
  <c r="X21" i="54"/>
  <c r="U11" i="80" s="1"/>
  <c r="AA16" i="67"/>
  <c r="AI16" i="67"/>
  <c r="X42" i="54"/>
  <c r="U30" i="80" s="1"/>
  <c r="V37" i="54"/>
  <c r="S29" i="80" s="1"/>
  <c r="AI18" i="67"/>
  <c r="AA18" i="67"/>
  <c r="V40" i="54"/>
  <c r="S23" i="80" s="1"/>
  <c r="Q13" i="54"/>
  <c r="T13" i="54"/>
  <c r="Q40" i="80" s="1"/>
  <c r="M40" i="80"/>
  <c r="J6" i="80"/>
  <c r="AI6" i="67"/>
  <c r="AA6" i="67"/>
  <c r="Z11" i="54"/>
  <c r="Q10" i="54"/>
  <c r="AG45" i="80"/>
  <c r="X20" i="54"/>
  <c r="U9" i="80" s="1"/>
  <c r="X64" i="54"/>
  <c r="U51" i="80" s="1"/>
  <c r="AB45" i="80"/>
  <c r="AB14" i="54"/>
  <c r="V41" i="55"/>
  <c r="AB12" i="54"/>
  <c r="AB33" i="80"/>
  <c r="X58" i="54"/>
  <c r="U31" i="80" s="1"/>
  <c r="V35" i="54"/>
  <c r="S46" i="80" s="1"/>
  <c r="V30" i="54"/>
  <c r="S28" i="80" s="1"/>
  <c r="D7" i="82"/>
  <c r="D19" i="82" s="1"/>
  <c r="V46" i="54"/>
  <c r="S37" i="80" s="1"/>
  <c r="X50" i="54"/>
  <c r="U64" i="80" s="1"/>
  <c r="X65" i="54"/>
  <c r="U52" i="80" s="1"/>
  <c r="F13" i="82"/>
  <c r="F26" i="82" s="1"/>
  <c r="V23" i="54"/>
  <c r="S14" i="80" s="1"/>
  <c r="V19" i="54"/>
  <c r="S8" i="80" s="1"/>
  <c r="AB40" i="80"/>
  <c r="AB13" i="54"/>
  <c r="K24" i="56"/>
  <c r="G24" i="56"/>
  <c r="H24" i="56" s="1"/>
  <c r="Z62" i="80"/>
  <c r="Z17" i="54"/>
  <c r="X19" i="54"/>
  <c r="U8" i="80" s="1"/>
  <c r="X29" i="54"/>
  <c r="U18" i="80" s="1"/>
  <c r="F15" i="82"/>
  <c r="F28" i="82" s="1"/>
  <c r="X66" i="54"/>
  <c r="U57" i="80" s="1"/>
  <c r="V56" i="54"/>
  <c r="S26" i="80" s="1"/>
  <c r="V39" i="54"/>
  <c r="S34" i="80" s="1"/>
  <c r="V58" i="54"/>
  <c r="S31" i="80" s="1"/>
  <c r="X26" i="54"/>
  <c r="U10" i="80" s="1"/>
  <c r="Z53" i="80"/>
  <c r="Z15" i="54"/>
  <c r="X28" i="54"/>
  <c r="U41" i="80" s="1"/>
  <c r="X55" i="54"/>
  <c r="U49" i="80" s="1"/>
  <c r="V51" i="54"/>
  <c r="S56" i="80" s="1"/>
  <c r="Y7" i="54"/>
  <c r="Z6" i="80" s="1"/>
  <c r="E6" i="80"/>
  <c r="G8" i="103" s="1"/>
  <c r="H8" i="103" s="1"/>
  <c r="AA7" i="54"/>
  <c r="AB6" i="80" s="1"/>
  <c r="AB8" i="54"/>
  <c r="X30" i="54"/>
  <c r="U28" i="80" s="1"/>
  <c r="V45" i="54"/>
  <c r="S25" i="80" s="1"/>
  <c r="X32" i="54"/>
  <c r="U63" i="80" s="1"/>
  <c r="X40" i="54"/>
  <c r="U23" i="80" s="1"/>
  <c r="X25" i="54"/>
  <c r="U12" i="80" s="1"/>
  <c r="X51" i="54"/>
  <c r="U56" i="80" s="1"/>
  <c r="V47" i="54"/>
  <c r="S60" i="80" s="1"/>
  <c r="AB21" i="80"/>
  <c r="AB10" i="54"/>
  <c r="V57" i="54"/>
  <c r="S39" i="80" s="1"/>
  <c r="E13" i="61"/>
  <c r="K13" i="61"/>
  <c r="M13" i="61"/>
  <c r="Q13" i="61"/>
  <c r="V63" i="54"/>
  <c r="S50" i="80" s="1"/>
  <c r="AI9" i="67"/>
  <c r="AA9" i="67"/>
  <c r="AG40" i="80"/>
  <c r="W24" i="80" l="1"/>
  <c r="W51" i="80"/>
  <c r="W13" i="80"/>
  <c r="W25" i="80"/>
  <c r="W9" i="80"/>
  <c r="W38" i="80"/>
  <c r="W12" i="80"/>
  <c r="X11" i="80"/>
  <c r="X51" i="80"/>
  <c r="W64" i="80"/>
  <c r="W50" i="80"/>
  <c r="W6" i="81"/>
  <c r="D6" i="101" s="1"/>
  <c r="F6" i="101" s="1"/>
  <c r="G6" i="101" s="1"/>
  <c r="G4" i="103"/>
  <c r="H4" i="103" s="1"/>
  <c r="V17" i="54"/>
  <c r="AD15" i="87"/>
  <c r="AD25" i="87"/>
  <c r="AD30" i="87" s="1"/>
  <c r="AD19" i="87"/>
  <c r="AD16" i="87"/>
  <c r="AD18" i="87"/>
  <c r="AD22" i="87"/>
  <c r="AD17" i="87"/>
  <c r="AG11" i="54"/>
  <c r="AG12" i="54"/>
  <c r="AG8" i="54"/>
  <c r="W54" i="80"/>
  <c r="X10" i="54"/>
  <c r="D15" i="61"/>
  <c r="W23" i="80"/>
  <c r="D9" i="61"/>
  <c r="X12" i="54"/>
  <c r="W34" i="80"/>
  <c r="T5" i="61"/>
  <c r="X15" i="54"/>
  <c r="W61" i="80"/>
  <c r="W65" i="80"/>
  <c r="N5" i="61"/>
  <c r="W22" i="80"/>
  <c r="W26" i="80"/>
  <c r="W41" i="80"/>
  <c r="W31" i="80"/>
  <c r="AF7" i="54"/>
  <c r="AG6" i="80" s="1"/>
  <c r="W7" i="54"/>
  <c r="R7" i="80"/>
  <c r="T7" i="80" s="1"/>
  <c r="W20" i="80"/>
  <c r="W28" i="80"/>
  <c r="W11" i="80"/>
  <c r="V13" i="54"/>
  <c r="W55" i="80"/>
  <c r="AG10" i="54"/>
  <c r="AG9" i="54"/>
  <c r="AG15" i="54"/>
  <c r="W57" i="80"/>
  <c r="W47" i="80"/>
  <c r="AG14" i="54"/>
  <c r="W10" i="80"/>
  <c r="W56" i="80"/>
  <c r="AG13" i="54"/>
  <c r="AG17" i="54"/>
  <c r="W49" i="80"/>
  <c r="W29" i="80"/>
  <c r="W44" i="80"/>
  <c r="W48" i="80"/>
  <c r="W46" i="80"/>
  <c r="V11" i="54"/>
  <c r="J6" i="82"/>
  <c r="D5" i="61"/>
  <c r="J7" i="82"/>
  <c r="W19" i="80"/>
  <c r="J15" i="82"/>
  <c r="V16" i="54"/>
  <c r="D13" i="61"/>
  <c r="K5" i="61"/>
  <c r="V9" i="54"/>
  <c r="R6" i="80"/>
  <c r="T6" i="80" s="1"/>
  <c r="X35" i="80"/>
  <c r="H13" i="82"/>
  <c r="W35" i="80"/>
  <c r="W37" i="80"/>
  <c r="W30" i="80"/>
  <c r="W52" i="80"/>
  <c r="X14" i="54"/>
  <c r="X17" i="54"/>
  <c r="V8" i="54"/>
  <c r="W43" i="80"/>
  <c r="W60" i="80"/>
  <c r="W32" i="80"/>
  <c r="J12" i="82"/>
  <c r="V10" i="54"/>
  <c r="Q5" i="61"/>
  <c r="X11" i="54"/>
  <c r="X16" i="54"/>
  <c r="W58" i="80"/>
  <c r="W18" i="80"/>
  <c r="W63" i="80"/>
  <c r="W42" i="80"/>
  <c r="J14" i="82"/>
  <c r="X13" i="54"/>
  <c r="V15" i="54"/>
  <c r="X9" i="54"/>
  <c r="X8" i="54"/>
  <c r="V14" i="54"/>
  <c r="AG59" i="80"/>
  <c r="AG16" i="54"/>
  <c r="W14" i="80"/>
  <c r="W39" i="80"/>
  <c r="W8" i="80"/>
  <c r="W16" i="80"/>
  <c r="D7" i="61"/>
  <c r="D10" i="61"/>
  <c r="D6" i="61"/>
  <c r="D12" i="61"/>
  <c r="D8" i="61"/>
  <c r="M5" i="61"/>
  <c r="D14" i="61"/>
  <c r="V12" i="54"/>
  <c r="Y25" i="80"/>
  <c r="W36" i="80"/>
  <c r="J13" i="82"/>
  <c r="W15" i="80"/>
  <c r="J10" i="82"/>
  <c r="T7" i="54"/>
  <c r="Q6" i="80" s="1"/>
  <c r="M6" i="80"/>
  <c r="V6" i="80" s="1"/>
  <c r="X6" i="80" s="1"/>
  <c r="H12" i="61"/>
  <c r="H10" i="61"/>
  <c r="H9" i="61"/>
  <c r="H5" i="61"/>
  <c r="H14" i="61"/>
  <c r="H7" i="61"/>
  <c r="H11" i="61"/>
  <c r="H8" i="61"/>
  <c r="H15" i="61"/>
  <c r="E6" i="61"/>
  <c r="V5" i="55"/>
  <c r="K7" i="56"/>
  <c r="G7" i="56"/>
  <c r="H7" i="56" s="1"/>
  <c r="V6" i="55"/>
  <c r="H6" i="61"/>
  <c r="G75" i="56"/>
  <c r="H8" i="56"/>
  <c r="H75" i="56" s="1"/>
  <c r="E11" i="61"/>
  <c r="J6" i="61"/>
  <c r="I5" i="61"/>
  <c r="J5" i="61" s="1"/>
  <c r="H13" i="61"/>
  <c r="AD29" i="87" l="1"/>
  <c r="Y63" i="80"/>
  <c r="E6" i="101"/>
  <c r="Y35" i="80"/>
  <c r="Y41" i="80"/>
  <c r="Y37" i="80"/>
  <c r="Y28" i="80"/>
  <c r="Y65" i="80"/>
  <c r="Y48" i="80"/>
  <c r="Y16" i="80"/>
  <c r="Y51" i="80"/>
  <c r="Y14" i="80"/>
  <c r="Y42" i="80"/>
  <c r="AD28" i="87"/>
  <c r="Y24" i="80"/>
  <c r="Y50" i="80"/>
  <c r="Y61" i="80"/>
  <c r="Y43" i="80"/>
  <c r="Y64" i="80"/>
  <c r="Y32" i="80"/>
  <c r="Y57" i="80"/>
  <c r="Y58" i="80"/>
  <c r="Y29" i="80"/>
  <c r="Y23" i="80"/>
  <c r="Y15" i="80"/>
  <c r="Y47" i="80"/>
  <c r="Y19" i="80"/>
  <c r="Y55" i="80"/>
  <c r="Y46" i="80"/>
  <c r="Y38" i="80"/>
  <c r="Y36" i="80"/>
  <c r="Y54" i="80"/>
  <c r="Y22" i="80"/>
  <c r="Y8" i="80"/>
  <c r="Y26" i="80"/>
  <c r="Y60" i="80"/>
  <c r="Y31" i="80"/>
  <c r="Y34" i="80"/>
  <c r="Y44" i="80"/>
  <c r="Y56" i="80"/>
  <c r="Y20" i="80"/>
  <c r="Y10" i="80"/>
  <c r="Y11" i="80"/>
  <c r="Y18" i="80"/>
  <c r="Y9" i="80"/>
  <c r="Y52" i="80"/>
  <c r="Y30" i="80"/>
  <c r="Y39" i="80"/>
  <c r="Y12" i="80"/>
  <c r="Y49" i="80"/>
  <c r="Y13" i="80"/>
  <c r="E5" i="61"/>
</calcChain>
</file>

<file path=xl/sharedStrings.xml><?xml version="1.0" encoding="utf-8"?>
<sst xmlns="http://schemas.openxmlformats.org/spreadsheetml/2006/main" count="6168" uniqueCount="1880">
  <si>
    <t>人口</t>
    <rPh sb="0" eb="2">
      <t>ジンコウ</t>
    </rPh>
    <phoneticPr fontId="2"/>
  </si>
  <si>
    <t>増減数</t>
    <rPh sb="0" eb="2">
      <t>ゾウゲン</t>
    </rPh>
    <rPh sb="2" eb="3">
      <t>スウ</t>
    </rPh>
    <phoneticPr fontId="2"/>
  </si>
  <si>
    <t>増減率</t>
    <rPh sb="0" eb="3">
      <t>ゾウゲンリツ</t>
    </rPh>
    <phoneticPr fontId="2"/>
  </si>
  <si>
    <t>人</t>
    <rPh sb="0" eb="1">
      <t>ニン</t>
    </rPh>
    <phoneticPr fontId="2"/>
  </si>
  <si>
    <t>世帯</t>
  </si>
  <si>
    <t>世帯数</t>
  </si>
  <si>
    <t>人口密度</t>
    <rPh sb="0" eb="2">
      <t>ジンコウ</t>
    </rPh>
    <rPh sb="2" eb="4">
      <t>ミツド</t>
    </rPh>
    <phoneticPr fontId="2"/>
  </si>
  <si>
    <t>面積</t>
    <rPh sb="0" eb="2">
      <t>メンセキ</t>
    </rPh>
    <phoneticPr fontId="2"/>
  </si>
  <si>
    <t xml:space="preserve">k㎡ </t>
  </si>
  <si>
    <t xml:space="preserve">人 </t>
  </si>
  <si>
    <t>阪神南地域</t>
  </si>
  <si>
    <t>阪神北地域</t>
  </si>
  <si>
    <t>東播磨地域</t>
  </si>
  <si>
    <t>北播磨地域</t>
  </si>
  <si>
    <t>中播磨地域</t>
  </si>
  <si>
    <t>西播磨地域</t>
  </si>
  <si>
    <t>但馬地域</t>
  </si>
  <si>
    <t>丹波地域</t>
  </si>
  <si>
    <t>淡路地域</t>
  </si>
  <si>
    <t>※</t>
  </si>
  <si>
    <t>東灘区</t>
  </si>
  <si>
    <t>中央区</t>
  </si>
  <si>
    <t>兵庫区</t>
  </si>
  <si>
    <t>長田区</t>
  </si>
  <si>
    <t>須磨区</t>
  </si>
  <si>
    <t>垂水区</t>
  </si>
  <si>
    <t>加古川市</t>
  </si>
  <si>
    <t>養父市</t>
    <rPh sb="0" eb="1">
      <t>オサム</t>
    </rPh>
    <rPh sb="1" eb="2">
      <t>チチ</t>
    </rPh>
    <rPh sb="2" eb="3">
      <t>シ</t>
    </rPh>
    <phoneticPr fontId="2"/>
  </si>
  <si>
    <t>丹波市</t>
    <rPh sb="0" eb="1">
      <t>タン</t>
    </rPh>
    <rPh sb="1" eb="2">
      <t>ナミ</t>
    </rPh>
    <rPh sb="2" eb="3">
      <t>シ</t>
    </rPh>
    <phoneticPr fontId="2"/>
  </si>
  <si>
    <t>南あわじ市</t>
    <rPh sb="0" eb="1">
      <t>ミナミ</t>
    </rPh>
    <rPh sb="4" eb="5">
      <t>シ</t>
    </rPh>
    <phoneticPr fontId="2"/>
  </si>
  <si>
    <t>朝来市</t>
    <rPh sb="0" eb="1">
      <t>アサ</t>
    </rPh>
    <rPh sb="1" eb="2">
      <t>ライ</t>
    </rPh>
    <rPh sb="2" eb="3">
      <t>シ</t>
    </rPh>
    <phoneticPr fontId="2"/>
  </si>
  <si>
    <t>淡路市</t>
    <rPh sb="0" eb="1">
      <t>タン</t>
    </rPh>
    <rPh sb="1" eb="2">
      <t>ロ</t>
    </rPh>
    <rPh sb="2" eb="3">
      <t>シ</t>
    </rPh>
    <phoneticPr fontId="2"/>
  </si>
  <si>
    <t>宍粟市</t>
    <rPh sb="0" eb="1">
      <t>シシ</t>
    </rPh>
    <rPh sb="1" eb="2">
      <t>アワ</t>
    </rPh>
    <rPh sb="2" eb="3">
      <t>シ</t>
    </rPh>
    <phoneticPr fontId="2"/>
  </si>
  <si>
    <t>加東市</t>
    <rPh sb="0" eb="1">
      <t>カ</t>
    </rPh>
    <rPh sb="1" eb="2">
      <t>ヒガシ</t>
    </rPh>
    <rPh sb="2" eb="3">
      <t>シ</t>
    </rPh>
    <phoneticPr fontId="2"/>
  </si>
  <si>
    <t>たつの市</t>
    <rPh sb="3" eb="4">
      <t>シ</t>
    </rPh>
    <phoneticPr fontId="2"/>
  </si>
  <si>
    <t>猪名川町</t>
  </si>
  <si>
    <t>多可町</t>
    <rPh sb="0" eb="2">
      <t>タカ</t>
    </rPh>
    <rPh sb="2" eb="3">
      <t>チョウ</t>
    </rPh>
    <phoneticPr fontId="2"/>
  </si>
  <si>
    <t>稲美町</t>
  </si>
  <si>
    <t>播磨町</t>
  </si>
  <si>
    <t>市川町</t>
  </si>
  <si>
    <t>福崎町</t>
  </si>
  <si>
    <t>神河町</t>
    <rPh sb="0" eb="2">
      <t>カミカワ</t>
    </rPh>
    <rPh sb="2" eb="3">
      <t>マチ</t>
    </rPh>
    <phoneticPr fontId="2"/>
  </si>
  <si>
    <t>太子町</t>
  </si>
  <si>
    <t>上郡町</t>
  </si>
  <si>
    <t>佐用町</t>
  </si>
  <si>
    <t>香美町</t>
    <rPh sb="0" eb="1">
      <t>カ</t>
    </rPh>
    <rPh sb="1" eb="2">
      <t>ミ</t>
    </rPh>
    <rPh sb="2" eb="3">
      <t>チョウ</t>
    </rPh>
    <phoneticPr fontId="2"/>
  </si>
  <si>
    <t>新温泉町</t>
    <rPh sb="0" eb="1">
      <t>シン</t>
    </rPh>
    <rPh sb="1" eb="4">
      <t>オンセンチョウ</t>
    </rPh>
    <phoneticPr fontId="2"/>
  </si>
  <si>
    <t>順位</t>
    <rPh sb="0" eb="2">
      <t>ジュンイ</t>
    </rPh>
    <phoneticPr fontId="2"/>
  </si>
  <si>
    <t>構成比</t>
    <rPh sb="0" eb="3">
      <t>コウセイヒ</t>
    </rPh>
    <phoneticPr fontId="2"/>
  </si>
  <si>
    <t>人口
密度</t>
    <rPh sb="0" eb="2">
      <t>ジンコウ</t>
    </rPh>
    <rPh sb="3" eb="5">
      <t>ミツド</t>
    </rPh>
    <phoneticPr fontId="2"/>
  </si>
  <si>
    <t>率</t>
    <rPh sb="0" eb="1">
      <t>リツ</t>
    </rPh>
    <phoneticPr fontId="2"/>
  </si>
  <si>
    <t xml:space="preserve">人/k㎡ </t>
    <rPh sb="0" eb="1">
      <t>ニン</t>
    </rPh>
    <phoneticPr fontId="2"/>
  </si>
  <si>
    <t>世帯数</t>
    <rPh sb="0" eb="3">
      <t>セタイスウ</t>
    </rPh>
    <phoneticPr fontId="2"/>
  </si>
  <si>
    <t>区分</t>
    <rPh sb="0" eb="2">
      <t>クブン</t>
    </rPh>
    <phoneticPr fontId="2"/>
  </si>
  <si>
    <t>人</t>
  </si>
  <si>
    <t>％</t>
  </si>
  <si>
    <t>大正</t>
  </si>
  <si>
    <t>昭和</t>
  </si>
  <si>
    <t>平成</t>
  </si>
  <si>
    <t>年次</t>
  </si>
  <si>
    <t>地　域</t>
    <rPh sb="0" eb="1">
      <t>チ</t>
    </rPh>
    <rPh sb="2" eb="3">
      <t>イキ</t>
    </rPh>
    <phoneticPr fontId="2"/>
  </si>
  <si>
    <t>人　口</t>
    <rPh sb="0" eb="1">
      <t>ヒト</t>
    </rPh>
    <rPh sb="2" eb="3">
      <t>クチ</t>
    </rPh>
    <phoneticPr fontId="2"/>
  </si>
  <si>
    <t>県　計</t>
    <rPh sb="0" eb="1">
      <t>ケン</t>
    </rPh>
    <rPh sb="2" eb="3">
      <t>ケイ</t>
    </rPh>
    <phoneticPr fontId="2"/>
  </si>
  <si>
    <t>神　戸</t>
    <rPh sb="0" eb="1">
      <t>カミ</t>
    </rPh>
    <rPh sb="2" eb="3">
      <t>ト</t>
    </rPh>
    <phoneticPr fontId="2"/>
  </si>
  <si>
    <t>増減数</t>
    <rPh sb="0" eb="2">
      <t>ゾウゲン</t>
    </rPh>
    <rPh sb="2" eb="3">
      <t>カズ</t>
    </rPh>
    <phoneticPr fontId="2"/>
  </si>
  <si>
    <t>増減率</t>
    <rPh sb="0" eb="2">
      <t>ゾウゲン</t>
    </rPh>
    <rPh sb="2" eb="3">
      <t>リツ</t>
    </rPh>
    <phoneticPr fontId="2"/>
  </si>
  <si>
    <t>１世帯当たり人員</t>
    <rPh sb="1" eb="3">
      <t>セタイ</t>
    </rPh>
    <rPh sb="3" eb="4">
      <t>ア</t>
    </rPh>
    <rPh sb="6" eb="8">
      <t>ジンイン</t>
    </rPh>
    <phoneticPr fontId="2"/>
  </si>
  <si>
    <t>-</t>
  </si>
  <si>
    <t>１世帯当
たり人員</t>
    <rPh sb="1" eb="3">
      <t>セタイ</t>
    </rPh>
    <rPh sb="3" eb="4">
      <t>ア</t>
    </rPh>
    <rPh sb="7" eb="9">
      <t>ジンイン</t>
    </rPh>
    <phoneticPr fontId="2"/>
  </si>
  <si>
    <t>県計</t>
    <rPh sb="0" eb="1">
      <t>ケン</t>
    </rPh>
    <rPh sb="1" eb="2">
      <t>ケイ</t>
    </rPh>
    <phoneticPr fontId="2"/>
  </si>
  <si>
    <t>H17年</t>
    <rPh sb="3" eb="4">
      <t>ネン</t>
    </rPh>
    <phoneticPr fontId="2"/>
  </si>
  <si>
    <t>H22年</t>
    <rPh sb="3" eb="4">
      <t>ネン</t>
    </rPh>
    <phoneticPr fontId="2"/>
  </si>
  <si>
    <t>人口増減率</t>
    <rPh sb="0" eb="2">
      <t>ジンコウ</t>
    </rPh>
    <rPh sb="2" eb="5">
      <t>ゾウゲンリツ</t>
    </rPh>
    <phoneticPr fontId="2"/>
  </si>
  <si>
    <t>神戸</t>
    <rPh sb="0" eb="2">
      <t>コウベ</t>
    </rPh>
    <phoneticPr fontId="3"/>
  </si>
  <si>
    <t>阪神南</t>
    <rPh sb="0" eb="2">
      <t>ハンシン</t>
    </rPh>
    <rPh sb="2" eb="3">
      <t>ミナミ</t>
    </rPh>
    <phoneticPr fontId="3"/>
  </si>
  <si>
    <t>阪神北</t>
    <rPh sb="0" eb="2">
      <t>ハンシン</t>
    </rPh>
    <rPh sb="2" eb="3">
      <t>キタ</t>
    </rPh>
    <phoneticPr fontId="3"/>
  </si>
  <si>
    <t>東播磨</t>
    <rPh sb="0" eb="1">
      <t>ヒガシ</t>
    </rPh>
    <rPh sb="1" eb="3">
      <t>ハリマ</t>
    </rPh>
    <phoneticPr fontId="3"/>
  </si>
  <si>
    <t>北播磨</t>
    <rPh sb="0" eb="1">
      <t>キタ</t>
    </rPh>
    <rPh sb="1" eb="3">
      <t>ハリマ</t>
    </rPh>
    <phoneticPr fontId="3"/>
  </si>
  <si>
    <t>中播磨</t>
    <rPh sb="0" eb="1">
      <t>ナカ</t>
    </rPh>
    <rPh sb="1" eb="3">
      <t>ハリマ</t>
    </rPh>
    <phoneticPr fontId="3"/>
  </si>
  <si>
    <t>西播磨</t>
    <rPh sb="0" eb="1">
      <t>ニシ</t>
    </rPh>
    <rPh sb="1" eb="3">
      <t>ハリマ</t>
    </rPh>
    <phoneticPr fontId="3"/>
  </si>
  <si>
    <t>但馬</t>
    <rPh sb="0" eb="2">
      <t>タジマ</t>
    </rPh>
    <phoneticPr fontId="3"/>
  </si>
  <si>
    <t>丹波</t>
    <rPh sb="0" eb="2">
      <t>タンバ</t>
    </rPh>
    <phoneticPr fontId="3"/>
  </si>
  <si>
    <t>淡路</t>
    <rPh sb="0" eb="2">
      <t>アワジ</t>
    </rPh>
    <phoneticPr fontId="3"/>
  </si>
  <si>
    <t>県計</t>
    <rPh sb="0" eb="1">
      <t>ケン</t>
    </rPh>
    <rPh sb="1" eb="2">
      <t>ケイ</t>
    </rPh>
    <phoneticPr fontId="3"/>
  </si>
  <si>
    <t>兵庫県</t>
    <rPh sb="0" eb="3">
      <t>ヒョウゴケン</t>
    </rPh>
    <phoneticPr fontId="2"/>
  </si>
  <si>
    <t>全国</t>
    <rPh sb="0" eb="2">
      <t>ゼンコク</t>
    </rPh>
    <phoneticPr fontId="2"/>
  </si>
  <si>
    <t>神戸市</t>
  </si>
  <si>
    <t>西宮市</t>
  </si>
  <si>
    <t>芦屋市</t>
  </si>
  <si>
    <t>宝塚市</t>
  </si>
  <si>
    <t>小野市</t>
  </si>
  <si>
    <t>加西市</t>
  </si>
  <si>
    <t>たつの市</t>
  </si>
  <si>
    <t>人口増減</t>
    <rPh sb="0" eb="2">
      <t>ジンコウ</t>
    </rPh>
    <rPh sb="2" eb="4">
      <t>ゾウゲン</t>
    </rPh>
    <phoneticPr fontId="2"/>
  </si>
  <si>
    <t>世帯数増減</t>
    <rPh sb="0" eb="3">
      <t>セタイスウ</t>
    </rPh>
    <rPh sb="3" eb="5">
      <t>ゾウゲン</t>
    </rPh>
    <phoneticPr fontId="2"/>
  </si>
  <si>
    <t>姫路市</t>
  </si>
  <si>
    <t>尼崎市</t>
  </si>
  <si>
    <t>明石市</t>
  </si>
  <si>
    <t>洲本市</t>
  </si>
  <si>
    <t>伊丹市</t>
  </si>
  <si>
    <t>相生市</t>
  </si>
  <si>
    <t>豊岡市</t>
  </si>
  <si>
    <t>赤穂市</t>
  </si>
  <si>
    <t>西脇市</t>
  </si>
  <si>
    <t>三木市</t>
  </si>
  <si>
    <t>高砂市</t>
  </si>
  <si>
    <t>川西市</t>
  </si>
  <si>
    <t>三田市</t>
  </si>
  <si>
    <t>篠山市</t>
  </si>
  <si>
    <t>昭和40年</t>
    <rPh sb="0" eb="2">
      <t>ショウワ</t>
    </rPh>
    <rPh sb="4" eb="5">
      <t>ネン</t>
    </rPh>
    <phoneticPr fontId="25"/>
  </si>
  <si>
    <t>昭和45年</t>
    <rPh sb="0" eb="2">
      <t>ショウワ</t>
    </rPh>
    <rPh sb="4" eb="5">
      <t>ネン</t>
    </rPh>
    <phoneticPr fontId="25"/>
  </si>
  <si>
    <t>昭和50年</t>
    <rPh sb="0" eb="2">
      <t>ショウワ</t>
    </rPh>
    <rPh sb="4" eb="5">
      <t>ネン</t>
    </rPh>
    <phoneticPr fontId="25"/>
  </si>
  <si>
    <t>昭和55年</t>
    <rPh sb="0" eb="2">
      <t>ショウワ</t>
    </rPh>
    <rPh sb="4" eb="5">
      <t>ネン</t>
    </rPh>
    <phoneticPr fontId="25"/>
  </si>
  <si>
    <t>昭和60年</t>
    <rPh sb="0" eb="2">
      <t>ショウワ</t>
    </rPh>
    <rPh sb="4" eb="5">
      <t>ネン</t>
    </rPh>
    <phoneticPr fontId="25"/>
  </si>
  <si>
    <t>平成2年</t>
    <rPh sb="0" eb="2">
      <t>ヘイセイ</t>
    </rPh>
    <rPh sb="3" eb="4">
      <t>ネン</t>
    </rPh>
    <phoneticPr fontId="25"/>
  </si>
  <si>
    <t>平成7年</t>
    <rPh sb="0" eb="2">
      <t>ヘイセイ</t>
    </rPh>
    <rPh sb="3" eb="4">
      <t>ネン</t>
    </rPh>
    <phoneticPr fontId="25"/>
  </si>
  <si>
    <t>平成12年</t>
    <rPh sb="0" eb="2">
      <t>ヘイセイ</t>
    </rPh>
    <rPh sb="4" eb="5">
      <t>ネン</t>
    </rPh>
    <phoneticPr fontId="25"/>
  </si>
  <si>
    <t>100</t>
  </si>
  <si>
    <t>101</t>
  </si>
  <si>
    <t>102</t>
  </si>
  <si>
    <t>灘区</t>
  </si>
  <si>
    <t>105</t>
  </si>
  <si>
    <t>106</t>
  </si>
  <si>
    <t>107</t>
  </si>
  <si>
    <t>108</t>
  </si>
  <si>
    <t>109</t>
  </si>
  <si>
    <t>北区</t>
  </si>
  <si>
    <t>110</t>
  </si>
  <si>
    <t>111</t>
  </si>
  <si>
    <t>西区</t>
  </si>
  <si>
    <t>-</t>
    <phoneticPr fontId="25"/>
  </si>
  <si>
    <t>201</t>
  </si>
  <si>
    <t>202</t>
  </si>
  <si>
    <t>203</t>
  </si>
  <si>
    <t>204</t>
  </si>
  <si>
    <t>205</t>
  </si>
  <si>
    <t>206</t>
  </si>
  <si>
    <t>207</t>
  </si>
  <si>
    <t>208</t>
  </si>
  <si>
    <t>209</t>
  </si>
  <si>
    <t>210</t>
  </si>
  <si>
    <t>たつの市</t>
    <phoneticPr fontId="25"/>
  </si>
  <si>
    <t>212</t>
  </si>
  <si>
    <t>213</t>
  </si>
  <si>
    <t>214</t>
  </si>
  <si>
    <t>215</t>
  </si>
  <si>
    <t>216</t>
  </si>
  <si>
    <t>217</t>
  </si>
  <si>
    <t>218</t>
  </si>
  <si>
    <t>219</t>
  </si>
  <si>
    <t>220</t>
  </si>
  <si>
    <t>養父市</t>
    <rPh sb="0" eb="2">
      <t>ヨウフ</t>
    </rPh>
    <phoneticPr fontId="25"/>
  </si>
  <si>
    <t>丹波市</t>
    <rPh sb="0" eb="2">
      <t>タンバ</t>
    </rPh>
    <rPh sb="2" eb="3">
      <t>シ</t>
    </rPh>
    <phoneticPr fontId="25"/>
  </si>
  <si>
    <t>南あわじ市</t>
    <rPh sb="0" eb="1">
      <t>ミナミ</t>
    </rPh>
    <rPh sb="4" eb="5">
      <t>シ</t>
    </rPh>
    <phoneticPr fontId="25"/>
  </si>
  <si>
    <t>朝来市</t>
    <rPh sb="0" eb="1">
      <t>アサ</t>
    </rPh>
    <rPh sb="1" eb="2">
      <t>キ</t>
    </rPh>
    <rPh sb="2" eb="3">
      <t>シ</t>
    </rPh>
    <phoneticPr fontId="25"/>
  </si>
  <si>
    <t>淡路市</t>
    <rPh sb="0" eb="2">
      <t>アワジ</t>
    </rPh>
    <rPh sb="2" eb="3">
      <t>シ</t>
    </rPh>
    <phoneticPr fontId="25"/>
  </si>
  <si>
    <t>宍粟市</t>
    <rPh sb="0" eb="2">
      <t>シソウ</t>
    </rPh>
    <rPh sb="2" eb="3">
      <t>シ</t>
    </rPh>
    <phoneticPr fontId="25"/>
  </si>
  <si>
    <t>加東市</t>
    <rPh sb="0" eb="1">
      <t>カ</t>
    </rPh>
    <rPh sb="1" eb="2">
      <t>ヒガシ</t>
    </rPh>
    <rPh sb="2" eb="3">
      <t>シ</t>
    </rPh>
    <phoneticPr fontId="25"/>
  </si>
  <si>
    <t>301</t>
  </si>
  <si>
    <t>381</t>
  </si>
  <si>
    <t>382</t>
  </si>
  <si>
    <t>442</t>
  </si>
  <si>
    <t>443</t>
  </si>
  <si>
    <t>464</t>
  </si>
  <si>
    <t>481</t>
  </si>
  <si>
    <t>香美町</t>
    <rPh sb="0" eb="1">
      <t>キョウ</t>
    </rPh>
    <rPh sb="1" eb="2">
      <t>ミ</t>
    </rPh>
    <phoneticPr fontId="25"/>
  </si>
  <si>
    <t>佐用町</t>
    <rPh sb="0" eb="1">
      <t>サ</t>
    </rPh>
    <rPh sb="1" eb="2">
      <t>ヨウ</t>
    </rPh>
    <phoneticPr fontId="25"/>
  </si>
  <si>
    <t>新温泉町</t>
    <rPh sb="0" eb="1">
      <t>シン</t>
    </rPh>
    <rPh sb="1" eb="3">
      <t>オンセン</t>
    </rPh>
    <phoneticPr fontId="25"/>
  </si>
  <si>
    <t>多可町</t>
    <rPh sb="0" eb="1">
      <t>タ</t>
    </rPh>
    <rPh sb="1" eb="2">
      <t>カ</t>
    </rPh>
    <phoneticPr fontId="25"/>
  </si>
  <si>
    <t>神河町</t>
    <rPh sb="0" eb="1">
      <t>カミ</t>
    </rPh>
    <rPh sb="1" eb="2">
      <t>カワ</t>
    </rPh>
    <phoneticPr fontId="25"/>
  </si>
  <si>
    <t>県計</t>
    <rPh sb="1" eb="2">
      <t>ケイ</t>
    </rPh>
    <phoneticPr fontId="25"/>
  </si>
  <si>
    <t>平成17年</t>
    <rPh sb="0" eb="2">
      <t>ヘイセイ</t>
    </rPh>
    <rPh sb="4" eb="5">
      <t>ネン</t>
    </rPh>
    <phoneticPr fontId="25"/>
  </si>
  <si>
    <t>区分</t>
    <rPh sb="0" eb="2">
      <t>クブン</t>
    </rPh>
    <phoneticPr fontId="25"/>
  </si>
  <si>
    <t>A</t>
    <phoneticPr fontId="2"/>
  </si>
  <si>
    <t>A’</t>
    <phoneticPr fontId="2"/>
  </si>
  <si>
    <t>a(A-A')</t>
    <phoneticPr fontId="2"/>
  </si>
  <si>
    <t>a/A'×100</t>
    <phoneticPr fontId="2"/>
  </si>
  <si>
    <t>D</t>
    <phoneticPr fontId="2"/>
  </si>
  <si>
    <t>A/D</t>
    <phoneticPr fontId="2"/>
  </si>
  <si>
    <t xml:space="preserve">人 </t>
    <phoneticPr fontId="2"/>
  </si>
  <si>
    <t>％</t>
    <phoneticPr fontId="2"/>
  </si>
  <si>
    <t>県　計</t>
    <phoneticPr fontId="2"/>
  </si>
  <si>
    <t>神戸市</t>
    <phoneticPr fontId="2"/>
  </si>
  <si>
    <t>灘　区</t>
    <phoneticPr fontId="2"/>
  </si>
  <si>
    <t>北　区</t>
    <phoneticPr fontId="2"/>
  </si>
  <si>
    <t>西　区</t>
    <phoneticPr fontId="2"/>
  </si>
  <si>
    <t>姫路市</t>
    <phoneticPr fontId="2"/>
  </si>
  <si>
    <t>尼崎市</t>
    <phoneticPr fontId="2"/>
  </si>
  <si>
    <t>明石市</t>
    <phoneticPr fontId="2"/>
  </si>
  <si>
    <t>西宮市</t>
    <phoneticPr fontId="2"/>
  </si>
  <si>
    <t>洲本市</t>
    <phoneticPr fontId="2"/>
  </si>
  <si>
    <t>芦屋市</t>
    <phoneticPr fontId="2"/>
  </si>
  <si>
    <t>伊丹市</t>
    <phoneticPr fontId="2"/>
  </si>
  <si>
    <t>相生市</t>
    <phoneticPr fontId="2"/>
  </si>
  <si>
    <t>豊岡市</t>
    <phoneticPr fontId="2"/>
  </si>
  <si>
    <t>赤穂市</t>
    <phoneticPr fontId="2"/>
  </si>
  <si>
    <t>西脇市</t>
    <phoneticPr fontId="2"/>
  </si>
  <si>
    <t>宝塚市</t>
    <phoneticPr fontId="2"/>
  </si>
  <si>
    <t>三木市</t>
    <phoneticPr fontId="2"/>
  </si>
  <si>
    <t>高砂市</t>
    <phoneticPr fontId="2"/>
  </si>
  <si>
    <t>川西市</t>
    <phoneticPr fontId="2"/>
  </si>
  <si>
    <t>小野市</t>
    <phoneticPr fontId="2"/>
  </si>
  <si>
    <t>三田市</t>
    <phoneticPr fontId="2"/>
  </si>
  <si>
    <t>加西市</t>
    <phoneticPr fontId="2"/>
  </si>
  <si>
    <t>篠山市</t>
    <phoneticPr fontId="2"/>
  </si>
  <si>
    <t>　　　※印の面積は、境界未定となっているため、同調べの参考値による。</t>
    <rPh sb="4" eb="5">
      <t>シルシ</t>
    </rPh>
    <rPh sb="6" eb="8">
      <t>メンセキ</t>
    </rPh>
    <rPh sb="10" eb="12">
      <t>キョウカイ</t>
    </rPh>
    <rPh sb="12" eb="14">
      <t>ミテイ</t>
    </rPh>
    <rPh sb="23" eb="24">
      <t>ドウ</t>
    </rPh>
    <rPh sb="24" eb="25">
      <t>シラ</t>
    </rPh>
    <phoneticPr fontId="2"/>
  </si>
  <si>
    <t>西　区</t>
  </si>
  <si>
    <t>北　区</t>
  </si>
  <si>
    <t>灘　区</t>
  </si>
  <si>
    <t>丹波市</t>
  </si>
  <si>
    <t>南あわじ市</t>
  </si>
  <si>
    <t>淡路市</t>
  </si>
  <si>
    <t>宍粟市</t>
  </si>
  <si>
    <t>加東市</t>
  </si>
  <si>
    <t>朝来市</t>
  </si>
  <si>
    <t>養父市</t>
  </si>
  <si>
    <t>多可町</t>
  </si>
  <si>
    <t>香美町</t>
  </si>
  <si>
    <t>新温泉町</t>
  </si>
  <si>
    <t>神河町</t>
  </si>
  <si>
    <t>１世帯当
たり人員</t>
    <phoneticPr fontId="2"/>
  </si>
  <si>
    <t>差</t>
    <rPh sb="0" eb="1">
      <t>サ</t>
    </rPh>
    <phoneticPr fontId="2"/>
  </si>
  <si>
    <t>％</t>
    <phoneticPr fontId="2"/>
  </si>
  <si>
    <t>１世帯当たり人員</t>
    <phoneticPr fontId="2"/>
  </si>
  <si>
    <t>-</t>
    <phoneticPr fontId="2"/>
  </si>
  <si>
    <t>％</t>
    <phoneticPr fontId="2"/>
  </si>
  <si>
    <t>神戸</t>
    <phoneticPr fontId="2"/>
  </si>
  <si>
    <t>神戸</t>
    <phoneticPr fontId="2"/>
  </si>
  <si>
    <t>阪神南</t>
    <phoneticPr fontId="2"/>
  </si>
  <si>
    <t>阪神北</t>
    <phoneticPr fontId="2"/>
  </si>
  <si>
    <t>東播磨</t>
    <phoneticPr fontId="2"/>
  </si>
  <si>
    <t>北播磨</t>
    <phoneticPr fontId="2"/>
  </si>
  <si>
    <t>中播磨</t>
    <phoneticPr fontId="2"/>
  </si>
  <si>
    <t>西播磨</t>
    <phoneticPr fontId="2"/>
  </si>
  <si>
    <t>但馬</t>
    <phoneticPr fontId="2"/>
  </si>
  <si>
    <t>但　馬</t>
    <phoneticPr fontId="2"/>
  </si>
  <si>
    <t>丹波</t>
    <phoneticPr fontId="2"/>
  </si>
  <si>
    <t>丹　波</t>
    <phoneticPr fontId="2"/>
  </si>
  <si>
    <t>淡路</t>
    <phoneticPr fontId="2"/>
  </si>
  <si>
    <t>淡　路</t>
    <phoneticPr fontId="2"/>
  </si>
  <si>
    <t>実数</t>
    <rPh sb="0" eb="2">
      <t>ジッスウ</t>
    </rPh>
    <phoneticPr fontId="2"/>
  </si>
  <si>
    <t>●地域別人口の推移</t>
    <rPh sb="1" eb="4">
      <t>チイキベツ</t>
    </rPh>
    <rPh sb="4" eb="6">
      <t>ジンコウ</t>
    </rPh>
    <rPh sb="7" eb="9">
      <t>スイイ</t>
    </rPh>
    <phoneticPr fontId="2"/>
  </si>
  <si>
    <t>H12年</t>
    <rPh sb="3" eb="4">
      <t>ネン</t>
    </rPh>
    <phoneticPr fontId="2"/>
  </si>
  <si>
    <t>A</t>
    <phoneticPr fontId="2"/>
  </si>
  <si>
    <t>B</t>
    <phoneticPr fontId="2"/>
  </si>
  <si>
    <t>A/B</t>
    <phoneticPr fontId="2"/>
  </si>
  <si>
    <t>A’</t>
    <phoneticPr fontId="2"/>
  </si>
  <si>
    <t>B’</t>
    <phoneticPr fontId="2"/>
  </si>
  <si>
    <t>A'/B'</t>
    <phoneticPr fontId="2"/>
  </si>
  <si>
    <t xml:space="preserve">人 </t>
    <phoneticPr fontId="2"/>
  </si>
  <si>
    <t>a(A-A')</t>
    <phoneticPr fontId="2"/>
  </si>
  <si>
    <t>a/A'×100</t>
    <phoneticPr fontId="2"/>
  </si>
  <si>
    <t>b(B-B')</t>
    <phoneticPr fontId="2"/>
  </si>
  <si>
    <t>b/B'×100</t>
    <phoneticPr fontId="2"/>
  </si>
  <si>
    <t>D</t>
    <phoneticPr fontId="2"/>
  </si>
  <si>
    <t>A/D</t>
    <phoneticPr fontId="2"/>
  </si>
  <si>
    <t>％</t>
    <phoneticPr fontId="2"/>
  </si>
  <si>
    <t>県　計</t>
    <phoneticPr fontId="2"/>
  </si>
  <si>
    <t>-</t>
    <phoneticPr fontId="2"/>
  </si>
  <si>
    <t>神戸市</t>
    <phoneticPr fontId="2"/>
  </si>
  <si>
    <t>灘　区</t>
    <phoneticPr fontId="2"/>
  </si>
  <si>
    <t>北　区</t>
    <phoneticPr fontId="2"/>
  </si>
  <si>
    <t>西　区</t>
    <phoneticPr fontId="2"/>
  </si>
  <si>
    <t>姫路市</t>
    <phoneticPr fontId="2"/>
  </si>
  <si>
    <t>尼崎市</t>
    <phoneticPr fontId="2"/>
  </si>
  <si>
    <t>明石市</t>
    <phoneticPr fontId="2"/>
  </si>
  <si>
    <t>西宮市</t>
    <phoneticPr fontId="2"/>
  </si>
  <si>
    <t>洲本市</t>
    <phoneticPr fontId="2"/>
  </si>
  <si>
    <t>芦屋市</t>
    <phoneticPr fontId="2"/>
  </si>
  <si>
    <t>伊丹市</t>
    <phoneticPr fontId="2"/>
  </si>
  <si>
    <t>相生市</t>
    <phoneticPr fontId="2"/>
  </si>
  <si>
    <t>豊岡市</t>
    <phoneticPr fontId="2"/>
  </si>
  <si>
    <t>赤穂市</t>
    <phoneticPr fontId="2"/>
  </si>
  <si>
    <t>西脇市</t>
    <phoneticPr fontId="2"/>
  </si>
  <si>
    <t>宝塚市</t>
    <phoneticPr fontId="2"/>
  </si>
  <si>
    <t>三木市</t>
    <phoneticPr fontId="2"/>
  </si>
  <si>
    <t>高砂市</t>
    <phoneticPr fontId="2"/>
  </si>
  <si>
    <t>川西市</t>
    <phoneticPr fontId="2"/>
  </si>
  <si>
    <t>小野市</t>
    <phoneticPr fontId="2"/>
  </si>
  <si>
    <t>三田市</t>
    <phoneticPr fontId="2"/>
  </si>
  <si>
    <t>加西市</t>
    <phoneticPr fontId="2"/>
  </si>
  <si>
    <t>地域別人口</t>
    <rPh sb="0" eb="3">
      <t>チイキベツ</t>
    </rPh>
    <rPh sb="3" eb="5">
      <t>ジンコウ</t>
    </rPh>
    <phoneticPr fontId="2"/>
  </si>
  <si>
    <t>％</t>
    <phoneticPr fontId="2"/>
  </si>
  <si>
    <t>&lt;&lt;参　考&gt;&gt;　地域区分</t>
    <rPh sb="2" eb="3">
      <t>サン</t>
    </rPh>
    <rPh sb="4" eb="5">
      <t>コウ</t>
    </rPh>
    <rPh sb="8" eb="10">
      <t>チイキ</t>
    </rPh>
    <rPh sb="10" eb="12">
      <t>クブン</t>
    </rPh>
    <phoneticPr fontId="27"/>
  </si>
  <si>
    <t>神戸地域</t>
    <rPh sb="0" eb="2">
      <t>コウベ</t>
    </rPh>
    <rPh sb="2" eb="4">
      <t>チイキ</t>
    </rPh>
    <phoneticPr fontId="27"/>
  </si>
  <si>
    <t>神戸市</t>
    <rPh sb="0" eb="3">
      <t>コウベシ</t>
    </rPh>
    <phoneticPr fontId="27"/>
  </si>
  <si>
    <t>阪神南地域</t>
    <rPh sb="0" eb="2">
      <t>ハンシン</t>
    </rPh>
    <rPh sb="2" eb="3">
      <t>ミナミ</t>
    </rPh>
    <rPh sb="3" eb="5">
      <t>チイキ</t>
    </rPh>
    <phoneticPr fontId="27"/>
  </si>
  <si>
    <t>尼崎市、西宮市、芦屋市</t>
    <rPh sb="0" eb="3">
      <t>アマガサキシ</t>
    </rPh>
    <rPh sb="4" eb="7">
      <t>ニシノミヤシ</t>
    </rPh>
    <rPh sb="8" eb="11">
      <t>アシヤシ</t>
    </rPh>
    <phoneticPr fontId="27"/>
  </si>
  <si>
    <t>阪神北地域</t>
    <rPh sb="0" eb="2">
      <t>ハンシン</t>
    </rPh>
    <rPh sb="2" eb="3">
      <t>キタ</t>
    </rPh>
    <rPh sb="3" eb="5">
      <t>チイキ</t>
    </rPh>
    <phoneticPr fontId="27"/>
  </si>
  <si>
    <t>伊丹市、宝塚市、川西市、三田市、猪名川町</t>
    <rPh sb="0" eb="3">
      <t>イタミシ</t>
    </rPh>
    <rPh sb="4" eb="7">
      <t>タカラヅカシ</t>
    </rPh>
    <rPh sb="8" eb="11">
      <t>カワニシシ</t>
    </rPh>
    <rPh sb="12" eb="15">
      <t>サンダシ</t>
    </rPh>
    <rPh sb="16" eb="19">
      <t>イナガワ</t>
    </rPh>
    <rPh sb="19" eb="20">
      <t>チョウ</t>
    </rPh>
    <phoneticPr fontId="27"/>
  </si>
  <si>
    <t>東播磨地域</t>
    <rPh sb="0" eb="3">
      <t>ヒガシハリマ</t>
    </rPh>
    <rPh sb="3" eb="5">
      <t>チイキ</t>
    </rPh>
    <phoneticPr fontId="27"/>
  </si>
  <si>
    <t>明石市、加古川市、高砂市、稲美町、播磨町</t>
    <rPh sb="0" eb="3">
      <t>アカシシ</t>
    </rPh>
    <rPh sb="4" eb="8">
      <t>カコガワシ</t>
    </rPh>
    <rPh sb="9" eb="12">
      <t>タカサゴシ</t>
    </rPh>
    <rPh sb="13" eb="16">
      <t>イナミチョウ</t>
    </rPh>
    <rPh sb="17" eb="20">
      <t>ハリマチョウ</t>
    </rPh>
    <phoneticPr fontId="27"/>
  </si>
  <si>
    <t>北播磨地域</t>
    <rPh sb="0" eb="3">
      <t>キタハリマ</t>
    </rPh>
    <rPh sb="3" eb="5">
      <t>チイキ</t>
    </rPh>
    <phoneticPr fontId="27"/>
  </si>
  <si>
    <t>西脇市、三木市、小野市、加西市、加東市、多可町</t>
    <rPh sb="0" eb="3">
      <t>ニシワキシ</t>
    </rPh>
    <rPh sb="4" eb="7">
      <t>ミキシ</t>
    </rPh>
    <rPh sb="8" eb="11">
      <t>オノシ</t>
    </rPh>
    <rPh sb="12" eb="15">
      <t>カサイシ</t>
    </rPh>
    <rPh sb="16" eb="18">
      <t>カトウ</t>
    </rPh>
    <rPh sb="18" eb="19">
      <t>シ</t>
    </rPh>
    <rPh sb="20" eb="22">
      <t>タカ</t>
    </rPh>
    <rPh sb="22" eb="23">
      <t>チョウ</t>
    </rPh>
    <phoneticPr fontId="27"/>
  </si>
  <si>
    <t>中播磨地域</t>
    <rPh sb="0" eb="3">
      <t>ナカハリマ</t>
    </rPh>
    <rPh sb="3" eb="5">
      <t>チイキ</t>
    </rPh>
    <phoneticPr fontId="27"/>
  </si>
  <si>
    <t>姫路市、市川町、福崎町、神河町</t>
    <rPh sb="0" eb="3">
      <t>ヒメジシ</t>
    </rPh>
    <rPh sb="4" eb="6">
      <t>イチカワ</t>
    </rPh>
    <rPh sb="6" eb="7">
      <t>チョウ</t>
    </rPh>
    <rPh sb="8" eb="10">
      <t>フクサキ</t>
    </rPh>
    <rPh sb="10" eb="11">
      <t>チョウ</t>
    </rPh>
    <rPh sb="12" eb="14">
      <t>カミカワ</t>
    </rPh>
    <rPh sb="14" eb="15">
      <t>チョウ</t>
    </rPh>
    <phoneticPr fontId="27"/>
  </si>
  <si>
    <t>西播磨地域</t>
    <rPh sb="0" eb="3">
      <t>ニシハリマ</t>
    </rPh>
    <rPh sb="3" eb="5">
      <t>チイキ</t>
    </rPh>
    <phoneticPr fontId="27"/>
  </si>
  <si>
    <t>相生市、赤穂市、宍粟市、たつの市、太子町、上郡町、佐用町</t>
    <rPh sb="0" eb="3">
      <t>アイオイシ</t>
    </rPh>
    <rPh sb="4" eb="7">
      <t>アコウシ</t>
    </rPh>
    <rPh sb="8" eb="10">
      <t>シソウ</t>
    </rPh>
    <rPh sb="10" eb="11">
      <t>シ</t>
    </rPh>
    <rPh sb="15" eb="16">
      <t>シ</t>
    </rPh>
    <rPh sb="17" eb="19">
      <t>タイシ</t>
    </rPh>
    <rPh sb="19" eb="20">
      <t>チョウ</t>
    </rPh>
    <rPh sb="21" eb="23">
      <t>カミゴオリ</t>
    </rPh>
    <rPh sb="23" eb="24">
      <t>チョウ</t>
    </rPh>
    <rPh sb="25" eb="27">
      <t>サヨウ</t>
    </rPh>
    <rPh sb="27" eb="28">
      <t>チョウ</t>
    </rPh>
    <phoneticPr fontId="27"/>
  </si>
  <si>
    <t>但馬地域</t>
    <rPh sb="0" eb="2">
      <t>タジマ</t>
    </rPh>
    <rPh sb="2" eb="4">
      <t>チイキ</t>
    </rPh>
    <phoneticPr fontId="27"/>
  </si>
  <si>
    <t>豊岡市、養父市、朝来市、香美町、新温泉町</t>
    <rPh sb="0" eb="3">
      <t>トヨオカシ</t>
    </rPh>
    <rPh sb="4" eb="6">
      <t>ヤブ</t>
    </rPh>
    <rPh sb="6" eb="7">
      <t>シ</t>
    </rPh>
    <rPh sb="8" eb="10">
      <t>アサゴ</t>
    </rPh>
    <rPh sb="10" eb="11">
      <t>シ</t>
    </rPh>
    <rPh sb="12" eb="14">
      <t>カミ</t>
    </rPh>
    <rPh sb="14" eb="15">
      <t>チョウ</t>
    </rPh>
    <rPh sb="16" eb="17">
      <t>シン</t>
    </rPh>
    <rPh sb="17" eb="19">
      <t>オンセン</t>
    </rPh>
    <rPh sb="19" eb="20">
      <t>チョウ</t>
    </rPh>
    <phoneticPr fontId="27"/>
  </si>
  <si>
    <t>丹波地域</t>
    <rPh sb="0" eb="2">
      <t>タンバ</t>
    </rPh>
    <rPh sb="2" eb="4">
      <t>チイキ</t>
    </rPh>
    <phoneticPr fontId="27"/>
  </si>
  <si>
    <t>篠山市、丹波市</t>
    <rPh sb="0" eb="2">
      <t>ササヤマ</t>
    </rPh>
    <rPh sb="2" eb="3">
      <t>シ</t>
    </rPh>
    <rPh sb="4" eb="6">
      <t>タンバ</t>
    </rPh>
    <rPh sb="6" eb="7">
      <t>シ</t>
    </rPh>
    <phoneticPr fontId="27"/>
  </si>
  <si>
    <t>淡路地域</t>
    <rPh sb="0" eb="2">
      <t>アワジ</t>
    </rPh>
    <rPh sb="2" eb="4">
      <t>チイキ</t>
    </rPh>
    <phoneticPr fontId="27"/>
  </si>
  <si>
    <t>洲本市、南あわじ市、淡路市</t>
    <rPh sb="0" eb="3">
      <t>スモトシ</t>
    </rPh>
    <rPh sb="4" eb="5">
      <t>ミナミ</t>
    </rPh>
    <rPh sb="8" eb="9">
      <t>シ</t>
    </rPh>
    <rPh sb="10" eb="12">
      <t>アワジ</t>
    </rPh>
    <rPh sb="12" eb="13">
      <t>シ</t>
    </rPh>
    <phoneticPr fontId="27"/>
  </si>
  <si>
    <t>　　3　１世帯当たり人員は、人口を世帯総数で除した数値である。</t>
    <rPh sb="5" eb="7">
      <t>セタイ</t>
    </rPh>
    <rPh sb="7" eb="8">
      <t>ア</t>
    </rPh>
    <rPh sb="10" eb="12">
      <t>ジンイン</t>
    </rPh>
    <rPh sb="14" eb="16">
      <t>ジンコウ</t>
    </rPh>
    <rPh sb="17" eb="19">
      <t>セタイ</t>
    </rPh>
    <rPh sb="19" eb="20">
      <t>ソウ</t>
    </rPh>
    <rPh sb="20" eb="21">
      <t>カズ</t>
    </rPh>
    <rPh sb="22" eb="23">
      <t>ジョ</t>
    </rPh>
    <rPh sb="25" eb="27">
      <t>スウチ</t>
    </rPh>
    <phoneticPr fontId="2"/>
  </si>
  <si>
    <t>年齢３区分別人口の推移</t>
    <rPh sb="0" eb="2">
      <t>ネンレイ</t>
    </rPh>
    <rPh sb="3" eb="5">
      <t>クブン</t>
    </rPh>
    <rPh sb="5" eb="6">
      <t>ベツ</t>
    </rPh>
    <rPh sb="6" eb="8">
      <t>ジンコウ</t>
    </rPh>
    <rPh sb="9" eb="11">
      <t>スイイ</t>
    </rPh>
    <phoneticPr fontId="2"/>
  </si>
  <si>
    <t>兵庫県　構成比</t>
    <rPh sb="0" eb="3">
      <t>ヒョウゴケン</t>
    </rPh>
    <rPh sb="4" eb="7">
      <t>コウセイヒ</t>
    </rPh>
    <phoneticPr fontId="2"/>
  </si>
  <si>
    <t>全国　年齢３区分別人口(10月１日現在)</t>
    <rPh sb="0" eb="2">
      <t>ゼンコク</t>
    </rPh>
    <phoneticPr fontId="2"/>
  </si>
  <si>
    <t>全国　構成比</t>
    <rPh sb="0" eb="2">
      <t>ゼンコク</t>
    </rPh>
    <phoneticPr fontId="2"/>
  </si>
  <si>
    <t>15～
64歳</t>
    <rPh sb="6" eb="7">
      <t>サイ</t>
    </rPh>
    <phoneticPr fontId="2"/>
  </si>
  <si>
    <t>15～64歳</t>
    <rPh sb="5" eb="6">
      <t>サイ</t>
    </rPh>
    <phoneticPr fontId="2"/>
  </si>
  <si>
    <t>S35年</t>
    <rPh sb="3" eb="4">
      <t>ネン</t>
    </rPh>
    <phoneticPr fontId="2"/>
  </si>
  <si>
    <t>S40年</t>
    <rPh sb="3" eb="4">
      <t>ネン</t>
    </rPh>
    <phoneticPr fontId="2"/>
  </si>
  <si>
    <t>S45年</t>
    <rPh sb="3" eb="4">
      <t>ネン</t>
    </rPh>
    <phoneticPr fontId="2"/>
  </si>
  <si>
    <t>S50年</t>
    <rPh sb="3" eb="4">
      <t>ネン</t>
    </rPh>
    <phoneticPr fontId="2"/>
  </si>
  <si>
    <t>S55年</t>
    <rPh sb="3" eb="4">
      <t>ネン</t>
    </rPh>
    <phoneticPr fontId="2"/>
  </si>
  <si>
    <t>S60年</t>
    <rPh sb="3" eb="4">
      <t>ネン</t>
    </rPh>
    <phoneticPr fontId="2"/>
  </si>
  <si>
    <t>H2年</t>
    <rPh sb="2" eb="3">
      <t>ネン</t>
    </rPh>
    <phoneticPr fontId="2"/>
  </si>
  <si>
    <t>H7年</t>
    <rPh sb="2" eb="3">
      <t>ネン</t>
    </rPh>
    <phoneticPr fontId="2"/>
  </si>
  <si>
    <t>総数</t>
    <phoneticPr fontId="2"/>
  </si>
  <si>
    <t>0～
14歳</t>
    <phoneticPr fontId="2"/>
  </si>
  <si>
    <t>65歳
以上</t>
    <phoneticPr fontId="2"/>
  </si>
  <si>
    <t>0～
14歳</t>
    <phoneticPr fontId="2"/>
  </si>
  <si>
    <t>総数</t>
    <phoneticPr fontId="2"/>
  </si>
  <si>
    <t>65～
74歳</t>
    <phoneticPr fontId="2"/>
  </si>
  <si>
    <t>75歳
以上</t>
    <phoneticPr fontId="2"/>
  </si>
  <si>
    <t>0～14歳</t>
    <phoneticPr fontId="2"/>
  </si>
  <si>
    <t>65歳以上</t>
    <phoneticPr fontId="2"/>
  </si>
  <si>
    <t>0～14歳</t>
    <phoneticPr fontId="2"/>
  </si>
  <si>
    <t>平成22年</t>
    <rPh sb="0" eb="2">
      <t>ヘイセイ</t>
    </rPh>
    <rPh sb="4" eb="5">
      <t>ネン</t>
    </rPh>
    <phoneticPr fontId="25"/>
  </si>
  <si>
    <t>※各年の数値は10月１日現在。</t>
    <rPh sb="1" eb="3">
      <t>カクネン</t>
    </rPh>
    <rPh sb="4" eb="6">
      <t>スウチ</t>
    </rPh>
    <rPh sb="9" eb="10">
      <t>ツキ</t>
    </rPh>
    <rPh sb="11" eb="12">
      <t>ヒ</t>
    </rPh>
    <rPh sb="12" eb="14">
      <t>ゲンザイ</t>
    </rPh>
    <phoneticPr fontId="2"/>
  </si>
  <si>
    <t>　</t>
    <phoneticPr fontId="2"/>
  </si>
  <si>
    <t>　</t>
    <phoneticPr fontId="2"/>
  </si>
  <si>
    <t xml:space="preserve"> </t>
    <phoneticPr fontId="2"/>
  </si>
  <si>
    <t>H27年</t>
    <rPh sb="3" eb="4">
      <t>ネン</t>
    </rPh>
    <phoneticPr fontId="2"/>
  </si>
  <si>
    <t xml:space="preserve"> </t>
    <phoneticPr fontId="2"/>
  </si>
  <si>
    <t>平成27年</t>
    <rPh sb="0" eb="2">
      <t>ヘイセイ</t>
    </rPh>
    <rPh sb="4" eb="5">
      <t>ネン</t>
    </rPh>
    <phoneticPr fontId="25"/>
  </si>
  <si>
    <t>　</t>
    <phoneticPr fontId="2"/>
  </si>
  <si>
    <t>(出所)総務省「国勢調査」</t>
    <rPh sb="1" eb="3">
      <t>シュッショ</t>
    </rPh>
    <rPh sb="4" eb="7">
      <t>ソウムショウ</t>
    </rPh>
    <rPh sb="8" eb="10">
      <t>コクセイ</t>
    </rPh>
    <rPh sb="10" eb="12">
      <t>チョウサ</t>
    </rPh>
    <phoneticPr fontId="2"/>
  </si>
  <si>
    <t>平成27年国勢調査</t>
    <rPh sb="0" eb="2">
      <t>ヘイセイ</t>
    </rPh>
    <rPh sb="4" eb="5">
      <t>ネン</t>
    </rPh>
    <rPh sb="5" eb="7">
      <t>コクセイ</t>
    </rPh>
    <rPh sb="7" eb="9">
      <t>チョウサ</t>
    </rPh>
    <phoneticPr fontId="2"/>
  </si>
  <si>
    <t>平成22年国勢調査</t>
    <rPh sb="0" eb="2">
      <t>ヘイセイ</t>
    </rPh>
    <rPh sb="4" eb="5">
      <t>ネン</t>
    </rPh>
    <rPh sb="5" eb="7">
      <t>コクセイ</t>
    </rPh>
    <rPh sb="7" eb="9">
      <t>チョウサ</t>
    </rPh>
    <phoneticPr fontId="2"/>
  </si>
  <si>
    <t>市区町別人口・世帯数</t>
    <rPh sb="0" eb="2">
      <t>シク</t>
    </rPh>
    <rPh sb="2" eb="3">
      <t>チョウ</t>
    </rPh>
    <rPh sb="3" eb="4">
      <t>ベツ</t>
    </rPh>
    <rPh sb="4" eb="6">
      <t>ジンコウ</t>
    </rPh>
    <rPh sb="7" eb="10">
      <t>セタイスウ</t>
    </rPh>
    <phoneticPr fontId="2"/>
  </si>
  <si>
    <t>神戸市</t>
    <rPh sb="2" eb="3">
      <t>シ</t>
    </rPh>
    <phoneticPr fontId="2"/>
  </si>
  <si>
    <t>　　　一般世帯（＝世帯総数ー施設等世帯数）に係る１世帯当たり人員は、「人口等基本集計」で公表</t>
    <rPh sb="3" eb="5">
      <t>イッパン</t>
    </rPh>
    <rPh sb="5" eb="7">
      <t>セタイ</t>
    </rPh>
    <rPh sb="9" eb="11">
      <t>セタイ</t>
    </rPh>
    <rPh sb="11" eb="13">
      <t>ソウスウ</t>
    </rPh>
    <rPh sb="17" eb="20">
      <t>セタイスウ</t>
    </rPh>
    <rPh sb="22" eb="23">
      <t>カカ</t>
    </rPh>
    <rPh sb="25" eb="27">
      <t>セタイ</t>
    </rPh>
    <rPh sb="27" eb="28">
      <t>ア</t>
    </rPh>
    <rPh sb="30" eb="32">
      <t>ジンイン</t>
    </rPh>
    <rPh sb="35" eb="38">
      <t>ジンコウナド</t>
    </rPh>
    <rPh sb="38" eb="40">
      <t>キホン</t>
    </rPh>
    <rPh sb="40" eb="42">
      <t>シュウケイ</t>
    </rPh>
    <rPh sb="44" eb="46">
      <t>コウヒョウ</t>
    </rPh>
    <phoneticPr fontId="2"/>
  </si>
  <si>
    <t>　　2　男女別人口は「人口等基本集計」で公表。</t>
    <phoneticPr fontId="2"/>
  </si>
  <si>
    <t>注）1　平成27年国勢調査</t>
    <rPh sb="0" eb="1">
      <t>チュウ</t>
    </rPh>
    <phoneticPr fontId="2"/>
  </si>
  <si>
    <t>27-60</t>
    <phoneticPr fontId="2"/>
  </si>
  <si>
    <t>前期</t>
    <rPh sb="0" eb="2">
      <t>ゼンキ</t>
    </rPh>
    <phoneticPr fontId="2"/>
  </si>
  <si>
    <t>後期</t>
    <rPh sb="0" eb="2">
      <t>コウキ</t>
    </rPh>
    <phoneticPr fontId="2"/>
  </si>
  <si>
    <t>令和</t>
    <rPh sb="0" eb="2">
      <t>レイワ</t>
    </rPh>
    <phoneticPr fontId="2"/>
  </si>
  <si>
    <t>令和２年１０月１日現在</t>
    <rPh sb="0" eb="2">
      <t>レイワ</t>
    </rPh>
    <phoneticPr fontId="2"/>
  </si>
  <si>
    <t>兵庫県推計人口</t>
    <phoneticPr fontId="2"/>
  </si>
  <si>
    <t>兵庫県企画県民部ビジョン局統計課</t>
    <rPh sb="3" eb="5">
      <t>キカク</t>
    </rPh>
    <rPh sb="5" eb="7">
      <t>ケンミン</t>
    </rPh>
    <rPh sb="7" eb="8">
      <t>ブ</t>
    </rPh>
    <rPh sb="12" eb="13">
      <t>キョク</t>
    </rPh>
    <rPh sb="13" eb="15">
      <t>トウケイ</t>
    </rPh>
    <phoneticPr fontId="2"/>
  </si>
  <si>
    <t>9月中の純増減</t>
    <rPh sb="1" eb="2">
      <t>ツキ</t>
    </rPh>
    <rPh sb="2" eb="3">
      <t>チュウ</t>
    </rPh>
    <phoneticPr fontId="2"/>
  </si>
  <si>
    <t>市町名</t>
    <phoneticPr fontId="2"/>
  </si>
  <si>
    <t xml:space="preserve"> 面積</t>
    <phoneticPr fontId="2"/>
  </si>
  <si>
    <t>自然増減</t>
    <phoneticPr fontId="2"/>
  </si>
  <si>
    <t>社会増減</t>
    <rPh sb="0" eb="2">
      <t>シャカイ</t>
    </rPh>
    <rPh sb="2" eb="4">
      <t>ゾウゲン</t>
    </rPh>
    <phoneticPr fontId="2"/>
  </si>
  <si>
    <t>世帯</t>
    <rPh sb="0" eb="2">
      <t>セタイ</t>
    </rPh>
    <phoneticPr fontId="2"/>
  </si>
  <si>
    <t>出生</t>
    <rPh sb="0" eb="2">
      <t>シュッセイ</t>
    </rPh>
    <phoneticPr fontId="2"/>
  </si>
  <si>
    <t>死亡</t>
    <rPh sb="0" eb="2">
      <t>シボウ</t>
    </rPh>
    <phoneticPr fontId="2"/>
  </si>
  <si>
    <t>社会増</t>
    <rPh sb="0" eb="2">
      <t>シャカイ</t>
    </rPh>
    <rPh sb="2" eb="3">
      <t>ゾウ</t>
    </rPh>
    <phoneticPr fontId="2"/>
  </si>
  <si>
    <t>社会減</t>
    <rPh sb="0" eb="2">
      <t>シャカイ</t>
    </rPh>
    <rPh sb="2" eb="3">
      <t>ゲン</t>
    </rPh>
    <phoneticPr fontId="2"/>
  </si>
  <si>
    <t>増減</t>
    <rPh sb="0" eb="1">
      <t>ゾウ</t>
    </rPh>
    <rPh sb="1" eb="2">
      <t>ゲン</t>
    </rPh>
    <phoneticPr fontId="2"/>
  </si>
  <si>
    <t>日本人</t>
    <phoneticPr fontId="2"/>
  </si>
  <si>
    <t>外国人</t>
    <rPh sb="0" eb="3">
      <t>ガイコクジン</t>
    </rPh>
    <phoneticPr fontId="2"/>
  </si>
  <si>
    <t>転入</t>
  </si>
  <si>
    <t>その他の増</t>
  </si>
  <si>
    <t>転出</t>
  </si>
  <si>
    <t>その他の減</t>
  </si>
  <si>
    <t>男</t>
  </si>
  <si>
    <t>女</t>
  </si>
  <si>
    <t>計</t>
  </si>
  <si>
    <t>男</t>
    <phoneticPr fontId="2"/>
  </si>
  <si>
    <t>女</t>
    <phoneticPr fontId="2"/>
  </si>
  <si>
    <t>女</t>
    <rPh sb="0" eb="1">
      <t>オンナ</t>
    </rPh>
    <phoneticPr fontId="2"/>
  </si>
  <si>
    <t>計</t>
    <rPh sb="0" eb="1">
      <t>ケイ</t>
    </rPh>
    <phoneticPr fontId="2"/>
  </si>
  <si>
    <t>男</t>
    <rPh sb="0" eb="1">
      <t>オトコ</t>
    </rPh>
    <phoneticPr fontId="2"/>
  </si>
  <si>
    <t>日本人男</t>
  </si>
  <si>
    <t>日本人女</t>
  </si>
  <si>
    <t>外国人男</t>
  </si>
  <si>
    <t>外国人女</t>
  </si>
  <si>
    <t>県合計</t>
  </si>
  <si>
    <t>前月差</t>
  </si>
  <si>
    <t>市部計</t>
  </si>
  <si>
    <t>郡部計</t>
  </si>
  <si>
    <t>神戸地域</t>
  </si>
  <si>
    <t>丹波篠山市</t>
    <rPh sb="0" eb="2">
      <t>タンバ</t>
    </rPh>
    <phoneticPr fontId="2"/>
  </si>
  <si>
    <t>（注）</t>
    <rPh sb="1" eb="2">
      <t>チュウ</t>
    </rPh>
    <phoneticPr fontId="2"/>
  </si>
  <si>
    <t>１．この人口と世帯数は、国勢調査（平成27年10月１日実施）を基礎とし、</t>
    <phoneticPr fontId="2"/>
  </si>
  <si>
    <t>毎月各市町から住民基本台帳法に基づく当該月間の移動数の報告を受け集計したものです。</t>
    <rPh sb="23" eb="26">
      <t>イドウスウ</t>
    </rPh>
    <rPh sb="27" eb="29">
      <t>ホウコク</t>
    </rPh>
    <rPh sb="30" eb="31">
      <t>ウ</t>
    </rPh>
    <rPh sb="32" eb="34">
      <t>シュウケイ</t>
    </rPh>
    <phoneticPr fontId="2"/>
  </si>
  <si>
    <t>２．面積は、国土地理院「令和２年全国都道府県市区町村別面積調（1月１日時点）」によります。</t>
    <rPh sb="2" eb="4">
      <t>メンセキ</t>
    </rPh>
    <rPh sb="12" eb="14">
      <t>レイワ</t>
    </rPh>
    <rPh sb="15" eb="16">
      <t>ネン</t>
    </rPh>
    <rPh sb="16" eb="18">
      <t>ゼンコク</t>
    </rPh>
    <rPh sb="32" eb="33">
      <t>ガツ</t>
    </rPh>
    <rPh sb="34" eb="35">
      <t>ニチ</t>
    </rPh>
    <rPh sb="35" eb="37">
      <t>ジテン</t>
    </rPh>
    <phoneticPr fontId="2"/>
  </si>
  <si>
    <t>３．※印の面積は、国土地理院「令和２年全国都道府県市区町村別面積調（1月１日時点）」では境界未定となっているため、「令和２年全国</t>
    <rPh sb="3" eb="4">
      <t>シルシ</t>
    </rPh>
    <rPh sb="5" eb="7">
      <t>メンセキ</t>
    </rPh>
    <rPh sb="15" eb="17">
      <t>レイワ</t>
    </rPh>
    <rPh sb="18" eb="19">
      <t>ネン</t>
    </rPh>
    <rPh sb="19" eb="21">
      <t>ゼンコク</t>
    </rPh>
    <rPh sb="35" eb="36">
      <t>ガツ</t>
    </rPh>
    <rPh sb="37" eb="38">
      <t>ニチ</t>
    </rPh>
    <rPh sb="38" eb="40">
      <t>ジテン</t>
    </rPh>
    <rPh sb="44" eb="46">
      <t>キョウカイ</t>
    </rPh>
    <rPh sb="46" eb="48">
      <t>ミテイ</t>
    </rPh>
    <rPh sb="58" eb="60">
      <t>レイワ</t>
    </rPh>
    <rPh sb="61" eb="62">
      <t>ネン</t>
    </rPh>
    <rPh sb="62" eb="64">
      <t>ゼンコク</t>
    </rPh>
    <phoneticPr fontId="2"/>
  </si>
  <si>
    <t>都道府県市区町村別面積調（1月１日時点）」の参考値によります。</t>
    <rPh sb="17" eb="19">
      <t>ジテン</t>
    </rPh>
    <rPh sb="22" eb="24">
      <t>サンコウ</t>
    </rPh>
    <rPh sb="24" eb="25">
      <t>チ</t>
    </rPh>
    <phoneticPr fontId="2"/>
  </si>
  <si>
    <t>R2</t>
    <phoneticPr fontId="2"/>
  </si>
  <si>
    <t>R2年</t>
    <rPh sb="2" eb="3">
      <t>ネン</t>
    </rPh>
    <phoneticPr fontId="2"/>
  </si>
  <si>
    <t>令和2年</t>
    <rPh sb="0" eb="2">
      <t>レイワ</t>
    </rPh>
    <rPh sb="3" eb="4">
      <t>ネン</t>
    </rPh>
    <phoneticPr fontId="25"/>
  </si>
  <si>
    <t>兵庫県総人口の推移</t>
    <rPh sb="0" eb="3">
      <t>ヒョウゴケン</t>
    </rPh>
    <rPh sb="3" eb="4">
      <t>ソウ</t>
    </rPh>
    <rPh sb="4" eb="6">
      <t>ジンコウ</t>
    </rPh>
    <rPh sb="7" eb="9">
      <t>スイイ</t>
    </rPh>
    <phoneticPr fontId="36"/>
  </si>
  <si>
    <t>(出所）総務省「国勢調査」</t>
    <rPh sb="1" eb="3">
      <t>シュッショ</t>
    </rPh>
    <rPh sb="4" eb="7">
      <t>ソウムショウ</t>
    </rPh>
    <rPh sb="8" eb="10">
      <t>コクセイ</t>
    </rPh>
    <rPh sb="10" eb="12">
      <t>チョウサ</t>
    </rPh>
    <phoneticPr fontId="36"/>
  </si>
  <si>
    <t>兵庫県男性の未婚者数・有配偶者数</t>
    <rPh sb="0" eb="3">
      <t>ヒョウゴケン</t>
    </rPh>
    <rPh sb="3" eb="5">
      <t>ダンセイ</t>
    </rPh>
    <rPh sb="6" eb="8">
      <t>ミコン</t>
    </rPh>
    <rPh sb="8" eb="9">
      <t>シャ</t>
    </rPh>
    <rPh sb="9" eb="10">
      <t>スウ</t>
    </rPh>
    <rPh sb="11" eb="12">
      <t>ユウ</t>
    </rPh>
    <rPh sb="12" eb="14">
      <t>ハイグウ</t>
    </rPh>
    <rPh sb="14" eb="15">
      <t>シャ</t>
    </rPh>
    <rPh sb="15" eb="16">
      <t>スウ</t>
    </rPh>
    <phoneticPr fontId="2"/>
  </si>
  <si>
    <t>（単位：人、％）</t>
    <rPh sb="1" eb="3">
      <t>タンイ</t>
    </rPh>
    <rPh sb="4" eb="5">
      <t>ニン</t>
    </rPh>
    <phoneticPr fontId="2"/>
  </si>
  <si>
    <t>2000年</t>
    <rPh sb="4" eb="5">
      <t>ネン</t>
    </rPh>
    <phoneticPr fontId="2"/>
  </si>
  <si>
    <t>2005年</t>
    <rPh sb="4" eb="5">
      <t>ネン</t>
    </rPh>
    <phoneticPr fontId="2"/>
  </si>
  <si>
    <t>2010年</t>
    <rPh sb="4" eb="5">
      <t>ネン</t>
    </rPh>
    <phoneticPr fontId="2"/>
  </si>
  <si>
    <t>2015年</t>
    <rPh sb="4" eb="5">
      <t>ネン</t>
    </rPh>
    <phoneticPr fontId="2"/>
  </si>
  <si>
    <t>総数</t>
    <rPh sb="0" eb="2">
      <t>ソウスウ</t>
    </rPh>
    <phoneticPr fontId="2"/>
  </si>
  <si>
    <t>未婚</t>
    <rPh sb="0" eb="2">
      <t>ミコン</t>
    </rPh>
    <phoneticPr fontId="2"/>
  </si>
  <si>
    <t>有配偶</t>
    <rPh sb="0" eb="1">
      <t>ユウ</t>
    </rPh>
    <rPh sb="1" eb="3">
      <t>ハイグウ</t>
    </rPh>
    <phoneticPr fontId="2"/>
  </si>
  <si>
    <t>不詳</t>
    <rPh sb="0" eb="2">
      <t>フショウ</t>
    </rPh>
    <phoneticPr fontId="2"/>
  </si>
  <si>
    <t>未婚率</t>
    <rPh sb="0" eb="3">
      <t>ミコンリツ</t>
    </rPh>
    <phoneticPr fontId="2"/>
  </si>
  <si>
    <t>年齢区分</t>
    <rPh sb="0" eb="2">
      <t>ネンレイ</t>
    </rPh>
    <rPh sb="2" eb="4">
      <t>クブン</t>
    </rPh>
    <phoneticPr fontId="2"/>
  </si>
  <si>
    <t>15～19歳</t>
    <rPh sb="5" eb="6">
      <t>サイ</t>
    </rPh>
    <phoneticPr fontId="2"/>
  </si>
  <si>
    <t>20～24歳</t>
    <rPh sb="5" eb="6">
      <t>サイ</t>
    </rPh>
    <phoneticPr fontId="2"/>
  </si>
  <si>
    <t>25～29歳</t>
    <rPh sb="5" eb="6">
      <t>サイ</t>
    </rPh>
    <phoneticPr fontId="2"/>
  </si>
  <si>
    <t>30～34歳</t>
    <rPh sb="5" eb="6">
      <t>サイ</t>
    </rPh>
    <phoneticPr fontId="2"/>
  </si>
  <si>
    <t>35～39歳</t>
    <rPh sb="5" eb="6">
      <t>サイ</t>
    </rPh>
    <phoneticPr fontId="2"/>
  </si>
  <si>
    <t>40～44歳</t>
    <rPh sb="5" eb="6">
      <t>サイ</t>
    </rPh>
    <phoneticPr fontId="2"/>
  </si>
  <si>
    <t>45～49歳</t>
    <rPh sb="5" eb="6">
      <t>サイ</t>
    </rPh>
    <phoneticPr fontId="2"/>
  </si>
  <si>
    <t>（出所）総務省「国勢調査」</t>
    <rPh sb="1" eb="3">
      <t>シュッショ</t>
    </rPh>
    <rPh sb="4" eb="7">
      <t>ソウムショウ</t>
    </rPh>
    <rPh sb="8" eb="10">
      <t>コクセイ</t>
    </rPh>
    <rPh sb="10" eb="12">
      <t>チョウサ</t>
    </rPh>
    <phoneticPr fontId="2"/>
  </si>
  <si>
    <t>兵庫県女性の未婚者数・有配偶者数</t>
    <rPh sb="0" eb="3">
      <t>ヒョウゴケン</t>
    </rPh>
    <rPh sb="3" eb="5">
      <t>ジョセイ</t>
    </rPh>
    <rPh sb="6" eb="8">
      <t>ミコン</t>
    </rPh>
    <rPh sb="8" eb="9">
      <t>シャ</t>
    </rPh>
    <rPh sb="9" eb="10">
      <t>スウ</t>
    </rPh>
    <rPh sb="11" eb="12">
      <t>ユウ</t>
    </rPh>
    <rPh sb="12" eb="14">
      <t>ハイグウ</t>
    </rPh>
    <rPh sb="14" eb="15">
      <t>シャ</t>
    </rPh>
    <rPh sb="15" eb="16">
      <t>スウ</t>
    </rPh>
    <phoneticPr fontId="2"/>
  </si>
  <si>
    <t>地域</t>
    <rPh sb="0" eb="2">
      <t>チイキ</t>
    </rPh>
    <phoneticPr fontId="2"/>
  </si>
  <si>
    <t>総人口</t>
    <rPh sb="0" eb="1">
      <t>ソウ</t>
    </rPh>
    <rPh sb="1" eb="3">
      <t>ジンコウ</t>
    </rPh>
    <phoneticPr fontId="2"/>
  </si>
  <si>
    <t>１世帯当</t>
    <rPh sb="1" eb="3">
      <t>セタイ</t>
    </rPh>
    <rPh sb="3" eb="4">
      <t>ア</t>
    </rPh>
    <phoneticPr fontId="2"/>
  </si>
  <si>
    <t>たり人員</t>
    <rPh sb="2" eb="4">
      <t>ジンイン</t>
    </rPh>
    <phoneticPr fontId="2"/>
  </si>
  <si>
    <t>人員</t>
    <rPh sb="0" eb="2">
      <t>ジンイン</t>
    </rPh>
    <phoneticPr fontId="2"/>
  </si>
  <si>
    <t>㎢</t>
    <phoneticPr fontId="2"/>
  </si>
  <si>
    <t>人／㎢</t>
    <rPh sb="0" eb="1">
      <t>ニン</t>
    </rPh>
    <phoneticPr fontId="2"/>
  </si>
  <si>
    <t>神戸市</t>
    <rPh sb="0" eb="3">
      <t>コウベシ</t>
    </rPh>
    <phoneticPr fontId="2"/>
  </si>
  <si>
    <t>阪神南地域</t>
    <rPh sb="0" eb="2">
      <t>ハンシン</t>
    </rPh>
    <rPh sb="2" eb="3">
      <t>ミナミ</t>
    </rPh>
    <rPh sb="3" eb="5">
      <t>チイキ</t>
    </rPh>
    <phoneticPr fontId="2"/>
  </si>
  <si>
    <t>阪神北地域</t>
    <rPh sb="0" eb="2">
      <t>ハンシン</t>
    </rPh>
    <rPh sb="2" eb="3">
      <t>キタ</t>
    </rPh>
    <rPh sb="3" eb="5">
      <t>チイキ</t>
    </rPh>
    <phoneticPr fontId="2"/>
  </si>
  <si>
    <t>東播磨地域</t>
    <rPh sb="0" eb="1">
      <t>ヒガシ</t>
    </rPh>
    <rPh sb="1" eb="3">
      <t>ハリマ</t>
    </rPh>
    <rPh sb="3" eb="5">
      <t>チイキ</t>
    </rPh>
    <phoneticPr fontId="2"/>
  </si>
  <si>
    <t>北播磨地域</t>
    <rPh sb="0" eb="1">
      <t>キタ</t>
    </rPh>
    <rPh sb="1" eb="3">
      <t>ハリマ</t>
    </rPh>
    <rPh sb="3" eb="5">
      <t>チイキ</t>
    </rPh>
    <phoneticPr fontId="2"/>
  </si>
  <si>
    <t>中播磨地域</t>
    <rPh sb="0" eb="1">
      <t>ナカ</t>
    </rPh>
    <rPh sb="1" eb="3">
      <t>ハリマ</t>
    </rPh>
    <rPh sb="3" eb="5">
      <t>チイキ</t>
    </rPh>
    <phoneticPr fontId="2"/>
  </si>
  <si>
    <t>西播磨地域</t>
    <rPh sb="0" eb="1">
      <t>ニシ</t>
    </rPh>
    <rPh sb="1" eb="3">
      <t>ハリマ</t>
    </rPh>
    <rPh sb="3" eb="5">
      <t>チイキ</t>
    </rPh>
    <phoneticPr fontId="2"/>
  </si>
  <si>
    <t>但馬地域</t>
    <rPh sb="0" eb="2">
      <t>タジマ</t>
    </rPh>
    <rPh sb="2" eb="4">
      <t>チイキ</t>
    </rPh>
    <phoneticPr fontId="2"/>
  </si>
  <si>
    <t>丹波地域</t>
    <rPh sb="0" eb="2">
      <t>タンバ</t>
    </rPh>
    <rPh sb="2" eb="4">
      <t>チイキ</t>
    </rPh>
    <phoneticPr fontId="2"/>
  </si>
  <si>
    <t>淡路地域</t>
    <rPh sb="0" eb="2">
      <t>アワジ</t>
    </rPh>
    <rPh sb="2" eb="4">
      <t>チイキ</t>
    </rPh>
    <phoneticPr fontId="2"/>
  </si>
  <si>
    <t>(資料）総務省「国勢調査」</t>
    <rPh sb="1" eb="3">
      <t>シリョウ</t>
    </rPh>
    <rPh sb="4" eb="7">
      <t>ソウムショウ</t>
    </rPh>
    <rPh sb="8" eb="10">
      <t>コクセイ</t>
    </rPh>
    <rPh sb="10" eb="12">
      <t>チョウサ</t>
    </rPh>
    <phoneticPr fontId="2"/>
  </si>
  <si>
    <t>2020年</t>
    <rPh sb="4" eb="5">
      <t>ネン</t>
    </rPh>
    <phoneticPr fontId="2"/>
  </si>
  <si>
    <t>令和2年</t>
    <rPh sb="0" eb="2">
      <t>レイワ</t>
    </rPh>
    <rPh sb="3" eb="4">
      <t>ネン</t>
    </rPh>
    <phoneticPr fontId="2"/>
  </si>
  <si>
    <t>人口調査</t>
    <rPh sb="0" eb="2">
      <t>ジンコウ</t>
    </rPh>
    <rPh sb="2" eb="4">
      <t>チョウサ</t>
    </rPh>
    <phoneticPr fontId="2"/>
  </si>
  <si>
    <t>(単位：世帯）</t>
    <rPh sb="1" eb="3">
      <t>タンイ</t>
    </rPh>
    <rPh sb="4" eb="6">
      <t>セタイ</t>
    </rPh>
    <phoneticPr fontId="38"/>
  </si>
  <si>
    <t>項　　　目</t>
    <rPh sb="0" eb="1">
      <t>コウ</t>
    </rPh>
    <rPh sb="4" eb="5">
      <t>メ</t>
    </rPh>
    <phoneticPr fontId="38"/>
  </si>
  <si>
    <t>一般世帯数</t>
    <rPh sb="0" eb="2">
      <t>イッパン</t>
    </rPh>
    <rPh sb="2" eb="4">
      <t>セタイ</t>
    </rPh>
    <rPh sb="4" eb="5">
      <t>スウ</t>
    </rPh>
    <phoneticPr fontId="38"/>
  </si>
  <si>
    <t>構成比（％）</t>
    <rPh sb="0" eb="3">
      <t>コウセイヒ</t>
    </rPh>
    <phoneticPr fontId="38"/>
  </si>
  <si>
    <t>全国</t>
    <rPh sb="0" eb="2">
      <t>ゼンコク</t>
    </rPh>
    <phoneticPr fontId="38"/>
  </si>
  <si>
    <t>兵庫県</t>
    <rPh sb="0" eb="3">
      <t>ヒョウゴケン</t>
    </rPh>
    <phoneticPr fontId="38"/>
  </si>
  <si>
    <t>神戸市</t>
    <rPh sb="0" eb="3">
      <t>コウベシ</t>
    </rPh>
    <phoneticPr fontId="38"/>
  </si>
  <si>
    <t>総数（一般世帯）</t>
    <rPh sb="3" eb="5">
      <t>イッパン</t>
    </rPh>
    <rPh sb="5" eb="7">
      <t>セタイ</t>
    </rPh>
    <phoneticPr fontId="38"/>
  </si>
  <si>
    <t>Ａ 親族のみの世帯</t>
  </si>
  <si>
    <t>1 核家族世帯</t>
  </si>
  <si>
    <t>（1） 夫婦のみの世帯</t>
  </si>
  <si>
    <t>（2） 夫婦と子供から成る世帯</t>
  </si>
  <si>
    <t>（3） 男親と子供から成る世帯</t>
  </si>
  <si>
    <t>（4） 女親と子供から成る世帯</t>
  </si>
  <si>
    <t>2 核家族以外の世帯</t>
  </si>
  <si>
    <t>（5） 夫婦と両親から成る世帯</t>
  </si>
  <si>
    <t>（6） 夫婦とひとり親から成る世帯</t>
  </si>
  <si>
    <t>（7） 夫婦，子供と両親から成る世帯</t>
  </si>
  <si>
    <t>（8） 夫婦，子供とひとり親から成る世帯</t>
  </si>
  <si>
    <t>（9） 夫婦と他の親族（親，子供を含まない）から成る世帯</t>
  </si>
  <si>
    <t>（10）夫婦，子供と他の親族（親を含まない）から成る世帯</t>
  </si>
  <si>
    <t>（11）夫婦，親と他の親族（子供を含まない）から成る世帯</t>
  </si>
  <si>
    <t>（12）夫婦，子供，親と他の親族から成る世帯</t>
  </si>
  <si>
    <t>（13）兄弟姉妹のみから成る世帯</t>
  </si>
  <si>
    <t>（14）他に分類されない世帯</t>
  </si>
  <si>
    <t>Ｂ 非親族を含む世帯</t>
  </si>
  <si>
    <t>Ｃ 単独世帯</t>
  </si>
  <si>
    <t>世帯の家族類型「不詳」</t>
  </si>
  <si>
    <t>（再掲）3世代世帯</t>
  </si>
  <si>
    <t>総世帯</t>
    <rPh sb="0" eb="1">
      <t>ソウ</t>
    </rPh>
    <rPh sb="1" eb="3">
      <t>セタイ</t>
    </rPh>
    <phoneticPr fontId="38"/>
  </si>
  <si>
    <t>施設等の世帯 世帯数</t>
    <phoneticPr fontId="38"/>
  </si>
  <si>
    <t>寮・寄宿舎の学生・生徒 世帯数</t>
    <phoneticPr fontId="38"/>
  </si>
  <si>
    <t>病院・療養所の入院者 世帯数</t>
    <phoneticPr fontId="38"/>
  </si>
  <si>
    <t>社会施設の入所者 世帯数</t>
    <phoneticPr fontId="38"/>
  </si>
  <si>
    <t>自衛隊営舎内居住者 世帯数</t>
    <phoneticPr fontId="38"/>
  </si>
  <si>
    <t>矯正施設の入所者 世帯数</t>
    <phoneticPr fontId="38"/>
  </si>
  <si>
    <t>その他 世帯数</t>
    <phoneticPr fontId="38"/>
  </si>
  <si>
    <t>(出所）総務省「国勢調査」</t>
    <rPh sb="1" eb="3">
      <t>シュッショ</t>
    </rPh>
    <rPh sb="4" eb="7">
      <t>ソウムショウ</t>
    </rPh>
    <rPh sb="8" eb="10">
      <t>コクセイ</t>
    </rPh>
    <rPh sb="10" eb="12">
      <t>チョウサ</t>
    </rPh>
    <phoneticPr fontId="38"/>
  </si>
  <si>
    <t>構成比（％）</t>
    <rPh sb="0" eb="3">
      <t>コウセイヒ</t>
    </rPh>
    <phoneticPr fontId="2"/>
  </si>
  <si>
    <t>兵庫－全国</t>
    <rPh sb="0" eb="2">
      <t>ヒョウゴ</t>
    </rPh>
    <rPh sb="3" eb="5">
      <t>ゼンコク</t>
    </rPh>
    <phoneticPr fontId="2"/>
  </si>
  <si>
    <t>年齢</t>
    <phoneticPr fontId="27"/>
  </si>
  <si>
    <t>総   数</t>
    <phoneticPr fontId="27"/>
  </si>
  <si>
    <t>総 数</t>
    <phoneticPr fontId="27"/>
  </si>
  <si>
    <t>0～4歳</t>
    <rPh sb="3" eb="4">
      <t>サイ</t>
    </rPh>
    <phoneticPr fontId="27"/>
  </si>
  <si>
    <t>5～9</t>
    <phoneticPr fontId="27"/>
  </si>
  <si>
    <t>10～14</t>
    <phoneticPr fontId="27"/>
  </si>
  <si>
    <t>15～19</t>
    <phoneticPr fontId="27"/>
  </si>
  <si>
    <t>20～24</t>
    <phoneticPr fontId="27"/>
  </si>
  <si>
    <t>25～29</t>
    <phoneticPr fontId="27"/>
  </si>
  <si>
    <t>30～34</t>
    <phoneticPr fontId="27"/>
  </si>
  <si>
    <t>35～39</t>
    <phoneticPr fontId="27"/>
  </si>
  <si>
    <t xml:space="preserve">40～44 </t>
    <phoneticPr fontId="27"/>
  </si>
  <si>
    <t>45～49</t>
    <phoneticPr fontId="27"/>
  </si>
  <si>
    <t>50～54</t>
    <phoneticPr fontId="27"/>
  </si>
  <si>
    <t>55～59</t>
    <phoneticPr fontId="27"/>
  </si>
  <si>
    <t>60～64</t>
    <phoneticPr fontId="27"/>
  </si>
  <si>
    <t xml:space="preserve">65～69    </t>
    <phoneticPr fontId="27"/>
  </si>
  <si>
    <t>70～74</t>
    <phoneticPr fontId="27"/>
  </si>
  <si>
    <t>75～79</t>
    <phoneticPr fontId="27"/>
  </si>
  <si>
    <t>80～84</t>
    <phoneticPr fontId="27"/>
  </si>
  <si>
    <t>85～89</t>
    <phoneticPr fontId="27"/>
  </si>
  <si>
    <t>90～94</t>
    <phoneticPr fontId="27"/>
  </si>
  <si>
    <t>95～99</t>
    <phoneticPr fontId="27"/>
  </si>
  <si>
    <t>100歳以上</t>
    <rPh sb="3" eb="4">
      <t>サイ</t>
    </rPh>
    <rPh sb="4" eb="6">
      <t>イジョウ</t>
    </rPh>
    <phoneticPr fontId="27"/>
  </si>
  <si>
    <t>合計</t>
    <rPh sb="0" eb="2">
      <t>ゴウケイ</t>
    </rPh>
    <phoneticPr fontId="2"/>
  </si>
  <si>
    <t>兵庫県</t>
  </si>
  <si>
    <t>東灘区</t>
    <phoneticPr fontId="40"/>
  </si>
  <si>
    <t>中央区</t>
    <rPh sb="0" eb="3">
      <t>チュウオウク</t>
    </rPh>
    <phoneticPr fontId="41"/>
  </si>
  <si>
    <t>西区</t>
    <rPh sb="0" eb="2">
      <t>ニシク</t>
    </rPh>
    <phoneticPr fontId="41"/>
  </si>
  <si>
    <t>西脇市</t>
    <phoneticPr fontId="41"/>
  </si>
  <si>
    <t>三木市</t>
    <rPh sb="0" eb="3">
      <t>ミキシ</t>
    </rPh>
    <phoneticPr fontId="41"/>
  </si>
  <si>
    <t>加東市</t>
    <rPh sb="0" eb="3">
      <t>カトウシ</t>
    </rPh>
    <phoneticPr fontId="41"/>
  </si>
  <si>
    <t>多可町</t>
    <rPh sb="0" eb="2">
      <t>タカ</t>
    </rPh>
    <rPh sb="2" eb="3">
      <t>チョウ</t>
    </rPh>
    <phoneticPr fontId="41"/>
  </si>
  <si>
    <t>姫路市</t>
    <phoneticPr fontId="41"/>
  </si>
  <si>
    <t>神河町</t>
    <rPh sb="0" eb="3">
      <t>カミカワチョウ</t>
    </rPh>
    <phoneticPr fontId="41"/>
  </si>
  <si>
    <t>宍粟市</t>
    <rPh sb="0" eb="3">
      <t>シソウシ</t>
    </rPh>
    <phoneticPr fontId="41"/>
  </si>
  <si>
    <t>たつの市</t>
    <rPh sb="3" eb="4">
      <t>シ</t>
    </rPh>
    <phoneticPr fontId="41"/>
  </si>
  <si>
    <t>佐用町</t>
    <phoneticPr fontId="41"/>
  </si>
  <si>
    <t>豊岡市</t>
    <rPh sb="0" eb="3">
      <t>トヨオカシ</t>
    </rPh>
    <phoneticPr fontId="41"/>
  </si>
  <si>
    <t>養父市</t>
    <rPh sb="0" eb="3">
      <t>ヤブシ</t>
    </rPh>
    <phoneticPr fontId="41"/>
  </si>
  <si>
    <t>朝来市</t>
    <rPh sb="0" eb="3">
      <t>アサゴシ</t>
    </rPh>
    <phoneticPr fontId="41"/>
  </si>
  <si>
    <t>香美町</t>
    <rPh sb="0" eb="3">
      <t>カミチョウ</t>
    </rPh>
    <phoneticPr fontId="41"/>
  </si>
  <si>
    <t>新温泉町</t>
    <rPh sb="0" eb="1">
      <t>シン</t>
    </rPh>
    <rPh sb="1" eb="3">
      <t>オンセン</t>
    </rPh>
    <rPh sb="3" eb="4">
      <t>チョウ</t>
    </rPh>
    <phoneticPr fontId="41"/>
  </si>
  <si>
    <t>丹波篠山市</t>
    <rPh sb="0" eb="2">
      <t>タンバ</t>
    </rPh>
    <rPh sb="2" eb="5">
      <t>ササヤマシ</t>
    </rPh>
    <phoneticPr fontId="41"/>
  </si>
  <si>
    <t>丹波市</t>
    <rPh sb="0" eb="3">
      <t>タンバシ</t>
    </rPh>
    <phoneticPr fontId="41"/>
  </si>
  <si>
    <t>洲本市</t>
    <phoneticPr fontId="41"/>
  </si>
  <si>
    <t>南あわじ市</t>
    <rPh sb="0" eb="1">
      <t>ミナミ</t>
    </rPh>
    <rPh sb="4" eb="5">
      <t>シ</t>
    </rPh>
    <phoneticPr fontId="41"/>
  </si>
  <si>
    <t>淡路市</t>
    <rPh sb="0" eb="3">
      <t>アワジシ</t>
    </rPh>
    <phoneticPr fontId="41"/>
  </si>
  <si>
    <t>28</t>
  </si>
  <si>
    <t>注）1　令和2年国勢調査</t>
    <rPh sb="0" eb="1">
      <t>チュウ</t>
    </rPh>
    <rPh sb="4" eb="6">
      <t>レイワ</t>
    </rPh>
    <phoneticPr fontId="2"/>
  </si>
  <si>
    <t>速報</t>
    <rPh sb="0" eb="2">
      <t>ソクホウ</t>
    </rPh>
    <phoneticPr fontId="2"/>
  </si>
  <si>
    <t>15/10増減</t>
    <rPh sb="5" eb="7">
      <t>ゾウゲン</t>
    </rPh>
    <phoneticPr fontId="2"/>
  </si>
  <si>
    <t>ﾎﾟｲﾝﾄ差</t>
    <rPh sb="5" eb="6">
      <t>サ</t>
    </rPh>
    <phoneticPr fontId="2"/>
  </si>
  <si>
    <t xml:space="preserve"> </t>
    <phoneticPr fontId="43"/>
  </si>
  <si>
    <t>項目</t>
    <rPh sb="0" eb="2">
      <t>コウモク</t>
    </rPh>
    <phoneticPr fontId="43"/>
  </si>
  <si>
    <t>期間</t>
    <rPh sb="0" eb="2">
      <t>キカン</t>
    </rPh>
    <phoneticPr fontId="43"/>
  </si>
  <si>
    <t>　</t>
    <phoneticPr fontId="43"/>
  </si>
  <si>
    <t>兵庫県市区町別人口推移（国勢調査）</t>
    <rPh sb="0" eb="3">
      <t>ヒョウゴケン</t>
    </rPh>
    <rPh sb="3" eb="5">
      <t>シク</t>
    </rPh>
    <rPh sb="5" eb="6">
      <t>マチ</t>
    </rPh>
    <rPh sb="6" eb="7">
      <t>ベツ</t>
    </rPh>
    <rPh sb="7" eb="9">
      <t>ジンコウ</t>
    </rPh>
    <rPh sb="9" eb="11">
      <t>スイイ</t>
    </rPh>
    <rPh sb="12" eb="14">
      <t>コクセイ</t>
    </rPh>
    <rPh sb="14" eb="16">
      <t>チョウサ</t>
    </rPh>
    <phoneticPr fontId="25"/>
  </si>
  <si>
    <t>作成：地域経済指標研究会（兵庫県、兵庫県立大学）</t>
    <rPh sb="0" eb="2">
      <t>サクセイ</t>
    </rPh>
    <rPh sb="3" eb="5">
      <t>チイキ</t>
    </rPh>
    <rPh sb="5" eb="7">
      <t>ケイザイ</t>
    </rPh>
    <rPh sb="7" eb="9">
      <t>シヒョウ</t>
    </rPh>
    <rPh sb="9" eb="12">
      <t>ケンキュウカイ</t>
    </rPh>
    <rPh sb="13" eb="16">
      <t>ヒョウゴケン</t>
    </rPh>
    <rPh sb="17" eb="19">
      <t>ヒョウゴ</t>
    </rPh>
    <rPh sb="19" eb="21">
      <t>ケンリツ</t>
    </rPh>
    <rPh sb="21" eb="23">
      <t>ダイガク</t>
    </rPh>
    <rPh sb="23" eb="24">
      <t>ミンブ</t>
    </rPh>
    <phoneticPr fontId="2"/>
  </si>
  <si>
    <t>　　4　面積は、「令和2年全国都道府県市区町村別面積調」（国土地理院）による。</t>
    <rPh sb="4" eb="6">
      <t>メンセキ</t>
    </rPh>
    <rPh sb="9" eb="11">
      <t>レイワ</t>
    </rPh>
    <phoneticPr fontId="2"/>
  </si>
  <si>
    <t>兵庫県推移</t>
    <rPh sb="0" eb="3">
      <t>ヒョウゴケン</t>
    </rPh>
    <rPh sb="3" eb="5">
      <t>スイイ</t>
    </rPh>
    <phoneticPr fontId="2"/>
  </si>
  <si>
    <t>市町別推移2</t>
    <rPh sb="0" eb="3">
      <t>シチョウベツ</t>
    </rPh>
    <rPh sb="3" eb="5">
      <t>スイイ</t>
    </rPh>
    <phoneticPr fontId="2"/>
  </si>
  <si>
    <t>市町別推移3</t>
    <rPh sb="0" eb="3">
      <t>シチョウベツ</t>
    </rPh>
    <rPh sb="3" eb="5">
      <t>スイイ</t>
    </rPh>
    <phoneticPr fontId="2"/>
  </si>
  <si>
    <t>人口減少市区町数</t>
    <rPh sb="0" eb="2">
      <t>ジンコウ</t>
    </rPh>
    <rPh sb="2" eb="4">
      <t>ゲンショウ</t>
    </rPh>
    <rPh sb="4" eb="6">
      <t>シク</t>
    </rPh>
    <rPh sb="6" eb="7">
      <t>マチ</t>
    </rPh>
    <rPh sb="7" eb="8">
      <t>スウ</t>
    </rPh>
    <phoneticPr fontId="2"/>
  </si>
  <si>
    <t>人口減少
市区町数</t>
    <rPh sb="0" eb="2">
      <t>ジンコウ</t>
    </rPh>
    <rPh sb="2" eb="4">
      <t>ゲンショウ</t>
    </rPh>
    <rPh sb="5" eb="7">
      <t>シク</t>
    </rPh>
    <rPh sb="7" eb="8">
      <t>マチ</t>
    </rPh>
    <rPh sb="8" eb="9">
      <t>スウ</t>
    </rPh>
    <phoneticPr fontId="2"/>
  </si>
  <si>
    <t>人口増加市区町数</t>
    <rPh sb="0" eb="2">
      <t>ジンコウ</t>
    </rPh>
    <rPh sb="2" eb="4">
      <t>ゾウカ</t>
    </rPh>
    <rPh sb="4" eb="6">
      <t>シク</t>
    </rPh>
    <rPh sb="6" eb="7">
      <t>マチ</t>
    </rPh>
    <rPh sb="7" eb="8">
      <t>スウ</t>
    </rPh>
    <phoneticPr fontId="2"/>
  </si>
  <si>
    <t>人口増加
市区町数</t>
    <rPh sb="0" eb="2">
      <t>ジンコウ</t>
    </rPh>
    <rPh sb="2" eb="4">
      <t>ゾウカ</t>
    </rPh>
    <rPh sb="5" eb="7">
      <t>シク</t>
    </rPh>
    <rPh sb="7" eb="8">
      <t>マチ</t>
    </rPh>
    <rPh sb="8" eb="9">
      <t>スウ</t>
    </rPh>
    <phoneticPr fontId="2"/>
  </si>
  <si>
    <t>平成22年</t>
    <rPh sb="0" eb="2">
      <t>ヘイセイ</t>
    </rPh>
    <rPh sb="4" eb="5">
      <t>ネン</t>
    </rPh>
    <phoneticPr fontId="2"/>
  </si>
  <si>
    <t>平成17年</t>
    <rPh sb="0" eb="2">
      <t>ヘイセイ</t>
    </rPh>
    <rPh sb="4" eb="5">
      <t>ネン</t>
    </rPh>
    <phoneticPr fontId="2"/>
  </si>
  <si>
    <t>総数</t>
    <rPh sb="0" eb="1">
      <t>ソウ</t>
    </rPh>
    <rPh sb="1" eb="2">
      <t>スウ</t>
    </rPh>
    <phoneticPr fontId="2"/>
  </si>
  <si>
    <t>市区町</t>
    <rPh sb="0" eb="2">
      <t>シク</t>
    </rPh>
    <rPh sb="2" eb="3">
      <t>マチ</t>
    </rPh>
    <phoneticPr fontId="2"/>
  </si>
  <si>
    <t>平成17年
（組替）</t>
    <rPh sb="0" eb="2">
      <t>ヘイセイ</t>
    </rPh>
    <rPh sb="4" eb="5">
      <t>ネン</t>
    </rPh>
    <rPh sb="7" eb="8">
      <t>ク</t>
    </rPh>
    <rPh sb="8" eb="9">
      <t>カ</t>
    </rPh>
    <phoneticPr fontId="2"/>
  </si>
  <si>
    <t>表5　人口増減別市区町数</t>
    <rPh sb="0" eb="1">
      <t>ヒョウ</t>
    </rPh>
    <rPh sb="3" eb="5">
      <t>ジンコウ</t>
    </rPh>
    <rPh sb="5" eb="7">
      <t>ゾウゲン</t>
    </rPh>
    <rPh sb="7" eb="8">
      <t>ベツ</t>
    </rPh>
    <rPh sb="8" eb="10">
      <t>シク</t>
    </rPh>
    <rPh sb="10" eb="11">
      <t>マチ</t>
    </rPh>
    <rPh sb="11" eb="12">
      <t>スウ</t>
    </rPh>
    <phoneticPr fontId="2"/>
  </si>
  <si>
    <t>22年</t>
    <rPh sb="2" eb="3">
      <t>ネン</t>
    </rPh>
    <phoneticPr fontId="2"/>
  </si>
  <si>
    <t>17年
組替</t>
    <rPh sb="2" eb="3">
      <t>ネン</t>
    </rPh>
    <rPh sb="4" eb="6">
      <t>クミカエ</t>
    </rPh>
    <phoneticPr fontId="2"/>
  </si>
  <si>
    <t>17年</t>
    <rPh sb="2" eb="3">
      <t>ネン</t>
    </rPh>
    <phoneticPr fontId="2"/>
  </si>
  <si>
    <t>12年</t>
    <rPh sb="2" eb="3">
      <t>ネン</t>
    </rPh>
    <phoneticPr fontId="2"/>
  </si>
  <si>
    <t>7年</t>
    <rPh sb="1" eb="2">
      <t>ネン</t>
    </rPh>
    <phoneticPr fontId="2"/>
  </si>
  <si>
    <t>60年</t>
    <rPh sb="2" eb="3">
      <t>ネン</t>
    </rPh>
    <phoneticPr fontId="2"/>
  </si>
  <si>
    <t>55年</t>
    <rPh sb="2" eb="3">
      <t>ネン</t>
    </rPh>
    <phoneticPr fontId="2"/>
  </si>
  <si>
    <t>50年</t>
    <rPh sb="2" eb="3">
      <t>ネン</t>
    </rPh>
    <phoneticPr fontId="2"/>
  </si>
  <si>
    <t>市町</t>
    <rPh sb="0" eb="2">
      <t>シチョウ</t>
    </rPh>
    <phoneticPr fontId="2"/>
  </si>
  <si>
    <t>年次</t>
    <rPh sb="0" eb="2">
      <t>ネンジ</t>
    </rPh>
    <phoneticPr fontId="2"/>
  </si>
  <si>
    <t>表3　人口増減別市区町数の推移</t>
    <rPh sb="0" eb="1">
      <t>ヒョウ</t>
    </rPh>
    <rPh sb="3" eb="5">
      <t>ジンコウ</t>
    </rPh>
    <rPh sb="5" eb="7">
      <t>ゾウゲン</t>
    </rPh>
    <rPh sb="7" eb="8">
      <t>ベツ</t>
    </rPh>
    <rPh sb="8" eb="10">
      <t>シク</t>
    </rPh>
    <rPh sb="10" eb="11">
      <t>マチ</t>
    </rPh>
    <rPh sb="11" eb="12">
      <t>スウ</t>
    </rPh>
    <rPh sb="13" eb="15">
      <t>スイイ</t>
    </rPh>
    <phoneticPr fontId="2"/>
  </si>
  <si>
    <t>表4　人口増減別市町数の推移</t>
    <rPh sb="0" eb="1">
      <t>ヒョウ</t>
    </rPh>
    <rPh sb="3" eb="5">
      <t>ジンコウ</t>
    </rPh>
    <rPh sb="5" eb="7">
      <t>ゾウゲン</t>
    </rPh>
    <rPh sb="7" eb="8">
      <t>ベツ</t>
    </rPh>
    <rPh sb="8" eb="10">
      <t>シチョウ</t>
    </rPh>
    <rPh sb="10" eb="11">
      <t>スウ</t>
    </rPh>
    <rPh sb="12" eb="14">
      <t>スイイ</t>
    </rPh>
    <phoneticPr fontId="2"/>
  </si>
  <si>
    <t>人口増減率</t>
    <rPh sb="0" eb="2">
      <t>ジンコウ</t>
    </rPh>
    <rPh sb="2" eb="4">
      <t>ゾウゲン</t>
    </rPh>
    <rPh sb="4" eb="5">
      <t>リツ</t>
    </rPh>
    <phoneticPr fontId="2"/>
  </si>
  <si>
    <t>市区町名</t>
    <rPh sb="0" eb="1">
      <t>シ</t>
    </rPh>
    <rPh sb="1" eb="2">
      <t>ク</t>
    </rPh>
    <rPh sb="2" eb="3">
      <t>マチ</t>
    </rPh>
    <rPh sb="3" eb="4">
      <t>ナ</t>
    </rPh>
    <phoneticPr fontId="2"/>
  </si>
  <si>
    <t>人口増減数</t>
    <rPh sb="0" eb="2">
      <t>ジンコウ</t>
    </rPh>
    <rPh sb="2" eb="4">
      <t>ゾウゲン</t>
    </rPh>
    <rPh sb="4" eb="5">
      <t>スウ</t>
    </rPh>
    <phoneticPr fontId="2"/>
  </si>
  <si>
    <t>人口
増減率</t>
    <rPh sb="0" eb="2">
      <t>ジンコウ</t>
    </rPh>
    <rPh sb="3" eb="6">
      <t>ゾウゲンリツ</t>
    </rPh>
    <phoneticPr fontId="2"/>
  </si>
  <si>
    <t>人口
増減数</t>
    <rPh sb="0" eb="2">
      <t>ジンコウ</t>
    </rPh>
    <rPh sb="3" eb="5">
      <t>ゾウゲン</t>
    </rPh>
    <rPh sb="5" eb="6">
      <t>スウ</t>
    </rPh>
    <phoneticPr fontId="2"/>
  </si>
  <si>
    <t>面積R2.10.1</t>
    <rPh sb="0" eb="2">
      <t>メンセキ</t>
    </rPh>
    <phoneticPr fontId="2"/>
  </si>
  <si>
    <t>※神戸市総数を除く49市区町</t>
    <rPh sb="1" eb="4">
      <t>コウベシ</t>
    </rPh>
    <rPh sb="4" eb="6">
      <t>ソウスウ</t>
    </rPh>
    <rPh sb="7" eb="8">
      <t>ノゾ</t>
    </rPh>
    <rPh sb="11" eb="12">
      <t>シ</t>
    </rPh>
    <phoneticPr fontId="2"/>
  </si>
  <si>
    <t xml:space="preserve"> </t>
    <phoneticPr fontId="2"/>
  </si>
  <si>
    <t xml:space="preserve"> </t>
    <phoneticPr fontId="2"/>
  </si>
  <si>
    <t>1920年</t>
    <rPh sb="4" eb="5">
      <t>ネン</t>
    </rPh>
    <phoneticPr fontId="2"/>
  </si>
  <si>
    <t>2020年</t>
    <rPh sb="4" eb="5">
      <t>ネン</t>
    </rPh>
    <phoneticPr fontId="2"/>
  </si>
  <si>
    <t>市町別推移1</t>
    <rPh sb="0" eb="3">
      <t>シチョウベツ</t>
    </rPh>
    <rPh sb="3" eb="5">
      <t>スイイ</t>
    </rPh>
    <phoneticPr fontId="2"/>
  </si>
  <si>
    <t>市町別推移4</t>
    <rPh sb="0" eb="2">
      <t>シチョウ</t>
    </rPh>
    <rPh sb="2" eb="3">
      <t>ベツ</t>
    </rPh>
    <rPh sb="3" eb="5">
      <t>スイイ</t>
    </rPh>
    <phoneticPr fontId="2"/>
  </si>
  <si>
    <t>市町別推移5</t>
    <rPh sb="0" eb="2">
      <t>シチョウ</t>
    </rPh>
    <rPh sb="2" eb="3">
      <t>ベツ</t>
    </rPh>
    <rPh sb="3" eb="5">
      <t>スイイ</t>
    </rPh>
    <phoneticPr fontId="2"/>
  </si>
  <si>
    <t>地域別推移1</t>
    <rPh sb="0" eb="2">
      <t>チイキ</t>
    </rPh>
    <rPh sb="2" eb="3">
      <t>ベツ</t>
    </rPh>
    <rPh sb="3" eb="5">
      <t>スイイ</t>
    </rPh>
    <phoneticPr fontId="2"/>
  </si>
  <si>
    <t>地域別推移2</t>
    <rPh sb="0" eb="3">
      <t>チイキベツ</t>
    </rPh>
    <rPh sb="3" eb="5">
      <t>スイイ</t>
    </rPh>
    <phoneticPr fontId="2"/>
  </si>
  <si>
    <t>総務省「国勢調査」</t>
    <rPh sb="0" eb="3">
      <t>ソウムショウ</t>
    </rPh>
    <rPh sb="4" eb="6">
      <t>コクセイ</t>
    </rPh>
    <rPh sb="6" eb="8">
      <t>チョウサ</t>
    </rPh>
    <phoneticPr fontId="2"/>
  </si>
  <si>
    <t xml:space="preserve"> </t>
    <phoneticPr fontId="2"/>
  </si>
  <si>
    <t xml:space="preserve"> </t>
    <phoneticPr fontId="2"/>
  </si>
  <si>
    <t>全国(2015)</t>
    <phoneticPr fontId="27"/>
  </si>
  <si>
    <t>全国(2020)</t>
    <phoneticPr fontId="27"/>
  </si>
  <si>
    <t>28兵庫県(2015)</t>
    <phoneticPr fontId="27"/>
  </si>
  <si>
    <t>28兵庫県(2020)</t>
    <phoneticPr fontId="27"/>
  </si>
  <si>
    <t>（単位：人）</t>
    <rPh sb="1" eb="3">
      <t>タンイ</t>
    </rPh>
    <rPh sb="4" eb="5">
      <t>ニン</t>
    </rPh>
    <phoneticPr fontId="2"/>
  </si>
  <si>
    <t>27年</t>
    <rPh sb="2" eb="3">
      <t>ネン</t>
    </rPh>
    <phoneticPr fontId="2"/>
  </si>
  <si>
    <t>計</t>
    <rPh sb="0" eb="1">
      <t>ケイ</t>
    </rPh>
    <phoneticPr fontId="2"/>
  </si>
  <si>
    <t xml:space="preserve"> </t>
    <phoneticPr fontId="2"/>
  </si>
  <si>
    <t>増加
市町数</t>
    <rPh sb="0" eb="2">
      <t>ゾウカ</t>
    </rPh>
    <rPh sb="3" eb="5">
      <t>シチョウ</t>
    </rPh>
    <rPh sb="5" eb="6">
      <t>スウ</t>
    </rPh>
    <phoneticPr fontId="2"/>
  </si>
  <si>
    <t>減少
市町数</t>
    <rPh sb="0" eb="2">
      <t>ゲンショウ</t>
    </rPh>
    <rPh sb="3" eb="5">
      <t>シチョウ</t>
    </rPh>
    <rPh sb="5" eb="6">
      <t>スウ</t>
    </rPh>
    <phoneticPr fontId="2"/>
  </si>
  <si>
    <t>増加
市区町数</t>
    <rPh sb="0" eb="2">
      <t>ゾウカ</t>
    </rPh>
    <rPh sb="3" eb="5">
      <t>シク</t>
    </rPh>
    <rPh sb="5" eb="6">
      <t>マチ</t>
    </rPh>
    <rPh sb="6" eb="7">
      <t>スウ</t>
    </rPh>
    <phoneticPr fontId="2"/>
  </si>
  <si>
    <t>減少
市区町数</t>
    <rPh sb="0" eb="2">
      <t>ゲンショウ</t>
    </rPh>
    <rPh sb="3" eb="5">
      <t>シク</t>
    </rPh>
    <rPh sb="5" eb="6">
      <t>マチ</t>
    </rPh>
    <rPh sb="6" eb="7">
      <t>スウ</t>
    </rPh>
    <phoneticPr fontId="2"/>
  </si>
  <si>
    <t>臨時調査</t>
    <rPh sb="0" eb="2">
      <t>リンジ</t>
    </rPh>
    <rPh sb="2" eb="4">
      <t>チョウサ</t>
    </rPh>
    <phoneticPr fontId="2"/>
  </si>
  <si>
    <t>世帯数</t>
    <rPh sb="0" eb="3">
      <t>セタイスウ</t>
    </rPh>
    <phoneticPr fontId="2"/>
  </si>
  <si>
    <t>一般世帯</t>
    <rPh sb="0" eb="2">
      <t>イッパン</t>
    </rPh>
    <rPh sb="2" eb="4">
      <t>セタイ</t>
    </rPh>
    <phoneticPr fontId="2"/>
  </si>
  <si>
    <t>全国
世帯数</t>
    <rPh sb="0" eb="2">
      <t>ゼンコク</t>
    </rPh>
    <rPh sb="3" eb="6">
      <t>セタイスウ</t>
    </rPh>
    <phoneticPr fontId="2"/>
  </si>
  <si>
    <t>備考</t>
    <rPh sb="0" eb="2">
      <t>ビコウ</t>
    </rPh>
    <phoneticPr fontId="2"/>
  </si>
  <si>
    <t>総世帯</t>
    <rPh sb="0" eb="3">
      <t>ソウセタイ</t>
    </rPh>
    <phoneticPr fontId="2"/>
  </si>
  <si>
    <t>一般世帯</t>
    <rPh sb="0" eb="2">
      <t>イッパン</t>
    </rPh>
    <rPh sb="2" eb="4">
      <t>セタイ</t>
    </rPh>
    <phoneticPr fontId="2"/>
  </si>
  <si>
    <t>国</t>
    <rPh sb="0" eb="1">
      <t>クニ</t>
    </rPh>
    <phoneticPr fontId="2"/>
  </si>
  <si>
    <t>県</t>
    <rPh sb="0" eb="1">
      <t>ケン</t>
    </rPh>
    <phoneticPr fontId="2"/>
  </si>
  <si>
    <t>05</t>
    <phoneticPr fontId="2"/>
  </si>
  <si>
    <t>普通世帯</t>
    <rPh sb="0" eb="2">
      <t>フツウ</t>
    </rPh>
    <rPh sb="2" eb="4">
      <t>セタイ</t>
    </rPh>
    <phoneticPr fontId="2"/>
  </si>
  <si>
    <t>調査なし</t>
    <rPh sb="0" eb="2">
      <t>チョウサ</t>
    </rPh>
    <phoneticPr fontId="2"/>
  </si>
  <si>
    <t>年</t>
    <rPh sb="0" eb="1">
      <t>ネン</t>
    </rPh>
    <phoneticPr fontId="2"/>
  </si>
  <si>
    <t>世帯数の推移</t>
    <rPh sb="0" eb="3">
      <t>セタイスウ</t>
    </rPh>
    <rPh sb="4" eb="6">
      <t>スイイ</t>
    </rPh>
    <phoneticPr fontId="2"/>
  </si>
  <si>
    <t xml:space="preserve"> </t>
    <phoneticPr fontId="2"/>
  </si>
  <si>
    <t>一般世帯</t>
    <rPh sb="0" eb="2">
      <t>イッパン</t>
    </rPh>
    <rPh sb="2" eb="4">
      <t>セタイ</t>
    </rPh>
    <phoneticPr fontId="2"/>
  </si>
  <si>
    <t>全国総人口</t>
    <rPh sb="0" eb="2">
      <t>ゼンコク</t>
    </rPh>
    <rPh sb="2" eb="3">
      <t>ソウ</t>
    </rPh>
    <rPh sb="3" eb="5">
      <t>ジンコウ</t>
    </rPh>
    <phoneticPr fontId="2"/>
  </si>
  <si>
    <t>総人口</t>
    <rPh sb="0" eb="1">
      <t>ソウ</t>
    </rPh>
    <phoneticPr fontId="2"/>
  </si>
  <si>
    <t>05</t>
    <phoneticPr fontId="2"/>
  </si>
  <si>
    <t xml:space="preserve"> </t>
    <phoneticPr fontId="2"/>
  </si>
  <si>
    <t>兵庫県総人口・世帯の推移</t>
    <rPh sb="0" eb="3">
      <t>ヒョウゴケン</t>
    </rPh>
    <rPh sb="3" eb="4">
      <t>ソウ</t>
    </rPh>
    <rPh sb="4" eb="6">
      <t>ジンコウ</t>
    </rPh>
    <rPh sb="7" eb="9">
      <t>セタイ</t>
    </rPh>
    <rPh sb="10" eb="12">
      <t>スイイ</t>
    </rPh>
    <phoneticPr fontId="2"/>
  </si>
  <si>
    <t>阪神・淡路大震災</t>
    <rPh sb="0" eb="2">
      <t>ハンシン</t>
    </rPh>
    <rPh sb="3" eb="5">
      <t>アワジ</t>
    </rPh>
    <rPh sb="5" eb="8">
      <t>ダイシンサイ</t>
    </rPh>
    <phoneticPr fontId="2"/>
  </si>
  <si>
    <t>人口調査11月1日</t>
    <rPh sb="0" eb="2">
      <t>ジンコウ</t>
    </rPh>
    <rPh sb="2" eb="4">
      <t>チョウサ</t>
    </rPh>
    <rPh sb="6" eb="7">
      <t>ガツ</t>
    </rPh>
    <rPh sb="8" eb="9">
      <t>ニチ</t>
    </rPh>
    <phoneticPr fontId="2"/>
  </si>
  <si>
    <t>普通世帯</t>
    <rPh sb="0" eb="2">
      <t>フツウ</t>
    </rPh>
    <rPh sb="2" eb="4">
      <t>セタイ</t>
    </rPh>
    <phoneticPr fontId="2"/>
  </si>
  <si>
    <t>普通世帯</t>
    <rPh sb="0" eb="2">
      <t>フツウ</t>
    </rPh>
    <rPh sb="2" eb="4">
      <t>セタイ</t>
    </rPh>
    <phoneticPr fontId="2"/>
  </si>
  <si>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</si>
  <si>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</si>
  <si>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</si>
  <si>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</si>
  <si>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</si>
  <si>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</si>
  <si>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</si>
  <si>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</si>
  <si>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</si>
  <si>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</si>
  <si>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</si>
  <si>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</si>
  <si>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</si>
  <si>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</si>
  <si>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</si>
  <si>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</si>
  <si>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</si>
  <si>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</si>
  <si>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</si>
  <si>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静岡県</t>
  </si>
  <si>
    <t>愛知県</t>
  </si>
  <si>
    <t>三重県</t>
  </si>
  <si>
    <t>滋賀県</t>
  </si>
  <si>
    <t>京都府</t>
  </si>
  <si>
    <t>大阪府</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</si>
  <si>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</si>
  <si>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</si>
  <si>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</si>
  <si>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</si>
  <si>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</si>
  <si>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</si>
  <si>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</si>
  <si>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</si>
  <si>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</si>
  <si>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</si>
  <si>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</si>
  <si>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</si>
  <si>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</si>
  <si>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</si>
  <si>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</si>
  <si>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</si>
  <si>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</si>
  <si>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</si>
  <si>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</si>
  <si>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t>
  </si>
  <si>
    <t xml:space="preserve"> </t>
    <phoneticPr fontId="54"/>
  </si>
  <si>
    <t>都道府県</t>
    <rPh sb="0" eb="2">
      <t>トドウ</t>
    </rPh>
    <rPh sb="2" eb="4">
      <t>フケン</t>
    </rPh>
    <phoneticPr fontId="2"/>
  </si>
  <si>
    <t>国勢調査</t>
    <rPh sb="0" eb="2">
      <t>コクセイ</t>
    </rPh>
    <rPh sb="2" eb="4">
      <t>チョウサ</t>
    </rPh>
    <phoneticPr fontId="2"/>
  </si>
  <si>
    <t>全　　国</t>
  </si>
  <si>
    <t>長野県</t>
  </si>
  <si>
    <t>岐阜県</t>
  </si>
  <si>
    <t>都道府県別総世帯の推移</t>
    <rPh sb="0" eb="4">
      <t>トドウフケン</t>
    </rPh>
    <rPh sb="4" eb="5">
      <t>ベツ</t>
    </rPh>
    <rPh sb="5" eb="6">
      <t>ソウ</t>
    </rPh>
    <rPh sb="6" eb="8">
      <t>セタイ</t>
    </rPh>
    <rPh sb="9" eb="11">
      <t>スイイ</t>
    </rPh>
    <phoneticPr fontId="2"/>
  </si>
  <si>
    <t>資料：総務省統計局「国勢調査」</t>
    <rPh sb="0" eb="2">
      <t>シリョウ</t>
    </rPh>
    <rPh sb="3" eb="6">
      <t>ソウムショウ</t>
    </rPh>
    <rPh sb="6" eb="9">
      <t>トウケイキョク</t>
    </rPh>
    <rPh sb="10" eb="12">
      <t>コクセイ</t>
    </rPh>
    <rPh sb="12" eb="14">
      <t>チョウサ</t>
    </rPh>
    <phoneticPr fontId="2"/>
  </si>
  <si>
    <t>都道府県別普通世帯の推移</t>
    <rPh sb="0" eb="4">
      <t>トドウフケン</t>
    </rPh>
    <rPh sb="4" eb="5">
      <t>ベツ</t>
    </rPh>
    <rPh sb="5" eb="7">
      <t>フツウ</t>
    </rPh>
    <rPh sb="7" eb="9">
      <t>セタイ</t>
    </rPh>
    <rPh sb="10" eb="12">
      <t>スイイ</t>
    </rPh>
    <phoneticPr fontId="2"/>
  </si>
  <si>
    <t>都道府県別総人口の推移(総務省推計人口　10月1日現在）</t>
    <rPh sb="0" eb="4">
      <t>トドウフケン</t>
    </rPh>
    <rPh sb="4" eb="5">
      <t>ベツ</t>
    </rPh>
    <rPh sb="5" eb="8">
      <t>ソウジンコウ</t>
    </rPh>
    <rPh sb="9" eb="11">
      <t>スイイ</t>
    </rPh>
    <rPh sb="12" eb="15">
      <t>ソウムショウ</t>
    </rPh>
    <rPh sb="15" eb="17">
      <t>スイケイ</t>
    </rPh>
    <rPh sb="17" eb="19">
      <t>ジンコウ</t>
    </rPh>
    <rPh sb="22" eb="23">
      <t>ガツ</t>
    </rPh>
    <rPh sb="24" eb="25">
      <t>ニチ</t>
    </rPh>
    <rPh sb="25" eb="27">
      <t>ゲンザイ</t>
    </rPh>
    <phoneticPr fontId="2"/>
  </si>
  <si>
    <t>改定人口</t>
    <rPh sb="0" eb="2">
      <t>カイテイ</t>
    </rPh>
    <rPh sb="2" eb="4">
      <t>ジンコウ</t>
    </rPh>
    <phoneticPr fontId="54"/>
  </si>
  <si>
    <t>2015年基準</t>
    <rPh sb="4" eb="5">
      <t>ネン</t>
    </rPh>
    <rPh sb="5" eb="7">
      <t>キジュン</t>
    </rPh>
    <phoneticPr fontId="54"/>
  </si>
  <si>
    <t>乙種現在人口</t>
    <rPh sb="0" eb="2">
      <t>オツシュ</t>
    </rPh>
    <rPh sb="2" eb="4">
      <t>ゲンザイ</t>
    </rPh>
    <rPh sb="4" eb="6">
      <t>ジンコウ</t>
    </rPh>
    <phoneticPr fontId="54"/>
  </si>
  <si>
    <t>人口調査</t>
    <rPh sb="0" eb="2">
      <t>ジンコウ</t>
    </rPh>
    <rPh sb="2" eb="4">
      <t>チョウサ</t>
    </rPh>
    <phoneticPr fontId="54"/>
  </si>
  <si>
    <t>推計人口</t>
    <rPh sb="0" eb="2">
      <t>スイケイ</t>
    </rPh>
    <rPh sb="2" eb="4">
      <t>ジンコウ</t>
    </rPh>
    <phoneticPr fontId="2"/>
  </si>
  <si>
    <t>M17.1.1</t>
    <phoneticPr fontId="27"/>
  </si>
  <si>
    <t>M21.12.31　</t>
    <phoneticPr fontId="54"/>
  </si>
  <si>
    <t>M26.12.31　</t>
    <phoneticPr fontId="54"/>
  </si>
  <si>
    <t>M31.12.31　</t>
    <phoneticPr fontId="54"/>
  </si>
  <si>
    <t>R1.10.1</t>
    <phoneticPr fontId="54"/>
  </si>
  <si>
    <t>資料：総務省統計局「国勢調査」、「各年10月１日現在推計人口」</t>
    <rPh sb="0" eb="2">
      <t>シリョウ</t>
    </rPh>
    <rPh sb="3" eb="6">
      <t>ソウムショウ</t>
    </rPh>
    <rPh sb="6" eb="9">
      <t>トウケイキョク</t>
    </rPh>
    <rPh sb="10" eb="12">
      <t>コクセイ</t>
    </rPh>
    <rPh sb="12" eb="14">
      <t>チョウサ</t>
    </rPh>
    <rPh sb="17" eb="19">
      <t>カクトシ</t>
    </rPh>
    <rPh sb="21" eb="22">
      <t>ガツ</t>
    </rPh>
    <rPh sb="23" eb="26">
      <t>ニチゲンザイ</t>
    </rPh>
    <rPh sb="26" eb="28">
      <t>スイケイ</t>
    </rPh>
    <rPh sb="28" eb="30">
      <t>ジンコウ</t>
    </rPh>
    <phoneticPr fontId="2"/>
  </si>
  <si>
    <t>H29.1.30総務省改定人口</t>
    <rPh sb="8" eb="11">
      <t>ソウムショウ</t>
    </rPh>
    <rPh sb="11" eb="13">
      <t>カイテイ</t>
    </rPh>
    <rPh sb="13" eb="15">
      <t>ジンコウ</t>
    </rPh>
    <phoneticPr fontId="54"/>
  </si>
  <si>
    <t>（注）　推計人口は国勢調査結果公表後、遡及して改定される。</t>
    <rPh sb="1" eb="2">
      <t>チュウ</t>
    </rPh>
    <rPh sb="4" eb="6">
      <t>スイケイ</t>
    </rPh>
    <rPh sb="6" eb="8">
      <t>ジンコウ</t>
    </rPh>
    <rPh sb="9" eb="11">
      <t>コクセイ</t>
    </rPh>
    <rPh sb="11" eb="13">
      <t>チョウサ</t>
    </rPh>
    <rPh sb="13" eb="15">
      <t>ケッカ</t>
    </rPh>
    <rPh sb="15" eb="18">
      <t>コウヒョウゴ</t>
    </rPh>
    <rPh sb="19" eb="21">
      <t>ソキュウ</t>
    </rPh>
    <rPh sb="23" eb="25">
      <t>カイテイ</t>
    </rPh>
    <phoneticPr fontId="2"/>
  </si>
  <si>
    <t xml:space="preserve">   1884年～1918年：「乙種現住人口」。明治17年は1月1日現在,明治21年～大正7年は12月31日現在。</t>
    <rPh sb="7" eb="8">
      <t>ネン</t>
    </rPh>
    <rPh sb="13" eb="14">
      <t>ネン</t>
    </rPh>
    <rPh sb="37" eb="39">
      <t>メイジ</t>
    </rPh>
    <phoneticPr fontId="2"/>
  </si>
  <si>
    <t xml:space="preserve">   1884年：大阪府(奈良県含む）、愛媛県（香川県含む）</t>
    <rPh sb="7" eb="8">
      <t>ネン</t>
    </rPh>
    <rPh sb="9" eb="12">
      <t>オオサカフ</t>
    </rPh>
    <rPh sb="13" eb="16">
      <t>ナラケン</t>
    </rPh>
    <rPh sb="16" eb="17">
      <t>フク</t>
    </rPh>
    <rPh sb="20" eb="23">
      <t>エヒメケン</t>
    </rPh>
    <rPh sb="24" eb="27">
      <t>カガワケン</t>
    </rPh>
    <rPh sb="27" eb="28">
      <t>フク</t>
    </rPh>
    <phoneticPr fontId="54"/>
  </si>
  <si>
    <t>　1888年：神奈川県の一部が東京都に編入</t>
    <rPh sb="5" eb="6">
      <t>ネン</t>
    </rPh>
    <rPh sb="7" eb="11">
      <t>カナガワケン</t>
    </rPh>
    <rPh sb="12" eb="14">
      <t>イチブ</t>
    </rPh>
    <rPh sb="15" eb="18">
      <t>トウキョウト</t>
    </rPh>
    <rPh sb="19" eb="21">
      <t>ヘンニュウ</t>
    </rPh>
    <phoneticPr fontId="54"/>
  </si>
  <si>
    <t>備考</t>
    <rPh sb="0" eb="2">
      <t>ビコウ</t>
    </rPh>
    <phoneticPr fontId="2"/>
  </si>
  <si>
    <t>　</t>
    <phoneticPr fontId="2"/>
  </si>
  <si>
    <t>うち65～74歳</t>
    <rPh sb="7" eb="8">
      <t>サイ</t>
    </rPh>
    <phoneticPr fontId="58"/>
  </si>
  <si>
    <t>うち75歳以上</t>
    <rPh sb="4" eb="7">
      <t>サイイジョウ</t>
    </rPh>
    <phoneticPr fontId="58"/>
  </si>
  <si>
    <t>15歳未満</t>
    <rPh sb="2" eb="3">
      <t>サイ</t>
    </rPh>
    <rPh sb="3" eb="5">
      <t>ミマン</t>
    </rPh>
    <phoneticPr fontId="58"/>
  </si>
  <si>
    <t>15～64歳</t>
    <rPh sb="5" eb="6">
      <t>サイ</t>
    </rPh>
    <phoneticPr fontId="58"/>
  </si>
  <si>
    <t>65歳以上</t>
    <rPh sb="2" eb="3">
      <t>サイ</t>
    </rPh>
    <rPh sb="3" eb="5">
      <t>イジョウ</t>
    </rPh>
    <phoneticPr fontId="58"/>
  </si>
  <si>
    <t>総数</t>
    <rPh sb="0" eb="2">
      <t>ソウスウ</t>
    </rPh>
    <phoneticPr fontId="2"/>
  </si>
  <si>
    <t>男</t>
    <rPh sb="0" eb="1">
      <t>オトコ</t>
    </rPh>
    <phoneticPr fontId="2"/>
  </si>
  <si>
    <t>女</t>
    <rPh sb="0" eb="1">
      <t>オンナ</t>
    </rPh>
    <phoneticPr fontId="2"/>
  </si>
  <si>
    <t>対前回比</t>
    <rPh sb="0" eb="1">
      <t>タイ</t>
    </rPh>
    <rPh sb="1" eb="4">
      <t>ゼンカイヒ</t>
    </rPh>
    <phoneticPr fontId="2"/>
  </si>
  <si>
    <t>老年人口比率</t>
    <rPh sb="0" eb="2">
      <t>ロウネン</t>
    </rPh>
    <rPh sb="2" eb="4">
      <t>ジンコウ</t>
    </rPh>
    <rPh sb="4" eb="6">
      <t>ヒリツ</t>
    </rPh>
    <phoneticPr fontId="2"/>
  </si>
  <si>
    <t>増減率</t>
    <rPh sb="0" eb="3">
      <t>ゾウゲンリツ</t>
    </rPh>
    <phoneticPr fontId="2"/>
  </si>
  <si>
    <t>(単位：人、％）</t>
    <rPh sb="1" eb="3">
      <t>タンイ</t>
    </rPh>
    <rPh sb="4" eb="5">
      <t>ニン</t>
    </rPh>
    <phoneticPr fontId="36"/>
  </si>
  <si>
    <t>年</t>
    <rPh sb="0" eb="1">
      <t>ネン</t>
    </rPh>
    <phoneticPr fontId="2"/>
  </si>
  <si>
    <t>人口調査</t>
    <rPh sb="0" eb="2">
      <t>ジンコウ</t>
    </rPh>
    <rPh sb="2" eb="4">
      <t>チョウサ</t>
    </rPh>
    <phoneticPr fontId="2"/>
  </si>
  <si>
    <t>平成27年</t>
    <rPh sb="0" eb="2">
      <t>ヘイセイ</t>
    </rPh>
    <rPh sb="4" eb="5">
      <t>ネン</t>
    </rPh>
    <phoneticPr fontId="2"/>
  </si>
  <si>
    <t>2020-2015</t>
    <phoneticPr fontId="2"/>
  </si>
  <si>
    <t>備考</t>
    <rPh sb="0" eb="2">
      <t>ビコウ</t>
    </rPh>
    <phoneticPr fontId="2"/>
  </si>
  <si>
    <t>MAX</t>
    <phoneticPr fontId="2"/>
  </si>
  <si>
    <t>MIN</t>
    <phoneticPr fontId="2"/>
  </si>
  <si>
    <t>(注)平成17年(組替)：平成22年10月1日現在市区町村の境域に基づき組み替えた平成17年市区町数</t>
    <phoneticPr fontId="50"/>
  </si>
  <si>
    <t>地域別人口増減率（前回調査比）の推移（平成7年～令和2年）</t>
    <rPh sb="0" eb="3">
      <t>チイキベツ</t>
    </rPh>
    <rPh sb="3" eb="5">
      <t>ジンコウ</t>
    </rPh>
    <rPh sb="5" eb="8">
      <t>ゾウゲンリツ</t>
    </rPh>
    <rPh sb="9" eb="11">
      <t>ゼンカイ</t>
    </rPh>
    <rPh sb="11" eb="13">
      <t>チョウサ</t>
    </rPh>
    <rPh sb="13" eb="14">
      <t>ヒ</t>
    </rPh>
    <rPh sb="16" eb="18">
      <t>スイイ</t>
    </rPh>
    <rPh sb="19" eb="21">
      <t>ヘイセイ</t>
    </rPh>
    <rPh sb="22" eb="23">
      <t>ネン</t>
    </rPh>
    <rPh sb="24" eb="26">
      <t>レイワ</t>
    </rPh>
    <rPh sb="27" eb="28">
      <t>ネン</t>
    </rPh>
    <phoneticPr fontId="2"/>
  </si>
  <si>
    <t>H27</t>
    <phoneticPr fontId="2"/>
  </si>
  <si>
    <t xml:space="preserve"> </t>
    <phoneticPr fontId="2"/>
  </si>
  <si>
    <t>　</t>
    <phoneticPr fontId="54"/>
  </si>
  <si>
    <t>国勢調査</t>
    <rPh sb="0" eb="2">
      <t>コクセイ</t>
    </rPh>
    <rPh sb="2" eb="4">
      <t>チョウサ</t>
    </rPh>
    <phoneticPr fontId="54"/>
  </si>
  <si>
    <t>(単位：人）</t>
    <rPh sb="1" eb="3">
      <t>タンイ</t>
    </rPh>
    <rPh sb="4" eb="5">
      <t>ニン</t>
    </rPh>
    <phoneticPr fontId="54"/>
  </si>
  <si>
    <t>大正9年
(1920)</t>
    <rPh sb="0" eb="2">
      <t>タイショウ</t>
    </rPh>
    <rPh sb="3" eb="4">
      <t>ネン</t>
    </rPh>
    <phoneticPr fontId="60"/>
  </si>
  <si>
    <t>大正14年
(1925)</t>
    <rPh sb="0" eb="2">
      <t>タイショウ</t>
    </rPh>
    <rPh sb="4" eb="5">
      <t>ネン</t>
    </rPh>
    <phoneticPr fontId="60"/>
  </si>
  <si>
    <t>昭和5年
(1930)</t>
    <rPh sb="0" eb="2">
      <t>ショウワ</t>
    </rPh>
    <rPh sb="3" eb="4">
      <t>ネン</t>
    </rPh>
    <phoneticPr fontId="60"/>
  </si>
  <si>
    <t>昭和10年
(1935)</t>
    <rPh sb="0" eb="2">
      <t>ショウワ</t>
    </rPh>
    <rPh sb="4" eb="5">
      <t>ネン</t>
    </rPh>
    <phoneticPr fontId="60"/>
  </si>
  <si>
    <t>昭和15年
(1940)</t>
    <rPh sb="0" eb="2">
      <t>ショウワ</t>
    </rPh>
    <rPh sb="4" eb="5">
      <t>ネン</t>
    </rPh>
    <phoneticPr fontId="60"/>
  </si>
  <si>
    <t>昭和22年
(1947)</t>
    <rPh sb="0" eb="2">
      <t>ショウワ</t>
    </rPh>
    <rPh sb="4" eb="5">
      <t>ネン</t>
    </rPh>
    <phoneticPr fontId="2"/>
  </si>
  <si>
    <t>昭和25年
(1950)</t>
    <rPh sb="0" eb="2">
      <t>ショウワ</t>
    </rPh>
    <rPh sb="4" eb="5">
      <t>ネン</t>
    </rPh>
    <phoneticPr fontId="60"/>
  </si>
  <si>
    <t>昭和30年
(1955)</t>
    <rPh sb="0" eb="2">
      <t>ショウワ</t>
    </rPh>
    <rPh sb="4" eb="5">
      <t>ネン</t>
    </rPh>
    <phoneticPr fontId="60"/>
  </si>
  <si>
    <t>昭和35年
(1960)</t>
    <rPh sb="0" eb="2">
      <t>ショウワ</t>
    </rPh>
    <rPh sb="4" eb="5">
      <t>ネン</t>
    </rPh>
    <phoneticPr fontId="60"/>
  </si>
  <si>
    <t>昭和40年
(1965)</t>
    <rPh sb="0" eb="2">
      <t>ショウワ</t>
    </rPh>
    <rPh sb="4" eb="5">
      <t>ネン</t>
    </rPh>
    <phoneticPr fontId="60"/>
  </si>
  <si>
    <t>昭和45年
(1970)</t>
    <rPh sb="0" eb="2">
      <t>ショウワ</t>
    </rPh>
    <rPh sb="4" eb="5">
      <t>ネン</t>
    </rPh>
    <phoneticPr fontId="60"/>
  </si>
  <si>
    <t>昭和50年
(1975)</t>
    <rPh sb="0" eb="2">
      <t>ショウワ</t>
    </rPh>
    <rPh sb="4" eb="5">
      <t>ネン</t>
    </rPh>
    <phoneticPr fontId="60"/>
  </si>
  <si>
    <t>昭和55年
(1980)</t>
    <rPh sb="4" eb="5">
      <t>ネン</t>
    </rPh>
    <phoneticPr fontId="60"/>
  </si>
  <si>
    <t>昭和60年
(1985)</t>
    <rPh sb="4" eb="5">
      <t>ネン</t>
    </rPh>
    <phoneticPr fontId="60"/>
  </si>
  <si>
    <t>平成2年
(1990)</t>
    <rPh sb="3" eb="4">
      <t>ネン</t>
    </rPh>
    <phoneticPr fontId="60"/>
  </si>
  <si>
    <t>平成7年
(1995)</t>
    <rPh sb="3" eb="4">
      <t>ネン</t>
    </rPh>
    <phoneticPr fontId="60"/>
  </si>
  <si>
    <t>平成12年
(2000)</t>
    <rPh sb="4" eb="5">
      <t>ネン</t>
    </rPh>
    <phoneticPr fontId="60"/>
  </si>
  <si>
    <t>平成17年
(2005)</t>
    <rPh sb="4" eb="5">
      <t>ネン</t>
    </rPh>
    <phoneticPr fontId="60"/>
  </si>
  <si>
    <t>平成22年
(2010)</t>
    <rPh sb="4" eb="5">
      <t>ネン</t>
    </rPh>
    <phoneticPr fontId="60"/>
  </si>
  <si>
    <t>平成23年
(2011)</t>
    <rPh sb="4" eb="5">
      <t>ネン</t>
    </rPh>
    <phoneticPr fontId="60"/>
  </si>
  <si>
    <t>平成24年
(2012)</t>
    <rPh sb="4" eb="5">
      <t>ネン</t>
    </rPh>
    <phoneticPr fontId="60"/>
  </si>
  <si>
    <t>平成25年
(2013)</t>
    <rPh sb="4" eb="5">
      <t>ネン</t>
    </rPh>
    <phoneticPr fontId="60"/>
  </si>
  <si>
    <t>平成26年
(2014)</t>
    <rPh sb="4" eb="5">
      <t>ネン</t>
    </rPh>
    <phoneticPr fontId="60"/>
  </si>
  <si>
    <t>平成27年
(2015)</t>
    <rPh sb="4" eb="5">
      <t>ネン</t>
    </rPh>
    <phoneticPr fontId="60"/>
  </si>
  <si>
    <t>平成28年
(2016)</t>
    <rPh sb="4" eb="5">
      <t>ネン</t>
    </rPh>
    <phoneticPr fontId="60"/>
  </si>
  <si>
    <t>平成29年
(2017)</t>
    <rPh sb="4" eb="5">
      <t>ネン</t>
    </rPh>
    <phoneticPr fontId="60"/>
  </si>
  <si>
    <t>平成30年
(2018)</t>
    <rPh sb="4" eb="5">
      <t>ネン</t>
    </rPh>
    <phoneticPr fontId="60"/>
  </si>
  <si>
    <t>令和元年
(2019)</t>
    <rPh sb="0" eb="2">
      <t>レイワ</t>
    </rPh>
    <rPh sb="2" eb="3">
      <t>ガン</t>
    </rPh>
    <rPh sb="3" eb="4">
      <t>ネン</t>
    </rPh>
    <phoneticPr fontId="60"/>
  </si>
  <si>
    <t>令和2年
(2020)</t>
    <rPh sb="0" eb="2">
      <t>レイワ</t>
    </rPh>
    <rPh sb="3" eb="4">
      <t>ネン</t>
    </rPh>
    <phoneticPr fontId="60"/>
  </si>
  <si>
    <t>県計</t>
  </si>
  <si>
    <t>地域別人口全県比（％）</t>
    <rPh sb="0" eb="3">
      <t>チイキベツ</t>
    </rPh>
    <rPh sb="3" eb="5">
      <t>ジンコウ</t>
    </rPh>
    <rPh sb="5" eb="7">
      <t>ゼンケン</t>
    </rPh>
    <rPh sb="7" eb="8">
      <t>ヒ</t>
    </rPh>
    <phoneticPr fontId="2"/>
  </si>
  <si>
    <t>（単位：％）</t>
    <rPh sb="1" eb="3">
      <t>タンイ</t>
    </rPh>
    <phoneticPr fontId="2"/>
  </si>
  <si>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2"/>
  </si>
  <si>
    <t>20増減-15増減</t>
    <rPh sb="2" eb="4">
      <t>ゾウゲン</t>
    </rPh>
    <rPh sb="7" eb="9">
      <t>ゾウゲン</t>
    </rPh>
    <phoneticPr fontId="2"/>
  </si>
  <si>
    <t xml:space="preserve"> </t>
    <phoneticPr fontId="2"/>
  </si>
  <si>
    <t>2020.10.1</t>
    <phoneticPr fontId="2"/>
  </si>
  <si>
    <t>県=100</t>
    <rPh sb="0" eb="1">
      <t>ケン</t>
    </rPh>
    <phoneticPr fontId="2"/>
  </si>
  <si>
    <t>臨時調査</t>
    <rPh sb="0" eb="2">
      <t>リンジ</t>
    </rPh>
    <rPh sb="2" eb="4">
      <t>チョウサ</t>
    </rPh>
    <phoneticPr fontId="2"/>
  </si>
  <si>
    <t>(注)平成17年(組替)は平成22年10月1日現在市区町村境域に基づき組み替え</t>
    <phoneticPr fontId="50"/>
  </si>
  <si>
    <t>※年齢不詳を含むため、各内訳の計は必ずしも総数と一致しない</t>
    <rPh sb="1" eb="3">
      <t>ネンレイ</t>
    </rPh>
    <rPh sb="3" eb="5">
      <t>フショウ</t>
    </rPh>
    <rPh sb="6" eb="7">
      <t>フク</t>
    </rPh>
    <rPh sb="11" eb="12">
      <t>カク</t>
    </rPh>
    <rPh sb="12" eb="14">
      <t>ウチワケ</t>
    </rPh>
    <rPh sb="15" eb="16">
      <t>ケイ</t>
    </rPh>
    <rPh sb="17" eb="18">
      <t>カナラ</t>
    </rPh>
    <rPh sb="21" eb="23">
      <t>ソウスウ</t>
    </rPh>
    <rPh sb="24" eb="26">
      <t>イッチ</t>
    </rPh>
    <phoneticPr fontId="2"/>
  </si>
  <si>
    <t>昭和35年</t>
    <rPh sb="0" eb="2">
      <t>ショウワ</t>
    </rPh>
    <rPh sb="4" eb="5">
      <t>ネン</t>
    </rPh>
    <phoneticPr fontId="25"/>
  </si>
  <si>
    <t>昭和25年</t>
    <rPh sb="0" eb="2">
      <t>ショウワ</t>
    </rPh>
    <rPh sb="4" eb="5">
      <t>ネン</t>
    </rPh>
    <phoneticPr fontId="25"/>
  </si>
  <si>
    <t>昭和30年</t>
    <rPh sb="0" eb="2">
      <t>ショウワ</t>
    </rPh>
    <rPh sb="4" eb="5">
      <t>ネン</t>
    </rPh>
    <phoneticPr fontId="25"/>
  </si>
  <si>
    <t xml:space="preserve"> </t>
    <phoneticPr fontId="2"/>
  </si>
  <si>
    <t xml:space="preserve"> </t>
    <phoneticPr fontId="2"/>
  </si>
  <si>
    <t>20/15増減率</t>
    <rPh sb="5" eb="8">
      <t>ゾウゲンリツ</t>
    </rPh>
    <phoneticPr fontId="2"/>
  </si>
  <si>
    <t>20/15増減数</t>
    <rPh sb="5" eb="6">
      <t>ゾウ</t>
    </rPh>
    <rPh sb="6" eb="8">
      <t>ゲンスウ</t>
    </rPh>
    <phoneticPr fontId="2"/>
  </si>
  <si>
    <t>前期高齢</t>
    <rPh sb="0" eb="2">
      <t>ゼンキ</t>
    </rPh>
    <rPh sb="2" eb="4">
      <t>コウレイ</t>
    </rPh>
    <phoneticPr fontId="2"/>
  </si>
  <si>
    <t>後期高齢</t>
    <rPh sb="0" eb="2">
      <t>コウキ</t>
    </rPh>
    <rPh sb="2" eb="4">
      <t>コウレイ</t>
    </rPh>
    <phoneticPr fontId="2"/>
  </si>
  <si>
    <t xml:space="preserve"> </t>
    <phoneticPr fontId="2"/>
  </si>
  <si>
    <t>将来人口推計</t>
    <rPh sb="0" eb="2">
      <t>ショウライ</t>
    </rPh>
    <rPh sb="2" eb="4">
      <t>ジンコウ</t>
    </rPh>
    <rPh sb="4" eb="6">
      <t>スイケイ</t>
    </rPh>
    <phoneticPr fontId="2"/>
  </si>
  <si>
    <t>2020年</t>
    <rPh sb="4" eb="5">
      <t>ネン</t>
    </rPh>
    <phoneticPr fontId="2"/>
  </si>
  <si>
    <t>社人研</t>
    <rPh sb="0" eb="1">
      <t>シャ</t>
    </rPh>
    <rPh sb="1" eb="2">
      <t>ヒト</t>
    </rPh>
    <rPh sb="2" eb="3">
      <t>ケン</t>
    </rPh>
    <phoneticPr fontId="2"/>
  </si>
  <si>
    <t>総人口</t>
    <rPh sb="0" eb="1">
      <t>ソウ</t>
    </rPh>
    <rPh sb="1" eb="3">
      <t>ジンコウ</t>
    </rPh>
    <phoneticPr fontId="2"/>
  </si>
  <si>
    <t>実績－推計</t>
    <rPh sb="0" eb="2">
      <t>ジッセキ</t>
    </rPh>
    <rPh sb="3" eb="5">
      <t>スイケイ</t>
    </rPh>
    <phoneticPr fontId="2"/>
  </si>
  <si>
    <t>増減数</t>
    <rPh sb="0" eb="2">
      <t>ゾウゲン</t>
    </rPh>
    <rPh sb="2" eb="3">
      <t>スウ</t>
    </rPh>
    <phoneticPr fontId="2"/>
  </si>
  <si>
    <t>増減率</t>
    <rPh sb="0" eb="3">
      <t>ゾウゲンリツ</t>
    </rPh>
    <phoneticPr fontId="2"/>
  </si>
  <si>
    <t>世帯総数</t>
    <phoneticPr fontId="2"/>
  </si>
  <si>
    <t>施設等の世帯</t>
    <phoneticPr fontId="2"/>
  </si>
  <si>
    <t>一般世帯数</t>
    <phoneticPr fontId="2"/>
  </si>
  <si>
    <t>00</t>
  </si>
  <si>
    <t>01</t>
  </si>
  <si>
    <t>北海道</t>
    <rPh sb="0" eb="3">
      <t>ホッカイドウ</t>
    </rPh>
    <phoneticPr fontId="2"/>
  </si>
  <si>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</si>
  <si>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</si>
  <si>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</si>
  <si>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</si>
  <si>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</si>
  <si>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</si>
  <si>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</si>
  <si>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</si>
  <si>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</si>
  <si>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</si>
  <si>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</si>
  <si>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</si>
  <si>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</si>
  <si>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</si>
  <si>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</si>
  <si>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</si>
  <si>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</si>
  <si>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</si>
  <si>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</si>
  <si>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</si>
  <si>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</si>
  <si>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</si>
  <si>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</si>
  <si>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</si>
  <si>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</si>
  <si>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</si>
  <si>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28000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</si>
  <si>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</si>
  <si>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</si>
  <si>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</si>
  <si>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</si>
  <si>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</si>
  <si>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</si>
  <si>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</si>
  <si>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</si>
  <si>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</si>
  <si>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</si>
  <si>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</si>
  <si>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</si>
  <si>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</si>
  <si>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</si>
  <si>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</si>
  <si>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</si>
  <si>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</si>
  <si>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</si>
  <si>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</si>
  <si>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</si>
  <si>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</si>
  <si>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</si>
  <si>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宝塚市</t>
  </si>
  <si>
    <t>28215</t>
  </si>
  <si>
    <t>28216</t>
  </si>
  <si>
    <t>28217</t>
  </si>
  <si>
    <t>28218</t>
  </si>
  <si>
    <t>28219</t>
  </si>
  <si>
    <t>28220</t>
  </si>
  <si>
    <t>28221</t>
  </si>
  <si>
    <t>28222</t>
  </si>
  <si>
    <t>28223</t>
  </si>
  <si>
    <t>28224</t>
  </si>
  <si>
    <t>28225</t>
  </si>
  <si>
    <t>28226</t>
  </si>
  <si>
    <t>28227</t>
  </si>
  <si>
    <t>28228</t>
  </si>
  <si>
    <t>28229</t>
  </si>
  <si>
    <t>28301</t>
  </si>
  <si>
    <t>28365</t>
  </si>
  <si>
    <t>28381</t>
  </si>
  <si>
    <t>28382</t>
  </si>
  <si>
    <t>28442</t>
  </si>
  <si>
    <t>28443</t>
  </si>
  <si>
    <t>28446</t>
  </si>
  <si>
    <t>28464</t>
  </si>
  <si>
    <t>28481</t>
  </si>
  <si>
    <t>28501</t>
  </si>
  <si>
    <t>28585</t>
  </si>
  <si>
    <t>28586</t>
  </si>
  <si>
    <t>29</t>
  </si>
  <si>
    <t>30</t>
  </si>
  <si>
    <t>31</t>
  </si>
  <si>
    <t>32</t>
  </si>
  <si>
    <t>33</t>
  </si>
  <si>
    <t>34</t>
  </si>
  <si>
    <t>35</t>
  </si>
  <si>
    <t>36</t>
  </si>
  <si>
    <t>37</t>
  </si>
  <si>
    <t>38</t>
  </si>
  <si>
    <t>39</t>
  </si>
  <si>
    <t>40</t>
  </si>
  <si>
    <t>41</t>
  </si>
  <si>
    <t>42</t>
  </si>
  <si>
    <t>43</t>
  </si>
  <si>
    <t>44</t>
  </si>
  <si>
    <t>45</t>
  </si>
  <si>
    <t>46</t>
  </si>
  <si>
    <t>47</t>
  </si>
  <si>
    <t>神戸市</t>
    <rPh sb="0" eb="3">
      <t>コウベシ</t>
    </rPh>
    <phoneticPr fontId="2"/>
  </si>
  <si>
    <t>核家族世帯</t>
    <phoneticPr fontId="2"/>
  </si>
  <si>
    <t>夫婦のみの世帯</t>
    <phoneticPr fontId="2"/>
  </si>
  <si>
    <t>夫婦と子供
から成る世帯</t>
    <phoneticPr fontId="2"/>
  </si>
  <si>
    <t>男親と子供
から成る世帯</t>
    <phoneticPr fontId="2"/>
  </si>
  <si>
    <t>女親と子供
から成る世帯</t>
    <phoneticPr fontId="2"/>
  </si>
  <si>
    <t>単独世帯</t>
    <phoneticPr fontId="2"/>
  </si>
  <si>
    <t>H27-H22</t>
    <phoneticPr fontId="2"/>
  </si>
  <si>
    <t>世帯総数</t>
    <rPh sb="2" eb="3">
      <t>ソウ</t>
    </rPh>
    <phoneticPr fontId="2"/>
  </si>
  <si>
    <t>再掲</t>
    <rPh sb="0" eb="2">
      <t>サイケイ</t>
    </rPh>
    <phoneticPr fontId="2"/>
  </si>
  <si>
    <t>３世代世帯</t>
    <phoneticPr fontId="2"/>
  </si>
  <si>
    <t>増減</t>
    <rPh sb="0" eb="2">
      <t>ゾウゲン</t>
    </rPh>
    <phoneticPr fontId="2"/>
  </si>
  <si>
    <t>平成27年世帯数(県内市区町）</t>
    <rPh sb="4" eb="5">
      <t>ネン</t>
    </rPh>
    <rPh sb="5" eb="7">
      <t>セタイ</t>
    </rPh>
    <rPh sb="7" eb="8">
      <t>スウ</t>
    </rPh>
    <rPh sb="9" eb="11">
      <t>ケンナイ</t>
    </rPh>
    <rPh sb="11" eb="13">
      <t>シク</t>
    </rPh>
    <rPh sb="13" eb="14">
      <t>マチ</t>
    </rPh>
    <phoneticPr fontId="58"/>
  </si>
  <si>
    <t>平成27年世帯数(都道府県）</t>
    <rPh sb="4" eb="5">
      <t>ネン</t>
    </rPh>
    <rPh sb="5" eb="7">
      <t>セタイ</t>
    </rPh>
    <rPh sb="7" eb="8">
      <t>スウ</t>
    </rPh>
    <rPh sb="9" eb="13">
      <t>トドウフケン</t>
    </rPh>
    <phoneticPr fontId="58"/>
  </si>
  <si>
    <t>父子世帯</t>
    <rPh sb="0" eb="2">
      <t>フシ</t>
    </rPh>
    <rPh sb="2" eb="4">
      <t>セタイ</t>
    </rPh>
    <phoneticPr fontId="2"/>
  </si>
  <si>
    <t>母子世帯</t>
    <rPh sb="0" eb="2">
      <t>ボシ</t>
    </rPh>
    <rPh sb="2" eb="4">
      <t>セタイ</t>
    </rPh>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</si>
  <si>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</si>
  <si>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</si>
  <si>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</si>
  <si>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</si>
  <si>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</si>
  <si>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</si>
  <si>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</si>
  <si>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中央区</t>
    <phoneticPr fontId="2"/>
  </si>
  <si>
    <t>西区</t>
    <phoneticPr fontId="2"/>
  </si>
  <si>
    <t>高齢夫婦世帯</t>
    <rPh sb="0" eb="2">
      <t>コウレイ</t>
    </rPh>
    <phoneticPr fontId="2"/>
  </si>
  <si>
    <t>夫65歳以上妻60歳以上夫婦1組のみ</t>
  </si>
  <si>
    <t>夫65歳以上妻60歳以上夫婦1組のみ</t>
    <phoneticPr fontId="2"/>
  </si>
  <si>
    <t>65歳以上高齢単身者世帯</t>
    <rPh sb="2" eb="5">
      <t>サイイジョウ</t>
    </rPh>
    <rPh sb="5" eb="7">
      <t>コウレイ</t>
    </rPh>
    <rPh sb="7" eb="10">
      <t>タンシンシャ</t>
    </rPh>
    <rPh sb="10" eb="12">
      <t>セタイ</t>
    </rPh>
    <phoneticPr fontId="2"/>
  </si>
  <si>
    <t>その他単身者世帯</t>
    <rPh sb="2" eb="3">
      <t>タ</t>
    </rPh>
    <rPh sb="3" eb="6">
      <t>タンシンシャ</t>
    </rPh>
    <rPh sb="6" eb="8">
      <t>セタイ</t>
    </rPh>
    <phoneticPr fontId="2"/>
  </si>
  <si>
    <t>市区町</t>
    <rPh sb="0" eb="3">
      <t>シクチョウ</t>
    </rPh>
    <phoneticPr fontId="2"/>
  </si>
  <si>
    <t>都道府県</t>
    <rPh sb="0" eb="4">
      <t>トドウフケン</t>
    </rPh>
    <phoneticPr fontId="2"/>
  </si>
  <si>
    <t>R2-H27</t>
    <phoneticPr fontId="2"/>
  </si>
  <si>
    <t>0～14歳</t>
    <rPh sb="4" eb="5">
      <t>サイ</t>
    </rPh>
    <phoneticPr fontId="2"/>
  </si>
  <si>
    <t>15～64歳</t>
    <rPh sb="5" eb="6">
      <t>サイ</t>
    </rPh>
    <phoneticPr fontId="2"/>
  </si>
  <si>
    <t>65歳以上</t>
    <rPh sb="2" eb="3">
      <t>サイ</t>
    </rPh>
    <rPh sb="3" eb="5">
      <t>イジョウ</t>
    </rPh>
    <phoneticPr fontId="2"/>
  </si>
  <si>
    <t>20～69歳</t>
    <rPh sb="5" eb="6">
      <t>サイ</t>
    </rPh>
    <phoneticPr fontId="2"/>
  </si>
  <si>
    <t>65～74歳</t>
    <rPh sb="5" eb="6">
      <t>サイ</t>
    </rPh>
    <phoneticPr fontId="2"/>
  </si>
  <si>
    <t>75歳以上</t>
    <rPh sb="2" eb="3">
      <t>サイ</t>
    </rPh>
    <rPh sb="3" eb="5">
      <t>イジョウ</t>
    </rPh>
    <phoneticPr fontId="2"/>
  </si>
  <si>
    <t>平成24年</t>
    <rPh sb="0" eb="2">
      <t>ヘイセイ</t>
    </rPh>
    <rPh sb="4" eb="5">
      <t>ネン</t>
    </rPh>
    <phoneticPr fontId="2"/>
  </si>
  <si>
    <t>平成27年</t>
    <rPh sb="0" eb="2">
      <t>ヘイセイ</t>
    </rPh>
    <rPh sb="4" eb="5">
      <t>ネン</t>
    </rPh>
    <phoneticPr fontId="54"/>
  </si>
  <si>
    <t>平成28年</t>
    <rPh sb="0" eb="2">
      <t>ヘイセイ</t>
    </rPh>
    <rPh sb="4" eb="5">
      <t>ネン</t>
    </rPh>
    <phoneticPr fontId="54"/>
  </si>
  <si>
    <t>平成29年</t>
    <rPh sb="0" eb="2">
      <t>ヘイセイ</t>
    </rPh>
    <rPh sb="4" eb="5">
      <t>ネン</t>
    </rPh>
    <phoneticPr fontId="54"/>
  </si>
  <si>
    <t>平成30年</t>
    <rPh sb="0" eb="2">
      <t>ヘイセイ</t>
    </rPh>
    <rPh sb="4" eb="5">
      <t>ネン</t>
    </rPh>
    <phoneticPr fontId="54"/>
  </si>
  <si>
    <t>令和元年</t>
    <rPh sb="0" eb="2">
      <t>レイワ</t>
    </rPh>
    <rPh sb="2" eb="3">
      <t>ガン</t>
    </rPh>
    <rPh sb="3" eb="4">
      <t>ネン</t>
    </rPh>
    <phoneticPr fontId="54"/>
  </si>
  <si>
    <t>令和2年</t>
    <rPh sb="0" eb="2">
      <t>レイワ</t>
    </rPh>
    <rPh sb="3" eb="4">
      <t>ネン</t>
    </rPh>
    <phoneticPr fontId="54"/>
  </si>
  <si>
    <t>丹波篠山市</t>
    <rPh sb="0" eb="2">
      <t>タンバ</t>
    </rPh>
    <phoneticPr fontId="54"/>
  </si>
  <si>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2"/>
  </si>
  <si>
    <t>市区町</t>
    <rPh sb="0" eb="2">
      <t>シク</t>
    </rPh>
    <rPh sb="2" eb="3">
      <t>チョウ</t>
    </rPh>
    <phoneticPr fontId="2"/>
  </si>
  <si>
    <t>転入超過（＝転入－転出）</t>
    <rPh sb="0" eb="2">
      <t>テンニュウ</t>
    </rPh>
    <rPh sb="2" eb="4">
      <t>チョウカ</t>
    </rPh>
    <rPh sb="6" eb="8">
      <t>テンニュウ</t>
    </rPh>
    <rPh sb="9" eb="11">
      <t>テンシュツ</t>
    </rPh>
    <phoneticPr fontId="54"/>
  </si>
  <si>
    <t>転入</t>
    <rPh sb="0" eb="2">
      <t>テンニュウ</t>
    </rPh>
    <phoneticPr fontId="2"/>
  </si>
  <si>
    <t>転出</t>
    <rPh sb="0" eb="2">
      <t>テンシュツ</t>
    </rPh>
    <phoneticPr fontId="2"/>
  </si>
  <si>
    <t>　</t>
    <phoneticPr fontId="21"/>
  </si>
  <si>
    <t>平成23年</t>
    <rPh sb="0" eb="2">
      <t>ヘイセイ</t>
    </rPh>
    <rPh sb="4" eb="5">
      <t>ネン</t>
    </rPh>
    <phoneticPr fontId="21"/>
  </si>
  <si>
    <t>平成25年</t>
    <rPh sb="0" eb="2">
      <t>ヘイセイ</t>
    </rPh>
    <rPh sb="4" eb="5">
      <t>ネン</t>
    </rPh>
    <phoneticPr fontId="2"/>
  </si>
  <si>
    <t>平成26年</t>
    <rPh sb="0" eb="2">
      <t>ヘイセイ</t>
    </rPh>
    <rPh sb="4" eb="5">
      <t>ネン</t>
    </rPh>
    <phoneticPr fontId="2"/>
  </si>
  <si>
    <t>長田区</t>
    <rPh sb="1" eb="2">
      <t>タ</t>
    </rPh>
    <phoneticPr fontId="2"/>
  </si>
  <si>
    <t>伊丹市</t>
    <rPh sb="0" eb="2">
      <t>イタミ</t>
    </rPh>
    <phoneticPr fontId="2"/>
  </si>
  <si>
    <t>相生市</t>
    <rPh sb="0" eb="3">
      <t>アイオイシ</t>
    </rPh>
    <phoneticPr fontId="2"/>
  </si>
  <si>
    <t>豊岡市</t>
    <rPh sb="0" eb="3">
      <t>トヨオカシ</t>
    </rPh>
    <phoneticPr fontId="2"/>
  </si>
  <si>
    <t>加古川市</t>
    <rPh sb="0" eb="4">
      <t>カコガワシ</t>
    </rPh>
    <phoneticPr fontId="2"/>
  </si>
  <si>
    <t>赤穂市</t>
    <rPh sb="0" eb="3">
      <t>アコウシ</t>
    </rPh>
    <phoneticPr fontId="2"/>
  </si>
  <si>
    <t>西脇市</t>
    <rPh sb="0" eb="3">
      <t>ニシワキシ</t>
    </rPh>
    <phoneticPr fontId="2"/>
  </si>
  <si>
    <t>宝塚市</t>
    <rPh sb="0" eb="1">
      <t>タカラ</t>
    </rPh>
    <rPh sb="1" eb="2">
      <t>ツカ</t>
    </rPh>
    <rPh sb="2" eb="3">
      <t>シ</t>
    </rPh>
    <phoneticPr fontId="2"/>
  </si>
  <si>
    <t>三木市</t>
    <rPh sb="0" eb="3">
      <t>ミキシ</t>
    </rPh>
    <phoneticPr fontId="2"/>
  </si>
  <si>
    <t>高砂市</t>
    <rPh sb="0" eb="3">
      <t>タカサゴシ</t>
    </rPh>
    <phoneticPr fontId="2"/>
  </si>
  <si>
    <t>川西市</t>
    <rPh sb="0" eb="3">
      <t>カワニシシ</t>
    </rPh>
    <phoneticPr fontId="2"/>
  </si>
  <si>
    <t>小野市</t>
    <rPh sb="0" eb="3">
      <t>オノシ</t>
    </rPh>
    <phoneticPr fontId="2"/>
  </si>
  <si>
    <t>三田市</t>
    <rPh sb="0" eb="2">
      <t>サンダ</t>
    </rPh>
    <rPh sb="2" eb="3">
      <t>シ</t>
    </rPh>
    <phoneticPr fontId="2"/>
  </si>
  <si>
    <t>加西市</t>
    <rPh sb="0" eb="3">
      <t>カサイシ</t>
    </rPh>
    <phoneticPr fontId="2"/>
  </si>
  <si>
    <t>丹波篠山市</t>
    <rPh sb="0" eb="2">
      <t>タンバ</t>
    </rPh>
    <rPh sb="2" eb="5">
      <t>ササヤマシ</t>
    </rPh>
    <phoneticPr fontId="2"/>
  </si>
  <si>
    <t>養父市</t>
    <rPh sb="0" eb="3">
      <t>ヤブシ</t>
    </rPh>
    <phoneticPr fontId="2"/>
  </si>
  <si>
    <t>丹波市</t>
    <rPh sb="0" eb="2">
      <t>タンバ</t>
    </rPh>
    <rPh sb="2" eb="3">
      <t>シ</t>
    </rPh>
    <phoneticPr fontId="2"/>
  </si>
  <si>
    <t>朝来市</t>
    <rPh sb="0" eb="2">
      <t>アサコ</t>
    </rPh>
    <rPh sb="2" eb="3">
      <t>シ</t>
    </rPh>
    <phoneticPr fontId="2"/>
  </si>
  <si>
    <t>淡路市</t>
    <rPh sb="0" eb="3">
      <t>アワジシ</t>
    </rPh>
    <phoneticPr fontId="2"/>
  </si>
  <si>
    <t>宍粟市</t>
    <rPh sb="0" eb="3">
      <t>シソウシ</t>
    </rPh>
    <phoneticPr fontId="2"/>
  </si>
  <si>
    <t>加東市</t>
    <rPh sb="0" eb="2">
      <t>カトウ</t>
    </rPh>
    <rPh sb="2" eb="3">
      <t>シ</t>
    </rPh>
    <phoneticPr fontId="2"/>
  </si>
  <si>
    <t>猪名川町</t>
    <rPh sb="0" eb="3">
      <t>イナガワ</t>
    </rPh>
    <rPh sb="3" eb="4">
      <t>マチ</t>
    </rPh>
    <phoneticPr fontId="2"/>
  </si>
  <si>
    <t>多可町</t>
    <rPh sb="0" eb="2">
      <t>タカ</t>
    </rPh>
    <rPh sb="2" eb="3">
      <t>マチ</t>
    </rPh>
    <phoneticPr fontId="2"/>
  </si>
  <si>
    <t>稲美町</t>
    <rPh sb="0" eb="2">
      <t>イナミ</t>
    </rPh>
    <rPh sb="2" eb="3">
      <t>チョウ</t>
    </rPh>
    <phoneticPr fontId="2"/>
  </si>
  <si>
    <t>播磨町</t>
    <rPh sb="0" eb="2">
      <t>ハリマ</t>
    </rPh>
    <rPh sb="2" eb="3">
      <t>チョウ</t>
    </rPh>
    <phoneticPr fontId="2"/>
  </si>
  <si>
    <t>市川町</t>
    <rPh sb="0" eb="2">
      <t>イチカワ</t>
    </rPh>
    <rPh sb="2" eb="3">
      <t>チョウ</t>
    </rPh>
    <phoneticPr fontId="2"/>
  </si>
  <si>
    <t>福崎町</t>
    <rPh sb="0" eb="2">
      <t>フクサキ</t>
    </rPh>
    <rPh sb="2" eb="3">
      <t>チョウ</t>
    </rPh>
    <phoneticPr fontId="2"/>
  </si>
  <si>
    <t>神河町</t>
    <rPh sb="0" eb="1">
      <t>カミ</t>
    </rPh>
    <rPh sb="1" eb="2">
      <t>カワ</t>
    </rPh>
    <rPh sb="2" eb="3">
      <t>マチ</t>
    </rPh>
    <phoneticPr fontId="2"/>
  </si>
  <si>
    <t>太子町</t>
    <rPh sb="0" eb="2">
      <t>タイシ</t>
    </rPh>
    <rPh sb="2" eb="3">
      <t>チョウ</t>
    </rPh>
    <phoneticPr fontId="2"/>
  </si>
  <si>
    <t>上郡町</t>
    <rPh sb="0" eb="2">
      <t>カミゴオリ</t>
    </rPh>
    <rPh sb="2" eb="3">
      <t>マチ</t>
    </rPh>
    <phoneticPr fontId="2"/>
  </si>
  <si>
    <t>佐用町</t>
    <rPh sb="0" eb="2">
      <t>サヨ</t>
    </rPh>
    <rPh sb="2" eb="3">
      <t>マチ</t>
    </rPh>
    <phoneticPr fontId="2"/>
  </si>
  <si>
    <t>香美町</t>
    <rPh sb="0" eb="2">
      <t>カミ</t>
    </rPh>
    <rPh sb="2" eb="3">
      <t>マチ</t>
    </rPh>
    <phoneticPr fontId="2"/>
  </si>
  <si>
    <t>新温泉町</t>
    <rPh sb="0" eb="1">
      <t>シン</t>
    </rPh>
    <rPh sb="1" eb="3">
      <t>オンセン</t>
    </rPh>
    <rPh sb="3" eb="4">
      <t>マチ</t>
    </rPh>
    <phoneticPr fontId="2"/>
  </si>
  <si>
    <t>（資料）総務省「住民基本台帳人口移動報告」</t>
    <rPh sb="14" eb="16">
      <t>ジンコウ</t>
    </rPh>
    <phoneticPr fontId="2"/>
  </si>
  <si>
    <t>市区町村別世帯数（昭和40年～平成26年）41市町</t>
    <rPh sb="0" eb="2">
      <t>シク</t>
    </rPh>
    <rPh sb="2" eb="4">
      <t>チョウソン</t>
    </rPh>
    <rPh sb="4" eb="5">
      <t>ベツ</t>
    </rPh>
    <rPh sb="5" eb="8">
      <t>セタイスウ</t>
    </rPh>
    <rPh sb="9" eb="11">
      <t>ショウワ</t>
    </rPh>
    <rPh sb="13" eb="14">
      <t>ネン</t>
    </rPh>
    <rPh sb="15" eb="17">
      <t>ヘイセイ</t>
    </rPh>
    <rPh sb="19" eb="20">
      <t>ネン</t>
    </rPh>
    <rPh sb="23" eb="25">
      <t>シチョウ</t>
    </rPh>
    <phoneticPr fontId="25"/>
  </si>
  <si>
    <t>H24.7住基法改正</t>
    <rPh sb="5" eb="6">
      <t>ジュウ</t>
    </rPh>
    <rPh sb="6" eb="7">
      <t>モト</t>
    </rPh>
    <rPh sb="7" eb="10">
      <t>ホウカイセイ</t>
    </rPh>
    <phoneticPr fontId="2"/>
  </si>
  <si>
    <t>速報値改定</t>
    <rPh sb="0" eb="3">
      <t>ソクホウチ</t>
    </rPh>
    <rPh sb="3" eb="5">
      <t>カイテイ</t>
    </rPh>
    <phoneticPr fontId="54"/>
  </si>
  <si>
    <t>県推計人口</t>
    <rPh sb="0" eb="1">
      <t>ケン</t>
    </rPh>
    <rPh sb="1" eb="3">
      <t>スイケイ</t>
    </rPh>
    <rPh sb="3" eb="5">
      <t>ジンコウ</t>
    </rPh>
    <phoneticPr fontId="2"/>
  </si>
  <si>
    <t>国勢調査速報</t>
    <rPh sb="0" eb="2">
      <t>コクセイ</t>
    </rPh>
    <rPh sb="2" eb="4">
      <t>チョウサ</t>
    </rPh>
    <rPh sb="4" eb="6">
      <t>ソクホウ</t>
    </rPh>
    <phoneticPr fontId="54"/>
  </si>
  <si>
    <t>区　分</t>
  </si>
  <si>
    <t>平成3年
(1991)</t>
    <rPh sb="3" eb="4">
      <t>ネン</t>
    </rPh>
    <phoneticPr fontId="60"/>
  </si>
  <si>
    <t>平成4年
(1992)</t>
    <rPh sb="3" eb="4">
      <t>ネン</t>
    </rPh>
    <phoneticPr fontId="60"/>
  </si>
  <si>
    <t>平成5年
(1993)</t>
    <rPh sb="3" eb="4">
      <t>ネン</t>
    </rPh>
    <phoneticPr fontId="60"/>
  </si>
  <si>
    <t>平成6年
(1994)</t>
    <rPh sb="3" eb="4">
      <t>ネン</t>
    </rPh>
    <phoneticPr fontId="60"/>
  </si>
  <si>
    <t>平成8年
(1996)</t>
    <rPh sb="3" eb="4">
      <t>ネン</t>
    </rPh>
    <phoneticPr fontId="60"/>
  </si>
  <si>
    <t>平成9年
(1997)</t>
    <rPh sb="3" eb="4">
      <t>ネン</t>
    </rPh>
    <phoneticPr fontId="60"/>
  </si>
  <si>
    <t>平成10年
(1998)</t>
    <rPh sb="4" eb="5">
      <t>ネン</t>
    </rPh>
    <phoneticPr fontId="60"/>
  </si>
  <si>
    <t>平成11年
(1999)</t>
    <rPh sb="4" eb="5">
      <t>ネン</t>
    </rPh>
    <phoneticPr fontId="60"/>
  </si>
  <si>
    <t>平成13年
(2001)</t>
    <rPh sb="4" eb="5">
      <t>ネン</t>
    </rPh>
    <phoneticPr fontId="60"/>
  </si>
  <si>
    <t>平成14年
(2002)</t>
    <rPh sb="4" eb="5">
      <t>ネン</t>
    </rPh>
    <phoneticPr fontId="60"/>
  </si>
  <si>
    <t>平成15年
(2003)</t>
    <rPh sb="4" eb="5">
      <t>ネン</t>
    </rPh>
    <phoneticPr fontId="60"/>
  </si>
  <si>
    <t>平成16年
(2004)</t>
    <rPh sb="4" eb="5">
      <t>ネン</t>
    </rPh>
    <phoneticPr fontId="60"/>
  </si>
  <si>
    <t>平成18年
(2006)</t>
    <rPh sb="4" eb="5">
      <t>ネン</t>
    </rPh>
    <phoneticPr fontId="60"/>
  </si>
  <si>
    <t>平成19年
(2007)</t>
    <rPh sb="4" eb="5">
      <t>ネン</t>
    </rPh>
    <phoneticPr fontId="60"/>
  </si>
  <si>
    <t>平成20年
(2008)</t>
    <rPh sb="4" eb="5">
      <t>ネン</t>
    </rPh>
    <phoneticPr fontId="60"/>
  </si>
  <si>
    <t>平成21年
(2009)</t>
    <rPh sb="4" eb="5">
      <t>ネン</t>
    </rPh>
    <phoneticPr fontId="60"/>
  </si>
  <si>
    <t>令和元年
(2019)</t>
    <rPh sb="0" eb="1">
      <t>レイ</t>
    </rPh>
    <rPh sb="1" eb="2">
      <t>ワ</t>
    </rPh>
    <rPh sb="2" eb="3">
      <t>ガン</t>
    </rPh>
    <rPh sb="3" eb="4">
      <t>ネン</t>
    </rPh>
    <phoneticPr fontId="60"/>
  </si>
  <si>
    <t>令和2年
(2020)</t>
    <rPh sb="0" eb="1">
      <t>レイ</t>
    </rPh>
    <rPh sb="1" eb="2">
      <t>ワ</t>
    </rPh>
    <rPh sb="3" eb="4">
      <t>ネン</t>
    </rPh>
    <phoneticPr fontId="60"/>
  </si>
  <si>
    <t>令和3年
(2021)</t>
    <rPh sb="0" eb="1">
      <t>レイ</t>
    </rPh>
    <rPh sb="1" eb="2">
      <t>ワ</t>
    </rPh>
    <rPh sb="3" eb="4">
      <t>ネン</t>
    </rPh>
    <phoneticPr fontId="60"/>
  </si>
  <si>
    <t>H27-H22</t>
    <phoneticPr fontId="54"/>
  </si>
  <si>
    <t>R2-H27</t>
    <phoneticPr fontId="54"/>
  </si>
  <si>
    <t>調査時点</t>
  </si>
  <si>
    <t>単　位</t>
  </si>
  <si>
    <t>世帯</t>
    <rPh sb="0" eb="2">
      <t>セタイ</t>
    </rPh>
    <phoneticPr fontId="41"/>
  </si>
  <si>
    <t>*</t>
    <phoneticPr fontId="60"/>
  </si>
  <si>
    <t>…</t>
    <phoneticPr fontId="60"/>
  </si>
  <si>
    <t>西脇市</t>
    <rPh sb="0" eb="3">
      <t>ニシワキシ</t>
    </rPh>
    <phoneticPr fontId="60"/>
  </si>
  <si>
    <t>三木市</t>
    <rPh sb="0" eb="3">
      <t>ミキシ</t>
    </rPh>
    <phoneticPr fontId="60"/>
  </si>
  <si>
    <t>加東市</t>
    <rPh sb="0" eb="2">
      <t>カトウ</t>
    </rPh>
    <rPh sb="2" eb="3">
      <t>シ</t>
    </rPh>
    <phoneticPr fontId="60"/>
  </si>
  <si>
    <t>多可町</t>
    <rPh sb="0" eb="1">
      <t>タ</t>
    </rPh>
    <rPh sb="1" eb="2">
      <t>カ</t>
    </rPh>
    <rPh sb="2" eb="3">
      <t>チョウ</t>
    </rPh>
    <phoneticPr fontId="60"/>
  </si>
  <si>
    <t>姫路市</t>
    <rPh sb="0" eb="3">
      <t>ヒメジシ</t>
    </rPh>
    <phoneticPr fontId="60"/>
  </si>
  <si>
    <t>神河町</t>
    <rPh sb="0" eb="1">
      <t>カミ</t>
    </rPh>
    <rPh sb="1" eb="2">
      <t>カワ</t>
    </rPh>
    <rPh sb="2" eb="3">
      <t>チョウ</t>
    </rPh>
    <phoneticPr fontId="60"/>
  </si>
  <si>
    <t>宍粟市</t>
    <rPh sb="0" eb="2">
      <t>シソウ</t>
    </rPh>
    <rPh sb="2" eb="3">
      <t>シ</t>
    </rPh>
    <phoneticPr fontId="2"/>
  </si>
  <si>
    <t>たつの市</t>
    <rPh sb="3" eb="4">
      <t>シ</t>
    </rPh>
    <phoneticPr fontId="60"/>
  </si>
  <si>
    <t>佐用町</t>
    <rPh sb="0" eb="3">
      <t>サヨウチョウ</t>
    </rPh>
    <phoneticPr fontId="60"/>
  </si>
  <si>
    <t>養父市</t>
    <rPh sb="0" eb="2">
      <t>ヤブ</t>
    </rPh>
    <rPh sb="2" eb="3">
      <t>シ</t>
    </rPh>
    <phoneticPr fontId="60"/>
  </si>
  <si>
    <t>朝来市</t>
    <rPh sb="0" eb="2">
      <t>アサゴ</t>
    </rPh>
    <rPh sb="2" eb="3">
      <t>シ</t>
    </rPh>
    <phoneticPr fontId="2"/>
  </si>
  <si>
    <t>香美町</t>
    <rPh sb="0" eb="2">
      <t>カミ</t>
    </rPh>
    <rPh sb="2" eb="3">
      <t>チョウ</t>
    </rPh>
    <phoneticPr fontId="2"/>
  </si>
  <si>
    <t>新温泉町</t>
    <rPh sb="0" eb="1">
      <t>シン</t>
    </rPh>
    <rPh sb="1" eb="4">
      <t>オンセンチョウ</t>
    </rPh>
    <phoneticPr fontId="60"/>
  </si>
  <si>
    <t>洲本市</t>
    <rPh sb="0" eb="3">
      <t>スモトシ</t>
    </rPh>
    <phoneticPr fontId="60"/>
  </si>
  <si>
    <t>淡路市</t>
    <rPh sb="0" eb="2">
      <t>アワジ</t>
    </rPh>
    <rPh sb="2" eb="3">
      <t>シ</t>
    </rPh>
    <phoneticPr fontId="2"/>
  </si>
  <si>
    <t>資料  総務省統計局「国勢調査報告」</t>
    <rPh sb="0" eb="2">
      <t>シリョウ</t>
    </rPh>
    <phoneticPr fontId="60"/>
  </si>
  <si>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41"/>
  </si>
  <si>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41"/>
  </si>
  <si>
    <t xml:space="preserve">     </t>
    <phoneticPr fontId="41"/>
  </si>
  <si>
    <t>市区町村別総人口（大正９年～平成30年）41市町</t>
    <rPh sb="0" eb="2">
      <t>シク</t>
    </rPh>
    <rPh sb="2" eb="4">
      <t>チョウソン</t>
    </rPh>
    <rPh sb="4" eb="5">
      <t>ベツ</t>
    </rPh>
    <rPh sb="5" eb="6">
      <t>ソウ</t>
    </rPh>
    <rPh sb="6" eb="8">
      <t>ジンコウ</t>
    </rPh>
    <rPh sb="9" eb="11">
      <t>タイショウ</t>
    </rPh>
    <rPh sb="12" eb="13">
      <t>ネン</t>
    </rPh>
    <rPh sb="14" eb="16">
      <t>ヘイセイ</t>
    </rPh>
    <rPh sb="18" eb="19">
      <t>ネン</t>
    </rPh>
    <rPh sb="22" eb="24">
      <t>シチョウ</t>
    </rPh>
    <phoneticPr fontId="25"/>
  </si>
  <si>
    <t>県推計人口</t>
    <rPh sb="0" eb="1">
      <t>ケン</t>
    </rPh>
    <rPh sb="1" eb="3">
      <t>スイケイ</t>
    </rPh>
    <rPh sb="3" eb="5">
      <t>ジンコウ</t>
    </rPh>
    <phoneticPr fontId="54"/>
  </si>
  <si>
    <t>速報値改定</t>
    <rPh sb="0" eb="2">
      <t>ソクホウ</t>
    </rPh>
    <rPh sb="2" eb="3">
      <t>チ</t>
    </rPh>
    <rPh sb="3" eb="5">
      <t>カイテイ</t>
    </rPh>
    <phoneticPr fontId="54"/>
  </si>
  <si>
    <t>人</t>
    <rPh sb="0" eb="1">
      <t>ヒト</t>
    </rPh>
    <phoneticPr fontId="41"/>
  </si>
  <si>
    <t>人</t>
    <rPh sb="0" eb="1">
      <t>ニン</t>
    </rPh>
    <phoneticPr fontId="54"/>
  </si>
  <si>
    <t>…</t>
    <phoneticPr fontId="41"/>
  </si>
  <si>
    <t>*</t>
    <phoneticPr fontId="41"/>
  </si>
  <si>
    <t>被災12市</t>
    <rPh sb="0" eb="2">
      <t>ヒサイ</t>
    </rPh>
    <rPh sb="4" eb="5">
      <t>シ</t>
    </rPh>
    <phoneticPr fontId="2"/>
  </si>
  <si>
    <t>資料　総務庁統計局「昭和55年10月１日の境域による各回国勢調査時の市区町村別人口」　(昭和60年9月）、総務省統計局「国勢調査報告」</t>
    <rPh sb="0" eb="2">
      <t>シリョウ</t>
    </rPh>
    <phoneticPr fontId="2"/>
  </si>
  <si>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2"/>
  </si>
  <si>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2"/>
  </si>
  <si>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2"/>
  </si>
  <si>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2"/>
  </si>
  <si>
    <t xml:space="preserve"> </t>
    <phoneticPr fontId="2"/>
  </si>
  <si>
    <t xml:space="preserve"> </t>
    <phoneticPr fontId="2"/>
  </si>
  <si>
    <t>2020-1920</t>
    <phoneticPr fontId="2"/>
  </si>
  <si>
    <t>2020-1965</t>
    <phoneticPr fontId="2"/>
  </si>
  <si>
    <t>世帯人員別世帯数の推移</t>
    <rPh sb="0" eb="2">
      <t>セタイ</t>
    </rPh>
    <rPh sb="2" eb="4">
      <t>ジンイン</t>
    </rPh>
    <rPh sb="4" eb="5">
      <t>ベツ</t>
    </rPh>
    <rPh sb="5" eb="8">
      <t>セタイスウ</t>
    </rPh>
    <rPh sb="9" eb="11">
      <t>スイイ</t>
    </rPh>
    <phoneticPr fontId="2"/>
  </si>
  <si>
    <t>(単位：世帯、％）</t>
    <rPh sb="1" eb="3">
      <t>タンイ</t>
    </rPh>
    <rPh sb="4" eb="6">
      <t>セタイ</t>
    </rPh>
    <phoneticPr fontId="2"/>
  </si>
  <si>
    <t>項目</t>
    <rPh sb="0" eb="2">
      <t>コウモク</t>
    </rPh>
    <phoneticPr fontId="2"/>
  </si>
  <si>
    <t>総計</t>
    <rPh sb="0" eb="2">
      <t>ソウケイ</t>
    </rPh>
    <phoneticPr fontId="2"/>
  </si>
  <si>
    <t>人員1人</t>
    <rPh sb="0" eb="2">
      <t>ジンイン</t>
    </rPh>
    <rPh sb="3" eb="4">
      <t>ニン</t>
    </rPh>
    <phoneticPr fontId="2"/>
  </si>
  <si>
    <t>2人</t>
    <rPh sb="1" eb="2">
      <t>ニン</t>
    </rPh>
    <phoneticPr fontId="2"/>
  </si>
  <si>
    <t>3人</t>
    <rPh sb="1" eb="2">
      <t>ニン</t>
    </rPh>
    <phoneticPr fontId="2"/>
  </si>
  <si>
    <t>4人</t>
    <rPh sb="1" eb="2">
      <t>ニン</t>
    </rPh>
    <phoneticPr fontId="2"/>
  </si>
  <si>
    <t>一般世帯・家族類型構成比（兵庫県）の推移</t>
    <rPh sb="0" eb="2">
      <t>イッパン</t>
    </rPh>
    <rPh sb="2" eb="4">
      <t>セタイ</t>
    </rPh>
    <rPh sb="5" eb="7">
      <t>カゾク</t>
    </rPh>
    <rPh sb="7" eb="9">
      <t>ルイケイ</t>
    </rPh>
    <rPh sb="9" eb="12">
      <t>コウセイヒ</t>
    </rPh>
    <rPh sb="13" eb="16">
      <t>ヒョウゴケン</t>
    </rPh>
    <rPh sb="18" eb="20">
      <t>スイイ</t>
    </rPh>
    <phoneticPr fontId="2"/>
  </si>
  <si>
    <t>(単位：％）</t>
    <rPh sb="1" eb="3">
      <t>タンイ</t>
    </rPh>
    <phoneticPr fontId="2"/>
  </si>
  <si>
    <t>一般世帯数</t>
    <rPh sb="0" eb="2">
      <t>イッパン</t>
    </rPh>
    <rPh sb="2" eb="4">
      <t>セタイ</t>
    </rPh>
    <rPh sb="4" eb="5">
      <t>スウ</t>
    </rPh>
    <phoneticPr fontId="2"/>
  </si>
  <si>
    <t>単独世帯</t>
    <rPh sb="0" eb="2">
      <t>タンドク</t>
    </rPh>
    <rPh sb="2" eb="4">
      <t>セタイ</t>
    </rPh>
    <phoneticPr fontId="2"/>
  </si>
  <si>
    <t>その他</t>
    <rPh sb="2" eb="3">
      <t>タ</t>
    </rPh>
    <phoneticPr fontId="2"/>
  </si>
  <si>
    <t>世帯当たり</t>
    <rPh sb="0" eb="2">
      <t>セタイ</t>
    </rPh>
    <rPh sb="2" eb="3">
      <t>ア</t>
    </rPh>
    <phoneticPr fontId="2"/>
  </si>
  <si>
    <t>夫婦のみ</t>
    <rPh sb="0" eb="2">
      <t>フウフ</t>
    </rPh>
    <phoneticPr fontId="2"/>
  </si>
  <si>
    <t>夫婦と子</t>
    <rPh sb="0" eb="2">
      <t>フウフ</t>
    </rPh>
    <rPh sb="3" eb="4">
      <t>コ</t>
    </rPh>
    <phoneticPr fontId="2"/>
  </si>
  <si>
    <t>父と子</t>
    <rPh sb="0" eb="1">
      <t>チチ</t>
    </rPh>
    <rPh sb="2" eb="3">
      <t>コ</t>
    </rPh>
    <phoneticPr fontId="2"/>
  </si>
  <si>
    <t>母と子</t>
    <rPh sb="0" eb="1">
      <t>ハハ</t>
    </rPh>
    <rPh sb="2" eb="3">
      <t>コ</t>
    </rPh>
    <phoneticPr fontId="2"/>
  </si>
  <si>
    <t>前回比（ポイント差）</t>
    <rPh sb="0" eb="3">
      <t>ゼンカイヒ</t>
    </rPh>
    <rPh sb="8" eb="9">
      <t>サ</t>
    </rPh>
    <phoneticPr fontId="2"/>
  </si>
  <si>
    <t>年少人口</t>
    <rPh sb="0" eb="2">
      <t>ネンショウ</t>
    </rPh>
    <rPh sb="2" eb="4">
      <t>ジンコウ</t>
    </rPh>
    <phoneticPr fontId="2"/>
  </si>
  <si>
    <t>生産年齢</t>
    <rPh sb="0" eb="2">
      <t>セイサン</t>
    </rPh>
    <rPh sb="2" eb="4">
      <t>ネンレイ</t>
    </rPh>
    <phoneticPr fontId="2"/>
  </si>
  <si>
    <t>老年人口</t>
    <rPh sb="0" eb="2">
      <t>ロウネン</t>
    </rPh>
    <rPh sb="2" eb="4">
      <t>ジンコウ</t>
    </rPh>
    <phoneticPr fontId="2"/>
  </si>
  <si>
    <t>従属人口</t>
    <rPh sb="0" eb="2">
      <t>ジュウゾク</t>
    </rPh>
    <rPh sb="2" eb="4">
      <t>ジンコウ</t>
    </rPh>
    <phoneticPr fontId="2"/>
  </si>
  <si>
    <t>比率</t>
    <rPh sb="0" eb="2">
      <t>ヒリツ</t>
    </rPh>
    <phoneticPr fontId="2"/>
  </si>
  <si>
    <t>人口比率</t>
    <rPh sb="0" eb="2">
      <t>ジンコウ</t>
    </rPh>
    <rPh sb="2" eb="4">
      <t>ヒリツ</t>
    </rPh>
    <phoneticPr fontId="2"/>
  </si>
  <si>
    <t>指数</t>
    <rPh sb="0" eb="2">
      <t>シスウ</t>
    </rPh>
    <phoneticPr fontId="2"/>
  </si>
  <si>
    <t>（注）従属人口指数＝（年少人口＋老年人口）／生産年齢人口×100</t>
    <rPh sb="1" eb="2">
      <t>チュウ</t>
    </rPh>
    <rPh sb="3" eb="5">
      <t>ジュウゾク</t>
    </rPh>
    <rPh sb="5" eb="7">
      <t>ジンコウ</t>
    </rPh>
    <rPh sb="7" eb="9">
      <t>シスウ</t>
    </rPh>
    <rPh sb="11" eb="13">
      <t>ネンショウ</t>
    </rPh>
    <rPh sb="13" eb="15">
      <t>ジンコウ</t>
    </rPh>
    <rPh sb="16" eb="18">
      <t>ロウネン</t>
    </rPh>
    <rPh sb="18" eb="20">
      <t>ジンコウ</t>
    </rPh>
    <rPh sb="22" eb="24">
      <t>セイサン</t>
    </rPh>
    <rPh sb="24" eb="26">
      <t>ネンレイ</t>
    </rPh>
    <rPh sb="26" eb="28">
      <t>ジンコウ</t>
    </rPh>
    <phoneticPr fontId="2"/>
  </si>
  <si>
    <t>100歳以上</t>
  </si>
  <si>
    <t>不詳</t>
  </si>
  <si>
    <t>平均年齢</t>
  </si>
  <si>
    <t>年齢中位数</t>
  </si>
  <si>
    <t>15歳未満</t>
    <phoneticPr fontId="2"/>
  </si>
  <si>
    <t>15～64歳</t>
    <phoneticPr fontId="2"/>
  </si>
  <si>
    <t>75歳以上</t>
    <phoneticPr fontId="2"/>
  </si>
  <si>
    <t>85歳以上</t>
    <phoneticPr fontId="2"/>
  </si>
  <si>
    <t>2020年</t>
    <rPh sb="4" eb="5">
      <t>ネン</t>
    </rPh>
    <phoneticPr fontId="2"/>
  </si>
  <si>
    <t>2000年</t>
    <rPh sb="4" eb="5">
      <t>ネン</t>
    </rPh>
    <phoneticPr fontId="2"/>
  </si>
  <si>
    <t>1975年</t>
    <rPh sb="4" eb="5">
      <t>ネン</t>
    </rPh>
    <phoneticPr fontId="2"/>
  </si>
  <si>
    <t>1980年</t>
    <rPh sb="4" eb="5">
      <t>ネン</t>
    </rPh>
    <phoneticPr fontId="2"/>
  </si>
  <si>
    <t>1985年</t>
    <rPh sb="4" eb="5">
      <t>ネン</t>
    </rPh>
    <phoneticPr fontId="2"/>
  </si>
  <si>
    <t>1990年</t>
    <rPh sb="4" eb="5">
      <t>ネン</t>
    </rPh>
    <phoneticPr fontId="2"/>
  </si>
  <si>
    <t>1995年</t>
    <rPh sb="4" eb="5">
      <t>ネン</t>
    </rPh>
    <phoneticPr fontId="2"/>
  </si>
  <si>
    <t>総人口データ</t>
    <rPh sb="0" eb="1">
      <t>ソウ</t>
    </rPh>
    <rPh sb="1" eb="3">
      <t>ジンコウ</t>
    </rPh>
    <phoneticPr fontId="2"/>
  </si>
  <si>
    <t>総人口</t>
    <rPh sb="0" eb="1">
      <t>ソウ</t>
    </rPh>
    <rPh sb="1" eb="3">
      <t>ジンコウ</t>
    </rPh>
    <phoneticPr fontId="60"/>
  </si>
  <si>
    <t>H27年</t>
    <rPh sb="3" eb="4">
      <t>ネン</t>
    </rPh>
    <phoneticPr fontId="60"/>
  </si>
  <si>
    <t>R2年</t>
    <rPh sb="2" eb="3">
      <t>ネン</t>
    </rPh>
    <phoneticPr fontId="60"/>
  </si>
  <si>
    <t>階級区分</t>
    <rPh sb="0" eb="2">
      <t>カイキュウ</t>
    </rPh>
    <rPh sb="2" eb="4">
      <t>クブン</t>
    </rPh>
    <phoneticPr fontId="2"/>
  </si>
  <si>
    <t>人</t>
    <rPh sb="0" eb="1">
      <t>ニン</t>
    </rPh>
    <phoneticPr fontId="60"/>
  </si>
  <si>
    <t>c</t>
  </si>
  <si>
    <t>3～</t>
    <phoneticPr fontId="2"/>
  </si>
  <si>
    <t>a</t>
    <phoneticPr fontId="2"/>
  </si>
  <si>
    <t>0～3</t>
    <phoneticPr fontId="2"/>
  </si>
  <si>
    <t>b</t>
    <phoneticPr fontId="2"/>
  </si>
  <si>
    <t>b</t>
  </si>
  <si>
    <t>0～▲3</t>
    <phoneticPr fontId="2"/>
  </si>
  <si>
    <t>c</t>
    <phoneticPr fontId="2"/>
  </si>
  <si>
    <t>▲6～▲3</t>
    <phoneticPr fontId="2"/>
  </si>
  <si>
    <t>d</t>
    <phoneticPr fontId="2"/>
  </si>
  <si>
    <t>～▲6</t>
    <phoneticPr fontId="2"/>
  </si>
  <si>
    <t>e</t>
    <phoneticPr fontId="2"/>
  </si>
  <si>
    <t>d</t>
  </si>
  <si>
    <t>三木市</t>
    <phoneticPr fontId="41"/>
  </si>
  <si>
    <t>加東市</t>
    <rPh sb="0" eb="2">
      <t>カトウ</t>
    </rPh>
    <rPh sb="2" eb="3">
      <t>シ</t>
    </rPh>
    <phoneticPr fontId="41"/>
  </si>
  <si>
    <t>多可町</t>
    <rPh sb="0" eb="1">
      <t>タ</t>
    </rPh>
    <rPh sb="1" eb="2">
      <t>カ</t>
    </rPh>
    <rPh sb="2" eb="3">
      <t>チョウ</t>
    </rPh>
    <phoneticPr fontId="41"/>
  </si>
  <si>
    <t>神河町</t>
    <rPh sb="0" eb="1">
      <t>カミ</t>
    </rPh>
    <rPh sb="1" eb="2">
      <t>カワ</t>
    </rPh>
    <rPh sb="2" eb="3">
      <t>チョウ</t>
    </rPh>
    <phoneticPr fontId="41"/>
  </si>
  <si>
    <t>e</t>
  </si>
  <si>
    <t>資　料</t>
  </si>
  <si>
    <t>総務省「令和2年国勢調査」</t>
    <rPh sb="0" eb="3">
      <t>ソウムショウ</t>
    </rPh>
    <rPh sb="4" eb="6">
      <t>レイワ</t>
    </rPh>
    <rPh sb="7" eb="8">
      <t>ネン</t>
    </rPh>
    <rPh sb="8" eb="10">
      <t>コクセイ</t>
    </rPh>
    <rPh sb="10" eb="12">
      <t>チョウサ</t>
    </rPh>
    <phoneticPr fontId="60"/>
  </si>
  <si>
    <t>世帯数データ</t>
    <rPh sb="0" eb="3">
      <t>セタイスウ</t>
    </rPh>
    <phoneticPr fontId="2"/>
  </si>
  <si>
    <t>世帯数</t>
    <rPh sb="0" eb="3">
      <t>セタイスウ</t>
    </rPh>
    <phoneticPr fontId="60"/>
  </si>
  <si>
    <t>a</t>
  </si>
  <si>
    <t>～▲3</t>
    <phoneticPr fontId="2"/>
  </si>
  <si>
    <t>2015年　市区町別年齢別人口</t>
    <rPh sb="4" eb="5">
      <t>ネン</t>
    </rPh>
    <rPh sb="6" eb="9">
      <t>シクチョウ</t>
    </rPh>
    <rPh sb="9" eb="10">
      <t>ベツ</t>
    </rPh>
    <rPh sb="10" eb="13">
      <t>ネンレイベツ</t>
    </rPh>
    <rPh sb="13" eb="15">
      <t>ジンコウ</t>
    </rPh>
    <phoneticPr fontId="2"/>
  </si>
  <si>
    <t>核　家　族</t>
    <rPh sb="0" eb="1">
      <t>カク</t>
    </rPh>
    <rPh sb="2" eb="3">
      <t>イエ</t>
    </rPh>
    <rPh sb="4" eb="5">
      <t>ゾク</t>
    </rPh>
    <phoneticPr fontId="2"/>
  </si>
  <si>
    <t>兵庫県総人口の推移</t>
    <rPh sb="0" eb="3">
      <t>ヒョウゴケン</t>
    </rPh>
    <rPh sb="3" eb="4">
      <t>ソウ</t>
    </rPh>
    <rPh sb="4" eb="6">
      <t>ジンコウ</t>
    </rPh>
    <rPh sb="7" eb="9">
      <t>スイイ</t>
    </rPh>
    <phoneticPr fontId="2"/>
  </si>
  <si>
    <t>（単位：人）</t>
    <rPh sb="1" eb="3">
      <t>タンイ</t>
    </rPh>
    <rPh sb="4" eb="5">
      <t>ニン</t>
    </rPh>
    <phoneticPr fontId="25"/>
  </si>
  <si>
    <t>年月日</t>
    <rPh sb="0" eb="1">
      <t>ネン</t>
    </rPh>
    <rPh sb="1" eb="2">
      <t>ツキ</t>
    </rPh>
    <rPh sb="2" eb="3">
      <t>ヒ</t>
    </rPh>
    <phoneticPr fontId="2"/>
  </si>
  <si>
    <t>前回・年同月増減</t>
    <rPh sb="0" eb="2">
      <t>ゼンカイ</t>
    </rPh>
    <rPh sb="3" eb="4">
      <t>ネン</t>
    </rPh>
    <rPh sb="4" eb="6">
      <t>ドウゲツ</t>
    </rPh>
    <rPh sb="6" eb="8">
      <t>ゾウゲン</t>
    </rPh>
    <phoneticPr fontId="2"/>
  </si>
  <si>
    <t>備　　考</t>
    <rPh sb="0" eb="1">
      <t>ソナエ</t>
    </rPh>
    <rPh sb="3" eb="4">
      <t>コウ</t>
    </rPh>
    <phoneticPr fontId="2"/>
  </si>
  <si>
    <t>トピックス</t>
    <phoneticPr fontId="2"/>
  </si>
  <si>
    <t>備考</t>
    <rPh sb="0" eb="2">
      <t>ビコウ</t>
    </rPh>
    <phoneticPr fontId="54"/>
  </si>
  <si>
    <t>540万人台突破</t>
    <rPh sb="3" eb="5">
      <t>マンニン</t>
    </rPh>
    <rPh sb="5" eb="6">
      <t>ダイ</t>
    </rPh>
    <rPh sb="6" eb="8">
      <t>トッパ</t>
    </rPh>
    <phoneticPr fontId="2"/>
  </si>
  <si>
    <t>1879年12月31日</t>
    <rPh sb="4" eb="5">
      <t>ネン</t>
    </rPh>
    <rPh sb="7" eb="8">
      <t>ガツ</t>
    </rPh>
    <rPh sb="10" eb="11">
      <t>ニチ</t>
    </rPh>
    <phoneticPr fontId="54"/>
  </si>
  <si>
    <t>現在の県域人口3年目</t>
    <rPh sb="0" eb="2">
      <t>ゲンザイ</t>
    </rPh>
    <rPh sb="3" eb="5">
      <t>ケンイキ</t>
    </rPh>
    <rPh sb="5" eb="7">
      <t>ジンコウ</t>
    </rPh>
    <rPh sb="8" eb="9">
      <t>ネン</t>
    </rPh>
    <rPh sb="9" eb="10">
      <t>メ</t>
    </rPh>
    <phoneticPr fontId="54"/>
  </si>
  <si>
    <t>戸籍人口</t>
    <rPh sb="0" eb="2">
      <t>コセキ</t>
    </rPh>
    <rPh sb="2" eb="4">
      <t>ジンコウ</t>
    </rPh>
    <phoneticPr fontId="54"/>
  </si>
  <si>
    <t>第１回国勢調査</t>
    <rPh sb="0" eb="1">
      <t>ダイ</t>
    </rPh>
    <rPh sb="2" eb="3">
      <t>カイ</t>
    </rPh>
    <rPh sb="3" eb="5">
      <t>コクセイ</t>
    </rPh>
    <rPh sb="5" eb="7">
      <t>チョウサ</t>
    </rPh>
    <phoneticPr fontId="2"/>
  </si>
  <si>
    <t>550万人台突破</t>
    <rPh sb="3" eb="5">
      <t>マンニン</t>
    </rPh>
    <rPh sb="5" eb="6">
      <t>ダイ</t>
    </rPh>
    <rPh sb="6" eb="8">
      <t>トッパ</t>
    </rPh>
    <phoneticPr fontId="2"/>
  </si>
  <si>
    <t>300万人台突破</t>
    <rPh sb="3" eb="5">
      <t>マンニン</t>
    </rPh>
    <rPh sb="5" eb="6">
      <t>ダイ</t>
    </rPh>
    <rPh sb="6" eb="8">
      <t>トッパ</t>
    </rPh>
    <phoneticPr fontId="2"/>
  </si>
  <si>
    <t>臨時国勢調査</t>
    <rPh sb="0" eb="2">
      <t>リンジ</t>
    </rPh>
    <rPh sb="2" eb="4">
      <t>コクセイ</t>
    </rPh>
    <rPh sb="4" eb="6">
      <t>チョウサ</t>
    </rPh>
    <phoneticPr fontId="54"/>
  </si>
  <si>
    <t>400万人台突破</t>
    <rPh sb="3" eb="5">
      <t>マンニン</t>
    </rPh>
    <rPh sb="5" eb="6">
      <t>ダイ</t>
    </rPh>
    <rPh sb="6" eb="8">
      <t>トッパ</t>
    </rPh>
    <phoneticPr fontId="2"/>
  </si>
  <si>
    <t>兵庫県推計人口</t>
    <rPh sb="0" eb="2">
      <t>ヒョウゴ</t>
    </rPh>
    <rPh sb="2" eb="3">
      <t>ケン</t>
    </rPh>
    <rPh sb="3" eb="5">
      <t>スイケイ</t>
    </rPh>
    <rPh sb="5" eb="7">
      <t>ジンコウ</t>
    </rPh>
    <phoneticPr fontId="54"/>
  </si>
  <si>
    <t>500万人台突破</t>
    <rPh sb="3" eb="5">
      <t>マンニン</t>
    </rPh>
    <rPh sb="5" eb="6">
      <t>ダイ</t>
    </rPh>
    <rPh sb="6" eb="8">
      <t>トッパ</t>
    </rPh>
    <phoneticPr fontId="2"/>
  </si>
  <si>
    <t>560万人台突破</t>
    <rPh sb="3" eb="5">
      <t>マンニン</t>
    </rPh>
    <rPh sb="5" eb="6">
      <t>ダイ</t>
    </rPh>
    <rPh sb="6" eb="8">
      <t>トッパ</t>
    </rPh>
    <phoneticPr fontId="2"/>
  </si>
  <si>
    <t>阪神・淡路大震災直前</t>
    <rPh sb="0" eb="2">
      <t>ハンシン</t>
    </rPh>
    <rPh sb="3" eb="5">
      <t>アワジ</t>
    </rPh>
    <rPh sb="5" eb="8">
      <t>ダイシンサイ</t>
    </rPh>
    <rPh sb="8" eb="10">
      <t>チョクゼン</t>
    </rPh>
    <phoneticPr fontId="2"/>
  </si>
  <si>
    <t>阪神・淡路大震災直後</t>
    <rPh sb="0" eb="2">
      <t>ハンシン</t>
    </rPh>
    <rPh sb="3" eb="5">
      <t>アワジ</t>
    </rPh>
    <rPh sb="5" eb="6">
      <t>ダイ</t>
    </rPh>
    <rPh sb="6" eb="8">
      <t>シンサイ</t>
    </rPh>
    <rPh sb="8" eb="10">
      <t>チョクゴ</t>
    </rPh>
    <phoneticPr fontId="2"/>
  </si>
  <si>
    <t>推計人口(H27基準）</t>
    <rPh sb="0" eb="2">
      <t>スイケイ</t>
    </rPh>
    <rPh sb="2" eb="4">
      <t>ジンコウ</t>
    </rPh>
    <rPh sb="8" eb="10">
      <t>キジュン</t>
    </rPh>
    <phoneticPr fontId="54"/>
  </si>
  <si>
    <t>震災直前を超えた</t>
    <rPh sb="0" eb="2">
      <t>シンサイ</t>
    </rPh>
    <rPh sb="2" eb="4">
      <t>チョクゼン</t>
    </rPh>
    <rPh sb="5" eb="6">
      <t>コ</t>
    </rPh>
    <phoneticPr fontId="2"/>
  </si>
  <si>
    <t>令和元年10月1日</t>
    <rPh sb="0" eb="2">
      <t>レイワ</t>
    </rPh>
    <rPh sb="2" eb="4">
      <t>ガンネン</t>
    </rPh>
    <rPh sb="6" eb="7">
      <t>ガツ</t>
    </rPh>
    <rPh sb="8" eb="9">
      <t>ニチ</t>
    </rPh>
    <phoneticPr fontId="54"/>
  </si>
  <si>
    <t>推計人口</t>
    <rPh sb="0" eb="2">
      <t>スイケイ</t>
    </rPh>
    <rPh sb="2" eb="4">
      <t>ジンコウ</t>
    </rPh>
    <phoneticPr fontId="54"/>
  </si>
  <si>
    <t>第20回国勢調査</t>
    <rPh sb="0" eb="1">
      <t>ダイ</t>
    </rPh>
    <rPh sb="3" eb="4">
      <t>カイ</t>
    </rPh>
    <rPh sb="4" eb="6">
      <t>コクセイ</t>
    </rPh>
    <rPh sb="6" eb="8">
      <t>チョウサ</t>
    </rPh>
    <phoneticPr fontId="2"/>
  </si>
  <si>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2"/>
  </si>
  <si>
    <t>兵庫県推計人口</t>
    <rPh sb="0" eb="3">
      <t>ヒョウゴケン</t>
    </rPh>
    <rPh sb="3" eb="5">
      <t>スイケイ</t>
    </rPh>
    <rPh sb="5" eb="7">
      <t>ジンコウ</t>
    </rPh>
    <phoneticPr fontId="54"/>
  </si>
  <si>
    <t>550万人台割れ</t>
    <rPh sb="3" eb="5">
      <t>マンニン</t>
    </rPh>
    <rPh sb="5" eb="6">
      <t>ダイ</t>
    </rPh>
    <rPh sb="6" eb="7">
      <t>ワ</t>
    </rPh>
    <phoneticPr fontId="2"/>
  </si>
  <si>
    <t>第21回国勢調査速報</t>
    <rPh sb="0" eb="1">
      <t>ダイ</t>
    </rPh>
    <rPh sb="3" eb="4">
      <t>カイ</t>
    </rPh>
    <rPh sb="4" eb="6">
      <t>コクセイ</t>
    </rPh>
    <rPh sb="6" eb="8">
      <t>チョウサ</t>
    </rPh>
    <rPh sb="8" eb="10">
      <t>ソクホウ</t>
    </rPh>
    <phoneticPr fontId="54"/>
  </si>
  <si>
    <t>(資料）内閣統計局「道府県現在人口」、兵庫県「兵庫県推計人口」</t>
    <rPh sb="1" eb="3">
      <t>シリョウ</t>
    </rPh>
    <rPh sb="4" eb="6">
      <t>ナイカク</t>
    </rPh>
    <rPh sb="6" eb="9">
      <t>トウケイキョク</t>
    </rPh>
    <rPh sb="10" eb="13">
      <t>ドウフケン</t>
    </rPh>
    <rPh sb="13" eb="15">
      <t>ゲンザイ</t>
    </rPh>
    <rPh sb="15" eb="17">
      <t>ジンコウ</t>
    </rPh>
    <rPh sb="19" eb="22">
      <t>ヒョウゴケン</t>
    </rPh>
    <rPh sb="23" eb="26">
      <t>ヒョウゴケン</t>
    </rPh>
    <rPh sb="26" eb="28">
      <t>スイケイ</t>
    </rPh>
    <rPh sb="28" eb="30">
      <t>ジンコウ</t>
    </rPh>
    <phoneticPr fontId="2"/>
  </si>
  <si>
    <t>2020年国勢調査</t>
    <rPh sb="4" eb="5">
      <t>ネン</t>
    </rPh>
    <rPh sb="5" eb="7">
      <t>コクセイ</t>
    </rPh>
    <rPh sb="7" eb="9">
      <t>チョウサ</t>
    </rPh>
    <phoneticPr fontId="2"/>
  </si>
  <si>
    <t>2015年国勢調査</t>
    <rPh sb="4" eb="5">
      <t>ネン</t>
    </rPh>
    <rPh sb="5" eb="7">
      <t>コクセイ</t>
    </rPh>
    <rPh sb="7" eb="9">
      <t>チョウサ</t>
    </rPh>
    <phoneticPr fontId="2"/>
  </si>
  <si>
    <t>15歳未満</t>
    <rPh sb="2" eb="3">
      <t>サイ</t>
    </rPh>
    <rPh sb="3" eb="5">
      <t>ミマン</t>
    </rPh>
    <phoneticPr fontId="2"/>
  </si>
  <si>
    <t>1920年=100</t>
    <rPh sb="4" eb="5">
      <t>ネン</t>
    </rPh>
    <phoneticPr fontId="2"/>
  </si>
  <si>
    <t>世帯当たり人員</t>
    <rPh sb="0" eb="2">
      <t>セタイ</t>
    </rPh>
    <rPh sb="2" eb="3">
      <t>ア</t>
    </rPh>
    <rPh sb="5" eb="7">
      <t>ジンイン</t>
    </rPh>
    <phoneticPr fontId="2"/>
  </si>
  <si>
    <t>(単位：人、世帯、％）</t>
    <rPh sb="1" eb="3">
      <t>タンイ</t>
    </rPh>
    <rPh sb="4" eb="5">
      <t>ニン</t>
    </rPh>
    <rPh sb="6" eb="8">
      <t>セタイ</t>
    </rPh>
    <phoneticPr fontId="2"/>
  </si>
  <si>
    <t>1950年</t>
    <rPh sb="4" eb="5">
      <t>ネン</t>
    </rPh>
    <phoneticPr fontId="2"/>
  </si>
  <si>
    <t>1970年</t>
    <rPh sb="4" eb="5">
      <t>ネン</t>
    </rPh>
    <phoneticPr fontId="2"/>
  </si>
  <si>
    <t>100年前</t>
    <rPh sb="3" eb="4">
      <t>ネン</t>
    </rPh>
    <rPh sb="4" eb="5">
      <t>マエ</t>
    </rPh>
    <phoneticPr fontId="2"/>
  </si>
  <si>
    <t>戦後</t>
    <rPh sb="0" eb="2">
      <t>センゴ</t>
    </rPh>
    <phoneticPr fontId="2"/>
  </si>
  <si>
    <t>50年前</t>
    <rPh sb="2" eb="3">
      <t>ネン</t>
    </rPh>
    <rPh sb="3" eb="4">
      <t>マエ</t>
    </rPh>
    <phoneticPr fontId="2"/>
  </si>
  <si>
    <t>現在</t>
    <rPh sb="0" eb="2">
      <t>ゲンザイ</t>
    </rPh>
    <phoneticPr fontId="2"/>
  </si>
  <si>
    <t>人口ピーク</t>
    <rPh sb="0" eb="2">
      <t>ジンコウ</t>
    </rPh>
    <phoneticPr fontId="2"/>
  </si>
  <si>
    <t>第1回</t>
    <rPh sb="0" eb="1">
      <t>ダイ</t>
    </rPh>
    <rPh sb="2" eb="3">
      <t>カイ</t>
    </rPh>
    <phoneticPr fontId="2"/>
  </si>
  <si>
    <t>第21回</t>
    <rPh sb="0" eb="1">
      <t>ダイ</t>
    </rPh>
    <rPh sb="3" eb="4">
      <t>カイ</t>
    </rPh>
    <phoneticPr fontId="2"/>
  </si>
  <si>
    <t>第7回</t>
    <rPh sb="0" eb="1">
      <t>ダイ</t>
    </rPh>
    <rPh sb="2" eb="3">
      <t>カイ</t>
    </rPh>
    <phoneticPr fontId="2"/>
  </si>
  <si>
    <t>第11回</t>
    <rPh sb="0" eb="1">
      <t>ダイ</t>
    </rPh>
    <rPh sb="3" eb="4">
      <t>カイ</t>
    </rPh>
    <phoneticPr fontId="2"/>
  </si>
  <si>
    <t>第19回</t>
    <rPh sb="0" eb="1">
      <t>ダイ</t>
    </rPh>
    <rPh sb="3" eb="4">
      <t>カイ</t>
    </rPh>
    <phoneticPr fontId="2"/>
  </si>
  <si>
    <t>2020年　市区町別年齢別人口</t>
    <rPh sb="4" eb="5">
      <t>ネン</t>
    </rPh>
    <rPh sb="6" eb="9">
      <t>シクチョウ</t>
    </rPh>
    <rPh sb="9" eb="10">
      <t>ベツ</t>
    </rPh>
    <rPh sb="10" eb="13">
      <t>ネンレイベツ</t>
    </rPh>
    <rPh sb="13" eb="15">
      <t>ジンコウ</t>
    </rPh>
    <phoneticPr fontId="2"/>
  </si>
  <si>
    <t>2015年基準</t>
    <rPh sb="4" eb="5">
      <t>ネン</t>
    </rPh>
    <rPh sb="5" eb="7">
      <t>キジュン</t>
    </rPh>
    <phoneticPr fontId="2"/>
  </si>
  <si>
    <t>２８　</t>
    <phoneticPr fontId="25"/>
  </si>
  <si>
    <t>兵庫県</t>
    <phoneticPr fontId="25"/>
  </si>
  <si>
    <t xml:space="preserve"> </t>
    <phoneticPr fontId="25"/>
  </si>
  <si>
    <t>大正9年</t>
    <rPh sb="0" eb="2">
      <t>タイショウ</t>
    </rPh>
    <rPh sb="3" eb="4">
      <t>ネン</t>
    </rPh>
    <phoneticPr fontId="25"/>
  </si>
  <si>
    <t>大正14年</t>
    <rPh sb="0" eb="2">
      <t>タイショウ</t>
    </rPh>
    <rPh sb="4" eb="5">
      <t>ネン</t>
    </rPh>
    <phoneticPr fontId="25"/>
  </si>
  <si>
    <t>昭和5年</t>
    <rPh sb="0" eb="2">
      <t>ショウワ</t>
    </rPh>
    <rPh sb="3" eb="4">
      <t>ネン</t>
    </rPh>
    <phoneticPr fontId="25"/>
  </si>
  <si>
    <t>昭和10年</t>
    <rPh sb="0" eb="2">
      <t>ショウワ</t>
    </rPh>
    <rPh sb="4" eb="5">
      <t>ネン</t>
    </rPh>
    <phoneticPr fontId="25"/>
  </si>
  <si>
    <t>昭和15年</t>
    <rPh sb="0" eb="2">
      <t>ショウワ</t>
    </rPh>
    <rPh sb="4" eb="5">
      <t>ネン</t>
    </rPh>
    <phoneticPr fontId="25"/>
  </si>
  <si>
    <t>昭和22年</t>
    <rPh sb="0" eb="2">
      <t>ショウワ</t>
    </rPh>
    <rPh sb="4" eb="5">
      <t>ネン</t>
    </rPh>
    <phoneticPr fontId="25"/>
  </si>
  <si>
    <t>平成1７年</t>
    <rPh sb="0" eb="2">
      <t>ヘイセイ</t>
    </rPh>
    <rPh sb="4" eb="5">
      <t>ネン</t>
    </rPh>
    <phoneticPr fontId="25"/>
  </si>
  <si>
    <t>平成２２年</t>
    <rPh sb="0" eb="2">
      <t>ヘイセイ</t>
    </rPh>
    <rPh sb="4" eb="5">
      <t>ネン</t>
    </rPh>
    <phoneticPr fontId="25"/>
  </si>
  <si>
    <t>平成２７年</t>
    <rPh sb="0" eb="2">
      <t>ヘイセイ</t>
    </rPh>
    <rPh sb="4" eb="5">
      <t>ネン</t>
    </rPh>
    <phoneticPr fontId="25"/>
  </si>
  <si>
    <t>211</t>
  </si>
  <si>
    <t>（出所）総務省「国勢調査」</t>
    <rPh sb="1" eb="3">
      <t>シュッショ</t>
    </rPh>
    <rPh sb="4" eb="7">
      <t>ソウムショウ</t>
    </rPh>
    <rPh sb="8" eb="10">
      <t>コクセイ</t>
    </rPh>
    <rPh sb="10" eb="12">
      <t>チョウサ</t>
    </rPh>
    <phoneticPr fontId="25"/>
  </si>
  <si>
    <t>市区町村別総人口(41市町）</t>
    <rPh sb="0" eb="2">
      <t>シク</t>
    </rPh>
    <rPh sb="2" eb="4">
      <t>チョウソン</t>
    </rPh>
    <rPh sb="4" eb="5">
      <t>ベツ</t>
    </rPh>
    <rPh sb="5" eb="6">
      <t>ソウ</t>
    </rPh>
    <rPh sb="6" eb="8">
      <t>ジンコウ</t>
    </rPh>
    <rPh sb="11" eb="12">
      <t>シ</t>
    </rPh>
    <rPh sb="12" eb="13">
      <t>マチ</t>
    </rPh>
    <phoneticPr fontId="25"/>
  </si>
  <si>
    <t>市町コード順</t>
    <rPh sb="0" eb="2">
      <t>シチョウ</t>
    </rPh>
    <rPh sb="5" eb="6">
      <t>ジュン</t>
    </rPh>
    <phoneticPr fontId="2"/>
  </si>
  <si>
    <t>(単位:人）</t>
    <rPh sb="1" eb="3">
      <t>タンイ</t>
    </rPh>
    <rPh sb="4" eb="5">
      <t>ニン</t>
    </rPh>
    <phoneticPr fontId="2"/>
  </si>
  <si>
    <t>地域順</t>
    <rPh sb="0" eb="2">
      <t>チイキ</t>
    </rPh>
    <rPh sb="2" eb="3">
      <t>ジュン</t>
    </rPh>
    <phoneticPr fontId="2"/>
  </si>
  <si>
    <t>神戸阪神</t>
    <rPh sb="0" eb="2">
      <t>コウベ</t>
    </rPh>
    <rPh sb="2" eb="4">
      <t>ハンシン</t>
    </rPh>
    <phoneticPr fontId="2"/>
  </si>
  <si>
    <t>播磨</t>
    <rPh sb="0" eb="2">
      <t>ハリマ</t>
    </rPh>
    <phoneticPr fontId="2"/>
  </si>
  <si>
    <t>但馬丹波淡路</t>
    <rPh sb="0" eb="2">
      <t>タジマ</t>
    </rPh>
    <rPh sb="2" eb="4">
      <t>タンバ</t>
    </rPh>
    <rPh sb="4" eb="6">
      <t>アワジ</t>
    </rPh>
    <phoneticPr fontId="2"/>
  </si>
  <si>
    <t>令和3年
(2021)</t>
    <rPh sb="0" eb="2">
      <t>レイワ</t>
    </rPh>
    <rPh sb="3" eb="4">
      <t>ネン</t>
    </rPh>
    <phoneticPr fontId="60"/>
  </si>
  <si>
    <t>兵庫県地域別総人口概要(2020年）</t>
    <rPh sb="0" eb="3">
      <t>ヒョウゴケン</t>
    </rPh>
    <rPh sb="3" eb="6">
      <t>チイキベツ</t>
    </rPh>
    <rPh sb="6" eb="7">
      <t>ソウ</t>
    </rPh>
    <rPh sb="7" eb="9">
      <t>ジンコウ</t>
    </rPh>
    <rPh sb="9" eb="11">
      <t>ガイヨウ</t>
    </rPh>
    <rPh sb="16" eb="17">
      <t>ネン</t>
    </rPh>
    <phoneticPr fontId="2"/>
  </si>
  <si>
    <t>兵庫県地域別世帯概要(2020年）</t>
    <rPh sb="0" eb="3">
      <t>ヒョウゴケン</t>
    </rPh>
    <rPh sb="3" eb="6">
      <t>チイキベツ</t>
    </rPh>
    <rPh sb="6" eb="8">
      <t>セタイ</t>
    </rPh>
    <rPh sb="8" eb="10">
      <t>ガイヨウ</t>
    </rPh>
    <rPh sb="15" eb="16">
      <t>ネン</t>
    </rPh>
    <phoneticPr fontId="2"/>
  </si>
  <si>
    <t>2015.10.1</t>
    <phoneticPr fontId="2"/>
  </si>
  <si>
    <t>20～74歳</t>
    <rPh sb="5" eb="6">
      <t>サイ</t>
    </rPh>
    <phoneticPr fontId="2"/>
  </si>
  <si>
    <t>15～44歳</t>
    <rPh sb="5" eb="6">
      <t>サイ</t>
    </rPh>
    <phoneticPr fontId="2"/>
  </si>
  <si>
    <t>45～64歳</t>
    <rPh sb="5" eb="6">
      <t>サイ</t>
    </rPh>
    <phoneticPr fontId="2"/>
  </si>
  <si>
    <t>区分</t>
    <rPh sb="0" eb="1">
      <t>ク</t>
    </rPh>
    <rPh sb="1" eb="2">
      <t>ブン</t>
    </rPh>
    <phoneticPr fontId="60"/>
  </si>
  <si>
    <t>28 兵庫県</t>
    <phoneticPr fontId="60"/>
  </si>
  <si>
    <t>昭和40年
(1965)</t>
    <rPh sb="4" eb="5">
      <t>ネン</t>
    </rPh>
    <phoneticPr fontId="60"/>
  </si>
  <si>
    <t>昭和45年
(1970)</t>
    <rPh sb="4" eb="5">
      <t>ネン</t>
    </rPh>
    <phoneticPr fontId="60"/>
  </si>
  <si>
    <t>昭和50年
(1975)</t>
    <rPh sb="4" eb="5">
      <t>ネン</t>
    </rPh>
    <phoneticPr fontId="60"/>
  </si>
  <si>
    <t>平成27年
(2015)</t>
    <rPh sb="0" eb="2">
      <t>ヘイセイ</t>
    </rPh>
    <rPh sb="4" eb="5">
      <t>ネン</t>
    </rPh>
    <phoneticPr fontId="60"/>
  </si>
  <si>
    <t>総数</t>
  </si>
  <si>
    <t>0～4歳</t>
  </si>
  <si>
    <t>5～9歳</t>
  </si>
  <si>
    <t>10～14歳</t>
  </si>
  <si>
    <t>15～19歳</t>
  </si>
  <si>
    <t>20～24歳</t>
  </si>
  <si>
    <t>25～29歳</t>
  </si>
  <si>
    <t>30～34歳</t>
  </si>
  <si>
    <t>35～39歳</t>
  </si>
  <si>
    <t>40～44歳</t>
    <phoneticPr fontId="60"/>
  </si>
  <si>
    <t>45～49歳</t>
  </si>
  <si>
    <t>50～54歳</t>
  </si>
  <si>
    <t>55～59歳</t>
  </si>
  <si>
    <t>60～64歳</t>
  </si>
  <si>
    <t>65～69歳</t>
  </si>
  <si>
    <t>70～74歳</t>
  </si>
  <si>
    <t>75～79歳</t>
  </si>
  <si>
    <t>80～84歳</t>
  </si>
  <si>
    <t>85～89歳</t>
  </si>
  <si>
    <t>90～94歳</t>
    <phoneticPr fontId="60"/>
  </si>
  <si>
    <t>95～99歳</t>
    <phoneticPr fontId="60"/>
  </si>
  <si>
    <t>100歳以上</t>
    <rPh sb="3" eb="4">
      <t>サイ</t>
    </rPh>
    <rPh sb="4" eb="6">
      <t>イジョウ</t>
    </rPh>
    <phoneticPr fontId="60"/>
  </si>
  <si>
    <t>(単位：人）</t>
    <rPh sb="1" eb="3">
      <t>タンイ</t>
    </rPh>
    <rPh sb="4" eb="5">
      <t>ニン</t>
    </rPh>
    <phoneticPr fontId="2"/>
  </si>
  <si>
    <t>15～74歳</t>
    <rPh sb="5" eb="6">
      <t>サイ</t>
    </rPh>
    <phoneticPr fontId="2"/>
  </si>
  <si>
    <t>15～64歳</t>
    <rPh sb="5" eb="6">
      <t>サイ</t>
    </rPh>
    <phoneticPr fontId="2"/>
  </si>
  <si>
    <t>差分</t>
    <rPh sb="0" eb="2">
      <t>サブン</t>
    </rPh>
    <phoneticPr fontId="2"/>
  </si>
  <si>
    <t>1990年</t>
    <rPh sb="4" eb="5">
      <t>ネン</t>
    </rPh>
    <phoneticPr fontId="2"/>
  </si>
  <si>
    <t>1995年</t>
    <rPh sb="4" eb="5">
      <t>ネン</t>
    </rPh>
    <phoneticPr fontId="2"/>
  </si>
  <si>
    <t>夫婦と親</t>
    <rPh sb="0" eb="2">
      <t>フウフ</t>
    </rPh>
    <rPh sb="3" eb="4">
      <t>オヤ</t>
    </rPh>
    <phoneticPr fontId="2"/>
  </si>
  <si>
    <t>夫婦と</t>
    <rPh sb="0" eb="2">
      <t>フウフ</t>
    </rPh>
    <phoneticPr fontId="2"/>
  </si>
  <si>
    <t>親と子</t>
    <rPh sb="0" eb="1">
      <t>オヤ</t>
    </rPh>
    <rPh sb="2" eb="3">
      <t>コ</t>
    </rPh>
    <phoneticPr fontId="2"/>
  </si>
  <si>
    <t>拡大生産年齢人口</t>
    <rPh sb="0" eb="2">
      <t>カクダイ</t>
    </rPh>
    <rPh sb="2" eb="4">
      <t>セイサン</t>
    </rPh>
    <rPh sb="4" eb="6">
      <t>ネンレイ</t>
    </rPh>
    <rPh sb="6" eb="8">
      <t>ジンコウ</t>
    </rPh>
    <phoneticPr fontId="2"/>
  </si>
  <si>
    <t>備考</t>
    <rPh sb="0" eb="2">
      <t>ビコウ</t>
    </rPh>
    <phoneticPr fontId="2"/>
  </si>
  <si>
    <t>1980年</t>
    <rPh sb="4" eb="5">
      <t>ネン</t>
    </rPh>
    <phoneticPr fontId="2"/>
  </si>
  <si>
    <t>1985年</t>
    <rPh sb="4" eb="5">
      <t>ネン</t>
    </rPh>
    <phoneticPr fontId="2"/>
  </si>
  <si>
    <t>年</t>
    <rPh sb="0" eb="1">
      <t>ネン</t>
    </rPh>
    <phoneticPr fontId="2"/>
  </si>
  <si>
    <t>(単位：世帯）</t>
    <rPh sb="1" eb="3">
      <t>タンイ</t>
    </rPh>
    <rPh sb="4" eb="6">
      <t>セタイ</t>
    </rPh>
    <phoneticPr fontId="2"/>
  </si>
  <si>
    <t>50～54歳</t>
    <rPh sb="5" eb="6">
      <t>サイ</t>
    </rPh>
    <phoneticPr fontId="2"/>
  </si>
  <si>
    <t>生産年齢人口</t>
    <rPh sb="0" eb="2">
      <t>セイサン</t>
    </rPh>
    <rPh sb="2" eb="4">
      <t>ネンレイ</t>
    </rPh>
    <rPh sb="4" eb="6">
      <t>ジンコウ</t>
    </rPh>
    <phoneticPr fontId="2"/>
  </si>
  <si>
    <t>年齢不詳按分後</t>
    <rPh sb="0" eb="2">
      <t>ネンレイ</t>
    </rPh>
    <rPh sb="2" eb="4">
      <t>フショウ</t>
    </rPh>
    <rPh sb="4" eb="6">
      <t>アンブン</t>
    </rPh>
    <rPh sb="6" eb="7">
      <t>ゴ</t>
    </rPh>
    <phoneticPr fontId="2"/>
  </si>
  <si>
    <t>平成27年(2015)</t>
    <rPh sb="0" eb="2">
      <t>ヘイセイ</t>
    </rPh>
    <rPh sb="4" eb="5">
      <t>ネン</t>
    </rPh>
    <phoneticPr fontId="2"/>
  </si>
  <si>
    <t>令和2年(2020)</t>
    <rPh sb="0" eb="2">
      <t>レイワ</t>
    </rPh>
    <rPh sb="3" eb="4">
      <t>ネン</t>
    </rPh>
    <phoneticPr fontId="2"/>
  </si>
  <si>
    <t>兵庫県100年の歩み(1920年～2020年）</t>
    <rPh sb="0" eb="3">
      <t>ヒョウゴケン</t>
    </rPh>
    <rPh sb="6" eb="7">
      <t>ネン</t>
    </rPh>
    <rPh sb="8" eb="9">
      <t>アユ</t>
    </rPh>
    <rPh sb="15" eb="16">
      <t>ネン</t>
    </rPh>
    <rPh sb="21" eb="22">
      <t>ネン</t>
    </rPh>
    <phoneticPr fontId="2"/>
  </si>
  <si>
    <t>国勢調査</t>
    <rPh sb="0" eb="2">
      <t>コクセイ</t>
    </rPh>
    <rPh sb="2" eb="4">
      <t>チョウサ</t>
    </rPh>
    <phoneticPr fontId="2"/>
  </si>
  <si>
    <t>令和2年(2020)国勢調査</t>
    <rPh sb="0" eb="2">
      <t>レイワ</t>
    </rPh>
    <rPh sb="3" eb="4">
      <t>ネン</t>
    </rPh>
    <rPh sb="10" eb="12">
      <t>コクセイ</t>
    </rPh>
    <rPh sb="12" eb="14">
      <t>チョウサ</t>
    </rPh>
    <phoneticPr fontId="2"/>
  </si>
  <si>
    <t>平成27年(2015)国勢調査</t>
    <rPh sb="0" eb="2">
      <t>ヘイセイ</t>
    </rPh>
    <rPh sb="4" eb="5">
      <t>ネン</t>
    </rPh>
    <rPh sb="11" eb="13">
      <t>コクセイ</t>
    </rPh>
    <rPh sb="13" eb="15">
      <t>チョウサ</t>
    </rPh>
    <phoneticPr fontId="2"/>
  </si>
  <si>
    <t>兵庫県　年齢3区分別人口(10月１日現在)</t>
    <rPh sb="0" eb="3">
      <t>ヒョウゴケン</t>
    </rPh>
    <phoneticPr fontId="2"/>
  </si>
  <si>
    <t>05</t>
    <phoneticPr fontId="2"/>
  </si>
  <si>
    <t>総世帯数</t>
    <rPh sb="0" eb="1">
      <t>ソウ</t>
    </rPh>
    <rPh sb="1" eb="4">
      <t>セタイスウ</t>
    </rPh>
    <phoneticPr fontId="2"/>
  </si>
  <si>
    <t>5歳階級別人口(年齢、国籍不祥按分後）</t>
    <rPh sb="1" eb="2">
      <t>サイ</t>
    </rPh>
    <rPh sb="2" eb="5">
      <t>カイキュウベツ</t>
    </rPh>
    <rPh sb="5" eb="7">
      <t>ジンコウ</t>
    </rPh>
    <rPh sb="8" eb="10">
      <t>ネンレイ</t>
    </rPh>
    <rPh sb="11" eb="13">
      <t>コクセキ</t>
    </rPh>
    <rPh sb="13" eb="15">
      <t>フショウ</t>
    </rPh>
    <rPh sb="15" eb="17">
      <t>アンブン</t>
    </rPh>
    <rPh sb="17" eb="18">
      <t>ゴ</t>
    </rPh>
    <phoneticPr fontId="2"/>
  </si>
  <si>
    <t>令和2年(2020)－平成27年(2015)</t>
    <rPh sb="0" eb="2">
      <t>レイワ</t>
    </rPh>
    <rPh sb="3" eb="4">
      <t>ネン</t>
    </rPh>
    <rPh sb="11" eb="13">
      <t>ヘイセイ</t>
    </rPh>
    <rPh sb="15" eb="16">
      <t>ネン</t>
    </rPh>
    <phoneticPr fontId="2"/>
  </si>
  <si>
    <t>世帯の家族類型（16区分）別一般世帯数</t>
    <phoneticPr fontId="38"/>
  </si>
  <si>
    <t xml:space="preserve"> </t>
    <phoneticPr fontId="2"/>
  </si>
  <si>
    <t>※各年数値は10月１日現在</t>
    <rPh sb="1" eb="2">
      <t>カク</t>
    </rPh>
    <rPh sb="2" eb="3">
      <t>ネン</t>
    </rPh>
    <rPh sb="3" eb="5">
      <t>スウチ</t>
    </rPh>
    <rPh sb="8" eb="9">
      <t>ツキ</t>
    </rPh>
    <rPh sb="10" eb="11">
      <t>ヒ</t>
    </rPh>
    <rPh sb="11" eb="13">
      <t>ゲンザイ</t>
    </rPh>
    <phoneticPr fontId="2"/>
  </si>
  <si>
    <t>05</t>
    <phoneticPr fontId="2"/>
  </si>
  <si>
    <t>05※</t>
    <phoneticPr fontId="2"/>
  </si>
  <si>
    <t>15年</t>
    <rPh sb="2" eb="3">
      <t>ネン</t>
    </rPh>
    <phoneticPr fontId="2"/>
  </si>
  <si>
    <t>20年</t>
    <rPh sb="2" eb="3">
      <t>ネン</t>
    </rPh>
    <phoneticPr fontId="2"/>
  </si>
  <si>
    <t>地域順</t>
    <rPh sb="0" eb="2">
      <t>チイキ</t>
    </rPh>
    <rPh sb="2" eb="3">
      <t>ジュン</t>
    </rPh>
    <phoneticPr fontId="2"/>
  </si>
  <si>
    <t>人口増減（2020－2015)</t>
    <rPh sb="0" eb="2">
      <t>ジンコウ</t>
    </rPh>
    <rPh sb="2" eb="4">
      <t>ゾウゲン</t>
    </rPh>
    <phoneticPr fontId="2"/>
  </si>
  <si>
    <t>人口増減(2015-2010)</t>
    <rPh sb="0" eb="2">
      <t>ジンコウ</t>
    </rPh>
    <rPh sb="2" eb="4">
      <t>ゾウゲン</t>
    </rPh>
    <phoneticPr fontId="2"/>
  </si>
  <si>
    <t xml:space="preserve"> 面積
（2020.10.1）</t>
    <phoneticPr fontId="2"/>
  </si>
  <si>
    <t xml:space="preserve"> 面積
（2020.1.1）</t>
    <phoneticPr fontId="2"/>
  </si>
  <si>
    <t>　</t>
    <phoneticPr fontId="2"/>
  </si>
  <si>
    <t>人口増減(20-15)</t>
    <rPh sb="0" eb="2">
      <t>ジンコウ</t>
    </rPh>
    <rPh sb="2" eb="4">
      <t>ゾウゲン</t>
    </rPh>
    <phoneticPr fontId="2"/>
  </si>
  <si>
    <t>世帯数増減(20-15)</t>
    <rPh sb="0" eb="3">
      <t>セタイスウ</t>
    </rPh>
    <rPh sb="3" eb="5">
      <t>ゾウゲン</t>
    </rPh>
    <phoneticPr fontId="2"/>
  </si>
  <si>
    <t>50歳未婚率</t>
    <rPh sb="2" eb="3">
      <t>サイ</t>
    </rPh>
    <rPh sb="3" eb="6">
      <t>ミコンリツ</t>
    </rPh>
    <phoneticPr fontId="2"/>
  </si>
  <si>
    <t xml:space="preserve"> </t>
    <phoneticPr fontId="2"/>
  </si>
  <si>
    <t xml:space="preserve"> </t>
    <phoneticPr fontId="38"/>
  </si>
  <si>
    <t xml:space="preserve"> </t>
    <phoneticPr fontId="2"/>
  </si>
  <si>
    <t>生産年齢人口</t>
    <rPh sb="0" eb="2">
      <t>セイサン</t>
    </rPh>
    <rPh sb="2" eb="4">
      <t>ネンレイ</t>
    </rPh>
    <rPh sb="4" eb="6">
      <t>ジンコウ</t>
    </rPh>
    <phoneticPr fontId="2"/>
  </si>
  <si>
    <t>総人口（除年齢不詳）</t>
    <rPh sb="0" eb="1">
      <t>ソウ</t>
    </rPh>
    <rPh sb="1" eb="3">
      <t>ジンコウ</t>
    </rPh>
    <rPh sb="4" eb="5">
      <t>ノゾ</t>
    </rPh>
    <rPh sb="5" eb="7">
      <t>ネンレイ</t>
    </rPh>
    <rPh sb="7" eb="9">
      <t>フショウ</t>
    </rPh>
    <phoneticPr fontId="2"/>
  </si>
  <si>
    <t>地域別年齢3区分別人口割合の推移</t>
    <rPh sb="0" eb="3">
      <t>チイキベツ</t>
    </rPh>
    <rPh sb="3" eb="5">
      <t>ネンレイ</t>
    </rPh>
    <rPh sb="6" eb="8">
      <t>クブン</t>
    </rPh>
    <rPh sb="8" eb="9">
      <t>ベツ</t>
    </rPh>
    <rPh sb="9" eb="11">
      <t>ジンコウ</t>
    </rPh>
    <rPh sb="11" eb="13">
      <t>ワリアイ</t>
    </rPh>
    <rPh sb="14" eb="16">
      <t>スイイ</t>
    </rPh>
    <phoneticPr fontId="2"/>
  </si>
  <si>
    <t>年少人口</t>
    <rPh sb="0" eb="2">
      <t>ネンショウ</t>
    </rPh>
    <rPh sb="2" eb="4">
      <t>ジンコウ</t>
    </rPh>
    <phoneticPr fontId="2"/>
  </si>
  <si>
    <t>生産年齢人口</t>
    <rPh sb="0" eb="2">
      <t>セイサン</t>
    </rPh>
    <rPh sb="2" eb="4">
      <t>ネンレイ</t>
    </rPh>
    <rPh sb="4" eb="6">
      <t>ジンコウ</t>
    </rPh>
    <phoneticPr fontId="2"/>
  </si>
  <si>
    <t>老年人口</t>
    <rPh sb="0" eb="2">
      <t>ロウネン</t>
    </rPh>
    <rPh sb="2" eb="4">
      <t>ジンコウ</t>
    </rPh>
    <phoneticPr fontId="2"/>
  </si>
  <si>
    <t>拡大生産年齢</t>
    <rPh sb="0" eb="2">
      <t>カクダイ</t>
    </rPh>
    <rPh sb="2" eb="4">
      <t>セイサン</t>
    </rPh>
    <rPh sb="4" eb="6">
      <t>ネンレイ</t>
    </rPh>
    <phoneticPr fontId="2"/>
  </si>
  <si>
    <t>生産年齢2</t>
    <rPh sb="0" eb="2">
      <t>セイサン</t>
    </rPh>
    <rPh sb="2" eb="4">
      <t>ネンレイ</t>
    </rPh>
    <phoneticPr fontId="2"/>
  </si>
  <si>
    <t>生産年齢(前期）</t>
    <rPh sb="0" eb="2">
      <t>セイサン</t>
    </rPh>
    <rPh sb="2" eb="4">
      <t>ネンレイ</t>
    </rPh>
    <rPh sb="5" eb="7">
      <t>ゼンキ</t>
    </rPh>
    <phoneticPr fontId="2"/>
  </si>
  <si>
    <t>生産年齢(後期）</t>
    <rPh sb="0" eb="2">
      <t>セイサン</t>
    </rPh>
    <rPh sb="2" eb="4">
      <t>ネンレイ</t>
    </rPh>
    <rPh sb="5" eb="7">
      <t>コウキ</t>
    </rPh>
    <phoneticPr fontId="2"/>
  </si>
  <si>
    <t>年齢区分</t>
    <rPh sb="0" eb="2">
      <t>ネンレイ</t>
    </rPh>
    <rPh sb="2" eb="4">
      <t>クブン</t>
    </rPh>
    <phoneticPr fontId="2"/>
  </si>
  <si>
    <t>（出所）総務省「国勢調査」（年齢、国籍不祥按分人口）</t>
    <rPh sb="1" eb="3">
      <t>シュッショ</t>
    </rPh>
    <rPh sb="4" eb="7">
      <t>ソウムショウ</t>
    </rPh>
    <rPh sb="8" eb="10">
      <t>コクセイ</t>
    </rPh>
    <rPh sb="10" eb="12">
      <t>チョウサ</t>
    </rPh>
    <rPh sb="14" eb="16">
      <t>ネンレイ</t>
    </rPh>
    <rPh sb="17" eb="19">
      <t>コクセキ</t>
    </rPh>
    <rPh sb="19" eb="21">
      <t>フショウ</t>
    </rPh>
    <rPh sb="21" eb="23">
      <t>アンブン</t>
    </rPh>
    <rPh sb="23" eb="25">
      <t>ジンコウ</t>
    </rPh>
    <phoneticPr fontId="2"/>
  </si>
  <si>
    <t>2005年組替</t>
    <rPh sb="4" eb="5">
      <t>ネン</t>
    </rPh>
    <rPh sb="5" eb="6">
      <t>ク</t>
    </rPh>
    <rPh sb="6" eb="7">
      <t>カ</t>
    </rPh>
    <phoneticPr fontId="2"/>
  </si>
  <si>
    <t>00</t>
    <phoneticPr fontId="2"/>
  </si>
  <si>
    <t>00</t>
    <phoneticPr fontId="2"/>
  </si>
  <si>
    <t>05</t>
    <phoneticPr fontId="2"/>
  </si>
  <si>
    <t>※2006.3.27に安富町が姫路市に編入したため、旧安富町の数値は過去に遡り、中播磨（従前は西播磨）地域で算出</t>
    <rPh sb="11" eb="13">
      <t>ヤストミ</t>
    </rPh>
    <rPh sb="13" eb="14">
      <t>チョウ</t>
    </rPh>
    <rPh sb="15" eb="18">
      <t>ヒメジシ</t>
    </rPh>
    <rPh sb="19" eb="21">
      <t>ヘンニュウ</t>
    </rPh>
    <rPh sb="26" eb="27">
      <t>キュウ</t>
    </rPh>
    <rPh sb="27" eb="30">
      <t>ヤストミチョウ</t>
    </rPh>
    <rPh sb="31" eb="33">
      <t>スウチ</t>
    </rPh>
    <rPh sb="34" eb="36">
      <t>カコ</t>
    </rPh>
    <rPh sb="37" eb="38">
      <t>サカノボ</t>
    </rPh>
    <rPh sb="40" eb="41">
      <t>ナカ</t>
    </rPh>
    <rPh sb="41" eb="43">
      <t>ハリマ</t>
    </rPh>
    <rPh sb="44" eb="46">
      <t>ジュウゼン</t>
    </rPh>
    <rPh sb="47" eb="48">
      <t>ニシ</t>
    </rPh>
    <rPh sb="48" eb="50">
      <t>ハリマ</t>
    </rPh>
    <rPh sb="51" eb="53">
      <t>チイキ</t>
    </rPh>
    <rPh sb="54" eb="56">
      <t>サンシュツ</t>
    </rPh>
    <phoneticPr fontId="2"/>
  </si>
  <si>
    <t>地域別人口の推移</t>
    <rPh sb="0" eb="3">
      <t>チイキベツ</t>
    </rPh>
    <rPh sb="3" eb="5">
      <t>ジンコウ</t>
    </rPh>
    <rPh sb="6" eb="8">
      <t>スイイ</t>
    </rPh>
    <phoneticPr fontId="2"/>
  </si>
  <si>
    <t xml:space="preserve"> </t>
    <phoneticPr fontId="2"/>
  </si>
  <si>
    <t>全国総人口・世帯の推移</t>
    <rPh sb="0" eb="2">
      <t>ゼンコク</t>
    </rPh>
    <rPh sb="2" eb="3">
      <t>ソウ</t>
    </rPh>
    <rPh sb="3" eb="5">
      <t>ジンコウ</t>
    </rPh>
    <rPh sb="6" eb="8">
      <t>セタイ</t>
    </rPh>
    <rPh sb="9" eb="11">
      <t>スイイ</t>
    </rPh>
    <phoneticPr fontId="2"/>
  </si>
  <si>
    <t>年</t>
    <rPh sb="0" eb="1">
      <t>ネン</t>
    </rPh>
    <phoneticPr fontId="2"/>
  </si>
  <si>
    <t>2020年概要</t>
    <rPh sb="4" eb="5">
      <t>ネン</t>
    </rPh>
    <rPh sb="5" eb="7">
      <t>ガイヨウ</t>
    </rPh>
    <phoneticPr fontId="2"/>
  </si>
  <si>
    <t>R2／H27</t>
    <phoneticPr fontId="2"/>
  </si>
  <si>
    <t>前回</t>
    <rPh sb="0" eb="2">
      <t>ゼンカイ</t>
    </rPh>
    <phoneticPr fontId="2"/>
  </si>
  <si>
    <t>面積</t>
    <phoneticPr fontId="54"/>
  </si>
  <si>
    <t>人口密度</t>
    <phoneticPr fontId="54"/>
  </si>
  <si>
    <t>増減数</t>
    <rPh sb="0" eb="1">
      <t>ゾウ</t>
    </rPh>
    <rPh sb="1" eb="3">
      <t>ゲンスウ</t>
    </rPh>
    <phoneticPr fontId="2"/>
  </si>
  <si>
    <t>km2</t>
    <phoneticPr fontId="54"/>
  </si>
  <si>
    <t>1km2当たり</t>
    <phoneticPr fontId="54"/>
  </si>
  <si>
    <t>DID総人口</t>
    <rPh sb="3" eb="4">
      <t>ソウ</t>
    </rPh>
    <rPh sb="4" eb="6">
      <t>ジンコウ</t>
    </rPh>
    <phoneticPr fontId="54"/>
  </si>
  <si>
    <t>DID世帯数</t>
    <rPh sb="3" eb="6">
      <t>セタイスウ</t>
    </rPh>
    <phoneticPr fontId="54"/>
  </si>
  <si>
    <t>兵庫県市区町別人口推移（人口集中地区DID）</t>
    <rPh sb="0" eb="3">
      <t>ヒョウゴケン</t>
    </rPh>
    <rPh sb="3" eb="5">
      <t>シク</t>
    </rPh>
    <rPh sb="5" eb="6">
      <t>マチ</t>
    </rPh>
    <rPh sb="6" eb="7">
      <t>ベツ</t>
    </rPh>
    <rPh sb="7" eb="9">
      <t>ジンコウ</t>
    </rPh>
    <rPh sb="9" eb="11">
      <t>スイイ</t>
    </rPh>
    <rPh sb="12" eb="14">
      <t>ジンコウ</t>
    </rPh>
    <rPh sb="14" eb="16">
      <t>シュウチュウ</t>
    </rPh>
    <rPh sb="16" eb="18">
      <t>チク</t>
    </rPh>
    <phoneticPr fontId="25"/>
  </si>
  <si>
    <t>(資料）総務省「国勢調査」</t>
    <rPh sb="1" eb="3">
      <t>シリョウ</t>
    </rPh>
    <rPh sb="4" eb="7">
      <t>ソウムショウ</t>
    </rPh>
    <rPh sb="8" eb="10">
      <t>コクセイ</t>
    </rPh>
    <rPh sb="10" eb="12">
      <t>チョウサ</t>
    </rPh>
    <phoneticPr fontId="2"/>
  </si>
  <si>
    <t>2020-15</t>
    <phoneticPr fontId="2"/>
  </si>
  <si>
    <t>2015-10</t>
    <phoneticPr fontId="2"/>
  </si>
  <si>
    <t>(単位：人）</t>
    <rPh sb="1" eb="3">
      <t>タンイ</t>
    </rPh>
    <rPh sb="4" eb="5">
      <t>ニン</t>
    </rPh>
    <phoneticPr fontId="2"/>
  </si>
  <si>
    <t>(単位：世帯）</t>
    <rPh sb="1" eb="3">
      <t>タンイ</t>
    </rPh>
    <rPh sb="4" eb="6">
      <t>セタイ</t>
    </rPh>
    <phoneticPr fontId="2"/>
  </si>
  <si>
    <t>3_2</t>
    <phoneticPr fontId="2"/>
  </si>
  <si>
    <t>市町別推移2_2</t>
    <rPh sb="0" eb="3">
      <t>シチョウベツ</t>
    </rPh>
    <rPh sb="3" eb="5">
      <t>スイイ</t>
    </rPh>
    <phoneticPr fontId="2"/>
  </si>
  <si>
    <t>8_2</t>
    <phoneticPr fontId="2"/>
  </si>
  <si>
    <t>地域別推移2_2</t>
    <rPh sb="0" eb="3">
      <t>チイキベツ</t>
    </rPh>
    <rPh sb="3" eb="5">
      <t>スイイ</t>
    </rPh>
    <phoneticPr fontId="2"/>
  </si>
  <si>
    <t>年齢5歳階級別男女別人口(兵庫県）</t>
    <rPh sb="0" eb="2">
      <t>ネンレイ</t>
    </rPh>
    <rPh sb="3" eb="4">
      <t>サイ</t>
    </rPh>
    <rPh sb="4" eb="7">
      <t>カイキュウベツ</t>
    </rPh>
    <rPh sb="7" eb="10">
      <t>ダンジョベツ</t>
    </rPh>
    <rPh sb="10" eb="12">
      <t>ジンコウ</t>
    </rPh>
    <rPh sb="13" eb="16">
      <t>ヒョウゴケン</t>
    </rPh>
    <phoneticPr fontId="2"/>
  </si>
  <si>
    <t>資料</t>
    <rPh sb="0" eb="2">
      <t>シリョウ</t>
    </rPh>
    <phoneticPr fontId="2"/>
  </si>
  <si>
    <t>内容</t>
    <rPh sb="0" eb="2">
      <t>ナイヨウ</t>
    </rPh>
    <phoneticPr fontId="2"/>
  </si>
  <si>
    <t>「国勢調査」等人口関連データの概要</t>
    <rPh sb="1" eb="3">
      <t>コクセイ</t>
    </rPh>
    <rPh sb="3" eb="5">
      <t>チョウサ</t>
    </rPh>
    <rPh sb="6" eb="7">
      <t>トウ</t>
    </rPh>
    <rPh sb="7" eb="9">
      <t>ジンコウ</t>
    </rPh>
    <rPh sb="9" eb="11">
      <t>カンレン</t>
    </rPh>
    <rPh sb="15" eb="17">
      <t>ガイヨウ</t>
    </rPh>
    <phoneticPr fontId="43"/>
  </si>
  <si>
    <t>年齢3区分別人口推移</t>
    <rPh sb="0" eb="2">
      <t>ネンレイ</t>
    </rPh>
    <rPh sb="3" eb="5">
      <t>クブン</t>
    </rPh>
    <rPh sb="5" eb="6">
      <t>ベツ</t>
    </rPh>
    <rPh sb="6" eb="8">
      <t>ジンコウ</t>
    </rPh>
    <rPh sb="8" eb="10">
      <t>スイイ</t>
    </rPh>
    <phoneticPr fontId="2"/>
  </si>
  <si>
    <t>都道府県人口推移</t>
    <rPh sb="0" eb="4">
      <t>トドウフケン</t>
    </rPh>
    <rPh sb="4" eb="6">
      <t>ジンコウ</t>
    </rPh>
    <rPh sb="6" eb="8">
      <t>スイイ</t>
    </rPh>
    <phoneticPr fontId="2"/>
  </si>
  <si>
    <t>都道府県総世帯推移</t>
    <rPh sb="0" eb="4">
      <t>トドウフケン</t>
    </rPh>
    <rPh sb="4" eb="5">
      <t>ソウ</t>
    </rPh>
    <rPh sb="5" eb="7">
      <t>セタイ</t>
    </rPh>
    <rPh sb="7" eb="9">
      <t>スイイ</t>
    </rPh>
    <phoneticPr fontId="2"/>
  </si>
  <si>
    <t>12_2</t>
    <phoneticPr fontId="2"/>
  </si>
  <si>
    <t>都道府県一般世帯推移</t>
    <rPh sb="0" eb="4">
      <t>トドウフケン</t>
    </rPh>
    <rPh sb="4" eb="6">
      <t>イッパン</t>
    </rPh>
    <rPh sb="6" eb="8">
      <t>セタイ</t>
    </rPh>
    <rPh sb="8" eb="10">
      <t>スイイ</t>
    </rPh>
    <phoneticPr fontId="2"/>
  </si>
  <si>
    <t>13_2</t>
    <phoneticPr fontId="2"/>
  </si>
  <si>
    <t>市区町別自然増減</t>
    <rPh sb="0" eb="3">
      <t>シクチョウ</t>
    </rPh>
    <rPh sb="3" eb="4">
      <t>ベツ</t>
    </rPh>
    <rPh sb="4" eb="6">
      <t>シゼン</t>
    </rPh>
    <rPh sb="6" eb="8">
      <t>ゾウゲン</t>
    </rPh>
    <phoneticPr fontId="2"/>
  </si>
  <si>
    <t xml:space="preserve"> </t>
  </si>
  <si>
    <t>市区町/年</t>
    <rPh sb="0" eb="3">
      <t>シクチョウ</t>
    </rPh>
    <rPh sb="4" eb="5">
      <t>ネン</t>
    </rPh>
    <phoneticPr fontId="54"/>
  </si>
  <si>
    <t>昭和55年</t>
    <rPh sb="0" eb="2">
      <t>ショウワ</t>
    </rPh>
    <rPh sb="4" eb="5">
      <t>ネン</t>
    </rPh>
    <phoneticPr fontId="54"/>
  </si>
  <si>
    <t>昭和56年</t>
    <rPh sb="0" eb="2">
      <t>ショウワ</t>
    </rPh>
    <rPh sb="4" eb="5">
      <t>ネン</t>
    </rPh>
    <phoneticPr fontId="54"/>
  </si>
  <si>
    <t>昭和57年</t>
    <rPh sb="0" eb="2">
      <t>ショウワ</t>
    </rPh>
    <rPh sb="4" eb="5">
      <t>ネン</t>
    </rPh>
    <phoneticPr fontId="54"/>
  </si>
  <si>
    <t>昭和58年</t>
    <rPh sb="0" eb="2">
      <t>ショウワ</t>
    </rPh>
    <rPh sb="4" eb="5">
      <t>ネン</t>
    </rPh>
    <phoneticPr fontId="54"/>
  </si>
  <si>
    <t>昭和59年</t>
    <rPh sb="0" eb="2">
      <t>ショウワ</t>
    </rPh>
    <rPh sb="4" eb="5">
      <t>ネン</t>
    </rPh>
    <phoneticPr fontId="54"/>
  </si>
  <si>
    <t>昭和60年</t>
    <rPh sb="0" eb="2">
      <t>ショウワ</t>
    </rPh>
    <rPh sb="4" eb="5">
      <t>ネン</t>
    </rPh>
    <phoneticPr fontId="54"/>
  </si>
  <si>
    <t>昭和61年</t>
    <rPh sb="0" eb="2">
      <t>ショウワ</t>
    </rPh>
    <rPh sb="4" eb="5">
      <t>ネン</t>
    </rPh>
    <phoneticPr fontId="54"/>
  </si>
  <si>
    <t>昭和62年</t>
    <rPh sb="0" eb="2">
      <t>ショウワ</t>
    </rPh>
    <rPh sb="4" eb="5">
      <t>ネン</t>
    </rPh>
    <phoneticPr fontId="54"/>
  </si>
  <si>
    <t>昭和63年</t>
    <rPh sb="0" eb="2">
      <t>ショウワ</t>
    </rPh>
    <rPh sb="4" eb="5">
      <t>ネン</t>
    </rPh>
    <phoneticPr fontId="54"/>
  </si>
  <si>
    <t>平成元年</t>
    <rPh sb="0" eb="2">
      <t>ヘイセイ</t>
    </rPh>
    <rPh sb="2" eb="4">
      <t>ガンネン</t>
    </rPh>
    <phoneticPr fontId="54"/>
  </si>
  <si>
    <t>平成2年</t>
    <rPh sb="0" eb="2">
      <t>ヘイセイ</t>
    </rPh>
    <rPh sb="3" eb="4">
      <t>ネン</t>
    </rPh>
    <phoneticPr fontId="54"/>
  </si>
  <si>
    <t>平成3年</t>
    <rPh sb="0" eb="2">
      <t>ヘイセイ</t>
    </rPh>
    <rPh sb="3" eb="4">
      <t>ネン</t>
    </rPh>
    <phoneticPr fontId="54"/>
  </si>
  <si>
    <t>平成4年</t>
    <rPh sb="0" eb="2">
      <t>ヘイセイ</t>
    </rPh>
    <rPh sb="3" eb="4">
      <t>ネン</t>
    </rPh>
    <phoneticPr fontId="54"/>
  </si>
  <si>
    <t>平成5年</t>
    <rPh sb="0" eb="2">
      <t>ヘイセイ</t>
    </rPh>
    <rPh sb="3" eb="4">
      <t>ネン</t>
    </rPh>
    <phoneticPr fontId="54"/>
  </si>
  <si>
    <t>平成6年</t>
    <rPh sb="0" eb="2">
      <t>ヘイセイ</t>
    </rPh>
    <rPh sb="3" eb="4">
      <t>ネン</t>
    </rPh>
    <phoneticPr fontId="54"/>
  </si>
  <si>
    <t>平成7年</t>
    <rPh sb="0" eb="2">
      <t>ヘイセイ</t>
    </rPh>
    <rPh sb="3" eb="4">
      <t>ネン</t>
    </rPh>
    <phoneticPr fontId="54"/>
  </si>
  <si>
    <t>平成8年</t>
    <rPh sb="0" eb="2">
      <t>ヘイセイ</t>
    </rPh>
    <rPh sb="3" eb="4">
      <t>ネン</t>
    </rPh>
    <phoneticPr fontId="54"/>
  </si>
  <si>
    <t>平成9年</t>
    <rPh sb="0" eb="2">
      <t>ヘイセイ</t>
    </rPh>
    <rPh sb="3" eb="4">
      <t>ネン</t>
    </rPh>
    <phoneticPr fontId="54"/>
  </si>
  <si>
    <t>平成10年</t>
    <rPh sb="0" eb="2">
      <t>ヘイセイ</t>
    </rPh>
    <rPh sb="4" eb="5">
      <t>ネン</t>
    </rPh>
    <phoneticPr fontId="54"/>
  </si>
  <si>
    <t>平成11年</t>
    <rPh sb="0" eb="2">
      <t>ヘイセイ</t>
    </rPh>
    <rPh sb="4" eb="5">
      <t>ネン</t>
    </rPh>
    <phoneticPr fontId="54"/>
  </si>
  <si>
    <t>平成12年</t>
    <rPh sb="0" eb="2">
      <t>ヘイセイ</t>
    </rPh>
    <rPh sb="4" eb="5">
      <t>ネン</t>
    </rPh>
    <phoneticPr fontId="54"/>
  </si>
  <si>
    <t>平成13年</t>
    <rPh sb="0" eb="2">
      <t>ヘイセイ</t>
    </rPh>
    <rPh sb="4" eb="5">
      <t>ネン</t>
    </rPh>
    <phoneticPr fontId="54"/>
  </si>
  <si>
    <t>平成14年</t>
    <rPh sb="0" eb="2">
      <t>ヘイセイ</t>
    </rPh>
    <rPh sb="4" eb="5">
      <t>ネン</t>
    </rPh>
    <phoneticPr fontId="54"/>
  </si>
  <si>
    <t>平成15年</t>
    <rPh sb="0" eb="2">
      <t>ヘイセイ</t>
    </rPh>
    <rPh sb="4" eb="5">
      <t>ネン</t>
    </rPh>
    <phoneticPr fontId="54"/>
  </si>
  <si>
    <t>平成16年</t>
    <rPh sb="0" eb="2">
      <t>ヘイセイ</t>
    </rPh>
    <rPh sb="4" eb="5">
      <t>ネン</t>
    </rPh>
    <phoneticPr fontId="54"/>
  </si>
  <si>
    <t>平成17年</t>
    <rPh sb="0" eb="2">
      <t>ヘイセイ</t>
    </rPh>
    <rPh sb="4" eb="5">
      <t>ネン</t>
    </rPh>
    <phoneticPr fontId="54"/>
  </si>
  <si>
    <t>平成18年</t>
    <rPh sb="0" eb="2">
      <t>ヘイセイ</t>
    </rPh>
    <rPh sb="4" eb="5">
      <t>ネン</t>
    </rPh>
    <phoneticPr fontId="54"/>
  </si>
  <si>
    <t>平成19年</t>
    <rPh sb="0" eb="2">
      <t>ヘイセイ</t>
    </rPh>
    <rPh sb="4" eb="5">
      <t>ネン</t>
    </rPh>
    <phoneticPr fontId="2"/>
  </si>
  <si>
    <t>平成20年</t>
    <rPh sb="0" eb="2">
      <t>ヘイセイ</t>
    </rPh>
    <rPh sb="4" eb="5">
      <t>ネン</t>
    </rPh>
    <phoneticPr fontId="2"/>
  </si>
  <si>
    <t>平成21年</t>
    <rPh sb="0" eb="2">
      <t>ヘイセイ</t>
    </rPh>
    <rPh sb="4" eb="5">
      <t>ネン</t>
    </rPh>
    <phoneticPr fontId="2"/>
  </si>
  <si>
    <t>平成23年</t>
    <rPh sb="0" eb="2">
      <t>ヘイセイ</t>
    </rPh>
    <rPh sb="4" eb="5">
      <t>ネン</t>
    </rPh>
    <phoneticPr fontId="54"/>
  </si>
  <si>
    <t>平成25年</t>
    <rPh sb="0" eb="2">
      <t>ヘイセイ</t>
    </rPh>
    <rPh sb="4" eb="5">
      <t>ネン</t>
    </rPh>
    <phoneticPr fontId="54"/>
  </si>
  <si>
    <t>平成26年</t>
    <rPh sb="0" eb="2">
      <t>ヘイセイ</t>
    </rPh>
    <rPh sb="4" eb="5">
      <t>ネン</t>
    </rPh>
    <phoneticPr fontId="54"/>
  </si>
  <si>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54"/>
  </si>
  <si>
    <t>2021/6/25</t>
    <phoneticPr fontId="54"/>
  </si>
  <si>
    <t>※1980年西区値：垂水区値を人口比で按分推計</t>
    <rPh sb="5" eb="6">
      <t>ネン</t>
    </rPh>
    <rPh sb="6" eb="8">
      <t>ニシク</t>
    </rPh>
    <rPh sb="8" eb="9">
      <t>アタイ</t>
    </rPh>
    <rPh sb="10" eb="12">
      <t>タルミ</t>
    </rPh>
    <rPh sb="12" eb="13">
      <t>ク</t>
    </rPh>
    <rPh sb="13" eb="14">
      <t>アタイ</t>
    </rPh>
    <rPh sb="15" eb="17">
      <t>ジンコウ</t>
    </rPh>
    <rPh sb="17" eb="18">
      <t>ヒ</t>
    </rPh>
    <rPh sb="19" eb="21">
      <t>アンブン</t>
    </rPh>
    <rPh sb="21" eb="23">
      <t>スイケイ</t>
    </rPh>
    <phoneticPr fontId="54"/>
  </si>
  <si>
    <t>県人口推移</t>
    <rPh sb="0" eb="1">
      <t>ケン</t>
    </rPh>
    <rPh sb="1" eb="3">
      <t>ジンコウ</t>
    </rPh>
    <rPh sb="3" eb="5">
      <t>スイイ</t>
    </rPh>
    <phoneticPr fontId="2"/>
  </si>
  <si>
    <t>地域人口世帯</t>
    <rPh sb="0" eb="2">
      <t>チイキ</t>
    </rPh>
    <rPh sb="2" eb="4">
      <t>ジンコウ</t>
    </rPh>
    <rPh sb="4" eb="6">
      <t>セタイ</t>
    </rPh>
    <phoneticPr fontId="2"/>
  </si>
  <si>
    <t>家族類型推移</t>
    <rPh sb="0" eb="2">
      <t>カゾク</t>
    </rPh>
    <rPh sb="2" eb="4">
      <t>ルイケイ</t>
    </rPh>
    <rPh sb="4" eb="6">
      <t>スイイ</t>
    </rPh>
    <phoneticPr fontId="2"/>
  </si>
  <si>
    <t>年齢5歳階級時系列</t>
    <rPh sb="0" eb="2">
      <t>ネンレイ</t>
    </rPh>
    <rPh sb="3" eb="4">
      <t>サイ</t>
    </rPh>
    <rPh sb="4" eb="6">
      <t>カイキュウ</t>
    </rPh>
    <rPh sb="6" eb="9">
      <t>ジケイレツ</t>
    </rPh>
    <phoneticPr fontId="2"/>
  </si>
  <si>
    <t>配偶関係推移</t>
    <rPh sb="0" eb="2">
      <t>ハイグウ</t>
    </rPh>
    <rPh sb="2" eb="4">
      <t>カンケイ</t>
    </rPh>
    <rPh sb="4" eb="6">
      <t>スイイ</t>
    </rPh>
    <phoneticPr fontId="2"/>
  </si>
  <si>
    <t>世帯人員推移</t>
    <rPh sb="0" eb="2">
      <t>セタイ</t>
    </rPh>
    <rPh sb="2" eb="4">
      <t>ジンイン</t>
    </rPh>
    <rPh sb="4" eb="6">
      <t>スイイ</t>
    </rPh>
    <phoneticPr fontId="2"/>
  </si>
  <si>
    <t>21_2</t>
    <phoneticPr fontId="2"/>
  </si>
  <si>
    <t>地域年齢3区分推移2</t>
    <rPh sb="0" eb="2">
      <t>チイキ</t>
    </rPh>
    <rPh sb="2" eb="4">
      <t>ネンレイ</t>
    </rPh>
    <rPh sb="5" eb="7">
      <t>クブン</t>
    </rPh>
    <rPh sb="7" eb="9">
      <t>スイイ</t>
    </rPh>
    <phoneticPr fontId="2"/>
  </si>
  <si>
    <t>国県年齢5歳区分推移</t>
    <rPh sb="0" eb="1">
      <t>クニ</t>
    </rPh>
    <rPh sb="1" eb="2">
      <t>ケン</t>
    </rPh>
    <rPh sb="2" eb="4">
      <t>ネンレイ</t>
    </rPh>
    <rPh sb="5" eb="6">
      <t>サイ</t>
    </rPh>
    <rPh sb="6" eb="8">
      <t>クブン</t>
    </rPh>
    <rPh sb="8" eb="10">
      <t>スイイ</t>
    </rPh>
    <phoneticPr fontId="2"/>
  </si>
  <si>
    <t>市町一般世帯</t>
    <rPh sb="0" eb="2">
      <t>シチョウ</t>
    </rPh>
    <rPh sb="2" eb="4">
      <t>イッパン</t>
    </rPh>
    <rPh sb="4" eb="6">
      <t>セタイ</t>
    </rPh>
    <phoneticPr fontId="2"/>
  </si>
  <si>
    <t>23_2</t>
    <phoneticPr fontId="2"/>
  </si>
  <si>
    <t>都道府県一般世帯</t>
    <rPh sb="0" eb="4">
      <t>トドウフケン</t>
    </rPh>
    <rPh sb="4" eb="6">
      <t>イッパン</t>
    </rPh>
    <rPh sb="6" eb="8">
      <t>セタイ</t>
    </rPh>
    <phoneticPr fontId="2"/>
  </si>
  <si>
    <t>市町人口時系列</t>
    <rPh sb="0" eb="2">
      <t>シチョウ</t>
    </rPh>
    <rPh sb="2" eb="4">
      <t>ジンコウ</t>
    </rPh>
    <rPh sb="4" eb="7">
      <t>ジケイレツ</t>
    </rPh>
    <phoneticPr fontId="2"/>
  </si>
  <si>
    <t>市町世帯時系列</t>
    <rPh sb="0" eb="2">
      <t>シチョウ</t>
    </rPh>
    <rPh sb="2" eb="4">
      <t>セタイ</t>
    </rPh>
    <rPh sb="4" eb="7">
      <t>ジケイレツ</t>
    </rPh>
    <phoneticPr fontId="2"/>
  </si>
  <si>
    <t>市町自然増減時系列</t>
    <rPh sb="0" eb="2">
      <t>シチョウ</t>
    </rPh>
    <rPh sb="2" eb="4">
      <t>シゼン</t>
    </rPh>
    <rPh sb="4" eb="6">
      <t>ゾウゲン</t>
    </rPh>
    <rPh sb="6" eb="9">
      <t>ジケイレツ</t>
    </rPh>
    <phoneticPr fontId="2"/>
  </si>
  <si>
    <t>市町転出入時系列</t>
    <rPh sb="0" eb="2">
      <t>シチョウ</t>
    </rPh>
    <rPh sb="2" eb="5">
      <t>テンシュツニュウ</t>
    </rPh>
    <rPh sb="5" eb="8">
      <t>ジケイレツ</t>
    </rPh>
    <phoneticPr fontId="2"/>
  </si>
  <si>
    <t>2015年</t>
    <rPh sb="4" eb="5">
      <t>ネン</t>
    </rPh>
    <phoneticPr fontId="2"/>
  </si>
  <si>
    <t>総人口、世帯</t>
    <rPh sb="0" eb="1">
      <t>ソウ</t>
    </rPh>
    <rPh sb="1" eb="3">
      <t>ジンコウ</t>
    </rPh>
    <rPh sb="4" eb="6">
      <t>セタイ</t>
    </rPh>
    <phoneticPr fontId="2"/>
  </si>
  <si>
    <t>人口集中地区（DID)</t>
    <rPh sb="0" eb="2">
      <t>ジンコウ</t>
    </rPh>
    <rPh sb="2" eb="4">
      <t>シュウチュウ</t>
    </rPh>
    <rPh sb="4" eb="6">
      <t>チク</t>
    </rPh>
    <phoneticPr fontId="2"/>
  </si>
  <si>
    <t>市区町人口</t>
    <rPh sb="0" eb="3">
      <t>シクチョウ</t>
    </rPh>
    <rPh sb="3" eb="5">
      <t>ジンコウ</t>
    </rPh>
    <phoneticPr fontId="2"/>
  </si>
  <si>
    <t>2010年</t>
    <rPh sb="4" eb="5">
      <t>ネン</t>
    </rPh>
    <phoneticPr fontId="2"/>
  </si>
  <si>
    <t>市区町コード順</t>
    <rPh sb="0" eb="3">
      <t>シクチョウ</t>
    </rPh>
    <rPh sb="6" eb="7">
      <t>ジュン</t>
    </rPh>
    <phoneticPr fontId="2"/>
  </si>
  <si>
    <t>2020年</t>
    <rPh sb="4" eb="5">
      <t>ネン</t>
    </rPh>
    <phoneticPr fontId="2"/>
  </si>
  <si>
    <t>1950年</t>
    <rPh sb="4" eb="5">
      <t>ネン</t>
    </rPh>
    <phoneticPr fontId="2"/>
  </si>
  <si>
    <t>地域順</t>
    <rPh sb="0" eb="2">
      <t>チイキ</t>
    </rPh>
    <rPh sb="2" eb="3">
      <t>ジュン</t>
    </rPh>
    <phoneticPr fontId="2"/>
  </si>
  <si>
    <t>1920年</t>
    <rPh sb="4" eb="5">
      <t>ネン</t>
    </rPh>
    <phoneticPr fontId="2"/>
  </si>
  <si>
    <t>市区町人口グラフ</t>
    <rPh sb="0" eb="3">
      <t>シクチョウ</t>
    </rPh>
    <rPh sb="3" eb="5">
      <t>ジンコウ</t>
    </rPh>
    <phoneticPr fontId="2"/>
  </si>
  <si>
    <t>市区町増減</t>
    <rPh sb="0" eb="3">
      <t>シクチョウ</t>
    </rPh>
    <rPh sb="3" eb="5">
      <t>ゾウゲン</t>
    </rPh>
    <phoneticPr fontId="2"/>
  </si>
  <si>
    <t>地域人口グラフ</t>
    <rPh sb="0" eb="2">
      <t>チイキ</t>
    </rPh>
    <rPh sb="2" eb="4">
      <t>ジンコウ</t>
    </rPh>
    <phoneticPr fontId="2"/>
  </si>
  <si>
    <t>地域人口時系列</t>
    <rPh sb="0" eb="2">
      <t>チイキ</t>
    </rPh>
    <rPh sb="2" eb="4">
      <t>ジンコウ</t>
    </rPh>
    <rPh sb="4" eb="7">
      <t>ジケイレツ</t>
    </rPh>
    <phoneticPr fontId="2"/>
  </si>
  <si>
    <t>1960年</t>
    <rPh sb="4" eb="5">
      <t>ネン</t>
    </rPh>
    <phoneticPr fontId="2"/>
  </si>
  <si>
    <t>地域別推移3</t>
    <rPh sb="0" eb="2">
      <t>チイキ</t>
    </rPh>
    <rPh sb="2" eb="3">
      <t>ベツ</t>
    </rPh>
    <rPh sb="3" eb="5">
      <t>スイイ</t>
    </rPh>
    <phoneticPr fontId="2"/>
  </si>
  <si>
    <t>年齢3区分人口時系列</t>
    <rPh sb="0" eb="2">
      <t>ネンレイ</t>
    </rPh>
    <rPh sb="3" eb="5">
      <t>クブン</t>
    </rPh>
    <rPh sb="5" eb="7">
      <t>ジンコウ</t>
    </rPh>
    <rPh sb="7" eb="10">
      <t>ジケイレツ</t>
    </rPh>
    <phoneticPr fontId="2"/>
  </si>
  <si>
    <t>都道府県総人口時系列</t>
    <rPh sb="0" eb="4">
      <t>トドウフケン</t>
    </rPh>
    <rPh sb="4" eb="7">
      <t>ソウジンコウ</t>
    </rPh>
    <rPh sb="7" eb="10">
      <t>ジケイレツ</t>
    </rPh>
    <phoneticPr fontId="2"/>
  </si>
  <si>
    <t>1879年</t>
    <rPh sb="4" eb="5">
      <t>ネン</t>
    </rPh>
    <phoneticPr fontId="2"/>
  </si>
  <si>
    <t>2020年</t>
    <rPh sb="4" eb="5">
      <t>ネン</t>
    </rPh>
    <phoneticPr fontId="2"/>
  </si>
  <si>
    <t>都道府県総世帯時系列</t>
    <rPh sb="0" eb="4">
      <t>トドウフケン</t>
    </rPh>
    <rPh sb="4" eb="5">
      <t>ソウ</t>
    </rPh>
    <rPh sb="5" eb="7">
      <t>セタイ</t>
    </rPh>
    <rPh sb="7" eb="10">
      <t>ジケイレツ</t>
    </rPh>
    <phoneticPr fontId="2"/>
  </si>
  <si>
    <t>都道府県一般世時系列</t>
  </si>
  <si>
    <t>1920年</t>
    <rPh sb="4" eb="5">
      <t>ネン</t>
    </rPh>
    <phoneticPr fontId="2"/>
  </si>
  <si>
    <t>2020年</t>
    <rPh sb="4" eb="5">
      <t>ネン</t>
    </rPh>
    <phoneticPr fontId="2"/>
  </si>
  <si>
    <t>市町人口増減マップ</t>
    <rPh sb="0" eb="2">
      <t>シチョウ</t>
    </rPh>
    <rPh sb="2" eb="4">
      <t>ジンコウ</t>
    </rPh>
    <rPh sb="4" eb="6">
      <t>ゾウゲン</t>
    </rPh>
    <phoneticPr fontId="2"/>
  </si>
  <si>
    <t>市町世帯増減マップ</t>
    <rPh sb="0" eb="2">
      <t>シチョウ</t>
    </rPh>
    <rPh sb="2" eb="4">
      <t>セタイ</t>
    </rPh>
    <rPh sb="4" eb="6">
      <t>ゾウゲン</t>
    </rPh>
    <phoneticPr fontId="2"/>
  </si>
  <si>
    <t>県人口推移(男女別等）</t>
    <rPh sb="0" eb="1">
      <t>ケン</t>
    </rPh>
    <rPh sb="1" eb="3">
      <t>ジンコウ</t>
    </rPh>
    <rPh sb="3" eb="5">
      <t>スイイ</t>
    </rPh>
    <rPh sb="6" eb="9">
      <t>ダンジョベツ</t>
    </rPh>
    <rPh sb="9" eb="10">
      <t>トウ</t>
    </rPh>
    <phoneticPr fontId="2"/>
  </si>
  <si>
    <t>地域別人口、世帯</t>
    <rPh sb="0" eb="2">
      <t>チイキ</t>
    </rPh>
    <rPh sb="2" eb="3">
      <t>ベツ</t>
    </rPh>
    <rPh sb="3" eb="5">
      <t>ジンコウ</t>
    </rPh>
    <rPh sb="6" eb="8">
      <t>セタイ</t>
    </rPh>
    <phoneticPr fontId="2"/>
  </si>
  <si>
    <t>2015年</t>
    <rPh sb="4" eb="5">
      <t>ネン</t>
    </rPh>
    <phoneticPr fontId="2"/>
  </si>
  <si>
    <t>家族類型世帯推移</t>
    <rPh sb="0" eb="2">
      <t>カゾク</t>
    </rPh>
    <rPh sb="2" eb="4">
      <t>ルイケイ</t>
    </rPh>
    <rPh sb="4" eb="6">
      <t>セタイ</t>
    </rPh>
    <rPh sb="6" eb="8">
      <t>スイイ</t>
    </rPh>
    <phoneticPr fontId="2"/>
  </si>
  <si>
    <t>市町人口増減(2015-20)</t>
    <rPh sb="0" eb="2">
      <t>シチョウ</t>
    </rPh>
    <rPh sb="2" eb="4">
      <t>ジンコウ</t>
    </rPh>
    <rPh sb="4" eb="6">
      <t>ゾウゲン</t>
    </rPh>
    <phoneticPr fontId="2"/>
  </si>
  <si>
    <t>市町世帯増減(2015-20)</t>
    <rPh sb="0" eb="2">
      <t>シチョウ</t>
    </rPh>
    <rPh sb="2" eb="4">
      <t>セタイ</t>
    </rPh>
    <rPh sb="4" eb="6">
      <t>ゾウゲン</t>
    </rPh>
    <phoneticPr fontId="2"/>
  </si>
  <si>
    <t>1970年</t>
    <rPh sb="4" eb="5">
      <t>ネン</t>
    </rPh>
    <phoneticPr fontId="2"/>
  </si>
  <si>
    <t>1965年</t>
    <rPh sb="4" eb="5">
      <t>ネン</t>
    </rPh>
    <phoneticPr fontId="2"/>
  </si>
  <si>
    <t>年齢5歳階級別人口推移</t>
    <rPh sb="0" eb="2">
      <t>ネンレイ</t>
    </rPh>
    <rPh sb="3" eb="4">
      <t>サイ</t>
    </rPh>
    <rPh sb="4" eb="6">
      <t>カイキュウ</t>
    </rPh>
    <rPh sb="6" eb="7">
      <t>ベツ</t>
    </rPh>
    <rPh sb="7" eb="9">
      <t>ジンコウ</t>
    </rPh>
    <rPh sb="9" eb="11">
      <t>スイイ</t>
    </rPh>
    <phoneticPr fontId="2"/>
  </si>
  <si>
    <t>男女別年齢別配偶関係</t>
    <rPh sb="0" eb="3">
      <t>ダンジョベツ</t>
    </rPh>
    <rPh sb="3" eb="6">
      <t>ネンレイベツ</t>
    </rPh>
    <rPh sb="6" eb="8">
      <t>ハイグウ</t>
    </rPh>
    <rPh sb="8" eb="10">
      <t>カンケイ</t>
    </rPh>
    <phoneticPr fontId="2"/>
  </si>
  <si>
    <t>2000年</t>
    <rPh sb="4" eb="5">
      <t>ネン</t>
    </rPh>
    <phoneticPr fontId="2"/>
  </si>
  <si>
    <t>家族類型16区分</t>
    <rPh sb="0" eb="2">
      <t>カゾク</t>
    </rPh>
    <rPh sb="2" eb="4">
      <t>ルイケイ</t>
    </rPh>
    <rPh sb="6" eb="8">
      <t>クブン</t>
    </rPh>
    <phoneticPr fontId="2"/>
  </si>
  <si>
    <t>一般世帯（家族類型）</t>
    <rPh sb="0" eb="2">
      <t>イッパン</t>
    </rPh>
    <rPh sb="2" eb="4">
      <t>セタイ</t>
    </rPh>
    <rPh sb="5" eb="7">
      <t>カゾク</t>
    </rPh>
    <rPh sb="7" eb="9">
      <t>ルイケイ</t>
    </rPh>
    <phoneticPr fontId="2"/>
  </si>
  <si>
    <t>1985年</t>
    <rPh sb="4" eb="5">
      <t>ネン</t>
    </rPh>
    <phoneticPr fontId="2"/>
  </si>
  <si>
    <t>世帯人員別推移</t>
    <rPh sb="0" eb="2">
      <t>セタイ</t>
    </rPh>
    <rPh sb="2" eb="4">
      <t>ジンイン</t>
    </rPh>
    <rPh sb="4" eb="5">
      <t>ベツ</t>
    </rPh>
    <rPh sb="5" eb="7">
      <t>スイイ</t>
    </rPh>
    <phoneticPr fontId="2"/>
  </si>
  <si>
    <t>地域年齢3区分人口</t>
    <rPh sb="0" eb="2">
      <t>チイキ</t>
    </rPh>
    <rPh sb="2" eb="4">
      <t>ネンレイ</t>
    </rPh>
    <rPh sb="5" eb="7">
      <t>クブン</t>
    </rPh>
    <rPh sb="7" eb="9">
      <t>ジンコウ</t>
    </rPh>
    <phoneticPr fontId="2"/>
  </si>
  <si>
    <t>地域別年齢3区分別人口</t>
    <rPh sb="0" eb="2">
      <t>チイキ</t>
    </rPh>
    <rPh sb="2" eb="3">
      <t>ベツ</t>
    </rPh>
    <rPh sb="3" eb="5">
      <t>ネンレイ</t>
    </rPh>
    <rPh sb="6" eb="8">
      <t>クブン</t>
    </rPh>
    <rPh sb="8" eb="9">
      <t>ベツ</t>
    </rPh>
    <rPh sb="9" eb="11">
      <t>ジンコウ</t>
    </rPh>
    <phoneticPr fontId="2"/>
  </si>
  <si>
    <t>2010年</t>
    <rPh sb="4" eb="5">
      <t>ネン</t>
    </rPh>
    <phoneticPr fontId="2"/>
  </si>
  <si>
    <t>地域別年齢区分別人口2</t>
    <rPh sb="0" eb="2">
      <t>チイキ</t>
    </rPh>
    <rPh sb="2" eb="3">
      <t>ベツ</t>
    </rPh>
    <rPh sb="3" eb="5">
      <t>ネンレイ</t>
    </rPh>
    <rPh sb="5" eb="7">
      <t>クブン</t>
    </rPh>
    <rPh sb="7" eb="8">
      <t>ベツ</t>
    </rPh>
    <rPh sb="8" eb="10">
      <t>ジンコウ</t>
    </rPh>
    <phoneticPr fontId="2"/>
  </si>
  <si>
    <t>国県年齢5歳階級人口</t>
    <rPh sb="0" eb="1">
      <t>クニ</t>
    </rPh>
    <rPh sb="1" eb="2">
      <t>ケン</t>
    </rPh>
    <rPh sb="2" eb="4">
      <t>ネンレイ</t>
    </rPh>
    <rPh sb="5" eb="6">
      <t>サイ</t>
    </rPh>
    <rPh sb="6" eb="8">
      <t>カイキュウ</t>
    </rPh>
    <rPh sb="8" eb="10">
      <t>ジンコウ</t>
    </rPh>
    <phoneticPr fontId="2"/>
  </si>
  <si>
    <t>2020年世帯数(都道府県）</t>
    <rPh sb="4" eb="5">
      <t>ネン</t>
    </rPh>
    <rPh sb="5" eb="7">
      <t>セタイ</t>
    </rPh>
    <rPh sb="7" eb="8">
      <t>スウ</t>
    </rPh>
    <rPh sb="9" eb="13">
      <t>トドウフケン</t>
    </rPh>
    <phoneticPr fontId="58"/>
  </si>
  <si>
    <t>都道府県家族類型別世帯</t>
    <rPh sb="0" eb="4">
      <t>トドウフケン</t>
    </rPh>
    <rPh sb="4" eb="6">
      <t>カゾク</t>
    </rPh>
    <rPh sb="6" eb="8">
      <t>ルイケイ</t>
    </rPh>
    <rPh sb="8" eb="9">
      <t>ベツ</t>
    </rPh>
    <rPh sb="9" eb="11">
      <t>セタイ</t>
    </rPh>
    <phoneticPr fontId="2"/>
  </si>
  <si>
    <t>市区町家族累計別世帯</t>
    <rPh sb="0" eb="3">
      <t>シクチョウ</t>
    </rPh>
    <rPh sb="3" eb="5">
      <t>カゾク</t>
    </rPh>
    <rPh sb="5" eb="8">
      <t>ルイケイベツ</t>
    </rPh>
    <rPh sb="8" eb="10">
      <t>セタイ</t>
    </rPh>
    <phoneticPr fontId="2"/>
  </si>
  <si>
    <t>兵庫県推計人口</t>
    <rPh sb="0" eb="3">
      <t>ヒョウゴケン</t>
    </rPh>
    <rPh sb="3" eb="5">
      <t>スイケイ</t>
    </rPh>
    <rPh sb="5" eb="7">
      <t>ジンコウ</t>
    </rPh>
    <phoneticPr fontId="2"/>
  </si>
  <si>
    <t>2021年</t>
    <rPh sb="4" eb="5">
      <t>ネン</t>
    </rPh>
    <phoneticPr fontId="2"/>
  </si>
  <si>
    <t>2020年世帯数(県内市区町）</t>
    <rPh sb="4" eb="5">
      <t>ネン</t>
    </rPh>
    <rPh sb="5" eb="7">
      <t>セタイ</t>
    </rPh>
    <rPh sb="7" eb="8">
      <t>スウ</t>
    </rPh>
    <rPh sb="9" eb="11">
      <t>ケンナイ</t>
    </rPh>
    <rPh sb="11" eb="13">
      <t>シク</t>
    </rPh>
    <rPh sb="13" eb="14">
      <t>マチ</t>
    </rPh>
    <phoneticPr fontId="58"/>
  </si>
  <si>
    <t>市区町人口時系列</t>
    <rPh sb="0" eb="2">
      <t>シク</t>
    </rPh>
    <rPh sb="2" eb="3">
      <t>マチ</t>
    </rPh>
    <rPh sb="3" eb="5">
      <t>ジンコウ</t>
    </rPh>
    <rPh sb="5" eb="8">
      <t>ジケイレツ</t>
    </rPh>
    <phoneticPr fontId="2"/>
  </si>
  <si>
    <t>市区町世帯時系列</t>
    <rPh sb="0" eb="3">
      <t>シクチョウ</t>
    </rPh>
    <rPh sb="3" eb="5">
      <t>セタイ</t>
    </rPh>
    <rPh sb="5" eb="8">
      <t>ジケイレツ</t>
    </rPh>
    <phoneticPr fontId="2"/>
  </si>
  <si>
    <t>市町自然増減時系列</t>
    <rPh sb="0" eb="2">
      <t>シチョウ</t>
    </rPh>
    <rPh sb="2" eb="4">
      <t>シゼン</t>
    </rPh>
    <rPh sb="4" eb="6">
      <t>ゾウゲン</t>
    </rPh>
    <rPh sb="6" eb="9">
      <t>ジケイレツ</t>
    </rPh>
    <phoneticPr fontId="2"/>
  </si>
  <si>
    <t>1980年</t>
    <rPh sb="4" eb="5">
      <t>ネン</t>
    </rPh>
    <phoneticPr fontId="2"/>
  </si>
  <si>
    <t>厚生労働省「人口動態調査」</t>
    <rPh sb="0" eb="2">
      <t>コウセイ</t>
    </rPh>
    <rPh sb="2" eb="5">
      <t>ロウドウショウ</t>
    </rPh>
    <rPh sb="6" eb="8">
      <t>ジンコウ</t>
    </rPh>
    <rPh sb="8" eb="10">
      <t>ドウタイ</t>
    </rPh>
    <rPh sb="10" eb="12">
      <t>チョウサ</t>
    </rPh>
    <phoneticPr fontId="2"/>
  </si>
  <si>
    <t>市区町転出入時系列</t>
    <rPh sb="0" eb="3">
      <t>シクチョウ</t>
    </rPh>
    <rPh sb="3" eb="5">
      <t>テンシュツ</t>
    </rPh>
    <rPh sb="5" eb="6">
      <t>ニュウ</t>
    </rPh>
    <rPh sb="6" eb="9">
      <t>ジケイレツ</t>
    </rPh>
    <phoneticPr fontId="2"/>
  </si>
  <si>
    <t>総務省「住民基本台帳移動報告」</t>
    <rPh sb="0" eb="3">
      <t>ソウムショウ</t>
    </rPh>
    <rPh sb="4" eb="6">
      <t>ジュウミン</t>
    </rPh>
    <rPh sb="6" eb="8">
      <t>キホン</t>
    </rPh>
    <rPh sb="8" eb="10">
      <t>ダイチョウ</t>
    </rPh>
    <rPh sb="10" eb="12">
      <t>イドウ</t>
    </rPh>
    <rPh sb="12" eb="14">
      <t>ホウコク</t>
    </rPh>
    <phoneticPr fontId="2"/>
  </si>
  <si>
    <t>2021/11/30組替</t>
    <rPh sb="10" eb="12">
      <t>クミカ</t>
    </rPh>
    <phoneticPr fontId="2"/>
  </si>
  <si>
    <t>確報R3.11.30</t>
    <rPh sb="0" eb="2">
      <t>カクホウ</t>
    </rPh>
    <phoneticPr fontId="54"/>
  </si>
  <si>
    <t>R3.11組替</t>
    <rPh sb="5" eb="7">
      <t>クミカ</t>
    </rPh>
    <phoneticPr fontId="2"/>
  </si>
  <si>
    <t>2020年国勢調査地域別概要</t>
    <rPh sb="4" eb="5">
      <t>ネン</t>
    </rPh>
    <rPh sb="5" eb="7">
      <t>コクセイ</t>
    </rPh>
    <rPh sb="7" eb="9">
      <t>チョウサ</t>
    </rPh>
    <rPh sb="9" eb="11">
      <t>チイキ</t>
    </rPh>
    <rPh sb="11" eb="12">
      <t>ベツ</t>
    </rPh>
    <rPh sb="12" eb="14">
      <t>ガイヨウ</t>
    </rPh>
    <phoneticPr fontId="2"/>
  </si>
  <si>
    <t>国勢調査確報</t>
    <rPh sb="0" eb="2">
      <t>コクセイ</t>
    </rPh>
    <rPh sb="2" eb="4">
      <t>チョウサ</t>
    </rPh>
    <rPh sb="4" eb="6">
      <t>カクホウ</t>
    </rPh>
    <phoneticPr fontId="54"/>
  </si>
  <si>
    <t>遡及推計</t>
    <rPh sb="0" eb="2">
      <t>ソキュウ</t>
    </rPh>
    <rPh sb="2" eb="4">
      <t>スイケイ</t>
    </rPh>
    <phoneticPr fontId="2"/>
  </si>
  <si>
    <t>　</t>
    <phoneticPr fontId="2"/>
  </si>
  <si>
    <t xml:space="preserve"> </t>
    <phoneticPr fontId="2"/>
  </si>
  <si>
    <t>遡及集計</t>
    <rPh sb="0" eb="2">
      <t>ソキュウ</t>
    </rPh>
    <rPh sb="2" eb="4">
      <t>シュウケイ</t>
    </rPh>
    <phoneticPr fontId="2"/>
  </si>
  <si>
    <t>離死別</t>
    <rPh sb="0" eb="3">
      <t>リシベツ</t>
    </rPh>
    <phoneticPr fontId="2"/>
  </si>
  <si>
    <t>5人</t>
    <rPh sb="1" eb="2">
      <t>ニン</t>
    </rPh>
    <phoneticPr fontId="2"/>
  </si>
  <si>
    <t>6人以上</t>
    <rPh sb="1" eb="2">
      <t>ニン</t>
    </rPh>
    <rPh sb="2" eb="4">
      <t>イジョウ</t>
    </rPh>
    <phoneticPr fontId="2"/>
  </si>
  <si>
    <t>※大項目</t>
  </si>
  <si>
    <t>01(総数（男女別）)</t>
  </si>
  <si>
    <t>02(男)</t>
  </si>
  <si>
    <t>03(女)</t>
  </si>
  <si>
    <t>40～44歳</t>
  </si>
  <si>
    <t>90～94歳</t>
  </si>
  <si>
    <t>95～99歳</t>
  </si>
  <si>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25"/>
  </si>
  <si>
    <t>確報</t>
    <rPh sb="0" eb="2">
      <t>カクホウ</t>
    </rPh>
    <phoneticPr fontId="54"/>
  </si>
  <si>
    <t>2015年-2010年</t>
    <rPh sb="4" eb="5">
      <t>ネン</t>
    </rPh>
    <rPh sb="10" eb="11">
      <t>ネン</t>
    </rPh>
    <phoneticPr fontId="2"/>
  </si>
  <si>
    <t>2020年-2015年</t>
    <rPh sb="4" eb="5">
      <t>ネン</t>
    </rPh>
    <rPh sb="10" eb="11">
      <t>ネン</t>
    </rPh>
    <phoneticPr fontId="2"/>
  </si>
  <si>
    <t>増減(2020年-2015年)</t>
    <rPh sb="0" eb="2">
      <t>ゾウゲン</t>
    </rPh>
    <rPh sb="7" eb="8">
      <t>ネン</t>
    </rPh>
    <rPh sb="13" eb="14">
      <t>ネン</t>
    </rPh>
    <phoneticPr fontId="2"/>
  </si>
  <si>
    <t>増減数</t>
    <rPh sb="0" eb="2">
      <t>ゾウゲン</t>
    </rPh>
    <rPh sb="2" eb="3">
      <t>スウ</t>
    </rPh>
    <phoneticPr fontId="54"/>
  </si>
  <si>
    <t>増減率</t>
    <rPh sb="0" eb="3">
      <t>ゾウゲンリツ</t>
    </rPh>
    <phoneticPr fontId="54"/>
  </si>
  <si>
    <t>％</t>
    <phoneticPr fontId="54"/>
  </si>
  <si>
    <t>(213</t>
    <phoneticPr fontId="25"/>
  </si>
  <si>
    <t xml:space="preserve"> 西脇市)</t>
    <phoneticPr fontId="25"/>
  </si>
  <si>
    <t>(364</t>
    <phoneticPr fontId="25"/>
  </si>
  <si>
    <t xml:space="preserve"> 黒田庄町)</t>
    <phoneticPr fontId="25"/>
  </si>
  <si>
    <t>(215</t>
    <phoneticPr fontId="25"/>
  </si>
  <si>
    <t xml:space="preserve"> 三木市)</t>
    <phoneticPr fontId="25"/>
  </si>
  <si>
    <t>(321</t>
    <phoneticPr fontId="25"/>
  </si>
  <si>
    <t xml:space="preserve"> 吉川町)</t>
    <phoneticPr fontId="25"/>
  </si>
  <si>
    <t>(341</t>
    <phoneticPr fontId="25"/>
  </si>
  <si>
    <t xml:space="preserve"> 社町)</t>
    <phoneticPr fontId="25"/>
  </si>
  <si>
    <t>(342</t>
    <phoneticPr fontId="25"/>
  </si>
  <si>
    <t xml:space="preserve"> 滝野町)</t>
    <phoneticPr fontId="25"/>
  </si>
  <si>
    <t>(343</t>
    <phoneticPr fontId="25"/>
  </si>
  <si>
    <t xml:space="preserve"> 東条町)</t>
    <phoneticPr fontId="25"/>
  </si>
  <si>
    <t>(361</t>
    <phoneticPr fontId="25"/>
  </si>
  <si>
    <t xml:space="preserve"> 中町)</t>
    <phoneticPr fontId="25"/>
  </si>
  <si>
    <t>(362</t>
    <phoneticPr fontId="25"/>
  </si>
  <si>
    <t xml:space="preserve"> 加美町)</t>
    <phoneticPr fontId="25"/>
  </si>
  <si>
    <t>(363</t>
    <phoneticPr fontId="25"/>
  </si>
  <si>
    <t xml:space="preserve"> 八千代町)</t>
    <phoneticPr fontId="25"/>
  </si>
  <si>
    <t>(201</t>
    <phoneticPr fontId="25"/>
  </si>
  <si>
    <t xml:space="preserve"> 姫路市)</t>
    <phoneticPr fontId="25"/>
  </si>
  <si>
    <t>(421</t>
    <phoneticPr fontId="25"/>
  </si>
  <si>
    <t xml:space="preserve"> 家島町)</t>
    <phoneticPr fontId="25"/>
  </si>
  <si>
    <t>(422</t>
    <phoneticPr fontId="25"/>
  </si>
  <si>
    <t xml:space="preserve"> 夢前町)</t>
    <phoneticPr fontId="25"/>
  </si>
  <si>
    <t>(444</t>
    <phoneticPr fontId="25"/>
  </si>
  <si>
    <t xml:space="preserve"> 香寺町)</t>
    <phoneticPr fontId="25"/>
  </si>
  <si>
    <t>(522</t>
    <phoneticPr fontId="25"/>
  </si>
  <si>
    <t xml:space="preserve"> 安富町)</t>
    <phoneticPr fontId="25"/>
  </si>
  <si>
    <t>(441</t>
    <phoneticPr fontId="25"/>
  </si>
  <si>
    <t xml:space="preserve"> 神崎町)</t>
    <phoneticPr fontId="25"/>
  </si>
  <si>
    <t>(445</t>
    <phoneticPr fontId="25"/>
  </si>
  <si>
    <t xml:space="preserve"> 大河内町)</t>
    <phoneticPr fontId="25"/>
  </si>
  <si>
    <t>(521</t>
    <phoneticPr fontId="25"/>
  </si>
  <si>
    <t xml:space="preserve"> 山崎町)</t>
    <phoneticPr fontId="25"/>
  </si>
  <si>
    <t>(523</t>
    <phoneticPr fontId="25"/>
  </si>
  <si>
    <t xml:space="preserve"> 一宮町)</t>
    <phoneticPr fontId="25"/>
  </si>
  <si>
    <t>(524</t>
    <phoneticPr fontId="25"/>
  </si>
  <si>
    <t xml:space="preserve"> 波賀町)</t>
    <phoneticPr fontId="25"/>
  </si>
  <si>
    <t>(525</t>
    <phoneticPr fontId="25"/>
  </si>
  <si>
    <t xml:space="preserve"> 千種町)</t>
    <phoneticPr fontId="25"/>
  </si>
  <si>
    <t>(211</t>
    <phoneticPr fontId="25"/>
  </si>
  <si>
    <t xml:space="preserve"> 龍野市)</t>
    <phoneticPr fontId="25"/>
  </si>
  <si>
    <t>(461</t>
    <phoneticPr fontId="25"/>
  </si>
  <si>
    <t xml:space="preserve"> 新宮町)</t>
    <phoneticPr fontId="25"/>
  </si>
  <si>
    <t>(462</t>
    <phoneticPr fontId="25"/>
  </si>
  <si>
    <t xml:space="preserve"> 揖保川町)</t>
    <phoneticPr fontId="25"/>
  </si>
  <si>
    <t>(463</t>
    <phoneticPr fontId="25"/>
  </si>
  <si>
    <t xml:space="preserve"> 御津町)</t>
    <phoneticPr fontId="25"/>
  </si>
  <si>
    <t>(501</t>
    <phoneticPr fontId="25"/>
  </si>
  <si>
    <t xml:space="preserve"> 佐用町)</t>
    <phoneticPr fontId="25"/>
  </si>
  <si>
    <t>(502</t>
    <phoneticPr fontId="25"/>
  </si>
  <si>
    <t xml:space="preserve"> 上月町)</t>
    <phoneticPr fontId="25"/>
  </si>
  <si>
    <t>(503</t>
    <phoneticPr fontId="25"/>
  </si>
  <si>
    <t xml:space="preserve"> 南光町)</t>
    <phoneticPr fontId="25"/>
  </si>
  <si>
    <t>(504</t>
    <phoneticPr fontId="25"/>
  </si>
  <si>
    <t xml:space="preserve"> 三日月町)</t>
    <phoneticPr fontId="25"/>
  </si>
  <si>
    <t>(209</t>
    <phoneticPr fontId="25"/>
  </si>
  <si>
    <t xml:space="preserve"> 豊岡市)</t>
    <phoneticPr fontId="25"/>
  </si>
  <si>
    <t>(541</t>
    <phoneticPr fontId="25"/>
  </si>
  <si>
    <t xml:space="preserve"> 城崎町)</t>
    <phoneticPr fontId="25"/>
  </si>
  <si>
    <t>(542</t>
    <phoneticPr fontId="25"/>
  </si>
  <si>
    <t xml:space="preserve"> 竹野町)</t>
    <phoneticPr fontId="25"/>
  </si>
  <si>
    <t>(544</t>
    <phoneticPr fontId="25"/>
  </si>
  <si>
    <t xml:space="preserve"> 日高町)</t>
    <phoneticPr fontId="25"/>
  </si>
  <si>
    <t>(561</t>
    <phoneticPr fontId="25"/>
  </si>
  <si>
    <t xml:space="preserve"> 出石町)</t>
    <phoneticPr fontId="25"/>
  </si>
  <si>
    <t>(562</t>
    <phoneticPr fontId="25"/>
  </si>
  <si>
    <t xml:space="preserve"> 但東町)</t>
    <phoneticPr fontId="25"/>
  </si>
  <si>
    <t>(601</t>
    <phoneticPr fontId="25"/>
  </si>
  <si>
    <t xml:space="preserve"> 八鹿町)</t>
    <phoneticPr fontId="25"/>
  </si>
  <si>
    <t>(602</t>
    <phoneticPr fontId="25"/>
  </si>
  <si>
    <t xml:space="preserve"> 養父町)</t>
    <phoneticPr fontId="25"/>
  </si>
  <si>
    <t>(603</t>
    <phoneticPr fontId="25"/>
  </si>
  <si>
    <t xml:space="preserve"> 大屋町)</t>
    <phoneticPr fontId="25"/>
  </si>
  <si>
    <t>(604</t>
    <phoneticPr fontId="25"/>
  </si>
  <si>
    <t xml:space="preserve"> 関宮町)</t>
    <phoneticPr fontId="25"/>
  </si>
  <si>
    <t>(621</t>
    <phoneticPr fontId="25"/>
  </si>
  <si>
    <t xml:space="preserve"> 生野町)</t>
    <phoneticPr fontId="25"/>
  </si>
  <si>
    <t>(622</t>
    <phoneticPr fontId="25"/>
  </si>
  <si>
    <t xml:space="preserve"> 和田山町)</t>
    <phoneticPr fontId="25"/>
  </si>
  <si>
    <t>(623</t>
    <phoneticPr fontId="25"/>
  </si>
  <si>
    <t xml:space="preserve"> 山東町)</t>
    <phoneticPr fontId="25"/>
  </si>
  <si>
    <t>(624</t>
    <phoneticPr fontId="25"/>
  </si>
  <si>
    <t xml:space="preserve"> 朝来町)</t>
    <phoneticPr fontId="25"/>
  </si>
  <si>
    <t>(543</t>
    <phoneticPr fontId="25"/>
  </si>
  <si>
    <t xml:space="preserve"> 香住町)</t>
    <phoneticPr fontId="25"/>
  </si>
  <si>
    <t>(581</t>
    <phoneticPr fontId="25"/>
  </si>
  <si>
    <t xml:space="preserve"> 村岡町)</t>
    <phoneticPr fontId="25"/>
  </si>
  <si>
    <t>(583</t>
    <phoneticPr fontId="25"/>
  </si>
  <si>
    <t xml:space="preserve"> 美方町)</t>
    <phoneticPr fontId="25"/>
  </si>
  <si>
    <t>(582</t>
    <phoneticPr fontId="25"/>
  </si>
  <si>
    <t xml:space="preserve"> 浜坂町)</t>
    <phoneticPr fontId="25"/>
  </si>
  <si>
    <t>(584</t>
    <phoneticPr fontId="25"/>
  </si>
  <si>
    <t xml:space="preserve"> 温泉町)</t>
    <phoneticPr fontId="25"/>
  </si>
  <si>
    <t>(641</t>
    <phoneticPr fontId="25"/>
  </si>
  <si>
    <t xml:space="preserve"> 柏原町)</t>
    <phoneticPr fontId="25"/>
  </si>
  <si>
    <t>(642</t>
    <phoneticPr fontId="25"/>
  </si>
  <si>
    <t xml:space="preserve"> 氷上町)</t>
    <phoneticPr fontId="25"/>
  </si>
  <si>
    <t>(643</t>
    <phoneticPr fontId="25"/>
  </si>
  <si>
    <t xml:space="preserve"> 青垣町)</t>
    <phoneticPr fontId="25"/>
  </si>
  <si>
    <t>(644</t>
    <phoneticPr fontId="25"/>
  </si>
  <si>
    <t xml:space="preserve"> 春日町)</t>
    <phoneticPr fontId="25"/>
  </si>
  <si>
    <t>(645</t>
    <phoneticPr fontId="25"/>
  </si>
  <si>
    <t xml:space="preserve"> 山南町)</t>
    <phoneticPr fontId="25"/>
  </si>
  <si>
    <t>(646</t>
    <phoneticPr fontId="25"/>
  </si>
  <si>
    <t xml:space="preserve"> 市島町)</t>
    <phoneticPr fontId="25"/>
  </si>
  <si>
    <t>(205</t>
    <phoneticPr fontId="25"/>
  </si>
  <si>
    <t xml:space="preserve"> 洲本市)</t>
    <phoneticPr fontId="25"/>
  </si>
  <si>
    <t>(685</t>
    <phoneticPr fontId="25"/>
  </si>
  <si>
    <t xml:space="preserve"> 五色町)</t>
    <phoneticPr fontId="25"/>
  </si>
  <si>
    <t>(701</t>
    <phoneticPr fontId="25"/>
  </si>
  <si>
    <t xml:space="preserve"> 緑町)</t>
    <phoneticPr fontId="25"/>
  </si>
  <si>
    <t>(702</t>
    <phoneticPr fontId="25"/>
  </si>
  <si>
    <t xml:space="preserve"> 西淡町)</t>
    <phoneticPr fontId="25"/>
  </si>
  <si>
    <t>(703</t>
    <phoneticPr fontId="25"/>
  </si>
  <si>
    <t xml:space="preserve"> 三原町)</t>
    <phoneticPr fontId="25"/>
  </si>
  <si>
    <t>(704</t>
    <phoneticPr fontId="25"/>
  </si>
  <si>
    <t xml:space="preserve"> 南淡町)</t>
    <phoneticPr fontId="25"/>
  </si>
  <si>
    <t>(681</t>
    <phoneticPr fontId="25"/>
  </si>
  <si>
    <t xml:space="preserve"> 津名町)</t>
    <phoneticPr fontId="25"/>
  </si>
  <si>
    <t>(682</t>
    <phoneticPr fontId="25"/>
  </si>
  <si>
    <t xml:space="preserve"> 淡路町)</t>
    <phoneticPr fontId="25"/>
  </si>
  <si>
    <t>(683</t>
    <phoneticPr fontId="25"/>
  </si>
  <si>
    <t xml:space="preserve"> 北淡町)</t>
    <phoneticPr fontId="25"/>
  </si>
  <si>
    <t>(684</t>
    <phoneticPr fontId="25"/>
  </si>
  <si>
    <t>(686</t>
    <phoneticPr fontId="25"/>
  </si>
  <si>
    <t xml:space="preserve"> 東浦町)</t>
    <phoneticPr fontId="25"/>
  </si>
  <si>
    <t>12市</t>
    <rPh sb="2" eb="3">
      <t>シ</t>
    </rPh>
    <phoneticPr fontId="2"/>
  </si>
  <si>
    <t>被災地域</t>
    <rPh sb="0" eb="2">
      <t>ヒサイ</t>
    </rPh>
    <rPh sb="2" eb="4">
      <t>チイキ</t>
    </rPh>
    <phoneticPr fontId="2"/>
  </si>
  <si>
    <t>17市12町</t>
    <rPh sb="2" eb="3">
      <t>シ</t>
    </rPh>
    <rPh sb="5" eb="6">
      <t>マチ</t>
    </rPh>
    <phoneticPr fontId="2"/>
  </si>
  <si>
    <t>非被災地域</t>
    <rPh sb="0" eb="1">
      <t>ヒ</t>
    </rPh>
    <rPh sb="1" eb="3">
      <t>ヒサイ</t>
    </rPh>
    <rPh sb="3" eb="5">
      <t>チイキ</t>
    </rPh>
    <phoneticPr fontId="2"/>
  </si>
  <si>
    <t>年</t>
    <rPh sb="0" eb="1">
      <t>ネン</t>
    </rPh>
    <phoneticPr fontId="2"/>
  </si>
  <si>
    <t>00_総数</t>
  </si>
  <si>
    <t>参考表：令和２年国勢調査に関する不詳補完結果　年齢・国籍（日本人・外国人の別）・配偶関係の不詳補完（人口等基本集計に対応）</t>
  </si>
  <si>
    <t>不詳按分後</t>
    <rPh sb="0" eb="2">
      <t>フショウ</t>
    </rPh>
    <rPh sb="2" eb="4">
      <t>アンブン</t>
    </rPh>
    <rPh sb="4" eb="5">
      <t>ゴ</t>
    </rPh>
    <phoneticPr fontId="2"/>
  </si>
  <si>
    <t>地域コ０ド</t>
  </si>
  <si>
    <t>地域識別コ０ド</t>
  </si>
  <si>
    <t>※資料：総務省「国勢調査」(H27,R2年齢不詳按分後）</t>
    <rPh sb="1" eb="3">
      <t>シリョウ</t>
    </rPh>
    <rPh sb="4" eb="7">
      <t>ソウムショウ</t>
    </rPh>
    <rPh sb="8" eb="10">
      <t>コクセイ</t>
    </rPh>
    <rPh sb="10" eb="12">
      <t>チョウサ</t>
    </rPh>
    <rPh sb="20" eb="22">
      <t>ネンレイ</t>
    </rPh>
    <rPh sb="22" eb="24">
      <t>フショウ</t>
    </rPh>
    <rPh sb="24" eb="26">
      <t>アンブン</t>
    </rPh>
    <rPh sb="26" eb="27">
      <t>ゴ</t>
    </rPh>
    <phoneticPr fontId="2"/>
  </si>
  <si>
    <t>令和２年国勢調査　人口等基本集計</t>
  </si>
  <si>
    <t xml:space="preserve"> </t>
    <phoneticPr fontId="81"/>
  </si>
  <si>
    <t>一般世帯数</t>
  </si>
  <si>
    <t>世帯の家族類型</t>
  </si>
  <si>
    <t>0_総数</t>
  </si>
  <si>
    <t>1_親族のみの世帯</t>
  </si>
  <si>
    <t>11_核家族世帯</t>
  </si>
  <si>
    <t>111_夫婦のみの世帯</t>
  </si>
  <si>
    <t>112_夫婦と子供から成る世帯</t>
  </si>
  <si>
    <t>113_男親と子供から成る世帯</t>
  </si>
  <si>
    <t>114_女親と子供から成る世帯</t>
  </si>
  <si>
    <t>12_核家族以外の世帯</t>
  </si>
  <si>
    <t>1201_夫婦と両親から成る世帯</t>
  </si>
  <si>
    <t>1202_夫婦とひとり親から成る世帯</t>
  </si>
  <si>
    <t>1203_夫婦，子供と両親から成る世帯</t>
  </si>
  <si>
    <t>1204_夫婦，子供とひとり親から成る世帯</t>
  </si>
  <si>
    <t>1205_夫婦と他の親族（親，子供を含まない）から成る世帯</t>
  </si>
  <si>
    <t>1206_夫婦，子供と他の親族（親を含まない）から成る世帯</t>
  </si>
  <si>
    <t>1207_夫婦，親と他の親族（子供を含まない）から成る世帯</t>
  </si>
  <si>
    <t>1208_夫婦，子供，親と他の親族から成る世帯</t>
  </si>
  <si>
    <t>1209_兄弟姉妹のみから成る世帯</t>
  </si>
  <si>
    <t>1210_他に分類されない世帯</t>
  </si>
  <si>
    <t>2_非親族を含む世帯</t>
  </si>
  <si>
    <t>3_単独世帯</t>
  </si>
  <si>
    <t>4_世帯の家族類型「不詳」</t>
  </si>
  <si>
    <t>R1_（再掲）3世代世帯</t>
  </si>
  <si>
    <t>R2_（再掲）夫65歳以上，妻60歳以上の夫婦のみの世帯</t>
  </si>
  <si>
    <t>R3_（再掲）65歳以上の単独世帯</t>
  </si>
  <si>
    <t>R4_（再掲）間借り・下宿などの単身者</t>
  </si>
  <si>
    <t>R5_（再掲）会社などの独身寮の単身者</t>
  </si>
  <si>
    <t>1</t>
  </si>
  <si>
    <t>0</t>
  </si>
  <si>
    <t>2</t>
  </si>
  <si>
    <t>3</t>
  </si>
  <si>
    <t>28_兵庫県</t>
  </si>
  <si>
    <t>28000_兵庫県</t>
  </si>
  <si>
    <t>28100_神戸市</t>
  </si>
  <si>
    <t>28101_神戸市東灘区</t>
  </si>
  <si>
    <t>28102_神戸市灘区</t>
  </si>
  <si>
    <t>28105_神戸市兵庫区</t>
  </si>
  <si>
    <t>28106_神戸市長田区</t>
  </si>
  <si>
    <t>28107_神戸市須磨区</t>
  </si>
  <si>
    <t>28108_神戸市垂水区</t>
  </si>
  <si>
    <t>28109_神戸市北区</t>
  </si>
  <si>
    <t>28110_神戸市中央区</t>
  </si>
  <si>
    <t>28111_神戸市西区</t>
  </si>
  <si>
    <t>28201_姫路市</t>
  </si>
  <si>
    <t>28202_尼崎市</t>
  </si>
  <si>
    <t>28203_明石市</t>
  </si>
  <si>
    <t>28204_西宮市</t>
  </si>
  <si>
    <t>28205_洲本市</t>
  </si>
  <si>
    <t>28206_芦屋市</t>
  </si>
  <si>
    <t>28207_伊丹市</t>
  </si>
  <si>
    <t>28208_相生市</t>
  </si>
  <si>
    <t>28209_豊岡市</t>
  </si>
  <si>
    <t>28210_加古川市</t>
  </si>
  <si>
    <t>28212_赤穂市</t>
  </si>
  <si>
    <t>28213_西脇市</t>
  </si>
  <si>
    <t>28214_宝塚市</t>
  </si>
  <si>
    <t>28215_三木市</t>
  </si>
  <si>
    <t>28216_高砂市</t>
  </si>
  <si>
    <t>28217_川西市</t>
  </si>
  <si>
    <t>28218_小野市</t>
  </si>
  <si>
    <t>28219_三田市</t>
  </si>
  <si>
    <t>28220_加西市</t>
  </si>
  <si>
    <t>28221_丹波篠山市</t>
  </si>
  <si>
    <t>28222_養父市</t>
  </si>
  <si>
    <t>28223_丹波市</t>
  </si>
  <si>
    <t>28224_南あわじ市</t>
  </si>
  <si>
    <t>28225_朝来市</t>
  </si>
  <si>
    <t>28226_淡路市</t>
  </si>
  <si>
    <t>28227_宍粟市</t>
  </si>
  <si>
    <t>28228_加東市</t>
  </si>
  <si>
    <t>28229_たつの市</t>
  </si>
  <si>
    <t>28301_猪名川町</t>
  </si>
  <si>
    <t>28365_多可町</t>
  </si>
  <si>
    <t>28381_稲美町</t>
  </si>
  <si>
    <t>28382_播磨町</t>
  </si>
  <si>
    <t>28442_市川町</t>
  </si>
  <si>
    <t>28443_福崎町</t>
  </si>
  <si>
    <t>28446_神河町</t>
  </si>
  <si>
    <t>28464_太子町</t>
  </si>
  <si>
    <t>28481_上郡町</t>
  </si>
  <si>
    <t>28501_佐用町</t>
  </si>
  <si>
    <t>28585_香美町</t>
  </si>
  <si>
    <t>28586_新温泉町</t>
  </si>
  <si>
    <t>第１２0３表　世帯主の男女，世帯主の年齢（5歳階級），世帯の家族類型別一般世帯数0全国，都道府県，市区町村</t>
  </si>
  <si>
    <t>阪神北地域</t>
    <rPh sb="2" eb="3">
      <t>キタ</t>
    </rPh>
    <rPh sb="3" eb="5">
      <t>チイキ</t>
    </rPh>
    <phoneticPr fontId="2"/>
  </si>
  <si>
    <t>東播磨地域</t>
    <rPh sb="3" eb="5">
      <t>チイキ</t>
    </rPh>
    <phoneticPr fontId="2"/>
  </si>
  <si>
    <t>北播磨地域</t>
    <rPh sb="3" eb="5">
      <t>チイキ</t>
    </rPh>
    <phoneticPr fontId="2"/>
  </si>
  <si>
    <t>中播磨地域</t>
    <rPh sb="3" eb="5">
      <t>チイキ</t>
    </rPh>
    <phoneticPr fontId="2"/>
  </si>
  <si>
    <t>西播磨地域</t>
    <rPh sb="3" eb="5">
      <t>チイキ</t>
    </rPh>
    <phoneticPr fontId="2"/>
  </si>
  <si>
    <t>65歳以上単身者世帯</t>
    <rPh sb="2" eb="5">
      <t>サイイジョウ</t>
    </rPh>
    <rPh sb="5" eb="8">
      <t>タンシンシャ</t>
    </rPh>
    <rPh sb="8" eb="10">
      <t>セタイ</t>
    </rPh>
    <phoneticPr fontId="2"/>
  </si>
  <si>
    <t>（再掲）15歳未満</t>
    <phoneticPr fontId="2"/>
  </si>
  <si>
    <t>（再掲）15～64歳</t>
    <phoneticPr fontId="2"/>
  </si>
  <si>
    <t>（再掲）65歳以上</t>
    <phoneticPr fontId="2"/>
  </si>
  <si>
    <t>（再掲）75歳以上</t>
    <phoneticPr fontId="2"/>
  </si>
  <si>
    <t>（再掲）85歳以上</t>
    <phoneticPr fontId="2"/>
  </si>
  <si>
    <t>（再掲）20～69歳</t>
    <phoneticPr fontId="2"/>
  </si>
  <si>
    <t>15歳未満</t>
    <phoneticPr fontId="2"/>
  </si>
  <si>
    <t>15～64歳</t>
    <phoneticPr fontId="2"/>
  </si>
  <si>
    <t>65歳以上</t>
    <phoneticPr fontId="2"/>
  </si>
  <si>
    <t>総数</t>
    <phoneticPr fontId="2"/>
  </si>
  <si>
    <t>参考表：平成27年国勢調査に関する不詳補完結果（遡及集計） 年齢・国籍（日本人・外国人の別）・配偶関係の不詳補完（人口等基本集計に対応）</t>
  </si>
  <si>
    <t>2015年(年齢不詳配分後）</t>
    <rPh sb="4" eb="5">
      <t>ネン</t>
    </rPh>
    <rPh sb="6" eb="8">
      <t>ネンレイ</t>
    </rPh>
    <rPh sb="8" eb="10">
      <t>フショウ</t>
    </rPh>
    <rPh sb="10" eb="12">
      <t>ハイブン</t>
    </rPh>
    <rPh sb="12" eb="13">
      <t>ゴ</t>
    </rPh>
    <phoneticPr fontId="2"/>
  </si>
  <si>
    <t>2020年(年齢不詳配分後）</t>
    <rPh sb="4" eb="5">
      <t>ネン</t>
    </rPh>
    <rPh sb="6" eb="8">
      <t>ネンレイ</t>
    </rPh>
    <rPh sb="8" eb="10">
      <t>フショウ</t>
    </rPh>
    <rPh sb="10" eb="12">
      <t>ハイブン</t>
    </rPh>
    <rPh sb="12" eb="13">
      <t>ゴ</t>
    </rPh>
    <phoneticPr fontId="2"/>
  </si>
  <si>
    <t xml:space="preserve"> </t>
    <phoneticPr fontId="2"/>
  </si>
  <si>
    <t>第１0４表 男女，年齢（5歳階級及び3区分），国籍総数か日本人別人口，平均年齢，年齢中位数及び人口構成比［年齢別］0全国，都道府県，市区町村</t>
  </si>
  <si>
    <t>第3表　年齢(５歳階級)，男女別人口（国籍(２区分)0特掲） 0 全国，都道府県，市区町村</t>
  </si>
  <si>
    <t>人口構成比［年齢別］</t>
  </si>
  <si>
    <t>（再掲）60歳以上</t>
    <phoneticPr fontId="2"/>
  </si>
  <si>
    <t>（再掲）75歳以上</t>
    <phoneticPr fontId="2"/>
  </si>
  <si>
    <t>（再掲）85歳以上</t>
    <phoneticPr fontId="2"/>
  </si>
  <si>
    <t>（再掲）100歳以上</t>
    <phoneticPr fontId="2"/>
  </si>
  <si>
    <t>（再掲）20～69歳</t>
    <phoneticPr fontId="2"/>
  </si>
  <si>
    <t>2021年11月30日</t>
    <rPh sb="4" eb="5">
      <t>ネン</t>
    </rPh>
    <rPh sb="7" eb="8">
      <t>ツキ</t>
    </rPh>
    <rPh sb="10" eb="11">
      <t>ニチ</t>
    </rPh>
    <phoneticPr fontId="43"/>
  </si>
  <si>
    <t>一般世帯</t>
    <rPh sb="0" eb="2">
      <t>イッパン</t>
    </rPh>
    <rPh sb="2" eb="4">
      <t>セタイ</t>
    </rPh>
    <phoneticPr fontId="2"/>
  </si>
  <si>
    <t xml:space="preserve"> </t>
    <phoneticPr fontId="2"/>
  </si>
  <si>
    <t>兵庫県総人口(各歳別）</t>
    <rPh sb="0" eb="3">
      <t>ヒョウゴケン</t>
    </rPh>
    <rPh sb="3" eb="4">
      <t>ソウ</t>
    </rPh>
    <rPh sb="4" eb="6">
      <t>ジンコウ</t>
    </rPh>
    <rPh sb="7" eb="9">
      <t>カクサイ</t>
    </rPh>
    <rPh sb="9" eb="10">
      <t>ベツ</t>
    </rPh>
    <phoneticPr fontId="54"/>
  </si>
  <si>
    <t>2020/11/30遡及集計</t>
    <rPh sb="10" eb="12">
      <t>ソキュウ</t>
    </rPh>
    <rPh sb="12" eb="14">
      <t>シュウケイ</t>
    </rPh>
    <phoneticPr fontId="54"/>
  </si>
  <si>
    <t>区分</t>
  </si>
  <si>
    <t>大正9(1920)年10月1日</t>
    <rPh sb="0" eb="2">
      <t>タイショウ</t>
    </rPh>
    <rPh sb="9" eb="10">
      <t>ネン</t>
    </rPh>
    <rPh sb="12" eb="13">
      <t>ガツ</t>
    </rPh>
    <rPh sb="14" eb="15">
      <t>ニチ</t>
    </rPh>
    <phoneticPr fontId="58"/>
  </si>
  <si>
    <t>昭和25(1950)年10月1日</t>
    <rPh sb="0" eb="2">
      <t>ショウワ</t>
    </rPh>
    <rPh sb="10" eb="11">
      <t>ネン</t>
    </rPh>
    <rPh sb="13" eb="14">
      <t>ガツ</t>
    </rPh>
    <rPh sb="15" eb="16">
      <t>ニチ</t>
    </rPh>
    <phoneticPr fontId="58"/>
  </si>
  <si>
    <t>昭和35(1960)年10月1日</t>
    <rPh sb="0" eb="2">
      <t>ショウワ</t>
    </rPh>
    <rPh sb="10" eb="11">
      <t>ネン</t>
    </rPh>
    <rPh sb="13" eb="14">
      <t>ガツ</t>
    </rPh>
    <rPh sb="15" eb="16">
      <t>ヒ</t>
    </rPh>
    <phoneticPr fontId="58"/>
  </si>
  <si>
    <t>昭和40(1965)年10月1日</t>
    <rPh sb="0" eb="2">
      <t>ショウワ</t>
    </rPh>
    <rPh sb="10" eb="11">
      <t>ネン</t>
    </rPh>
    <rPh sb="13" eb="14">
      <t>ガツ</t>
    </rPh>
    <rPh sb="15" eb="16">
      <t>ニチ</t>
    </rPh>
    <phoneticPr fontId="58"/>
  </si>
  <si>
    <t>昭和45(1970)年10月1日</t>
    <rPh sb="0" eb="2">
      <t>ショウワ</t>
    </rPh>
    <rPh sb="10" eb="11">
      <t>ネン</t>
    </rPh>
    <rPh sb="13" eb="14">
      <t>ガツ</t>
    </rPh>
    <rPh sb="15" eb="16">
      <t>ニチ</t>
    </rPh>
    <phoneticPr fontId="58"/>
  </si>
  <si>
    <t>昭和50(1975)年10月1日</t>
    <rPh sb="0" eb="2">
      <t>ショウワ</t>
    </rPh>
    <rPh sb="10" eb="11">
      <t>ネン</t>
    </rPh>
    <rPh sb="13" eb="14">
      <t>ガツ</t>
    </rPh>
    <rPh sb="15" eb="16">
      <t>ニチ</t>
    </rPh>
    <phoneticPr fontId="58"/>
  </si>
  <si>
    <t>昭和55(1980)年10月1日</t>
    <rPh sb="0" eb="2">
      <t>ショウワ</t>
    </rPh>
    <rPh sb="10" eb="11">
      <t>ネン</t>
    </rPh>
    <rPh sb="13" eb="14">
      <t>ガツ</t>
    </rPh>
    <rPh sb="15" eb="16">
      <t>ニチ</t>
    </rPh>
    <phoneticPr fontId="58"/>
  </si>
  <si>
    <t>昭和60(1985)年10月1日</t>
    <rPh sb="0" eb="2">
      <t>ショウワ</t>
    </rPh>
    <rPh sb="10" eb="11">
      <t>ネン</t>
    </rPh>
    <rPh sb="13" eb="14">
      <t>ガツ</t>
    </rPh>
    <rPh sb="15" eb="16">
      <t>ニチ</t>
    </rPh>
    <phoneticPr fontId="58"/>
  </si>
  <si>
    <t>平成2(1990)年10月1日</t>
    <rPh sb="0" eb="2">
      <t>ヘイセイ</t>
    </rPh>
    <rPh sb="9" eb="10">
      <t>ネン</t>
    </rPh>
    <rPh sb="12" eb="13">
      <t>ガツ</t>
    </rPh>
    <rPh sb="14" eb="15">
      <t>ニチ</t>
    </rPh>
    <phoneticPr fontId="58"/>
  </si>
  <si>
    <t>平成7(1995)年10月1日</t>
    <rPh sb="0" eb="2">
      <t>ヘイセイ</t>
    </rPh>
    <rPh sb="9" eb="10">
      <t>ネン</t>
    </rPh>
    <rPh sb="12" eb="13">
      <t>ガツ</t>
    </rPh>
    <rPh sb="14" eb="15">
      <t>ニチ</t>
    </rPh>
    <phoneticPr fontId="58"/>
  </si>
  <si>
    <t>平成12(2000)年10月1日</t>
    <rPh sb="0" eb="2">
      <t>ヘイセイ</t>
    </rPh>
    <rPh sb="10" eb="11">
      <t>ネン</t>
    </rPh>
    <rPh sb="13" eb="14">
      <t>ガツ</t>
    </rPh>
    <rPh sb="15" eb="16">
      <t>ニチ</t>
    </rPh>
    <phoneticPr fontId="58"/>
  </si>
  <si>
    <t>平成17(2005)年10月1日</t>
    <rPh sb="0" eb="2">
      <t>ヘイセイ</t>
    </rPh>
    <rPh sb="10" eb="11">
      <t>ネン</t>
    </rPh>
    <rPh sb="13" eb="14">
      <t>ガツ</t>
    </rPh>
    <rPh sb="15" eb="16">
      <t>ニチ</t>
    </rPh>
    <phoneticPr fontId="58"/>
  </si>
  <si>
    <t>平成22(2010)年10月1日</t>
    <rPh sb="0" eb="2">
      <t>ヘイセイ</t>
    </rPh>
    <rPh sb="10" eb="11">
      <t>ネン</t>
    </rPh>
    <rPh sb="13" eb="14">
      <t>ガツ</t>
    </rPh>
    <rPh sb="15" eb="16">
      <t>ニチ</t>
    </rPh>
    <phoneticPr fontId="58"/>
  </si>
  <si>
    <t>平成27(2015)年10月1日</t>
    <rPh sb="0" eb="2">
      <t>ヘイセイ</t>
    </rPh>
    <rPh sb="10" eb="11">
      <t>ネン</t>
    </rPh>
    <rPh sb="13" eb="14">
      <t>ガツ</t>
    </rPh>
    <rPh sb="15" eb="16">
      <t>ニチ</t>
    </rPh>
    <phoneticPr fontId="58"/>
  </si>
  <si>
    <t>平成27年10月1日（不詳按分後）</t>
    <rPh sb="0" eb="2">
      <t>ヘイセイ</t>
    </rPh>
    <rPh sb="4" eb="5">
      <t>ネン</t>
    </rPh>
    <rPh sb="7" eb="8">
      <t>ツキ</t>
    </rPh>
    <rPh sb="9" eb="10">
      <t>ニチ</t>
    </rPh>
    <rPh sb="11" eb="13">
      <t>フショウ</t>
    </rPh>
    <rPh sb="13" eb="15">
      <t>アンブン</t>
    </rPh>
    <rPh sb="15" eb="16">
      <t>ゴ</t>
    </rPh>
    <phoneticPr fontId="54"/>
  </si>
  <si>
    <t>令和2(2020)年10月1日</t>
    <rPh sb="0" eb="2">
      <t>レイワ</t>
    </rPh>
    <rPh sb="9" eb="10">
      <t>ネン</t>
    </rPh>
    <rPh sb="12" eb="13">
      <t>ガツ</t>
    </rPh>
    <rPh sb="14" eb="15">
      <t>ニチ</t>
    </rPh>
    <phoneticPr fontId="58"/>
  </si>
  <si>
    <t>令和2年10月1日（不詳按分後）</t>
    <rPh sb="0" eb="2">
      <t>レイワ</t>
    </rPh>
    <rPh sb="3" eb="4">
      <t>ネン</t>
    </rPh>
    <rPh sb="6" eb="7">
      <t>ツキ</t>
    </rPh>
    <rPh sb="8" eb="9">
      <t>ニチ</t>
    </rPh>
    <rPh sb="10" eb="12">
      <t>フショウ</t>
    </rPh>
    <rPh sb="12" eb="14">
      <t>アンブン</t>
    </rPh>
    <rPh sb="14" eb="15">
      <t>ゴ</t>
    </rPh>
    <phoneticPr fontId="54"/>
  </si>
  <si>
    <t>総数</t>
    <rPh sb="0" eb="2">
      <t>ソウスウ</t>
    </rPh>
    <phoneticPr fontId="58"/>
  </si>
  <si>
    <t>男</t>
    <rPh sb="0" eb="1">
      <t>オトコ</t>
    </rPh>
    <phoneticPr fontId="58"/>
  </si>
  <si>
    <t>女</t>
    <rPh sb="0" eb="1">
      <t>オンナ</t>
    </rPh>
    <phoneticPr fontId="58"/>
  </si>
  <si>
    <t>総  数</t>
  </si>
  <si>
    <t>0歳</t>
    <rPh sb="1" eb="2">
      <t>サイ</t>
    </rPh>
    <phoneticPr fontId="58"/>
  </si>
  <si>
    <t>1歳</t>
    <rPh sb="1" eb="2">
      <t>サイ</t>
    </rPh>
    <phoneticPr fontId="58"/>
  </si>
  <si>
    <t>2歳</t>
    <rPh sb="1" eb="2">
      <t>サイ</t>
    </rPh>
    <phoneticPr fontId="58"/>
  </si>
  <si>
    <t>3歳</t>
    <rPh sb="1" eb="2">
      <t>サイ</t>
    </rPh>
    <phoneticPr fontId="58"/>
  </si>
  <si>
    <t>4歳</t>
    <rPh sb="1" eb="2">
      <t>サイ</t>
    </rPh>
    <phoneticPr fontId="58"/>
  </si>
  <si>
    <t>5歳</t>
    <rPh sb="1" eb="2">
      <t>サイ</t>
    </rPh>
    <phoneticPr fontId="58"/>
  </si>
  <si>
    <t>6歳</t>
    <rPh sb="1" eb="2">
      <t>サイ</t>
    </rPh>
    <phoneticPr fontId="58"/>
  </si>
  <si>
    <t>7歳</t>
    <rPh sb="1" eb="2">
      <t>サイ</t>
    </rPh>
    <phoneticPr fontId="58"/>
  </si>
  <si>
    <t>8歳</t>
    <rPh sb="1" eb="2">
      <t>サイ</t>
    </rPh>
    <phoneticPr fontId="58"/>
  </si>
  <si>
    <t>9歳</t>
    <rPh sb="1" eb="2">
      <t>サイ</t>
    </rPh>
    <phoneticPr fontId="58"/>
  </si>
  <si>
    <t>10歳</t>
    <rPh sb="2" eb="3">
      <t>サイ</t>
    </rPh>
    <phoneticPr fontId="58"/>
  </si>
  <si>
    <t>11歳</t>
    <rPh sb="2" eb="3">
      <t>サイ</t>
    </rPh>
    <phoneticPr fontId="58"/>
  </si>
  <si>
    <t>12歳</t>
    <rPh sb="2" eb="3">
      <t>サイ</t>
    </rPh>
    <phoneticPr fontId="58"/>
  </si>
  <si>
    <t>13歳</t>
    <rPh sb="2" eb="3">
      <t>サイ</t>
    </rPh>
    <phoneticPr fontId="58"/>
  </si>
  <si>
    <t>14歳</t>
    <rPh sb="2" eb="3">
      <t>サイ</t>
    </rPh>
    <phoneticPr fontId="58"/>
  </si>
  <si>
    <t>15歳</t>
    <rPh sb="2" eb="3">
      <t>サイ</t>
    </rPh>
    <phoneticPr fontId="58"/>
  </si>
  <si>
    <t>16歳</t>
    <rPh sb="2" eb="3">
      <t>サイ</t>
    </rPh>
    <phoneticPr fontId="58"/>
  </si>
  <si>
    <t>17歳</t>
    <rPh sb="2" eb="3">
      <t>サイ</t>
    </rPh>
    <phoneticPr fontId="58"/>
  </si>
  <si>
    <t>18歳</t>
    <rPh sb="2" eb="3">
      <t>サイ</t>
    </rPh>
    <phoneticPr fontId="58"/>
  </si>
  <si>
    <t>19歳</t>
    <rPh sb="2" eb="3">
      <t>サイ</t>
    </rPh>
    <phoneticPr fontId="58"/>
  </si>
  <si>
    <t>20歳</t>
    <rPh sb="2" eb="3">
      <t>サイ</t>
    </rPh>
    <phoneticPr fontId="58"/>
  </si>
  <si>
    <t>21歳</t>
    <rPh sb="2" eb="3">
      <t>サイ</t>
    </rPh>
    <phoneticPr fontId="58"/>
  </si>
  <si>
    <t>22歳</t>
    <rPh sb="2" eb="3">
      <t>サイ</t>
    </rPh>
    <phoneticPr fontId="58"/>
  </si>
  <si>
    <t>23歳</t>
    <rPh sb="2" eb="3">
      <t>サイ</t>
    </rPh>
    <phoneticPr fontId="58"/>
  </si>
  <si>
    <t>24歳</t>
    <rPh sb="2" eb="3">
      <t>サイ</t>
    </rPh>
    <phoneticPr fontId="58"/>
  </si>
  <si>
    <t>25歳</t>
    <rPh sb="2" eb="3">
      <t>サイ</t>
    </rPh>
    <phoneticPr fontId="58"/>
  </si>
  <si>
    <t>26歳</t>
    <rPh sb="2" eb="3">
      <t>サイ</t>
    </rPh>
    <phoneticPr fontId="58"/>
  </si>
  <si>
    <t>27歳</t>
    <rPh sb="2" eb="3">
      <t>サイ</t>
    </rPh>
    <phoneticPr fontId="58"/>
  </si>
  <si>
    <t>28歳</t>
    <rPh sb="2" eb="3">
      <t>サイ</t>
    </rPh>
    <phoneticPr fontId="58"/>
  </si>
  <si>
    <t>29歳</t>
    <rPh sb="2" eb="3">
      <t>サイ</t>
    </rPh>
    <phoneticPr fontId="58"/>
  </si>
  <si>
    <t>30歳</t>
    <rPh sb="2" eb="3">
      <t>サイ</t>
    </rPh>
    <phoneticPr fontId="58"/>
  </si>
  <si>
    <t>31歳</t>
    <rPh sb="2" eb="3">
      <t>サイ</t>
    </rPh>
    <phoneticPr fontId="58"/>
  </si>
  <si>
    <t>32歳</t>
    <rPh sb="2" eb="3">
      <t>サイ</t>
    </rPh>
    <phoneticPr fontId="58"/>
  </si>
  <si>
    <t>33歳</t>
    <rPh sb="2" eb="3">
      <t>サイ</t>
    </rPh>
    <phoneticPr fontId="58"/>
  </si>
  <si>
    <t>34歳</t>
    <rPh sb="2" eb="3">
      <t>サイ</t>
    </rPh>
    <phoneticPr fontId="58"/>
  </si>
  <si>
    <t>35歳</t>
    <rPh sb="2" eb="3">
      <t>サイ</t>
    </rPh>
    <phoneticPr fontId="58"/>
  </si>
  <si>
    <t>36歳</t>
    <rPh sb="2" eb="3">
      <t>サイ</t>
    </rPh>
    <phoneticPr fontId="58"/>
  </si>
  <si>
    <t>37歳</t>
    <rPh sb="2" eb="3">
      <t>サイ</t>
    </rPh>
    <phoneticPr fontId="58"/>
  </si>
  <si>
    <t>38歳</t>
    <rPh sb="2" eb="3">
      <t>サイ</t>
    </rPh>
    <phoneticPr fontId="58"/>
  </si>
  <si>
    <t>39歳</t>
    <rPh sb="2" eb="3">
      <t>サイ</t>
    </rPh>
    <phoneticPr fontId="58"/>
  </si>
  <si>
    <t>40歳</t>
    <rPh sb="2" eb="3">
      <t>サイ</t>
    </rPh>
    <phoneticPr fontId="58"/>
  </si>
  <si>
    <t>41歳</t>
    <rPh sb="2" eb="3">
      <t>サイ</t>
    </rPh>
    <phoneticPr fontId="58"/>
  </si>
  <si>
    <t>42歳</t>
    <rPh sb="2" eb="3">
      <t>サイ</t>
    </rPh>
    <phoneticPr fontId="58"/>
  </si>
  <si>
    <t>43歳</t>
    <rPh sb="2" eb="3">
      <t>サイ</t>
    </rPh>
    <phoneticPr fontId="58"/>
  </si>
  <si>
    <t>44歳</t>
    <rPh sb="2" eb="3">
      <t>サイ</t>
    </rPh>
    <phoneticPr fontId="58"/>
  </si>
  <si>
    <t>45歳</t>
    <rPh sb="2" eb="3">
      <t>サイ</t>
    </rPh>
    <phoneticPr fontId="58"/>
  </si>
  <si>
    <t>46歳</t>
    <rPh sb="2" eb="3">
      <t>サイ</t>
    </rPh>
    <phoneticPr fontId="58"/>
  </si>
  <si>
    <t>47歳</t>
    <rPh sb="2" eb="3">
      <t>サイ</t>
    </rPh>
    <phoneticPr fontId="58"/>
  </si>
  <si>
    <t>48歳</t>
    <rPh sb="2" eb="3">
      <t>サイ</t>
    </rPh>
    <phoneticPr fontId="58"/>
  </si>
  <si>
    <t>49歳</t>
    <rPh sb="2" eb="3">
      <t>サイ</t>
    </rPh>
    <phoneticPr fontId="58"/>
  </si>
  <si>
    <t>50歳</t>
    <rPh sb="2" eb="3">
      <t>サイ</t>
    </rPh>
    <phoneticPr fontId="58"/>
  </si>
  <si>
    <t>51歳</t>
    <rPh sb="2" eb="3">
      <t>サイ</t>
    </rPh>
    <phoneticPr fontId="58"/>
  </si>
  <si>
    <t>52歳</t>
    <rPh sb="2" eb="3">
      <t>サイ</t>
    </rPh>
    <phoneticPr fontId="58"/>
  </si>
  <si>
    <t>53歳</t>
    <rPh sb="2" eb="3">
      <t>サイ</t>
    </rPh>
    <phoneticPr fontId="58"/>
  </si>
  <si>
    <t>54歳</t>
    <rPh sb="2" eb="3">
      <t>サイ</t>
    </rPh>
    <phoneticPr fontId="58"/>
  </si>
  <si>
    <t>55歳</t>
    <rPh sb="2" eb="3">
      <t>サイ</t>
    </rPh>
    <phoneticPr fontId="58"/>
  </si>
  <si>
    <t>56歳</t>
    <rPh sb="2" eb="3">
      <t>サイ</t>
    </rPh>
    <phoneticPr fontId="58"/>
  </si>
  <si>
    <t>57歳</t>
    <rPh sb="2" eb="3">
      <t>サイ</t>
    </rPh>
    <phoneticPr fontId="58"/>
  </si>
  <si>
    <t>58歳</t>
    <rPh sb="2" eb="3">
      <t>サイ</t>
    </rPh>
    <phoneticPr fontId="58"/>
  </si>
  <si>
    <t>59歳</t>
    <rPh sb="2" eb="3">
      <t>サイ</t>
    </rPh>
    <phoneticPr fontId="58"/>
  </si>
  <si>
    <t>60歳</t>
    <rPh sb="2" eb="3">
      <t>サイ</t>
    </rPh>
    <phoneticPr fontId="58"/>
  </si>
  <si>
    <t>61歳</t>
    <rPh sb="2" eb="3">
      <t>サイ</t>
    </rPh>
    <phoneticPr fontId="58"/>
  </si>
  <si>
    <t>62歳</t>
    <rPh sb="2" eb="3">
      <t>サイ</t>
    </rPh>
    <phoneticPr fontId="58"/>
  </si>
  <si>
    <t>63歳</t>
    <rPh sb="2" eb="3">
      <t>サイ</t>
    </rPh>
    <phoneticPr fontId="58"/>
  </si>
  <si>
    <t>64歳</t>
    <rPh sb="2" eb="3">
      <t>サイ</t>
    </rPh>
    <phoneticPr fontId="58"/>
  </si>
  <si>
    <t>65歳</t>
    <rPh sb="2" eb="3">
      <t>サイ</t>
    </rPh>
    <phoneticPr fontId="58"/>
  </si>
  <si>
    <t>66歳</t>
    <rPh sb="2" eb="3">
      <t>サイ</t>
    </rPh>
    <phoneticPr fontId="58"/>
  </si>
  <si>
    <t>67歳</t>
    <rPh sb="2" eb="3">
      <t>サイ</t>
    </rPh>
    <phoneticPr fontId="58"/>
  </si>
  <si>
    <t>68歳</t>
    <rPh sb="2" eb="3">
      <t>サイ</t>
    </rPh>
    <phoneticPr fontId="58"/>
  </si>
  <si>
    <t>69歳</t>
    <rPh sb="2" eb="3">
      <t>サイ</t>
    </rPh>
    <phoneticPr fontId="58"/>
  </si>
  <si>
    <t>70歳</t>
    <rPh sb="2" eb="3">
      <t>サイ</t>
    </rPh>
    <phoneticPr fontId="58"/>
  </si>
  <si>
    <t>71歳</t>
    <rPh sb="2" eb="3">
      <t>サイ</t>
    </rPh>
    <phoneticPr fontId="58"/>
  </si>
  <si>
    <t>72歳</t>
    <rPh sb="2" eb="3">
      <t>サイ</t>
    </rPh>
    <phoneticPr fontId="58"/>
  </si>
  <si>
    <t>73歳</t>
    <rPh sb="2" eb="3">
      <t>サイ</t>
    </rPh>
    <phoneticPr fontId="58"/>
  </si>
  <si>
    <t>74歳</t>
    <rPh sb="2" eb="3">
      <t>サイ</t>
    </rPh>
    <phoneticPr fontId="58"/>
  </si>
  <si>
    <t>75歳</t>
    <rPh sb="2" eb="3">
      <t>サイ</t>
    </rPh>
    <phoneticPr fontId="58"/>
  </si>
  <si>
    <t>76歳</t>
    <rPh sb="2" eb="3">
      <t>サイ</t>
    </rPh>
    <phoneticPr fontId="58"/>
  </si>
  <si>
    <t>77歳</t>
    <rPh sb="2" eb="3">
      <t>サイ</t>
    </rPh>
    <phoneticPr fontId="58"/>
  </si>
  <si>
    <t>78歳</t>
    <rPh sb="2" eb="3">
      <t>サイ</t>
    </rPh>
    <phoneticPr fontId="58"/>
  </si>
  <si>
    <t>79歳</t>
    <rPh sb="2" eb="3">
      <t>サイ</t>
    </rPh>
    <phoneticPr fontId="58"/>
  </si>
  <si>
    <t>80歳</t>
    <rPh sb="2" eb="3">
      <t>サイ</t>
    </rPh>
    <phoneticPr fontId="58"/>
  </si>
  <si>
    <t>81歳</t>
    <rPh sb="2" eb="3">
      <t>サイ</t>
    </rPh>
    <phoneticPr fontId="58"/>
  </si>
  <si>
    <t>82歳</t>
    <rPh sb="2" eb="3">
      <t>サイ</t>
    </rPh>
    <phoneticPr fontId="58"/>
  </si>
  <si>
    <t>83歳</t>
    <rPh sb="2" eb="3">
      <t>サイ</t>
    </rPh>
    <phoneticPr fontId="58"/>
  </si>
  <si>
    <t>84歳</t>
    <rPh sb="2" eb="3">
      <t>サイ</t>
    </rPh>
    <phoneticPr fontId="58"/>
  </si>
  <si>
    <t>85歳</t>
    <rPh sb="2" eb="3">
      <t>サイ</t>
    </rPh>
    <phoneticPr fontId="58"/>
  </si>
  <si>
    <t>86歳</t>
    <rPh sb="2" eb="3">
      <t>サイ</t>
    </rPh>
    <phoneticPr fontId="58"/>
  </si>
  <si>
    <t>87歳</t>
    <rPh sb="2" eb="3">
      <t>サイ</t>
    </rPh>
    <phoneticPr fontId="58"/>
  </si>
  <si>
    <t>88歳</t>
    <rPh sb="2" eb="3">
      <t>サイ</t>
    </rPh>
    <phoneticPr fontId="58"/>
  </si>
  <si>
    <t>89歳</t>
    <rPh sb="2" eb="3">
      <t>サイ</t>
    </rPh>
    <phoneticPr fontId="58"/>
  </si>
  <si>
    <t>90歳</t>
    <rPh sb="2" eb="3">
      <t>サイ</t>
    </rPh>
    <phoneticPr fontId="58"/>
  </si>
  <si>
    <t>91歳</t>
    <rPh sb="2" eb="3">
      <t>サイ</t>
    </rPh>
    <phoneticPr fontId="58"/>
  </si>
  <si>
    <t>92歳</t>
    <rPh sb="2" eb="3">
      <t>サイ</t>
    </rPh>
    <phoneticPr fontId="58"/>
  </si>
  <si>
    <t>93歳</t>
    <rPh sb="2" eb="3">
      <t>サイ</t>
    </rPh>
    <phoneticPr fontId="58"/>
  </si>
  <si>
    <t>94歳</t>
    <rPh sb="2" eb="3">
      <t>サイ</t>
    </rPh>
    <phoneticPr fontId="58"/>
  </si>
  <si>
    <t>95歳</t>
    <rPh sb="2" eb="3">
      <t>サイ</t>
    </rPh>
    <phoneticPr fontId="58"/>
  </si>
  <si>
    <t>96歳</t>
    <rPh sb="2" eb="3">
      <t>サイ</t>
    </rPh>
    <phoneticPr fontId="58"/>
  </si>
  <si>
    <t>97歳</t>
    <rPh sb="2" eb="3">
      <t>サイ</t>
    </rPh>
    <phoneticPr fontId="58"/>
  </si>
  <si>
    <t>98歳</t>
    <rPh sb="2" eb="3">
      <t>サイ</t>
    </rPh>
    <phoneticPr fontId="58"/>
  </si>
  <si>
    <t>99歳</t>
    <rPh sb="2" eb="3">
      <t>サイ</t>
    </rPh>
    <phoneticPr fontId="58"/>
  </si>
  <si>
    <t>100歳</t>
  </si>
  <si>
    <t>101歳</t>
  </si>
  <si>
    <t>102歳</t>
  </si>
  <si>
    <t>103歳</t>
  </si>
  <si>
    <t>104歳</t>
  </si>
  <si>
    <t>105歳</t>
  </si>
  <si>
    <t>106歳</t>
  </si>
  <si>
    <t>107歳</t>
  </si>
  <si>
    <t>108歳</t>
  </si>
  <si>
    <t>109歳</t>
  </si>
  <si>
    <t>110歳以上</t>
  </si>
  <si>
    <t>100歳以上</t>
    <phoneticPr fontId="54"/>
  </si>
  <si>
    <t>年齢不詳</t>
  </si>
  <si>
    <t>兵庫県年齢別人口</t>
    <rPh sb="0" eb="3">
      <t>ヒョウゴケン</t>
    </rPh>
    <rPh sb="3" eb="6">
      <t>ネンレイベツ</t>
    </rPh>
    <rPh sb="6" eb="8">
      <t>ジンコウ</t>
    </rPh>
    <phoneticPr fontId="2"/>
  </si>
  <si>
    <t>各歳別人口時系列</t>
    <rPh sb="0" eb="1">
      <t>カク</t>
    </rPh>
    <rPh sb="1" eb="2">
      <t>サイ</t>
    </rPh>
    <rPh sb="2" eb="3">
      <t>ベツ</t>
    </rPh>
    <rPh sb="3" eb="5">
      <t>ジンコウ</t>
    </rPh>
    <rPh sb="5" eb="8">
      <t>ジケイレツ</t>
    </rPh>
    <phoneticPr fontId="2"/>
  </si>
  <si>
    <t>23_3</t>
    <phoneticPr fontId="2"/>
  </si>
  <si>
    <t>地域別年齢別人口</t>
    <rPh sb="0" eb="3">
      <t>チイキベツ</t>
    </rPh>
    <rPh sb="3" eb="6">
      <t>ネンレイベツ</t>
    </rPh>
    <rPh sb="6" eb="8">
      <t>ジンコウ</t>
    </rPh>
    <phoneticPr fontId="2"/>
  </si>
  <si>
    <t>20～69歳</t>
    <phoneticPr fontId="2"/>
  </si>
  <si>
    <t>(単位：人、％）</t>
    <rPh sb="1" eb="3">
      <t>タンイ</t>
    </rPh>
    <rPh sb="4" eb="5">
      <t>ニン</t>
    </rPh>
    <phoneticPr fontId="2"/>
  </si>
  <si>
    <t>15歳未満（％）</t>
    <phoneticPr fontId="2"/>
  </si>
  <si>
    <t>15～64歳（％）</t>
    <phoneticPr fontId="2"/>
  </si>
  <si>
    <t>65歳以上（％）</t>
    <phoneticPr fontId="2"/>
  </si>
  <si>
    <t>(単位：人）</t>
    <rPh sb="1" eb="3">
      <t>タンイ</t>
    </rPh>
    <rPh sb="4" eb="5">
      <t>ニン</t>
    </rPh>
    <phoneticPr fontId="2"/>
  </si>
  <si>
    <t>20-15差</t>
    <rPh sb="5" eb="6">
      <t>サ</t>
    </rPh>
    <phoneticPr fontId="2"/>
  </si>
  <si>
    <t>－</t>
    <phoneticPr fontId="2"/>
  </si>
  <si>
    <t>単独世帯比率</t>
    <rPh sb="0" eb="2">
      <t>タンドク</t>
    </rPh>
    <rPh sb="2" eb="4">
      <t>セタイ</t>
    </rPh>
    <rPh sb="4" eb="6">
      <t>ヒリツ</t>
    </rPh>
    <phoneticPr fontId="2"/>
  </si>
  <si>
    <t>一般世帯</t>
    <rPh sb="0" eb="2">
      <t>イッパン</t>
    </rPh>
    <rPh sb="2" eb="4">
      <t>セタイ</t>
    </rPh>
    <phoneticPr fontId="2"/>
  </si>
  <si>
    <t>世帯当たり人員</t>
    <rPh sb="0" eb="2">
      <t>セタイ</t>
    </rPh>
    <rPh sb="2" eb="3">
      <t>ア</t>
    </rPh>
    <rPh sb="5" eb="7">
      <t>ジンイン</t>
    </rPh>
    <phoneticPr fontId="2"/>
  </si>
  <si>
    <t>人</t>
    <rPh sb="0" eb="1">
      <t>ニン</t>
    </rPh>
    <phoneticPr fontId="2"/>
  </si>
  <si>
    <t>表　市区町別人口増減数及び人口増減率（上位5・下位5市区町）</t>
    <rPh sb="0" eb="1">
      <t>ヒョウ</t>
    </rPh>
    <rPh sb="2" eb="4">
      <t>シク</t>
    </rPh>
    <rPh sb="4" eb="5">
      <t>マチ</t>
    </rPh>
    <rPh sb="5" eb="6">
      <t>ベツ</t>
    </rPh>
    <rPh sb="6" eb="8">
      <t>ジンコウ</t>
    </rPh>
    <rPh sb="8" eb="10">
      <t>ゾウゲン</t>
    </rPh>
    <rPh sb="10" eb="11">
      <t>スウ</t>
    </rPh>
    <rPh sb="11" eb="12">
      <t>オヨ</t>
    </rPh>
    <rPh sb="13" eb="15">
      <t>ジンコウ</t>
    </rPh>
    <rPh sb="15" eb="18">
      <t>ゾウゲンリツ</t>
    </rPh>
    <rPh sb="19" eb="21">
      <t>ジョウイ</t>
    </rPh>
    <rPh sb="23" eb="25">
      <t>カイ</t>
    </rPh>
    <rPh sb="26" eb="29">
      <t>シクチョウ</t>
    </rPh>
    <phoneticPr fontId="2"/>
  </si>
  <si>
    <t>23_3_2</t>
    <phoneticPr fontId="2"/>
  </si>
  <si>
    <t xml:space="preserve">2015年 </t>
    <rPh sb="4" eb="5">
      <t>ネン</t>
    </rPh>
    <phoneticPr fontId="2"/>
  </si>
  <si>
    <t>24_2</t>
    <phoneticPr fontId="2"/>
  </si>
  <si>
    <t>旧市区町人口時系列</t>
    <rPh sb="0" eb="1">
      <t>キュウ</t>
    </rPh>
    <rPh sb="1" eb="3">
      <t>シク</t>
    </rPh>
    <rPh sb="3" eb="4">
      <t>マチ</t>
    </rPh>
    <rPh sb="4" eb="6">
      <t>ジンコウ</t>
    </rPh>
    <rPh sb="6" eb="9">
      <t>ジケイレツ</t>
    </rPh>
    <phoneticPr fontId="2"/>
  </si>
  <si>
    <t>22市66町別</t>
    <rPh sb="2" eb="3">
      <t>シ</t>
    </rPh>
    <rPh sb="5" eb="6">
      <t>マチ</t>
    </rPh>
    <rPh sb="6" eb="7">
      <t>ベツ</t>
    </rPh>
    <phoneticPr fontId="2"/>
  </si>
  <si>
    <t>参考表：平成27年国勢調査に関する不詳補完結果（遡及集計） 年齢・国籍（日本人・外国人の別）・配偶関係の不詳補完（人口等基本集計に対応）</t>
    <phoneticPr fontId="54"/>
  </si>
  <si>
    <t xml:space="preserve"> </t>
    <phoneticPr fontId="2"/>
  </si>
  <si>
    <t xml:space="preserve"> </t>
    <phoneticPr fontId="2"/>
  </si>
  <si>
    <t xml:space="preserve">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</si>
</sst>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76" formatCode="#,##0.0;[Red]\-#,##0.0"/>
    <numFmt numFmtId="177" formatCode="#,##0_ "/>
    <numFmt numFmtId="178" formatCode="#,##0;&quot;△ &quot;#,##0"/>
    <numFmt numFmtId="179" formatCode="0.0;&quot;△ &quot;0.0"/>
    <numFmt numFmtId="180" formatCode="0.00;&quot;△ &quot;0.00"/>
    <numFmt numFmtId="181" formatCode="#,##0.0;&quot;△ &quot;#,##0.0"/>
    <numFmt numFmtId="182" formatCode="#,##0.00;&quot;△ &quot;#,##0.00"/>
    <numFmt numFmtId="183" formatCode="[$-411]ge\.m\.d;@"/>
    <numFmt numFmtId="184" formatCode="#,##0&quot;人　　&quot;;&quot;△ &quot;#,##0&quot;人　　&quot;"/>
    <numFmt numFmtId="185" formatCode="#,##0&quot;世帯　&quot;;&quot;△ &quot;#,##0&quot;世帯　&quot;"/>
    <numFmt numFmtId="186" formatCode="#,##0;&quot;▲ &quot;#,##0"/>
    <numFmt numFmtId="187" formatCode="#&quot;¥&quot;\!\ ###&quot;¥&quot;\!\ ##0"/>
    <numFmt numFmtId="188" formatCode="#,##0.00;&quot;▲ &quot;#,##0.00"/>
    <numFmt numFmtId="189" formatCode="0;&quot;▲ &quot;0"/>
    <numFmt numFmtId="190" formatCode="#,##0.0;&quot;▲ &quot;#,##0.0"/>
    <numFmt numFmtId="191" formatCode="0.00;&quot;▲ &quot;0.00"/>
    <numFmt numFmtId="192" formatCode="0.0;&quot;▲ &quot;0.0"/>
    <numFmt numFmtId="193" formatCode="#,##0_ ;[Red]\-#,##0\ "/>
    <numFmt numFmtId="194" formatCode="#,##0.000;&quot;▲ &quot;#,##0.000"/>
    <numFmt numFmtId="195" formatCode="#,##0.0_ "/>
    <numFmt numFmtId="196" formatCode="#,###,###,##0;&quot; -&quot;###,###,##0"/>
    <numFmt numFmtId="197" formatCode="\ ###,###,##0;&quot;-&quot;###,###,##0"/>
    <numFmt numFmtId="198" formatCode="0;&quot;△ &quot;0"/>
    <numFmt numFmtId="199" formatCode="m/d;@"/>
    <numFmt numFmtId="200" formatCode="0_ "/>
    <numFmt numFmtId="201" formatCode="00000"/>
    <numFmt numFmtId="202" formatCode="m\.d"/>
    <numFmt numFmtId="203" formatCode="0.000000"/>
    <numFmt numFmtId="204" formatCode="#,##0.0;\-#,##0.0"/>
    <numFmt numFmtId="205" formatCode="yyyy&quot;年&quot;m&quot;月&quot;d&quot;日&quot;;@"/>
    <numFmt numFmtId="206" formatCode="0_ ;[Red]\-0\ "/>
    <numFmt numFmtId="207" formatCode="\(@\)"/>
    <numFmt numFmtId="208" formatCode="#\ ###\ ##0;\-#\ ###\ ##0;&quot;－&quot;"/>
  </numFmts>
  <fonts count="82">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name val="ＭＳ 明朝"/>
      <family val="1"/>
      <charset val="128"/>
    </font>
    <font>
      <sz val="11"/>
      <name val="ＭＳ Ｐ明朝"/>
      <family val="1"/>
      <charset val="128"/>
    </font>
    <font>
      <sz val="8"/>
      <name val="ＭＳ ゴシック"/>
      <family val="3"/>
      <charset val="128"/>
    </font>
    <font>
      <sz val="10"/>
      <color indexed="8"/>
      <name val="ＭＳ Ｐゴシック"/>
      <family val="3"/>
      <charset val="128"/>
    </font>
    <font>
      <sz val="7"/>
      <name val="Terminal"/>
      <family val="3"/>
      <charset val="255"/>
    </font>
    <font>
      <sz val="9"/>
      <name val="ＭＳ Ｐ明朝"/>
      <family val="1"/>
      <charset val="128"/>
    </font>
    <font>
      <sz val="6"/>
      <name val="ＭＳ Ｐ明朝"/>
      <family val="1"/>
      <charset val="128"/>
    </font>
    <font>
      <sz val="14"/>
      <name val="ＭＳ 明朝"/>
      <family val="1"/>
      <charset val="128"/>
    </font>
    <font>
      <sz val="10"/>
      <name val="ＭＳ Ｐゴシック"/>
      <family val="3"/>
      <charset val="128"/>
    </font>
    <font>
      <sz val="10"/>
      <color indexed="10"/>
      <name val="ＭＳ Ｐゴシック"/>
      <family val="3"/>
      <charset val="128"/>
    </font>
    <font>
      <i/>
      <sz val="10"/>
      <name val="ＭＳ Ｐゴシック"/>
      <family val="3"/>
      <charset val="128"/>
    </font>
    <font>
      <sz val="10"/>
      <name val="ＭＳ 明朝"/>
      <family val="1"/>
      <charset val="128"/>
    </font>
    <font>
      <b/>
      <sz val="10"/>
      <name val="ＭＳ Ｐゴシック"/>
      <family val="3"/>
      <charset val="128"/>
    </font>
    <font>
      <i/>
      <sz val="11"/>
      <name val="ＭＳ Ｐゴシック"/>
      <family val="3"/>
      <charset val="128"/>
    </font>
    <font>
      <b/>
      <sz val="11"/>
      <name val="ＭＳ Ｐゴシック"/>
      <family val="3"/>
      <charset val="128"/>
    </font>
    <font>
      <sz val="6"/>
      <name val="ＭＳ Ｐゴシック"/>
      <family val="3"/>
      <charset val="128"/>
    </font>
    <font>
      <sz val="10.5"/>
      <name val="ＭＳ Ｐゴシック"/>
      <family val="3"/>
      <charset val="128"/>
    </font>
    <font>
      <sz val="6"/>
      <name val="ＭＳ Ｐゴシック"/>
      <family val="3"/>
      <charset val="128"/>
    </font>
    <font>
      <sz val="11"/>
      <color indexed="63"/>
      <name val="ＭＳ Ｐゴシック"/>
      <family val="3"/>
      <charset val="128"/>
    </font>
    <font>
      <sz val="6"/>
      <name val="ＭＳ Ｐゴシック"/>
      <family val="3"/>
      <charset val="128"/>
    </font>
    <font>
      <sz val="7"/>
      <name val="明朝"/>
      <family val="1"/>
      <charset val="128"/>
    </font>
    <font>
      <sz val="10.5"/>
      <color indexed="8"/>
      <name val="ＭＳ Ｐゴシック"/>
      <family val="3"/>
      <charset val="128"/>
    </font>
    <font>
      <sz val="6"/>
      <name val="ＭＳ Ｐゴシック"/>
      <family val="3"/>
      <charset val="128"/>
    </font>
    <font>
      <sz val="10"/>
      <color theme="1"/>
      <name val="ＭＳ Ｐゴシック"/>
      <family val="3"/>
      <charset val="128"/>
    </font>
    <font>
      <sz val="11"/>
      <color theme="1"/>
      <name val="ＭＳ Ｐゴシック"/>
      <family val="3"/>
      <charset val="128"/>
    </font>
    <font>
      <sz val="9"/>
      <color theme="1"/>
      <name val="ＭＳ Ｐゴシック"/>
      <family val="3"/>
      <charset val="128"/>
    </font>
    <font>
      <b/>
      <sz val="11"/>
      <color theme="1"/>
      <name val="ＭＳ Ｐゴシック"/>
      <family val="3"/>
      <charset val="128"/>
      <scheme val="minor"/>
    </font>
    <font>
      <sz val="10.5"/>
      <color theme="1"/>
      <name val="ＭＳ Ｐゴシック"/>
      <family val="3"/>
      <charset val="128"/>
    </font>
    <font>
      <sz val="11"/>
      <color theme="1"/>
      <name val="ＭＳ Ｐゴシック"/>
      <family val="3"/>
      <charset val="128"/>
      <scheme val="minor"/>
    </font>
    <font>
      <sz val="6"/>
      <name val="ＭＳ ゴシック"/>
      <family val="3"/>
      <charset val="128"/>
    </font>
    <font>
      <sz val="10"/>
      <color indexed="12"/>
      <name val="ＭＳ Ｐゴシック"/>
      <family val="3"/>
      <charset val="128"/>
    </font>
    <font>
      <b/>
      <sz val="10"/>
      <color indexed="63"/>
      <name val="ＭＳ Ｐゴシック"/>
      <family val="3"/>
      <charset val="128"/>
    </font>
    <font>
      <sz val="10"/>
      <color indexed="63"/>
      <name val="ＭＳ Ｐゴシック"/>
      <family val="3"/>
      <charset val="128"/>
    </font>
    <font>
      <sz val="6"/>
      <name val="ＭＳ Ｐゴシック"/>
      <family val="2"/>
      <charset val="128"/>
      <scheme val="minor"/>
    </font>
    <font>
      <sz val="10.5"/>
      <color indexed="63"/>
      <name val="ＭＳ Ｐゴシック"/>
      <family val="3"/>
      <charset val="128"/>
    </font>
    <font>
      <sz val="9"/>
      <color indexed="63"/>
      <name val="ＭＳ Ｐゴシック"/>
      <family val="3"/>
      <charset val="128"/>
    </font>
    <font>
      <sz val="11"/>
      <name val="ＭＳ Ｐゴシック"/>
      <family val="3"/>
      <charset val="128"/>
      <scheme val="minor"/>
    </font>
    <font>
      <sz val="6"/>
      <name val="ＭＳ 明朝"/>
      <family val="1"/>
      <charset val="128"/>
    </font>
    <font>
      <b/>
      <sz val="10.5"/>
      <color indexed="63"/>
      <name val="ＭＳ Ｐゴシック"/>
      <family val="3"/>
      <charset val="128"/>
    </font>
    <font>
      <sz val="7"/>
      <name val="ＭＳ Ｐ明朝"/>
      <family val="1"/>
      <charset val="128"/>
    </font>
    <font>
      <b/>
      <sz val="10.5"/>
      <name val="ＭＳ Ｐゴシック"/>
      <family val="3"/>
      <charset val="128"/>
    </font>
    <font>
      <b/>
      <sz val="11"/>
      <color theme="1"/>
      <name val="ＭＳ Ｐゴシック"/>
      <family val="3"/>
      <charset val="128"/>
    </font>
    <font>
      <b/>
      <sz val="9"/>
      <name val="ＭＳ Ｐゴシック"/>
      <family val="3"/>
      <charset val="128"/>
    </font>
    <font>
      <sz val="12"/>
      <name val="ＭＳ Ｐゴシック"/>
      <family val="3"/>
      <charset val="128"/>
    </font>
    <font>
      <b/>
      <sz val="10.5"/>
      <color theme="1"/>
      <name val="ＭＳ Ｐゴシック"/>
      <family val="3"/>
      <charset val="128"/>
      <scheme val="minor"/>
    </font>
    <font>
      <sz val="10.5"/>
      <color theme="1"/>
      <name val="ＭＳ Ｐゴシック"/>
      <family val="3"/>
      <charset val="128"/>
      <scheme val="minor"/>
    </font>
    <font>
      <b/>
      <sz val="16"/>
      <name val="ＭＳ Ｐゴシック"/>
      <family val="3"/>
      <charset val="128"/>
    </font>
    <font>
      <sz val="11"/>
      <color theme="9" tint="0.39997558519241921"/>
      <name val="ＭＳ Ｐゴシック"/>
      <family val="3"/>
      <charset val="128"/>
    </font>
    <font>
      <sz val="11"/>
      <color theme="9" tint="0.59999389629810485"/>
      <name val="ＭＳ Ｐゴシック"/>
      <family val="3"/>
      <charset val="128"/>
    </font>
    <font>
      <sz val="11"/>
      <color theme="8" tint="0.79998168889431442"/>
      <name val="ＭＳ Ｐゴシック"/>
      <family val="3"/>
      <charset val="128"/>
    </font>
    <font>
      <sz val="11"/>
      <color theme="8" tint="0.39997558519241921"/>
      <name val="ＭＳ Ｐゴシック"/>
      <family val="3"/>
      <charset val="128"/>
    </font>
    <font>
      <sz val="11"/>
      <color theme="8" tint="-0.499984740745262"/>
      <name val="ＭＳ Ｐゴシック"/>
      <family val="3"/>
      <charset val="128"/>
    </font>
    <font>
      <sz val="14"/>
      <name val="ＭＳ Ｐゴシック"/>
      <family val="3"/>
      <charset val="128"/>
    </font>
    <font>
      <sz val="12"/>
      <name val="ＭＳ 明朝"/>
      <family val="1"/>
      <charset val="128"/>
    </font>
    <font>
      <b/>
      <sz val="11"/>
      <color theme="1"/>
      <name val="ＭＳ Ｐゴシック"/>
      <family val="2"/>
      <charset val="128"/>
      <scheme val="minor"/>
    </font>
    <font>
      <b/>
      <sz val="12"/>
      <color theme="1"/>
      <name val="ＭＳ Ｐゴシック"/>
      <family val="3"/>
      <charset val="128"/>
      <scheme val="minor"/>
    </font>
    <font>
      <sz val="10"/>
      <color theme="1"/>
      <name val="ＭＳ ゴシック"/>
      <family val="3"/>
      <charset val="128"/>
    </font>
    <font>
      <sz val="10"/>
      <name val="ＭＳ Ｐゴシック"/>
      <family val="3"/>
      <charset val="128"/>
      <scheme val="minor"/>
    </font>
    <font>
      <sz val="10"/>
      <color theme="1"/>
      <name val="ＭＳゴシック"/>
      <family val="3"/>
      <charset val="128"/>
    </font>
    <font>
      <sz val="10"/>
      <color theme="1"/>
      <name val="游ゴシック"/>
      <family val="3"/>
      <charset val="128"/>
    </font>
    <font>
      <sz val="6"/>
      <name val="ＭＳ Ｐゴシック"/>
      <family val="2"/>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9"/>
        <bgColor indexed="64"/>
      </patternFill>
    </fill>
    <fill>
      <patternFill patternType="solid">
        <fgColor indexed="65"/>
        <bgColor indexed="64"/>
      </patternFill>
    </fill>
    <fill>
      <patternFill patternType="solid">
        <fgColor indexed="43"/>
        <bgColor indexed="64"/>
      </patternFill>
    </fill>
    <fill>
      <patternFill patternType="solid">
        <fgColor indexed="27"/>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CC99"/>
        <bgColor indexed="64"/>
      </patternFill>
    </fill>
    <fill>
      <patternFill patternType="solid">
        <fgColor theme="5" tint="0.79998168889431442"/>
        <bgColor indexed="64"/>
      </patternFill>
    </fill>
    <fill>
      <patternFill patternType="solid">
        <fgColor rgb="FFFFFF00"/>
        <bgColor indexed="64"/>
      </patternFill>
    </fill>
    <fill>
      <patternFill patternType="solid">
        <fgColor rgb="FF99CCFF"/>
        <bgColor indexed="64"/>
      </patternFill>
    </fill>
  </fills>
  <borders count="10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67">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9" fontId="1" fillId="0" borderId="0" applyFont="0" applyFill="0" applyBorder="0" applyAlignment="0" applyProtection="0">
      <alignment vertical="center"/>
    </xf>
    <xf numFmtId="0" fontId="5"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1" fillId="0" borderId="0"/>
    <xf numFmtId="0" fontId="23" fillId="0" borderId="0"/>
    <xf numFmtId="0" fontId="26" fillId="0" borderId="0"/>
    <xf numFmtId="0" fontId="1" fillId="0" borderId="0"/>
    <xf numFmtId="0" fontId="1" fillId="0" borderId="0">
      <alignment vertical="center"/>
    </xf>
    <xf numFmtId="0" fontId="21" fillId="0" borderId="0"/>
    <xf numFmtId="0" fontId="22" fillId="0" borderId="0"/>
    <xf numFmtId="0" fontId="5" fillId="0" borderId="0">
      <alignment vertical="center"/>
    </xf>
    <xf numFmtId="0" fontId="1" fillId="0" borderId="0"/>
    <xf numFmtId="0" fontId="21" fillId="0" borderId="0"/>
    <xf numFmtId="0" fontId="28" fillId="0" borderId="0"/>
    <xf numFmtId="0" fontId="20" fillId="4" borderId="0" applyNumberFormat="0" applyBorder="0" applyAlignment="0" applyProtection="0">
      <alignment vertical="center"/>
    </xf>
    <xf numFmtId="0" fontId="1" fillId="0" borderId="0"/>
    <xf numFmtId="38" fontId="1" fillId="0" borderId="0" applyFont="0" applyFill="0" applyBorder="0" applyAlignment="0" applyProtection="0">
      <alignment vertical="center"/>
    </xf>
    <xf numFmtId="0" fontId="1" fillId="0" borderId="0"/>
    <xf numFmtId="0" fontId="32" fillId="0" borderId="0"/>
    <xf numFmtId="0" fontId="32" fillId="0" borderId="0"/>
    <xf numFmtId="0" fontId="23" fillId="0" borderId="0"/>
    <xf numFmtId="0" fontId="5" fillId="0" borderId="0"/>
    <xf numFmtId="0" fontId="1" fillId="0" borderId="0">
      <alignment vertical="center"/>
    </xf>
    <xf numFmtId="0" fontId="64" fillId="0" borderId="0"/>
    <xf numFmtId="0" fontId="74" fillId="0" borderId="0"/>
    <xf numFmtId="0" fontId="74" fillId="0" borderId="0"/>
  </cellStyleXfs>
  <cellXfs count="3177">
    <xf numFmtId="0" fontId="0" fillId="0" borderId="0" xfId="0">
      <alignment vertical="center"/>
    </xf>
    <xf numFmtId="0" fontId="29" fillId="0" borderId="0" xfId="53" applyFont="1" applyBorder="1"/>
    <xf numFmtId="0" fontId="29" fillId="24" borderId="10" xfId="0" applyFont="1" applyFill="1" applyBorder="1" applyAlignment="1">
      <alignment horizontal="center" vertical="center"/>
    </xf>
    <xf numFmtId="0" fontId="29" fillId="24" borderId="10" xfId="50" applyFont="1" applyFill="1" applyBorder="1" applyAlignment="1">
      <alignment horizontal="center" vertical="center"/>
    </xf>
    <xf numFmtId="0" fontId="29" fillId="24" borderId="11" xfId="50" applyFont="1" applyFill="1" applyBorder="1" applyAlignment="1">
      <alignment horizontal="center" vertical="center"/>
    </xf>
    <xf numFmtId="0" fontId="29" fillId="25" borderId="12" xfId="53" applyFont="1" applyFill="1" applyBorder="1"/>
    <xf numFmtId="0" fontId="29" fillId="25" borderId="13" xfId="53" applyFont="1" applyFill="1" applyBorder="1"/>
    <xf numFmtId="0" fontId="29" fillId="25" borderId="14" xfId="53" applyFont="1" applyFill="1" applyBorder="1"/>
    <xf numFmtId="0" fontId="29" fillId="25" borderId="15" xfId="50" applyFont="1" applyFill="1" applyBorder="1" applyAlignment="1">
      <alignment horizontal="right"/>
    </xf>
    <xf numFmtId="0" fontId="29" fillId="25" borderId="12" xfId="0" applyFont="1" applyFill="1" applyBorder="1" applyAlignment="1">
      <alignment horizontal="right" vertical="top"/>
    </xf>
    <xf numFmtId="0" fontId="29" fillId="25" borderId="15" xfId="0" applyFont="1" applyFill="1" applyBorder="1" applyAlignment="1">
      <alignment horizontal="right" vertical="top"/>
    </xf>
    <xf numFmtId="0" fontId="29" fillId="25" borderId="14" xfId="50" applyFont="1" applyFill="1" applyBorder="1" applyAlignment="1">
      <alignment horizontal="right"/>
    </xf>
    <xf numFmtId="0" fontId="29" fillId="25" borderId="15" xfId="51" applyFont="1" applyFill="1" applyBorder="1" applyAlignment="1" applyProtection="1">
      <alignment horizontal="right"/>
    </xf>
    <xf numFmtId="0" fontId="29" fillId="0" borderId="15" xfId="50" applyFont="1" applyBorder="1" applyAlignment="1">
      <alignment horizontal="right"/>
    </xf>
    <xf numFmtId="0" fontId="29" fillId="0" borderId="14" xfId="50" applyFont="1" applyBorder="1" applyAlignment="1">
      <alignment horizontal="right"/>
    </xf>
    <xf numFmtId="0" fontId="29" fillId="26" borderId="14" xfId="50" applyFont="1" applyFill="1" applyBorder="1" applyAlignment="1">
      <alignment horizontal="right"/>
    </xf>
    <xf numFmtId="0" fontId="29" fillId="0" borderId="15" xfId="0" applyFont="1" applyFill="1" applyBorder="1" applyAlignment="1">
      <alignment horizontal="right" vertical="top"/>
    </xf>
    <xf numFmtId="0" fontId="29" fillId="25" borderId="12" xfId="53" applyFont="1" applyFill="1" applyBorder="1" applyAlignment="1"/>
    <xf numFmtId="0" fontId="29" fillId="25" borderId="14" xfId="53" applyFont="1" applyFill="1" applyBorder="1" applyAlignment="1"/>
    <xf numFmtId="0" fontId="29" fillId="25" borderId="16" xfId="50" applyFont="1" applyFill="1" applyBorder="1" applyAlignment="1" applyProtection="1"/>
    <xf numFmtId="0" fontId="29" fillId="25" borderId="0" xfId="50" applyFont="1" applyFill="1" applyBorder="1" applyAlignment="1" applyProtection="1"/>
    <xf numFmtId="0" fontId="29" fillId="25" borderId="17" xfId="0" applyFont="1" applyFill="1" applyBorder="1" applyAlignment="1"/>
    <xf numFmtId="38" fontId="29" fillId="25" borderId="18" xfId="34" applyFont="1" applyFill="1" applyBorder="1" applyAlignment="1" applyProtection="1">
      <alignment shrinkToFit="1"/>
    </xf>
    <xf numFmtId="38" fontId="29" fillId="25" borderId="17" xfId="34" applyFont="1" applyFill="1" applyBorder="1" applyAlignment="1" applyProtection="1">
      <alignment horizontal="right" shrinkToFit="1"/>
    </xf>
    <xf numFmtId="38" fontId="29" fillId="25" borderId="17" xfId="34" applyFont="1" applyFill="1" applyBorder="1" applyAlignment="1" applyProtection="1">
      <alignment shrinkToFit="1"/>
    </xf>
    <xf numFmtId="40" fontId="29" fillId="25" borderId="18" xfId="34" applyNumberFormat="1" applyFont="1" applyFill="1" applyBorder="1" applyAlignment="1" applyProtection="1">
      <alignment horizontal="right" shrinkToFit="1"/>
    </xf>
    <xf numFmtId="40" fontId="29" fillId="25" borderId="18" xfId="34" applyNumberFormat="1" applyFont="1" applyFill="1" applyBorder="1" applyAlignment="1"/>
    <xf numFmtId="176" fontId="29" fillId="25" borderId="18" xfId="34" applyNumberFormat="1" applyFont="1" applyFill="1" applyBorder="1" applyAlignment="1"/>
    <xf numFmtId="38" fontId="29" fillId="26" borderId="18" xfId="34" applyNumberFormat="1" applyFont="1" applyFill="1" applyBorder="1" applyAlignment="1" applyProtection="1">
      <alignment horizontal="right" shrinkToFit="1"/>
    </xf>
    <xf numFmtId="40" fontId="29" fillId="26" borderId="17" xfId="34" applyNumberFormat="1" applyFont="1" applyFill="1" applyBorder="1" applyAlignment="1" applyProtection="1">
      <alignment horizontal="right" shrinkToFit="1"/>
    </xf>
    <xf numFmtId="38" fontId="29" fillId="26" borderId="17" xfId="34" applyFont="1" applyFill="1" applyBorder="1" applyAlignment="1" applyProtection="1">
      <alignment horizontal="right" shrinkToFit="1"/>
    </xf>
    <xf numFmtId="0" fontId="29" fillId="25" borderId="16" xfId="53" applyFont="1" applyFill="1" applyBorder="1" applyAlignment="1"/>
    <xf numFmtId="0" fontId="29" fillId="25" borderId="10" xfId="53" applyFont="1" applyFill="1" applyBorder="1" applyAlignment="1">
      <alignment horizontal="center"/>
    </xf>
    <xf numFmtId="0" fontId="29" fillId="25" borderId="16" xfId="50" applyFont="1" applyFill="1" applyBorder="1" applyAlignment="1" applyProtection="1">
      <alignment horizontal="center"/>
    </xf>
    <xf numFmtId="0" fontId="29" fillId="25" borderId="19" xfId="53" applyFont="1" applyFill="1" applyBorder="1" applyAlignment="1"/>
    <xf numFmtId="0" fontId="29" fillId="25" borderId="16" xfId="50" applyFont="1" applyFill="1" applyBorder="1" applyAlignment="1" applyProtection="1">
      <alignment horizontal="left"/>
    </xf>
    <xf numFmtId="38" fontId="29" fillId="25" borderId="18" xfId="34" applyNumberFormat="1" applyFont="1" applyFill="1" applyBorder="1" applyAlignment="1" applyProtection="1">
      <alignment horizontal="right" shrinkToFit="1"/>
    </xf>
    <xf numFmtId="0" fontId="29" fillId="25" borderId="17" xfId="53" applyFont="1" applyFill="1" applyBorder="1" applyAlignment="1"/>
    <xf numFmtId="0" fontId="29" fillId="25" borderId="19" xfId="53" applyFont="1" applyFill="1" applyBorder="1"/>
    <xf numFmtId="40" fontId="29" fillId="26" borderId="18" xfId="34" applyNumberFormat="1" applyFont="1" applyFill="1" applyBorder="1" applyAlignment="1" applyProtection="1">
      <alignment horizontal="right" shrinkToFit="1"/>
    </xf>
    <xf numFmtId="38" fontId="29" fillId="25" borderId="18" xfId="34" applyFont="1" applyFill="1" applyBorder="1" applyAlignment="1"/>
    <xf numFmtId="38" fontId="29" fillId="0" borderId="18" xfId="34" applyFont="1" applyFill="1" applyBorder="1" applyAlignment="1"/>
    <xf numFmtId="10" fontId="29" fillId="0" borderId="0" xfId="28" applyNumberFormat="1" applyFont="1" applyBorder="1" applyAlignment="1"/>
    <xf numFmtId="0" fontId="29" fillId="25" borderId="20" xfId="53" applyFont="1" applyFill="1" applyBorder="1"/>
    <xf numFmtId="176" fontId="29" fillId="29" borderId="19" xfId="34" applyNumberFormat="1" applyFont="1" applyFill="1" applyBorder="1" applyAlignment="1"/>
    <xf numFmtId="0" fontId="29" fillId="25" borderId="0" xfId="53" applyFont="1" applyFill="1" applyBorder="1"/>
    <xf numFmtId="0" fontId="29" fillId="0" borderId="0" xfId="0" applyFont="1" applyFill="1" applyBorder="1" applyAlignment="1">
      <alignment horizontal="center" vertical="center"/>
    </xf>
    <xf numFmtId="0" fontId="29" fillId="26" borderId="0" xfId="50" applyFont="1" applyFill="1" applyBorder="1" applyAlignment="1" applyProtection="1">
      <alignment horizontal="right"/>
    </xf>
    <xf numFmtId="0" fontId="29" fillId="26" borderId="0" xfId="50" applyFont="1" applyFill="1" applyBorder="1" applyAlignment="1" applyProtection="1"/>
    <xf numFmtId="38" fontId="29" fillId="0" borderId="0" xfId="34" applyFont="1" applyBorder="1" applyAlignment="1"/>
    <xf numFmtId="0" fontId="24" fillId="0" borderId="0" xfId="51" applyFont="1" applyBorder="1" applyAlignment="1"/>
    <xf numFmtId="14" fontId="30" fillId="25" borderId="0" xfId="51" applyNumberFormat="1" applyFont="1" applyFill="1" applyBorder="1" applyAlignment="1"/>
    <xf numFmtId="3" fontId="29" fillId="25" borderId="0" xfId="51" applyNumberFormat="1" applyFont="1" applyFill="1" applyBorder="1" applyAlignment="1"/>
    <xf numFmtId="3" fontId="24" fillId="0" borderId="0" xfId="51" applyNumberFormat="1" applyFont="1" applyBorder="1" applyAlignment="1"/>
    <xf numFmtId="0" fontId="29" fillId="25" borderId="0" xfId="51" applyFont="1" applyFill="1" applyBorder="1" applyAlignment="1"/>
    <xf numFmtId="3" fontId="29" fillId="0" borderId="0" xfId="51" applyNumberFormat="1" applyFont="1" applyFill="1" applyBorder="1" applyAlignment="1"/>
    <xf numFmtId="178" fontId="29" fillId="25" borderId="0" xfId="51" applyNumberFormat="1" applyFont="1" applyFill="1" applyBorder="1" applyAlignment="1"/>
    <xf numFmtId="180" fontId="29" fillId="25" borderId="0" xfId="51" applyNumberFormat="1" applyFont="1" applyFill="1" applyBorder="1" applyAlignment="1"/>
    <xf numFmtId="180" fontId="29" fillId="0" borderId="0" xfId="51" applyNumberFormat="1" applyFont="1" applyFill="1" applyBorder="1" applyAlignment="1"/>
    <xf numFmtId="0" fontId="24" fillId="0" borderId="0" xfId="51" applyFont="1" applyFill="1" applyBorder="1" applyAlignment="1"/>
    <xf numFmtId="4" fontId="24" fillId="0" borderId="0" xfId="51" applyNumberFormat="1" applyFont="1" applyBorder="1" applyAlignment="1"/>
    <xf numFmtId="3" fontId="29" fillId="0" borderId="0" xfId="51" applyNumberFormat="1" applyFont="1" applyFill="1" applyBorder="1" applyAlignment="1">
      <alignment horizontal="center" wrapText="1"/>
    </xf>
    <xf numFmtId="0" fontId="24" fillId="0" borderId="0" xfId="51" applyFont="1" applyAlignment="1"/>
    <xf numFmtId="0" fontId="24" fillId="0" borderId="0" xfId="51" applyFont="1" applyBorder="1" applyAlignment="1">
      <alignment wrapText="1"/>
    </xf>
    <xf numFmtId="0" fontId="29" fillId="25" borderId="0" xfId="51" applyFont="1" applyFill="1" applyBorder="1" applyAlignment="1">
      <alignment wrapText="1"/>
    </xf>
    <xf numFmtId="0" fontId="29" fillId="0" borderId="0" xfId="51" applyFont="1" applyFill="1" applyBorder="1" applyAlignment="1" applyProtection="1">
      <alignment horizontal="center" vertical="center" wrapText="1"/>
    </xf>
    <xf numFmtId="0" fontId="24" fillId="0" borderId="0" xfId="51" applyFont="1" applyAlignment="1">
      <alignment wrapText="1"/>
    </xf>
    <xf numFmtId="0" fontId="24" fillId="0" borderId="0" xfId="51" applyFont="1" applyBorder="1" applyAlignment="1">
      <alignment shrinkToFit="1"/>
    </xf>
    <xf numFmtId="0" fontId="29" fillId="25" borderId="0" xfId="51" applyFont="1" applyFill="1" applyBorder="1" applyAlignment="1">
      <alignment shrinkToFit="1"/>
    </xf>
    <xf numFmtId="3" fontId="29" fillId="0" borderId="0" xfId="51" applyNumberFormat="1" applyFont="1" applyFill="1" applyBorder="1" applyAlignment="1">
      <alignment horizontal="center" shrinkToFit="1"/>
    </xf>
    <xf numFmtId="0" fontId="29" fillId="0" borderId="0" xfId="51" applyFont="1" applyFill="1" applyBorder="1" applyAlignment="1">
      <alignment horizontal="center" shrinkToFit="1"/>
    </xf>
    <xf numFmtId="0" fontId="24" fillId="0" borderId="0" xfId="51" applyFont="1" applyAlignment="1">
      <alignment shrinkToFit="1"/>
    </xf>
    <xf numFmtId="0" fontId="29" fillId="25" borderId="0" xfId="51" applyFont="1" applyFill="1" applyAlignment="1"/>
    <xf numFmtId="0" fontId="29" fillId="25" borderId="12" xfId="51" applyFont="1" applyFill="1" applyBorder="1" applyAlignment="1">
      <alignment horizontal="center"/>
    </xf>
    <xf numFmtId="0" fontId="29" fillId="25" borderId="17" xfId="51" applyFont="1" applyFill="1" applyBorder="1" applyAlignment="1" applyProtection="1"/>
    <xf numFmtId="0" fontId="29" fillId="25" borderId="18" xfId="51" applyFont="1" applyFill="1" applyBorder="1" applyAlignment="1" applyProtection="1">
      <alignment horizontal="right"/>
    </xf>
    <xf numFmtId="178" fontId="29" fillId="25" borderId="15" xfId="51" applyNumberFormat="1" applyFont="1" applyFill="1" applyBorder="1" applyAlignment="1" applyProtection="1">
      <alignment horizontal="right"/>
    </xf>
    <xf numFmtId="178" fontId="29" fillId="25" borderId="17" xfId="51" applyNumberFormat="1" applyFont="1" applyFill="1" applyBorder="1" applyAlignment="1" applyProtection="1">
      <alignment horizontal="right"/>
    </xf>
    <xf numFmtId="180" fontId="29" fillId="25" borderId="17" xfId="51" applyNumberFormat="1" applyFont="1" applyFill="1" applyBorder="1" applyAlignment="1" applyProtection="1">
      <alignment horizontal="right"/>
    </xf>
    <xf numFmtId="180" fontId="29" fillId="25" borderId="15" xfId="51" applyNumberFormat="1" applyFont="1" applyFill="1" applyBorder="1" applyAlignment="1" applyProtection="1">
      <alignment horizontal="right"/>
    </xf>
    <xf numFmtId="0" fontId="29" fillId="25" borderId="17" xfId="51" applyFont="1" applyFill="1" applyBorder="1" applyAlignment="1" applyProtection="1">
      <alignment horizontal="right"/>
    </xf>
    <xf numFmtId="0" fontId="29" fillId="0" borderId="0" xfId="51" applyFont="1" applyFill="1" applyBorder="1" applyAlignment="1" applyProtection="1">
      <alignment horizontal="right"/>
    </xf>
    <xf numFmtId="0" fontId="29" fillId="25" borderId="16" xfId="51" applyFont="1" applyFill="1" applyBorder="1" applyAlignment="1">
      <alignment horizontal="center"/>
    </xf>
    <xf numFmtId="3" fontId="29" fillId="25" borderId="17" xfId="35" applyNumberFormat="1" applyFont="1" applyFill="1" applyBorder="1" applyAlignment="1" applyProtection="1">
      <alignment horizontal="center"/>
    </xf>
    <xf numFmtId="3" fontId="29" fillId="25" borderId="18" xfId="35" applyNumberFormat="1" applyFont="1" applyFill="1" applyBorder="1" applyAlignment="1" applyProtection="1"/>
    <xf numFmtId="3" fontId="29" fillId="25" borderId="18" xfId="35" applyNumberFormat="1" applyFont="1" applyFill="1" applyBorder="1" applyAlignment="1" applyProtection="1">
      <alignment horizontal="center"/>
    </xf>
    <xf numFmtId="4" fontId="29" fillId="25" borderId="18" xfId="35" applyNumberFormat="1" applyFont="1" applyFill="1" applyBorder="1" applyAlignment="1" applyProtection="1"/>
    <xf numFmtId="0" fontId="29" fillId="25" borderId="16" xfId="51" applyFont="1" applyFill="1" applyBorder="1" applyAlignment="1" applyProtection="1"/>
    <xf numFmtId="4" fontId="29" fillId="25" borderId="17" xfId="35" applyNumberFormat="1" applyFont="1" applyFill="1" applyBorder="1" applyAlignment="1" applyProtection="1"/>
    <xf numFmtId="3" fontId="29" fillId="25" borderId="17" xfId="35" applyNumberFormat="1" applyFont="1" applyFill="1" applyBorder="1" applyAlignment="1" applyProtection="1">
      <alignment horizontal="distributed"/>
    </xf>
    <xf numFmtId="0" fontId="29" fillId="0" borderId="0" xfId="51" applyFont="1" applyFill="1" applyBorder="1" applyAlignment="1"/>
    <xf numFmtId="0" fontId="29" fillId="25" borderId="16" xfId="51" applyFont="1" applyFill="1" applyBorder="1" applyAlignment="1" applyProtection="1">
      <alignment horizontal="center"/>
    </xf>
    <xf numFmtId="38" fontId="29" fillId="25" borderId="17" xfId="35" applyFont="1" applyFill="1" applyBorder="1" applyAlignment="1" applyProtection="1"/>
    <xf numFmtId="3" fontId="29" fillId="25" borderId="17" xfId="35" applyNumberFormat="1" applyFont="1" applyFill="1" applyBorder="1" applyAlignment="1" applyProtection="1">
      <alignment horizontal="right"/>
    </xf>
    <xf numFmtId="38" fontId="29" fillId="25" borderId="18" xfId="35" applyFont="1" applyFill="1" applyBorder="1" applyAlignment="1" applyProtection="1"/>
    <xf numFmtId="39" fontId="29" fillId="25" borderId="17" xfId="51" applyNumberFormat="1" applyFont="1" applyFill="1" applyBorder="1" applyAlignment="1" applyProtection="1"/>
    <xf numFmtId="0" fontId="29" fillId="25" borderId="17" xfId="51" applyFont="1" applyFill="1" applyBorder="1" applyAlignment="1"/>
    <xf numFmtId="3" fontId="29" fillId="25" borderId="17" xfId="35" applyNumberFormat="1" applyFont="1" applyFill="1" applyBorder="1" applyAlignment="1" applyProtection="1"/>
    <xf numFmtId="0" fontId="29" fillId="0" borderId="0" xfId="51" applyFont="1" applyAlignment="1"/>
    <xf numFmtId="0" fontId="31" fillId="0" borderId="0" xfId="51" applyFont="1" applyAlignment="1"/>
    <xf numFmtId="0" fontId="31" fillId="25" borderId="16" xfId="51" applyFont="1" applyFill="1" applyBorder="1" applyAlignment="1" applyProtection="1"/>
    <xf numFmtId="3" fontId="29" fillId="25" borderId="18" xfId="51" applyNumberFormat="1" applyFont="1" applyFill="1" applyBorder="1" applyAlignment="1" applyProtection="1"/>
    <xf numFmtId="3" fontId="29" fillId="25" borderId="0" xfId="35" applyNumberFormat="1" applyFont="1" applyFill="1" applyBorder="1" applyAlignment="1" applyProtection="1"/>
    <xf numFmtId="0" fontId="24" fillId="0" borderId="0" xfId="51" applyFont="1" applyFill="1" applyAlignment="1"/>
    <xf numFmtId="0" fontId="29" fillId="25" borderId="20" xfId="51" applyFont="1" applyFill="1" applyBorder="1" applyAlignment="1"/>
    <xf numFmtId="3" fontId="29" fillId="25" borderId="21" xfId="35" applyNumberFormat="1" applyFont="1" applyFill="1" applyBorder="1" applyAlignment="1" applyProtection="1"/>
    <xf numFmtId="0" fontId="29" fillId="25" borderId="19" xfId="51" applyFont="1" applyFill="1" applyBorder="1" applyAlignment="1" applyProtection="1">
      <alignment horizontal="center"/>
    </xf>
    <xf numFmtId="3" fontId="29" fillId="25" borderId="19" xfId="35" applyNumberFormat="1" applyFont="1" applyFill="1" applyBorder="1" applyAlignment="1" applyProtection="1">
      <alignment horizontal="center"/>
    </xf>
    <xf numFmtId="3" fontId="29" fillId="25" borderId="19" xfId="51" applyNumberFormat="1" applyFont="1" applyFill="1" applyBorder="1" applyAlignment="1" applyProtection="1"/>
    <xf numFmtId="4" fontId="29" fillId="25" borderId="19" xfId="35" applyNumberFormat="1" applyFont="1" applyFill="1" applyBorder="1" applyAlignment="1" applyProtection="1"/>
    <xf numFmtId="3" fontId="29" fillId="25" borderId="19" xfId="35" applyNumberFormat="1" applyFont="1" applyFill="1" applyBorder="1" applyAlignment="1" applyProtection="1"/>
    <xf numFmtId="178" fontId="29" fillId="25" borderId="19" xfId="35" applyNumberFormat="1" applyFont="1" applyFill="1" applyBorder="1" applyAlignment="1" applyProtection="1"/>
    <xf numFmtId="180" fontId="29" fillId="25" borderId="19" xfId="35" applyNumberFormat="1" applyFont="1" applyFill="1" applyBorder="1" applyAlignment="1" applyProtection="1"/>
    <xf numFmtId="0" fontId="29" fillId="25" borderId="20" xfId="51" applyFont="1" applyFill="1" applyBorder="1" applyAlignment="1" applyProtection="1"/>
    <xf numFmtId="39" fontId="29" fillId="25" borderId="11" xfId="51" applyNumberFormat="1" applyFont="1" applyFill="1" applyBorder="1" applyAlignment="1" applyProtection="1"/>
    <xf numFmtId="0" fontId="29" fillId="25" borderId="0" xfId="51" quotePrefix="1" applyFont="1" applyFill="1" applyAlignment="1" applyProtection="1">
      <alignment horizontal="center" shrinkToFit="1"/>
    </xf>
    <xf numFmtId="0" fontId="29" fillId="25" borderId="0" xfId="51" applyFont="1" applyFill="1" applyAlignment="1">
      <alignment horizontal="right"/>
    </xf>
    <xf numFmtId="0" fontId="29" fillId="25" borderId="0" xfId="51" applyFont="1" applyFill="1" applyBorder="1" applyAlignment="1" applyProtection="1">
      <alignment horizontal="left"/>
    </xf>
    <xf numFmtId="178" fontId="29" fillId="25" borderId="0" xfId="51" applyNumberFormat="1" applyFont="1" applyFill="1" applyAlignment="1"/>
    <xf numFmtId="0" fontId="29" fillId="25" borderId="0" xfId="51" quotePrefix="1" applyFont="1" applyFill="1" applyAlignment="1" applyProtection="1">
      <alignment horizontal="center"/>
    </xf>
    <xf numFmtId="180" fontId="29" fillId="25" borderId="0" xfId="51" applyNumberFormat="1" applyFont="1" applyFill="1" applyAlignment="1"/>
    <xf numFmtId="0" fontId="29" fillId="25" borderId="0" xfId="51" quotePrefix="1" applyFont="1" applyFill="1" applyAlignment="1" applyProtection="1"/>
    <xf numFmtId="178" fontId="29" fillId="26" borderId="0" xfId="51" applyNumberFormat="1" applyFont="1" applyFill="1" applyAlignment="1"/>
    <xf numFmtId="180" fontId="29" fillId="26" borderId="0" xfId="51" applyNumberFormat="1" applyFont="1" applyFill="1" applyAlignment="1"/>
    <xf numFmtId="0" fontId="29" fillId="26" borderId="0" xfId="51" applyFont="1" applyFill="1" applyAlignment="1"/>
    <xf numFmtId="0" fontId="29" fillId="25" borderId="0" xfId="51" applyFont="1" applyFill="1" applyAlignment="1" applyProtection="1">
      <alignment horizontal="center"/>
    </xf>
    <xf numFmtId="0" fontId="29" fillId="25" borderId="0" xfId="51" applyFont="1" applyFill="1" applyAlignment="1" applyProtection="1"/>
    <xf numFmtId="180" fontId="29" fillId="26" borderId="0" xfId="51" applyNumberFormat="1" applyFont="1" applyFill="1" applyBorder="1" applyAlignment="1"/>
    <xf numFmtId="0" fontId="24" fillId="25" borderId="0" xfId="51" applyFont="1" applyFill="1" applyAlignment="1" applyProtection="1"/>
    <xf numFmtId="0" fontId="24" fillId="25" borderId="0" xfId="51" applyFont="1" applyFill="1" applyAlignment="1"/>
    <xf numFmtId="0" fontId="29" fillId="26" borderId="0" xfId="51" applyFont="1" applyFill="1" applyBorder="1" applyAlignment="1"/>
    <xf numFmtId="0" fontId="29" fillId="0" borderId="0" xfId="51" applyFont="1" applyFill="1" applyAlignment="1"/>
    <xf numFmtId="0" fontId="24" fillId="0" borderId="0" xfId="51" applyFont="1" applyAlignment="1">
      <alignment horizontal="center"/>
    </xf>
    <xf numFmtId="178" fontId="29" fillId="0" borderId="0" xfId="51" applyNumberFormat="1" applyFont="1" applyFill="1" applyAlignment="1"/>
    <xf numFmtId="180" fontId="29" fillId="0" borderId="0" xfId="51" applyNumberFormat="1" applyFont="1" applyFill="1" applyAlignment="1"/>
    <xf numFmtId="178" fontId="29" fillId="0" borderId="0" xfId="51" applyNumberFormat="1" applyFont="1" applyFill="1" applyBorder="1" applyAlignment="1"/>
    <xf numFmtId="0" fontId="29" fillId="0" borderId="0" xfId="51" applyFont="1" applyFill="1" applyBorder="1" applyAlignment="1" applyProtection="1"/>
    <xf numFmtId="3" fontId="29" fillId="0" borderId="0" xfId="35" applyNumberFormat="1" applyFont="1" applyFill="1" applyBorder="1" applyAlignment="1" applyProtection="1"/>
    <xf numFmtId="39" fontId="29" fillId="0" borderId="0" xfId="51" applyNumberFormat="1" applyFont="1" applyFill="1" applyBorder="1" applyAlignment="1" applyProtection="1"/>
    <xf numFmtId="0" fontId="29" fillId="0" borderId="0" xfId="51" applyFont="1" applyFill="1" applyBorder="1" applyAlignment="1" applyProtection="1">
      <alignment horizontal="center"/>
    </xf>
    <xf numFmtId="0" fontId="31" fillId="0" borderId="0" xfId="51" applyFont="1" applyFill="1" applyBorder="1" applyAlignment="1"/>
    <xf numFmtId="0" fontId="29" fillId="0" borderId="0" xfId="51" quotePrefix="1" applyFont="1" applyFill="1" applyBorder="1" applyAlignment="1" applyProtection="1">
      <alignment horizontal="center" shrinkToFit="1"/>
    </xf>
    <xf numFmtId="0" fontId="29" fillId="0" borderId="0" xfId="51" applyFont="1" applyFill="1" applyBorder="1" applyAlignment="1" applyProtection="1">
      <alignment horizontal="left"/>
    </xf>
    <xf numFmtId="0" fontId="29" fillId="0" borderId="0" xfId="51" quotePrefix="1" applyFont="1" applyFill="1" applyBorder="1" applyAlignment="1" applyProtection="1">
      <alignment horizontal="center"/>
    </xf>
    <xf numFmtId="0" fontId="29" fillId="0" borderId="0" xfId="51" quotePrefix="1" applyFont="1" applyFill="1" applyBorder="1" applyAlignment="1" applyProtection="1"/>
    <xf numFmtId="178" fontId="29" fillId="0" borderId="0" xfId="51" applyNumberFormat="1" applyFont="1" applyFill="1" applyBorder="1" applyAlignment="1" applyProtection="1">
      <alignment vertical="center" wrapText="1"/>
    </xf>
    <xf numFmtId="180" fontId="29" fillId="0" borderId="0" xfId="51" applyNumberFormat="1" applyFont="1" applyFill="1" applyBorder="1" applyAlignment="1" applyProtection="1">
      <alignment vertical="center" wrapText="1"/>
    </xf>
    <xf numFmtId="38" fontId="29" fillId="0" borderId="0" xfId="34" applyFont="1" applyFill="1" applyBorder="1" applyAlignment="1"/>
    <xf numFmtId="0" fontId="29" fillId="0" borderId="0" xfId="53" applyNumberFormat="1" applyFont="1" applyBorder="1"/>
    <xf numFmtId="183" fontId="29" fillId="0" borderId="0" xfId="53" applyNumberFormat="1" applyFont="1" applyBorder="1"/>
    <xf numFmtId="0" fontId="29" fillId="0" borderId="0" xfId="0" applyFont="1">
      <alignment vertical="center"/>
    </xf>
    <xf numFmtId="0" fontId="29" fillId="24" borderId="13" xfId="0" applyFont="1" applyFill="1" applyBorder="1">
      <alignment vertical="center"/>
    </xf>
    <xf numFmtId="0" fontId="29" fillId="24" borderId="14" xfId="0" applyFont="1" applyFill="1" applyBorder="1">
      <alignment vertical="center"/>
    </xf>
    <xf numFmtId="0" fontId="29" fillId="25" borderId="0" xfId="46" applyFont="1" applyFill="1" applyAlignment="1"/>
    <xf numFmtId="0" fontId="32" fillId="25" borderId="0" xfId="0" applyFont="1" applyFill="1" applyAlignment="1"/>
    <xf numFmtId="0" fontId="32" fillId="25" borderId="0" xfId="0" applyFont="1" applyFill="1">
      <alignment vertical="center"/>
    </xf>
    <xf numFmtId="0" fontId="32" fillId="25" borderId="0" xfId="0" applyFont="1" applyFill="1" applyBorder="1">
      <alignment vertical="center"/>
    </xf>
    <xf numFmtId="0" fontId="32" fillId="25" borderId="0" xfId="0" applyFont="1" applyFill="1" applyAlignment="1">
      <alignment horizontal="center"/>
    </xf>
    <xf numFmtId="0" fontId="32" fillId="25" borderId="0" xfId="46" applyFont="1" applyFill="1" applyAlignment="1"/>
    <xf numFmtId="0" fontId="29" fillId="25" borderId="18" xfId="0" applyFont="1" applyFill="1" applyBorder="1" applyAlignment="1">
      <alignment horizontal="center" vertical="center"/>
    </xf>
    <xf numFmtId="37" fontId="29" fillId="25" borderId="0" xfId="0" applyNumberFormat="1" applyFont="1" applyFill="1" applyBorder="1" applyAlignment="1" applyProtection="1">
      <alignment horizontal="right" vertical="top"/>
    </xf>
    <xf numFmtId="0" fontId="29" fillId="26" borderId="15" xfId="51" applyFont="1" applyFill="1" applyBorder="1" applyAlignment="1" applyProtection="1">
      <alignment horizontal="right"/>
    </xf>
    <xf numFmtId="38" fontId="29" fillId="25" borderId="18" xfId="34" applyFont="1" applyFill="1" applyBorder="1">
      <alignment vertical="center"/>
    </xf>
    <xf numFmtId="176" fontId="29" fillId="25" borderId="18" xfId="34" applyNumberFormat="1" applyFont="1" applyFill="1" applyBorder="1">
      <alignment vertical="center"/>
    </xf>
    <xf numFmtId="190" fontId="29" fillId="25" borderId="18" xfId="0" applyNumberFormat="1" applyFont="1" applyFill="1" applyBorder="1">
      <alignment vertical="center"/>
    </xf>
    <xf numFmtId="190" fontId="29" fillId="30" borderId="18" xfId="0" applyNumberFormat="1" applyFont="1" applyFill="1" applyBorder="1">
      <alignment vertical="center"/>
    </xf>
    <xf numFmtId="38" fontId="29" fillId="0" borderId="0" xfId="34" applyFont="1">
      <alignment vertical="center"/>
    </xf>
    <xf numFmtId="38" fontId="29" fillId="0" borderId="0" xfId="34" applyFont="1" applyBorder="1">
      <alignment vertical="center"/>
    </xf>
    <xf numFmtId="0" fontId="29" fillId="0" borderId="0" xfId="53" applyFont="1" applyBorder="1" applyAlignment="1">
      <alignment horizontal="center"/>
    </xf>
    <xf numFmtId="3" fontId="29" fillId="26" borderId="0" xfId="35" applyNumberFormat="1" applyFont="1" applyFill="1" applyBorder="1" applyAlignment="1" applyProtection="1">
      <alignment horizontal="center"/>
    </xf>
    <xf numFmtId="38" fontId="29" fillId="0" borderId="0" xfId="34" applyFont="1" applyFill="1" applyBorder="1" applyAlignment="1" applyProtection="1">
      <alignment shrinkToFit="1"/>
    </xf>
    <xf numFmtId="38" fontId="29" fillId="0" borderId="0" xfId="34" applyFont="1" applyFill="1" applyBorder="1" applyAlignment="1" applyProtection="1">
      <alignment horizontal="right" shrinkToFit="1"/>
    </xf>
    <xf numFmtId="38" fontId="29" fillId="25" borderId="19" xfId="34" applyFont="1" applyFill="1" applyBorder="1">
      <alignment vertical="center"/>
    </xf>
    <xf numFmtId="0" fontId="29" fillId="25" borderId="19" xfId="51" applyFont="1" applyFill="1" applyBorder="1" applyAlignment="1" applyProtection="1"/>
    <xf numFmtId="37" fontId="29" fillId="0" borderId="0" xfId="0" applyNumberFormat="1" applyFont="1" applyBorder="1" applyAlignment="1" applyProtection="1"/>
    <xf numFmtId="37" fontId="29" fillId="0" borderId="0" xfId="0" applyNumberFormat="1" applyFont="1" applyBorder="1" applyAlignment="1" applyProtection="1">
      <alignment vertical="top"/>
    </xf>
    <xf numFmtId="37" fontId="29" fillId="0" borderId="0" xfId="0" applyNumberFormat="1" applyFont="1" applyFill="1" applyBorder="1" applyAlignment="1" applyProtection="1">
      <alignment vertical="top"/>
    </xf>
    <xf numFmtId="0" fontId="29" fillId="0" borderId="0" xfId="53" applyFont="1" applyFill="1" applyBorder="1"/>
    <xf numFmtId="37" fontId="29" fillId="0" borderId="0" xfId="0" applyNumberFormat="1" applyFont="1" applyFill="1" applyBorder="1" applyAlignment="1" applyProtection="1">
      <alignment horizontal="center" vertical="center"/>
    </xf>
    <xf numFmtId="37" fontId="29" fillId="0" borderId="0" xfId="0" applyNumberFormat="1" applyFont="1" applyFill="1" applyBorder="1" applyAlignment="1" applyProtection="1">
      <alignment horizontal="right" vertical="top"/>
    </xf>
    <xf numFmtId="180" fontId="29" fillId="0" borderId="0" xfId="34" applyNumberFormat="1" applyFont="1" applyFill="1" applyBorder="1" applyAlignment="1" applyProtection="1">
      <alignment shrinkToFit="1"/>
    </xf>
    <xf numFmtId="0" fontId="29" fillId="0" borderId="0" xfId="53" applyFont="1" applyFill="1" applyBorder="1" applyAlignment="1">
      <alignment horizontal="center" vertical="center" wrapText="1"/>
    </xf>
    <xf numFmtId="38" fontId="29" fillId="0" borderId="0" xfId="53" applyNumberFormat="1" applyFont="1" applyBorder="1"/>
    <xf numFmtId="181" fontId="29" fillId="0" borderId="0" xfId="34" applyNumberFormat="1" applyFont="1" applyBorder="1" applyAlignment="1" applyProtection="1">
      <alignment horizontal="right"/>
    </xf>
    <xf numFmtId="38" fontId="29" fillId="0" borderId="0" xfId="34" applyFont="1" applyBorder="1" applyAlignment="1" applyProtection="1"/>
    <xf numFmtId="38" fontId="29" fillId="0" borderId="0" xfId="34" applyFont="1" applyBorder="1" applyAlignment="1" applyProtection="1">
      <alignment horizontal="right"/>
    </xf>
    <xf numFmtId="179" fontId="29" fillId="0" borderId="0" xfId="34" applyNumberFormat="1" applyFont="1" applyBorder="1" applyAlignment="1" applyProtection="1">
      <alignment horizontal="right"/>
    </xf>
    <xf numFmtId="37" fontId="29" fillId="0" borderId="0" xfId="0" applyNumberFormat="1" applyFont="1" applyBorder="1" applyAlignment="1" applyProtection="1">
      <alignment horizontal="right"/>
    </xf>
    <xf numFmtId="37" fontId="29" fillId="0" borderId="0" xfId="0" applyNumberFormat="1" applyFont="1" applyFill="1" applyBorder="1" applyAlignment="1" applyProtection="1"/>
    <xf numFmtId="0" fontId="29" fillId="0" borderId="0" xfId="53" applyNumberFormat="1" applyFont="1" applyFill="1" applyBorder="1"/>
    <xf numFmtId="0" fontId="29" fillId="0" borderId="0" xfId="0" applyFont="1" applyFill="1" applyBorder="1">
      <alignment vertical="center"/>
    </xf>
    <xf numFmtId="0" fontId="29" fillId="0" borderId="0" xfId="48" applyFont="1" applyFill="1" applyBorder="1" applyAlignment="1">
      <alignment horizontal="left" vertical="center"/>
    </xf>
    <xf numFmtId="0" fontId="29" fillId="0" borderId="0" xfId="48" applyFont="1" applyFill="1" applyBorder="1">
      <alignment vertical="center"/>
    </xf>
    <xf numFmtId="0" fontId="29" fillId="0" borderId="0" xfId="48" applyFont="1" applyFill="1" applyBorder="1" applyAlignment="1">
      <alignment horizontal="center" vertical="center"/>
    </xf>
    <xf numFmtId="0" fontId="29" fillId="0" borderId="0" xfId="48" applyFont="1" applyFill="1" applyBorder="1" applyAlignment="1">
      <alignment horizontal="right" vertical="center"/>
    </xf>
    <xf numFmtId="38" fontId="29" fillId="0" borderId="0" xfId="34" applyFont="1" applyFill="1" applyBorder="1">
      <alignment vertical="center"/>
    </xf>
    <xf numFmtId="0" fontId="29" fillId="0" borderId="0" xfId="0" quotePrefix="1" applyFont="1" applyFill="1" applyBorder="1" applyAlignment="1">
      <alignment horizontal="right" vertical="center"/>
    </xf>
    <xf numFmtId="0" fontId="29" fillId="0" borderId="0" xfId="48" applyFont="1" applyAlignment="1">
      <alignment horizontal="left" vertical="center"/>
    </xf>
    <xf numFmtId="0" fontId="29" fillId="0" borderId="0" xfId="48" applyFont="1">
      <alignment vertical="center"/>
    </xf>
    <xf numFmtId="0" fontId="29" fillId="25" borderId="0" xfId="0" quotePrefix="1" applyFont="1" applyFill="1" applyBorder="1" applyAlignment="1">
      <alignment horizontal="right" vertical="center"/>
    </xf>
    <xf numFmtId="0" fontId="29" fillId="28" borderId="10" xfId="48" applyFont="1" applyFill="1" applyBorder="1" applyAlignment="1">
      <alignment horizontal="center" vertical="center"/>
    </xf>
    <xf numFmtId="0" fontId="29" fillId="25" borderId="15" xfId="48" applyFont="1" applyFill="1" applyBorder="1" applyAlignment="1">
      <alignment horizontal="right" vertical="center"/>
    </xf>
    <xf numFmtId="0" fontId="29" fillId="0" borderId="20" xfId="48" applyFont="1" applyBorder="1" applyAlignment="1">
      <alignment horizontal="right" vertical="center"/>
    </xf>
    <xf numFmtId="0" fontId="29" fillId="0" borderId="22" xfId="48" applyFont="1" applyBorder="1" applyAlignment="1">
      <alignment horizontal="right" vertical="center"/>
    </xf>
    <xf numFmtId="38" fontId="29" fillId="25" borderId="10" xfId="34" applyFont="1" applyFill="1" applyBorder="1">
      <alignment vertical="center"/>
    </xf>
    <xf numFmtId="0" fontId="29" fillId="0" borderId="0" xfId="48" applyFont="1" applyBorder="1" applyAlignment="1">
      <alignment horizontal="left" vertical="center"/>
    </xf>
    <xf numFmtId="0" fontId="29" fillId="0" borderId="0" xfId="48" applyFont="1" applyBorder="1">
      <alignment vertical="center"/>
    </xf>
    <xf numFmtId="0" fontId="29" fillId="0" borderId="0" xfId="0" applyFont="1" applyBorder="1">
      <alignment vertical="center"/>
    </xf>
    <xf numFmtId="0" fontId="29" fillId="0" borderId="0" xfId="48" applyFont="1" applyBorder="1" applyAlignment="1">
      <alignment horizontal="right" vertical="center"/>
    </xf>
    <xf numFmtId="0" fontId="29" fillId="25" borderId="20" xfId="48" applyFont="1" applyFill="1" applyBorder="1" applyAlignment="1">
      <alignment horizontal="right" vertical="center"/>
    </xf>
    <xf numFmtId="0" fontId="29" fillId="25" borderId="22" xfId="48" applyFont="1" applyFill="1" applyBorder="1" applyAlignment="1">
      <alignment horizontal="right" vertical="center"/>
    </xf>
    <xf numFmtId="186" fontId="29" fillId="25" borderId="19" xfId="34" applyNumberFormat="1" applyFont="1" applyFill="1" applyBorder="1">
      <alignment vertical="center"/>
    </xf>
    <xf numFmtId="186" fontId="29" fillId="25" borderId="10" xfId="34" applyNumberFormat="1" applyFont="1" applyFill="1" applyBorder="1">
      <alignment vertical="center"/>
    </xf>
    <xf numFmtId="188" fontId="29" fillId="25" borderId="19" xfId="34" applyNumberFormat="1" applyFont="1" applyFill="1" applyBorder="1">
      <alignment vertical="center"/>
    </xf>
    <xf numFmtId="0" fontId="29" fillId="25" borderId="0" xfId="0" applyFont="1" applyFill="1" applyBorder="1" applyAlignment="1">
      <alignment vertical="center"/>
    </xf>
    <xf numFmtId="182" fontId="29" fillId="25" borderId="0" xfId="34" applyNumberFormat="1" applyFont="1" applyFill="1" applyBorder="1">
      <alignment vertical="center"/>
    </xf>
    <xf numFmtId="0" fontId="29" fillId="25" borderId="0" xfId="48" applyFont="1" applyFill="1" applyBorder="1" applyAlignment="1">
      <alignment horizontal="right" vertical="center"/>
    </xf>
    <xf numFmtId="0" fontId="29" fillId="0" borderId="0" xfId="0" applyFont="1" applyAlignment="1">
      <alignment horizontal="right" vertical="center"/>
    </xf>
    <xf numFmtId="0" fontId="29" fillId="26" borderId="0" xfId="52" applyFont="1" applyFill="1"/>
    <xf numFmtId="38" fontId="29" fillId="26" borderId="0" xfId="34" applyFont="1" applyFill="1" applyAlignment="1"/>
    <xf numFmtId="38" fontId="29" fillId="26" borderId="0" xfId="34" applyFont="1" applyFill="1" applyBorder="1" applyAlignment="1"/>
    <xf numFmtId="176" fontId="29" fillId="0" borderId="0" xfId="34" applyNumberFormat="1" applyFont="1" applyFill="1" applyBorder="1" applyAlignment="1"/>
    <xf numFmtId="176" fontId="29" fillId="0" borderId="0" xfId="34" applyNumberFormat="1" applyFont="1" applyFill="1" applyAlignment="1"/>
    <xf numFmtId="0" fontId="29" fillId="0" borderId="0" xfId="52" applyFont="1" applyFill="1"/>
    <xf numFmtId="0" fontId="29" fillId="0" borderId="0" xfId="52" applyFont="1" applyBorder="1" applyAlignment="1"/>
    <xf numFmtId="0" fontId="29" fillId="0" borderId="0" xfId="52" applyFont="1" applyBorder="1"/>
    <xf numFmtId="0" fontId="29" fillId="0" borderId="0" xfId="52" applyFont="1"/>
    <xf numFmtId="0" fontId="29" fillId="0" borderId="0" xfId="52" applyFont="1" applyBorder="1" applyAlignment="1">
      <alignment horizontal="center"/>
    </xf>
    <xf numFmtId="0" fontId="29" fillId="26" borderId="13" xfId="52" applyFont="1" applyFill="1" applyBorder="1" applyAlignment="1">
      <alignment vertical="center"/>
    </xf>
    <xf numFmtId="0" fontId="29" fillId="26" borderId="14" xfId="52" applyFont="1" applyFill="1" applyBorder="1" applyAlignment="1">
      <alignment vertical="center"/>
    </xf>
    <xf numFmtId="0" fontId="29" fillId="0" borderId="0" xfId="52" applyFont="1" applyFill="1" applyBorder="1" applyAlignment="1">
      <alignment horizontal="center" vertical="center" wrapText="1"/>
    </xf>
    <xf numFmtId="0" fontId="29" fillId="26" borderId="10" xfId="52" applyFont="1" applyFill="1" applyBorder="1" applyAlignment="1">
      <alignment horizontal="center" vertical="center" wrapText="1"/>
    </xf>
    <xf numFmtId="0" fontId="29" fillId="26" borderId="22" xfId="52" applyFont="1" applyFill="1" applyBorder="1" applyAlignment="1">
      <alignment horizontal="center" vertical="center" wrapText="1"/>
    </xf>
    <xf numFmtId="14" fontId="29" fillId="26" borderId="15" xfId="52" applyNumberFormat="1" applyFont="1" applyFill="1" applyBorder="1"/>
    <xf numFmtId="0" fontId="29" fillId="26" borderId="16" xfId="52" applyFont="1" applyFill="1" applyBorder="1" applyAlignment="1">
      <alignment horizontal="right"/>
    </xf>
    <xf numFmtId="0" fontId="29" fillId="26" borderId="0" xfId="52" applyFont="1" applyFill="1" applyBorder="1" applyAlignment="1">
      <alignment horizontal="right"/>
    </xf>
    <xf numFmtId="0" fontId="29" fillId="26" borderId="13" xfId="52" applyFont="1" applyFill="1" applyBorder="1" applyAlignment="1">
      <alignment horizontal="right"/>
    </xf>
    <xf numFmtId="0" fontId="29" fillId="26" borderId="17" xfId="52" applyFont="1" applyFill="1" applyBorder="1" applyAlignment="1">
      <alignment horizontal="right"/>
    </xf>
    <xf numFmtId="0" fontId="29" fillId="26" borderId="0" xfId="52" applyFont="1" applyFill="1" applyBorder="1" applyAlignment="1">
      <alignment horizontal="right" vertical="center" wrapText="1"/>
    </xf>
    <xf numFmtId="0" fontId="29" fillId="26" borderId="13" xfId="52" applyFont="1" applyFill="1" applyBorder="1" applyAlignment="1">
      <alignment horizontal="right" vertical="center" wrapText="1"/>
    </xf>
    <xf numFmtId="0" fontId="29" fillId="26" borderId="17" xfId="52" applyFont="1" applyFill="1" applyBorder="1" applyAlignment="1">
      <alignment horizontal="right" vertical="center" wrapText="1"/>
    </xf>
    <xf numFmtId="0" fontId="29" fillId="26" borderId="0" xfId="52" applyFont="1" applyFill="1" applyAlignment="1">
      <alignment horizontal="right"/>
    </xf>
    <xf numFmtId="0" fontId="29" fillId="26" borderId="16" xfId="52" applyFont="1" applyFill="1" applyBorder="1" applyAlignment="1">
      <alignment horizontal="right" vertical="center" wrapText="1"/>
    </xf>
    <xf numFmtId="38" fontId="29" fillId="26" borderId="16" xfId="34" applyFont="1" applyFill="1" applyBorder="1" applyAlignment="1">
      <alignment horizontal="right"/>
    </xf>
    <xf numFmtId="38" fontId="29" fillId="26" borderId="0" xfId="34" applyFont="1" applyFill="1" applyBorder="1" applyAlignment="1">
      <alignment horizontal="right"/>
    </xf>
    <xf numFmtId="38" fontId="29" fillId="26" borderId="17" xfId="34" applyFont="1" applyFill="1" applyBorder="1" applyAlignment="1">
      <alignment horizontal="right"/>
    </xf>
    <xf numFmtId="176" fontId="29" fillId="26" borderId="0" xfId="34" applyNumberFormat="1" applyFont="1" applyFill="1" applyBorder="1" applyAlignment="1"/>
    <xf numFmtId="176" fontId="29" fillId="26" borderId="17" xfId="34" applyNumberFormat="1" applyFont="1" applyFill="1" applyBorder="1" applyAlignment="1"/>
    <xf numFmtId="38" fontId="29" fillId="26" borderId="0" xfId="34" applyFont="1" applyFill="1" applyAlignment="1">
      <alignment horizontal="right"/>
    </xf>
    <xf numFmtId="176" fontId="29" fillId="26" borderId="16" xfId="34" applyNumberFormat="1" applyFont="1" applyFill="1" applyBorder="1" applyAlignment="1"/>
    <xf numFmtId="176" fontId="29" fillId="0" borderId="0" xfId="52" applyNumberFormat="1" applyFont="1"/>
    <xf numFmtId="176" fontId="29" fillId="0" borderId="0" xfId="52" applyNumberFormat="1" applyFont="1" applyBorder="1"/>
    <xf numFmtId="0" fontId="29" fillId="0" borderId="0" xfId="52" applyFont="1" applyFill="1" applyAlignment="1">
      <alignment horizontal="right"/>
    </xf>
    <xf numFmtId="38" fontId="29" fillId="26" borderId="16" xfId="34" applyFont="1" applyFill="1" applyBorder="1" applyAlignment="1">
      <alignment vertical="center" wrapText="1"/>
    </xf>
    <xf numFmtId="38" fontId="29" fillId="26" borderId="17" xfId="34" applyFont="1" applyFill="1" applyBorder="1" applyAlignment="1"/>
    <xf numFmtId="40" fontId="29" fillId="0" borderId="0" xfId="34" applyNumberFormat="1" applyFont="1" applyFill="1" applyBorder="1" applyAlignment="1">
      <alignment horizontal="center" vertical="center" wrapText="1"/>
    </xf>
    <xf numFmtId="38" fontId="29" fillId="26" borderId="16" xfId="34" applyFont="1" applyFill="1" applyBorder="1" applyAlignment="1"/>
    <xf numFmtId="38" fontId="29" fillId="29" borderId="0" xfId="34" applyFont="1" applyFill="1" applyBorder="1" applyAlignment="1"/>
    <xf numFmtId="38" fontId="29" fillId="29" borderId="0" xfId="34" applyFont="1" applyFill="1" applyAlignment="1"/>
    <xf numFmtId="38" fontId="29" fillId="29" borderId="0" xfId="52" applyNumberFormat="1" applyFont="1" applyFill="1" applyBorder="1"/>
    <xf numFmtId="14" fontId="29" fillId="26" borderId="0" xfId="52" applyNumberFormat="1" applyFont="1" applyFill="1"/>
    <xf numFmtId="0" fontId="29" fillId="0" borderId="0" xfId="52" applyFont="1" applyAlignment="1">
      <alignment horizontal="right"/>
    </xf>
    <xf numFmtId="0" fontId="29" fillId="25" borderId="10" xfId="0" applyFont="1" applyFill="1" applyBorder="1" applyAlignment="1">
      <alignment horizontal="center" vertical="center"/>
    </xf>
    <xf numFmtId="0" fontId="29" fillId="25" borderId="22" xfId="0" applyFont="1" applyFill="1" applyBorder="1" applyAlignment="1">
      <alignment horizontal="center" vertical="center"/>
    </xf>
    <xf numFmtId="0" fontId="29" fillId="0" borderId="0" xfId="0" applyFont="1" applyFill="1" applyAlignment="1"/>
    <xf numFmtId="190" fontId="29" fillId="0" borderId="0" xfId="53" applyNumberFormat="1" applyFont="1" applyBorder="1"/>
    <xf numFmtId="0" fontId="29" fillId="0" borderId="0" xfId="51" applyFont="1" applyFill="1" applyBorder="1" applyAlignment="1">
      <alignment horizontal="center"/>
    </xf>
    <xf numFmtId="0" fontId="29" fillId="0" borderId="0" xfId="51" applyFont="1" applyFill="1" applyBorder="1" applyAlignment="1">
      <alignment wrapText="1"/>
    </xf>
    <xf numFmtId="0" fontId="29" fillId="0" borderId="0" xfId="51" applyFont="1" applyFill="1" applyBorder="1" applyAlignment="1">
      <alignment shrinkToFit="1"/>
    </xf>
    <xf numFmtId="178" fontId="29" fillId="0" borderId="0" xfId="35" applyNumberFormat="1" applyFont="1" applyFill="1" applyBorder="1" applyAlignment="1" applyProtection="1"/>
    <xf numFmtId="180" fontId="29" fillId="0" borderId="0" xfId="35" applyNumberFormat="1" applyFont="1" applyFill="1" applyBorder="1" applyAlignment="1" applyProtection="1"/>
    <xf numFmtId="4" fontId="29" fillId="0" borderId="0" xfId="35" applyNumberFormat="1" applyFont="1" applyFill="1" applyBorder="1" applyAlignment="1" applyProtection="1"/>
    <xf numFmtId="0" fontId="29" fillId="0" borderId="0" xfId="51" applyFont="1" applyFill="1" applyBorder="1" applyAlignment="1">
      <alignment horizontal="right"/>
    </xf>
    <xf numFmtId="40" fontId="29" fillId="25" borderId="19" xfId="35" applyNumberFormat="1" applyFont="1" applyFill="1" applyBorder="1" applyAlignment="1" applyProtection="1"/>
    <xf numFmtId="178" fontId="29" fillId="0" borderId="0" xfId="34" applyNumberFormat="1" applyFont="1" applyFill="1" applyBorder="1">
      <alignment vertical="center"/>
    </xf>
    <xf numFmtId="14" fontId="29" fillId="0" borderId="0" xfId="45" applyNumberFormat="1" applyFont="1" applyFill="1" applyBorder="1" applyAlignment="1">
      <alignment horizontal="right"/>
    </xf>
    <xf numFmtId="186" fontId="29" fillId="25" borderId="17" xfId="34" applyNumberFormat="1" applyFont="1" applyFill="1" applyBorder="1" applyAlignment="1" applyProtection="1">
      <alignment shrinkToFit="1"/>
    </xf>
    <xf numFmtId="186" fontId="29" fillId="29" borderId="11" xfId="34" applyNumberFormat="1" applyFont="1" applyFill="1" applyBorder="1" applyAlignment="1" applyProtection="1">
      <alignment shrinkToFit="1"/>
    </xf>
    <xf numFmtId="191" fontId="29" fillId="25" borderId="17" xfId="34" applyNumberFormat="1" applyFont="1" applyFill="1" applyBorder="1" applyAlignment="1" applyProtection="1">
      <alignment shrinkToFit="1"/>
    </xf>
    <xf numFmtId="191" fontId="29" fillId="29" borderId="11" xfId="34" applyNumberFormat="1" applyFont="1" applyFill="1" applyBorder="1" applyAlignment="1" applyProtection="1">
      <alignment shrinkToFit="1"/>
    </xf>
    <xf numFmtId="186" fontId="29" fillId="26" borderId="17" xfId="34" applyNumberFormat="1" applyFont="1" applyFill="1" applyBorder="1" applyAlignment="1" applyProtection="1">
      <alignment shrinkToFit="1"/>
    </xf>
    <xf numFmtId="186" fontId="29" fillId="0" borderId="17" xfId="34" applyNumberFormat="1" applyFont="1" applyFill="1" applyBorder="1" applyAlignment="1" applyProtection="1">
      <alignment shrinkToFit="1"/>
    </xf>
    <xf numFmtId="192" fontId="29" fillId="26" borderId="17" xfId="34" applyNumberFormat="1" applyFont="1" applyFill="1" applyBorder="1" applyAlignment="1" applyProtection="1">
      <alignment shrinkToFit="1"/>
    </xf>
    <xf numFmtId="192" fontId="29" fillId="0" borderId="17" xfId="34" applyNumberFormat="1" applyFont="1" applyFill="1" applyBorder="1" applyAlignment="1" applyProtection="1">
      <alignment shrinkToFit="1"/>
    </xf>
    <xf numFmtId="192" fontId="29" fillId="29" borderId="11" xfId="34" applyNumberFormat="1" applyFont="1" applyFill="1" applyBorder="1" applyAlignment="1" applyProtection="1">
      <alignment shrinkToFit="1"/>
    </xf>
    <xf numFmtId="0" fontId="33" fillId="0" borderId="0" xfId="53" applyFont="1" applyBorder="1"/>
    <xf numFmtId="186" fontId="29" fillId="0" borderId="0" xfId="35" applyNumberFormat="1" applyFont="1" applyFill="1" applyBorder="1" applyAlignment="1" applyProtection="1"/>
    <xf numFmtId="188" fontId="29" fillId="0" borderId="0" xfId="35" applyNumberFormat="1" applyFont="1" applyFill="1" applyBorder="1" applyAlignment="1" applyProtection="1"/>
    <xf numFmtId="38" fontId="33" fillId="26" borderId="0" xfId="34" applyFont="1" applyFill="1" applyAlignment="1"/>
    <xf numFmtId="38" fontId="29" fillId="29" borderId="21" xfId="34" applyFont="1" applyFill="1" applyBorder="1" applyAlignment="1"/>
    <xf numFmtId="0" fontId="29" fillId="26" borderId="0" xfId="52" applyFont="1" applyFill="1" applyBorder="1" applyAlignment="1">
      <alignment horizontal="center"/>
    </xf>
    <xf numFmtId="0" fontId="29" fillId="26" borderId="0" xfId="52" applyFont="1" applyFill="1" applyBorder="1" applyAlignment="1">
      <alignment vertical="center"/>
    </xf>
    <xf numFmtId="0" fontId="29" fillId="26" borderId="0" xfId="52" applyFont="1" applyFill="1" applyBorder="1" applyAlignment="1">
      <alignment horizontal="center" vertical="center" wrapText="1"/>
    </xf>
    <xf numFmtId="38" fontId="29" fillId="30" borderId="0" xfId="34" applyFont="1" applyFill="1" applyBorder="1" applyAlignment="1"/>
    <xf numFmtId="0" fontId="29" fillId="26" borderId="12" xfId="52" applyFont="1" applyFill="1" applyBorder="1" applyAlignment="1">
      <alignment horizontal="right" vertical="center" wrapText="1"/>
    </xf>
    <xf numFmtId="0" fontId="29" fillId="26" borderId="14" xfId="52" applyFont="1" applyFill="1" applyBorder="1" applyAlignment="1">
      <alignment horizontal="right" vertical="center" wrapText="1"/>
    </xf>
    <xf numFmtId="0" fontId="29" fillId="25" borderId="0" xfId="51" applyFont="1" applyFill="1" applyBorder="1" applyAlignment="1" applyProtection="1"/>
    <xf numFmtId="186" fontId="29" fillId="25" borderId="18" xfId="35" applyNumberFormat="1" applyFont="1" applyFill="1" applyBorder="1" applyAlignment="1" applyProtection="1"/>
    <xf numFmtId="0" fontId="33" fillId="25" borderId="0" xfId="51" applyFont="1" applyFill="1" applyBorder="1" applyAlignment="1" applyProtection="1">
      <protection locked="0"/>
    </xf>
    <xf numFmtId="191" fontId="29" fillId="25" borderId="0" xfId="35" applyNumberFormat="1" applyFont="1" applyFill="1" applyBorder="1" applyAlignment="1" applyProtection="1"/>
    <xf numFmtId="186" fontId="29" fillId="25" borderId="19" xfId="35" applyNumberFormat="1" applyFont="1" applyFill="1" applyBorder="1" applyAlignment="1" applyProtection="1"/>
    <xf numFmtId="191" fontId="29" fillId="25" borderId="19" xfId="35" applyNumberFormat="1" applyFont="1" applyFill="1" applyBorder="1" applyAlignment="1" applyProtection="1"/>
    <xf numFmtId="0" fontId="33" fillId="0" borderId="0" xfId="51" applyFont="1" applyFill="1" applyBorder="1" applyAlignment="1" applyProtection="1">
      <protection locked="0"/>
    </xf>
    <xf numFmtId="0" fontId="29" fillId="31" borderId="10" xfId="48" applyFont="1" applyFill="1" applyBorder="1" applyAlignment="1">
      <alignment horizontal="center" vertical="center"/>
    </xf>
    <xf numFmtId="0" fontId="29" fillId="30" borderId="15" xfId="48" applyFont="1" applyFill="1" applyBorder="1" applyAlignment="1">
      <alignment horizontal="right" vertical="center"/>
    </xf>
    <xf numFmtId="38" fontId="29" fillId="30" borderId="19" xfId="34" applyFont="1" applyFill="1" applyBorder="1">
      <alignment vertical="center"/>
    </xf>
    <xf numFmtId="38" fontId="29" fillId="30" borderId="10" xfId="34" applyFont="1" applyFill="1" applyBorder="1">
      <alignment vertical="center"/>
    </xf>
    <xf numFmtId="186" fontId="29" fillId="30" borderId="19" xfId="34" applyNumberFormat="1" applyFont="1" applyFill="1" applyBorder="1">
      <alignment vertical="center"/>
    </xf>
    <xf numFmtId="186" fontId="29" fillId="30" borderId="10" xfId="34" applyNumberFormat="1" applyFont="1" applyFill="1" applyBorder="1">
      <alignment vertical="center"/>
    </xf>
    <xf numFmtId="186" fontId="29" fillId="0" borderId="0" xfId="0" applyNumberFormat="1" applyFont="1">
      <alignment vertical="center"/>
    </xf>
    <xf numFmtId="188" fontId="29" fillId="0" borderId="0" xfId="28" applyNumberFormat="1" applyFont="1">
      <alignment vertical="center"/>
    </xf>
    <xf numFmtId="0" fontId="3" fillId="26" borderId="0" xfId="52" applyFont="1" applyFill="1"/>
    <xf numFmtId="38" fontId="29" fillId="29" borderId="21" xfId="52" applyNumberFormat="1" applyFont="1" applyFill="1" applyBorder="1"/>
    <xf numFmtId="38" fontId="29" fillId="25" borderId="0" xfId="34" applyFont="1" applyFill="1" applyBorder="1">
      <alignment vertical="center"/>
    </xf>
    <xf numFmtId="186" fontId="29" fillId="25" borderId="0" xfId="0" applyNumberFormat="1" applyFont="1" applyFill="1" applyBorder="1">
      <alignment vertical="center"/>
    </xf>
    <xf numFmtId="4" fontId="29" fillId="25" borderId="0" xfId="35" applyNumberFormat="1" applyFont="1" applyFill="1" applyBorder="1" applyAlignment="1" applyProtection="1"/>
    <xf numFmtId="0" fontId="29" fillId="25" borderId="15" xfId="0" applyFont="1" applyFill="1" applyBorder="1" applyAlignment="1">
      <alignment horizontal="center" vertical="center"/>
    </xf>
    <xf numFmtId="0" fontId="29" fillId="24" borderId="24" xfId="0" applyFont="1" applyFill="1" applyBorder="1" applyAlignment="1">
      <alignment horizontal="center" vertical="center"/>
    </xf>
    <xf numFmtId="3" fontId="29" fillId="25" borderId="21" xfId="35" applyNumberFormat="1" applyFont="1" applyFill="1" applyBorder="1" applyAlignment="1" applyProtection="1">
      <alignment horizontal="center"/>
    </xf>
    <xf numFmtId="0" fontId="29" fillId="25" borderId="13" xfId="51" applyFont="1" applyFill="1" applyBorder="1" applyAlignment="1" applyProtection="1">
      <alignment horizontal="right"/>
    </xf>
    <xf numFmtId="40" fontId="29" fillId="25" borderId="21" xfId="35" applyNumberFormat="1" applyFont="1" applyFill="1" applyBorder="1" applyAlignment="1" applyProtection="1"/>
    <xf numFmtId="4" fontId="29" fillId="25" borderId="21" xfId="35" applyNumberFormat="1" applyFont="1" applyFill="1" applyBorder="1" applyAlignment="1" applyProtection="1"/>
    <xf numFmtId="176" fontId="29" fillId="25" borderId="18" xfId="34" applyNumberFormat="1" applyFont="1" applyFill="1" applyBorder="1" applyAlignment="1" applyProtection="1"/>
    <xf numFmtId="38" fontId="29" fillId="25" borderId="18" xfId="34" applyFont="1" applyFill="1" applyBorder="1" applyAlignment="1" applyProtection="1"/>
    <xf numFmtId="0" fontId="29" fillId="29" borderId="24" xfId="50" applyFont="1" applyFill="1" applyBorder="1" applyAlignment="1" applyProtection="1"/>
    <xf numFmtId="0" fontId="29" fillId="29" borderId="24" xfId="0" applyFont="1" applyFill="1" applyBorder="1" applyAlignment="1"/>
    <xf numFmtId="38" fontId="29" fillId="29" borderId="24" xfId="34" applyFont="1" applyFill="1" applyBorder="1" applyAlignment="1"/>
    <xf numFmtId="40" fontId="29" fillId="29" borderId="24" xfId="34" applyNumberFormat="1" applyFont="1" applyFill="1" applyBorder="1" applyAlignment="1" applyProtection="1">
      <alignment horizontal="right" shrinkToFit="1"/>
    </xf>
    <xf numFmtId="186" fontId="29" fillId="29" borderId="10" xfId="34" applyNumberFormat="1" applyFont="1" applyFill="1" applyBorder="1" applyAlignment="1" applyProtection="1">
      <alignment shrinkToFit="1"/>
    </xf>
    <xf numFmtId="38" fontId="29" fillId="29" borderId="10" xfId="34" applyNumberFormat="1" applyFont="1" applyFill="1" applyBorder="1" applyAlignment="1" applyProtection="1">
      <alignment horizontal="right" shrinkToFit="1"/>
    </xf>
    <xf numFmtId="0" fontId="0" fillId="0" borderId="0" xfId="0" applyBorder="1">
      <alignment vertical="center"/>
    </xf>
    <xf numFmtId="3" fontId="29" fillId="0" borderId="0" xfId="34" applyNumberFormat="1" applyFont="1" applyFill="1" applyBorder="1" applyAlignment="1">
      <alignment horizontal="right" vertical="center"/>
    </xf>
    <xf numFmtId="0" fontId="29" fillId="0" borderId="0" xfId="0" applyFont="1" applyFill="1" applyBorder="1" applyAlignment="1">
      <alignment horizontal="right" vertical="center"/>
    </xf>
    <xf numFmtId="3" fontId="29" fillId="0" borderId="0" xfId="34" applyNumberFormat="1" applyFont="1" applyAlignment="1">
      <alignment horizontal="right" vertical="center"/>
    </xf>
    <xf numFmtId="3" fontId="29" fillId="0" borderId="0" xfId="34" applyNumberFormat="1" applyFont="1" applyBorder="1" applyAlignment="1">
      <alignment horizontal="right" vertical="center"/>
    </xf>
    <xf numFmtId="0" fontId="29" fillId="0" borderId="27" xfId="0" applyFont="1" applyBorder="1" applyAlignment="1">
      <alignment horizontal="distributed" vertical="center"/>
    </xf>
    <xf numFmtId="3" fontId="29" fillId="0" borderId="26" xfId="34" applyNumberFormat="1" applyFont="1" applyFill="1" applyBorder="1" applyAlignment="1" applyProtection="1">
      <alignment horizontal="left" vertical="center"/>
      <protection locked="0"/>
    </xf>
    <xf numFmtId="3" fontId="29" fillId="0" borderId="28" xfId="34" applyNumberFormat="1" applyFont="1" applyFill="1" applyBorder="1" applyAlignment="1">
      <alignment horizontal="left" vertical="center"/>
    </xf>
    <xf numFmtId="3" fontId="29" fillId="0" borderId="27" xfId="34" applyNumberFormat="1" applyFont="1" applyFill="1" applyBorder="1" applyAlignment="1">
      <alignment horizontal="left" vertical="center"/>
    </xf>
    <xf numFmtId="0" fontId="29" fillId="0" borderId="0" xfId="0" applyFont="1" applyBorder="1" applyAlignment="1" applyProtection="1">
      <alignment horizontal="center" vertical="center"/>
    </xf>
    <xf numFmtId="0" fontId="29" fillId="0" borderId="16" xfId="0" applyFont="1" applyBorder="1" applyAlignment="1" applyProtection="1">
      <alignment vertical="center"/>
    </xf>
    <xf numFmtId="0" fontId="29" fillId="0" borderId="17" xfId="0" applyFont="1" applyFill="1" applyBorder="1" applyAlignment="1" applyProtection="1">
      <alignment vertical="center"/>
    </xf>
    <xf numFmtId="0" fontId="29" fillId="0" borderId="16" xfId="0" applyFont="1" applyFill="1" applyBorder="1" applyAlignment="1">
      <alignment horizontal="distributed" vertical="center"/>
    </xf>
    <xf numFmtId="0" fontId="29" fillId="0" borderId="0" xfId="0" applyFont="1" applyBorder="1" applyAlignment="1">
      <alignment horizontal="distributed" vertical="center"/>
    </xf>
    <xf numFmtId="0" fontId="29" fillId="0" borderId="17" xfId="0" applyFont="1" applyBorder="1" applyAlignment="1">
      <alignment horizontal="distributed" vertical="center"/>
    </xf>
    <xf numFmtId="3" fontId="29" fillId="0" borderId="0" xfId="34" applyNumberFormat="1" applyFont="1" applyFill="1" applyBorder="1" applyAlignment="1">
      <alignment horizontal="center" vertical="center"/>
    </xf>
    <xf numFmtId="3" fontId="29" fillId="0" borderId="17" xfId="34" applyNumberFormat="1" applyFont="1" applyFill="1" applyBorder="1" applyAlignment="1">
      <alignment horizontal="center" vertical="center"/>
    </xf>
    <xf numFmtId="0" fontId="29" fillId="0" borderId="16" xfId="0" applyFont="1" applyBorder="1" applyAlignment="1">
      <alignment horizontal="center" vertical="center"/>
    </xf>
    <xf numFmtId="0" fontId="29" fillId="0" borderId="16" xfId="0" applyFont="1" applyFill="1" applyBorder="1" applyAlignment="1" applyProtection="1">
      <alignment horizontal="right" vertical="center"/>
    </xf>
    <xf numFmtId="0" fontId="29" fillId="0" borderId="0" xfId="0" applyFont="1" applyFill="1" applyBorder="1" applyAlignment="1" applyProtection="1">
      <alignment horizontal="centerContinuous" vertical="center"/>
    </xf>
    <xf numFmtId="0" fontId="29" fillId="0" borderId="17" xfId="0" applyFont="1" applyFill="1" applyBorder="1" applyAlignment="1" applyProtection="1">
      <alignment horizontal="centerContinuous" vertical="center"/>
    </xf>
    <xf numFmtId="3" fontId="29" fillId="0" borderId="16" xfId="34" applyNumberFormat="1" applyFont="1" applyFill="1" applyBorder="1" applyAlignment="1">
      <alignment horizontal="left" vertical="center"/>
    </xf>
    <xf numFmtId="3" fontId="29" fillId="0" borderId="12" xfId="34" applyNumberFormat="1" applyFont="1" applyFill="1" applyBorder="1" applyAlignment="1">
      <alignment horizontal="center" vertical="center"/>
    </xf>
    <xf numFmtId="3" fontId="29" fillId="0" borderId="0" xfId="34" applyNumberFormat="1" applyFont="1" applyFill="1" applyBorder="1" applyAlignment="1">
      <alignment horizontal="left" vertical="center"/>
    </xf>
    <xf numFmtId="3" fontId="29" fillId="0" borderId="16" xfId="34" applyNumberFormat="1" applyFont="1" applyBorder="1" applyAlignment="1">
      <alignment horizontal="center" vertical="center"/>
    </xf>
    <xf numFmtId="3" fontId="29" fillId="0" borderId="21" xfId="34" applyNumberFormat="1" applyFont="1" applyFill="1" applyBorder="1" applyAlignment="1">
      <alignment horizontal="center" vertical="center"/>
    </xf>
    <xf numFmtId="3" fontId="29" fillId="0" borderId="11" xfId="34" applyNumberFormat="1" applyFont="1" applyFill="1" applyBorder="1" applyAlignment="1">
      <alignment horizontal="center" vertical="center"/>
    </xf>
    <xf numFmtId="3" fontId="29" fillId="0" borderId="20" xfId="34" applyNumberFormat="1" applyFont="1" applyFill="1" applyBorder="1" applyAlignment="1">
      <alignment horizontal="center" vertical="center"/>
    </xf>
    <xf numFmtId="3" fontId="29" fillId="0" borderId="22" xfId="34" applyNumberFormat="1" applyFont="1" applyFill="1" applyBorder="1" applyAlignment="1">
      <alignment horizontal="center" vertical="center"/>
    </xf>
    <xf numFmtId="3" fontId="29" fillId="0" borderId="24" xfId="34" applyNumberFormat="1" applyFont="1" applyFill="1" applyBorder="1" applyAlignment="1">
      <alignment horizontal="right" vertical="center"/>
    </xf>
    <xf numFmtId="3" fontId="29" fillId="0" borderId="24" xfId="34" applyNumberFormat="1" applyFont="1" applyFill="1" applyBorder="1" applyAlignment="1">
      <alignment horizontal="center" vertical="center"/>
    </xf>
    <xf numFmtId="3" fontId="29" fillId="0" borderId="23" xfId="34" applyNumberFormat="1" applyFont="1" applyFill="1" applyBorder="1" applyAlignment="1">
      <alignment horizontal="center" vertical="center"/>
    </xf>
    <xf numFmtId="3" fontId="29" fillId="0" borderId="21" xfId="34" applyNumberFormat="1" applyFont="1" applyBorder="1" applyAlignment="1">
      <alignment horizontal="center" vertical="center"/>
    </xf>
    <xf numFmtId="3" fontId="29" fillId="0" borderId="11" xfId="34" applyNumberFormat="1" applyFont="1" applyBorder="1" applyAlignment="1">
      <alignment horizontal="center" vertical="center"/>
    </xf>
    <xf numFmtId="3" fontId="29" fillId="0" borderId="22" xfId="34" applyNumberFormat="1" applyFont="1" applyBorder="1" applyAlignment="1">
      <alignment horizontal="center" vertical="center"/>
    </xf>
    <xf numFmtId="3" fontId="29" fillId="0" borderId="24" xfId="34" applyNumberFormat="1" applyFont="1" applyBorder="1" applyAlignment="1">
      <alignment horizontal="right" vertical="center"/>
    </xf>
    <xf numFmtId="3" fontId="29" fillId="0" borderId="13" xfId="34" applyNumberFormat="1" applyFont="1" applyBorder="1" applyAlignment="1">
      <alignment horizontal="center" vertical="center"/>
    </xf>
    <xf numFmtId="3" fontId="29" fillId="0" borderId="14" xfId="34" applyNumberFormat="1" applyFont="1" applyBorder="1" applyAlignment="1">
      <alignment horizontal="center" vertical="center"/>
    </xf>
    <xf numFmtId="0" fontId="29" fillId="0" borderId="24" xfId="0" applyFont="1" applyBorder="1" applyAlignment="1" applyProtection="1">
      <alignment vertical="center"/>
    </xf>
    <xf numFmtId="0" fontId="29" fillId="0" borderId="22" xfId="0" applyFont="1" applyBorder="1" applyAlignment="1" applyProtection="1">
      <alignment vertical="center"/>
    </xf>
    <xf numFmtId="0" fontId="29" fillId="0" borderId="23" xfId="0" applyFont="1" applyFill="1" applyBorder="1" applyAlignment="1" applyProtection="1">
      <alignment vertical="center"/>
    </xf>
    <xf numFmtId="0" fontId="29" fillId="0" borderId="24" xfId="0" applyFont="1" applyFill="1" applyBorder="1" applyAlignment="1" applyProtection="1">
      <alignment vertical="center"/>
    </xf>
    <xf numFmtId="0" fontId="29" fillId="0" borderId="10" xfId="0" applyFont="1" applyFill="1" applyBorder="1" applyAlignment="1" applyProtection="1">
      <alignment horizontal="center" vertical="center"/>
    </xf>
    <xf numFmtId="3" fontId="29" fillId="0" borderId="29" xfId="34" applyNumberFormat="1" applyFont="1" applyFill="1" applyBorder="1" applyAlignment="1">
      <alignment horizontal="center" vertical="center"/>
    </xf>
    <xf numFmtId="3" fontId="29" fillId="0" borderId="30" xfId="34" applyNumberFormat="1" applyFont="1" applyFill="1" applyBorder="1" applyAlignment="1">
      <alignment horizontal="center" vertical="center"/>
    </xf>
    <xf numFmtId="3" fontId="29" fillId="0" borderId="31" xfId="34" applyNumberFormat="1" applyFont="1" applyFill="1" applyBorder="1" applyAlignment="1">
      <alignment horizontal="center" vertical="center"/>
    </xf>
    <xf numFmtId="3" fontId="29" fillId="0" borderId="32" xfId="34" applyNumberFormat="1" applyFont="1" applyFill="1" applyBorder="1" applyAlignment="1">
      <alignment horizontal="center" vertical="center"/>
    </xf>
    <xf numFmtId="3" fontId="29" fillId="0" borderId="33" xfId="34" applyNumberFormat="1" applyFont="1" applyFill="1" applyBorder="1" applyAlignment="1">
      <alignment horizontal="center" vertical="center"/>
    </xf>
    <xf numFmtId="3" fontId="29" fillId="0" borderId="34" xfId="34" applyNumberFormat="1" applyFont="1" applyFill="1" applyBorder="1" applyAlignment="1">
      <alignment horizontal="center" vertical="center"/>
    </xf>
    <xf numFmtId="3" fontId="29" fillId="0" borderId="35" xfId="34" applyNumberFormat="1" applyFont="1" applyFill="1" applyBorder="1" applyAlignment="1">
      <alignment horizontal="center" vertical="center"/>
    </xf>
    <xf numFmtId="3" fontId="29" fillId="0" borderId="32" xfId="34" applyNumberFormat="1" applyFont="1" applyFill="1" applyBorder="1" applyAlignment="1">
      <alignment horizontal="center" vertical="center" wrapText="1" shrinkToFit="1"/>
    </xf>
    <xf numFmtId="3" fontId="29" fillId="0" borderId="30" xfId="34" applyNumberFormat="1" applyFont="1" applyFill="1" applyBorder="1" applyAlignment="1">
      <alignment horizontal="center" vertical="center" wrapText="1" shrinkToFit="1"/>
    </xf>
    <xf numFmtId="3" fontId="29" fillId="0" borderId="31" xfId="34" applyNumberFormat="1" applyFont="1" applyFill="1" applyBorder="1" applyAlignment="1">
      <alignment horizontal="center" vertical="center" wrapText="1" shrinkToFit="1"/>
    </xf>
    <xf numFmtId="3" fontId="29" fillId="0" borderId="36" xfId="34" applyNumberFormat="1" applyFont="1" applyFill="1" applyBorder="1" applyAlignment="1">
      <alignment horizontal="center" vertical="center"/>
    </xf>
    <xf numFmtId="3" fontId="29" fillId="0" borderId="20" xfId="34" applyNumberFormat="1" applyFont="1" applyBorder="1" applyAlignment="1">
      <alignment horizontal="center" vertical="center"/>
    </xf>
    <xf numFmtId="0" fontId="29" fillId="0" borderId="0" xfId="0" applyFont="1" applyBorder="1" applyAlignment="1" applyProtection="1">
      <alignment vertical="center"/>
    </xf>
    <xf numFmtId="0" fontId="29" fillId="0" borderId="17" xfId="0" applyFont="1" applyFill="1" applyBorder="1" applyAlignment="1" applyProtection="1">
      <alignment horizontal="right" vertical="center"/>
    </xf>
    <xf numFmtId="0" fontId="29" fillId="0" borderId="0" xfId="0" applyFont="1" applyBorder="1" applyAlignment="1" applyProtection="1">
      <alignment horizontal="right" vertical="center"/>
    </xf>
    <xf numFmtId="0" fontId="29" fillId="0" borderId="18" xfId="0" applyFont="1" applyFill="1" applyBorder="1" applyAlignment="1" applyProtection="1">
      <alignment horizontal="right" vertical="center"/>
    </xf>
    <xf numFmtId="3" fontId="29" fillId="0" borderId="37" xfId="34" applyNumberFormat="1" applyFont="1" applyFill="1" applyBorder="1" applyAlignment="1">
      <alignment horizontal="right" vertical="center"/>
    </xf>
    <xf numFmtId="3" fontId="29" fillId="0" borderId="38" xfId="34" applyNumberFormat="1" applyFont="1" applyFill="1" applyBorder="1" applyAlignment="1">
      <alignment horizontal="right" vertical="center"/>
    </xf>
    <xf numFmtId="3" fontId="29" fillId="0" borderId="39" xfId="34" applyNumberFormat="1" applyFont="1" applyFill="1" applyBorder="1" applyAlignment="1">
      <alignment horizontal="right" vertical="center"/>
    </xf>
    <xf numFmtId="3" fontId="29" fillId="0" borderId="37" xfId="34" applyNumberFormat="1" applyFont="1" applyFill="1" applyBorder="1" applyAlignment="1">
      <alignment horizontal="right" vertical="center" wrapText="1" shrinkToFit="1"/>
    </xf>
    <xf numFmtId="3" fontId="29" fillId="0" borderId="38" xfId="34" applyNumberFormat="1" applyFont="1" applyFill="1" applyBorder="1" applyAlignment="1">
      <alignment horizontal="right" vertical="center" wrapText="1" shrinkToFit="1"/>
    </xf>
    <xf numFmtId="3" fontId="29" fillId="0" borderId="39" xfId="34" applyNumberFormat="1" applyFont="1" applyFill="1" applyBorder="1" applyAlignment="1">
      <alignment horizontal="right" vertical="center" wrapText="1" shrinkToFit="1"/>
    </xf>
    <xf numFmtId="3" fontId="29" fillId="0" borderId="40" xfId="34" applyNumberFormat="1" applyFont="1" applyFill="1" applyBorder="1" applyAlignment="1">
      <alignment horizontal="right" vertical="center"/>
    </xf>
    <xf numFmtId="3" fontId="29" fillId="0" borderId="12" xfId="34" applyNumberFormat="1" applyFont="1" applyFill="1" applyBorder="1" applyAlignment="1">
      <alignment horizontal="right" vertical="center"/>
    </xf>
    <xf numFmtId="3" fontId="29" fillId="0" borderId="38" xfId="34" applyNumberFormat="1" applyFont="1" applyBorder="1" applyAlignment="1">
      <alignment horizontal="right" vertical="center"/>
    </xf>
    <xf numFmtId="3" fontId="29" fillId="0" borderId="40" xfId="34" applyNumberFormat="1" applyFont="1" applyBorder="1" applyAlignment="1">
      <alignment horizontal="right" vertical="center"/>
    </xf>
    <xf numFmtId="3" fontId="29" fillId="0" borderId="37" xfId="34" applyNumberFormat="1" applyFont="1" applyBorder="1" applyAlignment="1">
      <alignment horizontal="right" vertical="center" wrapText="1" shrinkToFit="1"/>
    </xf>
    <xf numFmtId="3" fontId="29" fillId="0" borderId="38" xfId="34" applyNumberFormat="1" applyFont="1" applyBorder="1" applyAlignment="1">
      <alignment horizontal="right" vertical="center" wrapText="1" shrinkToFit="1"/>
    </xf>
    <xf numFmtId="3" fontId="29" fillId="0" borderId="39" xfId="34" applyNumberFormat="1" applyFont="1" applyBorder="1" applyAlignment="1">
      <alignment horizontal="right" vertical="center" wrapText="1" shrinkToFit="1"/>
    </xf>
    <xf numFmtId="3" fontId="29" fillId="0" borderId="37" xfId="34" applyNumberFormat="1" applyFont="1" applyBorder="1" applyAlignment="1">
      <alignment horizontal="right" vertical="center"/>
    </xf>
    <xf numFmtId="3" fontId="29" fillId="0" borderId="39" xfId="34" applyNumberFormat="1" applyFont="1" applyBorder="1" applyAlignment="1">
      <alignment horizontal="right" vertical="center"/>
    </xf>
    <xf numFmtId="3" fontId="29" fillId="0" borderId="12" xfId="34" applyNumberFormat="1" applyFont="1" applyBorder="1" applyAlignment="1">
      <alignment horizontal="right" vertical="center"/>
    </xf>
    <xf numFmtId="3" fontId="29" fillId="0" borderId="0" xfId="34" applyNumberFormat="1" applyFont="1" applyFill="1" applyBorder="1" applyAlignment="1" applyProtection="1">
      <alignment horizontal="right" vertical="center"/>
    </xf>
    <xf numFmtId="0" fontId="29" fillId="0" borderId="16" xfId="0" applyFont="1" applyFill="1" applyBorder="1" applyAlignment="1" applyProtection="1">
      <alignment vertical="center"/>
    </xf>
    <xf numFmtId="4" fontId="29" fillId="0" borderId="17" xfId="34" applyNumberFormat="1" applyFont="1" applyFill="1" applyBorder="1" applyAlignment="1" applyProtection="1">
      <alignment horizontal="right" vertical="center"/>
    </xf>
    <xf numFmtId="3" fontId="29" fillId="0" borderId="41" xfId="34" applyNumberFormat="1" applyFont="1" applyFill="1" applyBorder="1" applyAlignment="1">
      <alignment horizontal="right" vertical="center"/>
    </xf>
    <xf numFmtId="3" fontId="29" fillId="0" borderId="42" xfId="34" applyNumberFormat="1" applyFont="1" applyFill="1" applyBorder="1" applyAlignment="1">
      <alignment horizontal="right" vertical="center"/>
    </xf>
    <xf numFmtId="3" fontId="29" fillId="0" borderId="43" xfId="34" applyNumberFormat="1" applyFont="1" applyFill="1" applyBorder="1" applyAlignment="1">
      <alignment horizontal="right" vertical="center"/>
    </xf>
    <xf numFmtId="3" fontId="29" fillId="0" borderId="41" xfId="34" applyNumberFormat="1" applyFont="1" applyFill="1" applyBorder="1" applyAlignment="1">
      <alignment horizontal="right" vertical="center" wrapText="1" shrinkToFit="1"/>
    </xf>
    <xf numFmtId="3" fontId="29" fillId="0" borderId="42" xfId="34" applyNumberFormat="1" applyFont="1" applyFill="1" applyBorder="1" applyAlignment="1">
      <alignment horizontal="right" vertical="center" wrapText="1" shrinkToFit="1"/>
    </xf>
    <xf numFmtId="3" fontId="29" fillId="0" borderId="43" xfId="34" applyNumberFormat="1" applyFont="1" applyFill="1" applyBorder="1" applyAlignment="1">
      <alignment horizontal="right" vertical="center" wrapText="1" shrinkToFit="1"/>
    </xf>
    <xf numFmtId="3" fontId="44" fillId="0" borderId="41" xfId="34" applyNumberFormat="1" applyFont="1" applyFill="1" applyBorder="1" applyAlignment="1">
      <alignment horizontal="right" vertical="center"/>
    </xf>
    <xf numFmtId="3" fontId="44" fillId="0" borderId="42" xfId="34" applyNumberFormat="1" applyFont="1" applyFill="1" applyBorder="1" applyAlignment="1">
      <alignment horizontal="right" vertical="center"/>
    </xf>
    <xf numFmtId="3" fontId="44" fillId="0" borderId="43" xfId="34" applyNumberFormat="1" applyFont="1" applyFill="1" applyBorder="1" applyAlignment="1">
      <alignment horizontal="right" vertical="center"/>
    </xf>
    <xf numFmtId="3" fontId="44" fillId="0" borderId="44" xfId="34" applyNumberFormat="1" applyFont="1" applyFill="1" applyBorder="1" applyAlignment="1">
      <alignment horizontal="right" vertical="center"/>
    </xf>
    <xf numFmtId="3" fontId="44" fillId="0" borderId="41" xfId="34" applyNumberFormat="1" applyFont="1" applyFill="1" applyBorder="1" applyAlignment="1">
      <alignment horizontal="right" vertical="center" wrapText="1" shrinkToFit="1"/>
    </xf>
    <xf numFmtId="3" fontId="44" fillId="0" borderId="42" xfId="34" applyNumberFormat="1" applyFont="1" applyFill="1" applyBorder="1" applyAlignment="1">
      <alignment horizontal="right" vertical="center" wrapText="1" shrinkToFit="1"/>
    </xf>
    <xf numFmtId="3" fontId="44" fillId="0" borderId="43" xfId="34" applyNumberFormat="1" applyFont="1" applyFill="1" applyBorder="1" applyAlignment="1">
      <alignment horizontal="right" vertical="center" wrapText="1" shrinkToFit="1"/>
    </xf>
    <xf numFmtId="3" fontId="29" fillId="0" borderId="16" xfId="34" applyNumberFormat="1" applyFont="1" applyFill="1" applyBorder="1" applyAlignment="1">
      <alignment horizontal="right" vertical="center"/>
    </xf>
    <xf numFmtId="0" fontId="29" fillId="0" borderId="16" xfId="0" applyFont="1" applyFill="1" applyBorder="1" applyProtection="1">
      <alignment vertical="center"/>
    </xf>
    <xf numFmtId="0" fontId="1" fillId="0" borderId="0" xfId="0" applyFont="1">
      <alignment vertical="center"/>
    </xf>
    <xf numFmtId="0" fontId="0" fillId="0" borderId="0" xfId="0" applyFont="1" applyAlignment="1" applyProtection="1">
      <alignment horizontal="center"/>
    </xf>
    <xf numFmtId="39" fontId="29" fillId="0" borderId="17" xfId="0" applyNumberFormat="1" applyFont="1" applyFill="1" applyBorder="1" applyAlignment="1" applyProtection="1">
      <alignment vertical="center"/>
    </xf>
    <xf numFmtId="3" fontId="29" fillId="0" borderId="44" xfId="34" applyNumberFormat="1" applyFont="1" applyFill="1" applyBorder="1" applyAlignment="1">
      <alignment horizontal="right" vertical="center"/>
    </xf>
    <xf numFmtId="3" fontId="29" fillId="0" borderId="0" xfId="34" applyNumberFormat="1" applyFont="1" applyFill="1" applyBorder="1" applyAlignment="1" applyProtection="1">
      <alignment horizontal="center" vertical="center"/>
    </xf>
    <xf numFmtId="0" fontId="0" fillId="0" borderId="0" xfId="0" applyFont="1" applyProtection="1">
      <alignment vertical="center"/>
    </xf>
    <xf numFmtId="0" fontId="45" fillId="0" borderId="0" xfId="0" applyFont="1" applyProtection="1">
      <alignment vertical="center"/>
    </xf>
    <xf numFmtId="0" fontId="0" fillId="0" borderId="0" xfId="0" applyFont="1" applyFill="1" applyProtection="1">
      <alignment vertical="center"/>
    </xf>
    <xf numFmtId="0" fontId="34" fillId="0" borderId="0" xfId="0" applyFont="1">
      <alignment vertical="center"/>
    </xf>
    <xf numFmtId="0" fontId="0" fillId="0" borderId="0" xfId="0" applyFont="1">
      <alignment vertical="center"/>
    </xf>
    <xf numFmtId="0" fontId="31" fillId="0" borderId="16" xfId="0" applyFont="1" applyFill="1" applyBorder="1" applyAlignment="1" applyProtection="1">
      <alignment vertical="center"/>
    </xf>
    <xf numFmtId="3" fontId="44" fillId="0" borderId="0" xfId="34" applyNumberFormat="1" applyFont="1" applyFill="1" applyBorder="1" applyAlignment="1" applyProtection="1">
      <alignment horizontal="center" vertical="center"/>
    </xf>
    <xf numFmtId="0" fontId="35" fillId="0" borderId="0" xfId="0" applyFont="1">
      <alignment vertical="center"/>
    </xf>
    <xf numFmtId="0" fontId="0" fillId="0" borderId="0" xfId="0" applyFont="1" applyBorder="1" applyProtection="1">
      <alignment vertical="center"/>
    </xf>
    <xf numFmtId="0" fontId="0" fillId="0" borderId="21" xfId="0" applyFont="1" applyBorder="1" applyProtection="1">
      <alignment vertical="center"/>
    </xf>
    <xf numFmtId="3" fontId="29" fillId="0" borderId="21" xfId="34" applyNumberFormat="1" applyFont="1" applyFill="1" applyBorder="1" applyAlignment="1" applyProtection="1">
      <alignment horizontal="center" vertical="center"/>
    </xf>
    <xf numFmtId="0" fontId="29" fillId="0" borderId="20" xfId="0" applyFont="1" applyFill="1" applyBorder="1" applyAlignment="1" applyProtection="1">
      <alignment vertical="center"/>
    </xf>
    <xf numFmtId="39" fontId="29" fillId="0" borderId="11" xfId="0" applyNumberFormat="1" applyFont="1" applyFill="1" applyBorder="1" applyAlignment="1" applyProtection="1">
      <alignment vertical="center"/>
    </xf>
    <xf numFmtId="3" fontId="29" fillId="0" borderId="33" xfId="34" applyNumberFormat="1" applyFont="1" applyFill="1" applyBorder="1" applyAlignment="1">
      <alignment horizontal="right" vertical="center"/>
    </xf>
    <xf numFmtId="3" fontId="29" fillId="0" borderId="34" xfId="34" applyNumberFormat="1" applyFont="1" applyFill="1" applyBorder="1" applyAlignment="1">
      <alignment horizontal="right" vertical="center"/>
    </xf>
    <xf numFmtId="3" fontId="29" fillId="0" borderId="35" xfId="34" applyNumberFormat="1" applyFont="1" applyFill="1" applyBorder="1" applyAlignment="1">
      <alignment horizontal="right" vertical="center"/>
    </xf>
    <xf numFmtId="3" fontId="29" fillId="0" borderId="46" xfId="34" applyNumberFormat="1" applyFont="1" applyFill="1" applyBorder="1" applyAlignment="1">
      <alignment horizontal="right" vertical="center"/>
    </xf>
    <xf numFmtId="3" fontId="29" fillId="0" borderId="33" xfId="34" applyNumberFormat="1" applyFont="1" applyFill="1" applyBorder="1" applyAlignment="1">
      <alignment horizontal="right" vertical="center" wrapText="1" shrinkToFit="1"/>
    </xf>
    <xf numFmtId="3" fontId="29" fillId="0" borderId="34" xfId="34" applyNumberFormat="1" applyFont="1" applyFill="1" applyBorder="1" applyAlignment="1">
      <alignment horizontal="right" vertical="center" wrapText="1" shrinkToFit="1"/>
    </xf>
    <xf numFmtId="3" fontId="29" fillId="0" borderId="35" xfId="34" applyNumberFormat="1" applyFont="1" applyFill="1" applyBorder="1" applyAlignment="1">
      <alignment horizontal="right" vertical="center" wrapText="1" shrinkToFit="1"/>
    </xf>
    <xf numFmtId="3" fontId="29" fillId="0" borderId="20" xfId="34" applyNumberFormat="1" applyFont="1" applyFill="1" applyBorder="1" applyAlignment="1">
      <alignment horizontal="right" vertical="center"/>
    </xf>
    <xf numFmtId="0" fontId="3" fillId="0" borderId="0" xfId="0" quotePrefix="1" applyFont="1" applyAlignment="1" applyProtection="1">
      <alignment vertical="top"/>
    </xf>
    <xf numFmtId="0" fontId="3" fillId="0" borderId="0" xfId="0" quotePrefix="1" applyFont="1" applyAlignment="1" applyProtection="1">
      <alignment vertical="top" shrinkToFit="1"/>
    </xf>
    <xf numFmtId="0" fontId="3" fillId="0" borderId="13" xfId="0" applyFont="1" applyBorder="1" applyAlignment="1" applyProtection="1">
      <alignment horizontal="left" vertical="center"/>
    </xf>
    <xf numFmtId="0" fontId="3" fillId="0" borderId="13" xfId="0" applyFont="1" applyBorder="1" applyAlignment="1" applyProtection="1">
      <alignment vertical="top" wrapText="1"/>
    </xf>
    <xf numFmtId="3" fontId="29" fillId="0" borderId="13" xfId="34" applyNumberFormat="1" applyFont="1" applyFill="1" applyBorder="1" applyAlignment="1">
      <alignment horizontal="right" vertical="center"/>
    </xf>
    <xf numFmtId="3" fontId="29" fillId="0" borderId="13" xfId="34" applyNumberFormat="1" applyFont="1" applyFill="1" applyBorder="1" applyAlignment="1">
      <alignment horizontal="right" vertical="center" wrapText="1" shrinkToFit="1"/>
    </xf>
    <xf numFmtId="3" fontId="29" fillId="0" borderId="13" xfId="34" applyNumberFormat="1" applyFont="1" applyBorder="1" applyAlignment="1">
      <alignment horizontal="right" vertical="center"/>
    </xf>
    <xf numFmtId="3" fontId="29" fillId="0" borderId="13" xfId="34" applyNumberFormat="1" applyFont="1" applyBorder="1" applyAlignment="1">
      <alignment horizontal="right" vertical="center" wrapText="1" shrinkToFit="1"/>
    </xf>
    <xf numFmtId="0" fontId="3" fillId="0" borderId="0" xfId="0" applyFont="1" applyBorder="1" applyAlignment="1" applyProtection="1">
      <alignment horizontal="left" vertical="center"/>
    </xf>
    <xf numFmtId="0" fontId="0" fillId="0" borderId="0" xfId="0" applyFont="1" applyAlignment="1" applyProtection="1">
      <alignment vertical="center"/>
    </xf>
    <xf numFmtId="0" fontId="46" fillId="0" borderId="0" xfId="0" applyFont="1" applyBorder="1" applyAlignment="1" applyProtection="1">
      <alignment horizontal="left" vertical="center"/>
    </xf>
    <xf numFmtId="0" fontId="3" fillId="0" borderId="0" xfId="0" applyFont="1" applyAlignment="1" applyProtection="1">
      <alignment vertical="center" wrapText="1"/>
    </xf>
    <xf numFmtId="3" fontId="29" fillId="0" borderId="0" xfId="34" applyNumberFormat="1" applyFont="1" applyFill="1" applyBorder="1" applyAlignment="1" applyProtection="1">
      <alignment horizontal="right" vertical="center" wrapText="1"/>
    </xf>
    <xf numFmtId="0" fontId="29" fillId="0" borderId="0" xfId="0" applyFont="1" applyAlignment="1" applyProtection="1">
      <alignment horizontal="left"/>
    </xf>
    <xf numFmtId="0" fontId="3" fillId="0" borderId="0" xfId="0" applyFont="1" applyFill="1" applyAlignment="1" applyProtection="1">
      <alignment vertical="center" wrapText="1"/>
    </xf>
    <xf numFmtId="3" fontId="29" fillId="0" borderId="0" xfId="34" applyNumberFormat="1" applyFont="1" applyFill="1" applyAlignment="1" applyProtection="1">
      <alignment horizontal="right" vertical="center" wrapText="1"/>
    </xf>
    <xf numFmtId="3" fontId="29" fillId="0" borderId="0" xfId="34" applyNumberFormat="1" applyFont="1" applyAlignment="1" applyProtection="1">
      <alignment horizontal="right" vertical="center"/>
    </xf>
    <xf numFmtId="3" fontId="29" fillId="0" borderId="0" xfId="34" applyNumberFormat="1" applyFont="1" applyFill="1" applyAlignment="1">
      <alignment horizontal="right" vertical="center"/>
    </xf>
    <xf numFmtId="3" fontId="29" fillId="0" borderId="0" xfId="34" applyNumberFormat="1" applyFont="1" applyBorder="1" applyAlignment="1" applyProtection="1">
      <alignment horizontal="right" vertical="center" wrapText="1"/>
    </xf>
    <xf numFmtId="0" fontId="3" fillId="0" borderId="0" xfId="0" applyFont="1" applyBorder="1" applyAlignment="1" applyProtection="1">
      <alignment vertical="center" wrapText="1"/>
    </xf>
    <xf numFmtId="0" fontId="3" fillId="0" borderId="0" xfId="0" applyFont="1" applyFill="1" applyBorder="1" applyAlignment="1" applyProtection="1">
      <alignment vertical="center" wrapText="1"/>
    </xf>
    <xf numFmtId="3" fontId="29" fillId="0" borderId="0" xfId="34" applyNumberFormat="1" applyFont="1" applyFill="1" applyAlignment="1">
      <alignment horizontal="right" vertical="center" wrapText="1"/>
    </xf>
    <xf numFmtId="3" fontId="29" fillId="0" borderId="0" xfId="34" applyNumberFormat="1" applyFont="1" applyFill="1" applyBorder="1" applyAlignment="1">
      <alignment horizontal="right" vertical="center" wrapText="1"/>
    </xf>
    <xf numFmtId="3" fontId="29" fillId="0" borderId="0" xfId="34" applyNumberFormat="1" applyFont="1" applyAlignment="1" applyProtection="1">
      <alignment horizontal="right" vertical="center" wrapText="1"/>
    </xf>
    <xf numFmtId="38" fontId="29" fillId="29" borderId="23" xfId="34" applyFont="1" applyFill="1" applyBorder="1" applyAlignment="1"/>
    <xf numFmtId="38" fontId="29" fillId="29" borderId="15" xfId="34" applyFont="1" applyFill="1" applyBorder="1">
      <alignment vertical="center"/>
    </xf>
    <xf numFmtId="0" fontId="29" fillId="29" borderId="16" xfId="48" applyFont="1" applyFill="1" applyBorder="1" applyAlignment="1">
      <alignment horizontal="right" vertical="center"/>
    </xf>
    <xf numFmtId="0" fontId="29" fillId="29" borderId="22" xfId="48" applyFont="1" applyFill="1" applyBorder="1" applyAlignment="1">
      <alignment horizontal="right" vertical="center"/>
    </xf>
    <xf numFmtId="0" fontId="47" fillId="30" borderId="0" xfId="0" applyFont="1" applyFill="1">
      <alignment vertical="center"/>
    </xf>
    <xf numFmtId="0" fontId="0" fillId="30" borderId="0" xfId="0" applyFill="1">
      <alignment vertical="center"/>
    </xf>
    <xf numFmtId="0" fontId="0" fillId="30" borderId="12" xfId="0" applyFill="1" applyBorder="1">
      <alignment vertical="center"/>
    </xf>
    <xf numFmtId="0" fontId="0" fillId="30" borderId="22" xfId="0" applyFill="1" applyBorder="1">
      <alignment vertical="center"/>
    </xf>
    <xf numFmtId="0" fontId="0" fillId="30" borderId="0" xfId="0" applyFill="1" applyBorder="1">
      <alignment vertical="center"/>
    </xf>
    <xf numFmtId="0" fontId="35" fillId="30" borderId="0" xfId="0" applyFont="1" applyFill="1">
      <alignment vertical="center"/>
    </xf>
    <xf numFmtId="0" fontId="29" fillId="30" borderId="0" xfId="0" applyFont="1" applyFill="1">
      <alignment vertical="center"/>
    </xf>
    <xf numFmtId="0" fontId="37" fillId="30" borderId="47" xfId="0" applyFont="1" applyFill="1" applyBorder="1">
      <alignment vertical="center"/>
    </xf>
    <xf numFmtId="0" fontId="37" fillId="30" borderId="49" xfId="0" applyFont="1" applyFill="1" applyBorder="1">
      <alignment vertical="center"/>
    </xf>
    <xf numFmtId="0" fontId="37" fillId="30" borderId="13" xfId="0" applyFont="1" applyFill="1" applyBorder="1">
      <alignment vertical="center"/>
    </xf>
    <xf numFmtId="0" fontId="37" fillId="30" borderId="15" xfId="0" applyFont="1" applyFill="1" applyBorder="1">
      <alignment vertical="center"/>
    </xf>
    <xf numFmtId="0" fontId="37" fillId="30" borderId="50" xfId="0" applyFont="1" applyFill="1" applyBorder="1" applyAlignment="1">
      <alignment horizontal="center" vertical="center"/>
    </xf>
    <xf numFmtId="0" fontId="37" fillId="30" borderId="15" xfId="0" applyFont="1" applyFill="1" applyBorder="1" applyAlignment="1">
      <alignment horizontal="center" vertical="center"/>
    </xf>
    <xf numFmtId="0" fontId="37" fillId="30" borderId="13" xfId="0" applyFont="1" applyFill="1" applyBorder="1" applyAlignment="1">
      <alignment horizontal="center" vertical="center"/>
    </xf>
    <xf numFmtId="0" fontId="37" fillId="30" borderId="51" xfId="0" applyFont="1" applyFill="1" applyBorder="1" applyAlignment="1">
      <alignment horizontal="center" vertical="center"/>
    </xf>
    <xf numFmtId="0" fontId="37" fillId="30" borderId="12" xfId="0" applyFont="1" applyFill="1" applyBorder="1" applyAlignment="1">
      <alignment horizontal="center" vertical="center"/>
    </xf>
    <xf numFmtId="0" fontId="37" fillId="30" borderId="54" xfId="0" applyFont="1" applyFill="1" applyBorder="1">
      <alignment vertical="center"/>
    </xf>
    <xf numFmtId="0" fontId="37" fillId="30" borderId="55" xfId="0" applyFont="1" applyFill="1" applyBorder="1">
      <alignment vertical="center"/>
    </xf>
    <xf numFmtId="0" fontId="37" fillId="30" borderId="56" xfId="0" applyFont="1" applyFill="1" applyBorder="1">
      <alignment vertical="center"/>
    </xf>
    <xf numFmtId="0" fontId="37" fillId="30" borderId="57" xfId="0" applyFont="1" applyFill="1" applyBorder="1">
      <alignment vertical="center"/>
    </xf>
    <xf numFmtId="0" fontId="37" fillId="30" borderId="58" xfId="0" applyFont="1" applyFill="1" applyBorder="1">
      <alignment vertical="center"/>
    </xf>
    <xf numFmtId="0" fontId="37" fillId="30" borderId="59" xfId="0" applyFont="1" applyFill="1" applyBorder="1">
      <alignment vertical="center"/>
    </xf>
    <xf numFmtId="38" fontId="37" fillId="30" borderId="0" xfId="34" applyFont="1" applyFill="1" applyBorder="1">
      <alignment vertical="center"/>
    </xf>
    <xf numFmtId="38" fontId="37" fillId="30" borderId="18" xfId="34" applyFont="1" applyFill="1" applyBorder="1">
      <alignment vertical="center"/>
    </xf>
    <xf numFmtId="38" fontId="37" fillId="30" borderId="16" xfId="34" applyFont="1" applyFill="1" applyBorder="1">
      <alignment vertical="center"/>
    </xf>
    <xf numFmtId="38" fontId="37" fillId="30" borderId="61" xfId="34" applyFont="1" applyFill="1" applyBorder="1">
      <alignment vertical="center"/>
    </xf>
    <xf numFmtId="176" fontId="37" fillId="30" borderId="53" xfId="34" applyNumberFormat="1" applyFont="1" applyFill="1" applyBorder="1">
      <alignment vertical="center"/>
    </xf>
    <xf numFmtId="38" fontId="37" fillId="30" borderId="62" xfId="34" applyFont="1" applyFill="1" applyBorder="1">
      <alignment vertical="center"/>
    </xf>
    <xf numFmtId="176" fontId="37" fillId="30" borderId="63" xfId="34" applyNumberFormat="1" applyFont="1" applyFill="1" applyBorder="1">
      <alignment vertical="center"/>
    </xf>
    <xf numFmtId="0" fontId="37" fillId="30" borderId="64" xfId="0" applyFont="1" applyFill="1" applyBorder="1">
      <alignment vertical="center"/>
    </xf>
    <xf numFmtId="38" fontId="37" fillId="30" borderId="24" xfId="34" applyFont="1" applyFill="1" applyBorder="1">
      <alignment vertical="center"/>
    </xf>
    <xf numFmtId="38" fontId="37" fillId="30" borderId="10" xfId="34" applyFont="1" applyFill="1" applyBorder="1">
      <alignment vertical="center"/>
    </xf>
    <xf numFmtId="38" fontId="37" fillId="30" borderId="22" xfId="34" applyFont="1" applyFill="1" applyBorder="1">
      <alignment vertical="center"/>
    </xf>
    <xf numFmtId="38" fontId="37" fillId="30" borderId="65" xfId="34" applyFont="1" applyFill="1" applyBorder="1">
      <alignment vertical="center"/>
    </xf>
    <xf numFmtId="176" fontId="37" fillId="30" borderId="66" xfId="34" applyNumberFormat="1" applyFont="1" applyFill="1" applyBorder="1">
      <alignment vertical="center"/>
    </xf>
    <xf numFmtId="38" fontId="37" fillId="30" borderId="67" xfId="34" applyFont="1" applyFill="1" applyBorder="1">
      <alignment vertical="center"/>
    </xf>
    <xf numFmtId="176" fontId="37" fillId="30" borderId="68" xfId="34" applyNumberFormat="1" applyFont="1" applyFill="1" applyBorder="1">
      <alignment vertical="center"/>
    </xf>
    <xf numFmtId="0" fontId="37" fillId="30" borderId="69" xfId="0" applyFont="1" applyFill="1" applyBorder="1">
      <alignment vertical="center"/>
    </xf>
    <xf numFmtId="38" fontId="37" fillId="30" borderId="13" xfId="34" applyFont="1" applyFill="1" applyBorder="1">
      <alignment vertical="center"/>
    </xf>
    <xf numFmtId="38" fontId="37" fillId="30" borderId="15" xfId="34" applyFont="1" applyFill="1" applyBorder="1">
      <alignment vertical="center"/>
    </xf>
    <xf numFmtId="38" fontId="37" fillId="30" borderId="12" xfId="34" applyFont="1" applyFill="1" applyBorder="1">
      <alignment vertical="center"/>
    </xf>
    <xf numFmtId="38" fontId="37" fillId="30" borderId="50" xfId="34" applyFont="1" applyFill="1" applyBorder="1">
      <alignment vertical="center"/>
    </xf>
    <xf numFmtId="176" fontId="37" fillId="30" borderId="51" xfId="34" applyNumberFormat="1" applyFont="1" applyFill="1" applyBorder="1">
      <alignment vertical="center"/>
    </xf>
    <xf numFmtId="38" fontId="37" fillId="30" borderId="70" xfId="34" applyFont="1" applyFill="1" applyBorder="1">
      <alignment vertical="center"/>
    </xf>
    <xf numFmtId="176" fontId="37" fillId="30" borderId="52" xfId="34" applyNumberFormat="1" applyFont="1" applyFill="1" applyBorder="1">
      <alignment vertical="center"/>
    </xf>
    <xf numFmtId="0" fontId="37" fillId="30" borderId="71" xfId="0" applyFont="1" applyFill="1" applyBorder="1">
      <alignment vertical="center"/>
    </xf>
    <xf numFmtId="38" fontId="37" fillId="30" borderId="21" xfId="34" applyFont="1" applyFill="1" applyBorder="1">
      <alignment vertical="center"/>
    </xf>
    <xf numFmtId="38" fontId="37" fillId="30" borderId="19" xfId="34" applyFont="1" applyFill="1" applyBorder="1">
      <alignment vertical="center"/>
    </xf>
    <xf numFmtId="38" fontId="37" fillId="30" borderId="20" xfId="34" applyFont="1" applyFill="1" applyBorder="1">
      <alignment vertical="center"/>
    </xf>
    <xf numFmtId="38" fontId="37" fillId="30" borderId="72" xfId="34" applyFont="1" applyFill="1" applyBorder="1">
      <alignment vertical="center"/>
    </xf>
    <xf numFmtId="176" fontId="37" fillId="30" borderId="73" xfId="34" applyNumberFormat="1" applyFont="1" applyFill="1" applyBorder="1">
      <alignment vertical="center"/>
    </xf>
    <xf numFmtId="38" fontId="37" fillId="30" borderId="74" xfId="34" applyFont="1" applyFill="1" applyBorder="1">
      <alignment vertical="center"/>
    </xf>
    <xf numFmtId="176" fontId="37" fillId="30" borderId="75" xfId="34" applyNumberFormat="1" applyFont="1" applyFill="1" applyBorder="1">
      <alignment vertical="center"/>
    </xf>
    <xf numFmtId="0" fontId="37" fillId="30" borderId="0" xfId="0" applyFont="1" applyFill="1">
      <alignment vertical="center"/>
    </xf>
    <xf numFmtId="38" fontId="37" fillId="30" borderId="17" xfId="34" applyFont="1" applyFill="1" applyBorder="1">
      <alignment vertical="center"/>
    </xf>
    <xf numFmtId="176" fontId="37" fillId="30" borderId="0" xfId="34" applyNumberFormat="1" applyFont="1" applyFill="1" applyBorder="1">
      <alignment vertical="center"/>
    </xf>
    <xf numFmtId="38" fontId="37" fillId="30" borderId="23" xfId="34" applyFont="1" applyFill="1" applyBorder="1">
      <alignment vertical="center"/>
    </xf>
    <xf numFmtId="176" fontId="37" fillId="30" borderId="24" xfId="34" applyNumberFormat="1" applyFont="1" applyFill="1" applyBorder="1">
      <alignment vertical="center"/>
    </xf>
    <xf numFmtId="38" fontId="37" fillId="30" borderId="14" xfId="34" applyFont="1" applyFill="1" applyBorder="1">
      <alignment vertical="center"/>
    </xf>
    <xf numFmtId="176" fontId="37" fillId="30" borderId="13" xfId="34" applyNumberFormat="1" applyFont="1" applyFill="1" applyBorder="1">
      <alignment vertical="center"/>
    </xf>
    <xf numFmtId="38" fontId="37" fillId="30" borderId="11" xfId="34" applyFont="1" applyFill="1" applyBorder="1">
      <alignment vertical="center"/>
    </xf>
    <xf numFmtId="176" fontId="37" fillId="30" borderId="21" xfId="34" applyNumberFormat="1" applyFont="1" applyFill="1" applyBorder="1">
      <alignment vertical="center"/>
    </xf>
    <xf numFmtId="0" fontId="0" fillId="30" borderId="13" xfId="0" applyFill="1" applyBorder="1" applyAlignment="1">
      <alignment horizontal="center" vertical="center"/>
    </xf>
    <xf numFmtId="0" fontId="0" fillId="30" borderId="10" xfId="0" applyFill="1" applyBorder="1" applyAlignment="1">
      <alignment horizontal="center" vertical="center"/>
    </xf>
    <xf numFmtId="0" fontId="0" fillId="30" borderId="15" xfId="0" applyFill="1" applyBorder="1" applyAlignment="1">
      <alignment horizontal="center" vertical="center"/>
    </xf>
    <xf numFmtId="0" fontId="0" fillId="30" borderId="23" xfId="0" applyFill="1" applyBorder="1" applyAlignment="1">
      <alignment horizontal="center" vertical="center"/>
    </xf>
    <xf numFmtId="0" fontId="29" fillId="29" borderId="0" xfId="53" applyFont="1" applyFill="1" applyBorder="1"/>
    <xf numFmtId="190" fontId="29" fillId="29" borderId="0" xfId="53" applyNumberFormat="1" applyFont="1" applyFill="1" applyBorder="1"/>
    <xf numFmtId="0" fontId="0" fillId="30" borderId="20" xfId="0" applyFill="1" applyBorder="1">
      <alignment vertical="center"/>
    </xf>
    <xf numFmtId="0" fontId="0" fillId="30" borderId="14" xfId="0" applyFill="1" applyBorder="1" applyAlignment="1">
      <alignment horizontal="center" vertical="center"/>
    </xf>
    <xf numFmtId="0" fontId="0" fillId="29" borderId="22" xfId="0" applyFill="1" applyBorder="1">
      <alignment vertical="center"/>
    </xf>
    <xf numFmtId="38" fontId="1" fillId="29" borderId="22" xfId="34" applyFont="1" applyFill="1" applyBorder="1">
      <alignment vertical="center"/>
    </xf>
    <xf numFmtId="38" fontId="1" fillId="29" borderId="10" xfId="34" applyFont="1" applyFill="1" applyBorder="1">
      <alignment vertical="center"/>
    </xf>
    <xf numFmtId="38" fontId="1" fillId="29" borderId="23" xfId="34" applyFont="1" applyFill="1" applyBorder="1">
      <alignment vertical="center"/>
    </xf>
    <xf numFmtId="176" fontId="1" fillId="29" borderId="24" xfId="34" applyNumberFormat="1" applyFont="1" applyFill="1" applyBorder="1">
      <alignment vertical="center"/>
    </xf>
    <xf numFmtId="176" fontId="1" fillId="29" borderId="10" xfId="34" applyNumberFormat="1" applyFont="1" applyFill="1" applyBorder="1">
      <alignment vertical="center"/>
    </xf>
    <xf numFmtId="176" fontId="1" fillId="29" borderId="23" xfId="34" applyNumberFormat="1" applyFont="1" applyFill="1" applyBorder="1">
      <alignment vertical="center"/>
    </xf>
    <xf numFmtId="38" fontId="1" fillId="30" borderId="12" xfId="34" applyFont="1" applyFill="1" applyBorder="1">
      <alignment vertical="center"/>
    </xf>
    <xf numFmtId="38" fontId="1" fillId="30" borderId="15" xfId="34" applyFont="1" applyFill="1" applyBorder="1">
      <alignment vertical="center"/>
    </xf>
    <xf numFmtId="38" fontId="1" fillId="30" borderId="14" xfId="34" applyFont="1" applyFill="1" applyBorder="1">
      <alignment vertical="center"/>
    </xf>
    <xf numFmtId="176" fontId="1" fillId="30" borderId="13" xfId="34" applyNumberFormat="1" applyFont="1" applyFill="1" applyBorder="1">
      <alignment vertical="center"/>
    </xf>
    <xf numFmtId="176" fontId="1" fillId="30" borderId="15" xfId="34" applyNumberFormat="1" applyFont="1" applyFill="1" applyBorder="1">
      <alignment vertical="center"/>
    </xf>
    <xf numFmtId="176" fontId="1" fillId="30" borderId="14" xfId="34" applyNumberFormat="1" applyFont="1" applyFill="1" applyBorder="1">
      <alignment vertical="center"/>
    </xf>
    <xf numFmtId="0" fontId="0" fillId="29" borderId="12" xfId="0" applyFill="1" applyBorder="1">
      <alignment vertical="center"/>
    </xf>
    <xf numFmtId="38" fontId="1" fillId="29" borderId="12" xfId="34" applyFont="1" applyFill="1" applyBorder="1">
      <alignment vertical="center"/>
    </xf>
    <xf numFmtId="38" fontId="1" fillId="29" borderId="15" xfId="34" applyFont="1" applyFill="1" applyBorder="1">
      <alignment vertical="center"/>
    </xf>
    <xf numFmtId="38" fontId="1" fillId="29" borderId="14" xfId="34" applyFont="1" applyFill="1" applyBorder="1">
      <alignment vertical="center"/>
    </xf>
    <xf numFmtId="176" fontId="1" fillId="29" borderId="13" xfId="34" applyNumberFormat="1" applyFont="1" applyFill="1" applyBorder="1">
      <alignment vertical="center"/>
    </xf>
    <xf numFmtId="176" fontId="1" fillId="29" borderId="15" xfId="34" applyNumberFormat="1" applyFont="1" applyFill="1" applyBorder="1">
      <alignment vertical="center"/>
    </xf>
    <xf numFmtId="176" fontId="1" fillId="29" borderId="14" xfId="34" applyNumberFormat="1" applyFont="1" applyFill="1" applyBorder="1">
      <alignment vertical="center"/>
    </xf>
    <xf numFmtId="0" fontId="0" fillId="30" borderId="16" xfId="0" applyFill="1" applyBorder="1">
      <alignment vertical="center"/>
    </xf>
    <xf numFmtId="38" fontId="1" fillId="30" borderId="16" xfId="34" applyFont="1" applyFill="1" applyBorder="1">
      <alignment vertical="center"/>
    </xf>
    <xf numFmtId="38" fontId="1" fillId="30" borderId="18" xfId="34" applyFont="1" applyFill="1" applyBorder="1">
      <alignment vertical="center"/>
    </xf>
    <xf numFmtId="38" fontId="1" fillId="30" borderId="17" xfId="34" applyFont="1" applyFill="1" applyBorder="1">
      <alignment vertical="center"/>
    </xf>
    <xf numFmtId="176" fontId="1" fillId="30" borderId="0" xfId="34" applyNumberFormat="1" applyFont="1" applyFill="1" applyBorder="1">
      <alignment vertical="center"/>
    </xf>
    <xf numFmtId="176" fontId="1" fillId="30" borderId="18" xfId="34" applyNumberFormat="1" applyFont="1" applyFill="1" applyBorder="1">
      <alignment vertical="center"/>
    </xf>
    <xf numFmtId="176" fontId="1" fillId="30" borderId="17" xfId="34" applyNumberFormat="1" applyFont="1" applyFill="1" applyBorder="1">
      <alignment vertical="center"/>
    </xf>
    <xf numFmtId="38" fontId="1" fillId="30" borderId="20" xfId="34" applyFont="1" applyFill="1" applyBorder="1">
      <alignment vertical="center"/>
    </xf>
    <xf numFmtId="38" fontId="1" fillId="30" borderId="19" xfId="34" applyFont="1" applyFill="1" applyBorder="1">
      <alignment vertical="center"/>
    </xf>
    <xf numFmtId="38" fontId="1" fillId="30" borderId="11" xfId="34" applyFont="1" applyFill="1" applyBorder="1">
      <alignment vertical="center"/>
    </xf>
    <xf numFmtId="176" fontId="1" fillId="30" borderId="21" xfId="34" applyNumberFormat="1" applyFont="1" applyFill="1" applyBorder="1">
      <alignment vertical="center"/>
    </xf>
    <xf numFmtId="176" fontId="1" fillId="30" borderId="19" xfId="34" applyNumberFormat="1" applyFont="1" applyFill="1" applyBorder="1">
      <alignment vertical="center"/>
    </xf>
    <xf numFmtId="176" fontId="1" fillId="30" borderId="11" xfId="34" applyNumberFormat="1" applyFont="1" applyFill="1" applyBorder="1">
      <alignment vertical="center"/>
    </xf>
    <xf numFmtId="0" fontId="0" fillId="29" borderId="16" xfId="0" applyFill="1" applyBorder="1">
      <alignment vertical="center"/>
    </xf>
    <xf numFmtId="38" fontId="1" fillId="29" borderId="16" xfId="34" applyFont="1" applyFill="1" applyBorder="1">
      <alignment vertical="center"/>
    </xf>
    <xf numFmtId="38" fontId="1" fillId="29" borderId="18" xfId="34" applyFont="1" applyFill="1" applyBorder="1">
      <alignment vertical="center"/>
    </xf>
    <xf numFmtId="38" fontId="1" fillId="29" borderId="17" xfId="34" applyFont="1" applyFill="1" applyBorder="1">
      <alignment vertical="center"/>
    </xf>
    <xf numFmtId="176" fontId="1" fillId="29" borderId="0" xfId="34" applyNumberFormat="1" applyFont="1" applyFill="1" applyBorder="1">
      <alignment vertical="center"/>
    </xf>
    <xf numFmtId="176" fontId="1" fillId="29" borderId="18" xfId="34" applyNumberFormat="1" applyFont="1" applyFill="1" applyBorder="1">
      <alignment vertical="center"/>
    </xf>
    <xf numFmtId="176" fontId="1" fillId="29" borderId="17" xfId="34" applyNumberFormat="1" applyFont="1" applyFill="1" applyBorder="1">
      <alignment vertical="center"/>
    </xf>
    <xf numFmtId="38" fontId="1" fillId="30" borderId="22" xfId="34" applyFont="1" applyFill="1" applyBorder="1">
      <alignment vertical="center"/>
    </xf>
    <xf numFmtId="38" fontId="1" fillId="30" borderId="10" xfId="34" applyFont="1" applyFill="1" applyBorder="1">
      <alignment vertical="center"/>
    </xf>
    <xf numFmtId="38" fontId="1" fillId="30" borderId="23" xfId="34" applyFont="1" applyFill="1" applyBorder="1">
      <alignment vertical="center"/>
    </xf>
    <xf numFmtId="176" fontId="1" fillId="30" borderId="24" xfId="34" applyNumberFormat="1" applyFont="1" applyFill="1" applyBorder="1">
      <alignment vertical="center"/>
    </xf>
    <xf numFmtId="176" fontId="1" fillId="30" borderId="10" xfId="34" applyNumberFormat="1" applyFont="1" applyFill="1" applyBorder="1">
      <alignment vertical="center"/>
    </xf>
    <xf numFmtId="176" fontId="1" fillId="30" borderId="23" xfId="34" applyNumberFormat="1" applyFont="1" applyFill="1" applyBorder="1">
      <alignment vertical="center"/>
    </xf>
    <xf numFmtId="0" fontId="0" fillId="29" borderId="20" xfId="0" applyFill="1" applyBorder="1">
      <alignment vertical="center"/>
    </xf>
    <xf numFmtId="38" fontId="1" fillId="29" borderId="20" xfId="34" applyFont="1" applyFill="1" applyBorder="1">
      <alignment vertical="center"/>
    </xf>
    <xf numFmtId="38" fontId="1" fillId="29" borderId="19" xfId="34" applyFont="1" applyFill="1" applyBorder="1">
      <alignment vertical="center"/>
    </xf>
    <xf numFmtId="38" fontId="1" fillId="29" borderId="11" xfId="34" applyFont="1" applyFill="1" applyBorder="1">
      <alignment vertical="center"/>
    </xf>
    <xf numFmtId="176" fontId="1" fillId="29" borderId="21" xfId="34" applyNumberFormat="1" applyFont="1" applyFill="1" applyBorder="1">
      <alignment vertical="center"/>
    </xf>
    <xf numFmtId="176" fontId="1" fillId="29" borderId="19" xfId="34" applyNumberFormat="1" applyFont="1" applyFill="1" applyBorder="1">
      <alignment vertical="center"/>
    </xf>
    <xf numFmtId="176" fontId="1" fillId="29" borderId="11" xfId="34" applyNumberFormat="1" applyFont="1" applyFill="1" applyBorder="1">
      <alignment vertical="center"/>
    </xf>
    <xf numFmtId="0" fontId="0" fillId="31" borderId="16" xfId="0" applyFill="1" applyBorder="1">
      <alignment vertical="center"/>
    </xf>
    <xf numFmtId="38" fontId="1" fillId="31" borderId="15" xfId="34" applyFont="1" applyFill="1" applyBorder="1">
      <alignment vertical="center"/>
    </xf>
    <xf numFmtId="38" fontId="1" fillId="31" borderId="0" xfId="34" applyFont="1" applyFill="1" applyBorder="1">
      <alignment vertical="center"/>
    </xf>
    <xf numFmtId="176" fontId="1" fillId="31" borderId="13" xfId="34" applyNumberFormat="1" applyFont="1" applyFill="1" applyBorder="1">
      <alignment vertical="center"/>
    </xf>
    <xf numFmtId="176" fontId="1" fillId="31" borderId="15" xfId="34" applyNumberFormat="1" applyFont="1" applyFill="1" applyBorder="1">
      <alignment vertical="center"/>
    </xf>
    <xf numFmtId="176" fontId="1" fillId="31" borderId="14" xfId="34" applyNumberFormat="1" applyFont="1" applyFill="1" applyBorder="1">
      <alignment vertical="center"/>
    </xf>
    <xf numFmtId="0" fontId="0" fillId="31" borderId="12" xfId="0" applyFill="1" applyBorder="1">
      <alignment vertical="center"/>
    </xf>
    <xf numFmtId="38" fontId="1" fillId="31" borderId="13" xfId="34" applyFont="1" applyFill="1" applyBorder="1">
      <alignment vertical="center"/>
    </xf>
    <xf numFmtId="38" fontId="1" fillId="31" borderId="18" xfId="34" applyFont="1" applyFill="1" applyBorder="1">
      <alignment vertical="center"/>
    </xf>
    <xf numFmtId="176" fontId="1" fillId="31" borderId="0" xfId="34" applyNumberFormat="1" applyFont="1" applyFill="1" applyBorder="1">
      <alignment vertical="center"/>
    </xf>
    <xf numFmtId="176" fontId="1" fillId="31" borderId="18" xfId="34" applyNumberFormat="1" applyFont="1" applyFill="1" applyBorder="1">
      <alignment vertical="center"/>
    </xf>
    <xf numFmtId="176" fontId="1" fillId="31" borderId="17" xfId="34" applyNumberFormat="1" applyFont="1" applyFill="1" applyBorder="1">
      <alignment vertical="center"/>
    </xf>
    <xf numFmtId="0" fontId="0" fillId="31" borderId="20" xfId="0" applyFill="1" applyBorder="1">
      <alignment vertical="center"/>
    </xf>
    <xf numFmtId="38" fontId="1" fillId="31" borderId="19" xfId="34" applyFont="1" applyFill="1" applyBorder="1">
      <alignment vertical="center"/>
    </xf>
    <xf numFmtId="38" fontId="1" fillId="31" borderId="21" xfId="34" applyFont="1" applyFill="1" applyBorder="1">
      <alignment vertical="center"/>
    </xf>
    <xf numFmtId="176" fontId="1" fillId="31" borderId="21" xfId="34" applyNumberFormat="1" applyFont="1" applyFill="1" applyBorder="1">
      <alignment vertical="center"/>
    </xf>
    <xf numFmtId="176" fontId="1" fillId="31" borderId="19" xfId="34" applyNumberFormat="1" applyFont="1" applyFill="1" applyBorder="1">
      <alignment vertical="center"/>
    </xf>
    <xf numFmtId="176" fontId="1" fillId="31" borderId="11" xfId="34" applyNumberFormat="1" applyFont="1" applyFill="1" applyBorder="1">
      <alignment vertical="center"/>
    </xf>
    <xf numFmtId="0" fontId="0" fillId="0" borderId="12" xfId="0" applyBorder="1">
      <alignment vertical="center"/>
    </xf>
    <xf numFmtId="0" fontId="0" fillId="0" borderId="20" xfId="0" applyBorder="1">
      <alignment vertical="center"/>
    </xf>
    <xf numFmtId="0" fontId="37" fillId="0" borderId="0" xfId="0" applyFont="1">
      <alignment vertical="center"/>
    </xf>
    <xf numFmtId="176" fontId="37" fillId="0" borderId="12" xfId="34" applyNumberFormat="1" applyFont="1" applyBorder="1">
      <alignment vertical="center"/>
    </xf>
    <xf numFmtId="176" fontId="37" fillId="0" borderId="13" xfId="34" applyNumberFormat="1" applyFont="1" applyBorder="1">
      <alignment vertical="center"/>
    </xf>
    <xf numFmtId="176" fontId="37" fillId="0" borderId="14" xfId="34" applyNumberFormat="1" applyFont="1" applyBorder="1">
      <alignment vertical="center"/>
    </xf>
    <xf numFmtId="190" fontId="37" fillId="0" borderId="12" xfId="34" applyNumberFormat="1" applyFont="1" applyBorder="1">
      <alignment vertical="center"/>
    </xf>
    <xf numFmtId="190" fontId="37" fillId="0" borderId="13" xfId="34" applyNumberFormat="1" applyFont="1" applyBorder="1">
      <alignment vertical="center"/>
    </xf>
    <xf numFmtId="190" fontId="37" fillId="0" borderId="14" xfId="34" applyNumberFormat="1" applyFont="1" applyBorder="1">
      <alignment vertical="center"/>
    </xf>
    <xf numFmtId="176" fontId="37" fillId="0" borderId="16" xfId="34" applyNumberFormat="1" applyFont="1" applyBorder="1">
      <alignment vertical="center"/>
    </xf>
    <xf numFmtId="176" fontId="37" fillId="0" borderId="0" xfId="34" applyNumberFormat="1" applyFont="1" applyBorder="1">
      <alignment vertical="center"/>
    </xf>
    <xf numFmtId="176" fontId="37" fillId="0" borderId="17" xfId="34" applyNumberFormat="1" applyFont="1" applyBorder="1">
      <alignment vertical="center"/>
    </xf>
    <xf numFmtId="190" fontId="37" fillId="0" borderId="16" xfId="34" applyNumberFormat="1" applyFont="1" applyBorder="1">
      <alignment vertical="center"/>
    </xf>
    <xf numFmtId="190" fontId="37" fillId="0" borderId="0" xfId="34" applyNumberFormat="1" applyFont="1" applyBorder="1">
      <alignment vertical="center"/>
    </xf>
    <xf numFmtId="190" fontId="37" fillId="0" borderId="17" xfId="34" applyNumberFormat="1" applyFont="1" applyBorder="1">
      <alignment vertical="center"/>
    </xf>
    <xf numFmtId="176" fontId="37" fillId="0" borderId="20" xfId="34" applyNumberFormat="1" applyFont="1" applyBorder="1">
      <alignment vertical="center"/>
    </xf>
    <xf numFmtId="176" fontId="37" fillId="0" borderId="21" xfId="34" applyNumberFormat="1" applyFont="1" applyBorder="1">
      <alignment vertical="center"/>
    </xf>
    <xf numFmtId="176" fontId="37" fillId="0" borderId="11" xfId="34" applyNumberFormat="1" applyFont="1" applyBorder="1">
      <alignment vertical="center"/>
    </xf>
    <xf numFmtId="190" fontId="37" fillId="0" borderId="20" xfId="34" applyNumberFormat="1" applyFont="1" applyBorder="1">
      <alignment vertical="center"/>
    </xf>
    <xf numFmtId="190" fontId="37" fillId="0" borderId="21" xfId="34" applyNumberFormat="1" applyFont="1" applyBorder="1">
      <alignment vertical="center"/>
    </xf>
    <xf numFmtId="190" fontId="37" fillId="0" borderId="11" xfId="34" applyNumberFormat="1" applyFont="1" applyBorder="1">
      <alignment vertical="center"/>
    </xf>
    <xf numFmtId="176" fontId="37" fillId="0" borderId="22" xfId="34" applyNumberFormat="1" applyFont="1" applyBorder="1">
      <alignment vertical="center"/>
    </xf>
    <xf numFmtId="176" fontId="37" fillId="0" borderId="24" xfId="34" applyNumberFormat="1" applyFont="1" applyBorder="1">
      <alignment vertical="center"/>
    </xf>
    <xf numFmtId="176" fontId="37" fillId="0" borderId="23" xfId="34" applyNumberFormat="1" applyFont="1" applyBorder="1">
      <alignment vertical="center"/>
    </xf>
    <xf numFmtId="49" fontId="39" fillId="30" borderId="0" xfId="45" applyNumberFormat="1" applyFont="1" applyFill="1" applyBorder="1" applyAlignment="1">
      <alignment horizontal="right"/>
    </xf>
    <xf numFmtId="0" fontId="39" fillId="30" borderId="0" xfId="0" applyFont="1" applyFill="1" applyBorder="1" applyAlignment="1" applyProtection="1">
      <alignment horizontal="right"/>
    </xf>
    <xf numFmtId="187" fontId="39" fillId="30" borderId="0" xfId="49" applyNumberFormat="1" applyFont="1" applyFill="1" applyBorder="1" applyAlignment="1">
      <alignment horizontal="right"/>
    </xf>
    <xf numFmtId="0" fontId="48" fillId="30" borderId="0" xfId="0" applyFont="1" applyFill="1" applyBorder="1" applyAlignment="1"/>
    <xf numFmtId="0" fontId="48" fillId="0" borderId="0" xfId="0" applyFont="1" applyBorder="1" applyAlignment="1"/>
    <xf numFmtId="186" fontId="0" fillId="0" borderId="0" xfId="0" applyNumberFormat="1" applyBorder="1">
      <alignment vertical="center"/>
    </xf>
    <xf numFmtId="188" fontId="0" fillId="0" borderId="0" xfId="0" applyNumberFormat="1" applyBorder="1">
      <alignment vertical="center"/>
    </xf>
    <xf numFmtId="190" fontId="0" fillId="0" borderId="0" xfId="0" applyNumberFormat="1" applyBorder="1">
      <alignment vertical="center"/>
    </xf>
    <xf numFmtId="0" fontId="29" fillId="30" borderId="21" xfId="50" applyFont="1" applyFill="1" applyBorder="1" applyAlignment="1" applyProtection="1"/>
    <xf numFmtId="0" fontId="29" fillId="30" borderId="11" xfId="0" applyFont="1" applyFill="1" applyBorder="1" applyAlignment="1"/>
    <xf numFmtId="38" fontId="29" fillId="30" borderId="19" xfId="34" applyFont="1" applyFill="1" applyBorder="1" applyAlignment="1"/>
    <xf numFmtId="186" fontId="29" fillId="30" borderId="11" xfId="34" applyNumberFormat="1" applyFont="1" applyFill="1" applyBorder="1" applyAlignment="1" applyProtection="1">
      <alignment shrinkToFit="1"/>
    </xf>
    <xf numFmtId="191" fontId="29" fillId="30" borderId="11" xfId="34" applyNumberFormat="1" applyFont="1" applyFill="1" applyBorder="1" applyAlignment="1" applyProtection="1">
      <alignment shrinkToFit="1"/>
    </xf>
    <xf numFmtId="40" fontId="29" fillId="30" borderId="19" xfId="34" applyNumberFormat="1" applyFont="1" applyFill="1" applyBorder="1" applyAlignment="1" applyProtection="1">
      <alignment horizontal="right" shrinkToFit="1"/>
    </xf>
    <xf numFmtId="176" fontId="29" fillId="30" borderId="19" xfId="34" applyNumberFormat="1" applyFont="1" applyFill="1" applyBorder="1" applyAlignment="1"/>
    <xf numFmtId="192" fontId="29" fillId="30" borderId="11" xfId="34" applyNumberFormat="1" applyFont="1" applyFill="1" applyBorder="1" applyAlignment="1" applyProtection="1">
      <alignment shrinkToFit="1"/>
    </xf>
    <xf numFmtId="49" fontId="17" fillId="30" borderId="13" xfId="45" applyNumberFormat="1" applyFont="1" applyFill="1" applyBorder="1"/>
    <xf numFmtId="186" fontId="0" fillId="0" borderId="13" xfId="0" applyNumberFormat="1" applyBorder="1">
      <alignment vertical="center"/>
    </xf>
    <xf numFmtId="188" fontId="0" fillId="0" borderId="13" xfId="0" applyNumberFormat="1" applyBorder="1">
      <alignment vertical="center"/>
    </xf>
    <xf numFmtId="190" fontId="0" fillId="0" borderId="13" xfId="0" applyNumberFormat="1" applyBorder="1">
      <alignment vertical="center"/>
    </xf>
    <xf numFmtId="0" fontId="0" fillId="0" borderId="16" xfId="0" applyBorder="1">
      <alignment vertical="center"/>
    </xf>
    <xf numFmtId="49" fontId="39" fillId="30" borderId="21" xfId="45" applyNumberFormat="1" applyFont="1" applyFill="1" applyBorder="1" applyAlignment="1">
      <alignment horizontal="right"/>
    </xf>
    <xf numFmtId="186" fontId="0" fillId="0" borderId="21" xfId="0" applyNumberFormat="1" applyBorder="1">
      <alignment vertical="center"/>
    </xf>
    <xf numFmtId="188" fontId="0" fillId="0" borderId="21" xfId="0" applyNumberFormat="1" applyBorder="1">
      <alignment vertical="center"/>
    </xf>
    <xf numFmtId="190" fontId="0" fillId="0" borderId="21" xfId="0" applyNumberFormat="1" applyBorder="1">
      <alignment vertical="center"/>
    </xf>
    <xf numFmtId="186" fontId="0" fillId="0" borderId="12" xfId="0" applyNumberFormat="1" applyBorder="1">
      <alignment vertical="center"/>
    </xf>
    <xf numFmtId="186" fontId="0" fillId="0" borderId="16" xfId="0" applyNumberFormat="1" applyBorder="1">
      <alignment vertical="center"/>
    </xf>
    <xf numFmtId="186" fontId="0" fillId="0" borderId="20" xfId="0" applyNumberFormat="1" applyBorder="1">
      <alignment vertical="center"/>
    </xf>
    <xf numFmtId="188" fontId="0" fillId="0" borderId="14" xfId="0" applyNumberFormat="1" applyBorder="1">
      <alignment vertical="center"/>
    </xf>
    <xf numFmtId="188" fontId="0" fillId="0" borderId="17" xfId="0" applyNumberFormat="1" applyBorder="1">
      <alignment vertical="center"/>
    </xf>
    <xf numFmtId="188" fontId="0" fillId="0" borderId="11" xfId="0" applyNumberFormat="1" applyBorder="1">
      <alignment vertical="center"/>
    </xf>
    <xf numFmtId="49" fontId="42" fillId="0" borderId="13" xfId="47" applyNumberFormat="1" applyFont="1" applyFill="1" applyBorder="1" applyAlignment="1">
      <alignment horizontal="left" vertical="top"/>
    </xf>
    <xf numFmtId="196" fontId="42" fillId="0" borderId="12" xfId="47" applyNumberFormat="1" applyFont="1" applyFill="1" applyBorder="1" applyAlignment="1">
      <alignment horizontal="right" vertical="center"/>
    </xf>
    <xf numFmtId="49" fontId="42" fillId="0" borderId="13" xfId="47" applyNumberFormat="1" applyFont="1" applyFill="1" applyBorder="1" applyAlignment="1">
      <alignment horizontal="center"/>
    </xf>
    <xf numFmtId="196" fontId="42" fillId="0" borderId="13" xfId="47" applyNumberFormat="1" applyFont="1" applyFill="1" applyBorder="1" applyAlignment="1">
      <alignment horizontal="right" vertical="center"/>
    </xf>
    <xf numFmtId="49" fontId="42" fillId="0" borderId="21" xfId="47" applyNumberFormat="1" applyFont="1" applyFill="1" applyBorder="1" applyAlignment="1">
      <alignment horizontal="centerContinuous" vertical="top"/>
    </xf>
    <xf numFmtId="196" fontId="42" fillId="0" borderId="10" xfId="47" applyNumberFormat="1" applyFont="1" applyFill="1" applyBorder="1" applyAlignment="1">
      <alignment horizontal="center" vertical="center"/>
    </xf>
    <xf numFmtId="197" fontId="42" fillId="0" borderId="10" xfId="47" applyNumberFormat="1" applyFont="1" applyFill="1" applyBorder="1" applyAlignment="1">
      <alignment horizontal="center" vertical="center"/>
    </xf>
    <xf numFmtId="196" fontId="42" fillId="0" borderId="22" xfId="47" applyNumberFormat="1" applyFont="1" applyFill="1" applyBorder="1" applyAlignment="1">
      <alignment horizontal="center" vertical="center"/>
    </xf>
    <xf numFmtId="197" fontId="42" fillId="0" borderId="23" xfId="47" applyNumberFormat="1" applyFont="1" applyFill="1" applyBorder="1" applyAlignment="1">
      <alignment horizontal="center" vertical="center"/>
    </xf>
    <xf numFmtId="49" fontId="42" fillId="0" borderId="12" xfId="47" applyNumberFormat="1" applyFont="1" applyFill="1" applyBorder="1" applyAlignment="1">
      <alignment vertical="top"/>
    </xf>
    <xf numFmtId="196" fontId="42" fillId="0" borderId="15" xfId="47" quotePrefix="1" applyNumberFormat="1" applyFont="1" applyFill="1" applyBorder="1" applyAlignment="1">
      <alignment horizontal="right" vertical="top"/>
    </xf>
    <xf numFmtId="49" fontId="42" fillId="0" borderId="16" xfId="47" applyNumberFormat="1" applyFont="1" applyFill="1" applyBorder="1" applyAlignment="1">
      <alignment vertical="top"/>
    </xf>
    <xf numFmtId="196" fontId="42" fillId="0" borderId="18" xfId="47" quotePrefix="1" applyNumberFormat="1" applyFont="1" applyFill="1" applyBorder="1" applyAlignment="1">
      <alignment horizontal="right" vertical="top"/>
    </xf>
    <xf numFmtId="49" fontId="42" fillId="0" borderId="20" xfId="47" applyNumberFormat="1" applyFont="1" applyFill="1" applyBorder="1" applyAlignment="1">
      <alignment vertical="top"/>
    </xf>
    <xf numFmtId="196" fontId="42" fillId="0" borderId="19" xfId="47" quotePrefix="1" applyNumberFormat="1" applyFont="1" applyFill="1" applyBorder="1" applyAlignment="1">
      <alignment horizontal="right" vertical="top"/>
    </xf>
    <xf numFmtId="49" fontId="42" fillId="0" borderId="0" xfId="47" applyNumberFormat="1" applyFont="1" applyFill="1" applyBorder="1" applyAlignment="1">
      <alignment vertical="top"/>
    </xf>
    <xf numFmtId="49" fontId="42" fillId="0" borderId="22" xfId="47" applyNumberFormat="1" applyFont="1" applyFill="1" applyBorder="1" applyAlignment="1">
      <alignment vertical="top"/>
    </xf>
    <xf numFmtId="0" fontId="47" fillId="30" borderId="0" xfId="0" applyFont="1" applyFill="1">
      <alignment vertical="center"/>
    </xf>
    <xf numFmtId="0" fontId="0" fillId="30" borderId="0" xfId="0" applyFont="1" applyFill="1">
      <alignment vertical="center"/>
    </xf>
    <xf numFmtId="0" fontId="49" fillId="30" borderId="0" xfId="0" applyFont="1" applyFill="1" applyBorder="1">
      <alignment vertical="center"/>
    </xf>
    <xf numFmtId="0" fontId="0" fillId="30" borderId="0" xfId="0" applyFont="1" applyFill="1" applyBorder="1">
      <alignment vertical="center"/>
    </xf>
    <xf numFmtId="0" fontId="49" fillId="30" borderId="13" xfId="0" applyFont="1" applyFill="1" applyBorder="1">
      <alignment vertical="center"/>
    </xf>
    <xf numFmtId="0" fontId="49" fillId="30" borderId="0" xfId="0" applyFont="1" applyFill="1" applyAlignment="1">
      <alignment vertical="center"/>
    </xf>
    <xf numFmtId="0" fontId="0" fillId="0" borderId="0" xfId="0" applyFont="1" applyAlignment="1">
      <alignment vertical="center"/>
    </xf>
    <xf numFmtId="0" fontId="29" fillId="0" borderId="12" xfId="0" applyFont="1" applyBorder="1" applyAlignment="1">
      <alignment horizontal="center" vertical="center"/>
    </xf>
    <xf numFmtId="0" fontId="29" fillId="0" borderId="14" xfId="0" applyFont="1" applyBorder="1" applyAlignment="1">
      <alignment horizontal="center" vertical="center"/>
    </xf>
    <xf numFmtId="0" fontId="29" fillId="30" borderId="0" xfId="53" applyFont="1" applyFill="1" applyBorder="1"/>
    <xf numFmtId="37" fontId="29" fillId="30" borderId="0" xfId="0" applyNumberFormat="1" applyFont="1" applyFill="1" applyBorder="1" applyAlignment="1" applyProtection="1">
      <alignment vertical="top"/>
    </xf>
    <xf numFmtId="37" fontId="29" fillId="30" borderId="0" xfId="0" applyNumberFormat="1" applyFont="1" applyFill="1" applyBorder="1" applyAlignment="1" applyProtection="1">
      <alignment horizontal="center" vertical="center"/>
    </xf>
    <xf numFmtId="37" fontId="29" fillId="30" borderId="0" xfId="0" applyNumberFormat="1" applyFont="1" applyFill="1" applyBorder="1" applyAlignment="1" applyProtection="1">
      <alignment horizontal="right" vertical="top"/>
    </xf>
    <xf numFmtId="38" fontId="29" fillId="30" borderId="0" xfId="34" applyFont="1" applyFill="1" applyBorder="1" applyAlignment="1" applyProtection="1">
      <alignment shrinkToFit="1"/>
    </xf>
    <xf numFmtId="38" fontId="29" fillId="30" borderId="0" xfId="53" applyNumberFormat="1" applyFont="1" applyFill="1" applyBorder="1"/>
    <xf numFmtId="0" fontId="29" fillId="30" borderId="0" xfId="53" applyFont="1" applyFill="1" applyBorder="1" applyAlignment="1">
      <alignment horizontal="center" vertical="center" wrapText="1"/>
    </xf>
    <xf numFmtId="181" fontId="29" fillId="30" borderId="0" xfId="34" applyNumberFormat="1" applyFont="1" applyFill="1" applyBorder="1" applyAlignment="1" applyProtection="1">
      <alignment horizontal="right"/>
    </xf>
    <xf numFmtId="38" fontId="29" fillId="30" borderId="0" xfId="34" applyFont="1" applyFill="1" applyBorder="1" applyAlignment="1" applyProtection="1"/>
    <xf numFmtId="0" fontId="49" fillId="30" borderId="12" xfId="0" applyFont="1" applyFill="1" applyBorder="1">
      <alignment vertical="center"/>
    </xf>
    <xf numFmtId="0" fontId="49" fillId="0" borderId="14" xfId="0" applyFont="1" applyFill="1" applyBorder="1" applyAlignment="1">
      <alignment horizontal="center" vertical="center"/>
    </xf>
    <xf numFmtId="0" fontId="49" fillId="30" borderId="16" xfId="0" applyFont="1" applyFill="1" applyBorder="1">
      <alignment vertical="center"/>
    </xf>
    <xf numFmtId="0" fontId="49" fillId="30" borderId="17" xfId="0" applyFont="1" applyFill="1" applyBorder="1" applyAlignment="1">
      <alignment horizontal="center" vertical="center"/>
    </xf>
    <xf numFmtId="0" fontId="49" fillId="30" borderId="20" xfId="0" applyFont="1" applyFill="1" applyBorder="1">
      <alignment vertical="center"/>
    </xf>
    <xf numFmtId="0" fontId="49" fillId="30" borderId="21" xfId="0" applyFont="1" applyFill="1" applyBorder="1">
      <alignment vertical="center"/>
    </xf>
    <xf numFmtId="0" fontId="49" fillId="30" borderId="11" xfId="0" applyFont="1" applyFill="1" applyBorder="1" applyAlignment="1">
      <alignment horizontal="center" vertical="center"/>
    </xf>
    <xf numFmtId="0" fontId="29" fillId="29" borderId="17" xfId="0" applyFont="1" applyFill="1" applyBorder="1" applyAlignment="1" applyProtection="1">
      <alignment vertical="center"/>
    </xf>
    <xf numFmtId="38" fontId="29" fillId="29" borderId="0" xfId="53" applyNumberFormat="1" applyFont="1" applyFill="1" applyBorder="1"/>
    <xf numFmtId="186" fontId="29" fillId="25" borderId="18" xfId="34" applyNumberFormat="1" applyFont="1" applyFill="1" applyBorder="1" applyAlignment="1" applyProtection="1">
      <alignment shrinkToFit="1"/>
    </xf>
    <xf numFmtId="191" fontId="29" fillId="25" borderId="18" xfId="34" applyNumberFormat="1" applyFont="1" applyFill="1" applyBorder="1" applyAlignment="1" applyProtection="1">
      <alignment shrinkToFit="1"/>
    </xf>
    <xf numFmtId="186" fontId="29" fillId="26" borderId="18" xfId="34" applyNumberFormat="1" applyFont="1" applyFill="1" applyBorder="1" applyAlignment="1" applyProtection="1">
      <alignment shrinkToFit="1"/>
    </xf>
    <xf numFmtId="192" fontId="29" fillId="26" borderId="18" xfId="34" applyNumberFormat="1" applyFont="1" applyFill="1" applyBorder="1" applyAlignment="1" applyProtection="1">
      <alignment shrinkToFit="1"/>
    </xf>
    <xf numFmtId="38" fontId="29" fillId="26" borderId="18" xfId="34" applyFont="1" applyFill="1" applyBorder="1" applyAlignment="1" applyProtection="1">
      <alignment horizontal="right" shrinkToFit="1"/>
    </xf>
    <xf numFmtId="0" fontId="29" fillId="29" borderId="22" xfId="53" applyFont="1" applyFill="1" applyBorder="1"/>
    <xf numFmtId="0" fontId="29" fillId="0" borderId="0" xfId="0" applyNumberFormat="1" applyFont="1" applyFill="1" applyBorder="1" applyAlignment="1">
      <alignment horizontal="center"/>
    </xf>
    <xf numFmtId="0" fontId="29" fillId="0" borderId="0" xfId="0" applyFont="1" applyFill="1" applyBorder="1" applyAlignment="1"/>
    <xf numFmtId="0" fontId="29" fillId="0" borderId="0" xfId="0" applyFont="1" applyFill="1" applyBorder="1" applyAlignment="1">
      <alignment vertical="center"/>
    </xf>
    <xf numFmtId="0" fontId="29" fillId="28" borderId="10" xfId="0" applyFont="1" applyFill="1" applyBorder="1" applyAlignment="1">
      <alignment horizontal="center" vertical="center"/>
    </xf>
    <xf numFmtId="0" fontId="29" fillId="28" borderId="10" xfId="0" applyFont="1" applyFill="1" applyBorder="1" applyAlignment="1">
      <alignment horizontal="center" vertical="center" wrapText="1"/>
    </xf>
    <xf numFmtId="0" fontId="29" fillId="0" borderId="0" xfId="0" applyFont="1" applyFill="1" applyBorder="1" applyAlignment="1">
      <alignment horizontal="right" vertical="top"/>
    </xf>
    <xf numFmtId="0" fontId="29" fillId="0" borderId="0" xfId="0" applyFont="1" applyFill="1" applyBorder="1" applyAlignment="1">
      <alignment horizontal="center" vertical="top"/>
    </xf>
    <xf numFmtId="198" fontId="29" fillId="0" borderId="0" xfId="0" applyNumberFormat="1" applyFont="1" applyFill="1" applyBorder="1" applyAlignment="1"/>
    <xf numFmtId="198" fontId="29" fillId="0" borderId="0" xfId="34" applyNumberFormat="1" applyFont="1" applyFill="1" applyBorder="1" applyAlignment="1">
      <alignment horizontal="center"/>
    </xf>
    <xf numFmtId="178" fontId="29" fillId="0" borderId="0" xfId="34" applyNumberFormat="1" applyFont="1" applyFill="1" applyBorder="1" applyAlignment="1"/>
    <xf numFmtId="182" fontId="29" fillId="0" borderId="0" xfId="0" applyNumberFormat="1" applyFont="1" applyFill="1" applyBorder="1" applyAlignment="1"/>
    <xf numFmtId="0" fontId="44" fillId="0" borderId="0" xfId="0" applyFont="1" applyFill="1" applyBorder="1" applyAlignment="1">
      <alignment horizontal="center"/>
    </xf>
    <xf numFmtId="0" fontId="44" fillId="0" borderId="0" xfId="0" applyFont="1" applyFill="1" applyBorder="1" applyAlignment="1"/>
    <xf numFmtId="0" fontId="29" fillId="0" borderId="0" xfId="0" applyNumberFormat="1" applyFont="1" applyFill="1" applyBorder="1" applyAlignment="1">
      <alignment horizontal="center" vertical="center"/>
    </xf>
    <xf numFmtId="3" fontId="29" fillId="27" borderId="0" xfId="35" applyNumberFormat="1" applyFont="1" applyFill="1" applyBorder="1" applyAlignment="1" applyProtection="1"/>
    <xf numFmtId="186" fontId="44" fillId="0" borderId="0" xfId="0" applyNumberFormat="1" applyFont="1" applyFill="1" applyBorder="1" applyAlignment="1"/>
    <xf numFmtId="0" fontId="29" fillId="0" borderId="0" xfId="0" applyFont="1" applyFill="1" applyBorder="1" applyAlignment="1">
      <alignment horizontal="center"/>
    </xf>
    <xf numFmtId="38" fontId="30" fillId="0" borderId="0" xfId="0" applyNumberFormat="1" applyFont="1" applyFill="1" applyBorder="1" applyAlignment="1"/>
    <xf numFmtId="38" fontId="29" fillId="0" borderId="0" xfId="0" applyNumberFormat="1" applyFont="1" applyFill="1" applyBorder="1" applyAlignment="1"/>
    <xf numFmtId="199" fontId="29" fillId="0" borderId="0" xfId="0" applyNumberFormat="1" applyFont="1" applyFill="1" applyBorder="1" applyAlignment="1">
      <alignment horizontal="center"/>
    </xf>
    <xf numFmtId="38" fontId="29" fillId="0" borderId="0" xfId="34" applyFont="1" applyFill="1" applyBorder="1" applyAlignment="1">
      <alignment horizontal="center"/>
    </xf>
    <xf numFmtId="0" fontId="29" fillId="26" borderId="10" xfId="0" applyFont="1" applyFill="1" applyBorder="1" applyAlignment="1">
      <alignment horizontal="center" vertical="center"/>
    </xf>
    <xf numFmtId="0" fontId="29" fillId="26" borderId="23" xfId="0" applyFont="1" applyFill="1" applyBorder="1" applyAlignment="1">
      <alignment horizontal="center" vertical="center"/>
    </xf>
    <xf numFmtId="0" fontId="29" fillId="26" borderId="10" xfId="0" applyFont="1" applyFill="1" applyBorder="1" applyAlignment="1">
      <alignment horizontal="center" vertical="center" wrapText="1"/>
    </xf>
    <xf numFmtId="0" fontId="29" fillId="26" borderId="15" xfId="0" applyFont="1" applyFill="1" applyBorder="1" applyAlignment="1">
      <alignment vertical="center"/>
    </xf>
    <xf numFmtId="0" fontId="29" fillId="26" borderId="13" xfId="0" applyFont="1" applyFill="1" applyBorder="1" applyAlignment="1">
      <alignment horizontal="right" vertical="top"/>
    </xf>
    <xf numFmtId="0" fontId="29" fillId="26" borderId="15" xfId="0" applyFont="1" applyFill="1" applyBorder="1" applyAlignment="1">
      <alignment horizontal="right" vertical="top"/>
    </xf>
    <xf numFmtId="198" fontId="29" fillId="26" borderId="19" xfId="0" applyNumberFormat="1" applyFont="1" applyFill="1" applyBorder="1" applyAlignment="1">
      <alignment horizontal="center"/>
    </xf>
    <xf numFmtId="0" fontId="29" fillId="26" borderId="0" xfId="0" applyFont="1" applyFill="1" applyBorder="1" applyAlignment="1">
      <alignment horizontal="center"/>
    </xf>
    <xf numFmtId="38" fontId="29" fillId="26" borderId="18" xfId="34" applyFont="1" applyFill="1" applyBorder="1" applyAlignment="1">
      <alignment horizontal="center"/>
    </xf>
    <xf numFmtId="0" fontId="29" fillId="26" borderId="0" xfId="0" applyFont="1" applyFill="1" applyBorder="1" applyAlignment="1">
      <alignment horizontal="center" vertical="center"/>
    </xf>
    <xf numFmtId="198" fontId="29" fillId="26" borderId="10" xfId="0" applyNumberFormat="1" applyFont="1" applyFill="1" applyBorder="1" applyAlignment="1">
      <alignment horizontal="center" wrapText="1"/>
    </xf>
    <xf numFmtId="0" fontId="29" fillId="27" borderId="23" xfId="0" applyFont="1" applyFill="1" applyBorder="1" applyAlignment="1">
      <alignment horizontal="center"/>
    </xf>
    <xf numFmtId="38" fontId="29" fillId="26" borderId="10" xfId="34" applyFont="1" applyFill="1" applyBorder="1" applyAlignment="1">
      <alignment horizontal="center"/>
    </xf>
    <xf numFmtId="0" fontId="29" fillId="0" borderId="0" xfId="0" applyFont="1" applyFill="1" applyBorder="1" applyAlignment="1">
      <alignment wrapText="1"/>
    </xf>
    <xf numFmtId="0" fontId="29" fillId="0" borderId="0" xfId="0" applyFont="1" applyFill="1" applyBorder="1" applyAlignment="1">
      <alignment horizontal="center" vertical="center" wrapText="1"/>
    </xf>
    <xf numFmtId="188" fontId="44" fillId="0" borderId="0" xfId="0" applyNumberFormat="1" applyFont="1" applyFill="1" applyBorder="1" applyAlignment="1"/>
    <xf numFmtId="40" fontId="29" fillId="25" borderId="17" xfId="34" applyNumberFormat="1" applyFont="1" applyFill="1" applyBorder="1" applyAlignment="1" applyProtection="1"/>
    <xf numFmtId="186" fontId="0" fillId="0" borderId="13" xfId="0" applyNumberFormat="1" applyBorder="1" applyAlignment="1">
      <alignment horizontal="center" vertical="center"/>
    </xf>
    <xf numFmtId="0" fontId="29" fillId="25" borderId="20" xfId="50" applyFont="1" applyFill="1" applyBorder="1" applyAlignment="1" applyProtection="1">
      <alignment horizontal="center"/>
    </xf>
    <xf numFmtId="0" fontId="29" fillId="25" borderId="21" xfId="50" applyFont="1" applyFill="1" applyBorder="1" applyAlignment="1" applyProtection="1"/>
    <xf numFmtId="0" fontId="29" fillId="25" borderId="11" xfId="0" applyFont="1" applyFill="1" applyBorder="1" applyAlignment="1"/>
    <xf numFmtId="38" fontId="29" fillId="25" borderId="19" xfId="34" applyFont="1" applyFill="1" applyBorder="1" applyAlignment="1" applyProtection="1">
      <alignment shrinkToFit="1"/>
    </xf>
    <xf numFmtId="186" fontId="29" fillId="25" borderId="11" xfId="34" applyNumberFormat="1" applyFont="1" applyFill="1" applyBorder="1" applyAlignment="1" applyProtection="1">
      <alignment shrinkToFit="1"/>
    </xf>
    <xf numFmtId="191" fontId="29" fillId="25" borderId="11" xfId="34" applyNumberFormat="1" applyFont="1" applyFill="1" applyBorder="1" applyAlignment="1" applyProtection="1">
      <alignment shrinkToFit="1"/>
    </xf>
    <xf numFmtId="40" fontId="29" fillId="25" borderId="19" xfId="34" applyNumberFormat="1" applyFont="1" applyFill="1" applyBorder="1" applyAlignment="1" applyProtection="1">
      <alignment horizontal="right" shrinkToFit="1"/>
    </xf>
    <xf numFmtId="40" fontId="29" fillId="25" borderId="19" xfId="34" applyNumberFormat="1" applyFont="1" applyFill="1" applyBorder="1" applyAlignment="1"/>
    <xf numFmtId="176" fontId="29" fillId="25" borderId="19" xfId="34" applyNumberFormat="1" applyFont="1" applyFill="1" applyBorder="1" applyAlignment="1"/>
    <xf numFmtId="38" fontId="29" fillId="26" borderId="19" xfId="34" applyNumberFormat="1" applyFont="1" applyFill="1" applyBorder="1" applyAlignment="1" applyProtection="1">
      <alignment horizontal="right" shrinkToFit="1"/>
    </xf>
    <xf numFmtId="186" fontId="29" fillId="26" borderId="11" xfId="34" applyNumberFormat="1" applyFont="1" applyFill="1" applyBorder="1" applyAlignment="1" applyProtection="1">
      <alignment shrinkToFit="1"/>
    </xf>
    <xf numFmtId="192" fontId="29" fillId="26" borderId="11" xfId="34" applyNumberFormat="1" applyFont="1" applyFill="1" applyBorder="1" applyAlignment="1" applyProtection="1">
      <alignment shrinkToFit="1"/>
    </xf>
    <xf numFmtId="40" fontId="29" fillId="26" borderId="19" xfId="34" applyNumberFormat="1" applyFont="1" applyFill="1" applyBorder="1" applyAlignment="1" applyProtection="1">
      <alignment horizontal="right" shrinkToFit="1"/>
    </xf>
    <xf numFmtId="0" fontId="0" fillId="30" borderId="15" xfId="0" applyFill="1" applyBorder="1" applyAlignment="1">
      <alignment horizontal="center" vertical="center"/>
    </xf>
    <xf numFmtId="0" fontId="0" fillId="30" borderId="22" xfId="0" applyFill="1" applyBorder="1" applyAlignment="1">
      <alignment horizontal="center" vertical="center"/>
    </xf>
    <xf numFmtId="0" fontId="0" fillId="30" borderId="23" xfId="0" applyFill="1" applyBorder="1" applyAlignment="1">
      <alignment horizontal="center" vertical="center"/>
    </xf>
    <xf numFmtId="186" fontId="0" fillId="0" borderId="12" xfId="0" applyNumberFormat="1" applyBorder="1" applyAlignment="1">
      <alignment horizontal="center" vertical="center"/>
    </xf>
    <xf numFmtId="186" fontId="0" fillId="0" borderId="16" xfId="0" applyNumberFormat="1" applyBorder="1" applyAlignment="1">
      <alignment horizontal="center" vertical="center"/>
    </xf>
    <xf numFmtId="186" fontId="0" fillId="0" borderId="20" xfId="0" applyNumberFormat="1" applyBorder="1" applyAlignment="1">
      <alignment horizontal="center" vertical="center"/>
    </xf>
    <xf numFmtId="186" fontId="0" fillId="0" borderId="15" xfId="0" applyNumberFormat="1" applyBorder="1" applyAlignment="1">
      <alignment horizontal="center" vertical="center"/>
    </xf>
    <xf numFmtId="186" fontId="0" fillId="0" borderId="18" xfId="0" applyNumberFormat="1" applyBorder="1">
      <alignment vertical="center"/>
    </xf>
    <xf numFmtId="186" fontId="0" fillId="0" borderId="19" xfId="0" applyNumberFormat="1" applyBorder="1">
      <alignment vertical="center"/>
    </xf>
    <xf numFmtId="196" fontId="42" fillId="29" borderId="12" xfId="47" applyNumberFormat="1" applyFont="1" applyFill="1" applyBorder="1" applyAlignment="1">
      <alignment horizontal="right" vertical="center"/>
    </xf>
    <xf numFmtId="49" fontId="42" fillId="29" borderId="13" xfId="47" applyNumberFormat="1" applyFont="1" applyFill="1" applyBorder="1" applyAlignment="1">
      <alignment horizontal="center"/>
    </xf>
    <xf numFmtId="197" fontId="42" fillId="29" borderId="14" xfId="47" applyNumberFormat="1" applyFont="1" applyFill="1" applyBorder="1" applyAlignment="1">
      <alignment horizontal="right" vertical="center"/>
    </xf>
    <xf numFmtId="196" fontId="42" fillId="0" borderId="12" xfId="47" applyNumberFormat="1" applyFont="1" applyFill="1" applyBorder="1" applyAlignment="1">
      <alignment horizontal="center" vertical="center"/>
    </xf>
    <xf numFmtId="197" fontId="42" fillId="0" borderId="13" xfId="47" applyNumberFormat="1" applyFont="1" applyFill="1" applyBorder="1" applyAlignment="1">
      <alignment horizontal="center" vertical="center"/>
    </xf>
    <xf numFmtId="197" fontId="42" fillId="0" borderId="14" xfId="47" applyNumberFormat="1" applyFont="1" applyFill="1" applyBorder="1" applyAlignment="1">
      <alignment horizontal="center" vertical="center"/>
    </xf>
    <xf numFmtId="197" fontId="42" fillId="0" borderId="13" xfId="47" applyNumberFormat="1" applyFont="1" applyFill="1" applyBorder="1" applyAlignment="1">
      <alignment horizontal="right" vertical="center"/>
    </xf>
    <xf numFmtId="196" fontId="42" fillId="0" borderId="13" xfId="47" applyNumberFormat="1" applyFont="1" applyFill="1" applyBorder="1" applyAlignment="1">
      <alignment horizontal="center" vertical="center"/>
    </xf>
    <xf numFmtId="186" fontId="29" fillId="29" borderId="10" xfId="34" applyNumberFormat="1" applyFont="1" applyFill="1" applyBorder="1">
      <alignment vertical="center"/>
    </xf>
    <xf numFmtId="38" fontId="29" fillId="29" borderId="10" xfId="34" applyFont="1" applyFill="1" applyBorder="1">
      <alignment vertical="center"/>
    </xf>
    <xf numFmtId="188" fontId="29" fillId="29" borderId="19" xfId="34" applyNumberFormat="1" applyFont="1" applyFill="1" applyBorder="1">
      <alignment vertical="center"/>
    </xf>
    <xf numFmtId="0" fontId="29" fillId="30" borderId="20" xfId="48" applyFont="1" applyFill="1" applyBorder="1" applyAlignment="1">
      <alignment horizontal="right" vertical="center"/>
    </xf>
    <xf numFmtId="38" fontId="29" fillId="30" borderId="16" xfId="34" applyFont="1" applyFill="1" applyBorder="1" applyAlignment="1"/>
    <xf numFmtId="38" fontId="29" fillId="30" borderId="0" xfId="52" applyNumberFormat="1" applyFont="1" applyFill="1" applyBorder="1"/>
    <xf numFmtId="38" fontId="29" fillId="30" borderId="17" xfId="34" applyFont="1" applyFill="1" applyBorder="1" applyAlignment="1"/>
    <xf numFmtId="38" fontId="29" fillId="30" borderId="21" xfId="34" applyFont="1" applyFill="1" applyBorder="1" applyAlignment="1"/>
    <xf numFmtId="14" fontId="29" fillId="29" borderId="22" xfId="52" applyNumberFormat="1" applyFont="1" applyFill="1" applyBorder="1" applyAlignment="1">
      <alignment horizontal="center"/>
    </xf>
    <xf numFmtId="38" fontId="29" fillId="29" borderId="22" xfId="34" applyFont="1" applyFill="1" applyBorder="1" applyAlignment="1"/>
    <xf numFmtId="38" fontId="29" fillId="29" borderId="24" xfId="52" applyNumberFormat="1" applyFont="1" applyFill="1" applyBorder="1"/>
    <xf numFmtId="176" fontId="29" fillId="29" borderId="20" xfId="34" applyNumberFormat="1" applyFont="1" applyFill="1" applyBorder="1" applyAlignment="1"/>
    <xf numFmtId="176" fontId="29" fillId="29" borderId="21" xfId="34" applyNumberFormat="1" applyFont="1" applyFill="1" applyBorder="1" applyAlignment="1"/>
    <xf numFmtId="176" fontId="29" fillId="29" borderId="11" xfId="34" applyNumberFormat="1" applyFont="1" applyFill="1" applyBorder="1" applyAlignment="1"/>
    <xf numFmtId="0" fontId="29" fillId="29" borderId="0" xfId="53" applyFont="1" applyFill="1" applyBorder="1" applyAlignment="1">
      <alignment horizontal="center"/>
    </xf>
    <xf numFmtId="0" fontId="29" fillId="0" borderId="24" xfId="0" applyFont="1" applyFill="1" applyBorder="1" applyAlignment="1">
      <alignment horizontal="center" vertical="top"/>
    </xf>
    <xf numFmtId="38" fontId="29" fillId="29" borderId="0" xfId="0" applyNumberFormat="1" applyFont="1" applyFill="1" applyBorder="1" applyAlignment="1"/>
    <xf numFmtId="38" fontId="29" fillId="0" borderId="13" xfId="0" applyNumberFormat="1" applyFont="1" applyFill="1" applyBorder="1" applyAlignment="1"/>
    <xf numFmtId="38" fontId="29" fillId="0" borderId="21" xfId="0" applyNumberFormat="1" applyFont="1" applyFill="1" applyBorder="1" applyAlignment="1"/>
    <xf numFmtId="198" fontId="29" fillId="26" borderId="12" xfId="0" applyNumberFormat="1" applyFont="1" applyFill="1" applyBorder="1" applyAlignment="1">
      <alignment wrapText="1"/>
    </xf>
    <xf numFmtId="38" fontId="29" fillId="26" borderId="13" xfId="34" applyFont="1" applyFill="1" applyBorder="1" applyAlignment="1">
      <alignment horizontal="center"/>
    </xf>
    <xf numFmtId="0" fontId="51" fillId="0" borderId="13" xfId="0" applyFont="1" applyFill="1" applyBorder="1" applyAlignment="1">
      <alignment horizontal="center"/>
    </xf>
    <xf numFmtId="198" fontId="29" fillId="26" borderId="20" xfId="0" applyNumberFormat="1" applyFont="1" applyFill="1" applyBorder="1" applyAlignment="1">
      <alignment wrapText="1"/>
    </xf>
    <xf numFmtId="38" fontId="29" fillId="26" borderId="21" xfId="34" applyFont="1" applyFill="1" applyBorder="1" applyAlignment="1">
      <alignment horizontal="center"/>
    </xf>
    <xf numFmtId="0" fontId="51" fillId="0" borderId="21" xfId="0" applyFont="1" applyFill="1" applyBorder="1" applyAlignment="1">
      <alignment horizontal="center"/>
    </xf>
    <xf numFmtId="38" fontId="29" fillId="30" borderId="13" xfId="34" applyFont="1" applyFill="1" applyBorder="1" applyAlignment="1">
      <alignment horizontal="center"/>
    </xf>
    <xf numFmtId="38" fontId="29" fillId="30" borderId="15" xfId="34" applyFont="1" applyFill="1" applyBorder="1" applyAlignment="1">
      <alignment horizontal="center"/>
    </xf>
    <xf numFmtId="38" fontId="29" fillId="30" borderId="24" xfId="34" applyFont="1" applyFill="1" applyBorder="1" applyAlignment="1">
      <alignment horizontal="center"/>
    </xf>
    <xf numFmtId="38" fontId="29" fillId="30" borderId="10" xfId="34" applyFont="1" applyFill="1" applyBorder="1" applyAlignment="1">
      <alignment horizontal="center"/>
    </xf>
    <xf numFmtId="3" fontId="29" fillId="30" borderId="0" xfId="35" applyNumberFormat="1" applyFont="1" applyFill="1" applyBorder="1" applyAlignment="1" applyProtection="1"/>
    <xf numFmtId="0" fontId="29" fillId="24" borderId="15" xfId="0" applyFont="1" applyFill="1" applyBorder="1" applyAlignment="1">
      <alignment horizontal="center" vertical="center"/>
    </xf>
    <xf numFmtId="0" fontId="1" fillId="0" borderId="0" xfId="53" applyFont="1" applyBorder="1"/>
    <xf numFmtId="38" fontId="1" fillId="0" borderId="0" xfId="34" applyFont="1" applyBorder="1" applyAlignment="1"/>
    <xf numFmtId="38" fontId="1" fillId="31" borderId="0" xfId="34" applyFont="1" applyFill="1" applyBorder="1" applyAlignment="1"/>
    <xf numFmtId="0" fontId="1" fillId="29" borderId="13" xfId="53" applyFont="1" applyFill="1" applyBorder="1"/>
    <xf numFmtId="38" fontId="5" fillId="0" borderId="0" xfId="35" applyFont="1" applyFill="1" applyBorder="1"/>
    <xf numFmtId="38" fontId="5" fillId="0" borderId="0" xfId="35" applyFont="1" applyFill="1" applyBorder="1" applyAlignment="1">
      <alignment horizontal="right"/>
    </xf>
    <xf numFmtId="3" fontId="5" fillId="0" borderId="0" xfId="56" applyNumberFormat="1" applyFont="1" applyFill="1" applyBorder="1"/>
    <xf numFmtId="0" fontId="29" fillId="24" borderId="15" xfId="0" applyFont="1" applyFill="1" applyBorder="1" applyAlignment="1">
      <alignment horizontal="center" vertical="center"/>
    </xf>
    <xf numFmtId="0" fontId="35" fillId="0" borderId="0" xfId="53" applyFont="1" applyBorder="1"/>
    <xf numFmtId="38" fontId="29" fillId="26" borderId="15" xfId="34" applyFont="1" applyFill="1" applyBorder="1" applyAlignment="1" applyProtection="1">
      <alignment horizontal="right" shrinkToFit="1"/>
    </xf>
    <xf numFmtId="38" fontId="29" fillId="26" borderId="19" xfId="34" applyFont="1" applyFill="1" applyBorder="1" applyAlignment="1" applyProtection="1">
      <alignment horizontal="right" shrinkToFit="1"/>
    </xf>
    <xf numFmtId="38" fontId="29" fillId="29" borderId="10" xfId="34" applyFont="1" applyFill="1" applyBorder="1" applyAlignment="1" applyProtection="1">
      <alignment horizontal="right" shrinkToFit="1"/>
    </xf>
    <xf numFmtId="0" fontId="29" fillId="26" borderId="15" xfId="50" applyFont="1" applyFill="1" applyBorder="1" applyAlignment="1">
      <alignment horizontal="right"/>
    </xf>
    <xf numFmtId="0" fontId="3" fillId="24" borderId="19" xfId="0" applyFont="1" applyFill="1" applyBorder="1" applyAlignment="1">
      <alignment horizontal="center" vertical="center"/>
    </xf>
    <xf numFmtId="38" fontId="29" fillId="25" borderId="15" xfId="34" applyFont="1" applyFill="1" applyBorder="1" applyAlignment="1" applyProtection="1">
      <alignment horizontal="right" shrinkToFit="1"/>
    </xf>
    <xf numFmtId="38" fontId="29" fillId="25" borderId="18" xfId="34" applyFont="1" applyFill="1" applyBorder="1" applyAlignment="1" applyProtection="1">
      <alignment horizontal="right" shrinkToFit="1"/>
    </xf>
    <xf numFmtId="38" fontId="29" fillId="25" borderId="19" xfId="34" applyFont="1" applyFill="1" applyBorder="1" applyAlignment="1" applyProtection="1">
      <alignment horizontal="right" shrinkToFit="1"/>
    </xf>
    <xf numFmtId="38" fontId="29" fillId="29" borderId="10" xfId="34" applyFont="1" applyFill="1" applyBorder="1" applyAlignment="1" applyProtection="1">
      <alignment shrinkToFit="1"/>
    </xf>
    <xf numFmtId="40" fontId="29" fillId="26" borderId="15" xfId="34" applyNumberFormat="1" applyFont="1" applyFill="1" applyBorder="1" applyAlignment="1" applyProtection="1">
      <alignment horizontal="right" shrinkToFit="1"/>
    </xf>
    <xf numFmtId="40" fontId="29" fillId="29" borderId="10" xfId="34" applyNumberFormat="1" applyFont="1" applyFill="1" applyBorder="1" applyAlignment="1" applyProtection="1">
      <alignment horizontal="right" shrinkToFit="1"/>
    </xf>
    <xf numFmtId="40" fontId="29" fillId="25" borderId="15" xfId="34" applyNumberFormat="1" applyFont="1" applyFill="1" applyBorder="1" applyAlignment="1" applyProtection="1">
      <alignment horizontal="right" shrinkToFit="1"/>
    </xf>
    <xf numFmtId="0" fontId="29" fillId="30" borderId="15" xfId="53" applyFont="1" applyFill="1" applyBorder="1"/>
    <xf numFmtId="0" fontId="29" fillId="30" borderId="18" xfId="53" applyFont="1" applyFill="1" applyBorder="1"/>
    <xf numFmtId="10" fontId="29" fillId="30" borderId="18" xfId="28" applyNumberFormat="1" applyFont="1" applyFill="1" applyBorder="1" applyAlignment="1"/>
    <xf numFmtId="0" fontId="29" fillId="30" borderId="19" xfId="53" applyFont="1" applyFill="1" applyBorder="1"/>
    <xf numFmtId="0" fontId="29" fillId="31" borderId="12" xfId="53" applyFont="1" applyFill="1" applyBorder="1"/>
    <xf numFmtId="0" fontId="29" fillId="31" borderId="13" xfId="53" applyFont="1" applyFill="1" applyBorder="1"/>
    <xf numFmtId="38" fontId="29" fillId="31" borderId="14" xfId="34" applyFont="1" applyFill="1" applyBorder="1" applyAlignment="1"/>
    <xf numFmtId="186" fontId="29" fillId="31" borderId="15" xfId="34" applyNumberFormat="1" applyFont="1" applyFill="1" applyBorder="1" applyAlignment="1" applyProtection="1">
      <alignment shrinkToFit="1"/>
    </xf>
    <xf numFmtId="38" fontId="29" fillId="31" borderId="14" xfId="34" applyFont="1" applyFill="1" applyBorder="1" applyAlignment="1" applyProtection="1">
      <alignment shrinkToFit="1"/>
    </xf>
    <xf numFmtId="0" fontId="29" fillId="31" borderId="15" xfId="53" applyFont="1" applyFill="1" applyBorder="1"/>
    <xf numFmtId="38" fontId="29" fillId="31" borderId="14" xfId="34" applyFont="1" applyFill="1" applyBorder="1" applyAlignment="1" applyProtection="1">
      <alignment horizontal="right" shrinkToFit="1"/>
    </xf>
    <xf numFmtId="40" fontId="29" fillId="31" borderId="15" xfId="53" applyNumberFormat="1" applyFont="1" applyFill="1" applyBorder="1"/>
    <xf numFmtId="176" fontId="29" fillId="31" borderId="15" xfId="34" applyNumberFormat="1" applyFont="1" applyFill="1" applyBorder="1" applyAlignment="1"/>
    <xf numFmtId="38" fontId="29" fillId="31" borderId="15" xfId="34" applyFont="1" applyFill="1" applyBorder="1" applyAlignment="1"/>
    <xf numFmtId="192" fontId="29" fillId="31" borderId="15" xfId="34" applyNumberFormat="1" applyFont="1" applyFill="1" applyBorder="1" applyAlignment="1" applyProtection="1">
      <alignment shrinkToFit="1"/>
    </xf>
    <xf numFmtId="0" fontId="29" fillId="29" borderId="22" xfId="50" applyFont="1" applyFill="1" applyBorder="1" applyAlignment="1" applyProtection="1"/>
    <xf numFmtId="0" fontId="29" fillId="29" borderId="23" xfId="0" applyFont="1" applyFill="1" applyBorder="1" applyAlignment="1"/>
    <xf numFmtId="186" fontId="29" fillId="29" borderId="23" xfId="34" applyNumberFormat="1" applyFont="1" applyFill="1" applyBorder="1" applyAlignment="1" applyProtection="1">
      <alignment shrinkToFit="1"/>
    </xf>
    <xf numFmtId="191" fontId="29" fillId="29" borderId="10" xfId="34" applyNumberFormat="1" applyFont="1" applyFill="1" applyBorder="1" applyAlignment="1" applyProtection="1">
      <alignment shrinkToFit="1"/>
    </xf>
    <xf numFmtId="38" fontId="29" fillId="29" borderId="23" xfId="34" applyFont="1" applyFill="1" applyBorder="1" applyAlignment="1" applyProtection="1">
      <alignment shrinkToFit="1"/>
    </xf>
    <xf numFmtId="40" fontId="29" fillId="29" borderId="23" xfId="34" applyNumberFormat="1" applyFont="1" applyFill="1" applyBorder="1" applyAlignment="1" applyProtection="1">
      <alignment horizontal="right" shrinkToFit="1"/>
    </xf>
    <xf numFmtId="40" fontId="29" fillId="29" borderId="10" xfId="34" applyNumberFormat="1" applyFont="1" applyFill="1" applyBorder="1" applyAlignment="1">
      <alignment horizontal="right"/>
    </xf>
    <xf numFmtId="192" fontId="29" fillId="29" borderId="10" xfId="34" applyNumberFormat="1" applyFont="1" applyFill="1" applyBorder="1" applyAlignment="1" applyProtection="1">
      <alignment shrinkToFit="1"/>
    </xf>
    <xf numFmtId="0" fontId="29" fillId="30" borderId="10" xfId="53" applyFont="1" applyFill="1" applyBorder="1"/>
    <xf numFmtId="0" fontId="29" fillId="31" borderId="14" xfId="51" applyFont="1" applyFill="1" applyBorder="1" applyAlignment="1"/>
    <xf numFmtId="0" fontId="29" fillId="31" borderId="13" xfId="51" applyFont="1" applyFill="1" applyBorder="1" applyAlignment="1">
      <alignment vertical="center"/>
    </xf>
    <xf numFmtId="0" fontId="29" fillId="31" borderId="14" xfId="51" applyFont="1" applyFill="1" applyBorder="1" applyAlignment="1">
      <alignment vertical="center"/>
    </xf>
    <xf numFmtId="3" fontId="29" fillId="31" borderId="11" xfId="51" applyNumberFormat="1" applyFont="1" applyFill="1" applyBorder="1" applyAlignment="1"/>
    <xf numFmtId="0" fontId="29" fillId="31" borderId="11" xfId="51" applyFont="1" applyFill="1" applyBorder="1" applyAlignment="1"/>
    <xf numFmtId="0" fontId="29" fillId="31" borderId="17" xfId="51" applyFont="1" applyFill="1" applyBorder="1" applyAlignment="1"/>
    <xf numFmtId="0" fontId="29" fillId="31" borderId="20" xfId="51" applyFont="1" applyFill="1" applyBorder="1" applyAlignment="1">
      <alignment horizontal="center" shrinkToFit="1"/>
    </xf>
    <xf numFmtId="3" fontId="29" fillId="31" borderId="21" xfId="51" applyNumberFormat="1" applyFont="1" applyFill="1" applyBorder="1" applyAlignment="1">
      <alignment horizontal="center" shrinkToFit="1"/>
    </xf>
    <xf numFmtId="0" fontId="29" fillId="31" borderId="11" xfId="51" applyFont="1" applyFill="1" applyBorder="1" applyAlignment="1">
      <alignment horizontal="center" shrinkToFit="1"/>
    </xf>
    <xf numFmtId="0" fontId="29" fillId="31" borderId="21" xfId="51" applyFont="1" applyFill="1" applyBorder="1" applyAlignment="1">
      <alignment horizontal="center" shrinkToFit="1"/>
    </xf>
    <xf numFmtId="0" fontId="29" fillId="31" borderId="19" xfId="51" applyFont="1" applyFill="1" applyBorder="1" applyAlignment="1">
      <alignment horizontal="center" shrinkToFit="1"/>
    </xf>
    <xf numFmtId="180" fontId="29" fillId="31" borderId="16" xfId="51" applyNumberFormat="1" applyFont="1" applyFill="1" applyBorder="1" applyAlignment="1">
      <alignment horizontal="center" shrinkToFit="1"/>
    </xf>
    <xf numFmtId="180" fontId="29" fillId="31" borderId="0" xfId="51" applyNumberFormat="1" applyFont="1" applyFill="1" applyBorder="1" applyAlignment="1">
      <alignment horizontal="center" shrinkToFit="1"/>
    </xf>
    <xf numFmtId="180" fontId="29" fillId="31" borderId="21" xfId="51" applyNumberFormat="1" applyFont="1" applyFill="1" applyBorder="1" applyAlignment="1">
      <alignment horizontal="center" shrinkToFit="1"/>
    </xf>
    <xf numFmtId="3" fontId="29" fillId="31" borderId="19" xfId="51" applyNumberFormat="1" applyFont="1" applyFill="1" applyBorder="1" applyAlignment="1">
      <alignment horizontal="center" shrinkToFit="1"/>
    </xf>
    <xf numFmtId="180" fontId="29" fillId="31" borderId="20" xfId="51" applyNumberFormat="1" applyFont="1" applyFill="1" applyBorder="1" applyAlignment="1">
      <alignment horizontal="center" shrinkToFit="1"/>
    </xf>
    <xf numFmtId="0" fontId="1" fillId="0" borderId="12" xfId="53" applyFont="1" applyBorder="1"/>
    <xf numFmtId="0" fontId="1" fillId="0" borderId="14" xfId="53" applyFont="1" applyBorder="1"/>
    <xf numFmtId="0" fontId="1" fillId="0" borderId="20" xfId="53" applyFont="1" applyBorder="1"/>
    <xf numFmtId="0" fontId="1" fillId="0" borderId="16" xfId="53" applyFont="1" applyBorder="1"/>
    <xf numFmtId="38" fontId="1" fillId="0" borderId="17" xfId="34" applyFont="1" applyBorder="1" applyAlignment="1"/>
    <xf numFmtId="0" fontId="1" fillId="31" borderId="16" xfId="53" applyFont="1" applyFill="1" applyBorder="1"/>
    <xf numFmtId="38" fontId="1" fillId="31" borderId="17" xfId="34" applyFont="1" applyFill="1" applyBorder="1" applyAlignment="1"/>
    <xf numFmtId="0" fontId="1" fillId="29" borderId="16" xfId="53" applyFont="1" applyFill="1" applyBorder="1"/>
    <xf numFmtId="38" fontId="1" fillId="29" borderId="17" xfId="34" applyFont="1" applyFill="1" applyBorder="1" applyAlignment="1"/>
    <xf numFmtId="0" fontId="1" fillId="0" borderId="16" xfId="53" quotePrefix="1" applyFont="1" applyBorder="1" applyAlignment="1">
      <alignment horizontal="right"/>
    </xf>
    <xf numFmtId="0" fontId="1" fillId="29" borderId="20" xfId="53" applyFont="1" applyFill="1" applyBorder="1"/>
    <xf numFmtId="38" fontId="1" fillId="29" borderId="21" xfId="34" applyFont="1" applyFill="1" applyBorder="1" applyAlignment="1"/>
    <xf numFmtId="38" fontId="1" fillId="29" borderId="11" xfId="34" applyFont="1" applyFill="1" applyBorder="1" applyAlignment="1"/>
    <xf numFmtId="38" fontId="1" fillId="0" borderId="16" xfId="34" applyFont="1" applyBorder="1" applyAlignment="1"/>
    <xf numFmtId="38" fontId="1" fillId="30" borderId="17" xfId="34" applyFont="1" applyFill="1" applyBorder="1" applyAlignment="1"/>
    <xf numFmtId="38" fontId="1" fillId="31" borderId="16" xfId="34" applyFont="1" applyFill="1" applyBorder="1" applyAlignment="1"/>
    <xf numFmtId="38" fontId="1" fillId="29" borderId="16" xfId="34" applyFont="1" applyFill="1" applyBorder="1" applyAlignment="1"/>
    <xf numFmtId="38" fontId="1" fillId="29" borderId="20" xfId="34" applyFont="1" applyFill="1" applyBorder="1" applyAlignment="1"/>
    <xf numFmtId="0" fontId="29" fillId="26" borderId="0" xfId="50" quotePrefix="1" applyFont="1" applyFill="1" applyBorder="1" applyAlignment="1" applyProtection="1">
      <alignment horizontal="right"/>
    </xf>
    <xf numFmtId="176" fontId="29" fillId="29" borderId="10" xfId="34" applyNumberFormat="1" applyFont="1" applyFill="1" applyBorder="1" applyAlignment="1">
      <alignment horizontal="right"/>
    </xf>
    <xf numFmtId="191" fontId="29" fillId="26" borderId="17" xfId="34" applyNumberFormat="1" applyFont="1" applyFill="1" applyBorder="1" applyAlignment="1" applyProtection="1">
      <alignment shrinkToFit="1"/>
    </xf>
    <xf numFmtId="0" fontId="3" fillId="30" borderId="18" xfId="53" applyFont="1" applyFill="1" applyBorder="1"/>
    <xf numFmtId="0" fontId="3" fillId="30" borderId="15" xfId="53" applyFont="1" applyFill="1" applyBorder="1"/>
    <xf numFmtId="0" fontId="29" fillId="30" borderId="19" xfId="53" applyFont="1" applyFill="1" applyBorder="1" applyAlignment="1">
      <alignment horizontal="center" vertical="center"/>
    </xf>
    <xf numFmtId="38" fontId="0" fillId="0" borderId="0" xfId="34" applyFont="1" applyBorder="1" applyAlignment="1"/>
    <xf numFmtId="38" fontId="5" fillId="29" borderId="0" xfId="35" applyFont="1" applyFill="1" applyBorder="1"/>
    <xf numFmtId="38" fontId="5" fillId="29" borderId="0" xfId="35" applyFont="1" applyFill="1" applyBorder="1" applyAlignment="1">
      <alignment horizontal="right"/>
    </xf>
    <xf numFmtId="38" fontId="29" fillId="29" borderId="18" xfId="34" applyFont="1" applyFill="1" applyBorder="1" applyAlignment="1" applyProtection="1">
      <alignment horizontal="right" shrinkToFit="1"/>
    </xf>
    <xf numFmtId="38" fontId="29" fillId="29" borderId="19" xfId="34" applyFont="1" applyFill="1" applyBorder="1" applyAlignment="1" applyProtection="1">
      <alignment horizontal="right" shrinkToFit="1"/>
    </xf>
    <xf numFmtId="38" fontId="29" fillId="31" borderId="10" xfId="34" applyFont="1" applyFill="1" applyBorder="1" applyAlignment="1" applyProtection="1">
      <alignment horizontal="right" shrinkToFit="1"/>
    </xf>
    <xf numFmtId="0" fontId="3" fillId="25" borderId="15" xfId="0" applyFont="1" applyFill="1" applyBorder="1" applyAlignment="1">
      <alignment horizontal="right" vertical="center"/>
    </xf>
    <xf numFmtId="0" fontId="3" fillId="25" borderId="15" xfId="0" applyFont="1" applyFill="1" applyBorder="1" applyAlignment="1">
      <alignment horizontal="center" vertical="center"/>
    </xf>
    <xf numFmtId="0" fontId="1" fillId="0" borderId="20" xfId="53" applyFont="1" applyBorder="1" applyAlignment="1">
      <alignment horizontal="center"/>
    </xf>
    <xf numFmtId="0" fontId="1" fillId="0" borderId="11" xfId="53" applyFont="1" applyBorder="1" applyAlignment="1">
      <alignment horizontal="center"/>
    </xf>
    <xf numFmtId="0" fontId="1" fillId="29" borderId="21" xfId="53" applyFont="1" applyFill="1" applyBorder="1" applyAlignment="1">
      <alignment horizontal="center"/>
    </xf>
    <xf numFmtId="0" fontId="52" fillId="0" borderId="0" xfId="0" applyFont="1" applyAlignment="1"/>
    <xf numFmtId="0" fontId="53" fillId="0" borderId="0" xfId="0" applyFont="1" applyAlignment="1"/>
    <xf numFmtId="0" fontId="53" fillId="29" borderId="15" xfId="0" applyFont="1" applyFill="1" applyBorder="1" applyAlignment="1">
      <alignment horizontal="center" vertical="center"/>
    </xf>
    <xf numFmtId="0" fontId="53" fillId="29" borderId="13" xfId="0" applyFont="1" applyFill="1" applyBorder="1" applyAlignment="1">
      <alignment horizontal="center" vertical="center"/>
    </xf>
    <xf numFmtId="0" fontId="53" fillId="0" borderId="13" xfId="0" applyFont="1" applyBorder="1" applyAlignment="1">
      <alignment horizontal="center" vertical="center"/>
    </xf>
    <xf numFmtId="0" fontId="53" fillId="0" borderId="15" xfId="0" applyFont="1" applyBorder="1" applyAlignment="1">
      <alignment horizontal="center" vertical="center"/>
    </xf>
    <xf numFmtId="0" fontId="53" fillId="0" borderId="0" xfId="0" applyFont="1" applyAlignment="1">
      <alignment horizontal="center" vertical="center"/>
    </xf>
    <xf numFmtId="0" fontId="53" fillId="29" borderId="18" xfId="0" applyFont="1" applyFill="1" applyBorder="1" applyAlignment="1">
      <alignment horizontal="center" vertical="center"/>
    </xf>
    <xf numFmtId="0" fontId="53" fillId="29" borderId="0" xfId="0" applyFont="1" applyFill="1" applyAlignment="1">
      <alignment horizontal="center" vertical="center"/>
    </xf>
    <xf numFmtId="0" fontId="53" fillId="0" borderId="18" xfId="0" applyFont="1" applyBorder="1" applyAlignment="1">
      <alignment horizontal="center" vertical="center"/>
    </xf>
    <xf numFmtId="57" fontId="53" fillId="29" borderId="19" xfId="0" applyNumberFormat="1" applyFont="1" applyFill="1" applyBorder="1" applyAlignment="1">
      <alignment horizontal="center" vertical="center"/>
    </xf>
    <xf numFmtId="57" fontId="53" fillId="29" borderId="21" xfId="0" applyNumberFormat="1" applyFont="1" applyFill="1" applyBorder="1" applyAlignment="1">
      <alignment horizontal="center" vertical="center"/>
    </xf>
    <xf numFmtId="57" fontId="53" fillId="0" borderId="21" xfId="0" applyNumberFormat="1" applyFont="1" applyBorder="1" applyAlignment="1">
      <alignment horizontal="center" vertical="center"/>
    </xf>
    <xf numFmtId="57" fontId="53" fillId="0" borderId="19" xfId="0" applyNumberFormat="1" applyFont="1" applyBorder="1" applyAlignment="1">
      <alignment horizontal="center" vertical="center"/>
    </xf>
    <xf numFmtId="57" fontId="53" fillId="29" borderId="18" xfId="0" applyNumberFormat="1" applyFont="1" applyFill="1" applyBorder="1" applyAlignment="1">
      <alignment horizontal="center" vertical="center"/>
    </xf>
    <xf numFmtId="0" fontId="53" fillId="0" borderId="16" xfId="45" applyFont="1" applyBorder="1"/>
    <xf numFmtId="0" fontId="53" fillId="0" borderId="17" xfId="45" applyFont="1" applyBorder="1" applyAlignment="1">
      <alignment horizontal="left"/>
    </xf>
    <xf numFmtId="38" fontId="53" fillId="29" borderId="18" xfId="34" applyFont="1" applyFill="1" applyBorder="1" applyAlignment="1">
      <alignment horizontal="right"/>
    </xf>
    <xf numFmtId="38" fontId="53" fillId="29" borderId="0" xfId="34" applyFont="1" applyFill="1" applyBorder="1" applyAlignment="1">
      <alignment horizontal="right"/>
    </xf>
    <xf numFmtId="38" fontId="53" fillId="0" borderId="0" xfId="57" applyFont="1" applyFill="1" applyBorder="1" applyAlignment="1"/>
    <xf numFmtId="38" fontId="53" fillId="0" borderId="18" xfId="57" applyFont="1" applyFill="1" applyBorder="1" applyAlignment="1"/>
    <xf numFmtId="196" fontId="53" fillId="0" borderId="18" xfId="58" quotePrefix="1" applyNumberFormat="1" applyFont="1" applyBorder="1" applyAlignment="1">
      <alignment horizontal="right"/>
    </xf>
    <xf numFmtId="196" fontId="53" fillId="0" borderId="0" xfId="58" quotePrefix="1" applyNumberFormat="1" applyFont="1" applyAlignment="1">
      <alignment horizontal="right"/>
    </xf>
    <xf numFmtId="38" fontId="53" fillId="0" borderId="15" xfId="34" applyFont="1" applyBorder="1" applyAlignment="1"/>
    <xf numFmtId="200" fontId="53" fillId="25" borderId="16" xfId="59" applyNumberFormat="1" applyFont="1" applyFill="1" applyBorder="1" applyAlignment="1">
      <alignment horizontal="right"/>
    </xf>
    <xf numFmtId="0" fontId="53" fillId="25" borderId="17" xfId="59" applyFont="1" applyFill="1" applyBorder="1" applyAlignment="1">
      <alignment horizontal="left"/>
    </xf>
    <xf numFmtId="38" fontId="53" fillId="25" borderId="0" xfId="57" applyFont="1" applyFill="1" applyBorder="1" applyAlignment="1"/>
    <xf numFmtId="38" fontId="53" fillId="25" borderId="18" xfId="57" applyFont="1" applyFill="1" applyBorder="1" applyAlignment="1"/>
    <xf numFmtId="196" fontId="53" fillId="25" borderId="18" xfId="0" quotePrefix="1" applyNumberFormat="1" applyFont="1" applyFill="1" applyBorder="1" applyAlignment="1">
      <alignment horizontal="right"/>
    </xf>
    <xf numFmtId="38" fontId="53" fillId="25" borderId="18" xfId="57" quotePrefix="1" applyFont="1" applyFill="1" applyBorder="1" applyAlignment="1">
      <alignment horizontal="right"/>
    </xf>
    <xf numFmtId="38" fontId="53" fillId="0" borderId="0" xfId="57" applyFont="1" applyBorder="1" applyAlignment="1"/>
    <xf numFmtId="38" fontId="53" fillId="0" borderId="18" xfId="34" applyFont="1" applyBorder="1" applyAlignment="1"/>
    <xf numFmtId="200" fontId="53" fillId="0" borderId="16" xfId="59" applyNumberFormat="1" applyFont="1" applyBorder="1" applyAlignment="1">
      <alignment horizontal="right"/>
    </xf>
    <xf numFmtId="0" fontId="53" fillId="0" borderId="17" xfId="59" applyFont="1" applyBorder="1" applyAlignment="1">
      <alignment horizontal="left"/>
    </xf>
    <xf numFmtId="38" fontId="53" fillId="0" borderId="18" xfId="57" applyFont="1" applyBorder="1" applyAlignment="1"/>
    <xf numFmtId="196" fontId="53" fillId="0" borderId="18" xfId="0" quotePrefix="1" applyNumberFormat="1" applyFont="1" applyBorder="1" applyAlignment="1">
      <alignment horizontal="right"/>
    </xf>
    <xf numFmtId="38" fontId="53" fillId="0" borderId="18" xfId="57" quotePrefix="1" applyFont="1" applyFill="1" applyBorder="1" applyAlignment="1">
      <alignment horizontal="right"/>
    </xf>
    <xf numFmtId="38" fontId="55" fillId="0" borderId="18" xfId="57" applyFont="1" applyBorder="1" applyAlignment="1"/>
    <xf numFmtId="200" fontId="53" fillId="32" borderId="16" xfId="59" applyNumberFormat="1" applyFont="1" applyFill="1" applyBorder="1" applyAlignment="1">
      <alignment horizontal="right"/>
    </xf>
    <xf numFmtId="0" fontId="53" fillId="32" borderId="17" xfId="59" applyFont="1" applyFill="1" applyBorder="1" applyAlignment="1">
      <alignment horizontal="left"/>
    </xf>
    <xf numFmtId="38" fontId="53" fillId="32" borderId="0" xfId="57" applyFont="1" applyFill="1" applyBorder="1" applyAlignment="1"/>
    <xf numFmtId="38" fontId="53" fillId="32" borderId="18" xfId="57" applyFont="1" applyFill="1" applyBorder="1" applyAlignment="1"/>
    <xf numFmtId="196" fontId="53" fillId="32" borderId="18" xfId="0" quotePrefix="1" applyNumberFormat="1" applyFont="1" applyFill="1" applyBorder="1" applyAlignment="1">
      <alignment horizontal="right"/>
    </xf>
    <xf numFmtId="38" fontId="53" fillId="32" borderId="18" xfId="57" quotePrefix="1" applyFont="1" applyFill="1" applyBorder="1" applyAlignment="1">
      <alignment horizontal="right"/>
    </xf>
    <xf numFmtId="0" fontId="53" fillId="30" borderId="0" xfId="0" applyFont="1" applyFill="1" applyAlignment="1"/>
    <xf numFmtId="200" fontId="53" fillId="0" borderId="20" xfId="59" applyNumberFormat="1" applyFont="1" applyBorder="1" applyAlignment="1">
      <alignment horizontal="right"/>
    </xf>
    <xf numFmtId="0" fontId="53" fillId="0" borderId="11" xfId="59" applyFont="1" applyBorder="1" applyAlignment="1">
      <alignment horizontal="left"/>
    </xf>
    <xf numFmtId="38" fontId="53" fillId="29" borderId="19" xfId="34" applyFont="1" applyFill="1" applyBorder="1" applyAlignment="1">
      <alignment horizontal="right"/>
    </xf>
    <xf numFmtId="38" fontId="53" fillId="29" borderId="21" xfId="34" applyFont="1" applyFill="1" applyBorder="1" applyAlignment="1">
      <alignment horizontal="right"/>
    </xf>
    <xf numFmtId="38" fontId="53" fillId="0" borderId="21" xfId="57" applyFont="1" applyBorder="1" applyAlignment="1"/>
    <xf numFmtId="38" fontId="53" fillId="0" borderId="19" xfId="57" applyFont="1" applyBorder="1" applyAlignment="1"/>
    <xf numFmtId="196" fontId="53" fillId="0" borderId="19" xfId="0" quotePrefix="1" applyNumberFormat="1" applyFont="1" applyBorder="1" applyAlignment="1">
      <alignment horizontal="right"/>
    </xf>
    <xf numFmtId="38" fontId="53" fillId="0" borderId="19" xfId="57" quotePrefix="1" applyFont="1" applyFill="1" applyBorder="1" applyAlignment="1">
      <alignment horizontal="right"/>
    </xf>
    <xf numFmtId="38" fontId="53" fillId="0" borderId="19" xfId="34" applyFont="1" applyBorder="1" applyAlignment="1"/>
    <xf numFmtId="0" fontId="53" fillId="0" borderId="12" xfId="0" applyFont="1" applyBorder="1" applyAlignment="1">
      <alignment horizontal="center" vertical="center"/>
    </xf>
    <xf numFmtId="0" fontId="53" fillId="0" borderId="14" xfId="0" applyFont="1" applyBorder="1" applyAlignment="1">
      <alignment horizontal="center" vertical="center"/>
    </xf>
    <xf numFmtId="0" fontId="53" fillId="0" borderId="16" xfId="0" applyFont="1" applyBorder="1" applyAlignment="1">
      <alignment horizontal="center" vertical="center"/>
    </xf>
    <xf numFmtId="0" fontId="53" fillId="0" borderId="17" xfId="0" applyFont="1" applyBorder="1" applyAlignment="1">
      <alignment horizontal="center" vertical="center"/>
    </xf>
    <xf numFmtId="0" fontId="53" fillId="0" borderId="11" xfId="0" applyFont="1" applyBorder="1" applyAlignment="1">
      <alignment horizontal="center" vertical="center"/>
    </xf>
    <xf numFmtId="57" fontId="53" fillId="0" borderId="0" xfId="0" applyNumberFormat="1" applyFont="1" applyAlignment="1"/>
    <xf numFmtId="0" fontId="53" fillId="31" borderId="0" xfId="0" applyFont="1" applyFill="1" applyAlignment="1">
      <alignment horizontal="center"/>
    </xf>
    <xf numFmtId="0" fontId="56" fillId="29" borderId="14" xfId="0" applyFont="1" applyFill="1" applyBorder="1" applyAlignment="1">
      <alignment horizontal="center" vertical="center"/>
    </xf>
    <xf numFmtId="0" fontId="53" fillId="31" borderId="13" xfId="0" applyFont="1" applyFill="1" applyBorder="1" applyAlignment="1">
      <alignment horizontal="center" vertical="center"/>
    </xf>
    <xf numFmtId="0" fontId="53" fillId="31" borderId="15" xfId="0" applyFont="1" applyFill="1" applyBorder="1" applyAlignment="1">
      <alignment horizontal="center" vertical="center"/>
    </xf>
    <xf numFmtId="0" fontId="53" fillId="31" borderId="0" xfId="0" applyFont="1" applyFill="1" applyAlignment="1">
      <alignment horizontal="center" vertical="center"/>
    </xf>
    <xf numFmtId="0" fontId="53" fillId="31" borderId="18" xfId="0" applyFont="1" applyFill="1" applyBorder="1" applyAlignment="1">
      <alignment horizontal="center" vertical="center"/>
    </xf>
    <xf numFmtId="57" fontId="53" fillId="31" borderId="21" xfId="0" applyNumberFormat="1" applyFont="1" applyFill="1" applyBorder="1" applyAlignment="1">
      <alignment horizontal="center" vertical="center"/>
    </xf>
    <xf numFmtId="57" fontId="53" fillId="0" borderId="11" xfId="0" applyNumberFormat="1" applyFont="1" applyBorder="1" applyAlignment="1">
      <alignment horizontal="center" vertical="center"/>
    </xf>
    <xf numFmtId="57" fontId="53" fillId="0" borderId="20" xfId="0" applyNumberFormat="1" applyFont="1" applyBorder="1" applyAlignment="1">
      <alignment horizontal="center" vertical="center"/>
    </xf>
    <xf numFmtId="57" fontId="53" fillId="31" borderId="19" xfId="0" applyNumberFormat="1" applyFont="1" applyFill="1" applyBorder="1" applyAlignment="1">
      <alignment horizontal="center" vertical="center"/>
    </xf>
    <xf numFmtId="57" fontId="53" fillId="31" borderId="19" xfId="0" quotePrefix="1" applyNumberFormat="1" applyFont="1" applyFill="1" applyBorder="1" applyAlignment="1">
      <alignment horizontal="center" vertical="center"/>
    </xf>
    <xf numFmtId="38" fontId="53" fillId="0" borderId="17" xfId="34" applyFont="1" applyFill="1" applyBorder="1" applyAlignment="1">
      <alignment horizontal="right"/>
    </xf>
    <xf numFmtId="38" fontId="53" fillId="31" borderId="0" xfId="34" applyFont="1" applyFill="1" applyBorder="1" applyAlignment="1">
      <alignment horizontal="right"/>
    </xf>
    <xf numFmtId="196" fontId="53" fillId="0" borderId="16" xfId="58" quotePrefix="1" applyNumberFormat="1" applyFont="1" applyBorder="1" applyAlignment="1">
      <alignment horizontal="right"/>
    </xf>
    <xf numFmtId="196" fontId="53" fillId="0" borderId="17" xfId="58" quotePrefix="1" applyNumberFormat="1" applyFont="1" applyBorder="1" applyAlignment="1">
      <alignment horizontal="right"/>
    </xf>
    <xf numFmtId="196" fontId="53" fillId="0" borderId="12" xfId="58" quotePrefix="1" applyNumberFormat="1" applyFont="1" applyBorder="1" applyAlignment="1">
      <alignment horizontal="right"/>
    </xf>
    <xf numFmtId="196" fontId="53" fillId="0" borderId="13" xfId="58" quotePrefix="1" applyNumberFormat="1" applyFont="1" applyBorder="1" applyAlignment="1">
      <alignment horizontal="right"/>
    </xf>
    <xf numFmtId="38" fontId="53" fillId="0" borderId="13" xfId="57" applyFont="1" applyBorder="1" applyAlignment="1"/>
    <xf numFmtId="38" fontId="53" fillId="0" borderId="13" xfId="34" applyFont="1" applyBorder="1" applyAlignment="1"/>
    <xf numFmtId="38" fontId="53" fillId="31" borderId="18" xfId="34" applyFont="1" applyFill="1" applyBorder="1" applyAlignment="1"/>
    <xf numFmtId="38" fontId="53" fillId="31" borderId="15" xfId="34" applyFont="1" applyFill="1" applyBorder="1" applyAlignment="1"/>
    <xf numFmtId="38" fontId="53" fillId="25" borderId="17" xfId="34" applyFont="1" applyFill="1" applyBorder="1" applyAlignment="1">
      <alignment horizontal="right"/>
    </xf>
    <xf numFmtId="196" fontId="53" fillId="25" borderId="0" xfId="0" quotePrefix="1" applyNumberFormat="1" applyFont="1" applyFill="1" applyAlignment="1">
      <alignment horizontal="right"/>
    </xf>
    <xf numFmtId="38" fontId="53" fillId="25" borderId="0" xfId="57" quotePrefix="1" applyFont="1" applyFill="1" applyBorder="1" applyAlignment="1">
      <alignment horizontal="right"/>
    </xf>
    <xf numFmtId="38" fontId="53" fillId="25" borderId="16" xfId="57" quotePrefix="1" applyFont="1" applyFill="1" applyBorder="1" applyAlignment="1">
      <alignment horizontal="right"/>
    </xf>
    <xf numFmtId="38" fontId="53" fillId="25" borderId="17" xfId="57" applyFont="1" applyFill="1" applyBorder="1" applyAlignment="1"/>
    <xf numFmtId="38" fontId="53" fillId="0" borderId="16" xfId="57" applyFont="1" applyBorder="1" applyAlignment="1"/>
    <xf numFmtId="38" fontId="53" fillId="0" borderId="0" xfId="34" applyFont="1" applyBorder="1" applyAlignment="1"/>
    <xf numFmtId="38" fontId="53" fillId="0" borderId="17" xfId="34" applyFont="1" applyBorder="1" applyAlignment="1">
      <alignment horizontal="right"/>
    </xf>
    <xf numFmtId="196" fontId="53" fillId="0" borderId="0" xfId="0" quotePrefix="1" applyNumberFormat="1" applyFont="1" applyAlignment="1">
      <alignment horizontal="right"/>
    </xf>
    <xf numFmtId="38" fontId="53" fillId="0" borderId="0" xfId="57" quotePrefix="1" applyFont="1" applyFill="1" applyBorder="1" applyAlignment="1">
      <alignment horizontal="right"/>
    </xf>
    <xf numFmtId="38" fontId="53" fillId="32" borderId="17" xfId="34" applyFont="1" applyFill="1" applyBorder="1" applyAlignment="1">
      <alignment horizontal="right"/>
    </xf>
    <xf numFmtId="38" fontId="53" fillId="33" borderId="17" xfId="34" applyFont="1" applyFill="1" applyBorder="1" applyAlignment="1">
      <alignment horizontal="right"/>
    </xf>
    <xf numFmtId="38" fontId="53" fillId="34" borderId="17" xfId="34" applyFont="1" applyFill="1" applyBorder="1" applyAlignment="1">
      <alignment horizontal="right"/>
    </xf>
    <xf numFmtId="38" fontId="53" fillId="0" borderId="11" xfId="34" applyFont="1" applyBorder="1" applyAlignment="1">
      <alignment horizontal="right"/>
    </xf>
    <xf numFmtId="38" fontId="53" fillId="31" borderId="21" xfId="34" applyFont="1" applyFill="1" applyBorder="1" applyAlignment="1">
      <alignment horizontal="right"/>
    </xf>
    <xf numFmtId="196" fontId="53" fillId="0" borderId="21" xfId="0" quotePrefix="1" applyNumberFormat="1" applyFont="1" applyBorder="1" applyAlignment="1">
      <alignment horizontal="right"/>
    </xf>
    <xf numFmtId="38" fontId="53" fillId="0" borderId="21" xfId="57" quotePrefix="1" applyFont="1" applyFill="1" applyBorder="1" applyAlignment="1">
      <alignment horizontal="right"/>
    </xf>
    <xf numFmtId="38" fontId="53" fillId="25" borderId="20" xfId="57" quotePrefix="1" applyFont="1" applyFill="1" applyBorder="1" applyAlignment="1">
      <alignment horizontal="right"/>
    </xf>
    <xf numFmtId="38" fontId="53" fillId="25" borderId="21" xfId="57" quotePrefix="1" applyFont="1" applyFill="1" applyBorder="1" applyAlignment="1">
      <alignment horizontal="right"/>
    </xf>
    <xf numFmtId="38" fontId="53" fillId="25" borderId="11" xfId="57" applyFont="1" applyFill="1" applyBorder="1" applyAlignment="1"/>
    <xf numFmtId="38" fontId="53" fillId="0" borderId="20" xfId="57" applyFont="1" applyBorder="1" applyAlignment="1"/>
    <xf numFmtId="38" fontId="53" fillId="0" borderId="21" xfId="34" applyFont="1" applyBorder="1" applyAlignment="1"/>
    <xf numFmtId="38" fontId="53" fillId="31" borderId="19" xfId="34" applyFont="1" applyFill="1" applyBorder="1" applyAlignment="1"/>
    <xf numFmtId="0" fontId="5" fillId="0" borderId="0" xfId="0" applyFont="1" applyAlignment="1"/>
    <xf numFmtId="0" fontId="5" fillId="0" borderId="0" xfId="0" applyFont="1" applyAlignment="1">
      <alignment horizontal="right"/>
    </xf>
    <xf numFmtId="38" fontId="53" fillId="0" borderId="0" xfId="0" applyNumberFormat="1" applyFont="1" applyAlignment="1"/>
    <xf numFmtId="38" fontId="53" fillId="29" borderId="0" xfId="57" applyFont="1" applyFill="1" applyBorder="1" applyAlignment="1"/>
    <xf numFmtId="0" fontId="0" fillId="30" borderId="15" xfId="0" applyFont="1" applyFill="1" applyBorder="1">
      <alignment vertical="center"/>
    </xf>
    <xf numFmtId="0" fontId="0" fillId="30" borderId="10" xfId="0" applyFont="1" applyFill="1" applyBorder="1" applyAlignment="1">
      <alignment horizontal="center" vertical="center"/>
    </xf>
    <xf numFmtId="0" fontId="0" fillId="30" borderId="21" xfId="0" applyFont="1" applyFill="1" applyBorder="1" applyAlignment="1">
      <alignment horizontal="center" vertical="center"/>
    </xf>
    <xf numFmtId="0" fontId="0" fillId="30" borderId="19" xfId="0" applyFont="1" applyFill="1" applyBorder="1">
      <alignment vertical="center"/>
    </xf>
    <xf numFmtId="0" fontId="0" fillId="30" borderId="20" xfId="0" applyFont="1" applyFill="1" applyBorder="1" applyAlignment="1">
      <alignment horizontal="center" vertical="center"/>
    </xf>
    <xf numFmtId="0" fontId="0" fillId="30" borderId="10" xfId="0" applyFont="1" applyFill="1" applyBorder="1">
      <alignment vertical="center"/>
    </xf>
    <xf numFmtId="38" fontId="0" fillId="30" borderId="22" xfId="34" applyFont="1" applyFill="1" applyBorder="1">
      <alignment vertical="center"/>
    </xf>
    <xf numFmtId="176" fontId="0" fillId="30" borderId="10" xfId="34" applyNumberFormat="1" applyFont="1" applyFill="1" applyBorder="1">
      <alignment vertical="center"/>
    </xf>
    <xf numFmtId="186" fontId="0" fillId="30" borderId="24" xfId="0" applyNumberFormat="1" applyFont="1" applyFill="1" applyBorder="1">
      <alignment vertical="center"/>
    </xf>
    <xf numFmtId="190" fontId="0" fillId="30" borderId="10" xfId="0" applyNumberFormat="1" applyFont="1" applyFill="1" applyBorder="1">
      <alignment vertical="center"/>
    </xf>
    <xf numFmtId="38" fontId="0" fillId="30" borderId="10" xfId="34" applyFont="1" applyFill="1" applyBorder="1">
      <alignment vertical="center"/>
    </xf>
    <xf numFmtId="38" fontId="0" fillId="30" borderId="24" xfId="34" applyFont="1" applyFill="1" applyBorder="1">
      <alignment vertical="center"/>
    </xf>
    <xf numFmtId="195" fontId="0" fillId="30" borderId="24" xfId="0" applyNumberFormat="1" applyFont="1" applyFill="1" applyBorder="1">
      <alignment vertical="center"/>
    </xf>
    <xf numFmtId="176" fontId="0" fillId="30" borderId="15" xfId="34" applyNumberFormat="1" applyFont="1" applyFill="1" applyBorder="1">
      <alignment vertical="center"/>
    </xf>
    <xf numFmtId="0" fontId="0" fillId="30" borderId="18" xfId="0" applyFont="1" applyFill="1" applyBorder="1">
      <alignment vertical="center"/>
    </xf>
    <xf numFmtId="38" fontId="0" fillId="30" borderId="16" xfId="34" applyFont="1" applyFill="1" applyBorder="1">
      <alignment vertical="center"/>
    </xf>
    <xf numFmtId="38" fontId="0" fillId="30" borderId="12" xfId="34" applyFont="1" applyFill="1" applyBorder="1">
      <alignment vertical="center"/>
    </xf>
    <xf numFmtId="186" fontId="0" fillId="30" borderId="13" xfId="0" applyNumberFormat="1" applyFont="1" applyFill="1" applyBorder="1">
      <alignment vertical="center"/>
    </xf>
    <xf numFmtId="190" fontId="0" fillId="30" borderId="15" xfId="0" applyNumberFormat="1" applyFont="1" applyFill="1" applyBorder="1">
      <alignment vertical="center"/>
    </xf>
    <xf numFmtId="38" fontId="0" fillId="30" borderId="18" xfId="34" applyFont="1" applyFill="1" applyBorder="1">
      <alignment vertical="center"/>
    </xf>
    <xf numFmtId="190" fontId="0" fillId="30" borderId="12" xfId="0" applyNumberFormat="1" applyFont="1" applyFill="1" applyBorder="1">
      <alignment vertical="center"/>
    </xf>
    <xf numFmtId="195" fontId="0" fillId="30" borderId="0" xfId="0" applyNumberFormat="1" applyFont="1" applyFill="1" applyBorder="1">
      <alignment vertical="center"/>
    </xf>
    <xf numFmtId="176" fontId="0" fillId="30" borderId="18" xfId="34" applyNumberFormat="1" applyFont="1" applyFill="1" applyBorder="1">
      <alignment vertical="center"/>
    </xf>
    <xf numFmtId="186" fontId="0" fillId="30" borderId="0" xfId="0" applyNumberFormat="1" applyFont="1" applyFill="1" applyBorder="1">
      <alignment vertical="center"/>
    </xf>
    <xf numFmtId="190" fontId="0" fillId="30" borderId="18" xfId="0" applyNumberFormat="1" applyFont="1" applyFill="1" applyBorder="1">
      <alignment vertical="center"/>
    </xf>
    <xf numFmtId="190" fontId="0" fillId="30" borderId="16" xfId="0" applyNumberFormat="1" applyFont="1" applyFill="1" applyBorder="1">
      <alignment vertical="center"/>
    </xf>
    <xf numFmtId="38" fontId="0" fillId="30" borderId="20" xfId="34" applyFont="1" applyFill="1" applyBorder="1">
      <alignment vertical="center"/>
    </xf>
    <xf numFmtId="176" fontId="0" fillId="30" borderId="19" xfId="34" applyNumberFormat="1" applyFont="1" applyFill="1" applyBorder="1">
      <alignment vertical="center"/>
    </xf>
    <xf numFmtId="186" fontId="0" fillId="30" borderId="21" xfId="0" applyNumberFormat="1" applyFont="1" applyFill="1" applyBorder="1">
      <alignment vertical="center"/>
    </xf>
    <xf numFmtId="190" fontId="0" fillId="30" borderId="19" xfId="0" applyNumberFormat="1" applyFont="1" applyFill="1" applyBorder="1">
      <alignment vertical="center"/>
    </xf>
    <xf numFmtId="38" fontId="0" fillId="30" borderId="19" xfId="34" applyFont="1" applyFill="1" applyBorder="1">
      <alignment vertical="center"/>
    </xf>
    <xf numFmtId="190" fontId="0" fillId="30" borderId="20" xfId="0" applyNumberFormat="1" applyFont="1" applyFill="1" applyBorder="1">
      <alignment vertical="center"/>
    </xf>
    <xf numFmtId="195" fontId="0" fillId="30" borderId="21" xfId="0" applyNumberFormat="1" applyFont="1" applyFill="1" applyBorder="1">
      <alignment vertical="center"/>
    </xf>
    <xf numFmtId="0" fontId="29" fillId="26" borderId="13" xfId="50" applyFont="1" applyFill="1" applyBorder="1" applyAlignment="1" applyProtection="1">
      <alignment horizontal="right"/>
    </xf>
    <xf numFmtId="38" fontId="29" fillId="0" borderId="13" xfId="34" applyFont="1" applyBorder="1" applyAlignment="1"/>
    <xf numFmtId="189" fontId="29" fillId="0" borderId="13" xfId="53" applyNumberFormat="1" applyFont="1" applyBorder="1"/>
    <xf numFmtId="0" fontId="29" fillId="0" borderId="21" xfId="53" applyFont="1" applyBorder="1"/>
    <xf numFmtId="190" fontId="29" fillId="0" borderId="21" xfId="53" applyNumberFormat="1" applyFont="1" applyBorder="1"/>
    <xf numFmtId="192" fontId="29" fillId="25" borderId="11" xfId="34" applyNumberFormat="1" applyFont="1" applyFill="1" applyBorder="1" applyAlignment="1" applyProtection="1">
      <alignment shrinkToFit="1"/>
    </xf>
    <xf numFmtId="192" fontId="29" fillId="25" borderId="17" xfId="34" applyNumberFormat="1" applyFont="1" applyFill="1" applyBorder="1" applyAlignment="1" applyProtection="1">
      <alignment shrinkToFit="1"/>
    </xf>
    <xf numFmtId="192" fontId="29" fillId="25" borderId="18" xfId="34" applyNumberFormat="1" applyFont="1" applyFill="1" applyBorder="1" applyAlignment="1" applyProtection="1">
      <alignment shrinkToFit="1"/>
    </xf>
    <xf numFmtId="0" fontId="1" fillId="0" borderId="15" xfId="53" applyFont="1" applyBorder="1"/>
    <xf numFmtId="0" fontId="1" fillId="0" borderId="18" xfId="53" applyFont="1" applyBorder="1"/>
    <xf numFmtId="0" fontId="1" fillId="0" borderId="19" xfId="53" applyFont="1" applyBorder="1"/>
    <xf numFmtId="0" fontId="0" fillId="0" borderId="19" xfId="53" applyFont="1" applyBorder="1" applyAlignment="1">
      <alignment horizontal="center"/>
    </xf>
    <xf numFmtId="49" fontId="17" fillId="29" borderId="0" xfId="45" applyNumberFormat="1" applyFont="1" applyFill="1" applyBorder="1"/>
    <xf numFmtId="186" fontId="0" fillId="29" borderId="16" xfId="0" applyNumberFormat="1" applyFill="1" applyBorder="1">
      <alignment vertical="center"/>
    </xf>
    <xf numFmtId="186" fontId="0" fillId="29" borderId="18" xfId="0" applyNumberFormat="1" applyFill="1" applyBorder="1">
      <alignment vertical="center"/>
    </xf>
    <xf numFmtId="186" fontId="0" fillId="29" borderId="0" xfId="0" applyNumberFormat="1" applyFill="1" applyBorder="1">
      <alignment vertical="center"/>
    </xf>
    <xf numFmtId="188" fontId="0" fillId="29" borderId="17" xfId="0" applyNumberFormat="1" applyFill="1" applyBorder="1">
      <alignment vertical="center"/>
    </xf>
    <xf numFmtId="188" fontId="0" fillId="29" borderId="0" xfId="0" applyNumberFormat="1" applyFill="1" applyBorder="1">
      <alignment vertical="center"/>
    </xf>
    <xf numFmtId="190" fontId="0" fillId="29" borderId="0" xfId="0" applyNumberFormat="1" applyFill="1" applyBorder="1">
      <alignment vertical="center"/>
    </xf>
    <xf numFmtId="186" fontId="0" fillId="29" borderId="16" xfId="0" applyNumberFormat="1" applyFill="1" applyBorder="1" applyAlignment="1">
      <alignment horizontal="center" vertical="center"/>
    </xf>
    <xf numFmtId="0" fontId="17" fillId="29" borderId="0" xfId="0" applyFont="1" applyFill="1" applyBorder="1" applyAlignment="1" applyProtection="1"/>
    <xf numFmtId="0" fontId="17" fillId="29" borderId="0" xfId="0" applyFont="1" applyFill="1" applyBorder="1" applyAlignment="1" applyProtection="1">
      <alignment horizontal="left"/>
    </xf>
    <xf numFmtId="187" fontId="17" fillId="29" borderId="0" xfId="49" applyNumberFormat="1" applyFont="1" applyFill="1" applyBorder="1" applyAlignment="1">
      <alignment horizontal="left"/>
    </xf>
    <xf numFmtId="0" fontId="17" fillId="29" borderId="0" xfId="45" applyNumberFormat="1" applyFont="1" applyFill="1" applyBorder="1"/>
    <xf numFmtId="187" fontId="17" fillId="29" borderId="0" xfId="49" applyNumberFormat="1" applyFont="1" applyFill="1" applyBorder="1"/>
    <xf numFmtId="0" fontId="57" fillId="30" borderId="0" xfId="0" applyFont="1" applyFill="1">
      <alignment vertical="center"/>
    </xf>
    <xf numFmtId="0" fontId="57" fillId="0" borderId="0" xfId="0" applyFont="1">
      <alignment vertical="center"/>
    </xf>
    <xf numFmtId="186" fontId="57" fillId="31" borderId="16" xfId="34" applyNumberFormat="1" applyFont="1" applyFill="1" applyBorder="1">
      <alignment vertical="center"/>
    </xf>
    <xf numFmtId="0" fontId="57" fillId="30" borderId="0" xfId="0" applyFont="1" applyFill="1" applyBorder="1">
      <alignment vertical="center"/>
    </xf>
    <xf numFmtId="38" fontId="57" fillId="0" borderId="0" xfId="34" applyFont="1" applyBorder="1">
      <alignment vertical="center"/>
    </xf>
    <xf numFmtId="186" fontId="57" fillId="0" borderId="0" xfId="34" applyNumberFormat="1" applyFont="1" applyBorder="1">
      <alignment vertical="center"/>
    </xf>
    <xf numFmtId="0" fontId="57" fillId="0" borderId="13" xfId="0" applyFont="1" applyBorder="1">
      <alignment vertical="center"/>
    </xf>
    <xf numFmtId="38" fontId="57" fillId="0" borderId="13" xfId="34" applyFont="1" applyBorder="1">
      <alignment vertical="center"/>
    </xf>
    <xf numFmtId="0" fontId="57" fillId="25" borderId="0" xfId="0" applyFont="1" applyFill="1" applyBorder="1" applyAlignment="1"/>
    <xf numFmtId="0" fontId="57" fillId="31" borderId="0" xfId="53" applyFont="1" applyFill="1" applyBorder="1"/>
    <xf numFmtId="186" fontId="57" fillId="31" borderId="0" xfId="34" applyNumberFormat="1" applyFont="1" applyFill="1" applyBorder="1">
      <alignment vertical="center"/>
    </xf>
    <xf numFmtId="188" fontId="57" fillId="0" borderId="0" xfId="34" applyNumberFormat="1" applyFont="1" applyBorder="1">
      <alignment vertical="center"/>
    </xf>
    <xf numFmtId="0" fontId="57" fillId="0" borderId="14" xfId="0" applyFont="1" applyBorder="1">
      <alignment vertical="center"/>
    </xf>
    <xf numFmtId="0" fontId="57" fillId="0" borderId="11" xfId="0" applyFont="1" applyBorder="1" applyAlignment="1">
      <alignment vertical="center" wrapText="1"/>
    </xf>
    <xf numFmtId="38" fontId="57" fillId="0" borderId="16" xfId="34" applyFont="1" applyBorder="1">
      <alignment vertical="center"/>
    </xf>
    <xf numFmtId="176" fontId="57" fillId="0" borderId="17" xfId="34" applyNumberFormat="1" applyFont="1" applyBorder="1">
      <alignment vertical="center"/>
    </xf>
    <xf numFmtId="194" fontId="57" fillId="0" borderId="12" xfId="0" applyNumberFormat="1" applyFont="1" applyBorder="1">
      <alignment vertical="center"/>
    </xf>
    <xf numFmtId="186" fontId="57" fillId="0" borderId="16" xfId="34" applyNumberFormat="1" applyFont="1" applyFill="1" applyBorder="1" applyAlignment="1">
      <alignment horizontal="right"/>
    </xf>
    <xf numFmtId="186" fontId="57" fillId="0" borderId="16" xfId="34" applyNumberFormat="1" applyFont="1" applyBorder="1">
      <alignment vertical="center"/>
    </xf>
    <xf numFmtId="0" fontId="57" fillId="0" borderId="22" xfId="60" applyFont="1" applyFill="1" applyBorder="1" applyAlignment="1" applyProtection="1">
      <alignment horizontal="center" vertical="center" wrapText="1" shrinkToFit="1"/>
      <protection locked="0"/>
    </xf>
    <xf numFmtId="0" fontId="57" fillId="0" borderId="13" xfId="60" applyFont="1" applyFill="1" applyBorder="1" applyAlignment="1" applyProtection="1">
      <alignment horizontal="center" vertical="center" wrapText="1" shrinkToFit="1"/>
      <protection locked="0"/>
    </xf>
    <xf numFmtId="0" fontId="57" fillId="0" borderId="21" xfId="0" applyFont="1" applyBorder="1" applyAlignment="1">
      <alignment horizontal="center" vertical="center"/>
    </xf>
    <xf numFmtId="0" fontId="57" fillId="0" borderId="20" xfId="0" applyFont="1" applyBorder="1" applyAlignment="1">
      <alignment horizontal="center" vertical="center"/>
    </xf>
    <xf numFmtId="0" fontId="57" fillId="0" borderId="22" xfId="0" applyFont="1" applyBorder="1" applyAlignment="1">
      <alignment horizontal="center" vertical="center"/>
    </xf>
    <xf numFmtId="188" fontId="57" fillId="31" borderId="0" xfId="34" applyNumberFormat="1" applyFont="1" applyFill="1" applyBorder="1">
      <alignment vertical="center"/>
    </xf>
    <xf numFmtId="38" fontId="57" fillId="31" borderId="16" xfId="34" applyFont="1" applyFill="1" applyBorder="1">
      <alignment vertical="center"/>
    </xf>
    <xf numFmtId="0" fontId="57" fillId="31" borderId="0" xfId="0" applyFont="1" applyFill="1" applyBorder="1">
      <alignment vertical="center"/>
    </xf>
    <xf numFmtId="0" fontId="57" fillId="31" borderId="16" xfId="0" applyFont="1" applyFill="1" applyBorder="1">
      <alignment vertical="center"/>
    </xf>
    <xf numFmtId="0" fontId="57" fillId="31" borderId="17" xfId="0" applyFont="1" applyFill="1" applyBorder="1">
      <alignment vertical="center"/>
    </xf>
    <xf numFmtId="186" fontId="57" fillId="30" borderId="16" xfId="34" applyNumberFormat="1" applyFont="1" applyFill="1" applyBorder="1">
      <alignment vertical="center"/>
    </xf>
    <xf numFmtId="0" fontId="57" fillId="0" borderId="12" xfId="0" applyFont="1" applyBorder="1">
      <alignment vertical="center"/>
    </xf>
    <xf numFmtId="38" fontId="57" fillId="30" borderId="16" xfId="34" applyFont="1" applyFill="1" applyBorder="1">
      <alignment vertical="center"/>
    </xf>
    <xf numFmtId="38" fontId="57" fillId="30" borderId="0" xfId="34" applyFont="1" applyFill="1" applyBorder="1">
      <alignment vertical="center"/>
    </xf>
    <xf numFmtId="0" fontId="0" fillId="30" borderId="24" xfId="0" applyFill="1" applyBorder="1" applyAlignment="1">
      <alignment horizontal="center" vertical="center"/>
    </xf>
    <xf numFmtId="0" fontId="0" fillId="30" borderId="23" xfId="0" applyFill="1" applyBorder="1">
      <alignment vertical="center"/>
    </xf>
    <xf numFmtId="0" fontId="47" fillId="30" borderId="15" xfId="0" applyFont="1" applyFill="1" applyBorder="1">
      <alignment vertical="center"/>
    </xf>
    <xf numFmtId="0" fontId="0" fillId="30" borderId="18" xfId="0" applyFill="1" applyBorder="1" applyAlignment="1">
      <alignment horizontal="center" vertical="center"/>
    </xf>
    <xf numFmtId="0" fontId="0" fillId="30" borderId="19" xfId="0" applyFill="1" applyBorder="1">
      <alignment vertical="center"/>
    </xf>
    <xf numFmtId="38" fontId="57" fillId="0" borderId="18" xfId="34" applyFont="1" applyBorder="1">
      <alignment vertical="center"/>
    </xf>
    <xf numFmtId="38" fontId="57" fillId="30" borderId="18" xfId="34" applyFont="1" applyFill="1" applyBorder="1">
      <alignment vertical="center"/>
    </xf>
    <xf numFmtId="0" fontId="57" fillId="31" borderId="18" xfId="0" applyFont="1" applyFill="1" applyBorder="1">
      <alignment vertical="center"/>
    </xf>
    <xf numFmtId="0" fontId="57" fillId="29" borderId="0" xfId="53" applyFont="1" applyFill="1" applyBorder="1"/>
    <xf numFmtId="186" fontId="57" fillId="29" borderId="16" xfId="34" applyNumberFormat="1" applyFont="1" applyFill="1" applyBorder="1">
      <alignment vertical="center"/>
    </xf>
    <xf numFmtId="186" fontId="57" fillId="29" borderId="0" xfId="34" applyNumberFormat="1" applyFont="1" applyFill="1" applyBorder="1">
      <alignment vertical="center"/>
    </xf>
    <xf numFmtId="188" fontId="57" fillId="29" borderId="0" xfId="34" applyNumberFormat="1" applyFont="1" applyFill="1" applyBorder="1">
      <alignment vertical="center"/>
    </xf>
    <xf numFmtId="38" fontId="57" fillId="29" borderId="16" xfId="34" applyFont="1" applyFill="1" applyBorder="1">
      <alignment vertical="center"/>
    </xf>
    <xf numFmtId="0" fontId="57" fillId="29" borderId="18" xfId="0" applyFont="1" applyFill="1" applyBorder="1">
      <alignment vertical="center"/>
    </xf>
    <xf numFmtId="0" fontId="57" fillId="29" borderId="0" xfId="0" applyFont="1" applyFill="1" applyBorder="1">
      <alignment vertical="center"/>
    </xf>
    <xf numFmtId="0" fontId="57" fillId="29" borderId="16" xfId="0" applyFont="1" applyFill="1" applyBorder="1">
      <alignment vertical="center"/>
    </xf>
    <xf numFmtId="0" fontId="57" fillId="29" borderId="17" xfId="0" applyFont="1" applyFill="1" applyBorder="1">
      <alignment vertical="center"/>
    </xf>
    <xf numFmtId="186" fontId="53" fillId="0" borderId="0" xfId="0" applyNumberFormat="1" applyFont="1" applyAlignment="1"/>
    <xf numFmtId="0" fontId="57" fillId="0" borderId="10" xfId="60" applyFont="1" applyFill="1" applyBorder="1" applyAlignment="1" applyProtection="1">
      <alignment horizontal="center" vertical="center" wrapText="1" shrinkToFit="1"/>
      <protection locked="0"/>
    </xf>
    <xf numFmtId="0" fontId="57" fillId="0" borderId="15" xfId="0" applyFont="1" applyBorder="1">
      <alignment vertical="center"/>
    </xf>
    <xf numFmtId="0" fontId="57" fillId="0" borderId="18" xfId="0" applyFont="1" applyBorder="1">
      <alignment vertical="center"/>
    </xf>
    <xf numFmtId="0" fontId="57" fillId="0" borderId="19" xfId="0" applyFont="1" applyBorder="1">
      <alignment vertical="center"/>
    </xf>
    <xf numFmtId="0" fontId="57" fillId="0" borderId="18" xfId="0" applyFont="1" applyBorder="1" applyAlignment="1">
      <alignment horizontal="center" vertical="center"/>
    </xf>
    <xf numFmtId="0" fontId="37" fillId="30" borderId="70" xfId="0" applyFont="1" applyFill="1" applyBorder="1" applyAlignment="1">
      <alignment horizontal="center" vertical="center"/>
    </xf>
    <xf numFmtId="0" fontId="37" fillId="30" borderId="76" xfId="0" applyFont="1" applyFill="1" applyBorder="1">
      <alignment vertical="center"/>
    </xf>
    <xf numFmtId="38" fontId="57" fillId="0" borderId="0" xfId="0" applyNumberFormat="1" applyFont="1">
      <alignment vertical="center"/>
    </xf>
    <xf numFmtId="176" fontId="57" fillId="0" borderId="0" xfId="34" applyNumberFormat="1" applyFont="1">
      <alignment vertical="center"/>
    </xf>
    <xf numFmtId="0" fontId="29" fillId="0" borderId="13" xfId="53" applyFont="1" applyBorder="1" applyAlignment="1">
      <alignment horizontal="center"/>
    </xf>
    <xf numFmtId="38" fontId="29" fillId="0" borderId="13" xfId="34" applyFont="1" applyFill="1" applyBorder="1">
      <alignment vertical="center"/>
    </xf>
    <xf numFmtId="0" fontId="29" fillId="0" borderId="13" xfId="53" applyFont="1" applyBorder="1"/>
    <xf numFmtId="38" fontId="29" fillId="0" borderId="13" xfId="53" applyNumberFormat="1" applyFont="1" applyBorder="1"/>
    <xf numFmtId="38" fontId="29" fillId="29" borderId="13" xfId="53" applyNumberFormat="1" applyFont="1" applyFill="1" applyBorder="1"/>
    <xf numFmtId="3" fontId="29" fillId="26" borderId="21" xfId="35" applyNumberFormat="1" applyFont="1" applyFill="1" applyBorder="1" applyAlignment="1" applyProtection="1">
      <alignment horizontal="center"/>
    </xf>
    <xf numFmtId="38" fontId="29" fillId="0" borderId="21" xfId="34" applyFont="1" applyFill="1" applyBorder="1">
      <alignment vertical="center"/>
    </xf>
    <xf numFmtId="38" fontId="29" fillId="0" borderId="21" xfId="34" applyFont="1" applyBorder="1" applyAlignment="1"/>
    <xf numFmtId="38" fontId="29" fillId="29" borderId="21" xfId="53" applyNumberFormat="1" applyFont="1" applyFill="1" applyBorder="1"/>
    <xf numFmtId="0" fontId="59" fillId="0" borderId="0" xfId="0" applyFont="1" applyFill="1">
      <alignment vertical="center"/>
    </xf>
    <xf numFmtId="0" fontId="55" fillId="0" borderId="0" xfId="0" applyFont="1" applyFill="1">
      <alignment vertical="center"/>
    </xf>
    <xf numFmtId="57" fontId="55" fillId="0" borderId="0" xfId="0" applyNumberFormat="1" applyFont="1" applyFill="1">
      <alignment vertical="center"/>
    </xf>
    <xf numFmtId="0" fontId="53" fillId="0" borderId="0" xfId="0" applyFont="1" applyFill="1" applyAlignment="1">
      <alignment horizontal="center" vertical="center"/>
    </xf>
    <xf numFmtId="0" fontId="55" fillId="0" borderId="15" xfId="0" applyFont="1" applyFill="1" applyBorder="1">
      <alignment vertical="center"/>
    </xf>
    <xf numFmtId="0" fontId="55" fillId="0" borderId="14" xfId="0" applyFont="1" applyFill="1" applyBorder="1" applyAlignment="1" applyProtection="1">
      <alignment horizontal="center" vertical="center" wrapText="1"/>
    </xf>
    <xf numFmtId="0" fontId="55" fillId="0" borderId="15" xfId="0" applyFont="1" applyFill="1" applyBorder="1" applyAlignment="1" applyProtection="1">
      <alignment horizontal="center" vertical="center" wrapText="1"/>
    </xf>
    <xf numFmtId="0" fontId="55" fillId="0" borderId="22" xfId="0" applyFont="1" applyFill="1" applyBorder="1" applyAlignment="1" applyProtection="1">
      <alignment horizontal="center" vertical="center" wrapText="1"/>
    </xf>
    <xf numFmtId="0" fontId="55" fillId="0" borderId="12" xfId="0" applyFont="1" applyFill="1" applyBorder="1" applyAlignment="1" applyProtection="1">
      <alignment horizontal="center" vertical="center" wrapText="1"/>
    </xf>
    <xf numFmtId="0" fontId="55" fillId="0" borderId="13" xfId="0" applyFont="1" applyFill="1" applyBorder="1" applyAlignment="1" applyProtection="1">
      <alignment horizontal="center" vertical="center" wrapText="1"/>
    </xf>
    <xf numFmtId="0" fontId="55" fillId="0" borderId="0" xfId="0" applyFont="1" applyFill="1" applyAlignment="1">
      <alignment horizontal="center" vertical="center"/>
    </xf>
    <xf numFmtId="0" fontId="55" fillId="0" borderId="10" xfId="0" applyFont="1" applyFill="1" applyBorder="1">
      <alignment vertical="center"/>
    </xf>
    <xf numFmtId="3" fontId="55" fillId="0" borderId="24" xfId="0" applyNumberFormat="1" applyFont="1" applyFill="1" applyBorder="1">
      <alignment vertical="center"/>
    </xf>
    <xf numFmtId="3" fontId="55" fillId="0" borderId="23" xfId="0" applyNumberFormat="1" applyFont="1" applyFill="1" applyBorder="1">
      <alignment vertical="center"/>
    </xf>
    <xf numFmtId="186" fontId="55" fillId="0" borderId="15" xfId="57" applyNumberFormat="1" applyFont="1" applyFill="1" applyBorder="1">
      <alignment vertical="center"/>
    </xf>
    <xf numFmtId="186" fontId="55" fillId="0" borderId="0" xfId="0" applyNumberFormat="1" applyFont="1" applyFill="1">
      <alignment vertical="center"/>
    </xf>
    <xf numFmtId="0" fontId="55" fillId="0" borderId="18" xfId="0" applyFont="1" applyFill="1" applyBorder="1">
      <alignment vertical="center"/>
    </xf>
    <xf numFmtId="3" fontId="55" fillId="0" borderId="0" xfId="0" applyNumberFormat="1" applyFont="1" applyFill="1" applyBorder="1">
      <alignment vertical="center"/>
    </xf>
    <xf numFmtId="3" fontId="55" fillId="0" borderId="17" xfId="0" applyNumberFormat="1" applyFont="1" applyFill="1" applyBorder="1">
      <alignment vertical="center"/>
    </xf>
    <xf numFmtId="38" fontId="55" fillId="0" borderId="0" xfId="0" applyNumberFormat="1" applyFont="1" applyFill="1" applyBorder="1">
      <alignment vertical="center"/>
    </xf>
    <xf numFmtId="38" fontId="55" fillId="0" borderId="17" xfId="0" applyNumberFormat="1" applyFont="1" applyFill="1" applyBorder="1">
      <alignment vertical="center"/>
    </xf>
    <xf numFmtId="186" fontId="55" fillId="0" borderId="18" xfId="57" applyNumberFormat="1" applyFont="1" applyFill="1" applyBorder="1">
      <alignment vertical="center"/>
    </xf>
    <xf numFmtId="0" fontId="55" fillId="0" borderId="19" xfId="0" applyFont="1" applyFill="1" applyBorder="1">
      <alignment vertical="center"/>
    </xf>
    <xf numFmtId="38" fontId="55" fillId="0" borderId="21" xfId="0" applyNumberFormat="1" applyFont="1" applyFill="1" applyBorder="1">
      <alignment vertical="center"/>
    </xf>
    <xf numFmtId="38" fontId="55" fillId="0" borderId="11" xfId="0" applyNumberFormat="1" applyFont="1" applyFill="1" applyBorder="1">
      <alignment vertical="center"/>
    </xf>
    <xf numFmtId="186" fontId="55" fillId="0" borderId="19" xfId="57" applyNumberFormat="1" applyFont="1" applyFill="1" applyBorder="1">
      <alignment vertical="center"/>
    </xf>
    <xf numFmtId="3" fontId="55" fillId="0" borderId="0" xfId="0" applyNumberFormat="1" applyFont="1" applyFill="1">
      <alignment vertical="center"/>
    </xf>
    <xf numFmtId="176" fontId="55" fillId="0" borderId="24" xfId="57" applyNumberFormat="1" applyFont="1" applyFill="1" applyBorder="1">
      <alignment vertical="center"/>
    </xf>
    <xf numFmtId="176" fontId="55" fillId="0" borderId="23" xfId="57" applyNumberFormat="1" applyFont="1" applyFill="1" applyBorder="1">
      <alignment vertical="center"/>
    </xf>
    <xf numFmtId="176" fontId="55" fillId="0" borderId="15" xfId="57" applyNumberFormat="1" applyFont="1" applyFill="1" applyBorder="1">
      <alignment vertical="center"/>
    </xf>
    <xf numFmtId="176" fontId="55" fillId="0" borderId="0" xfId="57" applyNumberFormat="1" applyFont="1" applyFill="1" applyBorder="1">
      <alignment vertical="center"/>
    </xf>
    <xf numFmtId="176" fontId="55" fillId="0" borderId="17" xfId="57" applyNumberFormat="1" applyFont="1" applyFill="1" applyBorder="1">
      <alignment vertical="center"/>
    </xf>
    <xf numFmtId="176" fontId="55" fillId="0" borderId="18" xfId="57" applyNumberFormat="1" applyFont="1" applyFill="1" applyBorder="1">
      <alignment vertical="center"/>
    </xf>
    <xf numFmtId="176" fontId="55" fillId="0" borderId="21" xfId="57" applyNumberFormat="1" applyFont="1" applyFill="1" applyBorder="1">
      <alignment vertical="center"/>
    </xf>
    <xf numFmtId="176" fontId="55" fillId="0" borderId="11" xfId="57" applyNumberFormat="1" applyFont="1" applyFill="1" applyBorder="1">
      <alignment vertical="center"/>
    </xf>
    <xf numFmtId="176" fontId="55" fillId="0" borderId="19" xfId="57" applyNumberFormat="1" applyFont="1" applyFill="1" applyBorder="1">
      <alignment vertical="center"/>
    </xf>
    <xf numFmtId="0" fontId="55" fillId="0" borderId="17" xfId="0" applyFont="1" applyFill="1" applyBorder="1">
      <alignment vertical="center"/>
    </xf>
    <xf numFmtId="0" fontId="48" fillId="0" borderId="0" xfId="0" applyFont="1">
      <alignment vertical="center"/>
    </xf>
    <xf numFmtId="0" fontId="45" fillId="0" borderId="0" xfId="0" applyFont="1">
      <alignment vertical="center"/>
    </xf>
    <xf numFmtId="186" fontId="29" fillId="25" borderId="0" xfId="34" applyNumberFormat="1" applyFont="1" applyFill="1" applyBorder="1">
      <alignment vertical="center"/>
    </xf>
    <xf numFmtId="186" fontId="29" fillId="29" borderId="0" xfId="34" applyNumberFormat="1" applyFont="1" applyFill="1" applyBorder="1">
      <alignment vertical="center"/>
    </xf>
    <xf numFmtId="0" fontId="0" fillId="30" borderId="19" xfId="0" applyFont="1" applyFill="1" applyBorder="1" applyAlignment="1">
      <alignment horizontal="center" vertical="center"/>
    </xf>
    <xf numFmtId="38" fontId="0" fillId="30" borderId="15" xfId="34" applyFont="1" applyFill="1" applyBorder="1">
      <alignment vertical="center"/>
    </xf>
    <xf numFmtId="195" fontId="0" fillId="30" borderId="13" xfId="0" applyNumberFormat="1" applyFont="1" applyFill="1" applyBorder="1">
      <alignment vertical="center"/>
    </xf>
    <xf numFmtId="0" fontId="0" fillId="30" borderId="14" xfId="0" applyFont="1" applyFill="1" applyBorder="1" applyAlignment="1">
      <alignment horizontal="center" vertical="center"/>
    </xf>
    <xf numFmtId="40" fontId="0" fillId="30" borderId="12" xfId="34" applyNumberFormat="1" applyFont="1" applyFill="1" applyBorder="1">
      <alignment vertical="center"/>
    </xf>
    <xf numFmtId="40" fontId="0" fillId="30" borderId="16" xfId="34" applyNumberFormat="1" applyFont="1" applyFill="1" applyBorder="1">
      <alignment vertical="center"/>
    </xf>
    <xf numFmtId="40" fontId="0" fillId="30" borderId="20" xfId="34" applyNumberFormat="1" applyFont="1" applyFill="1" applyBorder="1">
      <alignment vertical="center"/>
    </xf>
    <xf numFmtId="0" fontId="37" fillId="0" borderId="0" xfId="0" applyFont="1" applyBorder="1" applyAlignment="1">
      <alignment horizontal="center" vertical="center"/>
    </xf>
    <xf numFmtId="0" fontId="57" fillId="25" borderId="12" xfId="0" applyFont="1" applyFill="1" applyBorder="1" applyAlignment="1"/>
    <xf numFmtId="186" fontId="57" fillId="0" borderId="12" xfId="34" applyNumberFormat="1" applyFont="1" applyFill="1" applyBorder="1" applyAlignment="1">
      <alignment horizontal="right"/>
    </xf>
    <xf numFmtId="186" fontId="57" fillId="0" borderId="13" xfId="34" applyNumberFormat="1" applyFont="1" applyBorder="1">
      <alignment vertical="center"/>
    </xf>
    <xf numFmtId="186" fontId="57" fillId="0" borderId="12" xfId="34" applyNumberFormat="1" applyFont="1" applyBorder="1">
      <alignment vertical="center"/>
    </xf>
    <xf numFmtId="188" fontId="57" fillId="0" borderId="13" xfId="34" applyNumberFormat="1" applyFont="1" applyBorder="1">
      <alignment vertical="center"/>
    </xf>
    <xf numFmtId="38" fontId="57" fillId="0" borderId="12" xfId="34" applyFont="1" applyBorder="1">
      <alignment vertical="center"/>
    </xf>
    <xf numFmtId="38" fontId="57" fillId="0" borderId="15" xfId="34" applyFont="1" applyBorder="1">
      <alignment vertical="center"/>
    </xf>
    <xf numFmtId="176" fontId="57" fillId="0" borderId="14" xfId="34" applyNumberFormat="1" applyFont="1" applyBorder="1">
      <alignment vertical="center"/>
    </xf>
    <xf numFmtId="0" fontId="57" fillId="25" borderId="16" xfId="0" applyFont="1" applyFill="1" applyBorder="1" applyAlignment="1"/>
    <xf numFmtId="0" fontId="57" fillId="25" borderId="20" xfId="0" applyFont="1" applyFill="1" applyBorder="1" applyAlignment="1"/>
    <xf numFmtId="186" fontId="57" fillId="0" borderId="20" xfId="34" applyNumberFormat="1" applyFont="1" applyFill="1" applyBorder="1" applyAlignment="1">
      <alignment horizontal="right"/>
    </xf>
    <xf numFmtId="186" fontId="57" fillId="0" borderId="21" xfId="34" applyNumberFormat="1" applyFont="1" applyBorder="1">
      <alignment vertical="center"/>
    </xf>
    <xf numFmtId="186" fontId="57" fillId="0" borderId="20" xfId="34" applyNumberFormat="1" applyFont="1" applyBorder="1">
      <alignment vertical="center"/>
    </xf>
    <xf numFmtId="188" fontId="57" fillId="0" borderId="21" xfId="34" applyNumberFormat="1" applyFont="1" applyBorder="1">
      <alignment vertical="center"/>
    </xf>
    <xf numFmtId="38" fontId="57" fillId="0" borderId="20" xfId="34" applyFont="1" applyBorder="1">
      <alignment vertical="center"/>
    </xf>
    <xf numFmtId="38" fontId="57" fillId="0" borderId="19" xfId="34" applyFont="1" applyBorder="1">
      <alignment vertical="center"/>
    </xf>
    <xf numFmtId="38" fontId="57" fillId="0" borderId="21" xfId="34" applyFont="1" applyBorder="1">
      <alignment vertical="center"/>
    </xf>
    <xf numFmtId="176" fontId="57" fillId="0" borderId="11" xfId="34" applyNumberFormat="1" applyFont="1" applyBorder="1">
      <alignment vertical="center"/>
    </xf>
    <xf numFmtId="0" fontId="29" fillId="30" borderId="0" xfId="0" applyNumberFormat="1" applyFont="1" applyFill="1" applyBorder="1" applyAlignment="1">
      <alignment horizontal="center"/>
    </xf>
    <xf numFmtId="0" fontId="29" fillId="30" borderId="0" xfId="0" applyFont="1" applyFill="1" applyBorder="1" applyAlignment="1"/>
    <xf numFmtId="0" fontId="29" fillId="30" borderId="18" xfId="0" applyNumberFormat="1" applyFont="1" applyFill="1" applyBorder="1" applyAlignment="1">
      <alignment horizontal="center" vertical="top"/>
    </xf>
    <xf numFmtId="0" fontId="29" fillId="30" borderId="12" xfId="0" applyFont="1" applyFill="1" applyBorder="1" applyAlignment="1">
      <alignment horizontal="right" vertical="top"/>
    </xf>
    <xf numFmtId="0" fontId="29" fillId="30" borderId="85" xfId="0" applyFont="1" applyFill="1" applyBorder="1" applyAlignment="1">
      <alignment horizontal="right" vertical="top"/>
    </xf>
    <xf numFmtId="0" fontId="29" fillId="30" borderId="84" xfId="0" applyFont="1" applyFill="1" applyBorder="1" applyAlignment="1">
      <alignment horizontal="right" vertical="top"/>
    </xf>
    <xf numFmtId="0" fontId="29" fillId="30" borderId="14" xfId="0" applyFont="1" applyFill="1" applyBorder="1" applyAlignment="1">
      <alignment horizontal="right" vertical="top"/>
    </xf>
    <xf numFmtId="0" fontId="29" fillId="30" borderId="16" xfId="0" applyFont="1" applyFill="1" applyBorder="1" applyAlignment="1">
      <alignment horizontal="right" vertical="top"/>
    </xf>
    <xf numFmtId="0" fontId="29" fillId="30" borderId="18" xfId="0" applyFont="1" applyFill="1" applyBorder="1" applyAlignment="1">
      <alignment horizontal="right" vertical="top"/>
    </xf>
    <xf numFmtId="0" fontId="29" fillId="30" borderId="0" xfId="0" applyFont="1" applyFill="1" applyBorder="1" applyAlignment="1">
      <alignment horizontal="right" vertical="top"/>
    </xf>
    <xf numFmtId="0" fontId="29" fillId="30" borderId="19" xfId="0" applyNumberFormat="1" applyFont="1" applyFill="1" applyBorder="1" applyAlignment="1">
      <alignment horizontal="center"/>
    </xf>
    <xf numFmtId="178" fontId="29" fillId="30" borderId="19" xfId="34" applyNumberFormat="1" applyFont="1" applyFill="1" applyBorder="1" applyAlignment="1">
      <alignment horizontal="center"/>
    </xf>
    <xf numFmtId="186" fontId="29" fillId="30" borderId="83" xfId="34" applyNumberFormat="1" applyFont="1" applyFill="1" applyBorder="1" applyAlignment="1"/>
    <xf numFmtId="188" fontId="29" fillId="30" borderId="19" xfId="34" applyNumberFormat="1" applyFont="1" applyFill="1" applyBorder="1" applyAlignment="1">
      <alignment horizontal="right"/>
    </xf>
    <xf numFmtId="186" fontId="29" fillId="30" borderId="19" xfId="34" applyNumberFormat="1" applyFont="1" applyFill="1" applyBorder="1" applyAlignment="1"/>
    <xf numFmtId="178" fontId="29" fillId="30" borderId="11" xfId="34" applyNumberFormat="1" applyFont="1" applyFill="1" applyBorder="1" applyAlignment="1">
      <alignment horizontal="center"/>
    </xf>
    <xf numFmtId="188" fontId="29" fillId="30" borderId="19" xfId="34" applyNumberFormat="1" applyFont="1" applyFill="1" applyBorder="1" applyAlignment="1"/>
    <xf numFmtId="0" fontId="29" fillId="30" borderId="10" xfId="0" applyNumberFormat="1" applyFont="1" applyFill="1" applyBorder="1" applyAlignment="1">
      <alignment horizontal="center"/>
    </xf>
    <xf numFmtId="178" fontId="29" fillId="30" borderId="10" xfId="34" applyNumberFormat="1" applyFont="1" applyFill="1" applyBorder="1" applyAlignment="1">
      <alignment horizontal="center"/>
    </xf>
    <xf numFmtId="186" fontId="29" fillId="30" borderId="82" xfId="34" applyNumberFormat="1" applyFont="1" applyFill="1" applyBorder="1" applyAlignment="1"/>
    <xf numFmtId="188" fontId="29" fillId="30" borderId="10" xfId="34" applyNumberFormat="1" applyFont="1" applyFill="1" applyBorder="1" applyAlignment="1">
      <alignment horizontal="right"/>
    </xf>
    <xf numFmtId="186" fontId="29" fillId="30" borderId="10" xfId="34" applyNumberFormat="1" applyFont="1" applyFill="1" applyBorder="1" applyAlignment="1"/>
    <xf numFmtId="178" fontId="29" fillId="30" borderId="23" xfId="34" applyNumberFormat="1" applyFont="1" applyFill="1" applyBorder="1" applyAlignment="1">
      <alignment horizontal="center"/>
    </xf>
    <xf numFmtId="188" fontId="29" fillId="30" borderId="10" xfId="34" applyNumberFormat="1" applyFont="1" applyFill="1" applyBorder="1" applyAlignment="1"/>
    <xf numFmtId="198" fontId="29" fillId="30" borderId="10" xfId="34" applyNumberFormat="1" applyFont="1" applyFill="1" applyBorder="1" applyAlignment="1">
      <alignment horizontal="center"/>
    </xf>
    <xf numFmtId="198" fontId="29" fillId="30" borderId="23" xfId="34" applyNumberFormat="1" applyFont="1" applyFill="1" applyBorder="1" applyAlignment="1">
      <alignment horizontal="center"/>
    </xf>
    <xf numFmtId="198" fontId="29" fillId="30" borderId="10" xfId="0" applyNumberFormat="1" applyFont="1" applyFill="1" applyBorder="1" applyAlignment="1">
      <alignment horizontal="center"/>
    </xf>
    <xf numFmtId="186" fontId="29" fillId="30" borderId="10" xfId="0" applyNumberFormat="1" applyFont="1" applyFill="1" applyBorder="1" applyAlignment="1"/>
    <xf numFmtId="186" fontId="29" fillId="30" borderId="82" xfId="0" applyNumberFormat="1" applyFont="1" applyFill="1" applyBorder="1" applyAlignment="1"/>
    <xf numFmtId="198" fontId="29" fillId="30" borderId="23" xfId="0" applyNumberFormat="1" applyFont="1" applyFill="1" applyBorder="1" applyAlignment="1">
      <alignment horizontal="center"/>
    </xf>
    <xf numFmtId="188" fontId="29" fillId="30" borderId="10" xfId="0" applyNumberFormat="1" applyFont="1" applyFill="1" applyBorder="1" applyAlignment="1"/>
    <xf numFmtId="0" fontId="44" fillId="30" borderId="24" xfId="0" applyFont="1" applyFill="1" applyBorder="1" applyAlignment="1">
      <alignment horizontal="center" vertical="center"/>
    </xf>
    <xf numFmtId="0" fontId="44" fillId="30" borderId="24" xfId="0" applyFont="1" applyFill="1" applyBorder="1" applyAlignment="1">
      <alignment horizontal="center" vertical="center" wrapText="1"/>
    </xf>
    <xf numFmtId="0" fontId="44" fillId="30" borderId="24" xfId="0" applyFont="1" applyFill="1" applyBorder="1" applyAlignment="1">
      <alignment horizontal="center"/>
    </xf>
    <xf numFmtId="0" fontId="44" fillId="30" borderId="24" xfId="0" applyFont="1" applyFill="1" applyBorder="1" applyAlignment="1"/>
    <xf numFmtId="3" fontId="44" fillId="30" borderId="13" xfId="35" applyNumberFormat="1" applyFont="1" applyFill="1" applyBorder="1" applyAlignment="1" applyProtection="1">
      <alignment horizontal="center"/>
    </xf>
    <xf numFmtId="186" fontId="44" fillId="30" borderId="13" xfId="35" applyNumberFormat="1" applyFont="1" applyFill="1" applyBorder="1" applyAlignment="1" applyProtection="1"/>
    <xf numFmtId="181" fontId="44" fillId="30" borderId="13" xfId="0" applyNumberFormat="1" applyFont="1" applyFill="1" applyBorder="1" applyAlignment="1">
      <alignment horizontal="center"/>
    </xf>
    <xf numFmtId="188" fontId="44" fillId="30" borderId="13" xfId="0" applyNumberFormat="1" applyFont="1" applyFill="1" applyBorder="1" applyAlignment="1">
      <alignment horizontal="right"/>
    </xf>
    <xf numFmtId="3" fontId="44" fillId="30" borderId="0" xfId="35" applyNumberFormat="1" applyFont="1" applyFill="1" applyBorder="1" applyAlignment="1" applyProtection="1">
      <alignment horizontal="center"/>
    </xf>
    <xf numFmtId="186" fontId="44" fillId="30" borderId="0" xfId="35" applyNumberFormat="1" applyFont="1" applyFill="1" applyBorder="1" applyAlignment="1" applyProtection="1"/>
    <xf numFmtId="181" fontId="44" fillId="30" borderId="0" xfId="0" applyNumberFormat="1" applyFont="1" applyFill="1" applyBorder="1" applyAlignment="1">
      <alignment horizontal="center"/>
    </xf>
    <xf numFmtId="188" fontId="44" fillId="30" borderId="0" xfId="0" applyNumberFormat="1" applyFont="1" applyFill="1" applyBorder="1" applyAlignment="1">
      <alignment horizontal="right"/>
    </xf>
    <xf numFmtId="3" fontId="44" fillId="30" borderId="21" xfId="35" applyNumberFormat="1" applyFont="1" applyFill="1" applyBorder="1" applyAlignment="1" applyProtection="1">
      <alignment horizontal="center"/>
    </xf>
    <xf numFmtId="186" fontId="44" fillId="30" borderId="21" xfId="35" applyNumberFormat="1" applyFont="1" applyFill="1" applyBorder="1" applyAlignment="1" applyProtection="1"/>
    <xf numFmtId="181" fontId="44" fillId="30" borderId="21" xfId="0" applyNumberFormat="1" applyFont="1" applyFill="1" applyBorder="1" applyAlignment="1">
      <alignment horizontal="center"/>
    </xf>
    <xf numFmtId="188" fontId="44" fillId="30" borderId="21" xfId="0" applyNumberFormat="1" applyFont="1" applyFill="1" applyBorder="1" applyAlignment="1">
      <alignment horizontal="right"/>
    </xf>
    <xf numFmtId="0" fontId="29" fillId="30" borderId="0" xfId="0" applyFont="1" applyFill="1" applyBorder="1" applyAlignment="1">
      <alignment horizontal="center"/>
    </xf>
    <xf numFmtId="0" fontId="29" fillId="30" borderId="15" xfId="0" applyFont="1" applyFill="1" applyBorder="1" applyAlignment="1">
      <alignment horizontal="center" vertical="top"/>
    </xf>
    <xf numFmtId="0" fontId="29" fillId="30" borderId="12" xfId="0" applyFont="1" applyFill="1" applyBorder="1" applyAlignment="1">
      <alignment horizontal="center" vertical="top"/>
    </xf>
    <xf numFmtId="0" fontId="29" fillId="30" borderId="13" xfId="0" applyFont="1" applyFill="1" applyBorder="1" applyAlignment="1">
      <alignment horizontal="center" vertical="top"/>
    </xf>
    <xf numFmtId="199" fontId="29" fillId="30" borderId="10" xfId="0" applyNumberFormat="1" applyFont="1" applyFill="1" applyBorder="1" applyAlignment="1">
      <alignment horizontal="right"/>
    </xf>
    <xf numFmtId="38" fontId="29" fillId="30" borderId="22" xfId="34" applyFont="1" applyFill="1" applyBorder="1" applyAlignment="1">
      <alignment horizontal="center"/>
    </xf>
    <xf numFmtId="38" fontId="29" fillId="30" borderId="19" xfId="34" applyFont="1" applyFill="1" applyBorder="1" applyAlignment="1">
      <alignment horizontal="center"/>
    </xf>
    <xf numFmtId="38" fontId="29" fillId="30" borderId="21" xfId="34" applyFont="1" applyFill="1" applyBorder="1" applyAlignment="1">
      <alignment horizontal="center"/>
    </xf>
    <xf numFmtId="38" fontId="29" fillId="30" borderId="20" xfId="34" applyFont="1" applyFill="1" applyBorder="1" applyAlignment="1">
      <alignment horizontal="center"/>
    </xf>
    <xf numFmtId="199" fontId="29" fillId="30" borderId="10" xfId="0" applyNumberFormat="1" applyFont="1" applyFill="1" applyBorder="1" applyAlignment="1">
      <alignment horizontal="right" wrapText="1"/>
    </xf>
    <xf numFmtId="199" fontId="29" fillId="30" borderId="15" xfId="0" applyNumberFormat="1" applyFont="1" applyFill="1" applyBorder="1" applyAlignment="1">
      <alignment horizontal="right"/>
    </xf>
    <xf numFmtId="0" fontId="29" fillId="30" borderId="0" xfId="0" applyFont="1" applyFill="1" applyAlignment="1"/>
    <xf numFmtId="38" fontId="29" fillId="30" borderId="0" xfId="34" applyFont="1" applyFill="1" applyBorder="1" applyAlignment="1">
      <alignment horizontal="center"/>
    </xf>
    <xf numFmtId="57" fontId="53" fillId="30" borderId="18" xfId="0" applyNumberFormat="1" applyFont="1" applyFill="1" applyBorder="1" applyAlignment="1">
      <alignment horizontal="center" vertical="center"/>
    </xf>
    <xf numFmtId="38" fontId="53" fillId="29" borderId="18" xfId="57" applyFont="1" applyFill="1" applyBorder="1" applyAlignment="1">
      <alignment horizontal="right"/>
    </xf>
    <xf numFmtId="38" fontId="53" fillId="29" borderId="0" xfId="57" applyFont="1" applyFill="1" applyBorder="1" applyAlignment="1">
      <alignment horizontal="right"/>
    </xf>
    <xf numFmtId="38" fontId="53" fillId="30" borderId="15" xfId="57" applyFont="1" applyFill="1" applyBorder="1" applyAlignment="1"/>
    <xf numFmtId="38" fontId="53" fillId="30" borderId="18" xfId="57" applyFont="1" applyFill="1" applyBorder="1" applyAlignment="1"/>
    <xf numFmtId="38" fontId="53" fillId="32" borderId="18" xfId="57" applyFont="1" applyFill="1" applyBorder="1" applyAlignment="1">
      <alignment horizontal="right"/>
    </xf>
    <xf numFmtId="38" fontId="53" fillId="32" borderId="0" xfId="57" applyFont="1" applyFill="1" applyBorder="1" applyAlignment="1">
      <alignment horizontal="right"/>
    </xf>
    <xf numFmtId="38" fontId="53" fillId="29" borderId="19" xfId="57" applyFont="1" applyFill="1" applyBorder="1" applyAlignment="1">
      <alignment horizontal="right"/>
    </xf>
    <xf numFmtId="38" fontId="53" fillId="29" borderId="21" xfId="57" applyFont="1" applyFill="1" applyBorder="1" applyAlignment="1">
      <alignment horizontal="right"/>
    </xf>
    <xf numFmtId="38" fontId="53" fillId="30" borderId="19" xfId="57" applyFont="1" applyFill="1" applyBorder="1" applyAlignment="1"/>
    <xf numFmtId="0" fontId="37" fillId="0" borderId="0" xfId="0" applyFont="1" applyAlignment="1"/>
    <xf numFmtId="0" fontId="37" fillId="25" borderId="0" xfId="0" applyFont="1" applyFill="1" applyAlignment="1"/>
    <xf numFmtId="0" fontId="37" fillId="0" borderId="0" xfId="0" applyFont="1" applyAlignment="1">
      <alignment horizontal="center"/>
    </xf>
    <xf numFmtId="0" fontId="37" fillId="30" borderId="15" xfId="0" applyFont="1" applyFill="1" applyBorder="1" applyAlignment="1" applyProtection="1">
      <alignment horizontal="center" vertical="center"/>
    </xf>
    <xf numFmtId="0" fontId="37" fillId="25" borderId="15" xfId="0" applyFont="1" applyFill="1" applyBorder="1" applyAlignment="1" applyProtection="1">
      <alignment horizontal="center" vertical="center"/>
    </xf>
    <xf numFmtId="0" fontId="37" fillId="25" borderId="12" xfId="0" applyFont="1" applyFill="1" applyBorder="1" applyAlignment="1" applyProtection="1">
      <alignment horizontal="center" vertical="center"/>
    </xf>
    <xf numFmtId="0" fontId="37" fillId="29" borderId="12" xfId="0" applyFont="1" applyFill="1" applyBorder="1" applyAlignment="1" applyProtection="1">
      <alignment horizontal="center" vertical="center"/>
    </xf>
    <xf numFmtId="0" fontId="37" fillId="25" borderId="24" xfId="0" applyFont="1" applyFill="1" applyBorder="1" applyAlignment="1">
      <alignment vertical="center"/>
    </xf>
    <xf numFmtId="0" fontId="37" fillId="0" borderId="21" xfId="0" applyFont="1" applyBorder="1" applyAlignment="1">
      <alignment vertical="center"/>
    </xf>
    <xf numFmtId="0" fontId="37" fillId="0" borderId="0" xfId="0" applyFont="1" applyAlignment="1">
      <alignment vertical="center"/>
    </xf>
    <xf numFmtId="0" fontId="37" fillId="30" borderId="19" xfId="0" applyFont="1" applyFill="1" applyBorder="1" applyAlignment="1" applyProtection="1">
      <alignment horizontal="center" vertical="center"/>
    </xf>
    <xf numFmtId="0" fontId="37" fillId="25" borderId="19" xfId="0" applyFont="1" applyFill="1" applyBorder="1" applyAlignment="1" applyProtection="1">
      <alignment horizontal="center" vertical="center"/>
    </xf>
    <xf numFmtId="0" fontId="37" fillId="25" borderId="20" xfId="0" applyFont="1" applyFill="1" applyBorder="1" applyAlignment="1" applyProtection="1">
      <alignment horizontal="center" vertical="center"/>
    </xf>
    <xf numFmtId="0" fontId="37" fillId="29" borderId="20" xfId="0" applyFont="1" applyFill="1" applyBorder="1" applyAlignment="1" applyProtection="1">
      <alignment horizontal="center" vertical="center"/>
    </xf>
    <xf numFmtId="0" fontId="37" fillId="0" borderId="0" xfId="0" applyFont="1" applyAlignment="1">
      <alignment horizontal="left" vertical="center"/>
    </xf>
    <xf numFmtId="0" fontId="37" fillId="25" borderId="17" xfId="0" applyFont="1" applyFill="1" applyBorder="1" applyAlignment="1" applyProtection="1">
      <alignment horizontal="left"/>
    </xf>
    <xf numFmtId="186" fontId="37" fillId="30" borderId="0" xfId="34" applyNumberFormat="1" applyFont="1" applyFill="1" applyBorder="1" applyAlignment="1" applyProtection="1">
      <alignment horizontal="right"/>
    </xf>
    <xf numFmtId="186" fontId="37" fillId="25" borderId="0" xfId="34" applyNumberFormat="1" applyFont="1" applyFill="1" applyAlignment="1"/>
    <xf numFmtId="186" fontId="37" fillId="30" borderId="0" xfId="34" applyNumberFormat="1" applyFont="1" applyFill="1" applyAlignment="1"/>
    <xf numFmtId="186" fontId="37" fillId="29" borderId="0" xfId="34" applyNumberFormat="1" applyFont="1" applyFill="1" applyAlignment="1"/>
    <xf numFmtId="186" fontId="37" fillId="25" borderId="16" xfId="0" applyNumberFormat="1" applyFont="1" applyFill="1" applyBorder="1" applyAlignment="1"/>
    <xf numFmtId="188" fontId="37" fillId="25" borderId="0" xfId="0" applyNumberFormat="1" applyFont="1" applyFill="1" applyBorder="1" applyAlignment="1"/>
    <xf numFmtId="188" fontId="37" fillId="0" borderId="16" xfId="0" applyNumberFormat="1" applyFont="1" applyBorder="1" applyAlignment="1"/>
    <xf numFmtId="188" fontId="37" fillId="0" borderId="17" xfId="0" applyNumberFormat="1" applyFont="1" applyBorder="1" applyAlignment="1"/>
    <xf numFmtId="186" fontId="37" fillId="25" borderId="0" xfId="34" applyNumberFormat="1" applyFont="1" applyFill="1" applyBorder="1" applyAlignment="1"/>
    <xf numFmtId="186" fontId="37" fillId="30" borderId="0" xfId="34" applyNumberFormat="1" applyFont="1" applyFill="1" applyBorder="1" applyAlignment="1"/>
    <xf numFmtId="0" fontId="37" fillId="0" borderId="0" xfId="0" applyFont="1" applyBorder="1" applyAlignment="1"/>
    <xf numFmtId="0" fontId="37" fillId="25" borderId="11" xfId="0" applyFont="1" applyFill="1" applyBorder="1" applyAlignment="1" applyProtection="1">
      <alignment horizontal="left"/>
    </xf>
    <xf numFmtId="0" fontId="37" fillId="25" borderId="21" xfId="0" applyFont="1" applyFill="1" applyBorder="1" applyAlignment="1" applyProtection="1">
      <alignment horizontal="left"/>
    </xf>
    <xf numFmtId="38" fontId="37" fillId="25" borderId="21" xfId="34" applyFont="1" applyFill="1" applyBorder="1" applyAlignment="1"/>
    <xf numFmtId="38" fontId="37" fillId="25" borderId="20" xfId="34" applyFont="1" applyFill="1" applyBorder="1" applyAlignment="1"/>
    <xf numFmtId="0" fontId="37" fillId="0" borderId="20" xfId="0" applyFont="1" applyBorder="1" applyAlignment="1"/>
    <xf numFmtId="0" fontId="37" fillId="0" borderId="11" xfId="0" applyFont="1" applyBorder="1" applyAlignment="1"/>
    <xf numFmtId="0" fontId="37" fillId="25" borderId="0" xfId="0" applyFont="1" applyFill="1" applyBorder="1" applyAlignment="1" applyProtection="1">
      <alignment horizontal="left"/>
    </xf>
    <xf numFmtId="38" fontId="37" fillId="25" borderId="0" xfId="34" applyFont="1" applyFill="1" applyBorder="1" applyAlignment="1"/>
    <xf numFmtId="0" fontId="37" fillId="25" borderId="0" xfId="0" applyFont="1" applyFill="1" applyAlignment="1">
      <alignment horizontal="center"/>
    </xf>
    <xf numFmtId="38" fontId="37" fillId="25" borderId="0" xfId="34" applyFont="1" applyFill="1" applyAlignment="1"/>
    <xf numFmtId="38" fontId="37" fillId="0" borderId="0" xfId="34" applyFont="1" applyFill="1" applyAlignment="1"/>
    <xf numFmtId="0" fontId="37" fillId="26" borderId="0" xfId="51" applyFont="1" applyFill="1" applyAlignment="1"/>
    <xf numFmtId="0" fontId="37" fillId="0" borderId="0" xfId="0" applyFont="1" applyFill="1" applyAlignment="1"/>
    <xf numFmtId="0" fontId="57" fillId="0" borderId="10" xfId="0" applyFont="1" applyBorder="1" applyAlignment="1">
      <alignment horizontal="center" vertical="center"/>
    </xf>
    <xf numFmtId="186" fontId="57" fillId="0" borderId="18" xfId="34" applyNumberFormat="1" applyFont="1" applyFill="1" applyBorder="1" applyAlignment="1">
      <alignment horizontal="right"/>
    </xf>
    <xf numFmtId="186" fontId="57" fillId="0" borderId="18" xfId="34" applyNumberFormat="1" applyFont="1" applyBorder="1">
      <alignment vertical="center"/>
    </xf>
    <xf numFmtId="186" fontId="57" fillId="30" borderId="18" xfId="34" applyNumberFormat="1" applyFont="1" applyFill="1" applyBorder="1">
      <alignment vertical="center"/>
    </xf>
    <xf numFmtId="186" fontId="57" fillId="31" borderId="18" xfId="34" applyNumberFormat="1" applyFont="1" applyFill="1" applyBorder="1">
      <alignment vertical="center"/>
    </xf>
    <xf numFmtId="186" fontId="57" fillId="29" borderId="18" xfId="34" applyNumberFormat="1" applyFont="1" applyFill="1" applyBorder="1">
      <alignment vertical="center"/>
    </xf>
    <xf numFmtId="186" fontId="57" fillId="0" borderId="15" xfId="34" applyNumberFormat="1" applyFont="1" applyFill="1" applyBorder="1" applyAlignment="1">
      <alignment horizontal="right"/>
    </xf>
    <xf numFmtId="186" fontId="57" fillId="0" borderId="19" xfId="34" applyNumberFormat="1" applyFont="1" applyFill="1" applyBorder="1" applyAlignment="1">
      <alignment horizontal="right"/>
    </xf>
    <xf numFmtId="186" fontId="57" fillId="0" borderId="15" xfId="34" applyNumberFormat="1" applyFont="1" applyBorder="1">
      <alignment vertical="center"/>
    </xf>
    <xf numFmtId="186" fontId="57" fillId="0" borderId="19" xfId="34" applyNumberFormat="1" applyFont="1" applyBorder="1">
      <alignment vertical="center"/>
    </xf>
    <xf numFmtId="0" fontId="0" fillId="30" borderId="12" xfId="0" applyFill="1" applyBorder="1" applyAlignment="1">
      <alignment horizontal="center" vertical="center"/>
    </xf>
    <xf numFmtId="38" fontId="1" fillId="30" borderId="0" xfId="34" applyFont="1" applyFill="1" applyBorder="1">
      <alignment vertical="center"/>
    </xf>
    <xf numFmtId="38" fontId="1" fillId="30" borderId="13" xfId="34" applyFont="1" applyFill="1" applyBorder="1">
      <alignment vertical="center"/>
    </xf>
    <xf numFmtId="38" fontId="1" fillId="30" borderId="21" xfId="34" applyFont="1" applyFill="1" applyBorder="1">
      <alignment vertical="center"/>
    </xf>
    <xf numFmtId="0" fontId="57" fillId="0" borderId="13" xfId="0" applyFont="1" applyBorder="1" applyAlignment="1">
      <alignment horizontal="center" vertical="center"/>
    </xf>
    <xf numFmtId="38" fontId="53" fillId="29" borderId="18" xfId="57" applyFont="1" applyFill="1" applyBorder="1" applyAlignment="1"/>
    <xf numFmtId="38" fontId="0" fillId="0" borderId="0" xfId="34" applyFont="1">
      <alignment vertical="center"/>
    </xf>
    <xf numFmtId="38" fontId="0" fillId="0" borderId="0" xfId="34" applyFont="1" applyBorder="1">
      <alignment vertical="center"/>
    </xf>
    <xf numFmtId="186" fontId="24" fillId="0" borderId="0" xfId="51" applyNumberFormat="1" applyFont="1" applyAlignment="1"/>
    <xf numFmtId="188" fontId="24" fillId="0" borderId="0" xfId="34" applyNumberFormat="1" applyFont="1" applyAlignment="1"/>
    <xf numFmtId="0" fontId="29" fillId="0" borderId="0" xfId="51" applyFont="1" applyFill="1" applyBorder="1" applyAlignment="1" applyProtection="1">
      <alignment horizontal="center" vertical="center" wrapText="1"/>
    </xf>
    <xf numFmtId="0" fontId="29" fillId="0" borderId="13" xfId="51" applyFont="1" applyFill="1" applyBorder="1" applyAlignment="1">
      <alignment horizontal="center" shrinkToFit="1"/>
    </xf>
    <xf numFmtId="0" fontId="24" fillId="0" borderId="13" xfId="51" applyFont="1" applyBorder="1" applyAlignment="1"/>
    <xf numFmtId="0" fontId="24" fillId="0" borderId="21" xfId="51" applyFont="1" applyBorder="1" applyAlignment="1">
      <alignment horizontal="center" shrinkToFit="1"/>
    </xf>
    <xf numFmtId="186" fontId="24" fillId="0" borderId="0" xfId="51" applyNumberFormat="1" applyFont="1" applyBorder="1" applyAlignment="1"/>
    <xf numFmtId="0" fontId="24" fillId="0" borderId="21" xfId="51" applyFont="1" applyBorder="1" applyAlignment="1"/>
    <xf numFmtId="186" fontId="24" fillId="0" borderId="21" xfId="51" applyNumberFormat="1" applyFont="1" applyBorder="1" applyAlignment="1"/>
    <xf numFmtId="0" fontId="24" fillId="0" borderId="21" xfId="51" applyFont="1" applyFill="1" applyBorder="1" applyAlignment="1"/>
    <xf numFmtId="0" fontId="24" fillId="0" borderId="0" xfId="51" applyFont="1" applyBorder="1" applyAlignment="1">
      <alignment horizontal="center"/>
    </xf>
    <xf numFmtId="188" fontId="24" fillId="29" borderId="0" xfId="34" applyNumberFormat="1" applyFont="1" applyFill="1" applyAlignment="1"/>
    <xf numFmtId="188" fontId="24" fillId="31" borderId="0" xfId="34" applyNumberFormat="1" applyFont="1" applyFill="1" applyAlignment="1"/>
    <xf numFmtId="188" fontId="24" fillId="31" borderId="0" xfId="34" applyNumberFormat="1" applyFont="1" applyFill="1" applyBorder="1" applyAlignment="1"/>
    <xf numFmtId="188" fontId="24" fillId="30" borderId="0" xfId="34" applyNumberFormat="1" applyFont="1" applyFill="1" applyAlignment="1"/>
    <xf numFmtId="49" fontId="62" fillId="0" borderId="0" xfId="61" applyNumberFormat="1" applyFont="1" applyFill="1" applyBorder="1" applyAlignment="1">
      <alignment horizontal="left"/>
    </xf>
    <xf numFmtId="0" fontId="45" fillId="0" borderId="0" xfId="0" applyFont="1" applyBorder="1">
      <alignment vertical="center"/>
    </xf>
    <xf numFmtId="38" fontId="45" fillId="0" borderId="0" xfId="34" applyFont="1" applyBorder="1">
      <alignment vertical="center"/>
    </xf>
    <xf numFmtId="186" fontId="45" fillId="0" borderId="0" xfId="34" applyNumberFormat="1" applyFont="1" applyBorder="1">
      <alignment vertical="center"/>
    </xf>
    <xf numFmtId="0" fontId="45" fillId="0" borderId="13" xfId="0" applyFont="1" applyBorder="1" applyAlignment="1">
      <alignment horizontal="center" vertical="center"/>
    </xf>
    <xf numFmtId="38" fontId="45" fillId="0" borderId="13" xfId="34" applyFont="1" applyFill="1" applyBorder="1" applyAlignment="1">
      <alignment horizontal="center" vertical="center" wrapText="1"/>
    </xf>
    <xf numFmtId="186" fontId="45" fillId="0" borderId="13" xfId="34" applyNumberFormat="1" applyFont="1" applyFill="1" applyBorder="1" applyAlignment="1">
      <alignment horizontal="center" vertical="center" wrapText="1"/>
    </xf>
    <xf numFmtId="0" fontId="45" fillId="0" borderId="13" xfId="0" applyFont="1" applyBorder="1">
      <alignment vertical="center"/>
    </xf>
    <xf numFmtId="38" fontId="45" fillId="0" borderId="13" xfId="34" applyFont="1" applyFill="1" applyBorder="1">
      <alignment vertical="center"/>
    </xf>
    <xf numFmtId="0" fontId="45" fillId="0" borderId="21" xfId="0" applyFont="1" applyBorder="1" applyAlignment="1">
      <alignment horizontal="center" vertical="center"/>
    </xf>
    <xf numFmtId="38" fontId="45" fillId="0" borderId="21" xfId="34" applyFont="1" applyFill="1" applyBorder="1" applyAlignment="1">
      <alignment horizontal="center" vertical="center" wrapText="1"/>
    </xf>
    <xf numFmtId="0" fontId="45" fillId="0" borderId="21" xfId="0" applyFont="1" applyBorder="1">
      <alignment vertical="center"/>
    </xf>
    <xf numFmtId="0" fontId="45" fillId="0" borderId="0" xfId="0" applyFont="1" applyBorder="1" applyAlignment="1">
      <alignment horizontal="left" vertical="center"/>
    </xf>
    <xf numFmtId="38" fontId="45" fillId="0" borderId="0" xfId="34" applyFont="1" applyFill="1" applyBorder="1" applyAlignment="1">
      <alignment horizontal="right" vertical="center"/>
    </xf>
    <xf numFmtId="186" fontId="45" fillId="0" borderId="0" xfId="34" applyNumberFormat="1" applyFont="1" applyFill="1" applyBorder="1" applyAlignment="1">
      <alignment horizontal="right" vertical="center"/>
    </xf>
    <xf numFmtId="38" fontId="45" fillId="0" borderId="13" xfId="34" applyFont="1" applyFill="1" applyBorder="1" applyAlignment="1">
      <alignment horizontal="right" vertical="center"/>
    </xf>
    <xf numFmtId="38" fontId="45" fillId="0" borderId="21" xfId="34" applyFont="1" applyFill="1" applyBorder="1" applyAlignment="1">
      <alignment horizontal="right" vertical="center"/>
    </xf>
    <xf numFmtId="186" fontId="45" fillId="0" borderId="21" xfId="34" applyNumberFormat="1" applyFont="1" applyFill="1" applyBorder="1" applyAlignment="1">
      <alignment horizontal="right" vertical="center"/>
    </xf>
    <xf numFmtId="49" fontId="45" fillId="0" borderId="0" xfId="0" applyNumberFormat="1" applyFont="1" applyBorder="1">
      <alignment vertical="center"/>
    </xf>
    <xf numFmtId="49" fontId="45" fillId="0" borderId="13" xfId="0" applyNumberFormat="1" applyFont="1" applyBorder="1" applyAlignment="1">
      <alignment horizontal="left" vertical="center"/>
    </xf>
    <xf numFmtId="49" fontId="45" fillId="0" borderId="13" xfId="0" applyNumberFormat="1" applyFont="1" applyBorder="1">
      <alignment vertical="center"/>
    </xf>
    <xf numFmtId="49" fontId="45" fillId="0" borderId="0" xfId="0" applyNumberFormat="1" applyFont="1" applyBorder="1" applyAlignment="1">
      <alignment horizontal="left" vertical="center"/>
    </xf>
    <xf numFmtId="49" fontId="45" fillId="29" borderId="0" xfId="0" applyNumberFormat="1" applyFont="1" applyFill="1" applyBorder="1" applyAlignment="1">
      <alignment horizontal="left" vertical="center"/>
    </xf>
    <xf numFmtId="0" fontId="45" fillId="29" borderId="0" xfId="0" applyFont="1" applyFill="1" applyBorder="1">
      <alignment vertical="center"/>
    </xf>
    <xf numFmtId="186" fontId="45" fillId="29" borderId="0" xfId="34" applyNumberFormat="1" applyFont="1" applyFill="1" applyBorder="1" applyAlignment="1">
      <alignment horizontal="right" vertical="center"/>
    </xf>
    <xf numFmtId="49" fontId="45" fillId="0" borderId="21" xfId="0" applyNumberFormat="1" applyFont="1" applyBorder="1" applyAlignment="1">
      <alignment horizontal="left" vertical="center"/>
    </xf>
    <xf numFmtId="186" fontId="45" fillId="0" borderId="13" xfId="34" applyNumberFormat="1" applyFont="1" applyFill="1" applyBorder="1" applyAlignment="1">
      <alignment horizontal="right" vertical="center"/>
    </xf>
    <xf numFmtId="38" fontId="45" fillId="29" borderId="13" xfId="34" applyFont="1" applyFill="1" applyBorder="1" applyAlignment="1">
      <alignment vertical="center" wrapText="1"/>
    </xf>
    <xf numFmtId="38" fontId="45" fillId="0" borderId="16" xfId="34" applyFont="1" applyFill="1" applyBorder="1" applyAlignment="1">
      <alignment horizontal="right" vertical="center"/>
    </xf>
    <xf numFmtId="38" fontId="45" fillId="0" borderId="17" xfId="34" applyFont="1" applyFill="1" applyBorder="1" applyAlignment="1">
      <alignment horizontal="right" vertical="center"/>
    </xf>
    <xf numFmtId="38" fontId="45" fillId="0" borderId="12" xfId="34" applyFont="1" applyFill="1" applyBorder="1" applyAlignment="1">
      <alignment horizontal="right" vertical="center"/>
    </xf>
    <xf numFmtId="38" fontId="45" fillId="0" borderId="14" xfId="34" applyFont="1" applyFill="1" applyBorder="1" applyAlignment="1">
      <alignment horizontal="right" vertical="center"/>
    </xf>
    <xf numFmtId="38" fontId="45" fillId="0" borderId="20" xfId="34" applyFont="1" applyFill="1" applyBorder="1" applyAlignment="1">
      <alignment horizontal="right" vertical="center"/>
    </xf>
    <xf numFmtId="38" fontId="45" fillId="0" borderId="11" xfId="34" applyFont="1" applyFill="1" applyBorder="1" applyAlignment="1">
      <alignment horizontal="right" vertical="center"/>
    </xf>
    <xf numFmtId="38" fontId="45" fillId="0" borderId="15" xfId="34" applyFont="1" applyFill="1" applyBorder="1" applyAlignment="1">
      <alignment horizontal="center" vertical="center" wrapText="1"/>
    </xf>
    <xf numFmtId="38" fontId="45" fillId="0" borderId="19" xfId="34" applyFont="1" applyBorder="1">
      <alignment vertical="center"/>
    </xf>
    <xf numFmtId="38" fontId="45" fillId="29" borderId="12" xfId="34" applyFont="1" applyFill="1" applyBorder="1" applyAlignment="1">
      <alignment vertical="center" wrapText="1"/>
    </xf>
    <xf numFmtId="0" fontId="45" fillId="0" borderId="20" xfId="0" applyFont="1" applyBorder="1">
      <alignment vertical="center"/>
    </xf>
    <xf numFmtId="38" fontId="45" fillId="29" borderId="16" xfId="34" applyFont="1" applyFill="1" applyBorder="1" applyAlignment="1">
      <alignment horizontal="right" vertical="center"/>
    </xf>
    <xf numFmtId="38" fontId="45" fillId="29" borderId="12" xfId="34" applyFont="1" applyFill="1" applyBorder="1" applyAlignment="1">
      <alignment horizontal="center" vertical="center" wrapText="1"/>
    </xf>
    <xf numFmtId="38" fontId="45" fillId="0" borderId="15" xfId="34" applyFont="1" applyFill="1" applyBorder="1" applyAlignment="1">
      <alignment horizontal="right" vertical="center"/>
    </xf>
    <xf numFmtId="38" fontId="45" fillId="0" borderId="18" xfId="34" applyFont="1" applyFill="1" applyBorder="1" applyAlignment="1">
      <alignment horizontal="right" vertical="center"/>
    </xf>
    <xf numFmtId="38" fontId="45" fillId="29" borderId="18" xfId="34" applyFont="1" applyFill="1" applyBorder="1" applyAlignment="1">
      <alignment horizontal="right" vertical="center"/>
    </xf>
    <xf numFmtId="38" fontId="45" fillId="0" borderId="19" xfId="34" applyFont="1" applyFill="1" applyBorder="1" applyAlignment="1">
      <alignment horizontal="right" vertical="center"/>
    </xf>
    <xf numFmtId="38" fontId="45" fillId="29" borderId="15" xfId="34" applyFont="1" applyFill="1" applyBorder="1" applyAlignment="1">
      <alignment horizontal="center" vertical="center"/>
    </xf>
    <xf numFmtId="38" fontId="45" fillId="0" borderId="19" xfId="34" applyFont="1" applyFill="1" applyBorder="1" applyAlignment="1">
      <alignment horizontal="center" vertical="center" wrapText="1"/>
    </xf>
    <xf numFmtId="38" fontId="45" fillId="29" borderId="15" xfId="34" applyFont="1" applyFill="1" applyBorder="1" applyAlignment="1">
      <alignment horizontal="right" vertical="center"/>
    </xf>
    <xf numFmtId="38" fontId="45" fillId="29" borderId="19" xfId="34" applyFont="1" applyFill="1" applyBorder="1" applyAlignment="1">
      <alignment horizontal="right" vertical="center"/>
    </xf>
    <xf numFmtId="0" fontId="45" fillId="0" borderId="12" xfId="0" applyFont="1" applyBorder="1" applyAlignment="1">
      <alignment horizontal="left" vertical="center"/>
    </xf>
    <xf numFmtId="0" fontId="45" fillId="0" borderId="16" xfId="0" applyFont="1" applyBorder="1" applyAlignment="1">
      <alignment horizontal="left" vertical="center"/>
    </xf>
    <xf numFmtId="0" fontId="45" fillId="0" borderId="20" xfId="0" applyFont="1" applyBorder="1" applyAlignment="1">
      <alignment horizontal="left" vertical="center"/>
    </xf>
    <xf numFmtId="186" fontId="45" fillId="0" borderId="21" xfId="34" applyNumberFormat="1" applyFont="1" applyFill="1" applyBorder="1" applyAlignment="1">
      <alignment horizontal="center" vertical="center" wrapText="1"/>
    </xf>
    <xf numFmtId="38" fontId="44" fillId="29" borderId="22" xfId="34" applyFont="1" applyFill="1" applyBorder="1" applyAlignment="1">
      <alignment vertical="center" wrapText="1"/>
    </xf>
    <xf numFmtId="38" fontId="45" fillId="29" borderId="12" xfId="34" applyFont="1" applyFill="1" applyBorder="1" applyAlignment="1">
      <alignment horizontal="right" vertical="center"/>
    </xf>
    <xf numFmtId="38" fontId="45" fillId="29" borderId="20" xfId="34" applyFont="1" applyFill="1" applyBorder="1" applyAlignment="1">
      <alignment horizontal="right" vertical="center"/>
    </xf>
    <xf numFmtId="38" fontId="45" fillId="0" borderId="11" xfId="34" applyFont="1" applyBorder="1">
      <alignment vertical="center"/>
    </xf>
    <xf numFmtId="38" fontId="44" fillId="0" borderId="14" xfId="34" applyFont="1" applyFill="1" applyBorder="1" applyAlignment="1">
      <alignment horizontal="center" vertical="center" wrapText="1"/>
    </xf>
    <xf numFmtId="38" fontId="44" fillId="0" borderId="13" xfId="34" applyFont="1" applyFill="1" applyBorder="1" applyAlignment="1">
      <alignment horizontal="center" vertical="center"/>
    </xf>
    <xf numFmtId="38" fontId="44" fillId="0" borderId="14" xfId="34" applyFont="1" applyFill="1" applyBorder="1" applyAlignment="1">
      <alignment horizontal="center" vertical="center"/>
    </xf>
    <xf numFmtId="38" fontId="44" fillId="0" borderId="13" xfId="34" applyFont="1" applyFill="1" applyBorder="1" applyAlignment="1">
      <alignment horizontal="center" vertical="center" wrapText="1"/>
    </xf>
    <xf numFmtId="0" fontId="45" fillId="0" borderId="0" xfId="0" applyFont="1" applyBorder="1" applyAlignment="1">
      <alignment horizontal="right" vertical="center"/>
    </xf>
    <xf numFmtId="201" fontId="45" fillId="0" borderId="22" xfId="61" applyNumberFormat="1" applyFont="1" applyFill="1" applyBorder="1" applyAlignment="1">
      <alignment horizontal="center" vertical="center" wrapText="1"/>
    </xf>
    <xf numFmtId="201" fontId="45" fillId="0" borderId="24" xfId="61" applyNumberFormat="1" applyFont="1" applyFill="1" applyBorder="1" applyAlignment="1">
      <alignment horizontal="left" vertical="center" wrapText="1"/>
    </xf>
    <xf numFmtId="38" fontId="45" fillId="0" borderId="10" xfId="34" applyFont="1" applyFill="1" applyBorder="1" applyAlignment="1">
      <alignment horizontal="right" vertical="center"/>
    </xf>
    <xf numFmtId="38" fontId="45" fillId="0" borderId="24" xfId="34" applyFont="1" applyFill="1" applyBorder="1" applyAlignment="1">
      <alignment horizontal="right" vertical="center"/>
    </xf>
    <xf numFmtId="38" fontId="45" fillId="29" borderId="10" xfId="34" applyFont="1" applyFill="1" applyBorder="1" applyAlignment="1">
      <alignment horizontal="right" vertical="center"/>
    </xf>
    <xf numFmtId="38" fontId="45" fillId="29" borderId="22" xfId="34" applyFont="1" applyFill="1" applyBorder="1" applyAlignment="1">
      <alignment horizontal="right" vertical="center"/>
    </xf>
    <xf numFmtId="38" fontId="45" fillId="0" borderId="23" xfId="34" applyFont="1" applyFill="1" applyBorder="1" applyAlignment="1">
      <alignment horizontal="right" vertical="center"/>
    </xf>
    <xf numFmtId="38" fontId="45" fillId="0" borderId="22" xfId="34" applyFont="1" applyFill="1" applyBorder="1" applyAlignment="1">
      <alignment horizontal="right" vertical="center"/>
    </xf>
    <xf numFmtId="38" fontId="44" fillId="0" borderId="0" xfId="34" applyFont="1" applyBorder="1">
      <alignment vertical="center"/>
    </xf>
    <xf numFmtId="38" fontId="44" fillId="0" borderId="22" xfId="34" applyFont="1" applyFill="1" applyBorder="1" applyAlignment="1">
      <alignment horizontal="center" vertical="center" wrapText="1"/>
    </xf>
    <xf numFmtId="38" fontId="44" fillId="0" borderId="22" xfId="34" applyFont="1" applyFill="1" applyBorder="1" applyAlignment="1">
      <alignment vertical="center" wrapText="1"/>
    </xf>
    <xf numFmtId="186" fontId="45" fillId="0" borderId="15" xfId="34" applyNumberFormat="1" applyFont="1" applyFill="1" applyBorder="1" applyAlignment="1">
      <alignment horizontal="center" vertical="center" wrapText="1"/>
    </xf>
    <xf numFmtId="186" fontId="45" fillId="0" borderId="19" xfId="34" applyNumberFormat="1" applyFont="1" applyFill="1" applyBorder="1" applyAlignment="1">
      <alignment horizontal="center" vertical="center" wrapText="1"/>
    </xf>
    <xf numFmtId="186" fontId="45" fillId="0" borderId="15" xfId="34" applyNumberFormat="1" applyFont="1" applyFill="1" applyBorder="1" applyAlignment="1">
      <alignment horizontal="right" vertical="center"/>
    </xf>
    <xf numFmtId="186" fontId="45" fillId="0" borderId="10" xfId="34" applyNumberFormat="1" applyFont="1" applyFill="1" applyBorder="1" applyAlignment="1">
      <alignment horizontal="right" vertical="center"/>
    </xf>
    <xf numFmtId="186" fontId="45" fillId="0" borderId="18" xfId="34" applyNumberFormat="1" applyFont="1" applyFill="1" applyBorder="1" applyAlignment="1">
      <alignment horizontal="right" vertical="center"/>
    </xf>
    <xf numFmtId="186" fontId="45" fillId="0" borderId="19" xfId="34" applyNumberFormat="1" applyFont="1" applyFill="1" applyBorder="1" applyAlignment="1">
      <alignment horizontal="right" vertical="center"/>
    </xf>
    <xf numFmtId="38" fontId="44" fillId="0" borderId="10" xfId="34" applyFont="1" applyFill="1" applyBorder="1" applyAlignment="1">
      <alignment horizontal="center" vertical="center" wrapText="1"/>
    </xf>
    <xf numFmtId="38" fontId="44" fillId="29" borderId="10" xfId="34" applyFont="1" applyFill="1" applyBorder="1" applyAlignment="1">
      <alignment vertical="center" wrapText="1"/>
    </xf>
    <xf numFmtId="38" fontId="44" fillId="0" borderId="10" xfId="34" applyFont="1" applyFill="1" applyBorder="1" applyAlignment="1">
      <alignment vertical="center" wrapText="1"/>
    </xf>
    <xf numFmtId="38" fontId="45" fillId="30" borderId="19" xfId="34" applyFont="1" applyFill="1" applyBorder="1" applyAlignment="1">
      <alignment vertical="center"/>
    </xf>
    <xf numFmtId="49" fontId="42" fillId="29" borderId="0" xfId="47" applyNumberFormat="1" applyFont="1" applyFill="1" applyBorder="1" applyAlignment="1">
      <alignment vertical="top"/>
    </xf>
    <xf numFmtId="196" fontId="42" fillId="29" borderId="18" xfId="47" quotePrefix="1" applyNumberFormat="1" applyFont="1" applyFill="1" applyBorder="1" applyAlignment="1">
      <alignment horizontal="right" vertical="top"/>
    </xf>
    <xf numFmtId="196" fontId="0" fillId="0" borderId="13" xfId="0" applyNumberFormat="1" applyFont="1" applyBorder="1">
      <alignment vertical="center"/>
    </xf>
    <xf numFmtId="196" fontId="0" fillId="0" borderId="14" xfId="0" applyNumberFormat="1" applyFont="1" applyBorder="1">
      <alignment vertical="center"/>
    </xf>
    <xf numFmtId="196" fontId="0" fillId="0" borderId="0" xfId="0" applyNumberFormat="1" applyFont="1" applyBorder="1">
      <alignment vertical="center"/>
    </xf>
    <xf numFmtId="196" fontId="0" fillId="0" borderId="17" xfId="0" applyNumberFormat="1" applyFont="1" applyBorder="1">
      <alignment vertical="center"/>
    </xf>
    <xf numFmtId="196" fontId="0" fillId="0" borderId="21" xfId="0" applyNumberFormat="1" applyFont="1" applyBorder="1">
      <alignment vertical="center"/>
    </xf>
    <xf numFmtId="196" fontId="0" fillId="0" borderId="11" xfId="0" applyNumberFormat="1" applyFont="1" applyBorder="1">
      <alignment vertical="center"/>
    </xf>
    <xf numFmtId="49" fontId="42" fillId="0" borderId="15" xfId="47" applyNumberFormat="1" applyFont="1" applyFill="1" applyBorder="1" applyAlignment="1">
      <alignment vertical="top"/>
    </xf>
    <xf numFmtId="49" fontId="42" fillId="0" borderId="18" xfId="47" applyNumberFormat="1" applyFont="1" applyFill="1" applyBorder="1" applyAlignment="1">
      <alignment vertical="top"/>
    </xf>
    <xf numFmtId="49" fontId="42" fillId="0" borderId="19" xfId="47" applyNumberFormat="1" applyFont="1" applyFill="1" applyBorder="1" applyAlignment="1">
      <alignment vertical="top"/>
    </xf>
    <xf numFmtId="196" fontId="0" fillId="0" borderId="12" xfId="0" applyNumberFormat="1" applyFont="1" applyBorder="1">
      <alignment vertical="center"/>
    </xf>
    <xf numFmtId="196" fontId="0" fillId="0" borderId="16" xfId="0" applyNumberFormat="1" applyFont="1" applyBorder="1">
      <alignment vertical="center"/>
    </xf>
    <xf numFmtId="196" fontId="0" fillId="0" borderId="20" xfId="0" applyNumberFormat="1" applyFont="1" applyBorder="1">
      <alignment vertical="center"/>
    </xf>
    <xf numFmtId="186" fontId="57" fillId="0" borderId="0" xfId="0" applyNumberFormat="1" applyFont="1">
      <alignment vertical="center"/>
    </xf>
    <xf numFmtId="49" fontId="5" fillId="0" borderId="0" xfId="0" applyNumberFormat="1" applyFont="1" applyFill="1" applyAlignment="1"/>
    <xf numFmtId="197" fontId="5" fillId="0" borderId="0" xfId="0" quotePrefix="1" applyNumberFormat="1" applyFont="1" applyFill="1" applyAlignment="1">
      <alignment horizontal="left" vertical="center"/>
    </xf>
    <xf numFmtId="186" fontId="5" fillId="0" borderId="0" xfId="0" applyNumberFormat="1" applyFont="1" applyAlignment="1"/>
    <xf numFmtId="186" fontId="5" fillId="0" borderId="0" xfId="0" applyNumberFormat="1" applyFont="1" applyBorder="1" applyAlignment="1"/>
    <xf numFmtId="49" fontId="5" fillId="0" borderId="0" xfId="0" applyNumberFormat="1" applyFont="1" applyAlignment="1"/>
    <xf numFmtId="49" fontId="5" fillId="0" borderId="0" xfId="0" applyNumberFormat="1" applyFont="1" applyBorder="1" applyAlignment="1"/>
    <xf numFmtId="186" fontId="5" fillId="0" borderId="0" xfId="0" applyNumberFormat="1" applyFont="1" applyAlignment="1">
      <alignment horizontal="right"/>
    </xf>
    <xf numFmtId="49" fontId="5" fillId="0" borderId="12" xfId="0" applyNumberFormat="1" applyFont="1" applyFill="1" applyBorder="1" applyAlignment="1"/>
    <xf numFmtId="49" fontId="5" fillId="0" borderId="13" xfId="0" applyNumberFormat="1" applyFont="1" applyFill="1" applyBorder="1" applyAlignment="1"/>
    <xf numFmtId="49" fontId="5" fillId="0" borderId="14" xfId="0" applyNumberFormat="1" applyFont="1" applyFill="1" applyBorder="1" applyAlignment="1"/>
    <xf numFmtId="49" fontId="5" fillId="0" borderId="15" xfId="0" applyNumberFormat="1" applyFont="1" applyFill="1" applyBorder="1" applyAlignment="1"/>
    <xf numFmtId="49" fontId="5" fillId="0" borderId="0" xfId="0" applyNumberFormat="1" applyFont="1" applyFill="1" applyBorder="1" applyAlignment="1"/>
    <xf numFmtId="197" fontId="5" fillId="0" borderId="13" xfId="0" applyNumberFormat="1" applyFont="1" applyFill="1" applyBorder="1" applyAlignment="1">
      <alignment horizontal="right"/>
    </xf>
    <xf numFmtId="49" fontId="5" fillId="0" borderId="13" xfId="0" applyNumberFormat="1" applyFont="1" applyBorder="1" applyAlignment="1"/>
    <xf numFmtId="49" fontId="5" fillId="0" borderId="14" xfId="0" applyNumberFormat="1" applyFont="1" applyBorder="1" applyAlignment="1"/>
    <xf numFmtId="49" fontId="5" fillId="0" borderId="15" xfId="0" applyNumberFormat="1" applyFont="1" applyBorder="1" applyAlignment="1"/>
    <xf numFmtId="186" fontId="5" fillId="0" borderId="13" xfId="0" applyNumberFormat="1" applyFont="1" applyBorder="1" applyAlignment="1"/>
    <xf numFmtId="186" fontId="5" fillId="0" borderId="14" xfId="0" applyNumberFormat="1" applyFont="1" applyBorder="1" applyAlignment="1"/>
    <xf numFmtId="186" fontId="5" fillId="0" borderId="15" xfId="0" applyNumberFormat="1" applyFont="1" applyFill="1" applyBorder="1" applyAlignment="1">
      <alignment horizontal="right"/>
    </xf>
    <xf numFmtId="49" fontId="5" fillId="0" borderId="20" xfId="0" applyNumberFormat="1" applyFont="1" applyFill="1" applyBorder="1" applyAlignment="1">
      <alignment horizontal="center" vertical="center" wrapText="1"/>
    </xf>
    <xf numFmtId="197" fontId="5" fillId="0" borderId="21" xfId="0" applyNumberFormat="1" applyFont="1" applyFill="1" applyBorder="1" applyAlignment="1">
      <alignment wrapText="1"/>
    </xf>
    <xf numFmtId="186" fontId="5" fillId="0" borderId="21" xfId="0" applyNumberFormat="1" applyFont="1" applyBorder="1" applyAlignment="1">
      <alignment horizontal="center"/>
    </xf>
    <xf numFmtId="186" fontId="5" fillId="0" borderId="11" xfId="0" applyNumberFormat="1" applyFont="1" applyBorder="1" applyAlignment="1">
      <alignment horizontal="center"/>
    </xf>
    <xf numFmtId="186" fontId="5" fillId="0" borderId="19" xfId="0" applyNumberFormat="1" applyFont="1" applyBorder="1" applyAlignment="1">
      <alignment horizontal="center"/>
    </xf>
    <xf numFmtId="186" fontId="5" fillId="0" borderId="0" xfId="0" applyNumberFormat="1" applyFont="1" applyBorder="1" applyAlignment="1">
      <alignment horizontal="center"/>
    </xf>
    <xf numFmtId="197" fontId="5" fillId="0" borderId="21" xfId="0" applyNumberFormat="1" applyFont="1" applyFill="1" applyBorder="1" applyAlignment="1">
      <alignment horizontal="center" wrapText="1"/>
    </xf>
    <xf numFmtId="49" fontId="5" fillId="0" borderId="11" xfId="0" applyNumberFormat="1" applyFont="1" applyBorder="1" applyAlignment="1">
      <alignment horizontal="center"/>
    </xf>
    <xf numFmtId="186" fontId="5" fillId="0" borderId="19" xfId="0" applyNumberFormat="1" applyFont="1" applyBorder="1" applyAlignment="1">
      <alignment horizontal="right"/>
    </xf>
    <xf numFmtId="49" fontId="5" fillId="30" borderId="16" xfId="0" applyNumberFormat="1" applyFont="1" applyFill="1" applyBorder="1" applyAlignment="1"/>
    <xf numFmtId="186" fontId="5" fillId="30" borderId="16" xfId="34" applyNumberFormat="1" applyFont="1" applyFill="1" applyBorder="1" applyAlignment="1"/>
    <xf numFmtId="186" fontId="5" fillId="30" borderId="0" xfId="34" applyNumberFormat="1" applyFont="1" applyFill="1" applyBorder="1" applyAlignment="1"/>
    <xf numFmtId="186" fontId="5" fillId="30" borderId="17" xfId="34" applyNumberFormat="1" applyFont="1" applyFill="1" applyBorder="1" applyAlignment="1"/>
    <xf numFmtId="186" fontId="5" fillId="30" borderId="18" xfId="34" applyNumberFormat="1" applyFont="1" applyFill="1" applyBorder="1" applyAlignment="1"/>
    <xf numFmtId="186" fontId="5" fillId="30" borderId="10" xfId="34" applyNumberFormat="1" applyFont="1" applyFill="1" applyBorder="1" applyAlignment="1"/>
    <xf numFmtId="186" fontId="5" fillId="30" borderId="15" xfId="34" applyNumberFormat="1" applyFont="1" applyFill="1" applyBorder="1" applyAlignment="1"/>
    <xf numFmtId="38" fontId="5" fillId="0" borderId="10" xfId="34" applyFont="1" applyBorder="1" applyAlignment="1"/>
    <xf numFmtId="38" fontId="5" fillId="0" borderId="10" xfId="34" applyFont="1" applyBorder="1" applyAlignment="1">
      <alignment horizontal="right"/>
    </xf>
    <xf numFmtId="186" fontId="5" fillId="0" borderId="15" xfId="34" applyNumberFormat="1" applyFont="1" applyBorder="1" applyAlignment="1">
      <alignment horizontal="right"/>
    </xf>
    <xf numFmtId="186" fontId="5" fillId="0" borderId="10" xfId="0" applyNumberFormat="1" applyFont="1" applyBorder="1" applyAlignment="1">
      <alignment horizontal="right"/>
    </xf>
    <xf numFmtId="49" fontId="5" fillId="30" borderId="22" xfId="0" applyNumberFormat="1" applyFont="1" applyFill="1" applyBorder="1" applyAlignment="1"/>
    <xf numFmtId="186" fontId="5" fillId="30" borderId="22" xfId="34" applyNumberFormat="1" applyFont="1" applyFill="1" applyBorder="1" applyAlignment="1"/>
    <xf numFmtId="186" fontId="5" fillId="30" borderId="24" xfId="34" applyNumberFormat="1" applyFont="1" applyFill="1" applyBorder="1" applyAlignment="1"/>
    <xf numFmtId="186" fontId="5" fillId="30" borderId="23" xfId="34" applyNumberFormat="1" applyFont="1" applyFill="1" applyBorder="1" applyAlignment="1"/>
    <xf numFmtId="38" fontId="5" fillId="0" borderId="18" xfId="34" applyFont="1" applyBorder="1" applyAlignment="1"/>
    <xf numFmtId="186" fontId="5" fillId="0" borderId="10" xfId="34" applyNumberFormat="1" applyFont="1" applyBorder="1" applyAlignment="1">
      <alignment horizontal="right"/>
    </xf>
    <xf numFmtId="186" fontId="5" fillId="0" borderId="18" xfId="0" applyNumberFormat="1" applyFont="1" applyBorder="1" applyAlignment="1">
      <alignment horizontal="right"/>
    </xf>
    <xf numFmtId="49" fontId="5" fillId="30" borderId="12" xfId="0" applyNumberFormat="1" applyFont="1" applyFill="1" applyBorder="1" applyAlignment="1"/>
    <xf numFmtId="186" fontId="5" fillId="30" borderId="12" xfId="34" applyNumberFormat="1" applyFont="1" applyFill="1" applyBorder="1" applyAlignment="1"/>
    <xf numFmtId="186" fontId="5" fillId="30" borderId="13" xfId="34" applyNumberFormat="1" applyFont="1" applyFill="1" applyBorder="1" applyAlignment="1">
      <alignment horizontal="right"/>
    </xf>
    <xf numFmtId="186" fontId="5" fillId="30" borderId="13" xfId="0" applyNumberFormat="1" applyFont="1" applyFill="1" applyBorder="1" applyAlignment="1"/>
    <xf numFmtId="186" fontId="5" fillId="30" borderId="14" xfId="0" applyNumberFormat="1" applyFont="1" applyFill="1" applyBorder="1" applyAlignment="1"/>
    <xf numFmtId="186" fontId="5" fillId="30" borderId="18" xfId="0" applyNumberFormat="1" applyFont="1" applyFill="1" applyBorder="1" applyAlignment="1"/>
    <xf numFmtId="186" fontId="5" fillId="30" borderId="15" xfId="0" applyNumberFormat="1" applyFont="1" applyFill="1" applyBorder="1" applyAlignment="1"/>
    <xf numFmtId="186" fontId="5" fillId="30" borderId="0" xfId="0" applyNumberFormat="1" applyFont="1" applyFill="1" applyBorder="1" applyAlignment="1"/>
    <xf numFmtId="38" fontId="5" fillId="30" borderId="12" xfId="34" applyFont="1" applyFill="1" applyBorder="1" applyAlignment="1"/>
    <xf numFmtId="38" fontId="5" fillId="30" borderId="13" xfId="34" applyFont="1" applyFill="1" applyBorder="1" applyAlignment="1"/>
    <xf numFmtId="38" fontId="5" fillId="30" borderId="14" xfId="34" applyFont="1" applyFill="1" applyBorder="1" applyAlignment="1"/>
    <xf numFmtId="38" fontId="5" fillId="30" borderId="15" xfId="34" applyFont="1" applyFill="1" applyBorder="1" applyAlignment="1"/>
    <xf numFmtId="38" fontId="5" fillId="30" borderId="18" xfId="34" applyFont="1" applyFill="1" applyBorder="1" applyAlignment="1"/>
    <xf numFmtId="38" fontId="5" fillId="30" borderId="0" xfId="34" applyFont="1" applyFill="1" applyBorder="1" applyAlignment="1"/>
    <xf numFmtId="38" fontId="5" fillId="0" borderId="15" xfId="34" applyFont="1" applyBorder="1" applyAlignment="1"/>
    <xf numFmtId="38" fontId="5" fillId="0" borderId="18" xfId="34" applyFont="1" applyBorder="1" applyAlignment="1">
      <alignment horizontal="right"/>
    </xf>
    <xf numFmtId="186" fontId="5" fillId="0" borderId="15" xfId="0" applyNumberFormat="1" applyFont="1" applyBorder="1" applyAlignment="1">
      <alignment horizontal="right"/>
    </xf>
    <xf numFmtId="186" fontId="5" fillId="30" borderId="0" xfId="34" applyNumberFormat="1" applyFont="1" applyFill="1" applyBorder="1" applyAlignment="1">
      <alignment horizontal="right"/>
    </xf>
    <xf numFmtId="186" fontId="5" fillId="30" borderId="17" xfId="0" applyNumberFormat="1" applyFont="1" applyFill="1" applyBorder="1" applyAlignment="1"/>
    <xf numFmtId="38" fontId="5" fillId="30" borderId="16" xfId="34" applyFont="1" applyFill="1" applyBorder="1" applyAlignment="1"/>
    <xf numFmtId="38" fontId="5" fillId="30" borderId="17" xfId="34" applyFont="1" applyFill="1" applyBorder="1" applyAlignment="1"/>
    <xf numFmtId="186" fontId="5" fillId="0" borderId="18" xfId="34" applyNumberFormat="1" applyFont="1" applyBorder="1" applyAlignment="1">
      <alignment horizontal="right"/>
    </xf>
    <xf numFmtId="49" fontId="5" fillId="30" borderId="20" xfId="0" applyNumberFormat="1" applyFont="1" applyFill="1" applyBorder="1" applyAlignment="1"/>
    <xf numFmtId="186" fontId="5" fillId="30" borderId="20" xfId="34" applyNumberFormat="1" applyFont="1" applyFill="1" applyBorder="1" applyAlignment="1"/>
    <xf numFmtId="186" fontId="5" fillId="30" borderId="21" xfId="34" applyNumberFormat="1" applyFont="1" applyFill="1" applyBorder="1" applyAlignment="1">
      <alignment horizontal="right"/>
    </xf>
    <xf numFmtId="186" fontId="5" fillId="30" borderId="21" xfId="0" applyNumberFormat="1" applyFont="1" applyFill="1" applyBorder="1" applyAlignment="1"/>
    <xf numFmtId="186" fontId="5" fillId="30" borderId="11" xfId="0" applyNumberFormat="1" applyFont="1" applyFill="1" applyBorder="1" applyAlignment="1"/>
    <xf numFmtId="186" fontId="5" fillId="30" borderId="19" xfId="0" applyNumberFormat="1" applyFont="1" applyFill="1" applyBorder="1" applyAlignment="1"/>
    <xf numFmtId="38" fontId="5" fillId="30" borderId="20" xfId="34" applyFont="1" applyFill="1" applyBorder="1" applyAlignment="1"/>
    <xf numFmtId="38" fontId="5" fillId="30" borderId="21" xfId="34" applyFont="1" applyFill="1" applyBorder="1" applyAlignment="1"/>
    <xf numFmtId="38" fontId="5" fillId="30" borderId="11" xfId="34" applyFont="1" applyFill="1" applyBorder="1" applyAlignment="1"/>
    <xf numFmtId="38" fontId="5" fillId="30" borderId="19" xfId="34" applyFont="1" applyFill="1" applyBorder="1" applyAlignment="1"/>
    <xf numFmtId="38" fontId="5" fillId="0" borderId="19" xfId="34" applyFont="1" applyBorder="1" applyAlignment="1"/>
    <xf numFmtId="186" fontId="5" fillId="0" borderId="19" xfId="34" applyNumberFormat="1" applyFont="1" applyBorder="1" applyAlignment="1">
      <alignment horizontal="right"/>
    </xf>
    <xf numFmtId="38" fontId="5" fillId="0" borderId="15" xfId="34" applyFont="1" applyBorder="1" applyAlignment="1">
      <alignment horizontal="right"/>
    </xf>
    <xf numFmtId="38" fontId="5" fillId="0" borderId="19" xfId="34" applyFont="1" applyBorder="1" applyAlignment="1">
      <alignment horizontal="right"/>
    </xf>
    <xf numFmtId="49" fontId="5" fillId="30" borderId="0" xfId="0" applyNumberFormat="1" applyFont="1" applyFill="1" applyAlignment="1"/>
    <xf numFmtId="49" fontId="5" fillId="30" borderId="0" xfId="0" applyNumberFormat="1" applyFont="1" applyFill="1" applyBorder="1" applyAlignment="1"/>
    <xf numFmtId="197" fontId="5" fillId="0" borderId="0" xfId="0" applyNumberFormat="1" applyFont="1" applyAlignment="1">
      <alignment horizontal="right"/>
    </xf>
    <xf numFmtId="0" fontId="33" fillId="0" borderId="0" xfId="45" applyNumberFormat="1" applyFont="1" applyFill="1" applyBorder="1" applyAlignment="1"/>
    <xf numFmtId="0" fontId="33" fillId="0" borderId="0" xfId="0" applyFont="1">
      <alignment vertical="center"/>
    </xf>
    <xf numFmtId="0" fontId="33" fillId="0" borderId="0" xfId="0" applyFont="1" applyFill="1" applyBorder="1">
      <alignment vertical="center"/>
    </xf>
    <xf numFmtId="0" fontId="29" fillId="0" borderId="0" xfId="45" applyNumberFormat="1" applyFont="1" applyFill="1" applyBorder="1" applyAlignment="1"/>
    <xf numFmtId="0" fontId="3" fillId="30" borderId="0" xfId="45" applyNumberFormat="1" applyFont="1" applyFill="1" applyBorder="1" applyAlignment="1"/>
    <xf numFmtId="0" fontId="29" fillId="30" borderId="0" xfId="45" applyNumberFormat="1" applyFont="1" applyFill="1" applyBorder="1" applyAlignment="1"/>
    <xf numFmtId="0" fontId="29" fillId="31" borderId="0" xfId="45" applyNumberFormat="1" applyFont="1" applyFill="1" applyBorder="1" applyAlignment="1">
      <alignment horizontal="center"/>
    </xf>
    <xf numFmtId="57" fontId="53" fillId="0" borderId="0" xfId="0" applyNumberFormat="1" applyFont="1" applyFill="1">
      <alignment vertical="center"/>
    </xf>
    <xf numFmtId="0" fontId="29" fillId="30" borderId="0" xfId="45" applyNumberFormat="1" applyFont="1" applyFill="1" applyBorder="1" applyAlignment="1">
      <alignment horizontal="center"/>
    </xf>
    <xf numFmtId="0" fontId="63" fillId="0" borderId="0" xfId="45" applyNumberFormat="1" applyFont="1" applyFill="1" applyBorder="1" applyAlignment="1"/>
    <xf numFmtId="0" fontId="29" fillId="0" borderId="21" xfId="45" applyNumberFormat="1" applyFont="1" applyFill="1" applyBorder="1"/>
    <xf numFmtId="0" fontId="29" fillId="0" borderId="21" xfId="45" applyNumberFormat="1" applyFont="1" applyFill="1" applyBorder="1" applyAlignment="1">
      <alignment horizontal="center"/>
    </xf>
    <xf numFmtId="0" fontId="29" fillId="0" borderId="0" xfId="45" applyNumberFormat="1" applyFont="1" applyFill="1" applyBorder="1"/>
    <xf numFmtId="0" fontId="53" fillId="30" borderId="0" xfId="0" applyFont="1" applyFill="1">
      <alignment vertical="center"/>
    </xf>
    <xf numFmtId="0" fontId="29" fillId="0" borderId="0" xfId="45" applyNumberFormat="1" applyFont="1" applyFill="1" applyBorder="1" applyAlignment="1">
      <alignment horizontal="center"/>
    </xf>
    <xf numFmtId="0" fontId="3" fillId="0" borderId="0" xfId="45" applyNumberFormat="1" applyFont="1" applyFill="1" applyBorder="1"/>
    <xf numFmtId="0" fontId="29" fillId="0" borderId="10" xfId="0" applyFont="1" applyFill="1" applyBorder="1" applyAlignment="1" applyProtection="1">
      <alignment horizontal="center" vertical="center" wrapText="1"/>
    </xf>
    <xf numFmtId="0" fontId="29" fillId="29" borderId="10" xfId="0" applyFont="1" applyFill="1" applyBorder="1" applyAlignment="1" applyProtection="1">
      <alignment horizontal="center" vertical="center" wrapText="1"/>
    </xf>
    <xf numFmtId="0" fontId="29" fillId="29" borderId="22" xfId="0" applyFont="1" applyFill="1" applyBorder="1" applyAlignment="1" applyProtection="1">
      <alignment horizontal="center" vertical="center" wrapText="1"/>
    </xf>
    <xf numFmtId="0" fontId="29" fillId="0" borderId="22" xfId="0" applyFont="1" applyFill="1" applyBorder="1" applyAlignment="1" applyProtection="1">
      <alignment horizontal="center" vertical="center" wrapText="1"/>
    </xf>
    <xf numFmtId="0" fontId="53" fillId="29" borderId="22" xfId="0" applyFont="1" applyFill="1" applyBorder="1" applyAlignment="1" applyProtection="1">
      <alignment horizontal="center" vertical="center" wrapText="1"/>
    </xf>
    <xf numFmtId="0" fontId="53" fillId="29" borderId="10" xfId="0" applyFont="1" applyFill="1" applyBorder="1" applyAlignment="1" applyProtection="1">
      <alignment horizontal="center" vertical="center" wrapText="1"/>
    </xf>
    <xf numFmtId="0" fontId="53" fillId="30" borderId="10" xfId="0" applyFont="1" applyFill="1" applyBorder="1" applyAlignment="1" applyProtection="1">
      <alignment horizontal="center" vertical="center" wrapText="1"/>
    </xf>
    <xf numFmtId="0" fontId="55" fillId="29" borderId="23" xfId="0" applyFont="1" applyFill="1" applyBorder="1" applyAlignment="1" applyProtection="1">
      <alignment horizontal="center" vertical="center" wrapText="1"/>
    </xf>
    <xf numFmtId="0" fontId="29" fillId="0" borderId="15" xfId="45" applyNumberFormat="1" applyFont="1" applyFill="1" applyBorder="1" applyAlignment="1">
      <alignment horizontal="center" vertical="center" wrapText="1"/>
    </xf>
    <xf numFmtId="0" fontId="29" fillId="29" borderId="15" xfId="45" applyNumberFormat="1" applyFont="1" applyFill="1" applyBorder="1" applyAlignment="1">
      <alignment horizontal="center" vertical="center" wrapText="1"/>
    </xf>
    <xf numFmtId="0" fontId="3" fillId="0" borderId="0" xfId="45" applyNumberFormat="1" applyFont="1" applyFill="1" applyBorder="1" applyAlignment="1">
      <alignment horizontal="center" vertical="center" wrapText="1"/>
    </xf>
    <xf numFmtId="202" fontId="29" fillId="0" borderId="10" xfId="0" applyNumberFormat="1" applyFont="1" applyFill="1" applyBorder="1" applyAlignment="1" applyProtection="1">
      <alignment horizontal="center" vertical="center"/>
    </xf>
    <xf numFmtId="202" fontId="29" fillId="0" borderId="22" xfId="0" applyNumberFormat="1" applyFont="1" applyFill="1" applyBorder="1" applyAlignment="1" applyProtection="1">
      <alignment horizontal="center" vertical="center"/>
    </xf>
    <xf numFmtId="202" fontId="53" fillId="0" borderId="22" xfId="0" applyNumberFormat="1" applyFont="1" applyFill="1" applyBorder="1" applyAlignment="1" applyProtection="1">
      <alignment horizontal="center" vertical="center"/>
    </xf>
    <xf numFmtId="202" fontId="53" fillId="30" borderId="22" xfId="0" applyNumberFormat="1" applyFont="1" applyFill="1" applyBorder="1" applyAlignment="1" applyProtection="1">
      <alignment horizontal="center" vertical="center"/>
    </xf>
    <xf numFmtId="202" fontId="53" fillId="30" borderId="10" xfId="0" applyNumberFormat="1" applyFont="1" applyFill="1" applyBorder="1" applyAlignment="1" applyProtection="1">
      <alignment horizontal="center" vertical="center"/>
    </xf>
    <xf numFmtId="202" fontId="53" fillId="29" borderId="22" xfId="0" applyNumberFormat="1" applyFont="1" applyFill="1" applyBorder="1" applyAlignment="1" applyProtection="1">
      <alignment horizontal="center" vertical="center"/>
    </xf>
    <xf numFmtId="202" fontId="53" fillId="29" borderId="10" xfId="0" applyNumberFormat="1" applyFont="1" applyFill="1" applyBorder="1" applyAlignment="1" applyProtection="1">
      <alignment horizontal="center" vertical="center"/>
    </xf>
    <xf numFmtId="202" fontId="55" fillId="29" borderId="17" xfId="0" applyNumberFormat="1" applyFont="1" applyFill="1" applyBorder="1" applyAlignment="1" applyProtection="1">
      <alignment horizontal="center" vertical="center"/>
    </xf>
    <xf numFmtId="57" fontId="29" fillId="0" borderId="18" xfId="45" applyNumberFormat="1" applyFont="1" applyFill="1" applyBorder="1" applyAlignment="1">
      <alignment horizontal="center" vertical="center" wrapText="1"/>
    </xf>
    <xf numFmtId="57" fontId="29" fillId="29" borderId="18" xfId="45" applyNumberFormat="1" applyFont="1" applyFill="1" applyBorder="1" applyAlignment="1">
      <alignment horizontal="center" vertical="center" wrapText="1"/>
    </xf>
    <xf numFmtId="57" fontId="3" fillId="0" borderId="0" xfId="45" applyNumberFormat="1" applyFont="1" applyFill="1" applyBorder="1" applyAlignment="1">
      <alignment horizontal="center" vertical="center" wrapText="1"/>
    </xf>
    <xf numFmtId="0" fontId="29" fillId="0" borderId="10" xfId="62" applyNumberFormat="1" applyFont="1" applyFill="1" applyBorder="1" applyAlignment="1">
      <alignment horizontal="center" vertical="center" wrapText="1"/>
    </xf>
    <xf numFmtId="0" fontId="29" fillId="0" borderId="22" xfId="62" applyNumberFormat="1" applyFont="1" applyFill="1" applyBorder="1" applyAlignment="1">
      <alignment horizontal="center" vertical="center" wrapText="1"/>
    </xf>
    <xf numFmtId="0" fontId="53" fillId="30" borderId="10" xfId="62" applyNumberFormat="1" applyFont="1" applyFill="1" applyBorder="1" applyAlignment="1">
      <alignment horizontal="center" vertical="center" wrapText="1"/>
    </xf>
    <xf numFmtId="0" fontId="53" fillId="29" borderId="10" xfId="62" applyNumberFormat="1" applyFont="1" applyFill="1" applyBorder="1" applyAlignment="1">
      <alignment horizontal="center" vertical="center" wrapText="1"/>
    </xf>
    <xf numFmtId="0" fontId="29" fillId="0" borderId="24" xfId="62" applyNumberFormat="1" applyFont="1" applyFill="1" applyBorder="1" applyAlignment="1">
      <alignment horizontal="center" vertical="center" wrapText="1"/>
    </xf>
    <xf numFmtId="0" fontId="3" fillId="0" borderId="21" xfId="45" applyNumberFormat="1" applyFont="1" applyFill="1" applyBorder="1" applyAlignment="1">
      <alignment horizontal="right"/>
    </xf>
    <xf numFmtId="0" fontId="29" fillId="0" borderId="0" xfId="45" applyNumberFormat="1" applyFont="1" applyFill="1" applyBorder="1" applyAlignment="1">
      <alignment horizontal="right" vertical="center"/>
    </xf>
    <xf numFmtId="0" fontId="29" fillId="0" borderId="14" xfId="45" applyNumberFormat="1" applyFont="1" applyFill="1" applyBorder="1" applyAlignment="1">
      <alignment horizontal="right" vertical="center"/>
    </xf>
    <xf numFmtId="38" fontId="29" fillId="0" borderId="0" xfId="57" applyFont="1" applyFill="1" applyBorder="1" applyAlignment="1">
      <alignment horizontal="right" vertical="center" wrapText="1"/>
    </xf>
    <xf numFmtId="0" fontId="29" fillId="0" borderId="0" xfId="45" applyNumberFormat="1" applyFont="1" applyFill="1" applyBorder="1" applyAlignment="1">
      <alignment horizontal="right"/>
    </xf>
    <xf numFmtId="38" fontId="29" fillId="0" borderId="0" xfId="34" applyFont="1" applyFill="1" applyBorder="1" applyAlignment="1">
      <alignment horizontal="right"/>
    </xf>
    <xf numFmtId="0" fontId="29" fillId="29" borderId="0" xfId="45" applyNumberFormat="1" applyFont="1" applyFill="1" applyBorder="1" applyAlignment="1">
      <alignment horizontal="right"/>
    </xf>
    <xf numFmtId="0" fontId="3" fillId="0" borderId="0" xfId="45" applyNumberFormat="1" applyFont="1" applyFill="1" applyBorder="1" applyAlignment="1">
      <alignment horizontal="right"/>
    </xf>
    <xf numFmtId="0" fontId="33" fillId="0" borderId="0" xfId="45" applyNumberFormat="1" applyFont="1" applyFill="1" applyBorder="1"/>
    <xf numFmtId="49" fontId="33" fillId="0" borderId="17" xfId="45" applyNumberFormat="1" applyFont="1" applyFill="1" applyBorder="1"/>
    <xf numFmtId="49" fontId="33" fillId="0" borderId="0" xfId="45" applyNumberFormat="1" applyFont="1" applyFill="1" applyBorder="1"/>
    <xf numFmtId="3" fontId="29" fillId="0" borderId="0" xfId="57" applyNumberFormat="1" applyFont="1" applyFill="1" applyBorder="1" applyAlignment="1" applyProtection="1"/>
    <xf numFmtId="38" fontId="29" fillId="0" borderId="0" xfId="45" applyNumberFormat="1" applyFont="1" applyFill="1" applyBorder="1" applyAlignment="1"/>
    <xf numFmtId="38" fontId="53" fillId="0" borderId="0" xfId="57" applyFont="1" applyFill="1" applyAlignment="1"/>
    <xf numFmtId="38" fontId="53" fillId="30" borderId="0" xfId="57" applyFont="1" applyFill="1" applyAlignment="1"/>
    <xf numFmtId="38" fontId="53" fillId="0" borderId="0" xfId="34" applyFont="1" applyFill="1" applyBorder="1" applyAlignment="1"/>
    <xf numFmtId="38" fontId="53" fillId="29" borderId="0" xfId="34" applyFont="1" applyFill="1" applyBorder="1" applyAlignment="1"/>
    <xf numFmtId="0" fontId="63" fillId="0" borderId="0" xfId="45" applyNumberFormat="1" applyFont="1" applyFill="1" applyBorder="1"/>
    <xf numFmtId="0" fontId="33" fillId="0" borderId="0" xfId="49" applyNumberFormat="1" applyFont="1" applyFill="1" applyBorder="1"/>
    <xf numFmtId="3" fontId="29" fillId="0" borderId="0" xfId="57" applyNumberFormat="1" applyFont="1" applyFill="1" applyBorder="1" applyAlignment="1" applyProtection="1">
      <protection locked="0"/>
    </xf>
    <xf numFmtId="186" fontId="53" fillId="0" borderId="0" xfId="34" applyNumberFormat="1" applyFont="1" applyFill="1" applyBorder="1" applyAlignment="1"/>
    <xf numFmtId="0" fontId="29" fillId="0" borderId="0" xfId="49" applyNumberFormat="1" applyFont="1" applyFill="1" applyBorder="1"/>
    <xf numFmtId="49" fontId="29" fillId="0" borderId="17" xfId="45" applyNumberFormat="1" applyFont="1" applyFill="1" applyBorder="1" applyAlignment="1">
      <alignment horizontal="right"/>
    </xf>
    <xf numFmtId="49" fontId="29" fillId="0" borderId="0" xfId="45" applyNumberFormat="1" applyFont="1" applyFill="1" applyBorder="1" applyAlignment="1">
      <alignment horizontal="right"/>
    </xf>
    <xf numFmtId="3" fontId="29" fillId="0" borderId="0" xfId="57" applyNumberFormat="1" applyFont="1" applyFill="1" applyBorder="1" applyAlignment="1"/>
    <xf numFmtId="38" fontId="29" fillId="0" borderId="0" xfId="57" applyFont="1" applyFill="1" applyBorder="1" applyAlignment="1" applyProtection="1"/>
    <xf numFmtId="38" fontId="29" fillId="0" borderId="0" xfId="34" applyFont="1" applyFill="1" applyBorder="1" applyAlignment="1" applyProtection="1"/>
    <xf numFmtId="38" fontId="37" fillId="0" borderId="0" xfId="34" applyFont="1" applyFill="1" applyBorder="1" applyAlignment="1" applyProtection="1">
      <alignment vertical="center"/>
    </xf>
    <xf numFmtId="38" fontId="37" fillId="29" borderId="0" xfId="34" applyFont="1" applyFill="1" applyBorder="1" applyAlignment="1" applyProtection="1">
      <alignment vertical="center"/>
    </xf>
    <xf numFmtId="186" fontId="29" fillId="0" borderId="0" xfId="45" applyNumberFormat="1" applyFont="1" applyFill="1" applyBorder="1" applyAlignment="1"/>
    <xf numFmtId="186" fontId="29" fillId="29" borderId="0" xfId="45" applyNumberFormat="1" applyFont="1" applyFill="1" applyBorder="1" applyAlignment="1"/>
    <xf numFmtId="0" fontId="29" fillId="0" borderId="0" xfId="49" applyNumberFormat="1" applyFont="1" applyFill="1" applyBorder="1" applyAlignment="1">
      <alignment horizontal="right"/>
    </xf>
    <xf numFmtId="3" fontId="29" fillId="0" borderId="0" xfId="0" applyNumberFormat="1" applyFont="1" applyFill="1" applyBorder="1">
      <alignment vertical="center"/>
    </xf>
    <xf numFmtId="3" fontId="29" fillId="0" borderId="0" xfId="0" applyNumberFormat="1" applyFont="1" applyFill="1" applyBorder="1" applyAlignment="1"/>
    <xf numFmtId="3" fontId="29" fillId="0" borderId="0" xfId="57" applyNumberFormat="1" applyFont="1" applyFill="1" applyBorder="1" applyAlignment="1" applyProtection="1">
      <alignment horizontal="right"/>
      <protection locked="0"/>
    </xf>
    <xf numFmtId="178" fontId="29" fillId="0" borderId="0" xfId="45" applyNumberFormat="1" applyFont="1" applyFill="1" applyBorder="1" applyAlignment="1"/>
    <xf numFmtId="0" fontId="33" fillId="0" borderId="17" xfId="0" applyFont="1" applyFill="1" applyBorder="1" applyAlignment="1" applyProtection="1"/>
    <xf numFmtId="0" fontId="33" fillId="0" borderId="0" xfId="0" applyFont="1" applyFill="1" applyBorder="1" applyAlignment="1" applyProtection="1"/>
    <xf numFmtId="49" fontId="29" fillId="0" borderId="17" xfId="45" applyNumberFormat="1" applyFont="1" applyFill="1" applyBorder="1"/>
    <xf numFmtId="49" fontId="29" fillId="0" borderId="0" xfId="45" applyNumberFormat="1" applyFont="1" applyFill="1" applyBorder="1"/>
    <xf numFmtId="0" fontId="33" fillId="0" borderId="17" xfId="0" applyFont="1" applyFill="1" applyBorder="1" applyAlignment="1" applyProtection="1">
      <alignment horizontal="left"/>
    </xf>
    <xf numFmtId="0" fontId="33" fillId="0" borderId="0" xfId="0" applyFont="1" applyFill="1" applyBorder="1" applyAlignment="1" applyProtection="1">
      <alignment horizontal="left"/>
    </xf>
    <xf numFmtId="0" fontId="29" fillId="0" borderId="17" xfId="45" applyNumberFormat="1" applyFont="1" applyFill="1" applyBorder="1"/>
    <xf numFmtId="3" fontId="29" fillId="0" borderId="0" xfId="45" applyNumberFormat="1" applyFont="1" applyFill="1" applyBorder="1"/>
    <xf numFmtId="3" fontId="29" fillId="0" borderId="0" xfId="45" applyNumberFormat="1" applyFont="1" applyFill="1" applyBorder="1" applyAlignment="1"/>
    <xf numFmtId="38" fontId="37" fillId="30" borderId="0" xfId="34" applyFont="1" applyFill="1" applyBorder="1" applyAlignment="1" applyProtection="1">
      <alignment vertical="center"/>
    </xf>
    <xf numFmtId="38" fontId="53" fillId="32" borderId="0" xfId="57" applyFont="1" applyFill="1" applyAlignment="1"/>
    <xf numFmtId="38" fontId="55" fillId="29" borderId="0" xfId="34" applyFont="1" applyFill="1" applyBorder="1" applyAlignment="1"/>
    <xf numFmtId="38" fontId="55" fillId="0" borderId="0" xfId="34" applyFont="1" applyFill="1" applyBorder="1" applyAlignment="1"/>
    <xf numFmtId="38" fontId="29" fillId="32" borderId="0" xfId="57" applyFont="1" applyFill="1" applyBorder="1" applyAlignment="1" applyProtection="1"/>
    <xf numFmtId="38" fontId="29" fillId="29" borderId="0" xfId="34" applyFont="1" applyFill="1" applyBorder="1" applyAlignment="1" applyProtection="1"/>
    <xf numFmtId="3" fontId="29" fillId="32" borderId="0" xfId="57" applyNumberFormat="1" applyFont="1" applyFill="1" applyBorder="1" applyAlignment="1" applyProtection="1"/>
    <xf numFmtId="187" fontId="33" fillId="0" borderId="17" xfId="49" applyNumberFormat="1" applyFont="1" applyFill="1" applyBorder="1" applyAlignment="1">
      <alignment horizontal="left"/>
    </xf>
    <xf numFmtId="187" fontId="33" fillId="0" borderId="0" xfId="49" applyNumberFormat="1" applyFont="1" applyFill="1" applyBorder="1" applyAlignment="1">
      <alignment horizontal="left"/>
    </xf>
    <xf numFmtId="186" fontId="53" fillId="29" borderId="0" xfId="34" applyNumberFormat="1" applyFont="1" applyFill="1" applyBorder="1" applyAlignment="1"/>
    <xf numFmtId="3" fontId="29" fillId="0" borderId="0" xfId="63" applyNumberFormat="1" applyFont="1" applyFill="1" applyBorder="1" applyAlignment="1" applyProtection="1"/>
    <xf numFmtId="3" fontId="29" fillId="0" borderId="0" xfId="0" applyNumberFormat="1" applyFont="1" applyFill="1" applyBorder="1" applyAlignment="1" applyProtection="1"/>
    <xf numFmtId="0" fontId="33" fillId="0" borderId="17" xfId="45" applyNumberFormat="1" applyFont="1" applyFill="1" applyBorder="1"/>
    <xf numFmtId="187" fontId="33" fillId="0" borderId="17" xfId="49" applyNumberFormat="1" applyFont="1" applyFill="1" applyBorder="1"/>
    <xf numFmtId="187" fontId="33" fillId="0" borderId="0" xfId="49" applyNumberFormat="1" applyFont="1" applyFill="1" applyBorder="1"/>
    <xf numFmtId="0" fontId="29" fillId="0" borderId="21" xfId="49" applyNumberFormat="1" applyFont="1" applyFill="1" applyBorder="1"/>
    <xf numFmtId="49" fontId="29" fillId="0" borderId="11" xfId="45" applyNumberFormat="1" applyFont="1" applyFill="1" applyBorder="1"/>
    <xf numFmtId="49" fontId="29" fillId="0" borderId="21" xfId="45" applyNumberFormat="1" applyFont="1" applyFill="1" applyBorder="1"/>
    <xf numFmtId="38" fontId="29" fillId="0" borderId="21" xfId="57" applyFont="1" applyFill="1" applyBorder="1" applyAlignment="1"/>
    <xf numFmtId="38" fontId="29" fillId="0" borderId="21" xfId="57" applyFont="1" applyFill="1" applyBorder="1" applyAlignment="1" applyProtection="1"/>
    <xf numFmtId="0" fontId="29" fillId="0" borderId="21" xfId="45" applyNumberFormat="1" applyFont="1" applyFill="1" applyBorder="1" applyAlignment="1"/>
    <xf numFmtId="38" fontId="29" fillId="0" borderId="21" xfId="34" applyFont="1" applyFill="1" applyBorder="1" applyAlignment="1"/>
    <xf numFmtId="0" fontId="29" fillId="29" borderId="21" xfId="45" applyNumberFormat="1" applyFont="1" applyFill="1" applyBorder="1" applyAlignment="1"/>
    <xf numFmtId="38" fontId="29" fillId="0" borderId="0" xfId="57" applyFont="1" applyFill="1" applyBorder="1" applyAlignment="1" applyProtection="1">
      <alignment horizontal="left"/>
    </xf>
    <xf numFmtId="0" fontId="3" fillId="0" borderId="0" xfId="45" applyNumberFormat="1" applyFont="1" applyFill="1" applyBorder="1" applyAlignment="1"/>
    <xf numFmtId="0" fontId="29" fillId="0" borderId="0" xfId="0" applyFont="1" applyFill="1" applyBorder="1" applyAlignment="1" applyProtection="1">
      <protection locked="0"/>
    </xf>
    <xf numFmtId="0" fontId="61" fillId="0" borderId="0" xfId="0" applyFont="1">
      <alignment vertical="center"/>
    </xf>
    <xf numFmtId="0" fontId="59" fillId="0" borderId="0" xfId="45" applyNumberFormat="1" applyFont="1" applyFill="1" applyBorder="1" applyAlignment="1"/>
    <xf numFmtId="0" fontId="59" fillId="0" borderId="0" xfId="0" applyFont="1" applyFill="1" applyBorder="1">
      <alignment vertical="center"/>
    </xf>
    <xf numFmtId="0" fontId="55" fillId="0" borderId="0" xfId="64" applyFont="1" applyFill="1" applyBorder="1" applyAlignment="1"/>
    <xf numFmtId="0" fontId="55" fillId="0" borderId="0" xfId="45" applyNumberFormat="1" applyFont="1" applyFill="1" applyBorder="1"/>
    <xf numFmtId="0" fontId="55" fillId="0" borderId="0" xfId="0" applyFont="1" applyFill="1" applyBorder="1" applyAlignment="1">
      <alignment horizontal="center"/>
    </xf>
    <xf numFmtId="38" fontId="55" fillId="0" borderId="0" xfId="0" applyNumberFormat="1" applyFont="1" applyFill="1">
      <alignment vertical="center"/>
    </xf>
    <xf numFmtId="0" fontId="55" fillId="0" borderId="24" xfId="0" applyFont="1" applyFill="1" applyBorder="1" applyAlignment="1" applyProtection="1">
      <alignment horizontal="center" vertical="center" wrapText="1"/>
    </xf>
    <xf numFmtId="0" fontId="55" fillId="29" borderId="10" xfId="0" applyFont="1" applyFill="1" applyBorder="1" applyAlignment="1" applyProtection="1">
      <alignment horizontal="center" vertical="center" wrapText="1"/>
    </xf>
    <xf numFmtId="0" fontId="55" fillId="30" borderId="23" xfId="0" applyFont="1" applyFill="1" applyBorder="1" applyAlignment="1" applyProtection="1">
      <alignment horizontal="center" vertical="center" wrapText="1"/>
    </xf>
    <xf numFmtId="0" fontId="55" fillId="30" borderId="10" xfId="0" applyFont="1" applyFill="1" applyBorder="1" applyAlignment="1" applyProtection="1">
      <alignment horizontal="center" vertical="center" wrapText="1"/>
    </xf>
    <xf numFmtId="202" fontId="55" fillId="0" borderId="22" xfId="0" applyNumberFormat="1" applyFont="1" applyFill="1" applyBorder="1" applyAlignment="1" applyProtection="1">
      <alignment horizontal="center" vertical="center"/>
    </xf>
    <xf numFmtId="202" fontId="55" fillId="0" borderId="24" xfId="0" applyNumberFormat="1" applyFont="1" applyFill="1" applyBorder="1" applyAlignment="1" applyProtection="1">
      <alignment horizontal="center" vertical="center"/>
    </xf>
    <xf numFmtId="202" fontId="55" fillId="25" borderId="10" xfId="0" applyNumberFormat="1" applyFont="1" applyFill="1" applyBorder="1" applyAlignment="1" applyProtection="1">
      <alignment horizontal="center" vertical="center"/>
    </xf>
    <xf numFmtId="202" fontId="55" fillId="25" borderId="22" xfId="0" applyNumberFormat="1" applyFont="1" applyFill="1" applyBorder="1" applyAlignment="1" applyProtection="1">
      <alignment horizontal="center" vertical="center"/>
    </xf>
    <xf numFmtId="202" fontId="55" fillId="29" borderId="10" xfId="0" applyNumberFormat="1" applyFont="1" applyFill="1" applyBorder="1" applyAlignment="1" applyProtection="1">
      <alignment horizontal="center" vertical="center"/>
    </xf>
    <xf numFmtId="202" fontId="55" fillId="30" borderId="17" xfId="0" applyNumberFormat="1" applyFont="1" applyFill="1" applyBorder="1" applyAlignment="1" applyProtection="1">
      <alignment horizontal="center" vertical="center"/>
    </xf>
    <xf numFmtId="202" fontId="55" fillId="30" borderId="18" xfId="0" applyNumberFormat="1" applyFont="1" applyFill="1" applyBorder="1" applyAlignment="1" applyProtection="1">
      <alignment horizontal="center" vertical="center"/>
    </xf>
    <xf numFmtId="202" fontId="55" fillId="29" borderId="18" xfId="0" applyNumberFormat="1" applyFont="1" applyFill="1" applyBorder="1" applyAlignment="1" applyProtection="1">
      <alignment horizontal="center" vertical="center"/>
    </xf>
    <xf numFmtId="0" fontId="55" fillId="0" borderId="22" xfId="62" applyNumberFormat="1" applyFont="1" applyFill="1" applyBorder="1" applyAlignment="1">
      <alignment horizontal="center" vertical="center" wrapText="1"/>
    </xf>
    <xf numFmtId="0" fontId="55" fillId="0" borderId="24" xfId="62" applyNumberFormat="1" applyFont="1" applyFill="1" applyBorder="1" applyAlignment="1">
      <alignment horizontal="center" vertical="center" wrapText="1"/>
    </xf>
    <xf numFmtId="0" fontId="55" fillId="30" borderId="10" xfId="62" applyNumberFormat="1" applyFont="1" applyFill="1" applyBorder="1" applyAlignment="1">
      <alignment horizontal="center" vertical="center" wrapText="1"/>
    </xf>
    <xf numFmtId="0" fontId="55" fillId="30" borderId="23" xfId="62" applyNumberFormat="1" applyFont="1" applyFill="1" applyBorder="1" applyAlignment="1">
      <alignment horizontal="center" vertical="center" wrapText="1"/>
    </xf>
    <xf numFmtId="0" fontId="55" fillId="29" borderId="10" xfId="62" applyNumberFormat="1" applyFont="1" applyFill="1" applyBorder="1" applyAlignment="1">
      <alignment horizontal="center" vertical="center" wrapText="1"/>
    </xf>
    <xf numFmtId="0" fontId="55" fillId="0" borderId="16" xfId="64" applyFont="1" applyFill="1" applyBorder="1" applyProtection="1">
      <protection locked="0"/>
    </xf>
    <xf numFmtId="0" fontId="55" fillId="0" borderId="17" xfId="64" applyFont="1" applyFill="1" applyBorder="1" applyProtection="1">
      <protection locked="0"/>
    </xf>
    <xf numFmtId="0" fontId="55" fillId="0" borderId="0" xfId="64" applyFont="1" applyFill="1" applyBorder="1" applyProtection="1">
      <protection locked="0"/>
    </xf>
    <xf numFmtId="38" fontId="55" fillId="0" borderId="0" xfId="64" applyNumberFormat="1" applyFont="1" applyFill="1" applyBorder="1" applyProtection="1">
      <protection locked="0"/>
    </xf>
    <xf numFmtId="0" fontId="55" fillId="0" borderId="0" xfId="0" applyFont="1" applyFill="1" applyBorder="1">
      <alignment vertical="center"/>
    </xf>
    <xf numFmtId="0" fontId="55" fillId="29" borderId="18" xfId="0" applyFont="1" applyFill="1" applyBorder="1">
      <alignment vertical="center"/>
    </xf>
    <xf numFmtId="0" fontId="59" fillId="0" borderId="16" xfId="45" applyNumberFormat="1" applyFont="1" applyFill="1" applyBorder="1"/>
    <xf numFmtId="49" fontId="59" fillId="0" borderId="17" xfId="45" applyNumberFormat="1" applyFont="1" applyFill="1" applyBorder="1"/>
    <xf numFmtId="3" fontId="55" fillId="0" borderId="0" xfId="64" applyNumberFormat="1" applyFont="1" applyFill="1" applyBorder="1"/>
    <xf numFmtId="38" fontId="55" fillId="0" borderId="18" xfId="57" applyFont="1" applyFill="1" applyBorder="1">
      <alignment vertical="center"/>
    </xf>
    <xf numFmtId="38" fontId="55" fillId="0" borderId="0" xfId="57" applyFont="1" applyFill="1" applyBorder="1">
      <alignment vertical="center"/>
    </xf>
    <xf numFmtId="38" fontId="55" fillId="32" borderId="18" xfId="34" applyFont="1" applyFill="1" applyBorder="1">
      <alignment vertical="center"/>
    </xf>
    <xf numFmtId="38" fontId="55" fillId="29" borderId="18" xfId="34" applyFont="1" applyFill="1" applyBorder="1">
      <alignment vertical="center"/>
    </xf>
    <xf numFmtId="186" fontId="55" fillId="29" borderId="18" xfId="57" applyNumberFormat="1" applyFont="1" applyFill="1" applyBorder="1">
      <alignment vertical="center"/>
    </xf>
    <xf numFmtId="0" fontId="59" fillId="0" borderId="16" xfId="49" applyNumberFormat="1" applyFont="1" applyFill="1" applyBorder="1"/>
    <xf numFmtId="38" fontId="55" fillId="0" borderId="0" xfId="57" applyFont="1" applyFill="1" applyBorder="1" applyAlignment="1" applyProtection="1"/>
    <xf numFmtId="38" fontId="55" fillId="0" borderId="0" xfId="57" applyFont="1" applyFill="1" applyBorder="1" applyAlignment="1" applyProtection="1">
      <protection locked="0"/>
    </xf>
    <xf numFmtId="38" fontId="55" fillId="0" borderId="18" xfId="34" applyFont="1" applyFill="1" applyBorder="1">
      <alignment vertical="center"/>
    </xf>
    <xf numFmtId="49" fontId="59" fillId="0" borderId="17" xfId="45" applyNumberFormat="1" applyFont="1" applyFill="1" applyBorder="1" applyAlignment="1">
      <alignment horizontal="right"/>
    </xf>
    <xf numFmtId="38" fontId="55" fillId="0" borderId="0" xfId="57" applyFont="1" applyFill="1" applyBorder="1" applyAlignment="1" applyProtection="1">
      <alignment horizontal="right"/>
    </xf>
    <xf numFmtId="3" fontId="37" fillId="0" borderId="0" xfId="57" applyNumberFormat="1" applyFont="1" applyFill="1" applyBorder="1" applyAlignment="1" applyProtection="1">
      <alignment vertical="center"/>
    </xf>
    <xf numFmtId="3" fontId="37" fillId="0" borderId="18" xfId="57" applyNumberFormat="1" applyFont="1" applyFill="1" applyBorder="1" applyAlignment="1" applyProtection="1">
      <alignment vertical="center"/>
    </xf>
    <xf numFmtId="38" fontId="37" fillId="0" borderId="18" xfId="34" applyFont="1" applyFill="1" applyBorder="1" applyAlignment="1" applyProtection="1">
      <alignment vertical="center"/>
    </xf>
    <xf numFmtId="38" fontId="37" fillId="0" borderId="17" xfId="34" applyFont="1" applyFill="1" applyBorder="1" applyAlignment="1" applyProtection="1">
      <alignment vertical="center"/>
    </xf>
    <xf numFmtId="38" fontId="37" fillId="29" borderId="17" xfId="34" applyFont="1" applyFill="1" applyBorder="1" applyAlignment="1" applyProtection="1">
      <alignment vertical="center"/>
    </xf>
    <xf numFmtId="0" fontId="59" fillId="0" borderId="16" xfId="49" applyNumberFormat="1" applyFont="1" applyFill="1" applyBorder="1" applyAlignment="1">
      <alignment horizontal="right"/>
    </xf>
    <xf numFmtId="0" fontId="59" fillId="0" borderId="17" xfId="0" applyFont="1" applyFill="1" applyBorder="1" applyAlignment="1" applyProtection="1"/>
    <xf numFmtId="38" fontId="55" fillId="0" borderId="0" xfId="57" applyFont="1" applyFill="1" applyBorder="1" applyAlignment="1"/>
    <xf numFmtId="38" fontId="37" fillId="32" borderId="17" xfId="34" applyFont="1" applyFill="1" applyBorder="1" applyAlignment="1" applyProtection="1">
      <alignment vertical="center"/>
    </xf>
    <xf numFmtId="0" fontId="59" fillId="0" borderId="17" xfId="0" applyFont="1" applyFill="1" applyBorder="1" applyAlignment="1" applyProtection="1">
      <alignment horizontal="left"/>
    </xf>
    <xf numFmtId="38" fontId="37" fillId="32" borderId="18" xfId="34" applyFont="1" applyFill="1" applyBorder="1" applyAlignment="1" applyProtection="1">
      <alignment vertical="center"/>
    </xf>
    <xf numFmtId="38" fontId="37" fillId="30" borderId="17" xfId="34" applyFont="1" applyFill="1" applyBorder="1" applyAlignment="1" applyProtection="1">
      <alignment vertical="center"/>
    </xf>
    <xf numFmtId="187" fontId="59" fillId="0" borderId="17" xfId="49" applyNumberFormat="1" applyFont="1" applyFill="1" applyBorder="1" applyAlignment="1">
      <alignment horizontal="left"/>
    </xf>
    <xf numFmtId="0" fontId="59" fillId="0" borderId="17" xfId="45" applyNumberFormat="1" applyFont="1" applyFill="1" applyBorder="1"/>
    <xf numFmtId="187" fontId="59" fillId="0" borderId="17" xfId="49" applyNumberFormat="1" applyFont="1" applyFill="1" applyBorder="1"/>
    <xf numFmtId="0" fontId="55" fillId="0" borderId="22" xfId="64" applyFont="1" applyFill="1" applyBorder="1" applyProtection="1">
      <protection locked="0"/>
    </xf>
    <xf numFmtId="0" fontId="55" fillId="0" borderId="24" xfId="0" applyFont="1" applyFill="1" applyBorder="1">
      <alignment vertical="center"/>
    </xf>
    <xf numFmtId="3" fontId="55" fillId="0" borderId="24" xfId="64" applyNumberFormat="1" applyFont="1" applyFill="1" applyBorder="1"/>
    <xf numFmtId="3" fontId="55" fillId="0" borderId="10" xfId="64" applyNumberFormat="1" applyFont="1" applyFill="1" applyBorder="1"/>
    <xf numFmtId="38" fontId="55" fillId="0" borderId="10" xfId="34" applyFont="1" applyFill="1" applyBorder="1" applyAlignment="1"/>
    <xf numFmtId="38" fontId="55" fillId="29" borderId="10" xfId="34" applyFont="1" applyFill="1" applyBorder="1" applyAlignment="1"/>
    <xf numFmtId="186" fontId="55" fillId="0" borderId="10" xfId="57" applyNumberFormat="1" applyFont="1" applyFill="1" applyBorder="1">
      <alignment vertical="center"/>
    </xf>
    <xf numFmtId="186" fontId="55" fillId="29" borderId="10" xfId="57" applyNumberFormat="1" applyFont="1" applyFill="1" applyBorder="1">
      <alignment vertical="center"/>
    </xf>
    <xf numFmtId="0" fontId="55" fillId="0" borderId="0" xfId="0" applyFont="1" applyFill="1" applyBorder="1" applyAlignment="1">
      <alignment horizontal="center" vertical="center" wrapText="1"/>
    </xf>
    <xf numFmtId="0" fontId="35" fillId="30" borderId="0" xfId="53" applyFont="1" applyFill="1" applyBorder="1"/>
    <xf numFmtId="0" fontId="29" fillId="30" borderId="17" xfId="53" applyFont="1" applyFill="1" applyBorder="1"/>
    <xf numFmtId="0" fontId="0" fillId="0" borderId="0" xfId="0" applyFont="1" applyBorder="1">
      <alignment vertical="center"/>
    </xf>
    <xf numFmtId="57" fontId="29" fillId="0" borderId="0" xfId="45" applyNumberFormat="1" applyFont="1" applyFill="1" applyBorder="1" applyAlignment="1">
      <alignment horizontal="center" vertical="center" wrapText="1"/>
    </xf>
    <xf numFmtId="0" fontId="29" fillId="0" borderId="21" xfId="45" applyNumberFormat="1" applyFont="1" applyFill="1" applyBorder="1" applyAlignment="1">
      <alignment horizontal="right"/>
    </xf>
    <xf numFmtId="186" fontId="29" fillId="0" borderId="0" xfId="45" applyNumberFormat="1" applyFont="1" applyFill="1" applyBorder="1"/>
    <xf numFmtId="0" fontId="55" fillId="29" borderId="0" xfId="0" applyFont="1" applyFill="1" applyAlignment="1">
      <alignment horizontal="center" vertical="center"/>
    </xf>
    <xf numFmtId="0" fontId="29" fillId="29" borderId="0" xfId="45" applyNumberFormat="1" applyFont="1" applyFill="1" applyBorder="1" applyAlignment="1">
      <alignment horizontal="center" vertical="center" wrapText="1"/>
    </xf>
    <xf numFmtId="0" fontId="0" fillId="30" borderId="22" xfId="0" applyFill="1" applyBorder="1" applyAlignment="1">
      <alignment horizontal="center" vertical="center"/>
    </xf>
    <xf numFmtId="0" fontId="0" fillId="30" borderId="24" xfId="0" applyFill="1" applyBorder="1" applyAlignment="1">
      <alignment horizontal="center" vertical="center"/>
    </xf>
    <xf numFmtId="0" fontId="0" fillId="30" borderId="23" xfId="0" applyFill="1" applyBorder="1" applyAlignment="1">
      <alignment horizontal="center" vertical="center"/>
    </xf>
    <xf numFmtId="0" fontId="0" fillId="30" borderId="13" xfId="0" applyFill="1" applyBorder="1">
      <alignment vertical="center"/>
    </xf>
    <xf numFmtId="0" fontId="0" fillId="30" borderId="14" xfId="0" applyFill="1" applyBorder="1">
      <alignment vertical="center"/>
    </xf>
    <xf numFmtId="0" fontId="0" fillId="30" borderId="21" xfId="0" applyFill="1" applyBorder="1" applyAlignment="1">
      <alignment horizontal="center" vertical="center"/>
    </xf>
    <xf numFmtId="0" fontId="0" fillId="30" borderId="18" xfId="0" applyFill="1" applyBorder="1">
      <alignment vertical="center"/>
    </xf>
    <xf numFmtId="0" fontId="0" fillId="30" borderId="10" xfId="0" applyFill="1" applyBorder="1">
      <alignment vertical="center"/>
    </xf>
    <xf numFmtId="0" fontId="0" fillId="30" borderId="15" xfId="0" applyFill="1" applyBorder="1">
      <alignment vertical="center"/>
    </xf>
    <xf numFmtId="0" fontId="0" fillId="30" borderId="21" xfId="0" applyFill="1" applyBorder="1">
      <alignment vertical="center"/>
    </xf>
    <xf numFmtId="0" fontId="0" fillId="30" borderId="17" xfId="0" applyFill="1" applyBorder="1">
      <alignment vertical="center"/>
    </xf>
    <xf numFmtId="176" fontId="1" fillId="30" borderId="12" xfId="34" applyNumberFormat="1" applyFont="1" applyFill="1" applyBorder="1">
      <alignment vertical="center"/>
    </xf>
    <xf numFmtId="190" fontId="1" fillId="30" borderId="12" xfId="34" applyNumberFormat="1" applyFont="1" applyFill="1" applyBorder="1">
      <alignment vertical="center"/>
    </xf>
    <xf numFmtId="190" fontId="1" fillId="30" borderId="15" xfId="34" applyNumberFormat="1" applyFont="1" applyFill="1" applyBorder="1">
      <alignment vertical="center"/>
    </xf>
    <xf numFmtId="190" fontId="1" fillId="30" borderId="14" xfId="34" applyNumberFormat="1" applyFont="1" applyFill="1" applyBorder="1">
      <alignment vertical="center"/>
    </xf>
    <xf numFmtId="176" fontId="1" fillId="30" borderId="16" xfId="34" applyNumberFormat="1" applyFont="1" applyFill="1" applyBorder="1">
      <alignment vertical="center"/>
    </xf>
    <xf numFmtId="190" fontId="1" fillId="30" borderId="16" xfId="34" applyNumberFormat="1" applyFont="1" applyFill="1" applyBorder="1">
      <alignment vertical="center"/>
    </xf>
    <xf numFmtId="190" fontId="1" fillId="30" borderId="18" xfId="34" applyNumberFormat="1" applyFont="1" applyFill="1" applyBorder="1">
      <alignment vertical="center"/>
    </xf>
    <xf numFmtId="190" fontId="1" fillId="30" borderId="17" xfId="34" applyNumberFormat="1" applyFont="1" applyFill="1" applyBorder="1">
      <alignment vertical="center"/>
    </xf>
    <xf numFmtId="190" fontId="1" fillId="30" borderId="20" xfId="34" applyNumberFormat="1" applyFont="1" applyFill="1" applyBorder="1">
      <alignment vertical="center"/>
    </xf>
    <xf numFmtId="190" fontId="1" fillId="30" borderId="19" xfId="34" applyNumberFormat="1" applyFont="1" applyFill="1" applyBorder="1">
      <alignment vertical="center"/>
    </xf>
    <xf numFmtId="190" fontId="1" fillId="30" borderId="11" xfId="34" applyNumberFormat="1" applyFont="1" applyFill="1" applyBorder="1">
      <alignment vertical="center"/>
    </xf>
    <xf numFmtId="176" fontId="1" fillId="30" borderId="20" xfId="34" applyNumberFormat="1" applyFont="1" applyFill="1" applyBorder="1">
      <alignment vertical="center"/>
    </xf>
    <xf numFmtId="0" fontId="65" fillId="0" borderId="0" xfId="0" applyFont="1">
      <alignment vertical="center"/>
    </xf>
    <xf numFmtId="0" fontId="66" fillId="0" borderId="0" xfId="0" applyFont="1">
      <alignment vertical="center"/>
    </xf>
    <xf numFmtId="176" fontId="0" fillId="0" borderId="12" xfId="34" applyNumberFormat="1" applyFont="1" applyBorder="1">
      <alignment vertical="center"/>
    </xf>
    <xf numFmtId="176" fontId="0" fillId="0" borderId="13" xfId="34" applyNumberFormat="1" applyFont="1" applyBorder="1">
      <alignment vertical="center"/>
    </xf>
    <xf numFmtId="176" fontId="0" fillId="0" borderId="16" xfId="34" applyNumberFormat="1" applyFont="1" applyBorder="1">
      <alignment vertical="center"/>
    </xf>
    <xf numFmtId="176" fontId="0" fillId="0" borderId="0" xfId="34" applyNumberFormat="1" applyFont="1" applyBorder="1">
      <alignment vertical="center"/>
    </xf>
    <xf numFmtId="176" fontId="0" fillId="0" borderId="20" xfId="34" applyNumberFormat="1" applyFont="1" applyBorder="1">
      <alignment vertical="center"/>
    </xf>
    <xf numFmtId="176" fontId="0" fillId="0" borderId="21" xfId="34" applyNumberFormat="1" applyFont="1" applyBorder="1">
      <alignment vertical="center"/>
    </xf>
    <xf numFmtId="0" fontId="0" fillId="30" borderId="11" xfId="0" applyFill="1" applyBorder="1">
      <alignment vertical="center"/>
    </xf>
    <xf numFmtId="0" fontId="0" fillId="29" borderId="10" xfId="0" applyFill="1" applyBorder="1" applyAlignment="1">
      <alignment horizontal="center" vertical="center"/>
    </xf>
    <xf numFmtId="186" fontId="1" fillId="29" borderId="24" xfId="34" applyNumberFormat="1" applyFont="1" applyFill="1" applyBorder="1">
      <alignment vertical="center"/>
    </xf>
    <xf numFmtId="186" fontId="1" fillId="29" borderId="10" xfId="34" applyNumberFormat="1" applyFont="1" applyFill="1" applyBorder="1">
      <alignment vertical="center"/>
    </xf>
    <xf numFmtId="190" fontId="1" fillId="29" borderId="24" xfId="34" applyNumberFormat="1" applyFont="1" applyFill="1" applyBorder="1">
      <alignment vertical="center"/>
    </xf>
    <xf numFmtId="190" fontId="1" fillId="29" borderId="10" xfId="34" applyNumberFormat="1" applyFont="1" applyFill="1" applyBorder="1">
      <alignment vertical="center"/>
    </xf>
    <xf numFmtId="0" fontId="0" fillId="30" borderId="18" xfId="0" applyFill="1" applyBorder="1" applyAlignment="1">
      <alignment horizontal="center" vertical="center"/>
    </xf>
    <xf numFmtId="0" fontId="3" fillId="0" borderId="0" xfId="45" applyNumberFormat="1" applyFont="1" applyBorder="1"/>
    <xf numFmtId="0" fontId="35" fillId="0" borderId="0" xfId="45" applyNumberFormat="1" applyFont="1" applyBorder="1"/>
    <xf numFmtId="203" fontId="1" fillId="0" borderId="0" xfId="0" applyNumberFormat="1" applyFont="1" applyBorder="1" applyAlignment="1" applyProtection="1">
      <alignment horizontal="center"/>
    </xf>
    <xf numFmtId="0" fontId="3" fillId="0" borderId="0" xfId="0" applyFont="1" applyAlignment="1">
      <alignment horizontal="center" vertical="center"/>
    </xf>
    <xf numFmtId="0" fontId="1" fillId="30" borderId="0" xfId="0" applyFont="1" applyFill="1">
      <alignment vertical="center"/>
    </xf>
    <xf numFmtId="204" fontId="3" fillId="24" borderId="10" xfId="0" applyNumberFormat="1" applyFont="1" applyFill="1" applyBorder="1" applyAlignment="1" applyProtection="1">
      <alignment horizontal="center" vertical="center" wrapText="1"/>
    </xf>
    <xf numFmtId="204" fontId="3" fillId="24" borderId="14" xfId="0" applyNumberFormat="1" applyFont="1" applyFill="1" applyBorder="1" applyAlignment="1" applyProtection="1">
      <alignment horizontal="center" vertical="center" wrapText="1"/>
    </xf>
    <xf numFmtId="204" fontId="3" fillId="24" borderId="13" xfId="0" applyNumberFormat="1" applyFont="1" applyFill="1" applyBorder="1" applyAlignment="1" applyProtection="1">
      <alignment horizontal="center" vertical="center" wrapText="1"/>
    </xf>
    <xf numFmtId="0" fontId="29" fillId="0" borderId="15" xfId="0" applyFont="1" applyBorder="1" applyAlignment="1">
      <alignment horizontal="center" vertical="center"/>
    </xf>
    <xf numFmtId="0" fontId="29" fillId="0" borderId="0" xfId="0" applyFont="1" applyAlignment="1">
      <alignment horizontal="center" vertical="center"/>
    </xf>
    <xf numFmtId="0" fontId="67" fillId="30" borderId="0" xfId="0" applyFont="1" applyFill="1">
      <alignment vertical="center"/>
    </xf>
    <xf numFmtId="57" fontId="3" fillId="29" borderId="10" xfId="0" applyNumberFormat="1" applyFont="1" applyFill="1" applyBorder="1" applyAlignment="1" applyProtection="1">
      <alignment horizontal="center" vertical="center"/>
    </xf>
    <xf numFmtId="57" fontId="3" fillId="24" borderId="17" xfId="0" applyNumberFormat="1" applyFont="1" applyFill="1" applyBorder="1" applyAlignment="1" applyProtection="1">
      <alignment horizontal="center" vertical="center"/>
    </xf>
    <xf numFmtId="57" fontId="3" fillId="24" borderId="0" xfId="0" applyNumberFormat="1" applyFont="1" applyFill="1" applyBorder="1" applyAlignment="1" applyProtection="1">
      <alignment horizontal="center" vertical="center"/>
    </xf>
    <xf numFmtId="0" fontId="3" fillId="0" borderId="18" xfId="0" applyFont="1" applyBorder="1" applyAlignment="1">
      <alignment horizontal="center" vertical="center"/>
    </xf>
    <xf numFmtId="204" fontId="3" fillId="24" borderId="10" xfId="62" applyNumberFormat="1" applyFont="1" applyFill="1" applyBorder="1" applyAlignment="1">
      <alignment horizontal="center" vertical="center" wrapText="1"/>
    </xf>
    <xf numFmtId="204" fontId="3" fillId="24" borderId="11" xfId="62" applyNumberFormat="1" applyFont="1" applyFill="1" applyBorder="1" applyAlignment="1">
      <alignment horizontal="center" vertical="center" wrapText="1"/>
    </xf>
    <xf numFmtId="204" fontId="3" fillId="24" borderId="21" xfId="62" applyNumberFormat="1" applyFont="1" applyFill="1" applyBorder="1" applyAlignment="1">
      <alignment horizontal="center" vertical="center" wrapText="1"/>
    </xf>
    <xf numFmtId="203" fontId="1" fillId="0" borderId="19" xfId="0" applyNumberFormat="1" applyFont="1" applyBorder="1" applyAlignment="1" applyProtection="1">
      <alignment horizontal="center"/>
    </xf>
    <xf numFmtId="0" fontId="64" fillId="30" borderId="0" xfId="0" applyFont="1" applyFill="1" applyAlignment="1">
      <alignment horizontal="justify" vertical="center"/>
    </xf>
    <xf numFmtId="0" fontId="3" fillId="0" borderId="0" xfId="45" applyNumberFormat="1" applyFont="1" applyFill="1" applyBorder="1" applyAlignment="1">
      <alignment horizontal="right" vertical="center"/>
    </xf>
    <xf numFmtId="0" fontId="3" fillId="0" borderId="17" xfId="45" applyNumberFormat="1" applyFont="1" applyFill="1" applyBorder="1" applyAlignment="1">
      <alignment horizontal="right" vertical="center"/>
    </xf>
    <xf numFmtId="0" fontId="1" fillId="27" borderId="12" xfId="0" applyFont="1" applyFill="1" applyBorder="1">
      <alignment vertical="center"/>
    </xf>
    <xf numFmtId="0" fontId="1" fillId="27" borderId="14" xfId="0" applyFont="1" applyFill="1" applyBorder="1">
      <alignment vertical="center"/>
    </xf>
    <xf numFmtId="0" fontId="1" fillId="27" borderId="13" xfId="0" applyFont="1" applyFill="1" applyBorder="1">
      <alignment vertical="center"/>
    </xf>
    <xf numFmtId="203" fontId="1" fillId="0" borderId="18" xfId="0" applyNumberFormat="1" applyFont="1" applyBorder="1" applyAlignment="1" applyProtection="1">
      <alignment horizontal="center"/>
    </xf>
    <xf numFmtId="49" fontId="63" fillId="0" borderId="17" xfId="45" applyNumberFormat="1" applyFont="1" applyFill="1" applyBorder="1"/>
    <xf numFmtId="38" fontId="29" fillId="27" borderId="16" xfId="34" applyFont="1" applyFill="1" applyBorder="1" applyAlignment="1" applyProtection="1">
      <alignment horizontal="right"/>
    </xf>
    <xf numFmtId="38" fontId="29" fillId="27" borderId="17" xfId="34" applyFont="1" applyFill="1" applyBorder="1" applyAlignment="1" applyProtection="1">
      <alignment horizontal="right"/>
    </xf>
    <xf numFmtId="186" fontId="29" fillId="27" borderId="17" xfId="34" applyNumberFormat="1" applyFont="1" applyFill="1" applyBorder="1" applyAlignment="1" applyProtection="1">
      <alignment horizontal="right"/>
    </xf>
    <xf numFmtId="190" fontId="29" fillId="27" borderId="0" xfId="34" applyNumberFormat="1" applyFont="1" applyFill="1" applyBorder="1" applyAlignment="1" applyProtection="1">
      <alignment horizontal="right"/>
    </xf>
    <xf numFmtId="0" fontId="1" fillId="0" borderId="18" xfId="0" applyFont="1" applyBorder="1" applyAlignment="1">
      <alignment horizontal="center" vertical="center"/>
    </xf>
    <xf numFmtId="203" fontId="3" fillId="0" borderId="0" xfId="0" applyNumberFormat="1" applyFont="1" applyBorder="1" applyAlignment="1" applyProtection="1">
      <alignment horizontal="center"/>
    </xf>
    <xf numFmtId="0" fontId="68" fillId="35" borderId="10" xfId="0" applyFont="1" applyFill="1" applyBorder="1">
      <alignment vertical="center"/>
    </xf>
    <xf numFmtId="38" fontId="37" fillId="25" borderId="0" xfId="34" applyFont="1" applyFill="1" applyBorder="1" applyAlignment="1">
      <alignment vertical="center"/>
    </xf>
    <xf numFmtId="0" fontId="1" fillId="25" borderId="0" xfId="0" applyFont="1" applyFill="1">
      <alignment vertical="center"/>
    </xf>
    <xf numFmtId="0" fontId="63" fillId="0" borderId="0" xfId="49" applyNumberFormat="1" applyFont="1" applyFill="1" applyBorder="1"/>
    <xf numFmtId="38" fontId="29" fillId="27" borderId="16" xfId="34" applyFont="1" applyFill="1" applyBorder="1" applyAlignment="1" applyProtection="1">
      <alignment horizontal="right"/>
      <protection locked="0"/>
    </xf>
    <xf numFmtId="38" fontId="29" fillId="27" borderId="17" xfId="34" applyFont="1" applyFill="1" applyBorder="1" applyAlignment="1" applyProtection="1">
      <alignment horizontal="right"/>
      <protection locked="0"/>
    </xf>
    <xf numFmtId="0" fontId="69" fillId="33" borderId="10" xfId="0" applyFont="1" applyFill="1" applyBorder="1">
      <alignment vertical="center"/>
    </xf>
    <xf numFmtId="0" fontId="63" fillId="0" borderId="17" xfId="0" applyFont="1" applyFill="1" applyBorder="1" applyAlignment="1" applyProtection="1"/>
    <xf numFmtId="38" fontId="29" fillId="27" borderId="16" xfId="34" applyFont="1" applyFill="1" applyBorder="1" applyAlignment="1"/>
    <xf numFmtId="38" fontId="29" fillId="27" borderId="17" xfId="34" applyFont="1" applyFill="1" applyBorder="1" applyAlignment="1"/>
    <xf numFmtId="0" fontId="70" fillId="31" borderId="10" xfId="0" applyFont="1" applyFill="1" applyBorder="1">
      <alignment vertical="center"/>
    </xf>
    <xf numFmtId="0" fontId="3" fillId="0" borderId="0" xfId="49" applyNumberFormat="1" applyFont="1" applyFill="1" applyBorder="1"/>
    <xf numFmtId="49" fontId="3" fillId="0" borderId="17" xfId="45" applyNumberFormat="1" applyFont="1" applyFill="1" applyBorder="1"/>
    <xf numFmtId="0" fontId="1" fillId="29" borderId="18" xfId="0" applyFont="1" applyFill="1" applyBorder="1" applyAlignment="1">
      <alignment horizontal="center" vertical="center"/>
    </xf>
    <xf numFmtId="0" fontId="71" fillId="36" borderId="10" xfId="0" applyFont="1" applyFill="1" applyBorder="1">
      <alignment vertical="center"/>
    </xf>
    <xf numFmtId="0" fontId="72" fillId="37" borderId="10" xfId="0" applyFont="1" applyFill="1" applyBorder="1">
      <alignment vertical="center"/>
    </xf>
    <xf numFmtId="0" fontId="0" fillId="25" borderId="0" xfId="0" applyFont="1" applyFill="1">
      <alignment vertical="center"/>
    </xf>
    <xf numFmtId="0" fontId="1" fillId="30" borderId="0" xfId="0" applyFont="1" applyFill="1" applyAlignment="1">
      <alignment vertical="center"/>
    </xf>
    <xf numFmtId="0" fontId="1" fillId="30" borderId="0" xfId="0" applyFont="1" applyFill="1" applyBorder="1">
      <alignment vertical="center"/>
    </xf>
    <xf numFmtId="0" fontId="63" fillId="0" borderId="17" xfId="0" applyFont="1" applyFill="1" applyBorder="1" applyAlignment="1" applyProtection="1">
      <alignment horizontal="left"/>
    </xf>
    <xf numFmtId="0" fontId="3" fillId="0" borderId="0" xfId="0" applyFont="1" applyBorder="1">
      <alignment vertical="center"/>
    </xf>
    <xf numFmtId="0" fontId="3" fillId="0" borderId="17" xfId="0" applyFont="1" applyBorder="1">
      <alignment vertical="center"/>
    </xf>
    <xf numFmtId="0" fontId="3" fillId="0" borderId="17" xfId="0" applyFont="1" applyFill="1" applyBorder="1" applyAlignment="1" applyProtection="1">
      <alignment horizontal="left"/>
    </xf>
    <xf numFmtId="0" fontId="3" fillId="0" borderId="0" xfId="49" applyNumberFormat="1" applyFont="1" applyBorder="1"/>
    <xf numFmtId="49" fontId="3" fillId="0" borderId="17" xfId="45" applyNumberFormat="1" applyFont="1" applyBorder="1"/>
    <xf numFmtId="187" fontId="63" fillId="0" borderId="17" xfId="49" applyNumberFormat="1" applyFont="1" applyBorder="1" applyAlignment="1">
      <alignment horizontal="left"/>
    </xf>
    <xf numFmtId="0" fontId="63" fillId="0" borderId="0" xfId="45" applyNumberFormat="1" applyFont="1" applyBorder="1"/>
    <xf numFmtId="0" fontId="63" fillId="0" borderId="17" xfId="45" applyNumberFormat="1" applyFont="1" applyBorder="1"/>
    <xf numFmtId="0" fontId="68" fillId="30" borderId="0" xfId="0" applyFont="1" applyFill="1">
      <alignment vertical="center"/>
    </xf>
    <xf numFmtId="187" fontId="63" fillId="0" borderId="17" xfId="49" applyNumberFormat="1" applyFont="1" applyBorder="1"/>
    <xf numFmtId="187" fontId="3" fillId="0" borderId="17" xfId="49" applyNumberFormat="1" applyFont="1" applyBorder="1"/>
    <xf numFmtId="0" fontId="3" fillId="0" borderId="21" xfId="49" applyNumberFormat="1" applyFont="1" applyFill="1" applyBorder="1"/>
    <xf numFmtId="49" fontId="3" fillId="0" borderId="11" xfId="45" applyNumberFormat="1" applyFont="1" applyFill="1" applyBorder="1"/>
    <xf numFmtId="38" fontId="1" fillId="27" borderId="20" xfId="34" applyFont="1" applyFill="1" applyBorder="1">
      <alignment vertical="center"/>
    </xf>
    <xf numFmtId="38" fontId="1" fillId="27" borderId="11" xfId="34" applyFont="1" applyFill="1" applyBorder="1">
      <alignment vertical="center"/>
    </xf>
    <xf numFmtId="190" fontId="1" fillId="27" borderId="21" xfId="0" applyNumberFormat="1" applyFont="1" applyFill="1" applyBorder="1">
      <alignment vertical="center"/>
    </xf>
    <xf numFmtId="37" fontId="3" fillId="0" borderId="0" xfId="0" applyNumberFormat="1" applyFont="1" applyBorder="1" applyAlignment="1" applyProtection="1">
      <alignment horizontal="left"/>
    </xf>
    <xf numFmtId="0" fontId="1" fillId="0" borderId="0" xfId="0" applyFont="1" applyAlignment="1"/>
    <xf numFmtId="0" fontId="1" fillId="0" borderId="0" xfId="0" applyFont="1" applyBorder="1">
      <alignment vertical="center"/>
    </xf>
    <xf numFmtId="0" fontId="1" fillId="0" borderId="0" xfId="0" applyFont="1" applyBorder="1" applyAlignment="1">
      <alignment horizontal="center" vertical="center"/>
    </xf>
    <xf numFmtId="204" fontId="3" fillId="24" borderId="15" xfId="0" applyNumberFormat="1" applyFont="1" applyFill="1" applyBorder="1" applyAlignment="1" applyProtection="1">
      <alignment horizontal="center" vertical="center" wrapText="1"/>
    </xf>
    <xf numFmtId="57" fontId="3" fillId="24" borderId="18" xfId="0" applyNumberFormat="1" applyFont="1" applyFill="1" applyBorder="1" applyAlignment="1" applyProtection="1">
      <alignment horizontal="center" vertical="center"/>
    </xf>
    <xf numFmtId="0" fontId="3" fillId="0" borderId="0" xfId="0" applyFont="1">
      <alignment vertical="center"/>
    </xf>
    <xf numFmtId="204" fontId="3" fillId="24" borderId="19" xfId="62" applyNumberFormat="1" applyFont="1" applyFill="1" applyBorder="1" applyAlignment="1">
      <alignment horizontal="center" vertical="center" wrapText="1"/>
    </xf>
    <xf numFmtId="0" fontId="1" fillId="0" borderId="19" xfId="0" applyFont="1" applyBorder="1" applyAlignment="1">
      <alignment horizontal="center" vertical="center"/>
    </xf>
    <xf numFmtId="0" fontId="1" fillId="27" borderId="16" xfId="0" applyFont="1" applyFill="1" applyBorder="1">
      <alignment vertical="center"/>
    </xf>
    <xf numFmtId="0" fontId="1" fillId="27" borderId="17" xfId="0" applyFont="1" applyFill="1" applyBorder="1">
      <alignment vertical="center"/>
    </xf>
    <xf numFmtId="0" fontId="1" fillId="27" borderId="18" xfId="0" applyFont="1" applyFill="1" applyBorder="1">
      <alignment vertical="center"/>
    </xf>
    <xf numFmtId="38" fontId="3" fillId="0" borderId="0" xfId="0" applyNumberFormat="1" applyFont="1">
      <alignment vertical="center"/>
    </xf>
    <xf numFmtId="190" fontId="29" fillId="27" borderId="18" xfId="34" applyNumberFormat="1" applyFont="1" applyFill="1" applyBorder="1" applyAlignment="1" applyProtection="1">
      <alignment horizontal="right"/>
    </xf>
    <xf numFmtId="0" fontId="1" fillId="32" borderId="10" xfId="0" applyFont="1" applyFill="1" applyBorder="1">
      <alignment vertical="center"/>
    </xf>
    <xf numFmtId="0" fontId="1" fillId="34" borderId="10" xfId="0" applyFont="1" applyFill="1" applyBorder="1">
      <alignment vertical="center"/>
    </xf>
    <xf numFmtId="0" fontId="1" fillId="37" borderId="10" xfId="0" applyFont="1" applyFill="1" applyBorder="1">
      <alignment vertical="center"/>
    </xf>
    <xf numFmtId="0" fontId="1" fillId="27" borderId="20" xfId="0" applyFont="1" applyFill="1" applyBorder="1">
      <alignment vertical="center"/>
    </xf>
    <xf numFmtId="0" fontId="1" fillId="27" borderId="11" xfId="0" applyFont="1" applyFill="1" applyBorder="1">
      <alignment vertical="center"/>
    </xf>
    <xf numFmtId="190" fontId="1" fillId="27" borderId="19" xfId="0" applyNumberFormat="1" applyFont="1" applyFill="1" applyBorder="1">
      <alignment vertical="center"/>
    </xf>
    <xf numFmtId="40" fontId="1" fillId="30" borderId="17" xfId="34" applyNumberFormat="1" applyFont="1" applyFill="1" applyBorder="1">
      <alignment vertical="center"/>
    </xf>
    <xf numFmtId="0" fontId="0" fillId="29" borderId="13" xfId="0" applyFill="1" applyBorder="1">
      <alignment vertical="center"/>
    </xf>
    <xf numFmtId="0" fontId="0" fillId="29" borderId="15" xfId="0" applyFill="1" applyBorder="1">
      <alignment vertical="center"/>
    </xf>
    <xf numFmtId="0" fontId="0" fillId="29" borderId="21" xfId="0" applyFill="1" applyBorder="1">
      <alignment vertical="center"/>
    </xf>
    <xf numFmtId="0" fontId="0" fillId="29" borderId="19" xfId="0" applyFill="1" applyBorder="1">
      <alignment vertical="center"/>
    </xf>
    <xf numFmtId="0" fontId="45" fillId="30" borderId="0" xfId="0" applyFont="1" applyFill="1">
      <alignment vertical="center"/>
    </xf>
    <xf numFmtId="0" fontId="45" fillId="30" borderId="0" xfId="0" applyFont="1" applyFill="1" applyAlignment="1">
      <alignment horizontal="right" vertical="center"/>
    </xf>
    <xf numFmtId="0" fontId="45" fillId="30" borderId="89" xfId="0" applyFont="1" applyFill="1" applyBorder="1" applyAlignment="1">
      <alignment horizontal="center" vertical="center"/>
    </xf>
    <xf numFmtId="0" fontId="45" fillId="30" borderId="90" xfId="0" applyFont="1" applyFill="1" applyBorder="1" applyAlignment="1">
      <alignment horizontal="center" vertical="center"/>
    </xf>
    <xf numFmtId="0" fontId="29" fillId="30" borderId="91" xfId="0" applyFont="1" applyFill="1" applyBorder="1" applyAlignment="1">
      <alignment horizontal="center" vertical="center"/>
    </xf>
    <xf numFmtId="0" fontId="45" fillId="30" borderId="92" xfId="0" applyFont="1" applyFill="1" applyBorder="1" applyAlignment="1">
      <alignment horizontal="center" vertical="center"/>
    </xf>
    <xf numFmtId="0" fontId="45" fillId="30" borderId="93" xfId="0" applyFont="1" applyFill="1" applyBorder="1" applyAlignment="1">
      <alignment horizontal="center" vertical="center"/>
    </xf>
    <xf numFmtId="0" fontId="45" fillId="30" borderId="94" xfId="0" applyFont="1" applyFill="1" applyBorder="1" applyAlignment="1">
      <alignment horizontal="center" vertical="center"/>
    </xf>
    <xf numFmtId="58" fontId="45" fillId="30" borderId="47" xfId="0" applyNumberFormat="1" applyFont="1" applyFill="1" applyBorder="1" applyAlignment="1">
      <alignment horizontal="center" vertical="center"/>
    </xf>
    <xf numFmtId="38" fontId="45" fillId="30" borderId="27" xfId="57" applyFont="1" applyFill="1" applyBorder="1">
      <alignment vertical="center"/>
    </xf>
    <xf numFmtId="186" fontId="45" fillId="30" borderId="88" xfId="57" applyNumberFormat="1" applyFont="1" applyFill="1" applyBorder="1">
      <alignment vertical="center"/>
    </xf>
    <xf numFmtId="0" fontId="45" fillId="30" borderId="48" xfId="0" applyFont="1" applyFill="1" applyBorder="1" applyAlignment="1">
      <alignment horizontal="center" vertical="center"/>
    </xf>
    <xf numFmtId="205" fontId="45" fillId="30" borderId="71" xfId="0" applyNumberFormat="1" applyFont="1" applyFill="1" applyBorder="1" applyAlignment="1">
      <alignment horizontal="center" vertical="center"/>
    </xf>
    <xf numFmtId="38" fontId="45" fillId="30" borderId="74" xfId="34" applyFont="1" applyFill="1" applyBorder="1">
      <alignment vertical="center"/>
    </xf>
    <xf numFmtId="0" fontId="45" fillId="30" borderId="21" xfId="0" applyFont="1" applyFill="1" applyBorder="1" applyAlignment="1">
      <alignment horizontal="center" vertical="center"/>
    </xf>
    <xf numFmtId="0" fontId="45" fillId="30" borderId="75" xfId="0" applyFont="1" applyFill="1" applyBorder="1" applyAlignment="1">
      <alignment horizontal="center" vertical="center"/>
    </xf>
    <xf numFmtId="58" fontId="45" fillId="30" borderId="71" xfId="0" applyNumberFormat="1" applyFont="1" applyFill="1" applyBorder="1" applyAlignment="1">
      <alignment horizontal="center" vertical="center"/>
    </xf>
    <xf numFmtId="38" fontId="45" fillId="30" borderId="21" xfId="57" applyFont="1" applyFill="1" applyBorder="1">
      <alignment vertical="center"/>
    </xf>
    <xf numFmtId="186" fontId="45" fillId="30" borderId="19" xfId="57" applyNumberFormat="1" applyFont="1" applyFill="1" applyBorder="1">
      <alignment vertical="center"/>
    </xf>
    <xf numFmtId="0" fontId="45" fillId="30" borderId="73" xfId="0" applyFont="1" applyFill="1" applyBorder="1" applyAlignment="1">
      <alignment horizontal="center" vertical="center"/>
    </xf>
    <xf numFmtId="205" fontId="45" fillId="30" borderId="49" xfId="0" applyNumberFormat="1" applyFont="1" applyFill="1" applyBorder="1" applyAlignment="1">
      <alignment horizontal="center" vertical="center"/>
    </xf>
    <xf numFmtId="38" fontId="45" fillId="30" borderId="62" xfId="57" applyFont="1" applyFill="1" applyBorder="1" applyAlignment="1">
      <alignment vertical="center"/>
    </xf>
    <xf numFmtId="0" fontId="45" fillId="30" borderId="0" xfId="0" applyFont="1" applyFill="1" applyAlignment="1">
      <alignment horizontal="center" vertical="center"/>
    </xf>
    <xf numFmtId="0" fontId="45" fillId="30" borderId="63" xfId="0" applyFont="1" applyFill="1" applyBorder="1" applyAlignment="1">
      <alignment horizontal="center" vertical="center"/>
    </xf>
    <xf numFmtId="58" fontId="45" fillId="30" borderId="49" xfId="0" applyNumberFormat="1" applyFont="1" applyFill="1" applyBorder="1" applyAlignment="1">
      <alignment horizontal="center" vertical="center"/>
    </xf>
    <xf numFmtId="38" fontId="45" fillId="30" borderId="0" xfId="57" applyFont="1" applyFill="1" applyBorder="1">
      <alignment vertical="center"/>
    </xf>
    <xf numFmtId="186" fontId="45" fillId="30" borderId="18" xfId="57" applyNumberFormat="1" applyFont="1" applyFill="1" applyBorder="1">
      <alignment vertical="center"/>
    </xf>
    <xf numFmtId="0" fontId="45" fillId="30" borderId="53" xfId="0" applyFont="1" applyFill="1" applyBorder="1" applyAlignment="1">
      <alignment horizontal="center" vertical="center"/>
    </xf>
    <xf numFmtId="31" fontId="45" fillId="30" borderId="49" xfId="0" applyNumberFormat="1" applyFont="1" applyFill="1" applyBorder="1" applyAlignment="1">
      <alignment horizontal="center" vertical="center"/>
    </xf>
    <xf numFmtId="38" fontId="45" fillId="30" borderId="62" xfId="34" applyFont="1" applyFill="1" applyBorder="1">
      <alignment vertical="center"/>
    </xf>
    <xf numFmtId="31" fontId="45" fillId="32" borderId="49" xfId="0" applyNumberFormat="1" applyFont="1" applyFill="1" applyBorder="1" applyAlignment="1">
      <alignment horizontal="center" vertical="center"/>
    </xf>
    <xf numFmtId="38" fontId="45" fillId="32" borderId="62" xfId="34" applyFont="1" applyFill="1" applyBorder="1">
      <alignment vertical="center"/>
    </xf>
    <xf numFmtId="0" fontId="45" fillId="32" borderId="0" xfId="0" applyFont="1" applyFill="1" applyAlignment="1">
      <alignment horizontal="center" vertical="center"/>
    </xf>
    <xf numFmtId="0" fontId="45" fillId="32" borderId="63" xfId="0" applyFont="1" applyFill="1" applyBorder="1">
      <alignment vertical="center"/>
    </xf>
    <xf numFmtId="58" fontId="45" fillId="30" borderId="69" xfId="0" applyNumberFormat="1" applyFont="1" applyFill="1" applyBorder="1" applyAlignment="1">
      <alignment horizontal="center" vertical="center"/>
    </xf>
    <xf numFmtId="38" fontId="45" fillId="30" borderId="13" xfId="57" applyFont="1" applyFill="1" applyBorder="1">
      <alignment vertical="center"/>
    </xf>
    <xf numFmtId="186" fontId="45" fillId="30" borderId="15" xfId="57" applyNumberFormat="1" applyFont="1" applyFill="1" applyBorder="1">
      <alignment vertical="center"/>
    </xf>
    <xf numFmtId="0" fontId="45" fillId="30" borderId="51" xfId="0" applyFont="1" applyFill="1" applyBorder="1" applyAlignment="1">
      <alignment horizontal="center" vertical="center"/>
    </xf>
    <xf numFmtId="38" fontId="1" fillId="30" borderId="62" xfId="57" applyFont="1" applyFill="1" applyBorder="1">
      <alignment vertical="center"/>
    </xf>
    <xf numFmtId="58" fontId="45" fillId="30" borderId="64" xfId="0" applyNumberFormat="1" applyFont="1" applyFill="1" applyBorder="1" applyAlignment="1">
      <alignment horizontal="center" vertical="center"/>
    </xf>
    <xf numFmtId="0" fontId="45" fillId="30" borderId="66" xfId="0" applyFont="1" applyFill="1" applyBorder="1" applyAlignment="1">
      <alignment horizontal="center" vertical="center"/>
    </xf>
    <xf numFmtId="186" fontId="45" fillId="30" borderId="15" xfId="0" applyNumberFormat="1" applyFont="1" applyFill="1" applyBorder="1">
      <alignment vertical="center"/>
    </xf>
    <xf numFmtId="205" fontId="45" fillId="32" borderId="49" xfId="0" applyNumberFormat="1" applyFont="1" applyFill="1" applyBorder="1" applyAlignment="1">
      <alignment horizontal="center" vertical="center"/>
    </xf>
    <xf numFmtId="38" fontId="1" fillId="32" borderId="62" xfId="57" applyFont="1" applyFill="1" applyBorder="1">
      <alignment vertical="center"/>
    </xf>
    <xf numFmtId="0" fontId="45" fillId="32" borderId="63" xfId="0" applyFont="1" applyFill="1" applyBorder="1" applyAlignment="1">
      <alignment horizontal="center" vertical="center"/>
    </xf>
    <xf numFmtId="186" fontId="45" fillId="30" borderId="18" xfId="0" applyNumberFormat="1" applyFont="1" applyFill="1" applyBorder="1">
      <alignment vertical="center"/>
    </xf>
    <xf numFmtId="38" fontId="45" fillId="30" borderId="14" xfId="0" applyNumberFormat="1" applyFont="1" applyFill="1" applyBorder="1">
      <alignment vertical="center"/>
    </xf>
    <xf numFmtId="38" fontId="45" fillId="30" borderId="17" xfId="0" applyNumberFormat="1" applyFont="1" applyFill="1" applyBorder="1">
      <alignment vertical="center"/>
    </xf>
    <xf numFmtId="38" fontId="45" fillId="32" borderId="62" xfId="57" applyFont="1" applyFill="1" applyBorder="1">
      <alignment vertical="center"/>
    </xf>
    <xf numFmtId="186" fontId="45" fillId="29" borderId="18" xfId="0" applyNumberFormat="1" applyFont="1" applyFill="1" applyBorder="1">
      <alignment vertical="center"/>
    </xf>
    <xf numFmtId="38" fontId="45" fillId="30" borderId="62" xfId="0" applyNumberFormat="1" applyFont="1" applyFill="1" applyBorder="1">
      <alignment vertical="center"/>
    </xf>
    <xf numFmtId="58" fontId="45" fillId="0" borderId="54" xfId="0" applyNumberFormat="1" applyFont="1" applyBorder="1" applyAlignment="1">
      <alignment horizontal="center" vertical="center"/>
    </xf>
    <xf numFmtId="38" fontId="45" fillId="0" borderId="55" xfId="0" applyNumberFormat="1" applyFont="1" applyBorder="1">
      <alignment vertical="center"/>
    </xf>
    <xf numFmtId="186" fontId="45" fillId="30" borderId="56" xfId="0" applyNumberFormat="1" applyFont="1" applyFill="1" applyBorder="1">
      <alignment vertical="center"/>
    </xf>
    <xf numFmtId="0" fontId="45" fillId="0" borderId="59" xfId="0" applyFont="1" applyBorder="1" applyAlignment="1">
      <alignment horizontal="center" vertical="center"/>
    </xf>
    <xf numFmtId="0" fontId="45" fillId="30" borderId="18" xfId="0" applyFont="1" applyFill="1" applyBorder="1" applyAlignment="1">
      <alignment horizontal="center" vertical="center"/>
    </xf>
    <xf numFmtId="205" fontId="45" fillId="31" borderId="49" xfId="0" applyNumberFormat="1" applyFont="1" applyFill="1" applyBorder="1" applyAlignment="1">
      <alignment horizontal="center" vertical="center"/>
    </xf>
    <xf numFmtId="38" fontId="45" fillId="31" borderId="62" xfId="57" applyFont="1" applyFill="1" applyBorder="1">
      <alignment vertical="center"/>
    </xf>
    <xf numFmtId="0" fontId="45" fillId="31" borderId="18" xfId="0" applyFont="1" applyFill="1" applyBorder="1" applyAlignment="1">
      <alignment horizontal="center" vertical="center"/>
    </xf>
    <xf numFmtId="0" fontId="45" fillId="31" borderId="53" xfId="0" applyFont="1" applyFill="1" applyBorder="1" applyAlignment="1">
      <alignment horizontal="center" vertical="center"/>
    </xf>
    <xf numFmtId="38" fontId="45" fillId="30" borderId="62" xfId="57" applyFont="1" applyFill="1" applyBorder="1">
      <alignment vertical="center"/>
    </xf>
    <xf numFmtId="205" fontId="45" fillId="29" borderId="69" xfId="0" applyNumberFormat="1" applyFont="1" applyFill="1" applyBorder="1" applyAlignment="1">
      <alignment horizontal="center" vertical="center"/>
    </xf>
    <xf numFmtId="38" fontId="45" fillId="29" borderId="70" xfId="0" applyNumberFormat="1" applyFont="1" applyFill="1" applyBorder="1">
      <alignment vertical="center"/>
    </xf>
    <xf numFmtId="0" fontId="45" fillId="29" borderId="15" xfId="0" applyFont="1" applyFill="1" applyBorder="1" applyAlignment="1">
      <alignment horizontal="center" vertical="center"/>
    </xf>
    <xf numFmtId="0" fontId="45" fillId="29" borderId="51" xfId="0" applyFont="1" applyFill="1" applyBorder="1" applyAlignment="1">
      <alignment horizontal="center" vertical="center"/>
    </xf>
    <xf numFmtId="31" fontId="45" fillId="0" borderId="54" xfId="0" applyNumberFormat="1" applyFont="1" applyBorder="1" applyAlignment="1">
      <alignment horizontal="center" vertical="center"/>
    </xf>
    <xf numFmtId="38" fontId="45" fillId="0" borderId="76" xfId="0" applyNumberFormat="1" applyFont="1" applyBorder="1">
      <alignment vertical="center"/>
    </xf>
    <xf numFmtId="0" fontId="45" fillId="30" borderId="56" xfId="0" applyFont="1" applyFill="1" applyBorder="1" applyAlignment="1">
      <alignment horizontal="center" vertical="center"/>
    </xf>
    <xf numFmtId="0" fontId="45" fillId="0" borderId="59" xfId="0" applyFont="1" applyBorder="1">
      <alignment vertical="center"/>
    </xf>
    <xf numFmtId="0" fontId="0" fillId="30" borderId="24" xfId="0" applyFill="1" applyBorder="1" applyAlignment="1">
      <alignment horizontal="center" vertical="center"/>
    </xf>
    <xf numFmtId="0" fontId="0" fillId="30" borderId="15" xfId="0" applyFill="1" applyBorder="1" applyAlignment="1">
      <alignment horizontal="center" vertical="center"/>
    </xf>
    <xf numFmtId="0" fontId="0" fillId="30" borderId="19" xfId="0" applyFill="1" applyBorder="1" applyAlignment="1">
      <alignment horizontal="center" vertical="center"/>
    </xf>
    <xf numFmtId="38" fontId="0" fillId="30" borderId="0" xfId="34" applyFont="1" applyFill="1">
      <alignment vertical="center"/>
    </xf>
    <xf numFmtId="38" fontId="0" fillId="30" borderId="13" xfId="34" applyFont="1" applyFill="1" applyBorder="1">
      <alignment vertical="center"/>
    </xf>
    <xf numFmtId="38" fontId="0" fillId="30" borderId="0" xfId="34" applyFont="1" applyFill="1" applyBorder="1">
      <alignment vertical="center"/>
    </xf>
    <xf numFmtId="38" fontId="0" fillId="30" borderId="21" xfId="34" applyFont="1" applyFill="1" applyBorder="1">
      <alignment vertical="center"/>
    </xf>
    <xf numFmtId="0" fontId="0" fillId="30" borderId="20" xfId="0" applyFill="1" applyBorder="1" applyAlignment="1">
      <alignment horizontal="center" vertical="center"/>
    </xf>
    <xf numFmtId="40" fontId="0" fillId="30" borderId="24" xfId="34" applyNumberFormat="1" applyFont="1" applyFill="1" applyBorder="1">
      <alignment vertical="center"/>
    </xf>
    <xf numFmtId="40" fontId="0" fillId="30" borderId="10" xfId="34" applyNumberFormat="1" applyFont="1" applyFill="1" applyBorder="1">
      <alignment vertical="center"/>
    </xf>
    <xf numFmtId="176" fontId="0" fillId="31" borderId="15" xfId="34" applyNumberFormat="1" applyFont="1" applyFill="1" applyBorder="1">
      <alignment vertical="center"/>
    </xf>
    <xf numFmtId="176" fontId="0" fillId="31" borderId="18" xfId="34" applyNumberFormat="1" applyFont="1" applyFill="1" applyBorder="1">
      <alignment vertical="center"/>
    </xf>
    <xf numFmtId="0" fontId="0" fillId="30" borderId="19" xfId="0" applyFont="1" applyFill="1" applyBorder="1" applyAlignment="1">
      <alignment horizontal="center" vertical="center"/>
    </xf>
    <xf numFmtId="176" fontId="0" fillId="30" borderId="13" xfId="34" applyNumberFormat="1" applyFont="1" applyFill="1" applyBorder="1">
      <alignment vertical="center"/>
    </xf>
    <xf numFmtId="176" fontId="0" fillId="30" borderId="0" xfId="34" applyNumberFormat="1" applyFont="1" applyFill="1" applyBorder="1">
      <alignment vertical="center"/>
    </xf>
    <xf numFmtId="176" fontId="0" fillId="31" borderId="12" xfId="34" applyNumberFormat="1" applyFont="1" applyFill="1" applyBorder="1">
      <alignment vertical="center"/>
    </xf>
    <xf numFmtId="176" fontId="0" fillId="31" borderId="16" xfId="34" applyNumberFormat="1" applyFont="1" applyFill="1" applyBorder="1">
      <alignment vertical="center"/>
    </xf>
    <xf numFmtId="0" fontId="0" fillId="30" borderId="13" xfId="0" applyFont="1" applyFill="1" applyBorder="1" applyAlignment="1">
      <alignment horizontal="center" vertical="center"/>
    </xf>
    <xf numFmtId="0" fontId="37" fillId="0" borderId="10" xfId="0" applyFont="1" applyBorder="1" applyAlignment="1">
      <alignment horizontal="center" vertical="center"/>
    </xf>
    <xf numFmtId="190" fontId="1" fillId="30" borderId="22" xfId="34" applyNumberFormat="1" applyFont="1" applyFill="1" applyBorder="1">
      <alignment vertical="center"/>
    </xf>
    <xf numFmtId="190" fontId="1" fillId="30" borderId="23" xfId="34" applyNumberFormat="1" applyFont="1" applyFill="1" applyBorder="1">
      <alignment vertical="center"/>
    </xf>
    <xf numFmtId="190" fontId="1" fillId="30" borderId="10" xfId="34" applyNumberFormat="1" applyFont="1" applyFill="1" applyBorder="1">
      <alignment vertical="center"/>
    </xf>
    <xf numFmtId="3" fontId="0" fillId="0" borderId="0" xfId="0" applyNumberFormat="1" applyFont="1" applyFill="1" applyBorder="1">
      <alignment vertical="center"/>
    </xf>
    <xf numFmtId="3" fontId="29" fillId="29" borderId="0" xfId="0" applyNumberFormat="1" applyFont="1" applyFill="1" applyBorder="1">
      <alignment vertical="center"/>
    </xf>
    <xf numFmtId="0" fontId="73" fillId="0" borderId="0" xfId="0" applyFont="1" applyBorder="1" applyProtection="1">
      <alignment vertical="center"/>
      <protection locked="0"/>
    </xf>
    <xf numFmtId="0" fontId="0" fillId="0" borderId="0" xfId="0" applyFont="1" applyFill="1" applyBorder="1">
      <alignment vertical="center"/>
    </xf>
    <xf numFmtId="0" fontId="73" fillId="0" borderId="0" xfId="0" applyFont="1" applyBorder="1">
      <alignment vertical="center"/>
    </xf>
    <xf numFmtId="0" fontId="73" fillId="0" borderId="25" xfId="0" applyFont="1" applyBorder="1" applyAlignment="1">
      <alignment vertical="center"/>
    </xf>
    <xf numFmtId="0" fontId="0" fillId="0" borderId="26" xfId="0" applyFont="1" applyBorder="1" applyAlignment="1">
      <alignment vertical="center"/>
    </xf>
    <xf numFmtId="0" fontId="0" fillId="0" borderId="25" xfId="0" applyFont="1" applyFill="1" applyBorder="1" applyAlignment="1">
      <alignment vertical="center"/>
    </xf>
    <xf numFmtId="38" fontId="0" fillId="0" borderId="27" xfId="0" applyNumberFormat="1" applyFont="1" applyBorder="1" applyAlignment="1">
      <alignment vertical="center"/>
    </xf>
    <xf numFmtId="3" fontId="0" fillId="0" borderId="26" xfId="0" applyNumberFormat="1" applyFont="1" applyFill="1" applyBorder="1" applyAlignment="1">
      <alignment vertical="center"/>
    </xf>
    <xf numFmtId="3" fontId="0" fillId="0" borderId="25" xfId="0" applyNumberFormat="1" applyFont="1" applyFill="1" applyBorder="1" applyAlignment="1">
      <alignment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7" xfId="0" applyFont="1" applyFill="1" applyBorder="1" applyAlignment="1">
      <alignment horizontal="left" vertical="center"/>
    </xf>
    <xf numFmtId="0" fontId="0" fillId="0" borderId="27" xfId="0" applyFont="1" applyBorder="1" applyAlignment="1">
      <alignment horizontal="center" vertical="center"/>
    </xf>
    <xf numFmtId="0" fontId="0" fillId="0" borderId="26" xfId="0" applyFont="1" applyBorder="1" applyAlignment="1">
      <alignment horizontal="center" vertical="center"/>
    </xf>
    <xf numFmtId="0" fontId="0" fillId="0" borderId="0" xfId="0" applyFont="1" applyFill="1" applyBorder="1" applyAlignment="1">
      <alignment horizontal="lef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11" xfId="0" applyFont="1" applyFill="1" applyBorder="1" applyAlignment="1">
      <alignment horizontal="center" vertical="center"/>
    </xf>
    <xf numFmtId="4" fontId="44" fillId="0" borderId="17" xfId="34" applyNumberFormat="1" applyFont="1" applyFill="1" applyBorder="1" applyAlignment="1" applyProtection="1">
      <alignment horizontal="right" vertical="center"/>
    </xf>
    <xf numFmtId="3" fontId="44" fillId="0" borderId="41" xfId="34" applyNumberFormat="1" applyFont="1" applyFill="1" applyBorder="1" applyAlignment="1" applyProtection="1">
      <alignment horizontal="right" vertical="center"/>
    </xf>
    <xf numFmtId="3" fontId="44" fillId="0" borderId="42" xfId="34" applyNumberFormat="1" applyFont="1" applyFill="1" applyBorder="1" applyAlignment="1" applyProtection="1">
      <alignment horizontal="right" vertical="center"/>
    </xf>
    <xf numFmtId="3" fontId="44" fillId="0" borderId="43" xfId="34" applyNumberFormat="1" applyFont="1" applyFill="1" applyBorder="1" applyAlignment="1" applyProtection="1">
      <alignment horizontal="right" vertical="center"/>
    </xf>
    <xf numFmtId="3" fontId="44" fillId="0" borderId="45" xfId="34" applyNumberFormat="1" applyFont="1" applyFill="1" applyBorder="1" applyAlignment="1" applyProtection="1">
      <alignment horizontal="right" vertical="center"/>
    </xf>
    <xf numFmtId="3" fontId="29" fillId="0" borderId="16" xfId="34" applyNumberFormat="1" applyFont="1" applyFill="1" applyBorder="1" applyAlignment="1" applyProtection="1">
      <alignment horizontal="right" vertical="center"/>
    </xf>
    <xf numFmtId="4" fontId="29" fillId="0" borderId="17" xfId="34" applyNumberFormat="1" applyFont="1" applyFill="1" applyBorder="1" applyAlignment="1" applyProtection="1">
      <alignment vertical="center"/>
    </xf>
    <xf numFmtId="38" fontId="29" fillId="0" borderId="0" xfId="34" applyFont="1" applyFill="1" applyBorder="1" applyAlignment="1" applyProtection="1">
      <alignment horizontal="center"/>
    </xf>
    <xf numFmtId="4" fontId="29" fillId="0" borderId="17" xfId="0" applyNumberFormat="1" applyFont="1" applyFill="1" applyBorder="1" applyAlignment="1" applyProtection="1">
      <alignment vertical="center"/>
    </xf>
    <xf numFmtId="177" fontId="44" fillId="0" borderId="41" xfId="34" applyNumberFormat="1" applyFont="1" applyFill="1" applyBorder="1" applyAlignment="1">
      <alignment horizontal="right"/>
    </xf>
    <xf numFmtId="177" fontId="44" fillId="0" borderId="42" xfId="34" applyNumberFormat="1" applyFont="1" applyFill="1" applyBorder="1" applyAlignment="1">
      <alignment horizontal="right"/>
    </xf>
    <xf numFmtId="177" fontId="44" fillId="0" borderId="43" xfId="34" applyNumberFormat="1" applyFont="1" applyFill="1" applyBorder="1" applyAlignment="1">
      <alignment horizontal="right"/>
    </xf>
    <xf numFmtId="177" fontId="44" fillId="0" borderId="44" xfId="34" applyNumberFormat="1" applyFont="1" applyFill="1" applyBorder="1" applyAlignment="1">
      <alignment horizontal="right"/>
    </xf>
    <xf numFmtId="193" fontId="44" fillId="0" borderId="41" xfId="34" applyNumberFormat="1" applyFont="1" applyFill="1" applyBorder="1" applyAlignment="1">
      <alignment horizontal="right"/>
    </xf>
    <xf numFmtId="193" fontId="44" fillId="0" borderId="42" xfId="34" applyNumberFormat="1" applyFont="1" applyFill="1" applyBorder="1" applyAlignment="1">
      <alignment horizontal="right"/>
    </xf>
    <xf numFmtId="193" fontId="44" fillId="0" borderId="43" xfId="34" applyNumberFormat="1" applyFont="1" applyFill="1" applyBorder="1" applyAlignment="1">
      <alignment horizontal="right"/>
    </xf>
    <xf numFmtId="177" fontId="29" fillId="0" borderId="16" xfId="34" applyNumberFormat="1" applyFont="1" applyFill="1" applyBorder="1" applyAlignment="1">
      <alignment horizontal="right"/>
    </xf>
    <xf numFmtId="0" fontId="0" fillId="0" borderId="13" xfId="0" applyFont="1" applyBorder="1" applyAlignment="1"/>
    <xf numFmtId="0" fontId="0" fillId="0" borderId="0" xfId="0" applyFont="1" applyBorder="1" applyAlignment="1"/>
    <xf numFmtId="0" fontId="0" fillId="0" borderId="0" xfId="0" applyFont="1" applyFill="1" applyAlignment="1">
      <alignment vertical="center"/>
    </xf>
    <xf numFmtId="0" fontId="0" fillId="0" borderId="0" xfId="0" applyFont="1" applyFill="1" applyBorder="1" applyAlignment="1">
      <alignment vertical="center"/>
    </xf>
    <xf numFmtId="0" fontId="0" fillId="0" borderId="0" xfId="0" applyFont="1" applyFill="1">
      <alignment vertical="center"/>
    </xf>
    <xf numFmtId="0" fontId="0" fillId="0" borderId="0" xfId="0" applyFont="1" applyAlignment="1">
      <alignment vertical="center" wrapText="1"/>
    </xf>
    <xf numFmtId="0" fontId="0" fillId="0" borderId="0" xfId="0" applyFont="1" applyFill="1" applyAlignment="1">
      <alignment vertical="center" wrapText="1"/>
    </xf>
    <xf numFmtId="0" fontId="0" fillId="0" borderId="0" xfId="0" applyFont="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vertical="center" wrapText="1"/>
    </xf>
    <xf numFmtId="186" fontId="29" fillId="0" borderId="0" xfId="34" applyNumberFormat="1" applyFont="1" applyFill="1" applyBorder="1" applyAlignment="1" applyProtection="1">
      <alignment vertical="center"/>
    </xf>
    <xf numFmtId="186" fontId="44" fillId="0" borderId="18" xfId="34" applyNumberFormat="1" applyFont="1" applyFill="1" applyBorder="1" applyAlignment="1" applyProtection="1">
      <alignment vertical="center"/>
    </xf>
    <xf numFmtId="186" fontId="29" fillId="0" borderId="18" xfId="34" applyNumberFormat="1" applyFont="1" applyFill="1" applyBorder="1" applyAlignment="1" applyProtection="1">
      <alignment vertical="center"/>
    </xf>
    <xf numFmtId="186" fontId="29" fillId="0" borderId="41" xfId="34" applyNumberFormat="1" applyFont="1" applyFill="1" applyBorder="1" applyAlignment="1" applyProtection="1">
      <alignment horizontal="right" vertical="center"/>
    </xf>
    <xf numFmtId="186" fontId="29" fillId="0" borderId="42" xfId="34" applyNumberFormat="1" applyFont="1" applyFill="1" applyBorder="1" applyAlignment="1">
      <alignment horizontal="right" vertical="center"/>
    </xf>
    <xf numFmtId="186" fontId="29" fillId="0" borderId="43" xfId="34" applyNumberFormat="1" applyFont="1" applyFill="1" applyBorder="1" applyAlignment="1">
      <alignment horizontal="right" vertical="center"/>
    </xf>
    <xf numFmtId="186" fontId="29" fillId="0" borderId="41" xfId="34" applyNumberFormat="1" applyFont="1" applyFill="1" applyBorder="1" applyAlignment="1">
      <alignment horizontal="right" vertical="center" wrapText="1" shrinkToFit="1"/>
    </xf>
    <xf numFmtId="186" fontId="29" fillId="0" borderId="42" xfId="34" applyNumberFormat="1" applyFont="1" applyFill="1" applyBorder="1" applyAlignment="1">
      <alignment horizontal="right" vertical="center" wrapText="1" shrinkToFit="1"/>
    </xf>
    <xf numFmtId="186" fontId="29" fillId="0" borderId="43" xfId="34" applyNumberFormat="1" applyFont="1" applyFill="1" applyBorder="1" applyAlignment="1">
      <alignment horizontal="right" vertical="center" wrapText="1" shrinkToFit="1"/>
    </xf>
    <xf numFmtId="186" fontId="44" fillId="0" borderId="41" xfId="34" applyNumberFormat="1" applyFont="1" applyFill="1" applyBorder="1" applyAlignment="1" applyProtection="1">
      <alignment horizontal="right" vertical="center"/>
    </xf>
    <xf numFmtId="186" fontId="44" fillId="0" borderId="42" xfId="34" applyNumberFormat="1" applyFont="1" applyFill="1" applyBorder="1" applyAlignment="1">
      <alignment horizontal="right" vertical="center"/>
    </xf>
    <xf numFmtId="186" fontId="44" fillId="0" borderId="43" xfId="34" applyNumberFormat="1" applyFont="1" applyFill="1" applyBorder="1" applyAlignment="1">
      <alignment horizontal="right" vertical="center"/>
    </xf>
    <xf numFmtId="186" fontId="44" fillId="0" borderId="44" xfId="34" applyNumberFormat="1" applyFont="1" applyFill="1" applyBorder="1" applyAlignment="1">
      <alignment horizontal="right" vertical="center"/>
    </xf>
    <xf numFmtId="186" fontId="44" fillId="0" borderId="41" xfId="34" applyNumberFormat="1" applyFont="1" applyFill="1" applyBorder="1" applyAlignment="1">
      <alignment horizontal="right" vertical="center" wrapText="1" shrinkToFit="1"/>
    </xf>
    <xf numFmtId="186" fontId="44" fillId="0" borderId="42" xfId="34" applyNumberFormat="1" applyFont="1" applyFill="1" applyBorder="1" applyAlignment="1">
      <alignment horizontal="right" vertical="center" wrapText="1" shrinkToFit="1"/>
    </xf>
    <xf numFmtId="186" fontId="44" fillId="0" borderId="43" xfId="34" applyNumberFormat="1" applyFont="1" applyFill="1" applyBorder="1" applyAlignment="1">
      <alignment horizontal="right" vertical="center" wrapText="1" shrinkToFit="1"/>
    </xf>
    <xf numFmtId="186" fontId="44" fillId="0" borderId="41" xfId="34" applyNumberFormat="1" applyFont="1" applyFill="1" applyBorder="1" applyAlignment="1">
      <alignment horizontal="right" vertical="center"/>
    </xf>
    <xf numFmtId="186" fontId="44" fillId="0" borderId="16" xfId="34" applyNumberFormat="1" applyFont="1" applyFill="1" applyBorder="1" applyAlignment="1" applyProtection="1">
      <alignment horizontal="right" vertical="center"/>
    </xf>
    <xf numFmtId="186" fontId="29" fillId="0" borderId="41" xfId="34" applyNumberFormat="1" applyFont="1" applyFill="1" applyBorder="1" applyAlignment="1">
      <alignment horizontal="right" vertical="center"/>
    </xf>
    <xf numFmtId="186" fontId="44" fillId="0" borderId="16" xfId="34" applyNumberFormat="1" applyFont="1" applyFill="1" applyBorder="1" applyAlignment="1">
      <alignment horizontal="right" vertical="center"/>
    </xf>
    <xf numFmtId="186" fontId="29" fillId="0" borderId="0" xfId="34" applyNumberFormat="1" applyFont="1" applyFill="1" applyBorder="1" applyAlignment="1"/>
    <xf numFmtId="186" fontId="29" fillId="0" borderId="18" xfId="34" applyNumberFormat="1" applyFont="1" applyFill="1" applyBorder="1" applyAlignment="1"/>
    <xf numFmtId="186" fontId="29" fillId="0" borderId="18" xfId="34" applyNumberFormat="1" applyFont="1" applyFill="1" applyBorder="1" applyAlignment="1" applyProtection="1">
      <alignment horizontal="right" vertical="center"/>
    </xf>
    <xf numFmtId="186" fontId="29" fillId="0" borderId="42" xfId="34" applyNumberFormat="1" applyFont="1" applyFill="1" applyBorder="1" applyAlignment="1" applyProtection="1">
      <alignment horizontal="right" vertical="center"/>
    </xf>
    <xf numFmtId="186" fontId="29" fillId="0" borderId="43" xfId="34" applyNumberFormat="1" applyFont="1" applyFill="1" applyBorder="1" applyAlignment="1" applyProtection="1">
      <alignment horizontal="right" vertical="center"/>
    </xf>
    <xf numFmtId="186" fontId="44" fillId="0" borderId="42" xfId="34" applyNumberFormat="1" applyFont="1" applyFill="1" applyBorder="1" applyAlignment="1" applyProtection="1">
      <alignment horizontal="right" vertical="center"/>
    </xf>
    <xf numFmtId="186" fontId="44" fillId="0" borderId="43" xfId="34" applyNumberFormat="1" applyFont="1" applyFill="1" applyBorder="1" applyAlignment="1" applyProtection="1">
      <alignment horizontal="right" vertical="center"/>
    </xf>
    <xf numFmtId="186" fontId="44" fillId="0" borderId="44" xfId="34" applyNumberFormat="1" applyFont="1" applyFill="1" applyBorder="1" applyAlignment="1" applyProtection="1">
      <alignment horizontal="right" vertical="center"/>
    </xf>
    <xf numFmtId="186" fontId="29" fillId="0" borderId="41" xfId="34" applyNumberFormat="1" applyFont="1" applyFill="1" applyBorder="1" applyAlignment="1">
      <alignment horizontal="right"/>
    </xf>
    <xf numFmtId="186" fontId="29" fillId="0" borderId="42" xfId="34" applyNumberFormat="1" applyFont="1" applyFill="1" applyBorder="1" applyAlignment="1">
      <alignment horizontal="right"/>
    </xf>
    <xf numFmtId="186" fontId="29" fillId="0" borderId="43" xfId="34" applyNumberFormat="1" applyFont="1" applyFill="1" applyBorder="1" applyAlignment="1">
      <alignment horizontal="right"/>
    </xf>
    <xf numFmtId="186" fontId="44" fillId="0" borderId="41" xfId="34" applyNumberFormat="1" applyFont="1" applyFill="1" applyBorder="1" applyAlignment="1">
      <alignment horizontal="right"/>
    </xf>
    <xf numFmtId="186" fontId="44" fillId="0" borderId="42" xfId="34" applyNumberFormat="1" applyFont="1" applyFill="1" applyBorder="1" applyAlignment="1">
      <alignment horizontal="right"/>
    </xf>
    <xf numFmtId="186" fontId="44" fillId="0" borderId="43" xfId="34" applyNumberFormat="1" applyFont="1" applyFill="1" applyBorder="1" applyAlignment="1">
      <alignment horizontal="right"/>
    </xf>
    <xf numFmtId="186" fontId="44" fillId="0" borderId="44" xfId="34" applyNumberFormat="1" applyFont="1" applyFill="1" applyBorder="1" applyAlignment="1">
      <alignment horizontal="right"/>
    </xf>
    <xf numFmtId="186" fontId="44" fillId="0" borderId="16" xfId="34" applyNumberFormat="1" applyFont="1" applyFill="1" applyBorder="1" applyAlignment="1">
      <alignment horizontal="right"/>
    </xf>
    <xf numFmtId="186" fontId="29" fillId="0" borderId="44" xfId="34" applyNumberFormat="1" applyFont="1" applyFill="1" applyBorder="1" applyAlignment="1">
      <alignment horizontal="right" vertical="center"/>
    </xf>
    <xf numFmtId="186" fontId="29" fillId="0" borderId="16" xfId="34" applyNumberFormat="1" applyFont="1" applyFill="1" applyBorder="1" applyAlignment="1">
      <alignment horizontal="right" vertical="center"/>
    </xf>
    <xf numFmtId="186" fontId="29" fillId="0" borderId="0" xfId="0" applyNumberFormat="1" applyFont="1" applyFill="1" applyBorder="1" applyAlignment="1" applyProtection="1">
      <alignment vertical="center"/>
    </xf>
    <xf numFmtId="186" fontId="29" fillId="0" borderId="21" xfId="0" applyNumberFormat="1" applyFont="1" applyFill="1" applyBorder="1" applyAlignment="1" applyProtection="1">
      <alignment vertical="center"/>
    </xf>
    <xf numFmtId="186" fontId="29" fillId="0" borderId="19" xfId="34" applyNumberFormat="1" applyFont="1" applyFill="1" applyBorder="1" applyAlignment="1" applyProtection="1">
      <alignment vertical="center"/>
    </xf>
    <xf numFmtId="186" fontId="29" fillId="0" borderId="33" xfId="34" applyNumberFormat="1" applyFont="1" applyFill="1" applyBorder="1" applyAlignment="1">
      <alignment horizontal="right" vertical="center"/>
    </xf>
    <xf numFmtId="186" fontId="29" fillId="0" borderId="34" xfId="34" applyNumberFormat="1" applyFont="1" applyFill="1" applyBorder="1" applyAlignment="1">
      <alignment horizontal="right" vertical="center"/>
    </xf>
    <xf numFmtId="186" fontId="29" fillId="0" borderId="35" xfId="34" applyNumberFormat="1" applyFont="1" applyFill="1" applyBorder="1" applyAlignment="1">
      <alignment horizontal="right" vertical="center"/>
    </xf>
    <xf numFmtId="186" fontId="29" fillId="0" borderId="46" xfId="34" applyNumberFormat="1" applyFont="1" applyFill="1" applyBorder="1" applyAlignment="1">
      <alignment horizontal="right" vertical="center"/>
    </xf>
    <xf numFmtId="186" fontId="29" fillId="0" borderId="33" xfId="34" applyNumberFormat="1" applyFont="1" applyFill="1" applyBorder="1" applyAlignment="1">
      <alignment horizontal="right" vertical="center" wrapText="1" shrinkToFit="1"/>
    </xf>
    <xf numFmtId="186" fontId="29" fillId="0" borderId="34" xfId="34" applyNumberFormat="1" applyFont="1" applyFill="1" applyBorder="1" applyAlignment="1">
      <alignment horizontal="right" vertical="center" wrapText="1" shrinkToFit="1"/>
    </xf>
    <xf numFmtId="186" fontId="29" fillId="0" borderId="35" xfId="34" applyNumberFormat="1" applyFont="1" applyFill="1" applyBorder="1" applyAlignment="1">
      <alignment horizontal="right" vertical="center" wrapText="1" shrinkToFit="1"/>
    </xf>
    <xf numFmtId="186" fontId="29" fillId="0" borderId="20" xfId="34" applyNumberFormat="1" applyFont="1" applyFill="1" applyBorder="1" applyAlignment="1">
      <alignment horizontal="right" vertical="center"/>
    </xf>
    <xf numFmtId="196" fontId="42" fillId="29" borderId="12" xfId="47" applyNumberFormat="1" applyFont="1" applyFill="1" applyBorder="1" applyAlignment="1">
      <alignment horizontal="center" vertical="center"/>
    </xf>
    <xf numFmtId="197" fontId="42" fillId="29" borderId="14" xfId="47" applyNumberFormat="1" applyFont="1" applyFill="1" applyBorder="1" applyAlignment="1">
      <alignment horizontal="center" vertical="center"/>
    </xf>
    <xf numFmtId="0" fontId="37" fillId="0" borderId="16" xfId="0" applyFont="1" applyBorder="1" applyAlignment="1" applyProtection="1">
      <alignment horizontal="left"/>
    </xf>
    <xf numFmtId="0" fontId="37" fillId="0" borderId="17" xfId="0" applyFont="1" applyBorder="1" applyAlignment="1" applyProtection="1">
      <alignment horizontal="left"/>
    </xf>
    <xf numFmtId="186" fontId="37" fillId="0" borderId="0" xfId="34" applyNumberFormat="1" applyFont="1" applyBorder="1" applyAlignment="1"/>
    <xf numFmtId="38" fontId="55" fillId="30" borderId="0" xfId="57" applyFont="1" applyFill="1" applyBorder="1">
      <alignment vertical="center"/>
    </xf>
    <xf numFmtId="0" fontId="37" fillId="30" borderId="16" xfId="0" applyFont="1" applyFill="1" applyBorder="1" applyAlignment="1" applyProtection="1">
      <alignment horizontal="left"/>
    </xf>
    <xf numFmtId="0" fontId="37" fillId="30" borderId="17" xfId="0" applyFont="1" applyFill="1" applyBorder="1" applyAlignment="1" applyProtection="1">
      <alignment horizontal="left"/>
    </xf>
    <xf numFmtId="0" fontId="59" fillId="29" borderId="18" xfId="0" applyFont="1" applyFill="1" applyBorder="1" applyAlignment="1" applyProtection="1"/>
    <xf numFmtId="0" fontId="37" fillId="29" borderId="17" xfId="0" applyFont="1" applyFill="1" applyBorder="1">
      <alignment vertical="center"/>
    </xf>
    <xf numFmtId="186" fontId="37" fillId="29" borderId="0" xfId="0" applyNumberFormat="1" applyFont="1" applyFill="1" applyBorder="1">
      <alignment vertical="center"/>
    </xf>
    <xf numFmtId="186" fontId="37" fillId="31" borderId="0" xfId="34" applyNumberFormat="1" applyFont="1" applyFill="1" applyBorder="1" applyAlignment="1">
      <alignment horizontal="right"/>
    </xf>
    <xf numFmtId="0" fontId="59" fillId="29" borderId="18" xfId="0" applyFont="1" applyFill="1" applyBorder="1" applyAlignment="1" applyProtection="1">
      <alignment horizontal="left"/>
    </xf>
    <xf numFmtId="187" fontId="59" fillId="29" borderId="18" xfId="49" applyNumberFormat="1" applyFont="1" applyFill="1" applyBorder="1" applyAlignment="1">
      <alignment horizontal="left"/>
    </xf>
    <xf numFmtId="0" fontId="59" fillId="29" borderId="18" xfId="45" applyNumberFormat="1" applyFont="1" applyFill="1" applyBorder="1"/>
    <xf numFmtId="187" fontId="59" fillId="29" borderId="18" xfId="49" applyNumberFormat="1" applyFont="1" applyFill="1" applyBorder="1"/>
    <xf numFmtId="0" fontId="37" fillId="0" borderId="0" xfId="0" quotePrefix="1" applyFont="1" applyAlignment="1">
      <alignment horizontal="right"/>
    </xf>
    <xf numFmtId="0" fontId="37" fillId="0" borderId="0" xfId="0" applyFont="1" applyAlignment="1" applyProtection="1">
      <alignment horizontal="left"/>
    </xf>
    <xf numFmtId="0" fontId="37" fillId="0" borderId="11" xfId="0" applyFont="1" applyBorder="1" applyAlignment="1" applyProtection="1">
      <alignment horizontal="center" vertical="center"/>
    </xf>
    <xf numFmtId="0" fontId="37" fillId="0" borderId="19" xfId="0" applyFont="1" applyBorder="1" applyAlignment="1" applyProtection="1">
      <alignment horizontal="center" vertical="center"/>
    </xf>
    <xf numFmtId="0" fontId="37" fillId="0" borderId="20" xfId="0" applyFont="1" applyBorder="1" applyAlignment="1" applyProtection="1">
      <alignment horizontal="center" vertical="center"/>
    </xf>
    <xf numFmtId="0" fontId="37" fillId="0" borderId="0" xfId="0" applyFont="1" applyAlignment="1">
      <alignment horizontal="left"/>
    </xf>
    <xf numFmtId="0" fontId="37" fillId="0" borderId="20" xfId="0" applyFont="1" applyBorder="1" applyAlignment="1" applyProtection="1">
      <alignment horizontal="left"/>
    </xf>
    <xf numFmtId="0" fontId="37" fillId="0" borderId="11" xfId="0" applyFont="1" applyBorder="1" applyAlignment="1" applyProtection="1">
      <alignment horizontal="left"/>
    </xf>
    <xf numFmtId="38" fontId="37" fillId="0" borderId="21" xfId="34" applyFont="1" applyBorder="1" applyAlignment="1"/>
    <xf numFmtId="38" fontId="37" fillId="30" borderId="21" xfId="34" applyFont="1" applyFill="1" applyBorder="1" applyAlignment="1"/>
    <xf numFmtId="0" fontId="37" fillId="0" borderId="0" xfId="0" applyFont="1" applyBorder="1" applyAlignment="1" applyProtection="1">
      <alignment horizontal="left"/>
    </xf>
    <xf numFmtId="38" fontId="37" fillId="0" borderId="0" xfId="34" applyFont="1" applyBorder="1" applyAlignment="1"/>
    <xf numFmtId="38" fontId="37" fillId="0" borderId="0" xfId="34" applyFont="1" applyAlignment="1"/>
    <xf numFmtId="38" fontId="37" fillId="0" borderId="0" xfId="0" applyNumberFormat="1" applyFont="1">
      <alignment vertical="center"/>
    </xf>
    <xf numFmtId="0" fontId="37" fillId="25" borderId="14" xfId="0" applyFont="1" applyFill="1" applyBorder="1" applyAlignment="1" applyProtection="1">
      <alignment horizontal="left"/>
    </xf>
    <xf numFmtId="186" fontId="37" fillId="30" borderId="13" xfId="34" applyNumberFormat="1" applyFont="1" applyFill="1" applyBorder="1" applyAlignment="1" applyProtection="1">
      <alignment horizontal="right"/>
    </xf>
    <xf numFmtId="186" fontId="37" fillId="25" borderId="13" xfId="34" applyNumberFormat="1" applyFont="1" applyFill="1" applyBorder="1" applyAlignment="1"/>
    <xf numFmtId="186" fontId="37" fillId="30" borderId="13" xfId="34" applyNumberFormat="1" applyFont="1" applyFill="1" applyBorder="1" applyAlignment="1"/>
    <xf numFmtId="186" fontId="37" fillId="29" borderId="13" xfId="34" applyNumberFormat="1" applyFont="1" applyFill="1" applyBorder="1" applyAlignment="1"/>
    <xf numFmtId="186" fontId="37" fillId="25" borderId="12" xfId="0" applyNumberFormat="1" applyFont="1" applyFill="1" applyBorder="1" applyAlignment="1"/>
    <xf numFmtId="188" fontId="37" fillId="25" borderId="13" xfId="0" applyNumberFormat="1" applyFont="1" applyFill="1" applyBorder="1" applyAlignment="1"/>
    <xf numFmtId="188" fontId="37" fillId="0" borderId="12" xfId="0" applyNumberFormat="1" applyFont="1" applyBorder="1" applyAlignment="1"/>
    <xf numFmtId="188" fontId="37" fillId="0" borderId="14" xfId="0" applyNumberFormat="1" applyFont="1" applyBorder="1" applyAlignment="1"/>
    <xf numFmtId="0" fontId="37" fillId="25" borderId="0" xfId="51" applyFont="1" applyFill="1" applyBorder="1" applyAlignment="1"/>
    <xf numFmtId="186" fontId="37" fillId="29" borderId="0" xfId="34" applyNumberFormat="1" applyFont="1" applyFill="1" applyBorder="1" applyAlignment="1"/>
    <xf numFmtId="186" fontId="37" fillId="29" borderId="0" xfId="34" applyNumberFormat="1" applyFont="1" applyFill="1" applyBorder="1" applyAlignment="1">
      <alignment horizontal="right"/>
    </xf>
    <xf numFmtId="186" fontId="37" fillId="31" borderId="21" xfId="34" applyNumberFormat="1" applyFont="1" applyFill="1" applyBorder="1" applyAlignment="1">
      <alignment horizontal="right"/>
    </xf>
    <xf numFmtId="186" fontId="37" fillId="25" borderId="21" xfId="34" applyNumberFormat="1" applyFont="1" applyFill="1" applyBorder="1" applyAlignment="1"/>
    <xf numFmtId="186" fontId="37" fillId="30" borderId="21" xfId="34" applyNumberFormat="1" applyFont="1" applyFill="1" applyBorder="1" applyAlignment="1"/>
    <xf numFmtId="186" fontId="37" fillId="29" borderId="21" xfId="34" applyNumberFormat="1" applyFont="1" applyFill="1" applyBorder="1" applyAlignment="1"/>
    <xf numFmtId="186" fontId="37" fillId="25" borderId="20" xfId="0" applyNumberFormat="1" applyFont="1" applyFill="1" applyBorder="1" applyAlignment="1"/>
    <xf numFmtId="188" fontId="37" fillId="25" borderId="21" xfId="0" applyNumberFormat="1" applyFont="1" applyFill="1" applyBorder="1" applyAlignment="1"/>
    <xf numFmtId="188" fontId="37" fillId="0" borderId="20" xfId="0" applyNumberFormat="1" applyFont="1" applyBorder="1" applyAlignment="1"/>
    <xf numFmtId="188" fontId="37" fillId="0" borderId="11" xfId="0" applyNumberFormat="1" applyFont="1" applyBorder="1" applyAlignment="1"/>
    <xf numFmtId="0" fontId="37" fillId="25" borderId="23" xfId="0" applyFont="1" applyFill="1" applyBorder="1" applyAlignment="1" applyProtection="1">
      <alignment horizontal="left"/>
    </xf>
    <xf numFmtId="186" fontId="37" fillId="30" borderId="24" xfId="34" applyNumberFormat="1" applyFont="1" applyFill="1" applyBorder="1" applyAlignment="1" applyProtection="1">
      <alignment horizontal="right"/>
    </xf>
    <xf numFmtId="186" fontId="37" fillId="25" borderId="24" xfId="34" applyNumberFormat="1" applyFont="1" applyFill="1" applyBorder="1" applyAlignment="1"/>
    <xf numFmtId="186" fontId="37" fillId="30" borderId="24" xfId="34" applyNumberFormat="1" applyFont="1" applyFill="1" applyBorder="1" applyAlignment="1"/>
    <xf numFmtId="186" fontId="37" fillId="29" borderId="24" xfId="34" applyNumberFormat="1" applyFont="1" applyFill="1" applyBorder="1" applyAlignment="1"/>
    <xf numFmtId="186" fontId="37" fillId="25" borderId="22" xfId="0" applyNumberFormat="1" applyFont="1" applyFill="1" applyBorder="1" applyAlignment="1"/>
    <xf numFmtId="188" fontId="37" fillId="25" borderId="24" xfId="0" applyNumberFormat="1" applyFont="1" applyFill="1" applyBorder="1" applyAlignment="1"/>
    <xf numFmtId="188" fontId="37" fillId="0" borderId="22" xfId="0" applyNumberFormat="1" applyFont="1" applyBorder="1" applyAlignment="1"/>
    <xf numFmtId="188" fontId="37" fillId="0" borderId="23" xfId="0" applyNumberFormat="1" applyFont="1" applyBorder="1" applyAlignment="1"/>
    <xf numFmtId="0" fontId="37" fillId="30" borderId="0" xfId="0" applyFont="1" applyFill="1" applyAlignment="1"/>
    <xf numFmtId="0" fontId="61" fillId="30" borderId="0" xfId="0" applyFont="1" applyFill="1" applyAlignment="1"/>
    <xf numFmtId="0" fontId="37" fillId="30" borderId="0" xfId="0" applyFont="1" applyFill="1" applyAlignment="1">
      <alignment horizontal="center"/>
    </xf>
    <xf numFmtId="0" fontId="37" fillId="30" borderId="21" xfId="0" applyFont="1" applyFill="1" applyBorder="1" applyAlignment="1"/>
    <xf numFmtId="186" fontId="37" fillId="0" borderId="18" xfId="34" applyNumberFormat="1" applyFont="1" applyBorder="1" applyAlignment="1"/>
    <xf numFmtId="186" fontId="37" fillId="29" borderId="18" xfId="0" applyNumberFormat="1" applyFont="1" applyFill="1" applyBorder="1">
      <alignment vertical="center"/>
    </xf>
    <xf numFmtId="38" fontId="37" fillId="0" borderId="19" xfId="34" applyFont="1" applyBorder="1" applyAlignment="1"/>
    <xf numFmtId="176" fontId="55" fillId="0" borderId="13" xfId="57" applyNumberFormat="1" applyFont="1" applyFill="1" applyBorder="1">
      <alignment vertical="center"/>
    </xf>
    <xf numFmtId="176" fontId="55" fillId="0" borderId="14" xfId="57" applyNumberFormat="1" applyFont="1" applyFill="1" applyBorder="1">
      <alignment vertical="center"/>
    </xf>
    <xf numFmtId="38" fontId="55" fillId="0" borderId="13" xfId="0" applyNumberFormat="1" applyFont="1" applyFill="1" applyBorder="1">
      <alignment vertical="center"/>
    </xf>
    <xf numFmtId="38" fontId="55" fillId="0" borderId="14" xfId="0" applyNumberFormat="1" applyFont="1" applyFill="1" applyBorder="1">
      <alignment vertical="center"/>
    </xf>
    <xf numFmtId="0" fontId="37" fillId="0" borderId="11" xfId="0" applyFont="1" applyBorder="1" applyAlignment="1">
      <alignment horizontal="center" vertical="center"/>
    </xf>
    <xf numFmtId="0" fontId="0" fillId="30" borderId="15" xfId="0" applyFont="1" applyFill="1" applyBorder="1" applyAlignment="1">
      <alignment horizontal="center" vertical="center"/>
    </xf>
    <xf numFmtId="0" fontId="0" fillId="30" borderId="19" xfId="0" applyFont="1" applyFill="1" applyBorder="1" applyAlignment="1">
      <alignment horizontal="center" vertical="center"/>
    </xf>
    <xf numFmtId="0" fontId="0" fillId="30" borderId="19" xfId="0" applyFont="1" applyFill="1" applyBorder="1" applyAlignment="1">
      <alignment horizontal="center" vertical="center"/>
    </xf>
    <xf numFmtId="0" fontId="0" fillId="30" borderId="22" xfId="0" applyFont="1" applyFill="1" applyBorder="1" applyAlignment="1">
      <alignment horizontal="center" vertical="center"/>
    </xf>
    <xf numFmtId="0" fontId="0" fillId="30" borderId="0" xfId="0" applyFont="1" applyFill="1" applyBorder="1" applyAlignment="1">
      <alignment horizontal="center" vertical="center"/>
    </xf>
    <xf numFmtId="49" fontId="42" fillId="0" borderId="10" xfId="47" applyNumberFormat="1" applyFont="1" applyFill="1" applyBorder="1" applyAlignment="1">
      <alignment vertical="top"/>
    </xf>
    <xf numFmtId="196" fontId="0" fillId="0" borderId="24" xfId="0" applyNumberFormat="1" applyFont="1" applyBorder="1">
      <alignment vertical="center"/>
    </xf>
    <xf numFmtId="196" fontId="0" fillId="0" borderId="23" xfId="0" applyNumberFormat="1" applyFont="1" applyBorder="1">
      <alignment vertical="center"/>
    </xf>
    <xf numFmtId="196" fontId="0" fillId="0" borderId="22" xfId="0" applyNumberFormat="1" applyFont="1" applyBorder="1">
      <alignment vertical="center"/>
    </xf>
    <xf numFmtId="38" fontId="1" fillId="0" borderId="0" xfId="35" applyFont="1" applyFill="1" applyBorder="1" applyAlignment="1"/>
    <xf numFmtId="0" fontId="1" fillId="0" borderId="17" xfId="65" applyFont="1" applyBorder="1" applyProtection="1">
      <protection locked="0"/>
    </xf>
    <xf numFmtId="38" fontId="1" fillId="0" borderId="0" xfId="35" applyFont="1" applyFill="1" applyBorder="1" applyAlignment="1" applyProtection="1">
      <alignment horizontal="right"/>
      <protection locked="0"/>
    </xf>
    <xf numFmtId="38" fontId="5" fillId="0" borderId="0" xfId="35" quotePrefix="1" applyFont="1" applyFill="1" applyBorder="1" applyAlignment="1">
      <alignment horizontal="right"/>
    </xf>
    <xf numFmtId="0" fontId="1" fillId="0" borderId="11" xfId="65" applyFont="1" applyBorder="1" applyProtection="1">
      <protection locked="0"/>
    </xf>
    <xf numFmtId="38" fontId="1" fillId="0" borderId="21" xfId="35" applyFont="1" applyFill="1" applyBorder="1" applyAlignment="1"/>
    <xf numFmtId="0" fontId="1" fillId="0" borderId="0" xfId="66" applyFont="1"/>
    <xf numFmtId="38" fontId="1" fillId="0" borderId="0" xfId="35" applyFont="1" applyFill="1" applyBorder="1" applyAlignment="1" applyProtection="1">
      <protection locked="0"/>
    </xf>
    <xf numFmtId="0" fontId="1" fillId="0" borderId="14" xfId="65" applyFont="1" applyBorder="1" applyProtection="1">
      <protection locked="0"/>
    </xf>
    <xf numFmtId="38" fontId="1" fillId="0" borderId="13" xfId="35" applyFont="1" applyFill="1" applyBorder="1" applyAlignment="1"/>
    <xf numFmtId="0" fontId="1" fillId="31" borderId="11" xfId="65" applyFont="1" applyFill="1" applyBorder="1" applyProtection="1">
      <protection locked="0"/>
    </xf>
    <xf numFmtId="38" fontId="1" fillId="31" borderId="21" xfId="35" applyFont="1" applyFill="1" applyBorder="1" applyAlignment="1">
      <alignment horizontal="right"/>
    </xf>
    <xf numFmtId="38" fontId="1" fillId="31" borderId="21" xfId="35" applyFont="1" applyFill="1" applyBorder="1" applyAlignment="1"/>
    <xf numFmtId="38" fontId="1" fillId="0" borderId="13" xfId="35" applyFont="1" applyFill="1" applyBorder="1" applyAlignment="1" applyProtection="1">
      <alignment horizontal="right"/>
      <protection locked="0"/>
    </xf>
    <xf numFmtId="38" fontId="5" fillId="0" borderId="13" xfId="35" quotePrefix="1" applyFont="1" applyFill="1" applyBorder="1" applyAlignment="1">
      <alignment horizontal="right"/>
    </xf>
    <xf numFmtId="38" fontId="1" fillId="0" borderId="21" xfId="35" applyFont="1" applyFill="1" applyBorder="1" applyAlignment="1" applyProtection="1">
      <alignment horizontal="right"/>
      <protection locked="0"/>
    </xf>
    <xf numFmtId="38" fontId="5" fillId="0" borderId="21" xfId="35" quotePrefix="1" applyFont="1" applyFill="1" applyBorder="1" applyAlignment="1">
      <alignment horizontal="right"/>
    </xf>
    <xf numFmtId="38" fontId="1" fillId="31" borderId="21" xfId="35" applyFont="1" applyFill="1" applyBorder="1" applyAlignment="1" applyProtection="1">
      <alignment horizontal="right"/>
      <protection locked="0"/>
    </xf>
    <xf numFmtId="38" fontId="5" fillId="31" borderId="21" xfId="35" quotePrefix="1" applyFont="1" applyFill="1" applyBorder="1" applyAlignment="1">
      <alignment horizontal="right"/>
    </xf>
    <xf numFmtId="38" fontId="0" fillId="0" borderId="0" xfId="35" applyFont="1" applyFill="1" applyBorder="1" applyAlignment="1"/>
    <xf numFmtId="0" fontId="1" fillId="29" borderId="17" xfId="65" applyFont="1" applyFill="1" applyBorder="1" applyProtection="1">
      <protection locked="0"/>
    </xf>
    <xf numFmtId="38" fontId="1" fillId="29" borderId="0" xfId="35" applyFont="1" applyFill="1" applyBorder="1" applyAlignment="1"/>
    <xf numFmtId="0" fontId="1" fillId="29" borderId="14" xfId="65" applyFont="1" applyFill="1" applyBorder="1" applyProtection="1">
      <protection locked="0"/>
    </xf>
    <xf numFmtId="38" fontId="1" fillId="29" borderId="13" xfId="35" applyFont="1" applyFill="1" applyBorder="1" applyAlignment="1"/>
    <xf numFmtId="38" fontId="1" fillId="29" borderId="0" xfId="35" applyFont="1" applyFill="1" applyBorder="1" applyAlignment="1" applyProtection="1">
      <alignment horizontal="right"/>
      <protection locked="0"/>
    </xf>
    <xf numFmtId="38" fontId="5" fillId="29" borderId="0" xfId="35" quotePrefix="1" applyFont="1" applyFill="1" applyBorder="1" applyAlignment="1">
      <alignment horizontal="right"/>
    </xf>
    <xf numFmtId="38" fontId="1" fillId="29" borderId="13" xfId="35" applyFont="1" applyFill="1" applyBorder="1" applyAlignment="1" applyProtection="1">
      <alignment horizontal="right"/>
      <protection locked="0"/>
    </xf>
    <xf numFmtId="38" fontId="5" fillId="29" borderId="13" xfId="35" quotePrefix="1" applyFont="1" applyFill="1" applyBorder="1" applyAlignment="1">
      <alignment horizontal="right"/>
    </xf>
    <xf numFmtId="0" fontId="0" fillId="29" borderId="17" xfId="65" applyFont="1" applyFill="1" applyBorder="1" applyProtection="1">
      <protection locked="0"/>
    </xf>
    <xf numFmtId="0" fontId="0" fillId="30" borderId="17" xfId="65" applyFont="1" applyFill="1" applyBorder="1" applyProtection="1">
      <protection locked="0"/>
    </xf>
    <xf numFmtId="38" fontId="1" fillId="30" borderId="0" xfId="35" applyFont="1" applyFill="1" applyBorder="1" applyAlignment="1"/>
    <xf numFmtId="0" fontId="0" fillId="30" borderId="24" xfId="0" applyFill="1" applyBorder="1" applyAlignment="1">
      <alignment horizontal="center" vertical="center"/>
    </xf>
    <xf numFmtId="0" fontId="0" fillId="30" borderId="15" xfId="0" applyFill="1" applyBorder="1" applyAlignment="1">
      <alignment horizontal="center" vertical="center"/>
    </xf>
    <xf numFmtId="0" fontId="0" fillId="30" borderId="19" xfId="0" applyFill="1" applyBorder="1" applyAlignment="1">
      <alignment horizontal="center" vertical="center"/>
    </xf>
    <xf numFmtId="0" fontId="0" fillId="29" borderId="14" xfId="65" applyFont="1" applyFill="1" applyBorder="1" applyProtection="1">
      <protection locked="0"/>
    </xf>
    <xf numFmtId="0" fontId="0" fillId="29" borderId="11" xfId="65" applyFont="1" applyFill="1" applyBorder="1" applyProtection="1">
      <protection locked="0"/>
    </xf>
    <xf numFmtId="38" fontId="1" fillId="29" borderId="21" xfId="35" applyFont="1" applyFill="1" applyBorder="1" applyAlignment="1"/>
    <xf numFmtId="0" fontId="0" fillId="0" borderId="0" xfId="66" applyFont="1"/>
    <xf numFmtId="0" fontId="0" fillId="30" borderId="18" xfId="0" applyFill="1" applyBorder="1" applyAlignment="1">
      <alignment horizontal="center" vertical="center"/>
    </xf>
    <xf numFmtId="38" fontId="57" fillId="31" borderId="0" xfId="34" applyFont="1" applyFill="1" applyBorder="1">
      <alignment vertical="center"/>
    </xf>
    <xf numFmtId="0" fontId="0" fillId="30" borderId="19" xfId="0" applyFill="1" applyBorder="1" applyAlignment="1">
      <alignment horizontal="center" vertical="center"/>
    </xf>
    <xf numFmtId="0" fontId="0" fillId="30" borderId="18" xfId="0" applyFill="1" applyBorder="1" applyAlignment="1">
      <alignment horizontal="center" vertical="center"/>
    </xf>
    <xf numFmtId="38" fontId="0" fillId="30" borderId="24" xfId="34" applyFont="1" applyFill="1" applyBorder="1" applyAlignment="1">
      <alignment horizontal="right" vertical="center"/>
    </xf>
    <xf numFmtId="38" fontId="1" fillId="30" borderId="0" xfId="34" applyFont="1" applyFill="1" applyBorder="1" applyAlignment="1">
      <alignment horizontal="right" vertical="center"/>
    </xf>
    <xf numFmtId="38" fontId="1" fillId="30" borderId="24" xfId="34" applyFont="1" applyFill="1" applyBorder="1" applyAlignment="1">
      <alignment horizontal="right" vertical="center"/>
    </xf>
    <xf numFmtId="38" fontId="0" fillId="30" borderId="21" xfId="34" applyFont="1" applyFill="1" applyBorder="1" applyAlignment="1">
      <alignment horizontal="right" vertical="center"/>
    </xf>
    <xf numFmtId="38" fontId="0" fillId="30" borderId="22" xfId="34" applyFont="1" applyFill="1" applyBorder="1" applyAlignment="1">
      <alignment horizontal="right" vertical="center"/>
    </xf>
    <xf numFmtId="38" fontId="0" fillId="30" borderId="10" xfId="34" applyFont="1" applyFill="1" applyBorder="1" applyAlignment="1">
      <alignment horizontal="right" vertical="center"/>
    </xf>
    <xf numFmtId="38" fontId="0" fillId="30" borderId="23" xfId="34" applyFont="1" applyFill="1" applyBorder="1" applyAlignment="1">
      <alignment horizontal="right" vertical="center"/>
    </xf>
    <xf numFmtId="38" fontId="1" fillId="30" borderId="16" xfId="34" applyFont="1" applyFill="1" applyBorder="1" applyAlignment="1">
      <alignment horizontal="right" vertical="center"/>
    </xf>
    <xf numFmtId="38" fontId="1" fillId="30" borderId="18" xfId="34" applyFont="1" applyFill="1" applyBorder="1" applyAlignment="1">
      <alignment horizontal="right" vertical="center"/>
    </xf>
    <xf numFmtId="38" fontId="1" fillId="30" borderId="17" xfId="34" applyFont="1" applyFill="1" applyBorder="1" applyAlignment="1">
      <alignment horizontal="right" vertical="center"/>
    </xf>
    <xf numFmtId="38" fontId="1" fillId="30" borderId="22" xfId="34" applyFont="1" applyFill="1" applyBorder="1" applyAlignment="1">
      <alignment horizontal="right" vertical="center"/>
    </xf>
    <xf numFmtId="38" fontId="1" fillId="30" borderId="10" xfId="34" applyFont="1" applyFill="1" applyBorder="1" applyAlignment="1">
      <alignment horizontal="right" vertical="center"/>
    </xf>
    <xf numFmtId="38" fontId="1" fillId="30" borderId="23" xfId="34" applyFont="1" applyFill="1" applyBorder="1" applyAlignment="1">
      <alignment horizontal="right" vertical="center"/>
    </xf>
    <xf numFmtId="0" fontId="0" fillId="30" borderId="19" xfId="0" applyFill="1" applyBorder="1" applyAlignment="1">
      <alignment horizontal="center" vertical="center"/>
    </xf>
    <xf numFmtId="0" fontId="0" fillId="30" borderId="24" xfId="0" applyFill="1" applyBorder="1" applyAlignment="1">
      <alignment horizontal="center" vertical="center"/>
    </xf>
    <xf numFmtId="0" fontId="0" fillId="30" borderId="15" xfId="0" applyFill="1" applyBorder="1" applyAlignment="1">
      <alignment horizontal="center" vertical="center"/>
    </xf>
    <xf numFmtId="0" fontId="0" fillId="30" borderId="19" xfId="0" applyFill="1" applyBorder="1" applyAlignment="1">
      <alignment horizontal="center" vertical="center"/>
    </xf>
    <xf numFmtId="3" fontId="0" fillId="0" borderId="13" xfId="0" applyNumberFormat="1" applyBorder="1">
      <alignment vertical="center"/>
    </xf>
    <xf numFmtId="3" fontId="0" fillId="0" borderId="0" xfId="0" applyNumberFormat="1" applyBorder="1">
      <alignment vertical="center"/>
    </xf>
    <xf numFmtId="0" fontId="0" fillId="0" borderId="15" xfId="0" applyBorder="1">
      <alignment vertical="center"/>
    </xf>
    <xf numFmtId="0" fontId="0" fillId="0" borderId="18" xfId="0" applyBorder="1">
      <alignment vertical="center"/>
    </xf>
    <xf numFmtId="3" fontId="0" fillId="0" borderId="15" xfId="0" applyNumberFormat="1" applyBorder="1">
      <alignment vertical="center"/>
    </xf>
    <xf numFmtId="3" fontId="0" fillId="0" borderId="18" xfId="0" applyNumberFormat="1" applyBorder="1">
      <alignment vertical="center"/>
    </xf>
    <xf numFmtId="38" fontId="0" fillId="0" borderId="18" xfId="34" applyFont="1" applyBorder="1">
      <alignment vertical="center"/>
    </xf>
    <xf numFmtId="0" fontId="37" fillId="30" borderId="70" xfId="0" applyFont="1" applyFill="1" applyBorder="1">
      <alignment vertical="center"/>
    </xf>
    <xf numFmtId="0" fontId="1" fillId="0" borderId="24" xfId="0" applyFont="1" applyBorder="1" applyAlignment="1">
      <alignment horizontal="center"/>
    </xf>
    <xf numFmtId="38" fontId="1" fillId="0" borderId="19" xfId="35" applyFont="1" applyFill="1" applyBorder="1" applyAlignment="1" applyProtection="1">
      <alignment horizontal="center" wrapText="1"/>
      <protection locked="0"/>
    </xf>
    <xf numFmtId="38" fontId="0" fillId="0" borderId="20" xfId="35" applyFont="1" applyFill="1" applyBorder="1" applyAlignment="1" applyProtection="1">
      <alignment horizontal="center" wrapText="1"/>
      <protection locked="0"/>
    </xf>
    <xf numFmtId="38" fontId="1" fillId="0" borderId="16" xfId="35" applyFont="1" applyFill="1" applyBorder="1" applyAlignment="1"/>
    <xf numFmtId="38" fontId="1" fillId="0" borderId="12" xfId="35" applyFont="1" applyFill="1" applyBorder="1" applyAlignment="1"/>
    <xf numFmtId="38" fontId="1" fillId="0" borderId="14" xfId="35" applyFont="1" applyFill="1" applyBorder="1" applyAlignment="1"/>
    <xf numFmtId="38" fontId="1" fillId="0" borderId="20" xfId="35" applyFont="1" applyFill="1" applyBorder="1" applyAlignment="1"/>
    <xf numFmtId="38" fontId="1" fillId="29" borderId="16" xfId="35" applyFont="1" applyFill="1" applyBorder="1" applyAlignment="1"/>
    <xf numFmtId="38" fontId="1" fillId="29" borderId="12" xfId="35" applyFont="1" applyFill="1" applyBorder="1" applyAlignment="1"/>
    <xf numFmtId="38" fontId="1" fillId="29" borderId="14" xfId="35" applyFont="1" applyFill="1" applyBorder="1" applyAlignment="1"/>
    <xf numFmtId="38" fontId="1" fillId="31" borderId="20" xfId="35" applyFont="1" applyFill="1" applyBorder="1" applyAlignment="1"/>
    <xf numFmtId="38" fontId="1" fillId="29" borderId="20" xfId="35" applyFont="1" applyFill="1" applyBorder="1" applyAlignment="1"/>
    <xf numFmtId="38" fontId="1" fillId="29" borderId="11" xfId="35" applyFont="1" applyFill="1" applyBorder="1" applyAlignment="1"/>
    <xf numFmtId="38" fontId="5" fillId="0" borderId="12" xfId="35" quotePrefix="1" applyFont="1" applyFill="1" applyBorder="1" applyAlignment="1">
      <alignment horizontal="right"/>
    </xf>
    <xf numFmtId="38" fontId="5" fillId="0" borderId="14" xfId="35" quotePrefix="1" applyFont="1" applyFill="1" applyBorder="1" applyAlignment="1">
      <alignment horizontal="right"/>
    </xf>
    <xf numFmtId="38" fontId="5" fillId="0" borderId="16" xfId="35" quotePrefix="1" applyFont="1" applyFill="1" applyBorder="1" applyAlignment="1">
      <alignment horizontal="right"/>
    </xf>
    <xf numFmtId="38" fontId="5" fillId="0" borderId="17" xfId="35" quotePrefix="1" applyFont="1" applyFill="1" applyBorder="1" applyAlignment="1">
      <alignment horizontal="right"/>
    </xf>
    <xf numFmtId="38" fontId="5" fillId="0" borderId="20" xfId="35" quotePrefix="1" applyFont="1" applyFill="1" applyBorder="1" applyAlignment="1">
      <alignment horizontal="right"/>
    </xf>
    <xf numFmtId="38" fontId="5" fillId="0" borderId="11" xfId="35" quotePrefix="1" applyFont="1" applyFill="1" applyBorder="1" applyAlignment="1">
      <alignment horizontal="right"/>
    </xf>
    <xf numFmtId="38" fontId="5" fillId="29" borderId="16" xfId="35" quotePrefix="1" applyFont="1" applyFill="1" applyBorder="1" applyAlignment="1">
      <alignment horizontal="right"/>
    </xf>
    <xf numFmtId="38" fontId="5" fillId="29" borderId="17" xfId="35" quotePrefix="1" applyFont="1" applyFill="1" applyBorder="1" applyAlignment="1">
      <alignment horizontal="right"/>
    </xf>
    <xf numFmtId="38" fontId="5" fillId="29" borderId="12" xfId="35" quotePrefix="1" applyFont="1" applyFill="1" applyBorder="1" applyAlignment="1">
      <alignment horizontal="right"/>
    </xf>
    <xf numFmtId="38" fontId="5" fillId="29" borderId="14" xfId="35" quotePrefix="1" applyFont="1" applyFill="1" applyBorder="1" applyAlignment="1">
      <alignment horizontal="right"/>
    </xf>
    <xf numFmtId="38" fontId="5" fillId="31" borderId="20" xfId="35" quotePrefix="1" applyFont="1" applyFill="1" applyBorder="1" applyAlignment="1">
      <alignment horizontal="right"/>
    </xf>
    <xf numFmtId="38" fontId="5" fillId="31" borderId="11" xfId="35" quotePrefix="1" applyFont="1" applyFill="1" applyBorder="1" applyAlignment="1">
      <alignment horizontal="right"/>
    </xf>
    <xf numFmtId="0" fontId="0" fillId="30" borderId="15" xfId="0" applyFill="1" applyBorder="1" applyAlignment="1">
      <alignment horizontal="center" vertical="center"/>
    </xf>
    <xf numFmtId="0" fontId="37" fillId="29" borderId="71" xfId="0" applyFont="1" applyFill="1" applyBorder="1">
      <alignment vertical="center"/>
    </xf>
    <xf numFmtId="38" fontId="37" fillId="29" borderId="72" xfId="34" applyFont="1" applyFill="1" applyBorder="1">
      <alignment vertical="center"/>
    </xf>
    <xf numFmtId="38" fontId="37" fillId="29" borderId="19" xfId="34" applyFont="1" applyFill="1" applyBorder="1">
      <alignment vertical="center"/>
    </xf>
    <xf numFmtId="38" fontId="37" fillId="29" borderId="20" xfId="34" applyFont="1" applyFill="1" applyBorder="1">
      <alignment vertical="center"/>
    </xf>
    <xf numFmtId="176" fontId="37" fillId="29" borderId="73" xfId="34" applyNumberFormat="1" applyFont="1" applyFill="1" applyBorder="1">
      <alignment vertical="center"/>
    </xf>
    <xf numFmtId="38" fontId="37" fillId="29" borderId="21" xfId="34" applyFont="1" applyFill="1" applyBorder="1">
      <alignment vertical="center"/>
    </xf>
    <xf numFmtId="38" fontId="37" fillId="29" borderId="74" xfId="34" applyFont="1" applyFill="1" applyBorder="1">
      <alignment vertical="center"/>
    </xf>
    <xf numFmtId="176" fontId="37" fillId="29" borderId="75" xfId="34" applyNumberFormat="1" applyFont="1" applyFill="1" applyBorder="1">
      <alignment vertical="center"/>
    </xf>
    <xf numFmtId="0" fontId="37" fillId="29" borderId="75" xfId="0" applyFont="1" applyFill="1" applyBorder="1">
      <alignment vertical="center"/>
    </xf>
    <xf numFmtId="38" fontId="37" fillId="29" borderId="95" xfId="34" applyFont="1" applyFill="1" applyBorder="1">
      <alignment vertical="center"/>
    </xf>
    <xf numFmtId="38" fontId="37" fillId="29" borderId="96" xfId="34" applyFont="1" applyFill="1" applyBorder="1">
      <alignment vertical="center"/>
    </xf>
    <xf numFmtId="176" fontId="37" fillId="29" borderId="59" xfId="34" applyNumberFormat="1" applyFont="1" applyFill="1" applyBorder="1">
      <alignment vertical="center"/>
    </xf>
    <xf numFmtId="38" fontId="37" fillId="29" borderId="55" xfId="34" applyFont="1" applyFill="1" applyBorder="1">
      <alignment vertical="center"/>
    </xf>
    <xf numFmtId="176" fontId="37" fillId="29" borderId="60" xfId="34" applyNumberFormat="1" applyFont="1" applyFill="1" applyBorder="1">
      <alignment vertical="center"/>
    </xf>
    <xf numFmtId="176" fontId="37" fillId="29" borderId="21" xfId="34" applyNumberFormat="1" applyFont="1" applyFill="1" applyBorder="1">
      <alignment vertical="center"/>
    </xf>
    <xf numFmtId="38" fontId="37" fillId="29" borderId="11" xfId="34" applyFont="1" applyFill="1" applyBorder="1">
      <alignment vertical="center"/>
    </xf>
    <xf numFmtId="38" fontId="37" fillId="29" borderId="67" xfId="34" applyFont="1" applyFill="1" applyBorder="1">
      <alignment vertical="center"/>
    </xf>
    <xf numFmtId="38" fontId="37" fillId="29" borderId="10" xfId="34" applyFont="1" applyFill="1" applyBorder="1">
      <alignment vertical="center"/>
    </xf>
    <xf numFmtId="176" fontId="37" fillId="29" borderId="66" xfId="34" applyNumberFormat="1" applyFont="1" applyFill="1" applyBorder="1">
      <alignment vertical="center"/>
    </xf>
    <xf numFmtId="49" fontId="16" fillId="0" borderId="0" xfId="0" applyNumberFormat="1" applyFont="1" applyFill="1" applyAlignment="1"/>
    <xf numFmtId="176" fontId="45" fillId="0" borderId="13" xfId="0" applyNumberFormat="1" applyFont="1" applyBorder="1">
      <alignment vertical="center"/>
    </xf>
    <xf numFmtId="176" fontId="45" fillId="0" borderId="0" xfId="0" applyNumberFormat="1" applyFont="1" applyBorder="1">
      <alignment vertical="center"/>
    </xf>
    <xf numFmtId="176" fontId="45" fillId="0" borderId="21" xfId="0" applyNumberFormat="1" applyFont="1" applyBorder="1">
      <alignment vertical="center"/>
    </xf>
    <xf numFmtId="176" fontId="29" fillId="29" borderId="0" xfId="34" applyNumberFormat="1" applyFont="1" applyFill="1" applyBorder="1" applyAlignment="1"/>
    <xf numFmtId="0" fontId="29" fillId="0" borderId="0" xfId="52" quotePrefix="1" applyFont="1" applyFill="1" applyAlignment="1">
      <alignment horizontal="right"/>
    </xf>
    <xf numFmtId="14" fontId="29" fillId="29" borderId="18" xfId="52" applyNumberFormat="1" applyFont="1" applyFill="1" applyBorder="1" applyAlignment="1">
      <alignment horizontal="center"/>
    </xf>
    <xf numFmtId="14" fontId="29" fillId="29" borderId="19" xfId="52" applyNumberFormat="1" applyFont="1" applyFill="1" applyBorder="1" applyAlignment="1">
      <alignment horizontal="center"/>
    </xf>
    <xf numFmtId="200" fontId="53" fillId="29" borderId="16" xfId="59" applyNumberFormat="1" applyFont="1" applyFill="1" applyBorder="1" applyAlignment="1">
      <alignment horizontal="right"/>
    </xf>
    <xf numFmtId="0" fontId="53" fillId="29" borderId="17" xfId="59" applyFont="1" applyFill="1" applyBorder="1" applyAlignment="1">
      <alignment horizontal="left"/>
    </xf>
    <xf numFmtId="38" fontId="53" fillId="29" borderId="17" xfId="34" applyFont="1" applyFill="1" applyBorder="1" applyAlignment="1">
      <alignment horizontal="right"/>
    </xf>
    <xf numFmtId="196" fontId="53" fillId="29" borderId="18" xfId="0" quotePrefix="1" applyNumberFormat="1" applyFont="1" applyFill="1" applyBorder="1" applyAlignment="1">
      <alignment horizontal="right"/>
    </xf>
    <xf numFmtId="196" fontId="53" fillId="29" borderId="0" xfId="0" quotePrefix="1" applyNumberFormat="1" applyFont="1" applyFill="1" applyAlignment="1">
      <alignment horizontal="right"/>
    </xf>
    <xf numFmtId="38" fontId="53" fillId="29" borderId="0" xfId="57" quotePrefix="1" applyFont="1" applyFill="1" applyBorder="1" applyAlignment="1">
      <alignment horizontal="right"/>
    </xf>
    <xf numFmtId="38" fontId="53" fillId="29" borderId="18" xfId="57" quotePrefix="1" applyFont="1" applyFill="1" applyBorder="1" applyAlignment="1">
      <alignment horizontal="right"/>
    </xf>
    <xf numFmtId="38" fontId="53" fillId="29" borderId="16" xfId="57" quotePrefix="1" applyFont="1" applyFill="1" applyBorder="1" applyAlignment="1">
      <alignment horizontal="right"/>
    </xf>
    <xf numFmtId="38" fontId="53" fillId="29" borderId="17" xfId="57" applyFont="1" applyFill="1" applyBorder="1" applyAlignment="1"/>
    <xf numFmtId="38" fontId="53" fillId="29" borderId="16" xfId="57" applyFont="1" applyFill="1" applyBorder="1" applyAlignment="1"/>
    <xf numFmtId="38" fontId="53" fillId="29" borderId="18" xfId="34" applyFont="1" applyFill="1" applyBorder="1" applyAlignment="1"/>
    <xf numFmtId="186" fontId="53" fillId="29" borderId="0" xfId="0" applyNumberFormat="1" applyFont="1" applyFill="1" applyAlignment="1"/>
    <xf numFmtId="0" fontId="0" fillId="30" borderId="0" xfId="0" applyFill="1" applyAlignment="1">
      <alignment horizontal="right" vertical="center"/>
    </xf>
    <xf numFmtId="196" fontId="0" fillId="0" borderId="15" xfId="0" applyNumberFormat="1" applyFont="1" applyBorder="1">
      <alignment vertical="center"/>
    </xf>
    <xf numFmtId="196" fontId="0" fillId="0" borderId="18" xfId="0" applyNumberFormat="1" applyFont="1" applyBorder="1">
      <alignment vertical="center"/>
    </xf>
    <xf numFmtId="196" fontId="0" fillId="0" borderId="19" xfId="0" applyNumberFormat="1" applyFont="1" applyBorder="1">
      <alignment vertical="center"/>
    </xf>
    <xf numFmtId="196" fontId="0" fillId="0" borderId="10" xfId="0" applyNumberFormat="1" applyFont="1" applyBorder="1">
      <alignment vertical="center"/>
    </xf>
    <xf numFmtId="0" fontId="29" fillId="0" borderId="0" xfId="0" quotePrefix="1" applyFont="1" applyFill="1" applyBorder="1" applyAlignment="1"/>
    <xf numFmtId="0" fontId="29" fillId="0" borderId="0" xfId="0" quotePrefix="1" applyFont="1" applyFill="1" applyBorder="1" applyAlignment="1">
      <alignment horizontal="right"/>
    </xf>
    <xf numFmtId="0" fontId="29" fillId="0" borderId="24" xfId="52" applyFont="1" applyBorder="1"/>
    <xf numFmtId="0" fontId="29" fillId="0" borderId="24" xfId="52" applyFont="1" applyFill="1" applyBorder="1" applyAlignment="1">
      <alignment vertical="center"/>
    </xf>
    <xf numFmtId="0" fontId="29" fillId="0" borderId="24" xfId="52" applyFont="1" applyBorder="1" applyAlignment="1"/>
    <xf numFmtId="0" fontId="1" fillId="0" borderId="15" xfId="0" applyFont="1" applyBorder="1" applyAlignment="1"/>
    <xf numFmtId="0" fontId="0" fillId="0" borderId="19" xfId="0" applyFont="1" applyBorder="1" applyAlignment="1"/>
    <xf numFmtId="0" fontId="1" fillId="0" borderId="18" xfId="0" applyFont="1" applyBorder="1" applyAlignment="1"/>
    <xf numFmtId="0" fontId="1" fillId="0" borderId="19" xfId="0" applyFont="1" applyBorder="1" applyAlignment="1"/>
    <xf numFmtId="0" fontId="0" fillId="0" borderId="15" xfId="0" applyFont="1" applyBorder="1" applyAlignment="1"/>
    <xf numFmtId="0" fontId="37" fillId="29" borderId="13" xfId="0" applyFont="1" applyFill="1" applyBorder="1" applyAlignment="1">
      <alignment horizontal="center" vertical="center"/>
    </xf>
    <xf numFmtId="0" fontId="37" fillId="29" borderId="55" xfId="0" applyFont="1" applyFill="1" applyBorder="1">
      <alignment vertical="center"/>
    </xf>
    <xf numFmtId="0" fontId="37" fillId="29" borderId="51" xfId="0" applyFont="1" applyFill="1" applyBorder="1" applyAlignment="1">
      <alignment horizontal="center" vertical="center"/>
    </xf>
    <xf numFmtId="0" fontId="37" fillId="29" borderId="59" xfId="0" applyFont="1" applyFill="1" applyBorder="1">
      <alignment vertical="center"/>
    </xf>
    <xf numFmtId="0" fontId="37" fillId="29" borderId="52" xfId="0" applyFont="1" applyFill="1" applyBorder="1" applyAlignment="1">
      <alignment horizontal="center" vertical="center"/>
    </xf>
    <xf numFmtId="0" fontId="37" fillId="29" borderId="60" xfId="0" applyFont="1" applyFill="1" applyBorder="1">
      <alignment vertical="center"/>
    </xf>
    <xf numFmtId="176" fontId="29" fillId="30" borderId="0" xfId="34" applyNumberFormat="1" applyFont="1" applyFill="1" applyBorder="1" applyAlignment="1"/>
    <xf numFmtId="0" fontId="29" fillId="30" borderId="0" xfId="0" applyFont="1" applyFill="1" applyBorder="1" applyAlignment="1">
      <alignment horizontal="center" vertical="center"/>
    </xf>
    <xf numFmtId="0" fontId="29" fillId="30" borderId="0" xfId="51" applyFont="1" applyFill="1" applyBorder="1" applyAlignment="1" applyProtection="1">
      <alignment horizontal="right"/>
    </xf>
    <xf numFmtId="176" fontId="29" fillId="30" borderId="0" xfId="34" applyNumberFormat="1" applyFont="1" applyFill="1" applyBorder="1" applyAlignment="1">
      <alignment horizontal="right"/>
    </xf>
    <xf numFmtId="0" fontId="37" fillId="29" borderId="0" xfId="0" applyFont="1" applyFill="1" applyAlignment="1">
      <alignment horizontal="center" vertical="center"/>
    </xf>
    <xf numFmtId="176" fontId="37" fillId="30" borderId="0" xfId="0" applyNumberFormat="1" applyFont="1" applyFill="1" applyBorder="1">
      <alignment vertical="center"/>
    </xf>
    <xf numFmtId="0" fontId="37" fillId="29" borderId="0" xfId="0" applyFont="1" applyFill="1">
      <alignment vertical="center"/>
    </xf>
    <xf numFmtId="176" fontId="37" fillId="29" borderId="0" xfId="0" applyNumberFormat="1" applyFont="1" applyFill="1">
      <alignment vertical="center"/>
    </xf>
    <xf numFmtId="0" fontId="29" fillId="29" borderId="0" xfId="0" applyFont="1" applyFill="1">
      <alignment vertical="center"/>
    </xf>
    <xf numFmtId="176" fontId="1" fillId="30" borderId="22" xfId="34" applyNumberFormat="1" applyFont="1" applyFill="1" applyBorder="1">
      <alignment vertical="center"/>
    </xf>
    <xf numFmtId="196" fontId="42" fillId="0" borderId="11" xfId="47" quotePrefix="1" applyNumberFormat="1" applyFont="1" applyFill="1" applyBorder="1" applyAlignment="1">
      <alignment horizontal="right" vertical="top"/>
    </xf>
    <xf numFmtId="196" fontId="42" fillId="0" borderId="17" xfId="47" quotePrefix="1" applyNumberFormat="1" applyFont="1" applyFill="1" applyBorder="1" applyAlignment="1">
      <alignment horizontal="right" vertical="top"/>
    </xf>
    <xf numFmtId="49" fontId="42" fillId="30" borderId="12" xfId="47" applyNumberFormat="1" applyFont="1" applyFill="1" applyBorder="1" applyAlignment="1">
      <alignment vertical="top"/>
    </xf>
    <xf numFmtId="196" fontId="42" fillId="30" borderId="14" xfId="47" quotePrefix="1" applyNumberFormat="1" applyFont="1" applyFill="1" applyBorder="1" applyAlignment="1">
      <alignment horizontal="right" vertical="top"/>
    </xf>
    <xf numFmtId="196" fontId="42" fillId="30" borderId="15" xfId="47" quotePrefix="1" applyNumberFormat="1" applyFont="1" applyFill="1" applyBorder="1" applyAlignment="1">
      <alignment horizontal="right" vertical="top"/>
    </xf>
    <xf numFmtId="49" fontId="42" fillId="0" borderId="21" xfId="47" applyNumberFormat="1" applyFont="1" applyFill="1" applyBorder="1" applyAlignment="1">
      <alignment horizontal="left" vertical="top"/>
    </xf>
    <xf numFmtId="196" fontId="42" fillId="0" borderId="23" xfId="47" quotePrefix="1" applyNumberFormat="1" applyFont="1" applyFill="1" applyBorder="1" applyAlignment="1">
      <alignment horizontal="right" vertical="top"/>
    </xf>
    <xf numFmtId="49" fontId="42" fillId="30" borderId="0" xfId="47" applyNumberFormat="1" applyFont="1" applyFill="1" applyBorder="1" applyAlignment="1">
      <alignment vertical="top"/>
    </xf>
    <xf numFmtId="0" fontId="0" fillId="0" borderId="19" xfId="0" applyFont="1" applyBorder="1" applyAlignment="1">
      <alignment horizontal="center"/>
    </xf>
    <xf numFmtId="0" fontId="1" fillId="0" borderId="10" xfId="65" applyFont="1" applyBorder="1" applyProtection="1">
      <protection locked="0"/>
    </xf>
    <xf numFmtId="38" fontId="1" fillId="0" borderId="24" xfId="35" applyFont="1" applyFill="1" applyBorder="1" applyAlignment="1"/>
    <xf numFmtId="38" fontId="1" fillId="0" borderId="23" xfId="35" applyFont="1" applyFill="1" applyBorder="1" applyAlignment="1"/>
    <xf numFmtId="0" fontId="1" fillId="30" borderId="17" xfId="65" applyFont="1" applyFill="1" applyBorder="1" applyProtection="1">
      <protection locked="0"/>
    </xf>
    <xf numFmtId="38" fontId="1" fillId="30" borderId="0" xfId="35" applyFont="1" applyFill="1" applyBorder="1" applyAlignment="1" applyProtection="1">
      <alignment horizontal="right"/>
      <protection locked="0"/>
    </xf>
    <xf numFmtId="38" fontId="5" fillId="30" borderId="0" xfId="35" quotePrefix="1" applyFont="1" applyFill="1" applyBorder="1" applyAlignment="1">
      <alignment horizontal="right"/>
    </xf>
    <xf numFmtId="38" fontId="5" fillId="30" borderId="16" xfId="35" quotePrefix="1" applyFont="1" applyFill="1" applyBorder="1" applyAlignment="1">
      <alignment horizontal="right"/>
    </xf>
    <xf numFmtId="38" fontId="5" fillId="30" borderId="17" xfId="35" quotePrefix="1" applyFont="1" applyFill="1" applyBorder="1" applyAlignment="1">
      <alignment horizontal="right"/>
    </xf>
    <xf numFmtId="0" fontId="1" fillId="30" borderId="11" xfId="65" applyFont="1" applyFill="1" applyBorder="1" applyProtection="1">
      <protection locked="0"/>
    </xf>
    <xf numFmtId="38" fontId="1" fillId="30" borderId="21" xfId="35" applyFont="1" applyFill="1" applyBorder="1" applyAlignment="1"/>
    <xf numFmtId="38" fontId="1" fillId="30" borderId="21" xfId="35" applyFont="1" applyFill="1" applyBorder="1" applyAlignment="1" applyProtection="1">
      <alignment horizontal="right"/>
      <protection locked="0"/>
    </xf>
    <xf numFmtId="38" fontId="5" fillId="30" borderId="21" xfId="35" quotePrefix="1" applyFont="1" applyFill="1" applyBorder="1" applyAlignment="1">
      <alignment horizontal="right"/>
    </xf>
    <xf numFmtId="38" fontId="5" fillId="30" borderId="20" xfId="35" quotePrefix="1" applyFont="1" applyFill="1" applyBorder="1" applyAlignment="1">
      <alignment horizontal="right"/>
    </xf>
    <xf numFmtId="38" fontId="5" fillId="30" borderId="11" xfId="35" quotePrefix="1" applyFont="1" applyFill="1" applyBorder="1" applyAlignment="1">
      <alignment horizontal="right"/>
    </xf>
    <xf numFmtId="38" fontId="5" fillId="30" borderId="21" xfId="35" applyFont="1" applyFill="1" applyBorder="1" applyAlignment="1">
      <alignment horizontal="right"/>
    </xf>
    <xf numFmtId="38" fontId="5" fillId="30" borderId="20" xfId="35" applyFont="1" applyFill="1" applyBorder="1" applyAlignment="1">
      <alignment horizontal="right"/>
    </xf>
    <xf numFmtId="38" fontId="5" fillId="30" borderId="11" xfId="35" applyFont="1" applyFill="1" applyBorder="1" applyAlignment="1">
      <alignment horizontal="right"/>
    </xf>
    <xf numFmtId="38" fontId="45" fillId="29" borderId="19" xfId="34" applyFont="1" applyFill="1" applyBorder="1" applyAlignment="1">
      <alignment vertical="center"/>
    </xf>
    <xf numFmtId="0" fontId="45" fillId="29" borderId="20" xfId="0" applyFont="1" applyFill="1" applyBorder="1">
      <alignment vertical="center"/>
    </xf>
    <xf numFmtId="0" fontId="45" fillId="29" borderId="21" xfId="0" applyFont="1" applyFill="1" applyBorder="1">
      <alignment vertical="center"/>
    </xf>
    <xf numFmtId="14" fontId="29" fillId="29" borderId="0" xfId="51" applyNumberFormat="1" applyFont="1" applyFill="1" applyBorder="1" applyAlignment="1">
      <alignment horizontal="center"/>
    </xf>
    <xf numFmtId="3" fontId="24" fillId="29" borderId="0" xfId="51" applyNumberFormat="1" applyFont="1" applyFill="1" applyBorder="1" applyAlignment="1"/>
    <xf numFmtId="0" fontId="29" fillId="24" borderId="12" xfId="0" applyFont="1" applyFill="1" applyBorder="1" applyAlignment="1">
      <alignment horizontal="center" vertical="center"/>
    </xf>
    <xf numFmtId="0" fontId="29" fillId="24" borderId="12" xfId="48" applyFont="1" applyFill="1" applyBorder="1" applyAlignment="1">
      <alignment horizontal="center" vertical="center"/>
    </xf>
    <xf numFmtId="0" fontId="29" fillId="24" borderId="22" xfId="0" applyFont="1" applyFill="1" applyBorder="1" applyAlignment="1">
      <alignment horizontal="center" vertical="center"/>
    </xf>
    <xf numFmtId="0" fontId="29" fillId="25" borderId="22" xfId="48" quotePrefix="1" applyFont="1" applyFill="1" applyBorder="1" applyAlignment="1">
      <alignment horizontal="right" vertical="center"/>
    </xf>
    <xf numFmtId="190" fontId="45" fillId="0" borderId="0" xfId="34" applyNumberFormat="1" applyFont="1">
      <alignment vertical="center"/>
    </xf>
    <xf numFmtId="186" fontId="45" fillId="0" borderId="0" xfId="34" applyNumberFormat="1" applyFont="1">
      <alignment vertical="center"/>
    </xf>
    <xf numFmtId="0" fontId="29" fillId="30" borderId="15" xfId="0" applyFont="1" applyFill="1" applyBorder="1" applyAlignment="1">
      <alignment horizontal="center" vertical="center"/>
    </xf>
    <xf numFmtId="0" fontId="29" fillId="30" borderId="12" xfId="0" applyFont="1" applyFill="1" applyBorder="1" applyAlignment="1">
      <alignment horizontal="center" vertical="center"/>
    </xf>
    <xf numFmtId="0" fontId="29" fillId="30" borderId="13" xfId="0" applyFont="1" applyFill="1" applyBorder="1" applyAlignment="1">
      <alignment horizontal="center" vertical="center"/>
    </xf>
    <xf numFmtId="0" fontId="29" fillId="30" borderId="14" xfId="0" applyFont="1" applyFill="1" applyBorder="1" applyAlignment="1">
      <alignment horizontal="center" vertical="center"/>
    </xf>
    <xf numFmtId="176" fontId="37" fillId="31" borderId="22" xfId="34" applyNumberFormat="1" applyFont="1" applyFill="1" applyBorder="1">
      <alignment vertical="center"/>
    </xf>
    <xf numFmtId="176" fontId="37" fillId="31" borderId="24" xfId="34" applyNumberFormat="1" applyFont="1" applyFill="1" applyBorder="1">
      <alignment vertical="center"/>
    </xf>
    <xf numFmtId="176" fontId="37" fillId="31" borderId="23" xfId="34" applyNumberFormat="1" applyFont="1" applyFill="1" applyBorder="1">
      <alignment vertical="center"/>
    </xf>
    <xf numFmtId="190" fontId="37" fillId="0" borderId="22" xfId="34" applyNumberFormat="1" applyFont="1" applyBorder="1">
      <alignment vertical="center"/>
    </xf>
    <xf numFmtId="190" fontId="37" fillId="0" borderId="24" xfId="34" applyNumberFormat="1" applyFont="1" applyBorder="1">
      <alignment vertical="center"/>
    </xf>
    <xf numFmtId="190" fontId="37" fillId="0" borderId="23" xfId="34" applyNumberFormat="1" applyFont="1" applyBorder="1">
      <alignment vertical="center"/>
    </xf>
    <xf numFmtId="0" fontId="29" fillId="30" borderId="15" xfId="0" applyFont="1" applyFill="1" applyBorder="1" applyAlignment="1">
      <alignment horizontal="center" vertical="center"/>
    </xf>
    <xf numFmtId="0" fontId="29" fillId="30" borderId="18" xfId="0" applyFont="1" applyFill="1" applyBorder="1" applyAlignment="1">
      <alignment horizontal="center" vertical="center"/>
    </xf>
    <xf numFmtId="0" fontId="29" fillId="25" borderId="15" xfId="53" applyFont="1" applyFill="1" applyBorder="1"/>
    <xf numFmtId="0" fontId="29" fillId="25" borderId="18" xfId="0" applyFont="1" applyFill="1" applyBorder="1" applyAlignment="1"/>
    <xf numFmtId="0" fontId="29" fillId="25" borderId="19" xfId="0" applyFont="1" applyFill="1" applyBorder="1" applyAlignment="1"/>
    <xf numFmtId="0" fontId="29" fillId="29" borderId="10" xfId="0" applyFont="1" applyFill="1" applyBorder="1" applyAlignment="1"/>
    <xf numFmtId="0" fontId="29" fillId="30" borderId="19" xfId="0" applyFont="1" applyFill="1" applyBorder="1" applyAlignment="1"/>
    <xf numFmtId="0" fontId="37" fillId="25" borderId="16" xfId="0" applyFont="1" applyFill="1" applyBorder="1" applyAlignment="1" applyProtection="1">
      <alignment horizontal="center"/>
    </xf>
    <xf numFmtId="0" fontId="37" fillId="25" borderId="22" xfId="0" applyFont="1" applyFill="1" applyBorder="1" applyAlignment="1" applyProtection="1">
      <alignment horizontal="center"/>
    </xf>
    <xf numFmtId="0" fontId="37" fillId="25" borderId="12" xfId="0" applyFont="1" applyFill="1" applyBorder="1" applyAlignment="1" applyProtection="1">
      <alignment horizontal="right"/>
    </xf>
    <xf numFmtId="0" fontId="37" fillId="25" borderId="16" xfId="0" applyFont="1" applyFill="1" applyBorder="1" applyAlignment="1" applyProtection="1">
      <alignment horizontal="right"/>
    </xf>
    <xf numFmtId="0" fontId="37" fillId="25" borderId="20" xfId="0" applyFont="1" applyFill="1" applyBorder="1" applyAlignment="1" applyProtection="1">
      <alignment horizontal="right"/>
    </xf>
    <xf numFmtId="0" fontId="37" fillId="25" borderId="20" xfId="0" applyFont="1" applyFill="1" applyBorder="1" applyAlignment="1" applyProtection="1">
      <alignment horizontal="center"/>
    </xf>
    <xf numFmtId="0" fontId="37" fillId="29" borderId="0" xfId="0" applyFont="1" applyFill="1" applyAlignment="1"/>
    <xf numFmtId="0" fontId="37" fillId="30" borderId="0" xfId="0" applyFont="1" applyFill="1" applyBorder="1" applyAlignment="1"/>
    <xf numFmtId="0" fontId="37" fillId="25" borderId="0" xfId="0" applyFont="1" applyFill="1" applyBorder="1" applyAlignment="1">
      <alignment vertical="center"/>
    </xf>
    <xf numFmtId="0" fontId="37" fillId="25" borderId="0" xfId="0" applyFont="1" applyFill="1" applyBorder="1" applyAlignment="1">
      <alignment horizontal="left" vertical="center"/>
    </xf>
    <xf numFmtId="0" fontId="29" fillId="30" borderId="13" xfId="51" applyFont="1" applyFill="1" applyBorder="1" applyAlignment="1">
      <alignment horizontal="center" vertical="center"/>
    </xf>
    <xf numFmtId="0" fontId="29" fillId="30" borderId="21" xfId="51" applyFont="1" applyFill="1" applyBorder="1" applyAlignment="1">
      <alignment horizontal="center" shrinkToFit="1"/>
    </xf>
    <xf numFmtId="0" fontId="29" fillId="30" borderId="16" xfId="51" applyFont="1" applyFill="1" applyBorder="1" applyAlignment="1">
      <alignment horizontal="center"/>
    </xf>
    <xf numFmtId="0" fontId="29" fillId="30" borderId="17" xfId="51" applyFont="1" applyFill="1" applyBorder="1" applyAlignment="1" applyProtection="1"/>
    <xf numFmtId="3" fontId="29" fillId="30" borderId="17" xfId="35" applyNumberFormat="1" applyFont="1" applyFill="1" applyBorder="1" applyAlignment="1" applyProtection="1">
      <alignment horizontal="center"/>
    </xf>
    <xf numFmtId="0" fontId="29" fillId="30" borderId="12" xfId="51" applyFont="1" applyFill="1" applyBorder="1" applyAlignment="1" applyProtection="1">
      <alignment horizontal="center"/>
    </xf>
    <xf numFmtId="38" fontId="29" fillId="30" borderId="14" xfId="35" applyFont="1" applyFill="1" applyBorder="1" applyAlignment="1" applyProtection="1"/>
    <xf numFmtId="3" fontId="29" fillId="30" borderId="13" xfId="35" applyNumberFormat="1" applyFont="1" applyFill="1" applyBorder="1" applyAlignment="1" applyProtection="1"/>
    <xf numFmtId="0" fontId="29" fillId="30" borderId="16" xfId="51" applyFont="1" applyFill="1" applyBorder="1" applyAlignment="1" applyProtection="1">
      <alignment horizontal="center"/>
    </xf>
    <xf numFmtId="3" fontId="29" fillId="30" borderId="17" xfId="35" applyNumberFormat="1" applyFont="1" applyFill="1" applyBorder="1" applyAlignment="1" applyProtection="1">
      <alignment horizontal="right"/>
    </xf>
    <xf numFmtId="0" fontId="29" fillId="30" borderId="20" xfId="51" applyFont="1" applyFill="1" applyBorder="1" applyAlignment="1" applyProtection="1">
      <alignment horizontal="center"/>
    </xf>
    <xf numFmtId="3" fontId="29" fillId="30" borderId="11" xfId="35" applyNumberFormat="1" applyFont="1" applyFill="1" applyBorder="1" applyAlignment="1" applyProtection="1">
      <alignment horizontal="right"/>
    </xf>
    <xf numFmtId="3" fontId="29" fillId="30" borderId="21" xfId="35" applyNumberFormat="1" applyFont="1" applyFill="1" applyBorder="1" applyAlignment="1" applyProtection="1"/>
    <xf numFmtId="3" fontId="29" fillId="30" borderId="17" xfId="35" applyNumberFormat="1" applyFont="1" applyFill="1" applyBorder="1" applyAlignment="1" applyProtection="1"/>
    <xf numFmtId="3" fontId="29" fillId="30" borderId="11" xfId="35" applyNumberFormat="1" applyFont="1" applyFill="1" applyBorder="1" applyAlignment="1" applyProtection="1"/>
    <xf numFmtId="3" fontId="29" fillId="30" borderId="15" xfId="51" applyNumberFormat="1" applyFont="1" applyFill="1" applyBorder="1" applyAlignment="1">
      <alignment horizontal="center" vertical="center" wrapText="1"/>
    </xf>
    <xf numFmtId="0" fontId="29" fillId="30" borderId="19" xfId="51" applyFont="1" applyFill="1" applyBorder="1" applyAlignment="1">
      <alignment horizontal="center" shrinkToFit="1"/>
    </xf>
    <xf numFmtId="0" fontId="29" fillId="30" borderId="18" xfId="51" applyFont="1" applyFill="1" applyBorder="1" applyAlignment="1" applyProtection="1">
      <alignment horizontal="right"/>
    </xf>
    <xf numFmtId="3" fontId="29" fillId="30" borderId="18" xfId="35" applyNumberFormat="1" applyFont="1" applyFill="1" applyBorder="1" applyAlignment="1" applyProtection="1"/>
    <xf numFmtId="3" fontId="29" fillId="30" borderId="15" xfId="35" applyNumberFormat="1" applyFont="1" applyFill="1" applyBorder="1" applyAlignment="1" applyProtection="1"/>
    <xf numFmtId="3" fontId="29" fillId="30" borderId="19" xfId="35" applyNumberFormat="1" applyFont="1" applyFill="1" applyBorder="1" applyAlignment="1" applyProtection="1"/>
    <xf numFmtId="0" fontId="29" fillId="30" borderId="16" xfId="51" applyFont="1" applyFill="1" applyBorder="1" applyAlignment="1" applyProtection="1"/>
    <xf numFmtId="0" fontId="29" fillId="30" borderId="12" xfId="51" applyFont="1" applyFill="1" applyBorder="1" applyAlignment="1" applyProtection="1"/>
    <xf numFmtId="4" fontId="29" fillId="30" borderId="14" xfId="35" applyNumberFormat="1" applyFont="1" applyFill="1" applyBorder="1" applyAlignment="1" applyProtection="1"/>
    <xf numFmtId="39" fontId="29" fillId="30" borderId="17" xfId="51" applyNumberFormat="1" applyFont="1" applyFill="1" applyBorder="1" applyAlignment="1" applyProtection="1"/>
    <xf numFmtId="0" fontId="29" fillId="30" borderId="20" xfId="51" applyFont="1" applyFill="1" applyBorder="1" applyAlignment="1" applyProtection="1"/>
    <xf numFmtId="39" fontId="29" fillId="30" borderId="11" xfId="51" applyNumberFormat="1" applyFont="1" applyFill="1" applyBorder="1" applyAlignment="1" applyProtection="1"/>
    <xf numFmtId="0" fontId="31" fillId="30" borderId="16" xfId="51" applyFont="1" applyFill="1" applyBorder="1" applyAlignment="1" applyProtection="1"/>
    <xf numFmtId="3" fontId="29" fillId="30" borderId="19" xfId="51" applyNumberFormat="1" applyFont="1" applyFill="1" applyBorder="1" applyAlignment="1">
      <alignment horizontal="center" shrinkToFit="1"/>
    </xf>
    <xf numFmtId="4" fontId="29" fillId="30" borderId="18" xfId="35" applyNumberFormat="1" applyFont="1" applyFill="1" applyBorder="1" applyAlignment="1" applyProtection="1"/>
    <xf numFmtId="4" fontId="29" fillId="30" borderId="15" xfId="35" applyNumberFormat="1" applyFont="1" applyFill="1" applyBorder="1" applyAlignment="1" applyProtection="1"/>
    <xf numFmtId="4" fontId="29" fillId="30" borderId="19" xfId="35" applyNumberFormat="1" applyFont="1" applyFill="1" applyBorder="1" applyAlignment="1" applyProtection="1"/>
    <xf numFmtId="180" fontId="29" fillId="30" borderId="20" xfId="51" applyNumberFormat="1" applyFont="1" applyFill="1" applyBorder="1" applyAlignment="1">
      <alignment horizontal="center" shrinkToFit="1"/>
    </xf>
    <xf numFmtId="178" fontId="29" fillId="30" borderId="16" xfId="51" applyNumberFormat="1" applyFont="1" applyFill="1" applyBorder="1" applyAlignment="1" applyProtection="1">
      <alignment horizontal="right"/>
    </xf>
    <xf numFmtId="186" fontId="29" fillId="30" borderId="16" xfId="35" applyNumberFormat="1" applyFont="1" applyFill="1" applyBorder="1" applyAlignment="1" applyProtection="1"/>
    <xf numFmtId="186" fontId="29" fillId="30" borderId="12" xfId="35" applyNumberFormat="1" applyFont="1" applyFill="1" applyBorder="1" applyAlignment="1" applyProtection="1"/>
    <xf numFmtId="186" fontId="29" fillId="30" borderId="20" xfId="35" applyNumberFormat="1" applyFont="1" applyFill="1" applyBorder="1" applyAlignment="1" applyProtection="1"/>
    <xf numFmtId="180" fontId="29" fillId="30" borderId="19" xfId="51" applyNumberFormat="1" applyFont="1" applyFill="1" applyBorder="1" applyAlignment="1">
      <alignment horizontal="center" shrinkToFit="1"/>
    </xf>
    <xf numFmtId="180" fontId="29" fillId="30" borderId="18" xfId="51" applyNumberFormat="1" applyFont="1" applyFill="1" applyBorder="1" applyAlignment="1" applyProtection="1">
      <alignment horizontal="right"/>
    </xf>
    <xf numFmtId="191" fontId="29" fillId="30" borderId="18" xfId="35" applyNumberFormat="1" applyFont="1" applyFill="1" applyBorder="1" applyAlignment="1" applyProtection="1"/>
    <xf numFmtId="191" fontId="29" fillId="30" borderId="15" xfId="35" applyNumberFormat="1" applyFont="1" applyFill="1" applyBorder="1" applyAlignment="1" applyProtection="1"/>
    <xf numFmtId="191" fontId="29" fillId="30" borderId="19" xfId="35" applyNumberFormat="1" applyFont="1" applyFill="1" applyBorder="1" applyAlignment="1" applyProtection="1"/>
    <xf numFmtId="0" fontId="35" fillId="25" borderId="0" xfId="0" applyFont="1" applyFill="1" applyAlignment="1"/>
    <xf numFmtId="0" fontId="45" fillId="0" borderId="0" xfId="0" applyFont="1" applyAlignment="1"/>
    <xf numFmtId="0" fontId="45" fillId="25" borderId="0" xfId="0" applyFont="1" applyFill="1" applyAlignment="1"/>
    <xf numFmtId="186" fontId="45" fillId="0" borderId="0" xfId="0" applyNumberFormat="1" applyFont="1" applyAlignment="1"/>
    <xf numFmtId="0" fontId="45" fillId="25" borderId="21" xfId="0" applyFont="1" applyFill="1" applyBorder="1" applyAlignment="1">
      <alignment horizontal="center" vertical="center"/>
    </xf>
    <xf numFmtId="0" fontId="45" fillId="29" borderId="21" xfId="0" applyFont="1" applyFill="1" applyBorder="1" applyAlignment="1">
      <alignment horizontal="center" vertical="center"/>
    </xf>
    <xf numFmtId="189" fontId="45" fillId="25" borderId="21" xfId="0" applyNumberFormat="1" applyFont="1" applyFill="1" applyBorder="1" applyAlignment="1">
      <alignment horizontal="center" vertical="center"/>
    </xf>
    <xf numFmtId="186" fontId="45" fillId="0" borderId="21" xfId="0" applyNumberFormat="1" applyFont="1" applyBorder="1" applyAlignment="1">
      <alignment horizontal="center" vertical="center"/>
    </xf>
    <xf numFmtId="0" fontId="45" fillId="0" borderId="0" xfId="0" applyFont="1" applyAlignment="1">
      <alignment horizontal="left" vertical="center"/>
    </xf>
    <xf numFmtId="0" fontId="45" fillId="0" borderId="16" xfId="0" applyFont="1" applyBorder="1">
      <alignment vertical="center"/>
    </xf>
    <xf numFmtId="49" fontId="17" fillId="30" borderId="0" xfId="45" applyNumberFormat="1" applyFont="1" applyFill="1"/>
    <xf numFmtId="186" fontId="45" fillId="25" borderId="0" xfId="34" applyNumberFormat="1" applyFont="1" applyFill="1" applyBorder="1" applyAlignment="1" applyProtection="1">
      <alignment horizontal="right" vertical="center"/>
    </xf>
    <xf numFmtId="186" fontId="1" fillId="30" borderId="0" xfId="34" applyNumberFormat="1" applyFont="1" applyFill="1" applyBorder="1" applyAlignment="1" applyProtection="1">
      <alignment horizontal="right" vertical="center"/>
    </xf>
    <xf numFmtId="186" fontId="1" fillId="29" borderId="0" xfId="34" applyNumberFormat="1" applyFont="1" applyFill="1" applyBorder="1" applyAlignment="1" applyProtection="1">
      <alignment horizontal="right" vertical="center"/>
    </xf>
    <xf numFmtId="186" fontId="45" fillId="25" borderId="16" xfId="34" applyNumberFormat="1" applyFont="1" applyFill="1" applyBorder="1" applyAlignment="1" applyProtection="1">
      <alignment horizontal="right" vertical="center"/>
    </xf>
    <xf numFmtId="188" fontId="45" fillId="25" borderId="17" xfId="34" applyNumberFormat="1" applyFont="1" applyFill="1" applyBorder="1" applyAlignment="1" applyProtection="1">
      <alignment horizontal="right" vertical="center"/>
    </xf>
    <xf numFmtId="188" fontId="45" fillId="25" borderId="16" xfId="0" applyNumberFormat="1" applyFont="1" applyFill="1" applyBorder="1" applyAlignment="1">
      <alignment horizontal="right" vertical="center"/>
    </xf>
    <xf numFmtId="188" fontId="45" fillId="25" borderId="17" xfId="0" applyNumberFormat="1" applyFont="1" applyFill="1" applyBorder="1" applyAlignment="1">
      <alignment horizontal="right" vertical="center"/>
    </xf>
    <xf numFmtId="186" fontId="45" fillId="0" borderId="0" xfId="34" applyNumberFormat="1" applyFont="1" applyAlignment="1">
      <alignment horizontal="right" vertical="center"/>
    </xf>
    <xf numFmtId="40" fontId="45" fillId="0" borderId="0" xfId="34" applyNumberFormat="1" applyFont="1" applyAlignment="1">
      <alignment horizontal="right" vertical="center"/>
    </xf>
    <xf numFmtId="186" fontId="45" fillId="0" borderId="0" xfId="34" applyNumberFormat="1" applyFont="1" applyBorder="1" applyAlignment="1">
      <alignment horizontal="right" vertical="center"/>
    </xf>
    <xf numFmtId="49" fontId="17" fillId="38" borderId="0" xfId="45" applyNumberFormat="1" applyFont="1" applyFill="1"/>
    <xf numFmtId="186" fontId="1" fillId="30" borderId="0" xfId="34" applyNumberFormat="1" applyFont="1" applyFill="1">
      <alignment vertical="center"/>
    </xf>
    <xf numFmtId="186" fontId="1" fillId="29" borderId="0" xfId="34" applyNumberFormat="1" applyFont="1" applyFill="1">
      <alignment vertical="center"/>
    </xf>
    <xf numFmtId="186" fontId="45" fillId="0" borderId="16" xfId="34" applyNumberFormat="1" applyFont="1" applyBorder="1">
      <alignment vertical="center"/>
    </xf>
    <xf numFmtId="188" fontId="45" fillId="0" borderId="17" xfId="34" applyNumberFormat="1" applyFont="1" applyBorder="1">
      <alignment vertical="center"/>
    </xf>
    <xf numFmtId="188" fontId="45" fillId="0" borderId="16" xfId="34" applyNumberFormat="1" applyFont="1" applyBorder="1">
      <alignment vertical="center"/>
    </xf>
    <xf numFmtId="49" fontId="39" fillId="30" borderId="0" xfId="45" applyNumberFormat="1" applyFont="1" applyFill="1" applyAlignment="1">
      <alignment horizontal="right"/>
    </xf>
    <xf numFmtId="186" fontId="45" fillId="31" borderId="0" xfId="34" applyNumberFormat="1" applyFont="1" applyFill="1">
      <alignment vertical="center"/>
    </xf>
    <xf numFmtId="0" fontId="17" fillId="38" borderId="0" xfId="0" applyFont="1" applyFill="1" applyAlignment="1"/>
    <xf numFmtId="186" fontId="45" fillId="30" borderId="0" xfId="34" applyNumberFormat="1" applyFont="1" applyFill="1">
      <alignment vertical="center"/>
    </xf>
    <xf numFmtId="188" fontId="45" fillId="0" borderId="16" xfId="0" applyNumberFormat="1" applyFont="1" applyBorder="1">
      <alignment vertical="center"/>
    </xf>
    <xf numFmtId="188" fontId="45" fillId="0" borderId="17" xfId="0" applyNumberFormat="1" applyFont="1" applyBorder="1">
      <alignment vertical="center"/>
    </xf>
    <xf numFmtId="0" fontId="17" fillId="38" borderId="0" xfId="0" applyFont="1" applyFill="1" applyAlignment="1">
      <alignment horizontal="left"/>
    </xf>
    <xf numFmtId="0" fontId="39" fillId="30" borderId="0" xfId="0" applyFont="1" applyFill="1" applyAlignment="1">
      <alignment horizontal="right"/>
    </xf>
    <xf numFmtId="186" fontId="45" fillId="39" borderId="0" xfId="34" applyNumberFormat="1" applyFont="1" applyFill="1" applyAlignment="1">
      <alignment horizontal="right" vertical="center"/>
    </xf>
    <xf numFmtId="40" fontId="45" fillId="39" borderId="0" xfId="34" applyNumberFormat="1" applyFont="1" applyFill="1" applyAlignment="1">
      <alignment horizontal="right" vertical="center"/>
    </xf>
    <xf numFmtId="186" fontId="45" fillId="31" borderId="0" xfId="34" applyNumberFormat="1" applyFont="1" applyFill="1" applyAlignment="1">
      <alignment horizontal="right" vertical="center"/>
    </xf>
    <xf numFmtId="40" fontId="45" fillId="31" borderId="0" xfId="34" applyNumberFormat="1" applyFont="1" applyFill="1" applyAlignment="1">
      <alignment horizontal="right" vertical="center"/>
    </xf>
    <xf numFmtId="186" fontId="45" fillId="31" borderId="0" xfId="34" applyNumberFormat="1" applyFont="1" applyFill="1" applyBorder="1" applyAlignment="1">
      <alignment horizontal="right" vertical="center"/>
    </xf>
    <xf numFmtId="187" fontId="17" fillId="38" borderId="0" xfId="49" applyNumberFormat="1" applyFont="1" applyFill="1" applyAlignment="1">
      <alignment horizontal="left"/>
    </xf>
    <xf numFmtId="187" fontId="39" fillId="30" borderId="0" xfId="49" applyNumberFormat="1" applyFont="1" applyFill="1" applyAlignment="1">
      <alignment horizontal="right"/>
    </xf>
    <xf numFmtId="0" fontId="17" fillId="38" borderId="0" xfId="45" applyFont="1" applyFill="1"/>
    <xf numFmtId="187" fontId="17" fillId="38" borderId="0" xfId="49" applyNumberFormat="1" applyFont="1" applyFill="1"/>
    <xf numFmtId="186" fontId="45" fillId="0" borderId="21" xfId="34" applyNumberFormat="1" applyFont="1" applyBorder="1">
      <alignment vertical="center"/>
    </xf>
    <xf numFmtId="186" fontId="1" fillId="30" borderId="21" xfId="34" applyNumberFormat="1" applyFont="1" applyFill="1" applyBorder="1">
      <alignment vertical="center"/>
    </xf>
    <xf numFmtId="186" fontId="1" fillId="29" borderId="21" xfId="34" applyNumberFormat="1" applyFont="1" applyFill="1" applyBorder="1">
      <alignment vertical="center"/>
    </xf>
    <xf numFmtId="186" fontId="45" fillId="0" borderId="20" xfId="34" applyNumberFormat="1" applyFont="1" applyBorder="1">
      <alignment vertical="center"/>
    </xf>
    <xf numFmtId="188" fontId="45" fillId="0" borderId="11" xfId="34" applyNumberFormat="1" applyFont="1" applyBorder="1">
      <alignment vertical="center"/>
    </xf>
    <xf numFmtId="188" fontId="45" fillId="0" borderId="20" xfId="34" applyNumberFormat="1" applyFont="1" applyBorder="1">
      <alignment vertical="center"/>
    </xf>
    <xf numFmtId="186" fontId="45" fillId="0" borderId="0" xfId="0" applyNumberFormat="1" applyFont="1">
      <alignment vertical="center"/>
    </xf>
    <xf numFmtId="186" fontId="0" fillId="0" borderId="0" xfId="0" applyNumberFormat="1">
      <alignment vertical="center"/>
    </xf>
    <xf numFmtId="0" fontId="45" fillId="25" borderId="0" xfId="0" applyFont="1" applyFill="1" applyBorder="1" applyAlignment="1">
      <alignment horizontal="center" vertical="center"/>
    </xf>
    <xf numFmtId="0" fontId="45" fillId="30" borderId="0" xfId="0" applyFont="1" applyFill="1" applyBorder="1" applyAlignment="1">
      <alignment horizontal="center" vertical="center"/>
    </xf>
    <xf numFmtId="0" fontId="45" fillId="29" borderId="0" xfId="0" applyFont="1" applyFill="1" applyBorder="1" applyAlignment="1">
      <alignment horizontal="center" vertical="center"/>
    </xf>
    <xf numFmtId="186" fontId="45" fillId="25" borderId="0" xfId="0" applyNumberFormat="1" applyFont="1" applyFill="1" applyBorder="1" applyAlignment="1">
      <alignment horizontal="center" vertical="center"/>
    </xf>
    <xf numFmtId="186" fontId="45" fillId="25" borderId="0" xfId="0" applyNumberFormat="1" applyFont="1" applyFill="1" applyBorder="1" applyAlignment="1">
      <alignment horizontal="left" vertical="center"/>
    </xf>
    <xf numFmtId="0" fontId="45" fillId="0" borderId="13" xfId="0" applyFont="1" applyBorder="1" applyAlignment="1">
      <alignment horizontal="center"/>
    </xf>
    <xf numFmtId="0" fontId="45" fillId="25" borderId="13" xfId="0" applyFont="1" applyFill="1" applyBorder="1" applyAlignment="1"/>
    <xf numFmtId="0" fontId="45" fillId="0" borderId="13" xfId="0" applyFont="1" applyBorder="1" applyAlignment="1"/>
    <xf numFmtId="186" fontId="45" fillId="0" borderId="13" xfId="0" applyNumberFormat="1" applyFont="1" applyBorder="1" applyAlignment="1">
      <alignment horizontal="center"/>
    </xf>
    <xf numFmtId="186" fontId="45" fillId="29" borderId="0" xfId="34" applyNumberFormat="1" applyFont="1" applyFill="1" applyAlignment="1">
      <alignment horizontal="right" vertical="center"/>
    </xf>
    <xf numFmtId="186" fontId="45" fillId="0" borderId="21" xfId="0" quotePrefix="1" applyNumberFormat="1" applyFont="1" applyBorder="1" applyAlignment="1">
      <alignment horizontal="center" vertical="center"/>
    </xf>
    <xf numFmtId="186" fontId="1" fillId="30" borderId="0" xfId="34" applyNumberFormat="1" applyFont="1" applyFill="1" applyBorder="1">
      <alignment vertical="center"/>
    </xf>
    <xf numFmtId="186" fontId="1" fillId="29" borderId="0" xfId="34" applyNumberFormat="1" applyFont="1" applyFill="1" applyBorder="1">
      <alignment vertical="center"/>
    </xf>
    <xf numFmtId="40" fontId="45" fillId="0" borderId="0" xfId="34" applyNumberFormat="1" applyFont="1" applyBorder="1" applyAlignment="1">
      <alignment horizontal="right" vertical="center"/>
    </xf>
    <xf numFmtId="40" fontId="45" fillId="31" borderId="0" xfId="34" applyNumberFormat="1" applyFont="1" applyFill="1" applyBorder="1" applyAlignment="1">
      <alignment horizontal="right" vertical="center"/>
    </xf>
    <xf numFmtId="186" fontId="45" fillId="31" borderId="21" xfId="34" applyNumberFormat="1" applyFont="1" applyFill="1" applyBorder="1" applyAlignment="1">
      <alignment horizontal="right" vertical="center"/>
    </xf>
    <xf numFmtId="186" fontId="45" fillId="0" borderId="21" xfId="34" applyNumberFormat="1" applyFont="1" applyBorder="1" applyAlignment="1">
      <alignment horizontal="right" vertical="center"/>
    </xf>
    <xf numFmtId="40" fontId="45" fillId="31" borderId="21" xfId="34" applyNumberFormat="1" applyFont="1" applyFill="1" applyBorder="1" applyAlignment="1">
      <alignment horizontal="right" vertical="center"/>
    </xf>
    <xf numFmtId="186" fontId="45" fillId="0" borderId="0" xfId="0" applyNumberFormat="1" applyFont="1" applyBorder="1" applyAlignment="1"/>
    <xf numFmtId="186" fontId="45" fillId="0" borderId="0" xfId="0" applyNumberFormat="1" applyFont="1" applyBorder="1">
      <alignment vertical="center"/>
    </xf>
    <xf numFmtId="186" fontId="45" fillId="30" borderId="0" xfId="0" applyNumberFormat="1" applyFont="1" applyFill="1" applyBorder="1" applyAlignment="1">
      <alignment horizontal="center"/>
    </xf>
    <xf numFmtId="186" fontId="45" fillId="30" borderId="0" xfId="0" applyNumberFormat="1" applyFont="1" applyFill="1" applyBorder="1" applyAlignment="1">
      <alignment horizontal="left" vertical="center"/>
    </xf>
    <xf numFmtId="189" fontId="45" fillId="30" borderId="0" xfId="0" applyNumberFormat="1" applyFont="1" applyFill="1" applyBorder="1" applyAlignment="1">
      <alignment horizontal="center" vertical="center"/>
    </xf>
    <xf numFmtId="186" fontId="45" fillId="30" borderId="0" xfId="34" applyNumberFormat="1" applyFont="1" applyFill="1" applyBorder="1" applyAlignment="1">
      <alignment horizontal="right" vertical="center"/>
    </xf>
    <xf numFmtId="186" fontId="45" fillId="30" borderId="0" xfId="0" applyNumberFormat="1" applyFont="1" applyFill="1" applyBorder="1">
      <alignment vertical="center"/>
    </xf>
    <xf numFmtId="0" fontId="49" fillId="30" borderId="0" xfId="0" applyFont="1" applyFill="1" applyBorder="1" applyAlignment="1">
      <alignment horizontal="center" vertical="center"/>
    </xf>
    <xf numFmtId="0" fontId="49" fillId="30" borderId="21" xfId="0" applyFont="1" applyFill="1" applyBorder="1" applyAlignment="1">
      <alignment horizontal="center" vertical="center"/>
    </xf>
    <xf numFmtId="0" fontId="49" fillId="30" borderId="15" xfId="0" applyFont="1" applyFill="1" applyBorder="1">
      <alignment vertical="center"/>
    </xf>
    <xf numFmtId="0" fontId="49" fillId="30" borderId="18" xfId="0" applyFont="1" applyFill="1" applyBorder="1">
      <alignment vertical="center"/>
    </xf>
    <xf numFmtId="0" fontId="49" fillId="30" borderId="19" xfId="0" applyFont="1" applyFill="1" applyBorder="1">
      <alignment vertical="center"/>
    </xf>
    <xf numFmtId="0" fontId="75" fillId="0" borderId="0" xfId="0" applyFont="1">
      <alignment vertical="center"/>
    </xf>
    <xf numFmtId="0" fontId="75" fillId="0" borderId="0" xfId="0" applyFont="1" applyBorder="1">
      <alignment vertical="center"/>
    </xf>
    <xf numFmtId="0" fontId="49" fillId="30" borderId="0" xfId="0" applyFont="1" applyFill="1" applyAlignment="1">
      <alignment horizontal="center" vertical="center"/>
    </xf>
    <xf numFmtId="0" fontId="0" fillId="0" borderId="0" xfId="0" applyFont="1" applyAlignment="1">
      <alignment horizontal="center" vertical="center"/>
    </xf>
    <xf numFmtId="0" fontId="49" fillId="0" borderId="12" xfId="0" applyFont="1" applyBorder="1">
      <alignment vertical="center"/>
    </xf>
    <xf numFmtId="0" fontId="49" fillId="0" borderId="47" xfId="0" applyFont="1" applyBorder="1">
      <alignment vertical="center"/>
    </xf>
    <xf numFmtId="0" fontId="49" fillId="0" borderId="27" xfId="0" applyFont="1" applyBorder="1" applyAlignment="1">
      <alignment horizontal="center" vertical="center"/>
    </xf>
    <xf numFmtId="0" fontId="49" fillId="29" borderId="27" xfId="0" applyFont="1" applyFill="1" applyBorder="1" applyAlignment="1">
      <alignment horizontal="center" vertical="center"/>
    </xf>
    <xf numFmtId="0" fontId="49" fillId="0" borderId="88" xfId="0" applyFont="1" applyBorder="1">
      <alignment vertical="center"/>
    </xf>
    <xf numFmtId="0" fontId="49" fillId="0" borderId="27" xfId="0" applyFont="1" applyBorder="1">
      <alignment vertical="center"/>
    </xf>
    <xf numFmtId="0" fontId="49" fillId="0" borderId="25" xfId="0" applyFont="1" applyBorder="1">
      <alignment vertical="center"/>
    </xf>
    <xf numFmtId="0" fontId="49" fillId="0" borderId="88" xfId="0" applyFont="1" applyBorder="1" applyAlignment="1">
      <alignment horizontal="center" vertical="center"/>
    </xf>
    <xf numFmtId="0" fontId="37" fillId="30" borderId="88" xfId="0" applyFont="1" applyFill="1" applyBorder="1" applyAlignment="1">
      <alignment horizontal="center" vertical="center"/>
    </xf>
    <xf numFmtId="0" fontId="37" fillId="30" borderId="27" xfId="0" applyFont="1" applyFill="1" applyBorder="1" applyAlignment="1">
      <alignment horizontal="center" vertical="center"/>
    </xf>
    <xf numFmtId="0" fontId="37" fillId="30" borderId="98" xfId="0" applyFont="1" applyFill="1" applyBorder="1" applyAlignment="1">
      <alignment horizontal="center" vertical="center"/>
    </xf>
    <xf numFmtId="0" fontId="49" fillId="0" borderId="20" xfId="0" applyFont="1" applyBorder="1">
      <alignment vertical="center"/>
    </xf>
    <xf numFmtId="0" fontId="49" fillId="0" borderId="54" xfId="0" applyFont="1" applyBorder="1">
      <alignment vertical="center"/>
    </xf>
    <xf numFmtId="0" fontId="49" fillId="0" borderId="55" xfId="0" applyFont="1" applyBorder="1" applyAlignment="1">
      <alignment horizontal="center" vertical="center"/>
    </xf>
    <xf numFmtId="0" fontId="49" fillId="29" borderId="55" xfId="0" applyFont="1" applyFill="1" applyBorder="1" applyAlignment="1">
      <alignment horizontal="center" vertical="center"/>
    </xf>
    <xf numFmtId="0" fontId="49" fillId="0" borderId="56" xfId="0" applyFont="1" applyBorder="1" applyAlignment="1">
      <alignment horizontal="center" vertical="center"/>
    </xf>
    <xf numFmtId="0" fontId="49" fillId="0" borderId="99" xfId="0" applyFont="1" applyBorder="1" applyAlignment="1">
      <alignment horizontal="center" vertical="center"/>
    </xf>
    <xf numFmtId="206" fontId="37" fillId="30" borderId="56" xfId="34" applyNumberFormat="1" applyFont="1" applyFill="1" applyBorder="1" applyAlignment="1">
      <alignment horizontal="center" vertical="center"/>
    </xf>
    <xf numFmtId="206" fontId="37" fillId="30" borderId="55" xfId="34" applyNumberFormat="1" applyFont="1" applyFill="1" applyBorder="1" applyAlignment="1">
      <alignment horizontal="center" vertical="center"/>
    </xf>
    <xf numFmtId="206" fontId="37" fillId="30" borderId="60" xfId="34" applyNumberFormat="1" applyFont="1" applyFill="1" applyBorder="1" applyAlignment="1">
      <alignment horizontal="center" vertical="center"/>
    </xf>
    <xf numFmtId="0" fontId="49" fillId="0" borderId="22" xfId="0" applyFont="1" applyBorder="1">
      <alignment vertical="center"/>
    </xf>
    <xf numFmtId="0" fontId="49" fillId="0" borderId="71" xfId="0" applyFont="1" applyBorder="1">
      <alignment vertical="center"/>
    </xf>
    <xf numFmtId="186" fontId="49" fillId="0" borderId="21" xfId="0" applyNumberFormat="1" applyFont="1" applyBorder="1">
      <alignment vertical="center"/>
    </xf>
    <xf numFmtId="186" fontId="49" fillId="29" borderId="21" xfId="34" applyNumberFormat="1" applyFont="1" applyFill="1" applyBorder="1">
      <alignment vertical="center"/>
    </xf>
    <xf numFmtId="186" fontId="49" fillId="0" borderId="19" xfId="34" applyNumberFormat="1" applyFont="1" applyBorder="1" applyAlignment="1">
      <alignment vertical="center"/>
    </xf>
    <xf numFmtId="186" fontId="49" fillId="0" borderId="21" xfId="34" applyNumberFormat="1" applyFont="1" applyBorder="1">
      <alignment vertical="center"/>
    </xf>
    <xf numFmtId="186" fontId="49" fillId="0" borderId="19" xfId="34" applyNumberFormat="1" applyFont="1" applyBorder="1">
      <alignment vertical="center"/>
    </xf>
    <xf numFmtId="186" fontId="49" fillId="0" borderId="11" xfId="34" applyNumberFormat="1" applyFont="1" applyBorder="1">
      <alignment vertical="center"/>
    </xf>
    <xf numFmtId="186" fontId="49" fillId="30" borderId="16" xfId="0" applyNumberFormat="1" applyFont="1" applyFill="1" applyBorder="1">
      <alignment vertical="center"/>
    </xf>
    <xf numFmtId="186" fontId="37" fillId="0" borderId="20" xfId="34" applyNumberFormat="1" applyFont="1" applyBorder="1">
      <alignment vertical="center"/>
    </xf>
    <xf numFmtId="186" fontId="0" fillId="0" borderId="20" xfId="0" applyNumberFormat="1" applyFont="1" applyBorder="1">
      <alignment vertical="center"/>
    </xf>
    <xf numFmtId="186" fontId="0" fillId="0" borderId="63" xfId="0" applyNumberFormat="1" applyFont="1" applyBorder="1">
      <alignment vertical="center"/>
    </xf>
    <xf numFmtId="0" fontId="49" fillId="0" borderId="16" xfId="0" applyFont="1" applyBorder="1">
      <alignment vertical="center"/>
    </xf>
    <xf numFmtId="0" fontId="49" fillId="0" borderId="49" xfId="0" applyFont="1" applyBorder="1">
      <alignment vertical="center"/>
    </xf>
    <xf numFmtId="186" fontId="49" fillId="0" borderId="0" xfId="0" applyNumberFormat="1" applyFont="1" applyBorder="1">
      <alignment vertical="center"/>
    </xf>
    <xf numFmtId="186" fontId="49" fillId="29" borderId="0" xfId="34" applyNumberFormat="1" applyFont="1" applyFill="1" applyBorder="1">
      <alignment vertical="center"/>
    </xf>
    <xf numFmtId="186" fontId="49" fillId="0" borderId="18" xfId="34" applyNumberFormat="1" applyFont="1" applyBorder="1">
      <alignment vertical="center"/>
    </xf>
    <xf numFmtId="186" fontId="49" fillId="0" borderId="0" xfId="34" applyNumberFormat="1" applyFont="1" applyBorder="1">
      <alignment vertical="center"/>
    </xf>
    <xf numFmtId="186" fontId="49" fillId="0" borderId="17" xfId="34" applyNumberFormat="1" applyFont="1" applyBorder="1">
      <alignment vertical="center"/>
    </xf>
    <xf numFmtId="186" fontId="49" fillId="30" borderId="12" xfId="0" applyNumberFormat="1" applyFont="1" applyFill="1" applyBorder="1">
      <alignment vertical="center"/>
    </xf>
    <xf numFmtId="186" fontId="37" fillId="0" borderId="16" xfId="34" applyNumberFormat="1" applyFont="1" applyBorder="1">
      <alignment vertical="center"/>
    </xf>
    <xf numFmtId="186" fontId="0" fillId="0" borderId="16" xfId="0" applyNumberFormat="1" applyFont="1" applyBorder="1">
      <alignment vertical="center"/>
    </xf>
    <xf numFmtId="186" fontId="0" fillId="0" borderId="52" xfId="0" applyNumberFormat="1" applyFont="1" applyBorder="1">
      <alignment vertical="center"/>
    </xf>
    <xf numFmtId="186" fontId="49" fillId="0" borderId="16" xfId="34" applyNumberFormat="1" applyFont="1" applyBorder="1">
      <alignment vertical="center"/>
    </xf>
    <xf numFmtId="186" fontId="49" fillId="0" borderId="55" xfId="0" applyNumberFormat="1" applyFont="1" applyBorder="1">
      <alignment vertical="center"/>
    </xf>
    <xf numFmtId="186" fontId="49" fillId="29" borderId="55" xfId="34" applyNumberFormat="1" applyFont="1" applyFill="1" applyBorder="1">
      <alignment vertical="center"/>
    </xf>
    <xf numFmtId="186" fontId="49" fillId="0" borderId="56" xfId="34" applyNumberFormat="1" applyFont="1" applyBorder="1">
      <alignment vertical="center"/>
    </xf>
    <xf numFmtId="186" fontId="49" fillId="0" borderId="55" xfId="34" applyNumberFormat="1" applyFont="1" applyBorder="1">
      <alignment vertical="center"/>
    </xf>
    <xf numFmtId="186" fontId="49" fillId="0" borderId="57" xfId="34" applyNumberFormat="1" applyFont="1" applyBorder="1">
      <alignment vertical="center"/>
    </xf>
    <xf numFmtId="186" fontId="49" fillId="0" borderId="99" xfId="34" applyNumberFormat="1" applyFont="1" applyBorder="1">
      <alignment vertical="center"/>
    </xf>
    <xf numFmtId="186" fontId="49" fillId="30" borderId="57" xfId="0" applyNumberFormat="1" applyFont="1" applyFill="1" applyBorder="1">
      <alignment vertical="center"/>
    </xf>
    <xf numFmtId="186" fontId="37" fillId="0" borderId="57" xfId="34" applyNumberFormat="1" applyFont="1" applyBorder="1">
      <alignment vertical="center"/>
    </xf>
    <xf numFmtId="186" fontId="0" fillId="0" borderId="57" xfId="0" applyNumberFormat="1" applyFont="1" applyBorder="1">
      <alignment vertical="center"/>
    </xf>
    <xf numFmtId="186" fontId="0" fillId="0" borderId="60" xfId="0" applyNumberFormat="1" applyFont="1" applyBorder="1">
      <alignment vertical="center"/>
    </xf>
    <xf numFmtId="186" fontId="49" fillId="30" borderId="20" xfId="0" applyNumberFormat="1" applyFont="1" applyFill="1" applyBorder="1">
      <alignment vertical="center"/>
    </xf>
    <xf numFmtId="0" fontId="49" fillId="0" borderId="69" xfId="0" applyFont="1" applyBorder="1">
      <alignment vertical="center"/>
    </xf>
    <xf numFmtId="186" fontId="49" fillId="0" borderId="13" xfId="0" applyNumberFormat="1" applyFont="1" applyBorder="1">
      <alignment vertical="center"/>
    </xf>
    <xf numFmtId="186" fontId="49" fillId="29" borderId="13" xfId="34" applyNumberFormat="1" applyFont="1" applyFill="1" applyBorder="1">
      <alignment vertical="center"/>
    </xf>
    <xf numFmtId="186" fontId="49" fillId="0" borderId="15" xfId="34" applyNumberFormat="1" applyFont="1" applyBorder="1">
      <alignment vertical="center"/>
    </xf>
    <xf numFmtId="186" fontId="49" fillId="0" borderId="13" xfId="34" applyNumberFormat="1" applyFont="1" applyBorder="1">
      <alignment vertical="center"/>
    </xf>
    <xf numFmtId="186" fontId="49" fillId="0" borderId="14" xfId="34" applyNumberFormat="1" applyFont="1" applyBorder="1">
      <alignment vertical="center"/>
    </xf>
    <xf numFmtId="186" fontId="0" fillId="0" borderId="75" xfId="0" applyNumberFormat="1" applyFont="1" applyBorder="1">
      <alignment vertical="center"/>
    </xf>
    <xf numFmtId="186" fontId="37" fillId="0" borderId="12" xfId="34" applyNumberFormat="1" applyFont="1" applyBorder="1">
      <alignment vertical="center"/>
    </xf>
    <xf numFmtId="186" fontId="0" fillId="0" borderId="12" xfId="0" applyNumberFormat="1" applyFont="1" applyBorder="1">
      <alignment vertical="center"/>
    </xf>
    <xf numFmtId="14" fontId="0" fillId="0" borderId="0" xfId="0" quotePrefix="1" applyNumberFormat="1" applyFont="1">
      <alignment vertical="center"/>
    </xf>
    <xf numFmtId="186" fontId="1" fillId="0" borderId="0" xfId="0" applyNumberFormat="1" applyFont="1" applyBorder="1" applyAlignment="1">
      <alignment horizontal="left"/>
    </xf>
    <xf numFmtId="58" fontId="49" fillId="29" borderId="0" xfId="0" applyNumberFormat="1" applyFont="1" applyFill="1" applyBorder="1" applyAlignment="1">
      <alignment horizontal="right" vertical="center"/>
    </xf>
    <xf numFmtId="58" fontId="49" fillId="29" borderId="0" xfId="0" quotePrefix="1" applyNumberFormat="1" applyFont="1" applyFill="1" applyBorder="1" applyAlignment="1">
      <alignment horizontal="right" vertical="center"/>
    </xf>
    <xf numFmtId="0" fontId="49" fillId="30" borderId="18" xfId="0" applyFont="1" applyFill="1" applyBorder="1" applyAlignment="1">
      <alignment horizontal="right" vertical="center"/>
    </xf>
    <xf numFmtId="0" fontId="76" fillId="30" borderId="0" xfId="0" applyFont="1" applyFill="1">
      <alignment vertical="center"/>
    </xf>
    <xf numFmtId="0" fontId="49" fillId="30" borderId="17" xfId="0" applyFont="1" applyFill="1" applyBorder="1">
      <alignment vertical="center"/>
    </xf>
    <xf numFmtId="0" fontId="49" fillId="30" borderId="11" xfId="0" applyFont="1" applyFill="1" applyBorder="1">
      <alignment vertical="center"/>
    </xf>
    <xf numFmtId="0" fontId="49" fillId="0" borderId="0" xfId="0" applyFont="1" applyFill="1" applyBorder="1">
      <alignment vertical="center"/>
    </xf>
    <xf numFmtId="0" fontId="49" fillId="29" borderId="16" xfId="0" applyFont="1" applyFill="1" applyBorder="1">
      <alignment vertical="center"/>
    </xf>
    <xf numFmtId="0" fontId="49" fillId="29" borderId="0" xfId="0" applyFont="1" applyFill="1" applyBorder="1">
      <alignment vertical="center"/>
    </xf>
    <xf numFmtId="0" fontId="49" fillId="29" borderId="18" xfId="0" applyFont="1" applyFill="1" applyBorder="1">
      <alignment vertical="center"/>
    </xf>
    <xf numFmtId="0" fontId="49" fillId="29" borderId="17" xfId="0" applyFont="1" applyFill="1" applyBorder="1">
      <alignment vertical="center"/>
    </xf>
    <xf numFmtId="0" fontId="49" fillId="29" borderId="0" xfId="0" applyFont="1" applyFill="1" applyBorder="1" applyAlignment="1">
      <alignment horizontal="center" vertical="center"/>
    </xf>
    <xf numFmtId="0" fontId="49" fillId="29" borderId="17" xfId="0" applyFont="1" applyFill="1" applyBorder="1" applyAlignment="1">
      <alignment horizontal="center" vertical="center"/>
    </xf>
    <xf numFmtId="0" fontId="49" fillId="29" borderId="19" xfId="0" applyFont="1" applyFill="1" applyBorder="1">
      <alignment vertical="center"/>
    </xf>
    <xf numFmtId="0" fontId="49" fillId="29" borderId="12" xfId="0" applyFont="1" applyFill="1" applyBorder="1">
      <alignment vertical="center"/>
    </xf>
    <xf numFmtId="0" fontId="49" fillId="29" borderId="13" xfId="0" applyFont="1" applyFill="1" applyBorder="1">
      <alignment vertical="center"/>
    </xf>
    <xf numFmtId="0" fontId="49" fillId="29" borderId="15" xfId="0" applyFont="1" applyFill="1" applyBorder="1">
      <alignment vertical="center"/>
    </xf>
    <xf numFmtId="0" fontId="49" fillId="29" borderId="14" xfId="0" applyFont="1" applyFill="1" applyBorder="1">
      <alignment vertical="center"/>
    </xf>
    <xf numFmtId="0" fontId="49" fillId="29" borderId="14" xfId="0" applyFont="1" applyFill="1" applyBorder="1" applyAlignment="1">
      <alignment horizontal="center" vertical="center"/>
    </xf>
    <xf numFmtId="0" fontId="49" fillId="29" borderId="16" xfId="0" applyFont="1" applyFill="1" applyBorder="1" applyAlignment="1">
      <alignment horizontal="right" vertical="center"/>
    </xf>
    <xf numFmtId="0" fontId="49" fillId="29" borderId="20" xfId="0" applyFont="1" applyFill="1" applyBorder="1">
      <alignment vertical="center"/>
    </xf>
    <xf numFmtId="0" fontId="49" fillId="29" borderId="21" xfId="0" applyFont="1" applyFill="1" applyBorder="1">
      <alignment vertical="center"/>
    </xf>
    <xf numFmtId="0" fontId="49" fillId="29" borderId="11" xfId="0" applyFont="1" applyFill="1" applyBorder="1">
      <alignment vertical="center"/>
    </xf>
    <xf numFmtId="0" fontId="49" fillId="29" borderId="11" xfId="0" applyFont="1" applyFill="1" applyBorder="1" applyAlignment="1">
      <alignment horizontal="center" vertical="center"/>
    </xf>
    <xf numFmtId="31" fontId="49" fillId="29" borderId="17" xfId="0" applyNumberFormat="1" applyFont="1" applyFill="1" applyBorder="1" applyAlignment="1">
      <alignment horizontal="center" vertical="center"/>
    </xf>
    <xf numFmtId="38" fontId="29" fillId="30" borderId="18" xfId="35" applyFont="1" applyFill="1" applyBorder="1" applyAlignment="1" applyProtection="1"/>
    <xf numFmtId="3" fontId="29" fillId="30" borderId="18" xfId="51" applyNumberFormat="1" applyFont="1" applyFill="1" applyBorder="1" applyAlignment="1" applyProtection="1"/>
    <xf numFmtId="0" fontId="29" fillId="29" borderId="0" xfId="0" applyFont="1" applyFill="1" applyAlignment="1">
      <alignment horizontal="center" vertical="center"/>
    </xf>
    <xf numFmtId="186" fontId="55" fillId="29" borderId="15" xfId="57" applyNumberFormat="1" applyFont="1" applyFill="1" applyBorder="1">
      <alignment vertical="center"/>
    </xf>
    <xf numFmtId="186" fontId="55" fillId="0" borderId="12" xfId="57" applyNumberFormat="1" applyFont="1" applyFill="1" applyBorder="1">
      <alignment vertical="center"/>
    </xf>
    <xf numFmtId="186" fontId="55" fillId="0" borderId="16" xfId="57" applyNumberFormat="1" applyFont="1" applyFill="1" applyBorder="1">
      <alignment vertical="center"/>
    </xf>
    <xf numFmtId="186" fontId="55" fillId="0" borderId="20" xfId="57" applyNumberFormat="1" applyFont="1" applyFill="1" applyBorder="1">
      <alignment vertical="center"/>
    </xf>
    <xf numFmtId="186" fontId="55" fillId="0" borderId="14" xfId="57" applyNumberFormat="1" applyFont="1" applyFill="1" applyBorder="1">
      <alignment vertical="center"/>
    </xf>
    <xf numFmtId="186" fontId="55" fillId="0" borderId="17" xfId="57" applyNumberFormat="1" applyFont="1" applyFill="1" applyBorder="1">
      <alignment vertical="center"/>
    </xf>
    <xf numFmtId="186" fontId="55" fillId="0" borderId="11" xfId="57" applyNumberFormat="1" applyFont="1" applyFill="1" applyBorder="1">
      <alignment vertical="center"/>
    </xf>
    <xf numFmtId="186" fontId="55" fillId="29" borderId="19" xfId="57" applyNumberFormat="1" applyFont="1" applyFill="1" applyBorder="1">
      <alignment vertical="center"/>
    </xf>
    <xf numFmtId="38" fontId="29" fillId="29" borderId="17" xfId="34" applyFont="1" applyFill="1" applyBorder="1" applyAlignment="1" applyProtection="1">
      <alignment horizontal="right"/>
    </xf>
    <xf numFmtId="38" fontId="29" fillId="29" borderId="17" xfId="34" applyFont="1" applyFill="1" applyBorder="1" applyAlignment="1"/>
    <xf numFmtId="0" fontId="55" fillId="0" borderId="10" xfId="0" applyFont="1" applyFill="1" applyBorder="1" applyAlignment="1" applyProtection="1">
      <alignment horizontal="center" vertical="center" wrapText="1"/>
    </xf>
    <xf numFmtId="202" fontId="55" fillId="0" borderId="10" xfId="0" applyNumberFormat="1" applyFont="1" applyFill="1" applyBorder="1" applyAlignment="1" applyProtection="1">
      <alignment horizontal="center" vertical="center"/>
    </xf>
    <xf numFmtId="0" fontId="55" fillId="0" borderId="10" xfId="62" applyNumberFormat="1" applyFont="1" applyFill="1" applyBorder="1" applyAlignment="1">
      <alignment horizontal="center" vertical="center" wrapText="1"/>
    </xf>
    <xf numFmtId="0" fontId="29" fillId="0" borderId="10" xfId="62" applyNumberFormat="1" applyFont="1" applyFill="1" applyBorder="1" applyAlignment="1">
      <alignment horizontal="center" vertical="center" wrapText="1"/>
    </xf>
    <xf numFmtId="197" fontId="24" fillId="32" borderId="14" xfId="47" applyNumberFormat="1" applyFont="1" applyFill="1" applyBorder="1" applyAlignment="1">
      <alignment horizontal="center" vertical="center"/>
    </xf>
    <xf numFmtId="0" fontId="53" fillId="40" borderId="0" xfId="0" applyFont="1" applyFill="1" applyAlignment="1">
      <alignment horizontal="center" vertical="center"/>
    </xf>
    <xf numFmtId="57" fontId="53" fillId="32" borderId="0" xfId="0" applyNumberFormat="1" applyFont="1" applyFill="1">
      <alignment vertical="center"/>
    </xf>
    <xf numFmtId="0" fontId="53" fillId="32" borderId="0" xfId="0" applyFont="1" applyFill="1" applyAlignment="1">
      <alignment horizontal="center" vertical="center"/>
    </xf>
    <xf numFmtId="38" fontId="0" fillId="30" borderId="0" xfId="35" applyFont="1" applyFill="1" applyBorder="1" applyAlignment="1"/>
    <xf numFmtId="38" fontId="0" fillId="32" borderId="0" xfId="35" applyFont="1" applyFill="1" applyBorder="1" applyAlignment="1">
      <alignment horizontal="center"/>
    </xf>
    <xf numFmtId="38" fontId="37" fillId="29" borderId="97" xfId="34" applyFont="1" applyFill="1" applyBorder="1">
      <alignment vertical="center"/>
    </xf>
    <xf numFmtId="38" fontId="37" fillId="29" borderId="56" xfId="34" applyFont="1" applyFill="1" applyBorder="1">
      <alignment vertical="center"/>
    </xf>
    <xf numFmtId="38" fontId="37" fillId="30" borderId="100" xfId="34" applyFont="1" applyFill="1" applyBorder="1">
      <alignment vertical="center"/>
    </xf>
    <xf numFmtId="38" fontId="37" fillId="30" borderId="96" xfId="34" applyFont="1" applyFill="1" applyBorder="1">
      <alignment vertical="center"/>
    </xf>
    <xf numFmtId="0" fontId="0" fillId="30" borderId="23" xfId="0" applyFill="1" applyBorder="1" applyAlignment="1">
      <alignment horizontal="center" vertical="center"/>
    </xf>
    <xf numFmtId="186" fontId="1" fillId="30" borderId="12" xfId="34" applyNumberFormat="1" applyFont="1" applyFill="1" applyBorder="1">
      <alignment vertical="center"/>
    </xf>
    <xf numFmtId="186" fontId="1" fillId="30" borderId="15" xfId="34" applyNumberFormat="1" applyFont="1" applyFill="1" applyBorder="1">
      <alignment vertical="center"/>
    </xf>
    <xf numFmtId="186" fontId="1" fillId="30" borderId="13" xfId="34" applyNumberFormat="1" applyFont="1" applyFill="1" applyBorder="1">
      <alignment vertical="center"/>
    </xf>
    <xf numFmtId="186" fontId="1" fillId="30" borderId="22" xfId="34" applyNumberFormat="1" applyFont="1" applyFill="1" applyBorder="1">
      <alignment vertical="center"/>
    </xf>
    <xf numFmtId="186" fontId="1" fillId="30" borderId="10" xfId="34" applyNumberFormat="1" applyFont="1" applyFill="1" applyBorder="1">
      <alignment vertical="center"/>
    </xf>
    <xf numFmtId="186" fontId="1" fillId="30" borderId="24" xfId="34" applyNumberFormat="1" applyFont="1" applyFill="1" applyBorder="1">
      <alignment vertical="center"/>
    </xf>
    <xf numFmtId="186" fontId="1" fillId="30" borderId="16" xfId="34" applyNumberFormat="1" applyFont="1" applyFill="1" applyBorder="1">
      <alignment vertical="center"/>
    </xf>
    <xf numFmtId="186" fontId="1" fillId="30" borderId="18" xfId="34" applyNumberFormat="1" applyFont="1" applyFill="1" applyBorder="1">
      <alignment vertical="center"/>
    </xf>
    <xf numFmtId="186" fontId="1" fillId="30" borderId="20" xfId="34" applyNumberFormat="1" applyFont="1" applyFill="1" applyBorder="1">
      <alignment vertical="center"/>
    </xf>
    <xf numFmtId="186" fontId="1" fillId="30" borderId="19" xfId="34" applyNumberFormat="1" applyFont="1" applyFill="1" applyBorder="1">
      <alignment vertical="center"/>
    </xf>
    <xf numFmtId="0" fontId="0" fillId="30" borderId="22" xfId="0" applyFill="1" applyBorder="1" applyAlignment="1">
      <alignment horizontal="center" vertical="center"/>
    </xf>
    <xf numFmtId="0" fontId="0" fillId="30" borderId="24" xfId="0" applyFill="1" applyBorder="1" applyAlignment="1">
      <alignment horizontal="center" vertical="center"/>
    </xf>
    <xf numFmtId="0" fontId="0" fillId="30" borderId="15" xfId="0" applyFill="1" applyBorder="1" applyAlignment="1">
      <alignment horizontal="center" vertical="center"/>
    </xf>
    <xf numFmtId="0" fontId="0" fillId="30" borderId="19" xfId="0" applyFill="1" applyBorder="1" applyAlignment="1">
      <alignment horizontal="center" vertical="center"/>
    </xf>
    <xf numFmtId="0" fontId="0" fillId="30" borderId="18" xfId="0" applyFill="1" applyBorder="1" applyAlignment="1">
      <alignment horizontal="center" vertical="center"/>
    </xf>
    <xf numFmtId="0" fontId="29" fillId="0" borderId="0" xfId="0" quotePrefix="1" applyFont="1" applyAlignment="1">
      <alignment horizontal="right"/>
    </xf>
    <xf numFmtId="0" fontId="29" fillId="0" borderId="11" xfId="0" applyFont="1" applyBorder="1" applyAlignment="1" applyProtection="1">
      <alignment horizontal="center" vertical="center"/>
    </xf>
    <xf numFmtId="0" fontId="29" fillId="0" borderId="19" xfId="0" applyFont="1" applyBorder="1" applyAlignment="1" applyProtection="1">
      <alignment horizontal="center" vertical="center"/>
    </xf>
    <xf numFmtId="0" fontId="29" fillId="30" borderId="19" xfId="0" applyFont="1" applyFill="1" applyBorder="1" applyAlignment="1" applyProtection="1">
      <alignment horizontal="center" vertical="center"/>
    </xf>
    <xf numFmtId="0" fontId="29" fillId="0" borderId="20" xfId="0" applyFont="1" applyBorder="1" applyAlignment="1" applyProtection="1">
      <alignment horizontal="center" vertical="center"/>
    </xf>
    <xf numFmtId="0" fontId="29" fillId="0" borderId="19" xfId="0" applyFont="1" applyBorder="1" applyAlignment="1">
      <alignment horizontal="left"/>
    </xf>
    <xf numFmtId="0" fontId="29" fillId="0" borderId="19" xfId="0" applyFont="1" applyBorder="1" applyAlignment="1">
      <alignment horizontal="center"/>
    </xf>
    <xf numFmtId="0" fontId="29" fillId="0" borderId="20" xfId="0" applyFont="1" applyBorder="1" applyAlignment="1">
      <alignment horizontal="left"/>
    </xf>
    <xf numFmtId="0" fontId="29" fillId="0" borderId="0" xfId="0" applyFont="1" applyAlignment="1">
      <alignment horizontal="left"/>
    </xf>
    <xf numFmtId="186" fontId="37" fillId="0" borderId="17" xfId="34" applyNumberFormat="1" applyFont="1" applyBorder="1" applyAlignment="1"/>
    <xf numFmtId="190" fontId="37" fillId="0" borderId="17" xfId="34" applyNumberFormat="1" applyFont="1" applyBorder="1" applyAlignment="1"/>
    <xf numFmtId="186" fontId="37" fillId="0" borderId="18" xfId="0" applyNumberFormat="1" applyFont="1" applyBorder="1">
      <alignment vertical="center"/>
    </xf>
    <xf numFmtId="190" fontId="37" fillId="0" borderId="18" xfId="0" applyNumberFormat="1" applyFont="1" applyBorder="1">
      <alignment vertical="center"/>
    </xf>
    <xf numFmtId="186" fontId="37" fillId="0" borderId="16" xfId="0" applyNumberFormat="1" applyFont="1" applyBorder="1">
      <alignment vertical="center"/>
    </xf>
    <xf numFmtId="186" fontId="37" fillId="0" borderId="0" xfId="34" applyNumberFormat="1" applyFont="1" applyBorder="1" applyAlignment="1">
      <alignment horizontal="right"/>
    </xf>
    <xf numFmtId="0" fontId="59" fillId="0" borderId="18" xfId="0" applyFont="1" applyFill="1" applyBorder="1" applyAlignment="1" applyProtection="1"/>
    <xf numFmtId="0" fontId="37" fillId="0" borderId="17" xfId="0" applyFont="1" applyBorder="1">
      <alignment vertical="center"/>
    </xf>
    <xf numFmtId="0" fontId="37" fillId="0" borderId="0" xfId="0" applyFont="1" applyBorder="1">
      <alignment vertical="center"/>
    </xf>
    <xf numFmtId="186" fontId="37" fillId="30" borderId="17" xfId="34" applyNumberFormat="1" applyFont="1" applyFill="1" applyBorder="1" applyAlignment="1"/>
    <xf numFmtId="0" fontId="59" fillId="0" borderId="18" xfId="0" applyFont="1" applyFill="1" applyBorder="1" applyAlignment="1" applyProtection="1">
      <alignment horizontal="left"/>
    </xf>
    <xf numFmtId="0" fontId="29" fillId="29" borderId="16" xfId="0" applyFont="1" applyFill="1" applyBorder="1" applyAlignment="1" applyProtection="1">
      <alignment horizontal="center"/>
    </xf>
    <xf numFmtId="0" fontId="29" fillId="29" borderId="17" xfId="0" applyFont="1" applyFill="1" applyBorder="1" applyAlignment="1" applyProtection="1">
      <alignment horizontal="left"/>
    </xf>
    <xf numFmtId="186" fontId="29" fillId="29" borderId="0" xfId="34" applyNumberFormat="1" applyFont="1" applyFill="1" applyBorder="1" applyAlignment="1"/>
    <xf numFmtId="186" fontId="29" fillId="29" borderId="17" xfId="34" applyNumberFormat="1" applyFont="1" applyFill="1" applyBorder="1" applyAlignment="1"/>
    <xf numFmtId="186" fontId="37" fillId="29" borderId="16" xfId="0" applyNumberFormat="1" applyFont="1" applyFill="1" applyBorder="1">
      <alignment vertical="center"/>
    </xf>
    <xf numFmtId="190" fontId="37" fillId="29" borderId="18" xfId="0" applyNumberFormat="1" applyFont="1" applyFill="1" applyBorder="1">
      <alignment vertical="center"/>
    </xf>
    <xf numFmtId="187" fontId="59" fillId="0" borderId="18" xfId="49" applyNumberFormat="1" applyFont="1" applyFill="1" applyBorder="1" applyAlignment="1">
      <alignment horizontal="left"/>
    </xf>
    <xf numFmtId="0" fontId="59" fillId="0" borderId="18" xfId="45" applyNumberFormat="1" applyFont="1" applyFill="1" applyBorder="1"/>
    <xf numFmtId="186" fontId="37" fillId="29" borderId="17" xfId="34" applyNumberFormat="1" applyFont="1" applyFill="1" applyBorder="1" applyAlignment="1"/>
    <xf numFmtId="190" fontId="37" fillId="29" borderId="17" xfId="34" applyNumberFormat="1" applyFont="1" applyFill="1" applyBorder="1" applyAlignment="1"/>
    <xf numFmtId="187" fontId="59" fillId="0" borderId="18" xfId="49" applyNumberFormat="1" applyFont="1" applyFill="1" applyBorder="1"/>
    <xf numFmtId="0" fontId="29" fillId="0" borderId="17" xfId="0" applyFont="1" applyBorder="1">
      <alignment vertical="center"/>
    </xf>
    <xf numFmtId="0" fontId="29" fillId="0" borderId="16" xfId="0" applyFont="1" applyBorder="1" applyAlignment="1" applyProtection="1">
      <alignment horizontal="left"/>
    </xf>
    <xf numFmtId="0" fontId="29" fillId="0" borderId="17" xfId="0" applyFont="1" applyBorder="1" applyAlignment="1" applyProtection="1">
      <alignment horizontal="left"/>
    </xf>
    <xf numFmtId="186" fontId="29" fillId="0" borderId="0" xfId="34" applyNumberFormat="1" applyFont="1" applyBorder="1" applyAlignment="1"/>
    <xf numFmtId="186" fontId="29" fillId="30" borderId="0" xfId="34" applyNumberFormat="1" applyFont="1" applyFill="1" applyBorder="1" applyAlignment="1"/>
    <xf numFmtId="186" fontId="29" fillId="0" borderId="17" xfId="34" applyNumberFormat="1" applyFont="1" applyBorder="1" applyAlignment="1"/>
    <xf numFmtId="0" fontId="29" fillId="0" borderId="20" xfId="0" applyFont="1" applyBorder="1" applyAlignment="1" applyProtection="1">
      <alignment horizontal="left"/>
    </xf>
    <xf numFmtId="0" fontId="29" fillId="0" borderId="11" xfId="0" applyFont="1" applyBorder="1" applyAlignment="1" applyProtection="1">
      <alignment horizontal="left"/>
    </xf>
    <xf numFmtId="38" fontId="29" fillId="0" borderId="11" xfId="34" applyFont="1" applyBorder="1" applyAlignment="1"/>
    <xf numFmtId="0" fontId="29" fillId="0" borderId="19" xfId="0" applyFont="1" applyBorder="1">
      <alignment vertical="center"/>
    </xf>
    <xf numFmtId="0" fontId="29" fillId="0" borderId="20" xfId="0" applyFont="1" applyBorder="1">
      <alignment vertical="center"/>
    </xf>
    <xf numFmtId="0" fontId="29" fillId="0" borderId="0" xfId="0" applyFont="1" applyBorder="1" applyAlignment="1" applyProtection="1">
      <alignment horizontal="left"/>
    </xf>
    <xf numFmtId="38" fontId="29" fillId="25" borderId="0" xfId="34" applyFont="1" applyFill="1" applyBorder="1" applyAlignment="1"/>
    <xf numFmtId="38" fontId="29" fillId="0" borderId="0" xfId="34" applyFont="1" applyAlignment="1"/>
    <xf numFmtId="38" fontId="29" fillId="25" borderId="0" xfId="34" applyFont="1" applyFill="1" applyAlignment="1"/>
    <xf numFmtId="38" fontId="29" fillId="27" borderId="0" xfId="34" applyFont="1" applyFill="1" applyAlignment="1"/>
    <xf numFmtId="186" fontId="29" fillId="0" borderId="0" xfId="34" applyNumberFormat="1" applyFont="1" applyAlignment="1"/>
    <xf numFmtId="190" fontId="29" fillId="0" borderId="0" xfId="34" applyNumberFormat="1" applyFont="1" applyAlignment="1"/>
    <xf numFmtId="186" fontId="37" fillId="0" borderId="0" xfId="0" applyNumberFormat="1" applyFont="1" applyBorder="1">
      <alignment vertical="center"/>
    </xf>
    <xf numFmtId="190" fontId="37" fillId="0" borderId="0" xfId="0" applyNumberFormat="1" applyFont="1" applyBorder="1">
      <alignment vertical="center"/>
    </xf>
    <xf numFmtId="186" fontId="29" fillId="27" borderId="0" xfId="0" applyNumberFormat="1" applyFont="1" applyFill="1">
      <alignment vertical="center"/>
    </xf>
    <xf numFmtId="38" fontId="29" fillId="0" borderId="0" xfId="0" applyNumberFormat="1" applyFont="1">
      <alignment vertical="center"/>
    </xf>
    <xf numFmtId="49" fontId="77" fillId="30" borderId="10" xfId="0" applyNumberFormat="1" applyFont="1" applyFill="1" applyBorder="1" applyAlignment="1">
      <alignment horizontal="left" vertical="top" wrapText="1"/>
    </xf>
    <xf numFmtId="176" fontId="77" fillId="30" borderId="10" xfId="34" applyNumberFormat="1" applyFont="1" applyFill="1" applyBorder="1" applyAlignment="1">
      <alignment horizontal="left" vertical="top" wrapText="1"/>
    </xf>
    <xf numFmtId="49" fontId="77" fillId="0" borderId="0" xfId="0" applyNumberFormat="1" applyFont="1" applyAlignment="1">
      <alignment horizontal="left" vertical="top"/>
    </xf>
    <xf numFmtId="38" fontId="0" fillId="29" borderId="21" xfId="34" applyFont="1" applyFill="1" applyBorder="1">
      <alignment vertical="center"/>
    </xf>
    <xf numFmtId="38" fontId="0" fillId="29" borderId="19" xfId="34" applyFont="1" applyFill="1" applyBorder="1">
      <alignment vertical="center"/>
    </xf>
    <xf numFmtId="40" fontId="1" fillId="30" borderId="11" xfId="34" applyNumberFormat="1" applyFont="1" applyFill="1" applyBorder="1">
      <alignment vertical="center"/>
    </xf>
    <xf numFmtId="0" fontId="57" fillId="32" borderId="0" xfId="0" applyFont="1" applyFill="1" applyBorder="1" applyAlignment="1"/>
    <xf numFmtId="186" fontId="57" fillId="32" borderId="16" xfId="34" applyNumberFormat="1" applyFont="1" applyFill="1" applyBorder="1" applyAlignment="1">
      <alignment horizontal="right"/>
    </xf>
    <xf numFmtId="186" fontId="57" fillId="32" borderId="18" xfId="34" applyNumberFormat="1" applyFont="1" applyFill="1" applyBorder="1" applyAlignment="1">
      <alignment horizontal="right"/>
    </xf>
    <xf numFmtId="186" fontId="57" fillId="32" borderId="0" xfId="34" applyNumberFormat="1" applyFont="1" applyFill="1" applyBorder="1">
      <alignment vertical="center"/>
    </xf>
    <xf numFmtId="186" fontId="57" fillId="32" borderId="16" xfId="34" applyNumberFormat="1" applyFont="1" applyFill="1" applyBorder="1">
      <alignment vertical="center"/>
    </xf>
    <xf numFmtId="186" fontId="57" fillId="32" borderId="18" xfId="34" applyNumberFormat="1" applyFont="1" applyFill="1" applyBorder="1">
      <alignment vertical="center"/>
    </xf>
    <xf numFmtId="188" fontId="57" fillId="32" borderId="0" xfId="34" applyNumberFormat="1" applyFont="1" applyFill="1" applyBorder="1">
      <alignment vertical="center"/>
    </xf>
    <xf numFmtId="38" fontId="57" fillId="32" borderId="16" xfId="34" applyFont="1" applyFill="1" applyBorder="1">
      <alignment vertical="center"/>
    </xf>
    <xf numFmtId="38" fontId="57" fillId="32" borderId="18" xfId="34" applyFont="1" applyFill="1" applyBorder="1">
      <alignment vertical="center"/>
    </xf>
    <xf numFmtId="38" fontId="57" fillId="32" borderId="0" xfId="34" applyFont="1" applyFill="1" applyBorder="1">
      <alignment vertical="center"/>
    </xf>
    <xf numFmtId="176" fontId="57" fillId="32" borderId="17" xfId="34" applyNumberFormat="1" applyFont="1" applyFill="1" applyBorder="1">
      <alignment vertical="center"/>
    </xf>
    <xf numFmtId="0" fontId="78" fillId="32" borderId="18" xfId="0" applyFont="1" applyFill="1" applyBorder="1">
      <alignment vertical="center"/>
    </xf>
    <xf numFmtId="0" fontId="57" fillId="32" borderId="21" xfId="0" applyFont="1" applyFill="1" applyBorder="1" applyAlignment="1"/>
    <xf numFmtId="186" fontId="57" fillId="32" borderId="20" xfId="34" applyNumberFormat="1" applyFont="1" applyFill="1" applyBorder="1">
      <alignment vertical="center"/>
    </xf>
    <xf numFmtId="186" fontId="57" fillId="32" borderId="19" xfId="34" applyNumberFormat="1" applyFont="1" applyFill="1" applyBorder="1">
      <alignment vertical="center"/>
    </xf>
    <xf numFmtId="186" fontId="57" fillId="32" borderId="21" xfId="34" applyNumberFormat="1" applyFont="1" applyFill="1" applyBorder="1">
      <alignment vertical="center"/>
    </xf>
    <xf numFmtId="188" fontId="57" fillId="32" borderId="21" xfId="34" applyNumberFormat="1" applyFont="1" applyFill="1" applyBorder="1">
      <alignment vertical="center"/>
    </xf>
    <xf numFmtId="38" fontId="57" fillId="32" borderId="20" xfId="34" applyFont="1" applyFill="1" applyBorder="1">
      <alignment vertical="center"/>
    </xf>
    <xf numFmtId="176" fontId="57" fillId="32" borderId="19" xfId="34" applyNumberFormat="1" applyFont="1" applyFill="1" applyBorder="1">
      <alignment vertical="center"/>
    </xf>
    <xf numFmtId="0" fontId="78" fillId="32" borderId="19" xfId="0" applyFont="1" applyFill="1" applyBorder="1">
      <alignment vertical="center"/>
    </xf>
    <xf numFmtId="38" fontId="0" fillId="0" borderId="13" xfId="34" applyFont="1" applyBorder="1">
      <alignment vertical="center"/>
    </xf>
    <xf numFmtId="176" fontId="0" fillId="0" borderId="14" xfId="34" applyNumberFormat="1" applyFont="1" applyBorder="1">
      <alignment vertical="center"/>
    </xf>
    <xf numFmtId="176" fontId="0" fillId="0" borderId="17" xfId="34" applyNumberFormat="1" applyFont="1" applyBorder="1">
      <alignment vertical="center"/>
    </xf>
    <xf numFmtId="38" fontId="0" fillId="0" borderId="21" xfId="34" applyFont="1" applyBorder="1">
      <alignment vertical="center"/>
    </xf>
    <xf numFmtId="176" fontId="0" fillId="0" borderId="11" xfId="34" applyNumberFormat="1" applyFont="1" applyBorder="1">
      <alignment vertical="center"/>
    </xf>
    <xf numFmtId="49" fontId="77" fillId="30" borderId="22" xfId="0" applyNumberFormat="1" applyFont="1" applyFill="1" applyBorder="1" applyAlignment="1">
      <alignment horizontal="left" vertical="top" wrapText="1"/>
    </xf>
    <xf numFmtId="38" fontId="0" fillId="0" borderId="12" xfId="34" applyFont="1" applyBorder="1">
      <alignment vertical="center"/>
    </xf>
    <xf numFmtId="38" fontId="0" fillId="0" borderId="14" xfId="34" applyFont="1" applyBorder="1">
      <alignment vertical="center"/>
    </xf>
    <xf numFmtId="38" fontId="0" fillId="0" borderId="16" xfId="34" applyFont="1" applyBorder="1">
      <alignment vertical="center"/>
    </xf>
    <xf numFmtId="38" fontId="0" fillId="0" borderId="17" xfId="34" applyFont="1" applyBorder="1">
      <alignment vertical="center"/>
    </xf>
    <xf numFmtId="38" fontId="0" fillId="0" borderId="20" xfId="34" applyFont="1" applyBorder="1">
      <alignment vertical="center"/>
    </xf>
    <xf numFmtId="38" fontId="0" fillId="0" borderId="11" xfId="34" applyFont="1" applyBorder="1">
      <alignment vertical="center"/>
    </xf>
    <xf numFmtId="49" fontId="77" fillId="30" borderId="23" xfId="0" applyNumberFormat="1" applyFont="1" applyFill="1" applyBorder="1" applyAlignment="1">
      <alignment horizontal="left" vertical="top" wrapText="1"/>
    </xf>
    <xf numFmtId="0" fontId="66" fillId="32" borderId="12" xfId="0" applyFont="1" applyFill="1" applyBorder="1">
      <alignment vertical="center"/>
    </xf>
    <xf numFmtId="0" fontId="66" fillId="32" borderId="15" xfId="0" applyFont="1" applyFill="1" applyBorder="1" applyAlignment="1">
      <alignment horizontal="center" vertical="center"/>
    </xf>
    <xf numFmtId="0" fontId="66" fillId="32" borderId="16" xfId="0" applyFont="1" applyFill="1" applyBorder="1">
      <alignment vertical="center"/>
    </xf>
    <xf numFmtId="0" fontId="66" fillId="32" borderId="18" xfId="0" applyFont="1" applyFill="1" applyBorder="1" applyAlignment="1">
      <alignment horizontal="center" vertical="center"/>
    </xf>
    <xf numFmtId="0" fontId="66" fillId="32" borderId="20" xfId="0" applyFont="1" applyFill="1" applyBorder="1">
      <alignment vertical="center"/>
    </xf>
    <xf numFmtId="0" fontId="66" fillId="32" borderId="19" xfId="0" applyFont="1" applyFill="1" applyBorder="1" applyAlignment="1">
      <alignment horizontal="center" vertical="center"/>
    </xf>
    <xf numFmtId="38" fontId="29" fillId="29" borderId="20" xfId="34" applyFont="1" applyFill="1" applyBorder="1" applyAlignment="1"/>
    <xf numFmtId="38" fontId="29" fillId="29" borderId="11" xfId="34" applyFont="1" applyFill="1" applyBorder="1" applyAlignment="1"/>
    <xf numFmtId="38" fontId="57" fillId="32" borderId="19" xfId="34" applyFont="1" applyFill="1" applyBorder="1">
      <alignment vertical="center"/>
    </xf>
    <xf numFmtId="38" fontId="57" fillId="32" borderId="21" xfId="34" applyFont="1" applyFill="1" applyBorder="1">
      <alignment vertical="center"/>
    </xf>
    <xf numFmtId="49" fontId="79" fillId="0" borderId="0" xfId="0" applyNumberFormat="1" applyFont="1" applyAlignment="1">
      <alignment horizontal="left" vertical="top"/>
    </xf>
    <xf numFmtId="49" fontId="80" fillId="0" borderId="0" xfId="0" applyNumberFormat="1" applyFont="1" applyAlignment="1">
      <alignment horizontal="left" vertical="top"/>
    </xf>
    <xf numFmtId="49" fontId="79" fillId="41" borderId="10" xfId="0" applyNumberFormat="1" applyFont="1" applyFill="1" applyBorder="1" applyAlignment="1">
      <alignment horizontal="left" vertical="top" wrapText="1"/>
    </xf>
    <xf numFmtId="207" fontId="79" fillId="41" borderId="10" xfId="0" applyNumberFormat="1" applyFont="1" applyFill="1" applyBorder="1" applyAlignment="1">
      <alignment horizontal="left" vertical="top" wrapText="1"/>
    </xf>
    <xf numFmtId="37" fontId="79" fillId="0" borderId="0" xfId="0" applyNumberFormat="1" applyFont="1" applyAlignment="1">
      <alignment horizontal="right" vertical="top"/>
    </xf>
    <xf numFmtId="0" fontId="79" fillId="0" borderId="0" xfId="0" applyNumberFormat="1" applyFont="1" applyAlignment="1">
      <alignment horizontal="left" vertical="top"/>
    </xf>
    <xf numFmtId="49" fontId="79" fillId="41" borderId="18" xfId="0" applyNumberFormat="1" applyFont="1" applyFill="1" applyBorder="1" applyAlignment="1">
      <alignment horizontal="left" vertical="top"/>
    </xf>
    <xf numFmtId="37" fontId="79" fillId="0" borderId="0" xfId="0" quotePrefix="1" applyNumberFormat="1" applyFont="1" applyAlignment="1">
      <alignment horizontal="right" vertical="top"/>
    </xf>
    <xf numFmtId="0" fontId="29" fillId="25" borderId="0" xfId="0" applyFont="1" applyFill="1" applyBorder="1" applyAlignment="1">
      <alignment horizontal="center" vertical="center"/>
    </xf>
    <xf numFmtId="0" fontId="29" fillId="25" borderId="21" xfId="0" applyFont="1" applyFill="1" applyBorder="1" applyAlignment="1">
      <alignment horizontal="center" vertical="center"/>
    </xf>
    <xf numFmtId="0" fontId="0" fillId="0" borderId="21" xfId="0" applyBorder="1">
      <alignment vertical="center"/>
    </xf>
    <xf numFmtId="49" fontId="79" fillId="29" borderId="10" xfId="0" applyNumberFormat="1" applyFont="1" applyFill="1" applyBorder="1" applyAlignment="1">
      <alignment horizontal="left" vertical="top" wrapText="1"/>
    </xf>
    <xf numFmtId="0" fontId="45" fillId="0" borderId="22" xfId="0" applyFont="1" applyBorder="1" applyAlignment="1">
      <alignment horizontal="left" vertical="center"/>
    </xf>
    <xf numFmtId="0" fontId="45" fillId="0" borderId="24" xfId="0" applyFont="1" applyBorder="1">
      <alignment vertical="center"/>
    </xf>
    <xf numFmtId="0" fontId="45" fillId="0" borderId="21" xfId="0" applyFont="1" applyBorder="1" applyAlignment="1">
      <alignment horizontal="left" vertical="center"/>
    </xf>
    <xf numFmtId="0" fontId="45" fillId="0" borderId="21" xfId="0" applyFont="1" applyBorder="1" applyAlignment="1">
      <alignment horizontal="right" vertical="center"/>
    </xf>
    <xf numFmtId="38" fontId="45" fillId="31" borderId="10" xfId="34" applyFont="1" applyFill="1" applyBorder="1" applyAlignment="1">
      <alignment horizontal="right" vertical="center"/>
    </xf>
    <xf numFmtId="38" fontId="45" fillId="31" borderId="22" xfId="34" applyFont="1" applyFill="1" applyBorder="1" applyAlignment="1">
      <alignment horizontal="right" vertical="center"/>
    </xf>
    <xf numFmtId="38" fontId="45" fillId="31" borderId="18" xfId="34" applyFont="1" applyFill="1" applyBorder="1" applyAlignment="1">
      <alignment horizontal="right" vertical="center"/>
    </xf>
    <xf numFmtId="38" fontId="45" fillId="31" borderId="16" xfId="34" applyFont="1" applyFill="1" applyBorder="1" applyAlignment="1">
      <alignment horizontal="right" vertical="center"/>
    </xf>
    <xf numFmtId="38" fontId="45" fillId="31" borderId="19" xfId="34" applyFont="1" applyFill="1" applyBorder="1" applyAlignment="1">
      <alignment horizontal="right" vertical="center"/>
    </xf>
    <xf numFmtId="38" fontId="45" fillId="31" borderId="20" xfId="34" applyFont="1" applyFill="1" applyBorder="1" applyAlignment="1">
      <alignment horizontal="right" vertical="center"/>
    </xf>
    <xf numFmtId="188" fontId="1" fillId="30" borderId="22" xfId="34" applyNumberFormat="1" applyFont="1" applyFill="1" applyBorder="1">
      <alignment vertical="center"/>
    </xf>
    <xf numFmtId="188" fontId="1" fillId="30" borderId="10" xfId="34" applyNumberFormat="1" applyFont="1" applyFill="1" applyBorder="1">
      <alignment vertical="center"/>
    </xf>
    <xf numFmtId="188" fontId="1" fillId="30" borderId="23" xfId="34" applyNumberFormat="1" applyFont="1" applyFill="1" applyBorder="1">
      <alignment vertical="center"/>
    </xf>
    <xf numFmtId="188" fontId="1" fillId="30" borderId="16" xfId="34" applyNumberFormat="1" applyFont="1" applyFill="1" applyBorder="1">
      <alignment vertical="center"/>
    </xf>
    <xf numFmtId="188" fontId="1" fillId="30" borderId="18" xfId="34" applyNumberFormat="1" applyFont="1" applyFill="1" applyBorder="1">
      <alignment vertical="center"/>
    </xf>
    <xf numFmtId="188" fontId="1" fillId="30" borderId="17" xfId="34" applyNumberFormat="1" applyFont="1" applyFill="1" applyBorder="1">
      <alignment vertical="center"/>
    </xf>
    <xf numFmtId="188" fontId="1" fillId="30" borderId="12" xfId="34" applyNumberFormat="1" applyFont="1" applyFill="1" applyBorder="1">
      <alignment vertical="center"/>
    </xf>
    <xf numFmtId="188" fontId="1" fillId="30" borderId="15" xfId="34" applyNumberFormat="1" applyFont="1" applyFill="1" applyBorder="1">
      <alignment vertical="center"/>
    </xf>
    <xf numFmtId="188" fontId="1" fillId="30" borderId="14" xfId="34" applyNumberFormat="1" applyFont="1" applyFill="1" applyBorder="1">
      <alignment vertical="center"/>
    </xf>
    <xf numFmtId="188" fontId="1" fillId="30" borderId="20" xfId="34" applyNumberFormat="1" applyFont="1" applyFill="1" applyBorder="1">
      <alignment vertical="center"/>
    </xf>
    <xf numFmtId="188" fontId="1" fillId="30" borderId="19" xfId="34" applyNumberFormat="1" applyFont="1" applyFill="1" applyBorder="1">
      <alignment vertical="center"/>
    </xf>
    <xf numFmtId="188" fontId="1" fillId="30" borderId="11" xfId="34" applyNumberFormat="1" applyFont="1" applyFill="1" applyBorder="1">
      <alignment vertical="center"/>
    </xf>
    <xf numFmtId="176" fontId="77" fillId="30" borderId="0" xfId="34" applyNumberFormat="1" applyFont="1" applyFill="1" applyBorder="1" applyAlignment="1">
      <alignment horizontal="left" vertical="top" wrapText="1"/>
    </xf>
    <xf numFmtId="176" fontId="0" fillId="0" borderId="0" xfId="34" applyNumberFormat="1" applyFont="1">
      <alignment vertical="center"/>
    </xf>
    <xf numFmtId="49" fontId="77" fillId="30" borderId="23" xfId="0" applyNumberFormat="1" applyFont="1" applyFill="1" applyBorder="1" applyAlignment="1">
      <alignment horizontal="center" vertical="top" wrapText="1"/>
    </xf>
    <xf numFmtId="49" fontId="77" fillId="30" borderId="10" xfId="0" applyNumberFormat="1" applyFont="1" applyFill="1" applyBorder="1" applyAlignment="1">
      <alignment horizontal="center" vertical="top" wrapText="1"/>
    </xf>
    <xf numFmtId="49" fontId="77" fillId="30" borderId="22" xfId="0" applyNumberFormat="1" applyFont="1" applyFill="1" applyBorder="1" applyAlignment="1">
      <alignment horizontal="center" vertical="top" wrapText="1"/>
    </xf>
    <xf numFmtId="0" fontId="29" fillId="0" borderId="0" xfId="0" applyFont="1" applyAlignment="1">
      <alignment vertical="center" wrapText="1"/>
    </xf>
    <xf numFmtId="37" fontId="79" fillId="0" borderId="10" xfId="0" applyNumberFormat="1" applyFont="1" applyBorder="1" applyAlignment="1">
      <alignment horizontal="right" vertical="top"/>
    </xf>
    <xf numFmtId="37" fontId="79" fillId="0" borderId="0" xfId="0" applyNumberFormat="1" applyFont="1" applyBorder="1" applyAlignment="1">
      <alignment horizontal="right" vertical="top"/>
    </xf>
    <xf numFmtId="37" fontId="79" fillId="0" borderId="21" xfId="0" applyNumberFormat="1" applyFont="1" applyBorder="1" applyAlignment="1">
      <alignment horizontal="right" vertical="top"/>
    </xf>
    <xf numFmtId="49" fontId="45" fillId="0" borderId="22" xfId="0" applyNumberFormat="1" applyFont="1" applyBorder="1" applyAlignment="1">
      <alignment horizontal="left" vertical="center"/>
    </xf>
    <xf numFmtId="49" fontId="45" fillId="0" borderId="24" xfId="0" applyNumberFormat="1" applyFont="1" applyBorder="1">
      <alignment vertical="center"/>
    </xf>
    <xf numFmtId="37" fontId="79" fillId="0" borderId="22" xfId="0" applyNumberFormat="1" applyFont="1" applyBorder="1" applyAlignment="1">
      <alignment horizontal="right" vertical="top"/>
    </xf>
    <xf numFmtId="37" fontId="79" fillId="0" borderId="24" xfId="0" applyNumberFormat="1" applyFont="1" applyBorder="1" applyAlignment="1">
      <alignment horizontal="right" vertical="top"/>
    </xf>
    <xf numFmtId="37" fontId="79" fillId="0" borderId="18" xfId="0" applyNumberFormat="1" applyFont="1" applyBorder="1" applyAlignment="1">
      <alignment horizontal="right" vertical="top"/>
    </xf>
    <xf numFmtId="37" fontId="79" fillId="0" borderId="19" xfId="0" applyNumberFormat="1" applyFont="1" applyBorder="1" applyAlignment="1">
      <alignment horizontal="right" vertical="top"/>
    </xf>
    <xf numFmtId="0" fontId="45" fillId="0" borderId="12" xfId="0" applyFont="1" applyBorder="1" applyAlignment="1">
      <alignment horizontal="center" vertical="center"/>
    </xf>
    <xf numFmtId="0" fontId="45" fillId="0" borderId="20" xfId="0" applyFont="1" applyBorder="1" applyAlignment="1">
      <alignment horizontal="center" vertical="center"/>
    </xf>
    <xf numFmtId="0" fontId="0" fillId="30" borderId="19" xfId="0" applyFill="1" applyBorder="1" applyAlignment="1">
      <alignment horizontal="center" vertical="center"/>
    </xf>
    <xf numFmtId="0" fontId="0" fillId="29" borderId="23" xfId="0" applyFill="1" applyBorder="1" applyAlignment="1">
      <alignment horizontal="center" vertical="center"/>
    </xf>
    <xf numFmtId="38" fontId="45" fillId="29" borderId="0" xfId="34" applyFont="1" applyFill="1" applyBorder="1" applyAlignment="1">
      <alignment horizontal="right" vertical="center"/>
    </xf>
    <xf numFmtId="38" fontId="45" fillId="30" borderId="23" xfId="34" applyFont="1" applyFill="1" applyBorder="1" applyAlignment="1">
      <alignment horizontal="right" vertical="center"/>
    </xf>
    <xf numFmtId="38" fontId="45" fillId="30" borderId="17" xfId="34" applyFont="1" applyFill="1" applyBorder="1" applyAlignment="1">
      <alignment horizontal="right" vertical="center"/>
    </xf>
    <xf numFmtId="38" fontId="45" fillId="30" borderId="11" xfId="34" applyFont="1" applyFill="1" applyBorder="1" applyAlignment="1">
      <alignment horizontal="right" vertical="center"/>
    </xf>
    <xf numFmtId="186" fontId="45" fillId="31" borderId="13" xfId="0" applyNumberFormat="1" applyFont="1" applyFill="1" applyBorder="1" applyAlignment="1">
      <alignment horizontal="center"/>
    </xf>
    <xf numFmtId="186" fontId="45" fillId="31" borderId="0" xfId="0" applyNumberFormat="1" applyFont="1" applyFill="1" applyBorder="1" applyAlignment="1">
      <alignment horizontal="center" vertical="center"/>
    </xf>
    <xf numFmtId="189" fontId="45" fillId="31" borderId="21" xfId="0" applyNumberFormat="1" applyFont="1" applyFill="1" applyBorder="1" applyAlignment="1">
      <alignment horizontal="center" vertical="center"/>
    </xf>
    <xf numFmtId="38" fontId="5" fillId="0" borderId="0" xfId="34" applyFont="1" applyAlignment="1"/>
    <xf numFmtId="38" fontId="1" fillId="0" borderId="0" xfId="34" applyFont="1" applyAlignment="1"/>
    <xf numFmtId="38" fontId="34" fillId="0" borderId="0" xfId="34" applyFont="1" applyAlignment="1"/>
    <xf numFmtId="38" fontId="29" fillId="0" borderId="0" xfId="34" applyFont="1" applyFill="1" applyBorder="1" applyAlignment="1" applyProtection="1">
      <alignment horizontal="right"/>
    </xf>
    <xf numFmtId="38" fontId="29" fillId="25" borderId="0" xfId="34" applyFont="1" applyFill="1" applyBorder="1" applyAlignment="1" applyProtection="1"/>
    <xf numFmtId="3" fontId="29" fillId="0" borderId="13" xfId="51" applyNumberFormat="1" applyFont="1" applyFill="1" applyBorder="1" applyAlignment="1">
      <alignment horizontal="center" wrapText="1"/>
    </xf>
    <xf numFmtId="3" fontId="29" fillId="0" borderId="21" xfId="51" applyNumberFormat="1" applyFont="1" applyFill="1" applyBorder="1" applyAlignment="1">
      <alignment horizontal="center" shrinkToFit="1"/>
    </xf>
    <xf numFmtId="176" fontId="0" fillId="30" borderId="14" xfId="34" applyNumberFormat="1" applyFont="1" applyFill="1" applyBorder="1">
      <alignment vertical="center"/>
    </xf>
    <xf numFmtId="176" fontId="0" fillId="30" borderId="17" xfId="34" applyNumberFormat="1" applyFont="1" applyFill="1" applyBorder="1">
      <alignment vertical="center"/>
    </xf>
    <xf numFmtId="176" fontId="0" fillId="30" borderId="11" xfId="34" applyNumberFormat="1" applyFont="1" applyFill="1" applyBorder="1">
      <alignment vertical="center"/>
    </xf>
    <xf numFmtId="0" fontId="47" fillId="0" borderId="0" xfId="0" applyFont="1">
      <alignment vertical="center"/>
    </xf>
    <xf numFmtId="0" fontId="49" fillId="0" borderId="0" xfId="0" applyFont="1">
      <alignment vertical="center"/>
    </xf>
    <xf numFmtId="57" fontId="49" fillId="0" borderId="0" xfId="0" applyNumberFormat="1" applyFont="1">
      <alignment vertical="center"/>
    </xf>
    <xf numFmtId="208" fontId="57" fillId="0" borderId="10" xfId="60" applyNumberFormat="1" applyFont="1" applyFill="1" applyBorder="1" applyAlignment="1" applyProtection="1">
      <alignment horizontal="center" vertical="center"/>
      <protection locked="0"/>
    </xf>
    <xf numFmtId="208" fontId="57" fillId="0" borderId="23" xfId="60" applyNumberFormat="1" applyFont="1" applyFill="1" applyBorder="1" applyAlignment="1" applyProtection="1">
      <alignment horizontal="center" vertical="center"/>
      <protection locked="0"/>
    </xf>
    <xf numFmtId="208" fontId="57" fillId="0" borderId="22" xfId="60" applyNumberFormat="1" applyFont="1" applyFill="1" applyBorder="1" applyAlignment="1" applyProtection="1">
      <alignment horizontal="center" vertical="center"/>
      <protection locked="0"/>
    </xf>
    <xf numFmtId="38" fontId="57" fillId="0" borderId="23" xfId="34" applyFont="1" applyFill="1" applyBorder="1" applyAlignment="1" applyProtection="1">
      <alignment horizontal="center" vertical="center"/>
      <protection locked="0"/>
    </xf>
    <xf numFmtId="38" fontId="57" fillId="0" borderId="10" xfId="34" applyFont="1" applyFill="1" applyBorder="1" applyAlignment="1" applyProtection="1">
      <alignment horizontal="center" vertical="center"/>
      <protection locked="0"/>
    </xf>
    <xf numFmtId="38" fontId="57" fillId="0" borderId="22" xfId="34" applyFont="1" applyFill="1" applyBorder="1" applyAlignment="1" applyProtection="1">
      <alignment horizontal="center" vertical="center"/>
      <protection locked="0"/>
    </xf>
    <xf numFmtId="0" fontId="49" fillId="29" borderId="22" xfId="0" applyFont="1" applyFill="1" applyBorder="1" applyAlignment="1">
      <alignment horizontal="center" vertical="center"/>
    </xf>
    <xf numFmtId="0" fontId="49" fillId="29" borderId="10" xfId="0" applyFont="1" applyFill="1" applyBorder="1" applyAlignment="1">
      <alignment horizontal="center" vertical="center"/>
    </xf>
    <xf numFmtId="0" fontId="49" fillId="29" borderId="23" xfId="0" applyFont="1" applyFill="1" applyBorder="1" applyAlignment="1">
      <alignment horizontal="center" vertical="center"/>
    </xf>
    <xf numFmtId="0" fontId="57" fillId="0" borderId="10" xfId="60" applyFont="1" applyFill="1" applyBorder="1" applyAlignment="1">
      <alignment horizontal="center"/>
    </xf>
    <xf numFmtId="38" fontId="57" fillId="0" borderId="22" xfId="34" applyFont="1" applyFill="1" applyBorder="1" applyAlignment="1">
      <alignment horizontal="right"/>
    </xf>
    <xf numFmtId="38" fontId="57" fillId="0" borderId="24" xfId="34" applyFont="1" applyFill="1" applyBorder="1" applyAlignment="1">
      <alignment horizontal="right"/>
    </xf>
    <xf numFmtId="38" fontId="57" fillId="0" borderId="23" xfId="34" applyFont="1" applyFill="1" applyBorder="1" applyAlignment="1">
      <alignment horizontal="right"/>
    </xf>
    <xf numFmtId="38" fontId="49" fillId="29" borderId="22" xfId="34" applyFont="1" applyFill="1" applyBorder="1">
      <alignment vertical="center"/>
    </xf>
    <xf numFmtId="38" fontId="49" fillId="29" borderId="24" xfId="34" applyFont="1" applyFill="1" applyBorder="1">
      <alignment vertical="center"/>
    </xf>
    <xf numFmtId="38" fontId="49" fillId="29" borderId="23" xfId="34" applyFont="1" applyFill="1" applyBorder="1">
      <alignment vertical="center"/>
    </xf>
    <xf numFmtId="0" fontId="57" fillId="0" borderId="18" xfId="60" applyFont="1" applyFill="1" applyBorder="1" applyAlignment="1">
      <alignment horizontal="center"/>
    </xf>
    <xf numFmtId="38" fontId="57" fillId="0" borderId="16" xfId="34" applyFont="1" applyFill="1" applyBorder="1" applyAlignment="1">
      <alignment horizontal="right"/>
    </xf>
    <xf numFmtId="38" fontId="57" fillId="0" borderId="0" xfId="34" applyFont="1" applyFill="1" applyBorder="1" applyAlignment="1">
      <alignment horizontal="right"/>
    </xf>
    <xf numFmtId="38" fontId="57" fillId="0" borderId="17" xfId="34" applyFont="1" applyFill="1" applyBorder="1" applyAlignment="1">
      <alignment horizontal="right"/>
    </xf>
    <xf numFmtId="38" fontId="57" fillId="0" borderId="0" xfId="34" applyFont="1" applyFill="1" applyAlignment="1">
      <alignment horizontal="right"/>
    </xf>
    <xf numFmtId="38" fontId="57" fillId="0" borderId="0" xfId="34" applyFont="1" applyFill="1" applyAlignment="1"/>
    <xf numFmtId="38" fontId="49" fillId="29" borderId="16" xfId="34" applyFont="1" applyFill="1" applyBorder="1">
      <alignment vertical="center"/>
    </xf>
    <xf numFmtId="38" fontId="49" fillId="29" borderId="0" xfId="34" applyFont="1" applyFill="1" applyBorder="1">
      <alignment vertical="center"/>
    </xf>
    <xf numFmtId="38" fontId="49" fillId="29" borderId="17" xfId="34" applyFont="1" applyFill="1" applyBorder="1">
      <alignment vertical="center"/>
    </xf>
    <xf numFmtId="38" fontId="57" fillId="0" borderId="0" xfId="34" quotePrefix="1" applyFont="1" applyFill="1" applyAlignment="1">
      <alignment horizontal="right"/>
    </xf>
    <xf numFmtId="0" fontId="57" fillId="32" borderId="15" xfId="60" applyFont="1" applyFill="1" applyBorder="1" applyAlignment="1">
      <alignment horizontal="center"/>
    </xf>
    <xf numFmtId="38" fontId="57" fillId="32" borderId="12" xfId="34" applyFont="1" applyFill="1" applyBorder="1" applyAlignment="1">
      <alignment horizontal="right"/>
    </xf>
    <xf numFmtId="38" fontId="57" fillId="32" borderId="13" xfId="34" applyFont="1" applyFill="1" applyBorder="1" applyAlignment="1">
      <alignment horizontal="right"/>
    </xf>
    <xf numFmtId="38" fontId="57" fillId="32" borderId="14" xfId="34" applyFont="1" applyFill="1" applyBorder="1" applyAlignment="1">
      <alignment horizontal="right"/>
    </xf>
    <xf numFmtId="38" fontId="57" fillId="32" borderId="13" xfId="34" applyFont="1" applyFill="1" applyBorder="1" applyAlignment="1"/>
    <xf numFmtId="38" fontId="49" fillId="32" borderId="12" xfId="34" applyFont="1" applyFill="1" applyBorder="1">
      <alignment vertical="center"/>
    </xf>
    <xf numFmtId="38" fontId="49" fillId="32" borderId="13" xfId="34" applyFont="1" applyFill="1" applyBorder="1">
      <alignment vertical="center"/>
    </xf>
    <xf numFmtId="38" fontId="49" fillId="32" borderId="14" xfId="34" applyFont="1" applyFill="1" applyBorder="1">
      <alignment vertical="center"/>
    </xf>
    <xf numFmtId="38" fontId="57" fillId="0" borderId="0" xfId="34" applyFont="1" applyFill="1" applyBorder="1" applyAlignment="1"/>
    <xf numFmtId="0" fontId="57" fillId="32" borderId="18" xfId="60" applyFont="1" applyFill="1" applyBorder="1" applyAlignment="1">
      <alignment horizontal="center"/>
    </xf>
    <xf numFmtId="38" fontId="57" fillId="32" borderId="16" xfId="34" applyFont="1" applyFill="1" applyBorder="1" applyAlignment="1">
      <alignment horizontal="right"/>
    </xf>
    <xf numFmtId="38" fontId="57" fillId="32" borderId="0" xfId="34" applyFont="1" applyFill="1" applyBorder="1" applyAlignment="1">
      <alignment horizontal="right"/>
    </xf>
    <xf numFmtId="38" fontId="57" fillId="32" borderId="17" xfId="34" applyFont="1" applyFill="1" applyBorder="1" applyAlignment="1">
      <alignment horizontal="right"/>
    </xf>
    <xf numFmtId="38" fontId="57" fillId="32" borderId="0" xfId="34" applyFont="1" applyFill="1" applyBorder="1" applyAlignment="1"/>
    <xf numFmtId="38" fontId="49" fillId="32" borderId="16" xfId="34" applyFont="1" applyFill="1" applyBorder="1">
      <alignment vertical="center"/>
    </xf>
    <xf numFmtId="38" fontId="49" fillId="32" borderId="0" xfId="34" applyFont="1" applyFill="1" applyBorder="1">
      <alignment vertical="center"/>
    </xf>
    <xf numFmtId="38" fontId="49" fillId="32" borderId="17" xfId="34" applyFont="1" applyFill="1" applyBorder="1">
      <alignment vertical="center"/>
    </xf>
    <xf numFmtId="0" fontId="57" fillId="0" borderId="19" xfId="60" applyFont="1" applyFill="1" applyBorder="1" applyAlignment="1">
      <alignment horizontal="center"/>
    </xf>
    <xf numFmtId="38" fontId="57" fillId="0" borderId="20" xfId="34" applyFont="1" applyFill="1" applyBorder="1" applyAlignment="1">
      <alignment horizontal="right"/>
    </xf>
    <xf numFmtId="38" fontId="57" fillId="0" borderId="21" xfId="34" applyFont="1" applyFill="1" applyBorder="1" applyAlignment="1">
      <alignment horizontal="right"/>
    </xf>
    <xf numFmtId="38" fontId="57" fillId="0" borderId="11" xfId="34" applyFont="1" applyFill="1" applyBorder="1" applyAlignment="1">
      <alignment horizontal="right"/>
    </xf>
    <xf numFmtId="38" fontId="57" fillId="0" borderId="21" xfId="34" applyFont="1" applyFill="1" applyBorder="1" applyAlignment="1"/>
    <xf numFmtId="38" fontId="49" fillId="29" borderId="20" xfId="34" applyFont="1" applyFill="1" applyBorder="1">
      <alignment vertical="center"/>
    </xf>
    <xf numFmtId="38" fontId="49" fillId="29" borderId="21" xfId="34" applyFont="1" applyFill="1" applyBorder="1">
      <alignment vertical="center"/>
    </xf>
    <xf numFmtId="38" fontId="49" fillId="29" borderId="11" xfId="34" applyFont="1" applyFill="1" applyBorder="1">
      <alignment vertical="center"/>
    </xf>
    <xf numFmtId="38" fontId="57" fillId="32" borderId="0" xfId="34" applyFont="1" applyFill="1" applyAlignment="1">
      <alignment horizontal="right"/>
    </xf>
    <xf numFmtId="38" fontId="57" fillId="32" borderId="0" xfId="34" applyFont="1" applyFill="1" applyAlignment="1"/>
    <xf numFmtId="0" fontId="49" fillId="0" borderId="15" xfId="0" applyFont="1" applyBorder="1" applyAlignment="1">
      <alignment horizontal="center" vertical="center"/>
    </xf>
    <xf numFmtId="0" fontId="49" fillId="31" borderId="12" xfId="0" applyFont="1" applyFill="1" applyBorder="1">
      <alignment vertical="center"/>
    </xf>
    <xf numFmtId="0" fontId="49" fillId="31" borderId="13" xfId="0" applyFont="1" applyFill="1" applyBorder="1">
      <alignment vertical="center"/>
    </xf>
    <xf numFmtId="0" fontId="49" fillId="31" borderId="14" xfId="0" applyFont="1" applyFill="1" applyBorder="1">
      <alignment vertical="center"/>
    </xf>
    <xf numFmtId="38" fontId="49" fillId="29" borderId="12" xfId="34" applyFont="1" applyFill="1" applyBorder="1">
      <alignment vertical="center"/>
    </xf>
    <xf numFmtId="38" fontId="49" fillId="29" borderId="13" xfId="34" applyFont="1" applyFill="1" applyBorder="1">
      <alignment vertical="center"/>
    </xf>
    <xf numFmtId="38" fontId="49" fillId="29" borderId="14" xfId="34" applyFont="1" applyFill="1" applyBorder="1">
      <alignment vertical="center"/>
    </xf>
    <xf numFmtId="0" fontId="49" fillId="0" borderId="18" xfId="0" applyFont="1" applyBorder="1" applyAlignment="1">
      <alignment horizontal="center" vertical="center"/>
    </xf>
    <xf numFmtId="0" fontId="49" fillId="31" borderId="16" xfId="0" applyFont="1" applyFill="1" applyBorder="1">
      <alignment vertical="center"/>
    </xf>
    <xf numFmtId="0" fontId="49" fillId="31" borderId="0" xfId="0" applyFont="1" applyFill="1" applyBorder="1">
      <alignment vertical="center"/>
    </xf>
    <xf numFmtId="0" fontId="49" fillId="31" borderId="17" xfId="0" applyFont="1" applyFill="1" applyBorder="1">
      <alignment vertical="center"/>
    </xf>
    <xf numFmtId="0" fontId="49" fillId="0" borderId="19" xfId="0" applyFont="1" applyBorder="1" applyAlignment="1">
      <alignment horizontal="center" vertical="center"/>
    </xf>
    <xf numFmtId="0" fontId="49" fillId="31" borderId="20" xfId="0" applyFont="1" applyFill="1" applyBorder="1">
      <alignment vertical="center"/>
    </xf>
    <xf numFmtId="0" fontId="49" fillId="31" borderId="21" xfId="0" applyFont="1" applyFill="1" applyBorder="1">
      <alignment vertical="center"/>
    </xf>
    <xf numFmtId="0" fontId="49" fillId="31" borderId="11" xfId="0" applyFont="1" applyFill="1" applyBorder="1">
      <alignment vertical="center"/>
    </xf>
    <xf numFmtId="0" fontId="57" fillId="0" borderId="10" xfId="60" applyFont="1" applyFill="1" applyBorder="1" applyAlignment="1">
      <alignment horizontal="center" shrinkToFit="1"/>
    </xf>
    <xf numFmtId="0" fontId="57" fillId="31" borderId="10" xfId="60" applyFont="1" applyFill="1" applyBorder="1" applyAlignment="1">
      <alignment horizontal="center" shrinkToFit="1"/>
    </xf>
    <xf numFmtId="38" fontId="57" fillId="31" borderId="22" xfId="34" applyFont="1" applyFill="1" applyBorder="1" applyAlignment="1">
      <alignment horizontal="right"/>
    </xf>
    <xf numFmtId="38" fontId="57" fillId="31" borderId="24" xfId="34" applyFont="1" applyFill="1" applyBorder="1" applyAlignment="1">
      <alignment horizontal="right"/>
    </xf>
    <xf numFmtId="38" fontId="57" fillId="31" borderId="23" xfId="34" applyFont="1" applyFill="1" applyBorder="1" applyAlignment="1">
      <alignment horizontal="right"/>
    </xf>
    <xf numFmtId="38" fontId="49" fillId="31" borderId="22" xfId="0" applyNumberFormat="1" applyFont="1" applyFill="1" applyBorder="1">
      <alignment vertical="center"/>
    </xf>
    <xf numFmtId="38" fontId="49" fillId="31" borderId="24" xfId="0" applyNumberFormat="1" applyFont="1" applyFill="1" applyBorder="1">
      <alignment vertical="center"/>
    </xf>
    <xf numFmtId="38" fontId="49" fillId="31" borderId="23" xfId="0" applyNumberFormat="1" applyFont="1" applyFill="1" applyBorder="1">
      <alignment vertical="center"/>
    </xf>
    <xf numFmtId="0" fontId="57" fillId="32" borderId="19" xfId="60" applyFont="1" applyFill="1" applyBorder="1" applyAlignment="1">
      <alignment horizontal="center" shrinkToFit="1"/>
    </xf>
    <xf numFmtId="38" fontId="57" fillId="32" borderId="20" xfId="34" applyFont="1" applyFill="1" applyBorder="1" applyAlignment="1">
      <alignment horizontal="right"/>
    </xf>
    <xf numFmtId="38" fontId="57" fillId="32" borderId="21" xfId="34" applyFont="1" applyFill="1" applyBorder="1" applyAlignment="1">
      <alignment horizontal="right"/>
    </xf>
    <xf numFmtId="38" fontId="57" fillId="32" borderId="11" xfId="34" applyFont="1" applyFill="1" applyBorder="1" applyAlignment="1">
      <alignment horizontal="right"/>
    </xf>
    <xf numFmtId="38" fontId="49" fillId="32" borderId="20" xfId="34" applyFont="1" applyFill="1" applyBorder="1">
      <alignment vertical="center"/>
    </xf>
    <xf numFmtId="38" fontId="49" fillId="32" borderId="21" xfId="34" applyFont="1" applyFill="1" applyBorder="1">
      <alignment vertical="center"/>
    </xf>
    <xf numFmtId="38" fontId="49" fillId="32" borderId="11" xfId="34" applyFont="1" applyFill="1" applyBorder="1">
      <alignment vertical="center"/>
    </xf>
    <xf numFmtId="38" fontId="49" fillId="0" borderId="0" xfId="0" applyNumberFormat="1" applyFont="1">
      <alignment vertical="center"/>
    </xf>
    <xf numFmtId="38" fontId="49" fillId="31" borderId="16" xfId="34" applyFont="1" applyFill="1" applyBorder="1">
      <alignment vertical="center"/>
    </xf>
    <xf numFmtId="38" fontId="49" fillId="31" borderId="0" xfId="34" applyFont="1" applyFill="1" applyBorder="1">
      <alignment vertical="center"/>
    </xf>
    <xf numFmtId="38" fontId="49" fillId="31" borderId="17" xfId="34" applyFont="1" applyFill="1" applyBorder="1">
      <alignment vertical="center"/>
    </xf>
    <xf numFmtId="0" fontId="29" fillId="30" borderId="16" xfId="0" applyFont="1" applyFill="1" applyBorder="1" applyAlignment="1">
      <alignment horizontal="center" vertical="center"/>
    </xf>
    <xf numFmtId="38" fontId="0" fillId="30" borderId="14" xfId="34" applyFont="1" applyFill="1" applyBorder="1">
      <alignment vertical="center"/>
    </xf>
    <xf numFmtId="176" fontId="0" fillId="30" borderId="12" xfId="34" applyNumberFormat="1" applyFont="1" applyFill="1" applyBorder="1">
      <alignment vertical="center"/>
    </xf>
    <xf numFmtId="38" fontId="0" fillId="30" borderId="17" xfId="34" applyFont="1" applyFill="1" applyBorder="1">
      <alignment vertical="center"/>
    </xf>
    <xf numFmtId="176" fontId="0" fillId="30" borderId="16" xfId="34" applyNumberFormat="1" applyFont="1" applyFill="1" applyBorder="1">
      <alignment vertical="center"/>
    </xf>
    <xf numFmtId="38" fontId="0" fillId="30" borderId="11" xfId="34" applyFont="1" applyFill="1" applyBorder="1">
      <alignment vertical="center"/>
    </xf>
    <xf numFmtId="176" fontId="0" fillId="30" borderId="20" xfId="34" applyNumberFormat="1" applyFont="1" applyFill="1" applyBorder="1">
      <alignment vertical="center"/>
    </xf>
    <xf numFmtId="176" fontId="0" fillId="30" borderId="21" xfId="34" applyNumberFormat="1" applyFont="1" applyFill="1" applyBorder="1">
      <alignment vertical="center"/>
    </xf>
    <xf numFmtId="0" fontId="3" fillId="30" borderId="15" xfId="0" applyFont="1" applyFill="1" applyBorder="1" applyAlignment="1">
      <alignment horizontal="center" vertical="center"/>
    </xf>
    <xf numFmtId="38" fontId="45" fillId="0" borderId="0" xfId="0" applyNumberFormat="1" applyFont="1" applyBorder="1">
      <alignment vertical="center"/>
    </xf>
    <xf numFmtId="190" fontId="0" fillId="29" borderId="24" xfId="34" applyNumberFormat="1" applyFont="1" applyFill="1" applyBorder="1">
      <alignment vertical="center"/>
    </xf>
    <xf numFmtId="190" fontId="0" fillId="29" borderId="10" xfId="34" applyNumberFormat="1" applyFont="1" applyFill="1" applyBorder="1">
      <alignment vertical="center"/>
    </xf>
    <xf numFmtId="49" fontId="79" fillId="30" borderId="0" xfId="0" applyNumberFormat="1" applyFont="1" applyFill="1" applyBorder="1" applyAlignment="1">
      <alignment horizontal="left" vertical="top" wrapText="1"/>
    </xf>
    <xf numFmtId="49" fontId="79" fillId="30" borderId="24" xfId="0" applyNumberFormat="1" applyFont="1" applyFill="1" applyBorder="1" applyAlignment="1">
      <alignment horizontal="left" vertical="top"/>
    </xf>
    <xf numFmtId="49" fontId="79" fillId="30" borderId="24" xfId="0" applyNumberFormat="1" applyFont="1" applyFill="1" applyBorder="1" applyAlignment="1">
      <alignment horizontal="left" vertical="top" wrapText="1"/>
    </xf>
    <xf numFmtId="49" fontId="79" fillId="29" borderId="24" xfId="0" applyNumberFormat="1" applyFont="1" applyFill="1" applyBorder="1" applyAlignment="1">
      <alignment horizontal="left" vertical="top" wrapText="1"/>
    </xf>
    <xf numFmtId="176" fontId="0" fillId="0" borderId="0" xfId="34" applyNumberFormat="1" applyFont="1" applyFill="1" applyBorder="1">
      <alignment vertical="center"/>
    </xf>
    <xf numFmtId="0" fontId="29" fillId="31" borderId="16" xfId="51" applyFont="1" applyFill="1" applyBorder="1" applyAlignment="1" applyProtection="1">
      <alignment horizontal="center" vertical="center" wrapText="1"/>
    </xf>
    <xf numFmtId="0" fontId="29" fillId="31" borderId="23" xfId="51" applyFont="1" applyFill="1" applyBorder="1" applyAlignment="1">
      <alignment horizontal="center" vertical="center"/>
    </xf>
    <xf numFmtId="0" fontId="29" fillId="31" borderId="0" xfId="51" applyFont="1" applyFill="1" applyBorder="1" applyAlignment="1">
      <alignment vertical="center"/>
    </xf>
    <xf numFmtId="0" fontId="29" fillId="31" borderId="17" xfId="51" applyFont="1" applyFill="1" applyBorder="1" applyAlignment="1">
      <alignment vertical="center"/>
    </xf>
    <xf numFmtId="4" fontId="29" fillId="31" borderId="18" xfId="35" applyNumberFormat="1" applyFont="1" applyFill="1" applyBorder="1" applyAlignment="1" applyProtection="1"/>
    <xf numFmtId="0" fontId="49" fillId="30" borderId="13" xfId="0" applyFont="1" applyFill="1" applyBorder="1" applyAlignment="1">
      <alignment horizontal="center" vertical="center"/>
    </xf>
    <xf numFmtId="0" fontId="49" fillId="30" borderId="16" xfId="0" applyFont="1" applyFill="1" applyBorder="1" applyAlignment="1">
      <alignment horizontal="right" vertical="center"/>
    </xf>
    <xf numFmtId="0" fontId="49" fillId="29" borderId="12" xfId="0" applyFont="1" applyFill="1" applyBorder="1" applyAlignment="1">
      <alignment horizontal="center" vertical="center"/>
    </xf>
    <xf numFmtId="0" fontId="49" fillId="29" borderId="16" xfId="0" applyFont="1" applyFill="1" applyBorder="1" applyAlignment="1">
      <alignment horizontal="center" vertical="center"/>
    </xf>
    <xf numFmtId="0" fontId="49" fillId="29" borderId="20" xfId="0" applyFont="1" applyFill="1" applyBorder="1" applyAlignment="1">
      <alignment horizontal="center" vertical="center"/>
    </xf>
    <xf numFmtId="0" fontId="49" fillId="30" borderId="10" xfId="0" applyFont="1" applyFill="1" applyBorder="1">
      <alignment vertical="center"/>
    </xf>
    <xf numFmtId="0" fontId="49" fillId="30" borderId="24" xfId="0" applyFont="1" applyFill="1" applyBorder="1" applyAlignment="1">
      <alignment horizontal="center" vertical="center"/>
    </xf>
    <xf numFmtId="49" fontId="77" fillId="29" borderId="10" xfId="0" applyNumberFormat="1" applyFont="1" applyFill="1" applyBorder="1" applyAlignment="1">
      <alignment horizontal="center" vertical="top" wrapText="1"/>
    </xf>
    <xf numFmtId="49" fontId="77" fillId="29" borderId="15" xfId="0" applyNumberFormat="1" applyFont="1" applyFill="1" applyBorder="1" applyAlignment="1">
      <alignment horizontal="center" vertical="top" wrapText="1"/>
    </xf>
    <xf numFmtId="49" fontId="77" fillId="30" borderId="14" xfId="0" applyNumberFormat="1" applyFont="1" applyFill="1" applyBorder="1" applyAlignment="1">
      <alignment horizontal="center" vertical="top" wrapText="1"/>
    </xf>
    <xf numFmtId="49" fontId="77" fillId="30" borderId="15" xfId="0" applyNumberFormat="1" applyFont="1" applyFill="1" applyBorder="1" applyAlignment="1">
      <alignment horizontal="center" vertical="top" wrapText="1"/>
    </xf>
    <xf numFmtId="0" fontId="49" fillId="30" borderId="24" xfId="0" applyFont="1" applyFill="1" applyBorder="1" applyAlignment="1">
      <alignment horizontal="center" vertical="center"/>
    </xf>
    <xf numFmtId="0" fontId="49" fillId="30" borderId="23" xfId="0" applyFont="1" applyFill="1" applyBorder="1" applyAlignment="1">
      <alignment horizontal="center" vertical="center"/>
    </xf>
    <xf numFmtId="0" fontId="49" fillId="30" borderId="22" xfId="0" applyFont="1" applyFill="1" applyBorder="1" applyAlignment="1">
      <alignment horizontal="center" vertical="center"/>
    </xf>
    <xf numFmtId="0" fontId="29" fillId="24" borderId="77" xfId="0" applyFont="1" applyFill="1" applyBorder="1" applyAlignment="1">
      <alignment horizontal="center" vertical="center"/>
    </xf>
    <xf numFmtId="0" fontId="29" fillId="24" borderId="78" xfId="0" applyFont="1" applyFill="1" applyBorder="1" applyAlignment="1">
      <alignment horizontal="center" vertical="center"/>
    </xf>
    <xf numFmtId="0" fontId="29" fillId="24" borderId="12" xfId="50" applyFont="1" applyFill="1" applyBorder="1" applyAlignment="1">
      <alignment horizontal="center" vertical="center" wrapText="1"/>
    </xf>
    <xf numFmtId="0" fontId="29" fillId="24" borderId="20" xfId="50" applyFont="1" applyFill="1" applyBorder="1" applyAlignment="1">
      <alignment horizontal="center" vertical="center" wrapText="1"/>
    </xf>
    <xf numFmtId="0" fontId="29" fillId="24" borderId="10" xfId="0" applyFont="1" applyFill="1" applyBorder="1" applyAlignment="1">
      <alignment horizontal="center" vertical="center"/>
    </xf>
    <xf numFmtId="0" fontId="29" fillId="24" borderId="12" xfId="0" applyFont="1" applyFill="1" applyBorder="1" applyAlignment="1">
      <alignment horizontal="center" vertical="center" wrapText="1"/>
    </xf>
    <xf numFmtId="0" fontId="29" fillId="24" borderId="19" xfId="0" applyFont="1" applyFill="1" applyBorder="1" applyAlignment="1">
      <alignment horizontal="center" vertical="center" wrapText="1"/>
    </xf>
    <xf numFmtId="0" fontId="29" fillId="24" borderId="15" xfId="50" applyFont="1" applyFill="1" applyBorder="1" applyAlignment="1">
      <alignment horizontal="center" vertical="center" wrapText="1"/>
    </xf>
    <xf numFmtId="0" fontId="29" fillId="24" borderId="19" xfId="50" applyFont="1" applyFill="1" applyBorder="1" applyAlignment="1">
      <alignment horizontal="center" vertical="center"/>
    </xf>
    <xf numFmtId="0" fontId="29" fillId="24" borderId="22" xfId="0" applyFont="1" applyFill="1" applyBorder="1" applyAlignment="1">
      <alignment horizontal="center" vertical="center" wrapText="1"/>
    </xf>
    <xf numFmtId="0" fontId="29" fillId="24" borderId="10" xfId="0" applyFont="1" applyFill="1" applyBorder="1" applyAlignment="1">
      <alignment horizontal="center" vertical="center" wrapText="1"/>
    </xf>
    <xf numFmtId="0" fontId="29" fillId="24" borderId="23" xfId="0" applyFont="1" applyFill="1" applyBorder="1" applyAlignment="1">
      <alignment horizontal="center" vertical="center"/>
    </xf>
    <xf numFmtId="185" fontId="29" fillId="25" borderId="22" xfId="53" applyNumberFormat="1" applyFont="1" applyFill="1" applyBorder="1" applyAlignment="1"/>
    <xf numFmtId="185" fontId="29" fillId="25" borderId="23" xfId="53" applyNumberFormat="1" applyFont="1" applyFill="1" applyBorder="1" applyAlignment="1"/>
    <xf numFmtId="188" fontId="29" fillId="25" borderId="22" xfId="53" applyNumberFormat="1" applyFont="1" applyFill="1" applyBorder="1" applyAlignment="1"/>
    <xf numFmtId="188" fontId="29" fillId="25" borderId="23" xfId="53" applyNumberFormat="1" applyFont="1" applyFill="1" applyBorder="1" applyAlignment="1"/>
    <xf numFmtId="0" fontId="29" fillId="24" borderId="15" xfId="0" applyFont="1" applyFill="1" applyBorder="1" applyAlignment="1">
      <alignment horizontal="center" vertical="center"/>
    </xf>
    <xf numFmtId="0" fontId="29" fillId="24" borderId="19" xfId="0" applyFont="1" applyFill="1" applyBorder="1" applyAlignment="1">
      <alignment horizontal="center" vertical="center"/>
    </xf>
    <xf numFmtId="186" fontId="29" fillId="25" borderId="10" xfId="53" applyNumberFormat="1" applyFont="1" applyFill="1" applyBorder="1" applyAlignment="1"/>
    <xf numFmtId="188" fontId="29" fillId="25" borderId="10" xfId="53" applyNumberFormat="1" applyFont="1" applyFill="1" applyBorder="1" applyAlignment="1"/>
    <xf numFmtId="185" fontId="29" fillId="25" borderId="10" xfId="53" applyNumberFormat="1" applyFont="1" applyFill="1" applyBorder="1" applyAlignment="1"/>
    <xf numFmtId="0" fontId="29" fillId="24" borderId="22" xfId="53" applyFont="1" applyFill="1" applyBorder="1" applyAlignment="1">
      <alignment horizontal="center"/>
    </xf>
    <xf numFmtId="0" fontId="29" fillId="24" borderId="23" xfId="53" applyFont="1" applyFill="1" applyBorder="1" applyAlignment="1">
      <alignment horizontal="center"/>
    </xf>
    <xf numFmtId="0" fontId="29" fillId="24" borderId="10" xfId="53" applyFont="1" applyFill="1" applyBorder="1" applyAlignment="1">
      <alignment horizontal="center"/>
    </xf>
    <xf numFmtId="184" fontId="29" fillId="25" borderId="10" xfId="53" applyNumberFormat="1" applyFont="1" applyFill="1" applyBorder="1" applyAlignment="1">
      <alignment horizontal="right"/>
    </xf>
    <xf numFmtId="0" fontId="29" fillId="31" borderId="15" xfId="51" applyFont="1" applyFill="1" applyBorder="1" applyAlignment="1" applyProtection="1">
      <alignment horizontal="center" vertical="center" wrapText="1"/>
    </xf>
    <xf numFmtId="0" fontId="29" fillId="31" borderId="18" xfId="51" applyFont="1" applyFill="1" applyBorder="1" applyAlignment="1" applyProtection="1">
      <alignment horizontal="center" vertical="center" wrapText="1"/>
    </xf>
    <xf numFmtId="3" fontId="29" fillId="31" borderId="22" xfId="51" applyNumberFormat="1" applyFont="1" applyFill="1" applyBorder="1" applyAlignment="1">
      <alignment horizontal="center"/>
    </xf>
    <xf numFmtId="3" fontId="29" fillId="31" borderId="24" xfId="51" applyNumberFormat="1" applyFont="1" applyFill="1" applyBorder="1" applyAlignment="1">
      <alignment horizontal="center"/>
    </xf>
    <xf numFmtId="3" fontId="29" fillId="31" borderId="23" xfId="51" applyNumberFormat="1" applyFont="1" applyFill="1" applyBorder="1" applyAlignment="1">
      <alignment horizontal="center"/>
    </xf>
    <xf numFmtId="178" fontId="29" fillId="31" borderId="12" xfId="51" applyNumberFormat="1" applyFont="1" applyFill="1" applyBorder="1" applyAlignment="1" applyProtection="1">
      <alignment horizontal="center" vertical="center" wrapText="1"/>
    </xf>
    <xf numFmtId="178" fontId="29" fillId="31" borderId="16" xfId="51" applyNumberFormat="1" applyFont="1" applyFill="1" applyBorder="1" applyAlignment="1" applyProtection="1">
      <alignment horizontal="center" vertical="center" wrapText="1"/>
    </xf>
    <xf numFmtId="180" fontId="29" fillId="31" borderId="13" xfId="51" applyNumberFormat="1" applyFont="1" applyFill="1" applyBorder="1" applyAlignment="1" applyProtection="1">
      <alignment horizontal="center" vertical="center" wrapText="1"/>
    </xf>
    <xf numFmtId="180" fontId="29" fillId="31" borderId="0" xfId="51" applyNumberFormat="1" applyFont="1" applyFill="1" applyBorder="1" applyAlignment="1" applyProtection="1">
      <alignment horizontal="center" vertical="center" wrapText="1"/>
    </xf>
    <xf numFmtId="0" fontId="29" fillId="31" borderId="16" xfId="51" applyFont="1" applyFill="1" applyBorder="1" applyAlignment="1">
      <alignment horizontal="center" vertical="center" wrapText="1"/>
    </xf>
    <xf numFmtId="0" fontId="29" fillId="31" borderId="16" xfId="51" applyFont="1" applyFill="1" applyBorder="1" applyAlignment="1">
      <alignment horizontal="center" vertical="center"/>
    </xf>
    <xf numFmtId="0" fontId="29" fillId="31" borderId="0" xfId="51" applyFont="1" applyFill="1" applyBorder="1" applyAlignment="1">
      <alignment horizontal="center" vertical="center"/>
    </xf>
    <xf numFmtId="0" fontId="29" fillId="31" borderId="19" xfId="51" applyFont="1" applyFill="1" applyBorder="1" applyAlignment="1" applyProtection="1">
      <alignment horizontal="center" vertical="center" wrapText="1"/>
    </xf>
    <xf numFmtId="0" fontId="29" fillId="31" borderId="20" xfId="51" applyFont="1" applyFill="1" applyBorder="1" applyAlignment="1" applyProtection="1">
      <alignment horizontal="center" shrinkToFit="1"/>
    </xf>
    <xf numFmtId="0" fontId="29" fillId="31" borderId="21" xfId="51" applyFont="1" applyFill="1" applyBorder="1" applyAlignment="1" applyProtection="1">
      <alignment horizontal="center" shrinkToFit="1"/>
    </xf>
    <xf numFmtId="0" fontId="29" fillId="31" borderId="16" xfId="51" applyFont="1" applyFill="1" applyBorder="1" applyAlignment="1" applyProtection="1">
      <alignment horizontal="center" vertical="center" wrapText="1"/>
    </xf>
    <xf numFmtId="180" fontId="29" fillId="31" borderId="12" xfId="51" applyNumberFormat="1" applyFont="1" applyFill="1" applyBorder="1" applyAlignment="1" applyProtection="1">
      <alignment horizontal="center" vertical="center" wrapText="1"/>
    </xf>
    <xf numFmtId="0" fontId="29" fillId="31" borderId="13" xfId="51" applyFont="1" applyFill="1" applyBorder="1" applyAlignment="1" applyProtection="1">
      <alignment horizontal="center" vertical="center" wrapText="1"/>
    </xf>
    <xf numFmtId="0" fontId="29" fillId="31" borderId="0" xfId="51" applyFont="1" applyFill="1" applyBorder="1" applyAlignment="1" applyProtection="1">
      <alignment horizontal="center" vertical="center" wrapText="1"/>
    </xf>
    <xf numFmtId="0" fontId="29" fillId="31" borderId="0" xfId="51" applyFont="1" applyFill="1" applyBorder="1" applyAlignment="1" applyProtection="1">
      <alignment horizontal="center" vertical="center"/>
    </xf>
    <xf numFmtId="0" fontId="29" fillId="31" borderId="12" xfId="51" applyFont="1" applyFill="1" applyBorder="1" applyAlignment="1" applyProtection="1">
      <alignment horizontal="center" vertical="center" wrapText="1"/>
    </xf>
    <xf numFmtId="0" fontId="29" fillId="31" borderId="13" xfId="51" applyFont="1" applyFill="1" applyBorder="1" applyAlignment="1" applyProtection="1">
      <alignment horizontal="center" vertical="center"/>
    </xf>
    <xf numFmtId="0" fontId="29" fillId="31" borderId="16" xfId="51" applyFont="1" applyFill="1" applyBorder="1" applyAlignment="1" applyProtection="1">
      <alignment horizontal="center" vertical="center"/>
    </xf>
    <xf numFmtId="178" fontId="29" fillId="31" borderId="13" xfId="51" applyNumberFormat="1" applyFont="1" applyFill="1" applyBorder="1" applyAlignment="1" applyProtection="1">
      <alignment horizontal="center" vertical="center" wrapText="1"/>
    </xf>
    <xf numFmtId="178" fontId="29" fillId="31" borderId="0" xfId="51" applyNumberFormat="1" applyFont="1" applyFill="1" applyBorder="1" applyAlignment="1" applyProtection="1">
      <alignment horizontal="center" vertical="center" wrapText="1"/>
    </xf>
    <xf numFmtId="0" fontId="29" fillId="31" borderId="12" xfId="51" applyFont="1" applyFill="1" applyBorder="1" applyAlignment="1">
      <alignment horizontal="center" vertical="center" wrapText="1"/>
    </xf>
    <xf numFmtId="0" fontId="29" fillId="31" borderId="13" xfId="51" applyFont="1" applyFill="1" applyBorder="1" applyAlignment="1">
      <alignment horizontal="center" vertical="center" wrapText="1"/>
    </xf>
    <xf numFmtId="0" fontId="29" fillId="31" borderId="0" xfId="51" applyFont="1" applyFill="1" applyBorder="1" applyAlignment="1">
      <alignment horizontal="center" vertical="center" wrapText="1"/>
    </xf>
    <xf numFmtId="0" fontId="29" fillId="31" borderId="20" xfId="51" applyFont="1" applyFill="1" applyBorder="1" applyAlignment="1">
      <alignment horizontal="center" vertical="center" wrapText="1"/>
    </xf>
    <xf numFmtId="0" fontId="29" fillId="31" borderId="21" xfId="51" applyFont="1" applyFill="1" applyBorder="1" applyAlignment="1">
      <alignment horizontal="center" vertical="center" wrapText="1"/>
    </xf>
    <xf numFmtId="0" fontId="29" fillId="31" borderId="23" xfId="51" applyFont="1" applyFill="1" applyBorder="1" applyAlignment="1">
      <alignment horizontal="center" vertical="center"/>
    </xf>
    <xf numFmtId="0" fontId="29" fillId="31" borderId="10" xfId="51" applyFont="1" applyFill="1" applyBorder="1" applyAlignment="1">
      <alignment horizontal="center" vertical="center"/>
    </xf>
    <xf numFmtId="3" fontId="29" fillId="31" borderId="10" xfId="51" applyNumberFormat="1" applyFont="1" applyFill="1" applyBorder="1" applyAlignment="1">
      <alignment horizontal="center" vertical="center" wrapText="1"/>
    </xf>
    <xf numFmtId="3" fontId="29" fillId="31" borderId="22" xfId="51" applyNumberFormat="1" applyFont="1" applyFill="1" applyBorder="1" applyAlignment="1">
      <alignment horizontal="center" vertical="center" wrapText="1"/>
    </xf>
    <xf numFmtId="0" fontId="29" fillId="31" borderId="12" xfId="51" applyFont="1" applyFill="1" applyBorder="1" applyAlignment="1">
      <alignment horizontal="center" vertical="center"/>
    </xf>
    <xf numFmtId="0" fontId="29" fillId="31" borderId="17" xfId="51" applyFont="1" applyFill="1" applyBorder="1" applyAlignment="1" applyProtection="1">
      <alignment horizontal="center" vertical="center" wrapText="1"/>
    </xf>
    <xf numFmtId="0" fontId="29" fillId="31" borderId="22" xfId="51" applyFont="1" applyFill="1" applyBorder="1" applyAlignment="1">
      <alignment horizontal="center" vertical="center"/>
    </xf>
    <xf numFmtId="0" fontId="29" fillId="31" borderId="24" xfId="51" applyFont="1" applyFill="1" applyBorder="1" applyAlignment="1">
      <alignment horizontal="center" vertical="center"/>
    </xf>
    <xf numFmtId="0" fontId="29" fillId="31" borderId="11" xfId="51" applyFont="1" applyFill="1" applyBorder="1" applyAlignment="1" applyProtection="1">
      <alignment horizontal="center" shrinkToFit="1"/>
    </xf>
    <xf numFmtId="180" fontId="29" fillId="31" borderId="16" xfId="51" applyNumberFormat="1" applyFont="1" applyFill="1" applyBorder="1" applyAlignment="1" applyProtection="1">
      <alignment horizontal="center" vertical="center" wrapText="1"/>
    </xf>
    <xf numFmtId="0" fontId="29" fillId="25" borderId="16" xfId="51" applyFont="1" applyFill="1" applyBorder="1" applyAlignment="1" applyProtection="1">
      <alignment horizontal="right"/>
    </xf>
    <xf numFmtId="0" fontId="29" fillId="25" borderId="17" xfId="51" applyFont="1" applyFill="1" applyBorder="1" applyAlignment="1" applyProtection="1">
      <alignment horizontal="right"/>
    </xf>
    <xf numFmtId="0" fontId="29" fillId="31" borderId="17" xfId="51" applyFont="1" applyFill="1" applyBorder="1" applyAlignment="1" applyProtection="1">
      <alignment horizontal="center" vertical="center"/>
    </xf>
    <xf numFmtId="0" fontId="29" fillId="31" borderId="17" xfId="51" applyFont="1" applyFill="1" applyBorder="1" applyAlignment="1">
      <alignment horizontal="center" vertical="center" wrapText="1"/>
    </xf>
    <xf numFmtId="0" fontId="29" fillId="31" borderId="11" xfId="51" applyFont="1" applyFill="1" applyBorder="1" applyAlignment="1">
      <alignment horizontal="center" vertical="center" wrapText="1"/>
    </xf>
    <xf numFmtId="0" fontId="45" fillId="25" borderId="0" xfId="0" applyFont="1" applyFill="1" applyBorder="1" applyAlignment="1">
      <alignment horizontal="center" vertical="center"/>
    </xf>
    <xf numFmtId="0" fontId="45" fillId="25" borderId="21" xfId="0" applyFont="1" applyFill="1" applyBorder="1" applyAlignment="1">
      <alignment horizontal="center" vertical="center"/>
    </xf>
    <xf numFmtId="0" fontId="45" fillId="0" borderId="0" xfId="0" applyFont="1" applyBorder="1" applyAlignment="1">
      <alignment horizontal="center" vertical="center"/>
    </xf>
    <xf numFmtId="0" fontId="37" fillId="25" borderId="12" xfId="0" applyFont="1" applyFill="1" applyBorder="1" applyAlignment="1">
      <alignment horizontal="center" vertical="center"/>
    </xf>
    <xf numFmtId="0" fontId="37" fillId="25" borderId="14" xfId="0" applyFont="1" applyFill="1" applyBorder="1" applyAlignment="1">
      <alignment horizontal="center" vertical="center"/>
    </xf>
    <xf numFmtId="0" fontId="37" fillId="25" borderId="20" xfId="0" applyFont="1" applyFill="1" applyBorder="1" applyAlignment="1">
      <alignment horizontal="center" vertical="center"/>
    </xf>
    <xf numFmtId="0" fontId="37" fillId="25" borderId="11" xfId="0" applyFont="1" applyFill="1" applyBorder="1" applyAlignment="1">
      <alignment horizontal="center" vertical="center"/>
    </xf>
    <xf numFmtId="0" fontId="37" fillId="0" borderId="15" xfId="0" applyFont="1" applyBorder="1" applyAlignment="1" applyProtection="1">
      <alignment horizontal="center" vertical="center"/>
    </xf>
    <xf numFmtId="0" fontId="37" fillId="0" borderId="18" xfId="0" applyFont="1" applyBorder="1" applyAlignment="1" applyProtection="1">
      <alignment horizontal="center" vertical="center"/>
    </xf>
    <xf numFmtId="0" fontId="37" fillId="0" borderId="12" xfId="0" applyFont="1" applyBorder="1" applyAlignment="1">
      <alignment horizontal="center" vertical="center"/>
    </xf>
    <xf numFmtId="0" fontId="37" fillId="0" borderId="14" xfId="0" applyFont="1" applyBorder="1" applyAlignment="1">
      <alignment horizontal="center" vertical="center"/>
    </xf>
    <xf numFmtId="0" fontId="37" fillId="0" borderId="16" xfId="0" applyFont="1" applyBorder="1" applyAlignment="1">
      <alignment horizontal="center" vertical="center"/>
    </xf>
    <xf numFmtId="0" fontId="37" fillId="0" borderId="17" xfId="0" applyFont="1" applyBorder="1" applyAlignment="1">
      <alignment horizontal="center" vertical="center"/>
    </xf>
    <xf numFmtId="0" fontId="37" fillId="0" borderId="20" xfId="0" applyFont="1" applyBorder="1" applyAlignment="1">
      <alignment horizontal="center" vertical="center"/>
    </xf>
    <xf numFmtId="0" fontId="37" fillId="0" borderId="11" xfId="0" applyFont="1" applyBorder="1" applyAlignment="1">
      <alignment horizontal="center" vertical="center"/>
    </xf>
    <xf numFmtId="0" fontId="37" fillId="0" borderId="14" xfId="0" applyFont="1" applyBorder="1" applyAlignment="1" applyProtection="1">
      <alignment horizontal="center" vertical="center"/>
    </xf>
    <xf numFmtId="0" fontId="37" fillId="0" borderId="17" xfId="0" applyFont="1" applyBorder="1" applyAlignment="1" applyProtection="1">
      <alignment horizontal="center" vertical="center"/>
    </xf>
    <xf numFmtId="0" fontId="37" fillId="0" borderId="12" xfId="0" applyFont="1" applyBorder="1" applyAlignment="1" applyProtection="1">
      <alignment horizontal="center" vertical="center"/>
    </xf>
    <xf numFmtId="0" fontId="37" fillId="0" borderId="16" xfId="0" applyFont="1" applyBorder="1" applyAlignment="1" applyProtection="1">
      <alignment horizontal="center" vertical="center"/>
    </xf>
    <xf numFmtId="0" fontId="37" fillId="30" borderId="15" xfId="0" applyFont="1" applyFill="1" applyBorder="1" applyAlignment="1" applyProtection="1">
      <alignment horizontal="center" vertical="center"/>
    </xf>
    <xf numFmtId="0" fontId="37" fillId="30" borderId="18" xfId="0" applyFont="1" applyFill="1" applyBorder="1" applyAlignment="1" applyProtection="1">
      <alignment horizontal="center" vertical="center"/>
    </xf>
    <xf numFmtId="0" fontId="29" fillId="30" borderId="12" xfId="51" applyFont="1" applyFill="1" applyBorder="1" applyAlignment="1">
      <alignment horizontal="center" vertical="center" wrapText="1"/>
    </xf>
    <xf numFmtId="0" fontId="29" fillId="30" borderId="14" xfId="51" applyFont="1" applyFill="1" applyBorder="1" applyAlignment="1">
      <alignment horizontal="center" vertical="center" wrapText="1"/>
    </xf>
    <xf numFmtId="0" fontId="29" fillId="30" borderId="16" xfId="51" applyFont="1" applyFill="1" applyBorder="1" applyAlignment="1">
      <alignment horizontal="center" vertical="center" wrapText="1"/>
    </xf>
    <xf numFmtId="0" fontId="29" fillId="30" borderId="17" xfId="51" applyFont="1" applyFill="1" applyBorder="1" applyAlignment="1">
      <alignment horizontal="center" vertical="center" wrapText="1"/>
    </xf>
    <xf numFmtId="0" fontId="29" fillId="30" borderId="20" xfId="51" applyFont="1" applyFill="1" applyBorder="1" applyAlignment="1">
      <alignment horizontal="center" vertical="center" wrapText="1"/>
    </xf>
    <xf numFmtId="0" fontId="29" fillId="30" borderId="11" xfId="51" applyFont="1" applyFill="1" applyBorder="1" applyAlignment="1">
      <alignment horizontal="center" vertical="center" wrapText="1"/>
    </xf>
    <xf numFmtId="0" fontId="29" fillId="30" borderId="0" xfId="51" applyFont="1" applyFill="1" applyBorder="1" applyAlignment="1">
      <alignment horizontal="center" vertical="center" wrapText="1"/>
    </xf>
    <xf numFmtId="0" fontId="29" fillId="30" borderId="18" xfId="51" applyFont="1" applyFill="1" applyBorder="1" applyAlignment="1">
      <alignment horizontal="center" vertical="center" wrapText="1"/>
    </xf>
    <xf numFmtId="0" fontId="29" fillId="30" borderId="20" xfId="51" applyFont="1" applyFill="1" applyBorder="1" applyAlignment="1" applyProtection="1">
      <alignment horizontal="center" shrinkToFit="1"/>
    </xf>
    <xf numFmtId="0" fontId="29" fillId="30" borderId="11" xfId="51" applyFont="1" applyFill="1" applyBorder="1" applyAlignment="1" applyProtection="1">
      <alignment horizontal="center" shrinkToFit="1"/>
    </xf>
    <xf numFmtId="0" fontId="29" fillId="30" borderId="15" xfId="51" applyFont="1" applyFill="1" applyBorder="1" applyAlignment="1" applyProtection="1">
      <alignment horizontal="center" vertical="center" wrapText="1"/>
    </xf>
    <xf numFmtId="0" fontId="29" fillId="30" borderId="18" xfId="51" applyFont="1" applyFill="1" applyBorder="1" applyAlignment="1" applyProtection="1">
      <alignment horizontal="center" vertical="center" wrapText="1"/>
    </xf>
    <xf numFmtId="0" fontId="29" fillId="30" borderId="18" xfId="51" applyFont="1" applyFill="1" applyBorder="1" applyAlignment="1" applyProtection="1">
      <alignment horizontal="center" vertical="center"/>
    </xf>
    <xf numFmtId="0" fontId="29" fillId="30" borderId="16" xfId="51" applyFont="1" applyFill="1" applyBorder="1" applyAlignment="1" applyProtection="1">
      <alignment horizontal="right"/>
    </xf>
    <xf numFmtId="0" fontId="29" fillId="30" borderId="17" xfId="51" applyFont="1" applyFill="1" applyBorder="1" applyAlignment="1" applyProtection="1">
      <alignment horizontal="right"/>
    </xf>
    <xf numFmtId="0" fontId="29" fillId="30" borderId="12" xfId="51" applyFont="1" applyFill="1" applyBorder="1" applyAlignment="1" applyProtection="1">
      <alignment horizontal="center" vertical="center" wrapText="1"/>
    </xf>
    <xf numFmtId="0" fontId="29" fillId="30" borderId="14" xfId="51" applyFont="1" applyFill="1" applyBorder="1" applyAlignment="1" applyProtection="1">
      <alignment horizontal="center" vertical="center"/>
    </xf>
    <xf numFmtId="0" fontId="29" fillId="30" borderId="16" xfId="51" applyFont="1" applyFill="1" applyBorder="1" applyAlignment="1" applyProtection="1">
      <alignment horizontal="center" vertical="center" wrapText="1"/>
    </xf>
    <xf numFmtId="0" fontId="29" fillId="30" borderId="17" xfId="51" applyFont="1" applyFill="1" applyBorder="1" applyAlignment="1" applyProtection="1">
      <alignment horizontal="center" vertical="center"/>
    </xf>
    <xf numFmtId="0" fontId="29" fillId="30" borderId="16" xfId="51" applyFont="1" applyFill="1" applyBorder="1" applyAlignment="1" applyProtection="1">
      <alignment horizontal="center" vertical="center"/>
    </xf>
    <xf numFmtId="3" fontId="29" fillId="30" borderId="13" xfId="51" applyNumberFormat="1" applyFont="1" applyFill="1" applyBorder="1" applyAlignment="1">
      <alignment horizontal="center"/>
    </xf>
    <xf numFmtId="178" fontId="29" fillId="30" borderId="12" xfId="51" applyNumberFormat="1" applyFont="1" applyFill="1" applyBorder="1" applyAlignment="1" applyProtection="1">
      <alignment horizontal="center" vertical="center" wrapText="1"/>
    </xf>
    <xf numFmtId="178" fontId="29" fillId="30" borderId="16" xfId="51" applyNumberFormat="1" applyFont="1" applyFill="1" applyBorder="1" applyAlignment="1" applyProtection="1">
      <alignment horizontal="center" vertical="center" wrapText="1"/>
    </xf>
    <xf numFmtId="180" fontId="29" fillId="30" borderId="15" xfId="51" applyNumberFormat="1" applyFont="1" applyFill="1" applyBorder="1" applyAlignment="1" applyProtection="1">
      <alignment horizontal="center" vertical="center" wrapText="1"/>
    </xf>
    <xf numFmtId="180" fontId="29" fillId="30" borderId="18" xfId="51" applyNumberFormat="1" applyFont="1" applyFill="1" applyBorder="1" applyAlignment="1" applyProtection="1">
      <alignment horizontal="center" vertical="center" wrapText="1"/>
    </xf>
    <xf numFmtId="0" fontId="29" fillId="30" borderId="10" xfId="0" applyFont="1" applyFill="1" applyBorder="1" applyAlignment="1">
      <alignment horizontal="center" vertical="center" wrapText="1"/>
    </xf>
    <xf numFmtId="0" fontId="29" fillId="30" borderId="10" xfId="0" applyFont="1" applyFill="1" applyBorder="1" applyAlignment="1">
      <alignment horizontal="center" vertical="center"/>
    </xf>
    <xf numFmtId="0" fontId="29" fillId="28" borderId="10" xfId="0" applyFont="1" applyFill="1" applyBorder="1" applyAlignment="1">
      <alignment horizontal="center" vertical="center"/>
    </xf>
    <xf numFmtId="0" fontId="29" fillId="28" borderId="10" xfId="0" applyNumberFormat="1" applyFont="1" applyFill="1" applyBorder="1" applyAlignment="1">
      <alignment horizontal="center" vertical="center"/>
    </xf>
    <xf numFmtId="0" fontId="29" fillId="30" borderId="15" xfId="0" applyFont="1" applyFill="1" applyBorder="1" applyAlignment="1">
      <alignment horizontal="center" vertical="center"/>
    </xf>
    <xf numFmtId="0" fontId="29" fillId="30" borderId="19" xfId="0" applyFont="1" applyFill="1" applyBorder="1" applyAlignment="1">
      <alignment horizontal="center" vertical="center"/>
    </xf>
    <xf numFmtId="0" fontId="29" fillId="30" borderId="22" xfId="0" applyFont="1" applyFill="1" applyBorder="1" applyAlignment="1">
      <alignment horizontal="center" vertical="center"/>
    </xf>
    <xf numFmtId="0" fontId="29" fillId="30" borderId="24" xfId="0" applyFont="1" applyFill="1" applyBorder="1" applyAlignment="1">
      <alignment horizontal="center" vertical="center" wrapText="1"/>
    </xf>
    <xf numFmtId="0" fontId="29" fillId="30" borderId="24" xfId="0" applyFont="1" applyFill="1" applyBorder="1" applyAlignment="1">
      <alignment horizontal="center" vertical="center"/>
    </xf>
    <xf numFmtId="0" fontId="29" fillId="24" borderId="79" xfId="0" applyFont="1" applyFill="1" applyBorder="1" applyAlignment="1">
      <alignment horizontal="center" vertical="center"/>
    </xf>
    <xf numFmtId="0" fontId="29" fillId="24" borderId="80" xfId="0" applyFont="1" applyFill="1" applyBorder="1" applyAlignment="1">
      <alignment horizontal="center" vertical="center"/>
    </xf>
    <xf numFmtId="0" fontId="29" fillId="24" borderId="15" xfId="0" applyFont="1" applyFill="1" applyBorder="1" applyAlignment="1">
      <alignment horizontal="center" vertical="center" wrapText="1"/>
    </xf>
    <xf numFmtId="0" fontId="29" fillId="24" borderId="81" xfId="0" applyFont="1" applyFill="1" applyBorder="1" applyAlignment="1">
      <alignment horizontal="center" vertical="center" wrapText="1"/>
    </xf>
    <xf numFmtId="0" fontId="29" fillId="26" borderId="12" xfId="52" applyFont="1" applyFill="1" applyBorder="1" applyAlignment="1">
      <alignment horizontal="center" vertical="center" wrapText="1"/>
    </xf>
    <xf numFmtId="0" fontId="29" fillId="26" borderId="20" xfId="52" applyFont="1" applyFill="1" applyBorder="1" applyAlignment="1">
      <alignment horizontal="center" vertical="center" wrapText="1"/>
    </xf>
    <xf numFmtId="0" fontId="29" fillId="26" borderId="14" xfId="52" applyFont="1" applyFill="1" applyBorder="1" applyAlignment="1">
      <alignment horizontal="center" vertical="center"/>
    </xf>
    <xf numFmtId="0" fontId="29" fillId="26" borderId="11" xfId="52" applyFont="1" applyFill="1" applyBorder="1" applyAlignment="1">
      <alignment horizontal="center" vertical="center"/>
    </xf>
    <xf numFmtId="0" fontId="29" fillId="26" borderId="15" xfId="52" applyFont="1" applyFill="1" applyBorder="1" applyAlignment="1">
      <alignment horizontal="center" vertical="center" wrapText="1"/>
    </xf>
    <xf numFmtId="0" fontId="29" fillId="26" borderId="19" xfId="52" applyFont="1" applyFill="1" applyBorder="1" applyAlignment="1">
      <alignment horizontal="center" vertical="center" wrapText="1"/>
    </xf>
    <xf numFmtId="0" fontId="29" fillId="26" borderId="10" xfId="52" applyFont="1" applyFill="1" applyBorder="1" applyAlignment="1">
      <alignment horizontal="center" vertical="center"/>
    </xf>
    <xf numFmtId="0" fontId="29" fillId="26" borderId="10" xfId="52" applyFont="1" applyFill="1" applyBorder="1" applyAlignment="1">
      <alignment horizontal="center"/>
    </xf>
    <xf numFmtId="0" fontId="29" fillId="26" borderId="22" xfId="52" applyFont="1" applyFill="1" applyBorder="1" applyAlignment="1">
      <alignment horizontal="center"/>
    </xf>
    <xf numFmtId="0" fontId="29" fillId="26" borderId="24" xfId="52" applyFont="1" applyFill="1" applyBorder="1" applyAlignment="1">
      <alignment horizontal="center"/>
    </xf>
    <xf numFmtId="0" fontId="29" fillId="26" borderId="23" xfId="52" applyFont="1" applyFill="1" applyBorder="1" applyAlignment="1">
      <alignment horizontal="center"/>
    </xf>
    <xf numFmtId="0" fontId="29" fillId="26" borderId="15" xfId="52" applyFont="1" applyFill="1" applyBorder="1" applyAlignment="1">
      <alignment horizontal="center" vertical="center"/>
    </xf>
    <xf numFmtId="0" fontId="29" fillId="26" borderId="19" xfId="52" applyFont="1" applyFill="1" applyBorder="1" applyAlignment="1">
      <alignment horizontal="center" vertical="center"/>
    </xf>
    <xf numFmtId="0" fontId="53" fillId="0" borderId="12" xfId="0" applyFont="1" applyBorder="1" applyAlignment="1">
      <alignment horizontal="center" vertical="center"/>
    </xf>
    <xf numFmtId="0" fontId="53" fillId="0" borderId="14" xfId="0" applyFont="1" applyBorder="1" applyAlignment="1">
      <alignment horizontal="center" vertical="center"/>
    </xf>
    <xf numFmtId="0" fontId="53" fillId="0" borderId="16" xfId="0" applyFont="1" applyBorder="1" applyAlignment="1">
      <alignment horizontal="center" vertical="center"/>
    </xf>
    <xf numFmtId="0" fontId="53" fillId="0" borderId="17" xfId="0" applyFont="1" applyBorder="1" applyAlignment="1">
      <alignment horizontal="center" vertical="center"/>
    </xf>
    <xf numFmtId="0" fontId="53" fillId="0" borderId="20" xfId="0" applyFont="1" applyBorder="1" applyAlignment="1">
      <alignment horizontal="center" vertical="center"/>
    </xf>
    <xf numFmtId="0" fontId="53" fillId="0" borderId="11" xfId="0" applyFont="1" applyBorder="1" applyAlignment="1">
      <alignment horizontal="center" vertical="center"/>
    </xf>
    <xf numFmtId="0" fontId="3" fillId="24" borderId="10" xfId="45" applyNumberFormat="1" applyFont="1" applyFill="1" applyBorder="1" applyAlignment="1">
      <alignment horizontal="center" vertical="center" wrapText="1"/>
    </xf>
    <xf numFmtId="57" fontId="3" fillId="24" borderId="10" xfId="45" applyNumberFormat="1" applyFont="1" applyFill="1" applyBorder="1" applyAlignment="1">
      <alignment horizontal="center" vertical="center" wrapText="1"/>
    </xf>
    <xf numFmtId="0" fontId="3" fillId="24" borderId="10" xfId="45" applyNumberFormat="1" applyFont="1" applyFill="1" applyBorder="1" applyAlignment="1">
      <alignment horizontal="center" vertical="center"/>
    </xf>
    <xf numFmtId="0" fontId="57" fillId="0" borderId="12" xfId="60" applyFont="1" applyFill="1" applyBorder="1" applyAlignment="1" applyProtection="1">
      <alignment horizontal="center" vertical="center" wrapText="1" shrinkToFit="1"/>
      <protection locked="0"/>
    </xf>
    <xf numFmtId="0" fontId="57" fillId="0" borderId="20" xfId="60" applyFont="1" applyFill="1" applyBorder="1" applyAlignment="1" applyProtection="1">
      <alignment horizontal="center" vertical="center" wrapText="1" shrinkToFit="1"/>
      <protection locked="0"/>
    </xf>
    <xf numFmtId="0" fontId="57" fillId="0" borderId="15" xfId="60" applyFont="1" applyFill="1" applyBorder="1" applyAlignment="1" applyProtection="1">
      <alignment horizontal="center" vertical="center" wrapText="1" shrinkToFit="1"/>
      <protection locked="0"/>
    </xf>
    <xf numFmtId="0" fontId="57" fillId="0" borderId="19" xfId="60" applyFont="1" applyFill="1" applyBorder="1" applyAlignment="1" applyProtection="1">
      <alignment horizontal="center" vertical="center" wrapText="1" shrinkToFit="1"/>
      <protection locked="0"/>
    </xf>
    <xf numFmtId="0" fontId="57" fillId="0" borderId="13" xfId="60" applyFont="1" applyFill="1" applyBorder="1" applyAlignment="1" applyProtection="1">
      <alignment horizontal="center" vertical="center" wrapText="1" shrinkToFit="1"/>
      <protection locked="0"/>
    </xf>
    <xf numFmtId="0" fontId="57" fillId="0" borderId="21" xfId="60" applyFont="1" applyFill="1" applyBorder="1" applyAlignment="1" applyProtection="1">
      <alignment horizontal="center" vertical="center" wrapText="1" shrinkToFit="1"/>
      <protection locked="0"/>
    </xf>
    <xf numFmtId="0" fontId="0" fillId="30" borderId="15" xfId="0" applyFont="1" applyFill="1" applyBorder="1" applyAlignment="1">
      <alignment horizontal="center" vertical="center"/>
    </xf>
    <xf numFmtId="0" fontId="0" fillId="30" borderId="18" xfId="0" applyFont="1" applyFill="1" applyBorder="1" applyAlignment="1">
      <alignment horizontal="center" vertical="center"/>
    </xf>
    <xf numFmtId="0" fontId="0" fillId="30" borderId="19" xfId="0" applyFont="1" applyFill="1" applyBorder="1" applyAlignment="1">
      <alignment horizontal="center" vertical="center"/>
    </xf>
    <xf numFmtId="0" fontId="0" fillId="30" borderId="22" xfId="0" applyFont="1" applyFill="1" applyBorder="1" applyAlignment="1">
      <alignment horizontal="center" vertical="center"/>
    </xf>
    <xf numFmtId="0" fontId="0" fillId="30" borderId="24" xfId="0" applyFont="1" applyFill="1" applyBorder="1" applyAlignment="1">
      <alignment horizontal="center" vertical="center"/>
    </xf>
    <xf numFmtId="0" fontId="0" fillId="30" borderId="23" xfId="0" applyFont="1" applyFill="1" applyBorder="1" applyAlignment="1">
      <alignment horizontal="center" vertical="center"/>
    </xf>
    <xf numFmtId="0" fontId="0" fillId="30" borderId="22" xfId="0" applyFill="1" applyBorder="1" applyAlignment="1">
      <alignment horizontal="center" vertical="center"/>
    </xf>
    <xf numFmtId="0" fontId="0" fillId="30" borderId="24" xfId="0" applyFill="1" applyBorder="1" applyAlignment="1">
      <alignment horizontal="center" vertical="center"/>
    </xf>
    <xf numFmtId="0" fontId="1" fillId="0" borderId="13" xfId="65" applyFont="1" applyBorder="1" applyAlignment="1" applyProtection="1">
      <alignment horizontal="center" vertical="center"/>
      <protection locked="0"/>
    </xf>
    <xf numFmtId="0" fontId="1" fillId="0" borderId="11" xfId="65" applyFont="1" applyBorder="1" applyAlignment="1" applyProtection="1">
      <alignment horizontal="center" vertical="center"/>
      <protection locked="0"/>
    </xf>
    <xf numFmtId="38" fontId="1" fillId="0" borderId="22" xfId="35" applyFont="1" applyFill="1" applyBorder="1" applyAlignment="1">
      <alignment horizontal="center"/>
    </xf>
    <xf numFmtId="38" fontId="1" fillId="0" borderId="24" xfId="35" applyFont="1" applyFill="1" applyBorder="1" applyAlignment="1">
      <alignment horizontal="center"/>
    </xf>
    <xf numFmtId="0" fontId="1" fillId="0" borderId="24" xfId="0" applyFont="1" applyBorder="1" applyAlignment="1">
      <alignment horizontal="center"/>
    </xf>
    <xf numFmtId="0" fontId="0" fillId="29" borderId="22" xfId="0" applyFont="1" applyFill="1" applyBorder="1" applyAlignment="1">
      <alignment horizontal="center"/>
    </xf>
    <xf numFmtId="0" fontId="0" fillId="29" borderId="23" xfId="0" applyFont="1" applyFill="1" applyBorder="1" applyAlignment="1">
      <alignment horizontal="center"/>
    </xf>
    <xf numFmtId="0" fontId="37" fillId="30" borderId="86" xfId="0" applyFont="1" applyFill="1" applyBorder="1" applyAlignment="1">
      <alignment horizontal="center" vertical="center"/>
    </xf>
    <xf numFmtId="0" fontId="37" fillId="30" borderId="28" xfId="0" applyFont="1" applyFill="1" applyBorder="1" applyAlignment="1">
      <alignment horizontal="center" vertical="center"/>
    </xf>
    <xf numFmtId="0" fontId="37" fillId="30" borderId="87" xfId="0" applyFont="1" applyFill="1"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23" xfId="0" applyBorder="1" applyAlignment="1">
      <alignment horizontal="center" vertical="center"/>
    </xf>
    <xf numFmtId="0" fontId="0" fillId="30" borderId="23" xfId="0" applyFill="1" applyBorder="1" applyAlignment="1">
      <alignment horizontal="center" vertical="center"/>
    </xf>
    <xf numFmtId="0" fontId="0" fillId="30" borderId="15" xfId="0" applyFill="1" applyBorder="1" applyAlignment="1">
      <alignment horizontal="center" vertical="center"/>
    </xf>
    <xf numFmtId="0" fontId="0" fillId="30" borderId="19" xfId="0" applyFill="1" applyBorder="1" applyAlignment="1">
      <alignment horizontal="center" vertical="center"/>
    </xf>
    <xf numFmtId="0" fontId="0" fillId="30" borderId="18" xfId="0" applyFill="1" applyBorder="1" applyAlignment="1">
      <alignment horizontal="center" vertical="center"/>
    </xf>
    <xf numFmtId="0" fontId="0" fillId="29" borderId="24" xfId="0" applyFill="1" applyBorder="1" applyAlignment="1">
      <alignment horizontal="center" vertical="center"/>
    </xf>
    <xf numFmtId="0" fontId="0" fillId="29" borderId="23" xfId="0" applyFill="1" applyBorder="1" applyAlignment="1">
      <alignment horizontal="center" vertical="center"/>
    </xf>
    <xf numFmtId="49" fontId="42" fillId="32" borderId="22" xfId="0" applyNumberFormat="1" applyFont="1" applyFill="1" applyBorder="1" applyAlignment="1">
      <alignment horizontal="center" vertical="center"/>
    </xf>
    <xf numFmtId="49" fontId="42" fillId="32" borderId="23" xfId="0" applyNumberFormat="1" applyFont="1" applyFill="1" applyBorder="1" applyAlignment="1">
      <alignment horizontal="center" vertical="center"/>
    </xf>
    <xf numFmtId="196" fontId="42" fillId="0" borderId="22" xfId="47" applyNumberFormat="1" applyFont="1" applyFill="1" applyBorder="1" applyAlignment="1">
      <alignment horizontal="center" vertical="center"/>
    </xf>
    <xf numFmtId="196" fontId="42" fillId="0" borderId="24" xfId="47" applyNumberFormat="1" applyFont="1" applyFill="1" applyBorder="1" applyAlignment="1">
      <alignment horizontal="center" vertical="center"/>
    </xf>
    <xf numFmtId="196" fontId="42" fillId="0" borderId="23" xfId="47" applyNumberFormat="1" applyFont="1" applyFill="1" applyBorder="1" applyAlignment="1">
      <alignment horizontal="center" vertical="center"/>
    </xf>
    <xf numFmtId="49" fontId="42" fillId="0" borderId="15" xfId="47" applyNumberFormat="1" applyFont="1" applyFill="1" applyBorder="1" applyAlignment="1">
      <alignment horizontal="center" vertical="top"/>
    </xf>
    <xf numFmtId="49" fontId="42" fillId="0" borderId="18" xfId="47" applyNumberFormat="1" applyFont="1" applyFill="1" applyBorder="1" applyAlignment="1">
      <alignment horizontal="center" vertical="top"/>
    </xf>
    <xf numFmtId="49" fontId="42" fillId="0" borderId="19" xfId="47" applyNumberFormat="1" applyFont="1" applyFill="1" applyBorder="1" applyAlignment="1">
      <alignment horizontal="center" vertical="top"/>
    </xf>
    <xf numFmtId="49" fontId="42" fillId="30" borderId="15" xfId="47" applyNumberFormat="1" applyFont="1" applyFill="1" applyBorder="1" applyAlignment="1">
      <alignment horizontal="center" vertical="top"/>
    </xf>
    <xf numFmtId="49" fontId="42" fillId="30" borderId="18" xfId="47" applyNumberFormat="1" applyFont="1" applyFill="1" applyBorder="1" applyAlignment="1">
      <alignment horizontal="center" vertical="top"/>
    </xf>
    <xf numFmtId="49" fontId="42" fillId="0" borderId="22" xfId="47" applyNumberFormat="1" applyFont="1" applyFill="1" applyBorder="1" applyAlignment="1">
      <alignment horizontal="center" vertical="top"/>
    </xf>
    <xf numFmtId="49" fontId="42" fillId="0" borderId="23" xfId="47" applyNumberFormat="1" applyFont="1" applyFill="1" applyBorder="1" applyAlignment="1">
      <alignment horizontal="center" vertical="top"/>
    </xf>
    <xf numFmtId="0" fontId="55" fillId="0" borderId="21" xfId="0" applyFont="1" applyFill="1" applyBorder="1" applyAlignment="1">
      <alignment horizontal="center"/>
    </xf>
    <xf numFmtId="0" fontId="55" fillId="0" borderId="22" xfId="45" applyNumberFormat="1" applyFont="1" applyFill="1" applyBorder="1" applyAlignment="1">
      <alignment horizontal="center" vertical="center" wrapText="1"/>
    </xf>
    <xf numFmtId="0" fontId="55" fillId="0" borderId="23" xfId="45" applyNumberFormat="1" applyFont="1" applyFill="1" applyBorder="1" applyAlignment="1">
      <alignment horizontal="center" vertical="center" wrapText="1"/>
    </xf>
    <xf numFmtId="0" fontId="55" fillId="0" borderId="22" xfId="0" applyFont="1" applyFill="1" applyBorder="1" applyAlignment="1" applyProtection="1">
      <alignment horizontal="center" vertical="center" wrapText="1"/>
    </xf>
    <xf numFmtId="0" fontId="55" fillId="0" borderId="23" xfId="0" applyFont="1" applyFill="1" applyBorder="1" applyAlignment="1" applyProtection="1">
      <alignment horizontal="center" vertical="center" wrapText="1"/>
    </xf>
    <xf numFmtId="57" fontId="55" fillId="0" borderId="22" xfId="45" applyNumberFormat="1" applyFont="1" applyFill="1" applyBorder="1" applyAlignment="1">
      <alignment horizontal="center" vertical="center" wrapText="1"/>
    </xf>
    <xf numFmtId="57" fontId="55" fillId="0" borderId="23" xfId="45" applyNumberFormat="1" applyFont="1" applyFill="1" applyBorder="1" applyAlignment="1">
      <alignment horizontal="center" vertical="center" wrapText="1"/>
    </xf>
    <xf numFmtId="202" fontId="55" fillId="0" borderId="22" xfId="0" applyNumberFormat="1" applyFont="1" applyFill="1" applyBorder="1" applyAlignment="1" applyProtection="1">
      <alignment horizontal="center" vertical="center"/>
    </xf>
    <xf numFmtId="202" fontId="55" fillId="0" borderId="23" xfId="0" applyNumberFormat="1" applyFont="1" applyFill="1" applyBorder="1" applyAlignment="1" applyProtection="1">
      <alignment horizontal="center" vertical="center"/>
    </xf>
    <xf numFmtId="0" fontId="55" fillId="0" borderId="22" xfId="62" applyNumberFormat="1" applyFont="1" applyFill="1" applyBorder="1" applyAlignment="1">
      <alignment horizontal="center" vertical="center" wrapText="1"/>
    </xf>
    <xf numFmtId="0" fontId="55" fillId="0" borderId="23" xfId="62" applyNumberFormat="1" applyFont="1" applyFill="1" applyBorder="1" applyAlignment="1">
      <alignment horizontal="center" vertical="center" wrapText="1"/>
    </xf>
    <xf numFmtId="0" fontId="55" fillId="0" borderId="22" xfId="45" applyNumberFormat="1" applyFont="1" applyFill="1" applyBorder="1" applyAlignment="1">
      <alignment horizontal="center" vertical="center"/>
    </xf>
    <xf numFmtId="0" fontId="55" fillId="0" borderId="23" xfId="45" applyNumberFormat="1" applyFont="1" applyFill="1" applyBorder="1" applyAlignment="1">
      <alignment horizontal="center" vertical="center"/>
    </xf>
    <xf numFmtId="0" fontId="29" fillId="0" borderId="15" xfId="0" applyFont="1" applyBorder="1" applyAlignment="1" applyProtection="1">
      <alignment horizontal="center" vertical="center"/>
    </xf>
    <xf numFmtId="0" fontId="29" fillId="0" borderId="18" xfId="0" applyFont="1" applyBorder="1" applyAlignment="1" applyProtection="1">
      <alignment horizontal="center" vertical="center"/>
    </xf>
    <xf numFmtId="0" fontId="29" fillId="0" borderId="12" xfId="0" applyFont="1" applyBorder="1" applyAlignment="1">
      <alignment horizontal="center" vertical="center"/>
    </xf>
    <xf numFmtId="0" fontId="29" fillId="0" borderId="14" xfId="0" applyFont="1" applyBorder="1" applyAlignment="1">
      <alignment horizontal="center"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20" xfId="0" applyFont="1" applyBorder="1" applyAlignment="1">
      <alignment horizontal="center" vertical="center"/>
    </xf>
    <xf numFmtId="0" fontId="29" fillId="0" borderId="11" xfId="0" applyFont="1" applyBorder="1" applyAlignment="1">
      <alignment horizontal="center" vertical="center"/>
    </xf>
    <xf numFmtId="0" fontId="29" fillId="0" borderId="14" xfId="0" applyFont="1" applyBorder="1" applyAlignment="1" applyProtection="1">
      <alignment horizontal="center" vertical="center"/>
    </xf>
    <xf numFmtId="0" fontId="29" fillId="0" borderId="17" xfId="0" applyFont="1" applyBorder="1" applyAlignment="1" applyProtection="1">
      <alignment horizontal="center" vertical="center"/>
    </xf>
    <xf numFmtId="0" fontId="29" fillId="30" borderId="15" xfId="0" applyFont="1" applyFill="1" applyBorder="1" applyAlignment="1" applyProtection="1">
      <alignment horizontal="center" vertical="center"/>
    </xf>
    <xf numFmtId="0" fontId="29" fillId="30" borderId="18" xfId="0" applyFont="1" applyFill="1" applyBorder="1" applyAlignment="1" applyProtection="1">
      <alignment horizontal="center" vertical="center"/>
    </xf>
    <xf numFmtId="0" fontId="29" fillId="0" borderId="24" xfId="0" applyFont="1" applyBorder="1" applyAlignment="1">
      <alignment horizontal="center" vertical="center"/>
    </xf>
    <xf numFmtId="0" fontId="29" fillId="0" borderId="23" xfId="0" applyFont="1" applyBorder="1" applyAlignment="1">
      <alignment horizontal="center" vertical="center"/>
    </xf>
    <xf numFmtId="57" fontId="29" fillId="0" borderId="24" xfId="45" applyNumberFormat="1" applyFont="1" applyFill="1" applyBorder="1" applyAlignment="1">
      <alignment horizontal="center" vertical="center" wrapText="1"/>
    </xf>
    <xf numFmtId="57" fontId="29" fillId="0" borderId="23" xfId="45" applyNumberFormat="1" applyFont="1" applyFill="1" applyBorder="1" applyAlignment="1">
      <alignment horizontal="center" vertical="center" wrapText="1"/>
    </xf>
    <xf numFmtId="202" fontId="29" fillId="0" borderId="10" xfId="0" applyNumberFormat="1" applyFont="1" applyFill="1" applyBorder="1" applyAlignment="1" applyProtection="1">
      <alignment horizontal="center" vertical="center"/>
    </xf>
    <xf numFmtId="0" fontId="29" fillId="0" borderId="24" xfId="45" applyNumberFormat="1" applyFont="1" applyFill="1" applyBorder="1" applyAlignment="1">
      <alignment horizontal="center" vertical="center"/>
    </xf>
    <xf numFmtId="0" fontId="29" fillId="0" borderId="23" xfId="45" applyNumberFormat="1" applyFont="1" applyFill="1" applyBorder="1" applyAlignment="1">
      <alignment horizontal="center" vertical="center"/>
    </xf>
    <xf numFmtId="0" fontId="29" fillId="0" borderId="10" xfId="62" applyNumberFormat="1" applyFont="1" applyFill="1" applyBorder="1" applyAlignment="1">
      <alignment horizontal="center" vertical="center" wrapText="1"/>
    </xf>
    <xf numFmtId="0" fontId="29" fillId="0" borderId="21" xfId="45" applyNumberFormat="1" applyFont="1" applyFill="1" applyBorder="1" applyAlignment="1">
      <alignment horizontal="center"/>
    </xf>
    <xf numFmtId="0" fontId="29" fillId="0" borderId="24" xfId="45" applyNumberFormat="1" applyFont="1" applyFill="1" applyBorder="1" applyAlignment="1">
      <alignment horizontal="center" vertical="center" wrapText="1"/>
    </xf>
    <xf numFmtId="0" fontId="44" fillId="0" borderId="23" xfId="0" applyFont="1" applyFill="1" applyBorder="1">
      <alignment vertical="center"/>
    </xf>
    <xf numFmtId="0" fontId="29" fillId="0" borderId="10" xfId="0" applyFont="1" applyFill="1" applyBorder="1" applyAlignment="1" applyProtection="1">
      <alignment horizontal="center" vertical="center" wrapText="1"/>
    </xf>
    <xf numFmtId="0" fontId="45" fillId="0" borderId="12" xfId="0" applyFont="1" applyBorder="1" applyAlignment="1">
      <alignment horizontal="left" vertical="center"/>
    </xf>
    <xf numFmtId="0" fontId="45" fillId="0" borderId="13" xfId="0" applyFont="1" applyBorder="1" applyAlignment="1">
      <alignment horizontal="left" vertical="center"/>
    </xf>
    <xf numFmtId="183" fontId="57" fillId="0" borderId="22" xfId="60" applyNumberFormat="1" applyFont="1" applyFill="1" applyBorder="1" applyAlignment="1" applyProtection="1">
      <alignment horizontal="center" vertical="center"/>
      <protection locked="0"/>
    </xf>
    <xf numFmtId="183" fontId="57" fillId="0" borderId="24" xfId="60" applyNumberFormat="1" applyFont="1" applyFill="1" applyBorder="1" applyAlignment="1" applyProtection="1">
      <alignment horizontal="center" vertical="center"/>
      <protection locked="0"/>
    </xf>
    <xf numFmtId="183" fontId="57" fillId="0" borderId="23" xfId="60" applyNumberFormat="1" applyFont="1" applyFill="1" applyBorder="1" applyAlignment="1" applyProtection="1">
      <alignment horizontal="center" vertical="center"/>
      <protection locked="0"/>
    </xf>
    <xf numFmtId="0" fontId="57" fillId="0" borderId="15" xfId="60" applyFont="1" applyFill="1" applyBorder="1" applyAlignment="1" applyProtection="1">
      <alignment horizontal="center" vertical="center"/>
      <protection locked="0"/>
    </xf>
    <xf numFmtId="0" fontId="57" fillId="0" borderId="19" xfId="60" applyFont="1" applyFill="1" applyBorder="1" applyAlignment="1" applyProtection="1">
      <alignment horizontal="center" vertical="center"/>
      <protection locked="0"/>
    </xf>
    <xf numFmtId="38" fontId="57" fillId="0" borderId="24" xfId="34" applyFont="1" applyFill="1" applyBorder="1" applyAlignment="1" applyProtection="1">
      <alignment horizontal="center" vertical="center"/>
      <protection locked="0"/>
    </xf>
    <xf numFmtId="3" fontId="29" fillId="0" borderId="12" xfId="34" applyNumberFormat="1" applyFont="1" applyFill="1" applyBorder="1" applyAlignment="1">
      <alignment horizontal="left" vertical="center"/>
    </xf>
    <xf numFmtId="0" fontId="0" fillId="0" borderId="13" xfId="0" applyFont="1" applyBorder="1" applyAlignment="1">
      <alignment vertical="center"/>
    </xf>
    <xf numFmtId="0" fontId="0" fillId="0" borderId="14" xfId="0" applyFont="1" applyBorder="1" applyAlignment="1">
      <alignment vertical="center"/>
    </xf>
    <xf numFmtId="0" fontId="29" fillId="0" borderId="12" xfId="0" applyFont="1" applyFill="1" applyBorder="1" applyAlignment="1">
      <alignment horizontal="left" vertical="center"/>
    </xf>
    <xf numFmtId="0" fontId="0" fillId="0" borderId="13" xfId="0" applyFont="1" applyBorder="1" applyAlignment="1">
      <alignment horizontal="left" vertical="center"/>
    </xf>
    <xf numFmtId="0" fontId="0" fillId="0" borderId="14" xfId="0" applyFont="1" applyBorder="1" applyAlignment="1">
      <alignment horizontal="left" vertical="center"/>
    </xf>
    <xf numFmtId="0" fontId="29" fillId="0" borderId="22" xfId="0" applyFont="1" applyBorder="1" applyAlignment="1">
      <alignment horizontal="center" vertical="center"/>
    </xf>
    <xf numFmtId="0" fontId="0" fillId="0" borderId="24" xfId="0" applyFont="1" applyBorder="1" applyAlignment="1">
      <alignment horizontal="center" vertical="center"/>
    </xf>
    <xf numFmtId="0" fontId="29" fillId="0" borderId="36" xfId="0" applyFont="1" applyBorder="1" applyAlignment="1">
      <alignment horizontal="center" vertical="center"/>
    </xf>
    <xf numFmtId="0" fontId="0" fillId="0" borderId="23" xfId="0" applyFont="1" applyBorder="1" applyAlignment="1">
      <alignment horizontal="center" vertical="center"/>
    </xf>
    <xf numFmtId="3" fontId="29" fillId="0" borderId="22" xfId="34" applyNumberFormat="1" applyFont="1" applyFill="1" applyBorder="1" applyAlignment="1">
      <alignment horizontal="center" vertical="center" shrinkToFit="1"/>
    </xf>
    <xf numFmtId="0" fontId="0" fillId="0" borderId="23" xfId="0" applyFont="1" applyBorder="1" applyAlignment="1">
      <alignment horizontal="center" vertical="center" shrinkToFit="1"/>
    </xf>
    <xf numFmtId="3" fontId="29" fillId="0" borderId="22" xfId="34" applyNumberFormat="1" applyFont="1" applyBorder="1" applyAlignment="1">
      <alignment horizontal="center" vertical="center" shrinkToFit="1"/>
    </xf>
  </cellXfs>
  <cellStyles count="6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35" xr:uid="{00000000-0005-0000-0000-000022000000}"/>
    <cellStyle name="桁区切り 4" xfId="57" xr:uid="{0C3C08DB-F2B0-4DD2-8758-EFC46F4D431C}"/>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2C000000}"/>
    <cellStyle name="標準 3" xfId="56" xr:uid="{00000000-0005-0000-0000-00003B000000}"/>
    <cellStyle name="標準_2001市町のすがた" xfId="45" xr:uid="{00000000-0005-0000-0000-00002D000000}"/>
    <cellStyle name="標準_21 表4,5 図7 地域別人口増減" xfId="46" xr:uid="{00000000-0005-0000-0000-00002E000000}"/>
    <cellStyle name="標準_5歳但馬" xfId="66" xr:uid="{E5155575-FCE4-45BA-936E-6DA75031E63B}"/>
    <cellStyle name="標準_5歳淡路" xfId="65" xr:uid="{98228D92-0388-49F5-82B1-9450D7BF48AB}"/>
    <cellStyle name="標準_JB16" xfId="47" xr:uid="{00000000-0005-0000-0000-00002F000000}"/>
    <cellStyle name="標準_JB16_a002" xfId="58" xr:uid="{00016C23-AB43-4103-89FC-7CBBFC6950CD}"/>
    <cellStyle name="標準_SSDS_ShiTemp" xfId="61" xr:uid="{C46E6016-D151-44DA-8F44-EE7A58A6D22B}"/>
    <cellStyle name="標準_sugatajin-1" xfId="48" xr:uid="{00000000-0005-0000-0000-000030000000}"/>
    <cellStyle name="標準_t1102" xfId="60" xr:uid="{ACFDBFE2-8FA8-4E11-9934-2B36D83BCD8A}"/>
    <cellStyle name="標準_掲載項目のみ (2)" xfId="62" xr:uid="{C04F5D65-2E2F-49CC-A3F1-4ADBF8588B6A}"/>
    <cellStyle name="標準_市町C3" xfId="49" xr:uid="{00000000-0005-0000-0000-000031000000}"/>
    <cellStyle name="標準_市町別人口（大正９年～平成12年）" xfId="64" xr:uid="{84BD3E38-247E-482C-BA35-ACA889BCD461}"/>
    <cellStyle name="標準_人口・12.2" xfId="50" xr:uid="{00000000-0005-0000-0000-000032000000}"/>
    <cellStyle name="標準_推計人口10.1" xfId="51" xr:uid="{00000000-0005-0000-0000-000033000000}"/>
    <cellStyle name="標準_推計人口10月1日現在_1" xfId="63" xr:uid="{5C2A9F8E-CCFD-439E-8806-93E430D26E77}"/>
    <cellStyle name="標準_都道府県ｺｰﾄﾞ" xfId="59" xr:uid="{059A521F-8408-4BBE-892C-34954B8410B2}"/>
    <cellStyle name="標準_年報様式ＴＳＴ" xfId="52" xr:uid="{00000000-0005-0000-0000-000034000000}"/>
    <cellStyle name="標準_兵庫の統計2000.4" xfId="53" xr:uid="{00000000-0005-0000-0000-000035000000}"/>
    <cellStyle name="未定義" xfId="54" xr:uid="{00000000-0005-0000-0000-000036000000}"/>
    <cellStyle name="良い" xfId="55" builtinId="26" customBuiltin="1"/>
  </cellStyles>
  <dxfs count="6">
    <dxf>
      <font>
        <color indexed="36"/>
      </font>
      <fill>
        <patternFill>
          <bgColor indexed="45"/>
        </patternFill>
      </fill>
    </dxf>
    <dxf>
      <fill>
        <patternFill>
          <bgColor indexed="29"/>
        </patternFill>
      </fill>
    </dxf>
    <dxf>
      <font>
        <color indexed="36"/>
      </font>
      <fill>
        <patternFill>
          <bgColor indexed="45"/>
        </patternFill>
      </fill>
    </dxf>
    <dxf>
      <fill>
        <patternFill>
          <bgColor indexed="29"/>
        </patternFill>
      </fill>
    </dxf>
    <dxf>
      <font>
        <color indexed="36"/>
      </font>
      <fill>
        <patternFill>
          <bgColor indexed="45"/>
        </patternFill>
      </fill>
    </dxf>
    <dxf>
      <fill>
        <patternFill>
          <bgColor indexed="2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CCFF"/>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FFFFCC"/>
      <rgbColor rgb="00969696"/>
      <rgbColor rgb="00003366"/>
      <rgbColor rgb="00339966"/>
      <rgbColor rgb="00003300"/>
      <rgbColor rgb="00333300"/>
      <rgbColor rgb="00993300"/>
      <rgbColor rgb="00FFFFCC"/>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兵庫県人口及び人口増減率の推移</a:t>
            </a:r>
          </a:p>
        </c:rich>
      </c:tx>
      <c:layout>
        <c:manualLayout>
          <c:xMode val="edge"/>
          <c:yMode val="edge"/>
          <c:x val="0.11253626837986905"/>
          <c:y val="1.8991114482782675E-2"/>
        </c:manualLayout>
      </c:layout>
      <c:overlay val="0"/>
      <c:spPr>
        <a:noFill/>
        <a:ln w="25400">
          <a:noFill/>
        </a:ln>
      </c:spPr>
    </c:title>
    <c:autoTitleDeleted val="0"/>
    <c:plotArea>
      <c:layout>
        <c:manualLayout>
          <c:layoutTarget val="inner"/>
          <c:xMode val="edge"/>
          <c:yMode val="edge"/>
          <c:x val="6.4685314685314688E-2"/>
          <c:y val="0.1099294586985355"/>
          <c:w val="0.87937062937062938"/>
          <c:h val="0.75886787617698703"/>
        </c:manualLayout>
      </c:layout>
      <c:barChart>
        <c:barDir val="col"/>
        <c:grouping val="clustered"/>
        <c:varyColors val="0"/>
        <c:ser>
          <c:idx val="1"/>
          <c:order val="0"/>
          <c:tx>
            <c:strRef>
              <c:f>'1県推移'!$E$30</c:f>
              <c:strCache>
                <c:ptCount val="1"/>
                <c:pt idx="0">
                  <c:v>総人口</c:v>
                </c:pt>
              </c:strCache>
            </c:strRef>
          </c:tx>
          <c:spPr>
            <a:solidFill>
              <a:srgbClr val="9999FF"/>
            </a:solidFill>
            <a:ln w="12700">
              <a:solidFill>
                <a:srgbClr val="000000"/>
              </a:solidFill>
              <a:prstDash val="solid"/>
            </a:ln>
          </c:spPr>
          <c:invertIfNegative val="0"/>
          <c:dPt>
            <c:idx val="5"/>
            <c:invertIfNegative val="0"/>
            <c:bubble3D val="0"/>
            <c:spPr>
              <a:solidFill>
                <a:schemeClr val="accent6">
                  <a:lumMod val="60000"/>
                  <a:lumOff val="40000"/>
                </a:schemeClr>
              </a:solidFill>
              <a:ln w="12700">
                <a:solidFill>
                  <a:srgbClr val="000000"/>
                </a:solidFill>
                <a:prstDash val="solid"/>
              </a:ln>
            </c:spPr>
            <c:extLst>
              <c:ext xmlns:c16="http://schemas.microsoft.com/office/drawing/2014/chart" uri="{C3380CC4-5D6E-409C-BE32-E72D297353CC}">
                <c16:uniqueId val="{00000001-AD9A-4CF1-9677-1628BE59D2DE}"/>
              </c:ext>
            </c:extLst>
          </c:dPt>
          <c:dLbls>
            <c:dLbl>
              <c:idx val="0"/>
              <c:spPr>
                <a:noFill/>
                <a:ln w="25400">
                  <a:noFill/>
                </a:ln>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A-4CF1-9677-1628BE59D2DE}"/>
                </c:ext>
              </c:extLst>
            </c:dLbl>
            <c:dLbl>
              <c:idx val="4"/>
              <c:spPr>
                <a:noFill/>
                <a:ln w="25400">
                  <a:noFill/>
                </a:ln>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9A-4CF1-9677-1628BE59D2DE}"/>
                </c:ext>
              </c:extLst>
            </c:dLbl>
            <c:dLbl>
              <c:idx val="5"/>
              <c:spPr>
                <a:noFill/>
                <a:ln w="25400">
                  <a:noFill/>
                </a:ln>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A-4CF1-9677-1628BE59D2DE}"/>
                </c:ext>
              </c:extLst>
            </c:dLbl>
            <c:dLbl>
              <c:idx val="18"/>
              <c:spPr>
                <a:noFill/>
                <a:ln w="25400">
                  <a:noFill/>
                </a:ln>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9A-4CF1-9677-1628BE59D2DE}"/>
                </c:ext>
              </c:extLst>
            </c:dLbl>
            <c:dLbl>
              <c:idx val="19"/>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9A-4CF1-9677-1628BE59D2DE}"/>
                </c:ext>
              </c:extLst>
            </c:dLbl>
            <c:dLbl>
              <c:idx val="20"/>
              <c:spPr>
                <a:noFill/>
                <a:ln w="25400">
                  <a:noFill/>
                </a:ln>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9A-4CF1-9677-1628BE59D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'1県推移'!$D$31:$D$51</c:f>
              <c:strCache>
                <c:ptCount val="21"/>
                <c:pt idx="0">
                  <c:v>1920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2000</c:v>
                </c:pt>
                <c:pt idx="17">
                  <c:v>05</c:v>
                </c:pt>
                <c:pt idx="18">
                  <c:v>10</c:v>
                </c:pt>
                <c:pt idx="19">
                  <c:v>15</c:v>
                </c:pt>
                <c:pt idx="20">
                  <c:v>20</c:v>
                </c:pt>
              </c:strCache>
            </c:strRef>
          </c:cat>
          <c:val>
            <c:numRef>
              <c:f>'1県推移'!$E$31:$E$51</c:f>
              <c:numCache>
                <c:formatCode>#,##0_);[Red]\(#,##0\)</c:formatCode>
                <c:ptCount val="21"/>
                <c:pt idx="0">
                  <c:v>2301799</c:v>
                </c:pt>
                <c:pt idx="1">
                  <c:v>2454679</c:v>
                </c:pt>
                <c:pt idx="2">
                  <c:v>2646301</c:v>
                </c:pt>
                <c:pt idx="3">
                  <c:v>2923249</c:v>
                </c:pt>
                <c:pt idx="4">
                  <c:v>3221232</c:v>
                </c:pt>
                <c:pt idx="5">
                  <c:v>2821892</c:v>
                </c:pt>
                <c:pt idx="6">
                  <c:v>3309935</c:v>
                </c:pt>
                <c:pt idx="7">
                  <c:v>3620947</c:v>
                </c:pt>
                <c:pt idx="8">
                  <c:v>3906487</c:v>
                </c:pt>
                <c:pt idx="9">
                  <c:v>4309944</c:v>
                </c:pt>
                <c:pt idx="10">
                  <c:v>4667928</c:v>
                </c:pt>
                <c:pt idx="11">
                  <c:v>4992140</c:v>
                </c:pt>
                <c:pt idx="12">
                  <c:v>5144892</c:v>
                </c:pt>
                <c:pt idx="13">
                  <c:v>5278050</c:v>
                </c:pt>
                <c:pt idx="14">
                  <c:v>5405040</c:v>
                </c:pt>
                <c:pt idx="15">
                  <c:v>5401877</c:v>
                </c:pt>
                <c:pt idx="16">
                  <c:v>5550574</c:v>
                </c:pt>
                <c:pt idx="17">
                  <c:v>5590601</c:v>
                </c:pt>
                <c:pt idx="18">
                  <c:v>5588133</c:v>
                </c:pt>
                <c:pt idx="19">
                  <c:v>5534800</c:v>
                </c:pt>
                <c:pt idx="20">
                  <c:v>5469184</c:v>
                </c:pt>
              </c:numCache>
            </c:numRef>
          </c:val>
          <c:extLst>
            <c:ext xmlns:c16="http://schemas.microsoft.com/office/drawing/2014/chart" uri="{C3380CC4-5D6E-409C-BE32-E72D297353CC}">
              <c16:uniqueId val="{00000007-AD9A-4CF1-9677-1628BE59D2DE}"/>
            </c:ext>
          </c:extLst>
        </c:ser>
        <c:dLbls>
          <c:showLegendKey val="0"/>
          <c:showVal val="0"/>
          <c:showCatName val="0"/>
          <c:showSerName val="0"/>
          <c:showPercent val="0"/>
          <c:showBubbleSize val="0"/>
        </c:dLbls>
        <c:gapWidth val="40"/>
        <c:axId val="1767699072"/>
        <c:axId val="1"/>
      </c:barChart>
      <c:lineChart>
        <c:grouping val="standard"/>
        <c:varyColors val="0"/>
        <c:ser>
          <c:idx val="0"/>
          <c:order val="1"/>
          <c:tx>
            <c:strRef>
              <c:f>'1県推移'!$F$30</c:f>
              <c:strCache>
                <c:ptCount val="1"/>
                <c:pt idx="0">
                  <c:v>人口増減率</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'1県推移'!$D$31:$D$51</c:f>
              <c:strCache>
                <c:ptCount val="21"/>
                <c:pt idx="0">
                  <c:v>1920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2000</c:v>
                </c:pt>
                <c:pt idx="17">
                  <c:v>05</c:v>
                </c:pt>
                <c:pt idx="18">
                  <c:v>10</c:v>
                </c:pt>
                <c:pt idx="19">
                  <c:v>15</c:v>
                </c:pt>
                <c:pt idx="20">
                  <c:v>20</c:v>
                </c:pt>
              </c:strCache>
            </c:strRef>
          </c:cat>
          <c:val>
            <c:numRef>
              <c:f>'1県推移'!$F$31:$F$51</c:f>
              <c:numCache>
                <c:formatCode>#,##0.0;"▲ "#,##0.0</c:formatCode>
                <c:ptCount val="21"/>
                <c:pt idx="1">
                  <c:v>6.6417615091500171</c:v>
                </c:pt>
                <c:pt idx="2">
                  <c:v>7.8063974963732532</c:v>
                </c:pt>
                <c:pt idx="3">
                  <c:v>10.465476149538544</c:v>
                </c:pt>
                <c:pt idx="4">
                  <c:v>10.193555184659262</c:v>
                </c:pt>
                <c:pt idx="5">
                  <c:v>-12.39712010808287</c:v>
                </c:pt>
                <c:pt idx="6">
                  <c:v>17.29488584254819</c:v>
                </c:pt>
                <c:pt idx="7">
                  <c:v>9.3963174503426803</c:v>
                </c:pt>
                <c:pt idx="8">
                  <c:v>7.8857823657733732</c:v>
                </c:pt>
                <c:pt idx="9">
                  <c:v>10.327872587314383</c:v>
                </c:pt>
                <c:pt idx="10">
                  <c:v>8.3060011916628156</c:v>
                </c:pt>
                <c:pt idx="11">
                  <c:v>6.94552272442934</c:v>
                </c:pt>
                <c:pt idx="12">
                  <c:v>3.0598500843325707</c:v>
                </c:pt>
                <c:pt idx="13">
                  <c:v>2.5881592849762445</c:v>
                </c:pt>
                <c:pt idx="14">
                  <c:v>2.406002216727769</c:v>
                </c:pt>
                <c:pt idx="15">
                  <c:v>-5.8519455915219863E-2</c:v>
                </c:pt>
                <c:pt idx="16">
                  <c:v>2.7526913330310929</c:v>
                </c:pt>
                <c:pt idx="17">
                  <c:v>0.72113262520236643</c:v>
                </c:pt>
                <c:pt idx="18">
                  <c:v>-4.4145522100396718E-2</c:v>
                </c:pt>
                <c:pt idx="19">
                  <c:v>-0.95439747049685475</c:v>
                </c:pt>
                <c:pt idx="20">
                  <c:v>-1.185517091855171</c:v>
                </c:pt>
              </c:numCache>
            </c:numRef>
          </c:val>
          <c:smooth val="0"/>
          <c:extLst>
            <c:ext xmlns:c16="http://schemas.microsoft.com/office/drawing/2014/chart" uri="{C3380CC4-5D6E-409C-BE32-E72D297353CC}">
              <c16:uniqueId val="{00000008-AD9A-4CF1-9677-1628BE59D2DE}"/>
            </c:ext>
          </c:extLst>
        </c:ser>
        <c:dLbls>
          <c:showLegendKey val="0"/>
          <c:showVal val="0"/>
          <c:showCatName val="0"/>
          <c:showSerName val="0"/>
          <c:showPercent val="0"/>
          <c:showBubbleSize val="0"/>
        </c:dLbls>
        <c:marker val="1"/>
        <c:smooth val="0"/>
        <c:axId val="3"/>
        <c:axId val="4"/>
      </c:lineChart>
      <c:catAx>
        <c:axId val="17676990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tickLblSkip val="1"/>
        <c:tickMarkSkip val="1"/>
        <c:noMultiLvlLbl val="0"/>
      </c:catAx>
      <c:valAx>
        <c:axId val="1"/>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767699072"/>
        <c:crosses val="autoZero"/>
        <c:crossBetween val="between"/>
        <c:dispUnits>
          <c:builtInUnit val="tenThousands"/>
          <c:dispUnitsLbl>
            <c:layout>
              <c:manualLayout>
                <c:xMode val="edge"/>
                <c:yMode val="edge"/>
                <c:x val="3.3216783216783216E-2"/>
                <c:y val="3.5461115709205002E-2"/>
              </c:manualLayout>
            </c:layout>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25400">
          <a:noFill/>
        </a:ln>
      </c:spPr>
    </c:plotArea>
    <c:legend>
      <c:legendPos val="r"/>
      <c:layout>
        <c:manualLayout>
          <c:xMode val="edge"/>
          <c:yMode val="edge"/>
          <c:x val="0.50654530118212604"/>
          <c:y val="3.3229567234328255E-3"/>
          <c:w val="0.32152517596766861"/>
          <c:h val="0.10410128966437335"/>
        </c:manualLayout>
      </c:layout>
      <c:overlay val="0"/>
      <c:spPr>
        <a:solidFill>
          <a:srgbClr val="FFFFFF"/>
        </a:solidFill>
        <a:ln w="25400">
          <a:noFill/>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34177215189872E-2"/>
          <c:y val="0.13432901084912766"/>
          <c:w val="0.87848101265822787"/>
          <c:h val="0.5820923803462198"/>
        </c:manualLayout>
      </c:layout>
      <c:barChart>
        <c:barDir val="col"/>
        <c:grouping val="clustered"/>
        <c:varyColors val="0"/>
        <c:ser>
          <c:idx val="0"/>
          <c:order val="0"/>
          <c:tx>
            <c:strRef>
              <c:f>'7市町ｸﾞﾗﾌ2'!$D$17</c:f>
              <c:strCache>
                <c:ptCount val="1"/>
                <c:pt idx="0">
                  <c:v>人口増減数</c:v>
                </c:pt>
              </c:strCache>
            </c:strRef>
          </c:tx>
          <c:spPr>
            <a:gradFill>
              <a:gsLst>
                <a:gs pos="0">
                  <a:schemeClr val="tx2">
                    <a:lumMod val="60000"/>
                    <a:lumOff val="40000"/>
                  </a:schemeClr>
                </a:gs>
                <a:gs pos="100000">
                  <a:schemeClr val="tx2">
                    <a:lumMod val="20000"/>
                    <a:lumOff val="80000"/>
                  </a:schemeClr>
                </a:gs>
              </a:gsLst>
              <a:lin ang="5400000" scaled="1"/>
            </a:gradFill>
            <a:ln w="12700">
              <a:solidFill>
                <a:srgbClr val="000000"/>
              </a:solidFill>
              <a:prstDash val="solid"/>
            </a:ln>
          </c:spPr>
          <c:invertIfNegative val="0"/>
          <c:cat>
            <c:strRef>
              <c:f>'7市町ｸﾞﾗﾌ2'!$C$18:$C$28</c:f>
              <c:strCache>
                <c:ptCount val="11"/>
                <c:pt idx="0">
                  <c:v>中央区</c:v>
                </c:pt>
                <c:pt idx="1">
                  <c:v>明石市</c:v>
                </c:pt>
                <c:pt idx="2">
                  <c:v>尼崎市</c:v>
                </c:pt>
                <c:pt idx="3">
                  <c:v>兵庫区</c:v>
                </c:pt>
                <c:pt idx="4">
                  <c:v>宝塚市</c:v>
                </c:pt>
                <c:pt idx="6">
                  <c:v>豊岡市</c:v>
                </c:pt>
                <c:pt idx="7">
                  <c:v>姫路市</c:v>
                </c:pt>
                <c:pt idx="8">
                  <c:v>加古川市</c:v>
                </c:pt>
                <c:pt idx="9">
                  <c:v>西区</c:v>
                </c:pt>
                <c:pt idx="10">
                  <c:v>北区</c:v>
                </c:pt>
              </c:strCache>
            </c:strRef>
          </c:cat>
          <c:val>
            <c:numRef>
              <c:f>'7市町ｸﾞﾗﾌ2'!$D$18:$D$28</c:f>
              <c:numCache>
                <c:formatCode>#,##0;"▲ "#,##0</c:formatCode>
                <c:ptCount val="11"/>
                <c:pt idx="0">
                  <c:v>12365</c:v>
                </c:pt>
                <c:pt idx="1">
                  <c:v>10192</c:v>
                </c:pt>
                <c:pt idx="2">
                  <c:v>7030</c:v>
                </c:pt>
                <c:pt idx="3">
                  <c:v>2188</c:v>
                </c:pt>
                <c:pt idx="4">
                  <c:v>1529</c:v>
                </c:pt>
                <c:pt idx="6">
                  <c:v>-4761</c:v>
                </c:pt>
                <c:pt idx="7">
                  <c:v>-5169</c:v>
                </c:pt>
                <c:pt idx="8">
                  <c:v>-6557</c:v>
                </c:pt>
                <c:pt idx="9">
                  <c:v>-6905</c:v>
                </c:pt>
                <c:pt idx="10">
                  <c:v>-9313</c:v>
                </c:pt>
              </c:numCache>
            </c:numRef>
          </c:val>
          <c:extLst>
            <c:ext xmlns:c16="http://schemas.microsoft.com/office/drawing/2014/chart" uri="{C3380CC4-5D6E-409C-BE32-E72D297353CC}">
              <c16:uniqueId val="{00000000-3523-45B2-973F-B87AB49F1CE1}"/>
            </c:ext>
          </c:extLst>
        </c:ser>
        <c:dLbls>
          <c:showLegendKey val="0"/>
          <c:showVal val="0"/>
          <c:showCatName val="0"/>
          <c:showSerName val="0"/>
          <c:showPercent val="0"/>
          <c:showBubbleSize val="0"/>
        </c:dLbls>
        <c:gapWidth val="40"/>
        <c:axId val="63074912"/>
        <c:axId val="1"/>
      </c:barChart>
      <c:catAx>
        <c:axId val="63074912"/>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0"/>
        <c:tickLblSkip val="1"/>
        <c:tickMarkSkip val="1"/>
        <c:noMultiLvlLbl val="0"/>
      </c:catAx>
      <c:valAx>
        <c:axId val="1"/>
        <c:scaling>
          <c:orientation val="minMax"/>
          <c:min val="-1000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63074912"/>
        <c:crosses val="autoZero"/>
        <c:crossBetween val="between"/>
        <c:majorUnit val="5000"/>
        <c:dispUnits>
          <c:builtInUnit val="thousands"/>
        </c:dispUnits>
      </c:valAx>
      <c:spPr>
        <a:noFill/>
        <a:ln w="25400">
          <a:noFill/>
        </a:ln>
      </c:spPr>
    </c:plotArea>
    <c:plotVisOnly val="1"/>
    <c:dispBlanksAs val="gap"/>
    <c:showDLblsOverMax val="0"/>
  </c:chart>
  <c:spPr>
    <a:solidFill>
      <a:sysClr val="window" lastClr="FFFFFF"/>
    </a:solidFill>
    <a:ln w="3175">
      <a:no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sz="1000"/>
              <a:t>市区町別人口増減数（上位５・下位５）</a:t>
            </a:r>
            <a:endParaRPr lang="en-US" altLang="ja-JP" sz="1000"/>
          </a:p>
          <a:p>
            <a:pPr>
              <a:defRPr sz="1000" b="0" i="0" u="none" strike="noStrike" baseline="0">
                <a:solidFill>
                  <a:srgbClr val="000000"/>
                </a:solidFill>
                <a:latin typeface="ＭＳ Ｐゴシック"/>
                <a:ea typeface="ＭＳ Ｐゴシック"/>
                <a:cs typeface="ＭＳ Ｐゴシック"/>
              </a:defRPr>
            </a:pPr>
            <a:r>
              <a:rPr lang="en-US" altLang="ja-JP" sz="1000"/>
              <a:t>※</a:t>
            </a:r>
            <a:r>
              <a:rPr lang="ja-JP" altLang="en-US" sz="1000"/>
              <a:t>神戸市総数を除く</a:t>
            </a:r>
            <a:r>
              <a:rPr lang="en-US" altLang="ja-JP" sz="1000"/>
              <a:t>49</a:t>
            </a:r>
            <a:r>
              <a:rPr lang="ja-JP" altLang="en-US" sz="1000"/>
              <a:t>市区町で比較</a:t>
            </a:r>
          </a:p>
        </c:rich>
      </c:tx>
      <c:layout>
        <c:manualLayout>
          <c:xMode val="edge"/>
          <c:yMode val="edge"/>
          <c:x val="0.31988641506018645"/>
          <c:y val="7.8147166277582142E-2"/>
        </c:manualLayout>
      </c:layout>
      <c:overlay val="0"/>
      <c:spPr>
        <a:solidFill>
          <a:srgbClr val="FFFFFF"/>
        </a:solidFill>
        <a:ln w="25400">
          <a:noFill/>
        </a:ln>
      </c:spPr>
    </c:title>
    <c:autoTitleDeleted val="0"/>
    <c:plotArea>
      <c:layout>
        <c:manualLayout>
          <c:layoutTarget val="inner"/>
          <c:xMode val="edge"/>
          <c:yMode val="edge"/>
          <c:x val="8.4051724137931036E-2"/>
          <c:y val="0.15053842478591642"/>
          <c:w val="0.90086206896551724"/>
          <c:h val="0.77957398549849577"/>
        </c:manualLayout>
      </c:layout>
      <c:barChart>
        <c:barDir val="col"/>
        <c:grouping val="clustered"/>
        <c:varyColors val="0"/>
        <c:ser>
          <c:idx val="0"/>
          <c:order val="0"/>
          <c:tx>
            <c:strRef>
              <c:f>'7市町ｸﾞﾗﾌ2'!$D$17</c:f>
              <c:strCache>
                <c:ptCount val="1"/>
                <c:pt idx="0">
                  <c:v>人口増減数</c:v>
                </c:pt>
              </c:strCache>
            </c:strRef>
          </c:tx>
          <c:spPr>
            <a:gradFill>
              <a:gsLst>
                <a:gs pos="0">
                  <a:schemeClr val="tx2">
                    <a:lumMod val="60000"/>
                    <a:lumOff val="40000"/>
                  </a:schemeClr>
                </a:gs>
                <a:gs pos="100000">
                  <a:schemeClr val="tx2">
                    <a:lumMod val="20000"/>
                    <a:lumOff val="80000"/>
                  </a:schemeClr>
                </a:gs>
              </a:gsLst>
              <a:lin ang="5400000" scaled="1"/>
            </a:gradFill>
            <a:ln w="12700">
              <a:solidFill>
                <a:srgbClr val="000000"/>
              </a:solidFill>
              <a:prstDash val="solid"/>
            </a:ln>
          </c:spPr>
          <c:invertIfNegative val="0"/>
          <c:cat>
            <c:strRef>
              <c:f>'7市町ｸﾞﾗﾌ2'!$C$18:$C$28</c:f>
              <c:strCache>
                <c:ptCount val="11"/>
                <c:pt idx="0">
                  <c:v>中央区</c:v>
                </c:pt>
                <c:pt idx="1">
                  <c:v>明石市</c:v>
                </c:pt>
                <c:pt idx="2">
                  <c:v>尼崎市</c:v>
                </c:pt>
                <c:pt idx="3">
                  <c:v>兵庫区</c:v>
                </c:pt>
                <c:pt idx="4">
                  <c:v>宝塚市</c:v>
                </c:pt>
                <c:pt idx="6">
                  <c:v>豊岡市</c:v>
                </c:pt>
                <c:pt idx="7">
                  <c:v>姫路市</c:v>
                </c:pt>
                <c:pt idx="8">
                  <c:v>加古川市</c:v>
                </c:pt>
                <c:pt idx="9">
                  <c:v>西区</c:v>
                </c:pt>
                <c:pt idx="10">
                  <c:v>北区</c:v>
                </c:pt>
              </c:strCache>
            </c:strRef>
          </c:cat>
          <c:val>
            <c:numRef>
              <c:f>'7市町ｸﾞﾗﾌ2'!$D$18:$D$28</c:f>
              <c:numCache>
                <c:formatCode>#,##0;"▲ "#,##0</c:formatCode>
                <c:ptCount val="11"/>
                <c:pt idx="0">
                  <c:v>12365</c:v>
                </c:pt>
                <c:pt idx="1">
                  <c:v>10192</c:v>
                </c:pt>
                <c:pt idx="2">
                  <c:v>7030</c:v>
                </c:pt>
                <c:pt idx="3">
                  <c:v>2188</c:v>
                </c:pt>
                <c:pt idx="4">
                  <c:v>1529</c:v>
                </c:pt>
                <c:pt idx="6">
                  <c:v>-4761</c:v>
                </c:pt>
                <c:pt idx="7">
                  <c:v>-5169</c:v>
                </c:pt>
                <c:pt idx="8">
                  <c:v>-6557</c:v>
                </c:pt>
                <c:pt idx="9">
                  <c:v>-6905</c:v>
                </c:pt>
                <c:pt idx="10">
                  <c:v>-9313</c:v>
                </c:pt>
              </c:numCache>
            </c:numRef>
          </c:val>
          <c:extLst>
            <c:ext xmlns:c16="http://schemas.microsoft.com/office/drawing/2014/chart" uri="{C3380CC4-5D6E-409C-BE32-E72D297353CC}">
              <c16:uniqueId val="{00000000-8948-43BA-8B0A-445CA08E1E89}"/>
            </c:ext>
          </c:extLst>
        </c:ser>
        <c:dLbls>
          <c:showLegendKey val="0"/>
          <c:showVal val="0"/>
          <c:showCatName val="0"/>
          <c:showSerName val="0"/>
          <c:showPercent val="0"/>
          <c:showBubbleSize val="0"/>
        </c:dLbls>
        <c:gapWidth val="40"/>
        <c:axId val="63069712"/>
        <c:axId val="1"/>
      </c:barChart>
      <c:catAx>
        <c:axId val="630697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400"/>
        <c:tickLblSkip val="1"/>
        <c:tickMarkSkip val="1"/>
        <c:noMultiLvlLbl val="0"/>
      </c:catAx>
      <c:valAx>
        <c:axId val="1"/>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63069712"/>
        <c:crosses val="autoZero"/>
        <c:crossBetween val="between"/>
        <c:majorUnit val="5000"/>
        <c:dispUnits>
          <c:builtInUnit val="thousands"/>
        </c:dispUnits>
      </c:valAx>
      <c:spPr>
        <a:noFill/>
        <a:ln w="25400">
          <a:noFill/>
        </a:ln>
      </c:spPr>
    </c:plotArea>
    <c:plotVisOnly val="1"/>
    <c:dispBlanksAs val="gap"/>
    <c:showDLblsOverMax val="0"/>
  </c:chart>
  <c:spPr>
    <a:solidFill>
      <a:schemeClr val="bg1"/>
    </a:solidFill>
    <a:ln w="3175">
      <a:no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人口増減市区町数</a:t>
            </a:r>
            <a:endParaRPr lang="en-US" altLang="ja-JP"/>
          </a:p>
          <a:p>
            <a:pPr>
              <a:defRPr sz="1200" b="0" i="0" u="none" strike="noStrike" baseline="0">
                <a:solidFill>
                  <a:srgbClr val="000000"/>
                </a:solidFill>
                <a:latin typeface="ＭＳ Ｐゴシック"/>
                <a:ea typeface="ＭＳ Ｐゴシック"/>
                <a:cs typeface="ＭＳ Ｐゴシック"/>
              </a:defRPr>
            </a:pPr>
            <a:r>
              <a:rPr lang="en-US" altLang="ja-JP" sz="1000"/>
              <a:t>※</a:t>
            </a:r>
            <a:r>
              <a:rPr lang="ja-JP" altLang="en-US" sz="1000"/>
              <a:t>神戸市総数を除いた市区町で比較</a:t>
            </a:r>
          </a:p>
        </c:rich>
      </c:tx>
      <c:layout>
        <c:manualLayout>
          <c:xMode val="edge"/>
          <c:yMode val="edge"/>
          <c:x val="0.24137922909262274"/>
          <c:y val="2.9962793112399411E-2"/>
        </c:manualLayout>
      </c:layout>
      <c:overlay val="0"/>
      <c:spPr>
        <a:solidFill>
          <a:srgbClr val="FFFFFF"/>
        </a:solidFill>
        <a:ln w="25400">
          <a:noFill/>
        </a:ln>
      </c:spPr>
    </c:title>
    <c:autoTitleDeleted val="0"/>
    <c:plotArea>
      <c:layout>
        <c:manualLayout>
          <c:layoutTarget val="inner"/>
          <c:xMode val="edge"/>
          <c:yMode val="edge"/>
          <c:x val="9.6519847133122616E-2"/>
          <c:y val="0.2351732663851801"/>
          <c:w val="0.88409024881391018"/>
          <c:h val="0.56574308646201832"/>
        </c:manualLayout>
      </c:layout>
      <c:barChart>
        <c:barDir val="col"/>
        <c:grouping val="stacked"/>
        <c:varyColors val="0"/>
        <c:ser>
          <c:idx val="0"/>
          <c:order val="0"/>
          <c:tx>
            <c:strRef>
              <c:f>'7市町ｸﾞﾗﾌ2'!$G$53</c:f>
              <c:strCache>
                <c:ptCount val="1"/>
                <c:pt idx="0">
                  <c:v>人口増加市区町数</c:v>
                </c:pt>
              </c:strCache>
            </c:strRef>
          </c:tx>
          <c:spPr>
            <a:gradFill rotWithShape="0">
              <a:gsLst>
                <a:gs pos="0">
                  <a:schemeClr val="accent2">
                    <a:lumMod val="20000"/>
                    <a:lumOff val="80000"/>
                  </a:schemeClr>
                </a:gs>
                <a:gs pos="100000">
                  <a:schemeClr val="accent2">
                    <a:lumMod val="60000"/>
                    <a:lumOff val="40000"/>
                  </a:schemeClr>
                </a:gs>
              </a:gsLst>
              <a:lin ang="5400000" scaled="1"/>
            </a:gradFill>
            <a:ln w="12700">
              <a:solidFill>
                <a:srgbClr val="000000"/>
              </a:solidFill>
              <a:prstDash val="solid"/>
            </a:ln>
          </c:spPr>
          <c:invertIfNegative val="0"/>
          <c:dLbls>
            <c:dLbl>
              <c:idx val="0"/>
              <c:tx>
                <c:rich>
                  <a:bodyPr/>
                  <a:lstStyle/>
                  <a:p>
                    <a:pPr>
                      <a:defRPr/>
                    </a:pPr>
                    <a:r>
                      <a:rPr lang="ja-JP" altLang="en-US"/>
                      <a:t>人口増加</a:t>
                    </a:r>
                  </a:p>
                  <a:p>
                    <a:pPr>
                      <a:defRPr/>
                    </a:pPr>
                    <a:r>
                      <a:rPr lang="ja-JP" altLang="en-US"/>
                      <a:t>市区町数</a:t>
                    </a:r>
                  </a:p>
                  <a:p>
                    <a:pPr>
                      <a:defRPr/>
                    </a:pPr>
                    <a:r>
                      <a:rPr lang="en-US" altLang="ja-JP"/>
                      <a:t>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9B-481A-8CB4-021FC1B5D87A}"/>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'7市町ｸﾞﾗﾌ2'!$H$52:$J$52</c:f>
              <c:strCache>
                <c:ptCount val="3"/>
                <c:pt idx="0">
                  <c:v>2005年</c:v>
                </c:pt>
                <c:pt idx="1">
                  <c:v>2005年組替</c:v>
                </c:pt>
                <c:pt idx="2">
                  <c:v>2010年</c:v>
                </c:pt>
              </c:strCache>
            </c:strRef>
          </c:cat>
          <c:val>
            <c:numRef>
              <c:f>'7市町ｸﾞﾗﾌ2'!$H$53:$J$53</c:f>
              <c:numCache>
                <c:formatCode>#,##0_);[Red]\(#,##0\)</c:formatCode>
                <c:ptCount val="3"/>
                <c:pt idx="0">
                  <c:v>20</c:v>
                </c:pt>
                <c:pt idx="1">
                  <c:v>18</c:v>
                </c:pt>
                <c:pt idx="2" formatCode="General">
                  <c:v>10</c:v>
                </c:pt>
              </c:numCache>
            </c:numRef>
          </c:val>
          <c:extLst>
            <c:ext xmlns:c16="http://schemas.microsoft.com/office/drawing/2014/chart" uri="{C3380CC4-5D6E-409C-BE32-E72D297353CC}">
              <c16:uniqueId val="{00000001-DA9B-481A-8CB4-021FC1B5D87A}"/>
            </c:ext>
          </c:extLst>
        </c:ser>
        <c:ser>
          <c:idx val="1"/>
          <c:order val="1"/>
          <c:tx>
            <c:strRef>
              <c:f>'7市町ｸﾞﾗﾌ2'!$G$54</c:f>
              <c:strCache>
                <c:ptCount val="1"/>
                <c:pt idx="0">
                  <c:v>人口減少市区町数</c:v>
                </c:pt>
              </c:strCache>
            </c:strRef>
          </c:tx>
          <c:spPr>
            <a:gradFill rotWithShape="0">
              <a:gsLst>
                <a:gs pos="0">
                  <a:schemeClr val="accent5">
                    <a:lumMod val="20000"/>
                    <a:lumOff val="80000"/>
                  </a:schemeClr>
                </a:gs>
                <a:gs pos="100000">
                  <a:schemeClr val="accent5">
                    <a:lumMod val="60000"/>
                    <a:lumOff val="40000"/>
                  </a:schemeClr>
                </a:gs>
              </a:gsLst>
              <a:lin ang="5400000" scaled="1"/>
            </a:gradFill>
            <a:ln w="12700">
              <a:solidFill>
                <a:srgbClr val="000000"/>
              </a:solidFill>
              <a:prstDash val="solid"/>
            </a:ln>
          </c:spPr>
          <c:invertIfNegative val="0"/>
          <c:dLbls>
            <c:dLbl>
              <c:idx val="0"/>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人口減少</a:t>
                    </a:r>
                  </a:p>
                  <a:p>
                    <a:pPr>
                      <a:defRPr sz="900" b="0" i="0" u="none" strike="noStrike" baseline="0">
                        <a:solidFill>
                          <a:srgbClr val="000000"/>
                        </a:solidFill>
                        <a:latin typeface="ＭＳ Ｐゴシック"/>
                        <a:ea typeface="ＭＳ Ｐゴシック"/>
                        <a:cs typeface="ＭＳ Ｐゴシック"/>
                      </a:defRPr>
                    </a:pPr>
                    <a:r>
                      <a:rPr lang="ja-JP" altLang="en-US"/>
                      <a:t>市区町数</a:t>
                    </a:r>
                  </a:p>
                  <a:p>
                    <a:pPr>
                      <a:defRPr sz="900" b="0" i="0" u="none" strike="noStrike" baseline="0">
                        <a:solidFill>
                          <a:srgbClr val="000000"/>
                        </a:solidFill>
                        <a:latin typeface="ＭＳ Ｐゴシック"/>
                        <a:ea typeface="ＭＳ Ｐゴシック"/>
                        <a:cs typeface="ＭＳ Ｐゴシック"/>
                      </a:defRPr>
                    </a:pPr>
                    <a:r>
                      <a:rPr lang="en-US" altLang="ja-JP"/>
                      <a:t>40</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9B-481A-8CB4-021FC1B5D87A}"/>
                </c:ext>
              </c:extLst>
            </c:dLbl>
            <c:dLbl>
              <c:idx val="2"/>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6="http://schemas.microsoft.com/office/drawing/2014/chart" uri="{C3380CC4-5D6E-409C-BE32-E72D297353CC}">
                  <c16:uniqueId val="{00000003-DA9B-481A-8CB4-021FC1B5D87A}"/>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'7市町ｸﾞﾗﾌ2'!$H$52:$J$52</c:f>
              <c:strCache>
                <c:ptCount val="3"/>
                <c:pt idx="0">
                  <c:v>2005年</c:v>
                </c:pt>
                <c:pt idx="1">
                  <c:v>2005年組替</c:v>
                </c:pt>
                <c:pt idx="2">
                  <c:v>2010年</c:v>
                </c:pt>
              </c:strCache>
            </c:strRef>
          </c:cat>
          <c:val>
            <c:numRef>
              <c:f>'7市町ｸﾞﾗﾌ2'!$H$54:$J$54</c:f>
              <c:numCache>
                <c:formatCode>#,##0_);[Red]\(#,##0\)</c:formatCode>
                <c:ptCount val="3"/>
                <c:pt idx="0">
                  <c:v>40</c:v>
                </c:pt>
                <c:pt idx="1">
                  <c:v>31</c:v>
                </c:pt>
                <c:pt idx="2" formatCode="General">
                  <c:v>39</c:v>
                </c:pt>
              </c:numCache>
            </c:numRef>
          </c:val>
          <c:extLst>
            <c:ext xmlns:c16="http://schemas.microsoft.com/office/drawing/2014/chart" uri="{C3380CC4-5D6E-409C-BE32-E72D297353CC}">
              <c16:uniqueId val="{00000004-DA9B-481A-8CB4-021FC1B5D87A}"/>
            </c:ext>
          </c:extLst>
        </c:ser>
        <c:dLbls>
          <c:showLegendKey val="0"/>
          <c:showVal val="0"/>
          <c:showCatName val="0"/>
          <c:showSerName val="0"/>
          <c:showPercent val="0"/>
          <c:showBubbleSize val="0"/>
        </c:dLbls>
        <c:gapWidth val="50"/>
        <c:overlap val="100"/>
        <c:axId val="63062112"/>
        <c:axId val="1"/>
      </c:barChart>
      <c:catAx>
        <c:axId val="63062112"/>
        <c:scaling>
          <c:orientation val="minMax"/>
        </c:scaling>
        <c:delete val="0"/>
        <c:axPos val="b"/>
        <c:title>
          <c:tx>
            <c:rich>
              <a:bodyPr/>
              <a:lstStyle/>
              <a:p>
                <a:pPr algn="l">
                  <a:defRPr sz="800" b="0" i="0" u="none" strike="noStrike" baseline="0">
                    <a:solidFill>
                      <a:srgbClr val="000000"/>
                    </a:solidFill>
                    <a:latin typeface="ＭＳ Ｐゴシック"/>
                    <a:ea typeface="ＭＳ Ｐゴシック"/>
                    <a:cs typeface="ＭＳ Ｐゴシック"/>
                  </a:defRPr>
                </a:pPr>
                <a:r>
                  <a:rPr lang="ja-JP" altLang="en-US"/>
                  <a:t>注）　「</a:t>
                </a:r>
                <a:r>
                  <a:rPr lang="en-US" altLang="ja-JP"/>
                  <a:t>2005</a:t>
                </a:r>
                <a:r>
                  <a:rPr lang="ja-JP" altLang="en-US"/>
                  <a:t>年組替」は、</a:t>
                </a:r>
                <a:r>
                  <a:rPr lang="en-US" altLang="ja-JP"/>
                  <a:t>2010</a:t>
                </a:r>
                <a:r>
                  <a:rPr lang="ja-JP" altLang="en-US"/>
                  <a:t>年</a:t>
                </a:r>
                <a:r>
                  <a:rPr lang="en-US" altLang="ja-JP"/>
                  <a:t>10</a:t>
                </a:r>
                <a:r>
                  <a:rPr lang="ja-JP" altLang="en-US"/>
                  <a:t>月１日現在の市区町の境域
　　　に基づいて組み替えた</a:t>
                </a:r>
                <a:r>
                  <a:rPr lang="en-US" altLang="ja-JP"/>
                  <a:t>2005</a:t>
                </a:r>
                <a:r>
                  <a:rPr lang="ja-JP" altLang="en-US"/>
                  <a:t>年の市区町数を示す。</a:t>
                </a:r>
              </a:p>
            </c:rich>
          </c:tx>
          <c:layout>
            <c:manualLayout>
              <c:xMode val="edge"/>
              <c:yMode val="edge"/>
              <c:x val="0.16266237293904345"/>
              <c:y val="0.87050772499591389"/>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6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pitchFamily="50" charset="-128"/>
                <a:ea typeface="ＭＳ Ｐゴシック" pitchFamily="50" charset="-128"/>
                <a:cs typeface="ＭＳ Ｐゴシック"/>
              </a:defRPr>
            </a:pPr>
            <a:endParaRPr lang="ja-JP"/>
          </a:p>
        </c:txPr>
        <c:crossAx val="63062112"/>
        <c:crosses val="autoZero"/>
        <c:crossBetween val="between"/>
        <c:majorUnit val="20"/>
      </c:valAx>
      <c:spPr>
        <a:noFill/>
        <a:ln w="25400">
          <a:noFill/>
        </a:ln>
      </c:spPr>
    </c:plotArea>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ja-JP" altLang="en-US" sz="1100" b="0"/>
              <a:t>人口増減市町数の推移</a:t>
            </a:r>
          </a:p>
        </c:rich>
      </c:tx>
      <c:overlay val="1"/>
      <c:spPr>
        <a:noFill/>
        <a:ln w="25400">
          <a:noFill/>
        </a:ln>
      </c:spPr>
    </c:title>
    <c:autoTitleDeleted val="0"/>
    <c:plotArea>
      <c:layout>
        <c:manualLayout>
          <c:layoutTarget val="inner"/>
          <c:xMode val="edge"/>
          <c:yMode val="edge"/>
          <c:x val="0.11286681715575621"/>
          <c:y val="0.19008264462809918"/>
          <c:w val="0.69977426636568851"/>
          <c:h val="0.63636363636363635"/>
        </c:manualLayout>
      </c:layout>
      <c:barChart>
        <c:barDir val="col"/>
        <c:grouping val="stacked"/>
        <c:varyColors val="0"/>
        <c:ser>
          <c:idx val="0"/>
          <c:order val="0"/>
          <c:tx>
            <c:strRef>
              <c:f>'7市町ｸﾞﾗﾌ2'!$K$33</c:f>
              <c:strCache>
                <c:ptCount val="1"/>
                <c:pt idx="0">
                  <c:v>増加
市町数</c:v>
                </c:pt>
              </c:strCache>
            </c:strRef>
          </c:tx>
          <c:spPr>
            <a:solidFill>
              <a:srgbClr val="CCFFFF"/>
            </a:solidFill>
            <a:ln w="12700">
              <a:solidFill>
                <a:srgbClr val="000000"/>
              </a:solid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'7市町ｸﾞﾗﾌ2'!$J$34:$J$45</c:f>
              <c:strCache>
                <c:ptCount val="12"/>
                <c:pt idx="0">
                  <c:v>1970</c:v>
                </c:pt>
                <c:pt idx="1">
                  <c:v>75</c:v>
                </c:pt>
                <c:pt idx="2">
                  <c:v>80</c:v>
                </c:pt>
                <c:pt idx="3">
                  <c:v>85</c:v>
                </c:pt>
                <c:pt idx="4">
                  <c:v>90</c:v>
                </c:pt>
                <c:pt idx="5">
                  <c:v>95</c:v>
                </c:pt>
                <c:pt idx="6">
                  <c:v>2000</c:v>
                </c:pt>
                <c:pt idx="7">
                  <c:v>05</c:v>
                </c:pt>
                <c:pt idx="8">
                  <c:v>05※</c:v>
                </c:pt>
                <c:pt idx="9">
                  <c:v>10</c:v>
                </c:pt>
                <c:pt idx="10">
                  <c:v>15</c:v>
                </c:pt>
                <c:pt idx="11">
                  <c:v>20</c:v>
                </c:pt>
              </c:strCache>
            </c:strRef>
          </c:cat>
          <c:val>
            <c:numRef>
              <c:f>'7市町ｸﾞﾗﾌ2'!$K$34:$K$45</c:f>
              <c:numCache>
                <c:formatCode>#,##0_);[Red]\(#,##0\)</c:formatCode>
                <c:ptCount val="12"/>
                <c:pt idx="0">
                  <c:v>28</c:v>
                </c:pt>
                <c:pt idx="1">
                  <c:v>49</c:v>
                </c:pt>
                <c:pt idx="2">
                  <c:v>52</c:v>
                </c:pt>
                <c:pt idx="3">
                  <c:v>55</c:v>
                </c:pt>
                <c:pt idx="4">
                  <c:v>32</c:v>
                </c:pt>
                <c:pt idx="5">
                  <c:v>42</c:v>
                </c:pt>
                <c:pt idx="6">
                  <c:v>29</c:v>
                </c:pt>
                <c:pt idx="7">
                  <c:v>15</c:v>
                </c:pt>
                <c:pt idx="8">
                  <c:v>13</c:v>
                </c:pt>
                <c:pt idx="9">
                  <c:v>10</c:v>
                </c:pt>
                <c:pt idx="10">
                  <c:v>8</c:v>
                </c:pt>
                <c:pt idx="11">
                  <c:v>5</c:v>
                </c:pt>
              </c:numCache>
            </c:numRef>
          </c:val>
          <c:extLst>
            <c:ext xmlns:c16="http://schemas.microsoft.com/office/drawing/2014/chart" uri="{C3380CC4-5D6E-409C-BE32-E72D297353CC}">
              <c16:uniqueId val="{00000000-1F28-4B97-A9E6-CA0CD791F1C7}"/>
            </c:ext>
          </c:extLst>
        </c:ser>
        <c:ser>
          <c:idx val="1"/>
          <c:order val="1"/>
          <c:tx>
            <c:strRef>
              <c:f>'7市町ｸﾞﾗﾌ2'!$L$33</c:f>
              <c:strCache>
                <c:ptCount val="1"/>
                <c:pt idx="0">
                  <c:v>減少
市町数</c:v>
                </c:pt>
              </c:strCache>
            </c:strRef>
          </c:tx>
          <c:spPr>
            <a:solidFill>
              <a:schemeClr val="accent2">
                <a:lumMod val="40000"/>
                <a:lumOff val="60000"/>
              </a:schemeClr>
            </a:solidFill>
            <a:ln>
              <a:solidFill>
                <a:schemeClr val="tx1"/>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'7市町ｸﾞﾗﾌ2'!$J$34:$J$45</c:f>
              <c:strCache>
                <c:ptCount val="12"/>
                <c:pt idx="0">
                  <c:v>1970</c:v>
                </c:pt>
                <c:pt idx="1">
                  <c:v>75</c:v>
                </c:pt>
                <c:pt idx="2">
                  <c:v>80</c:v>
                </c:pt>
                <c:pt idx="3">
                  <c:v>85</c:v>
                </c:pt>
                <c:pt idx="4">
                  <c:v>90</c:v>
                </c:pt>
                <c:pt idx="5">
                  <c:v>95</c:v>
                </c:pt>
                <c:pt idx="6">
                  <c:v>2000</c:v>
                </c:pt>
                <c:pt idx="7">
                  <c:v>05</c:v>
                </c:pt>
                <c:pt idx="8">
                  <c:v>05※</c:v>
                </c:pt>
                <c:pt idx="9">
                  <c:v>10</c:v>
                </c:pt>
                <c:pt idx="10">
                  <c:v>15</c:v>
                </c:pt>
                <c:pt idx="11">
                  <c:v>20</c:v>
                </c:pt>
              </c:strCache>
            </c:strRef>
          </c:cat>
          <c:val>
            <c:numRef>
              <c:f>'7市町ｸﾞﾗﾌ2'!$L$34:$L$45</c:f>
              <c:numCache>
                <c:formatCode>#,##0_);[Red]\(#,##0\)</c:formatCode>
                <c:ptCount val="12"/>
                <c:pt idx="0">
                  <c:v>66</c:v>
                </c:pt>
                <c:pt idx="1">
                  <c:v>43</c:v>
                </c:pt>
                <c:pt idx="2">
                  <c:v>39</c:v>
                </c:pt>
                <c:pt idx="3">
                  <c:v>36</c:v>
                </c:pt>
                <c:pt idx="4">
                  <c:v>59</c:v>
                </c:pt>
                <c:pt idx="5">
                  <c:v>49</c:v>
                </c:pt>
                <c:pt idx="6">
                  <c:v>59</c:v>
                </c:pt>
                <c:pt idx="7">
                  <c:v>37</c:v>
                </c:pt>
                <c:pt idx="8">
                  <c:v>28</c:v>
                </c:pt>
                <c:pt idx="9">
                  <c:v>31</c:v>
                </c:pt>
                <c:pt idx="10">
                  <c:v>33</c:v>
                </c:pt>
                <c:pt idx="11">
                  <c:v>36</c:v>
                </c:pt>
              </c:numCache>
            </c:numRef>
          </c:val>
          <c:extLst>
            <c:ext xmlns:c16="http://schemas.microsoft.com/office/drawing/2014/chart" uri="{C3380CC4-5D6E-409C-BE32-E72D297353CC}">
              <c16:uniqueId val="{00000001-1F28-4B97-A9E6-CA0CD791F1C7}"/>
            </c:ext>
          </c:extLst>
        </c:ser>
        <c:dLbls>
          <c:showLegendKey val="0"/>
          <c:showVal val="0"/>
          <c:showCatName val="0"/>
          <c:showSerName val="0"/>
          <c:showPercent val="0"/>
          <c:showBubbleSize val="0"/>
        </c:dLbls>
        <c:gapWidth val="40"/>
        <c:overlap val="100"/>
        <c:axId val="63073312"/>
        <c:axId val="1"/>
      </c:barChart>
      <c:catAx>
        <c:axId val="63073312"/>
        <c:scaling>
          <c:orientation val="minMax"/>
        </c:scaling>
        <c:delete val="0"/>
        <c:axPos val="b"/>
        <c:numFmt formatCode="General" sourceLinked="1"/>
        <c:majorTickMark val="out"/>
        <c:minorTickMark val="none"/>
        <c:tickLblPos val="nextTo"/>
        <c:txPr>
          <a:bodyPr/>
          <a:lstStyle/>
          <a:p>
            <a:pPr>
              <a:defRPr sz="900"/>
            </a:pPr>
            <a:endParaRPr lang="ja-JP"/>
          </a:p>
        </c:txPr>
        <c:crossAx val="1"/>
        <c:crosses val="autoZero"/>
        <c:auto val="1"/>
        <c:lblAlgn val="ctr"/>
        <c:lblOffset val="100"/>
        <c:noMultiLvlLbl val="0"/>
      </c:catAx>
      <c:valAx>
        <c:axId val="1"/>
        <c:scaling>
          <c:orientation val="minMax"/>
        </c:scaling>
        <c:delete val="0"/>
        <c:axPos val="l"/>
        <c:majorGridlines/>
        <c:numFmt formatCode="#,##0_);[Red]\(#,##0\)" sourceLinked="1"/>
        <c:majorTickMark val="out"/>
        <c:minorTickMark val="none"/>
        <c:tickLblPos val="nextTo"/>
        <c:crossAx val="63073312"/>
        <c:crosses val="autoZero"/>
        <c:crossBetween val="between"/>
        <c:majorUnit val="20"/>
      </c:valAx>
    </c:plotArea>
    <c:legend>
      <c:legendPos val="r"/>
      <c:layout>
        <c:manualLayout>
          <c:xMode val="edge"/>
          <c:yMode val="edge"/>
          <c:x val="0.77200902934537241"/>
          <c:y val="0.1446280482545316"/>
          <c:w val="0.18284424379232506"/>
          <c:h val="0.36363636363636365"/>
        </c:manualLayout>
      </c:layout>
      <c:overlay val="1"/>
      <c:txPr>
        <a:bodyPr/>
        <a:lstStyle/>
        <a:p>
          <a:pPr>
            <a:defRPr sz="900"/>
          </a:pPr>
          <a:endParaRPr lang="ja-JP"/>
        </a:p>
      </c:txPr>
    </c:legend>
    <c:plotVisOnly val="1"/>
    <c:dispBlanksAs val="gap"/>
    <c:showDLblsOverMax val="0"/>
  </c:chart>
  <c:spPr>
    <a:ln>
      <a:noFill/>
    </a:ln>
  </c:spPr>
  <c:printSettings>
    <c:headerFooter alignWithMargins="0"/>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a:t>地域別人口</a:t>
            </a:r>
          </a:p>
        </c:rich>
      </c:tx>
      <c:layout>
        <c:manualLayout>
          <c:xMode val="edge"/>
          <c:yMode val="edge"/>
          <c:x val="0.30905511811023628"/>
          <c:y val="4.631273022202697E-2"/>
        </c:manualLayout>
      </c:layout>
      <c:overlay val="0"/>
      <c:spPr>
        <a:solidFill>
          <a:srgbClr val="FFFFFF"/>
        </a:solidFill>
        <a:ln w="25400">
          <a:noFill/>
        </a:ln>
      </c:spPr>
    </c:title>
    <c:autoTitleDeleted val="0"/>
    <c:plotArea>
      <c:layout>
        <c:manualLayout>
          <c:layoutTarget val="inner"/>
          <c:xMode val="edge"/>
          <c:yMode val="edge"/>
          <c:x val="7.4898785425101214E-2"/>
          <c:y val="0.15450643776824036"/>
          <c:w val="0.88461538461538458"/>
          <c:h val="0.63090128755364805"/>
        </c:manualLayout>
      </c:layout>
      <c:barChart>
        <c:barDir val="col"/>
        <c:grouping val="clustered"/>
        <c:varyColors val="0"/>
        <c:ser>
          <c:idx val="0"/>
          <c:order val="0"/>
          <c:tx>
            <c:strRef>
              <c:f>'8地域別1'!$T$4</c:f>
              <c:strCache>
                <c:ptCount val="1"/>
                <c:pt idx="0">
                  <c:v>15年</c:v>
                </c:pt>
              </c:strCache>
            </c:strRef>
          </c:tx>
          <c:spPr>
            <a:solidFill>
              <a:srgbClr val="9999FF"/>
            </a:solidFill>
            <a:ln w="12700">
              <a:solidFill>
                <a:srgbClr val="000000"/>
              </a:solidFill>
              <a:prstDash val="solid"/>
            </a:ln>
          </c:spPr>
          <c:invertIfNegative val="0"/>
          <c:cat>
            <c:strRef>
              <c:f>'8地域別1'!$R$6:$R$15</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'8地域別1'!$T$6:$T$15</c:f>
              <c:numCache>
                <c:formatCode>#,##0_);[Red]\(#,##0\)</c:formatCode>
                <c:ptCount val="10"/>
                <c:pt idx="0">
                  <c:v>1537272</c:v>
                </c:pt>
                <c:pt idx="1">
                  <c:v>1035763</c:v>
                </c:pt>
                <c:pt idx="2">
                  <c:v>721690</c:v>
                </c:pt>
                <c:pt idx="3">
                  <c:v>716633</c:v>
                </c:pt>
                <c:pt idx="4">
                  <c:v>272447</c:v>
                </c:pt>
                <c:pt idx="5">
                  <c:v>579154</c:v>
                </c:pt>
                <c:pt idx="6">
                  <c:v>260312</c:v>
                </c:pt>
                <c:pt idx="7">
                  <c:v>170232</c:v>
                </c:pt>
                <c:pt idx="8">
                  <c:v>106150</c:v>
                </c:pt>
                <c:pt idx="9">
                  <c:v>135147</c:v>
                </c:pt>
              </c:numCache>
            </c:numRef>
          </c:val>
          <c:extLst>
            <c:ext xmlns:c16="http://schemas.microsoft.com/office/drawing/2014/chart" uri="{C3380CC4-5D6E-409C-BE32-E72D297353CC}">
              <c16:uniqueId val="{00000000-3954-4720-A044-104606A429F7}"/>
            </c:ext>
          </c:extLst>
        </c:ser>
        <c:ser>
          <c:idx val="1"/>
          <c:order val="1"/>
          <c:tx>
            <c:strRef>
              <c:f>'8地域別1'!$U$4</c:f>
              <c:strCache>
                <c:ptCount val="1"/>
                <c:pt idx="0">
                  <c:v>20年</c:v>
                </c:pt>
              </c:strCache>
            </c:strRef>
          </c:tx>
          <c:spPr>
            <a:solidFill>
              <a:srgbClr val="CCFFFF"/>
            </a:solidFill>
            <a:ln>
              <a:solidFill>
                <a:schemeClr val="tx1"/>
              </a:solidFill>
            </a:ln>
          </c:spPr>
          <c:invertIfNegative val="0"/>
          <c:cat>
            <c:strRef>
              <c:f>'8地域別1'!$R$6:$R$15</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'8地域別1'!$U$6:$U$15</c:f>
              <c:numCache>
                <c:formatCode>#,##0_);[Red]\(#,##0\)</c:formatCode>
                <c:ptCount val="10"/>
                <c:pt idx="0">
                  <c:v>1525152</c:v>
                </c:pt>
                <c:pt idx="1">
                  <c:v>1039102</c:v>
                </c:pt>
                <c:pt idx="2">
                  <c:v>715809</c:v>
                </c:pt>
                <c:pt idx="3">
                  <c:v>716073</c:v>
                </c:pt>
                <c:pt idx="4">
                  <c:v>264135</c:v>
                </c:pt>
                <c:pt idx="5">
                  <c:v>571719</c:v>
                </c:pt>
                <c:pt idx="6">
                  <c:v>246601</c:v>
                </c:pt>
                <c:pt idx="7">
                  <c:v>157989</c:v>
                </c:pt>
                <c:pt idx="8">
                  <c:v>101082</c:v>
                </c:pt>
                <c:pt idx="9">
                  <c:v>127340</c:v>
                </c:pt>
              </c:numCache>
            </c:numRef>
          </c:val>
          <c:extLst>
            <c:ext xmlns:c16="http://schemas.microsoft.com/office/drawing/2014/chart" uri="{C3380CC4-5D6E-409C-BE32-E72D297353CC}">
              <c16:uniqueId val="{00000001-3954-4720-A044-104606A429F7}"/>
            </c:ext>
          </c:extLst>
        </c:ser>
        <c:dLbls>
          <c:showLegendKey val="0"/>
          <c:showVal val="0"/>
          <c:showCatName val="0"/>
          <c:showSerName val="0"/>
          <c:showPercent val="0"/>
          <c:showBubbleSize val="0"/>
        </c:dLbls>
        <c:gapWidth val="40"/>
        <c:overlap val="30"/>
        <c:axId val="1882158400"/>
        <c:axId val="1"/>
      </c:barChart>
      <c:catAx>
        <c:axId val="18821584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eaVert"/>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1600000"/>
        </c:scaling>
        <c:delete val="0"/>
        <c:axPos val="l"/>
        <c:majorGridlines/>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882158400"/>
        <c:crosses val="autoZero"/>
        <c:crossBetween val="between"/>
        <c:majorUnit val="200000"/>
        <c:dispUnits>
          <c:builtInUnit val="tenThousands"/>
          <c:dispUnitsLbl>
            <c:layout>
              <c:manualLayout>
                <c:xMode val="edge"/>
                <c:yMode val="edge"/>
                <c:x val="5.2631578947368418E-2"/>
                <c:y val="4.7210300429184553E-2"/>
              </c:manualLayout>
            </c:layout>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spPr>
        <a:solidFill>
          <a:srgbClr val="FFFFFF"/>
        </a:solidFill>
        <a:ln w="25400">
          <a:noFill/>
        </a:ln>
      </c:spPr>
    </c:plotArea>
    <c:legend>
      <c:legendPos val="r"/>
      <c:layout>
        <c:manualLayout>
          <c:xMode val="edge"/>
          <c:yMode val="edge"/>
          <c:x val="0.58861313137384541"/>
          <c:y val="2.289975555630655E-2"/>
          <c:w val="0.28788773562395609"/>
          <c:h val="9.4423754970542839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ja-JP" sz="1100" b="0"/>
              <a:t>地域別人口構成</a:t>
            </a:r>
          </a:p>
        </c:rich>
      </c:tx>
      <c:layout>
        <c:manualLayout>
          <c:xMode val="edge"/>
          <c:yMode val="edge"/>
          <c:x val="0.62211992731677779"/>
          <c:y val="8.4967880960405237E-2"/>
        </c:manualLayout>
      </c:layout>
      <c:overlay val="0"/>
      <c:spPr>
        <a:noFill/>
        <a:ln w="25400">
          <a:noFill/>
        </a:ln>
      </c:spPr>
    </c:title>
    <c:autoTitleDeleted val="0"/>
    <c:plotArea>
      <c:layout>
        <c:manualLayout>
          <c:layoutTarget val="inner"/>
          <c:xMode val="edge"/>
          <c:yMode val="edge"/>
          <c:x val="0.17325851509940568"/>
          <c:y val="0.1385625032165097"/>
          <c:w val="0.48122774308383864"/>
          <c:h val="0.82091791467243069"/>
        </c:manualLayout>
      </c:layout>
      <c:doughnutChart>
        <c:varyColors val="1"/>
        <c:ser>
          <c:idx val="0"/>
          <c:order val="0"/>
          <c:spPr>
            <a:ln>
              <a:solidFill>
                <a:srgbClr val="000000"/>
              </a:solidFill>
            </a:ln>
          </c:spPr>
          <c:dPt>
            <c:idx val="0"/>
            <c:bubble3D val="0"/>
            <c:explosion val="1"/>
            <c:spPr>
              <a:solidFill>
                <a:schemeClr val="accent1">
                  <a:lumMod val="40000"/>
                  <a:lumOff val="60000"/>
                </a:schemeClr>
              </a:solidFill>
              <a:ln>
                <a:solidFill>
                  <a:srgbClr val="000000"/>
                </a:solidFill>
              </a:ln>
            </c:spPr>
            <c:extLst>
              <c:ext xmlns:c16="http://schemas.microsoft.com/office/drawing/2014/chart" uri="{C3380CC4-5D6E-409C-BE32-E72D297353CC}">
                <c16:uniqueId val="{00000000-D8A2-44CE-8A09-4DEF4D79ABCA}"/>
              </c:ext>
            </c:extLst>
          </c:dPt>
          <c:dPt>
            <c:idx val="1"/>
            <c:bubble3D val="0"/>
            <c:spPr>
              <a:solidFill>
                <a:schemeClr val="accent2">
                  <a:lumMod val="20000"/>
                  <a:lumOff val="80000"/>
                </a:schemeClr>
              </a:solidFill>
              <a:ln>
                <a:solidFill>
                  <a:srgbClr val="000000"/>
                </a:solidFill>
              </a:ln>
            </c:spPr>
            <c:extLst>
              <c:ext xmlns:c16="http://schemas.microsoft.com/office/drawing/2014/chart" uri="{C3380CC4-5D6E-409C-BE32-E72D297353CC}">
                <c16:uniqueId val="{00000001-D8A2-44CE-8A09-4DEF4D79ABCA}"/>
              </c:ext>
            </c:extLst>
          </c:dPt>
          <c:dPt>
            <c:idx val="2"/>
            <c:bubble3D val="0"/>
            <c:spPr>
              <a:solidFill>
                <a:srgbClr val="99FF99"/>
              </a:solidFill>
              <a:ln>
                <a:solidFill>
                  <a:srgbClr val="000000"/>
                </a:solidFill>
              </a:ln>
            </c:spPr>
            <c:extLst>
              <c:ext xmlns:c16="http://schemas.microsoft.com/office/drawing/2014/chart" uri="{C3380CC4-5D6E-409C-BE32-E72D297353CC}">
                <c16:uniqueId val="{00000002-D8A2-44CE-8A09-4DEF4D79ABCA}"/>
              </c:ext>
            </c:extLst>
          </c:dPt>
          <c:dPt>
            <c:idx val="3"/>
            <c:bubble3D val="0"/>
            <c:spPr>
              <a:solidFill>
                <a:schemeClr val="accent4">
                  <a:lumMod val="40000"/>
                  <a:lumOff val="60000"/>
                </a:schemeClr>
              </a:solidFill>
              <a:ln>
                <a:solidFill>
                  <a:srgbClr val="000000"/>
                </a:solidFill>
              </a:ln>
            </c:spPr>
            <c:extLst>
              <c:ext xmlns:c16="http://schemas.microsoft.com/office/drawing/2014/chart" uri="{C3380CC4-5D6E-409C-BE32-E72D297353CC}">
                <c16:uniqueId val="{00000003-D8A2-44CE-8A09-4DEF4D79ABCA}"/>
              </c:ext>
            </c:extLst>
          </c:dPt>
          <c:dPt>
            <c:idx val="4"/>
            <c:bubble3D val="0"/>
            <c:spPr>
              <a:solidFill>
                <a:schemeClr val="accent5">
                  <a:lumMod val="20000"/>
                  <a:lumOff val="80000"/>
                </a:schemeClr>
              </a:solidFill>
              <a:ln>
                <a:solidFill>
                  <a:srgbClr val="000000"/>
                </a:solidFill>
              </a:ln>
            </c:spPr>
            <c:extLst>
              <c:ext xmlns:c16="http://schemas.microsoft.com/office/drawing/2014/chart" uri="{C3380CC4-5D6E-409C-BE32-E72D297353CC}">
                <c16:uniqueId val="{00000004-D8A2-44CE-8A09-4DEF4D79ABCA}"/>
              </c:ext>
            </c:extLst>
          </c:dPt>
          <c:dPt>
            <c:idx val="5"/>
            <c:bubble3D val="0"/>
            <c:spPr>
              <a:solidFill>
                <a:schemeClr val="accent6">
                  <a:lumMod val="60000"/>
                  <a:lumOff val="40000"/>
                </a:schemeClr>
              </a:solidFill>
              <a:ln>
                <a:solidFill>
                  <a:srgbClr val="000000"/>
                </a:solidFill>
              </a:ln>
            </c:spPr>
            <c:extLst>
              <c:ext xmlns:c16="http://schemas.microsoft.com/office/drawing/2014/chart" uri="{C3380CC4-5D6E-409C-BE32-E72D297353CC}">
                <c16:uniqueId val="{00000005-D8A2-44CE-8A09-4DEF4D79ABCA}"/>
              </c:ext>
            </c:extLst>
          </c:dPt>
          <c:dPt>
            <c:idx val="6"/>
            <c:bubble3D val="0"/>
            <c:spPr>
              <a:solidFill>
                <a:schemeClr val="tx2">
                  <a:lumMod val="40000"/>
                  <a:lumOff val="60000"/>
                </a:schemeClr>
              </a:solidFill>
              <a:ln>
                <a:solidFill>
                  <a:srgbClr val="000000"/>
                </a:solidFill>
              </a:ln>
            </c:spPr>
            <c:extLst>
              <c:ext xmlns:c16="http://schemas.microsoft.com/office/drawing/2014/chart" uri="{C3380CC4-5D6E-409C-BE32-E72D297353CC}">
                <c16:uniqueId val="{00000006-D8A2-44CE-8A09-4DEF4D79ABCA}"/>
              </c:ext>
            </c:extLst>
          </c:dPt>
          <c:dPt>
            <c:idx val="7"/>
            <c:bubble3D val="0"/>
            <c:spPr>
              <a:solidFill>
                <a:schemeClr val="accent3"/>
              </a:solidFill>
              <a:ln>
                <a:solidFill>
                  <a:srgbClr val="000000"/>
                </a:solidFill>
              </a:ln>
            </c:spPr>
            <c:extLst>
              <c:ext xmlns:c16="http://schemas.microsoft.com/office/drawing/2014/chart" uri="{C3380CC4-5D6E-409C-BE32-E72D297353CC}">
                <c16:uniqueId val="{00000007-D8A2-44CE-8A09-4DEF4D79ABCA}"/>
              </c:ext>
            </c:extLst>
          </c:dPt>
          <c:dPt>
            <c:idx val="8"/>
            <c:bubble3D val="0"/>
            <c:spPr>
              <a:solidFill>
                <a:srgbClr val="FF99FF"/>
              </a:solidFill>
              <a:ln>
                <a:solidFill>
                  <a:srgbClr val="000000"/>
                </a:solidFill>
              </a:ln>
            </c:spPr>
            <c:extLst>
              <c:ext xmlns:c16="http://schemas.microsoft.com/office/drawing/2014/chart" uri="{C3380CC4-5D6E-409C-BE32-E72D297353CC}">
                <c16:uniqueId val="{00000008-D8A2-44CE-8A09-4DEF4D79ABCA}"/>
              </c:ext>
            </c:extLst>
          </c:dPt>
          <c:dPt>
            <c:idx val="9"/>
            <c:bubble3D val="0"/>
            <c:spPr>
              <a:solidFill>
                <a:srgbClr val="FFFF99"/>
              </a:solidFill>
              <a:ln>
                <a:solidFill>
                  <a:srgbClr val="000000"/>
                </a:solidFill>
              </a:ln>
            </c:spPr>
            <c:extLst>
              <c:ext xmlns:c16="http://schemas.microsoft.com/office/drawing/2014/chart" uri="{C3380CC4-5D6E-409C-BE32-E72D297353CC}">
                <c16:uniqueId val="{00000009-D8A2-44CE-8A09-4DEF4D79ABCA}"/>
              </c:ext>
            </c:extLst>
          </c:dPt>
          <c:dLbls>
            <c:dLbl>
              <c:idx val="4"/>
              <c:layout>
                <c:manualLayout>
                  <c:x val="-0.11925831851663701"/>
                  <c:y val="2.3607049118860142E-2"/>
                </c:manualLayout>
              </c:layout>
              <c:numFmt formatCode="0.0%" sourceLinked="0"/>
              <c:spPr>
                <a:noFill/>
                <a:ln w="25400">
                  <a:noFill/>
                </a:ln>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8A2-44CE-8A09-4DEF4D79ABCA}"/>
                </c:ext>
              </c:extLst>
            </c:dLbl>
            <c:dLbl>
              <c:idx val="6"/>
              <c:layout>
                <c:manualLayout>
                  <c:x val="-0.14836314815486776"/>
                  <c:y val="-9.5943500346205871E-2"/>
                </c:manualLayout>
              </c:layout>
              <c:numFmt formatCode="0.0%" sourceLinked="0"/>
              <c:spPr>
                <a:noFill/>
                <a:ln w="25400">
                  <a:noFill/>
                </a:ln>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8A2-44CE-8A09-4DEF4D79ABCA}"/>
                </c:ext>
              </c:extLst>
            </c:dLbl>
            <c:dLbl>
              <c:idx val="7"/>
              <c:layout>
                <c:manualLayout>
                  <c:x val="-9.4289085076486645E-2"/>
                  <c:y val="-0.15388992718322661"/>
                </c:manualLayout>
              </c:layout>
              <c:numFmt formatCode="0.0%" sourceLinked="0"/>
              <c:spPr>
                <a:noFill/>
                <a:ln w="25400">
                  <a:noFill/>
                </a:ln>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8A2-44CE-8A09-4DEF4D79ABCA}"/>
                </c:ext>
              </c:extLst>
            </c:dLbl>
            <c:dLbl>
              <c:idx val="8"/>
              <c:layout>
                <c:manualLayout>
                  <c:x val="-3.9896219869068092E-2"/>
                  <c:y val="-0.18050373115125315"/>
                </c:manualLayout>
              </c:layout>
              <c:numFmt formatCode="0.0%" sourceLinked="0"/>
              <c:spPr>
                <a:noFill/>
                <a:ln w="25400">
                  <a:noFill/>
                </a:ln>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8A2-44CE-8A09-4DEF4D79ABCA}"/>
                </c:ext>
              </c:extLst>
            </c:dLbl>
            <c:dLbl>
              <c:idx val="9"/>
              <c:layout>
                <c:manualLayout>
                  <c:x val="2.758596554741008E-2"/>
                  <c:y val="-0.18823529411764706"/>
                </c:manualLayout>
              </c:layout>
              <c:numFmt formatCode="0.0%" sourceLinked="0"/>
              <c:spPr>
                <a:noFill/>
                <a:ln w="25400">
                  <a:noFill/>
                </a:ln>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8A2-44CE-8A09-4DEF4D79ABCA}"/>
                </c:ext>
              </c:extLst>
            </c:dLbl>
            <c:numFmt formatCode="0.0%" sourceLinked="0"/>
            <c:spPr>
              <a:noFill/>
              <a:ln w="25400">
                <a:noFill/>
              </a:ln>
            </c:spPr>
            <c:showLegendKey val="0"/>
            <c:showVal val="0"/>
            <c:showCatName val="1"/>
            <c:showSerName val="0"/>
            <c:showPercent val="1"/>
            <c:showBubbleSize val="0"/>
            <c:showLeaderLines val="0"/>
            <c:extLst>
              <c:ext xmlns:c15="http://schemas.microsoft.com/office/drawing/2012/chart" uri="{CE6537A1-D6FC-4f65-9D91-7224C49458BB}"/>
            </c:extLst>
          </c:dLbls>
          <c:cat>
            <c:strRef>
              <c:f>'8地域別1'!$P$6:$P$15</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'8地域別1'!$Q$6:$Q$15</c:f>
              <c:numCache>
                <c:formatCode>#,##0_);[Red]\(#,##0\)</c:formatCode>
                <c:ptCount val="10"/>
                <c:pt idx="0">
                  <c:v>1525152</c:v>
                </c:pt>
                <c:pt idx="1">
                  <c:v>1039102</c:v>
                </c:pt>
                <c:pt idx="2">
                  <c:v>715809</c:v>
                </c:pt>
                <c:pt idx="3">
                  <c:v>716073</c:v>
                </c:pt>
                <c:pt idx="4">
                  <c:v>264135</c:v>
                </c:pt>
                <c:pt idx="5">
                  <c:v>571719</c:v>
                </c:pt>
                <c:pt idx="6">
                  <c:v>246601</c:v>
                </c:pt>
                <c:pt idx="7">
                  <c:v>157989</c:v>
                </c:pt>
                <c:pt idx="8">
                  <c:v>101082</c:v>
                </c:pt>
                <c:pt idx="9">
                  <c:v>127340</c:v>
                </c:pt>
              </c:numCache>
            </c:numRef>
          </c:val>
          <c:extLst>
            <c:ext xmlns:c16="http://schemas.microsoft.com/office/drawing/2014/chart" uri="{C3380CC4-5D6E-409C-BE32-E72D297353CC}">
              <c16:uniqueId val="{0000000A-D8A2-44CE-8A09-4DEF4D79ABCA}"/>
            </c:ext>
          </c:extLst>
        </c:ser>
        <c:dLbls>
          <c:showLegendKey val="0"/>
          <c:showVal val="0"/>
          <c:showCatName val="0"/>
          <c:showSerName val="0"/>
          <c:showPercent val="0"/>
          <c:showBubbleSize val="0"/>
          <c:showLeaderLines val="0"/>
        </c:dLbls>
        <c:firstSliceAng val="0"/>
        <c:holeSize val="40"/>
      </c:doughnutChart>
      <c:spPr>
        <a:noFill/>
        <a:ln w="25400">
          <a:noFill/>
        </a:ln>
      </c:spPr>
    </c:plotArea>
    <c:plotVisOnly val="1"/>
    <c:dispBlanksAs val="zero"/>
    <c:showDLblsOverMax val="0"/>
  </c:chart>
  <c:spPr>
    <a:solidFill>
      <a:schemeClr val="bg1"/>
    </a:solidFill>
    <a:ln w="12700">
      <a:noFill/>
    </a:ln>
  </c:sp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62887379999682E-2"/>
          <c:y val="0.13500000000000001"/>
          <c:w val="0.90153269190702345"/>
          <c:h val="0.59"/>
        </c:manualLayout>
      </c:layout>
      <c:barChart>
        <c:barDir val="col"/>
        <c:grouping val="clustered"/>
        <c:varyColors val="0"/>
        <c:ser>
          <c:idx val="0"/>
          <c:order val="0"/>
          <c:tx>
            <c:strRef>
              <c:f>'8地域別1'!$S$4</c:f>
              <c:strCache>
                <c:ptCount val="1"/>
                <c:pt idx="0">
                  <c:v>2010年</c:v>
                </c:pt>
              </c:strCache>
            </c:strRef>
          </c:tx>
          <c:spPr>
            <a:solidFill>
              <a:srgbClr val="9999FF"/>
            </a:solidFill>
            <a:ln w="12700">
              <a:solidFill>
                <a:srgbClr val="000000"/>
              </a:solidFill>
              <a:prstDash val="solid"/>
            </a:ln>
          </c:spPr>
          <c:invertIfNegative val="0"/>
          <c:cat>
            <c:strRef>
              <c:f>'8地域別1'!$R$6:$R$15</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'8地域別1'!$S$6:$S$15</c:f>
              <c:numCache>
                <c:formatCode>#,##0_);[Red]\(#,##0\)</c:formatCode>
                <c:ptCount val="10"/>
                <c:pt idx="0">
                  <c:v>1537272</c:v>
                </c:pt>
                <c:pt idx="1">
                  <c:v>1035763</c:v>
                </c:pt>
                <c:pt idx="2">
                  <c:v>721690</c:v>
                </c:pt>
                <c:pt idx="3">
                  <c:v>716633</c:v>
                </c:pt>
                <c:pt idx="4">
                  <c:v>272447</c:v>
                </c:pt>
                <c:pt idx="5">
                  <c:v>579154</c:v>
                </c:pt>
                <c:pt idx="6">
                  <c:v>260312</c:v>
                </c:pt>
                <c:pt idx="7">
                  <c:v>170232</c:v>
                </c:pt>
                <c:pt idx="8">
                  <c:v>106150</c:v>
                </c:pt>
                <c:pt idx="9">
                  <c:v>135147</c:v>
                </c:pt>
              </c:numCache>
            </c:numRef>
          </c:val>
          <c:extLst>
            <c:ext xmlns:c16="http://schemas.microsoft.com/office/drawing/2014/chart" uri="{C3380CC4-5D6E-409C-BE32-E72D297353CC}">
              <c16:uniqueId val="{00000000-9FF8-46A7-86D2-271C87F07F79}"/>
            </c:ext>
          </c:extLst>
        </c:ser>
        <c:ser>
          <c:idx val="1"/>
          <c:order val="1"/>
          <c:tx>
            <c:strRef>
              <c:f>'8地域別1'!$T$4</c:f>
              <c:strCache>
                <c:ptCount val="1"/>
                <c:pt idx="0">
                  <c:v>15年</c:v>
                </c:pt>
              </c:strCache>
            </c:strRef>
          </c:tx>
          <c:spPr>
            <a:solidFill>
              <a:srgbClr val="CCFFFF"/>
            </a:solidFill>
            <a:ln>
              <a:solidFill>
                <a:schemeClr val="tx1"/>
              </a:solidFill>
            </a:ln>
          </c:spPr>
          <c:invertIfNegative val="0"/>
          <c:cat>
            <c:strRef>
              <c:f>'8地域別1'!$R$6:$R$15</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'8地域別1'!$T$6:$T$15</c:f>
              <c:numCache>
                <c:formatCode>#,##0_);[Red]\(#,##0\)</c:formatCode>
                <c:ptCount val="10"/>
                <c:pt idx="0">
                  <c:v>1537272</c:v>
                </c:pt>
                <c:pt idx="1">
                  <c:v>1035763</c:v>
                </c:pt>
                <c:pt idx="2">
                  <c:v>721690</c:v>
                </c:pt>
                <c:pt idx="3">
                  <c:v>716633</c:v>
                </c:pt>
                <c:pt idx="4">
                  <c:v>272447</c:v>
                </c:pt>
                <c:pt idx="5">
                  <c:v>579154</c:v>
                </c:pt>
                <c:pt idx="6">
                  <c:v>260312</c:v>
                </c:pt>
                <c:pt idx="7">
                  <c:v>170232</c:v>
                </c:pt>
                <c:pt idx="8">
                  <c:v>106150</c:v>
                </c:pt>
                <c:pt idx="9">
                  <c:v>135147</c:v>
                </c:pt>
              </c:numCache>
            </c:numRef>
          </c:val>
          <c:extLst>
            <c:ext xmlns:c16="http://schemas.microsoft.com/office/drawing/2014/chart" uri="{C3380CC4-5D6E-409C-BE32-E72D297353CC}">
              <c16:uniqueId val="{00000001-9FF8-46A7-86D2-271C87F07F79}"/>
            </c:ext>
          </c:extLst>
        </c:ser>
        <c:ser>
          <c:idx val="2"/>
          <c:order val="2"/>
          <c:tx>
            <c:strRef>
              <c:f>'8地域別1'!$U$4</c:f>
              <c:strCache>
                <c:ptCount val="1"/>
                <c:pt idx="0">
                  <c:v>20年</c:v>
                </c:pt>
              </c:strCache>
            </c:strRef>
          </c:tx>
          <c:spPr>
            <a:solidFill>
              <a:srgbClr val="FFFFCC"/>
            </a:solidFill>
            <a:ln w="12700">
              <a:solidFill>
                <a:srgbClr val="000000"/>
              </a:solidFill>
              <a:prstDash val="solid"/>
            </a:ln>
          </c:spPr>
          <c:invertIfNegative val="0"/>
          <c:cat>
            <c:strRef>
              <c:f>'8地域別1'!$R$6:$R$15</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'8地域別1'!$U$6:$U$15</c:f>
              <c:numCache>
                <c:formatCode>#,##0_);[Red]\(#,##0\)</c:formatCode>
                <c:ptCount val="10"/>
                <c:pt idx="0">
                  <c:v>1525152</c:v>
                </c:pt>
                <c:pt idx="1">
                  <c:v>1039102</c:v>
                </c:pt>
                <c:pt idx="2">
                  <c:v>715809</c:v>
                </c:pt>
                <c:pt idx="3">
                  <c:v>716073</c:v>
                </c:pt>
                <c:pt idx="4">
                  <c:v>264135</c:v>
                </c:pt>
                <c:pt idx="5">
                  <c:v>571719</c:v>
                </c:pt>
                <c:pt idx="6">
                  <c:v>246601</c:v>
                </c:pt>
                <c:pt idx="7">
                  <c:v>157989</c:v>
                </c:pt>
                <c:pt idx="8">
                  <c:v>101082</c:v>
                </c:pt>
                <c:pt idx="9">
                  <c:v>127340</c:v>
                </c:pt>
              </c:numCache>
            </c:numRef>
          </c:val>
          <c:extLst>
            <c:ext xmlns:c16="http://schemas.microsoft.com/office/drawing/2014/chart" uri="{C3380CC4-5D6E-409C-BE32-E72D297353CC}">
              <c16:uniqueId val="{00000002-9FF8-46A7-86D2-271C87F07F79}"/>
            </c:ext>
          </c:extLst>
        </c:ser>
        <c:dLbls>
          <c:showLegendKey val="0"/>
          <c:showVal val="0"/>
          <c:showCatName val="0"/>
          <c:showSerName val="0"/>
          <c:showPercent val="0"/>
          <c:showBubbleSize val="0"/>
        </c:dLbls>
        <c:gapWidth val="40"/>
        <c:overlap val="30"/>
        <c:axId val="1882164400"/>
        <c:axId val="1"/>
      </c:barChart>
      <c:catAx>
        <c:axId val="18821644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1600000"/>
        </c:scaling>
        <c:delete val="0"/>
        <c:axPos val="l"/>
        <c:majorGridlines/>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882164400"/>
        <c:crosses val="autoZero"/>
        <c:crossBetween val="between"/>
        <c:majorUnit val="200000"/>
        <c:dispUnits>
          <c:builtInUnit val="tenThousands"/>
          <c:dispUnitsLbl>
            <c:layout>
              <c:manualLayout>
                <c:xMode val="edge"/>
                <c:yMode val="edge"/>
                <c:x val="7.6586515089188886E-2"/>
                <c:y val="4.4999999999999998E-2"/>
              </c:manualLayout>
            </c:layout>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spPr>
        <a:noFill/>
        <a:ln w="25400">
          <a:noFill/>
        </a:ln>
      </c:spPr>
    </c:plotArea>
    <c:legend>
      <c:legendPos val="r"/>
      <c:layout>
        <c:manualLayout>
          <c:xMode val="edge"/>
          <c:yMode val="edge"/>
          <c:x val="0.53943738360505766"/>
          <c:y val="2.50484886572277E-2"/>
          <c:w val="0.3796806830681434"/>
          <c:h val="0.1032898352494670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ja-JP" sz="1200"/>
              <a:t>地域別人口の推移</a:t>
            </a:r>
          </a:p>
        </c:rich>
      </c:tx>
      <c:layout>
        <c:manualLayout>
          <c:xMode val="edge"/>
          <c:yMode val="edge"/>
          <c:x val="0.41211240836274776"/>
          <c:y val="8.4598874681949154E-2"/>
        </c:manualLayout>
      </c:layout>
      <c:overlay val="0"/>
      <c:spPr>
        <a:noFill/>
        <a:ln w="25400">
          <a:noFill/>
        </a:ln>
      </c:spPr>
    </c:title>
    <c:autoTitleDeleted val="0"/>
    <c:plotArea>
      <c:layout>
        <c:manualLayout>
          <c:layoutTarget val="inner"/>
          <c:xMode val="edge"/>
          <c:yMode val="edge"/>
          <c:x val="7.7518961921160187E-2"/>
          <c:y val="0.19694522991255928"/>
          <c:w val="0.88769385548452584"/>
          <c:h val="0.65533504444541113"/>
        </c:manualLayout>
      </c:layout>
      <c:lineChart>
        <c:grouping val="standard"/>
        <c:varyColors val="0"/>
        <c:ser>
          <c:idx val="0"/>
          <c:order val="0"/>
          <c:spPr>
            <a:ln w="25400">
              <a:solidFill>
                <a:sysClr val="windowText" lastClr="000000"/>
              </a:solidFill>
              <a:prstDash val="solid"/>
            </a:ln>
          </c:spPr>
          <c:marker>
            <c:symbol val="none"/>
          </c:marker>
          <c:cat>
            <c:strRef>
              <c:f>'9地域推移ｸﾞﾗﾌ'!$C$4:$C$17</c:f>
              <c:strCache>
                <c:ptCount val="14"/>
                <c:pt idx="0">
                  <c:v>55</c:v>
                </c:pt>
                <c:pt idx="1">
                  <c:v>60</c:v>
                </c:pt>
                <c:pt idx="2">
                  <c:v>65</c:v>
                </c:pt>
                <c:pt idx="3">
                  <c:v>70</c:v>
                </c:pt>
                <c:pt idx="4">
                  <c:v>75</c:v>
                </c:pt>
                <c:pt idx="5">
                  <c:v>80</c:v>
                </c:pt>
                <c:pt idx="6">
                  <c:v>85</c:v>
                </c:pt>
                <c:pt idx="7">
                  <c:v>90</c:v>
                </c:pt>
                <c:pt idx="8">
                  <c:v>95</c:v>
                </c:pt>
                <c:pt idx="9">
                  <c:v>00</c:v>
                </c:pt>
                <c:pt idx="10">
                  <c:v>05</c:v>
                </c:pt>
                <c:pt idx="11">
                  <c:v>10</c:v>
                </c:pt>
                <c:pt idx="12">
                  <c:v>15</c:v>
                </c:pt>
                <c:pt idx="13">
                  <c:v>20</c:v>
                </c:pt>
              </c:strCache>
            </c:strRef>
          </c:cat>
          <c:val>
            <c:numRef>
              <c:f>'9地域推移ｸﾞﾗﾌ'!$D$4:$D$17</c:f>
              <c:numCache>
                <c:formatCode>#,##0_);[Red]\(#,##0\)</c:formatCode>
                <c:ptCount val="14"/>
                <c:pt idx="0">
                  <c:v>986344</c:v>
                </c:pt>
                <c:pt idx="1">
                  <c:v>1113977</c:v>
                </c:pt>
                <c:pt idx="2">
                  <c:v>1216666</c:v>
                </c:pt>
                <c:pt idx="3">
                  <c:v>1288937</c:v>
                </c:pt>
                <c:pt idx="4">
                  <c:v>1360605</c:v>
                </c:pt>
                <c:pt idx="5">
                  <c:v>1367390</c:v>
                </c:pt>
                <c:pt idx="6">
                  <c:v>1410834</c:v>
                </c:pt>
                <c:pt idx="7">
                  <c:v>1477410</c:v>
                </c:pt>
                <c:pt idx="8">
                  <c:v>1423792</c:v>
                </c:pt>
                <c:pt idx="9">
                  <c:v>1493398</c:v>
                </c:pt>
                <c:pt idx="10">
                  <c:v>1525393</c:v>
                </c:pt>
                <c:pt idx="11">
                  <c:v>1544200</c:v>
                </c:pt>
                <c:pt idx="12">
                  <c:v>1537272</c:v>
                </c:pt>
                <c:pt idx="13">
                  <c:v>1525152</c:v>
                </c:pt>
              </c:numCache>
            </c:numRef>
          </c:val>
          <c:smooth val="0"/>
          <c:extLst>
            <c:ext xmlns:c16="http://schemas.microsoft.com/office/drawing/2014/chart" uri="{C3380CC4-5D6E-409C-BE32-E72D297353CC}">
              <c16:uniqueId val="{00000000-E0A2-411B-99B5-05151F45B947}"/>
            </c:ext>
          </c:extLst>
        </c:ser>
        <c:ser>
          <c:idx val="1"/>
          <c:order val="1"/>
          <c:spPr>
            <a:ln w="25400">
              <a:solidFill>
                <a:srgbClr val="FF00FF"/>
              </a:solidFill>
              <a:prstDash val="sysDash"/>
            </a:ln>
          </c:spPr>
          <c:marker>
            <c:symbol val="none"/>
          </c:marker>
          <c:cat>
            <c:strRef>
              <c:f>'9地域推移ｸﾞﾗﾌ'!$C$4:$C$17</c:f>
              <c:strCache>
                <c:ptCount val="14"/>
                <c:pt idx="0">
                  <c:v>55</c:v>
                </c:pt>
                <c:pt idx="1">
                  <c:v>60</c:v>
                </c:pt>
                <c:pt idx="2">
                  <c:v>65</c:v>
                </c:pt>
                <c:pt idx="3">
                  <c:v>70</c:v>
                </c:pt>
                <c:pt idx="4">
                  <c:v>75</c:v>
                </c:pt>
                <c:pt idx="5">
                  <c:v>80</c:v>
                </c:pt>
                <c:pt idx="6">
                  <c:v>85</c:v>
                </c:pt>
                <c:pt idx="7">
                  <c:v>90</c:v>
                </c:pt>
                <c:pt idx="8">
                  <c:v>95</c:v>
                </c:pt>
                <c:pt idx="9">
                  <c:v>00</c:v>
                </c:pt>
                <c:pt idx="10">
                  <c:v>05</c:v>
                </c:pt>
                <c:pt idx="11">
                  <c:v>10</c:v>
                </c:pt>
                <c:pt idx="12">
                  <c:v>15</c:v>
                </c:pt>
                <c:pt idx="13">
                  <c:v>20</c:v>
                </c:pt>
              </c:strCache>
            </c:strRef>
          </c:cat>
          <c:val>
            <c:numRef>
              <c:f>'9地域推移ｸﾞﾗﾌ'!$E$4:$E$17</c:f>
              <c:numCache>
                <c:formatCode>#,##0_);[Red]\(#,##0\)</c:formatCode>
                <c:ptCount val="14"/>
                <c:pt idx="0">
                  <c:v>596652</c:v>
                </c:pt>
                <c:pt idx="1">
                  <c:v>725613</c:v>
                </c:pt>
                <c:pt idx="2">
                  <c:v>901058</c:v>
                </c:pt>
                <c:pt idx="3">
                  <c:v>1001677</c:v>
                </c:pt>
                <c:pt idx="4">
                  <c:v>1022616</c:v>
                </c:pt>
                <c:pt idx="5">
                  <c:v>1015724</c:v>
                </c:pt>
                <c:pt idx="6">
                  <c:v>1017509</c:v>
                </c:pt>
                <c:pt idx="7">
                  <c:v>1013432</c:v>
                </c:pt>
                <c:pt idx="8">
                  <c:v>954007</c:v>
                </c:pt>
                <c:pt idx="9">
                  <c:v>988126</c:v>
                </c:pt>
                <c:pt idx="10">
                  <c:v>1018574</c:v>
                </c:pt>
                <c:pt idx="11">
                  <c:v>1029626</c:v>
                </c:pt>
                <c:pt idx="12">
                  <c:v>1035763</c:v>
                </c:pt>
                <c:pt idx="13">
                  <c:v>1039102</c:v>
                </c:pt>
              </c:numCache>
            </c:numRef>
          </c:val>
          <c:smooth val="0"/>
          <c:extLst>
            <c:ext xmlns:c16="http://schemas.microsoft.com/office/drawing/2014/chart" uri="{C3380CC4-5D6E-409C-BE32-E72D297353CC}">
              <c16:uniqueId val="{00000001-E0A2-411B-99B5-05151F45B947}"/>
            </c:ext>
          </c:extLst>
        </c:ser>
        <c:ser>
          <c:idx val="2"/>
          <c:order val="2"/>
          <c:spPr>
            <a:ln w="25400">
              <a:solidFill>
                <a:srgbClr val="0070C0"/>
              </a:solidFill>
              <a:prstDash val="solid"/>
            </a:ln>
          </c:spPr>
          <c:marker>
            <c:symbol val="none"/>
          </c:marker>
          <c:cat>
            <c:strRef>
              <c:f>'9地域推移ｸﾞﾗﾌ'!$C$4:$C$17</c:f>
              <c:strCache>
                <c:ptCount val="14"/>
                <c:pt idx="0">
                  <c:v>55</c:v>
                </c:pt>
                <c:pt idx="1">
                  <c:v>60</c:v>
                </c:pt>
                <c:pt idx="2">
                  <c:v>65</c:v>
                </c:pt>
                <c:pt idx="3">
                  <c:v>70</c:v>
                </c:pt>
                <c:pt idx="4">
                  <c:v>75</c:v>
                </c:pt>
                <c:pt idx="5">
                  <c:v>80</c:v>
                </c:pt>
                <c:pt idx="6">
                  <c:v>85</c:v>
                </c:pt>
                <c:pt idx="7">
                  <c:v>90</c:v>
                </c:pt>
                <c:pt idx="8">
                  <c:v>95</c:v>
                </c:pt>
                <c:pt idx="9">
                  <c:v>00</c:v>
                </c:pt>
                <c:pt idx="10">
                  <c:v>05</c:v>
                </c:pt>
                <c:pt idx="11">
                  <c:v>10</c:v>
                </c:pt>
                <c:pt idx="12">
                  <c:v>15</c:v>
                </c:pt>
                <c:pt idx="13">
                  <c:v>20</c:v>
                </c:pt>
              </c:strCache>
            </c:strRef>
          </c:cat>
          <c:val>
            <c:numRef>
              <c:f>'9地域推移ｸﾞﾗﾌ'!$F$4:$F$16</c:f>
              <c:numCache>
                <c:formatCode>#,##0_);[Red]\(#,##0\)</c:formatCode>
                <c:ptCount val="13"/>
                <c:pt idx="0">
                  <c:v>200501</c:v>
                </c:pt>
                <c:pt idx="1">
                  <c:v>234568</c:v>
                </c:pt>
                <c:pt idx="2">
                  <c:v>313451</c:v>
                </c:pt>
                <c:pt idx="3">
                  <c:v>408191</c:v>
                </c:pt>
                <c:pt idx="4">
                  <c:v>493576</c:v>
                </c:pt>
                <c:pt idx="5">
                  <c:v>539745</c:v>
                </c:pt>
                <c:pt idx="6">
                  <c:v>568526</c:v>
                </c:pt>
                <c:pt idx="7">
                  <c:v>615367</c:v>
                </c:pt>
                <c:pt idx="8">
                  <c:v>658923</c:v>
                </c:pt>
                <c:pt idx="9">
                  <c:v>699789</c:v>
                </c:pt>
                <c:pt idx="10">
                  <c:v>713373</c:v>
                </c:pt>
                <c:pt idx="11">
                  <c:v>724205</c:v>
                </c:pt>
                <c:pt idx="12">
                  <c:v>721690</c:v>
                </c:pt>
              </c:numCache>
            </c:numRef>
          </c:val>
          <c:smooth val="0"/>
          <c:extLst>
            <c:ext xmlns:c16="http://schemas.microsoft.com/office/drawing/2014/chart" uri="{C3380CC4-5D6E-409C-BE32-E72D297353CC}">
              <c16:uniqueId val="{00000002-E0A2-411B-99B5-05151F45B947}"/>
            </c:ext>
          </c:extLst>
        </c:ser>
        <c:ser>
          <c:idx val="3"/>
          <c:order val="3"/>
          <c:spPr>
            <a:ln w="25400">
              <a:solidFill>
                <a:srgbClr val="FF0000"/>
              </a:solidFill>
              <a:prstDash val="solid"/>
            </a:ln>
          </c:spPr>
          <c:marker>
            <c:symbol val="none"/>
          </c:marker>
          <c:cat>
            <c:strRef>
              <c:f>'9地域推移ｸﾞﾗﾌ'!$C$4:$C$17</c:f>
              <c:strCache>
                <c:ptCount val="14"/>
                <c:pt idx="0">
                  <c:v>55</c:v>
                </c:pt>
                <c:pt idx="1">
                  <c:v>60</c:v>
                </c:pt>
                <c:pt idx="2">
                  <c:v>65</c:v>
                </c:pt>
                <c:pt idx="3">
                  <c:v>70</c:v>
                </c:pt>
                <c:pt idx="4">
                  <c:v>75</c:v>
                </c:pt>
                <c:pt idx="5">
                  <c:v>80</c:v>
                </c:pt>
                <c:pt idx="6">
                  <c:v>85</c:v>
                </c:pt>
                <c:pt idx="7">
                  <c:v>90</c:v>
                </c:pt>
                <c:pt idx="8">
                  <c:v>95</c:v>
                </c:pt>
                <c:pt idx="9">
                  <c:v>00</c:v>
                </c:pt>
                <c:pt idx="10">
                  <c:v>05</c:v>
                </c:pt>
                <c:pt idx="11">
                  <c:v>10</c:v>
                </c:pt>
                <c:pt idx="12">
                  <c:v>15</c:v>
                </c:pt>
                <c:pt idx="13">
                  <c:v>20</c:v>
                </c:pt>
              </c:strCache>
            </c:strRef>
          </c:cat>
          <c:val>
            <c:numRef>
              <c:f>'9地域推移ｸﾞﾗﾌ'!$G$4:$G$17</c:f>
              <c:numCache>
                <c:formatCode>#,##0_);[Red]\(#,##0\)</c:formatCode>
                <c:ptCount val="14"/>
                <c:pt idx="0">
                  <c:v>298825</c:v>
                </c:pt>
                <c:pt idx="1">
                  <c:v>312999</c:v>
                </c:pt>
                <c:pt idx="2">
                  <c:v>364772</c:v>
                </c:pt>
                <c:pt idx="3">
                  <c:v>450025</c:v>
                </c:pt>
                <c:pt idx="4">
                  <c:v>538701</c:v>
                </c:pt>
                <c:pt idx="5">
                  <c:v>606701</c:v>
                </c:pt>
                <c:pt idx="6">
                  <c:v>641444</c:v>
                </c:pt>
                <c:pt idx="7">
                  <c:v>665214</c:v>
                </c:pt>
                <c:pt idx="8">
                  <c:v>710765</c:v>
                </c:pt>
                <c:pt idx="9">
                  <c:v>721127</c:v>
                </c:pt>
                <c:pt idx="10">
                  <c:v>718429</c:v>
                </c:pt>
                <c:pt idx="11">
                  <c:v>716006</c:v>
                </c:pt>
                <c:pt idx="12">
                  <c:v>716633</c:v>
                </c:pt>
                <c:pt idx="13">
                  <c:v>716073</c:v>
                </c:pt>
              </c:numCache>
            </c:numRef>
          </c:val>
          <c:smooth val="0"/>
          <c:extLst>
            <c:ext xmlns:c16="http://schemas.microsoft.com/office/drawing/2014/chart" uri="{C3380CC4-5D6E-409C-BE32-E72D297353CC}">
              <c16:uniqueId val="{00000003-E0A2-411B-99B5-05151F45B947}"/>
            </c:ext>
          </c:extLst>
        </c:ser>
        <c:ser>
          <c:idx val="4"/>
          <c:order val="4"/>
          <c:spPr>
            <a:ln w="25400">
              <a:solidFill>
                <a:srgbClr val="800080"/>
              </a:solidFill>
              <a:prstDash val="solid"/>
            </a:ln>
          </c:spPr>
          <c:marker>
            <c:symbol val="none"/>
          </c:marker>
          <c:cat>
            <c:strRef>
              <c:f>'9地域推移ｸﾞﾗﾌ'!$C$4:$C$17</c:f>
              <c:strCache>
                <c:ptCount val="14"/>
                <c:pt idx="0">
                  <c:v>55</c:v>
                </c:pt>
                <c:pt idx="1">
                  <c:v>60</c:v>
                </c:pt>
                <c:pt idx="2">
                  <c:v>65</c:v>
                </c:pt>
                <c:pt idx="3">
                  <c:v>70</c:v>
                </c:pt>
                <c:pt idx="4">
                  <c:v>75</c:v>
                </c:pt>
                <c:pt idx="5">
                  <c:v>80</c:v>
                </c:pt>
                <c:pt idx="6">
                  <c:v>85</c:v>
                </c:pt>
                <c:pt idx="7">
                  <c:v>90</c:v>
                </c:pt>
                <c:pt idx="8">
                  <c:v>95</c:v>
                </c:pt>
                <c:pt idx="9">
                  <c:v>00</c:v>
                </c:pt>
                <c:pt idx="10">
                  <c:v>05</c:v>
                </c:pt>
                <c:pt idx="11">
                  <c:v>10</c:v>
                </c:pt>
                <c:pt idx="12">
                  <c:v>15</c:v>
                </c:pt>
                <c:pt idx="13">
                  <c:v>20</c:v>
                </c:pt>
              </c:strCache>
            </c:strRef>
          </c:cat>
          <c:val>
            <c:numRef>
              <c:f>'9地域推移ｸﾞﾗﾌ'!$H$4:$H$16</c:f>
              <c:numCache>
                <c:formatCode>#,##0_);[Red]\(#,##0\)</c:formatCode>
                <c:ptCount val="13"/>
                <c:pt idx="0">
                  <c:v>246112</c:v>
                </c:pt>
                <c:pt idx="1">
                  <c:v>246644</c:v>
                </c:pt>
                <c:pt idx="2">
                  <c:v>240051</c:v>
                </c:pt>
                <c:pt idx="3">
                  <c:v>239443</c:v>
                </c:pt>
                <c:pt idx="4">
                  <c:v>259327</c:v>
                </c:pt>
                <c:pt idx="5">
                  <c:v>279672</c:v>
                </c:pt>
                <c:pt idx="6">
                  <c:v>289898</c:v>
                </c:pt>
                <c:pt idx="7">
                  <c:v>292471</c:v>
                </c:pt>
                <c:pt idx="8">
                  <c:v>298004</c:v>
                </c:pt>
                <c:pt idx="9">
                  <c:v>298390</c:v>
                </c:pt>
                <c:pt idx="10">
                  <c:v>291745</c:v>
                </c:pt>
                <c:pt idx="11">
                  <c:v>284769</c:v>
                </c:pt>
                <c:pt idx="12">
                  <c:v>272447</c:v>
                </c:pt>
              </c:numCache>
            </c:numRef>
          </c:val>
          <c:smooth val="0"/>
          <c:extLst>
            <c:ext xmlns:c16="http://schemas.microsoft.com/office/drawing/2014/chart" uri="{C3380CC4-5D6E-409C-BE32-E72D297353CC}">
              <c16:uniqueId val="{00000004-E0A2-411B-99B5-05151F45B947}"/>
            </c:ext>
          </c:extLst>
        </c:ser>
        <c:ser>
          <c:idx val="5"/>
          <c:order val="5"/>
          <c:spPr>
            <a:ln w="25400">
              <a:solidFill>
                <a:srgbClr val="800000"/>
              </a:solidFill>
              <a:prstDash val="solid"/>
            </a:ln>
          </c:spPr>
          <c:marker>
            <c:symbol val="none"/>
          </c:marker>
          <c:cat>
            <c:strRef>
              <c:f>'9地域推移ｸﾞﾗﾌ'!$C$4:$C$17</c:f>
              <c:strCache>
                <c:ptCount val="14"/>
                <c:pt idx="0">
                  <c:v>55</c:v>
                </c:pt>
                <c:pt idx="1">
                  <c:v>60</c:v>
                </c:pt>
                <c:pt idx="2">
                  <c:v>65</c:v>
                </c:pt>
                <c:pt idx="3">
                  <c:v>70</c:v>
                </c:pt>
                <c:pt idx="4">
                  <c:v>75</c:v>
                </c:pt>
                <c:pt idx="5">
                  <c:v>80</c:v>
                </c:pt>
                <c:pt idx="6">
                  <c:v>85</c:v>
                </c:pt>
                <c:pt idx="7">
                  <c:v>90</c:v>
                </c:pt>
                <c:pt idx="8">
                  <c:v>95</c:v>
                </c:pt>
                <c:pt idx="9">
                  <c:v>00</c:v>
                </c:pt>
                <c:pt idx="10">
                  <c:v>05</c:v>
                </c:pt>
                <c:pt idx="11">
                  <c:v>10</c:v>
                </c:pt>
                <c:pt idx="12">
                  <c:v>15</c:v>
                </c:pt>
                <c:pt idx="13">
                  <c:v>20</c:v>
                </c:pt>
              </c:strCache>
            </c:strRef>
          </c:cat>
          <c:val>
            <c:numRef>
              <c:f>'9地域推移ｸﾞﾗﾌ'!$I$4:$I$17</c:f>
              <c:numCache>
                <c:formatCode>#,##0_);[Red]\(#,##0\)</c:formatCode>
                <c:ptCount val="14"/>
                <c:pt idx="0">
                  <c:v>396977</c:v>
                </c:pt>
                <c:pt idx="1">
                  <c:v>420478</c:v>
                </c:pt>
                <c:pt idx="2">
                  <c:v>459172</c:v>
                </c:pt>
                <c:pt idx="3">
                  <c:v>493648</c:v>
                </c:pt>
                <c:pt idx="4">
                  <c:v>526395</c:v>
                </c:pt>
                <c:pt idx="5">
                  <c:v>542545</c:v>
                </c:pt>
                <c:pt idx="6">
                  <c:v>554508</c:v>
                </c:pt>
                <c:pt idx="7">
                  <c:v>558639</c:v>
                </c:pt>
                <c:pt idx="8">
                  <c:v>576597</c:v>
                </c:pt>
                <c:pt idx="9">
                  <c:v>582863</c:v>
                </c:pt>
                <c:pt idx="10">
                  <c:v>584128</c:v>
                </c:pt>
                <c:pt idx="11">
                  <c:v>581677</c:v>
                </c:pt>
                <c:pt idx="12">
                  <c:v>579154</c:v>
                </c:pt>
                <c:pt idx="13">
                  <c:v>571719</c:v>
                </c:pt>
              </c:numCache>
            </c:numRef>
          </c:val>
          <c:smooth val="0"/>
          <c:extLst>
            <c:ext xmlns:c16="http://schemas.microsoft.com/office/drawing/2014/chart" uri="{C3380CC4-5D6E-409C-BE32-E72D297353CC}">
              <c16:uniqueId val="{00000005-E0A2-411B-99B5-05151F45B947}"/>
            </c:ext>
          </c:extLst>
        </c:ser>
        <c:ser>
          <c:idx val="6"/>
          <c:order val="6"/>
          <c:spPr>
            <a:ln w="25400">
              <a:solidFill>
                <a:srgbClr val="008080"/>
              </a:solidFill>
              <a:prstDash val="solid"/>
            </a:ln>
          </c:spPr>
          <c:marker>
            <c:symbol val="none"/>
          </c:marker>
          <c:cat>
            <c:strRef>
              <c:f>'9地域推移ｸﾞﾗﾌ'!$C$4:$C$17</c:f>
              <c:strCache>
                <c:ptCount val="14"/>
                <c:pt idx="0">
                  <c:v>55</c:v>
                </c:pt>
                <c:pt idx="1">
                  <c:v>60</c:v>
                </c:pt>
                <c:pt idx="2">
                  <c:v>65</c:v>
                </c:pt>
                <c:pt idx="3">
                  <c:v>70</c:v>
                </c:pt>
                <c:pt idx="4">
                  <c:v>75</c:v>
                </c:pt>
                <c:pt idx="5">
                  <c:v>80</c:v>
                </c:pt>
                <c:pt idx="6">
                  <c:v>85</c:v>
                </c:pt>
                <c:pt idx="7">
                  <c:v>90</c:v>
                </c:pt>
                <c:pt idx="8">
                  <c:v>95</c:v>
                </c:pt>
                <c:pt idx="9">
                  <c:v>00</c:v>
                </c:pt>
                <c:pt idx="10">
                  <c:v>05</c:v>
                </c:pt>
                <c:pt idx="11">
                  <c:v>10</c:v>
                </c:pt>
                <c:pt idx="12">
                  <c:v>15</c:v>
                </c:pt>
                <c:pt idx="13">
                  <c:v>20</c:v>
                </c:pt>
              </c:strCache>
            </c:strRef>
          </c:cat>
          <c:val>
            <c:numRef>
              <c:f>'9地域推移ｸﾞﾗﾌ'!$J$4:$J$17</c:f>
              <c:numCache>
                <c:formatCode>#,##0_);[Red]\(#,##0\)</c:formatCode>
                <c:ptCount val="14"/>
                <c:pt idx="0">
                  <c:v>275000</c:v>
                </c:pt>
                <c:pt idx="1">
                  <c:v>267121</c:v>
                </c:pt>
                <c:pt idx="2">
                  <c:v>268467</c:v>
                </c:pt>
                <c:pt idx="3">
                  <c:v>271984</c:v>
                </c:pt>
                <c:pt idx="4">
                  <c:v>286544</c:v>
                </c:pt>
                <c:pt idx="5">
                  <c:v>292743</c:v>
                </c:pt>
                <c:pt idx="6">
                  <c:v>297235</c:v>
                </c:pt>
                <c:pt idx="7">
                  <c:v>292586</c:v>
                </c:pt>
                <c:pt idx="8">
                  <c:v>292469</c:v>
                </c:pt>
                <c:pt idx="9">
                  <c:v>287780</c:v>
                </c:pt>
                <c:pt idx="10">
                  <c:v>280302</c:v>
                </c:pt>
                <c:pt idx="11">
                  <c:v>272476</c:v>
                </c:pt>
                <c:pt idx="12">
                  <c:v>260312</c:v>
                </c:pt>
                <c:pt idx="13">
                  <c:v>246601</c:v>
                </c:pt>
              </c:numCache>
            </c:numRef>
          </c:val>
          <c:smooth val="0"/>
          <c:extLst>
            <c:ext xmlns:c16="http://schemas.microsoft.com/office/drawing/2014/chart" uri="{C3380CC4-5D6E-409C-BE32-E72D297353CC}">
              <c16:uniqueId val="{00000006-E0A2-411B-99B5-05151F45B947}"/>
            </c:ext>
          </c:extLst>
        </c:ser>
        <c:ser>
          <c:idx val="7"/>
          <c:order val="7"/>
          <c:spPr>
            <a:ln w="25400">
              <a:solidFill>
                <a:srgbClr val="0000FF"/>
              </a:solidFill>
              <a:prstDash val="solid"/>
            </a:ln>
          </c:spPr>
          <c:marker>
            <c:symbol val="none"/>
          </c:marker>
          <c:cat>
            <c:strRef>
              <c:f>'9地域推移ｸﾞﾗﾌ'!$C$4:$C$17</c:f>
              <c:strCache>
                <c:ptCount val="14"/>
                <c:pt idx="0">
                  <c:v>55</c:v>
                </c:pt>
                <c:pt idx="1">
                  <c:v>60</c:v>
                </c:pt>
                <c:pt idx="2">
                  <c:v>65</c:v>
                </c:pt>
                <c:pt idx="3">
                  <c:v>70</c:v>
                </c:pt>
                <c:pt idx="4">
                  <c:v>75</c:v>
                </c:pt>
                <c:pt idx="5">
                  <c:v>80</c:v>
                </c:pt>
                <c:pt idx="6">
                  <c:v>85</c:v>
                </c:pt>
                <c:pt idx="7">
                  <c:v>90</c:v>
                </c:pt>
                <c:pt idx="8">
                  <c:v>95</c:v>
                </c:pt>
                <c:pt idx="9">
                  <c:v>00</c:v>
                </c:pt>
                <c:pt idx="10">
                  <c:v>05</c:v>
                </c:pt>
                <c:pt idx="11">
                  <c:v>10</c:v>
                </c:pt>
                <c:pt idx="12">
                  <c:v>15</c:v>
                </c:pt>
                <c:pt idx="13">
                  <c:v>20</c:v>
                </c:pt>
              </c:strCache>
            </c:strRef>
          </c:cat>
          <c:val>
            <c:numRef>
              <c:f>'9地域推移ｸﾞﾗﾌ'!$K$4:$K$17</c:f>
              <c:numCache>
                <c:formatCode>#,##0_);[Red]\(#,##0\)</c:formatCode>
                <c:ptCount val="14"/>
                <c:pt idx="0">
                  <c:v>264484</c:v>
                </c:pt>
                <c:pt idx="1">
                  <c:v>253020</c:v>
                </c:pt>
                <c:pt idx="2">
                  <c:v>237611</c:v>
                </c:pt>
                <c:pt idx="3">
                  <c:v>222236</c:v>
                </c:pt>
                <c:pt idx="4">
                  <c:v>217816</c:v>
                </c:pt>
                <c:pt idx="5">
                  <c:v>215485</c:v>
                </c:pt>
                <c:pt idx="6">
                  <c:v>213805</c:v>
                </c:pt>
                <c:pt idx="7">
                  <c:v>208242</c:v>
                </c:pt>
                <c:pt idx="8">
                  <c:v>205842</c:v>
                </c:pt>
                <c:pt idx="9">
                  <c:v>200803</c:v>
                </c:pt>
                <c:pt idx="10">
                  <c:v>191211</c:v>
                </c:pt>
                <c:pt idx="11">
                  <c:v>180607</c:v>
                </c:pt>
                <c:pt idx="12">
                  <c:v>170232</c:v>
                </c:pt>
                <c:pt idx="13">
                  <c:v>157989</c:v>
                </c:pt>
              </c:numCache>
            </c:numRef>
          </c:val>
          <c:smooth val="0"/>
          <c:extLst>
            <c:ext xmlns:c16="http://schemas.microsoft.com/office/drawing/2014/chart" uri="{C3380CC4-5D6E-409C-BE32-E72D297353CC}">
              <c16:uniqueId val="{00000007-E0A2-411B-99B5-05151F45B947}"/>
            </c:ext>
          </c:extLst>
        </c:ser>
        <c:ser>
          <c:idx val="8"/>
          <c:order val="8"/>
          <c:spPr>
            <a:ln w="25400">
              <a:solidFill>
                <a:srgbClr val="00CCFF"/>
              </a:solidFill>
              <a:prstDash val="solid"/>
            </a:ln>
          </c:spPr>
          <c:marker>
            <c:symbol val="none"/>
          </c:marker>
          <c:cat>
            <c:strRef>
              <c:f>'9地域推移ｸﾞﾗﾌ'!$C$4:$C$17</c:f>
              <c:strCache>
                <c:ptCount val="14"/>
                <c:pt idx="0">
                  <c:v>55</c:v>
                </c:pt>
                <c:pt idx="1">
                  <c:v>60</c:v>
                </c:pt>
                <c:pt idx="2">
                  <c:v>65</c:v>
                </c:pt>
                <c:pt idx="3">
                  <c:v>70</c:v>
                </c:pt>
                <c:pt idx="4">
                  <c:v>75</c:v>
                </c:pt>
                <c:pt idx="5">
                  <c:v>80</c:v>
                </c:pt>
                <c:pt idx="6">
                  <c:v>85</c:v>
                </c:pt>
                <c:pt idx="7">
                  <c:v>90</c:v>
                </c:pt>
                <c:pt idx="8">
                  <c:v>95</c:v>
                </c:pt>
                <c:pt idx="9">
                  <c:v>00</c:v>
                </c:pt>
                <c:pt idx="10">
                  <c:v>05</c:v>
                </c:pt>
                <c:pt idx="11">
                  <c:v>10</c:v>
                </c:pt>
                <c:pt idx="12">
                  <c:v>15</c:v>
                </c:pt>
                <c:pt idx="13">
                  <c:v>20</c:v>
                </c:pt>
              </c:strCache>
            </c:strRef>
          </c:cat>
          <c:val>
            <c:numRef>
              <c:f>'9地域推移ｸﾞﾗﾌ'!$L$4:$L$17</c:f>
              <c:numCache>
                <c:formatCode>#,##0_);[Red]\(#,##0\)</c:formatCode>
                <c:ptCount val="14"/>
                <c:pt idx="0">
                  <c:v>141144</c:v>
                </c:pt>
                <c:pt idx="1">
                  <c:v>133259</c:v>
                </c:pt>
                <c:pt idx="2">
                  <c:v>123223</c:v>
                </c:pt>
                <c:pt idx="3">
                  <c:v>115869</c:v>
                </c:pt>
                <c:pt idx="4">
                  <c:v>114427</c:v>
                </c:pt>
                <c:pt idx="5">
                  <c:v>114667</c:v>
                </c:pt>
                <c:pt idx="6">
                  <c:v>115247</c:v>
                </c:pt>
                <c:pt idx="7">
                  <c:v>115461</c:v>
                </c:pt>
                <c:pt idx="8">
                  <c:v>118740</c:v>
                </c:pt>
                <c:pt idx="9">
                  <c:v>119187</c:v>
                </c:pt>
                <c:pt idx="10">
                  <c:v>116055</c:v>
                </c:pt>
                <c:pt idx="11">
                  <c:v>111020</c:v>
                </c:pt>
                <c:pt idx="12">
                  <c:v>106150</c:v>
                </c:pt>
                <c:pt idx="13">
                  <c:v>101082</c:v>
                </c:pt>
              </c:numCache>
            </c:numRef>
          </c:val>
          <c:smooth val="0"/>
          <c:extLst>
            <c:ext xmlns:c16="http://schemas.microsoft.com/office/drawing/2014/chart" uri="{C3380CC4-5D6E-409C-BE32-E72D297353CC}">
              <c16:uniqueId val="{00000008-E0A2-411B-99B5-05151F45B947}"/>
            </c:ext>
          </c:extLst>
        </c:ser>
        <c:ser>
          <c:idx val="9"/>
          <c:order val="9"/>
          <c:spPr>
            <a:ln w="25400">
              <a:solidFill>
                <a:schemeClr val="tx1"/>
              </a:solidFill>
              <a:prstDash val="solid"/>
            </a:ln>
          </c:spPr>
          <c:marker>
            <c:symbol val="none"/>
          </c:marker>
          <c:cat>
            <c:strRef>
              <c:f>'9地域推移ｸﾞﾗﾌ'!$C$4:$C$17</c:f>
              <c:strCache>
                <c:ptCount val="14"/>
                <c:pt idx="0">
                  <c:v>55</c:v>
                </c:pt>
                <c:pt idx="1">
                  <c:v>60</c:v>
                </c:pt>
                <c:pt idx="2">
                  <c:v>65</c:v>
                </c:pt>
                <c:pt idx="3">
                  <c:v>70</c:v>
                </c:pt>
                <c:pt idx="4">
                  <c:v>75</c:v>
                </c:pt>
                <c:pt idx="5">
                  <c:v>80</c:v>
                </c:pt>
                <c:pt idx="6">
                  <c:v>85</c:v>
                </c:pt>
                <c:pt idx="7">
                  <c:v>90</c:v>
                </c:pt>
                <c:pt idx="8">
                  <c:v>95</c:v>
                </c:pt>
                <c:pt idx="9">
                  <c:v>00</c:v>
                </c:pt>
                <c:pt idx="10">
                  <c:v>05</c:v>
                </c:pt>
                <c:pt idx="11">
                  <c:v>10</c:v>
                </c:pt>
                <c:pt idx="12">
                  <c:v>15</c:v>
                </c:pt>
                <c:pt idx="13">
                  <c:v>20</c:v>
                </c:pt>
              </c:strCache>
            </c:strRef>
          </c:cat>
          <c:val>
            <c:numRef>
              <c:f>'9地域推移ｸﾞﾗﾌ'!$M$4:$M$17</c:f>
              <c:numCache>
                <c:formatCode>#,##0_);[Red]\(#,##0\)</c:formatCode>
                <c:ptCount val="14"/>
                <c:pt idx="0">
                  <c:v>214908</c:v>
                </c:pt>
                <c:pt idx="1">
                  <c:v>198808</c:v>
                </c:pt>
                <c:pt idx="2">
                  <c:v>185473</c:v>
                </c:pt>
                <c:pt idx="3">
                  <c:v>175918</c:v>
                </c:pt>
                <c:pt idx="4">
                  <c:v>172133</c:v>
                </c:pt>
                <c:pt idx="5">
                  <c:v>170220</c:v>
                </c:pt>
                <c:pt idx="6">
                  <c:v>169044</c:v>
                </c:pt>
                <c:pt idx="7">
                  <c:v>166218</c:v>
                </c:pt>
                <c:pt idx="8">
                  <c:v>162738</c:v>
                </c:pt>
                <c:pt idx="9">
                  <c:v>159111</c:v>
                </c:pt>
                <c:pt idx="10">
                  <c:v>151391</c:v>
                </c:pt>
                <c:pt idx="11">
                  <c:v>143547</c:v>
                </c:pt>
                <c:pt idx="12">
                  <c:v>135147</c:v>
                </c:pt>
                <c:pt idx="13">
                  <c:v>127340</c:v>
                </c:pt>
              </c:numCache>
            </c:numRef>
          </c:val>
          <c:smooth val="0"/>
          <c:extLst>
            <c:ext xmlns:c16="http://schemas.microsoft.com/office/drawing/2014/chart" uri="{C3380CC4-5D6E-409C-BE32-E72D297353CC}">
              <c16:uniqueId val="{00000009-E0A2-411B-99B5-05151F45B947}"/>
            </c:ext>
          </c:extLst>
        </c:ser>
        <c:dLbls>
          <c:showLegendKey val="0"/>
          <c:showVal val="0"/>
          <c:showCatName val="0"/>
          <c:showSerName val="0"/>
          <c:showPercent val="0"/>
          <c:showBubbleSize val="0"/>
        </c:dLbls>
        <c:smooth val="0"/>
        <c:axId val="1882164000"/>
        <c:axId val="1"/>
      </c:lineChart>
      <c:catAx>
        <c:axId val="1882164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
        <c:crosses val="autoZero"/>
        <c:auto val="1"/>
        <c:lblAlgn val="ctr"/>
        <c:lblOffset val="100"/>
        <c:tickLblSkip val="1"/>
        <c:tickMarkSkip val="1"/>
        <c:noMultiLvlLbl val="0"/>
      </c:catAx>
      <c:valAx>
        <c:axId val="1"/>
        <c:scaling>
          <c:orientation val="minMax"/>
          <c:max val="160000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882164000"/>
        <c:crosses val="autoZero"/>
        <c:crossBetween val="between"/>
        <c:dispUnits>
          <c:builtInUnit val="tenThousands"/>
          <c:dispUnitsLbl>
            <c:layout>
              <c:manualLayout>
                <c:xMode val="edge"/>
                <c:yMode val="edge"/>
                <c:x val="3.6046492862578411E-2"/>
                <c:y val="0.1088032366119981"/>
              </c:manualLayout>
            </c:layout>
            <c:tx>
              <c:rich>
                <a:bodyPr rot="0" vert="horz"/>
                <a:lstStyle/>
                <a:p>
                  <a:pPr algn="ctr">
                    <a:defRPr/>
                  </a:pPr>
                  <a:r>
                    <a:rPr lang="ja-JP"/>
                    <a:t>万人</a:t>
                  </a:r>
                </a:p>
              </c:rich>
            </c:tx>
            <c:spPr>
              <a:noFill/>
              <a:ln w="25400">
                <a:noFill/>
              </a:ln>
            </c:spPr>
          </c:dispUnitsLbl>
        </c:dispUnits>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地域別人口の推移（平成</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年～令和2年）</a:t>
            </a:r>
          </a:p>
        </c:rich>
      </c:tx>
      <c:layout>
        <c:manualLayout>
          <c:xMode val="edge"/>
          <c:yMode val="edge"/>
          <c:x val="0.14375539070477927"/>
          <c:y val="4.166929133858268E-3"/>
        </c:manualLayout>
      </c:layout>
      <c:overlay val="0"/>
      <c:spPr>
        <a:solidFill>
          <a:srgbClr val="FFFFFF"/>
        </a:solidFill>
        <a:ln w="25400">
          <a:noFill/>
        </a:ln>
      </c:spPr>
    </c:title>
    <c:autoTitleDeleted val="0"/>
    <c:plotArea>
      <c:layout>
        <c:manualLayout>
          <c:layoutTarget val="inner"/>
          <c:xMode val="edge"/>
          <c:yMode val="edge"/>
          <c:x val="7.6620825147347735E-2"/>
          <c:y val="9.4096262878172257E-2"/>
          <c:w val="0.90479610780359776"/>
          <c:h val="0.79942537431931326"/>
        </c:manualLayout>
      </c:layout>
      <c:barChart>
        <c:barDir val="col"/>
        <c:grouping val="clustered"/>
        <c:varyColors val="0"/>
        <c:ser>
          <c:idx val="0"/>
          <c:order val="0"/>
          <c:tx>
            <c:strRef>
              <c:f>'9地域推移ｸﾞﾗﾌ'!$C$12</c:f>
              <c:strCache>
                <c:ptCount val="1"/>
                <c:pt idx="0">
                  <c:v>95</c:v>
                </c:pt>
              </c:strCache>
            </c:strRef>
          </c:tx>
          <c:spPr>
            <a:solidFill>
              <a:srgbClr val="9999FF"/>
            </a:solidFill>
            <a:ln w="12700">
              <a:solidFill>
                <a:srgbClr val="000000"/>
              </a:solidFill>
              <a:prstDash val="solid"/>
            </a:ln>
          </c:spPr>
          <c:invertIfNegative val="0"/>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'9地域推移ｸﾞﾗﾌ'!$D$12:$M$12</c:f>
              <c:numCache>
                <c:formatCode>#,##0_);[Red]\(#,##0\)</c:formatCode>
                <c:ptCount val="10"/>
                <c:pt idx="0">
                  <c:v>1423792</c:v>
                </c:pt>
                <c:pt idx="1">
                  <c:v>954007</c:v>
                </c:pt>
                <c:pt idx="2">
                  <c:v>658923</c:v>
                </c:pt>
                <c:pt idx="3">
                  <c:v>710765</c:v>
                </c:pt>
                <c:pt idx="4">
                  <c:v>298004</c:v>
                </c:pt>
                <c:pt idx="5">
                  <c:v>576597</c:v>
                </c:pt>
                <c:pt idx="6">
                  <c:v>292469</c:v>
                </c:pt>
                <c:pt idx="7">
                  <c:v>205842</c:v>
                </c:pt>
                <c:pt idx="8">
                  <c:v>118740</c:v>
                </c:pt>
                <c:pt idx="9">
                  <c:v>162738</c:v>
                </c:pt>
              </c:numCache>
            </c:numRef>
          </c:val>
          <c:extLst>
            <c:ext xmlns:c16="http://schemas.microsoft.com/office/drawing/2014/chart" uri="{C3380CC4-5D6E-409C-BE32-E72D297353CC}">
              <c16:uniqueId val="{00000000-109C-4DB9-92A2-402387FBA106}"/>
            </c:ext>
          </c:extLst>
        </c:ser>
        <c:ser>
          <c:idx val="1"/>
          <c:order val="1"/>
          <c:tx>
            <c:strRef>
              <c:f>'9地域推移ｸﾞﾗﾌ'!$C$13</c:f>
              <c:strCache>
                <c:ptCount val="1"/>
                <c:pt idx="0">
                  <c:v>00</c:v>
                </c:pt>
              </c:strCache>
            </c:strRef>
          </c:tx>
          <c:spPr>
            <a:solidFill>
              <a:srgbClr val="FF99CC"/>
            </a:solidFill>
            <a:ln w="12700">
              <a:solidFill>
                <a:srgbClr val="000000"/>
              </a:solidFill>
              <a:prstDash val="solid"/>
            </a:ln>
          </c:spPr>
          <c:invertIfNegative val="0"/>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'9地域推移ｸﾞﾗﾌ'!$D$13:$M$13</c:f>
              <c:numCache>
                <c:formatCode>#,##0_);[Red]\(#,##0\)</c:formatCode>
                <c:ptCount val="10"/>
                <c:pt idx="0">
                  <c:v>1493398</c:v>
                </c:pt>
                <c:pt idx="1">
                  <c:v>988126</c:v>
                </c:pt>
                <c:pt idx="2">
                  <c:v>699789</c:v>
                </c:pt>
                <c:pt idx="3">
                  <c:v>721127</c:v>
                </c:pt>
                <c:pt idx="4">
                  <c:v>298390</c:v>
                </c:pt>
                <c:pt idx="5">
                  <c:v>582863</c:v>
                </c:pt>
                <c:pt idx="6">
                  <c:v>287780</c:v>
                </c:pt>
                <c:pt idx="7">
                  <c:v>200803</c:v>
                </c:pt>
                <c:pt idx="8">
                  <c:v>119187</c:v>
                </c:pt>
                <c:pt idx="9">
                  <c:v>159111</c:v>
                </c:pt>
              </c:numCache>
            </c:numRef>
          </c:val>
          <c:extLst>
            <c:ext xmlns:c16="http://schemas.microsoft.com/office/drawing/2014/chart" uri="{C3380CC4-5D6E-409C-BE32-E72D297353CC}">
              <c16:uniqueId val="{00000001-109C-4DB9-92A2-402387FBA106}"/>
            </c:ext>
          </c:extLst>
        </c:ser>
        <c:ser>
          <c:idx val="2"/>
          <c:order val="2"/>
          <c:tx>
            <c:strRef>
              <c:f>'9地域推移ｸﾞﾗﾌ'!$C$14</c:f>
              <c:strCache>
                <c:ptCount val="1"/>
                <c:pt idx="0">
                  <c:v>05</c:v>
                </c:pt>
              </c:strCache>
            </c:strRef>
          </c:tx>
          <c:spPr>
            <a:solidFill>
              <a:srgbClr val="FFFFCC"/>
            </a:solidFill>
            <a:ln w="12700">
              <a:solidFill>
                <a:srgbClr val="000000"/>
              </a:solidFill>
              <a:prstDash val="solid"/>
            </a:ln>
          </c:spPr>
          <c:invertIfNegative val="0"/>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'9地域推移ｸﾞﾗﾌ'!$D$14:$M$14</c:f>
              <c:numCache>
                <c:formatCode>#,##0_);[Red]\(#,##0\)</c:formatCode>
                <c:ptCount val="10"/>
                <c:pt idx="0">
                  <c:v>1525393</c:v>
                </c:pt>
                <c:pt idx="1">
                  <c:v>1018574</c:v>
                </c:pt>
                <c:pt idx="2">
                  <c:v>713373</c:v>
                </c:pt>
                <c:pt idx="3">
                  <c:v>718429</c:v>
                </c:pt>
                <c:pt idx="4">
                  <c:v>291745</c:v>
                </c:pt>
                <c:pt idx="5">
                  <c:v>584128</c:v>
                </c:pt>
                <c:pt idx="6">
                  <c:v>280302</c:v>
                </c:pt>
                <c:pt idx="7">
                  <c:v>191211</c:v>
                </c:pt>
                <c:pt idx="8">
                  <c:v>116055</c:v>
                </c:pt>
                <c:pt idx="9">
                  <c:v>151391</c:v>
                </c:pt>
              </c:numCache>
            </c:numRef>
          </c:val>
          <c:extLst>
            <c:ext xmlns:c16="http://schemas.microsoft.com/office/drawing/2014/chart" uri="{C3380CC4-5D6E-409C-BE32-E72D297353CC}">
              <c16:uniqueId val="{00000002-109C-4DB9-92A2-402387FBA106}"/>
            </c:ext>
          </c:extLst>
        </c:ser>
        <c:ser>
          <c:idx val="3"/>
          <c:order val="3"/>
          <c:tx>
            <c:strRef>
              <c:f>'9地域推移ｸﾞﾗﾌ'!$C$15</c:f>
              <c:strCache>
                <c:ptCount val="1"/>
                <c:pt idx="0">
                  <c:v>10</c:v>
                </c:pt>
              </c:strCache>
            </c:strRef>
          </c:tx>
          <c:spPr>
            <a:solidFill>
              <a:srgbClr val="CCFFFF"/>
            </a:solidFill>
            <a:ln w="12700">
              <a:solidFill>
                <a:srgbClr val="000000"/>
              </a:solidFill>
              <a:prstDash val="solid"/>
            </a:ln>
          </c:spPr>
          <c:invertIfNegative val="0"/>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'9地域推移ｸﾞﾗﾌ'!$D$15:$M$15</c:f>
              <c:numCache>
                <c:formatCode>#,##0_);[Red]\(#,##0\)</c:formatCode>
                <c:ptCount val="10"/>
                <c:pt idx="0">
                  <c:v>1544200</c:v>
                </c:pt>
                <c:pt idx="1">
                  <c:v>1029626</c:v>
                </c:pt>
                <c:pt idx="2">
                  <c:v>724205</c:v>
                </c:pt>
                <c:pt idx="3">
                  <c:v>716006</c:v>
                </c:pt>
                <c:pt idx="4">
                  <c:v>284769</c:v>
                </c:pt>
                <c:pt idx="5">
                  <c:v>581677</c:v>
                </c:pt>
                <c:pt idx="6">
                  <c:v>272476</c:v>
                </c:pt>
                <c:pt idx="7">
                  <c:v>180607</c:v>
                </c:pt>
                <c:pt idx="8">
                  <c:v>111020</c:v>
                </c:pt>
                <c:pt idx="9">
                  <c:v>143547</c:v>
                </c:pt>
              </c:numCache>
            </c:numRef>
          </c:val>
          <c:extLst>
            <c:ext xmlns:c16="http://schemas.microsoft.com/office/drawing/2014/chart" uri="{C3380CC4-5D6E-409C-BE32-E72D297353CC}">
              <c16:uniqueId val="{00000003-109C-4DB9-92A2-402387FBA106}"/>
            </c:ext>
          </c:extLst>
        </c:ser>
        <c:ser>
          <c:idx val="4"/>
          <c:order val="4"/>
          <c:tx>
            <c:strRef>
              <c:f>'9地域推移ｸﾞﾗﾌ'!$C$16</c:f>
              <c:strCache>
                <c:ptCount val="1"/>
                <c:pt idx="0">
                  <c:v>15</c:v>
                </c:pt>
              </c:strCache>
            </c:strRef>
          </c:tx>
          <c:spPr>
            <a:solidFill>
              <a:srgbClr val="FF0000"/>
            </a:solidFill>
            <a:ln w="12700">
              <a:solidFill>
                <a:srgbClr val="000000"/>
              </a:solidFill>
              <a:prstDash val="solid"/>
            </a:ln>
          </c:spPr>
          <c:invertIfNegative val="0"/>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'9地域推移ｸﾞﾗﾌ'!$D$16:$M$16</c:f>
              <c:numCache>
                <c:formatCode>#,##0_);[Red]\(#,##0\)</c:formatCode>
                <c:ptCount val="10"/>
                <c:pt idx="0">
                  <c:v>1537272</c:v>
                </c:pt>
                <c:pt idx="1">
                  <c:v>1035763</c:v>
                </c:pt>
                <c:pt idx="2">
                  <c:v>721690</c:v>
                </c:pt>
                <c:pt idx="3">
                  <c:v>716633</c:v>
                </c:pt>
                <c:pt idx="4">
                  <c:v>272447</c:v>
                </c:pt>
                <c:pt idx="5">
                  <c:v>579154</c:v>
                </c:pt>
                <c:pt idx="6">
                  <c:v>260312</c:v>
                </c:pt>
                <c:pt idx="7">
                  <c:v>170232</c:v>
                </c:pt>
                <c:pt idx="8">
                  <c:v>106150</c:v>
                </c:pt>
                <c:pt idx="9">
                  <c:v>135147</c:v>
                </c:pt>
              </c:numCache>
            </c:numRef>
          </c:val>
          <c:extLst>
            <c:ext xmlns:c16="http://schemas.microsoft.com/office/drawing/2014/chart" uri="{C3380CC4-5D6E-409C-BE32-E72D297353CC}">
              <c16:uniqueId val="{00000004-109C-4DB9-92A2-402387FBA106}"/>
            </c:ext>
          </c:extLst>
        </c:ser>
        <c:ser>
          <c:idx val="5"/>
          <c:order val="5"/>
          <c:tx>
            <c:strRef>
              <c:f>'9地域推移ｸﾞﾗﾌ'!$C$17</c:f>
              <c:strCache>
                <c:ptCount val="1"/>
                <c:pt idx="0">
                  <c:v>20</c:v>
                </c:pt>
              </c:strCache>
            </c:strRef>
          </c:tx>
          <c:spPr>
            <a:solidFill>
              <a:srgbClr val="FF8080"/>
            </a:solidFill>
            <a:ln w="12700">
              <a:solidFill>
                <a:srgbClr val="000000"/>
              </a:solidFill>
              <a:prstDash val="solid"/>
            </a:ln>
          </c:spPr>
          <c:invertIfNegative val="0"/>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'9地域推移ｸﾞﾗﾌ'!$D$17:$M$17</c:f>
              <c:numCache>
                <c:formatCode>#,##0_);[Red]\(#,##0\)</c:formatCode>
                <c:ptCount val="10"/>
                <c:pt idx="0">
                  <c:v>1525152</c:v>
                </c:pt>
                <c:pt idx="1">
                  <c:v>1039102</c:v>
                </c:pt>
                <c:pt idx="2">
                  <c:v>715809</c:v>
                </c:pt>
                <c:pt idx="3">
                  <c:v>716073</c:v>
                </c:pt>
                <c:pt idx="4">
                  <c:v>264135</c:v>
                </c:pt>
                <c:pt idx="5">
                  <c:v>571719</c:v>
                </c:pt>
                <c:pt idx="6">
                  <c:v>246601</c:v>
                </c:pt>
                <c:pt idx="7">
                  <c:v>157989</c:v>
                </c:pt>
                <c:pt idx="8">
                  <c:v>101082</c:v>
                </c:pt>
                <c:pt idx="9">
                  <c:v>127340</c:v>
                </c:pt>
              </c:numCache>
            </c:numRef>
          </c:val>
          <c:extLst>
            <c:ext xmlns:c16="http://schemas.microsoft.com/office/drawing/2014/chart" uri="{C3380CC4-5D6E-409C-BE32-E72D297353CC}">
              <c16:uniqueId val="{00000005-109C-4DB9-92A2-402387FBA106}"/>
            </c:ext>
          </c:extLst>
        </c:ser>
        <c:dLbls>
          <c:showLegendKey val="0"/>
          <c:showVal val="0"/>
          <c:showCatName val="0"/>
          <c:showSerName val="0"/>
          <c:showPercent val="0"/>
          <c:showBubbleSize val="0"/>
        </c:dLbls>
        <c:gapWidth val="70"/>
        <c:axId val="1882152000"/>
        <c:axId val="1"/>
      </c:barChart>
      <c:catAx>
        <c:axId val="1882152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160000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882152000"/>
        <c:crosses val="autoZero"/>
        <c:crossBetween val="between"/>
        <c:dispUnits>
          <c:builtInUnit val="tenThousands"/>
          <c:dispUnitsLbl>
            <c:layout>
              <c:manualLayout>
                <c:xMode val="edge"/>
                <c:yMode val="edge"/>
                <c:x val="7.0739605371097969E-2"/>
                <c:y val="2.491103202846975E-2"/>
              </c:manualLayout>
            </c:layout>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spPr>
        <a:solidFill>
          <a:srgbClr val="FFFFFF"/>
        </a:solidFill>
        <a:ln w="25400">
          <a:noFill/>
        </a:ln>
      </c:spPr>
    </c:plotArea>
    <c:legend>
      <c:legendPos val="r"/>
      <c:layout>
        <c:manualLayout>
          <c:xMode val="edge"/>
          <c:yMode val="edge"/>
          <c:x val="0.47000244744326575"/>
          <c:y val="0.11445564304461943"/>
          <c:w val="0.46786203171548896"/>
          <c:h val="7.555905511811023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40119760479042E-2"/>
          <c:y val="9.756136290556286E-2"/>
          <c:w val="0.93263473053892221"/>
          <c:h val="0.78049090324450288"/>
        </c:manualLayout>
      </c:layout>
      <c:barChart>
        <c:barDir val="col"/>
        <c:grouping val="clustered"/>
        <c:varyColors val="0"/>
        <c:ser>
          <c:idx val="0"/>
          <c:order val="0"/>
          <c:tx>
            <c:strRef>
              <c:f>'9地域推移ｸﾞﾗﾌ'!$C$29</c:f>
              <c:strCache>
                <c:ptCount val="1"/>
                <c:pt idx="0">
                  <c:v>95</c:v>
                </c:pt>
              </c:strCache>
            </c:strRef>
          </c:tx>
          <c:spPr>
            <a:solidFill>
              <a:srgbClr val="9999FF"/>
            </a:solidFill>
            <a:ln w="12700">
              <a:solidFill>
                <a:srgbClr val="000000"/>
              </a:solidFill>
              <a:prstDash val="solid"/>
            </a:ln>
          </c:spPr>
          <c:invertIfNegative val="0"/>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'9地域推移ｸﾞﾗﾌ'!$D$29:$M$29</c:f>
              <c:numCache>
                <c:formatCode>#,##0.00;"▲ "#,##0.00</c:formatCode>
                <c:ptCount val="10"/>
                <c:pt idx="0">
                  <c:v>-3.6291889184451169</c:v>
                </c:pt>
                <c:pt idx="1">
                  <c:v>-5.8637382675897349</c:v>
                </c:pt>
                <c:pt idx="2">
                  <c:v>7.0780526092559404</c:v>
                </c:pt>
                <c:pt idx="3">
                  <c:v>6.8475708568971783</c:v>
                </c:pt>
                <c:pt idx="4">
                  <c:v>1.8918114958406131</c:v>
                </c:pt>
                <c:pt idx="5">
                  <c:v>3.2145983363137911</c:v>
                </c:pt>
                <c:pt idx="6">
                  <c:v>-3.9988242773065008E-2</c:v>
                </c:pt>
                <c:pt idx="7">
                  <c:v>-1.1525052583052409</c:v>
                </c:pt>
                <c:pt idx="8">
                  <c:v>2.8399199729778886</c:v>
                </c:pt>
                <c:pt idx="9">
                  <c:v>-2.0936360682958526</c:v>
                </c:pt>
              </c:numCache>
            </c:numRef>
          </c:val>
          <c:extLst>
            <c:ext xmlns:c16="http://schemas.microsoft.com/office/drawing/2014/chart" uri="{C3380CC4-5D6E-409C-BE32-E72D297353CC}">
              <c16:uniqueId val="{00000000-CA51-41E6-8191-1C89CCB74C71}"/>
            </c:ext>
          </c:extLst>
        </c:ser>
        <c:ser>
          <c:idx val="1"/>
          <c:order val="1"/>
          <c:tx>
            <c:strRef>
              <c:f>'9地域推移ｸﾞﾗﾌ'!$C$30</c:f>
              <c:strCache>
                <c:ptCount val="1"/>
                <c:pt idx="0">
                  <c:v>00</c:v>
                </c:pt>
              </c:strCache>
            </c:strRef>
          </c:tx>
          <c:spPr>
            <a:solidFill>
              <a:srgbClr val="FF99CC"/>
            </a:solidFill>
            <a:ln w="12700">
              <a:solidFill>
                <a:srgbClr val="000000"/>
              </a:solidFill>
              <a:prstDash val="solid"/>
            </a:ln>
          </c:spPr>
          <c:invertIfNegative val="0"/>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'9地域推移ｸﾞﾗﾌ'!$D$30:$M$30</c:f>
              <c:numCache>
                <c:formatCode>#,##0.00;"▲ "#,##0.00</c:formatCode>
                <c:ptCount val="10"/>
                <c:pt idx="0">
                  <c:v>4.888775888612944</c:v>
                </c:pt>
                <c:pt idx="1">
                  <c:v>3.5763888524926966</c:v>
                </c:pt>
                <c:pt idx="2">
                  <c:v>6.2019386180175839</c:v>
                </c:pt>
                <c:pt idx="3">
                  <c:v>1.4578658206298847</c:v>
                </c:pt>
                <c:pt idx="4">
                  <c:v>0.1295284627051986</c:v>
                </c:pt>
                <c:pt idx="5">
                  <c:v>1.0867208813087825</c:v>
                </c:pt>
                <c:pt idx="6">
                  <c:v>-1.6032468398360169</c:v>
                </c:pt>
                <c:pt idx="7">
                  <c:v>-2.4479940925564265</c:v>
                </c:pt>
                <c:pt idx="8">
                  <c:v>0.37645275391611926</c:v>
                </c:pt>
                <c:pt idx="9">
                  <c:v>-2.2287357593186594</c:v>
                </c:pt>
              </c:numCache>
            </c:numRef>
          </c:val>
          <c:extLst>
            <c:ext xmlns:c16="http://schemas.microsoft.com/office/drawing/2014/chart" uri="{C3380CC4-5D6E-409C-BE32-E72D297353CC}">
              <c16:uniqueId val="{00000001-CA51-41E6-8191-1C89CCB74C71}"/>
            </c:ext>
          </c:extLst>
        </c:ser>
        <c:ser>
          <c:idx val="2"/>
          <c:order val="2"/>
          <c:tx>
            <c:strRef>
              <c:f>'9地域推移ｸﾞﾗﾌ'!$C$31</c:f>
              <c:strCache>
                <c:ptCount val="1"/>
                <c:pt idx="0">
                  <c:v>05</c:v>
                </c:pt>
              </c:strCache>
            </c:strRef>
          </c:tx>
          <c:spPr>
            <a:solidFill>
              <a:srgbClr val="FFFFCC"/>
            </a:solidFill>
            <a:ln w="12700">
              <a:solidFill>
                <a:srgbClr val="000000"/>
              </a:solidFill>
              <a:prstDash val="solid"/>
            </a:ln>
          </c:spPr>
          <c:invertIfNegative val="0"/>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'9地域推移ｸﾞﾗﾌ'!$D$31:$M$31</c:f>
              <c:numCache>
                <c:formatCode>#,##0.00;"▲ "#,##0.00</c:formatCode>
                <c:ptCount val="10"/>
                <c:pt idx="0">
                  <c:v>2.1424295465776706</c:v>
                </c:pt>
                <c:pt idx="1">
                  <c:v>3.0813884059320373</c:v>
                </c:pt>
                <c:pt idx="2">
                  <c:v>1.9411565486167972</c:v>
                </c:pt>
                <c:pt idx="3">
                  <c:v>-0.37413659452495884</c:v>
                </c:pt>
                <c:pt idx="4">
                  <c:v>-2.2269513053386509</c:v>
                </c:pt>
                <c:pt idx="5">
                  <c:v>0.21703213276533248</c:v>
                </c:pt>
                <c:pt idx="6">
                  <c:v>-2.5985127527972756</c:v>
                </c:pt>
                <c:pt idx="7">
                  <c:v>-4.7768210634303276</c:v>
                </c:pt>
                <c:pt idx="8">
                  <c:v>-2.6278033678169601</c:v>
                </c:pt>
                <c:pt idx="9">
                  <c:v>-4.8519586955018825</c:v>
                </c:pt>
              </c:numCache>
            </c:numRef>
          </c:val>
          <c:extLst>
            <c:ext xmlns:c16="http://schemas.microsoft.com/office/drawing/2014/chart" uri="{C3380CC4-5D6E-409C-BE32-E72D297353CC}">
              <c16:uniqueId val="{00000002-CA51-41E6-8191-1C89CCB74C71}"/>
            </c:ext>
          </c:extLst>
        </c:ser>
        <c:ser>
          <c:idx val="3"/>
          <c:order val="3"/>
          <c:tx>
            <c:strRef>
              <c:f>'9地域推移ｸﾞﾗﾌ'!$C$32</c:f>
              <c:strCache>
                <c:ptCount val="1"/>
                <c:pt idx="0">
                  <c:v>10</c:v>
                </c:pt>
              </c:strCache>
            </c:strRef>
          </c:tx>
          <c:spPr>
            <a:solidFill>
              <a:srgbClr val="CCFFFF"/>
            </a:solidFill>
            <a:ln w="12700">
              <a:solidFill>
                <a:srgbClr val="000000"/>
              </a:solidFill>
              <a:prstDash val="solid"/>
            </a:ln>
          </c:spPr>
          <c:invertIfNegative val="0"/>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'9地域推移ｸﾞﾗﾌ'!$D$32:$M$32</c:f>
              <c:numCache>
                <c:formatCode>#,##0.00;"▲ "#,##0.00</c:formatCode>
                <c:ptCount val="10"/>
                <c:pt idx="0">
                  <c:v>1.2329281699863577</c:v>
                </c:pt>
                <c:pt idx="1">
                  <c:v>1.0850463491116011</c:v>
                </c:pt>
                <c:pt idx="2">
                  <c:v>1.5184202373793234</c:v>
                </c:pt>
                <c:pt idx="3">
                  <c:v>-0.33726366836528038</c:v>
                </c:pt>
                <c:pt idx="4">
                  <c:v>-2.3911292395756565</c:v>
                </c:pt>
                <c:pt idx="5">
                  <c:v>-0.41959981373945437</c:v>
                </c:pt>
                <c:pt idx="6">
                  <c:v>-2.7919886408231118</c:v>
                </c:pt>
                <c:pt idx="7">
                  <c:v>-5.5457060524760609</c:v>
                </c:pt>
                <c:pt idx="8">
                  <c:v>-4.3384602128301237</c:v>
                </c:pt>
                <c:pt idx="9">
                  <c:v>-5.1812855453758813</c:v>
                </c:pt>
              </c:numCache>
            </c:numRef>
          </c:val>
          <c:extLst>
            <c:ext xmlns:c16="http://schemas.microsoft.com/office/drawing/2014/chart" uri="{C3380CC4-5D6E-409C-BE32-E72D297353CC}">
              <c16:uniqueId val="{00000003-CA51-41E6-8191-1C89CCB74C71}"/>
            </c:ext>
          </c:extLst>
        </c:ser>
        <c:ser>
          <c:idx val="4"/>
          <c:order val="4"/>
          <c:tx>
            <c:strRef>
              <c:f>'9地域推移ｸﾞﾗﾌ'!$C$33</c:f>
              <c:strCache>
                <c:ptCount val="1"/>
                <c:pt idx="0">
                  <c:v>15</c:v>
                </c:pt>
              </c:strCache>
            </c:strRef>
          </c:tx>
          <c:spPr>
            <a:solidFill>
              <a:srgbClr val="FF00FF"/>
            </a:solidFill>
            <a:ln w="12700">
              <a:solidFill>
                <a:srgbClr val="000000"/>
              </a:solidFill>
              <a:prstDash val="solid"/>
            </a:ln>
          </c:spPr>
          <c:invertIfNegative val="0"/>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'9地域推移ｸﾞﾗﾌ'!$D$33:$M$33</c:f>
              <c:numCache>
                <c:formatCode>#,##0.00;"▲ "#,##0.00</c:formatCode>
                <c:ptCount val="10"/>
                <c:pt idx="0">
                  <c:v>-0.44864654837456286</c:v>
                </c:pt>
                <c:pt idx="1">
                  <c:v>0.5960416694994104</c:v>
                </c:pt>
                <c:pt idx="2">
                  <c:v>-0.34727735931124476</c:v>
                </c:pt>
                <c:pt idx="3">
                  <c:v>8.7569098582972765E-2</c:v>
                </c:pt>
                <c:pt idx="4">
                  <c:v>-4.3270159322117223</c:v>
                </c:pt>
                <c:pt idx="5">
                  <c:v>-0.433745876147759</c:v>
                </c:pt>
                <c:pt idx="6">
                  <c:v>-4.4642463923428117</c:v>
                </c:pt>
                <c:pt idx="7">
                  <c:v>-5.7445171006660871</c:v>
                </c:pt>
                <c:pt idx="8">
                  <c:v>-4.3865970095478293</c:v>
                </c:pt>
                <c:pt idx="9">
                  <c:v>-5.8517419381805258</c:v>
                </c:pt>
              </c:numCache>
            </c:numRef>
          </c:val>
          <c:extLst>
            <c:ext xmlns:c16="http://schemas.microsoft.com/office/drawing/2014/chart" uri="{C3380CC4-5D6E-409C-BE32-E72D297353CC}">
              <c16:uniqueId val="{00000004-CA51-41E6-8191-1C89CCB74C71}"/>
            </c:ext>
          </c:extLst>
        </c:ser>
        <c:ser>
          <c:idx val="5"/>
          <c:order val="5"/>
          <c:tx>
            <c:strRef>
              <c:f>'9地域推移ｸﾞﾗﾌ'!$C$34</c:f>
              <c:strCache>
                <c:ptCount val="1"/>
                <c:pt idx="0">
                  <c:v>20</c:v>
                </c:pt>
              </c:strCache>
            </c:strRef>
          </c:tx>
          <c:spPr>
            <a:solidFill>
              <a:srgbClr val="FFCCFF"/>
            </a:solidFill>
            <a:ln w="12700">
              <a:solidFill>
                <a:srgbClr val="000000"/>
              </a:solidFill>
              <a:prstDash val="solid"/>
            </a:ln>
          </c:spPr>
          <c:invertIfNegative val="0"/>
          <c:dLbls>
            <c:dLbl>
              <c:idx val="0"/>
              <c:layout>
                <c:manualLayout>
                  <c:x val="5.7241422666478121E-3"/>
                  <c:y val="-2.135733762485071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51-41E6-8191-1C89CCB74C71}"/>
                </c:ext>
              </c:extLst>
            </c:dLbl>
            <c:dLbl>
              <c:idx val="1"/>
              <c:layout>
                <c:manualLayout>
                  <c:x val="2.2811070771842339E-3"/>
                  <c:y val="-7.194708993338296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51-41E6-8191-1C89CCB74C71}"/>
                </c:ext>
              </c:extLst>
            </c:dLbl>
            <c:dLbl>
              <c:idx val="7"/>
              <c:layout>
                <c:manualLayout>
                  <c:x val="8.3090511889606557E-3"/>
                  <c:y val="7.8210886282007158E-3"/>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51-41E6-8191-1C89CCB74C71}"/>
                </c:ext>
              </c:extLst>
            </c:dLbl>
            <c:dLbl>
              <c:idx val="9"/>
              <c:layout>
                <c:manualLayout>
                  <c:x val="-2.8542914171657335E-3"/>
                  <c:y val="2.5062554308828765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51-41E6-8191-1C89CCB74C71}"/>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'9地域推移ｸﾞﾗﾌ'!$D$2:$M$2</c:f>
              <c:strCache>
                <c:ptCount val="10"/>
                <c:pt idx="0">
                  <c:v>神戸</c:v>
                </c:pt>
                <c:pt idx="1">
                  <c:v>阪神南</c:v>
                </c:pt>
                <c:pt idx="2">
                  <c:v>阪神北</c:v>
                </c:pt>
                <c:pt idx="3">
                  <c:v>東播磨</c:v>
                </c:pt>
                <c:pt idx="4">
                  <c:v>北播磨</c:v>
                </c:pt>
                <c:pt idx="5">
                  <c:v>中播磨</c:v>
                </c:pt>
                <c:pt idx="6">
                  <c:v>西播磨</c:v>
                </c:pt>
                <c:pt idx="7">
                  <c:v>但馬</c:v>
                </c:pt>
                <c:pt idx="8">
                  <c:v>丹波</c:v>
                </c:pt>
                <c:pt idx="9">
                  <c:v>淡路</c:v>
                </c:pt>
              </c:strCache>
            </c:strRef>
          </c:cat>
          <c:val>
            <c:numRef>
              <c:f>'9地域推移ｸﾞﾗﾌ'!$D$34:$M$34</c:f>
              <c:numCache>
                <c:formatCode>#,##0.00;"▲ "#,##0.00</c:formatCode>
                <c:ptCount val="10"/>
                <c:pt idx="0">
                  <c:v>-0.78840959830140667</c:v>
                </c:pt>
                <c:pt idx="1">
                  <c:v>0.32237104434122477</c:v>
                </c:pt>
                <c:pt idx="2">
                  <c:v>-0.8148928210173344</c:v>
                </c:pt>
                <c:pt idx="3">
                  <c:v>-7.8143205797109538E-2</c:v>
                </c:pt>
                <c:pt idx="4">
                  <c:v>-3.0508686093074981</c:v>
                </c:pt>
                <c:pt idx="5">
                  <c:v>-1.2837690838706113</c:v>
                </c:pt>
                <c:pt idx="6">
                  <c:v>-5.2671409692983806</c:v>
                </c:pt>
                <c:pt idx="7">
                  <c:v>-7.1919498096715069</c:v>
                </c:pt>
                <c:pt idx="8">
                  <c:v>-4.7743758831841729</c:v>
                </c:pt>
                <c:pt idx="9">
                  <c:v>-5.7766728081274463</c:v>
                </c:pt>
              </c:numCache>
            </c:numRef>
          </c:val>
          <c:extLst>
            <c:ext xmlns:c16="http://schemas.microsoft.com/office/drawing/2014/chart" uri="{C3380CC4-5D6E-409C-BE32-E72D297353CC}">
              <c16:uniqueId val="{00000009-CA51-41E6-8191-1C89CCB74C71}"/>
            </c:ext>
          </c:extLst>
        </c:ser>
        <c:dLbls>
          <c:showLegendKey val="0"/>
          <c:showVal val="0"/>
          <c:showCatName val="0"/>
          <c:showSerName val="0"/>
          <c:showPercent val="0"/>
          <c:showBubbleSize val="0"/>
        </c:dLbls>
        <c:gapWidth val="70"/>
        <c:axId val="1882161600"/>
        <c:axId val="1"/>
      </c:barChart>
      <c:catAx>
        <c:axId val="1882161600"/>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At val="0"/>
        <c:auto val="1"/>
        <c:lblAlgn val="ctr"/>
        <c:lblOffset val="100"/>
        <c:tickLblSkip val="1"/>
        <c:tickMarkSkip val="1"/>
        <c:noMultiLvlLbl val="0"/>
      </c:catAx>
      <c:valAx>
        <c:axId val="1"/>
        <c:scaling>
          <c:orientation val="minMax"/>
          <c:max val="8"/>
          <c:min val="-8"/>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882161600"/>
        <c:crosses val="autoZero"/>
        <c:crossBetween val="between"/>
        <c:majorUnit val="2"/>
        <c:minorUnit val="0.4"/>
      </c:valAx>
      <c:spPr>
        <a:ln w="25400">
          <a:noFill/>
        </a:ln>
      </c:spPr>
    </c:plotArea>
    <c:legend>
      <c:legendPos val="r"/>
      <c:layout>
        <c:manualLayout>
          <c:xMode val="edge"/>
          <c:yMode val="edge"/>
          <c:x val="0.55954193225846771"/>
          <c:y val="4.7079802047644795E-2"/>
          <c:w val="0.38245266216722906"/>
          <c:h val="0.12214141171284887"/>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
          <c:y val="0.10191082802547771"/>
          <c:w val="0.94896551724137934"/>
          <c:h val="0.63694267515923564"/>
        </c:manualLayout>
      </c:layout>
      <c:barChart>
        <c:barDir val="col"/>
        <c:grouping val="clustered"/>
        <c:varyColors val="0"/>
        <c:ser>
          <c:idx val="0"/>
          <c:order val="0"/>
          <c:tx>
            <c:strRef>
              <c:f>'6市町ｸﾞﾗﾌ1'!$E$74</c:f>
              <c:strCache>
                <c:ptCount val="1"/>
                <c:pt idx="0">
                  <c:v>人口</c:v>
                </c:pt>
              </c:strCache>
            </c:strRef>
          </c:tx>
          <c:spPr>
            <a:solidFill>
              <a:srgbClr val="9999FF"/>
            </a:solidFill>
            <a:ln w="12700">
              <a:solidFill>
                <a:srgbClr val="000000"/>
              </a:solidFill>
              <a:prstDash val="solid"/>
            </a:ln>
          </c:spPr>
          <c:invertIfNegative val="0"/>
          <c:dPt>
            <c:idx val="0"/>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0-C6D8-43B1-A78A-2B3CBD936358}"/>
              </c:ext>
            </c:extLst>
          </c:dPt>
          <c:dPt>
            <c:idx val="1"/>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1-C6D8-43B1-A78A-2B3CBD936358}"/>
              </c:ext>
            </c:extLst>
          </c:dPt>
          <c:dPt>
            <c:idx val="2"/>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2-C6D8-43B1-A78A-2B3CBD936358}"/>
              </c:ext>
            </c:extLst>
          </c:dPt>
          <c:dPt>
            <c:idx val="3"/>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3-C6D8-43B1-A78A-2B3CBD936358}"/>
              </c:ext>
            </c:extLst>
          </c:dPt>
          <c:dPt>
            <c:idx val="4"/>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4-C6D8-43B1-A78A-2B3CBD936358}"/>
              </c:ext>
            </c:extLst>
          </c:dPt>
          <c:dPt>
            <c:idx val="5"/>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5-C6D8-43B1-A78A-2B3CBD936358}"/>
              </c:ext>
            </c:extLst>
          </c:dPt>
          <c:dPt>
            <c:idx val="6"/>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6-C6D8-43B1-A78A-2B3CBD936358}"/>
              </c:ext>
            </c:extLst>
          </c:dPt>
          <c:dPt>
            <c:idx val="7"/>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7-C6D8-43B1-A78A-2B3CBD936358}"/>
              </c:ext>
            </c:extLst>
          </c:dPt>
          <c:dPt>
            <c:idx val="8"/>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8-C6D8-43B1-A78A-2B3CBD936358}"/>
              </c:ext>
            </c:extLst>
          </c:dPt>
          <c:cat>
            <c:strRef>
              <c:f>'6市町ｸﾞﾗﾌ1'!$D$76:$D$124</c:f>
              <c:strCache>
                <c:ptCount val="49"/>
                <c:pt idx="0">
                  <c:v>西　区</c:v>
                </c:pt>
                <c:pt idx="1">
                  <c:v>北　区</c:v>
                </c:pt>
                <c:pt idx="2">
                  <c:v>垂水区</c:v>
                </c:pt>
                <c:pt idx="3">
                  <c:v>東灘区</c:v>
                </c:pt>
                <c:pt idx="4">
                  <c:v>須磨区</c:v>
                </c:pt>
                <c:pt idx="5">
                  <c:v>灘　区</c:v>
                </c:pt>
                <c:pt idx="6">
                  <c:v>中央区</c:v>
                </c:pt>
                <c:pt idx="7">
                  <c:v>兵庫区</c:v>
                </c:pt>
                <c:pt idx="8">
                  <c:v>長田区</c:v>
                </c:pt>
                <c:pt idx="9">
                  <c:v>姫路市</c:v>
                </c:pt>
                <c:pt idx="10">
                  <c:v>西宮市</c:v>
                </c:pt>
                <c:pt idx="11">
                  <c:v>尼崎市</c:v>
                </c:pt>
                <c:pt idx="12">
                  <c:v>明石市</c:v>
                </c:pt>
                <c:pt idx="13">
                  <c:v>加古川市</c:v>
                </c:pt>
                <c:pt idx="14">
                  <c:v>宝塚市</c:v>
                </c:pt>
                <c:pt idx="15">
                  <c:v>伊丹市</c:v>
                </c:pt>
                <c:pt idx="16">
                  <c:v>川西市</c:v>
                </c:pt>
                <c:pt idx="17">
                  <c:v>三田市</c:v>
                </c:pt>
                <c:pt idx="18">
                  <c:v>高砂市</c:v>
                </c:pt>
                <c:pt idx="19">
                  <c:v>芦屋市</c:v>
                </c:pt>
                <c:pt idx="20">
                  <c:v>豊岡市</c:v>
                </c:pt>
                <c:pt idx="21">
                  <c:v>三木市</c:v>
                </c:pt>
                <c:pt idx="22">
                  <c:v>たつの市</c:v>
                </c:pt>
                <c:pt idx="23">
                  <c:v>丹波市</c:v>
                </c:pt>
                <c:pt idx="24">
                  <c:v>赤穂市</c:v>
                </c:pt>
                <c:pt idx="25">
                  <c:v>南あわじ市</c:v>
                </c:pt>
                <c:pt idx="26">
                  <c:v>小野市</c:v>
                </c:pt>
                <c:pt idx="27">
                  <c:v>加西市</c:v>
                </c:pt>
                <c:pt idx="28">
                  <c:v>洲本市</c:v>
                </c:pt>
                <c:pt idx="29">
                  <c:v>淡路市</c:v>
                </c:pt>
                <c:pt idx="30">
                  <c:v>篠山市</c:v>
                </c:pt>
                <c:pt idx="31">
                  <c:v>西脇市</c:v>
                </c:pt>
                <c:pt idx="32">
                  <c:v>宍粟市</c:v>
                </c:pt>
                <c:pt idx="33">
                  <c:v>加東市</c:v>
                </c:pt>
                <c:pt idx="34">
                  <c:v>太子町</c:v>
                </c:pt>
                <c:pt idx="35">
                  <c:v>播磨町</c:v>
                </c:pt>
                <c:pt idx="36">
                  <c:v>朝来市</c:v>
                </c:pt>
                <c:pt idx="37">
                  <c:v>猪名川町</c:v>
                </c:pt>
                <c:pt idx="38">
                  <c:v>相生市</c:v>
                </c:pt>
                <c:pt idx="39">
                  <c:v>稲美町</c:v>
                </c:pt>
                <c:pt idx="40">
                  <c:v>養父市</c:v>
                </c:pt>
                <c:pt idx="41">
                  <c:v>多可町</c:v>
                </c:pt>
                <c:pt idx="42">
                  <c:v>福崎町</c:v>
                </c:pt>
                <c:pt idx="43">
                  <c:v>香美町</c:v>
                </c:pt>
                <c:pt idx="44">
                  <c:v>佐用町</c:v>
                </c:pt>
                <c:pt idx="45">
                  <c:v>上郡町</c:v>
                </c:pt>
                <c:pt idx="46">
                  <c:v>新温泉町</c:v>
                </c:pt>
                <c:pt idx="47">
                  <c:v>市川町</c:v>
                </c:pt>
                <c:pt idx="48">
                  <c:v>神河町</c:v>
                </c:pt>
              </c:strCache>
            </c:strRef>
          </c:cat>
          <c:val>
            <c:numRef>
              <c:f>'6市町ｸﾞﾗﾌ1'!$E$76:$E$124</c:f>
              <c:numCache>
                <c:formatCode>#,##0</c:formatCode>
                <c:ptCount val="49"/>
                <c:pt idx="0">
                  <c:v>249412</c:v>
                </c:pt>
                <c:pt idx="1">
                  <c:v>227003</c:v>
                </c:pt>
                <c:pt idx="2">
                  <c:v>220501</c:v>
                </c:pt>
                <c:pt idx="3">
                  <c:v>210507</c:v>
                </c:pt>
                <c:pt idx="4">
                  <c:v>167547</c:v>
                </c:pt>
                <c:pt idx="5">
                  <c:v>133499</c:v>
                </c:pt>
                <c:pt idx="6">
                  <c:v>126388</c:v>
                </c:pt>
                <c:pt idx="7">
                  <c:v>108339</c:v>
                </c:pt>
                <c:pt idx="8">
                  <c:v>101677</c:v>
                </c:pt>
                <c:pt idx="9">
                  <c:v>536338</c:v>
                </c:pt>
                <c:pt idx="10">
                  <c:v>482790</c:v>
                </c:pt>
                <c:pt idx="11">
                  <c:v>453608</c:v>
                </c:pt>
                <c:pt idx="12">
                  <c:v>290988</c:v>
                </c:pt>
                <c:pt idx="13">
                  <c:v>266865</c:v>
                </c:pt>
                <c:pt idx="14">
                  <c:v>225587</c:v>
                </c:pt>
                <c:pt idx="15">
                  <c:v>196160</c:v>
                </c:pt>
                <c:pt idx="16">
                  <c:v>156476</c:v>
                </c:pt>
                <c:pt idx="17">
                  <c:v>114220</c:v>
                </c:pt>
                <c:pt idx="18">
                  <c:v>93927</c:v>
                </c:pt>
                <c:pt idx="19">
                  <c:v>93206</c:v>
                </c:pt>
                <c:pt idx="20">
                  <c:v>85607</c:v>
                </c:pt>
                <c:pt idx="21">
                  <c:v>81038</c:v>
                </c:pt>
                <c:pt idx="22">
                  <c:v>80541</c:v>
                </c:pt>
                <c:pt idx="23">
                  <c:v>67780</c:v>
                </c:pt>
                <c:pt idx="24">
                  <c:v>50534</c:v>
                </c:pt>
                <c:pt idx="25">
                  <c:v>49853</c:v>
                </c:pt>
                <c:pt idx="26">
                  <c:v>49685</c:v>
                </c:pt>
                <c:pt idx="27">
                  <c:v>48022</c:v>
                </c:pt>
                <c:pt idx="28">
                  <c:v>47271</c:v>
                </c:pt>
                <c:pt idx="29">
                  <c:v>46465</c:v>
                </c:pt>
                <c:pt idx="30">
                  <c:v>43268</c:v>
                </c:pt>
                <c:pt idx="31">
                  <c:v>42812</c:v>
                </c:pt>
                <c:pt idx="32">
                  <c:v>40945</c:v>
                </c:pt>
                <c:pt idx="33">
                  <c:v>40191</c:v>
                </c:pt>
                <c:pt idx="34">
                  <c:v>33439</c:v>
                </c:pt>
                <c:pt idx="35">
                  <c:v>33192</c:v>
                </c:pt>
                <c:pt idx="36">
                  <c:v>32819</c:v>
                </c:pt>
                <c:pt idx="37">
                  <c:v>31748</c:v>
                </c:pt>
                <c:pt idx="38">
                  <c:v>31171</c:v>
                </c:pt>
                <c:pt idx="39">
                  <c:v>31036</c:v>
                </c:pt>
                <c:pt idx="40">
                  <c:v>26509</c:v>
                </c:pt>
                <c:pt idx="41">
                  <c:v>23110</c:v>
                </c:pt>
                <c:pt idx="42">
                  <c:v>19829</c:v>
                </c:pt>
                <c:pt idx="43">
                  <c:v>19697</c:v>
                </c:pt>
                <c:pt idx="44">
                  <c:v>19273</c:v>
                </c:pt>
                <c:pt idx="45">
                  <c:v>16634</c:v>
                </c:pt>
                <c:pt idx="46">
                  <c:v>16014</c:v>
                </c:pt>
                <c:pt idx="47">
                  <c:v>13300</c:v>
                </c:pt>
                <c:pt idx="48">
                  <c:v>12296</c:v>
                </c:pt>
              </c:numCache>
            </c:numRef>
          </c:val>
          <c:extLst>
            <c:ext xmlns:c16="http://schemas.microsoft.com/office/drawing/2014/chart" uri="{C3380CC4-5D6E-409C-BE32-E72D297353CC}">
              <c16:uniqueId val="{00000009-C6D8-43B1-A78A-2B3CBD936358}"/>
            </c:ext>
          </c:extLst>
        </c:ser>
        <c:dLbls>
          <c:showLegendKey val="0"/>
          <c:showVal val="0"/>
          <c:showCatName val="0"/>
          <c:showSerName val="0"/>
          <c:showPercent val="0"/>
          <c:showBubbleSize val="0"/>
        </c:dLbls>
        <c:gapWidth val="40"/>
        <c:axId val="1767707072"/>
        <c:axId val="1"/>
      </c:barChart>
      <c:catAx>
        <c:axId val="17677070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600000"/>
        </c:scaling>
        <c:delete val="0"/>
        <c:axPos val="l"/>
        <c:majorGridlines>
          <c:spPr>
            <a:ln w="3175">
              <a:solidFill>
                <a:srgbClr val="000000"/>
              </a:solidFill>
              <a:prstDash val="solid"/>
            </a:ln>
          </c:spPr>
        </c:majorGridlines>
        <c:numFmt formatCode="#,##0" sourceLinked="1"/>
        <c:majorTickMark val="in"/>
        <c:minorTickMark val="none"/>
        <c:tickLblPos val="nextTo"/>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767707072"/>
        <c:crosses val="autoZero"/>
        <c:crossBetween val="between"/>
        <c:dispUnits>
          <c:builtInUnit val="tenThousands"/>
          <c:dispUnitsLbl>
            <c:layout>
              <c:manualLayout>
                <c:xMode val="edge"/>
                <c:yMode val="edge"/>
                <c:x val="0.04"/>
                <c:y val="3.5031847133757961E-2"/>
              </c:manualLayout>
            </c:layout>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a:t>年齢３区分別人口の推移（兵庫県）</a:t>
            </a:r>
          </a:p>
        </c:rich>
      </c:tx>
      <c:layout>
        <c:manualLayout>
          <c:xMode val="edge"/>
          <c:yMode val="edge"/>
          <c:x val="0.25879958698856337"/>
          <c:y val="4.1237019285632774E-2"/>
        </c:manualLayout>
      </c:layout>
      <c:overlay val="0"/>
      <c:spPr>
        <a:noFill/>
        <a:ln w="25400">
          <a:noFill/>
        </a:ln>
      </c:spPr>
    </c:title>
    <c:autoTitleDeleted val="0"/>
    <c:plotArea>
      <c:layout>
        <c:manualLayout>
          <c:layoutTarget val="inner"/>
          <c:xMode val="edge"/>
          <c:yMode val="edge"/>
          <c:x val="8.0745504871702067E-2"/>
          <c:y val="0.19072164948453607"/>
          <c:w val="0.90269333651441297"/>
          <c:h val="0.67010309278350511"/>
        </c:manualLayout>
      </c:layout>
      <c:barChart>
        <c:barDir val="col"/>
        <c:grouping val="stacked"/>
        <c:varyColors val="0"/>
        <c:ser>
          <c:idx val="0"/>
          <c:order val="0"/>
          <c:tx>
            <c:strRef>
              <c:f>'10年齢3区分'!$AE$5</c:f>
              <c:strCache>
                <c:ptCount val="1"/>
                <c:pt idx="0">
                  <c:v>0～14歳</c:v>
                </c:pt>
              </c:strCache>
            </c:strRef>
          </c:tx>
          <c:spPr>
            <a:solidFill>
              <a:srgbClr val="CCFFFF"/>
            </a:solidFill>
            <a:ln w="12700">
              <a:solidFill>
                <a:srgbClr val="000000"/>
              </a:solidFill>
              <a:prstDash val="solid"/>
            </a:ln>
          </c:spPr>
          <c:invertIfNegative val="0"/>
          <c:dLbls>
            <c:spPr>
              <a:noFill/>
              <a:ln w="25400">
                <a:noFill/>
              </a:ln>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'10年齢3区分'!$AD$6:$AD$18</c:f>
              <c:strCache>
                <c:ptCount val="13"/>
                <c:pt idx="0">
                  <c:v>1960</c:v>
                </c:pt>
                <c:pt idx="1">
                  <c:v>65</c:v>
                </c:pt>
                <c:pt idx="2">
                  <c:v>70</c:v>
                </c:pt>
                <c:pt idx="3">
                  <c:v>75</c:v>
                </c:pt>
                <c:pt idx="4">
                  <c:v>80</c:v>
                </c:pt>
                <c:pt idx="5">
                  <c:v>85</c:v>
                </c:pt>
                <c:pt idx="6">
                  <c:v>90</c:v>
                </c:pt>
                <c:pt idx="7">
                  <c:v>95</c:v>
                </c:pt>
                <c:pt idx="8">
                  <c:v>2000</c:v>
                </c:pt>
                <c:pt idx="9">
                  <c:v>05</c:v>
                </c:pt>
                <c:pt idx="10">
                  <c:v>10</c:v>
                </c:pt>
                <c:pt idx="11">
                  <c:v>15</c:v>
                </c:pt>
                <c:pt idx="12">
                  <c:v>20</c:v>
                </c:pt>
              </c:strCache>
            </c:strRef>
          </c:cat>
          <c:val>
            <c:numRef>
              <c:f>'10年齢3区分'!$AE$6:$AE$18</c:f>
              <c:numCache>
                <c:formatCode>#,##0_);[Red]\(#,##0\)</c:formatCode>
                <c:ptCount val="13"/>
                <c:pt idx="0">
                  <c:v>1089072</c:v>
                </c:pt>
                <c:pt idx="1">
                  <c:v>1037393</c:v>
                </c:pt>
                <c:pt idx="2">
                  <c:v>1096958</c:v>
                </c:pt>
                <c:pt idx="3">
                  <c:v>1224538</c:v>
                </c:pt>
                <c:pt idx="4">
                  <c:v>1227770</c:v>
                </c:pt>
                <c:pt idx="5">
                  <c:v>1149105</c:v>
                </c:pt>
                <c:pt idx="6">
                  <c:v>991045</c:v>
                </c:pt>
                <c:pt idx="7">
                  <c:v>880094</c:v>
                </c:pt>
                <c:pt idx="8">
                  <c:v>830112</c:v>
                </c:pt>
                <c:pt idx="9">
                  <c:v>793885</c:v>
                </c:pt>
                <c:pt idx="10">
                  <c:v>759277</c:v>
                </c:pt>
                <c:pt idx="11">
                  <c:v>710647</c:v>
                </c:pt>
                <c:pt idx="12">
                  <c:v>666511</c:v>
                </c:pt>
              </c:numCache>
            </c:numRef>
          </c:val>
          <c:extLst>
            <c:ext xmlns:c16="http://schemas.microsoft.com/office/drawing/2014/chart" uri="{C3380CC4-5D6E-409C-BE32-E72D297353CC}">
              <c16:uniqueId val="{00000000-AC5F-41FE-B8C1-C5C12D91B827}"/>
            </c:ext>
          </c:extLst>
        </c:ser>
        <c:ser>
          <c:idx val="1"/>
          <c:order val="1"/>
          <c:tx>
            <c:strRef>
              <c:f>'10年齢3区分'!$AF$5</c:f>
              <c:strCache>
                <c:ptCount val="1"/>
                <c:pt idx="0">
                  <c:v>15～64歳</c:v>
                </c:pt>
              </c:strCache>
            </c:strRef>
          </c:tx>
          <c:spPr>
            <a:solidFill>
              <a:srgbClr val="FF99CC"/>
            </a:solidFill>
            <a:ln w="12700">
              <a:solidFill>
                <a:srgbClr val="000000"/>
              </a:solidFill>
              <a:prstDash val="solid"/>
            </a:ln>
          </c:spPr>
          <c:invertIfNegative val="0"/>
          <c:dLbls>
            <c:spPr>
              <a:noFill/>
              <a:ln w="25400">
                <a:noFill/>
              </a:ln>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'10年齢3区分'!$AD$6:$AD$18</c:f>
              <c:strCache>
                <c:ptCount val="13"/>
                <c:pt idx="0">
                  <c:v>1960</c:v>
                </c:pt>
                <c:pt idx="1">
                  <c:v>65</c:v>
                </c:pt>
                <c:pt idx="2">
                  <c:v>70</c:v>
                </c:pt>
                <c:pt idx="3">
                  <c:v>75</c:v>
                </c:pt>
                <c:pt idx="4">
                  <c:v>80</c:v>
                </c:pt>
                <c:pt idx="5">
                  <c:v>85</c:v>
                </c:pt>
                <c:pt idx="6">
                  <c:v>90</c:v>
                </c:pt>
                <c:pt idx="7">
                  <c:v>95</c:v>
                </c:pt>
                <c:pt idx="8">
                  <c:v>2000</c:v>
                </c:pt>
                <c:pt idx="9">
                  <c:v>05</c:v>
                </c:pt>
                <c:pt idx="10">
                  <c:v>10</c:v>
                </c:pt>
                <c:pt idx="11">
                  <c:v>15</c:v>
                </c:pt>
                <c:pt idx="12">
                  <c:v>20</c:v>
                </c:pt>
              </c:strCache>
            </c:strRef>
          </c:cat>
          <c:val>
            <c:numRef>
              <c:f>'10年齢3区分'!$AF$6:$AF$18</c:f>
              <c:numCache>
                <c:formatCode>#,##0_);[Red]\(#,##0\)</c:formatCode>
                <c:ptCount val="13"/>
                <c:pt idx="0">
                  <c:v>2594822</c:v>
                </c:pt>
                <c:pt idx="1">
                  <c:v>3006974</c:v>
                </c:pt>
                <c:pt idx="2">
                  <c:v>3246965</c:v>
                </c:pt>
                <c:pt idx="3">
                  <c:v>3369577</c:v>
                </c:pt>
                <c:pt idx="4">
                  <c:v>3435027</c:v>
                </c:pt>
                <c:pt idx="5">
                  <c:v>3581543</c:v>
                </c:pt>
                <c:pt idx="6">
                  <c:v>3752880</c:v>
                </c:pt>
                <c:pt idx="7">
                  <c:v>3755500</c:v>
                </c:pt>
                <c:pt idx="8">
                  <c:v>3776483</c:v>
                </c:pt>
                <c:pt idx="9">
                  <c:v>3667475</c:v>
                </c:pt>
                <c:pt idx="10">
                  <c:v>3515442</c:v>
                </c:pt>
                <c:pt idx="11">
                  <c:v>3322644</c:v>
                </c:pt>
                <c:pt idx="12">
                  <c:v>3197092</c:v>
                </c:pt>
              </c:numCache>
            </c:numRef>
          </c:val>
          <c:extLst>
            <c:ext xmlns:c16="http://schemas.microsoft.com/office/drawing/2014/chart" uri="{C3380CC4-5D6E-409C-BE32-E72D297353CC}">
              <c16:uniqueId val="{00000001-AC5F-41FE-B8C1-C5C12D91B827}"/>
            </c:ext>
          </c:extLst>
        </c:ser>
        <c:ser>
          <c:idx val="2"/>
          <c:order val="2"/>
          <c:tx>
            <c:strRef>
              <c:f>'10年齢3区分'!$AG$5</c:f>
              <c:strCache>
                <c:ptCount val="1"/>
                <c:pt idx="0">
                  <c:v>65歳以上</c:v>
                </c:pt>
              </c:strCache>
            </c:strRef>
          </c:tx>
          <c:spPr>
            <a:solidFill>
              <a:srgbClr val="FFFFCC"/>
            </a:solidFill>
            <a:ln w="12700">
              <a:solidFill>
                <a:srgbClr val="000000"/>
              </a:solidFill>
              <a:prstDash val="solid"/>
            </a:ln>
          </c:spPr>
          <c:invertIfNegative val="0"/>
          <c:dLbls>
            <c:spPr>
              <a:noFill/>
              <a:ln w="25400">
                <a:noFill/>
              </a:ln>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'10年齢3区分'!$AD$6:$AD$18</c:f>
              <c:strCache>
                <c:ptCount val="13"/>
                <c:pt idx="0">
                  <c:v>1960</c:v>
                </c:pt>
                <c:pt idx="1">
                  <c:v>65</c:v>
                </c:pt>
                <c:pt idx="2">
                  <c:v>70</c:v>
                </c:pt>
                <c:pt idx="3">
                  <c:v>75</c:v>
                </c:pt>
                <c:pt idx="4">
                  <c:v>80</c:v>
                </c:pt>
                <c:pt idx="5">
                  <c:v>85</c:v>
                </c:pt>
                <c:pt idx="6">
                  <c:v>90</c:v>
                </c:pt>
                <c:pt idx="7">
                  <c:v>95</c:v>
                </c:pt>
                <c:pt idx="8">
                  <c:v>2000</c:v>
                </c:pt>
                <c:pt idx="9">
                  <c:v>05</c:v>
                </c:pt>
                <c:pt idx="10">
                  <c:v>10</c:v>
                </c:pt>
                <c:pt idx="11">
                  <c:v>15</c:v>
                </c:pt>
                <c:pt idx="12">
                  <c:v>20</c:v>
                </c:pt>
              </c:strCache>
            </c:strRef>
          </c:cat>
          <c:val>
            <c:numRef>
              <c:f>'10年齢3区分'!$AG$6:$AG$18</c:f>
              <c:numCache>
                <c:formatCode>#,##0_);[Red]\(#,##0\)</c:formatCode>
                <c:ptCount val="13"/>
                <c:pt idx="0">
                  <c:v>222593</c:v>
                </c:pt>
                <c:pt idx="1">
                  <c:v>265577</c:v>
                </c:pt>
                <c:pt idx="2">
                  <c:v>324005</c:v>
                </c:pt>
                <c:pt idx="3">
                  <c:v>395727</c:v>
                </c:pt>
                <c:pt idx="4">
                  <c:v>474708</c:v>
                </c:pt>
                <c:pt idx="5">
                  <c:v>545382</c:v>
                </c:pt>
                <c:pt idx="6">
                  <c:v>642401</c:v>
                </c:pt>
                <c:pt idx="7">
                  <c:v>763752</c:v>
                </c:pt>
                <c:pt idx="8">
                  <c:v>939950</c:v>
                </c:pt>
                <c:pt idx="9">
                  <c:v>1108564</c:v>
                </c:pt>
                <c:pt idx="10">
                  <c:v>1281486</c:v>
                </c:pt>
                <c:pt idx="11">
                  <c:v>1501509</c:v>
                </c:pt>
                <c:pt idx="12">
                  <c:v>1601399</c:v>
                </c:pt>
              </c:numCache>
            </c:numRef>
          </c:val>
          <c:extLst>
            <c:ext xmlns:c16="http://schemas.microsoft.com/office/drawing/2014/chart" uri="{C3380CC4-5D6E-409C-BE32-E72D297353CC}">
              <c16:uniqueId val="{00000002-AC5F-41FE-B8C1-C5C12D91B827}"/>
            </c:ext>
          </c:extLst>
        </c:ser>
        <c:dLbls>
          <c:showLegendKey val="0"/>
          <c:showVal val="0"/>
          <c:showCatName val="0"/>
          <c:showSerName val="0"/>
          <c:showPercent val="0"/>
          <c:showBubbleSize val="0"/>
        </c:dLbls>
        <c:gapWidth val="40"/>
        <c:overlap val="100"/>
        <c:axId val="1882154000"/>
        <c:axId val="1"/>
      </c:barChart>
      <c:catAx>
        <c:axId val="1882154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0"/>
        <c:tickLblSkip val="1"/>
        <c:tickMarkSkip val="1"/>
        <c:noMultiLvlLbl val="0"/>
      </c:catAx>
      <c:valAx>
        <c:axId val="1"/>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1882154000"/>
        <c:crosses val="autoZero"/>
        <c:crossBetween val="between"/>
        <c:dispUnits>
          <c:builtInUnit val="tenThousands"/>
          <c:dispUnitsLbl>
            <c:layout>
              <c:manualLayout>
                <c:xMode val="edge"/>
                <c:yMode val="edge"/>
                <c:x val="3.3925150219166769E-2"/>
                <c:y val="5.4119466950689137E-2"/>
              </c:manualLayout>
            </c:layout>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spPr>
        <a:noFill/>
        <a:ln w="12700">
          <a:solidFill>
            <a:srgbClr val="FFFFFF"/>
          </a:solidFill>
          <a:prstDash val="solid"/>
        </a:ln>
      </c:spPr>
    </c:plotArea>
    <c:legend>
      <c:legendPos val="b"/>
      <c:layout>
        <c:manualLayout>
          <c:xMode val="edge"/>
          <c:yMode val="edge"/>
          <c:x val="0.65918044028280254"/>
          <c:y val="2.8986521612334691E-2"/>
          <c:w val="0.31682706328375621"/>
          <c:h val="0.15459444381046572"/>
        </c:manualLayout>
      </c:layout>
      <c:overlay val="0"/>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a:t>年齢３区分別人口割合の推移（兵庫県）</a:t>
            </a:r>
          </a:p>
        </c:rich>
      </c:tx>
      <c:layout>
        <c:manualLayout>
          <c:xMode val="edge"/>
          <c:yMode val="edge"/>
          <c:x val="0.16051105586918277"/>
          <c:y val="3.1283229674111748E-2"/>
        </c:manualLayout>
      </c:layout>
      <c:overlay val="0"/>
      <c:spPr>
        <a:noFill/>
        <a:ln w="25400">
          <a:noFill/>
        </a:ln>
      </c:spPr>
    </c:title>
    <c:autoTitleDeleted val="0"/>
    <c:plotArea>
      <c:layout>
        <c:manualLayout>
          <c:layoutTarget val="inner"/>
          <c:xMode val="edge"/>
          <c:yMode val="edge"/>
          <c:x val="0.11597386570648603"/>
          <c:y val="0.13917525773195877"/>
          <c:w val="0.86214534128972631"/>
          <c:h val="0.72164948453608246"/>
        </c:manualLayout>
      </c:layout>
      <c:barChart>
        <c:barDir val="col"/>
        <c:grouping val="percentStacked"/>
        <c:varyColors val="0"/>
        <c:ser>
          <c:idx val="0"/>
          <c:order val="0"/>
          <c:tx>
            <c:strRef>
              <c:f>'10年齢3区分'!$AI$5</c:f>
              <c:strCache>
                <c:ptCount val="1"/>
                <c:pt idx="0">
                  <c:v>0～14歳</c:v>
                </c:pt>
              </c:strCache>
            </c:strRef>
          </c:tx>
          <c:spPr>
            <a:solidFill>
              <a:srgbClr val="CCFFFF"/>
            </a:solidFill>
            <a:ln w="12700">
              <a:solidFill>
                <a:srgbClr val="000000"/>
              </a:solidFill>
              <a:prstDash val="solid"/>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'10年齢3区分'!$AH$6:$AH$18</c:f>
              <c:strCache>
                <c:ptCount val="13"/>
                <c:pt idx="0">
                  <c:v>1960</c:v>
                </c:pt>
                <c:pt idx="1">
                  <c:v>65</c:v>
                </c:pt>
                <c:pt idx="2">
                  <c:v>70</c:v>
                </c:pt>
                <c:pt idx="3">
                  <c:v>75</c:v>
                </c:pt>
                <c:pt idx="4">
                  <c:v>80</c:v>
                </c:pt>
                <c:pt idx="5">
                  <c:v>85</c:v>
                </c:pt>
                <c:pt idx="6">
                  <c:v>90</c:v>
                </c:pt>
                <c:pt idx="7">
                  <c:v>95</c:v>
                </c:pt>
                <c:pt idx="8">
                  <c:v>2000</c:v>
                </c:pt>
                <c:pt idx="9">
                  <c:v>05</c:v>
                </c:pt>
                <c:pt idx="10">
                  <c:v>10</c:v>
                </c:pt>
                <c:pt idx="11">
                  <c:v>15</c:v>
                </c:pt>
                <c:pt idx="12">
                  <c:v>20</c:v>
                </c:pt>
              </c:strCache>
            </c:strRef>
          </c:cat>
          <c:val>
            <c:numRef>
              <c:f>'10年齢3区分'!$AI$6:$AI$18</c:f>
              <c:numCache>
                <c:formatCode>#,##0.0;[Red]\-#,##0.0</c:formatCode>
                <c:ptCount val="13"/>
                <c:pt idx="0">
                  <c:v>27.9</c:v>
                </c:pt>
                <c:pt idx="1">
                  <c:v>24.1</c:v>
                </c:pt>
                <c:pt idx="2">
                  <c:v>23.5</c:v>
                </c:pt>
                <c:pt idx="3">
                  <c:v>24.5</c:v>
                </c:pt>
                <c:pt idx="4">
                  <c:v>23.9</c:v>
                </c:pt>
                <c:pt idx="5">
                  <c:v>21.8</c:v>
                </c:pt>
                <c:pt idx="6">
                  <c:v>18.399999999999999</c:v>
                </c:pt>
                <c:pt idx="7">
                  <c:v>16.3</c:v>
                </c:pt>
                <c:pt idx="8">
                  <c:v>15</c:v>
                </c:pt>
                <c:pt idx="9">
                  <c:v>14.3</c:v>
                </c:pt>
                <c:pt idx="10">
                  <c:v>13.7</c:v>
                </c:pt>
                <c:pt idx="11">
                  <c:v>12.8</c:v>
                </c:pt>
                <c:pt idx="12">
                  <c:v>12.2</c:v>
                </c:pt>
              </c:numCache>
            </c:numRef>
          </c:val>
          <c:extLst>
            <c:ext xmlns:c16="http://schemas.microsoft.com/office/drawing/2014/chart" uri="{C3380CC4-5D6E-409C-BE32-E72D297353CC}">
              <c16:uniqueId val="{00000000-F1BB-4022-B568-1D8D64AA6E7D}"/>
            </c:ext>
          </c:extLst>
        </c:ser>
        <c:ser>
          <c:idx val="1"/>
          <c:order val="1"/>
          <c:tx>
            <c:strRef>
              <c:f>'10年齢3区分'!$AJ$5</c:f>
              <c:strCache>
                <c:ptCount val="1"/>
                <c:pt idx="0">
                  <c:v>15～64歳</c:v>
                </c:pt>
              </c:strCache>
            </c:strRef>
          </c:tx>
          <c:spPr>
            <a:solidFill>
              <a:srgbClr val="FF99CC"/>
            </a:solidFill>
            <a:ln w="12700">
              <a:solidFill>
                <a:srgbClr val="000000"/>
              </a:solidFill>
              <a:prstDash val="solid"/>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'10年齢3区分'!$AH$6:$AH$18</c:f>
              <c:strCache>
                <c:ptCount val="13"/>
                <c:pt idx="0">
                  <c:v>1960</c:v>
                </c:pt>
                <c:pt idx="1">
                  <c:v>65</c:v>
                </c:pt>
                <c:pt idx="2">
                  <c:v>70</c:v>
                </c:pt>
                <c:pt idx="3">
                  <c:v>75</c:v>
                </c:pt>
                <c:pt idx="4">
                  <c:v>80</c:v>
                </c:pt>
                <c:pt idx="5">
                  <c:v>85</c:v>
                </c:pt>
                <c:pt idx="6">
                  <c:v>90</c:v>
                </c:pt>
                <c:pt idx="7">
                  <c:v>95</c:v>
                </c:pt>
                <c:pt idx="8">
                  <c:v>2000</c:v>
                </c:pt>
                <c:pt idx="9">
                  <c:v>05</c:v>
                </c:pt>
                <c:pt idx="10">
                  <c:v>10</c:v>
                </c:pt>
                <c:pt idx="11">
                  <c:v>15</c:v>
                </c:pt>
                <c:pt idx="12">
                  <c:v>20</c:v>
                </c:pt>
              </c:strCache>
            </c:strRef>
          </c:cat>
          <c:val>
            <c:numRef>
              <c:f>'10年齢3区分'!$AJ$6:$AJ$18</c:f>
              <c:numCache>
                <c:formatCode>#,##0.0;[Red]\-#,##0.0</c:formatCode>
                <c:ptCount val="13"/>
                <c:pt idx="0">
                  <c:v>66.400000000000006</c:v>
                </c:pt>
                <c:pt idx="1">
                  <c:v>69.8</c:v>
                </c:pt>
                <c:pt idx="2">
                  <c:v>69.599999999999994</c:v>
                </c:pt>
                <c:pt idx="3">
                  <c:v>67.5</c:v>
                </c:pt>
                <c:pt idx="4">
                  <c:v>66.900000000000006</c:v>
                </c:pt>
                <c:pt idx="5">
                  <c:v>67.900000000000006</c:v>
                </c:pt>
                <c:pt idx="6">
                  <c:v>69.7</c:v>
                </c:pt>
                <c:pt idx="7">
                  <c:v>69.599999999999994</c:v>
                </c:pt>
                <c:pt idx="8">
                  <c:v>68.099999999999994</c:v>
                </c:pt>
                <c:pt idx="9">
                  <c:v>65.8</c:v>
                </c:pt>
                <c:pt idx="10">
                  <c:v>63.3</c:v>
                </c:pt>
                <c:pt idx="11">
                  <c:v>60</c:v>
                </c:pt>
                <c:pt idx="12">
                  <c:v>58.5</c:v>
                </c:pt>
              </c:numCache>
            </c:numRef>
          </c:val>
          <c:extLst>
            <c:ext xmlns:c16="http://schemas.microsoft.com/office/drawing/2014/chart" uri="{C3380CC4-5D6E-409C-BE32-E72D297353CC}">
              <c16:uniqueId val="{00000001-F1BB-4022-B568-1D8D64AA6E7D}"/>
            </c:ext>
          </c:extLst>
        </c:ser>
        <c:ser>
          <c:idx val="2"/>
          <c:order val="2"/>
          <c:tx>
            <c:strRef>
              <c:f>'10年齢3区分'!$AK$5</c:f>
              <c:strCache>
                <c:ptCount val="1"/>
                <c:pt idx="0">
                  <c:v>65歳以上</c:v>
                </c:pt>
              </c:strCache>
            </c:strRef>
          </c:tx>
          <c:spPr>
            <a:solidFill>
              <a:srgbClr val="FFFFCC"/>
            </a:solidFill>
            <a:ln w="12700">
              <a:solidFill>
                <a:srgbClr val="000000"/>
              </a:solidFill>
              <a:prstDash val="solid"/>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'10年齢3区分'!$AH$6:$AH$18</c:f>
              <c:strCache>
                <c:ptCount val="13"/>
                <c:pt idx="0">
                  <c:v>1960</c:v>
                </c:pt>
                <c:pt idx="1">
                  <c:v>65</c:v>
                </c:pt>
                <c:pt idx="2">
                  <c:v>70</c:v>
                </c:pt>
                <c:pt idx="3">
                  <c:v>75</c:v>
                </c:pt>
                <c:pt idx="4">
                  <c:v>80</c:v>
                </c:pt>
                <c:pt idx="5">
                  <c:v>85</c:v>
                </c:pt>
                <c:pt idx="6">
                  <c:v>90</c:v>
                </c:pt>
                <c:pt idx="7">
                  <c:v>95</c:v>
                </c:pt>
                <c:pt idx="8">
                  <c:v>2000</c:v>
                </c:pt>
                <c:pt idx="9">
                  <c:v>05</c:v>
                </c:pt>
                <c:pt idx="10">
                  <c:v>10</c:v>
                </c:pt>
                <c:pt idx="11">
                  <c:v>15</c:v>
                </c:pt>
                <c:pt idx="12">
                  <c:v>20</c:v>
                </c:pt>
              </c:strCache>
            </c:strRef>
          </c:cat>
          <c:val>
            <c:numRef>
              <c:f>'10年齢3区分'!$AK$6:$AK$18</c:f>
              <c:numCache>
                <c:formatCode>#,##0.0;[Red]\-#,##0.0</c:formatCode>
                <c:ptCount val="13"/>
                <c:pt idx="0">
                  <c:v>5.7</c:v>
                </c:pt>
                <c:pt idx="1">
                  <c:v>6.2</c:v>
                </c:pt>
                <c:pt idx="2">
                  <c:v>6.9</c:v>
                </c:pt>
                <c:pt idx="3">
                  <c:v>7.9</c:v>
                </c:pt>
                <c:pt idx="4">
                  <c:v>9.1999999999999993</c:v>
                </c:pt>
                <c:pt idx="5">
                  <c:v>10.3</c:v>
                </c:pt>
                <c:pt idx="6">
                  <c:v>11.9</c:v>
                </c:pt>
                <c:pt idx="7">
                  <c:v>14.1</c:v>
                </c:pt>
                <c:pt idx="8">
                  <c:v>16.899999999999999</c:v>
                </c:pt>
                <c:pt idx="9">
                  <c:v>19.899999999999999</c:v>
                </c:pt>
                <c:pt idx="10">
                  <c:v>23.1</c:v>
                </c:pt>
                <c:pt idx="11">
                  <c:v>27.1</c:v>
                </c:pt>
                <c:pt idx="12">
                  <c:v>29.3</c:v>
                </c:pt>
              </c:numCache>
            </c:numRef>
          </c:val>
          <c:extLst>
            <c:ext xmlns:c16="http://schemas.microsoft.com/office/drawing/2014/chart" uri="{C3380CC4-5D6E-409C-BE32-E72D297353CC}">
              <c16:uniqueId val="{00000002-F1BB-4022-B568-1D8D64AA6E7D}"/>
            </c:ext>
          </c:extLst>
        </c:ser>
        <c:dLbls>
          <c:showLegendKey val="0"/>
          <c:showVal val="0"/>
          <c:showCatName val="0"/>
          <c:showSerName val="0"/>
          <c:showPercent val="0"/>
          <c:showBubbleSize val="0"/>
        </c:dLbls>
        <c:gapWidth val="40"/>
        <c:overlap val="100"/>
        <c:axId val="1882150000"/>
        <c:axId val="1"/>
      </c:barChart>
      <c:catAx>
        <c:axId val="1882150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0"/>
        <c:tickLblSkip val="1"/>
        <c:tickMarkSkip val="1"/>
        <c:noMultiLvlLbl val="0"/>
      </c:catAx>
      <c:valAx>
        <c:axId val="1"/>
        <c:scaling>
          <c:orientation val="minMax"/>
        </c:scaling>
        <c:delete val="0"/>
        <c:axPos val="l"/>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882150000"/>
        <c:crosses val="autoZero"/>
        <c:crossBetween val="between"/>
      </c:valAx>
      <c:spPr>
        <a:noFill/>
        <a:ln w="12700">
          <a:solidFill>
            <a:srgbClr val="FFFFFF"/>
          </a:solidFill>
          <a:prstDash val="solid"/>
        </a:ln>
      </c:spPr>
    </c:plotArea>
    <c:legend>
      <c:legendPos val="b"/>
      <c:layout>
        <c:manualLayout>
          <c:xMode val="edge"/>
          <c:yMode val="edge"/>
          <c:x val="0.5941091422670145"/>
          <c:y val="1.9456069936783192E-2"/>
          <c:w val="0.35926492858688153"/>
          <c:h val="0.11284414350929869"/>
        </c:manualLayout>
      </c:layout>
      <c:overlay val="0"/>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a:t>年齢３区分別人口の推移（兵庫県）</a:t>
            </a:r>
          </a:p>
        </c:rich>
      </c:tx>
      <c:layout>
        <c:manualLayout>
          <c:xMode val="edge"/>
          <c:yMode val="edge"/>
          <c:x val="0.23389899913963036"/>
          <c:y val="5.8186307220072057E-2"/>
        </c:manualLayout>
      </c:layout>
      <c:overlay val="0"/>
      <c:spPr>
        <a:noFill/>
        <a:ln w="25400">
          <a:noFill/>
        </a:ln>
      </c:spPr>
    </c:title>
    <c:autoTitleDeleted val="0"/>
    <c:plotArea>
      <c:layout>
        <c:manualLayout>
          <c:layoutTarget val="inner"/>
          <c:xMode val="edge"/>
          <c:yMode val="edge"/>
          <c:x val="8.0745504871702067E-2"/>
          <c:y val="0.19072164948453607"/>
          <c:w val="0.90269333651441297"/>
          <c:h val="0.67010309278350511"/>
        </c:manualLayout>
      </c:layout>
      <c:barChart>
        <c:barDir val="col"/>
        <c:grouping val="clustered"/>
        <c:varyColors val="0"/>
        <c:ser>
          <c:idx val="0"/>
          <c:order val="0"/>
          <c:tx>
            <c:strRef>
              <c:f>'10年齢3区分'!$AE$5</c:f>
              <c:strCache>
                <c:ptCount val="1"/>
                <c:pt idx="0">
                  <c:v>0～14歳</c:v>
                </c:pt>
              </c:strCache>
            </c:strRef>
          </c:tx>
          <c:spPr>
            <a:solidFill>
              <a:srgbClr val="CCFFFF"/>
            </a:solidFill>
            <a:ln w="12700">
              <a:solidFill>
                <a:srgbClr val="000000"/>
              </a:solidFill>
              <a:prstDash val="solid"/>
            </a:ln>
          </c:spPr>
          <c:invertIfNegative val="0"/>
          <c:cat>
            <c:strRef>
              <c:f>'10年齢3区分'!$AD$6:$AD$18</c:f>
              <c:strCache>
                <c:ptCount val="13"/>
                <c:pt idx="0">
                  <c:v>1960</c:v>
                </c:pt>
                <c:pt idx="1">
                  <c:v>65</c:v>
                </c:pt>
                <c:pt idx="2">
                  <c:v>70</c:v>
                </c:pt>
                <c:pt idx="3">
                  <c:v>75</c:v>
                </c:pt>
                <c:pt idx="4">
                  <c:v>80</c:v>
                </c:pt>
                <c:pt idx="5">
                  <c:v>85</c:v>
                </c:pt>
                <c:pt idx="6">
                  <c:v>90</c:v>
                </c:pt>
                <c:pt idx="7">
                  <c:v>95</c:v>
                </c:pt>
                <c:pt idx="8">
                  <c:v>2000</c:v>
                </c:pt>
                <c:pt idx="9">
                  <c:v>05</c:v>
                </c:pt>
                <c:pt idx="10">
                  <c:v>10</c:v>
                </c:pt>
                <c:pt idx="11">
                  <c:v>15</c:v>
                </c:pt>
                <c:pt idx="12">
                  <c:v>20</c:v>
                </c:pt>
              </c:strCache>
            </c:strRef>
          </c:cat>
          <c:val>
            <c:numRef>
              <c:f>'10年齢3区分'!$AE$6:$AE$18</c:f>
              <c:numCache>
                <c:formatCode>#,##0_);[Red]\(#,##0\)</c:formatCode>
                <c:ptCount val="13"/>
                <c:pt idx="0">
                  <c:v>1089072</c:v>
                </c:pt>
                <c:pt idx="1">
                  <c:v>1037393</c:v>
                </c:pt>
                <c:pt idx="2">
                  <c:v>1096958</c:v>
                </c:pt>
                <c:pt idx="3">
                  <c:v>1224538</c:v>
                </c:pt>
                <c:pt idx="4">
                  <c:v>1227770</c:v>
                </c:pt>
                <c:pt idx="5">
                  <c:v>1149105</c:v>
                </c:pt>
                <c:pt idx="6">
                  <c:v>991045</c:v>
                </c:pt>
                <c:pt idx="7">
                  <c:v>880094</c:v>
                </c:pt>
                <c:pt idx="8">
                  <c:v>830112</c:v>
                </c:pt>
                <c:pt idx="9">
                  <c:v>793885</c:v>
                </c:pt>
                <c:pt idx="10">
                  <c:v>759277</c:v>
                </c:pt>
                <c:pt idx="11">
                  <c:v>710647</c:v>
                </c:pt>
                <c:pt idx="12">
                  <c:v>666511</c:v>
                </c:pt>
              </c:numCache>
            </c:numRef>
          </c:val>
          <c:extLst>
            <c:ext xmlns:c16="http://schemas.microsoft.com/office/drawing/2014/chart" uri="{C3380CC4-5D6E-409C-BE32-E72D297353CC}">
              <c16:uniqueId val="{00000000-F543-4B70-9C4D-6068D4435452}"/>
            </c:ext>
          </c:extLst>
        </c:ser>
        <c:ser>
          <c:idx val="1"/>
          <c:order val="1"/>
          <c:tx>
            <c:strRef>
              <c:f>'10年齢3区分'!$AF$5</c:f>
              <c:strCache>
                <c:ptCount val="1"/>
                <c:pt idx="0">
                  <c:v>15～64歳</c:v>
                </c:pt>
              </c:strCache>
            </c:strRef>
          </c:tx>
          <c:spPr>
            <a:solidFill>
              <a:srgbClr val="FF99CC"/>
            </a:solidFill>
            <a:ln w="12700">
              <a:solidFill>
                <a:srgbClr val="000000"/>
              </a:solidFill>
              <a:prstDash val="solid"/>
            </a:ln>
          </c:spPr>
          <c:invertIfNegative val="0"/>
          <c:cat>
            <c:strRef>
              <c:f>'10年齢3区分'!$AD$6:$AD$18</c:f>
              <c:strCache>
                <c:ptCount val="13"/>
                <c:pt idx="0">
                  <c:v>1960</c:v>
                </c:pt>
                <c:pt idx="1">
                  <c:v>65</c:v>
                </c:pt>
                <c:pt idx="2">
                  <c:v>70</c:v>
                </c:pt>
                <c:pt idx="3">
                  <c:v>75</c:v>
                </c:pt>
                <c:pt idx="4">
                  <c:v>80</c:v>
                </c:pt>
                <c:pt idx="5">
                  <c:v>85</c:v>
                </c:pt>
                <c:pt idx="6">
                  <c:v>90</c:v>
                </c:pt>
                <c:pt idx="7">
                  <c:v>95</c:v>
                </c:pt>
                <c:pt idx="8">
                  <c:v>2000</c:v>
                </c:pt>
                <c:pt idx="9">
                  <c:v>05</c:v>
                </c:pt>
                <c:pt idx="10">
                  <c:v>10</c:v>
                </c:pt>
                <c:pt idx="11">
                  <c:v>15</c:v>
                </c:pt>
                <c:pt idx="12">
                  <c:v>20</c:v>
                </c:pt>
              </c:strCache>
            </c:strRef>
          </c:cat>
          <c:val>
            <c:numRef>
              <c:f>'10年齢3区分'!$AF$6:$AF$18</c:f>
              <c:numCache>
                <c:formatCode>#,##0_);[Red]\(#,##0\)</c:formatCode>
                <c:ptCount val="13"/>
                <c:pt idx="0">
                  <c:v>2594822</c:v>
                </c:pt>
                <c:pt idx="1">
                  <c:v>3006974</c:v>
                </c:pt>
                <c:pt idx="2">
                  <c:v>3246965</c:v>
                </c:pt>
                <c:pt idx="3">
                  <c:v>3369577</c:v>
                </c:pt>
                <c:pt idx="4">
                  <c:v>3435027</c:v>
                </c:pt>
                <c:pt idx="5">
                  <c:v>3581543</c:v>
                </c:pt>
                <c:pt idx="6">
                  <c:v>3752880</c:v>
                </c:pt>
                <c:pt idx="7">
                  <c:v>3755500</c:v>
                </c:pt>
                <c:pt idx="8">
                  <c:v>3776483</c:v>
                </c:pt>
                <c:pt idx="9">
                  <c:v>3667475</c:v>
                </c:pt>
                <c:pt idx="10">
                  <c:v>3515442</c:v>
                </c:pt>
                <c:pt idx="11">
                  <c:v>3322644</c:v>
                </c:pt>
                <c:pt idx="12">
                  <c:v>3197092</c:v>
                </c:pt>
              </c:numCache>
            </c:numRef>
          </c:val>
          <c:extLst>
            <c:ext xmlns:c16="http://schemas.microsoft.com/office/drawing/2014/chart" uri="{C3380CC4-5D6E-409C-BE32-E72D297353CC}">
              <c16:uniqueId val="{00000001-F543-4B70-9C4D-6068D4435452}"/>
            </c:ext>
          </c:extLst>
        </c:ser>
        <c:ser>
          <c:idx val="2"/>
          <c:order val="2"/>
          <c:tx>
            <c:strRef>
              <c:f>'10年齢3区分'!$AG$5</c:f>
              <c:strCache>
                <c:ptCount val="1"/>
                <c:pt idx="0">
                  <c:v>65歳以上</c:v>
                </c:pt>
              </c:strCache>
            </c:strRef>
          </c:tx>
          <c:spPr>
            <a:solidFill>
              <a:srgbClr val="FFFFCC"/>
            </a:solidFill>
            <a:ln w="12700">
              <a:solidFill>
                <a:srgbClr val="000000"/>
              </a:solidFill>
              <a:prstDash val="solid"/>
            </a:ln>
          </c:spPr>
          <c:invertIfNegative val="0"/>
          <c:cat>
            <c:strRef>
              <c:f>'10年齢3区分'!$AD$6:$AD$18</c:f>
              <c:strCache>
                <c:ptCount val="13"/>
                <c:pt idx="0">
                  <c:v>1960</c:v>
                </c:pt>
                <c:pt idx="1">
                  <c:v>65</c:v>
                </c:pt>
                <c:pt idx="2">
                  <c:v>70</c:v>
                </c:pt>
                <c:pt idx="3">
                  <c:v>75</c:v>
                </c:pt>
                <c:pt idx="4">
                  <c:v>80</c:v>
                </c:pt>
                <c:pt idx="5">
                  <c:v>85</c:v>
                </c:pt>
                <c:pt idx="6">
                  <c:v>90</c:v>
                </c:pt>
                <c:pt idx="7">
                  <c:v>95</c:v>
                </c:pt>
                <c:pt idx="8">
                  <c:v>2000</c:v>
                </c:pt>
                <c:pt idx="9">
                  <c:v>05</c:v>
                </c:pt>
                <c:pt idx="10">
                  <c:v>10</c:v>
                </c:pt>
                <c:pt idx="11">
                  <c:v>15</c:v>
                </c:pt>
                <c:pt idx="12">
                  <c:v>20</c:v>
                </c:pt>
              </c:strCache>
            </c:strRef>
          </c:cat>
          <c:val>
            <c:numRef>
              <c:f>'10年齢3区分'!$AG$6:$AG$18</c:f>
              <c:numCache>
                <c:formatCode>#,##0_);[Red]\(#,##0\)</c:formatCode>
                <c:ptCount val="13"/>
                <c:pt idx="0">
                  <c:v>222593</c:v>
                </c:pt>
                <c:pt idx="1">
                  <c:v>265577</c:v>
                </c:pt>
                <c:pt idx="2">
                  <c:v>324005</c:v>
                </c:pt>
                <c:pt idx="3">
                  <c:v>395727</c:v>
                </c:pt>
                <c:pt idx="4">
                  <c:v>474708</c:v>
                </c:pt>
                <c:pt idx="5">
                  <c:v>545382</c:v>
                </c:pt>
                <c:pt idx="6">
                  <c:v>642401</c:v>
                </c:pt>
                <c:pt idx="7">
                  <c:v>763752</c:v>
                </c:pt>
                <c:pt idx="8">
                  <c:v>939950</c:v>
                </c:pt>
                <c:pt idx="9">
                  <c:v>1108564</c:v>
                </c:pt>
                <c:pt idx="10">
                  <c:v>1281486</c:v>
                </c:pt>
                <c:pt idx="11">
                  <c:v>1501509</c:v>
                </c:pt>
                <c:pt idx="12">
                  <c:v>1601399</c:v>
                </c:pt>
              </c:numCache>
            </c:numRef>
          </c:val>
          <c:extLst>
            <c:ext xmlns:c16="http://schemas.microsoft.com/office/drawing/2014/chart" uri="{C3380CC4-5D6E-409C-BE32-E72D297353CC}">
              <c16:uniqueId val="{00000002-F543-4B70-9C4D-6068D4435452}"/>
            </c:ext>
          </c:extLst>
        </c:ser>
        <c:dLbls>
          <c:showLegendKey val="0"/>
          <c:showVal val="0"/>
          <c:showCatName val="0"/>
          <c:showSerName val="0"/>
          <c:showPercent val="0"/>
          <c:showBubbleSize val="0"/>
        </c:dLbls>
        <c:gapWidth val="40"/>
        <c:axId val="1882150400"/>
        <c:axId val="1"/>
      </c:barChart>
      <c:catAx>
        <c:axId val="18821504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0"/>
        <c:tickLblSkip val="1"/>
        <c:tickMarkSkip val="1"/>
        <c:noMultiLvlLbl val="0"/>
      </c:catAx>
      <c:valAx>
        <c:axId val="1"/>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1882150400"/>
        <c:crosses val="autoZero"/>
        <c:crossBetween val="between"/>
        <c:majorUnit val="1000000"/>
        <c:dispUnits>
          <c:builtInUnit val="tenThousands"/>
          <c:dispUnitsLbl>
            <c:layout>
              <c:manualLayout>
                <c:xMode val="edge"/>
                <c:yMode val="edge"/>
                <c:x val="5.5900734141947586E-2"/>
                <c:y val="4.1237113402061855E-2"/>
              </c:manualLayout>
            </c:layout>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spPr>
        <a:noFill/>
        <a:ln w="12700">
          <a:solidFill>
            <a:srgbClr val="FFFFFF"/>
          </a:solidFill>
          <a:prstDash val="solid"/>
        </a:ln>
      </c:spPr>
    </c:plotArea>
    <c:legend>
      <c:legendPos val="r"/>
      <c:layout>
        <c:manualLayout>
          <c:xMode val="edge"/>
          <c:yMode val="edge"/>
          <c:x val="0.5947624181832043"/>
          <c:y val="6.3561546332132221E-2"/>
          <c:w val="0.38175450060443694"/>
          <c:h val="0.10593576226700475"/>
        </c:manualLayout>
      </c:layout>
      <c:overlay val="0"/>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市区町別人口(</a:t>
            </a:r>
            <a:r>
              <a:rPr lang="en-US" altLang="ja-JP" sz="1200" b="0" i="0" u="none" strike="noStrike" baseline="0">
                <a:solidFill>
                  <a:srgbClr val="000000"/>
                </a:solidFill>
                <a:latin typeface="ＭＳ Ｐゴシック"/>
                <a:ea typeface="ＭＳ Ｐゴシック"/>
              </a:rPr>
              <a:t>2020</a:t>
            </a:r>
            <a:r>
              <a:rPr lang="ja-JP" altLang="en-US" sz="1200" b="0" i="0" u="none" strike="noStrike" baseline="0">
                <a:solidFill>
                  <a:srgbClr val="000000"/>
                </a:solidFill>
                <a:latin typeface="ＭＳ Ｐゴシック"/>
                <a:ea typeface="ＭＳ Ｐゴシック"/>
              </a:rPr>
              <a:t>年国勢調査)</a:t>
            </a:r>
          </a:p>
        </c:rich>
      </c:tx>
      <c:layout>
        <c:manualLayout>
          <c:xMode val="edge"/>
          <c:yMode val="edge"/>
          <c:x val="0.32016363077231147"/>
          <c:y val="3.4591162830309927E-2"/>
        </c:manualLayout>
      </c:layout>
      <c:overlay val="0"/>
      <c:spPr>
        <a:noFill/>
        <a:ln w="25400">
          <a:noFill/>
        </a:ln>
      </c:spPr>
    </c:title>
    <c:autoTitleDeleted val="0"/>
    <c:plotArea>
      <c:layout>
        <c:manualLayout>
          <c:layoutTarget val="inner"/>
          <c:xMode val="edge"/>
          <c:yMode val="edge"/>
          <c:x val="4.3596730245231606E-2"/>
          <c:y val="0.11949722231605714"/>
          <c:w val="0.94414168937329701"/>
          <c:h val="0.58805212034480747"/>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'6市町ｸﾞﾗﾌ1'!$D$9:$D$57</c:f>
              <c:strCache>
                <c:ptCount val="49"/>
                <c:pt idx="0">
                  <c:v>東灘区</c:v>
                </c:pt>
                <c:pt idx="1">
                  <c:v>灘　区</c:v>
                </c:pt>
                <c:pt idx="2">
                  <c:v>兵庫区</c:v>
                </c:pt>
                <c:pt idx="3">
                  <c:v>長田区</c:v>
                </c:pt>
                <c:pt idx="4">
                  <c:v>須磨区</c:v>
                </c:pt>
                <c:pt idx="5">
                  <c:v>垂水区</c:v>
                </c:pt>
                <c:pt idx="6">
                  <c:v>北　区</c:v>
                </c:pt>
                <c:pt idx="7">
                  <c:v>中央区</c:v>
                </c:pt>
                <c:pt idx="8">
                  <c:v>西　区</c:v>
                </c:pt>
                <c:pt idx="9">
                  <c:v>姫路市</c:v>
                </c:pt>
                <c:pt idx="10">
                  <c:v>尼崎市</c:v>
                </c:pt>
                <c:pt idx="11">
                  <c:v>明石市</c:v>
                </c:pt>
                <c:pt idx="12">
                  <c:v>西宮市</c:v>
                </c:pt>
                <c:pt idx="13">
                  <c:v>洲本市</c:v>
                </c:pt>
                <c:pt idx="14">
                  <c:v>芦屋市</c:v>
                </c:pt>
                <c:pt idx="15">
                  <c:v>伊丹市</c:v>
                </c:pt>
                <c:pt idx="16">
                  <c:v>相生市</c:v>
                </c:pt>
                <c:pt idx="17">
                  <c:v>豊岡市</c:v>
                </c:pt>
                <c:pt idx="18">
                  <c:v>加古川市</c:v>
                </c:pt>
                <c:pt idx="19">
                  <c:v>赤穂市</c:v>
                </c:pt>
                <c:pt idx="20">
                  <c:v>西脇市</c:v>
                </c:pt>
                <c:pt idx="21">
                  <c:v>宝塚市</c:v>
                </c:pt>
                <c:pt idx="22">
                  <c:v>三木市</c:v>
                </c:pt>
                <c:pt idx="23">
                  <c:v>高砂市</c:v>
                </c:pt>
                <c:pt idx="24">
                  <c:v>川西市</c:v>
                </c:pt>
                <c:pt idx="25">
                  <c:v>小野市</c:v>
                </c:pt>
                <c:pt idx="26">
                  <c:v>三田市</c:v>
                </c:pt>
                <c:pt idx="27">
                  <c:v>加西市</c:v>
                </c:pt>
                <c:pt idx="28">
                  <c:v>篠山市</c:v>
                </c:pt>
                <c:pt idx="29">
                  <c:v>養父市</c:v>
                </c:pt>
                <c:pt idx="30">
                  <c:v>丹波市</c:v>
                </c:pt>
                <c:pt idx="31">
                  <c:v>南あわじ市</c:v>
                </c:pt>
                <c:pt idx="32">
                  <c:v>朝来市</c:v>
                </c:pt>
                <c:pt idx="33">
                  <c:v>淡路市</c:v>
                </c:pt>
                <c:pt idx="34">
                  <c:v>宍粟市</c:v>
                </c:pt>
                <c:pt idx="35">
                  <c:v>加東市</c:v>
                </c:pt>
                <c:pt idx="36">
                  <c:v>たつの市</c:v>
                </c:pt>
                <c:pt idx="37">
                  <c:v>猪名川町</c:v>
                </c:pt>
                <c:pt idx="38">
                  <c:v>多可町</c:v>
                </c:pt>
                <c:pt idx="39">
                  <c:v>稲美町</c:v>
                </c:pt>
                <c:pt idx="40">
                  <c:v>播磨町</c:v>
                </c:pt>
                <c:pt idx="41">
                  <c:v>市川町</c:v>
                </c:pt>
                <c:pt idx="42">
                  <c:v>福崎町</c:v>
                </c:pt>
                <c:pt idx="43">
                  <c:v>神河町</c:v>
                </c:pt>
                <c:pt idx="44">
                  <c:v>太子町</c:v>
                </c:pt>
                <c:pt idx="45">
                  <c:v>上郡町</c:v>
                </c:pt>
                <c:pt idx="46">
                  <c:v>佐用町</c:v>
                </c:pt>
                <c:pt idx="47">
                  <c:v>香美町</c:v>
                </c:pt>
                <c:pt idx="48">
                  <c:v>新温泉町</c:v>
                </c:pt>
              </c:strCache>
            </c:strRef>
          </c:cat>
          <c:val>
            <c:numRef>
              <c:f>'6市町ｸﾞﾗﾌ1'!$E$9:$E$57</c:f>
              <c:numCache>
                <c:formatCode>#,##0</c:formatCode>
                <c:ptCount val="49"/>
                <c:pt idx="0">
                  <c:v>213562</c:v>
                </c:pt>
                <c:pt idx="1">
                  <c:v>136747</c:v>
                </c:pt>
                <c:pt idx="2">
                  <c:v>109144</c:v>
                </c:pt>
                <c:pt idx="3">
                  <c:v>94791</c:v>
                </c:pt>
                <c:pt idx="4">
                  <c:v>158719</c:v>
                </c:pt>
                <c:pt idx="5">
                  <c:v>215302</c:v>
                </c:pt>
                <c:pt idx="6">
                  <c:v>210492</c:v>
                </c:pt>
                <c:pt idx="7">
                  <c:v>147518</c:v>
                </c:pt>
                <c:pt idx="8">
                  <c:v>238877</c:v>
                </c:pt>
                <c:pt idx="9">
                  <c:v>530495</c:v>
                </c:pt>
                <c:pt idx="10">
                  <c:v>459593</c:v>
                </c:pt>
                <c:pt idx="11">
                  <c:v>303601</c:v>
                </c:pt>
                <c:pt idx="12">
                  <c:v>485587</c:v>
                </c:pt>
                <c:pt idx="13">
                  <c:v>41236</c:v>
                </c:pt>
                <c:pt idx="14">
                  <c:v>93922</c:v>
                </c:pt>
                <c:pt idx="15">
                  <c:v>198138</c:v>
                </c:pt>
                <c:pt idx="16">
                  <c:v>28355</c:v>
                </c:pt>
                <c:pt idx="17">
                  <c:v>77489</c:v>
                </c:pt>
                <c:pt idx="18">
                  <c:v>260878</c:v>
                </c:pt>
                <c:pt idx="19">
                  <c:v>45892</c:v>
                </c:pt>
                <c:pt idx="20">
                  <c:v>38673</c:v>
                </c:pt>
                <c:pt idx="21">
                  <c:v>226432</c:v>
                </c:pt>
                <c:pt idx="22">
                  <c:v>75294</c:v>
                </c:pt>
                <c:pt idx="23">
                  <c:v>87722</c:v>
                </c:pt>
                <c:pt idx="24">
                  <c:v>152321</c:v>
                </c:pt>
                <c:pt idx="25">
                  <c:v>47562</c:v>
                </c:pt>
                <c:pt idx="26">
                  <c:v>109238</c:v>
                </c:pt>
                <c:pt idx="27">
                  <c:v>42700</c:v>
                </c:pt>
                <c:pt idx="28">
                  <c:v>39611</c:v>
                </c:pt>
                <c:pt idx="29">
                  <c:v>22129</c:v>
                </c:pt>
                <c:pt idx="30">
                  <c:v>61471</c:v>
                </c:pt>
                <c:pt idx="31">
                  <c:v>44137</c:v>
                </c:pt>
                <c:pt idx="32">
                  <c:v>28989</c:v>
                </c:pt>
                <c:pt idx="33">
                  <c:v>41967</c:v>
                </c:pt>
                <c:pt idx="34">
                  <c:v>34819</c:v>
                </c:pt>
                <c:pt idx="35">
                  <c:v>40645</c:v>
                </c:pt>
                <c:pt idx="36">
                  <c:v>74316</c:v>
                </c:pt>
                <c:pt idx="37">
                  <c:v>29680</c:v>
                </c:pt>
                <c:pt idx="38">
                  <c:v>19261</c:v>
                </c:pt>
                <c:pt idx="39">
                  <c:v>30268</c:v>
                </c:pt>
                <c:pt idx="40">
                  <c:v>33604</c:v>
                </c:pt>
                <c:pt idx="41">
                  <c:v>11231</c:v>
                </c:pt>
                <c:pt idx="42">
                  <c:v>19377</c:v>
                </c:pt>
                <c:pt idx="43">
                  <c:v>10616</c:v>
                </c:pt>
                <c:pt idx="44">
                  <c:v>33477</c:v>
                </c:pt>
                <c:pt idx="45">
                  <c:v>13879</c:v>
                </c:pt>
                <c:pt idx="46">
                  <c:v>15863</c:v>
                </c:pt>
                <c:pt idx="47">
                  <c:v>16064</c:v>
                </c:pt>
                <c:pt idx="48">
                  <c:v>13318</c:v>
                </c:pt>
              </c:numCache>
            </c:numRef>
          </c:val>
          <c:extLst>
            <c:ext xmlns:c16="http://schemas.microsoft.com/office/drawing/2014/chart" uri="{C3380CC4-5D6E-409C-BE32-E72D297353CC}">
              <c16:uniqueId val="{00000000-8ED2-473E-9D57-4F54CD8F5D97}"/>
            </c:ext>
          </c:extLst>
        </c:ser>
        <c:dLbls>
          <c:showLegendKey val="0"/>
          <c:showVal val="0"/>
          <c:showCatName val="0"/>
          <c:showSerName val="0"/>
          <c:showPercent val="0"/>
          <c:showBubbleSize val="0"/>
        </c:dLbls>
        <c:gapWidth val="40"/>
        <c:axId val="1767708672"/>
        <c:axId val="1"/>
      </c:barChart>
      <c:catAx>
        <c:axId val="17677086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767708672"/>
        <c:crosses val="autoZero"/>
        <c:crossBetween val="between"/>
        <c:dispUnits>
          <c:builtInUnit val="tenThousands"/>
        </c:dispUnits>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市区町別人口増減数(</a:t>
            </a:r>
            <a:r>
              <a:rPr lang="en-US" altLang="ja-JP" sz="1200" b="0" i="0" u="none" strike="noStrike" baseline="0">
                <a:solidFill>
                  <a:srgbClr val="000000"/>
                </a:solidFill>
                <a:latin typeface="ＭＳ Ｐゴシック"/>
                <a:ea typeface="ＭＳ Ｐゴシック"/>
              </a:rPr>
              <a:t>2020</a:t>
            </a:r>
            <a:r>
              <a:rPr lang="ja-JP" altLang="en-US" sz="1200" b="0" i="0" u="none" strike="noStrike" baseline="0">
                <a:solidFill>
                  <a:srgbClr val="000000"/>
                </a:solidFill>
                <a:latin typeface="ＭＳ Ｐゴシック"/>
                <a:ea typeface="ＭＳ Ｐゴシック"/>
              </a:rPr>
              <a:t>年国勢調査)</a:t>
            </a:r>
          </a:p>
        </c:rich>
      </c:tx>
      <c:layout>
        <c:manualLayout>
          <c:xMode val="edge"/>
          <c:yMode val="edge"/>
          <c:x val="0.32697547683923706"/>
          <c:y val="0.11320775168590651"/>
        </c:manualLayout>
      </c:layout>
      <c:overlay val="0"/>
      <c:spPr>
        <a:noFill/>
        <a:ln w="25400">
          <a:noFill/>
        </a:ln>
      </c:spPr>
    </c:title>
    <c:autoTitleDeleted val="0"/>
    <c:plotArea>
      <c:layout>
        <c:manualLayout>
          <c:layoutTarget val="inner"/>
          <c:xMode val="edge"/>
          <c:yMode val="edge"/>
          <c:x val="9.6730245231607628E-2"/>
          <c:y val="9.4339912354781952E-2"/>
          <c:w val="0.89100817438692093"/>
          <c:h val="0.7924552637801684"/>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'6市町ｸﾞﾗﾌ1'!$D$9:$D$57</c:f>
              <c:strCache>
                <c:ptCount val="49"/>
                <c:pt idx="0">
                  <c:v>東灘区</c:v>
                </c:pt>
                <c:pt idx="1">
                  <c:v>灘　区</c:v>
                </c:pt>
                <c:pt idx="2">
                  <c:v>兵庫区</c:v>
                </c:pt>
                <c:pt idx="3">
                  <c:v>長田区</c:v>
                </c:pt>
                <c:pt idx="4">
                  <c:v>須磨区</c:v>
                </c:pt>
                <c:pt idx="5">
                  <c:v>垂水区</c:v>
                </c:pt>
                <c:pt idx="6">
                  <c:v>北　区</c:v>
                </c:pt>
                <c:pt idx="7">
                  <c:v>中央区</c:v>
                </c:pt>
                <c:pt idx="8">
                  <c:v>西　区</c:v>
                </c:pt>
                <c:pt idx="9">
                  <c:v>姫路市</c:v>
                </c:pt>
                <c:pt idx="10">
                  <c:v>尼崎市</c:v>
                </c:pt>
                <c:pt idx="11">
                  <c:v>明石市</c:v>
                </c:pt>
                <c:pt idx="12">
                  <c:v>西宮市</c:v>
                </c:pt>
                <c:pt idx="13">
                  <c:v>洲本市</c:v>
                </c:pt>
                <c:pt idx="14">
                  <c:v>芦屋市</c:v>
                </c:pt>
                <c:pt idx="15">
                  <c:v>伊丹市</c:v>
                </c:pt>
                <c:pt idx="16">
                  <c:v>相生市</c:v>
                </c:pt>
                <c:pt idx="17">
                  <c:v>豊岡市</c:v>
                </c:pt>
                <c:pt idx="18">
                  <c:v>加古川市</c:v>
                </c:pt>
                <c:pt idx="19">
                  <c:v>赤穂市</c:v>
                </c:pt>
                <c:pt idx="20">
                  <c:v>西脇市</c:v>
                </c:pt>
                <c:pt idx="21">
                  <c:v>宝塚市</c:v>
                </c:pt>
                <c:pt idx="22">
                  <c:v>三木市</c:v>
                </c:pt>
                <c:pt idx="23">
                  <c:v>高砂市</c:v>
                </c:pt>
                <c:pt idx="24">
                  <c:v>川西市</c:v>
                </c:pt>
                <c:pt idx="25">
                  <c:v>小野市</c:v>
                </c:pt>
                <c:pt idx="26">
                  <c:v>三田市</c:v>
                </c:pt>
                <c:pt idx="27">
                  <c:v>加西市</c:v>
                </c:pt>
                <c:pt idx="28">
                  <c:v>篠山市</c:v>
                </c:pt>
                <c:pt idx="29">
                  <c:v>養父市</c:v>
                </c:pt>
                <c:pt idx="30">
                  <c:v>丹波市</c:v>
                </c:pt>
                <c:pt idx="31">
                  <c:v>南あわじ市</c:v>
                </c:pt>
                <c:pt idx="32">
                  <c:v>朝来市</c:v>
                </c:pt>
                <c:pt idx="33">
                  <c:v>淡路市</c:v>
                </c:pt>
                <c:pt idx="34">
                  <c:v>宍粟市</c:v>
                </c:pt>
                <c:pt idx="35">
                  <c:v>加東市</c:v>
                </c:pt>
                <c:pt idx="36">
                  <c:v>たつの市</c:v>
                </c:pt>
                <c:pt idx="37">
                  <c:v>猪名川町</c:v>
                </c:pt>
                <c:pt idx="38">
                  <c:v>多可町</c:v>
                </c:pt>
                <c:pt idx="39">
                  <c:v>稲美町</c:v>
                </c:pt>
                <c:pt idx="40">
                  <c:v>播磨町</c:v>
                </c:pt>
                <c:pt idx="41">
                  <c:v>市川町</c:v>
                </c:pt>
                <c:pt idx="42">
                  <c:v>福崎町</c:v>
                </c:pt>
                <c:pt idx="43">
                  <c:v>神河町</c:v>
                </c:pt>
                <c:pt idx="44">
                  <c:v>太子町</c:v>
                </c:pt>
                <c:pt idx="45">
                  <c:v>上郡町</c:v>
                </c:pt>
                <c:pt idx="46">
                  <c:v>佐用町</c:v>
                </c:pt>
                <c:pt idx="47">
                  <c:v>香美町</c:v>
                </c:pt>
                <c:pt idx="48">
                  <c:v>新温泉町</c:v>
                </c:pt>
              </c:strCache>
            </c:strRef>
          </c:cat>
          <c:val>
            <c:numRef>
              <c:f>'6市町ｸﾞﾗﾌ1'!$G$9:$G$57</c:f>
              <c:numCache>
                <c:formatCode>#,##0;"▲ "#,##0</c:formatCode>
                <c:ptCount val="49"/>
                <c:pt idx="0">
                  <c:v>-72</c:v>
                </c:pt>
                <c:pt idx="1">
                  <c:v>659</c:v>
                </c:pt>
                <c:pt idx="2">
                  <c:v>2188</c:v>
                </c:pt>
                <c:pt idx="3">
                  <c:v>-3121</c:v>
                </c:pt>
                <c:pt idx="4">
                  <c:v>-3749</c:v>
                </c:pt>
                <c:pt idx="5">
                  <c:v>-4172</c:v>
                </c:pt>
                <c:pt idx="6">
                  <c:v>-9313</c:v>
                </c:pt>
                <c:pt idx="7">
                  <c:v>12365</c:v>
                </c:pt>
                <c:pt idx="8">
                  <c:v>-6905</c:v>
                </c:pt>
                <c:pt idx="9">
                  <c:v>-5169</c:v>
                </c:pt>
                <c:pt idx="10">
                  <c:v>7030</c:v>
                </c:pt>
                <c:pt idx="11">
                  <c:v>10192</c:v>
                </c:pt>
                <c:pt idx="12">
                  <c:v>-2263</c:v>
                </c:pt>
                <c:pt idx="13">
                  <c:v>-3022</c:v>
                </c:pt>
                <c:pt idx="14">
                  <c:v>-1428</c:v>
                </c:pt>
                <c:pt idx="15">
                  <c:v>1255</c:v>
                </c:pt>
                <c:pt idx="16">
                  <c:v>-1774</c:v>
                </c:pt>
                <c:pt idx="17">
                  <c:v>-4761</c:v>
                </c:pt>
                <c:pt idx="18">
                  <c:v>-6557</c:v>
                </c:pt>
                <c:pt idx="19">
                  <c:v>-2675</c:v>
                </c:pt>
                <c:pt idx="20">
                  <c:v>-2193</c:v>
                </c:pt>
                <c:pt idx="21">
                  <c:v>1529</c:v>
                </c:pt>
                <c:pt idx="22">
                  <c:v>-1884</c:v>
                </c:pt>
                <c:pt idx="23">
                  <c:v>-3308</c:v>
                </c:pt>
                <c:pt idx="24">
                  <c:v>-4054</c:v>
                </c:pt>
                <c:pt idx="25">
                  <c:v>-1018</c:v>
                </c:pt>
                <c:pt idx="26">
                  <c:v>-3453</c:v>
                </c:pt>
                <c:pt idx="27">
                  <c:v>-1613</c:v>
                </c:pt>
                <c:pt idx="28">
                  <c:v>-1879</c:v>
                </c:pt>
                <c:pt idx="29">
                  <c:v>-2159</c:v>
                </c:pt>
                <c:pt idx="30">
                  <c:v>-3189</c:v>
                </c:pt>
                <c:pt idx="31">
                  <c:v>-2775</c:v>
                </c:pt>
                <c:pt idx="32">
                  <c:v>-1816</c:v>
                </c:pt>
                <c:pt idx="33">
                  <c:v>-2010</c:v>
                </c:pt>
                <c:pt idx="34">
                  <c:v>-2954</c:v>
                </c:pt>
                <c:pt idx="35">
                  <c:v>335</c:v>
                </c:pt>
                <c:pt idx="36">
                  <c:v>-3103</c:v>
                </c:pt>
                <c:pt idx="37">
                  <c:v>-1158</c:v>
                </c:pt>
                <c:pt idx="38">
                  <c:v>-1939</c:v>
                </c:pt>
                <c:pt idx="39">
                  <c:v>-752</c:v>
                </c:pt>
                <c:pt idx="40">
                  <c:v>-135</c:v>
                </c:pt>
                <c:pt idx="41">
                  <c:v>-1069</c:v>
                </c:pt>
                <c:pt idx="42">
                  <c:v>-361</c:v>
                </c:pt>
                <c:pt idx="43">
                  <c:v>-836</c:v>
                </c:pt>
                <c:pt idx="44">
                  <c:v>-213</c:v>
                </c:pt>
                <c:pt idx="45">
                  <c:v>-1345</c:v>
                </c:pt>
                <c:pt idx="46">
                  <c:v>-1647</c:v>
                </c:pt>
                <c:pt idx="47">
                  <c:v>-2006</c:v>
                </c:pt>
                <c:pt idx="48">
                  <c:v>-1501</c:v>
                </c:pt>
              </c:numCache>
            </c:numRef>
          </c:val>
          <c:extLst>
            <c:ext xmlns:c16="http://schemas.microsoft.com/office/drawing/2014/chart" uri="{C3380CC4-5D6E-409C-BE32-E72D297353CC}">
              <c16:uniqueId val="{00000000-CD7D-43B2-8727-B408CC33131A}"/>
            </c:ext>
          </c:extLst>
        </c:ser>
        <c:dLbls>
          <c:showLegendKey val="0"/>
          <c:showVal val="0"/>
          <c:showCatName val="0"/>
          <c:showSerName val="0"/>
          <c:showPercent val="0"/>
          <c:showBubbleSize val="0"/>
        </c:dLbls>
        <c:gapWidth val="40"/>
        <c:axId val="1763389648"/>
        <c:axId val="1"/>
      </c:barChart>
      <c:catAx>
        <c:axId val="1763389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800"/>
        <c:tickLblSkip val="1"/>
        <c:tickMarkSkip val="1"/>
        <c:noMultiLvlLbl val="0"/>
      </c:catAx>
      <c:valAx>
        <c:axId val="1"/>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7633896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市区町別人口増減率(</a:t>
            </a:r>
            <a:r>
              <a:rPr lang="en-US" altLang="ja-JP" sz="1200" b="0" i="0" u="none" strike="noStrike" baseline="0">
                <a:solidFill>
                  <a:srgbClr val="000000"/>
                </a:solidFill>
                <a:latin typeface="ＭＳ Ｐゴシック"/>
                <a:ea typeface="ＭＳ Ｐゴシック"/>
              </a:rPr>
              <a:t>2020</a:t>
            </a:r>
            <a:r>
              <a:rPr lang="ja-JP" altLang="en-US" sz="1200" b="0" i="0" u="none" strike="noStrike" baseline="0">
                <a:solidFill>
                  <a:srgbClr val="000000"/>
                </a:solidFill>
                <a:latin typeface="ＭＳ Ｐゴシック"/>
                <a:ea typeface="ＭＳ Ｐゴシック"/>
              </a:rPr>
              <a:t>年国勢調査)</a:t>
            </a:r>
          </a:p>
        </c:rich>
      </c:tx>
      <c:layout>
        <c:manualLayout>
          <c:xMode val="edge"/>
          <c:yMode val="edge"/>
          <c:x val="0.31834695731153495"/>
          <c:y val="9.2735310741024646E-2"/>
        </c:manualLayout>
      </c:layout>
      <c:overlay val="0"/>
      <c:spPr>
        <a:noFill/>
        <a:ln w="25400">
          <a:noFill/>
        </a:ln>
      </c:spPr>
    </c:title>
    <c:autoTitleDeleted val="0"/>
    <c:plotArea>
      <c:layout>
        <c:manualLayout>
          <c:layoutTarget val="inner"/>
          <c:xMode val="edge"/>
          <c:yMode val="edge"/>
          <c:x val="5.3133514986376022E-2"/>
          <c:y val="0.11635255857089774"/>
          <c:w val="0.92370572207084467"/>
          <c:h val="0.73270665262213974"/>
        </c:manualLayout>
      </c:layout>
      <c:barChart>
        <c:barDir val="col"/>
        <c:grouping val="clustered"/>
        <c:varyColors val="0"/>
        <c:ser>
          <c:idx val="0"/>
          <c:order val="0"/>
          <c:spPr>
            <a:solidFill>
              <a:schemeClr val="accent5">
                <a:lumMod val="20000"/>
                <a:lumOff val="80000"/>
              </a:schemeClr>
            </a:solidFill>
            <a:ln w="12700">
              <a:solidFill>
                <a:srgbClr val="000000"/>
              </a:solidFill>
              <a:prstDash val="solid"/>
            </a:ln>
          </c:spPr>
          <c:invertIfNegative val="0"/>
          <c:dLbls>
            <c:dLbl>
              <c:idx val="37"/>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4C-4CF8-ACA6-398D480A5CDA}"/>
                </c:ext>
              </c:extLst>
            </c:dLbl>
            <c:dLbl>
              <c:idx val="48"/>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4C-4CF8-ACA6-398D480A5C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'6市町ｸﾞﾗﾌ1'!$D$9:$D$57</c:f>
              <c:strCache>
                <c:ptCount val="49"/>
                <c:pt idx="0">
                  <c:v>東灘区</c:v>
                </c:pt>
                <c:pt idx="1">
                  <c:v>灘　区</c:v>
                </c:pt>
                <c:pt idx="2">
                  <c:v>兵庫区</c:v>
                </c:pt>
                <c:pt idx="3">
                  <c:v>長田区</c:v>
                </c:pt>
                <c:pt idx="4">
                  <c:v>須磨区</c:v>
                </c:pt>
                <c:pt idx="5">
                  <c:v>垂水区</c:v>
                </c:pt>
                <c:pt idx="6">
                  <c:v>北　区</c:v>
                </c:pt>
                <c:pt idx="7">
                  <c:v>中央区</c:v>
                </c:pt>
                <c:pt idx="8">
                  <c:v>西　区</c:v>
                </c:pt>
                <c:pt idx="9">
                  <c:v>姫路市</c:v>
                </c:pt>
                <c:pt idx="10">
                  <c:v>尼崎市</c:v>
                </c:pt>
                <c:pt idx="11">
                  <c:v>明石市</c:v>
                </c:pt>
                <c:pt idx="12">
                  <c:v>西宮市</c:v>
                </c:pt>
                <c:pt idx="13">
                  <c:v>洲本市</c:v>
                </c:pt>
                <c:pt idx="14">
                  <c:v>芦屋市</c:v>
                </c:pt>
                <c:pt idx="15">
                  <c:v>伊丹市</c:v>
                </c:pt>
                <c:pt idx="16">
                  <c:v>相生市</c:v>
                </c:pt>
                <c:pt idx="17">
                  <c:v>豊岡市</c:v>
                </c:pt>
                <c:pt idx="18">
                  <c:v>加古川市</c:v>
                </c:pt>
                <c:pt idx="19">
                  <c:v>赤穂市</c:v>
                </c:pt>
                <c:pt idx="20">
                  <c:v>西脇市</c:v>
                </c:pt>
                <c:pt idx="21">
                  <c:v>宝塚市</c:v>
                </c:pt>
                <c:pt idx="22">
                  <c:v>三木市</c:v>
                </c:pt>
                <c:pt idx="23">
                  <c:v>高砂市</c:v>
                </c:pt>
                <c:pt idx="24">
                  <c:v>川西市</c:v>
                </c:pt>
                <c:pt idx="25">
                  <c:v>小野市</c:v>
                </c:pt>
                <c:pt idx="26">
                  <c:v>三田市</c:v>
                </c:pt>
                <c:pt idx="27">
                  <c:v>加西市</c:v>
                </c:pt>
                <c:pt idx="28">
                  <c:v>篠山市</c:v>
                </c:pt>
                <c:pt idx="29">
                  <c:v>養父市</c:v>
                </c:pt>
                <c:pt idx="30">
                  <c:v>丹波市</c:v>
                </c:pt>
                <c:pt idx="31">
                  <c:v>南あわじ市</c:v>
                </c:pt>
                <c:pt idx="32">
                  <c:v>朝来市</c:v>
                </c:pt>
                <c:pt idx="33">
                  <c:v>淡路市</c:v>
                </c:pt>
                <c:pt idx="34">
                  <c:v>宍粟市</c:v>
                </c:pt>
                <c:pt idx="35">
                  <c:v>加東市</c:v>
                </c:pt>
                <c:pt idx="36">
                  <c:v>たつの市</c:v>
                </c:pt>
                <c:pt idx="37">
                  <c:v>猪名川町</c:v>
                </c:pt>
                <c:pt idx="38">
                  <c:v>多可町</c:v>
                </c:pt>
                <c:pt idx="39">
                  <c:v>稲美町</c:v>
                </c:pt>
                <c:pt idx="40">
                  <c:v>播磨町</c:v>
                </c:pt>
                <c:pt idx="41">
                  <c:v>市川町</c:v>
                </c:pt>
                <c:pt idx="42">
                  <c:v>福崎町</c:v>
                </c:pt>
                <c:pt idx="43">
                  <c:v>神河町</c:v>
                </c:pt>
                <c:pt idx="44">
                  <c:v>太子町</c:v>
                </c:pt>
                <c:pt idx="45">
                  <c:v>上郡町</c:v>
                </c:pt>
                <c:pt idx="46">
                  <c:v>佐用町</c:v>
                </c:pt>
                <c:pt idx="47">
                  <c:v>香美町</c:v>
                </c:pt>
                <c:pt idx="48">
                  <c:v>新温泉町</c:v>
                </c:pt>
              </c:strCache>
            </c:strRef>
          </c:cat>
          <c:val>
            <c:numRef>
              <c:f>'6市町ｸﾞﾗﾌ1'!$H$9:$H$57</c:f>
              <c:numCache>
                <c:formatCode>0.00;"▲ "0.00</c:formatCode>
                <c:ptCount val="49"/>
                <c:pt idx="0">
                  <c:v>-3.3702500538303828E-2</c:v>
                </c:pt>
                <c:pt idx="1">
                  <c:v>0.48424548821350893</c:v>
                </c:pt>
                <c:pt idx="2">
                  <c:v>2.045701035940013</c:v>
                </c:pt>
                <c:pt idx="3">
                  <c:v>-3.1875561728899418</c:v>
                </c:pt>
                <c:pt idx="4">
                  <c:v>-2.3075313292463746</c:v>
                </c:pt>
                <c:pt idx="5">
                  <c:v>-1.900908535863018</c:v>
                </c:pt>
                <c:pt idx="6">
                  <c:v>-4.2369372853210807</c:v>
                </c:pt>
                <c:pt idx="7">
                  <c:v>9.1488905166736956</c:v>
                </c:pt>
                <c:pt idx="8">
                  <c:v>-2.809400200177393</c:v>
                </c:pt>
                <c:pt idx="9">
                  <c:v>-0.96497057857164192</c:v>
                </c:pt>
                <c:pt idx="10">
                  <c:v>1.5533748892419399</c:v>
                </c:pt>
                <c:pt idx="11">
                  <c:v>3.4736494108905993</c:v>
                </c:pt>
                <c:pt idx="12">
                  <c:v>-0.46387209183150557</c:v>
                </c:pt>
                <c:pt idx="13">
                  <c:v>-6.8281440643499476</c:v>
                </c:pt>
                <c:pt idx="14">
                  <c:v>-1.4976402726796016</c:v>
                </c:pt>
                <c:pt idx="15">
                  <c:v>0.63743441536343926</c:v>
                </c:pt>
                <c:pt idx="16">
                  <c:v>-5.8880148693949348</c:v>
                </c:pt>
                <c:pt idx="17">
                  <c:v>-5.7884498480243165</c:v>
                </c:pt>
                <c:pt idx="18">
                  <c:v>-2.4518107203619568</c:v>
                </c:pt>
                <c:pt idx="19">
                  <c:v>-5.5078551279675505</c:v>
                </c:pt>
                <c:pt idx="20">
                  <c:v>-5.3663191895463225</c:v>
                </c:pt>
                <c:pt idx="21">
                  <c:v>0.67984864586065996</c:v>
                </c:pt>
                <c:pt idx="22">
                  <c:v>-2.441110160926689</c:v>
                </c:pt>
                <c:pt idx="23">
                  <c:v>-3.6339668241239154</c:v>
                </c:pt>
                <c:pt idx="24">
                  <c:v>-2.5924860111910473</c:v>
                </c:pt>
                <c:pt idx="25">
                  <c:v>-2.0955125566076576</c:v>
                </c:pt>
                <c:pt idx="26">
                  <c:v>-3.0641311196102619</c:v>
                </c:pt>
                <c:pt idx="27">
                  <c:v>-3.6400153453839734</c:v>
                </c:pt>
                <c:pt idx="28">
                  <c:v>-4.5288021209930109</c:v>
                </c:pt>
                <c:pt idx="29">
                  <c:v>-8.8891633728590254</c:v>
                </c:pt>
                <c:pt idx="30">
                  <c:v>-4.931951747602846</c:v>
                </c:pt>
                <c:pt idx="31">
                  <c:v>-5.9153308321964531</c:v>
                </c:pt>
                <c:pt idx="32">
                  <c:v>-5.8951468917383547</c:v>
                </c:pt>
                <c:pt idx="33">
                  <c:v>-4.5705709802851491</c:v>
                </c:pt>
                <c:pt idx="34">
                  <c:v>-7.8204008153972406</c:v>
                </c:pt>
                <c:pt idx="35">
                  <c:v>0.83105929049863558</c:v>
                </c:pt>
                <c:pt idx="36">
                  <c:v>-4.0080600369418358</c:v>
                </c:pt>
                <c:pt idx="37">
                  <c:v>-3.7551073351060378</c:v>
                </c:pt>
                <c:pt idx="38">
                  <c:v>-9.1462264150943398</c:v>
                </c:pt>
                <c:pt idx="39">
                  <c:v>-2.4242424242424243</c:v>
                </c:pt>
                <c:pt idx="40">
                  <c:v>-0.40013041287530748</c:v>
                </c:pt>
                <c:pt idx="41">
                  <c:v>-8.691056910569106</c:v>
                </c:pt>
                <c:pt idx="42">
                  <c:v>-1.8289593677170941</c:v>
                </c:pt>
                <c:pt idx="43">
                  <c:v>-7.3000349283967871</c:v>
                </c:pt>
                <c:pt idx="44">
                  <c:v>-0.63223508459483535</c:v>
                </c:pt>
                <c:pt idx="45">
                  <c:v>-8.834734629532317</c:v>
                </c:pt>
                <c:pt idx="46">
                  <c:v>-9.4060536836093664</c:v>
                </c:pt>
                <c:pt idx="47">
                  <c:v>-11.101272827891533</c:v>
                </c:pt>
                <c:pt idx="48">
                  <c:v>-10.128888588973615</c:v>
                </c:pt>
              </c:numCache>
            </c:numRef>
          </c:val>
          <c:extLst>
            <c:ext xmlns:c16="http://schemas.microsoft.com/office/drawing/2014/chart" uri="{C3380CC4-5D6E-409C-BE32-E72D297353CC}">
              <c16:uniqueId val="{00000002-824C-4CF8-ACA6-398D480A5CDA}"/>
            </c:ext>
          </c:extLst>
        </c:ser>
        <c:dLbls>
          <c:showLegendKey val="0"/>
          <c:showVal val="0"/>
          <c:showCatName val="0"/>
          <c:showSerName val="0"/>
          <c:showPercent val="0"/>
          <c:showBubbleSize val="0"/>
        </c:dLbls>
        <c:gapWidth val="40"/>
        <c:axId val="1882149200"/>
        <c:axId val="1"/>
      </c:barChart>
      <c:catAx>
        <c:axId val="18821492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0"/>
        <c:tickLblSkip val="1"/>
        <c:tickMarkSkip val="1"/>
        <c:noMultiLvlLbl val="0"/>
      </c:catAx>
      <c:valAx>
        <c:axId val="1"/>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88214920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市区町別人口（神戸市総数を除く） 　　　</a:t>
            </a:r>
          </a:p>
        </c:rich>
      </c:tx>
      <c:layout>
        <c:manualLayout>
          <c:xMode val="edge"/>
          <c:yMode val="edge"/>
          <c:x val="0.37655172413793103"/>
          <c:y val="2.7892349277235877E-2"/>
        </c:manualLayout>
      </c:layout>
      <c:overlay val="0"/>
      <c:spPr>
        <a:solidFill>
          <a:srgbClr val="FFFFFF"/>
        </a:solidFill>
        <a:ln w="25400">
          <a:noFill/>
        </a:ln>
      </c:spPr>
    </c:title>
    <c:autoTitleDeleted val="0"/>
    <c:plotArea>
      <c:layout>
        <c:manualLayout>
          <c:layoutTarget val="inner"/>
          <c:xMode val="edge"/>
          <c:yMode val="edge"/>
          <c:x val="0.04"/>
          <c:y val="0.10191082802547771"/>
          <c:w val="0.94896551724137934"/>
          <c:h val="0.63694267515923564"/>
        </c:manualLayout>
      </c:layout>
      <c:barChart>
        <c:barDir val="col"/>
        <c:grouping val="clustered"/>
        <c:varyColors val="0"/>
        <c:ser>
          <c:idx val="0"/>
          <c:order val="0"/>
          <c:tx>
            <c:strRef>
              <c:f>'6市町ｸﾞﾗﾌ1'!$E$74</c:f>
              <c:strCache>
                <c:ptCount val="1"/>
                <c:pt idx="0">
                  <c:v>人口</c:v>
                </c:pt>
              </c:strCache>
            </c:strRef>
          </c:tx>
          <c:spPr>
            <a:solidFill>
              <a:srgbClr val="9999FF"/>
            </a:solidFill>
            <a:ln w="12700">
              <a:solidFill>
                <a:srgbClr val="000000"/>
              </a:solidFill>
              <a:prstDash val="solid"/>
            </a:ln>
          </c:spPr>
          <c:invertIfNegative val="0"/>
          <c:dPt>
            <c:idx val="0"/>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0-11BF-4B58-AF1A-DE598AB83474}"/>
              </c:ext>
            </c:extLst>
          </c:dPt>
          <c:dPt>
            <c:idx val="1"/>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1-11BF-4B58-AF1A-DE598AB83474}"/>
              </c:ext>
            </c:extLst>
          </c:dPt>
          <c:dPt>
            <c:idx val="2"/>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2-11BF-4B58-AF1A-DE598AB83474}"/>
              </c:ext>
            </c:extLst>
          </c:dPt>
          <c:dPt>
            <c:idx val="3"/>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3-11BF-4B58-AF1A-DE598AB83474}"/>
              </c:ext>
            </c:extLst>
          </c:dPt>
          <c:dPt>
            <c:idx val="4"/>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4-11BF-4B58-AF1A-DE598AB83474}"/>
              </c:ext>
            </c:extLst>
          </c:dPt>
          <c:dPt>
            <c:idx val="5"/>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5-11BF-4B58-AF1A-DE598AB83474}"/>
              </c:ext>
            </c:extLst>
          </c:dPt>
          <c:dPt>
            <c:idx val="6"/>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6-11BF-4B58-AF1A-DE598AB83474}"/>
              </c:ext>
            </c:extLst>
          </c:dPt>
          <c:dPt>
            <c:idx val="7"/>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7-11BF-4B58-AF1A-DE598AB83474}"/>
              </c:ext>
            </c:extLst>
          </c:dPt>
          <c:dPt>
            <c:idx val="8"/>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8-11BF-4B58-AF1A-DE598AB83474}"/>
              </c:ext>
            </c:extLst>
          </c:dPt>
          <c:cat>
            <c:strRef>
              <c:f>'6市町ｸﾞﾗﾌ1'!$D$76:$D$124</c:f>
              <c:strCache>
                <c:ptCount val="49"/>
                <c:pt idx="0">
                  <c:v>西　区</c:v>
                </c:pt>
                <c:pt idx="1">
                  <c:v>北　区</c:v>
                </c:pt>
                <c:pt idx="2">
                  <c:v>垂水区</c:v>
                </c:pt>
                <c:pt idx="3">
                  <c:v>東灘区</c:v>
                </c:pt>
                <c:pt idx="4">
                  <c:v>須磨区</c:v>
                </c:pt>
                <c:pt idx="5">
                  <c:v>灘　区</c:v>
                </c:pt>
                <c:pt idx="6">
                  <c:v>中央区</c:v>
                </c:pt>
                <c:pt idx="7">
                  <c:v>兵庫区</c:v>
                </c:pt>
                <c:pt idx="8">
                  <c:v>長田区</c:v>
                </c:pt>
                <c:pt idx="9">
                  <c:v>姫路市</c:v>
                </c:pt>
                <c:pt idx="10">
                  <c:v>西宮市</c:v>
                </c:pt>
                <c:pt idx="11">
                  <c:v>尼崎市</c:v>
                </c:pt>
                <c:pt idx="12">
                  <c:v>明石市</c:v>
                </c:pt>
                <c:pt idx="13">
                  <c:v>加古川市</c:v>
                </c:pt>
                <c:pt idx="14">
                  <c:v>宝塚市</c:v>
                </c:pt>
                <c:pt idx="15">
                  <c:v>伊丹市</c:v>
                </c:pt>
                <c:pt idx="16">
                  <c:v>川西市</c:v>
                </c:pt>
                <c:pt idx="17">
                  <c:v>三田市</c:v>
                </c:pt>
                <c:pt idx="18">
                  <c:v>高砂市</c:v>
                </c:pt>
                <c:pt idx="19">
                  <c:v>芦屋市</c:v>
                </c:pt>
                <c:pt idx="20">
                  <c:v>豊岡市</c:v>
                </c:pt>
                <c:pt idx="21">
                  <c:v>三木市</c:v>
                </c:pt>
                <c:pt idx="22">
                  <c:v>たつの市</c:v>
                </c:pt>
                <c:pt idx="23">
                  <c:v>丹波市</c:v>
                </c:pt>
                <c:pt idx="24">
                  <c:v>赤穂市</c:v>
                </c:pt>
                <c:pt idx="25">
                  <c:v>南あわじ市</c:v>
                </c:pt>
                <c:pt idx="26">
                  <c:v>小野市</c:v>
                </c:pt>
                <c:pt idx="27">
                  <c:v>加西市</c:v>
                </c:pt>
                <c:pt idx="28">
                  <c:v>洲本市</c:v>
                </c:pt>
                <c:pt idx="29">
                  <c:v>淡路市</c:v>
                </c:pt>
                <c:pt idx="30">
                  <c:v>篠山市</c:v>
                </c:pt>
                <c:pt idx="31">
                  <c:v>西脇市</c:v>
                </c:pt>
                <c:pt idx="32">
                  <c:v>宍粟市</c:v>
                </c:pt>
                <c:pt idx="33">
                  <c:v>加東市</c:v>
                </c:pt>
                <c:pt idx="34">
                  <c:v>太子町</c:v>
                </c:pt>
                <c:pt idx="35">
                  <c:v>播磨町</c:v>
                </c:pt>
                <c:pt idx="36">
                  <c:v>朝来市</c:v>
                </c:pt>
                <c:pt idx="37">
                  <c:v>猪名川町</c:v>
                </c:pt>
                <c:pt idx="38">
                  <c:v>相生市</c:v>
                </c:pt>
                <c:pt idx="39">
                  <c:v>稲美町</c:v>
                </c:pt>
                <c:pt idx="40">
                  <c:v>養父市</c:v>
                </c:pt>
                <c:pt idx="41">
                  <c:v>多可町</c:v>
                </c:pt>
                <c:pt idx="42">
                  <c:v>福崎町</c:v>
                </c:pt>
                <c:pt idx="43">
                  <c:v>香美町</c:v>
                </c:pt>
                <c:pt idx="44">
                  <c:v>佐用町</c:v>
                </c:pt>
                <c:pt idx="45">
                  <c:v>上郡町</c:v>
                </c:pt>
                <c:pt idx="46">
                  <c:v>新温泉町</c:v>
                </c:pt>
                <c:pt idx="47">
                  <c:v>市川町</c:v>
                </c:pt>
                <c:pt idx="48">
                  <c:v>神河町</c:v>
                </c:pt>
              </c:strCache>
            </c:strRef>
          </c:cat>
          <c:val>
            <c:numRef>
              <c:f>'6市町ｸﾞﾗﾌ1'!$E$76:$E$124</c:f>
              <c:numCache>
                <c:formatCode>#,##0</c:formatCode>
                <c:ptCount val="49"/>
                <c:pt idx="0">
                  <c:v>249412</c:v>
                </c:pt>
                <c:pt idx="1">
                  <c:v>227003</c:v>
                </c:pt>
                <c:pt idx="2">
                  <c:v>220501</c:v>
                </c:pt>
                <c:pt idx="3">
                  <c:v>210507</c:v>
                </c:pt>
                <c:pt idx="4">
                  <c:v>167547</c:v>
                </c:pt>
                <c:pt idx="5">
                  <c:v>133499</c:v>
                </c:pt>
                <c:pt idx="6">
                  <c:v>126388</c:v>
                </c:pt>
                <c:pt idx="7">
                  <c:v>108339</c:v>
                </c:pt>
                <c:pt idx="8">
                  <c:v>101677</c:v>
                </c:pt>
                <c:pt idx="9">
                  <c:v>536338</c:v>
                </c:pt>
                <c:pt idx="10">
                  <c:v>482790</c:v>
                </c:pt>
                <c:pt idx="11">
                  <c:v>453608</c:v>
                </c:pt>
                <c:pt idx="12">
                  <c:v>290988</c:v>
                </c:pt>
                <c:pt idx="13">
                  <c:v>266865</c:v>
                </c:pt>
                <c:pt idx="14">
                  <c:v>225587</c:v>
                </c:pt>
                <c:pt idx="15">
                  <c:v>196160</c:v>
                </c:pt>
                <c:pt idx="16">
                  <c:v>156476</c:v>
                </c:pt>
                <c:pt idx="17">
                  <c:v>114220</c:v>
                </c:pt>
                <c:pt idx="18">
                  <c:v>93927</c:v>
                </c:pt>
                <c:pt idx="19">
                  <c:v>93206</c:v>
                </c:pt>
                <c:pt idx="20">
                  <c:v>85607</c:v>
                </c:pt>
                <c:pt idx="21">
                  <c:v>81038</c:v>
                </c:pt>
                <c:pt idx="22">
                  <c:v>80541</c:v>
                </c:pt>
                <c:pt idx="23">
                  <c:v>67780</c:v>
                </c:pt>
                <c:pt idx="24">
                  <c:v>50534</c:v>
                </c:pt>
                <c:pt idx="25">
                  <c:v>49853</c:v>
                </c:pt>
                <c:pt idx="26">
                  <c:v>49685</c:v>
                </c:pt>
                <c:pt idx="27">
                  <c:v>48022</c:v>
                </c:pt>
                <c:pt idx="28">
                  <c:v>47271</c:v>
                </c:pt>
                <c:pt idx="29">
                  <c:v>46465</c:v>
                </c:pt>
                <c:pt idx="30">
                  <c:v>43268</c:v>
                </c:pt>
                <c:pt idx="31">
                  <c:v>42812</c:v>
                </c:pt>
                <c:pt idx="32">
                  <c:v>40945</c:v>
                </c:pt>
                <c:pt idx="33">
                  <c:v>40191</c:v>
                </c:pt>
                <c:pt idx="34">
                  <c:v>33439</c:v>
                </c:pt>
                <c:pt idx="35">
                  <c:v>33192</c:v>
                </c:pt>
                <c:pt idx="36">
                  <c:v>32819</c:v>
                </c:pt>
                <c:pt idx="37">
                  <c:v>31748</c:v>
                </c:pt>
                <c:pt idx="38">
                  <c:v>31171</c:v>
                </c:pt>
                <c:pt idx="39">
                  <c:v>31036</c:v>
                </c:pt>
                <c:pt idx="40">
                  <c:v>26509</c:v>
                </c:pt>
                <c:pt idx="41">
                  <c:v>23110</c:v>
                </c:pt>
                <c:pt idx="42">
                  <c:v>19829</c:v>
                </c:pt>
                <c:pt idx="43">
                  <c:v>19697</c:v>
                </c:pt>
                <c:pt idx="44">
                  <c:v>19273</c:v>
                </c:pt>
                <c:pt idx="45">
                  <c:v>16634</c:v>
                </c:pt>
                <c:pt idx="46">
                  <c:v>16014</c:v>
                </c:pt>
                <c:pt idx="47">
                  <c:v>13300</c:v>
                </c:pt>
                <c:pt idx="48">
                  <c:v>12296</c:v>
                </c:pt>
              </c:numCache>
            </c:numRef>
          </c:val>
          <c:extLst>
            <c:ext xmlns:c16="http://schemas.microsoft.com/office/drawing/2014/chart" uri="{C3380CC4-5D6E-409C-BE32-E72D297353CC}">
              <c16:uniqueId val="{00000009-11BF-4B58-AF1A-DE598AB83474}"/>
            </c:ext>
          </c:extLst>
        </c:ser>
        <c:dLbls>
          <c:showLegendKey val="0"/>
          <c:showVal val="0"/>
          <c:showCatName val="0"/>
          <c:showSerName val="0"/>
          <c:showPercent val="0"/>
          <c:showBubbleSize val="0"/>
        </c:dLbls>
        <c:gapWidth val="40"/>
        <c:axId val="1882159600"/>
        <c:axId val="1"/>
      </c:barChart>
      <c:catAx>
        <c:axId val="18821596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600000"/>
        </c:scaling>
        <c:delete val="0"/>
        <c:axPos val="l"/>
        <c:majorGridlines>
          <c:spPr>
            <a:ln w="3175">
              <a:solidFill>
                <a:srgbClr val="000000"/>
              </a:solidFill>
              <a:prstDash val="solid"/>
            </a:ln>
          </c:spPr>
        </c:majorGridlines>
        <c:numFmt formatCode="#,##0" sourceLinked="1"/>
        <c:majorTickMark val="in"/>
        <c:minorTickMark val="none"/>
        <c:tickLblPos val="nextTo"/>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882159600"/>
        <c:crosses val="autoZero"/>
        <c:crossBetween val="between"/>
        <c:dispUnits>
          <c:builtInUnit val="tenThousands"/>
          <c:dispUnitsLbl>
            <c:layout>
              <c:manualLayout>
                <c:xMode val="edge"/>
                <c:yMode val="edge"/>
                <c:x val="0.04"/>
                <c:y val="3.5031847133757961E-2"/>
              </c:manualLayout>
            </c:layout>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1000"/>
              <a:t>市区町別人口増減率（上位５・下位５）</a:t>
            </a:r>
            <a:endParaRPr lang="en-US" sz="1000"/>
          </a:p>
          <a:p>
            <a:pPr>
              <a:defRPr sz="1000"/>
            </a:pPr>
            <a:r>
              <a:rPr lang="en-US" sz="1000"/>
              <a:t>※</a:t>
            </a:r>
            <a:r>
              <a:rPr lang="ja-JP" sz="1000"/>
              <a:t>神戸市総数を除く</a:t>
            </a:r>
            <a:r>
              <a:rPr lang="en-US" sz="1000"/>
              <a:t>49</a:t>
            </a:r>
            <a:r>
              <a:rPr lang="ja-JP" sz="1000"/>
              <a:t>市区町で比較</a:t>
            </a:r>
          </a:p>
        </c:rich>
      </c:tx>
      <c:layout>
        <c:manualLayout>
          <c:xMode val="edge"/>
          <c:yMode val="edge"/>
          <c:x val="0.28455336944774484"/>
          <c:y val="4.0770997375328084E-2"/>
        </c:manualLayout>
      </c:layout>
      <c:overlay val="0"/>
      <c:spPr>
        <a:solidFill>
          <a:srgbClr val="FFFFFF"/>
        </a:solidFill>
        <a:ln w="25400">
          <a:noFill/>
        </a:ln>
      </c:spPr>
    </c:title>
    <c:autoTitleDeleted val="0"/>
    <c:plotArea>
      <c:layout>
        <c:manualLayout>
          <c:layoutTarget val="inner"/>
          <c:xMode val="edge"/>
          <c:yMode val="edge"/>
          <c:x val="8.3155736894215682E-2"/>
          <c:y val="9.6939017007675501E-2"/>
          <c:w val="0.89552332039924587"/>
          <c:h val="0.83673677838204119"/>
        </c:manualLayout>
      </c:layout>
      <c:barChart>
        <c:barDir val="col"/>
        <c:grouping val="clustered"/>
        <c:varyColors val="0"/>
        <c:ser>
          <c:idx val="0"/>
          <c:order val="0"/>
          <c:tx>
            <c:strRef>
              <c:f>'7市町ｸﾞﾗﾌ2'!$F$17</c:f>
              <c:strCache>
                <c:ptCount val="1"/>
                <c:pt idx="0">
                  <c:v>人口増減率</c:v>
                </c:pt>
              </c:strCache>
            </c:strRef>
          </c:tx>
          <c:spPr>
            <a:gradFill>
              <a:gsLst>
                <a:gs pos="0">
                  <a:schemeClr val="tx2">
                    <a:lumMod val="20000"/>
                    <a:lumOff val="80000"/>
                  </a:schemeClr>
                </a:gs>
                <a:gs pos="100000">
                  <a:schemeClr val="tx2">
                    <a:lumMod val="60000"/>
                    <a:lumOff val="40000"/>
                  </a:schemeClr>
                </a:gs>
              </a:gsLst>
              <a:lin ang="5400000" scaled="1"/>
            </a:gra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9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'7市町ｸﾞﾗﾌ2'!$E$18:$E$28</c:f>
              <c:strCache>
                <c:ptCount val="11"/>
                <c:pt idx="0">
                  <c:v>中央区</c:v>
                </c:pt>
                <c:pt idx="1">
                  <c:v>明石市</c:v>
                </c:pt>
                <c:pt idx="2">
                  <c:v>兵庫区</c:v>
                </c:pt>
                <c:pt idx="3">
                  <c:v>尼崎市</c:v>
                </c:pt>
                <c:pt idx="4">
                  <c:v>加東市</c:v>
                </c:pt>
                <c:pt idx="6">
                  <c:v>養父市</c:v>
                </c:pt>
                <c:pt idx="7">
                  <c:v>多可町</c:v>
                </c:pt>
                <c:pt idx="8">
                  <c:v>佐用町</c:v>
                </c:pt>
                <c:pt idx="9">
                  <c:v>新温泉町</c:v>
                </c:pt>
                <c:pt idx="10">
                  <c:v>香美町</c:v>
                </c:pt>
              </c:strCache>
            </c:strRef>
          </c:cat>
          <c:val>
            <c:numRef>
              <c:f>'7市町ｸﾞﾗﾌ2'!$F$18:$F$28</c:f>
              <c:numCache>
                <c:formatCode>#,##0.00;"▲ "#,##0.00</c:formatCode>
                <c:ptCount val="11"/>
                <c:pt idx="0">
                  <c:v>9.1488905166736956</c:v>
                </c:pt>
                <c:pt idx="1">
                  <c:v>3.4736494108905993</c:v>
                </c:pt>
                <c:pt idx="2">
                  <c:v>2.045701035940013</c:v>
                </c:pt>
                <c:pt idx="3">
                  <c:v>1.5533748892419399</c:v>
                </c:pt>
                <c:pt idx="4">
                  <c:v>0.83105929049863558</c:v>
                </c:pt>
                <c:pt idx="6">
                  <c:v>-8.8891633728590254</c:v>
                </c:pt>
                <c:pt idx="7">
                  <c:v>-9.1462264150943398</c:v>
                </c:pt>
                <c:pt idx="8">
                  <c:v>-9.4060536836093664</c:v>
                </c:pt>
                <c:pt idx="9">
                  <c:v>-10.128888588973615</c:v>
                </c:pt>
                <c:pt idx="10">
                  <c:v>-11.101272827891533</c:v>
                </c:pt>
              </c:numCache>
            </c:numRef>
          </c:val>
          <c:extLst>
            <c:ext xmlns:c16="http://schemas.microsoft.com/office/drawing/2014/chart" uri="{C3380CC4-5D6E-409C-BE32-E72D297353CC}">
              <c16:uniqueId val="{00000000-875E-4A18-BAEA-32C6B4AE4419}"/>
            </c:ext>
          </c:extLst>
        </c:ser>
        <c:dLbls>
          <c:showLegendKey val="0"/>
          <c:showVal val="0"/>
          <c:showCatName val="0"/>
          <c:showSerName val="0"/>
          <c:showPercent val="0"/>
          <c:showBubbleSize val="0"/>
        </c:dLbls>
        <c:gapWidth val="40"/>
        <c:axId val="63066112"/>
        <c:axId val="1"/>
      </c:barChart>
      <c:catAx>
        <c:axId val="630661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1"/>
        <c:crosses val="autoZero"/>
        <c:auto val="1"/>
        <c:lblAlgn val="ctr"/>
        <c:lblOffset val="100"/>
        <c:tickLblSkip val="1"/>
        <c:tickMarkSkip val="1"/>
        <c:noMultiLvlLbl val="0"/>
      </c:catAx>
      <c:valAx>
        <c:axId val="1"/>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63066112"/>
        <c:crosses val="autoZero"/>
        <c:crossBetween val="between"/>
        <c:majorUnit val="5"/>
      </c:valAx>
      <c:spPr>
        <a:noFill/>
        <a:ln w="25400">
          <a:noFill/>
        </a:ln>
      </c:spPr>
    </c:plotArea>
    <c:plotVisOnly val="1"/>
    <c:dispBlanksAs val="gap"/>
    <c:showDLblsOverMax val="0"/>
  </c:chart>
  <c:spPr>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27712694449773E-2"/>
          <c:y val="0.10265652690849542"/>
          <c:w val="0.81822469752256577"/>
          <c:h val="0.83935572156044602"/>
        </c:manualLayout>
      </c:layout>
      <c:barChart>
        <c:barDir val="col"/>
        <c:grouping val="clustered"/>
        <c:varyColors val="0"/>
        <c:ser>
          <c:idx val="0"/>
          <c:order val="0"/>
          <c:tx>
            <c:strRef>
              <c:f>'7市町ｸﾞﾗﾌ2'!$F$17</c:f>
              <c:strCache>
                <c:ptCount val="1"/>
                <c:pt idx="0">
                  <c:v>人口増減率</c:v>
                </c:pt>
              </c:strCache>
            </c:strRef>
          </c:tx>
          <c:spPr>
            <a:gradFill rotWithShape="0">
              <a:gsLst>
                <a:gs pos="0">
                  <a:schemeClr val="accent2">
                    <a:lumMod val="20000"/>
                    <a:lumOff val="80000"/>
                  </a:schemeClr>
                </a:gs>
                <a:gs pos="100000">
                  <a:schemeClr val="accent2">
                    <a:lumMod val="60000"/>
                    <a:lumOff val="40000"/>
                  </a:schemeClr>
                </a:gs>
              </a:gsLst>
              <a:lin ang="5400000" scaled="1"/>
            </a:gra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'7市町ｸﾞﾗﾌ2'!$E$18:$E$28</c:f>
              <c:strCache>
                <c:ptCount val="11"/>
                <c:pt idx="0">
                  <c:v>中央区</c:v>
                </c:pt>
                <c:pt idx="1">
                  <c:v>明石市</c:v>
                </c:pt>
                <c:pt idx="2">
                  <c:v>兵庫区</c:v>
                </c:pt>
                <c:pt idx="3">
                  <c:v>尼崎市</c:v>
                </c:pt>
                <c:pt idx="4">
                  <c:v>加東市</c:v>
                </c:pt>
                <c:pt idx="6">
                  <c:v>養父市</c:v>
                </c:pt>
                <c:pt idx="7">
                  <c:v>多可町</c:v>
                </c:pt>
                <c:pt idx="8">
                  <c:v>佐用町</c:v>
                </c:pt>
                <c:pt idx="9">
                  <c:v>新温泉町</c:v>
                </c:pt>
                <c:pt idx="10">
                  <c:v>香美町</c:v>
                </c:pt>
              </c:strCache>
            </c:strRef>
          </c:cat>
          <c:val>
            <c:numRef>
              <c:f>'7市町ｸﾞﾗﾌ2'!$F$18:$F$28</c:f>
              <c:numCache>
                <c:formatCode>#,##0.00;"▲ "#,##0.00</c:formatCode>
                <c:ptCount val="11"/>
                <c:pt idx="0">
                  <c:v>9.1488905166736956</c:v>
                </c:pt>
                <c:pt idx="1">
                  <c:v>3.4736494108905993</c:v>
                </c:pt>
                <c:pt idx="2">
                  <c:v>2.045701035940013</c:v>
                </c:pt>
                <c:pt idx="3">
                  <c:v>1.5533748892419399</c:v>
                </c:pt>
                <c:pt idx="4">
                  <c:v>0.83105929049863558</c:v>
                </c:pt>
                <c:pt idx="6">
                  <c:v>-8.8891633728590254</c:v>
                </c:pt>
                <c:pt idx="7">
                  <c:v>-9.1462264150943398</c:v>
                </c:pt>
                <c:pt idx="8">
                  <c:v>-9.4060536836093664</c:v>
                </c:pt>
                <c:pt idx="9">
                  <c:v>-10.128888588973615</c:v>
                </c:pt>
                <c:pt idx="10">
                  <c:v>-11.101272827891533</c:v>
                </c:pt>
              </c:numCache>
            </c:numRef>
          </c:val>
          <c:extLst>
            <c:ext xmlns:c16="http://schemas.microsoft.com/office/drawing/2014/chart" uri="{C3380CC4-5D6E-409C-BE32-E72D297353CC}">
              <c16:uniqueId val="{00000000-83E5-4DFB-BDB7-51C81386DC47}"/>
            </c:ext>
          </c:extLst>
        </c:ser>
        <c:dLbls>
          <c:showLegendKey val="0"/>
          <c:showVal val="0"/>
          <c:showCatName val="0"/>
          <c:showSerName val="0"/>
          <c:showPercent val="0"/>
          <c:showBubbleSize val="0"/>
        </c:dLbls>
        <c:gapWidth val="40"/>
        <c:axId val="63066512"/>
        <c:axId val="1"/>
      </c:barChart>
      <c:catAx>
        <c:axId val="63066512"/>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63066512"/>
        <c:crosses val="autoZero"/>
        <c:crossBetween val="between"/>
        <c:majorUnit val="5"/>
      </c:valAx>
      <c:spPr>
        <a:solidFill>
          <a:sysClr val="window" lastClr="FFFFFF"/>
        </a:solidFill>
        <a:ln w="25400">
          <a:noFill/>
        </a:ln>
      </c:spPr>
    </c:plotArea>
    <c:plotVisOnly val="1"/>
    <c:dispBlanksAs val="gap"/>
    <c:showDLblsOverMax val="0"/>
  </c:chart>
  <c:spPr>
    <a:noFill/>
    <a:ln w="3175">
      <a:no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人口増減市区町数</a:t>
            </a:r>
            <a:endParaRPr lang="en-US" altLang="ja-JP"/>
          </a:p>
          <a:p>
            <a:pPr>
              <a:defRPr sz="1200" b="0" i="0" u="none" strike="noStrike" baseline="0">
                <a:solidFill>
                  <a:srgbClr val="000000"/>
                </a:solidFill>
                <a:latin typeface="ＭＳ Ｐゴシック"/>
                <a:ea typeface="ＭＳ Ｐゴシック"/>
                <a:cs typeface="ＭＳ Ｐゴシック"/>
              </a:defRPr>
            </a:pPr>
            <a:r>
              <a:rPr lang="en-US" altLang="ja-JP" sz="1000"/>
              <a:t>※</a:t>
            </a:r>
            <a:r>
              <a:rPr lang="ja-JP" altLang="en-US" sz="1000"/>
              <a:t>神戸市総数を除いた市区町で比較</a:t>
            </a:r>
          </a:p>
        </c:rich>
      </c:tx>
      <c:layout>
        <c:manualLayout>
          <c:xMode val="edge"/>
          <c:yMode val="edge"/>
          <c:x val="0.33780483175263942"/>
          <c:y val="5.4472749729813183E-2"/>
        </c:manualLayout>
      </c:layout>
      <c:overlay val="0"/>
      <c:spPr>
        <a:solidFill>
          <a:srgbClr val="FFFFFF"/>
        </a:solidFill>
        <a:ln w="25400">
          <a:noFill/>
        </a:ln>
      </c:spPr>
    </c:title>
    <c:autoTitleDeleted val="0"/>
    <c:plotArea>
      <c:layout>
        <c:manualLayout>
          <c:layoutTarget val="inner"/>
          <c:xMode val="edge"/>
          <c:yMode val="edge"/>
          <c:x val="9.6519847133122616E-2"/>
          <c:y val="0.2351732663851801"/>
          <c:w val="0.88409024881391018"/>
          <c:h val="0.56574308646201832"/>
        </c:manualLayout>
      </c:layout>
      <c:barChart>
        <c:barDir val="col"/>
        <c:grouping val="stacked"/>
        <c:varyColors val="0"/>
        <c:ser>
          <c:idx val="0"/>
          <c:order val="0"/>
          <c:tx>
            <c:strRef>
              <c:f>'7市町ｸﾞﾗﾌ2'!$G$53</c:f>
              <c:strCache>
                <c:ptCount val="1"/>
                <c:pt idx="0">
                  <c:v>人口増加市区町数</c:v>
                </c:pt>
              </c:strCache>
            </c:strRef>
          </c:tx>
          <c:spPr>
            <a:gradFill rotWithShape="0">
              <a:gsLst>
                <a:gs pos="0">
                  <a:schemeClr val="accent2">
                    <a:lumMod val="20000"/>
                    <a:lumOff val="80000"/>
                  </a:schemeClr>
                </a:gs>
                <a:gs pos="100000">
                  <a:schemeClr val="accent2">
                    <a:lumMod val="60000"/>
                    <a:lumOff val="40000"/>
                  </a:schemeClr>
                </a:gs>
              </a:gsLst>
              <a:lin ang="5400000" scaled="1"/>
            </a:gradFill>
            <a:ln w="12700">
              <a:solidFill>
                <a:srgbClr val="000000"/>
              </a:solidFill>
              <a:prstDash val="solid"/>
            </a:ln>
          </c:spPr>
          <c:invertIfNegative val="0"/>
          <c:dLbls>
            <c:dLbl>
              <c:idx val="0"/>
              <c:tx>
                <c:rich>
                  <a:bodyPr/>
                  <a:lstStyle/>
                  <a:p>
                    <a:pPr>
                      <a:defRPr/>
                    </a:pPr>
                    <a:r>
                      <a:rPr lang="ja-JP" altLang="en-US"/>
                      <a:t>人口増加</a:t>
                    </a:r>
                  </a:p>
                  <a:p>
                    <a:pPr>
                      <a:defRPr/>
                    </a:pPr>
                    <a:r>
                      <a:rPr lang="ja-JP" altLang="en-US"/>
                      <a:t>市区町数</a:t>
                    </a:r>
                  </a:p>
                  <a:p>
                    <a:pPr>
                      <a:defRPr/>
                    </a:pPr>
                    <a:r>
                      <a:rPr lang="en-US" altLang="ja-JP"/>
                      <a:t>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B3-4ED4-A13A-7DACA12D4CF3}"/>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'7市町ｸﾞﾗﾌ2'!$H$52:$J$52</c:f>
              <c:strCache>
                <c:ptCount val="3"/>
                <c:pt idx="0">
                  <c:v>2005年</c:v>
                </c:pt>
                <c:pt idx="1">
                  <c:v>2005年組替</c:v>
                </c:pt>
                <c:pt idx="2">
                  <c:v>2010年</c:v>
                </c:pt>
              </c:strCache>
            </c:strRef>
          </c:cat>
          <c:val>
            <c:numRef>
              <c:f>'7市町ｸﾞﾗﾌ2'!$H$53:$J$53</c:f>
              <c:numCache>
                <c:formatCode>#,##0_);[Red]\(#,##0\)</c:formatCode>
                <c:ptCount val="3"/>
                <c:pt idx="0">
                  <c:v>20</c:v>
                </c:pt>
                <c:pt idx="1">
                  <c:v>18</c:v>
                </c:pt>
                <c:pt idx="2" formatCode="General">
                  <c:v>10</c:v>
                </c:pt>
              </c:numCache>
            </c:numRef>
          </c:val>
          <c:extLst>
            <c:ext xmlns:c16="http://schemas.microsoft.com/office/drawing/2014/chart" uri="{C3380CC4-5D6E-409C-BE32-E72D297353CC}">
              <c16:uniqueId val="{00000001-A9B3-4ED4-A13A-7DACA12D4CF3}"/>
            </c:ext>
          </c:extLst>
        </c:ser>
        <c:ser>
          <c:idx val="1"/>
          <c:order val="1"/>
          <c:tx>
            <c:strRef>
              <c:f>'7市町ｸﾞﾗﾌ2'!$G$54</c:f>
              <c:strCache>
                <c:ptCount val="1"/>
                <c:pt idx="0">
                  <c:v>人口減少市区町数</c:v>
                </c:pt>
              </c:strCache>
            </c:strRef>
          </c:tx>
          <c:spPr>
            <a:gradFill rotWithShape="0">
              <a:gsLst>
                <a:gs pos="0">
                  <a:schemeClr val="accent5">
                    <a:lumMod val="20000"/>
                    <a:lumOff val="80000"/>
                  </a:schemeClr>
                </a:gs>
                <a:gs pos="100000">
                  <a:schemeClr val="accent5">
                    <a:lumMod val="60000"/>
                    <a:lumOff val="40000"/>
                  </a:schemeClr>
                </a:gs>
              </a:gsLst>
              <a:lin ang="5400000" scaled="1"/>
            </a:gradFill>
            <a:ln w="12700">
              <a:solidFill>
                <a:srgbClr val="000000"/>
              </a:solidFill>
              <a:prstDash val="solid"/>
            </a:ln>
          </c:spPr>
          <c:invertIfNegative val="0"/>
          <c:dLbls>
            <c:dLbl>
              <c:idx val="0"/>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900" b="0" i="0" u="none" strike="noStrike" baseline="0">
                        <a:solidFill>
                          <a:srgbClr val="000000"/>
                        </a:solidFill>
                        <a:latin typeface="ＭＳ Ｐゴシック"/>
                        <a:ea typeface="ＭＳ Ｐゴシック"/>
                      </a:rPr>
                      <a:t>人口減少</a:t>
                    </a:r>
                  </a:p>
                  <a:p>
                    <a:pPr>
                      <a:defRPr sz="900" b="0" i="0" u="none" strike="noStrike" baseline="0">
                        <a:solidFill>
                          <a:srgbClr val="000000"/>
                        </a:solidFill>
                        <a:latin typeface="ＭＳ Ｐゴシック"/>
                        <a:ea typeface="ＭＳ Ｐゴシック"/>
                        <a:cs typeface="ＭＳ Ｐゴシック"/>
                      </a:defRPr>
                    </a:pPr>
                    <a:r>
                      <a:rPr lang="ja-JP" altLang="en-US" sz="900" b="0" i="0" u="none" strike="noStrike" baseline="0">
                        <a:solidFill>
                          <a:srgbClr val="000000"/>
                        </a:solidFill>
                        <a:latin typeface="ＭＳ Ｐゴシック"/>
                        <a:ea typeface="ＭＳ Ｐゴシック"/>
                      </a:rPr>
                      <a:t>市区町数</a:t>
                    </a:r>
                  </a:p>
                  <a:p>
                    <a:pPr>
                      <a:defRPr sz="9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40</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B3-4ED4-A13A-7DACA12D4CF3}"/>
                </c:ext>
              </c:extLst>
            </c:dLbl>
            <c:dLbl>
              <c:idx val="2"/>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6="http://schemas.microsoft.com/office/drawing/2014/chart" uri="{C3380CC4-5D6E-409C-BE32-E72D297353CC}">
                  <c16:uniqueId val="{00000003-A9B3-4ED4-A13A-7DACA12D4CF3}"/>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'7市町ｸﾞﾗﾌ2'!$H$52:$J$52</c:f>
              <c:strCache>
                <c:ptCount val="3"/>
                <c:pt idx="0">
                  <c:v>2005年</c:v>
                </c:pt>
                <c:pt idx="1">
                  <c:v>2005年組替</c:v>
                </c:pt>
                <c:pt idx="2">
                  <c:v>2010年</c:v>
                </c:pt>
              </c:strCache>
            </c:strRef>
          </c:cat>
          <c:val>
            <c:numRef>
              <c:f>'7市町ｸﾞﾗﾌ2'!$H$54:$J$54</c:f>
              <c:numCache>
                <c:formatCode>#,##0_);[Red]\(#,##0\)</c:formatCode>
                <c:ptCount val="3"/>
                <c:pt idx="0">
                  <c:v>40</c:v>
                </c:pt>
                <c:pt idx="1">
                  <c:v>31</c:v>
                </c:pt>
                <c:pt idx="2" formatCode="General">
                  <c:v>39</c:v>
                </c:pt>
              </c:numCache>
            </c:numRef>
          </c:val>
          <c:extLst>
            <c:ext xmlns:c16="http://schemas.microsoft.com/office/drawing/2014/chart" uri="{C3380CC4-5D6E-409C-BE32-E72D297353CC}">
              <c16:uniqueId val="{00000004-A9B3-4ED4-A13A-7DACA12D4CF3}"/>
            </c:ext>
          </c:extLst>
        </c:ser>
        <c:dLbls>
          <c:showLegendKey val="0"/>
          <c:showVal val="0"/>
          <c:showCatName val="0"/>
          <c:showSerName val="0"/>
          <c:showPercent val="0"/>
          <c:showBubbleSize val="0"/>
        </c:dLbls>
        <c:gapWidth val="50"/>
        <c:overlap val="100"/>
        <c:axId val="63066912"/>
        <c:axId val="1"/>
      </c:barChart>
      <c:catAx>
        <c:axId val="63066912"/>
        <c:scaling>
          <c:orientation val="minMax"/>
        </c:scaling>
        <c:delete val="0"/>
        <c:axPos val="b"/>
        <c:title>
          <c:tx>
            <c:rich>
              <a:bodyPr/>
              <a:lstStyle/>
              <a:p>
                <a:pPr algn="l">
                  <a:defRPr sz="800" b="0" i="0" u="none" strike="noStrike" baseline="0">
                    <a:solidFill>
                      <a:srgbClr val="000000"/>
                    </a:solidFill>
                    <a:latin typeface="ＭＳ Ｐゴシック"/>
                    <a:ea typeface="ＭＳ Ｐゴシック"/>
                    <a:cs typeface="ＭＳ Ｐゴシック"/>
                  </a:defRPr>
                </a:pPr>
                <a:r>
                  <a:rPr lang="ja-JP" altLang="en-US"/>
                  <a:t>注）　「</a:t>
                </a:r>
                <a:r>
                  <a:rPr lang="en-US" altLang="ja-JP"/>
                  <a:t>2005</a:t>
                </a:r>
                <a:r>
                  <a:rPr lang="ja-JP" altLang="en-US"/>
                  <a:t>組替」は、</a:t>
                </a:r>
                <a:r>
                  <a:rPr lang="en-US" altLang="ja-JP"/>
                  <a:t>2010</a:t>
                </a:r>
                <a:r>
                  <a:rPr lang="ja-JP" altLang="en-US"/>
                  <a:t>年</a:t>
                </a:r>
                <a:r>
                  <a:rPr lang="en-US" altLang="ja-JP"/>
                  <a:t>10</a:t>
                </a:r>
                <a:r>
                  <a:rPr lang="ja-JP" altLang="en-US"/>
                  <a:t>月１日現在の市区町の境域
　　　に基づいて組み替えた</a:t>
                </a:r>
                <a:r>
                  <a:rPr lang="en-US" altLang="ja-JP"/>
                  <a:t>2005</a:t>
                </a:r>
                <a:r>
                  <a:rPr lang="ja-JP" altLang="en-US"/>
                  <a:t>年の市区町数を示す。</a:t>
                </a:r>
              </a:p>
            </c:rich>
          </c:tx>
          <c:layout>
            <c:manualLayout>
              <c:xMode val="edge"/>
              <c:yMode val="edge"/>
              <c:x val="0.15268731059490381"/>
              <c:y val="0.8705076694310549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6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pitchFamily="50" charset="-128"/>
                <a:ea typeface="ＭＳ Ｐゴシック" pitchFamily="50" charset="-128"/>
                <a:cs typeface="ＭＳ Ｐゴシック"/>
              </a:defRPr>
            </a:pPr>
            <a:endParaRPr lang="ja-JP"/>
          </a:p>
        </c:txPr>
        <c:crossAx val="63066912"/>
        <c:crosses val="autoZero"/>
        <c:crossBetween val="between"/>
        <c:majorUnit val="20"/>
      </c:valAx>
      <c:spPr>
        <a:noFill/>
        <a:ln w="25400">
          <a:noFill/>
        </a:ln>
      </c:spPr>
    </c:plotArea>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9</xdr:col>
      <xdr:colOff>0</xdr:colOff>
      <xdr:row>29</xdr:row>
      <xdr:rowOff>0</xdr:rowOff>
    </xdr:from>
    <xdr:to>
      <xdr:col>20</xdr:col>
      <xdr:colOff>514350</xdr:colOff>
      <xdr:row>48</xdr:row>
      <xdr:rowOff>19050</xdr:rowOff>
    </xdr:to>
    <xdr:graphicFrame macro="">
      <xdr:nvGraphicFramePr>
        <xdr:cNvPr id="3" name="グラフ 4">
          <a:extLst>
            <a:ext uri="{FF2B5EF4-FFF2-40B4-BE49-F238E27FC236}">
              <a16:creationId xmlns:a16="http://schemas.microsoft.com/office/drawing/2014/main" id="{D0A50430-8823-48D2-A849-283781F10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0.04995</cdr:x>
      <cdr:y>0.05078</cdr:y>
    </cdr:from>
    <cdr:to>
      <cdr:x>0.09113</cdr:x>
      <cdr:y>0.12489</cdr:y>
    </cdr:to>
    <cdr:sp macro="" textlink="">
      <cdr:nvSpPr>
        <cdr:cNvPr id="1492993" name="Text Box 1"/>
        <cdr:cNvSpPr txBox="1">
          <a:spLocks xmlns:a="http://schemas.openxmlformats.org/drawingml/2006/main" noChangeArrowheads="1"/>
        </cdr:cNvSpPr>
      </cdr:nvSpPr>
      <cdr:spPr bwMode="auto">
        <a:xfrm xmlns:a="http://schemas.openxmlformats.org/drawingml/2006/main">
          <a:off x="346015" y="164850"/>
          <a:ext cx="293490" cy="2281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0.52317</cdr:x>
      <cdr:y>0.93208</cdr:y>
    </cdr:from>
    <cdr:to>
      <cdr:x>0.55054</cdr:x>
      <cdr:y>0.98413</cdr:y>
    </cdr:to>
    <cdr:sp macro="" textlink="">
      <cdr:nvSpPr>
        <cdr:cNvPr id="1552385" name="Text Box 1"/>
        <cdr:cNvSpPr txBox="1">
          <a:spLocks xmlns:a="http://schemas.openxmlformats.org/drawingml/2006/main" noChangeArrowheads="1"/>
        </cdr:cNvSpPr>
      </cdr:nvSpPr>
      <cdr:spPr bwMode="auto">
        <a:xfrm xmlns:a="http://schemas.openxmlformats.org/drawingml/2006/main">
          <a:off x="3621018" y="2799048"/>
          <a:ext cx="190957" cy="1568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市</a:t>
          </a:r>
        </a:p>
      </cdr:txBody>
    </cdr:sp>
  </cdr:relSizeAnchor>
</c:userShapes>
</file>

<file path=xl/drawings/drawing12.xml><?xml version="1.0" encoding="utf-8"?>
<xdr:wsDr xmlns:xdr="http://schemas.openxmlformats.org/drawingml/2006/spreadsheetDrawing" xmlns:a="http://schemas.openxmlformats.org/drawingml/2006/main">
  <xdr:twoCellAnchor>
    <xdr:from>
      <xdr:col>17</xdr:col>
      <xdr:colOff>95250</xdr:colOff>
      <xdr:row>15</xdr:row>
      <xdr:rowOff>85725</xdr:rowOff>
    </xdr:from>
    <xdr:to>
      <xdr:col>24</xdr:col>
      <xdr:colOff>504825</xdr:colOff>
      <xdr:row>27</xdr:row>
      <xdr:rowOff>95250</xdr:rowOff>
    </xdr:to>
    <xdr:graphicFrame macro="">
      <xdr:nvGraphicFramePr>
        <xdr:cNvPr id="2" name="グラフ 8">
          <a:extLst>
            <a:ext uri="{FF2B5EF4-FFF2-40B4-BE49-F238E27FC236}">
              <a16:creationId xmlns:a16="http://schemas.microsoft.com/office/drawing/2014/main" id="{B33E2C76-2AA2-41F0-A4F8-531A76AF5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76200</xdr:colOff>
      <xdr:row>14</xdr:row>
      <xdr:rowOff>85725</xdr:rowOff>
    </xdr:from>
    <xdr:to>
      <xdr:col>16</xdr:col>
      <xdr:colOff>581025</xdr:colOff>
      <xdr:row>28</xdr:row>
      <xdr:rowOff>19050</xdr:rowOff>
    </xdr:to>
    <xdr:graphicFrame macro="">
      <xdr:nvGraphicFramePr>
        <xdr:cNvPr id="3" name="グラフ 8">
          <a:extLst>
            <a:ext uri="{FF2B5EF4-FFF2-40B4-BE49-F238E27FC236}">
              <a16:creationId xmlns:a16="http://schemas.microsoft.com/office/drawing/2014/main" id="{EDB9DE79-61E4-4702-8598-6BD4BEB2B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85725</xdr:colOff>
      <xdr:row>55</xdr:row>
      <xdr:rowOff>28575</xdr:rowOff>
    </xdr:from>
    <xdr:to>
      <xdr:col>17</xdr:col>
      <xdr:colOff>419100</xdr:colOff>
      <xdr:row>72</xdr:row>
      <xdr:rowOff>28575</xdr:rowOff>
    </xdr:to>
    <xdr:graphicFrame macro="">
      <xdr:nvGraphicFramePr>
        <xdr:cNvPr id="4" name="グラフ 4">
          <a:extLst>
            <a:ext uri="{FF2B5EF4-FFF2-40B4-BE49-F238E27FC236}">
              <a16:creationId xmlns:a16="http://schemas.microsoft.com/office/drawing/2014/main" id="{8A4D3199-489D-46F4-B65E-012F363B8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66675</xdr:colOff>
      <xdr:row>1</xdr:row>
      <xdr:rowOff>76200</xdr:rowOff>
    </xdr:from>
    <xdr:to>
      <xdr:col>16</xdr:col>
      <xdr:colOff>561975</xdr:colOff>
      <xdr:row>13</xdr:row>
      <xdr:rowOff>123825</xdr:rowOff>
    </xdr:to>
    <xdr:graphicFrame macro="">
      <xdr:nvGraphicFramePr>
        <xdr:cNvPr id="5" name="グラフ 6">
          <a:extLst>
            <a:ext uri="{FF2B5EF4-FFF2-40B4-BE49-F238E27FC236}">
              <a16:creationId xmlns:a16="http://schemas.microsoft.com/office/drawing/2014/main" id="{5DF91F44-BC39-4AA8-9EDC-8F64FBFBD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114300</xdr:colOff>
      <xdr:row>1</xdr:row>
      <xdr:rowOff>104775</xdr:rowOff>
    </xdr:from>
    <xdr:to>
      <xdr:col>24</xdr:col>
      <xdr:colOff>476250</xdr:colOff>
      <xdr:row>13</xdr:row>
      <xdr:rowOff>19050</xdr:rowOff>
    </xdr:to>
    <xdr:graphicFrame macro="">
      <xdr:nvGraphicFramePr>
        <xdr:cNvPr id="6" name="グラフ 6">
          <a:extLst>
            <a:ext uri="{FF2B5EF4-FFF2-40B4-BE49-F238E27FC236}">
              <a16:creationId xmlns:a16="http://schemas.microsoft.com/office/drawing/2014/main" id="{6CD32234-B991-4823-B669-3E1D99645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66675</xdr:colOff>
      <xdr:row>55</xdr:row>
      <xdr:rowOff>123825</xdr:rowOff>
    </xdr:from>
    <xdr:to>
      <xdr:col>24</xdr:col>
      <xdr:colOff>514350</xdr:colOff>
      <xdr:row>73</xdr:row>
      <xdr:rowOff>28575</xdr:rowOff>
    </xdr:to>
    <xdr:graphicFrame macro="">
      <xdr:nvGraphicFramePr>
        <xdr:cNvPr id="7" name="グラフ 4">
          <a:extLst>
            <a:ext uri="{FF2B5EF4-FFF2-40B4-BE49-F238E27FC236}">
              <a16:creationId xmlns:a16="http://schemas.microsoft.com/office/drawing/2014/main" id="{44B1BA25-B592-4CD6-B688-30FC5793E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247650</xdr:colOff>
      <xdr:row>31</xdr:row>
      <xdr:rowOff>57150</xdr:rowOff>
    </xdr:from>
    <xdr:to>
      <xdr:col>20</xdr:col>
      <xdr:colOff>485775</xdr:colOff>
      <xdr:row>44</xdr:row>
      <xdr:rowOff>0</xdr:rowOff>
    </xdr:to>
    <xdr:graphicFrame macro="">
      <xdr:nvGraphicFramePr>
        <xdr:cNvPr id="8" name="グラフ 11">
          <a:extLst>
            <a:ext uri="{FF2B5EF4-FFF2-40B4-BE49-F238E27FC236}">
              <a16:creationId xmlns:a16="http://schemas.microsoft.com/office/drawing/2014/main" id="{57527EA5-D807-4467-BE1F-7B9956A50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0.04954</cdr:x>
      <cdr:y>0.01089</cdr:y>
    </cdr:from>
    <cdr:to>
      <cdr:x>0.10546</cdr:x>
      <cdr:y>0.09938</cdr:y>
    </cdr:to>
    <cdr:sp macro="" textlink="">
      <cdr:nvSpPr>
        <cdr:cNvPr id="34817" name="Rectangle 1"/>
        <cdr:cNvSpPr>
          <a:spLocks xmlns:a="http://schemas.openxmlformats.org/drawingml/2006/main" noChangeArrowheads="1"/>
        </cdr:cNvSpPr>
      </cdr:nvSpPr>
      <cdr:spPr bwMode="auto">
        <a:xfrm xmlns:a="http://schemas.openxmlformats.org/drawingml/2006/main">
          <a:off x="219075" y="19050"/>
          <a:ext cx="224635" cy="166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75" b="0" i="0" u="none" strike="noStrike" baseline="0">
              <a:solidFill>
                <a:srgbClr val="000000"/>
              </a:solidFill>
              <a:latin typeface="ＭＳ Ｐゴシック"/>
              <a:ea typeface="ＭＳ Ｐゴシック"/>
            </a:rPr>
            <a:t>％</a:t>
          </a:r>
        </a:p>
      </cdr:txBody>
    </cdr:sp>
  </cdr:relSizeAnchor>
</c:userShapes>
</file>

<file path=xl/drawings/drawing14.xml><?xml version="1.0" encoding="utf-8"?>
<c:userShapes xmlns:c="http://schemas.openxmlformats.org/drawingml/2006/chart">
  <cdr:relSizeAnchor xmlns:cdr="http://schemas.openxmlformats.org/drawingml/2006/chartDrawing">
    <cdr:from>
      <cdr:x>0.06319</cdr:x>
      <cdr:y>0.00636</cdr:y>
    </cdr:from>
    <cdr:to>
      <cdr:x>0.14086</cdr:x>
      <cdr:y>0.09159</cdr:y>
    </cdr:to>
    <cdr:sp macro="" textlink="">
      <cdr:nvSpPr>
        <cdr:cNvPr id="34817" name="Rectangle 1"/>
        <cdr:cNvSpPr>
          <a:spLocks xmlns:a="http://schemas.openxmlformats.org/drawingml/2006/main" noChangeArrowheads="1"/>
        </cdr:cNvSpPr>
      </cdr:nvSpPr>
      <cdr:spPr bwMode="auto">
        <a:xfrm xmlns:a="http://schemas.openxmlformats.org/drawingml/2006/main">
          <a:off x="219075" y="9526"/>
          <a:ext cx="287459" cy="1772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p>
      </cdr:txBody>
    </cdr:sp>
  </cdr:relSizeAnchor>
</c:userShapes>
</file>

<file path=xl/drawings/drawing15.xml><?xml version="1.0" encoding="utf-8"?>
<c:userShapes xmlns:c="http://schemas.openxmlformats.org/drawingml/2006/chart">
  <cdr:relSizeAnchor xmlns:cdr="http://schemas.openxmlformats.org/drawingml/2006/chartDrawing">
    <cdr:from>
      <cdr:x>0.11125</cdr:x>
      <cdr:y>0.14958</cdr:y>
    </cdr:from>
    <cdr:to>
      <cdr:x>0.25363</cdr:x>
      <cdr:y>0.20421</cdr:y>
    </cdr:to>
    <cdr:sp macro="" textlink="">
      <cdr:nvSpPr>
        <cdr:cNvPr id="17410" name="Rectangle 2"/>
        <cdr:cNvSpPr>
          <a:spLocks xmlns:a="http://schemas.openxmlformats.org/drawingml/2006/main" noChangeArrowheads="1"/>
        </cdr:cNvSpPr>
      </cdr:nvSpPr>
      <cdr:spPr bwMode="auto">
        <a:xfrm xmlns:a="http://schemas.openxmlformats.org/drawingml/2006/main">
          <a:off x="227097" y="396086"/>
          <a:ext cx="541649" cy="1446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市区町数</a:t>
          </a:r>
        </a:p>
      </cdr:txBody>
    </cdr:sp>
  </cdr:relSizeAnchor>
</c:userShapes>
</file>

<file path=xl/drawings/drawing16.xml><?xml version="1.0" encoding="utf-8"?>
<c:userShapes xmlns:c="http://schemas.openxmlformats.org/drawingml/2006/chart">
  <cdr:relSizeAnchor xmlns:cdr="http://schemas.openxmlformats.org/drawingml/2006/chartDrawing">
    <cdr:from>
      <cdr:x>0.08086</cdr:x>
      <cdr:y>0.03972</cdr:y>
    </cdr:from>
    <cdr:to>
      <cdr:x>0.17906</cdr:x>
      <cdr:y>0.14974</cdr:y>
    </cdr:to>
    <cdr:sp macro="" textlink="">
      <cdr:nvSpPr>
        <cdr:cNvPr id="1508353" name="Text Box 1">
          <a:extLst xmlns:a="http://schemas.openxmlformats.org/drawingml/2006/main">
            <a:ext uri="{FF2B5EF4-FFF2-40B4-BE49-F238E27FC236}">
              <a16:creationId xmlns:a16="http://schemas.microsoft.com/office/drawing/2014/main" id="{674E4DBD-47F7-4110-81B4-17563158B994}"/>
            </a:ext>
          </a:extLst>
        </cdr:cNvPr>
        <cdr:cNvSpPr txBox="1">
          <a:spLocks xmlns:a="http://schemas.openxmlformats.org/drawingml/2006/main" noChangeArrowheads="1"/>
        </cdr:cNvSpPr>
      </cdr:nvSpPr>
      <cdr:spPr bwMode="auto">
        <a:xfrm xmlns:a="http://schemas.openxmlformats.org/drawingml/2006/main">
          <a:off x="308166" y="79604"/>
          <a:ext cx="370422" cy="2116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千人</a:t>
          </a:r>
        </a:p>
      </cdr:txBody>
    </cdr:sp>
  </cdr:relSizeAnchor>
</c:userShapes>
</file>

<file path=xl/drawings/drawing17.xml><?xml version="1.0" encoding="utf-8"?>
<c:userShapes xmlns:c="http://schemas.openxmlformats.org/drawingml/2006/chart">
  <cdr:relSizeAnchor xmlns:cdr="http://schemas.openxmlformats.org/drawingml/2006/chartDrawing">
    <cdr:from>
      <cdr:x>0.06041</cdr:x>
      <cdr:y>0.03265</cdr:y>
    </cdr:from>
    <cdr:to>
      <cdr:x>0.14334</cdr:x>
      <cdr:y>0.15452</cdr:y>
    </cdr:to>
    <cdr:sp macro="" textlink="">
      <cdr:nvSpPr>
        <cdr:cNvPr id="1509377" name="Text Box 1">
          <a:extLst xmlns:a="http://schemas.openxmlformats.org/drawingml/2006/main">
            <a:ext uri="{FF2B5EF4-FFF2-40B4-BE49-F238E27FC236}">
              <a16:creationId xmlns:a16="http://schemas.microsoft.com/office/drawing/2014/main" id="{D088A2A2-AA7F-4C6C-AEF8-0DFC75518030}"/>
            </a:ext>
          </a:extLst>
        </cdr:cNvPr>
        <cdr:cNvSpPr txBox="1">
          <a:spLocks xmlns:a="http://schemas.openxmlformats.org/drawingml/2006/main" noChangeArrowheads="1"/>
        </cdr:cNvSpPr>
      </cdr:nvSpPr>
      <cdr:spPr bwMode="auto">
        <a:xfrm xmlns:a="http://schemas.openxmlformats.org/drawingml/2006/main">
          <a:off x="270744" y="61337"/>
          <a:ext cx="367296" cy="2170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千人</a:t>
          </a:r>
        </a:p>
      </cdr:txBody>
    </cdr:sp>
  </cdr:relSizeAnchor>
</c:userShapes>
</file>

<file path=xl/drawings/drawing18.xml><?xml version="1.0" encoding="utf-8"?>
<c:userShapes xmlns:c="http://schemas.openxmlformats.org/drawingml/2006/chart">
  <cdr:relSizeAnchor xmlns:cdr="http://schemas.openxmlformats.org/drawingml/2006/chartDrawing">
    <cdr:from>
      <cdr:x>0.11125</cdr:x>
      <cdr:y>0.14958</cdr:y>
    </cdr:from>
    <cdr:to>
      <cdr:x>0.25363</cdr:x>
      <cdr:y>0.20421</cdr:y>
    </cdr:to>
    <cdr:sp macro="" textlink="">
      <cdr:nvSpPr>
        <cdr:cNvPr id="17410" name="Rectangle 2"/>
        <cdr:cNvSpPr>
          <a:spLocks xmlns:a="http://schemas.openxmlformats.org/drawingml/2006/main" noChangeArrowheads="1"/>
        </cdr:cNvSpPr>
      </cdr:nvSpPr>
      <cdr:spPr bwMode="auto">
        <a:xfrm xmlns:a="http://schemas.openxmlformats.org/drawingml/2006/main">
          <a:off x="227097" y="396086"/>
          <a:ext cx="541649" cy="1446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市区町数</a:t>
          </a:r>
        </a:p>
      </cdr:txBody>
    </cdr:sp>
  </cdr:relSizeAnchor>
</c:userShapes>
</file>

<file path=xl/drawings/drawing19.xml><?xml version="1.0" encoding="utf-8"?>
<c:userShapes xmlns:c="http://schemas.openxmlformats.org/drawingml/2006/chart">
  <cdr:relSizeAnchor xmlns:cdr="http://schemas.openxmlformats.org/drawingml/2006/chartDrawing">
    <cdr:from>
      <cdr:x>0.07064</cdr:x>
      <cdr:y>0.05773</cdr:y>
    </cdr:from>
    <cdr:to>
      <cdr:x>0.1789</cdr:x>
      <cdr:y>0.13204</cdr:y>
    </cdr:to>
    <cdr:sp macro="" textlink="">
      <cdr:nvSpPr>
        <cdr:cNvPr id="1511426" name="Text Box 2">
          <a:extLst xmlns:a="http://schemas.openxmlformats.org/drawingml/2006/main">
            <a:ext uri="{FF2B5EF4-FFF2-40B4-BE49-F238E27FC236}">
              <a16:creationId xmlns:a16="http://schemas.microsoft.com/office/drawing/2014/main" id="{6326B7AD-5879-49F1-81B7-8A9261CA1C30}"/>
            </a:ext>
          </a:extLst>
        </cdr:cNvPr>
        <cdr:cNvSpPr txBox="1">
          <a:spLocks xmlns:a="http://schemas.openxmlformats.org/drawingml/2006/main" noChangeArrowheads="1"/>
        </cdr:cNvSpPr>
      </cdr:nvSpPr>
      <cdr:spPr bwMode="auto">
        <a:xfrm xmlns:a="http://schemas.openxmlformats.org/drawingml/2006/main">
          <a:off x="301931" y="136799"/>
          <a:ext cx="457824" cy="171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市町数</a:t>
          </a:r>
        </a:p>
      </cdr:txBody>
    </cdr:sp>
  </cdr:relSizeAnchor>
</c:userShapes>
</file>

<file path=xl/drawings/drawing2.xml><?xml version="1.0" encoding="utf-8"?>
<c:userShapes xmlns:c="http://schemas.openxmlformats.org/drawingml/2006/chart">
  <cdr:relSizeAnchor xmlns:cdr="http://schemas.openxmlformats.org/drawingml/2006/chartDrawing">
    <cdr:from>
      <cdr:x>0.93478</cdr:x>
      <cdr:y>0.01145</cdr:y>
    </cdr:from>
    <cdr:to>
      <cdr:x>0.99082</cdr:x>
      <cdr:y>0.08292</cdr:y>
    </cdr:to>
    <cdr:sp macro="" textlink="">
      <cdr:nvSpPr>
        <cdr:cNvPr id="74753" name="Rectangle 1"/>
        <cdr:cNvSpPr>
          <a:spLocks xmlns:a="http://schemas.openxmlformats.org/drawingml/2006/main" noChangeArrowheads="1"/>
        </cdr:cNvSpPr>
      </cdr:nvSpPr>
      <cdr:spPr bwMode="auto">
        <a:xfrm xmlns:a="http://schemas.openxmlformats.org/drawingml/2006/main">
          <a:off x="4679361" y="30749"/>
          <a:ext cx="275334" cy="19261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0.95008</cdr:x>
      <cdr:y>0.90333</cdr:y>
    </cdr:from>
    <cdr:to>
      <cdr:x>1</cdr:x>
      <cdr:y>1</cdr:y>
    </cdr:to>
    <cdr:sp macro="" textlink="">
      <cdr:nvSpPr>
        <cdr:cNvPr id="2" name="テキスト ボックス 1">
          <a:extLst xmlns:a="http://schemas.openxmlformats.org/drawingml/2006/main">
            <a:ext uri="{FF2B5EF4-FFF2-40B4-BE49-F238E27FC236}">
              <a16:creationId xmlns:a16="http://schemas.microsoft.com/office/drawing/2014/main" id="{4C2CF144-A7EE-48DE-8BBD-AE6187CA731B}"/>
            </a:ext>
          </a:extLst>
        </cdr:cNvPr>
        <cdr:cNvSpPr txBox="1"/>
      </cdr:nvSpPr>
      <cdr:spPr>
        <a:xfrm xmlns:a="http://schemas.openxmlformats.org/drawingml/2006/main">
          <a:off x="5800725" y="2581274"/>
          <a:ext cx="30480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0.93916</cdr:x>
      <cdr:y>0.88333</cdr:y>
    </cdr:from>
    <cdr:to>
      <cdr:x>1</cdr:x>
      <cdr:y>1</cdr:y>
    </cdr:to>
    <cdr:sp macro="" textlink="">
      <cdr:nvSpPr>
        <cdr:cNvPr id="3" name="テキスト ボックス 2">
          <a:extLst xmlns:a="http://schemas.openxmlformats.org/drawingml/2006/main">
            <a:ext uri="{FF2B5EF4-FFF2-40B4-BE49-F238E27FC236}">
              <a16:creationId xmlns:a16="http://schemas.microsoft.com/office/drawing/2014/main" id="{E8C620F8-8B0B-41DC-A152-6C23A5AED1B2}"/>
            </a:ext>
          </a:extLst>
        </cdr:cNvPr>
        <cdr:cNvSpPr txBox="1"/>
      </cdr:nvSpPr>
      <cdr:spPr>
        <a:xfrm xmlns:a="http://schemas.openxmlformats.org/drawingml/2006/main">
          <a:off x="5734049" y="2524124"/>
          <a:ext cx="371475"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年</a:t>
          </a:r>
        </a:p>
      </cdr:txBody>
    </cdr:sp>
  </cdr:relSizeAnchor>
</c:userShapes>
</file>

<file path=xl/drawings/drawing20.xml><?xml version="1.0" encoding="utf-8"?>
<xdr:wsDr xmlns:xdr="http://schemas.openxmlformats.org/drawingml/2006/spreadsheetDrawing" xmlns:a="http://schemas.openxmlformats.org/drawingml/2006/main">
  <xdr:twoCellAnchor>
    <xdr:from>
      <xdr:col>10</xdr:col>
      <xdr:colOff>523875</xdr:colOff>
      <xdr:row>33</xdr:row>
      <xdr:rowOff>0</xdr:rowOff>
    </xdr:from>
    <xdr:to>
      <xdr:col>19</xdr:col>
      <xdr:colOff>266700</xdr:colOff>
      <xdr:row>48</xdr:row>
      <xdr:rowOff>76200</xdr:rowOff>
    </xdr:to>
    <xdr:graphicFrame macro="">
      <xdr:nvGraphicFramePr>
        <xdr:cNvPr id="1515955" name="グラフ 3">
          <a:extLst>
            <a:ext uri="{FF2B5EF4-FFF2-40B4-BE49-F238E27FC236}">
              <a16:creationId xmlns:a16="http://schemas.microsoft.com/office/drawing/2014/main" id="{89B2295E-BD91-47DD-847D-0785330DD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19</xdr:row>
      <xdr:rowOff>114300</xdr:rowOff>
    </xdr:from>
    <xdr:to>
      <xdr:col>8</xdr:col>
      <xdr:colOff>419100</xdr:colOff>
      <xdr:row>36</xdr:row>
      <xdr:rowOff>9525</xdr:rowOff>
    </xdr:to>
    <xdr:graphicFrame macro="">
      <xdr:nvGraphicFramePr>
        <xdr:cNvPr id="1515956" name="グラフ 2">
          <a:extLst>
            <a:ext uri="{FF2B5EF4-FFF2-40B4-BE49-F238E27FC236}">
              <a16:creationId xmlns:a16="http://schemas.microsoft.com/office/drawing/2014/main" id="{C99DFA04-1891-4716-8D1B-F36A0FB80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504825</xdr:colOff>
      <xdr:row>19</xdr:row>
      <xdr:rowOff>104775</xdr:rowOff>
    </xdr:from>
    <xdr:to>
      <xdr:col>18</xdr:col>
      <xdr:colOff>447675</xdr:colOff>
      <xdr:row>33</xdr:row>
      <xdr:rowOff>9525</xdr:rowOff>
    </xdr:to>
    <xdr:graphicFrame macro="">
      <xdr:nvGraphicFramePr>
        <xdr:cNvPr id="1515957" name="グラフ 3">
          <a:extLst>
            <a:ext uri="{FF2B5EF4-FFF2-40B4-BE49-F238E27FC236}">
              <a16:creationId xmlns:a16="http://schemas.microsoft.com/office/drawing/2014/main" id="{E2F5FE11-8DAF-4A21-B465-A963BF0A2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0.35328</cdr:x>
      <cdr:y>0.44187</cdr:y>
    </cdr:from>
    <cdr:to>
      <cdr:x>0.48321</cdr:x>
      <cdr:y>0.65708</cdr:y>
    </cdr:to>
    <cdr:sp macro="" textlink="">
      <cdr:nvSpPr>
        <cdr:cNvPr id="1463297" name="Text Box 1"/>
        <cdr:cNvSpPr txBox="1">
          <a:spLocks xmlns:a="http://schemas.openxmlformats.org/drawingml/2006/main" noChangeArrowheads="1"/>
        </cdr:cNvSpPr>
      </cdr:nvSpPr>
      <cdr:spPr bwMode="auto">
        <a:xfrm xmlns:a="http://schemas.openxmlformats.org/drawingml/2006/main">
          <a:off x="1445566" y="1061610"/>
          <a:ext cx="573734" cy="557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75" b="0" i="0" u="none" strike="noStrike" baseline="0">
              <a:solidFill>
                <a:srgbClr val="000000"/>
              </a:solidFill>
              <a:latin typeface="ＭＳ Ｐゴシック"/>
              <a:ea typeface="ＭＳ Ｐゴシック"/>
            </a:rPr>
            <a:t>総人口</a:t>
          </a:r>
        </a:p>
        <a:p xmlns:a="http://schemas.openxmlformats.org/drawingml/2006/main">
          <a:pPr algn="ctr" rtl="0">
            <a:defRPr sz="1000"/>
          </a:pPr>
          <a:r>
            <a:rPr lang="ja-JP" altLang="en-US" sz="875" b="0" i="0" u="none" strike="noStrike" baseline="0">
              <a:solidFill>
                <a:srgbClr val="000000"/>
              </a:solidFill>
              <a:latin typeface="ＭＳ Ｐゴシック"/>
              <a:ea typeface="ＭＳ Ｐゴシック"/>
            </a:rPr>
            <a:t>5,</a:t>
          </a:r>
          <a:r>
            <a:rPr lang="en-US" altLang="ja-JP" sz="875" b="0" i="0" u="none" strike="noStrike" baseline="0">
              <a:solidFill>
                <a:srgbClr val="000000"/>
              </a:solidFill>
              <a:latin typeface="ＭＳ Ｐゴシック"/>
              <a:ea typeface="ＭＳ Ｐゴシック"/>
            </a:rPr>
            <a:t>469</a:t>
          </a:r>
          <a:r>
            <a:rPr lang="ja-JP" altLang="en-US" sz="875" b="0" i="0" u="none" strike="noStrike" baseline="0">
              <a:solidFill>
                <a:srgbClr val="000000"/>
              </a:solidFill>
              <a:latin typeface="ＭＳ Ｐゴシック"/>
              <a:ea typeface="ＭＳ Ｐゴシック"/>
            </a:rPr>
            <a:t>,</a:t>
          </a:r>
          <a:r>
            <a:rPr lang="en-US" altLang="ja-JP" sz="875" b="0" i="0" u="none" strike="noStrike" baseline="0">
              <a:solidFill>
                <a:srgbClr val="000000"/>
              </a:solidFill>
              <a:latin typeface="ＭＳ Ｐゴシック"/>
              <a:ea typeface="ＭＳ Ｐゴシック"/>
            </a:rPr>
            <a:t>184</a:t>
          </a:r>
          <a:endParaRPr lang="ja-JP" altLang="en-US" sz="875" b="0" i="0" u="none" strike="noStrike" baseline="0">
            <a:solidFill>
              <a:srgbClr val="000000"/>
            </a:solidFill>
            <a:latin typeface="ＭＳ Ｐゴシック"/>
            <a:ea typeface="ＭＳ Ｐゴシック"/>
          </a:endParaRPr>
        </a:p>
        <a:p xmlns:a="http://schemas.openxmlformats.org/drawingml/2006/main">
          <a:pPr algn="ctr" rtl="0">
            <a:lnSpc>
              <a:spcPts val="1000"/>
            </a:lnSpc>
            <a:defRPr sz="1000"/>
          </a:pPr>
          <a:r>
            <a:rPr lang="ja-JP" altLang="en-US" sz="875" b="0" i="0" u="none" strike="noStrike" baseline="0">
              <a:solidFill>
                <a:srgbClr val="000000"/>
              </a:solidFill>
              <a:latin typeface="ＭＳ Ｐゴシック"/>
              <a:ea typeface="ＭＳ Ｐゴシック"/>
            </a:rPr>
            <a:t>人</a:t>
          </a:r>
        </a:p>
      </cdr:txBody>
    </cdr:sp>
  </cdr:relSizeAnchor>
</c:userShapes>
</file>

<file path=xl/drawings/drawing22.xml><?xml version="1.0" encoding="utf-8"?>
<xdr:wsDr xmlns:xdr="http://schemas.openxmlformats.org/drawingml/2006/spreadsheetDrawing" xmlns:a="http://schemas.openxmlformats.org/drawingml/2006/main">
  <xdr:twoCellAnchor>
    <xdr:from>
      <xdr:col>15</xdr:col>
      <xdr:colOff>180974</xdr:colOff>
      <xdr:row>1</xdr:row>
      <xdr:rowOff>152400</xdr:rowOff>
    </xdr:from>
    <xdr:to>
      <xdr:col>26</xdr:col>
      <xdr:colOff>66675</xdr:colOff>
      <xdr:row>24</xdr:row>
      <xdr:rowOff>19050</xdr:rowOff>
    </xdr:to>
    <xdr:graphicFrame macro="">
      <xdr:nvGraphicFramePr>
        <xdr:cNvPr id="1520983" name="グラフ 1">
          <a:extLst>
            <a:ext uri="{FF2B5EF4-FFF2-40B4-BE49-F238E27FC236}">
              <a16:creationId xmlns:a16="http://schemas.microsoft.com/office/drawing/2014/main" id="{65AD41EC-9B4F-44CB-9485-88098D6CE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44</xdr:row>
      <xdr:rowOff>19050</xdr:rowOff>
    </xdr:from>
    <xdr:to>
      <xdr:col>24</xdr:col>
      <xdr:colOff>504825</xdr:colOff>
      <xdr:row>62</xdr:row>
      <xdr:rowOff>133350</xdr:rowOff>
    </xdr:to>
    <xdr:graphicFrame macro="">
      <xdr:nvGraphicFramePr>
        <xdr:cNvPr id="1520984" name="グラフ 2">
          <a:extLst>
            <a:ext uri="{FF2B5EF4-FFF2-40B4-BE49-F238E27FC236}">
              <a16:creationId xmlns:a16="http://schemas.microsoft.com/office/drawing/2014/main" id="{4AEE5745-9EE1-411C-BCF7-889BED30E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104775</xdr:colOff>
      <xdr:row>44</xdr:row>
      <xdr:rowOff>38100</xdr:rowOff>
    </xdr:from>
    <xdr:to>
      <xdr:col>12</xdr:col>
      <xdr:colOff>542925</xdr:colOff>
      <xdr:row>60</xdr:row>
      <xdr:rowOff>95250</xdr:rowOff>
    </xdr:to>
    <xdr:graphicFrame macro="">
      <xdr:nvGraphicFramePr>
        <xdr:cNvPr id="1520985" name="グラフ 2">
          <a:extLst>
            <a:ext uri="{FF2B5EF4-FFF2-40B4-BE49-F238E27FC236}">
              <a16:creationId xmlns:a16="http://schemas.microsoft.com/office/drawing/2014/main" id="{61BAD6A7-76AE-4DD1-9D82-754941BF4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0.05968</cdr:x>
      <cdr:y>0.03871</cdr:y>
    </cdr:from>
    <cdr:to>
      <cdr:x>0.0912</cdr:x>
      <cdr:y>0.10156</cdr:y>
    </cdr:to>
    <cdr:sp macro="" textlink="">
      <cdr:nvSpPr>
        <cdr:cNvPr id="1523713" name="Text Box 1"/>
        <cdr:cNvSpPr txBox="1">
          <a:spLocks xmlns:a="http://schemas.openxmlformats.org/drawingml/2006/main" noChangeArrowheads="1"/>
        </cdr:cNvSpPr>
      </cdr:nvSpPr>
      <cdr:spPr bwMode="auto">
        <a:xfrm xmlns:a="http://schemas.openxmlformats.org/drawingml/2006/main">
          <a:off x="377203" y="94255"/>
          <a:ext cx="200863" cy="1461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a:t>
          </a:r>
        </a:p>
      </cdr:txBody>
    </cdr:sp>
  </cdr:relSizeAnchor>
</c:userShapes>
</file>

<file path=xl/drawings/drawing24.xml><?xml version="1.0" encoding="utf-8"?>
<xdr:wsDr xmlns:xdr="http://schemas.openxmlformats.org/drawingml/2006/spreadsheetDrawing" xmlns:a="http://schemas.openxmlformats.org/drawingml/2006/main">
  <xdr:twoCellAnchor>
    <xdr:from>
      <xdr:col>6</xdr:col>
      <xdr:colOff>142875</xdr:colOff>
      <xdr:row>22</xdr:row>
      <xdr:rowOff>0</xdr:rowOff>
    </xdr:from>
    <xdr:to>
      <xdr:col>28</xdr:col>
      <xdr:colOff>76200</xdr:colOff>
      <xdr:row>34</xdr:row>
      <xdr:rowOff>142875</xdr:rowOff>
    </xdr:to>
    <xdr:graphicFrame macro="">
      <xdr:nvGraphicFramePr>
        <xdr:cNvPr id="1573207" name="グラフ 1">
          <a:extLst>
            <a:ext uri="{FF2B5EF4-FFF2-40B4-BE49-F238E27FC236}">
              <a16:creationId xmlns:a16="http://schemas.microsoft.com/office/drawing/2014/main" id="{DBFC4A55-E486-488A-812A-929E1503E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114300</xdr:colOff>
      <xdr:row>21</xdr:row>
      <xdr:rowOff>114300</xdr:rowOff>
    </xdr:from>
    <xdr:to>
      <xdr:col>40</xdr:col>
      <xdr:colOff>190500</xdr:colOff>
      <xdr:row>37</xdr:row>
      <xdr:rowOff>123825</xdr:rowOff>
    </xdr:to>
    <xdr:graphicFrame macro="">
      <xdr:nvGraphicFramePr>
        <xdr:cNvPr id="1573208" name="グラフ 2">
          <a:extLst>
            <a:ext uri="{FF2B5EF4-FFF2-40B4-BE49-F238E27FC236}">
              <a16:creationId xmlns:a16="http://schemas.microsoft.com/office/drawing/2014/main" id="{79204E50-184B-496D-ACC5-171FA6033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409575</xdr:colOff>
      <xdr:row>37</xdr:row>
      <xdr:rowOff>47625</xdr:rowOff>
    </xdr:from>
    <xdr:to>
      <xdr:col>29</xdr:col>
      <xdr:colOff>257175</xdr:colOff>
      <xdr:row>52</xdr:row>
      <xdr:rowOff>9525</xdr:rowOff>
    </xdr:to>
    <xdr:graphicFrame macro="">
      <xdr:nvGraphicFramePr>
        <xdr:cNvPr id="1573209" name="グラフ 3">
          <a:extLst>
            <a:ext uri="{FF2B5EF4-FFF2-40B4-BE49-F238E27FC236}">
              <a16:creationId xmlns:a16="http://schemas.microsoft.com/office/drawing/2014/main" id="{5FCFC54A-C8D9-46A2-A019-7F8F6A975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609600</xdr:colOff>
      <xdr:row>33</xdr:row>
      <xdr:rowOff>38100</xdr:rowOff>
    </xdr:from>
    <xdr:to>
      <xdr:col>16</xdr:col>
      <xdr:colOff>552450</xdr:colOff>
      <xdr:row>39</xdr:row>
      <xdr:rowOff>114300</xdr:rowOff>
    </xdr:to>
    <xdr:sp macro="" textlink="">
      <xdr:nvSpPr>
        <xdr:cNvPr id="2" name="Freeform 1">
          <a:extLst>
            <a:ext uri="{FF2B5EF4-FFF2-40B4-BE49-F238E27FC236}">
              <a16:creationId xmlns:a16="http://schemas.microsoft.com/office/drawing/2014/main" id="{14B75F90-0576-4C40-8DD6-C31A14223D6B}"/>
            </a:ext>
          </a:extLst>
        </xdr:cNvPr>
        <xdr:cNvSpPr>
          <a:spLocks/>
        </xdr:cNvSpPr>
      </xdr:nvSpPr>
      <xdr:spPr bwMode="auto">
        <a:xfrm>
          <a:off x="9544050" y="5772150"/>
          <a:ext cx="1314450" cy="1104900"/>
        </a:xfrm>
        <a:custGeom>
          <a:avLst/>
          <a:gdLst>
            <a:gd name="T0" fmla="*/ 2147483646 w 138"/>
            <a:gd name="T1" fmla="*/ 2147483646 h 116"/>
            <a:gd name="T2" fmla="*/ 2147483646 w 138"/>
            <a:gd name="T3" fmla="*/ 2147483646 h 116"/>
            <a:gd name="T4" fmla="*/ 2147483646 w 138"/>
            <a:gd name="T5" fmla="*/ 2147483646 h 116"/>
            <a:gd name="T6" fmla="*/ 2147483646 w 138"/>
            <a:gd name="T7" fmla="*/ 2147483646 h 116"/>
            <a:gd name="T8" fmla="*/ 2147483646 w 138"/>
            <a:gd name="T9" fmla="*/ 2147483646 h 116"/>
            <a:gd name="T10" fmla="*/ 2147483646 w 138"/>
            <a:gd name="T11" fmla="*/ 2147483646 h 116"/>
            <a:gd name="T12" fmla="*/ 2147483646 w 138"/>
            <a:gd name="T13" fmla="*/ 2147483646 h 116"/>
            <a:gd name="T14" fmla="*/ 2147483646 w 138"/>
            <a:gd name="T15" fmla="*/ 2147483646 h 116"/>
            <a:gd name="T16" fmla="*/ 2147483646 w 138"/>
            <a:gd name="T17" fmla="*/ 2147483646 h 116"/>
            <a:gd name="T18" fmla="*/ 2147483646 w 138"/>
            <a:gd name="T19" fmla="*/ 2147483646 h 116"/>
            <a:gd name="T20" fmla="*/ 2147483646 w 138"/>
            <a:gd name="T21" fmla="*/ 2147483646 h 116"/>
            <a:gd name="T22" fmla="*/ 2147483646 w 138"/>
            <a:gd name="T23" fmla="*/ 2147483646 h 116"/>
            <a:gd name="T24" fmla="*/ 0 w 138"/>
            <a:gd name="T25" fmla="*/ 2147483646 h 116"/>
            <a:gd name="T26" fmla="*/ 2147483646 w 138"/>
            <a:gd name="T27" fmla="*/ 2147483646 h 116"/>
            <a:gd name="T28" fmla="*/ 2147483646 w 138"/>
            <a:gd name="T29" fmla="*/ 2147483646 h 116"/>
            <a:gd name="T30" fmla="*/ 2147483646 w 138"/>
            <a:gd name="T31" fmla="*/ 2147483646 h 116"/>
            <a:gd name="T32" fmla="*/ 2147483646 w 138"/>
            <a:gd name="T33" fmla="*/ 2147483646 h 116"/>
            <a:gd name="T34" fmla="*/ 2147483646 w 138"/>
            <a:gd name="T35" fmla="*/ 2147483646 h 116"/>
            <a:gd name="T36" fmla="*/ 2147483646 w 138"/>
            <a:gd name="T37" fmla="*/ 2147483646 h 116"/>
            <a:gd name="T38" fmla="*/ 2147483646 w 138"/>
            <a:gd name="T39" fmla="*/ 2147483646 h 116"/>
            <a:gd name="T40" fmla="*/ 2147483646 w 138"/>
            <a:gd name="T41" fmla="*/ 2147483646 h 116"/>
            <a:gd name="T42" fmla="*/ 2147483646 w 138"/>
            <a:gd name="T43" fmla="*/ 2147483646 h 116"/>
            <a:gd name="T44" fmla="*/ 2147483646 w 138"/>
            <a:gd name="T45" fmla="*/ 2147483646 h 116"/>
            <a:gd name="T46" fmla="*/ 2147483646 w 138"/>
            <a:gd name="T47" fmla="*/ 2147483646 h 116"/>
            <a:gd name="T48" fmla="*/ 2147483646 w 138"/>
            <a:gd name="T49" fmla="*/ 2147483646 h 116"/>
            <a:gd name="T50" fmla="*/ 2147483646 w 138"/>
            <a:gd name="T51" fmla="*/ 2147483646 h 116"/>
            <a:gd name="T52" fmla="*/ 2147483646 w 138"/>
            <a:gd name="T53" fmla="*/ 2147483646 h 116"/>
            <a:gd name="T54" fmla="*/ 2147483646 w 138"/>
            <a:gd name="T55" fmla="*/ 2147483646 h 116"/>
            <a:gd name="T56" fmla="*/ 2147483646 w 138"/>
            <a:gd name="T57" fmla="*/ 2147483646 h 116"/>
            <a:gd name="T58" fmla="*/ 2147483646 w 138"/>
            <a:gd name="T59" fmla="*/ 2147483646 h 116"/>
            <a:gd name="T60" fmla="*/ 2147483646 w 138"/>
            <a:gd name="T61" fmla="*/ 2147483646 h 116"/>
            <a:gd name="T62" fmla="*/ 2147483646 w 138"/>
            <a:gd name="T63" fmla="*/ 2147483646 h 116"/>
            <a:gd name="T64" fmla="*/ 2147483646 w 138"/>
            <a:gd name="T65" fmla="*/ 2147483646 h 11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38" h="116">
              <a:moveTo>
                <a:pt x="107" y="0"/>
              </a:moveTo>
              <a:cubicBezTo>
                <a:pt x="106" y="0"/>
                <a:pt x="104" y="0"/>
                <a:pt x="102" y="1"/>
              </a:cubicBezTo>
              <a:cubicBezTo>
                <a:pt x="100" y="2"/>
                <a:pt x="98" y="4"/>
                <a:pt x="97" y="7"/>
              </a:cubicBezTo>
              <a:cubicBezTo>
                <a:pt x="96" y="10"/>
                <a:pt x="98" y="15"/>
                <a:pt x="98" y="17"/>
              </a:cubicBezTo>
              <a:cubicBezTo>
                <a:pt x="98" y="19"/>
                <a:pt x="98" y="18"/>
                <a:pt x="97" y="19"/>
              </a:cubicBezTo>
              <a:cubicBezTo>
                <a:pt x="96" y="20"/>
                <a:pt x="95" y="23"/>
                <a:pt x="94" y="24"/>
              </a:cubicBezTo>
              <a:cubicBezTo>
                <a:pt x="93" y="25"/>
                <a:pt x="91" y="27"/>
                <a:pt x="89" y="28"/>
              </a:cubicBezTo>
              <a:cubicBezTo>
                <a:pt x="87" y="29"/>
                <a:pt x="85" y="29"/>
                <a:pt x="83" y="29"/>
              </a:cubicBezTo>
              <a:cubicBezTo>
                <a:pt x="81" y="29"/>
                <a:pt x="80" y="28"/>
                <a:pt x="78" y="28"/>
              </a:cubicBezTo>
              <a:cubicBezTo>
                <a:pt x="76" y="28"/>
                <a:pt x="74" y="30"/>
                <a:pt x="71" y="31"/>
              </a:cubicBezTo>
              <a:cubicBezTo>
                <a:pt x="68" y="32"/>
                <a:pt x="65" y="31"/>
                <a:pt x="62" y="32"/>
              </a:cubicBezTo>
              <a:cubicBezTo>
                <a:pt x="59" y="33"/>
                <a:pt x="57" y="34"/>
                <a:pt x="55" y="35"/>
              </a:cubicBezTo>
              <a:cubicBezTo>
                <a:pt x="53" y="36"/>
                <a:pt x="52" y="36"/>
                <a:pt x="50" y="36"/>
              </a:cubicBezTo>
              <a:cubicBezTo>
                <a:pt x="48" y="36"/>
                <a:pt x="45" y="35"/>
                <a:pt x="43" y="35"/>
              </a:cubicBezTo>
              <a:cubicBezTo>
                <a:pt x="41" y="35"/>
                <a:pt x="39" y="35"/>
                <a:pt x="37" y="34"/>
              </a:cubicBezTo>
              <a:cubicBezTo>
                <a:pt x="35" y="33"/>
                <a:pt x="33" y="32"/>
                <a:pt x="31" y="32"/>
              </a:cubicBezTo>
              <a:cubicBezTo>
                <a:pt x="29" y="32"/>
                <a:pt x="24" y="31"/>
                <a:pt x="23" y="32"/>
              </a:cubicBezTo>
              <a:cubicBezTo>
                <a:pt x="22" y="33"/>
                <a:pt x="22" y="38"/>
                <a:pt x="22" y="40"/>
              </a:cubicBezTo>
              <a:cubicBezTo>
                <a:pt x="22" y="42"/>
                <a:pt x="22" y="43"/>
                <a:pt x="22" y="44"/>
              </a:cubicBezTo>
              <a:cubicBezTo>
                <a:pt x="22" y="45"/>
                <a:pt x="22" y="47"/>
                <a:pt x="22" y="48"/>
              </a:cubicBezTo>
              <a:cubicBezTo>
                <a:pt x="22" y="49"/>
                <a:pt x="22" y="52"/>
                <a:pt x="20" y="52"/>
              </a:cubicBezTo>
              <a:cubicBezTo>
                <a:pt x="18" y="52"/>
                <a:pt x="14" y="50"/>
                <a:pt x="12" y="50"/>
              </a:cubicBezTo>
              <a:cubicBezTo>
                <a:pt x="10" y="50"/>
                <a:pt x="9" y="50"/>
                <a:pt x="8" y="51"/>
              </a:cubicBezTo>
              <a:cubicBezTo>
                <a:pt x="7" y="52"/>
                <a:pt x="5" y="52"/>
                <a:pt x="4" y="53"/>
              </a:cubicBezTo>
              <a:cubicBezTo>
                <a:pt x="3" y="54"/>
                <a:pt x="5" y="59"/>
                <a:pt x="4" y="61"/>
              </a:cubicBezTo>
              <a:cubicBezTo>
                <a:pt x="3" y="63"/>
                <a:pt x="0" y="65"/>
                <a:pt x="0" y="66"/>
              </a:cubicBezTo>
              <a:cubicBezTo>
                <a:pt x="0" y="67"/>
                <a:pt x="3" y="70"/>
                <a:pt x="4" y="70"/>
              </a:cubicBezTo>
              <a:cubicBezTo>
                <a:pt x="5" y="70"/>
                <a:pt x="6" y="68"/>
                <a:pt x="8" y="68"/>
              </a:cubicBezTo>
              <a:cubicBezTo>
                <a:pt x="10" y="68"/>
                <a:pt x="15" y="67"/>
                <a:pt x="17" y="67"/>
              </a:cubicBezTo>
              <a:cubicBezTo>
                <a:pt x="19" y="67"/>
                <a:pt x="20" y="66"/>
                <a:pt x="21" y="67"/>
              </a:cubicBezTo>
              <a:cubicBezTo>
                <a:pt x="22" y="68"/>
                <a:pt x="24" y="74"/>
                <a:pt x="25" y="76"/>
              </a:cubicBezTo>
              <a:cubicBezTo>
                <a:pt x="26" y="78"/>
                <a:pt x="26" y="80"/>
                <a:pt x="25" y="82"/>
              </a:cubicBezTo>
              <a:cubicBezTo>
                <a:pt x="24" y="84"/>
                <a:pt x="22" y="85"/>
                <a:pt x="21" y="86"/>
              </a:cubicBezTo>
              <a:cubicBezTo>
                <a:pt x="20" y="87"/>
                <a:pt x="20" y="89"/>
                <a:pt x="21" y="90"/>
              </a:cubicBezTo>
              <a:cubicBezTo>
                <a:pt x="22" y="91"/>
                <a:pt x="26" y="91"/>
                <a:pt x="30" y="90"/>
              </a:cubicBezTo>
              <a:cubicBezTo>
                <a:pt x="34" y="89"/>
                <a:pt x="39" y="88"/>
                <a:pt x="43" y="86"/>
              </a:cubicBezTo>
              <a:cubicBezTo>
                <a:pt x="47" y="84"/>
                <a:pt x="50" y="82"/>
                <a:pt x="52" y="81"/>
              </a:cubicBezTo>
              <a:cubicBezTo>
                <a:pt x="54" y="80"/>
                <a:pt x="54" y="80"/>
                <a:pt x="56" y="80"/>
              </a:cubicBezTo>
              <a:cubicBezTo>
                <a:pt x="58" y="80"/>
                <a:pt x="60" y="81"/>
                <a:pt x="62" y="81"/>
              </a:cubicBezTo>
              <a:cubicBezTo>
                <a:pt x="64" y="81"/>
                <a:pt x="65" y="80"/>
                <a:pt x="66" y="81"/>
              </a:cubicBezTo>
              <a:cubicBezTo>
                <a:pt x="67" y="82"/>
                <a:pt x="70" y="88"/>
                <a:pt x="71" y="90"/>
              </a:cubicBezTo>
              <a:cubicBezTo>
                <a:pt x="72" y="92"/>
                <a:pt x="74" y="94"/>
                <a:pt x="75" y="96"/>
              </a:cubicBezTo>
              <a:cubicBezTo>
                <a:pt x="76" y="98"/>
                <a:pt x="76" y="101"/>
                <a:pt x="76" y="103"/>
              </a:cubicBezTo>
              <a:cubicBezTo>
                <a:pt x="76" y="105"/>
                <a:pt x="76" y="109"/>
                <a:pt x="76" y="111"/>
              </a:cubicBezTo>
              <a:cubicBezTo>
                <a:pt x="76" y="113"/>
                <a:pt x="73" y="116"/>
                <a:pt x="75" y="116"/>
              </a:cubicBezTo>
              <a:cubicBezTo>
                <a:pt x="77" y="116"/>
                <a:pt x="83" y="115"/>
                <a:pt x="86" y="114"/>
              </a:cubicBezTo>
              <a:cubicBezTo>
                <a:pt x="89" y="113"/>
                <a:pt x="91" y="112"/>
                <a:pt x="93" y="111"/>
              </a:cubicBezTo>
              <a:cubicBezTo>
                <a:pt x="95" y="110"/>
                <a:pt x="96" y="109"/>
                <a:pt x="97" y="108"/>
              </a:cubicBezTo>
              <a:cubicBezTo>
                <a:pt x="98" y="107"/>
                <a:pt x="100" y="105"/>
                <a:pt x="101" y="103"/>
              </a:cubicBezTo>
              <a:cubicBezTo>
                <a:pt x="102" y="101"/>
                <a:pt x="102" y="99"/>
                <a:pt x="103" y="98"/>
              </a:cubicBezTo>
              <a:cubicBezTo>
                <a:pt x="104" y="97"/>
                <a:pt x="105" y="95"/>
                <a:pt x="107" y="94"/>
              </a:cubicBezTo>
              <a:cubicBezTo>
                <a:pt x="109" y="93"/>
                <a:pt x="114" y="94"/>
                <a:pt x="116" y="94"/>
              </a:cubicBezTo>
              <a:cubicBezTo>
                <a:pt x="118" y="94"/>
                <a:pt x="118" y="97"/>
                <a:pt x="120" y="94"/>
              </a:cubicBezTo>
              <a:cubicBezTo>
                <a:pt x="122" y="91"/>
                <a:pt x="127" y="81"/>
                <a:pt x="130" y="76"/>
              </a:cubicBezTo>
              <a:cubicBezTo>
                <a:pt x="133" y="71"/>
                <a:pt x="136" y="66"/>
                <a:pt x="137" y="63"/>
              </a:cubicBezTo>
              <a:cubicBezTo>
                <a:pt x="138" y="60"/>
                <a:pt x="136" y="61"/>
                <a:pt x="136" y="60"/>
              </a:cubicBezTo>
              <a:cubicBezTo>
                <a:pt x="136" y="59"/>
                <a:pt x="135" y="60"/>
                <a:pt x="134" y="59"/>
              </a:cubicBezTo>
              <a:cubicBezTo>
                <a:pt x="133" y="58"/>
                <a:pt x="133" y="54"/>
                <a:pt x="132" y="52"/>
              </a:cubicBezTo>
              <a:cubicBezTo>
                <a:pt x="131" y="50"/>
                <a:pt x="130" y="47"/>
                <a:pt x="129" y="45"/>
              </a:cubicBezTo>
              <a:cubicBezTo>
                <a:pt x="128" y="43"/>
                <a:pt x="126" y="45"/>
                <a:pt x="125" y="41"/>
              </a:cubicBezTo>
              <a:cubicBezTo>
                <a:pt x="124" y="37"/>
                <a:pt x="124" y="22"/>
                <a:pt x="124" y="18"/>
              </a:cubicBezTo>
              <a:cubicBezTo>
                <a:pt x="124" y="14"/>
                <a:pt x="124" y="15"/>
                <a:pt x="123" y="14"/>
              </a:cubicBezTo>
              <a:cubicBezTo>
                <a:pt x="122" y="13"/>
                <a:pt x="120" y="15"/>
                <a:pt x="119" y="14"/>
              </a:cubicBezTo>
              <a:cubicBezTo>
                <a:pt x="118" y="13"/>
                <a:pt x="117" y="10"/>
                <a:pt x="116" y="9"/>
              </a:cubicBezTo>
              <a:cubicBezTo>
                <a:pt x="115" y="8"/>
                <a:pt x="113" y="8"/>
                <a:pt x="112" y="7"/>
              </a:cubicBezTo>
              <a:cubicBezTo>
                <a:pt x="111" y="6"/>
                <a:pt x="112" y="3"/>
                <a:pt x="111" y="2"/>
              </a:cubicBezTo>
              <a:cubicBezTo>
                <a:pt x="110" y="1"/>
                <a:pt x="108" y="0"/>
                <a:pt x="107" y="0"/>
              </a:cubicBezTo>
              <a:close/>
            </a:path>
          </a:pathLst>
        </a:custGeom>
        <a:solidFill>
          <a:schemeClr val="accent6">
            <a:lumMod val="40000"/>
            <a:lumOff val="60000"/>
          </a:schemeClr>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14</xdr:col>
      <xdr:colOff>304800</xdr:colOff>
      <xdr:row>24</xdr:row>
      <xdr:rowOff>9525</xdr:rowOff>
    </xdr:from>
    <xdr:to>
      <xdr:col>15</xdr:col>
      <xdr:colOff>485775</xdr:colOff>
      <xdr:row>34</xdr:row>
      <xdr:rowOff>9525</xdr:rowOff>
    </xdr:to>
    <xdr:sp macro="" textlink="">
      <xdr:nvSpPr>
        <xdr:cNvPr id="3" name="Freeform 2">
          <a:extLst>
            <a:ext uri="{FF2B5EF4-FFF2-40B4-BE49-F238E27FC236}">
              <a16:creationId xmlns:a16="http://schemas.microsoft.com/office/drawing/2014/main" id="{2BF9B770-1E56-4866-899B-DC2F2C7F3C65}"/>
            </a:ext>
          </a:extLst>
        </xdr:cNvPr>
        <xdr:cNvSpPr>
          <a:spLocks/>
        </xdr:cNvSpPr>
      </xdr:nvSpPr>
      <xdr:spPr bwMode="auto">
        <a:xfrm>
          <a:off x="9239250" y="4200525"/>
          <a:ext cx="866775" cy="1714500"/>
        </a:xfrm>
        <a:custGeom>
          <a:avLst/>
          <a:gdLst>
            <a:gd name="T0" fmla="*/ 2147483646 w 91"/>
            <a:gd name="T1" fmla="*/ 2147483646 h 180"/>
            <a:gd name="T2" fmla="*/ 2147483646 w 91"/>
            <a:gd name="T3" fmla="*/ 2147483646 h 180"/>
            <a:gd name="T4" fmla="*/ 2147483646 w 91"/>
            <a:gd name="T5" fmla="*/ 2147483646 h 180"/>
            <a:gd name="T6" fmla="*/ 2147483646 w 91"/>
            <a:gd name="T7" fmla="*/ 2147483646 h 180"/>
            <a:gd name="T8" fmla="*/ 2147483646 w 91"/>
            <a:gd name="T9" fmla="*/ 2147483646 h 180"/>
            <a:gd name="T10" fmla="*/ 2147483646 w 91"/>
            <a:gd name="T11" fmla="*/ 2147483646 h 180"/>
            <a:gd name="T12" fmla="*/ 2147483646 w 91"/>
            <a:gd name="T13" fmla="*/ 2147483646 h 180"/>
            <a:gd name="T14" fmla="*/ 2147483646 w 91"/>
            <a:gd name="T15" fmla="*/ 2147483646 h 180"/>
            <a:gd name="T16" fmla="*/ 2147483646 w 91"/>
            <a:gd name="T17" fmla="*/ 2147483646 h 180"/>
            <a:gd name="T18" fmla="*/ 0 w 91"/>
            <a:gd name="T19" fmla="*/ 2147483646 h 180"/>
            <a:gd name="T20" fmla="*/ 2147483646 w 91"/>
            <a:gd name="T21" fmla="*/ 2147483646 h 180"/>
            <a:gd name="T22" fmla="*/ 2147483646 w 91"/>
            <a:gd name="T23" fmla="*/ 2147483646 h 180"/>
            <a:gd name="T24" fmla="*/ 2147483646 w 91"/>
            <a:gd name="T25" fmla="*/ 2147483646 h 180"/>
            <a:gd name="T26" fmla="*/ 2147483646 w 91"/>
            <a:gd name="T27" fmla="*/ 2147483646 h 180"/>
            <a:gd name="T28" fmla="*/ 2147483646 w 91"/>
            <a:gd name="T29" fmla="*/ 2147483646 h 180"/>
            <a:gd name="T30" fmla="*/ 2147483646 w 91"/>
            <a:gd name="T31" fmla="*/ 2147483646 h 180"/>
            <a:gd name="T32" fmla="*/ 2147483646 w 91"/>
            <a:gd name="T33" fmla="*/ 2147483646 h 180"/>
            <a:gd name="T34" fmla="*/ 2147483646 w 91"/>
            <a:gd name="T35" fmla="*/ 2147483646 h 180"/>
            <a:gd name="T36" fmla="*/ 2147483646 w 91"/>
            <a:gd name="T37" fmla="*/ 2147483646 h 180"/>
            <a:gd name="T38" fmla="*/ 2147483646 w 91"/>
            <a:gd name="T39" fmla="*/ 2147483646 h 180"/>
            <a:gd name="T40" fmla="*/ 2147483646 w 91"/>
            <a:gd name="T41" fmla="*/ 2147483646 h 180"/>
            <a:gd name="T42" fmla="*/ 2147483646 w 91"/>
            <a:gd name="T43" fmla="*/ 2147483646 h 180"/>
            <a:gd name="T44" fmla="*/ 2147483646 w 91"/>
            <a:gd name="T45" fmla="*/ 2147483646 h 180"/>
            <a:gd name="T46" fmla="*/ 2147483646 w 91"/>
            <a:gd name="T47" fmla="*/ 2147483646 h 180"/>
            <a:gd name="T48" fmla="*/ 2147483646 w 91"/>
            <a:gd name="T49" fmla="*/ 2147483646 h 180"/>
            <a:gd name="T50" fmla="*/ 2147483646 w 91"/>
            <a:gd name="T51" fmla="*/ 2147483646 h 180"/>
            <a:gd name="T52" fmla="*/ 2147483646 w 91"/>
            <a:gd name="T53" fmla="*/ 2147483646 h 180"/>
            <a:gd name="T54" fmla="*/ 2147483646 w 91"/>
            <a:gd name="T55" fmla="*/ 2147483646 h 180"/>
            <a:gd name="T56" fmla="*/ 2147483646 w 91"/>
            <a:gd name="T57" fmla="*/ 2147483646 h 180"/>
            <a:gd name="T58" fmla="*/ 2147483646 w 91"/>
            <a:gd name="T59" fmla="*/ 2147483646 h 180"/>
            <a:gd name="T60" fmla="*/ 2147483646 w 91"/>
            <a:gd name="T61" fmla="*/ 2147483646 h 180"/>
            <a:gd name="T62" fmla="*/ 2147483646 w 91"/>
            <a:gd name="T63" fmla="*/ 2147483646 h 180"/>
            <a:gd name="T64" fmla="*/ 2147483646 w 91"/>
            <a:gd name="T65" fmla="*/ 2147483646 h 180"/>
            <a:gd name="T66" fmla="*/ 2147483646 w 91"/>
            <a:gd name="T67" fmla="*/ 2147483646 h 180"/>
            <a:gd name="T68" fmla="*/ 2147483646 w 91"/>
            <a:gd name="T69" fmla="*/ 2147483646 h 180"/>
            <a:gd name="T70" fmla="*/ 2147483646 w 91"/>
            <a:gd name="T71" fmla="*/ 0 h 180"/>
            <a:gd name="T72" fmla="*/ 2147483646 w 91"/>
            <a:gd name="T73" fmla="*/ 2147483646 h 180"/>
            <a:gd name="T74" fmla="*/ 2147483646 w 91"/>
            <a:gd name="T75" fmla="*/ 2147483646 h 180"/>
            <a:gd name="T76" fmla="*/ 2147483646 w 91"/>
            <a:gd name="T77" fmla="*/ 2147483646 h 18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180">
              <a:moveTo>
                <a:pt x="47" y="14"/>
              </a:moveTo>
              <a:cubicBezTo>
                <a:pt x="47" y="15"/>
                <a:pt x="50" y="17"/>
                <a:pt x="50" y="19"/>
              </a:cubicBezTo>
              <a:cubicBezTo>
                <a:pt x="50" y="21"/>
                <a:pt x="49" y="23"/>
                <a:pt x="48" y="25"/>
              </a:cubicBezTo>
              <a:cubicBezTo>
                <a:pt x="47" y="27"/>
                <a:pt x="46" y="29"/>
                <a:pt x="45" y="31"/>
              </a:cubicBezTo>
              <a:cubicBezTo>
                <a:pt x="44" y="33"/>
                <a:pt x="46" y="34"/>
                <a:pt x="45" y="37"/>
              </a:cubicBezTo>
              <a:cubicBezTo>
                <a:pt x="44" y="40"/>
                <a:pt x="41" y="48"/>
                <a:pt x="39" y="51"/>
              </a:cubicBezTo>
              <a:cubicBezTo>
                <a:pt x="37" y="54"/>
                <a:pt x="36" y="52"/>
                <a:pt x="34" y="53"/>
              </a:cubicBezTo>
              <a:cubicBezTo>
                <a:pt x="32" y="54"/>
                <a:pt x="30" y="54"/>
                <a:pt x="29" y="56"/>
              </a:cubicBezTo>
              <a:cubicBezTo>
                <a:pt x="28" y="58"/>
                <a:pt x="27" y="60"/>
                <a:pt x="25" y="63"/>
              </a:cubicBezTo>
              <a:cubicBezTo>
                <a:pt x="23" y="66"/>
                <a:pt x="20" y="71"/>
                <a:pt x="18" y="73"/>
              </a:cubicBezTo>
              <a:cubicBezTo>
                <a:pt x="16" y="75"/>
                <a:pt x="16" y="75"/>
                <a:pt x="15" y="76"/>
              </a:cubicBezTo>
              <a:cubicBezTo>
                <a:pt x="14" y="77"/>
                <a:pt x="11" y="80"/>
                <a:pt x="11" y="82"/>
              </a:cubicBezTo>
              <a:cubicBezTo>
                <a:pt x="11" y="84"/>
                <a:pt x="13" y="87"/>
                <a:pt x="13" y="88"/>
              </a:cubicBezTo>
              <a:cubicBezTo>
                <a:pt x="13" y="89"/>
                <a:pt x="13" y="90"/>
                <a:pt x="13" y="91"/>
              </a:cubicBezTo>
              <a:cubicBezTo>
                <a:pt x="13" y="92"/>
                <a:pt x="12" y="94"/>
                <a:pt x="11" y="95"/>
              </a:cubicBezTo>
              <a:cubicBezTo>
                <a:pt x="10" y="96"/>
                <a:pt x="7" y="99"/>
                <a:pt x="6" y="100"/>
              </a:cubicBezTo>
              <a:cubicBezTo>
                <a:pt x="5" y="101"/>
                <a:pt x="6" y="101"/>
                <a:pt x="6" y="102"/>
              </a:cubicBezTo>
              <a:cubicBezTo>
                <a:pt x="6" y="103"/>
                <a:pt x="4" y="107"/>
                <a:pt x="3" y="109"/>
              </a:cubicBezTo>
              <a:cubicBezTo>
                <a:pt x="2" y="111"/>
                <a:pt x="1" y="114"/>
                <a:pt x="1" y="115"/>
              </a:cubicBezTo>
              <a:cubicBezTo>
                <a:pt x="1" y="116"/>
                <a:pt x="0" y="117"/>
                <a:pt x="0" y="118"/>
              </a:cubicBezTo>
              <a:cubicBezTo>
                <a:pt x="0" y="119"/>
                <a:pt x="4" y="122"/>
                <a:pt x="4" y="123"/>
              </a:cubicBezTo>
              <a:cubicBezTo>
                <a:pt x="4" y="124"/>
                <a:pt x="3" y="125"/>
                <a:pt x="3" y="127"/>
              </a:cubicBezTo>
              <a:cubicBezTo>
                <a:pt x="3" y="129"/>
                <a:pt x="2" y="132"/>
                <a:pt x="2" y="135"/>
              </a:cubicBezTo>
              <a:cubicBezTo>
                <a:pt x="2" y="138"/>
                <a:pt x="5" y="145"/>
                <a:pt x="5" y="147"/>
              </a:cubicBezTo>
              <a:cubicBezTo>
                <a:pt x="5" y="149"/>
                <a:pt x="4" y="148"/>
                <a:pt x="5" y="150"/>
              </a:cubicBezTo>
              <a:cubicBezTo>
                <a:pt x="6" y="152"/>
                <a:pt x="10" y="158"/>
                <a:pt x="11" y="161"/>
              </a:cubicBezTo>
              <a:cubicBezTo>
                <a:pt x="12" y="164"/>
                <a:pt x="12" y="164"/>
                <a:pt x="13" y="166"/>
              </a:cubicBezTo>
              <a:cubicBezTo>
                <a:pt x="14" y="168"/>
                <a:pt x="11" y="171"/>
                <a:pt x="14" y="173"/>
              </a:cubicBezTo>
              <a:cubicBezTo>
                <a:pt x="17" y="175"/>
                <a:pt x="28" y="179"/>
                <a:pt x="31" y="179"/>
              </a:cubicBezTo>
              <a:cubicBezTo>
                <a:pt x="34" y="179"/>
                <a:pt x="32" y="176"/>
                <a:pt x="33" y="176"/>
              </a:cubicBezTo>
              <a:cubicBezTo>
                <a:pt x="34" y="176"/>
                <a:pt x="36" y="179"/>
                <a:pt x="37" y="179"/>
              </a:cubicBezTo>
              <a:cubicBezTo>
                <a:pt x="38" y="179"/>
                <a:pt x="39" y="180"/>
                <a:pt x="41" y="179"/>
              </a:cubicBezTo>
              <a:cubicBezTo>
                <a:pt x="43" y="178"/>
                <a:pt x="47" y="178"/>
                <a:pt x="49" y="176"/>
              </a:cubicBezTo>
              <a:cubicBezTo>
                <a:pt x="51" y="174"/>
                <a:pt x="54" y="168"/>
                <a:pt x="55" y="165"/>
              </a:cubicBezTo>
              <a:cubicBezTo>
                <a:pt x="56" y="162"/>
                <a:pt x="56" y="159"/>
                <a:pt x="57" y="158"/>
              </a:cubicBezTo>
              <a:cubicBezTo>
                <a:pt x="58" y="157"/>
                <a:pt x="58" y="156"/>
                <a:pt x="59" y="155"/>
              </a:cubicBezTo>
              <a:cubicBezTo>
                <a:pt x="60" y="154"/>
                <a:pt x="61" y="152"/>
                <a:pt x="62" y="151"/>
              </a:cubicBezTo>
              <a:cubicBezTo>
                <a:pt x="63" y="150"/>
                <a:pt x="64" y="149"/>
                <a:pt x="64" y="148"/>
              </a:cubicBezTo>
              <a:cubicBezTo>
                <a:pt x="64" y="147"/>
                <a:pt x="64" y="145"/>
                <a:pt x="64" y="144"/>
              </a:cubicBezTo>
              <a:cubicBezTo>
                <a:pt x="64" y="143"/>
                <a:pt x="66" y="142"/>
                <a:pt x="67" y="141"/>
              </a:cubicBezTo>
              <a:cubicBezTo>
                <a:pt x="68" y="140"/>
                <a:pt x="69" y="138"/>
                <a:pt x="69" y="137"/>
              </a:cubicBezTo>
              <a:cubicBezTo>
                <a:pt x="69" y="136"/>
                <a:pt x="69" y="135"/>
                <a:pt x="70" y="135"/>
              </a:cubicBezTo>
              <a:cubicBezTo>
                <a:pt x="71" y="135"/>
                <a:pt x="73" y="135"/>
                <a:pt x="74" y="136"/>
              </a:cubicBezTo>
              <a:cubicBezTo>
                <a:pt x="75" y="137"/>
                <a:pt x="76" y="140"/>
                <a:pt x="77" y="140"/>
              </a:cubicBezTo>
              <a:cubicBezTo>
                <a:pt x="78" y="140"/>
                <a:pt x="78" y="139"/>
                <a:pt x="79" y="139"/>
              </a:cubicBezTo>
              <a:cubicBezTo>
                <a:pt x="80" y="139"/>
                <a:pt x="85" y="139"/>
                <a:pt x="85" y="137"/>
              </a:cubicBezTo>
              <a:cubicBezTo>
                <a:pt x="85" y="135"/>
                <a:pt x="82" y="126"/>
                <a:pt x="82" y="124"/>
              </a:cubicBezTo>
              <a:cubicBezTo>
                <a:pt x="82" y="122"/>
                <a:pt x="84" y="122"/>
                <a:pt x="85" y="122"/>
              </a:cubicBezTo>
              <a:cubicBezTo>
                <a:pt x="86" y="122"/>
                <a:pt x="86" y="123"/>
                <a:pt x="87" y="122"/>
              </a:cubicBezTo>
              <a:cubicBezTo>
                <a:pt x="88" y="121"/>
                <a:pt x="91" y="115"/>
                <a:pt x="90" y="114"/>
              </a:cubicBezTo>
              <a:cubicBezTo>
                <a:pt x="89" y="113"/>
                <a:pt x="83" y="114"/>
                <a:pt x="81" y="114"/>
              </a:cubicBezTo>
              <a:cubicBezTo>
                <a:pt x="79" y="114"/>
                <a:pt x="76" y="113"/>
                <a:pt x="75" y="113"/>
              </a:cubicBezTo>
              <a:cubicBezTo>
                <a:pt x="74" y="113"/>
                <a:pt x="74" y="113"/>
                <a:pt x="73" y="112"/>
              </a:cubicBezTo>
              <a:cubicBezTo>
                <a:pt x="72" y="111"/>
                <a:pt x="71" y="107"/>
                <a:pt x="71" y="105"/>
              </a:cubicBezTo>
              <a:cubicBezTo>
                <a:pt x="71" y="103"/>
                <a:pt x="71" y="100"/>
                <a:pt x="71" y="99"/>
              </a:cubicBezTo>
              <a:cubicBezTo>
                <a:pt x="71" y="98"/>
                <a:pt x="73" y="97"/>
                <a:pt x="72" y="96"/>
              </a:cubicBezTo>
              <a:cubicBezTo>
                <a:pt x="71" y="95"/>
                <a:pt x="68" y="91"/>
                <a:pt x="67" y="89"/>
              </a:cubicBezTo>
              <a:cubicBezTo>
                <a:pt x="66" y="87"/>
                <a:pt x="64" y="86"/>
                <a:pt x="63" y="84"/>
              </a:cubicBezTo>
              <a:cubicBezTo>
                <a:pt x="62" y="82"/>
                <a:pt x="61" y="80"/>
                <a:pt x="61" y="79"/>
              </a:cubicBezTo>
              <a:cubicBezTo>
                <a:pt x="61" y="78"/>
                <a:pt x="63" y="77"/>
                <a:pt x="64" y="76"/>
              </a:cubicBezTo>
              <a:cubicBezTo>
                <a:pt x="65" y="75"/>
                <a:pt x="67" y="75"/>
                <a:pt x="68" y="74"/>
              </a:cubicBezTo>
              <a:cubicBezTo>
                <a:pt x="69" y="73"/>
                <a:pt x="70" y="70"/>
                <a:pt x="71" y="68"/>
              </a:cubicBezTo>
              <a:cubicBezTo>
                <a:pt x="72" y="66"/>
                <a:pt x="73" y="63"/>
                <a:pt x="74" y="61"/>
              </a:cubicBezTo>
              <a:cubicBezTo>
                <a:pt x="75" y="59"/>
                <a:pt x="79" y="57"/>
                <a:pt x="80" y="56"/>
              </a:cubicBezTo>
              <a:cubicBezTo>
                <a:pt x="81" y="55"/>
                <a:pt x="81" y="53"/>
                <a:pt x="81" y="52"/>
              </a:cubicBezTo>
              <a:cubicBezTo>
                <a:pt x="81" y="51"/>
                <a:pt x="79" y="50"/>
                <a:pt x="78" y="47"/>
              </a:cubicBezTo>
              <a:cubicBezTo>
                <a:pt x="77" y="44"/>
                <a:pt x="76" y="36"/>
                <a:pt x="76" y="32"/>
              </a:cubicBezTo>
              <a:cubicBezTo>
                <a:pt x="76" y="28"/>
                <a:pt x="80" y="27"/>
                <a:pt x="81" y="24"/>
              </a:cubicBezTo>
              <a:cubicBezTo>
                <a:pt x="82" y="21"/>
                <a:pt x="80" y="15"/>
                <a:pt x="80" y="12"/>
              </a:cubicBezTo>
              <a:cubicBezTo>
                <a:pt x="80" y="9"/>
                <a:pt x="79" y="7"/>
                <a:pt x="79" y="6"/>
              </a:cubicBezTo>
              <a:cubicBezTo>
                <a:pt x="79" y="5"/>
                <a:pt x="79" y="4"/>
                <a:pt x="78" y="3"/>
              </a:cubicBezTo>
              <a:cubicBezTo>
                <a:pt x="77" y="2"/>
                <a:pt x="76" y="0"/>
                <a:pt x="75" y="0"/>
              </a:cubicBezTo>
              <a:cubicBezTo>
                <a:pt x="74" y="0"/>
                <a:pt x="71" y="1"/>
                <a:pt x="69" y="1"/>
              </a:cubicBezTo>
              <a:cubicBezTo>
                <a:pt x="67" y="1"/>
                <a:pt x="66" y="2"/>
                <a:pt x="65" y="2"/>
              </a:cubicBezTo>
              <a:cubicBezTo>
                <a:pt x="64" y="2"/>
                <a:pt x="61" y="2"/>
                <a:pt x="60" y="2"/>
              </a:cubicBezTo>
              <a:cubicBezTo>
                <a:pt x="59" y="2"/>
                <a:pt x="58" y="3"/>
                <a:pt x="57" y="4"/>
              </a:cubicBezTo>
              <a:cubicBezTo>
                <a:pt x="56" y="5"/>
                <a:pt x="56" y="7"/>
                <a:pt x="55" y="8"/>
              </a:cubicBezTo>
              <a:cubicBezTo>
                <a:pt x="54" y="9"/>
                <a:pt x="51" y="11"/>
                <a:pt x="50" y="12"/>
              </a:cubicBezTo>
              <a:cubicBezTo>
                <a:pt x="49" y="13"/>
                <a:pt x="47" y="13"/>
                <a:pt x="47" y="14"/>
              </a:cubicBezTo>
              <a:close/>
            </a:path>
          </a:pathLst>
        </a:custGeom>
        <a:solidFill>
          <a:schemeClr val="accent5">
            <a:lumMod val="75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9</xdr:col>
      <xdr:colOff>152400</xdr:colOff>
      <xdr:row>34</xdr:row>
      <xdr:rowOff>76200</xdr:rowOff>
    </xdr:from>
    <xdr:to>
      <xdr:col>10</xdr:col>
      <xdr:colOff>676275</xdr:colOff>
      <xdr:row>39</xdr:row>
      <xdr:rowOff>95250</xdr:rowOff>
    </xdr:to>
    <xdr:sp macro="" textlink="">
      <xdr:nvSpPr>
        <xdr:cNvPr id="4" name="Freeform 3">
          <a:extLst>
            <a:ext uri="{FF2B5EF4-FFF2-40B4-BE49-F238E27FC236}">
              <a16:creationId xmlns:a16="http://schemas.microsoft.com/office/drawing/2014/main" id="{2DE29C4B-B6C8-4BCF-A598-71BBCEFF5176}"/>
            </a:ext>
          </a:extLst>
        </xdr:cNvPr>
        <xdr:cNvSpPr>
          <a:spLocks/>
        </xdr:cNvSpPr>
      </xdr:nvSpPr>
      <xdr:spPr bwMode="auto">
        <a:xfrm>
          <a:off x="5657850" y="5981700"/>
          <a:ext cx="1209675" cy="876300"/>
        </a:xfrm>
        <a:custGeom>
          <a:avLst/>
          <a:gdLst>
            <a:gd name="T0" fmla="*/ 2147483646 w 1910"/>
            <a:gd name="T1" fmla="*/ 2147483646 h 1387"/>
            <a:gd name="T2" fmla="*/ 2147483646 w 1910"/>
            <a:gd name="T3" fmla="*/ 2147483646 h 1387"/>
            <a:gd name="T4" fmla="*/ 2147483646 w 1910"/>
            <a:gd name="T5" fmla="*/ 2147483646 h 1387"/>
            <a:gd name="T6" fmla="*/ 2147483646 w 1910"/>
            <a:gd name="T7" fmla="*/ 2147483646 h 1387"/>
            <a:gd name="T8" fmla="*/ 0 w 1910"/>
            <a:gd name="T9" fmla="*/ 2147483646 h 1387"/>
            <a:gd name="T10" fmla="*/ 2147483646 w 1910"/>
            <a:gd name="T11" fmla="*/ 2147483646 h 1387"/>
            <a:gd name="T12" fmla="*/ 2147483646 w 1910"/>
            <a:gd name="T13" fmla="*/ 2147483646 h 1387"/>
            <a:gd name="T14" fmla="*/ 2147483646 w 1910"/>
            <a:gd name="T15" fmla="*/ 2147483646 h 1387"/>
            <a:gd name="T16" fmla="*/ 2147483646 w 1910"/>
            <a:gd name="T17" fmla="*/ 2147483646 h 1387"/>
            <a:gd name="T18" fmla="*/ 2147483646 w 1910"/>
            <a:gd name="T19" fmla="*/ 2147483646 h 1387"/>
            <a:gd name="T20" fmla="*/ 2147483646 w 1910"/>
            <a:gd name="T21" fmla="*/ 2147483646 h 1387"/>
            <a:gd name="T22" fmla="*/ 2147483646 w 1910"/>
            <a:gd name="T23" fmla="*/ 2147483646 h 1387"/>
            <a:gd name="T24" fmla="*/ 2147483646 w 1910"/>
            <a:gd name="T25" fmla="*/ 2147483646 h 1387"/>
            <a:gd name="T26" fmla="*/ 2147483646 w 1910"/>
            <a:gd name="T27" fmla="*/ 2147483646 h 1387"/>
            <a:gd name="T28" fmla="*/ 2147483646 w 1910"/>
            <a:gd name="T29" fmla="*/ 2147483646 h 1387"/>
            <a:gd name="T30" fmla="*/ 2147483646 w 1910"/>
            <a:gd name="T31" fmla="*/ 2147483646 h 1387"/>
            <a:gd name="T32" fmla="*/ 2147483646 w 1910"/>
            <a:gd name="T33" fmla="*/ 0 h 1387"/>
            <a:gd name="T34" fmla="*/ 2147483646 w 1910"/>
            <a:gd name="T35" fmla="*/ 0 h 1387"/>
            <a:gd name="T36" fmla="*/ 2147483646 w 1910"/>
            <a:gd name="T37" fmla="*/ 2147483646 h 1387"/>
            <a:gd name="T38" fmla="*/ 2147483646 w 1910"/>
            <a:gd name="T39" fmla="*/ 2147483646 h 1387"/>
            <a:gd name="T40" fmla="*/ 2147483646 w 1910"/>
            <a:gd name="T41" fmla="*/ 2147483646 h 1387"/>
            <a:gd name="T42" fmla="*/ 2147483646 w 1910"/>
            <a:gd name="T43" fmla="*/ 2147483646 h 1387"/>
            <a:gd name="T44" fmla="*/ 2147483646 w 1910"/>
            <a:gd name="T45" fmla="*/ 2147483646 h 1387"/>
            <a:gd name="T46" fmla="*/ 2147483646 w 1910"/>
            <a:gd name="T47" fmla="*/ 2147483646 h 1387"/>
            <a:gd name="T48" fmla="*/ 2147483646 w 1910"/>
            <a:gd name="T49" fmla="*/ 2147483646 h 1387"/>
            <a:gd name="T50" fmla="*/ 2147483646 w 1910"/>
            <a:gd name="T51" fmla="*/ 2147483646 h 1387"/>
            <a:gd name="T52" fmla="*/ 2147483646 w 1910"/>
            <a:gd name="T53" fmla="*/ 2147483646 h 1387"/>
            <a:gd name="T54" fmla="*/ 2147483646 w 1910"/>
            <a:gd name="T55" fmla="*/ 2147483646 h 1387"/>
            <a:gd name="T56" fmla="*/ 2147483646 w 1910"/>
            <a:gd name="T57" fmla="*/ 2147483646 h 1387"/>
            <a:gd name="T58" fmla="*/ 2147483646 w 1910"/>
            <a:gd name="T59" fmla="*/ 2147483646 h 1387"/>
            <a:gd name="T60" fmla="*/ 2147483646 w 1910"/>
            <a:gd name="T61" fmla="*/ 2147483646 h 1387"/>
            <a:gd name="T62" fmla="*/ 2147483646 w 1910"/>
            <a:gd name="T63" fmla="*/ 2147483646 h 1387"/>
            <a:gd name="T64" fmla="*/ 2147483646 w 1910"/>
            <a:gd name="T65" fmla="*/ 2147483646 h 1387"/>
            <a:gd name="T66" fmla="*/ 2147483646 w 1910"/>
            <a:gd name="T67" fmla="*/ 2147483646 h 138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910" h="1387">
              <a:moveTo>
                <a:pt x="376" y="1387"/>
              </a:moveTo>
              <a:lnTo>
                <a:pt x="331" y="1357"/>
              </a:lnTo>
              <a:lnTo>
                <a:pt x="301" y="1312"/>
              </a:lnTo>
              <a:lnTo>
                <a:pt x="256" y="1266"/>
              </a:lnTo>
              <a:lnTo>
                <a:pt x="196" y="1251"/>
              </a:lnTo>
              <a:lnTo>
                <a:pt x="60" y="1251"/>
              </a:lnTo>
              <a:lnTo>
                <a:pt x="60" y="1131"/>
              </a:lnTo>
              <a:lnTo>
                <a:pt x="60" y="1070"/>
              </a:lnTo>
              <a:lnTo>
                <a:pt x="15" y="1010"/>
              </a:lnTo>
              <a:lnTo>
                <a:pt x="0" y="965"/>
              </a:lnTo>
              <a:lnTo>
                <a:pt x="0" y="889"/>
              </a:lnTo>
              <a:lnTo>
                <a:pt x="60" y="814"/>
              </a:lnTo>
              <a:lnTo>
                <a:pt x="75" y="769"/>
              </a:lnTo>
              <a:lnTo>
                <a:pt x="120" y="588"/>
              </a:lnTo>
              <a:lnTo>
                <a:pt x="211" y="513"/>
              </a:lnTo>
              <a:lnTo>
                <a:pt x="316" y="467"/>
              </a:lnTo>
              <a:lnTo>
                <a:pt x="391" y="407"/>
              </a:lnTo>
              <a:lnTo>
                <a:pt x="421" y="317"/>
              </a:lnTo>
              <a:lnTo>
                <a:pt x="466" y="271"/>
              </a:lnTo>
              <a:lnTo>
                <a:pt x="466" y="196"/>
              </a:lnTo>
              <a:lnTo>
                <a:pt x="481" y="166"/>
              </a:lnTo>
              <a:lnTo>
                <a:pt x="511" y="166"/>
              </a:lnTo>
              <a:lnTo>
                <a:pt x="587" y="136"/>
              </a:lnTo>
              <a:lnTo>
                <a:pt x="707" y="75"/>
              </a:lnTo>
              <a:lnTo>
                <a:pt x="752" y="30"/>
              </a:lnTo>
              <a:lnTo>
                <a:pt x="812" y="45"/>
              </a:lnTo>
              <a:lnTo>
                <a:pt x="782" y="90"/>
              </a:lnTo>
              <a:lnTo>
                <a:pt x="767" y="121"/>
              </a:lnTo>
              <a:lnTo>
                <a:pt x="782" y="136"/>
              </a:lnTo>
              <a:lnTo>
                <a:pt x="857" y="166"/>
              </a:lnTo>
              <a:lnTo>
                <a:pt x="917" y="121"/>
              </a:lnTo>
              <a:lnTo>
                <a:pt x="1023" y="45"/>
              </a:lnTo>
              <a:lnTo>
                <a:pt x="1038" y="15"/>
              </a:lnTo>
              <a:lnTo>
                <a:pt x="1083" y="0"/>
              </a:lnTo>
              <a:lnTo>
                <a:pt x="1128" y="15"/>
              </a:lnTo>
              <a:lnTo>
                <a:pt x="1188" y="0"/>
              </a:lnTo>
              <a:lnTo>
                <a:pt x="1248" y="15"/>
              </a:lnTo>
              <a:lnTo>
                <a:pt x="1323" y="75"/>
              </a:lnTo>
              <a:lnTo>
                <a:pt x="1384" y="60"/>
              </a:lnTo>
              <a:lnTo>
                <a:pt x="1564" y="60"/>
              </a:lnTo>
              <a:lnTo>
                <a:pt x="1714" y="0"/>
              </a:lnTo>
              <a:lnTo>
                <a:pt x="1790" y="45"/>
              </a:lnTo>
              <a:lnTo>
                <a:pt x="1835" y="75"/>
              </a:lnTo>
              <a:lnTo>
                <a:pt x="1880" y="90"/>
              </a:lnTo>
              <a:lnTo>
                <a:pt x="1880" y="136"/>
              </a:lnTo>
              <a:lnTo>
                <a:pt x="1910" y="226"/>
              </a:lnTo>
              <a:lnTo>
                <a:pt x="1895" y="332"/>
              </a:lnTo>
              <a:lnTo>
                <a:pt x="1880" y="422"/>
              </a:lnTo>
              <a:lnTo>
                <a:pt x="1714" y="543"/>
              </a:lnTo>
              <a:lnTo>
                <a:pt x="1624" y="618"/>
              </a:lnTo>
              <a:lnTo>
                <a:pt x="1594" y="678"/>
              </a:lnTo>
              <a:lnTo>
                <a:pt x="1594" y="724"/>
              </a:lnTo>
              <a:lnTo>
                <a:pt x="1594" y="814"/>
              </a:lnTo>
              <a:lnTo>
                <a:pt x="1564" y="905"/>
              </a:lnTo>
              <a:lnTo>
                <a:pt x="1489" y="1055"/>
              </a:lnTo>
              <a:lnTo>
                <a:pt x="1384" y="1085"/>
              </a:lnTo>
              <a:lnTo>
                <a:pt x="1218" y="1161"/>
              </a:lnTo>
              <a:lnTo>
                <a:pt x="1128" y="1085"/>
              </a:lnTo>
              <a:lnTo>
                <a:pt x="1113" y="1025"/>
              </a:lnTo>
              <a:lnTo>
                <a:pt x="1053" y="1010"/>
              </a:lnTo>
              <a:lnTo>
                <a:pt x="1038" y="1116"/>
              </a:lnTo>
              <a:lnTo>
                <a:pt x="932" y="1101"/>
              </a:lnTo>
              <a:lnTo>
                <a:pt x="857" y="1101"/>
              </a:lnTo>
              <a:lnTo>
                <a:pt x="827" y="1055"/>
              </a:lnTo>
              <a:lnTo>
                <a:pt x="812" y="1040"/>
              </a:lnTo>
              <a:lnTo>
                <a:pt x="767" y="1055"/>
              </a:lnTo>
              <a:lnTo>
                <a:pt x="692" y="1085"/>
              </a:lnTo>
              <a:lnTo>
                <a:pt x="632" y="1281"/>
              </a:lnTo>
              <a:lnTo>
                <a:pt x="376" y="1387"/>
              </a:lnTo>
            </a:path>
          </a:pathLst>
        </a:custGeom>
        <a:solidFill>
          <a:srgbClr val="31859C"/>
        </a:solidFill>
        <a:ln w="12700" cap="flat" cmpd="sng">
          <a:solidFill>
            <a:srgbClr val="000000"/>
          </a:solidFill>
          <a:prstDash val="solid"/>
          <a:round/>
          <a:headEnd type="none" w="med" len="med"/>
          <a:tailEnd type="none" w="med" len="med"/>
        </a:ln>
      </xdr:spPr>
    </xdr:sp>
    <xdr:clientData/>
  </xdr:twoCellAnchor>
  <xdr:twoCellAnchor>
    <xdr:from>
      <xdr:col>11</xdr:col>
      <xdr:colOff>533400</xdr:colOff>
      <xdr:row>38</xdr:row>
      <xdr:rowOff>104775</xdr:rowOff>
    </xdr:from>
    <xdr:to>
      <xdr:col>12</xdr:col>
      <xdr:colOff>304800</xdr:colOff>
      <xdr:row>40</xdr:row>
      <xdr:rowOff>114300</xdr:rowOff>
    </xdr:to>
    <xdr:sp macro="" textlink="">
      <xdr:nvSpPr>
        <xdr:cNvPr id="5" name="Freeform 4">
          <a:extLst>
            <a:ext uri="{FF2B5EF4-FFF2-40B4-BE49-F238E27FC236}">
              <a16:creationId xmlns:a16="http://schemas.microsoft.com/office/drawing/2014/main" id="{B6AE0541-0532-4A28-AC29-4CFE0D912434}"/>
            </a:ext>
          </a:extLst>
        </xdr:cNvPr>
        <xdr:cNvSpPr>
          <a:spLocks/>
        </xdr:cNvSpPr>
      </xdr:nvSpPr>
      <xdr:spPr bwMode="auto">
        <a:xfrm>
          <a:off x="7410450" y="6696075"/>
          <a:ext cx="457200" cy="352425"/>
        </a:xfrm>
        <a:custGeom>
          <a:avLst/>
          <a:gdLst>
            <a:gd name="T0" fmla="*/ 0 w 725"/>
            <a:gd name="T1" fmla="*/ 2147483646 h 552"/>
            <a:gd name="T2" fmla="*/ 0 w 725"/>
            <a:gd name="T3" fmla="*/ 2147483646 h 552"/>
            <a:gd name="T4" fmla="*/ 2147483646 w 725"/>
            <a:gd name="T5" fmla="*/ 2147483646 h 552"/>
            <a:gd name="T6" fmla="*/ 2147483646 w 725"/>
            <a:gd name="T7" fmla="*/ 2147483646 h 552"/>
            <a:gd name="T8" fmla="*/ 2147483646 w 725"/>
            <a:gd name="T9" fmla="*/ 0 h 552"/>
            <a:gd name="T10" fmla="*/ 2147483646 w 725"/>
            <a:gd name="T11" fmla="*/ 2147483646 h 552"/>
            <a:gd name="T12" fmla="*/ 2147483646 w 725"/>
            <a:gd name="T13" fmla="*/ 2147483646 h 552"/>
            <a:gd name="T14" fmla="*/ 2147483646 w 725"/>
            <a:gd name="T15" fmla="*/ 2147483646 h 552"/>
            <a:gd name="T16" fmla="*/ 2147483646 w 725"/>
            <a:gd name="T17" fmla="*/ 2147483646 h 552"/>
            <a:gd name="T18" fmla="*/ 2147483646 w 725"/>
            <a:gd name="T19" fmla="*/ 2147483646 h 552"/>
            <a:gd name="T20" fmla="*/ 2147483646 w 725"/>
            <a:gd name="T21" fmla="*/ 2147483646 h 552"/>
            <a:gd name="T22" fmla="*/ 2147483646 w 725"/>
            <a:gd name="T23" fmla="*/ 2147483646 h 552"/>
            <a:gd name="T24" fmla="*/ 2147483646 w 725"/>
            <a:gd name="T25" fmla="*/ 2147483646 h 552"/>
            <a:gd name="T26" fmla="*/ 2147483646 w 725"/>
            <a:gd name="T27" fmla="*/ 2147483646 h 552"/>
            <a:gd name="T28" fmla="*/ 2147483646 w 725"/>
            <a:gd name="T29" fmla="*/ 2147483646 h 552"/>
            <a:gd name="T30" fmla="*/ 2147483646 w 725"/>
            <a:gd name="T31" fmla="*/ 2147483646 h 552"/>
            <a:gd name="T32" fmla="*/ 2147483646 w 725"/>
            <a:gd name="T33" fmla="*/ 2147483646 h 552"/>
            <a:gd name="T34" fmla="*/ 2147483646 w 725"/>
            <a:gd name="T35" fmla="*/ 2147483646 h 552"/>
            <a:gd name="T36" fmla="*/ 2147483646 w 725"/>
            <a:gd name="T37" fmla="*/ 2147483646 h 552"/>
            <a:gd name="T38" fmla="*/ 2147483646 w 725"/>
            <a:gd name="T39" fmla="*/ 2147483646 h 552"/>
            <a:gd name="T40" fmla="*/ 2147483646 w 725"/>
            <a:gd name="T41" fmla="*/ 2147483646 h 552"/>
            <a:gd name="T42" fmla="*/ 0 w 725"/>
            <a:gd name="T43" fmla="*/ 2147483646 h 55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725" h="552">
              <a:moveTo>
                <a:pt x="0" y="552"/>
              </a:moveTo>
              <a:lnTo>
                <a:pt x="0" y="462"/>
              </a:lnTo>
              <a:lnTo>
                <a:pt x="30" y="343"/>
              </a:lnTo>
              <a:lnTo>
                <a:pt x="121" y="224"/>
              </a:lnTo>
              <a:lnTo>
                <a:pt x="272" y="0"/>
              </a:lnTo>
              <a:lnTo>
                <a:pt x="423" y="75"/>
              </a:lnTo>
              <a:lnTo>
                <a:pt x="604" y="15"/>
              </a:lnTo>
              <a:lnTo>
                <a:pt x="619" y="45"/>
              </a:lnTo>
              <a:lnTo>
                <a:pt x="604" y="90"/>
              </a:lnTo>
              <a:lnTo>
                <a:pt x="649" y="149"/>
              </a:lnTo>
              <a:lnTo>
                <a:pt x="725" y="239"/>
              </a:lnTo>
              <a:lnTo>
                <a:pt x="725" y="343"/>
              </a:lnTo>
              <a:lnTo>
                <a:pt x="680" y="418"/>
              </a:lnTo>
              <a:lnTo>
                <a:pt x="529" y="433"/>
              </a:lnTo>
              <a:lnTo>
                <a:pt x="483" y="343"/>
              </a:lnTo>
              <a:lnTo>
                <a:pt x="468" y="283"/>
              </a:lnTo>
              <a:lnTo>
                <a:pt x="423" y="283"/>
              </a:lnTo>
              <a:lnTo>
                <a:pt x="393" y="358"/>
              </a:lnTo>
              <a:lnTo>
                <a:pt x="302" y="388"/>
              </a:lnTo>
              <a:lnTo>
                <a:pt x="287" y="492"/>
              </a:lnTo>
              <a:lnTo>
                <a:pt x="60" y="552"/>
              </a:lnTo>
              <a:lnTo>
                <a:pt x="0" y="552"/>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14</xdr:col>
      <xdr:colOff>428625</xdr:colOff>
      <xdr:row>42</xdr:row>
      <xdr:rowOff>114300</xdr:rowOff>
    </xdr:from>
    <xdr:to>
      <xdr:col>15</xdr:col>
      <xdr:colOff>247650</xdr:colOff>
      <xdr:row>45</xdr:row>
      <xdr:rowOff>9525</xdr:rowOff>
    </xdr:to>
    <xdr:sp macro="" textlink="">
      <xdr:nvSpPr>
        <xdr:cNvPr id="6" name="Freeform 5">
          <a:extLst>
            <a:ext uri="{FF2B5EF4-FFF2-40B4-BE49-F238E27FC236}">
              <a16:creationId xmlns:a16="http://schemas.microsoft.com/office/drawing/2014/main" id="{C21D0EBF-42D3-469E-BE51-D040A02F3847}"/>
            </a:ext>
          </a:extLst>
        </xdr:cNvPr>
        <xdr:cNvSpPr>
          <a:spLocks/>
        </xdr:cNvSpPr>
      </xdr:nvSpPr>
      <xdr:spPr bwMode="auto">
        <a:xfrm>
          <a:off x="9363075" y="7391400"/>
          <a:ext cx="504825" cy="409575"/>
        </a:xfrm>
        <a:custGeom>
          <a:avLst/>
          <a:gdLst>
            <a:gd name="T0" fmla="*/ 2147483646 w 792"/>
            <a:gd name="T1" fmla="*/ 2147483646 h 646"/>
            <a:gd name="T2" fmla="*/ 2147483646 w 792"/>
            <a:gd name="T3" fmla="*/ 2147483646 h 646"/>
            <a:gd name="T4" fmla="*/ 2147483646 w 792"/>
            <a:gd name="T5" fmla="*/ 0 h 646"/>
            <a:gd name="T6" fmla="*/ 2147483646 w 792"/>
            <a:gd name="T7" fmla="*/ 2147483646 h 646"/>
            <a:gd name="T8" fmla="*/ 2147483646 w 792"/>
            <a:gd name="T9" fmla="*/ 2147483646 h 646"/>
            <a:gd name="T10" fmla="*/ 2147483646 w 792"/>
            <a:gd name="T11" fmla="*/ 2147483646 h 646"/>
            <a:gd name="T12" fmla="*/ 2147483646 w 792"/>
            <a:gd name="T13" fmla="*/ 2147483646 h 646"/>
            <a:gd name="T14" fmla="*/ 2147483646 w 792"/>
            <a:gd name="T15" fmla="*/ 2147483646 h 646"/>
            <a:gd name="T16" fmla="*/ 0 w 792"/>
            <a:gd name="T17" fmla="*/ 2147483646 h 646"/>
            <a:gd name="T18" fmla="*/ 2147483646 w 792"/>
            <a:gd name="T19" fmla="*/ 2147483646 h 646"/>
            <a:gd name="T20" fmla="*/ 2147483646 w 792"/>
            <a:gd name="T21" fmla="*/ 2147483646 h 646"/>
            <a:gd name="T22" fmla="*/ 2147483646 w 792"/>
            <a:gd name="T23" fmla="*/ 2147483646 h 646"/>
            <a:gd name="T24" fmla="*/ 2147483646 w 792"/>
            <a:gd name="T25" fmla="*/ 2147483646 h 646"/>
            <a:gd name="T26" fmla="*/ 2147483646 w 792"/>
            <a:gd name="T27" fmla="*/ 2147483646 h 646"/>
            <a:gd name="T28" fmla="*/ 2147483646 w 792"/>
            <a:gd name="T29" fmla="*/ 2147483646 h 646"/>
            <a:gd name="T30" fmla="*/ 2147483646 w 792"/>
            <a:gd name="T31" fmla="*/ 2147483646 h 646"/>
            <a:gd name="T32" fmla="*/ 2147483646 w 792"/>
            <a:gd name="T33" fmla="*/ 2147483646 h 646"/>
            <a:gd name="T34" fmla="*/ 2147483646 w 792"/>
            <a:gd name="T35" fmla="*/ 2147483646 h 646"/>
            <a:gd name="T36" fmla="*/ 2147483646 w 792"/>
            <a:gd name="T37" fmla="*/ 2147483646 h 646"/>
            <a:gd name="T38" fmla="*/ 2147483646 w 792"/>
            <a:gd name="T39" fmla="*/ 2147483646 h 646"/>
            <a:gd name="T40" fmla="*/ 2147483646 w 792"/>
            <a:gd name="T41" fmla="*/ 2147483646 h 646"/>
            <a:gd name="T42" fmla="*/ 2147483646 w 792"/>
            <a:gd name="T43" fmla="*/ 2147483646 h 646"/>
            <a:gd name="T44" fmla="*/ 2147483646 w 792"/>
            <a:gd name="T45" fmla="*/ 2147483646 h 64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792" h="646">
              <a:moveTo>
                <a:pt x="777" y="210"/>
              </a:moveTo>
              <a:lnTo>
                <a:pt x="747" y="30"/>
              </a:lnTo>
              <a:lnTo>
                <a:pt x="523" y="0"/>
              </a:lnTo>
              <a:lnTo>
                <a:pt x="508" y="60"/>
              </a:lnTo>
              <a:lnTo>
                <a:pt x="463" y="75"/>
              </a:lnTo>
              <a:lnTo>
                <a:pt x="374" y="30"/>
              </a:lnTo>
              <a:lnTo>
                <a:pt x="149" y="30"/>
              </a:lnTo>
              <a:lnTo>
                <a:pt x="105" y="120"/>
              </a:lnTo>
              <a:lnTo>
                <a:pt x="0" y="180"/>
              </a:lnTo>
              <a:lnTo>
                <a:pt x="45" y="285"/>
              </a:lnTo>
              <a:lnTo>
                <a:pt x="60" y="331"/>
              </a:lnTo>
              <a:lnTo>
                <a:pt x="30" y="376"/>
              </a:lnTo>
              <a:lnTo>
                <a:pt x="30" y="436"/>
              </a:lnTo>
              <a:lnTo>
                <a:pt x="75" y="481"/>
              </a:lnTo>
              <a:lnTo>
                <a:pt x="105" y="496"/>
              </a:lnTo>
              <a:lnTo>
                <a:pt x="134" y="586"/>
              </a:lnTo>
              <a:lnTo>
                <a:pt x="254" y="646"/>
              </a:lnTo>
              <a:lnTo>
                <a:pt x="463" y="601"/>
              </a:lnTo>
              <a:lnTo>
                <a:pt x="568" y="571"/>
              </a:lnTo>
              <a:lnTo>
                <a:pt x="628" y="541"/>
              </a:lnTo>
              <a:lnTo>
                <a:pt x="658" y="511"/>
              </a:lnTo>
              <a:lnTo>
                <a:pt x="792" y="331"/>
              </a:lnTo>
              <a:lnTo>
                <a:pt x="777" y="210"/>
              </a:lnTo>
            </a:path>
          </a:pathLst>
        </a:custGeom>
        <a:solidFill>
          <a:srgbClr val="DBEEF4"/>
        </a:solidFill>
        <a:ln w="12700" cap="flat" cmpd="sng">
          <a:solidFill>
            <a:srgbClr val="000000"/>
          </a:solidFill>
          <a:prstDash val="solid"/>
          <a:round/>
          <a:headEnd type="none" w="med" len="med"/>
          <a:tailEnd type="none" w="med" len="med"/>
        </a:ln>
      </xdr:spPr>
    </xdr:sp>
    <xdr:clientData/>
  </xdr:twoCellAnchor>
  <xdr:twoCellAnchor>
    <xdr:from>
      <xdr:col>14</xdr:col>
      <xdr:colOff>152400</xdr:colOff>
      <xdr:row>44</xdr:row>
      <xdr:rowOff>104775</xdr:rowOff>
    </xdr:from>
    <xdr:to>
      <xdr:col>14</xdr:col>
      <xdr:colOff>438150</xdr:colOff>
      <xdr:row>46</xdr:row>
      <xdr:rowOff>28575</xdr:rowOff>
    </xdr:to>
    <xdr:sp macro="" textlink="">
      <xdr:nvSpPr>
        <xdr:cNvPr id="7" name="Freeform 6">
          <a:extLst>
            <a:ext uri="{FF2B5EF4-FFF2-40B4-BE49-F238E27FC236}">
              <a16:creationId xmlns:a16="http://schemas.microsoft.com/office/drawing/2014/main" id="{BC26B869-9E5C-456D-80ED-1D265B045742}"/>
            </a:ext>
          </a:extLst>
        </xdr:cNvPr>
        <xdr:cNvSpPr>
          <a:spLocks/>
        </xdr:cNvSpPr>
      </xdr:nvSpPr>
      <xdr:spPr bwMode="auto">
        <a:xfrm>
          <a:off x="9086850" y="7724775"/>
          <a:ext cx="285750" cy="266700"/>
        </a:xfrm>
        <a:custGeom>
          <a:avLst/>
          <a:gdLst>
            <a:gd name="T0" fmla="*/ 2147483646 w 458"/>
            <a:gd name="T1" fmla="*/ 2147483646 h 417"/>
            <a:gd name="T2" fmla="*/ 2147483646 w 458"/>
            <a:gd name="T3" fmla="*/ 2147483646 h 417"/>
            <a:gd name="T4" fmla="*/ 2147483646 w 458"/>
            <a:gd name="T5" fmla="*/ 0 h 417"/>
            <a:gd name="T6" fmla="*/ 2147483646 w 458"/>
            <a:gd name="T7" fmla="*/ 2147483646 h 417"/>
            <a:gd name="T8" fmla="*/ 2147483646 w 458"/>
            <a:gd name="T9" fmla="*/ 2147483646 h 417"/>
            <a:gd name="T10" fmla="*/ 2147483646 w 458"/>
            <a:gd name="T11" fmla="*/ 2147483646 h 417"/>
            <a:gd name="T12" fmla="*/ 2147483646 w 458"/>
            <a:gd name="T13" fmla="*/ 2147483646 h 417"/>
            <a:gd name="T14" fmla="*/ 2147483646 w 458"/>
            <a:gd name="T15" fmla="*/ 2147483646 h 417"/>
            <a:gd name="T16" fmla="*/ 2147483646 w 458"/>
            <a:gd name="T17" fmla="*/ 2147483646 h 417"/>
            <a:gd name="T18" fmla="*/ 2147483646 w 458"/>
            <a:gd name="T19" fmla="*/ 2147483646 h 417"/>
            <a:gd name="T20" fmla="*/ 2147483646 w 458"/>
            <a:gd name="T21" fmla="*/ 2147483646 h 417"/>
            <a:gd name="T22" fmla="*/ 0 w 458"/>
            <a:gd name="T23" fmla="*/ 2147483646 h 417"/>
            <a:gd name="T24" fmla="*/ 0 w 458"/>
            <a:gd name="T25" fmla="*/ 2147483646 h 417"/>
            <a:gd name="T26" fmla="*/ 2147483646 w 458"/>
            <a:gd name="T27" fmla="*/ 2147483646 h 417"/>
            <a:gd name="T28" fmla="*/ 2147483646 w 458"/>
            <a:gd name="T29" fmla="*/ 2147483646 h 417"/>
            <a:gd name="T30" fmla="*/ 2147483646 w 458"/>
            <a:gd name="T31" fmla="*/ 2147483646 h 417"/>
            <a:gd name="T32" fmla="*/ 2147483646 w 458"/>
            <a:gd name="T33" fmla="*/ 2147483646 h 417"/>
            <a:gd name="T34" fmla="*/ 2147483646 w 458"/>
            <a:gd name="T35" fmla="*/ 2147483646 h 417"/>
            <a:gd name="T36" fmla="*/ 2147483646 w 458"/>
            <a:gd name="T37" fmla="*/ 2147483646 h 417"/>
            <a:gd name="T38" fmla="*/ 2147483646 w 458"/>
            <a:gd name="T39" fmla="*/ 2147483646 h 417"/>
            <a:gd name="T40" fmla="*/ 2147483646 w 458"/>
            <a:gd name="T41" fmla="*/ 2147483646 h 417"/>
            <a:gd name="T42" fmla="*/ 2147483646 w 458"/>
            <a:gd name="T43" fmla="*/ 2147483646 h 417"/>
            <a:gd name="T44" fmla="*/ 2147483646 w 458"/>
            <a:gd name="T45" fmla="*/ 2147483646 h 417"/>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58" h="417">
              <a:moveTo>
                <a:pt x="458" y="89"/>
              </a:moveTo>
              <a:lnTo>
                <a:pt x="397" y="30"/>
              </a:lnTo>
              <a:lnTo>
                <a:pt x="275" y="0"/>
              </a:lnTo>
              <a:lnTo>
                <a:pt x="168" y="45"/>
              </a:lnTo>
              <a:lnTo>
                <a:pt x="92" y="119"/>
              </a:lnTo>
              <a:lnTo>
                <a:pt x="107" y="164"/>
              </a:lnTo>
              <a:lnTo>
                <a:pt x="137" y="209"/>
              </a:lnTo>
              <a:lnTo>
                <a:pt x="153" y="223"/>
              </a:lnTo>
              <a:lnTo>
                <a:pt x="137" y="238"/>
              </a:lnTo>
              <a:lnTo>
                <a:pt x="122" y="268"/>
              </a:lnTo>
              <a:lnTo>
                <a:pt x="61" y="253"/>
              </a:lnTo>
              <a:lnTo>
                <a:pt x="0" y="372"/>
              </a:lnTo>
              <a:lnTo>
                <a:pt x="0" y="387"/>
              </a:lnTo>
              <a:lnTo>
                <a:pt x="31" y="402"/>
              </a:lnTo>
              <a:lnTo>
                <a:pt x="107" y="417"/>
              </a:lnTo>
              <a:lnTo>
                <a:pt x="168" y="372"/>
              </a:lnTo>
              <a:lnTo>
                <a:pt x="198" y="328"/>
              </a:lnTo>
              <a:lnTo>
                <a:pt x="198" y="268"/>
              </a:lnTo>
              <a:lnTo>
                <a:pt x="214" y="253"/>
              </a:lnTo>
              <a:lnTo>
                <a:pt x="229" y="268"/>
              </a:lnTo>
              <a:lnTo>
                <a:pt x="290" y="328"/>
              </a:lnTo>
              <a:lnTo>
                <a:pt x="412" y="253"/>
              </a:lnTo>
              <a:lnTo>
                <a:pt x="458" y="89"/>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18</xdr:col>
      <xdr:colOff>238125</xdr:colOff>
      <xdr:row>32</xdr:row>
      <xdr:rowOff>142875</xdr:rowOff>
    </xdr:from>
    <xdr:to>
      <xdr:col>19</xdr:col>
      <xdr:colOff>333375</xdr:colOff>
      <xdr:row>39</xdr:row>
      <xdr:rowOff>152400</xdr:rowOff>
    </xdr:to>
    <xdr:sp macro="" textlink="">
      <xdr:nvSpPr>
        <xdr:cNvPr id="8" name="Freeform 7">
          <a:extLst>
            <a:ext uri="{FF2B5EF4-FFF2-40B4-BE49-F238E27FC236}">
              <a16:creationId xmlns:a16="http://schemas.microsoft.com/office/drawing/2014/main" id="{B444B162-7E34-4C52-9F9D-5B269CA5230E}"/>
            </a:ext>
          </a:extLst>
        </xdr:cNvPr>
        <xdr:cNvSpPr>
          <a:spLocks/>
        </xdr:cNvSpPr>
      </xdr:nvSpPr>
      <xdr:spPr bwMode="auto">
        <a:xfrm>
          <a:off x="11915775" y="5705475"/>
          <a:ext cx="781050" cy="1209675"/>
        </a:xfrm>
        <a:custGeom>
          <a:avLst/>
          <a:gdLst>
            <a:gd name="T0" fmla="*/ 2147483646 w 1223"/>
            <a:gd name="T1" fmla="*/ 2147483646 h 1901"/>
            <a:gd name="T2" fmla="*/ 2147483646 w 1223"/>
            <a:gd name="T3" fmla="*/ 2147483646 h 1901"/>
            <a:gd name="T4" fmla="*/ 2147483646 w 1223"/>
            <a:gd name="T5" fmla="*/ 2147483646 h 1901"/>
            <a:gd name="T6" fmla="*/ 2147483646 w 1223"/>
            <a:gd name="T7" fmla="*/ 2147483646 h 1901"/>
            <a:gd name="T8" fmla="*/ 2147483646 w 1223"/>
            <a:gd name="T9" fmla="*/ 2147483646 h 1901"/>
            <a:gd name="T10" fmla="*/ 2147483646 w 1223"/>
            <a:gd name="T11" fmla="*/ 2147483646 h 1901"/>
            <a:gd name="T12" fmla="*/ 2147483646 w 1223"/>
            <a:gd name="T13" fmla="*/ 2147483646 h 1901"/>
            <a:gd name="T14" fmla="*/ 2147483646 w 1223"/>
            <a:gd name="T15" fmla="*/ 2147483646 h 1901"/>
            <a:gd name="T16" fmla="*/ 2147483646 w 1223"/>
            <a:gd name="T17" fmla="*/ 2147483646 h 1901"/>
            <a:gd name="T18" fmla="*/ 2147483646 w 1223"/>
            <a:gd name="T19" fmla="*/ 2147483646 h 1901"/>
            <a:gd name="T20" fmla="*/ 2147483646 w 1223"/>
            <a:gd name="T21" fmla="*/ 2147483646 h 1901"/>
            <a:gd name="T22" fmla="*/ 2147483646 w 1223"/>
            <a:gd name="T23" fmla="*/ 2147483646 h 1901"/>
            <a:gd name="T24" fmla="*/ 2147483646 w 1223"/>
            <a:gd name="T25" fmla="*/ 2147483646 h 1901"/>
            <a:gd name="T26" fmla="*/ 2147483646 w 1223"/>
            <a:gd name="T27" fmla="*/ 2147483646 h 1901"/>
            <a:gd name="T28" fmla="*/ 2147483646 w 1223"/>
            <a:gd name="T29" fmla="*/ 2147483646 h 1901"/>
            <a:gd name="T30" fmla="*/ 2147483646 w 1223"/>
            <a:gd name="T31" fmla="*/ 2147483646 h 1901"/>
            <a:gd name="T32" fmla="*/ 2147483646 w 1223"/>
            <a:gd name="T33" fmla="*/ 2147483646 h 1901"/>
            <a:gd name="T34" fmla="*/ 2147483646 w 1223"/>
            <a:gd name="T35" fmla="*/ 2147483646 h 1901"/>
            <a:gd name="T36" fmla="*/ 2147483646 w 1223"/>
            <a:gd name="T37" fmla="*/ 2147483646 h 1901"/>
            <a:gd name="T38" fmla="*/ 2147483646 w 1223"/>
            <a:gd name="T39" fmla="*/ 2147483646 h 1901"/>
            <a:gd name="T40" fmla="*/ 2147483646 w 1223"/>
            <a:gd name="T41" fmla="*/ 2147483646 h 1901"/>
            <a:gd name="T42" fmla="*/ 2147483646 w 1223"/>
            <a:gd name="T43" fmla="*/ 2147483646 h 1901"/>
            <a:gd name="T44" fmla="*/ 0 w 1223"/>
            <a:gd name="T45" fmla="*/ 2147483646 h 1901"/>
            <a:gd name="T46" fmla="*/ 2147483646 w 1223"/>
            <a:gd name="T47" fmla="*/ 2147483646 h 1901"/>
            <a:gd name="T48" fmla="*/ 2147483646 w 1223"/>
            <a:gd name="T49" fmla="*/ 2147483646 h 1901"/>
            <a:gd name="T50" fmla="*/ 2147483646 w 1223"/>
            <a:gd name="T51" fmla="*/ 2147483646 h 1901"/>
            <a:gd name="T52" fmla="*/ 2147483646 w 1223"/>
            <a:gd name="T53" fmla="*/ 2147483646 h 1901"/>
            <a:gd name="T54" fmla="*/ 2147483646 w 1223"/>
            <a:gd name="T55" fmla="*/ 0 h 1901"/>
            <a:gd name="T56" fmla="*/ 2147483646 w 1223"/>
            <a:gd name="T57" fmla="*/ 2147483646 h 1901"/>
            <a:gd name="T58" fmla="*/ 2147483646 w 1223"/>
            <a:gd name="T59" fmla="*/ 2147483646 h 1901"/>
            <a:gd name="T60" fmla="*/ 2147483646 w 1223"/>
            <a:gd name="T61" fmla="*/ 2147483646 h 1901"/>
            <a:gd name="T62" fmla="*/ 2147483646 w 1223"/>
            <a:gd name="T63" fmla="*/ 2147483646 h 1901"/>
            <a:gd name="T64" fmla="*/ 2147483646 w 1223"/>
            <a:gd name="T65" fmla="*/ 2147483646 h 1901"/>
            <a:gd name="T66" fmla="*/ 2147483646 w 1223"/>
            <a:gd name="T67" fmla="*/ 2147483646 h 1901"/>
            <a:gd name="T68" fmla="*/ 2147483646 w 1223"/>
            <a:gd name="T69" fmla="*/ 2147483646 h 1901"/>
            <a:gd name="T70" fmla="*/ 2147483646 w 1223"/>
            <a:gd name="T71" fmla="*/ 2147483646 h 1901"/>
            <a:gd name="T72" fmla="*/ 2147483646 w 1223"/>
            <a:gd name="T73" fmla="*/ 2147483646 h 1901"/>
            <a:gd name="T74" fmla="*/ 2147483646 w 1223"/>
            <a:gd name="T75" fmla="*/ 2147483646 h 1901"/>
            <a:gd name="T76" fmla="*/ 2147483646 w 1223"/>
            <a:gd name="T77" fmla="*/ 2147483646 h 1901"/>
            <a:gd name="T78" fmla="*/ 2147483646 w 1223"/>
            <a:gd name="T79" fmla="*/ 2147483646 h 1901"/>
            <a:gd name="T80" fmla="*/ 2147483646 w 1223"/>
            <a:gd name="T81" fmla="*/ 2147483646 h 1901"/>
            <a:gd name="T82" fmla="*/ 2147483646 w 1223"/>
            <a:gd name="T83" fmla="*/ 2147483646 h 1901"/>
            <a:gd name="T84" fmla="*/ 2147483646 w 1223"/>
            <a:gd name="T85" fmla="*/ 2147483646 h 1901"/>
            <a:gd name="T86" fmla="*/ 2147483646 w 1223"/>
            <a:gd name="T87" fmla="*/ 2147483646 h 1901"/>
            <a:gd name="T88" fmla="*/ 2147483646 w 1223"/>
            <a:gd name="T89" fmla="*/ 2147483646 h 1901"/>
            <a:gd name="T90" fmla="*/ 2147483646 w 1223"/>
            <a:gd name="T91" fmla="*/ 2147483646 h 1901"/>
            <a:gd name="T92" fmla="*/ 2147483646 w 1223"/>
            <a:gd name="T93" fmla="*/ 2147483646 h 1901"/>
            <a:gd name="T94" fmla="*/ 2147483646 w 1223"/>
            <a:gd name="T95" fmla="*/ 2147483646 h 1901"/>
            <a:gd name="T96" fmla="*/ 2147483646 w 1223"/>
            <a:gd name="T97" fmla="*/ 2147483646 h 1901"/>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223" h="1901">
              <a:moveTo>
                <a:pt x="626" y="1901"/>
              </a:moveTo>
              <a:lnTo>
                <a:pt x="507" y="1811"/>
              </a:lnTo>
              <a:lnTo>
                <a:pt x="418" y="1706"/>
              </a:lnTo>
              <a:lnTo>
                <a:pt x="403" y="1557"/>
              </a:lnTo>
              <a:lnTo>
                <a:pt x="268" y="1497"/>
              </a:lnTo>
              <a:lnTo>
                <a:pt x="373" y="1437"/>
              </a:lnTo>
              <a:lnTo>
                <a:pt x="447" y="1407"/>
              </a:lnTo>
              <a:lnTo>
                <a:pt x="477" y="1362"/>
              </a:lnTo>
              <a:lnTo>
                <a:pt x="388" y="1242"/>
              </a:lnTo>
              <a:lnTo>
                <a:pt x="373" y="1168"/>
              </a:lnTo>
              <a:lnTo>
                <a:pt x="358" y="1063"/>
              </a:lnTo>
              <a:lnTo>
                <a:pt x="343" y="1003"/>
              </a:lnTo>
              <a:lnTo>
                <a:pt x="268" y="868"/>
              </a:lnTo>
              <a:lnTo>
                <a:pt x="224" y="763"/>
              </a:lnTo>
              <a:lnTo>
                <a:pt x="164" y="733"/>
              </a:lnTo>
              <a:lnTo>
                <a:pt x="119" y="599"/>
              </a:lnTo>
              <a:lnTo>
                <a:pt x="104" y="554"/>
              </a:lnTo>
              <a:lnTo>
                <a:pt x="134" y="509"/>
              </a:lnTo>
              <a:lnTo>
                <a:pt x="179" y="494"/>
              </a:lnTo>
              <a:lnTo>
                <a:pt x="194" y="464"/>
              </a:lnTo>
              <a:lnTo>
                <a:pt x="194" y="404"/>
              </a:lnTo>
              <a:lnTo>
                <a:pt x="119" y="329"/>
              </a:lnTo>
              <a:lnTo>
                <a:pt x="0" y="299"/>
              </a:lnTo>
              <a:lnTo>
                <a:pt x="60" y="150"/>
              </a:lnTo>
              <a:lnTo>
                <a:pt x="209" y="180"/>
              </a:lnTo>
              <a:lnTo>
                <a:pt x="343" y="165"/>
              </a:lnTo>
              <a:lnTo>
                <a:pt x="373" y="45"/>
              </a:lnTo>
              <a:lnTo>
                <a:pt x="507" y="0"/>
              </a:lnTo>
              <a:lnTo>
                <a:pt x="626" y="30"/>
              </a:lnTo>
              <a:lnTo>
                <a:pt x="641" y="195"/>
              </a:lnTo>
              <a:lnTo>
                <a:pt x="626" y="404"/>
              </a:lnTo>
              <a:lnTo>
                <a:pt x="626" y="479"/>
              </a:lnTo>
              <a:lnTo>
                <a:pt x="626" y="554"/>
              </a:lnTo>
              <a:lnTo>
                <a:pt x="582" y="644"/>
              </a:lnTo>
              <a:lnTo>
                <a:pt x="612" y="748"/>
              </a:lnTo>
              <a:lnTo>
                <a:pt x="761" y="853"/>
              </a:lnTo>
              <a:lnTo>
                <a:pt x="895" y="898"/>
              </a:lnTo>
              <a:lnTo>
                <a:pt x="925" y="958"/>
              </a:lnTo>
              <a:lnTo>
                <a:pt x="984" y="1003"/>
              </a:lnTo>
              <a:lnTo>
                <a:pt x="1074" y="1003"/>
              </a:lnTo>
              <a:lnTo>
                <a:pt x="1163" y="1063"/>
              </a:lnTo>
              <a:lnTo>
                <a:pt x="1223" y="1123"/>
              </a:lnTo>
              <a:lnTo>
                <a:pt x="969" y="1422"/>
              </a:lnTo>
              <a:lnTo>
                <a:pt x="880" y="1557"/>
              </a:lnTo>
              <a:lnTo>
                <a:pt x="820" y="1751"/>
              </a:lnTo>
              <a:lnTo>
                <a:pt x="776" y="1796"/>
              </a:lnTo>
              <a:lnTo>
                <a:pt x="716" y="1796"/>
              </a:lnTo>
              <a:lnTo>
                <a:pt x="641" y="1826"/>
              </a:lnTo>
              <a:lnTo>
                <a:pt x="626" y="1901"/>
              </a:lnTo>
            </a:path>
          </a:pathLst>
        </a:custGeom>
        <a:solidFill>
          <a:schemeClr val="accent5">
            <a:lumMod val="60000"/>
            <a:lumOff val="40000"/>
          </a:schemeClr>
        </a:solidFill>
        <a:ln w="12700" cap="flat" cmpd="sng">
          <a:solidFill>
            <a:srgbClr val="000000"/>
          </a:solidFill>
          <a:prstDash val="solid"/>
          <a:round/>
          <a:headEnd type="none" w="med" len="med"/>
          <a:tailEnd type="none" w="med" len="med"/>
        </a:ln>
      </xdr:spPr>
    </xdr:sp>
    <xdr:clientData/>
  </xdr:twoCellAnchor>
  <xdr:twoCellAnchor>
    <xdr:from>
      <xdr:col>13</xdr:col>
      <xdr:colOff>171450</xdr:colOff>
      <xdr:row>30</xdr:row>
      <xdr:rowOff>76200</xdr:rowOff>
    </xdr:from>
    <xdr:to>
      <xdr:col>14</xdr:col>
      <xdr:colOff>352425</xdr:colOff>
      <xdr:row>34</xdr:row>
      <xdr:rowOff>57150</xdr:rowOff>
    </xdr:to>
    <xdr:sp macro="" textlink="">
      <xdr:nvSpPr>
        <xdr:cNvPr id="9" name="Freeform 8">
          <a:extLst>
            <a:ext uri="{FF2B5EF4-FFF2-40B4-BE49-F238E27FC236}">
              <a16:creationId xmlns:a16="http://schemas.microsoft.com/office/drawing/2014/main" id="{7385932D-12D2-4B0D-9005-414AF654ABBC}"/>
            </a:ext>
          </a:extLst>
        </xdr:cNvPr>
        <xdr:cNvSpPr>
          <a:spLocks/>
        </xdr:cNvSpPr>
      </xdr:nvSpPr>
      <xdr:spPr bwMode="auto">
        <a:xfrm>
          <a:off x="8420100" y="5295900"/>
          <a:ext cx="866775" cy="666750"/>
        </a:xfrm>
        <a:custGeom>
          <a:avLst/>
          <a:gdLst>
            <a:gd name="T0" fmla="*/ 0 w 1360"/>
            <a:gd name="T1" fmla="*/ 2147483646 h 1050"/>
            <a:gd name="T2" fmla="*/ 2147483646 w 1360"/>
            <a:gd name="T3" fmla="*/ 2147483646 h 1050"/>
            <a:gd name="T4" fmla="*/ 2147483646 w 1360"/>
            <a:gd name="T5" fmla="*/ 2147483646 h 1050"/>
            <a:gd name="T6" fmla="*/ 2147483646 w 1360"/>
            <a:gd name="T7" fmla="*/ 2147483646 h 1050"/>
            <a:gd name="T8" fmla="*/ 2147483646 w 1360"/>
            <a:gd name="T9" fmla="*/ 0 h 1050"/>
            <a:gd name="T10" fmla="*/ 2147483646 w 1360"/>
            <a:gd name="T11" fmla="*/ 2147483646 h 1050"/>
            <a:gd name="T12" fmla="*/ 2147483646 w 1360"/>
            <a:gd name="T13" fmla="*/ 2147483646 h 1050"/>
            <a:gd name="T14" fmla="*/ 2147483646 w 1360"/>
            <a:gd name="T15" fmla="*/ 2147483646 h 1050"/>
            <a:gd name="T16" fmla="*/ 2147483646 w 1360"/>
            <a:gd name="T17" fmla="*/ 2147483646 h 1050"/>
            <a:gd name="T18" fmla="*/ 2147483646 w 1360"/>
            <a:gd name="T19" fmla="*/ 2147483646 h 1050"/>
            <a:gd name="T20" fmla="*/ 2147483646 w 1360"/>
            <a:gd name="T21" fmla="*/ 2147483646 h 1050"/>
            <a:gd name="T22" fmla="*/ 2147483646 w 1360"/>
            <a:gd name="T23" fmla="*/ 2147483646 h 1050"/>
            <a:gd name="T24" fmla="*/ 2147483646 w 1360"/>
            <a:gd name="T25" fmla="*/ 2147483646 h 1050"/>
            <a:gd name="T26" fmla="*/ 2147483646 w 1360"/>
            <a:gd name="T27" fmla="*/ 2147483646 h 1050"/>
            <a:gd name="T28" fmla="*/ 2147483646 w 1360"/>
            <a:gd name="T29" fmla="*/ 2147483646 h 1050"/>
            <a:gd name="T30" fmla="*/ 2147483646 w 1360"/>
            <a:gd name="T31" fmla="*/ 2147483646 h 1050"/>
            <a:gd name="T32" fmla="*/ 2147483646 w 1360"/>
            <a:gd name="T33" fmla="*/ 2147483646 h 1050"/>
            <a:gd name="T34" fmla="*/ 2147483646 w 1360"/>
            <a:gd name="T35" fmla="*/ 2147483646 h 1050"/>
            <a:gd name="T36" fmla="*/ 2147483646 w 1360"/>
            <a:gd name="T37" fmla="*/ 2147483646 h 1050"/>
            <a:gd name="T38" fmla="*/ 2147483646 w 1360"/>
            <a:gd name="T39" fmla="*/ 2147483646 h 1050"/>
            <a:gd name="T40" fmla="*/ 2147483646 w 1360"/>
            <a:gd name="T41" fmla="*/ 2147483646 h 1050"/>
            <a:gd name="T42" fmla="*/ 2147483646 w 1360"/>
            <a:gd name="T43" fmla="*/ 2147483646 h 1050"/>
            <a:gd name="T44" fmla="*/ 2147483646 w 1360"/>
            <a:gd name="T45" fmla="*/ 2147483646 h 1050"/>
            <a:gd name="T46" fmla="*/ 2147483646 w 1360"/>
            <a:gd name="T47" fmla="*/ 2147483646 h 1050"/>
            <a:gd name="T48" fmla="*/ 2147483646 w 1360"/>
            <a:gd name="T49" fmla="*/ 2147483646 h 1050"/>
            <a:gd name="T50" fmla="*/ 2147483646 w 1360"/>
            <a:gd name="T51" fmla="*/ 2147483646 h 1050"/>
            <a:gd name="T52" fmla="*/ 2147483646 w 1360"/>
            <a:gd name="T53" fmla="*/ 2147483646 h 1050"/>
            <a:gd name="T54" fmla="*/ 2147483646 w 1360"/>
            <a:gd name="T55" fmla="*/ 2147483646 h 1050"/>
            <a:gd name="T56" fmla="*/ 2147483646 w 1360"/>
            <a:gd name="T57" fmla="*/ 2147483646 h 1050"/>
            <a:gd name="T58" fmla="*/ 2147483646 w 1360"/>
            <a:gd name="T59" fmla="*/ 2147483646 h 1050"/>
            <a:gd name="T60" fmla="*/ 2147483646 w 1360"/>
            <a:gd name="T61" fmla="*/ 2147483646 h 1050"/>
            <a:gd name="T62" fmla="*/ 2147483646 w 1360"/>
            <a:gd name="T63" fmla="*/ 2147483646 h 1050"/>
            <a:gd name="T64" fmla="*/ 2147483646 w 1360"/>
            <a:gd name="T65" fmla="*/ 2147483646 h 1050"/>
            <a:gd name="T66" fmla="*/ 2147483646 w 1360"/>
            <a:gd name="T67" fmla="*/ 2147483646 h 1050"/>
            <a:gd name="T68" fmla="*/ 2147483646 w 1360"/>
            <a:gd name="T69" fmla="*/ 2147483646 h 1050"/>
            <a:gd name="T70" fmla="*/ 2147483646 w 1360"/>
            <a:gd name="T71" fmla="*/ 2147483646 h 1050"/>
            <a:gd name="T72" fmla="*/ 2147483646 w 1360"/>
            <a:gd name="T73" fmla="*/ 2147483646 h 1050"/>
            <a:gd name="T74" fmla="*/ 2147483646 w 1360"/>
            <a:gd name="T75" fmla="*/ 2147483646 h 1050"/>
            <a:gd name="T76" fmla="*/ 0 w 1360"/>
            <a:gd name="T77" fmla="*/ 2147483646 h 105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360" h="1050">
              <a:moveTo>
                <a:pt x="0" y="375"/>
              </a:moveTo>
              <a:lnTo>
                <a:pt x="30" y="270"/>
              </a:lnTo>
              <a:lnTo>
                <a:pt x="120" y="210"/>
              </a:lnTo>
              <a:lnTo>
                <a:pt x="179" y="135"/>
              </a:lnTo>
              <a:lnTo>
                <a:pt x="149" y="0"/>
              </a:lnTo>
              <a:lnTo>
                <a:pt x="344" y="45"/>
              </a:lnTo>
              <a:lnTo>
                <a:pt x="433" y="105"/>
              </a:lnTo>
              <a:lnTo>
                <a:pt x="508" y="135"/>
              </a:lnTo>
              <a:lnTo>
                <a:pt x="568" y="120"/>
              </a:lnTo>
              <a:lnTo>
                <a:pt x="717" y="180"/>
              </a:lnTo>
              <a:lnTo>
                <a:pt x="867" y="195"/>
              </a:lnTo>
              <a:lnTo>
                <a:pt x="927" y="165"/>
              </a:lnTo>
              <a:lnTo>
                <a:pt x="971" y="120"/>
              </a:lnTo>
              <a:lnTo>
                <a:pt x="1061" y="30"/>
              </a:lnTo>
              <a:lnTo>
                <a:pt x="1285" y="15"/>
              </a:lnTo>
              <a:lnTo>
                <a:pt x="1345" y="105"/>
              </a:lnTo>
              <a:lnTo>
                <a:pt x="1345" y="165"/>
              </a:lnTo>
              <a:lnTo>
                <a:pt x="1315" y="255"/>
              </a:lnTo>
              <a:lnTo>
                <a:pt x="1315" y="315"/>
              </a:lnTo>
              <a:lnTo>
                <a:pt x="1330" y="360"/>
              </a:lnTo>
              <a:lnTo>
                <a:pt x="1360" y="510"/>
              </a:lnTo>
              <a:lnTo>
                <a:pt x="1315" y="510"/>
              </a:lnTo>
              <a:lnTo>
                <a:pt x="1300" y="540"/>
              </a:lnTo>
              <a:lnTo>
                <a:pt x="1240" y="600"/>
              </a:lnTo>
              <a:lnTo>
                <a:pt x="1166" y="765"/>
              </a:lnTo>
              <a:lnTo>
                <a:pt x="1091" y="780"/>
              </a:lnTo>
              <a:lnTo>
                <a:pt x="1016" y="840"/>
              </a:lnTo>
              <a:lnTo>
                <a:pt x="912" y="1005"/>
              </a:lnTo>
              <a:lnTo>
                <a:pt x="732" y="1020"/>
              </a:lnTo>
              <a:lnTo>
                <a:pt x="643" y="1050"/>
              </a:lnTo>
              <a:lnTo>
                <a:pt x="553" y="1005"/>
              </a:lnTo>
              <a:lnTo>
                <a:pt x="433" y="885"/>
              </a:lnTo>
              <a:lnTo>
                <a:pt x="359" y="840"/>
              </a:lnTo>
              <a:lnTo>
                <a:pt x="299" y="780"/>
              </a:lnTo>
              <a:lnTo>
                <a:pt x="254" y="720"/>
              </a:lnTo>
              <a:lnTo>
                <a:pt x="239" y="660"/>
              </a:lnTo>
              <a:lnTo>
                <a:pt x="179" y="540"/>
              </a:lnTo>
              <a:lnTo>
                <a:pt x="120" y="435"/>
              </a:lnTo>
              <a:lnTo>
                <a:pt x="0" y="375"/>
              </a:lnTo>
            </a:path>
          </a:pathLst>
        </a:custGeom>
        <a:solidFill>
          <a:schemeClr val="accent5">
            <a:lumMod val="75000"/>
          </a:schemeClr>
        </a:solidFill>
        <a:ln w="9525" cap="flat" cmpd="sng">
          <a:solidFill>
            <a:srgbClr val="000000"/>
          </a:solidFill>
          <a:prstDash val="solid"/>
          <a:round/>
          <a:headEnd type="none" w="med" len="med"/>
          <a:tailEnd type="none" w="med" len="med"/>
        </a:ln>
      </xdr:spPr>
    </xdr:sp>
    <xdr:clientData/>
  </xdr:twoCellAnchor>
  <xdr:twoCellAnchor>
    <xdr:from>
      <xdr:col>13</xdr:col>
      <xdr:colOff>114300</xdr:colOff>
      <xdr:row>31</xdr:row>
      <xdr:rowOff>142875</xdr:rowOff>
    </xdr:from>
    <xdr:to>
      <xdr:col>14</xdr:col>
      <xdr:colOff>66675</xdr:colOff>
      <xdr:row>36</xdr:row>
      <xdr:rowOff>47625</xdr:rowOff>
    </xdr:to>
    <xdr:sp macro="" textlink="">
      <xdr:nvSpPr>
        <xdr:cNvPr id="10" name="Freeform 9">
          <a:extLst>
            <a:ext uri="{FF2B5EF4-FFF2-40B4-BE49-F238E27FC236}">
              <a16:creationId xmlns:a16="http://schemas.microsoft.com/office/drawing/2014/main" id="{B5F2DD12-3EA5-43E2-B6A3-5325A4082D37}"/>
            </a:ext>
          </a:extLst>
        </xdr:cNvPr>
        <xdr:cNvSpPr>
          <a:spLocks/>
        </xdr:cNvSpPr>
      </xdr:nvSpPr>
      <xdr:spPr bwMode="auto">
        <a:xfrm>
          <a:off x="8362950" y="5534025"/>
          <a:ext cx="638175" cy="762000"/>
        </a:xfrm>
        <a:custGeom>
          <a:avLst/>
          <a:gdLst>
            <a:gd name="T0" fmla="*/ 2147483646 w 994"/>
            <a:gd name="T1" fmla="*/ 2147483646 h 1200"/>
            <a:gd name="T2" fmla="*/ 2147483646 w 994"/>
            <a:gd name="T3" fmla="*/ 2147483646 h 1200"/>
            <a:gd name="T4" fmla="*/ 2147483646 w 994"/>
            <a:gd name="T5" fmla="*/ 2147483646 h 1200"/>
            <a:gd name="T6" fmla="*/ 2147483646 w 994"/>
            <a:gd name="T7" fmla="*/ 2147483646 h 1200"/>
            <a:gd name="T8" fmla="*/ 2147483646 w 994"/>
            <a:gd name="T9" fmla="*/ 2147483646 h 1200"/>
            <a:gd name="T10" fmla="*/ 2147483646 w 994"/>
            <a:gd name="T11" fmla="*/ 2147483646 h 1200"/>
            <a:gd name="T12" fmla="*/ 2147483646 w 994"/>
            <a:gd name="T13" fmla="*/ 2147483646 h 1200"/>
            <a:gd name="T14" fmla="*/ 2147483646 w 994"/>
            <a:gd name="T15" fmla="*/ 2147483646 h 1200"/>
            <a:gd name="T16" fmla="*/ 2147483646 w 994"/>
            <a:gd name="T17" fmla="*/ 2147483646 h 1200"/>
            <a:gd name="T18" fmla="*/ 2147483646 w 994"/>
            <a:gd name="T19" fmla="*/ 2147483646 h 1200"/>
            <a:gd name="T20" fmla="*/ 2147483646 w 994"/>
            <a:gd name="T21" fmla="*/ 2147483646 h 1200"/>
            <a:gd name="T22" fmla="*/ 2147483646 w 994"/>
            <a:gd name="T23" fmla="*/ 2147483646 h 1200"/>
            <a:gd name="T24" fmla="*/ 2147483646 w 994"/>
            <a:gd name="T25" fmla="*/ 2147483646 h 1200"/>
            <a:gd name="T26" fmla="*/ 2147483646 w 994"/>
            <a:gd name="T27" fmla="*/ 2147483646 h 1200"/>
            <a:gd name="T28" fmla="*/ 2147483646 w 994"/>
            <a:gd name="T29" fmla="*/ 2147483646 h 1200"/>
            <a:gd name="T30" fmla="*/ 2147483646 w 994"/>
            <a:gd name="T31" fmla="*/ 0 h 1200"/>
            <a:gd name="T32" fmla="*/ 0 w 994"/>
            <a:gd name="T33" fmla="*/ 2147483646 h 1200"/>
            <a:gd name="T34" fmla="*/ 0 w 994"/>
            <a:gd name="T35" fmla="*/ 2147483646 h 1200"/>
            <a:gd name="T36" fmla="*/ 2147483646 w 994"/>
            <a:gd name="T37" fmla="*/ 2147483646 h 1200"/>
            <a:gd name="T38" fmla="*/ 2147483646 w 994"/>
            <a:gd name="T39" fmla="*/ 2147483646 h 1200"/>
            <a:gd name="T40" fmla="*/ 2147483646 w 994"/>
            <a:gd name="T41" fmla="*/ 2147483646 h 1200"/>
            <a:gd name="T42" fmla="*/ 2147483646 w 994"/>
            <a:gd name="T43" fmla="*/ 2147483646 h 1200"/>
            <a:gd name="T44" fmla="*/ 2147483646 w 994"/>
            <a:gd name="T45" fmla="*/ 2147483646 h 1200"/>
            <a:gd name="T46" fmla="*/ 2147483646 w 994"/>
            <a:gd name="T47" fmla="*/ 2147483646 h 1200"/>
            <a:gd name="T48" fmla="*/ 2147483646 w 994"/>
            <a:gd name="T49" fmla="*/ 2147483646 h 1200"/>
            <a:gd name="T50" fmla="*/ 2147483646 w 994"/>
            <a:gd name="T51" fmla="*/ 2147483646 h 1200"/>
            <a:gd name="T52" fmla="*/ 2147483646 w 994"/>
            <a:gd name="T53" fmla="*/ 2147483646 h 1200"/>
            <a:gd name="T54" fmla="*/ 2147483646 w 994"/>
            <a:gd name="T55" fmla="*/ 2147483646 h 1200"/>
            <a:gd name="T56" fmla="*/ 2147483646 w 994"/>
            <a:gd name="T57" fmla="*/ 2147483646 h 1200"/>
            <a:gd name="T58" fmla="*/ 2147483646 w 994"/>
            <a:gd name="T59" fmla="*/ 2147483646 h 1200"/>
            <a:gd name="T60" fmla="*/ 2147483646 w 994"/>
            <a:gd name="T61" fmla="*/ 2147483646 h 120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994" h="1200">
              <a:moveTo>
                <a:pt x="860" y="1200"/>
              </a:moveTo>
              <a:lnTo>
                <a:pt x="875" y="1095"/>
              </a:lnTo>
              <a:lnTo>
                <a:pt x="935" y="990"/>
              </a:lnTo>
              <a:lnTo>
                <a:pt x="935" y="855"/>
              </a:lnTo>
              <a:lnTo>
                <a:pt x="994" y="630"/>
              </a:lnTo>
              <a:lnTo>
                <a:pt x="816" y="645"/>
              </a:lnTo>
              <a:lnTo>
                <a:pt x="727" y="675"/>
              </a:lnTo>
              <a:lnTo>
                <a:pt x="638" y="630"/>
              </a:lnTo>
              <a:lnTo>
                <a:pt x="519" y="510"/>
              </a:lnTo>
              <a:lnTo>
                <a:pt x="445" y="465"/>
              </a:lnTo>
              <a:lnTo>
                <a:pt x="386" y="405"/>
              </a:lnTo>
              <a:lnTo>
                <a:pt x="341" y="345"/>
              </a:lnTo>
              <a:lnTo>
                <a:pt x="326" y="285"/>
              </a:lnTo>
              <a:lnTo>
                <a:pt x="267" y="165"/>
              </a:lnTo>
              <a:lnTo>
                <a:pt x="208" y="60"/>
              </a:lnTo>
              <a:lnTo>
                <a:pt x="89" y="0"/>
              </a:lnTo>
              <a:lnTo>
                <a:pt x="0" y="30"/>
              </a:lnTo>
              <a:lnTo>
                <a:pt x="0" y="120"/>
              </a:lnTo>
              <a:lnTo>
                <a:pt x="45" y="195"/>
              </a:lnTo>
              <a:lnTo>
                <a:pt x="104" y="270"/>
              </a:lnTo>
              <a:lnTo>
                <a:pt x="148" y="330"/>
              </a:lnTo>
              <a:lnTo>
                <a:pt x="89" y="540"/>
              </a:lnTo>
              <a:lnTo>
                <a:pt x="119" y="585"/>
              </a:lnTo>
              <a:lnTo>
                <a:pt x="148" y="630"/>
              </a:lnTo>
              <a:lnTo>
                <a:pt x="178" y="765"/>
              </a:lnTo>
              <a:lnTo>
                <a:pt x="312" y="960"/>
              </a:lnTo>
              <a:lnTo>
                <a:pt x="490" y="990"/>
              </a:lnTo>
              <a:lnTo>
                <a:pt x="579" y="990"/>
              </a:lnTo>
              <a:lnTo>
                <a:pt x="668" y="1125"/>
              </a:lnTo>
              <a:lnTo>
                <a:pt x="757" y="1185"/>
              </a:lnTo>
              <a:lnTo>
                <a:pt x="860" y="1200"/>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11</xdr:col>
      <xdr:colOff>228600</xdr:colOff>
      <xdr:row>45</xdr:row>
      <xdr:rowOff>142875</xdr:rowOff>
    </xdr:from>
    <xdr:to>
      <xdr:col>11</xdr:col>
      <xdr:colOff>400050</xdr:colOff>
      <xdr:row>46</xdr:row>
      <xdr:rowOff>152400</xdr:rowOff>
    </xdr:to>
    <xdr:sp macro="" textlink="">
      <xdr:nvSpPr>
        <xdr:cNvPr id="11" name="Freeform 10">
          <a:extLst>
            <a:ext uri="{FF2B5EF4-FFF2-40B4-BE49-F238E27FC236}">
              <a16:creationId xmlns:a16="http://schemas.microsoft.com/office/drawing/2014/main" id="{CBB606C2-BE6E-40BE-BD43-C956D3430D55}"/>
            </a:ext>
          </a:extLst>
        </xdr:cNvPr>
        <xdr:cNvSpPr>
          <a:spLocks/>
        </xdr:cNvSpPr>
      </xdr:nvSpPr>
      <xdr:spPr bwMode="auto">
        <a:xfrm>
          <a:off x="7105650" y="7934325"/>
          <a:ext cx="171450" cy="180975"/>
        </a:xfrm>
        <a:custGeom>
          <a:avLst/>
          <a:gdLst>
            <a:gd name="T0" fmla="*/ 2147483646 w 282"/>
            <a:gd name="T1" fmla="*/ 2147483646 h 297"/>
            <a:gd name="T2" fmla="*/ 2147483646 w 282"/>
            <a:gd name="T3" fmla="*/ 2147483646 h 297"/>
            <a:gd name="T4" fmla="*/ 2147483646 w 282"/>
            <a:gd name="T5" fmla="*/ 2147483646 h 297"/>
            <a:gd name="T6" fmla="*/ 2147483646 w 282"/>
            <a:gd name="T7" fmla="*/ 2147483646 h 297"/>
            <a:gd name="T8" fmla="*/ 2147483646 w 282"/>
            <a:gd name="T9" fmla="*/ 2147483646 h 297"/>
            <a:gd name="T10" fmla="*/ 2147483646 w 282"/>
            <a:gd name="T11" fmla="*/ 2147483646 h 297"/>
            <a:gd name="T12" fmla="*/ 2147483646 w 282"/>
            <a:gd name="T13" fmla="*/ 2147483646 h 297"/>
            <a:gd name="T14" fmla="*/ 2147483646 w 282"/>
            <a:gd name="T15" fmla="*/ 2147483646 h 297"/>
            <a:gd name="T16" fmla="*/ 2147483646 w 282"/>
            <a:gd name="T17" fmla="*/ 0 h 297"/>
            <a:gd name="T18" fmla="*/ 2147483646 w 282"/>
            <a:gd name="T19" fmla="*/ 2147483646 h 297"/>
            <a:gd name="T20" fmla="*/ 2147483646 w 282"/>
            <a:gd name="T21" fmla="*/ 2147483646 h 297"/>
            <a:gd name="T22" fmla="*/ 0 w 282"/>
            <a:gd name="T23" fmla="*/ 2147483646 h 297"/>
            <a:gd name="T24" fmla="*/ 2147483646 w 282"/>
            <a:gd name="T25" fmla="*/ 2147483646 h 297"/>
            <a:gd name="T26" fmla="*/ 2147483646 w 282"/>
            <a:gd name="T27" fmla="*/ 2147483646 h 297"/>
            <a:gd name="T28" fmla="*/ 2147483646 w 282"/>
            <a:gd name="T29" fmla="*/ 2147483646 h 297"/>
            <a:gd name="T30" fmla="*/ 2147483646 w 282"/>
            <a:gd name="T31" fmla="*/ 2147483646 h 297"/>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82" h="297">
              <a:moveTo>
                <a:pt x="219" y="297"/>
              </a:moveTo>
              <a:lnTo>
                <a:pt x="282" y="266"/>
              </a:lnTo>
              <a:lnTo>
                <a:pt x="282" y="156"/>
              </a:lnTo>
              <a:lnTo>
                <a:pt x="266" y="63"/>
              </a:lnTo>
              <a:lnTo>
                <a:pt x="219" y="63"/>
              </a:lnTo>
              <a:lnTo>
                <a:pt x="188" y="47"/>
              </a:lnTo>
              <a:lnTo>
                <a:pt x="204" y="31"/>
              </a:lnTo>
              <a:lnTo>
                <a:pt x="219" y="16"/>
              </a:lnTo>
              <a:lnTo>
                <a:pt x="188" y="0"/>
              </a:lnTo>
              <a:lnTo>
                <a:pt x="157" y="31"/>
              </a:lnTo>
              <a:lnTo>
                <a:pt x="78" y="31"/>
              </a:lnTo>
              <a:lnTo>
                <a:pt x="0" y="63"/>
              </a:lnTo>
              <a:lnTo>
                <a:pt x="16" y="109"/>
              </a:lnTo>
              <a:lnTo>
                <a:pt x="63" y="156"/>
              </a:lnTo>
              <a:lnTo>
                <a:pt x="157" y="219"/>
              </a:lnTo>
              <a:lnTo>
                <a:pt x="219" y="297"/>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11</xdr:col>
      <xdr:colOff>514350</xdr:colOff>
      <xdr:row>46</xdr:row>
      <xdr:rowOff>66675</xdr:rowOff>
    </xdr:from>
    <xdr:to>
      <xdr:col>12</xdr:col>
      <xdr:colOff>0</xdr:colOff>
      <xdr:row>47</xdr:row>
      <xdr:rowOff>66675</xdr:rowOff>
    </xdr:to>
    <xdr:sp macro="" textlink="">
      <xdr:nvSpPr>
        <xdr:cNvPr id="12" name="Freeform 11">
          <a:extLst>
            <a:ext uri="{FF2B5EF4-FFF2-40B4-BE49-F238E27FC236}">
              <a16:creationId xmlns:a16="http://schemas.microsoft.com/office/drawing/2014/main" id="{479B4B26-106B-4576-A9DD-2CC7A920514C}"/>
            </a:ext>
          </a:extLst>
        </xdr:cNvPr>
        <xdr:cNvSpPr>
          <a:spLocks/>
        </xdr:cNvSpPr>
      </xdr:nvSpPr>
      <xdr:spPr bwMode="auto">
        <a:xfrm>
          <a:off x="7391400" y="8029575"/>
          <a:ext cx="171450" cy="171450"/>
        </a:xfrm>
        <a:custGeom>
          <a:avLst/>
          <a:gdLst>
            <a:gd name="T0" fmla="*/ 2147483646 w 270"/>
            <a:gd name="T1" fmla="*/ 2147483646 h 269"/>
            <a:gd name="T2" fmla="*/ 2147483646 w 270"/>
            <a:gd name="T3" fmla="*/ 2147483646 h 269"/>
            <a:gd name="T4" fmla="*/ 2147483646 w 270"/>
            <a:gd name="T5" fmla="*/ 2147483646 h 269"/>
            <a:gd name="T6" fmla="*/ 2147483646 w 270"/>
            <a:gd name="T7" fmla="*/ 2147483646 h 269"/>
            <a:gd name="T8" fmla="*/ 2147483646 w 270"/>
            <a:gd name="T9" fmla="*/ 2147483646 h 269"/>
            <a:gd name="T10" fmla="*/ 2147483646 w 270"/>
            <a:gd name="T11" fmla="*/ 2147483646 h 269"/>
            <a:gd name="T12" fmla="*/ 2147483646 w 270"/>
            <a:gd name="T13" fmla="*/ 2147483646 h 269"/>
            <a:gd name="T14" fmla="*/ 2147483646 w 270"/>
            <a:gd name="T15" fmla="*/ 2147483646 h 269"/>
            <a:gd name="T16" fmla="*/ 2147483646 w 270"/>
            <a:gd name="T17" fmla="*/ 2147483646 h 269"/>
            <a:gd name="T18" fmla="*/ 2147483646 w 270"/>
            <a:gd name="T19" fmla="*/ 0 h 269"/>
            <a:gd name="T20" fmla="*/ 0 w 270"/>
            <a:gd name="T21" fmla="*/ 2147483646 h 269"/>
            <a:gd name="T22" fmla="*/ 2147483646 w 270"/>
            <a:gd name="T23" fmla="*/ 2147483646 h 269"/>
            <a:gd name="T24" fmla="*/ 2147483646 w 270"/>
            <a:gd name="T25" fmla="*/ 2147483646 h 26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70" h="269">
              <a:moveTo>
                <a:pt x="90" y="269"/>
              </a:moveTo>
              <a:lnTo>
                <a:pt x="150" y="239"/>
              </a:lnTo>
              <a:lnTo>
                <a:pt x="165" y="194"/>
              </a:lnTo>
              <a:lnTo>
                <a:pt x="210" y="179"/>
              </a:lnTo>
              <a:lnTo>
                <a:pt x="240" y="135"/>
              </a:lnTo>
              <a:lnTo>
                <a:pt x="270" y="75"/>
              </a:lnTo>
              <a:lnTo>
                <a:pt x="240" y="30"/>
              </a:lnTo>
              <a:lnTo>
                <a:pt x="180" y="30"/>
              </a:lnTo>
              <a:lnTo>
                <a:pt x="150" y="15"/>
              </a:lnTo>
              <a:lnTo>
                <a:pt x="60" y="0"/>
              </a:lnTo>
              <a:lnTo>
                <a:pt x="0" y="60"/>
              </a:lnTo>
              <a:lnTo>
                <a:pt x="30" y="149"/>
              </a:lnTo>
              <a:lnTo>
                <a:pt x="90" y="269"/>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11</xdr:col>
      <xdr:colOff>638175</xdr:colOff>
      <xdr:row>47</xdr:row>
      <xdr:rowOff>95250</xdr:rowOff>
    </xdr:from>
    <xdr:to>
      <xdr:col>11</xdr:col>
      <xdr:colOff>666750</xdr:colOff>
      <xdr:row>47</xdr:row>
      <xdr:rowOff>161925</xdr:rowOff>
    </xdr:to>
    <xdr:sp macro="" textlink="">
      <xdr:nvSpPr>
        <xdr:cNvPr id="13" name="Freeform 12">
          <a:extLst>
            <a:ext uri="{FF2B5EF4-FFF2-40B4-BE49-F238E27FC236}">
              <a16:creationId xmlns:a16="http://schemas.microsoft.com/office/drawing/2014/main" id="{94E95D2A-1F2D-489E-A228-F92F9CF79ADB}"/>
            </a:ext>
          </a:extLst>
        </xdr:cNvPr>
        <xdr:cNvSpPr>
          <a:spLocks/>
        </xdr:cNvSpPr>
      </xdr:nvSpPr>
      <xdr:spPr bwMode="auto">
        <a:xfrm>
          <a:off x="7515225" y="8229600"/>
          <a:ext cx="28575" cy="66675"/>
        </a:xfrm>
        <a:custGeom>
          <a:avLst/>
          <a:gdLst>
            <a:gd name="T0" fmla="*/ 2147483646 w 54"/>
            <a:gd name="T1" fmla="*/ 2147483646 h 108"/>
            <a:gd name="T2" fmla="*/ 2147483646 w 54"/>
            <a:gd name="T3" fmla="*/ 2147483646 h 108"/>
            <a:gd name="T4" fmla="*/ 2147483646 w 54"/>
            <a:gd name="T5" fmla="*/ 2147483646 h 108"/>
            <a:gd name="T6" fmla="*/ 2147483646 w 54"/>
            <a:gd name="T7" fmla="*/ 0 h 108"/>
            <a:gd name="T8" fmla="*/ 0 w 54"/>
            <a:gd name="T9" fmla="*/ 2147483646 h 108"/>
            <a:gd name="T10" fmla="*/ 2147483646 w 54"/>
            <a:gd name="T11" fmla="*/ 2147483646 h 10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54" h="108">
              <a:moveTo>
                <a:pt x="36" y="108"/>
              </a:moveTo>
              <a:lnTo>
                <a:pt x="54" y="93"/>
              </a:lnTo>
              <a:lnTo>
                <a:pt x="36" y="46"/>
              </a:lnTo>
              <a:lnTo>
                <a:pt x="18" y="0"/>
              </a:lnTo>
              <a:lnTo>
                <a:pt x="0" y="62"/>
              </a:lnTo>
              <a:lnTo>
                <a:pt x="36" y="108"/>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11</xdr:col>
      <xdr:colOff>152400</xdr:colOff>
      <xdr:row>47</xdr:row>
      <xdr:rowOff>0</xdr:rowOff>
    </xdr:from>
    <xdr:to>
      <xdr:col>11</xdr:col>
      <xdr:colOff>257175</xdr:colOff>
      <xdr:row>47</xdr:row>
      <xdr:rowOff>152400</xdr:rowOff>
    </xdr:to>
    <xdr:sp macro="" textlink="">
      <xdr:nvSpPr>
        <xdr:cNvPr id="14" name="Freeform 13">
          <a:extLst>
            <a:ext uri="{FF2B5EF4-FFF2-40B4-BE49-F238E27FC236}">
              <a16:creationId xmlns:a16="http://schemas.microsoft.com/office/drawing/2014/main" id="{22E4755D-9063-4FF3-96FB-44BA3E900611}"/>
            </a:ext>
          </a:extLst>
        </xdr:cNvPr>
        <xdr:cNvSpPr>
          <a:spLocks/>
        </xdr:cNvSpPr>
      </xdr:nvSpPr>
      <xdr:spPr bwMode="auto">
        <a:xfrm>
          <a:off x="7029450" y="8134350"/>
          <a:ext cx="104775" cy="152400"/>
        </a:xfrm>
        <a:custGeom>
          <a:avLst/>
          <a:gdLst>
            <a:gd name="T0" fmla="*/ 2147483646 w 162"/>
            <a:gd name="T1" fmla="*/ 2147483646 h 228"/>
            <a:gd name="T2" fmla="*/ 2147483646 w 162"/>
            <a:gd name="T3" fmla="*/ 2147483646 h 228"/>
            <a:gd name="T4" fmla="*/ 2147483646 w 162"/>
            <a:gd name="T5" fmla="*/ 2147483646 h 228"/>
            <a:gd name="T6" fmla="*/ 2147483646 w 162"/>
            <a:gd name="T7" fmla="*/ 2147483646 h 228"/>
            <a:gd name="T8" fmla="*/ 2147483646 w 162"/>
            <a:gd name="T9" fmla="*/ 2147483646 h 228"/>
            <a:gd name="T10" fmla="*/ 2147483646 w 162"/>
            <a:gd name="T11" fmla="*/ 0 h 228"/>
            <a:gd name="T12" fmla="*/ 2147483646 w 162"/>
            <a:gd name="T13" fmla="*/ 2147483646 h 228"/>
            <a:gd name="T14" fmla="*/ 0 w 162"/>
            <a:gd name="T15" fmla="*/ 2147483646 h 228"/>
            <a:gd name="T16" fmla="*/ 2147483646 w 162"/>
            <a:gd name="T17" fmla="*/ 2147483646 h 228"/>
            <a:gd name="T18" fmla="*/ 2147483646 w 162"/>
            <a:gd name="T19" fmla="*/ 2147483646 h 22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2" h="228">
              <a:moveTo>
                <a:pt x="118" y="228"/>
              </a:moveTo>
              <a:lnTo>
                <a:pt x="162" y="214"/>
              </a:lnTo>
              <a:lnTo>
                <a:pt x="162" y="157"/>
              </a:lnTo>
              <a:lnTo>
                <a:pt x="118" y="86"/>
              </a:lnTo>
              <a:lnTo>
                <a:pt x="162" y="29"/>
              </a:lnTo>
              <a:lnTo>
                <a:pt x="118" y="0"/>
              </a:lnTo>
              <a:lnTo>
                <a:pt x="44" y="43"/>
              </a:lnTo>
              <a:lnTo>
                <a:pt x="0" y="86"/>
              </a:lnTo>
              <a:lnTo>
                <a:pt x="15" y="143"/>
              </a:lnTo>
              <a:lnTo>
                <a:pt x="118" y="228"/>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10</xdr:col>
      <xdr:colOff>590550</xdr:colOff>
      <xdr:row>46</xdr:row>
      <xdr:rowOff>57150</xdr:rowOff>
    </xdr:from>
    <xdr:to>
      <xdr:col>11</xdr:col>
      <xdr:colOff>142875</xdr:colOff>
      <xdr:row>47</xdr:row>
      <xdr:rowOff>95250</xdr:rowOff>
    </xdr:to>
    <xdr:sp macro="" textlink="">
      <xdr:nvSpPr>
        <xdr:cNvPr id="15" name="Freeform 14">
          <a:extLst>
            <a:ext uri="{FF2B5EF4-FFF2-40B4-BE49-F238E27FC236}">
              <a16:creationId xmlns:a16="http://schemas.microsoft.com/office/drawing/2014/main" id="{78E37401-531B-453F-A0DA-AC431789C757}"/>
            </a:ext>
          </a:extLst>
        </xdr:cNvPr>
        <xdr:cNvSpPr>
          <a:spLocks/>
        </xdr:cNvSpPr>
      </xdr:nvSpPr>
      <xdr:spPr bwMode="auto">
        <a:xfrm>
          <a:off x="6781800" y="8020050"/>
          <a:ext cx="238125" cy="209550"/>
        </a:xfrm>
        <a:custGeom>
          <a:avLst/>
          <a:gdLst>
            <a:gd name="T0" fmla="*/ 2147483646 w 363"/>
            <a:gd name="T1" fmla="*/ 2147483646 h 336"/>
            <a:gd name="T2" fmla="*/ 2147483646 w 363"/>
            <a:gd name="T3" fmla="*/ 2147483646 h 336"/>
            <a:gd name="T4" fmla="*/ 2147483646 w 363"/>
            <a:gd name="T5" fmla="*/ 2147483646 h 336"/>
            <a:gd name="T6" fmla="*/ 2147483646 w 363"/>
            <a:gd name="T7" fmla="*/ 2147483646 h 336"/>
            <a:gd name="T8" fmla="*/ 2147483646 w 363"/>
            <a:gd name="T9" fmla="*/ 2147483646 h 336"/>
            <a:gd name="T10" fmla="*/ 2147483646 w 363"/>
            <a:gd name="T11" fmla="*/ 2147483646 h 336"/>
            <a:gd name="T12" fmla="*/ 2147483646 w 363"/>
            <a:gd name="T13" fmla="*/ 2147483646 h 336"/>
            <a:gd name="T14" fmla="*/ 2147483646 w 363"/>
            <a:gd name="T15" fmla="*/ 2147483646 h 336"/>
            <a:gd name="T16" fmla="*/ 2147483646 w 363"/>
            <a:gd name="T17" fmla="*/ 2147483646 h 336"/>
            <a:gd name="T18" fmla="*/ 2147483646 w 363"/>
            <a:gd name="T19" fmla="*/ 2147483646 h 336"/>
            <a:gd name="T20" fmla="*/ 2147483646 w 363"/>
            <a:gd name="T21" fmla="*/ 2147483646 h 336"/>
            <a:gd name="T22" fmla="*/ 2147483646 w 363"/>
            <a:gd name="T23" fmla="*/ 0 h 336"/>
            <a:gd name="T24" fmla="*/ 2147483646 w 363"/>
            <a:gd name="T25" fmla="*/ 2147483646 h 336"/>
            <a:gd name="T26" fmla="*/ 2147483646 w 363"/>
            <a:gd name="T27" fmla="*/ 2147483646 h 336"/>
            <a:gd name="T28" fmla="*/ 2147483646 w 363"/>
            <a:gd name="T29" fmla="*/ 2147483646 h 336"/>
            <a:gd name="T30" fmla="*/ 2147483646 w 363"/>
            <a:gd name="T31" fmla="*/ 2147483646 h 336"/>
            <a:gd name="T32" fmla="*/ 2147483646 w 363"/>
            <a:gd name="T33" fmla="*/ 2147483646 h 336"/>
            <a:gd name="T34" fmla="*/ 2147483646 w 363"/>
            <a:gd name="T35" fmla="*/ 2147483646 h 336"/>
            <a:gd name="T36" fmla="*/ 2147483646 w 363"/>
            <a:gd name="T37" fmla="*/ 2147483646 h 336"/>
            <a:gd name="T38" fmla="*/ 2147483646 w 363"/>
            <a:gd name="T39" fmla="*/ 2147483646 h 336"/>
            <a:gd name="T40" fmla="*/ 2147483646 w 363"/>
            <a:gd name="T41" fmla="*/ 2147483646 h 336"/>
            <a:gd name="T42" fmla="*/ 2147483646 w 363"/>
            <a:gd name="T43" fmla="*/ 2147483646 h 336"/>
            <a:gd name="T44" fmla="*/ 2147483646 w 363"/>
            <a:gd name="T45" fmla="*/ 2147483646 h 336"/>
            <a:gd name="T46" fmla="*/ 0 w 363"/>
            <a:gd name="T47" fmla="*/ 2147483646 h 336"/>
            <a:gd name="T48" fmla="*/ 2147483646 w 363"/>
            <a:gd name="T49" fmla="*/ 2147483646 h 3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63" h="336">
              <a:moveTo>
                <a:pt x="58" y="336"/>
              </a:moveTo>
              <a:lnTo>
                <a:pt x="174" y="260"/>
              </a:lnTo>
              <a:lnTo>
                <a:pt x="276" y="260"/>
              </a:lnTo>
              <a:lnTo>
                <a:pt x="276" y="336"/>
              </a:lnTo>
              <a:lnTo>
                <a:pt x="348" y="305"/>
              </a:lnTo>
              <a:lnTo>
                <a:pt x="363" y="275"/>
              </a:lnTo>
              <a:lnTo>
                <a:pt x="348" y="260"/>
              </a:lnTo>
              <a:lnTo>
                <a:pt x="319" y="183"/>
              </a:lnTo>
              <a:lnTo>
                <a:pt x="305" y="122"/>
              </a:lnTo>
              <a:lnTo>
                <a:pt x="319" y="61"/>
              </a:lnTo>
              <a:lnTo>
                <a:pt x="319" y="15"/>
              </a:lnTo>
              <a:lnTo>
                <a:pt x="290" y="0"/>
              </a:lnTo>
              <a:lnTo>
                <a:pt x="247" y="15"/>
              </a:lnTo>
              <a:lnTo>
                <a:pt x="247" y="31"/>
              </a:lnTo>
              <a:lnTo>
                <a:pt x="247" y="92"/>
              </a:lnTo>
              <a:lnTo>
                <a:pt x="145" y="107"/>
              </a:lnTo>
              <a:lnTo>
                <a:pt x="73" y="46"/>
              </a:lnTo>
              <a:lnTo>
                <a:pt x="44" y="76"/>
              </a:lnTo>
              <a:lnTo>
                <a:pt x="58" y="92"/>
              </a:lnTo>
              <a:lnTo>
                <a:pt x="73" y="107"/>
              </a:lnTo>
              <a:lnTo>
                <a:pt x="58" y="153"/>
              </a:lnTo>
              <a:lnTo>
                <a:pt x="15" y="153"/>
              </a:lnTo>
              <a:lnTo>
                <a:pt x="15" y="183"/>
              </a:lnTo>
              <a:lnTo>
                <a:pt x="0" y="260"/>
              </a:lnTo>
              <a:lnTo>
                <a:pt x="58" y="336"/>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14</xdr:col>
      <xdr:colOff>590550</xdr:colOff>
      <xdr:row>38</xdr:row>
      <xdr:rowOff>66675</xdr:rowOff>
    </xdr:from>
    <xdr:to>
      <xdr:col>18</xdr:col>
      <xdr:colOff>228600</xdr:colOff>
      <xdr:row>49</xdr:row>
      <xdr:rowOff>76200</xdr:rowOff>
    </xdr:to>
    <xdr:sp macro="" textlink="">
      <xdr:nvSpPr>
        <xdr:cNvPr id="16" name="Freeform 15">
          <a:extLst>
            <a:ext uri="{FF2B5EF4-FFF2-40B4-BE49-F238E27FC236}">
              <a16:creationId xmlns:a16="http://schemas.microsoft.com/office/drawing/2014/main" id="{AEE274B7-7079-46D7-8740-1461D5EA65B0}"/>
            </a:ext>
          </a:extLst>
        </xdr:cNvPr>
        <xdr:cNvSpPr>
          <a:spLocks/>
        </xdr:cNvSpPr>
      </xdr:nvSpPr>
      <xdr:spPr bwMode="auto">
        <a:xfrm>
          <a:off x="9525000" y="6657975"/>
          <a:ext cx="2381250" cy="1895475"/>
        </a:xfrm>
        <a:custGeom>
          <a:avLst/>
          <a:gdLst>
            <a:gd name="T0" fmla="*/ 2147483646 w 3753"/>
            <a:gd name="T1" fmla="*/ 2147483646 h 2994"/>
            <a:gd name="T2" fmla="*/ 2147483646 w 3753"/>
            <a:gd name="T3" fmla="*/ 2147483646 h 2994"/>
            <a:gd name="T4" fmla="*/ 2147483646 w 3753"/>
            <a:gd name="T5" fmla="*/ 2147483646 h 2994"/>
            <a:gd name="T6" fmla="*/ 2147483646 w 3753"/>
            <a:gd name="T7" fmla="*/ 2147483646 h 2994"/>
            <a:gd name="T8" fmla="*/ 2147483646 w 3753"/>
            <a:gd name="T9" fmla="*/ 2147483646 h 2994"/>
            <a:gd name="T10" fmla="*/ 2147483646 w 3753"/>
            <a:gd name="T11" fmla="*/ 2147483646 h 2994"/>
            <a:gd name="T12" fmla="*/ 2147483646 w 3753"/>
            <a:gd name="T13" fmla="*/ 2147483646 h 2994"/>
            <a:gd name="T14" fmla="*/ 2147483646 w 3753"/>
            <a:gd name="T15" fmla="*/ 2147483646 h 2994"/>
            <a:gd name="T16" fmla="*/ 2147483646 w 3753"/>
            <a:gd name="T17" fmla="*/ 2147483646 h 2994"/>
            <a:gd name="T18" fmla="*/ 2147483646 w 3753"/>
            <a:gd name="T19" fmla="*/ 2147483646 h 2994"/>
            <a:gd name="T20" fmla="*/ 2147483646 w 3753"/>
            <a:gd name="T21" fmla="*/ 2147483646 h 2994"/>
            <a:gd name="T22" fmla="*/ 2147483646 w 3753"/>
            <a:gd name="T23" fmla="*/ 2147483646 h 2994"/>
            <a:gd name="T24" fmla="*/ 2147483646 w 3753"/>
            <a:gd name="T25" fmla="*/ 2147483646 h 2994"/>
            <a:gd name="T26" fmla="*/ 2147483646 w 3753"/>
            <a:gd name="T27" fmla="*/ 2147483646 h 2994"/>
            <a:gd name="T28" fmla="*/ 2147483646 w 3753"/>
            <a:gd name="T29" fmla="*/ 2147483646 h 2994"/>
            <a:gd name="T30" fmla="*/ 2147483646 w 3753"/>
            <a:gd name="T31" fmla="*/ 2147483646 h 2994"/>
            <a:gd name="T32" fmla="*/ 2147483646 w 3753"/>
            <a:gd name="T33" fmla="*/ 2147483646 h 2994"/>
            <a:gd name="T34" fmla="*/ 2147483646 w 3753"/>
            <a:gd name="T35" fmla="*/ 2147483646 h 2994"/>
            <a:gd name="T36" fmla="*/ 2147483646 w 3753"/>
            <a:gd name="T37" fmla="*/ 2147483646 h 2994"/>
            <a:gd name="T38" fmla="*/ 2147483646 w 3753"/>
            <a:gd name="T39" fmla="*/ 2147483646 h 2994"/>
            <a:gd name="T40" fmla="*/ 2147483646 w 3753"/>
            <a:gd name="T41" fmla="*/ 2147483646 h 2994"/>
            <a:gd name="T42" fmla="*/ 2147483646 w 3753"/>
            <a:gd name="T43" fmla="*/ 2147483646 h 2994"/>
            <a:gd name="T44" fmla="*/ 2147483646 w 3753"/>
            <a:gd name="T45" fmla="*/ 2147483646 h 2994"/>
            <a:gd name="T46" fmla="*/ 2147483646 w 3753"/>
            <a:gd name="T47" fmla="*/ 2147483646 h 2994"/>
            <a:gd name="T48" fmla="*/ 2147483646 w 3753"/>
            <a:gd name="T49" fmla="*/ 2147483646 h 2994"/>
            <a:gd name="T50" fmla="*/ 2147483646 w 3753"/>
            <a:gd name="T51" fmla="*/ 2147483646 h 2994"/>
            <a:gd name="T52" fmla="*/ 2147483646 w 3753"/>
            <a:gd name="T53" fmla="*/ 2147483646 h 2994"/>
            <a:gd name="T54" fmla="*/ 2147483646 w 3753"/>
            <a:gd name="T55" fmla="*/ 2147483646 h 2994"/>
            <a:gd name="T56" fmla="*/ 2147483646 w 3753"/>
            <a:gd name="T57" fmla="*/ 2147483646 h 2994"/>
            <a:gd name="T58" fmla="*/ 2147483646 w 3753"/>
            <a:gd name="T59" fmla="*/ 2147483646 h 2994"/>
            <a:gd name="T60" fmla="*/ 2147483646 w 3753"/>
            <a:gd name="T61" fmla="*/ 2147483646 h 2994"/>
            <a:gd name="T62" fmla="*/ 2147483646 w 3753"/>
            <a:gd name="T63" fmla="*/ 2147483646 h 2994"/>
            <a:gd name="T64" fmla="*/ 2147483646 w 3753"/>
            <a:gd name="T65" fmla="*/ 2147483646 h 2994"/>
            <a:gd name="T66" fmla="*/ 2147483646 w 3753"/>
            <a:gd name="T67" fmla="*/ 2147483646 h 2994"/>
            <a:gd name="T68" fmla="*/ 2147483646 w 3753"/>
            <a:gd name="T69" fmla="*/ 2147483646 h 2994"/>
            <a:gd name="T70" fmla="*/ 2147483646 w 3753"/>
            <a:gd name="T71" fmla="*/ 2147483646 h 2994"/>
            <a:gd name="T72" fmla="*/ 2147483646 w 3753"/>
            <a:gd name="T73" fmla="*/ 2147483646 h 2994"/>
            <a:gd name="T74" fmla="*/ 2147483646 w 3753"/>
            <a:gd name="T75" fmla="*/ 2147483646 h 2994"/>
            <a:gd name="T76" fmla="*/ 2147483646 w 3753"/>
            <a:gd name="T77" fmla="*/ 2147483646 h 2994"/>
            <a:gd name="T78" fmla="*/ 2147483646 w 3753"/>
            <a:gd name="T79" fmla="*/ 2147483646 h 2994"/>
            <a:gd name="T80" fmla="*/ 2147483646 w 3753"/>
            <a:gd name="T81" fmla="*/ 2147483646 h 2994"/>
            <a:gd name="T82" fmla="*/ 2147483646 w 3753"/>
            <a:gd name="T83" fmla="*/ 2147483646 h 2994"/>
            <a:gd name="T84" fmla="*/ 2147483646 w 3753"/>
            <a:gd name="T85" fmla="*/ 2147483646 h 2994"/>
            <a:gd name="T86" fmla="*/ 2147483646 w 3753"/>
            <a:gd name="T87" fmla="*/ 2147483646 h 2994"/>
            <a:gd name="T88" fmla="*/ 2147483646 w 3753"/>
            <a:gd name="T89" fmla="*/ 2147483646 h 2994"/>
            <a:gd name="T90" fmla="*/ 2147483646 w 3753"/>
            <a:gd name="T91" fmla="*/ 2147483646 h 2994"/>
            <a:gd name="T92" fmla="*/ 2147483646 w 3753"/>
            <a:gd name="T93" fmla="*/ 2147483646 h 2994"/>
            <a:gd name="T94" fmla="*/ 2147483646 w 3753"/>
            <a:gd name="T95" fmla="*/ 2147483646 h 2994"/>
            <a:gd name="T96" fmla="*/ 2147483646 w 3753"/>
            <a:gd name="T97" fmla="*/ 2147483646 h 2994"/>
            <a:gd name="T98" fmla="*/ 2147483646 w 3753"/>
            <a:gd name="T99" fmla="*/ 2147483646 h 2994"/>
            <a:gd name="T100" fmla="*/ 2147483646 w 3753"/>
            <a:gd name="T101" fmla="*/ 2147483646 h 2994"/>
            <a:gd name="T102" fmla="*/ 2147483646 w 3753"/>
            <a:gd name="T103" fmla="*/ 2147483646 h 2994"/>
            <a:gd name="T104" fmla="*/ 2147483646 w 3753"/>
            <a:gd name="T105" fmla="*/ 2147483646 h 2994"/>
            <a:gd name="T106" fmla="*/ 2147483646 w 3753"/>
            <a:gd name="T107" fmla="*/ 2147483646 h 2994"/>
            <a:gd name="T108" fmla="*/ 2147483646 w 3753"/>
            <a:gd name="T109" fmla="*/ 2147483646 h 29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753" h="2994">
              <a:moveTo>
                <a:pt x="1516" y="1369"/>
              </a:moveTo>
              <a:lnTo>
                <a:pt x="1696" y="1234"/>
              </a:lnTo>
              <a:lnTo>
                <a:pt x="1756" y="1234"/>
              </a:lnTo>
              <a:lnTo>
                <a:pt x="1786" y="1189"/>
              </a:lnTo>
              <a:lnTo>
                <a:pt x="1771" y="1098"/>
              </a:lnTo>
              <a:lnTo>
                <a:pt x="1711" y="1053"/>
              </a:lnTo>
              <a:lnTo>
                <a:pt x="1651" y="858"/>
              </a:lnTo>
              <a:lnTo>
                <a:pt x="1786" y="707"/>
              </a:lnTo>
              <a:lnTo>
                <a:pt x="1846" y="632"/>
              </a:lnTo>
              <a:lnTo>
                <a:pt x="1922" y="572"/>
              </a:lnTo>
              <a:lnTo>
                <a:pt x="1997" y="466"/>
              </a:lnTo>
              <a:lnTo>
                <a:pt x="2072" y="496"/>
              </a:lnTo>
              <a:lnTo>
                <a:pt x="2117" y="557"/>
              </a:lnTo>
              <a:lnTo>
                <a:pt x="2192" y="602"/>
              </a:lnTo>
              <a:lnTo>
                <a:pt x="2267" y="617"/>
              </a:lnTo>
              <a:lnTo>
                <a:pt x="2312" y="587"/>
              </a:lnTo>
              <a:lnTo>
                <a:pt x="2402" y="542"/>
              </a:lnTo>
              <a:lnTo>
                <a:pt x="2432" y="361"/>
              </a:lnTo>
              <a:lnTo>
                <a:pt x="2432" y="271"/>
              </a:lnTo>
              <a:lnTo>
                <a:pt x="2432" y="135"/>
              </a:lnTo>
              <a:lnTo>
                <a:pt x="2447" y="60"/>
              </a:lnTo>
              <a:lnTo>
                <a:pt x="2477" y="45"/>
              </a:lnTo>
              <a:lnTo>
                <a:pt x="2552" y="0"/>
              </a:lnTo>
              <a:lnTo>
                <a:pt x="2747" y="45"/>
              </a:lnTo>
              <a:lnTo>
                <a:pt x="2852" y="150"/>
              </a:lnTo>
              <a:lnTo>
                <a:pt x="3032" y="181"/>
              </a:lnTo>
              <a:lnTo>
                <a:pt x="3168" y="226"/>
              </a:lnTo>
              <a:lnTo>
                <a:pt x="3333" y="181"/>
              </a:lnTo>
              <a:lnTo>
                <a:pt x="3468" y="105"/>
              </a:lnTo>
              <a:lnTo>
                <a:pt x="3618" y="105"/>
              </a:lnTo>
              <a:lnTo>
                <a:pt x="3663" y="150"/>
              </a:lnTo>
              <a:lnTo>
                <a:pt x="3678" y="226"/>
              </a:lnTo>
              <a:lnTo>
                <a:pt x="3753" y="391"/>
              </a:lnTo>
              <a:lnTo>
                <a:pt x="3693" y="451"/>
              </a:lnTo>
              <a:lnTo>
                <a:pt x="3633" y="542"/>
              </a:lnTo>
              <a:lnTo>
                <a:pt x="3453" y="587"/>
              </a:lnTo>
              <a:lnTo>
                <a:pt x="3348" y="557"/>
              </a:lnTo>
              <a:lnTo>
                <a:pt x="3288" y="527"/>
              </a:lnTo>
              <a:lnTo>
                <a:pt x="3228" y="542"/>
              </a:lnTo>
              <a:lnTo>
                <a:pt x="3168" y="557"/>
              </a:lnTo>
              <a:lnTo>
                <a:pt x="3153" y="767"/>
              </a:lnTo>
              <a:lnTo>
                <a:pt x="3138" y="888"/>
              </a:lnTo>
              <a:lnTo>
                <a:pt x="3198" y="978"/>
              </a:lnTo>
              <a:lnTo>
                <a:pt x="3243" y="1023"/>
              </a:lnTo>
              <a:lnTo>
                <a:pt x="3333" y="1008"/>
              </a:lnTo>
              <a:lnTo>
                <a:pt x="3453" y="1083"/>
              </a:lnTo>
              <a:lnTo>
                <a:pt x="3468" y="1294"/>
              </a:lnTo>
              <a:lnTo>
                <a:pt x="3453" y="1369"/>
              </a:lnTo>
              <a:lnTo>
                <a:pt x="3708" y="2001"/>
              </a:lnTo>
              <a:lnTo>
                <a:pt x="3753" y="2061"/>
              </a:lnTo>
              <a:lnTo>
                <a:pt x="3678" y="2046"/>
              </a:lnTo>
              <a:lnTo>
                <a:pt x="3663" y="2076"/>
              </a:lnTo>
              <a:lnTo>
                <a:pt x="3708" y="2106"/>
              </a:lnTo>
              <a:lnTo>
                <a:pt x="3693" y="2182"/>
              </a:lnTo>
              <a:lnTo>
                <a:pt x="3618" y="2197"/>
              </a:lnTo>
              <a:lnTo>
                <a:pt x="3618" y="2121"/>
              </a:lnTo>
              <a:lnTo>
                <a:pt x="3588" y="2106"/>
              </a:lnTo>
              <a:lnTo>
                <a:pt x="3543" y="2121"/>
              </a:lnTo>
              <a:lnTo>
                <a:pt x="3543" y="2197"/>
              </a:lnTo>
              <a:lnTo>
                <a:pt x="3393" y="2242"/>
              </a:lnTo>
              <a:lnTo>
                <a:pt x="3378" y="2272"/>
              </a:lnTo>
              <a:lnTo>
                <a:pt x="3438" y="2302"/>
              </a:lnTo>
              <a:lnTo>
                <a:pt x="3528" y="2287"/>
              </a:lnTo>
              <a:lnTo>
                <a:pt x="3558" y="2302"/>
              </a:lnTo>
              <a:lnTo>
                <a:pt x="3573" y="2347"/>
              </a:lnTo>
              <a:lnTo>
                <a:pt x="3483" y="2347"/>
              </a:lnTo>
              <a:lnTo>
                <a:pt x="3468" y="2362"/>
              </a:lnTo>
              <a:lnTo>
                <a:pt x="3483" y="2377"/>
              </a:lnTo>
              <a:lnTo>
                <a:pt x="3528" y="2392"/>
              </a:lnTo>
              <a:lnTo>
                <a:pt x="3558" y="2422"/>
              </a:lnTo>
              <a:lnTo>
                <a:pt x="3483" y="2452"/>
              </a:lnTo>
              <a:lnTo>
                <a:pt x="3273" y="2467"/>
              </a:lnTo>
              <a:lnTo>
                <a:pt x="3258" y="2482"/>
              </a:lnTo>
              <a:lnTo>
                <a:pt x="3243" y="2467"/>
              </a:lnTo>
              <a:lnTo>
                <a:pt x="3228" y="2452"/>
              </a:lnTo>
              <a:lnTo>
                <a:pt x="3228" y="2347"/>
              </a:lnTo>
              <a:lnTo>
                <a:pt x="3333" y="2317"/>
              </a:lnTo>
              <a:lnTo>
                <a:pt x="3348" y="2257"/>
              </a:lnTo>
              <a:lnTo>
                <a:pt x="3258" y="2242"/>
              </a:lnTo>
              <a:lnTo>
                <a:pt x="3107" y="2242"/>
              </a:lnTo>
              <a:lnTo>
                <a:pt x="2972" y="2302"/>
              </a:lnTo>
              <a:lnTo>
                <a:pt x="2837" y="2362"/>
              </a:lnTo>
              <a:lnTo>
                <a:pt x="2792" y="2407"/>
              </a:lnTo>
              <a:lnTo>
                <a:pt x="2762" y="2422"/>
              </a:lnTo>
              <a:lnTo>
                <a:pt x="2747" y="2452"/>
              </a:lnTo>
              <a:lnTo>
                <a:pt x="2792" y="2467"/>
              </a:lnTo>
              <a:lnTo>
                <a:pt x="2837" y="2452"/>
              </a:lnTo>
              <a:lnTo>
                <a:pt x="2897" y="2422"/>
              </a:lnTo>
              <a:lnTo>
                <a:pt x="2942" y="2467"/>
              </a:lnTo>
              <a:lnTo>
                <a:pt x="2837" y="2543"/>
              </a:lnTo>
              <a:lnTo>
                <a:pt x="2972" y="2513"/>
              </a:lnTo>
              <a:lnTo>
                <a:pt x="2987" y="2543"/>
              </a:lnTo>
              <a:lnTo>
                <a:pt x="2957" y="2573"/>
              </a:lnTo>
              <a:lnTo>
                <a:pt x="2897" y="2603"/>
              </a:lnTo>
              <a:lnTo>
                <a:pt x="3017" y="2588"/>
              </a:lnTo>
              <a:lnTo>
                <a:pt x="2987" y="2633"/>
              </a:lnTo>
              <a:lnTo>
                <a:pt x="2942" y="2648"/>
              </a:lnTo>
              <a:lnTo>
                <a:pt x="2717" y="2723"/>
              </a:lnTo>
              <a:lnTo>
                <a:pt x="2702" y="2452"/>
              </a:lnTo>
              <a:lnTo>
                <a:pt x="2672" y="2467"/>
              </a:lnTo>
              <a:lnTo>
                <a:pt x="2612" y="2422"/>
              </a:lnTo>
              <a:lnTo>
                <a:pt x="2567" y="2422"/>
              </a:lnTo>
              <a:lnTo>
                <a:pt x="2552" y="2482"/>
              </a:lnTo>
              <a:lnTo>
                <a:pt x="2567" y="2573"/>
              </a:lnTo>
              <a:lnTo>
                <a:pt x="2537" y="2573"/>
              </a:lnTo>
              <a:lnTo>
                <a:pt x="2522" y="2498"/>
              </a:lnTo>
              <a:lnTo>
                <a:pt x="2432" y="2573"/>
              </a:lnTo>
              <a:lnTo>
                <a:pt x="2477" y="2603"/>
              </a:lnTo>
              <a:lnTo>
                <a:pt x="2552" y="2603"/>
              </a:lnTo>
              <a:lnTo>
                <a:pt x="2552" y="2648"/>
              </a:lnTo>
              <a:lnTo>
                <a:pt x="2492" y="2693"/>
              </a:lnTo>
              <a:lnTo>
                <a:pt x="2507" y="2738"/>
              </a:lnTo>
              <a:lnTo>
                <a:pt x="2552" y="2753"/>
              </a:lnTo>
              <a:lnTo>
                <a:pt x="2567" y="2783"/>
              </a:lnTo>
              <a:lnTo>
                <a:pt x="2552" y="2798"/>
              </a:lnTo>
              <a:lnTo>
                <a:pt x="2507" y="2813"/>
              </a:lnTo>
              <a:lnTo>
                <a:pt x="2417" y="2829"/>
              </a:lnTo>
              <a:lnTo>
                <a:pt x="2312" y="2829"/>
              </a:lnTo>
              <a:lnTo>
                <a:pt x="2267" y="2783"/>
              </a:lnTo>
              <a:lnTo>
                <a:pt x="2237" y="2844"/>
              </a:lnTo>
              <a:lnTo>
                <a:pt x="2162" y="2859"/>
              </a:lnTo>
              <a:lnTo>
                <a:pt x="2117" y="2874"/>
              </a:lnTo>
              <a:lnTo>
                <a:pt x="2057" y="2859"/>
              </a:lnTo>
              <a:lnTo>
                <a:pt x="1937" y="2829"/>
              </a:lnTo>
              <a:lnTo>
                <a:pt x="1711" y="2904"/>
              </a:lnTo>
              <a:lnTo>
                <a:pt x="1261" y="2994"/>
              </a:lnTo>
              <a:lnTo>
                <a:pt x="1171" y="2979"/>
              </a:lnTo>
              <a:lnTo>
                <a:pt x="1126" y="2919"/>
              </a:lnTo>
              <a:lnTo>
                <a:pt x="961" y="2798"/>
              </a:lnTo>
              <a:lnTo>
                <a:pt x="1141" y="2573"/>
              </a:lnTo>
              <a:lnTo>
                <a:pt x="946" y="2603"/>
              </a:lnTo>
              <a:lnTo>
                <a:pt x="751" y="2603"/>
              </a:lnTo>
              <a:lnTo>
                <a:pt x="631" y="2573"/>
              </a:lnTo>
              <a:lnTo>
                <a:pt x="585" y="2467"/>
              </a:lnTo>
              <a:lnTo>
                <a:pt x="510" y="2302"/>
              </a:lnTo>
              <a:lnTo>
                <a:pt x="495" y="2257"/>
              </a:lnTo>
              <a:lnTo>
                <a:pt x="465" y="2167"/>
              </a:lnTo>
              <a:lnTo>
                <a:pt x="465" y="2106"/>
              </a:lnTo>
              <a:lnTo>
                <a:pt x="495" y="2046"/>
              </a:lnTo>
              <a:lnTo>
                <a:pt x="495" y="2001"/>
              </a:lnTo>
              <a:lnTo>
                <a:pt x="495" y="1941"/>
              </a:lnTo>
              <a:lnTo>
                <a:pt x="285" y="1956"/>
              </a:lnTo>
              <a:lnTo>
                <a:pt x="225" y="2031"/>
              </a:lnTo>
              <a:lnTo>
                <a:pt x="210" y="2076"/>
              </a:lnTo>
              <a:lnTo>
                <a:pt x="180" y="2076"/>
              </a:lnTo>
              <a:lnTo>
                <a:pt x="60" y="1956"/>
              </a:lnTo>
              <a:lnTo>
                <a:pt x="15" y="1896"/>
              </a:lnTo>
              <a:lnTo>
                <a:pt x="0" y="1805"/>
              </a:lnTo>
              <a:lnTo>
                <a:pt x="210" y="1760"/>
              </a:lnTo>
              <a:lnTo>
                <a:pt x="315" y="1730"/>
              </a:lnTo>
              <a:lnTo>
                <a:pt x="375" y="1700"/>
              </a:lnTo>
              <a:lnTo>
                <a:pt x="405" y="1670"/>
              </a:lnTo>
              <a:lnTo>
                <a:pt x="540" y="1489"/>
              </a:lnTo>
              <a:lnTo>
                <a:pt x="525" y="1369"/>
              </a:lnTo>
              <a:lnTo>
                <a:pt x="600" y="1369"/>
              </a:lnTo>
              <a:lnTo>
                <a:pt x="646" y="1354"/>
              </a:lnTo>
              <a:lnTo>
                <a:pt x="721" y="1294"/>
              </a:lnTo>
              <a:lnTo>
                <a:pt x="901" y="1234"/>
              </a:lnTo>
              <a:lnTo>
                <a:pt x="976" y="1324"/>
              </a:lnTo>
              <a:lnTo>
                <a:pt x="1066" y="1354"/>
              </a:lnTo>
              <a:lnTo>
                <a:pt x="1231" y="1369"/>
              </a:lnTo>
              <a:lnTo>
                <a:pt x="1336" y="1354"/>
              </a:lnTo>
              <a:lnTo>
                <a:pt x="1441" y="1384"/>
              </a:lnTo>
              <a:lnTo>
                <a:pt x="1516" y="1369"/>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10</xdr:col>
      <xdr:colOff>390525</xdr:colOff>
      <xdr:row>35</xdr:row>
      <xdr:rowOff>85725</xdr:rowOff>
    </xdr:from>
    <xdr:to>
      <xdr:col>11</xdr:col>
      <xdr:colOff>247650</xdr:colOff>
      <xdr:row>42</xdr:row>
      <xdr:rowOff>95250</xdr:rowOff>
    </xdr:to>
    <xdr:sp macro="" textlink="">
      <xdr:nvSpPr>
        <xdr:cNvPr id="17" name="Freeform 16">
          <a:extLst>
            <a:ext uri="{FF2B5EF4-FFF2-40B4-BE49-F238E27FC236}">
              <a16:creationId xmlns:a16="http://schemas.microsoft.com/office/drawing/2014/main" id="{0E2B96DB-6B3E-4735-AED5-D077543C438F}"/>
            </a:ext>
          </a:extLst>
        </xdr:cNvPr>
        <xdr:cNvSpPr>
          <a:spLocks/>
        </xdr:cNvSpPr>
      </xdr:nvSpPr>
      <xdr:spPr bwMode="auto">
        <a:xfrm>
          <a:off x="6581775" y="6162675"/>
          <a:ext cx="542925" cy="1209675"/>
        </a:xfrm>
        <a:custGeom>
          <a:avLst/>
          <a:gdLst>
            <a:gd name="T0" fmla="*/ 2147483646 w 862"/>
            <a:gd name="T1" fmla="*/ 2147483646 h 1901"/>
            <a:gd name="T2" fmla="*/ 2147483646 w 862"/>
            <a:gd name="T3" fmla="*/ 2147483646 h 1901"/>
            <a:gd name="T4" fmla="*/ 2147483646 w 862"/>
            <a:gd name="T5" fmla="*/ 2147483646 h 1901"/>
            <a:gd name="T6" fmla="*/ 2147483646 w 862"/>
            <a:gd name="T7" fmla="*/ 2147483646 h 1901"/>
            <a:gd name="T8" fmla="*/ 2147483646 w 862"/>
            <a:gd name="T9" fmla="*/ 2147483646 h 1901"/>
            <a:gd name="T10" fmla="*/ 2147483646 w 862"/>
            <a:gd name="T11" fmla="*/ 2147483646 h 1901"/>
            <a:gd name="T12" fmla="*/ 2147483646 w 862"/>
            <a:gd name="T13" fmla="*/ 2147483646 h 1901"/>
            <a:gd name="T14" fmla="*/ 2147483646 w 862"/>
            <a:gd name="T15" fmla="*/ 2147483646 h 1901"/>
            <a:gd name="T16" fmla="*/ 2147483646 w 862"/>
            <a:gd name="T17" fmla="*/ 2147483646 h 1901"/>
            <a:gd name="T18" fmla="*/ 2147483646 w 862"/>
            <a:gd name="T19" fmla="*/ 2147483646 h 1901"/>
            <a:gd name="T20" fmla="*/ 2147483646 w 862"/>
            <a:gd name="T21" fmla="*/ 2147483646 h 1901"/>
            <a:gd name="T22" fmla="*/ 2147483646 w 862"/>
            <a:gd name="T23" fmla="*/ 2147483646 h 1901"/>
            <a:gd name="T24" fmla="*/ 2147483646 w 862"/>
            <a:gd name="T25" fmla="*/ 2147483646 h 1901"/>
            <a:gd name="T26" fmla="*/ 2147483646 w 862"/>
            <a:gd name="T27" fmla="*/ 2147483646 h 1901"/>
            <a:gd name="T28" fmla="*/ 2147483646 w 862"/>
            <a:gd name="T29" fmla="*/ 2147483646 h 1901"/>
            <a:gd name="T30" fmla="*/ 2147483646 w 862"/>
            <a:gd name="T31" fmla="*/ 2147483646 h 1901"/>
            <a:gd name="T32" fmla="*/ 2147483646 w 862"/>
            <a:gd name="T33" fmla="*/ 2147483646 h 1901"/>
            <a:gd name="T34" fmla="*/ 2147483646 w 862"/>
            <a:gd name="T35" fmla="*/ 2147483646 h 1901"/>
            <a:gd name="T36" fmla="*/ 2147483646 w 862"/>
            <a:gd name="T37" fmla="*/ 2147483646 h 1901"/>
            <a:gd name="T38" fmla="*/ 2147483646 w 862"/>
            <a:gd name="T39" fmla="*/ 2147483646 h 1901"/>
            <a:gd name="T40" fmla="*/ 2147483646 w 862"/>
            <a:gd name="T41" fmla="*/ 2147483646 h 1901"/>
            <a:gd name="T42" fmla="*/ 2147483646 w 862"/>
            <a:gd name="T43" fmla="*/ 2147483646 h 1901"/>
            <a:gd name="T44" fmla="*/ 2147483646 w 862"/>
            <a:gd name="T45" fmla="*/ 2147483646 h 1901"/>
            <a:gd name="T46" fmla="*/ 2147483646 w 862"/>
            <a:gd name="T47" fmla="*/ 2147483646 h 1901"/>
            <a:gd name="T48" fmla="*/ 2147483646 w 862"/>
            <a:gd name="T49" fmla="*/ 2147483646 h 1901"/>
            <a:gd name="T50" fmla="*/ 2147483646 w 862"/>
            <a:gd name="T51" fmla="*/ 2147483646 h 1901"/>
            <a:gd name="T52" fmla="*/ 2147483646 w 862"/>
            <a:gd name="T53" fmla="*/ 2147483646 h 1901"/>
            <a:gd name="T54" fmla="*/ 2147483646 w 862"/>
            <a:gd name="T55" fmla="*/ 2147483646 h 1901"/>
            <a:gd name="T56" fmla="*/ 2147483646 w 862"/>
            <a:gd name="T57" fmla="*/ 2147483646 h 1901"/>
            <a:gd name="T58" fmla="*/ 2147483646 w 862"/>
            <a:gd name="T59" fmla="*/ 2147483646 h 1901"/>
            <a:gd name="T60" fmla="*/ 2147483646 w 862"/>
            <a:gd name="T61" fmla="*/ 2147483646 h 1901"/>
            <a:gd name="T62" fmla="*/ 2147483646 w 862"/>
            <a:gd name="T63" fmla="*/ 2147483646 h 1901"/>
            <a:gd name="T64" fmla="*/ 2147483646 w 862"/>
            <a:gd name="T65" fmla="*/ 2147483646 h 1901"/>
            <a:gd name="T66" fmla="*/ 2147483646 w 862"/>
            <a:gd name="T67" fmla="*/ 2147483646 h 1901"/>
            <a:gd name="T68" fmla="*/ 2147483646 w 862"/>
            <a:gd name="T69" fmla="*/ 2147483646 h 1901"/>
            <a:gd name="T70" fmla="*/ 2147483646 w 862"/>
            <a:gd name="T71" fmla="*/ 2147483646 h 1901"/>
            <a:gd name="T72" fmla="*/ 2147483646 w 862"/>
            <a:gd name="T73" fmla="*/ 0 h 1901"/>
            <a:gd name="T74" fmla="*/ 2147483646 w 862"/>
            <a:gd name="T75" fmla="*/ 2147483646 h 1901"/>
            <a:gd name="T76" fmla="*/ 2147483646 w 862"/>
            <a:gd name="T77" fmla="*/ 2147483646 h 1901"/>
            <a:gd name="T78" fmla="*/ 2147483646 w 862"/>
            <a:gd name="T79" fmla="*/ 2147483646 h 1901"/>
            <a:gd name="T80" fmla="*/ 2147483646 w 862"/>
            <a:gd name="T81" fmla="*/ 2147483646 h 1901"/>
            <a:gd name="T82" fmla="*/ 2147483646 w 862"/>
            <a:gd name="T83" fmla="*/ 2147483646 h 1901"/>
            <a:gd name="T84" fmla="*/ 2147483646 w 862"/>
            <a:gd name="T85" fmla="*/ 2147483646 h 1901"/>
            <a:gd name="T86" fmla="*/ 2147483646 w 862"/>
            <a:gd name="T87" fmla="*/ 2147483646 h 1901"/>
            <a:gd name="T88" fmla="*/ 2147483646 w 862"/>
            <a:gd name="T89" fmla="*/ 2147483646 h 1901"/>
            <a:gd name="T90" fmla="*/ 2147483646 w 862"/>
            <a:gd name="T91" fmla="*/ 2147483646 h 1901"/>
            <a:gd name="T92" fmla="*/ 2147483646 w 862"/>
            <a:gd name="T93" fmla="*/ 2147483646 h 1901"/>
            <a:gd name="T94" fmla="*/ 2147483646 w 862"/>
            <a:gd name="T95" fmla="*/ 2147483646 h 1901"/>
            <a:gd name="T96" fmla="*/ 0 w 862"/>
            <a:gd name="T97" fmla="*/ 2147483646 h 1901"/>
            <a:gd name="T98" fmla="*/ 2147483646 w 862"/>
            <a:gd name="T99" fmla="*/ 2147483646 h 1901"/>
            <a:gd name="T100" fmla="*/ 0 w 862"/>
            <a:gd name="T101" fmla="*/ 2147483646 h 1901"/>
            <a:gd name="T102" fmla="*/ 2147483646 w 862"/>
            <a:gd name="T103" fmla="*/ 2147483646 h 1901"/>
            <a:gd name="T104" fmla="*/ 2147483646 w 862"/>
            <a:gd name="T105" fmla="*/ 2147483646 h 1901"/>
            <a:gd name="T106" fmla="*/ 2147483646 w 862"/>
            <a:gd name="T107" fmla="*/ 2147483646 h 1901"/>
            <a:gd name="T108" fmla="*/ 2147483646 w 862"/>
            <a:gd name="T109" fmla="*/ 2147483646 h 1901"/>
            <a:gd name="T110" fmla="*/ 2147483646 w 862"/>
            <a:gd name="T111" fmla="*/ 2147483646 h 1901"/>
            <a:gd name="T112" fmla="*/ 2147483646 w 862"/>
            <a:gd name="T113" fmla="*/ 2147483646 h 1901"/>
            <a:gd name="T114" fmla="*/ 2147483646 w 862"/>
            <a:gd name="T115" fmla="*/ 2147483646 h 1901"/>
            <a:gd name="T116" fmla="*/ 2147483646 w 862"/>
            <a:gd name="T117" fmla="*/ 2147483646 h 1901"/>
            <a:gd name="T118" fmla="*/ 2147483646 w 862"/>
            <a:gd name="T119" fmla="*/ 2147483646 h 1901"/>
            <a:gd name="T120" fmla="*/ 2147483646 w 862"/>
            <a:gd name="T121" fmla="*/ 2147483646 h 1901"/>
            <a:gd name="T122" fmla="*/ 2147483646 w 862"/>
            <a:gd name="T123" fmla="*/ 2147483646 h 1901"/>
            <a:gd name="T124" fmla="*/ 2147483646 w 862"/>
            <a:gd name="T125" fmla="*/ 2147483646 h 190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862" h="1901">
              <a:moveTo>
                <a:pt x="363" y="1901"/>
              </a:moveTo>
              <a:lnTo>
                <a:pt x="469" y="1826"/>
              </a:lnTo>
              <a:lnTo>
                <a:pt x="423" y="1766"/>
              </a:lnTo>
              <a:lnTo>
                <a:pt x="408" y="1617"/>
              </a:lnTo>
              <a:lnTo>
                <a:pt x="423" y="1572"/>
              </a:lnTo>
              <a:lnTo>
                <a:pt x="439" y="1557"/>
              </a:lnTo>
              <a:lnTo>
                <a:pt x="499" y="1527"/>
              </a:lnTo>
              <a:lnTo>
                <a:pt x="514" y="1437"/>
              </a:lnTo>
              <a:lnTo>
                <a:pt x="499" y="1362"/>
              </a:lnTo>
              <a:lnTo>
                <a:pt x="544" y="1377"/>
              </a:lnTo>
              <a:lnTo>
                <a:pt x="560" y="1422"/>
              </a:lnTo>
              <a:lnTo>
                <a:pt x="560" y="1497"/>
              </a:lnTo>
              <a:lnTo>
                <a:pt x="590" y="1572"/>
              </a:lnTo>
              <a:lnTo>
                <a:pt x="575" y="1617"/>
              </a:lnTo>
              <a:lnTo>
                <a:pt x="529" y="1751"/>
              </a:lnTo>
              <a:lnTo>
                <a:pt x="575" y="1886"/>
              </a:lnTo>
              <a:lnTo>
                <a:pt x="575" y="1781"/>
              </a:lnTo>
              <a:lnTo>
                <a:pt x="635" y="1706"/>
              </a:lnTo>
              <a:lnTo>
                <a:pt x="726" y="1676"/>
              </a:lnTo>
              <a:lnTo>
                <a:pt x="817" y="1617"/>
              </a:lnTo>
              <a:lnTo>
                <a:pt x="786" y="1437"/>
              </a:lnTo>
              <a:lnTo>
                <a:pt x="832" y="1347"/>
              </a:lnTo>
              <a:lnTo>
                <a:pt x="862" y="1227"/>
              </a:lnTo>
              <a:lnTo>
                <a:pt x="832" y="1123"/>
              </a:lnTo>
              <a:lnTo>
                <a:pt x="726" y="1078"/>
              </a:lnTo>
              <a:lnTo>
                <a:pt x="681" y="1063"/>
              </a:lnTo>
              <a:lnTo>
                <a:pt x="665" y="1018"/>
              </a:lnTo>
              <a:lnTo>
                <a:pt x="590" y="838"/>
              </a:lnTo>
              <a:lnTo>
                <a:pt x="544" y="838"/>
              </a:lnTo>
              <a:lnTo>
                <a:pt x="544" y="808"/>
              </a:lnTo>
              <a:lnTo>
                <a:pt x="544" y="704"/>
              </a:lnTo>
              <a:lnTo>
                <a:pt x="635" y="674"/>
              </a:lnTo>
              <a:lnTo>
                <a:pt x="696" y="599"/>
              </a:lnTo>
              <a:lnTo>
                <a:pt x="832" y="314"/>
              </a:lnTo>
              <a:lnTo>
                <a:pt x="726" y="90"/>
              </a:lnTo>
              <a:lnTo>
                <a:pt x="756" y="15"/>
              </a:lnTo>
              <a:lnTo>
                <a:pt x="711" y="0"/>
              </a:lnTo>
              <a:lnTo>
                <a:pt x="650" y="45"/>
              </a:lnTo>
              <a:lnTo>
                <a:pt x="635" y="105"/>
              </a:lnTo>
              <a:lnTo>
                <a:pt x="605" y="135"/>
              </a:lnTo>
              <a:lnTo>
                <a:pt x="423" y="135"/>
              </a:lnTo>
              <a:lnTo>
                <a:pt x="257" y="254"/>
              </a:lnTo>
              <a:lnTo>
                <a:pt x="166" y="329"/>
              </a:lnTo>
              <a:lnTo>
                <a:pt x="136" y="389"/>
              </a:lnTo>
              <a:lnTo>
                <a:pt x="136" y="434"/>
              </a:lnTo>
              <a:lnTo>
                <a:pt x="136" y="524"/>
              </a:lnTo>
              <a:lnTo>
                <a:pt x="106" y="614"/>
              </a:lnTo>
              <a:lnTo>
                <a:pt x="30" y="763"/>
              </a:lnTo>
              <a:lnTo>
                <a:pt x="0" y="913"/>
              </a:lnTo>
              <a:lnTo>
                <a:pt x="30" y="988"/>
              </a:lnTo>
              <a:lnTo>
                <a:pt x="0" y="1078"/>
              </a:lnTo>
              <a:lnTo>
                <a:pt x="91" y="1242"/>
              </a:lnTo>
              <a:lnTo>
                <a:pt x="91" y="1362"/>
              </a:lnTo>
              <a:lnTo>
                <a:pt x="91" y="1437"/>
              </a:lnTo>
              <a:lnTo>
                <a:pt x="136" y="1482"/>
              </a:lnTo>
              <a:lnTo>
                <a:pt x="302" y="1497"/>
              </a:lnTo>
              <a:lnTo>
                <a:pt x="318" y="1542"/>
              </a:lnTo>
              <a:lnTo>
                <a:pt x="287" y="1602"/>
              </a:lnTo>
              <a:lnTo>
                <a:pt x="272" y="1647"/>
              </a:lnTo>
              <a:lnTo>
                <a:pt x="318" y="1706"/>
              </a:lnTo>
              <a:lnTo>
                <a:pt x="393" y="1766"/>
              </a:lnTo>
              <a:lnTo>
                <a:pt x="378" y="1856"/>
              </a:lnTo>
              <a:lnTo>
                <a:pt x="363" y="1901"/>
              </a:lnTo>
            </a:path>
          </a:pathLst>
        </a:custGeom>
        <a:solidFill>
          <a:srgbClr val="93CDDD"/>
        </a:solidFill>
        <a:ln w="12700" cap="flat" cmpd="sng">
          <a:solidFill>
            <a:srgbClr val="000000"/>
          </a:solidFill>
          <a:prstDash val="solid"/>
          <a:round/>
          <a:headEnd type="none" w="med" len="med"/>
          <a:tailEnd type="none" w="med" len="med"/>
        </a:ln>
      </xdr:spPr>
    </xdr:sp>
    <xdr:clientData/>
  </xdr:twoCellAnchor>
  <xdr:twoCellAnchor>
    <xdr:from>
      <xdr:col>14</xdr:col>
      <xdr:colOff>257175</xdr:colOff>
      <xdr:row>44</xdr:row>
      <xdr:rowOff>142875</xdr:rowOff>
    </xdr:from>
    <xdr:to>
      <xdr:col>15</xdr:col>
      <xdr:colOff>628650</xdr:colOff>
      <xdr:row>48</xdr:row>
      <xdr:rowOff>123825</xdr:rowOff>
    </xdr:to>
    <xdr:sp macro="" textlink="">
      <xdr:nvSpPr>
        <xdr:cNvPr id="18" name="Freeform 17">
          <a:extLst>
            <a:ext uri="{FF2B5EF4-FFF2-40B4-BE49-F238E27FC236}">
              <a16:creationId xmlns:a16="http://schemas.microsoft.com/office/drawing/2014/main" id="{3014A162-732B-49EF-B475-08BCAEC4DF69}"/>
            </a:ext>
          </a:extLst>
        </xdr:cNvPr>
        <xdr:cNvSpPr>
          <a:spLocks/>
        </xdr:cNvSpPr>
      </xdr:nvSpPr>
      <xdr:spPr bwMode="auto">
        <a:xfrm>
          <a:off x="9191625" y="7762875"/>
          <a:ext cx="1057275" cy="666750"/>
        </a:xfrm>
        <a:custGeom>
          <a:avLst/>
          <a:gdLst>
            <a:gd name="T0" fmla="*/ 2147483646 w 1655"/>
            <a:gd name="T1" fmla="*/ 2147483646 h 1051"/>
            <a:gd name="T2" fmla="*/ 2147483646 w 1655"/>
            <a:gd name="T3" fmla="*/ 2147483646 h 1051"/>
            <a:gd name="T4" fmla="*/ 2147483646 w 1655"/>
            <a:gd name="T5" fmla="*/ 2147483646 h 1051"/>
            <a:gd name="T6" fmla="*/ 2147483646 w 1655"/>
            <a:gd name="T7" fmla="*/ 2147483646 h 1051"/>
            <a:gd name="T8" fmla="*/ 2147483646 w 1655"/>
            <a:gd name="T9" fmla="*/ 2147483646 h 1051"/>
            <a:gd name="T10" fmla="*/ 2147483646 w 1655"/>
            <a:gd name="T11" fmla="*/ 2147483646 h 1051"/>
            <a:gd name="T12" fmla="*/ 2147483646 w 1655"/>
            <a:gd name="T13" fmla="*/ 2147483646 h 1051"/>
            <a:gd name="T14" fmla="*/ 2147483646 w 1655"/>
            <a:gd name="T15" fmla="*/ 2147483646 h 1051"/>
            <a:gd name="T16" fmla="*/ 2147483646 w 1655"/>
            <a:gd name="T17" fmla="*/ 2147483646 h 1051"/>
            <a:gd name="T18" fmla="*/ 2147483646 w 1655"/>
            <a:gd name="T19" fmla="*/ 2147483646 h 1051"/>
            <a:gd name="T20" fmla="*/ 2147483646 w 1655"/>
            <a:gd name="T21" fmla="*/ 2147483646 h 1051"/>
            <a:gd name="T22" fmla="*/ 2147483646 w 1655"/>
            <a:gd name="T23" fmla="*/ 2147483646 h 1051"/>
            <a:gd name="T24" fmla="*/ 2147483646 w 1655"/>
            <a:gd name="T25" fmla="*/ 2147483646 h 1051"/>
            <a:gd name="T26" fmla="*/ 2147483646 w 1655"/>
            <a:gd name="T27" fmla="*/ 2147483646 h 1051"/>
            <a:gd name="T28" fmla="*/ 2147483646 w 1655"/>
            <a:gd name="T29" fmla="*/ 2147483646 h 1051"/>
            <a:gd name="T30" fmla="*/ 2147483646 w 1655"/>
            <a:gd name="T31" fmla="*/ 2147483646 h 1051"/>
            <a:gd name="T32" fmla="*/ 2147483646 w 1655"/>
            <a:gd name="T33" fmla="*/ 2147483646 h 1051"/>
            <a:gd name="T34" fmla="*/ 2147483646 w 1655"/>
            <a:gd name="T35" fmla="*/ 2147483646 h 1051"/>
            <a:gd name="T36" fmla="*/ 2147483646 w 1655"/>
            <a:gd name="T37" fmla="*/ 2147483646 h 1051"/>
            <a:gd name="T38" fmla="*/ 2147483646 w 1655"/>
            <a:gd name="T39" fmla="*/ 2147483646 h 1051"/>
            <a:gd name="T40" fmla="*/ 2147483646 w 1655"/>
            <a:gd name="T41" fmla="*/ 0 h 1051"/>
            <a:gd name="T42" fmla="*/ 2147483646 w 1655"/>
            <a:gd name="T43" fmla="*/ 2147483646 h 1051"/>
            <a:gd name="T44" fmla="*/ 2147483646 w 1655"/>
            <a:gd name="T45" fmla="*/ 2147483646 h 1051"/>
            <a:gd name="T46" fmla="*/ 2147483646 w 1655"/>
            <a:gd name="T47" fmla="*/ 2147483646 h 1051"/>
            <a:gd name="T48" fmla="*/ 2147483646 w 1655"/>
            <a:gd name="T49" fmla="*/ 2147483646 h 1051"/>
            <a:gd name="T50" fmla="*/ 2147483646 w 1655"/>
            <a:gd name="T51" fmla="*/ 2147483646 h 1051"/>
            <a:gd name="T52" fmla="*/ 2147483646 w 1655"/>
            <a:gd name="T53" fmla="*/ 2147483646 h 1051"/>
            <a:gd name="T54" fmla="*/ 2147483646 w 1655"/>
            <a:gd name="T55" fmla="*/ 2147483646 h 1051"/>
            <a:gd name="T56" fmla="*/ 2147483646 w 1655"/>
            <a:gd name="T57" fmla="*/ 2147483646 h 1051"/>
            <a:gd name="T58" fmla="*/ 2147483646 w 1655"/>
            <a:gd name="T59" fmla="*/ 2147483646 h 1051"/>
            <a:gd name="T60" fmla="*/ 2147483646 w 1655"/>
            <a:gd name="T61" fmla="*/ 2147483646 h 1051"/>
            <a:gd name="T62" fmla="*/ 2147483646 w 1655"/>
            <a:gd name="T63" fmla="*/ 2147483646 h 1051"/>
            <a:gd name="T64" fmla="*/ 0 w 1655"/>
            <a:gd name="T65" fmla="*/ 2147483646 h 1051"/>
            <a:gd name="T66" fmla="*/ 2147483646 w 1655"/>
            <a:gd name="T67" fmla="*/ 2147483646 h 1051"/>
            <a:gd name="T68" fmla="*/ 2147483646 w 1655"/>
            <a:gd name="T69" fmla="*/ 2147483646 h 1051"/>
            <a:gd name="T70" fmla="*/ 2147483646 w 1655"/>
            <a:gd name="T71" fmla="*/ 2147483646 h 1051"/>
            <a:gd name="T72" fmla="*/ 2147483646 w 1655"/>
            <a:gd name="T73" fmla="*/ 2147483646 h 1051"/>
            <a:gd name="T74" fmla="*/ 2147483646 w 1655"/>
            <a:gd name="T75" fmla="*/ 2147483646 h 1051"/>
            <a:gd name="T76" fmla="*/ 2147483646 w 1655"/>
            <a:gd name="T77" fmla="*/ 2147483646 h 1051"/>
            <a:gd name="T78" fmla="*/ 2147483646 w 1655"/>
            <a:gd name="T79" fmla="*/ 2147483646 h 1051"/>
            <a:gd name="T80" fmla="*/ 2147483646 w 1655"/>
            <a:gd name="T81" fmla="*/ 2147483646 h 1051"/>
            <a:gd name="T82" fmla="*/ 2147483646 w 1655"/>
            <a:gd name="T83" fmla="*/ 2147483646 h 1051"/>
            <a:gd name="T84" fmla="*/ 2147483646 w 1655"/>
            <a:gd name="T85" fmla="*/ 2147483646 h 1051"/>
            <a:gd name="T86" fmla="*/ 2147483646 w 1655"/>
            <a:gd name="T87" fmla="*/ 2147483646 h 1051"/>
            <a:gd name="T88" fmla="*/ 2147483646 w 1655"/>
            <a:gd name="T89" fmla="*/ 2147483646 h 1051"/>
            <a:gd name="T90" fmla="*/ 2147483646 w 1655"/>
            <a:gd name="T91" fmla="*/ 2147483646 h 1051"/>
            <a:gd name="T92" fmla="*/ 2147483646 w 1655"/>
            <a:gd name="T93" fmla="*/ 2147483646 h 1051"/>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655" h="1051">
              <a:moveTo>
                <a:pt x="1476" y="1051"/>
              </a:moveTo>
              <a:lnTo>
                <a:pt x="1655" y="826"/>
              </a:lnTo>
              <a:lnTo>
                <a:pt x="1461" y="856"/>
              </a:lnTo>
              <a:lnTo>
                <a:pt x="1267" y="856"/>
              </a:lnTo>
              <a:lnTo>
                <a:pt x="1148" y="826"/>
              </a:lnTo>
              <a:lnTo>
                <a:pt x="1103" y="721"/>
              </a:lnTo>
              <a:lnTo>
                <a:pt x="1029" y="556"/>
              </a:lnTo>
              <a:lnTo>
                <a:pt x="1014" y="510"/>
              </a:lnTo>
              <a:lnTo>
                <a:pt x="984" y="420"/>
              </a:lnTo>
              <a:lnTo>
                <a:pt x="984" y="360"/>
              </a:lnTo>
              <a:lnTo>
                <a:pt x="1014" y="300"/>
              </a:lnTo>
              <a:lnTo>
                <a:pt x="1014" y="255"/>
              </a:lnTo>
              <a:lnTo>
                <a:pt x="1014" y="195"/>
              </a:lnTo>
              <a:lnTo>
                <a:pt x="805" y="210"/>
              </a:lnTo>
              <a:lnTo>
                <a:pt x="745" y="285"/>
              </a:lnTo>
              <a:lnTo>
                <a:pt x="731" y="330"/>
              </a:lnTo>
              <a:lnTo>
                <a:pt x="701" y="330"/>
              </a:lnTo>
              <a:lnTo>
                <a:pt x="581" y="210"/>
              </a:lnTo>
              <a:lnTo>
                <a:pt x="537" y="150"/>
              </a:lnTo>
              <a:lnTo>
                <a:pt x="522" y="60"/>
              </a:lnTo>
              <a:lnTo>
                <a:pt x="403" y="0"/>
              </a:lnTo>
              <a:lnTo>
                <a:pt x="283" y="15"/>
              </a:lnTo>
              <a:lnTo>
                <a:pt x="239" y="180"/>
              </a:lnTo>
              <a:lnTo>
                <a:pt x="119" y="255"/>
              </a:lnTo>
              <a:lnTo>
                <a:pt x="119" y="285"/>
              </a:lnTo>
              <a:lnTo>
                <a:pt x="89" y="270"/>
              </a:lnTo>
              <a:lnTo>
                <a:pt x="75" y="300"/>
              </a:lnTo>
              <a:lnTo>
                <a:pt x="104" y="315"/>
              </a:lnTo>
              <a:lnTo>
                <a:pt x="104" y="330"/>
              </a:lnTo>
              <a:lnTo>
                <a:pt x="60" y="330"/>
              </a:lnTo>
              <a:lnTo>
                <a:pt x="30" y="315"/>
              </a:lnTo>
              <a:lnTo>
                <a:pt x="15" y="345"/>
              </a:lnTo>
              <a:lnTo>
                <a:pt x="0" y="360"/>
              </a:lnTo>
              <a:lnTo>
                <a:pt x="15" y="375"/>
              </a:lnTo>
              <a:lnTo>
                <a:pt x="45" y="390"/>
              </a:lnTo>
              <a:lnTo>
                <a:pt x="89" y="420"/>
              </a:lnTo>
              <a:lnTo>
                <a:pt x="209" y="435"/>
              </a:lnTo>
              <a:lnTo>
                <a:pt x="239" y="405"/>
              </a:lnTo>
              <a:lnTo>
                <a:pt x="298" y="390"/>
              </a:lnTo>
              <a:lnTo>
                <a:pt x="373" y="450"/>
              </a:lnTo>
              <a:lnTo>
                <a:pt x="462" y="556"/>
              </a:lnTo>
              <a:lnTo>
                <a:pt x="507" y="601"/>
              </a:lnTo>
              <a:lnTo>
                <a:pt x="626" y="646"/>
              </a:lnTo>
              <a:lnTo>
                <a:pt x="716" y="706"/>
              </a:lnTo>
              <a:lnTo>
                <a:pt x="760" y="751"/>
              </a:lnTo>
              <a:lnTo>
                <a:pt x="1044" y="991"/>
              </a:lnTo>
              <a:lnTo>
                <a:pt x="1476" y="1051"/>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9</xdr:col>
      <xdr:colOff>390525</xdr:colOff>
      <xdr:row>38</xdr:row>
      <xdr:rowOff>28575</xdr:rowOff>
    </xdr:from>
    <xdr:to>
      <xdr:col>10</xdr:col>
      <xdr:colOff>638175</xdr:colOff>
      <xdr:row>43</xdr:row>
      <xdr:rowOff>104775</xdr:rowOff>
    </xdr:to>
    <xdr:sp macro="" textlink="">
      <xdr:nvSpPr>
        <xdr:cNvPr id="19" name="Freeform 18">
          <a:extLst>
            <a:ext uri="{FF2B5EF4-FFF2-40B4-BE49-F238E27FC236}">
              <a16:creationId xmlns:a16="http://schemas.microsoft.com/office/drawing/2014/main" id="{69AB4CC1-D7CD-4C04-B6DC-F44C00E53C0B}"/>
            </a:ext>
          </a:extLst>
        </xdr:cNvPr>
        <xdr:cNvSpPr>
          <a:spLocks/>
        </xdr:cNvSpPr>
      </xdr:nvSpPr>
      <xdr:spPr bwMode="auto">
        <a:xfrm>
          <a:off x="5895975" y="6619875"/>
          <a:ext cx="933450" cy="933450"/>
        </a:xfrm>
        <a:custGeom>
          <a:avLst/>
          <a:gdLst>
            <a:gd name="T0" fmla="*/ 2147483646 w 1467"/>
            <a:gd name="T1" fmla="*/ 2147483646 h 1470"/>
            <a:gd name="T2" fmla="*/ 2147483646 w 1467"/>
            <a:gd name="T3" fmla="*/ 2147483646 h 1470"/>
            <a:gd name="T4" fmla="*/ 2147483646 w 1467"/>
            <a:gd name="T5" fmla="*/ 2147483646 h 1470"/>
            <a:gd name="T6" fmla="*/ 2147483646 w 1467"/>
            <a:gd name="T7" fmla="*/ 2147483646 h 1470"/>
            <a:gd name="T8" fmla="*/ 2147483646 w 1467"/>
            <a:gd name="T9" fmla="*/ 2147483646 h 1470"/>
            <a:gd name="T10" fmla="*/ 2147483646 w 1467"/>
            <a:gd name="T11" fmla="*/ 2147483646 h 1470"/>
            <a:gd name="T12" fmla="*/ 2147483646 w 1467"/>
            <a:gd name="T13" fmla="*/ 2147483646 h 1470"/>
            <a:gd name="T14" fmla="*/ 2147483646 w 1467"/>
            <a:gd name="T15" fmla="*/ 2147483646 h 1470"/>
            <a:gd name="T16" fmla="*/ 2147483646 w 1467"/>
            <a:gd name="T17" fmla="*/ 2147483646 h 1470"/>
            <a:gd name="T18" fmla="*/ 2147483646 w 1467"/>
            <a:gd name="T19" fmla="*/ 2147483646 h 1470"/>
            <a:gd name="T20" fmla="*/ 2147483646 w 1467"/>
            <a:gd name="T21" fmla="*/ 2147483646 h 1470"/>
            <a:gd name="T22" fmla="*/ 2147483646 w 1467"/>
            <a:gd name="T23" fmla="*/ 2147483646 h 1470"/>
            <a:gd name="T24" fmla="*/ 2147483646 w 1467"/>
            <a:gd name="T25" fmla="*/ 2147483646 h 1470"/>
            <a:gd name="T26" fmla="*/ 2147483646 w 1467"/>
            <a:gd name="T27" fmla="*/ 2147483646 h 1470"/>
            <a:gd name="T28" fmla="*/ 2147483646 w 1467"/>
            <a:gd name="T29" fmla="*/ 2147483646 h 1470"/>
            <a:gd name="T30" fmla="*/ 2147483646 w 1467"/>
            <a:gd name="T31" fmla="*/ 2147483646 h 1470"/>
            <a:gd name="T32" fmla="*/ 2147483646 w 1467"/>
            <a:gd name="T33" fmla="*/ 2147483646 h 1470"/>
            <a:gd name="T34" fmla="*/ 2147483646 w 1467"/>
            <a:gd name="T35" fmla="*/ 2147483646 h 1470"/>
            <a:gd name="T36" fmla="*/ 2147483646 w 1467"/>
            <a:gd name="T37" fmla="*/ 2147483646 h 1470"/>
            <a:gd name="T38" fmla="*/ 2147483646 w 1467"/>
            <a:gd name="T39" fmla="*/ 2147483646 h 1470"/>
            <a:gd name="T40" fmla="*/ 2147483646 w 1467"/>
            <a:gd name="T41" fmla="*/ 2147483646 h 1470"/>
            <a:gd name="T42" fmla="*/ 2147483646 w 1467"/>
            <a:gd name="T43" fmla="*/ 2147483646 h 1470"/>
            <a:gd name="T44" fmla="*/ 2147483646 w 1467"/>
            <a:gd name="T45" fmla="*/ 2147483646 h 1470"/>
            <a:gd name="T46" fmla="*/ 2147483646 w 1467"/>
            <a:gd name="T47" fmla="*/ 2147483646 h 1470"/>
            <a:gd name="T48" fmla="*/ 2147483646 w 1467"/>
            <a:gd name="T49" fmla="*/ 2147483646 h 1470"/>
            <a:gd name="T50" fmla="*/ 2147483646 w 1467"/>
            <a:gd name="T51" fmla="*/ 2147483646 h 1470"/>
            <a:gd name="T52" fmla="*/ 2147483646 w 1467"/>
            <a:gd name="T53" fmla="*/ 2147483646 h 1470"/>
            <a:gd name="T54" fmla="*/ 2147483646 w 1467"/>
            <a:gd name="T55" fmla="*/ 2147483646 h 1470"/>
            <a:gd name="T56" fmla="*/ 2147483646 w 1467"/>
            <a:gd name="T57" fmla="*/ 2147483646 h 1470"/>
            <a:gd name="T58" fmla="*/ 2147483646 w 1467"/>
            <a:gd name="T59" fmla="*/ 2147483646 h 1470"/>
            <a:gd name="T60" fmla="*/ 2147483646 w 1467"/>
            <a:gd name="T61" fmla="*/ 2147483646 h 1470"/>
            <a:gd name="T62" fmla="*/ 2147483646 w 1467"/>
            <a:gd name="T63" fmla="*/ 2147483646 h 1470"/>
            <a:gd name="T64" fmla="*/ 2147483646 w 1467"/>
            <a:gd name="T65" fmla="*/ 2147483646 h 1470"/>
            <a:gd name="T66" fmla="*/ 2147483646 w 1467"/>
            <a:gd name="T67" fmla="*/ 2147483646 h 1470"/>
            <a:gd name="T68" fmla="*/ 0 w 1467"/>
            <a:gd name="T69" fmla="*/ 2147483646 h 1470"/>
            <a:gd name="T70" fmla="*/ 2147483646 w 1467"/>
            <a:gd name="T71" fmla="*/ 2147483646 h 1470"/>
            <a:gd name="T72" fmla="*/ 2147483646 w 1467"/>
            <a:gd name="T73" fmla="*/ 2147483646 h 1470"/>
            <a:gd name="T74" fmla="*/ 2147483646 w 1467"/>
            <a:gd name="T75" fmla="*/ 2147483646 h 1470"/>
            <a:gd name="T76" fmla="*/ 2147483646 w 1467"/>
            <a:gd name="T77" fmla="*/ 2147483646 h 1470"/>
            <a:gd name="T78" fmla="*/ 2147483646 w 1467"/>
            <a:gd name="T79" fmla="*/ 2147483646 h 1470"/>
            <a:gd name="T80" fmla="*/ 2147483646 w 1467"/>
            <a:gd name="T81" fmla="*/ 2147483646 h 1470"/>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467" h="1470">
              <a:moveTo>
                <a:pt x="150" y="1425"/>
              </a:moveTo>
              <a:lnTo>
                <a:pt x="165" y="1455"/>
              </a:lnTo>
              <a:lnTo>
                <a:pt x="180" y="1470"/>
              </a:lnTo>
              <a:lnTo>
                <a:pt x="195" y="1455"/>
              </a:lnTo>
              <a:lnTo>
                <a:pt x="225" y="1440"/>
              </a:lnTo>
              <a:lnTo>
                <a:pt x="269" y="1395"/>
              </a:lnTo>
              <a:lnTo>
                <a:pt x="344" y="1335"/>
              </a:lnTo>
              <a:lnTo>
                <a:pt x="434" y="1335"/>
              </a:lnTo>
              <a:lnTo>
                <a:pt x="584" y="1290"/>
              </a:lnTo>
              <a:lnTo>
                <a:pt x="599" y="1260"/>
              </a:lnTo>
              <a:lnTo>
                <a:pt x="569" y="1230"/>
              </a:lnTo>
              <a:lnTo>
                <a:pt x="524" y="1215"/>
              </a:lnTo>
              <a:lnTo>
                <a:pt x="539" y="1170"/>
              </a:lnTo>
              <a:lnTo>
                <a:pt x="554" y="1155"/>
              </a:lnTo>
              <a:lnTo>
                <a:pt x="584" y="1170"/>
              </a:lnTo>
              <a:lnTo>
                <a:pt x="689" y="1380"/>
              </a:lnTo>
              <a:lnTo>
                <a:pt x="748" y="1440"/>
              </a:lnTo>
              <a:lnTo>
                <a:pt x="778" y="1455"/>
              </a:lnTo>
              <a:lnTo>
                <a:pt x="793" y="1425"/>
              </a:lnTo>
              <a:lnTo>
                <a:pt x="823" y="1365"/>
              </a:lnTo>
              <a:lnTo>
                <a:pt x="838" y="1335"/>
              </a:lnTo>
              <a:lnTo>
                <a:pt x="853" y="1320"/>
              </a:lnTo>
              <a:lnTo>
                <a:pt x="853" y="1335"/>
              </a:lnTo>
              <a:lnTo>
                <a:pt x="868" y="1425"/>
              </a:lnTo>
              <a:lnTo>
                <a:pt x="1003" y="1470"/>
              </a:lnTo>
              <a:lnTo>
                <a:pt x="1063" y="1455"/>
              </a:lnTo>
              <a:lnTo>
                <a:pt x="1093" y="1425"/>
              </a:lnTo>
              <a:lnTo>
                <a:pt x="1257" y="1260"/>
              </a:lnTo>
              <a:lnTo>
                <a:pt x="1227" y="1185"/>
              </a:lnTo>
              <a:lnTo>
                <a:pt x="1213" y="1170"/>
              </a:lnTo>
              <a:lnTo>
                <a:pt x="1242" y="1155"/>
              </a:lnTo>
              <a:lnTo>
                <a:pt x="1272" y="1140"/>
              </a:lnTo>
              <a:lnTo>
                <a:pt x="1257" y="1110"/>
              </a:lnTo>
              <a:lnTo>
                <a:pt x="1242" y="1080"/>
              </a:lnTo>
              <a:lnTo>
                <a:pt x="1242" y="1065"/>
              </a:lnTo>
              <a:lnTo>
                <a:pt x="1362" y="1050"/>
              </a:lnTo>
              <a:lnTo>
                <a:pt x="1407" y="1050"/>
              </a:lnTo>
              <a:lnTo>
                <a:pt x="1437" y="1095"/>
              </a:lnTo>
              <a:lnTo>
                <a:pt x="1377" y="1155"/>
              </a:lnTo>
              <a:lnTo>
                <a:pt x="1392" y="1200"/>
              </a:lnTo>
              <a:lnTo>
                <a:pt x="1437" y="1185"/>
              </a:lnTo>
              <a:lnTo>
                <a:pt x="1452" y="1140"/>
              </a:lnTo>
              <a:lnTo>
                <a:pt x="1467" y="1050"/>
              </a:lnTo>
              <a:lnTo>
                <a:pt x="1392" y="990"/>
              </a:lnTo>
              <a:lnTo>
                <a:pt x="1347" y="930"/>
              </a:lnTo>
              <a:lnTo>
                <a:pt x="1362" y="885"/>
              </a:lnTo>
              <a:lnTo>
                <a:pt x="1392" y="825"/>
              </a:lnTo>
              <a:lnTo>
                <a:pt x="1377" y="780"/>
              </a:lnTo>
              <a:lnTo>
                <a:pt x="1213" y="765"/>
              </a:lnTo>
              <a:lnTo>
                <a:pt x="1168" y="720"/>
              </a:lnTo>
              <a:lnTo>
                <a:pt x="1168" y="645"/>
              </a:lnTo>
              <a:lnTo>
                <a:pt x="1168" y="525"/>
              </a:lnTo>
              <a:lnTo>
                <a:pt x="1078" y="360"/>
              </a:lnTo>
              <a:lnTo>
                <a:pt x="1108" y="270"/>
              </a:lnTo>
              <a:lnTo>
                <a:pt x="1078" y="195"/>
              </a:lnTo>
              <a:lnTo>
                <a:pt x="1108" y="45"/>
              </a:lnTo>
              <a:lnTo>
                <a:pt x="1003" y="75"/>
              </a:lnTo>
              <a:lnTo>
                <a:pt x="838" y="150"/>
              </a:lnTo>
              <a:lnTo>
                <a:pt x="748" y="75"/>
              </a:lnTo>
              <a:lnTo>
                <a:pt x="734" y="15"/>
              </a:lnTo>
              <a:lnTo>
                <a:pt x="674" y="0"/>
              </a:lnTo>
              <a:lnTo>
                <a:pt x="659" y="105"/>
              </a:lnTo>
              <a:lnTo>
                <a:pt x="554" y="90"/>
              </a:lnTo>
              <a:lnTo>
                <a:pt x="479" y="90"/>
              </a:lnTo>
              <a:lnTo>
                <a:pt x="449" y="45"/>
              </a:lnTo>
              <a:lnTo>
                <a:pt x="434" y="30"/>
              </a:lnTo>
              <a:lnTo>
                <a:pt x="389" y="45"/>
              </a:lnTo>
              <a:lnTo>
                <a:pt x="314" y="75"/>
              </a:lnTo>
              <a:lnTo>
                <a:pt x="254" y="270"/>
              </a:lnTo>
              <a:lnTo>
                <a:pt x="0" y="375"/>
              </a:lnTo>
              <a:lnTo>
                <a:pt x="150" y="570"/>
              </a:lnTo>
              <a:lnTo>
                <a:pt x="210" y="885"/>
              </a:lnTo>
              <a:lnTo>
                <a:pt x="284" y="930"/>
              </a:lnTo>
              <a:lnTo>
                <a:pt x="314" y="960"/>
              </a:lnTo>
              <a:lnTo>
                <a:pt x="329" y="975"/>
              </a:lnTo>
              <a:lnTo>
                <a:pt x="314" y="1005"/>
              </a:lnTo>
              <a:lnTo>
                <a:pt x="210" y="1020"/>
              </a:lnTo>
              <a:lnTo>
                <a:pt x="180" y="1110"/>
              </a:lnTo>
              <a:lnTo>
                <a:pt x="135" y="1245"/>
              </a:lnTo>
              <a:lnTo>
                <a:pt x="135" y="1335"/>
              </a:lnTo>
              <a:lnTo>
                <a:pt x="165" y="1395"/>
              </a:lnTo>
              <a:lnTo>
                <a:pt x="150" y="1425"/>
              </a:lnTo>
            </a:path>
          </a:pathLst>
        </a:custGeom>
        <a:solidFill>
          <a:schemeClr val="accent5">
            <a:lumMod val="60000"/>
            <a:lumOff val="40000"/>
          </a:schemeClr>
        </a:solidFill>
        <a:ln w="12700" cap="flat" cmpd="sng">
          <a:solidFill>
            <a:srgbClr val="000000"/>
          </a:solidFill>
          <a:prstDash val="solid"/>
          <a:round/>
          <a:headEnd type="none" w="med" len="med"/>
          <a:tailEnd type="none" w="med" len="med"/>
        </a:ln>
      </xdr:spPr>
    </xdr:sp>
    <xdr:clientData/>
  </xdr:twoCellAnchor>
  <xdr:twoCellAnchor>
    <xdr:from>
      <xdr:col>18</xdr:col>
      <xdr:colOff>38100</xdr:colOff>
      <xdr:row>43</xdr:row>
      <xdr:rowOff>28575</xdr:rowOff>
    </xdr:from>
    <xdr:to>
      <xdr:col>18</xdr:col>
      <xdr:colOff>361950</xdr:colOff>
      <xdr:row>46</xdr:row>
      <xdr:rowOff>9525</xdr:rowOff>
    </xdr:to>
    <xdr:sp macro="" textlink="">
      <xdr:nvSpPr>
        <xdr:cNvPr id="20" name="Freeform 19">
          <a:extLst>
            <a:ext uri="{FF2B5EF4-FFF2-40B4-BE49-F238E27FC236}">
              <a16:creationId xmlns:a16="http://schemas.microsoft.com/office/drawing/2014/main" id="{EA801F79-DC82-4E79-87DB-BBB375BC249C}"/>
            </a:ext>
          </a:extLst>
        </xdr:cNvPr>
        <xdr:cNvSpPr>
          <a:spLocks/>
        </xdr:cNvSpPr>
      </xdr:nvSpPr>
      <xdr:spPr bwMode="auto">
        <a:xfrm>
          <a:off x="11715750" y="7477125"/>
          <a:ext cx="323850" cy="495300"/>
        </a:xfrm>
        <a:custGeom>
          <a:avLst/>
          <a:gdLst>
            <a:gd name="T0" fmla="*/ 2147483646 w 509"/>
            <a:gd name="T1" fmla="*/ 2147483646 h 781"/>
            <a:gd name="T2" fmla="*/ 2147483646 w 509"/>
            <a:gd name="T3" fmla="*/ 2147483646 h 781"/>
            <a:gd name="T4" fmla="*/ 0 w 509"/>
            <a:gd name="T5" fmla="*/ 2147483646 h 781"/>
            <a:gd name="T6" fmla="*/ 2147483646 w 509"/>
            <a:gd name="T7" fmla="*/ 0 h 781"/>
            <a:gd name="T8" fmla="*/ 2147483646 w 509"/>
            <a:gd name="T9" fmla="*/ 2147483646 h 781"/>
            <a:gd name="T10" fmla="*/ 2147483646 w 509"/>
            <a:gd name="T11" fmla="*/ 2147483646 h 781"/>
            <a:gd name="T12" fmla="*/ 2147483646 w 509"/>
            <a:gd name="T13" fmla="*/ 2147483646 h 781"/>
            <a:gd name="T14" fmla="*/ 2147483646 w 509"/>
            <a:gd name="T15" fmla="*/ 2147483646 h 781"/>
            <a:gd name="T16" fmla="*/ 2147483646 w 509"/>
            <a:gd name="T17" fmla="*/ 2147483646 h 781"/>
            <a:gd name="T18" fmla="*/ 2147483646 w 509"/>
            <a:gd name="T19" fmla="*/ 2147483646 h 781"/>
            <a:gd name="T20" fmla="*/ 2147483646 w 509"/>
            <a:gd name="T21" fmla="*/ 2147483646 h 781"/>
            <a:gd name="T22" fmla="*/ 2147483646 w 509"/>
            <a:gd name="T23" fmla="*/ 2147483646 h 78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09" h="781">
              <a:moveTo>
                <a:pt x="299" y="766"/>
              </a:moveTo>
              <a:lnTo>
                <a:pt x="255" y="706"/>
              </a:lnTo>
              <a:lnTo>
                <a:pt x="0" y="75"/>
              </a:lnTo>
              <a:lnTo>
                <a:pt x="15" y="0"/>
              </a:lnTo>
              <a:lnTo>
                <a:pt x="135" y="45"/>
              </a:lnTo>
              <a:lnTo>
                <a:pt x="240" y="120"/>
              </a:lnTo>
              <a:lnTo>
                <a:pt x="344" y="315"/>
              </a:lnTo>
              <a:lnTo>
                <a:pt x="449" y="481"/>
              </a:lnTo>
              <a:lnTo>
                <a:pt x="509" y="736"/>
              </a:lnTo>
              <a:lnTo>
                <a:pt x="464" y="751"/>
              </a:lnTo>
              <a:lnTo>
                <a:pt x="464" y="781"/>
              </a:lnTo>
              <a:lnTo>
                <a:pt x="299" y="766"/>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18</xdr:col>
      <xdr:colOff>590550</xdr:colOff>
      <xdr:row>43</xdr:row>
      <xdr:rowOff>123825</xdr:rowOff>
    </xdr:from>
    <xdr:to>
      <xdr:col>19</xdr:col>
      <xdr:colOff>476250</xdr:colOff>
      <xdr:row>47</xdr:row>
      <xdr:rowOff>123825</xdr:rowOff>
    </xdr:to>
    <xdr:sp macro="" textlink="">
      <xdr:nvSpPr>
        <xdr:cNvPr id="21" name="Freeform 20">
          <a:extLst>
            <a:ext uri="{FF2B5EF4-FFF2-40B4-BE49-F238E27FC236}">
              <a16:creationId xmlns:a16="http://schemas.microsoft.com/office/drawing/2014/main" id="{80A2DDC6-211E-468D-94DB-494C80A4C9DA}"/>
            </a:ext>
          </a:extLst>
        </xdr:cNvPr>
        <xdr:cNvSpPr>
          <a:spLocks/>
        </xdr:cNvSpPr>
      </xdr:nvSpPr>
      <xdr:spPr bwMode="auto">
        <a:xfrm>
          <a:off x="12268200" y="7572375"/>
          <a:ext cx="571500" cy="685800"/>
        </a:xfrm>
        <a:custGeom>
          <a:avLst/>
          <a:gdLst>
            <a:gd name="T0" fmla="*/ 2147483646 w 900"/>
            <a:gd name="T1" fmla="*/ 2147483646 h 1079"/>
            <a:gd name="T2" fmla="*/ 2147483646 w 900"/>
            <a:gd name="T3" fmla="*/ 2147483646 h 1079"/>
            <a:gd name="T4" fmla="*/ 2147483646 w 900"/>
            <a:gd name="T5" fmla="*/ 2147483646 h 1079"/>
            <a:gd name="T6" fmla="*/ 2147483646 w 900"/>
            <a:gd name="T7" fmla="*/ 2147483646 h 1079"/>
            <a:gd name="T8" fmla="*/ 2147483646 w 900"/>
            <a:gd name="T9" fmla="*/ 2147483646 h 1079"/>
            <a:gd name="T10" fmla="*/ 2147483646 w 900"/>
            <a:gd name="T11" fmla="*/ 2147483646 h 1079"/>
            <a:gd name="T12" fmla="*/ 2147483646 w 900"/>
            <a:gd name="T13" fmla="*/ 2147483646 h 1079"/>
            <a:gd name="T14" fmla="*/ 2147483646 w 900"/>
            <a:gd name="T15" fmla="*/ 2147483646 h 1079"/>
            <a:gd name="T16" fmla="*/ 2147483646 w 900"/>
            <a:gd name="T17" fmla="*/ 2147483646 h 1079"/>
            <a:gd name="T18" fmla="*/ 2147483646 w 900"/>
            <a:gd name="T19" fmla="*/ 0 h 1079"/>
            <a:gd name="T20" fmla="*/ 2147483646 w 900"/>
            <a:gd name="T21" fmla="*/ 0 h 1079"/>
            <a:gd name="T22" fmla="*/ 2147483646 w 900"/>
            <a:gd name="T23" fmla="*/ 2147483646 h 1079"/>
            <a:gd name="T24" fmla="*/ 2147483646 w 900"/>
            <a:gd name="T25" fmla="*/ 2147483646 h 1079"/>
            <a:gd name="T26" fmla="*/ 2147483646 w 900"/>
            <a:gd name="T27" fmla="*/ 2147483646 h 1079"/>
            <a:gd name="T28" fmla="*/ 2147483646 w 900"/>
            <a:gd name="T29" fmla="*/ 2147483646 h 1079"/>
            <a:gd name="T30" fmla="*/ 2147483646 w 900"/>
            <a:gd name="T31" fmla="*/ 2147483646 h 1079"/>
            <a:gd name="T32" fmla="*/ 2147483646 w 900"/>
            <a:gd name="T33" fmla="*/ 2147483646 h 1079"/>
            <a:gd name="T34" fmla="*/ 2147483646 w 900"/>
            <a:gd name="T35" fmla="*/ 2147483646 h 1079"/>
            <a:gd name="T36" fmla="*/ 0 w 900"/>
            <a:gd name="T37" fmla="*/ 2147483646 h 1079"/>
            <a:gd name="T38" fmla="*/ 2147483646 w 900"/>
            <a:gd name="T39" fmla="*/ 2147483646 h 1079"/>
            <a:gd name="T40" fmla="*/ 2147483646 w 900"/>
            <a:gd name="T41" fmla="*/ 2147483646 h 1079"/>
            <a:gd name="T42" fmla="*/ 2147483646 w 900"/>
            <a:gd name="T43" fmla="*/ 2147483646 h 1079"/>
            <a:gd name="T44" fmla="*/ 2147483646 w 900"/>
            <a:gd name="T45" fmla="*/ 2147483646 h 1079"/>
            <a:gd name="T46" fmla="*/ 2147483646 w 900"/>
            <a:gd name="T47" fmla="*/ 2147483646 h 1079"/>
            <a:gd name="T48" fmla="*/ 2147483646 w 900"/>
            <a:gd name="T49" fmla="*/ 2147483646 h 1079"/>
            <a:gd name="T50" fmla="*/ 2147483646 w 900"/>
            <a:gd name="T51" fmla="*/ 2147483646 h 1079"/>
            <a:gd name="T52" fmla="*/ 2147483646 w 900"/>
            <a:gd name="T53" fmla="*/ 2147483646 h 1079"/>
            <a:gd name="T54" fmla="*/ 2147483646 w 900"/>
            <a:gd name="T55" fmla="*/ 2147483646 h 1079"/>
            <a:gd name="T56" fmla="*/ 2147483646 w 900"/>
            <a:gd name="T57" fmla="*/ 2147483646 h 1079"/>
            <a:gd name="T58" fmla="*/ 2147483646 w 900"/>
            <a:gd name="T59" fmla="*/ 2147483646 h 1079"/>
            <a:gd name="T60" fmla="*/ 2147483646 w 900"/>
            <a:gd name="T61" fmla="*/ 2147483646 h 1079"/>
            <a:gd name="T62" fmla="*/ 2147483646 w 900"/>
            <a:gd name="T63" fmla="*/ 2147483646 h 1079"/>
            <a:gd name="T64" fmla="*/ 2147483646 w 900"/>
            <a:gd name="T65" fmla="*/ 2147483646 h 1079"/>
            <a:gd name="T66" fmla="*/ 2147483646 w 900"/>
            <a:gd name="T67" fmla="*/ 2147483646 h 1079"/>
            <a:gd name="T68" fmla="*/ 2147483646 w 900"/>
            <a:gd name="T69" fmla="*/ 2147483646 h 1079"/>
            <a:gd name="T70" fmla="*/ 2147483646 w 900"/>
            <a:gd name="T71" fmla="*/ 2147483646 h 1079"/>
            <a:gd name="T72" fmla="*/ 2147483646 w 900"/>
            <a:gd name="T73" fmla="*/ 2147483646 h 1079"/>
            <a:gd name="T74" fmla="*/ 2147483646 w 900"/>
            <a:gd name="T75" fmla="*/ 2147483646 h 1079"/>
            <a:gd name="T76" fmla="*/ 2147483646 w 900"/>
            <a:gd name="T77" fmla="*/ 2147483646 h 1079"/>
            <a:gd name="T78" fmla="*/ 2147483646 w 900"/>
            <a:gd name="T79" fmla="*/ 2147483646 h 1079"/>
            <a:gd name="T80" fmla="*/ 2147483646 w 900"/>
            <a:gd name="T81" fmla="*/ 2147483646 h 1079"/>
            <a:gd name="T82" fmla="*/ 2147483646 w 900"/>
            <a:gd name="T83" fmla="*/ 2147483646 h 1079"/>
            <a:gd name="T84" fmla="*/ 2147483646 w 900"/>
            <a:gd name="T85" fmla="*/ 2147483646 h 107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900" h="1079">
              <a:moveTo>
                <a:pt x="840" y="525"/>
              </a:moveTo>
              <a:lnTo>
                <a:pt x="900" y="405"/>
              </a:lnTo>
              <a:lnTo>
                <a:pt x="900" y="300"/>
              </a:lnTo>
              <a:lnTo>
                <a:pt x="825" y="150"/>
              </a:lnTo>
              <a:lnTo>
                <a:pt x="735" y="60"/>
              </a:lnTo>
              <a:lnTo>
                <a:pt x="660" y="90"/>
              </a:lnTo>
              <a:lnTo>
                <a:pt x="495" y="195"/>
              </a:lnTo>
              <a:lnTo>
                <a:pt x="285" y="90"/>
              </a:lnTo>
              <a:lnTo>
                <a:pt x="210" y="30"/>
              </a:lnTo>
              <a:lnTo>
                <a:pt x="180" y="0"/>
              </a:lnTo>
              <a:lnTo>
                <a:pt x="135" y="0"/>
              </a:lnTo>
              <a:lnTo>
                <a:pt x="90" y="165"/>
              </a:lnTo>
              <a:lnTo>
                <a:pt x="135" y="300"/>
              </a:lnTo>
              <a:lnTo>
                <a:pt x="135" y="450"/>
              </a:lnTo>
              <a:lnTo>
                <a:pt x="180" y="659"/>
              </a:lnTo>
              <a:lnTo>
                <a:pt x="150" y="764"/>
              </a:lnTo>
              <a:lnTo>
                <a:pt x="90" y="854"/>
              </a:lnTo>
              <a:lnTo>
                <a:pt x="60" y="929"/>
              </a:lnTo>
              <a:lnTo>
                <a:pt x="0" y="1079"/>
              </a:lnTo>
              <a:lnTo>
                <a:pt x="75" y="1049"/>
              </a:lnTo>
              <a:lnTo>
                <a:pt x="75" y="1004"/>
              </a:lnTo>
              <a:lnTo>
                <a:pt x="90" y="974"/>
              </a:lnTo>
              <a:lnTo>
                <a:pt x="120" y="959"/>
              </a:lnTo>
              <a:lnTo>
                <a:pt x="165" y="974"/>
              </a:lnTo>
              <a:lnTo>
                <a:pt x="240" y="884"/>
              </a:lnTo>
              <a:lnTo>
                <a:pt x="285" y="899"/>
              </a:lnTo>
              <a:lnTo>
                <a:pt x="300" y="929"/>
              </a:lnTo>
              <a:lnTo>
                <a:pt x="270" y="944"/>
              </a:lnTo>
              <a:lnTo>
                <a:pt x="225" y="1004"/>
              </a:lnTo>
              <a:lnTo>
                <a:pt x="210" y="1004"/>
              </a:lnTo>
              <a:lnTo>
                <a:pt x="240" y="1019"/>
              </a:lnTo>
              <a:lnTo>
                <a:pt x="315" y="1004"/>
              </a:lnTo>
              <a:lnTo>
                <a:pt x="330" y="974"/>
              </a:lnTo>
              <a:lnTo>
                <a:pt x="375" y="944"/>
              </a:lnTo>
              <a:lnTo>
                <a:pt x="390" y="899"/>
              </a:lnTo>
              <a:lnTo>
                <a:pt x="435" y="884"/>
              </a:lnTo>
              <a:lnTo>
                <a:pt x="495" y="854"/>
              </a:lnTo>
              <a:lnTo>
                <a:pt x="645" y="824"/>
              </a:lnTo>
              <a:lnTo>
                <a:pt x="750" y="779"/>
              </a:lnTo>
              <a:lnTo>
                <a:pt x="810" y="719"/>
              </a:lnTo>
              <a:lnTo>
                <a:pt x="795" y="629"/>
              </a:lnTo>
              <a:lnTo>
                <a:pt x="795" y="569"/>
              </a:lnTo>
              <a:lnTo>
                <a:pt x="840" y="525"/>
              </a:lnTo>
            </a:path>
          </a:pathLst>
        </a:custGeom>
        <a:solidFill>
          <a:schemeClr val="accent6">
            <a:lumMod val="40000"/>
            <a:lumOff val="60000"/>
          </a:schemeClr>
        </a:solidFill>
        <a:ln w="12700" cap="flat" cmpd="sng">
          <a:solidFill>
            <a:srgbClr val="000000"/>
          </a:solidFill>
          <a:prstDash val="solid"/>
          <a:round/>
          <a:headEnd type="none" w="med" len="med"/>
          <a:tailEnd type="none" w="med" len="med"/>
        </a:ln>
      </xdr:spPr>
    </xdr:sp>
    <xdr:clientData/>
  </xdr:twoCellAnchor>
  <xdr:twoCellAnchor>
    <xdr:from>
      <xdr:col>18</xdr:col>
      <xdr:colOff>666750</xdr:colOff>
      <xdr:row>42</xdr:row>
      <xdr:rowOff>47625</xdr:rowOff>
    </xdr:from>
    <xdr:to>
      <xdr:col>19</xdr:col>
      <xdr:colOff>428625</xdr:colOff>
      <xdr:row>44</xdr:row>
      <xdr:rowOff>76200</xdr:rowOff>
    </xdr:to>
    <xdr:sp macro="" textlink="">
      <xdr:nvSpPr>
        <xdr:cNvPr id="22" name="Freeform 21">
          <a:extLst>
            <a:ext uri="{FF2B5EF4-FFF2-40B4-BE49-F238E27FC236}">
              <a16:creationId xmlns:a16="http://schemas.microsoft.com/office/drawing/2014/main" id="{E14FF9DC-8469-4677-865E-88579B2D0B8D}"/>
            </a:ext>
          </a:extLst>
        </xdr:cNvPr>
        <xdr:cNvSpPr>
          <a:spLocks/>
        </xdr:cNvSpPr>
      </xdr:nvSpPr>
      <xdr:spPr bwMode="auto">
        <a:xfrm>
          <a:off x="12344400" y="7324725"/>
          <a:ext cx="447675" cy="371475"/>
        </a:xfrm>
        <a:custGeom>
          <a:avLst/>
          <a:gdLst>
            <a:gd name="T0" fmla="*/ 2147483646 w 699"/>
            <a:gd name="T1" fmla="*/ 2147483646 h 580"/>
            <a:gd name="T2" fmla="*/ 2147483646 w 699"/>
            <a:gd name="T3" fmla="*/ 2147483646 h 580"/>
            <a:gd name="T4" fmla="*/ 2147483646 w 699"/>
            <a:gd name="T5" fmla="*/ 2147483646 h 580"/>
            <a:gd name="T6" fmla="*/ 2147483646 w 699"/>
            <a:gd name="T7" fmla="*/ 2147483646 h 580"/>
            <a:gd name="T8" fmla="*/ 2147483646 w 699"/>
            <a:gd name="T9" fmla="*/ 2147483646 h 580"/>
            <a:gd name="T10" fmla="*/ 2147483646 w 699"/>
            <a:gd name="T11" fmla="*/ 2147483646 h 580"/>
            <a:gd name="T12" fmla="*/ 2147483646 w 699"/>
            <a:gd name="T13" fmla="*/ 2147483646 h 580"/>
            <a:gd name="T14" fmla="*/ 2147483646 w 699"/>
            <a:gd name="T15" fmla="*/ 0 h 580"/>
            <a:gd name="T16" fmla="*/ 2147483646 w 699"/>
            <a:gd name="T17" fmla="*/ 2147483646 h 580"/>
            <a:gd name="T18" fmla="*/ 2147483646 w 699"/>
            <a:gd name="T19" fmla="*/ 2147483646 h 580"/>
            <a:gd name="T20" fmla="*/ 2147483646 w 699"/>
            <a:gd name="T21" fmla="*/ 2147483646 h 580"/>
            <a:gd name="T22" fmla="*/ 2147483646 w 699"/>
            <a:gd name="T23" fmla="*/ 2147483646 h 580"/>
            <a:gd name="T24" fmla="*/ 2147483646 w 699"/>
            <a:gd name="T25" fmla="*/ 2147483646 h 580"/>
            <a:gd name="T26" fmla="*/ 2147483646 w 699"/>
            <a:gd name="T27" fmla="*/ 2147483646 h 580"/>
            <a:gd name="T28" fmla="*/ 0 w 699"/>
            <a:gd name="T29" fmla="*/ 2147483646 h 580"/>
            <a:gd name="T30" fmla="*/ 2147483646 w 699"/>
            <a:gd name="T31" fmla="*/ 2147483646 h 580"/>
            <a:gd name="T32" fmla="*/ 2147483646 w 699"/>
            <a:gd name="T33" fmla="*/ 2147483646 h 580"/>
            <a:gd name="T34" fmla="*/ 2147483646 w 699"/>
            <a:gd name="T35" fmla="*/ 2147483646 h 580"/>
            <a:gd name="T36" fmla="*/ 2147483646 w 699"/>
            <a:gd name="T37" fmla="*/ 2147483646 h 580"/>
            <a:gd name="T38" fmla="*/ 2147483646 w 699"/>
            <a:gd name="T39" fmla="*/ 2147483646 h 580"/>
            <a:gd name="T40" fmla="*/ 2147483646 w 699"/>
            <a:gd name="T41" fmla="*/ 2147483646 h 580"/>
            <a:gd name="T42" fmla="*/ 2147483646 w 699"/>
            <a:gd name="T43" fmla="*/ 2147483646 h 580"/>
            <a:gd name="T44" fmla="*/ 2147483646 w 699"/>
            <a:gd name="T45" fmla="*/ 2147483646 h 580"/>
            <a:gd name="T46" fmla="*/ 2147483646 w 699"/>
            <a:gd name="T47" fmla="*/ 2147483646 h 580"/>
            <a:gd name="T48" fmla="*/ 2147483646 w 699"/>
            <a:gd name="T49" fmla="*/ 2147483646 h 580"/>
            <a:gd name="T50" fmla="*/ 2147483646 w 699"/>
            <a:gd name="T51" fmla="*/ 2147483646 h 58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699" h="580">
              <a:moveTo>
                <a:pt x="640" y="238"/>
              </a:moveTo>
              <a:lnTo>
                <a:pt x="491" y="119"/>
              </a:lnTo>
              <a:lnTo>
                <a:pt x="431" y="149"/>
              </a:lnTo>
              <a:lnTo>
                <a:pt x="357" y="134"/>
              </a:lnTo>
              <a:lnTo>
                <a:pt x="268" y="59"/>
              </a:lnTo>
              <a:lnTo>
                <a:pt x="208" y="59"/>
              </a:lnTo>
              <a:lnTo>
                <a:pt x="164" y="15"/>
              </a:lnTo>
              <a:lnTo>
                <a:pt x="134" y="0"/>
              </a:lnTo>
              <a:lnTo>
                <a:pt x="119" y="15"/>
              </a:lnTo>
              <a:lnTo>
                <a:pt x="74" y="30"/>
              </a:lnTo>
              <a:lnTo>
                <a:pt x="74" y="59"/>
              </a:lnTo>
              <a:lnTo>
                <a:pt x="74" y="74"/>
              </a:lnTo>
              <a:lnTo>
                <a:pt x="74" y="193"/>
              </a:lnTo>
              <a:lnTo>
                <a:pt x="30" y="208"/>
              </a:lnTo>
              <a:lnTo>
                <a:pt x="0" y="253"/>
              </a:lnTo>
              <a:lnTo>
                <a:pt x="15" y="297"/>
              </a:lnTo>
              <a:lnTo>
                <a:pt x="15" y="387"/>
              </a:lnTo>
              <a:lnTo>
                <a:pt x="59" y="387"/>
              </a:lnTo>
              <a:lnTo>
                <a:pt x="89" y="416"/>
              </a:lnTo>
              <a:lnTo>
                <a:pt x="164" y="476"/>
              </a:lnTo>
              <a:lnTo>
                <a:pt x="372" y="580"/>
              </a:lnTo>
              <a:lnTo>
                <a:pt x="535" y="476"/>
              </a:lnTo>
              <a:lnTo>
                <a:pt x="610" y="446"/>
              </a:lnTo>
              <a:lnTo>
                <a:pt x="699" y="535"/>
              </a:lnTo>
              <a:lnTo>
                <a:pt x="684" y="357"/>
              </a:lnTo>
              <a:lnTo>
                <a:pt x="640" y="238"/>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14</xdr:col>
      <xdr:colOff>495300</xdr:colOff>
      <xdr:row>36</xdr:row>
      <xdr:rowOff>152400</xdr:rowOff>
    </xdr:from>
    <xdr:to>
      <xdr:col>15</xdr:col>
      <xdr:colOff>657225</xdr:colOff>
      <xdr:row>41</xdr:row>
      <xdr:rowOff>76200</xdr:rowOff>
    </xdr:to>
    <xdr:sp macro="" textlink="">
      <xdr:nvSpPr>
        <xdr:cNvPr id="23" name="Freeform 22">
          <a:extLst>
            <a:ext uri="{FF2B5EF4-FFF2-40B4-BE49-F238E27FC236}">
              <a16:creationId xmlns:a16="http://schemas.microsoft.com/office/drawing/2014/main" id="{570E790D-9FE9-4265-A86B-D677FB0404CF}"/>
            </a:ext>
          </a:extLst>
        </xdr:cNvPr>
        <xdr:cNvSpPr>
          <a:spLocks/>
        </xdr:cNvSpPr>
      </xdr:nvSpPr>
      <xdr:spPr bwMode="auto">
        <a:xfrm>
          <a:off x="9429750" y="6400800"/>
          <a:ext cx="847725" cy="781050"/>
        </a:xfrm>
        <a:custGeom>
          <a:avLst/>
          <a:gdLst>
            <a:gd name="T0" fmla="*/ 2147483646 w 1331"/>
            <a:gd name="T1" fmla="*/ 2147483646 h 1228"/>
            <a:gd name="T2" fmla="*/ 2147483646 w 1331"/>
            <a:gd name="T3" fmla="*/ 2147483646 h 1228"/>
            <a:gd name="T4" fmla="*/ 2147483646 w 1331"/>
            <a:gd name="T5" fmla="*/ 2147483646 h 1228"/>
            <a:gd name="T6" fmla="*/ 2147483646 w 1331"/>
            <a:gd name="T7" fmla="*/ 2147483646 h 1228"/>
            <a:gd name="T8" fmla="*/ 2147483646 w 1331"/>
            <a:gd name="T9" fmla="*/ 2147483646 h 1228"/>
            <a:gd name="T10" fmla="*/ 2147483646 w 1331"/>
            <a:gd name="T11" fmla="*/ 2147483646 h 1228"/>
            <a:gd name="T12" fmla="*/ 2147483646 w 1331"/>
            <a:gd name="T13" fmla="*/ 2147483646 h 1228"/>
            <a:gd name="T14" fmla="*/ 2147483646 w 1331"/>
            <a:gd name="T15" fmla="*/ 2147483646 h 1228"/>
            <a:gd name="T16" fmla="*/ 2147483646 w 1331"/>
            <a:gd name="T17" fmla="*/ 2147483646 h 1228"/>
            <a:gd name="T18" fmla="*/ 2147483646 w 1331"/>
            <a:gd name="T19" fmla="*/ 2147483646 h 1228"/>
            <a:gd name="T20" fmla="*/ 2147483646 w 1331"/>
            <a:gd name="T21" fmla="*/ 2147483646 h 1228"/>
            <a:gd name="T22" fmla="*/ 2147483646 w 1331"/>
            <a:gd name="T23" fmla="*/ 2147483646 h 1228"/>
            <a:gd name="T24" fmla="*/ 2147483646 w 1331"/>
            <a:gd name="T25" fmla="*/ 2147483646 h 1228"/>
            <a:gd name="T26" fmla="*/ 2147483646 w 1331"/>
            <a:gd name="T27" fmla="*/ 2147483646 h 1228"/>
            <a:gd name="T28" fmla="*/ 2147483646 w 1331"/>
            <a:gd name="T29" fmla="*/ 2147483646 h 1228"/>
            <a:gd name="T30" fmla="*/ 2147483646 w 1331"/>
            <a:gd name="T31" fmla="*/ 2147483646 h 1228"/>
            <a:gd name="T32" fmla="*/ 2147483646 w 1331"/>
            <a:gd name="T33" fmla="*/ 2147483646 h 1228"/>
            <a:gd name="T34" fmla="*/ 2147483646 w 1331"/>
            <a:gd name="T35" fmla="*/ 2147483646 h 1228"/>
            <a:gd name="T36" fmla="*/ 2147483646 w 1331"/>
            <a:gd name="T37" fmla="*/ 2147483646 h 1228"/>
            <a:gd name="T38" fmla="*/ 2147483646 w 1331"/>
            <a:gd name="T39" fmla="*/ 2147483646 h 1228"/>
            <a:gd name="T40" fmla="*/ 2147483646 w 1331"/>
            <a:gd name="T41" fmla="*/ 2147483646 h 1228"/>
            <a:gd name="T42" fmla="*/ 2147483646 w 1331"/>
            <a:gd name="T43" fmla="*/ 2147483646 h 1228"/>
            <a:gd name="T44" fmla="*/ 2147483646 w 1331"/>
            <a:gd name="T45" fmla="*/ 2147483646 h 1228"/>
            <a:gd name="T46" fmla="*/ 2147483646 w 1331"/>
            <a:gd name="T47" fmla="*/ 2147483646 h 1228"/>
            <a:gd name="T48" fmla="*/ 2147483646 w 1331"/>
            <a:gd name="T49" fmla="*/ 2147483646 h 1228"/>
            <a:gd name="T50" fmla="*/ 2147483646 w 1331"/>
            <a:gd name="T51" fmla="*/ 0 h 1228"/>
            <a:gd name="T52" fmla="*/ 2147483646 w 1331"/>
            <a:gd name="T53" fmla="*/ 2147483646 h 1228"/>
            <a:gd name="T54" fmla="*/ 2147483646 w 1331"/>
            <a:gd name="T55" fmla="*/ 2147483646 h 1228"/>
            <a:gd name="T56" fmla="*/ 2147483646 w 1331"/>
            <a:gd name="T57" fmla="*/ 2147483646 h 1228"/>
            <a:gd name="T58" fmla="*/ 2147483646 w 1331"/>
            <a:gd name="T59" fmla="*/ 2147483646 h 1228"/>
            <a:gd name="T60" fmla="*/ 2147483646 w 1331"/>
            <a:gd name="T61" fmla="*/ 2147483646 h 1228"/>
            <a:gd name="T62" fmla="*/ 2147483646 w 1331"/>
            <a:gd name="T63" fmla="*/ 2147483646 h 1228"/>
            <a:gd name="T64" fmla="*/ 2147483646 w 1331"/>
            <a:gd name="T65" fmla="*/ 2147483646 h 1228"/>
            <a:gd name="T66" fmla="*/ 2147483646 w 1331"/>
            <a:gd name="T67" fmla="*/ 2147483646 h 1228"/>
            <a:gd name="T68" fmla="*/ 0 w 1331"/>
            <a:gd name="T69" fmla="*/ 2147483646 h 1228"/>
            <a:gd name="T70" fmla="*/ 2147483646 w 1331"/>
            <a:gd name="T71" fmla="*/ 2147483646 h 1228"/>
            <a:gd name="T72" fmla="*/ 2147483646 w 1331"/>
            <a:gd name="T73" fmla="*/ 2147483646 h 1228"/>
            <a:gd name="T74" fmla="*/ 2147483646 w 1331"/>
            <a:gd name="T75" fmla="*/ 2147483646 h 1228"/>
            <a:gd name="T76" fmla="*/ 2147483646 w 1331"/>
            <a:gd name="T77" fmla="*/ 2147483646 h 1228"/>
            <a:gd name="T78" fmla="*/ 2147483646 w 1331"/>
            <a:gd name="T79" fmla="*/ 2147483646 h 122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1331" h="1228">
              <a:moveTo>
                <a:pt x="374" y="1183"/>
              </a:moveTo>
              <a:lnTo>
                <a:pt x="494" y="1228"/>
              </a:lnTo>
              <a:lnTo>
                <a:pt x="613" y="1213"/>
              </a:lnTo>
              <a:lnTo>
                <a:pt x="778" y="1153"/>
              </a:lnTo>
              <a:lnTo>
                <a:pt x="972" y="1063"/>
              </a:lnTo>
              <a:lnTo>
                <a:pt x="1062" y="1018"/>
              </a:lnTo>
              <a:lnTo>
                <a:pt x="1107" y="988"/>
              </a:lnTo>
              <a:lnTo>
                <a:pt x="1122" y="943"/>
              </a:lnTo>
              <a:lnTo>
                <a:pt x="1122" y="809"/>
              </a:lnTo>
              <a:lnTo>
                <a:pt x="1152" y="749"/>
              </a:lnTo>
              <a:lnTo>
                <a:pt x="1196" y="719"/>
              </a:lnTo>
              <a:lnTo>
                <a:pt x="1316" y="719"/>
              </a:lnTo>
              <a:lnTo>
                <a:pt x="1331" y="494"/>
              </a:lnTo>
              <a:lnTo>
                <a:pt x="1316" y="434"/>
              </a:lnTo>
              <a:lnTo>
                <a:pt x="1271" y="404"/>
              </a:lnTo>
              <a:lnTo>
                <a:pt x="1211" y="300"/>
              </a:lnTo>
              <a:lnTo>
                <a:pt x="1166" y="195"/>
              </a:lnTo>
              <a:lnTo>
                <a:pt x="972" y="195"/>
              </a:lnTo>
              <a:lnTo>
                <a:pt x="823" y="270"/>
              </a:lnTo>
              <a:lnTo>
                <a:pt x="763" y="314"/>
              </a:lnTo>
              <a:lnTo>
                <a:pt x="643" y="359"/>
              </a:lnTo>
              <a:lnTo>
                <a:pt x="494" y="344"/>
              </a:lnTo>
              <a:lnTo>
                <a:pt x="538" y="255"/>
              </a:lnTo>
              <a:lnTo>
                <a:pt x="553" y="150"/>
              </a:lnTo>
              <a:lnTo>
                <a:pt x="494" y="15"/>
              </a:lnTo>
              <a:lnTo>
                <a:pt x="359" y="0"/>
              </a:lnTo>
              <a:lnTo>
                <a:pt x="254" y="45"/>
              </a:lnTo>
              <a:lnTo>
                <a:pt x="179" y="210"/>
              </a:lnTo>
              <a:lnTo>
                <a:pt x="179" y="329"/>
              </a:lnTo>
              <a:lnTo>
                <a:pt x="165" y="404"/>
              </a:lnTo>
              <a:lnTo>
                <a:pt x="105" y="464"/>
              </a:lnTo>
              <a:lnTo>
                <a:pt x="75" y="524"/>
              </a:lnTo>
              <a:lnTo>
                <a:pt x="45" y="629"/>
              </a:lnTo>
              <a:lnTo>
                <a:pt x="45" y="734"/>
              </a:lnTo>
              <a:lnTo>
                <a:pt x="0" y="824"/>
              </a:lnTo>
              <a:lnTo>
                <a:pt x="30" y="914"/>
              </a:lnTo>
              <a:lnTo>
                <a:pt x="105" y="973"/>
              </a:lnTo>
              <a:lnTo>
                <a:pt x="179" y="1003"/>
              </a:lnTo>
              <a:lnTo>
                <a:pt x="284" y="1003"/>
              </a:lnTo>
              <a:lnTo>
                <a:pt x="374" y="1183"/>
              </a:lnTo>
            </a:path>
          </a:pathLst>
        </a:custGeom>
        <a:solidFill>
          <a:srgbClr val="DBEEF4"/>
        </a:solidFill>
        <a:ln w="12700" cap="flat" cmpd="sng">
          <a:solidFill>
            <a:srgbClr val="000000"/>
          </a:solidFill>
          <a:prstDash val="solid"/>
          <a:round/>
          <a:headEnd type="none" w="med" len="med"/>
          <a:tailEnd type="none" w="med" len="med"/>
        </a:ln>
      </xdr:spPr>
    </xdr:sp>
    <xdr:clientData/>
  </xdr:twoCellAnchor>
  <xdr:twoCellAnchor>
    <xdr:from>
      <xdr:col>13</xdr:col>
      <xdr:colOff>428625</xdr:colOff>
      <xdr:row>38</xdr:row>
      <xdr:rowOff>104775</xdr:rowOff>
    </xdr:from>
    <xdr:to>
      <xdr:col>15</xdr:col>
      <xdr:colOff>76200</xdr:colOff>
      <xdr:row>45</xdr:row>
      <xdr:rowOff>104775</xdr:rowOff>
    </xdr:to>
    <xdr:sp macro="" textlink="">
      <xdr:nvSpPr>
        <xdr:cNvPr id="24" name="Freeform 23">
          <a:extLst>
            <a:ext uri="{FF2B5EF4-FFF2-40B4-BE49-F238E27FC236}">
              <a16:creationId xmlns:a16="http://schemas.microsoft.com/office/drawing/2014/main" id="{44D31189-2E82-486F-B85E-0E2140BA5F94}"/>
            </a:ext>
          </a:extLst>
        </xdr:cNvPr>
        <xdr:cNvSpPr>
          <a:spLocks/>
        </xdr:cNvSpPr>
      </xdr:nvSpPr>
      <xdr:spPr bwMode="auto">
        <a:xfrm>
          <a:off x="8677275" y="6696075"/>
          <a:ext cx="1019175" cy="1200150"/>
        </a:xfrm>
        <a:custGeom>
          <a:avLst/>
          <a:gdLst>
            <a:gd name="T0" fmla="*/ 2147483646 w 1601"/>
            <a:gd name="T1" fmla="*/ 2147483646 h 1887"/>
            <a:gd name="T2" fmla="*/ 2147483646 w 1601"/>
            <a:gd name="T3" fmla="*/ 2147483646 h 1887"/>
            <a:gd name="T4" fmla="*/ 2147483646 w 1601"/>
            <a:gd name="T5" fmla="*/ 2147483646 h 1887"/>
            <a:gd name="T6" fmla="*/ 2147483646 w 1601"/>
            <a:gd name="T7" fmla="*/ 2147483646 h 1887"/>
            <a:gd name="T8" fmla="*/ 2147483646 w 1601"/>
            <a:gd name="T9" fmla="*/ 2147483646 h 1887"/>
            <a:gd name="T10" fmla="*/ 2147483646 w 1601"/>
            <a:gd name="T11" fmla="*/ 2147483646 h 1887"/>
            <a:gd name="T12" fmla="*/ 2147483646 w 1601"/>
            <a:gd name="T13" fmla="*/ 2147483646 h 1887"/>
            <a:gd name="T14" fmla="*/ 2147483646 w 1601"/>
            <a:gd name="T15" fmla="*/ 2147483646 h 1887"/>
            <a:gd name="T16" fmla="*/ 2147483646 w 1601"/>
            <a:gd name="T17" fmla="*/ 2147483646 h 1887"/>
            <a:gd name="T18" fmla="*/ 2147483646 w 1601"/>
            <a:gd name="T19" fmla="*/ 2147483646 h 1887"/>
            <a:gd name="T20" fmla="*/ 2147483646 w 1601"/>
            <a:gd name="T21" fmla="*/ 2147483646 h 1887"/>
            <a:gd name="T22" fmla="*/ 2147483646 w 1601"/>
            <a:gd name="T23" fmla="*/ 2147483646 h 1887"/>
            <a:gd name="T24" fmla="*/ 2147483646 w 1601"/>
            <a:gd name="T25" fmla="*/ 2147483646 h 1887"/>
            <a:gd name="T26" fmla="*/ 2147483646 w 1601"/>
            <a:gd name="T27" fmla="*/ 2147483646 h 1887"/>
            <a:gd name="T28" fmla="*/ 0 w 1601"/>
            <a:gd name="T29" fmla="*/ 2147483646 h 1887"/>
            <a:gd name="T30" fmla="*/ 2147483646 w 1601"/>
            <a:gd name="T31" fmla="*/ 2147483646 h 1887"/>
            <a:gd name="T32" fmla="*/ 2147483646 w 1601"/>
            <a:gd name="T33" fmla="*/ 2147483646 h 1887"/>
            <a:gd name="T34" fmla="*/ 2147483646 w 1601"/>
            <a:gd name="T35" fmla="*/ 2147483646 h 1887"/>
            <a:gd name="T36" fmla="*/ 2147483646 w 1601"/>
            <a:gd name="T37" fmla="*/ 2147483646 h 1887"/>
            <a:gd name="T38" fmla="*/ 2147483646 w 1601"/>
            <a:gd name="T39" fmla="*/ 2147483646 h 1887"/>
            <a:gd name="T40" fmla="*/ 2147483646 w 1601"/>
            <a:gd name="T41" fmla="*/ 2147483646 h 1887"/>
            <a:gd name="T42" fmla="*/ 2147483646 w 1601"/>
            <a:gd name="T43" fmla="*/ 2147483646 h 1887"/>
            <a:gd name="T44" fmla="*/ 2147483646 w 1601"/>
            <a:gd name="T45" fmla="*/ 2147483646 h 1887"/>
            <a:gd name="T46" fmla="*/ 2147483646 w 1601"/>
            <a:gd name="T47" fmla="*/ 2147483646 h 1887"/>
            <a:gd name="T48" fmla="*/ 2147483646 w 1601"/>
            <a:gd name="T49" fmla="*/ 2147483646 h 1887"/>
            <a:gd name="T50" fmla="*/ 2147483646 w 1601"/>
            <a:gd name="T51" fmla="*/ 2147483646 h 1887"/>
            <a:gd name="T52" fmla="*/ 2147483646 w 1601"/>
            <a:gd name="T53" fmla="*/ 2147483646 h 1887"/>
            <a:gd name="T54" fmla="*/ 2147483646 w 1601"/>
            <a:gd name="T55" fmla="*/ 2147483646 h 1887"/>
            <a:gd name="T56" fmla="*/ 2147483646 w 1601"/>
            <a:gd name="T57" fmla="*/ 2147483646 h 1887"/>
            <a:gd name="T58" fmla="*/ 2147483646 w 1601"/>
            <a:gd name="T59" fmla="*/ 2147483646 h 1887"/>
            <a:gd name="T60" fmla="*/ 2147483646 w 1601"/>
            <a:gd name="T61" fmla="*/ 2147483646 h 1887"/>
            <a:gd name="T62" fmla="*/ 2147483646 w 1601"/>
            <a:gd name="T63" fmla="*/ 2147483646 h 1887"/>
            <a:gd name="T64" fmla="*/ 2147483646 w 1601"/>
            <a:gd name="T65" fmla="*/ 2147483646 h 1887"/>
            <a:gd name="T66" fmla="*/ 2147483646 w 1601"/>
            <a:gd name="T67" fmla="*/ 2147483646 h 1887"/>
            <a:gd name="T68" fmla="*/ 2147483646 w 1601"/>
            <a:gd name="T69" fmla="*/ 2147483646 h 1887"/>
            <a:gd name="T70" fmla="*/ 2147483646 w 1601"/>
            <a:gd name="T71" fmla="*/ 2147483646 h 1887"/>
            <a:gd name="T72" fmla="*/ 2147483646 w 1601"/>
            <a:gd name="T73" fmla="*/ 2147483646 h 1887"/>
            <a:gd name="T74" fmla="*/ 2147483646 w 1601"/>
            <a:gd name="T75" fmla="*/ 2147483646 h 1887"/>
            <a:gd name="T76" fmla="*/ 2147483646 w 1601"/>
            <a:gd name="T77" fmla="*/ 2147483646 h 188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601" h="1887">
              <a:moveTo>
                <a:pt x="733" y="1722"/>
              </a:moveTo>
              <a:lnTo>
                <a:pt x="688" y="1737"/>
              </a:lnTo>
              <a:lnTo>
                <a:pt x="658" y="1767"/>
              </a:lnTo>
              <a:lnTo>
                <a:pt x="628" y="1827"/>
              </a:lnTo>
              <a:lnTo>
                <a:pt x="554" y="1827"/>
              </a:lnTo>
              <a:lnTo>
                <a:pt x="539" y="1857"/>
              </a:lnTo>
              <a:lnTo>
                <a:pt x="524" y="1887"/>
              </a:lnTo>
              <a:lnTo>
                <a:pt x="509" y="1872"/>
              </a:lnTo>
              <a:lnTo>
                <a:pt x="449" y="1797"/>
              </a:lnTo>
              <a:lnTo>
                <a:pt x="389" y="1737"/>
              </a:lnTo>
              <a:lnTo>
                <a:pt x="374" y="1692"/>
              </a:lnTo>
              <a:lnTo>
                <a:pt x="404" y="1573"/>
              </a:lnTo>
              <a:lnTo>
                <a:pt x="389" y="1453"/>
              </a:lnTo>
              <a:lnTo>
                <a:pt x="389" y="1228"/>
              </a:lnTo>
              <a:lnTo>
                <a:pt x="449" y="1138"/>
              </a:lnTo>
              <a:lnTo>
                <a:pt x="494" y="1123"/>
              </a:lnTo>
              <a:lnTo>
                <a:pt x="509" y="1123"/>
              </a:lnTo>
              <a:lnTo>
                <a:pt x="524" y="1108"/>
              </a:lnTo>
              <a:lnTo>
                <a:pt x="509" y="1093"/>
              </a:lnTo>
              <a:lnTo>
                <a:pt x="464" y="1048"/>
              </a:lnTo>
              <a:lnTo>
                <a:pt x="434" y="958"/>
              </a:lnTo>
              <a:lnTo>
                <a:pt x="359" y="794"/>
              </a:lnTo>
              <a:lnTo>
                <a:pt x="314" y="674"/>
              </a:lnTo>
              <a:lnTo>
                <a:pt x="254" y="599"/>
              </a:lnTo>
              <a:lnTo>
                <a:pt x="150" y="569"/>
              </a:lnTo>
              <a:lnTo>
                <a:pt x="135" y="509"/>
              </a:lnTo>
              <a:lnTo>
                <a:pt x="120" y="494"/>
              </a:lnTo>
              <a:lnTo>
                <a:pt x="45" y="479"/>
              </a:lnTo>
              <a:lnTo>
                <a:pt x="0" y="434"/>
              </a:lnTo>
              <a:lnTo>
                <a:pt x="0" y="389"/>
              </a:lnTo>
              <a:lnTo>
                <a:pt x="45" y="374"/>
              </a:lnTo>
              <a:lnTo>
                <a:pt x="120" y="359"/>
              </a:lnTo>
              <a:lnTo>
                <a:pt x="180" y="315"/>
              </a:lnTo>
              <a:lnTo>
                <a:pt x="224" y="315"/>
              </a:lnTo>
              <a:lnTo>
                <a:pt x="269" y="329"/>
              </a:lnTo>
              <a:lnTo>
                <a:pt x="314" y="315"/>
              </a:lnTo>
              <a:lnTo>
                <a:pt x="344" y="240"/>
              </a:lnTo>
              <a:lnTo>
                <a:pt x="419" y="240"/>
              </a:lnTo>
              <a:lnTo>
                <a:pt x="389" y="45"/>
              </a:lnTo>
              <a:lnTo>
                <a:pt x="449" y="30"/>
              </a:lnTo>
              <a:lnTo>
                <a:pt x="494" y="0"/>
              </a:lnTo>
              <a:lnTo>
                <a:pt x="539" y="15"/>
              </a:lnTo>
              <a:lnTo>
                <a:pt x="554" y="60"/>
              </a:lnTo>
              <a:lnTo>
                <a:pt x="539" y="105"/>
              </a:lnTo>
              <a:lnTo>
                <a:pt x="599" y="165"/>
              </a:lnTo>
              <a:lnTo>
                <a:pt x="703" y="135"/>
              </a:lnTo>
              <a:lnTo>
                <a:pt x="793" y="180"/>
              </a:lnTo>
              <a:lnTo>
                <a:pt x="898" y="195"/>
              </a:lnTo>
              <a:lnTo>
                <a:pt x="943" y="195"/>
              </a:lnTo>
              <a:lnTo>
                <a:pt x="1002" y="240"/>
              </a:lnTo>
              <a:lnTo>
                <a:pt x="1077" y="329"/>
              </a:lnTo>
              <a:lnTo>
                <a:pt x="1182" y="359"/>
              </a:lnTo>
              <a:lnTo>
                <a:pt x="1212" y="449"/>
              </a:lnTo>
              <a:lnTo>
                <a:pt x="1287" y="509"/>
              </a:lnTo>
              <a:lnTo>
                <a:pt x="1362" y="539"/>
              </a:lnTo>
              <a:lnTo>
                <a:pt x="1466" y="539"/>
              </a:lnTo>
              <a:lnTo>
                <a:pt x="1556" y="719"/>
              </a:lnTo>
              <a:lnTo>
                <a:pt x="1571" y="899"/>
              </a:lnTo>
              <a:lnTo>
                <a:pt x="1556" y="944"/>
              </a:lnTo>
              <a:lnTo>
                <a:pt x="1556" y="1018"/>
              </a:lnTo>
              <a:lnTo>
                <a:pt x="1601" y="1093"/>
              </a:lnTo>
              <a:lnTo>
                <a:pt x="1586" y="1153"/>
              </a:lnTo>
              <a:lnTo>
                <a:pt x="1541" y="1168"/>
              </a:lnTo>
              <a:lnTo>
                <a:pt x="1451" y="1123"/>
              </a:lnTo>
              <a:lnTo>
                <a:pt x="1227" y="1123"/>
              </a:lnTo>
              <a:lnTo>
                <a:pt x="1182" y="1213"/>
              </a:lnTo>
              <a:lnTo>
                <a:pt x="1077" y="1273"/>
              </a:lnTo>
              <a:lnTo>
                <a:pt x="1122" y="1378"/>
              </a:lnTo>
              <a:lnTo>
                <a:pt x="1137" y="1423"/>
              </a:lnTo>
              <a:lnTo>
                <a:pt x="1107" y="1468"/>
              </a:lnTo>
              <a:lnTo>
                <a:pt x="1107" y="1528"/>
              </a:lnTo>
              <a:lnTo>
                <a:pt x="1152" y="1573"/>
              </a:lnTo>
              <a:lnTo>
                <a:pt x="1182" y="1587"/>
              </a:lnTo>
              <a:lnTo>
                <a:pt x="1212" y="1677"/>
              </a:lnTo>
              <a:lnTo>
                <a:pt x="1092" y="1692"/>
              </a:lnTo>
              <a:lnTo>
                <a:pt x="1032" y="1632"/>
              </a:lnTo>
              <a:lnTo>
                <a:pt x="913" y="1602"/>
              </a:lnTo>
              <a:lnTo>
                <a:pt x="808" y="1647"/>
              </a:lnTo>
              <a:lnTo>
                <a:pt x="733" y="1722"/>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13</xdr:col>
      <xdr:colOff>600075</xdr:colOff>
      <xdr:row>32</xdr:row>
      <xdr:rowOff>57150</xdr:rowOff>
    </xdr:from>
    <xdr:to>
      <xdr:col>15</xdr:col>
      <xdr:colOff>142875</xdr:colOff>
      <xdr:row>39</xdr:row>
      <xdr:rowOff>161925</xdr:rowOff>
    </xdr:to>
    <xdr:sp macro="" textlink="">
      <xdr:nvSpPr>
        <xdr:cNvPr id="25" name="Freeform 24">
          <a:extLst>
            <a:ext uri="{FF2B5EF4-FFF2-40B4-BE49-F238E27FC236}">
              <a16:creationId xmlns:a16="http://schemas.microsoft.com/office/drawing/2014/main" id="{F668FD17-53A8-4FFA-BBB6-1C0D1A608734}"/>
            </a:ext>
          </a:extLst>
        </xdr:cNvPr>
        <xdr:cNvSpPr>
          <a:spLocks/>
        </xdr:cNvSpPr>
      </xdr:nvSpPr>
      <xdr:spPr bwMode="auto">
        <a:xfrm>
          <a:off x="8848725" y="5619750"/>
          <a:ext cx="914400" cy="1304925"/>
        </a:xfrm>
        <a:custGeom>
          <a:avLst/>
          <a:gdLst>
            <a:gd name="T0" fmla="*/ 2147483646 w 1439"/>
            <a:gd name="T1" fmla="*/ 2147483646 h 2048"/>
            <a:gd name="T2" fmla="*/ 2147483646 w 1439"/>
            <a:gd name="T3" fmla="*/ 2147483646 h 2048"/>
            <a:gd name="T4" fmla="*/ 2147483646 w 1439"/>
            <a:gd name="T5" fmla="*/ 2147483646 h 2048"/>
            <a:gd name="T6" fmla="*/ 2147483646 w 1439"/>
            <a:gd name="T7" fmla="*/ 2147483646 h 2048"/>
            <a:gd name="T8" fmla="*/ 2147483646 w 1439"/>
            <a:gd name="T9" fmla="*/ 2147483646 h 2048"/>
            <a:gd name="T10" fmla="*/ 2147483646 w 1439"/>
            <a:gd name="T11" fmla="*/ 2147483646 h 2048"/>
            <a:gd name="T12" fmla="*/ 2147483646 w 1439"/>
            <a:gd name="T13" fmla="*/ 2147483646 h 2048"/>
            <a:gd name="T14" fmla="*/ 2147483646 w 1439"/>
            <a:gd name="T15" fmla="*/ 2147483646 h 2048"/>
            <a:gd name="T16" fmla="*/ 2147483646 w 1439"/>
            <a:gd name="T17" fmla="*/ 2147483646 h 2048"/>
            <a:gd name="T18" fmla="*/ 2147483646 w 1439"/>
            <a:gd name="T19" fmla="*/ 2147483646 h 2048"/>
            <a:gd name="T20" fmla="*/ 2147483646 w 1439"/>
            <a:gd name="T21" fmla="*/ 0 h 2048"/>
            <a:gd name="T22" fmla="*/ 2147483646 w 1439"/>
            <a:gd name="T23" fmla="*/ 0 h 2048"/>
            <a:gd name="T24" fmla="*/ 2147483646 w 1439"/>
            <a:gd name="T25" fmla="*/ 2147483646 h 2048"/>
            <a:gd name="T26" fmla="*/ 2147483646 w 1439"/>
            <a:gd name="T27" fmla="*/ 2147483646 h 2048"/>
            <a:gd name="T28" fmla="*/ 2147483646 w 1439"/>
            <a:gd name="T29" fmla="*/ 2147483646 h 2048"/>
            <a:gd name="T30" fmla="*/ 2147483646 w 1439"/>
            <a:gd name="T31" fmla="*/ 2147483646 h 2048"/>
            <a:gd name="T32" fmla="*/ 2147483646 w 1439"/>
            <a:gd name="T33" fmla="*/ 2147483646 h 2048"/>
            <a:gd name="T34" fmla="*/ 2147483646 w 1439"/>
            <a:gd name="T35" fmla="*/ 2147483646 h 2048"/>
            <a:gd name="T36" fmla="*/ 2147483646 w 1439"/>
            <a:gd name="T37" fmla="*/ 2147483646 h 2048"/>
            <a:gd name="T38" fmla="*/ 2147483646 w 1439"/>
            <a:gd name="T39" fmla="*/ 2147483646 h 2048"/>
            <a:gd name="T40" fmla="*/ 2147483646 w 1439"/>
            <a:gd name="T41" fmla="*/ 2147483646 h 2048"/>
            <a:gd name="T42" fmla="*/ 2147483646 w 1439"/>
            <a:gd name="T43" fmla="*/ 2147483646 h 2048"/>
            <a:gd name="T44" fmla="*/ 2147483646 w 1439"/>
            <a:gd name="T45" fmla="*/ 2147483646 h 2048"/>
            <a:gd name="T46" fmla="*/ 0 w 1439"/>
            <a:gd name="T47" fmla="*/ 2147483646 h 2048"/>
            <a:gd name="T48" fmla="*/ 2147483646 w 1439"/>
            <a:gd name="T49" fmla="*/ 2147483646 h 2048"/>
            <a:gd name="T50" fmla="*/ 2147483646 w 1439"/>
            <a:gd name="T51" fmla="*/ 2147483646 h 2048"/>
            <a:gd name="T52" fmla="*/ 2147483646 w 1439"/>
            <a:gd name="T53" fmla="*/ 2147483646 h 2048"/>
            <a:gd name="T54" fmla="*/ 2147483646 w 1439"/>
            <a:gd name="T55" fmla="*/ 2147483646 h 2048"/>
            <a:gd name="T56" fmla="*/ 2147483646 w 1439"/>
            <a:gd name="T57" fmla="*/ 2147483646 h 2048"/>
            <a:gd name="T58" fmla="*/ 2147483646 w 1439"/>
            <a:gd name="T59" fmla="*/ 2147483646 h 2048"/>
            <a:gd name="T60" fmla="*/ 2147483646 w 1439"/>
            <a:gd name="T61" fmla="*/ 2147483646 h 2048"/>
            <a:gd name="T62" fmla="*/ 2147483646 w 1439"/>
            <a:gd name="T63" fmla="*/ 2147483646 h 2048"/>
            <a:gd name="T64" fmla="*/ 2147483646 w 1439"/>
            <a:gd name="T65" fmla="*/ 2147483646 h 2048"/>
            <a:gd name="T66" fmla="*/ 2147483646 w 1439"/>
            <a:gd name="T67" fmla="*/ 2147483646 h 2048"/>
            <a:gd name="T68" fmla="*/ 2147483646 w 1439"/>
            <a:gd name="T69" fmla="*/ 2147483646 h 2048"/>
            <a:gd name="T70" fmla="*/ 2147483646 w 1439"/>
            <a:gd name="T71" fmla="*/ 2147483646 h 2048"/>
            <a:gd name="T72" fmla="*/ 2147483646 w 1439"/>
            <a:gd name="T73" fmla="*/ 2147483646 h 2048"/>
            <a:gd name="T74" fmla="*/ 2147483646 w 1439"/>
            <a:gd name="T75" fmla="*/ 2147483646 h 2048"/>
            <a:gd name="T76" fmla="*/ 2147483646 w 1439"/>
            <a:gd name="T77" fmla="*/ 2147483646 h 2048"/>
            <a:gd name="T78" fmla="*/ 2147483646 w 1439"/>
            <a:gd name="T79" fmla="*/ 2147483646 h 2048"/>
            <a:gd name="T80" fmla="*/ 2147483646 w 1439"/>
            <a:gd name="T81" fmla="*/ 2147483646 h 2048"/>
            <a:gd name="T82" fmla="*/ 2147483646 w 1439"/>
            <a:gd name="T83" fmla="*/ 2147483646 h 2048"/>
            <a:gd name="T84" fmla="*/ 2147483646 w 1439"/>
            <a:gd name="T85" fmla="*/ 2147483646 h 2048"/>
            <a:gd name="T86" fmla="*/ 2147483646 w 1439"/>
            <a:gd name="T87" fmla="*/ 2147483646 h 2048"/>
            <a:gd name="T88" fmla="*/ 2147483646 w 1439"/>
            <a:gd name="T89" fmla="*/ 2147483646 h 2048"/>
            <a:gd name="T90" fmla="*/ 2147483646 w 1439"/>
            <a:gd name="T91" fmla="*/ 2147483646 h 2048"/>
            <a:gd name="T92" fmla="*/ 2147483646 w 1439"/>
            <a:gd name="T93" fmla="*/ 2147483646 h 2048"/>
            <a:gd name="T94" fmla="*/ 2147483646 w 1439"/>
            <a:gd name="T95" fmla="*/ 2147483646 h 2048"/>
            <a:gd name="T96" fmla="*/ 2147483646 w 1439"/>
            <a:gd name="T97" fmla="*/ 2147483646 h 2048"/>
            <a:gd name="T98" fmla="*/ 2147483646 w 1439"/>
            <a:gd name="T99" fmla="*/ 2147483646 h 2048"/>
            <a:gd name="T100" fmla="*/ 2147483646 w 1439"/>
            <a:gd name="T101" fmla="*/ 2147483646 h 2048"/>
            <a:gd name="T102" fmla="*/ 2147483646 w 1439"/>
            <a:gd name="T103" fmla="*/ 2147483646 h 2048"/>
            <a:gd name="T104" fmla="*/ 2147483646 w 1439"/>
            <a:gd name="T105" fmla="*/ 2147483646 h 2048"/>
            <a:gd name="T106" fmla="*/ 2147483646 w 1439"/>
            <a:gd name="T107" fmla="*/ 2147483646 h 2048"/>
            <a:gd name="T108" fmla="*/ 2147483646 w 1439"/>
            <a:gd name="T109" fmla="*/ 2147483646 h 2048"/>
            <a:gd name="T110" fmla="*/ 2147483646 w 1439"/>
            <a:gd name="T111" fmla="*/ 2147483646 h 20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439" h="2048">
              <a:moveTo>
                <a:pt x="1409" y="718"/>
              </a:moveTo>
              <a:lnTo>
                <a:pt x="1304" y="688"/>
              </a:lnTo>
              <a:lnTo>
                <a:pt x="1214" y="643"/>
              </a:lnTo>
              <a:lnTo>
                <a:pt x="1139" y="613"/>
              </a:lnTo>
              <a:lnTo>
                <a:pt x="1079" y="568"/>
              </a:lnTo>
              <a:lnTo>
                <a:pt x="1079" y="434"/>
              </a:lnTo>
              <a:lnTo>
                <a:pt x="854" y="359"/>
              </a:lnTo>
              <a:lnTo>
                <a:pt x="824" y="329"/>
              </a:lnTo>
              <a:lnTo>
                <a:pt x="809" y="284"/>
              </a:lnTo>
              <a:lnTo>
                <a:pt x="794" y="179"/>
              </a:lnTo>
              <a:lnTo>
                <a:pt x="690" y="0"/>
              </a:lnTo>
              <a:lnTo>
                <a:pt x="645" y="0"/>
              </a:lnTo>
              <a:lnTo>
                <a:pt x="630" y="30"/>
              </a:lnTo>
              <a:lnTo>
                <a:pt x="570" y="90"/>
              </a:lnTo>
              <a:lnTo>
                <a:pt x="495" y="254"/>
              </a:lnTo>
              <a:lnTo>
                <a:pt x="420" y="269"/>
              </a:lnTo>
              <a:lnTo>
                <a:pt x="345" y="329"/>
              </a:lnTo>
              <a:lnTo>
                <a:pt x="240" y="493"/>
              </a:lnTo>
              <a:lnTo>
                <a:pt x="180" y="718"/>
              </a:lnTo>
              <a:lnTo>
                <a:pt x="180" y="852"/>
              </a:lnTo>
              <a:lnTo>
                <a:pt x="120" y="957"/>
              </a:lnTo>
              <a:lnTo>
                <a:pt x="105" y="1061"/>
              </a:lnTo>
              <a:lnTo>
                <a:pt x="90" y="1345"/>
              </a:lnTo>
              <a:lnTo>
                <a:pt x="0" y="1420"/>
              </a:lnTo>
              <a:lnTo>
                <a:pt x="105" y="1570"/>
              </a:lnTo>
              <a:lnTo>
                <a:pt x="195" y="1629"/>
              </a:lnTo>
              <a:lnTo>
                <a:pt x="225" y="1689"/>
              </a:lnTo>
              <a:lnTo>
                <a:pt x="270" y="1704"/>
              </a:lnTo>
              <a:lnTo>
                <a:pt x="285" y="1749"/>
              </a:lnTo>
              <a:lnTo>
                <a:pt x="270" y="1794"/>
              </a:lnTo>
              <a:lnTo>
                <a:pt x="330" y="1854"/>
              </a:lnTo>
              <a:lnTo>
                <a:pt x="435" y="1824"/>
              </a:lnTo>
              <a:lnTo>
                <a:pt x="525" y="1869"/>
              </a:lnTo>
              <a:lnTo>
                <a:pt x="630" y="1884"/>
              </a:lnTo>
              <a:lnTo>
                <a:pt x="675" y="1884"/>
              </a:lnTo>
              <a:lnTo>
                <a:pt x="734" y="1928"/>
              </a:lnTo>
              <a:lnTo>
                <a:pt x="809" y="2018"/>
              </a:lnTo>
              <a:lnTo>
                <a:pt x="914" y="2048"/>
              </a:lnTo>
              <a:lnTo>
                <a:pt x="959" y="1958"/>
              </a:lnTo>
              <a:lnTo>
                <a:pt x="959" y="1854"/>
              </a:lnTo>
              <a:lnTo>
                <a:pt x="989" y="1749"/>
              </a:lnTo>
              <a:lnTo>
                <a:pt x="1019" y="1689"/>
              </a:lnTo>
              <a:lnTo>
                <a:pt x="1079" y="1629"/>
              </a:lnTo>
              <a:lnTo>
                <a:pt x="1094" y="1555"/>
              </a:lnTo>
              <a:lnTo>
                <a:pt x="1094" y="1435"/>
              </a:lnTo>
              <a:lnTo>
                <a:pt x="1169" y="1271"/>
              </a:lnTo>
              <a:lnTo>
                <a:pt x="1094" y="1211"/>
              </a:lnTo>
              <a:lnTo>
                <a:pt x="1154" y="1136"/>
              </a:lnTo>
              <a:lnTo>
                <a:pt x="1154" y="1017"/>
              </a:lnTo>
              <a:lnTo>
                <a:pt x="1184" y="987"/>
              </a:lnTo>
              <a:lnTo>
                <a:pt x="1244" y="987"/>
              </a:lnTo>
              <a:lnTo>
                <a:pt x="1304" y="987"/>
              </a:lnTo>
              <a:lnTo>
                <a:pt x="1379" y="1002"/>
              </a:lnTo>
              <a:lnTo>
                <a:pt x="1409" y="987"/>
              </a:lnTo>
              <a:lnTo>
                <a:pt x="1439" y="852"/>
              </a:lnTo>
              <a:lnTo>
                <a:pt x="1409" y="718"/>
              </a:lnTo>
            </a:path>
          </a:pathLst>
        </a:custGeom>
        <a:solidFill>
          <a:srgbClr val="93CDDD"/>
        </a:solidFill>
        <a:ln w="12700" cap="flat" cmpd="sng">
          <a:solidFill>
            <a:srgbClr val="000000"/>
          </a:solidFill>
          <a:prstDash val="solid"/>
          <a:round/>
          <a:headEnd type="none" w="med" len="med"/>
          <a:tailEnd type="none" w="med" len="med"/>
        </a:ln>
      </xdr:spPr>
    </xdr:sp>
    <xdr:clientData/>
  </xdr:twoCellAnchor>
  <xdr:twoCellAnchor>
    <xdr:from>
      <xdr:col>18</xdr:col>
      <xdr:colOff>638175</xdr:colOff>
      <xdr:row>37</xdr:row>
      <xdr:rowOff>0</xdr:rowOff>
    </xdr:from>
    <xdr:to>
      <xdr:col>19</xdr:col>
      <xdr:colOff>609600</xdr:colOff>
      <xdr:row>42</xdr:row>
      <xdr:rowOff>142875</xdr:rowOff>
    </xdr:to>
    <xdr:sp macro="" textlink="">
      <xdr:nvSpPr>
        <xdr:cNvPr id="26" name="Freeform 25">
          <a:extLst>
            <a:ext uri="{FF2B5EF4-FFF2-40B4-BE49-F238E27FC236}">
              <a16:creationId xmlns:a16="http://schemas.microsoft.com/office/drawing/2014/main" id="{1633845C-1AB4-4D4D-A95D-88C73D952A12}"/>
            </a:ext>
          </a:extLst>
        </xdr:cNvPr>
        <xdr:cNvSpPr>
          <a:spLocks/>
        </xdr:cNvSpPr>
      </xdr:nvSpPr>
      <xdr:spPr bwMode="auto">
        <a:xfrm>
          <a:off x="12315825" y="6419850"/>
          <a:ext cx="657225" cy="1000125"/>
        </a:xfrm>
        <a:custGeom>
          <a:avLst/>
          <a:gdLst>
            <a:gd name="T0" fmla="*/ 2147483646 w 1036"/>
            <a:gd name="T1" fmla="*/ 2147483646 h 1577"/>
            <a:gd name="T2" fmla="*/ 2147483646 w 1036"/>
            <a:gd name="T3" fmla="*/ 2147483646 h 1577"/>
            <a:gd name="T4" fmla="*/ 2147483646 w 1036"/>
            <a:gd name="T5" fmla="*/ 2147483646 h 1577"/>
            <a:gd name="T6" fmla="*/ 2147483646 w 1036"/>
            <a:gd name="T7" fmla="*/ 2147483646 h 1577"/>
            <a:gd name="T8" fmla="*/ 2147483646 w 1036"/>
            <a:gd name="T9" fmla="*/ 2147483646 h 1577"/>
            <a:gd name="T10" fmla="*/ 2147483646 w 1036"/>
            <a:gd name="T11" fmla="*/ 2147483646 h 1577"/>
            <a:gd name="T12" fmla="*/ 2147483646 w 1036"/>
            <a:gd name="T13" fmla="*/ 2147483646 h 1577"/>
            <a:gd name="T14" fmla="*/ 2147483646 w 1036"/>
            <a:gd name="T15" fmla="*/ 2147483646 h 1577"/>
            <a:gd name="T16" fmla="*/ 2147483646 w 1036"/>
            <a:gd name="T17" fmla="*/ 2147483646 h 1577"/>
            <a:gd name="T18" fmla="*/ 2147483646 w 1036"/>
            <a:gd name="T19" fmla="*/ 2147483646 h 1577"/>
            <a:gd name="T20" fmla="*/ 2147483646 w 1036"/>
            <a:gd name="T21" fmla="*/ 2147483646 h 1577"/>
            <a:gd name="T22" fmla="*/ 2147483646 w 1036"/>
            <a:gd name="T23" fmla="*/ 2147483646 h 1577"/>
            <a:gd name="T24" fmla="*/ 2147483646 w 1036"/>
            <a:gd name="T25" fmla="*/ 2147483646 h 1577"/>
            <a:gd name="T26" fmla="*/ 2147483646 w 1036"/>
            <a:gd name="T27" fmla="*/ 2147483646 h 1577"/>
            <a:gd name="T28" fmla="*/ 0 w 1036"/>
            <a:gd name="T29" fmla="*/ 2147483646 h 1577"/>
            <a:gd name="T30" fmla="*/ 2147483646 w 1036"/>
            <a:gd name="T31" fmla="*/ 2147483646 h 1577"/>
            <a:gd name="T32" fmla="*/ 2147483646 w 1036"/>
            <a:gd name="T33" fmla="*/ 2147483646 h 1577"/>
            <a:gd name="T34" fmla="*/ 2147483646 w 1036"/>
            <a:gd name="T35" fmla="*/ 2147483646 h 1577"/>
            <a:gd name="T36" fmla="*/ 2147483646 w 1036"/>
            <a:gd name="T37" fmla="*/ 2147483646 h 1577"/>
            <a:gd name="T38" fmla="*/ 2147483646 w 1036"/>
            <a:gd name="T39" fmla="*/ 2147483646 h 1577"/>
            <a:gd name="T40" fmla="*/ 2147483646 w 1036"/>
            <a:gd name="T41" fmla="*/ 2147483646 h 1577"/>
            <a:gd name="T42" fmla="*/ 2147483646 w 1036"/>
            <a:gd name="T43" fmla="*/ 0 h 1577"/>
            <a:gd name="T44" fmla="*/ 2147483646 w 1036"/>
            <a:gd name="T45" fmla="*/ 0 h 1577"/>
            <a:gd name="T46" fmla="*/ 2147483646 w 1036"/>
            <a:gd name="T47" fmla="*/ 2147483646 h 1577"/>
            <a:gd name="T48" fmla="*/ 2147483646 w 1036"/>
            <a:gd name="T49" fmla="*/ 2147483646 h 1577"/>
            <a:gd name="T50" fmla="*/ 2147483646 w 1036"/>
            <a:gd name="T51" fmla="*/ 2147483646 h 1577"/>
            <a:gd name="T52" fmla="*/ 2147483646 w 1036"/>
            <a:gd name="T53" fmla="*/ 2147483646 h 1577"/>
            <a:gd name="T54" fmla="*/ 2147483646 w 1036"/>
            <a:gd name="T55" fmla="*/ 2147483646 h 1577"/>
            <a:gd name="T56" fmla="*/ 2147483646 w 1036"/>
            <a:gd name="T57" fmla="*/ 2147483646 h 1577"/>
            <a:gd name="T58" fmla="*/ 2147483646 w 1036"/>
            <a:gd name="T59" fmla="*/ 2147483646 h 1577"/>
            <a:gd name="T60" fmla="*/ 2147483646 w 1036"/>
            <a:gd name="T61" fmla="*/ 2147483646 h 1577"/>
            <a:gd name="T62" fmla="*/ 2147483646 w 1036"/>
            <a:gd name="T63" fmla="*/ 2147483646 h 1577"/>
            <a:gd name="T64" fmla="*/ 2147483646 w 1036"/>
            <a:gd name="T65" fmla="*/ 2147483646 h 1577"/>
            <a:gd name="T66" fmla="*/ 2147483646 w 1036"/>
            <a:gd name="T67" fmla="*/ 2147483646 h 1577"/>
            <a:gd name="T68" fmla="*/ 2147483646 w 1036"/>
            <a:gd name="T69" fmla="*/ 2147483646 h 1577"/>
            <a:gd name="T70" fmla="*/ 2147483646 w 1036"/>
            <a:gd name="T71" fmla="*/ 2147483646 h 1577"/>
            <a:gd name="T72" fmla="*/ 2147483646 w 1036"/>
            <a:gd name="T73" fmla="*/ 2147483646 h 1577"/>
            <a:gd name="T74" fmla="*/ 2147483646 w 1036"/>
            <a:gd name="T75" fmla="*/ 2147483646 h 1577"/>
            <a:gd name="T76" fmla="*/ 2147483646 w 1036"/>
            <a:gd name="T77" fmla="*/ 2147483646 h 1577"/>
            <a:gd name="T78" fmla="*/ 2147483646 w 1036"/>
            <a:gd name="T79" fmla="*/ 2147483646 h 1577"/>
            <a:gd name="T80" fmla="*/ 2147483646 w 1036"/>
            <a:gd name="T81" fmla="*/ 2147483646 h 1577"/>
            <a:gd name="T82" fmla="*/ 2147483646 w 1036"/>
            <a:gd name="T83" fmla="*/ 2147483646 h 1577"/>
            <a:gd name="T84" fmla="*/ 2147483646 w 1036"/>
            <a:gd name="T85" fmla="*/ 2147483646 h 1577"/>
            <a:gd name="T86" fmla="*/ 2147483646 w 1036"/>
            <a:gd name="T87" fmla="*/ 2147483646 h 1577"/>
            <a:gd name="T88" fmla="*/ 2147483646 w 1036"/>
            <a:gd name="T89" fmla="*/ 2147483646 h 1577"/>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036" h="1577">
              <a:moveTo>
                <a:pt x="541" y="1547"/>
              </a:moveTo>
              <a:lnTo>
                <a:pt x="480" y="1577"/>
              </a:lnTo>
              <a:lnTo>
                <a:pt x="405" y="1562"/>
              </a:lnTo>
              <a:lnTo>
                <a:pt x="315" y="1487"/>
              </a:lnTo>
              <a:lnTo>
                <a:pt x="315" y="1277"/>
              </a:lnTo>
              <a:lnTo>
                <a:pt x="390" y="1171"/>
              </a:lnTo>
              <a:lnTo>
                <a:pt x="405" y="1141"/>
              </a:lnTo>
              <a:lnTo>
                <a:pt x="405" y="1081"/>
              </a:lnTo>
              <a:lnTo>
                <a:pt x="390" y="1066"/>
              </a:lnTo>
              <a:lnTo>
                <a:pt x="375" y="1051"/>
              </a:lnTo>
              <a:lnTo>
                <a:pt x="315" y="1036"/>
              </a:lnTo>
              <a:lnTo>
                <a:pt x="210" y="1021"/>
              </a:lnTo>
              <a:lnTo>
                <a:pt x="45" y="931"/>
              </a:lnTo>
              <a:lnTo>
                <a:pt x="90" y="871"/>
              </a:lnTo>
              <a:lnTo>
                <a:pt x="0" y="781"/>
              </a:lnTo>
              <a:lnTo>
                <a:pt x="15" y="706"/>
              </a:lnTo>
              <a:lnTo>
                <a:pt x="90" y="676"/>
              </a:lnTo>
              <a:lnTo>
                <a:pt x="150" y="676"/>
              </a:lnTo>
              <a:lnTo>
                <a:pt x="195" y="631"/>
              </a:lnTo>
              <a:lnTo>
                <a:pt x="255" y="436"/>
              </a:lnTo>
              <a:lnTo>
                <a:pt x="345" y="300"/>
              </a:lnTo>
              <a:lnTo>
                <a:pt x="601" y="0"/>
              </a:lnTo>
              <a:lnTo>
                <a:pt x="826" y="0"/>
              </a:lnTo>
              <a:lnTo>
                <a:pt x="916" y="75"/>
              </a:lnTo>
              <a:lnTo>
                <a:pt x="1036" y="120"/>
              </a:lnTo>
              <a:lnTo>
                <a:pt x="1021" y="195"/>
              </a:lnTo>
              <a:lnTo>
                <a:pt x="796" y="195"/>
              </a:lnTo>
              <a:lnTo>
                <a:pt x="676" y="240"/>
              </a:lnTo>
              <a:lnTo>
                <a:pt x="586" y="300"/>
              </a:lnTo>
              <a:lnTo>
                <a:pt x="646" y="345"/>
              </a:lnTo>
              <a:lnTo>
                <a:pt x="676" y="421"/>
              </a:lnTo>
              <a:lnTo>
                <a:pt x="706" y="451"/>
              </a:lnTo>
              <a:lnTo>
                <a:pt x="766" y="466"/>
              </a:lnTo>
              <a:lnTo>
                <a:pt x="796" y="451"/>
              </a:lnTo>
              <a:lnTo>
                <a:pt x="841" y="466"/>
              </a:lnTo>
              <a:lnTo>
                <a:pt x="751" y="601"/>
              </a:lnTo>
              <a:lnTo>
                <a:pt x="736" y="691"/>
              </a:lnTo>
              <a:lnTo>
                <a:pt x="631" y="916"/>
              </a:lnTo>
              <a:lnTo>
                <a:pt x="571" y="991"/>
              </a:lnTo>
              <a:lnTo>
                <a:pt x="556" y="1066"/>
              </a:lnTo>
              <a:lnTo>
                <a:pt x="586" y="1156"/>
              </a:lnTo>
              <a:lnTo>
                <a:pt x="510" y="1292"/>
              </a:lnTo>
              <a:lnTo>
                <a:pt x="495" y="1337"/>
              </a:lnTo>
              <a:lnTo>
                <a:pt x="510" y="1427"/>
              </a:lnTo>
              <a:lnTo>
                <a:pt x="541" y="1547"/>
              </a:lnTo>
            </a:path>
          </a:pathLst>
        </a:custGeom>
        <a:solidFill>
          <a:srgbClr val="DBEEF4"/>
        </a:solidFill>
        <a:ln w="12700" cap="flat" cmpd="sng">
          <a:solidFill>
            <a:srgbClr val="000000"/>
          </a:solidFill>
          <a:prstDash val="solid"/>
          <a:round/>
          <a:headEnd type="none" w="med" len="med"/>
          <a:tailEnd type="none" w="med" len="med"/>
        </a:ln>
      </xdr:spPr>
    </xdr:sp>
    <xdr:clientData/>
  </xdr:twoCellAnchor>
  <xdr:twoCellAnchor>
    <xdr:from>
      <xdr:col>16</xdr:col>
      <xdr:colOff>428625</xdr:colOff>
      <xdr:row>32</xdr:row>
      <xdr:rowOff>47625</xdr:rowOff>
    </xdr:from>
    <xdr:to>
      <xdr:col>18</xdr:col>
      <xdr:colOff>361950</xdr:colOff>
      <xdr:row>39</xdr:row>
      <xdr:rowOff>38100</xdr:rowOff>
    </xdr:to>
    <xdr:sp macro="" textlink="">
      <xdr:nvSpPr>
        <xdr:cNvPr id="27" name="Freeform 26">
          <a:extLst>
            <a:ext uri="{FF2B5EF4-FFF2-40B4-BE49-F238E27FC236}">
              <a16:creationId xmlns:a16="http://schemas.microsoft.com/office/drawing/2014/main" id="{66D31AFE-5972-41AF-B235-E6A9FC65CC6B}"/>
            </a:ext>
          </a:extLst>
        </xdr:cNvPr>
        <xdr:cNvSpPr>
          <a:spLocks/>
        </xdr:cNvSpPr>
      </xdr:nvSpPr>
      <xdr:spPr bwMode="auto">
        <a:xfrm>
          <a:off x="10734675" y="5610225"/>
          <a:ext cx="1304925" cy="1190625"/>
        </a:xfrm>
        <a:custGeom>
          <a:avLst/>
          <a:gdLst>
            <a:gd name="T0" fmla="*/ 2147483646 w 2056"/>
            <a:gd name="T1" fmla="*/ 2147483646 h 1876"/>
            <a:gd name="T2" fmla="*/ 2147483646 w 2056"/>
            <a:gd name="T3" fmla="*/ 2147483646 h 1876"/>
            <a:gd name="T4" fmla="*/ 2147483646 w 2056"/>
            <a:gd name="T5" fmla="*/ 2147483646 h 1876"/>
            <a:gd name="T6" fmla="*/ 2147483646 w 2056"/>
            <a:gd name="T7" fmla="*/ 2147483646 h 1876"/>
            <a:gd name="T8" fmla="*/ 2147483646 w 2056"/>
            <a:gd name="T9" fmla="*/ 2147483646 h 1876"/>
            <a:gd name="T10" fmla="*/ 2147483646 w 2056"/>
            <a:gd name="T11" fmla="*/ 2147483646 h 1876"/>
            <a:gd name="T12" fmla="*/ 2147483646 w 2056"/>
            <a:gd name="T13" fmla="*/ 2147483646 h 1876"/>
            <a:gd name="T14" fmla="*/ 2147483646 w 2056"/>
            <a:gd name="T15" fmla="*/ 2147483646 h 1876"/>
            <a:gd name="T16" fmla="*/ 2147483646 w 2056"/>
            <a:gd name="T17" fmla="*/ 2147483646 h 1876"/>
            <a:gd name="T18" fmla="*/ 0 w 2056"/>
            <a:gd name="T19" fmla="*/ 2147483646 h 1876"/>
            <a:gd name="T20" fmla="*/ 2147483646 w 2056"/>
            <a:gd name="T21" fmla="*/ 2147483646 h 1876"/>
            <a:gd name="T22" fmla="*/ 2147483646 w 2056"/>
            <a:gd name="T23" fmla="*/ 2147483646 h 1876"/>
            <a:gd name="T24" fmla="*/ 2147483646 w 2056"/>
            <a:gd name="T25" fmla="*/ 2147483646 h 1876"/>
            <a:gd name="T26" fmla="*/ 2147483646 w 2056"/>
            <a:gd name="T27" fmla="*/ 2147483646 h 1876"/>
            <a:gd name="T28" fmla="*/ 2147483646 w 2056"/>
            <a:gd name="T29" fmla="*/ 2147483646 h 1876"/>
            <a:gd name="T30" fmla="*/ 2147483646 w 2056"/>
            <a:gd name="T31" fmla="*/ 2147483646 h 1876"/>
            <a:gd name="T32" fmla="*/ 2147483646 w 2056"/>
            <a:gd name="T33" fmla="*/ 2147483646 h 1876"/>
            <a:gd name="T34" fmla="*/ 2147483646 w 2056"/>
            <a:gd name="T35" fmla="*/ 2147483646 h 1876"/>
            <a:gd name="T36" fmla="*/ 2147483646 w 2056"/>
            <a:gd name="T37" fmla="*/ 2147483646 h 1876"/>
            <a:gd name="T38" fmla="*/ 2147483646 w 2056"/>
            <a:gd name="T39" fmla="*/ 2147483646 h 1876"/>
            <a:gd name="T40" fmla="*/ 2147483646 w 2056"/>
            <a:gd name="T41" fmla="*/ 2147483646 h 1876"/>
            <a:gd name="T42" fmla="*/ 2147483646 w 2056"/>
            <a:gd name="T43" fmla="*/ 2147483646 h 1876"/>
            <a:gd name="T44" fmla="*/ 2147483646 w 2056"/>
            <a:gd name="T45" fmla="*/ 2147483646 h 1876"/>
            <a:gd name="T46" fmla="*/ 2147483646 w 2056"/>
            <a:gd name="T47" fmla="*/ 2147483646 h 1876"/>
            <a:gd name="T48" fmla="*/ 2147483646 w 2056"/>
            <a:gd name="T49" fmla="*/ 2147483646 h 1876"/>
            <a:gd name="T50" fmla="*/ 2147483646 w 2056"/>
            <a:gd name="T51" fmla="*/ 2147483646 h 1876"/>
            <a:gd name="T52" fmla="*/ 2147483646 w 2056"/>
            <a:gd name="T53" fmla="*/ 2147483646 h 1876"/>
            <a:gd name="T54" fmla="*/ 2147483646 w 2056"/>
            <a:gd name="T55" fmla="*/ 2147483646 h 1876"/>
            <a:gd name="T56" fmla="*/ 2147483646 w 2056"/>
            <a:gd name="T57" fmla="*/ 2147483646 h 1876"/>
            <a:gd name="T58" fmla="*/ 2147483646 w 2056"/>
            <a:gd name="T59" fmla="*/ 2147483646 h 1876"/>
            <a:gd name="T60" fmla="*/ 2147483646 w 2056"/>
            <a:gd name="T61" fmla="*/ 2147483646 h 1876"/>
            <a:gd name="T62" fmla="*/ 2147483646 w 2056"/>
            <a:gd name="T63" fmla="*/ 2147483646 h 1876"/>
            <a:gd name="T64" fmla="*/ 2147483646 w 2056"/>
            <a:gd name="T65" fmla="*/ 2147483646 h 1876"/>
            <a:gd name="T66" fmla="*/ 2147483646 w 2056"/>
            <a:gd name="T67" fmla="*/ 2147483646 h 187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2056" h="1876">
              <a:moveTo>
                <a:pt x="1711" y="1756"/>
              </a:moveTo>
              <a:lnTo>
                <a:pt x="1561" y="1756"/>
              </a:lnTo>
              <a:lnTo>
                <a:pt x="1426" y="1831"/>
              </a:lnTo>
              <a:lnTo>
                <a:pt x="1261" y="1876"/>
              </a:lnTo>
              <a:lnTo>
                <a:pt x="1126" y="1831"/>
              </a:lnTo>
              <a:lnTo>
                <a:pt x="945" y="1801"/>
              </a:lnTo>
              <a:lnTo>
                <a:pt x="840" y="1696"/>
              </a:lnTo>
              <a:lnTo>
                <a:pt x="645" y="1651"/>
              </a:lnTo>
              <a:lnTo>
                <a:pt x="525" y="1456"/>
              </a:lnTo>
              <a:lnTo>
                <a:pt x="525" y="1366"/>
              </a:lnTo>
              <a:lnTo>
                <a:pt x="510" y="1201"/>
              </a:lnTo>
              <a:lnTo>
                <a:pt x="495" y="1126"/>
              </a:lnTo>
              <a:lnTo>
                <a:pt x="435" y="1051"/>
              </a:lnTo>
              <a:lnTo>
                <a:pt x="360" y="1081"/>
              </a:lnTo>
              <a:lnTo>
                <a:pt x="180" y="1171"/>
              </a:lnTo>
              <a:lnTo>
                <a:pt x="120" y="1111"/>
              </a:lnTo>
              <a:lnTo>
                <a:pt x="90" y="1006"/>
              </a:lnTo>
              <a:lnTo>
                <a:pt x="75" y="915"/>
              </a:lnTo>
              <a:lnTo>
                <a:pt x="0" y="855"/>
              </a:lnTo>
              <a:lnTo>
                <a:pt x="0" y="795"/>
              </a:lnTo>
              <a:lnTo>
                <a:pt x="0" y="750"/>
              </a:lnTo>
              <a:lnTo>
                <a:pt x="90" y="795"/>
              </a:lnTo>
              <a:lnTo>
                <a:pt x="120" y="810"/>
              </a:lnTo>
              <a:lnTo>
                <a:pt x="150" y="780"/>
              </a:lnTo>
              <a:lnTo>
                <a:pt x="240" y="780"/>
              </a:lnTo>
              <a:lnTo>
                <a:pt x="285" y="840"/>
              </a:lnTo>
              <a:lnTo>
                <a:pt x="390" y="750"/>
              </a:lnTo>
              <a:lnTo>
                <a:pt x="480" y="465"/>
              </a:lnTo>
              <a:lnTo>
                <a:pt x="570" y="480"/>
              </a:lnTo>
              <a:lnTo>
                <a:pt x="660" y="465"/>
              </a:lnTo>
              <a:lnTo>
                <a:pt x="735" y="405"/>
              </a:lnTo>
              <a:lnTo>
                <a:pt x="780" y="420"/>
              </a:lnTo>
              <a:lnTo>
                <a:pt x="795" y="405"/>
              </a:lnTo>
              <a:lnTo>
                <a:pt x="840" y="300"/>
              </a:lnTo>
              <a:lnTo>
                <a:pt x="915" y="225"/>
              </a:lnTo>
              <a:lnTo>
                <a:pt x="1036" y="105"/>
              </a:lnTo>
              <a:lnTo>
                <a:pt x="1096" y="90"/>
              </a:lnTo>
              <a:lnTo>
                <a:pt x="1186" y="90"/>
              </a:lnTo>
              <a:lnTo>
                <a:pt x="1261" y="30"/>
              </a:lnTo>
              <a:lnTo>
                <a:pt x="1321" y="75"/>
              </a:lnTo>
              <a:lnTo>
                <a:pt x="1381" y="75"/>
              </a:lnTo>
              <a:lnTo>
                <a:pt x="1411" y="75"/>
              </a:lnTo>
              <a:lnTo>
                <a:pt x="1441" y="0"/>
              </a:lnTo>
              <a:lnTo>
                <a:pt x="1546" y="120"/>
              </a:lnTo>
              <a:lnTo>
                <a:pt x="1576" y="285"/>
              </a:lnTo>
              <a:lnTo>
                <a:pt x="1606" y="300"/>
              </a:lnTo>
              <a:lnTo>
                <a:pt x="1666" y="285"/>
              </a:lnTo>
              <a:lnTo>
                <a:pt x="1741" y="270"/>
              </a:lnTo>
              <a:lnTo>
                <a:pt x="1921" y="300"/>
              </a:lnTo>
              <a:lnTo>
                <a:pt x="1861" y="450"/>
              </a:lnTo>
              <a:lnTo>
                <a:pt x="1981" y="480"/>
              </a:lnTo>
              <a:lnTo>
                <a:pt x="2056" y="555"/>
              </a:lnTo>
              <a:lnTo>
                <a:pt x="2056" y="615"/>
              </a:lnTo>
              <a:lnTo>
                <a:pt x="2041" y="645"/>
              </a:lnTo>
              <a:lnTo>
                <a:pt x="1996" y="660"/>
              </a:lnTo>
              <a:lnTo>
                <a:pt x="1966" y="705"/>
              </a:lnTo>
              <a:lnTo>
                <a:pt x="1981" y="750"/>
              </a:lnTo>
              <a:lnTo>
                <a:pt x="2026" y="885"/>
              </a:lnTo>
              <a:lnTo>
                <a:pt x="1996" y="1006"/>
              </a:lnTo>
              <a:lnTo>
                <a:pt x="2026" y="1081"/>
              </a:lnTo>
              <a:lnTo>
                <a:pt x="2041" y="1186"/>
              </a:lnTo>
              <a:lnTo>
                <a:pt x="1996" y="1321"/>
              </a:lnTo>
              <a:lnTo>
                <a:pt x="1861" y="1291"/>
              </a:lnTo>
              <a:lnTo>
                <a:pt x="1816" y="1351"/>
              </a:lnTo>
              <a:lnTo>
                <a:pt x="1786" y="1396"/>
              </a:lnTo>
              <a:lnTo>
                <a:pt x="1741" y="1396"/>
              </a:lnTo>
              <a:lnTo>
                <a:pt x="1711" y="1576"/>
              </a:lnTo>
              <a:lnTo>
                <a:pt x="1681" y="1681"/>
              </a:lnTo>
              <a:lnTo>
                <a:pt x="1711" y="1756"/>
              </a:lnTo>
            </a:path>
          </a:pathLst>
        </a:custGeom>
        <a:solidFill>
          <a:srgbClr val="DBEEF4"/>
        </a:solidFill>
        <a:ln w="12700" cap="flat" cmpd="sng">
          <a:solidFill>
            <a:srgbClr val="000000"/>
          </a:solidFill>
          <a:prstDash val="solid"/>
          <a:round/>
          <a:headEnd type="none" w="med" len="med"/>
          <a:tailEnd type="none" w="med" len="med"/>
        </a:ln>
      </xdr:spPr>
    </xdr:sp>
    <xdr:clientData/>
  </xdr:twoCellAnchor>
  <xdr:twoCellAnchor>
    <xdr:from>
      <xdr:col>13</xdr:col>
      <xdr:colOff>314325</xdr:colOff>
      <xdr:row>40</xdr:row>
      <xdr:rowOff>123825</xdr:rowOff>
    </xdr:from>
    <xdr:to>
      <xdr:col>14</xdr:col>
      <xdr:colOff>76200</xdr:colOff>
      <xdr:row>44</xdr:row>
      <xdr:rowOff>57150</xdr:rowOff>
    </xdr:to>
    <xdr:sp macro="" textlink="">
      <xdr:nvSpPr>
        <xdr:cNvPr id="28" name="Freeform 27">
          <a:extLst>
            <a:ext uri="{FF2B5EF4-FFF2-40B4-BE49-F238E27FC236}">
              <a16:creationId xmlns:a16="http://schemas.microsoft.com/office/drawing/2014/main" id="{62FC4C8B-5BD6-45EF-AA61-F0179EB62680}"/>
            </a:ext>
          </a:extLst>
        </xdr:cNvPr>
        <xdr:cNvSpPr>
          <a:spLocks/>
        </xdr:cNvSpPr>
      </xdr:nvSpPr>
      <xdr:spPr bwMode="auto">
        <a:xfrm>
          <a:off x="8562975" y="7058025"/>
          <a:ext cx="447675" cy="619125"/>
        </a:xfrm>
        <a:custGeom>
          <a:avLst/>
          <a:gdLst>
            <a:gd name="T0" fmla="*/ 2147483646 w 712"/>
            <a:gd name="T1" fmla="*/ 2147483646 h 971"/>
            <a:gd name="T2" fmla="*/ 2147483646 w 712"/>
            <a:gd name="T3" fmla="*/ 2147483646 h 971"/>
            <a:gd name="T4" fmla="*/ 2147483646 w 712"/>
            <a:gd name="T5" fmla="*/ 2147483646 h 971"/>
            <a:gd name="T6" fmla="*/ 2147483646 w 712"/>
            <a:gd name="T7" fmla="*/ 2147483646 h 971"/>
            <a:gd name="T8" fmla="*/ 2147483646 w 712"/>
            <a:gd name="T9" fmla="*/ 2147483646 h 971"/>
            <a:gd name="T10" fmla="*/ 2147483646 w 712"/>
            <a:gd name="T11" fmla="*/ 2147483646 h 971"/>
            <a:gd name="T12" fmla="*/ 2147483646 w 712"/>
            <a:gd name="T13" fmla="*/ 2147483646 h 971"/>
            <a:gd name="T14" fmla="*/ 2147483646 w 712"/>
            <a:gd name="T15" fmla="*/ 2147483646 h 971"/>
            <a:gd name="T16" fmla="*/ 2147483646 w 712"/>
            <a:gd name="T17" fmla="*/ 2147483646 h 971"/>
            <a:gd name="T18" fmla="*/ 2147483646 w 712"/>
            <a:gd name="T19" fmla="*/ 2147483646 h 971"/>
            <a:gd name="T20" fmla="*/ 2147483646 w 712"/>
            <a:gd name="T21" fmla="*/ 2147483646 h 971"/>
            <a:gd name="T22" fmla="*/ 2147483646 w 712"/>
            <a:gd name="T23" fmla="*/ 2147483646 h 971"/>
            <a:gd name="T24" fmla="*/ 2147483646 w 712"/>
            <a:gd name="T25" fmla="*/ 2147483646 h 971"/>
            <a:gd name="T26" fmla="*/ 2147483646 w 712"/>
            <a:gd name="T27" fmla="*/ 2147483646 h 971"/>
            <a:gd name="T28" fmla="*/ 2147483646 w 712"/>
            <a:gd name="T29" fmla="*/ 2147483646 h 971"/>
            <a:gd name="T30" fmla="*/ 2147483646 w 712"/>
            <a:gd name="T31" fmla="*/ 2147483646 h 971"/>
            <a:gd name="T32" fmla="*/ 2147483646 w 712"/>
            <a:gd name="T33" fmla="*/ 2147483646 h 971"/>
            <a:gd name="T34" fmla="*/ 2147483646 w 712"/>
            <a:gd name="T35" fmla="*/ 2147483646 h 971"/>
            <a:gd name="T36" fmla="*/ 2147483646 w 712"/>
            <a:gd name="T37" fmla="*/ 2147483646 h 971"/>
            <a:gd name="T38" fmla="*/ 2147483646 w 712"/>
            <a:gd name="T39" fmla="*/ 2147483646 h 971"/>
            <a:gd name="T40" fmla="*/ 2147483646 w 712"/>
            <a:gd name="T41" fmla="*/ 2147483646 h 971"/>
            <a:gd name="T42" fmla="*/ 2147483646 w 712"/>
            <a:gd name="T43" fmla="*/ 2147483646 h 971"/>
            <a:gd name="T44" fmla="*/ 2147483646 w 712"/>
            <a:gd name="T45" fmla="*/ 2147483646 h 971"/>
            <a:gd name="T46" fmla="*/ 2147483646 w 712"/>
            <a:gd name="T47" fmla="*/ 2147483646 h 971"/>
            <a:gd name="T48" fmla="*/ 2147483646 w 712"/>
            <a:gd name="T49" fmla="*/ 2147483646 h 971"/>
            <a:gd name="T50" fmla="*/ 2147483646 w 712"/>
            <a:gd name="T51" fmla="*/ 2147483646 h 971"/>
            <a:gd name="T52" fmla="*/ 2147483646 w 712"/>
            <a:gd name="T53" fmla="*/ 2147483646 h 971"/>
            <a:gd name="T54" fmla="*/ 2147483646 w 712"/>
            <a:gd name="T55" fmla="*/ 2147483646 h 971"/>
            <a:gd name="T56" fmla="*/ 2147483646 w 712"/>
            <a:gd name="T57" fmla="*/ 2147483646 h 971"/>
            <a:gd name="T58" fmla="*/ 2147483646 w 712"/>
            <a:gd name="T59" fmla="*/ 2147483646 h 971"/>
            <a:gd name="T60" fmla="*/ 2147483646 w 712"/>
            <a:gd name="T61" fmla="*/ 2147483646 h 971"/>
            <a:gd name="T62" fmla="*/ 2147483646 w 712"/>
            <a:gd name="T63" fmla="*/ 2147483646 h 971"/>
            <a:gd name="T64" fmla="*/ 2147483646 w 712"/>
            <a:gd name="T65" fmla="*/ 2147483646 h 971"/>
            <a:gd name="T66" fmla="*/ 0 w 712"/>
            <a:gd name="T67" fmla="*/ 2147483646 h 971"/>
            <a:gd name="T68" fmla="*/ 2147483646 w 712"/>
            <a:gd name="T69" fmla="*/ 2147483646 h 971"/>
            <a:gd name="T70" fmla="*/ 2147483646 w 712"/>
            <a:gd name="T71" fmla="*/ 2147483646 h 971"/>
            <a:gd name="T72" fmla="*/ 2147483646 w 712"/>
            <a:gd name="T73" fmla="*/ 2147483646 h 971"/>
            <a:gd name="T74" fmla="*/ 2147483646 w 712"/>
            <a:gd name="T75" fmla="*/ 2147483646 h 971"/>
            <a:gd name="T76" fmla="*/ 2147483646 w 712"/>
            <a:gd name="T77" fmla="*/ 0 h 971"/>
            <a:gd name="T78" fmla="*/ 2147483646 w 712"/>
            <a:gd name="T79" fmla="*/ 2147483646 h 971"/>
            <a:gd name="T80" fmla="*/ 2147483646 w 712"/>
            <a:gd name="T81" fmla="*/ 2147483646 h 971"/>
            <a:gd name="T82" fmla="*/ 2147483646 w 712"/>
            <a:gd name="T83" fmla="*/ 2147483646 h 971"/>
            <a:gd name="T84" fmla="*/ 2147483646 w 712"/>
            <a:gd name="T85" fmla="*/ 2147483646 h 971"/>
            <a:gd name="T86" fmla="*/ 2147483646 w 712"/>
            <a:gd name="T87" fmla="*/ 2147483646 h 971"/>
            <a:gd name="T88" fmla="*/ 2147483646 w 712"/>
            <a:gd name="T89" fmla="*/ 2147483646 h 971"/>
            <a:gd name="T90" fmla="*/ 2147483646 w 712"/>
            <a:gd name="T91" fmla="*/ 2147483646 h 971"/>
            <a:gd name="T92" fmla="*/ 2147483646 w 712"/>
            <a:gd name="T93" fmla="*/ 2147483646 h 971"/>
            <a:gd name="T94" fmla="*/ 2147483646 w 712"/>
            <a:gd name="T95" fmla="*/ 2147483646 h 971"/>
            <a:gd name="T96" fmla="*/ 2147483646 w 712"/>
            <a:gd name="T97" fmla="*/ 2147483646 h 971"/>
            <a:gd name="T98" fmla="*/ 2147483646 w 712"/>
            <a:gd name="T99" fmla="*/ 2147483646 h 971"/>
            <a:gd name="T100" fmla="*/ 2147483646 w 712"/>
            <a:gd name="T101" fmla="*/ 2147483646 h 971"/>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12" h="971">
              <a:moveTo>
                <a:pt x="576" y="881"/>
              </a:moveTo>
              <a:lnTo>
                <a:pt x="500" y="956"/>
              </a:lnTo>
              <a:lnTo>
                <a:pt x="454" y="971"/>
              </a:lnTo>
              <a:lnTo>
                <a:pt x="439" y="956"/>
              </a:lnTo>
              <a:lnTo>
                <a:pt x="364" y="881"/>
              </a:lnTo>
              <a:lnTo>
                <a:pt x="409" y="837"/>
              </a:lnTo>
              <a:lnTo>
                <a:pt x="379" y="822"/>
              </a:lnTo>
              <a:lnTo>
                <a:pt x="364" y="837"/>
              </a:lnTo>
              <a:lnTo>
                <a:pt x="333" y="851"/>
              </a:lnTo>
              <a:lnTo>
                <a:pt x="303" y="866"/>
              </a:lnTo>
              <a:lnTo>
                <a:pt x="288" y="851"/>
              </a:lnTo>
              <a:lnTo>
                <a:pt x="197" y="732"/>
              </a:lnTo>
              <a:lnTo>
                <a:pt x="303" y="642"/>
              </a:lnTo>
              <a:lnTo>
                <a:pt x="318" y="612"/>
              </a:lnTo>
              <a:lnTo>
                <a:pt x="303" y="598"/>
              </a:lnTo>
              <a:lnTo>
                <a:pt x="121" y="747"/>
              </a:lnTo>
              <a:lnTo>
                <a:pt x="91" y="717"/>
              </a:lnTo>
              <a:lnTo>
                <a:pt x="136" y="657"/>
              </a:lnTo>
              <a:lnTo>
                <a:pt x="167" y="612"/>
              </a:lnTo>
              <a:lnTo>
                <a:pt x="121" y="598"/>
              </a:lnTo>
              <a:lnTo>
                <a:pt x="167" y="508"/>
              </a:lnTo>
              <a:lnTo>
                <a:pt x="182" y="463"/>
              </a:lnTo>
              <a:lnTo>
                <a:pt x="167" y="433"/>
              </a:lnTo>
              <a:lnTo>
                <a:pt x="151" y="329"/>
              </a:lnTo>
              <a:lnTo>
                <a:pt x="121" y="284"/>
              </a:lnTo>
              <a:lnTo>
                <a:pt x="91" y="269"/>
              </a:lnTo>
              <a:lnTo>
                <a:pt x="91" y="284"/>
              </a:lnTo>
              <a:lnTo>
                <a:pt x="91" y="329"/>
              </a:lnTo>
              <a:lnTo>
                <a:pt x="45" y="359"/>
              </a:lnTo>
              <a:lnTo>
                <a:pt x="45" y="418"/>
              </a:lnTo>
              <a:lnTo>
                <a:pt x="45" y="448"/>
              </a:lnTo>
              <a:lnTo>
                <a:pt x="30" y="448"/>
              </a:lnTo>
              <a:lnTo>
                <a:pt x="15" y="448"/>
              </a:lnTo>
              <a:lnTo>
                <a:pt x="0" y="120"/>
              </a:lnTo>
              <a:lnTo>
                <a:pt x="91" y="209"/>
              </a:lnTo>
              <a:lnTo>
                <a:pt x="212" y="209"/>
              </a:lnTo>
              <a:lnTo>
                <a:pt x="273" y="90"/>
              </a:lnTo>
              <a:lnTo>
                <a:pt x="288" y="30"/>
              </a:lnTo>
              <a:lnTo>
                <a:pt x="333" y="0"/>
              </a:lnTo>
              <a:lnTo>
                <a:pt x="439" y="30"/>
              </a:lnTo>
              <a:lnTo>
                <a:pt x="500" y="105"/>
              </a:lnTo>
              <a:lnTo>
                <a:pt x="545" y="224"/>
              </a:lnTo>
              <a:lnTo>
                <a:pt x="621" y="388"/>
              </a:lnTo>
              <a:lnTo>
                <a:pt x="651" y="478"/>
              </a:lnTo>
              <a:lnTo>
                <a:pt x="697" y="523"/>
              </a:lnTo>
              <a:lnTo>
                <a:pt x="712" y="538"/>
              </a:lnTo>
              <a:lnTo>
                <a:pt x="697" y="553"/>
              </a:lnTo>
              <a:lnTo>
                <a:pt x="682" y="553"/>
              </a:lnTo>
              <a:lnTo>
                <a:pt x="636" y="568"/>
              </a:lnTo>
              <a:lnTo>
                <a:pt x="576" y="657"/>
              </a:lnTo>
              <a:lnTo>
                <a:pt x="576" y="881"/>
              </a:lnTo>
            </a:path>
          </a:pathLst>
        </a:custGeom>
        <a:solidFill>
          <a:srgbClr val="DBEEF4"/>
        </a:solidFill>
        <a:ln w="9525" cap="flat" cmpd="sng">
          <a:solidFill>
            <a:srgbClr val="000000"/>
          </a:solidFill>
          <a:prstDash val="solid"/>
          <a:round/>
          <a:headEnd type="none" w="med" len="med"/>
          <a:tailEnd type="none" w="med" len="med"/>
        </a:ln>
      </xdr:spPr>
    </xdr:sp>
    <xdr:clientData/>
  </xdr:twoCellAnchor>
  <xdr:twoCellAnchor>
    <xdr:from>
      <xdr:col>18</xdr:col>
      <xdr:colOff>123825</xdr:colOff>
      <xdr:row>35</xdr:row>
      <xdr:rowOff>104775</xdr:rowOff>
    </xdr:from>
    <xdr:to>
      <xdr:col>19</xdr:col>
      <xdr:colOff>209550</xdr:colOff>
      <xdr:row>43</xdr:row>
      <xdr:rowOff>152400</xdr:rowOff>
    </xdr:to>
    <xdr:sp macro="" textlink="">
      <xdr:nvSpPr>
        <xdr:cNvPr id="29" name="Freeform 28">
          <a:extLst>
            <a:ext uri="{FF2B5EF4-FFF2-40B4-BE49-F238E27FC236}">
              <a16:creationId xmlns:a16="http://schemas.microsoft.com/office/drawing/2014/main" id="{C883C67D-1812-460C-92D0-DBF7D4234260}"/>
            </a:ext>
          </a:extLst>
        </xdr:cNvPr>
        <xdr:cNvSpPr>
          <a:spLocks/>
        </xdr:cNvSpPr>
      </xdr:nvSpPr>
      <xdr:spPr bwMode="auto">
        <a:xfrm>
          <a:off x="11801475" y="6181725"/>
          <a:ext cx="771525" cy="1419225"/>
        </a:xfrm>
        <a:custGeom>
          <a:avLst/>
          <a:gdLst>
            <a:gd name="T0" fmla="*/ 2147483646 w 1223"/>
            <a:gd name="T1" fmla="*/ 2147483646 h 2224"/>
            <a:gd name="T2" fmla="*/ 2147483646 w 1223"/>
            <a:gd name="T3" fmla="*/ 2147483646 h 2224"/>
            <a:gd name="T4" fmla="*/ 2147483646 w 1223"/>
            <a:gd name="T5" fmla="*/ 2147483646 h 2224"/>
            <a:gd name="T6" fmla="*/ 2147483646 w 1223"/>
            <a:gd name="T7" fmla="*/ 2147483646 h 2224"/>
            <a:gd name="T8" fmla="*/ 2147483646 w 1223"/>
            <a:gd name="T9" fmla="*/ 2147483646 h 2224"/>
            <a:gd name="T10" fmla="*/ 2147483646 w 1223"/>
            <a:gd name="T11" fmla="*/ 2147483646 h 2224"/>
            <a:gd name="T12" fmla="*/ 2147483646 w 1223"/>
            <a:gd name="T13" fmla="*/ 2147483646 h 2224"/>
            <a:gd name="T14" fmla="*/ 2147483646 w 1223"/>
            <a:gd name="T15" fmla="*/ 2147483646 h 2224"/>
            <a:gd name="T16" fmla="*/ 2147483646 w 1223"/>
            <a:gd name="T17" fmla="*/ 2147483646 h 2224"/>
            <a:gd name="T18" fmla="*/ 2147483646 w 1223"/>
            <a:gd name="T19" fmla="*/ 2147483646 h 2224"/>
            <a:gd name="T20" fmla="*/ 2147483646 w 1223"/>
            <a:gd name="T21" fmla="*/ 2147483646 h 2224"/>
            <a:gd name="T22" fmla="*/ 2147483646 w 1223"/>
            <a:gd name="T23" fmla="*/ 2147483646 h 2224"/>
            <a:gd name="T24" fmla="*/ 2147483646 w 1223"/>
            <a:gd name="T25" fmla="*/ 2147483646 h 2224"/>
            <a:gd name="T26" fmla="*/ 2147483646 w 1223"/>
            <a:gd name="T27" fmla="*/ 2147483646 h 2224"/>
            <a:gd name="T28" fmla="*/ 2147483646 w 1223"/>
            <a:gd name="T29" fmla="*/ 2147483646 h 2224"/>
            <a:gd name="T30" fmla="*/ 2147483646 w 1223"/>
            <a:gd name="T31" fmla="*/ 2147483646 h 2224"/>
            <a:gd name="T32" fmla="*/ 2147483646 w 1223"/>
            <a:gd name="T33" fmla="*/ 2147483646 h 2224"/>
            <a:gd name="T34" fmla="*/ 2147483646 w 1223"/>
            <a:gd name="T35" fmla="*/ 2147483646 h 2224"/>
            <a:gd name="T36" fmla="*/ 2147483646 w 1223"/>
            <a:gd name="T37" fmla="*/ 2147483646 h 2224"/>
            <a:gd name="T38" fmla="*/ 2147483646 w 1223"/>
            <a:gd name="T39" fmla="*/ 2147483646 h 2224"/>
            <a:gd name="T40" fmla="*/ 2147483646 w 1223"/>
            <a:gd name="T41" fmla="*/ 2147483646 h 2224"/>
            <a:gd name="T42" fmla="*/ 2147483646 w 1223"/>
            <a:gd name="T43" fmla="*/ 2147483646 h 2224"/>
            <a:gd name="T44" fmla="*/ 2147483646 w 1223"/>
            <a:gd name="T45" fmla="*/ 2147483646 h 2224"/>
            <a:gd name="T46" fmla="*/ 2147483646 w 1223"/>
            <a:gd name="T47" fmla="*/ 2147483646 h 2224"/>
            <a:gd name="T48" fmla="*/ 2147483646 w 1223"/>
            <a:gd name="T49" fmla="*/ 2147483646 h 2224"/>
            <a:gd name="T50" fmla="*/ 2147483646 w 1223"/>
            <a:gd name="T51" fmla="*/ 2147483646 h 2224"/>
            <a:gd name="T52" fmla="*/ 2147483646 w 1223"/>
            <a:gd name="T53" fmla="*/ 2147483646 h 2224"/>
            <a:gd name="T54" fmla="*/ 2147483646 w 1223"/>
            <a:gd name="T55" fmla="*/ 2147483646 h 2224"/>
            <a:gd name="T56" fmla="*/ 2147483646 w 1223"/>
            <a:gd name="T57" fmla="*/ 2147483646 h 2224"/>
            <a:gd name="T58" fmla="*/ 2147483646 w 1223"/>
            <a:gd name="T59" fmla="*/ 2147483646 h 2224"/>
            <a:gd name="T60" fmla="*/ 2147483646 w 1223"/>
            <a:gd name="T61" fmla="*/ 2147483646 h 2224"/>
            <a:gd name="T62" fmla="*/ 2147483646 w 1223"/>
            <a:gd name="T63" fmla="*/ 2147483646 h 2224"/>
            <a:gd name="T64" fmla="*/ 2147483646 w 1223"/>
            <a:gd name="T65" fmla="*/ 2147483646 h 222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223" h="2224">
              <a:moveTo>
                <a:pt x="876" y="2194"/>
              </a:moveTo>
              <a:lnTo>
                <a:pt x="695" y="2224"/>
              </a:lnTo>
              <a:lnTo>
                <a:pt x="604" y="2209"/>
              </a:lnTo>
              <a:lnTo>
                <a:pt x="544" y="2149"/>
              </a:lnTo>
              <a:lnTo>
                <a:pt x="242" y="1985"/>
              </a:lnTo>
              <a:lnTo>
                <a:pt x="272" y="1911"/>
              </a:lnTo>
              <a:lnTo>
                <a:pt x="242" y="1851"/>
              </a:lnTo>
              <a:lnTo>
                <a:pt x="317" y="1806"/>
              </a:lnTo>
              <a:lnTo>
                <a:pt x="408" y="1791"/>
              </a:lnTo>
              <a:lnTo>
                <a:pt x="498" y="1746"/>
              </a:lnTo>
              <a:lnTo>
                <a:pt x="498" y="1702"/>
              </a:lnTo>
              <a:lnTo>
                <a:pt x="468" y="1687"/>
              </a:lnTo>
              <a:lnTo>
                <a:pt x="423" y="1314"/>
              </a:lnTo>
              <a:lnTo>
                <a:pt x="332" y="1299"/>
              </a:lnTo>
              <a:lnTo>
                <a:pt x="166" y="1149"/>
              </a:lnTo>
              <a:lnTo>
                <a:pt x="91" y="985"/>
              </a:lnTo>
              <a:lnTo>
                <a:pt x="75" y="910"/>
              </a:lnTo>
              <a:lnTo>
                <a:pt x="30" y="866"/>
              </a:lnTo>
              <a:lnTo>
                <a:pt x="0" y="791"/>
              </a:lnTo>
              <a:lnTo>
                <a:pt x="30" y="687"/>
              </a:lnTo>
              <a:lnTo>
                <a:pt x="60" y="507"/>
              </a:lnTo>
              <a:lnTo>
                <a:pt x="106" y="507"/>
              </a:lnTo>
              <a:lnTo>
                <a:pt x="136" y="463"/>
              </a:lnTo>
              <a:lnTo>
                <a:pt x="181" y="403"/>
              </a:lnTo>
              <a:lnTo>
                <a:pt x="317" y="433"/>
              </a:lnTo>
              <a:lnTo>
                <a:pt x="362" y="299"/>
              </a:lnTo>
              <a:lnTo>
                <a:pt x="347" y="194"/>
              </a:lnTo>
              <a:lnTo>
                <a:pt x="317" y="119"/>
              </a:lnTo>
              <a:lnTo>
                <a:pt x="347" y="0"/>
              </a:lnTo>
              <a:lnTo>
                <a:pt x="408" y="30"/>
              </a:lnTo>
              <a:lnTo>
                <a:pt x="453" y="134"/>
              </a:lnTo>
              <a:lnTo>
                <a:pt x="528" y="269"/>
              </a:lnTo>
              <a:lnTo>
                <a:pt x="544" y="328"/>
              </a:lnTo>
              <a:lnTo>
                <a:pt x="559" y="433"/>
              </a:lnTo>
              <a:lnTo>
                <a:pt x="574" y="507"/>
              </a:lnTo>
              <a:lnTo>
                <a:pt x="664" y="627"/>
              </a:lnTo>
              <a:lnTo>
                <a:pt x="634" y="672"/>
              </a:lnTo>
              <a:lnTo>
                <a:pt x="559" y="702"/>
              </a:lnTo>
              <a:lnTo>
                <a:pt x="453" y="761"/>
              </a:lnTo>
              <a:lnTo>
                <a:pt x="589" y="821"/>
              </a:lnTo>
              <a:lnTo>
                <a:pt x="604" y="970"/>
              </a:lnTo>
              <a:lnTo>
                <a:pt x="695" y="1075"/>
              </a:lnTo>
              <a:lnTo>
                <a:pt x="815" y="1164"/>
              </a:lnTo>
              <a:lnTo>
                <a:pt x="906" y="1254"/>
              </a:lnTo>
              <a:lnTo>
                <a:pt x="861" y="1314"/>
              </a:lnTo>
              <a:lnTo>
                <a:pt x="1027" y="1403"/>
              </a:lnTo>
              <a:lnTo>
                <a:pt x="1132" y="1418"/>
              </a:lnTo>
              <a:lnTo>
                <a:pt x="1193" y="1433"/>
              </a:lnTo>
              <a:lnTo>
                <a:pt x="1208" y="1448"/>
              </a:lnTo>
              <a:lnTo>
                <a:pt x="1223" y="1463"/>
              </a:lnTo>
              <a:lnTo>
                <a:pt x="1223" y="1522"/>
              </a:lnTo>
              <a:lnTo>
                <a:pt x="1208" y="1552"/>
              </a:lnTo>
              <a:lnTo>
                <a:pt x="1132" y="1657"/>
              </a:lnTo>
              <a:lnTo>
                <a:pt x="1132" y="1866"/>
              </a:lnTo>
              <a:lnTo>
                <a:pt x="1072" y="1866"/>
              </a:lnTo>
              <a:lnTo>
                <a:pt x="1027" y="1821"/>
              </a:lnTo>
              <a:lnTo>
                <a:pt x="997" y="1806"/>
              </a:lnTo>
              <a:lnTo>
                <a:pt x="981" y="1821"/>
              </a:lnTo>
              <a:lnTo>
                <a:pt x="936" y="1836"/>
              </a:lnTo>
              <a:lnTo>
                <a:pt x="936" y="1866"/>
              </a:lnTo>
              <a:lnTo>
                <a:pt x="936" y="1881"/>
              </a:lnTo>
              <a:lnTo>
                <a:pt x="936" y="2000"/>
              </a:lnTo>
              <a:lnTo>
                <a:pt x="891" y="2015"/>
              </a:lnTo>
              <a:lnTo>
                <a:pt x="861" y="2060"/>
              </a:lnTo>
              <a:lnTo>
                <a:pt x="876" y="2105"/>
              </a:lnTo>
              <a:lnTo>
                <a:pt x="876" y="2194"/>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17</xdr:col>
      <xdr:colOff>523875</xdr:colOff>
      <xdr:row>39</xdr:row>
      <xdr:rowOff>142875</xdr:rowOff>
    </xdr:from>
    <xdr:to>
      <xdr:col>19</xdr:col>
      <xdr:colOff>19050</xdr:colOff>
      <xdr:row>47</xdr:row>
      <xdr:rowOff>76200</xdr:rowOff>
    </xdr:to>
    <xdr:sp macro="" textlink="">
      <xdr:nvSpPr>
        <xdr:cNvPr id="30" name="Freeform 29">
          <a:extLst>
            <a:ext uri="{FF2B5EF4-FFF2-40B4-BE49-F238E27FC236}">
              <a16:creationId xmlns:a16="http://schemas.microsoft.com/office/drawing/2014/main" id="{EAD66069-9E07-451F-8079-54643E042E8D}"/>
            </a:ext>
          </a:extLst>
        </xdr:cNvPr>
        <xdr:cNvSpPr>
          <a:spLocks/>
        </xdr:cNvSpPr>
      </xdr:nvSpPr>
      <xdr:spPr bwMode="auto">
        <a:xfrm>
          <a:off x="11515725" y="6905625"/>
          <a:ext cx="866775" cy="1304925"/>
        </a:xfrm>
        <a:custGeom>
          <a:avLst/>
          <a:gdLst>
            <a:gd name="T0" fmla="*/ 2147483646 w 1360"/>
            <a:gd name="T1" fmla="*/ 2147483646 h 2051"/>
            <a:gd name="T2" fmla="*/ 2147483646 w 1360"/>
            <a:gd name="T3" fmla="*/ 2147483646 h 2051"/>
            <a:gd name="T4" fmla="*/ 2147483646 w 1360"/>
            <a:gd name="T5" fmla="*/ 2147483646 h 2051"/>
            <a:gd name="T6" fmla="*/ 2147483646 w 1360"/>
            <a:gd name="T7" fmla="*/ 2147483646 h 2051"/>
            <a:gd name="T8" fmla="*/ 2147483646 w 1360"/>
            <a:gd name="T9" fmla="*/ 2147483646 h 2051"/>
            <a:gd name="T10" fmla="*/ 2147483646 w 1360"/>
            <a:gd name="T11" fmla="*/ 2147483646 h 2051"/>
            <a:gd name="T12" fmla="*/ 2147483646 w 1360"/>
            <a:gd name="T13" fmla="*/ 2147483646 h 2051"/>
            <a:gd name="T14" fmla="*/ 2147483646 w 1360"/>
            <a:gd name="T15" fmla="*/ 2147483646 h 2051"/>
            <a:gd name="T16" fmla="*/ 2147483646 w 1360"/>
            <a:gd name="T17" fmla="*/ 2147483646 h 2051"/>
            <a:gd name="T18" fmla="*/ 2147483646 w 1360"/>
            <a:gd name="T19" fmla="*/ 2147483646 h 2051"/>
            <a:gd name="T20" fmla="*/ 2147483646 w 1360"/>
            <a:gd name="T21" fmla="*/ 2147483646 h 2051"/>
            <a:gd name="T22" fmla="*/ 2147483646 w 1360"/>
            <a:gd name="T23" fmla="*/ 2147483646 h 2051"/>
            <a:gd name="T24" fmla="*/ 2147483646 w 1360"/>
            <a:gd name="T25" fmla="*/ 2147483646 h 2051"/>
            <a:gd name="T26" fmla="*/ 2147483646 w 1360"/>
            <a:gd name="T27" fmla="*/ 2147483646 h 2051"/>
            <a:gd name="T28" fmla="*/ 2147483646 w 1360"/>
            <a:gd name="T29" fmla="*/ 2147483646 h 2051"/>
            <a:gd name="T30" fmla="*/ 2147483646 w 1360"/>
            <a:gd name="T31" fmla="*/ 2147483646 h 2051"/>
            <a:gd name="T32" fmla="*/ 2147483646 w 1360"/>
            <a:gd name="T33" fmla="*/ 2147483646 h 2051"/>
            <a:gd name="T34" fmla="*/ 2147483646 w 1360"/>
            <a:gd name="T35" fmla="*/ 2147483646 h 2051"/>
            <a:gd name="T36" fmla="*/ 2147483646 w 1360"/>
            <a:gd name="T37" fmla="*/ 2147483646 h 2051"/>
            <a:gd name="T38" fmla="*/ 2147483646 w 1360"/>
            <a:gd name="T39" fmla="*/ 2147483646 h 2051"/>
            <a:gd name="T40" fmla="*/ 2147483646 w 1360"/>
            <a:gd name="T41" fmla="*/ 2147483646 h 2051"/>
            <a:gd name="T42" fmla="*/ 2147483646 w 1360"/>
            <a:gd name="T43" fmla="*/ 2147483646 h 2051"/>
            <a:gd name="T44" fmla="*/ 2147483646 w 1360"/>
            <a:gd name="T45" fmla="*/ 2147483646 h 2051"/>
            <a:gd name="T46" fmla="*/ 2147483646 w 1360"/>
            <a:gd name="T47" fmla="*/ 2147483646 h 2051"/>
            <a:gd name="T48" fmla="*/ 2147483646 w 1360"/>
            <a:gd name="T49" fmla="*/ 2147483646 h 2051"/>
            <a:gd name="T50" fmla="*/ 2147483646 w 1360"/>
            <a:gd name="T51" fmla="*/ 2147483646 h 2051"/>
            <a:gd name="T52" fmla="*/ 2147483646 w 1360"/>
            <a:gd name="T53" fmla="*/ 2147483646 h 2051"/>
            <a:gd name="T54" fmla="*/ 0 w 1360"/>
            <a:gd name="T55" fmla="*/ 2147483646 h 2051"/>
            <a:gd name="T56" fmla="*/ 2147483646 w 1360"/>
            <a:gd name="T57" fmla="*/ 2147483646 h 2051"/>
            <a:gd name="T58" fmla="*/ 2147483646 w 1360"/>
            <a:gd name="T59" fmla="*/ 2147483646 h 2051"/>
            <a:gd name="T60" fmla="*/ 2147483646 w 1360"/>
            <a:gd name="T61" fmla="*/ 2147483646 h 2051"/>
            <a:gd name="T62" fmla="*/ 2147483646 w 1360"/>
            <a:gd name="T63" fmla="*/ 2147483646 h 2051"/>
            <a:gd name="T64" fmla="*/ 2147483646 w 1360"/>
            <a:gd name="T65" fmla="*/ 2147483646 h 2051"/>
            <a:gd name="T66" fmla="*/ 2147483646 w 1360"/>
            <a:gd name="T67" fmla="*/ 2147483646 h 2051"/>
            <a:gd name="T68" fmla="*/ 2147483646 w 1360"/>
            <a:gd name="T69" fmla="*/ 2147483646 h 2051"/>
            <a:gd name="T70" fmla="*/ 2147483646 w 1360"/>
            <a:gd name="T71" fmla="*/ 2147483646 h 2051"/>
            <a:gd name="T72" fmla="*/ 2147483646 w 1360"/>
            <a:gd name="T73" fmla="*/ 0 h 2051"/>
            <a:gd name="T74" fmla="*/ 2147483646 w 1360"/>
            <a:gd name="T75" fmla="*/ 2147483646 h 2051"/>
            <a:gd name="T76" fmla="*/ 2147483646 w 1360"/>
            <a:gd name="T77" fmla="*/ 2147483646 h 2051"/>
            <a:gd name="T78" fmla="*/ 2147483646 w 1360"/>
            <a:gd name="T79" fmla="*/ 2147483646 h 2051"/>
            <a:gd name="T80" fmla="*/ 2147483646 w 1360"/>
            <a:gd name="T81" fmla="*/ 2147483646 h 2051"/>
            <a:gd name="T82" fmla="*/ 2147483646 w 1360"/>
            <a:gd name="T83" fmla="*/ 2147483646 h 2051"/>
            <a:gd name="T84" fmla="*/ 2147483646 w 1360"/>
            <a:gd name="T85" fmla="*/ 2147483646 h 2051"/>
            <a:gd name="T86" fmla="*/ 2147483646 w 1360"/>
            <a:gd name="T87" fmla="*/ 2147483646 h 2051"/>
            <a:gd name="T88" fmla="*/ 2147483646 w 1360"/>
            <a:gd name="T89" fmla="*/ 2147483646 h 2051"/>
            <a:gd name="T90" fmla="*/ 2147483646 w 1360"/>
            <a:gd name="T91" fmla="*/ 2147483646 h 2051"/>
            <a:gd name="T92" fmla="*/ 2147483646 w 1360"/>
            <a:gd name="T93" fmla="*/ 2147483646 h 2051"/>
            <a:gd name="T94" fmla="*/ 2147483646 w 1360"/>
            <a:gd name="T95" fmla="*/ 2147483646 h 2051"/>
            <a:gd name="T96" fmla="*/ 2147483646 w 1360"/>
            <a:gd name="T97" fmla="*/ 2147483646 h 2051"/>
            <a:gd name="T98" fmla="*/ 2147483646 w 1360"/>
            <a:gd name="T99" fmla="*/ 2147483646 h 2051"/>
            <a:gd name="T100" fmla="*/ 2147483646 w 1360"/>
            <a:gd name="T101" fmla="*/ 2147483646 h 2051"/>
            <a:gd name="T102" fmla="*/ 2147483646 w 1360"/>
            <a:gd name="T103" fmla="*/ 2147483646 h 2051"/>
            <a:gd name="T104" fmla="*/ 2147483646 w 1360"/>
            <a:gd name="T105" fmla="*/ 2147483646 h 2051"/>
            <a:gd name="T106" fmla="*/ 2147483646 w 1360"/>
            <a:gd name="T107" fmla="*/ 2147483646 h 2051"/>
            <a:gd name="T108" fmla="*/ 2147483646 w 1360"/>
            <a:gd name="T109" fmla="*/ 2147483646 h 2051"/>
            <a:gd name="T110" fmla="*/ 2147483646 w 1360"/>
            <a:gd name="T111" fmla="*/ 2147483646 h 2051"/>
            <a:gd name="T112" fmla="*/ 2147483646 w 1360"/>
            <a:gd name="T113" fmla="*/ 2147483646 h 2051"/>
            <a:gd name="T114" fmla="*/ 2147483646 w 1360"/>
            <a:gd name="T115" fmla="*/ 2147483646 h 20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360" h="2051">
              <a:moveTo>
                <a:pt x="1240" y="1976"/>
              </a:moveTo>
              <a:lnTo>
                <a:pt x="1166" y="1976"/>
              </a:lnTo>
              <a:lnTo>
                <a:pt x="1151" y="2021"/>
              </a:lnTo>
              <a:lnTo>
                <a:pt x="1121" y="2051"/>
              </a:lnTo>
              <a:lnTo>
                <a:pt x="1106" y="2006"/>
              </a:lnTo>
              <a:lnTo>
                <a:pt x="1061" y="1946"/>
              </a:lnTo>
              <a:lnTo>
                <a:pt x="1061" y="1901"/>
              </a:lnTo>
              <a:lnTo>
                <a:pt x="1106" y="1886"/>
              </a:lnTo>
              <a:lnTo>
                <a:pt x="1121" y="1856"/>
              </a:lnTo>
              <a:lnTo>
                <a:pt x="1106" y="1856"/>
              </a:lnTo>
              <a:lnTo>
                <a:pt x="1076" y="1826"/>
              </a:lnTo>
              <a:lnTo>
                <a:pt x="1016" y="1737"/>
              </a:lnTo>
              <a:lnTo>
                <a:pt x="971" y="1707"/>
              </a:lnTo>
              <a:lnTo>
                <a:pt x="942" y="1647"/>
              </a:lnTo>
              <a:lnTo>
                <a:pt x="912" y="1602"/>
              </a:lnTo>
              <a:lnTo>
                <a:pt x="882" y="1617"/>
              </a:lnTo>
              <a:lnTo>
                <a:pt x="852" y="1647"/>
              </a:lnTo>
              <a:lnTo>
                <a:pt x="822" y="1632"/>
              </a:lnTo>
              <a:lnTo>
                <a:pt x="762" y="1377"/>
              </a:lnTo>
              <a:lnTo>
                <a:pt x="658" y="1213"/>
              </a:lnTo>
              <a:lnTo>
                <a:pt x="553" y="1018"/>
              </a:lnTo>
              <a:lnTo>
                <a:pt x="448" y="943"/>
              </a:lnTo>
              <a:lnTo>
                <a:pt x="329" y="898"/>
              </a:lnTo>
              <a:lnTo>
                <a:pt x="314" y="689"/>
              </a:lnTo>
              <a:lnTo>
                <a:pt x="194" y="614"/>
              </a:lnTo>
              <a:lnTo>
                <a:pt x="105" y="629"/>
              </a:lnTo>
              <a:lnTo>
                <a:pt x="60" y="584"/>
              </a:lnTo>
              <a:lnTo>
                <a:pt x="0" y="494"/>
              </a:lnTo>
              <a:lnTo>
                <a:pt x="15" y="374"/>
              </a:lnTo>
              <a:lnTo>
                <a:pt x="30" y="165"/>
              </a:lnTo>
              <a:lnTo>
                <a:pt x="90" y="150"/>
              </a:lnTo>
              <a:lnTo>
                <a:pt x="149" y="135"/>
              </a:lnTo>
              <a:lnTo>
                <a:pt x="209" y="165"/>
              </a:lnTo>
              <a:lnTo>
                <a:pt x="314" y="195"/>
              </a:lnTo>
              <a:lnTo>
                <a:pt x="493" y="150"/>
              </a:lnTo>
              <a:lnTo>
                <a:pt x="553" y="60"/>
              </a:lnTo>
              <a:lnTo>
                <a:pt x="613" y="0"/>
              </a:lnTo>
              <a:lnTo>
                <a:pt x="777" y="150"/>
              </a:lnTo>
              <a:lnTo>
                <a:pt x="867" y="165"/>
              </a:lnTo>
              <a:lnTo>
                <a:pt x="912" y="539"/>
              </a:lnTo>
              <a:lnTo>
                <a:pt x="942" y="554"/>
              </a:lnTo>
              <a:lnTo>
                <a:pt x="942" y="599"/>
              </a:lnTo>
              <a:lnTo>
                <a:pt x="852" y="644"/>
              </a:lnTo>
              <a:lnTo>
                <a:pt x="762" y="659"/>
              </a:lnTo>
              <a:lnTo>
                <a:pt x="687" y="704"/>
              </a:lnTo>
              <a:lnTo>
                <a:pt x="717" y="764"/>
              </a:lnTo>
              <a:lnTo>
                <a:pt x="687" y="838"/>
              </a:lnTo>
              <a:lnTo>
                <a:pt x="986" y="1003"/>
              </a:lnTo>
              <a:lnTo>
                <a:pt x="1046" y="1063"/>
              </a:lnTo>
              <a:lnTo>
                <a:pt x="1136" y="1078"/>
              </a:lnTo>
              <a:lnTo>
                <a:pt x="1315" y="1048"/>
              </a:lnTo>
              <a:lnTo>
                <a:pt x="1270" y="1213"/>
              </a:lnTo>
              <a:lnTo>
                <a:pt x="1315" y="1347"/>
              </a:lnTo>
              <a:lnTo>
                <a:pt x="1315" y="1497"/>
              </a:lnTo>
              <a:lnTo>
                <a:pt x="1360" y="1707"/>
              </a:lnTo>
              <a:lnTo>
                <a:pt x="1330" y="1811"/>
              </a:lnTo>
              <a:lnTo>
                <a:pt x="1270" y="1901"/>
              </a:lnTo>
              <a:lnTo>
                <a:pt x="1240" y="1976"/>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16</xdr:col>
      <xdr:colOff>266700</xdr:colOff>
      <xdr:row>26</xdr:row>
      <xdr:rowOff>47625</xdr:rowOff>
    </xdr:from>
    <xdr:to>
      <xdr:col>19</xdr:col>
      <xdr:colOff>285750</xdr:colOff>
      <xdr:row>35</xdr:row>
      <xdr:rowOff>66675</xdr:rowOff>
    </xdr:to>
    <xdr:sp macro="" textlink="">
      <xdr:nvSpPr>
        <xdr:cNvPr id="31" name="Freeform 30">
          <a:extLst>
            <a:ext uri="{FF2B5EF4-FFF2-40B4-BE49-F238E27FC236}">
              <a16:creationId xmlns:a16="http://schemas.microsoft.com/office/drawing/2014/main" id="{45DCAC37-AF6F-449F-B79F-007A9BBD1DFB}"/>
            </a:ext>
          </a:extLst>
        </xdr:cNvPr>
        <xdr:cNvSpPr>
          <a:spLocks/>
        </xdr:cNvSpPr>
      </xdr:nvSpPr>
      <xdr:spPr bwMode="auto">
        <a:xfrm>
          <a:off x="10572750" y="4581525"/>
          <a:ext cx="2076450" cy="1562100"/>
        </a:xfrm>
        <a:custGeom>
          <a:avLst/>
          <a:gdLst>
            <a:gd name="T0" fmla="*/ 2147483646 w 3280"/>
            <a:gd name="T1" fmla="*/ 2147483646 h 2455"/>
            <a:gd name="T2" fmla="*/ 2147483646 w 3280"/>
            <a:gd name="T3" fmla="*/ 2147483646 h 2455"/>
            <a:gd name="T4" fmla="*/ 2147483646 w 3280"/>
            <a:gd name="T5" fmla="*/ 2147483646 h 2455"/>
            <a:gd name="T6" fmla="*/ 2147483646 w 3280"/>
            <a:gd name="T7" fmla="*/ 2147483646 h 2455"/>
            <a:gd name="T8" fmla="*/ 2147483646 w 3280"/>
            <a:gd name="T9" fmla="*/ 2147483646 h 2455"/>
            <a:gd name="T10" fmla="*/ 2147483646 w 3280"/>
            <a:gd name="T11" fmla="*/ 2147483646 h 2455"/>
            <a:gd name="T12" fmla="*/ 2147483646 w 3280"/>
            <a:gd name="T13" fmla="*/ 2147483646 h 2455"/>
            <a:gd name="T14" fmla="*/ 2147483646 w 3280"/>
            <a:gd name="T15" fmla="*/ 2147483646 h 2455"/>
            <a:gd name="T16" fmla="*/ 2147483646 w 3280"/>
            <a:gd name="T17" fmla="*/ 2147483646 h 2455"/>
            <a:gd name="T18" fmla="*/ 2147483646 w 3280"/>
            <a:gd name="T19" fmla="*/ 2147483646 h 2455"/>
            <a:gd name="T20" fmla="*/ 2147483646 w 3280"/>
            <a:gd name="T21" fmla="*/ 2147483646 h 2455"/>
            <a:gd name="T22" fmla="*/ 2147483646 w 3280"/>
            <a:gd name="T23" fmla="*/ 2147483646 h 2455"/>
            <a:gd name="T24" fmla="*/ 2147483646 w 3280"/>
            <a:gd name="T25" fmla="*/ 2147483646 h 2455"/>
            <a:gd name="T26" fmla="*/ 2147483646 w 3280"/>
            <a:gd name="T27" fmla="*/ 2147483646 h 2455"/>
            <a:gd name="T28" fmla="*/ 2147483646 w 3280"/>
            <a:gd name="T29" fmla="*/ 2147483646 h 2455"/>
            <a:gd name="T30" fmla="*/ 2147483646 w 3280"/>
            <a:gd name="T31" fmla="*/ 2147483646 h 2455"/>
            <a:gd name="T32" fmla="*/ 2147483646 w 3280"/>
            <a:gd name="T33" fmla="*/ 2147483646 h 2455"/>
            <a:gd name="T34" fmla="*/ 2147483646 w 3280"/>
            <a:gd name="T35" fmla="*/ 2147483646 h 2455"/>
            <a:gd name="T36" fmla="*/ 2147483646 w 3280"/>
            <a:gd name="T37" fmla="*/ 2147483646 h 2455"/>
            <a:gd name="T38" fmla="*/ 2147483646 w 3280"/>
            <a:gd name="T39" fmla="*/ 2147483646 h 2455"/>
            <a:gd name="T40" fmla="*/ 2147483646 w 3280"/>
            <a:gd name="T41" fmla="*/ 2147483646 h 2455"/>
            <a:gd name="T42" fmla="*/ 2147483646 w 3280"/>
            <a:gd name="T43" fmla="*/ 2147483646 h 2455"/>
            <a:gd name="T44" fmla="*/ 2147483646 w 3280"/>
            <a:gd name="T45" fmla="*/ 2147483646 h 2455"/>
            <a:gd name="T46" fmla="*/ 2147483646 w 3280"/>
            <a:gd name="T47" fmla="*/ 2147483646 h 2455"/>
            <a:gd name="T48" fmla="*/ 2147483646 w 3280"/>
            <a:gd name="T49" fmla="*/ 2147483646 h 2455"/>
            <a:gd name="T50" fmla="*/ 2147483646 w 3280"/>
            <a:gd name="T51" fmla="*/ 2147483646 h 2455"/>
            <a:gd name="T52" fmla="*/ 2147483646 w 3280"/>
            <a:gd name="T53" fmla="*/ 2147483646 h 2455"/>
            <a:gd name="T54" fmla="*/ 2147483646 w 3280"/>
            <a:gd name="T55" fmla="*/ 2147483646 h 2455"/>
            <a:gd name="T56" fmla="*/ 2147483646 w 3280"/>
            <a:gd name="T57" fmla="*/ 2147483646 h 2455"/>
            <a:gd name="T58" fmla="*/ 2147483646 w 3280"/>
            <a:gd name="T59" fmla="*/ 2147483646 h 2455"/>
            <a:gd name="T60" fmla="*/ 2147483646 w 3280"/>
            <a:gd name="T61" fmla="*/ 2147483646 h 2455"/>
            <a:gd name="T62" fmla="*/ 2147483646 w 3280"/>
            <a:gd name="T63" fmla="*/ 2147483646 h 2455"/>
            <a:gd name="T64" fmla="*/ 2147483646 w 3280"/>
            <a:gd name="T65" fmla="*/ 2147483646 h 2455"/>
            <a:gd name="T66" fmla="*/ 2147483646 w 3280"/>
            <a:gd name="T67" fmla="*/ 2147483646 h 2455"/>
            <a:gd name="T68" fmla="*/ 2147483646 w 3280"/>
            <a:gd name="T69" fmla="*/ 2147483646 h 2455"/>
            <a:gd name="T70" fmla="*/ 2147483646 w 3280"/>
            <a:gd name="T71" fmla="*/ 2147483646 h 2455"/>
            <a:gd name="T72" fmla="*/ 2147483646 w 3280"/>
            <a:gd name="T73" fmla="*/ 2147483646 h 2455"/>
            <a:gd name="T74" fmla="*/ 2147483646 w 3280"/>
            <a:gd name="T75" fmla="*/ 2147483646 h 2455"/>
            <a:gd name="T76" fmla="*/ 2147483646 w 3280"/>
            <a:gd name="T77" fmla="*/ 2147483646 h 2455"/>
            <a:gd name="T78" fmla="*/ 2147483646 w 3280"/>
            <a:gd name="T79" fmla="*/ 2147483646 h 2455"/>
            <a:gd name="T80" fmla="*/ 2147483646 w 3280"/>
            <a:gd name="T81" fmla="*/ 2147483646 h 2455"/>
            <a:gd name="T82" fmla="*/ 2147483646 w 3280"/>
            <a:gd name="T83" fmla="*/ 2147483646 h 2455"/>
            <a:gd name="T84" fmla="*/ 2147483646 w 3280"/>
            <a:gd name="T85" fmla="*/ 2147483646 h 2455"/>
            <a:gd name="T86" fmla="*/ 2147483646 w 3280"/>
            <a:gd name="T87" fmla="*/ 2147483646 h 2455"/>
            <a:gd name="T88" fmla="*/ 2147483646 w 3280"/>
            <a:gd name="T89" fmla="*/ 2147483646 h 2455"/>
            <a:gd name="T90" fmla="*/ 2147483646 w 3280"/>
            <a:gd name="T91" fmla="*/ 2147483646 h 2455"/>
            <a:gd name="T92" fmla="*/ 2147483646 w 3280"/>
            <a:gd name="T93" fmla="*/ 2147483646 h 2455"/>
            <a:gd name="T94" fmla="*/ 2147483646 w 3280"/>
            <a:gd name="T95" fmla="*/ 2147483646 h 2455"/>
            <a:gd name="T96" fmla="*/ 2147483646 w 3280"/>
            <a:gd name="T97" fmla="*/ 2147483646 h 2455"/>
            <a:gd name="T98" fmla="*/ 2147483646 w 3280"/>
            <a:gd name="T99" fmla="*/ 2147483646 h 2455"/>
            <a:gd name="T100" fmla="*/ 2147483646 w 3280"/>
            <a:gd name="T101" fmla="*/ 2147483646 h 2455"/>
            <a:gd name="T102" fmla="*/ 2147483646 w 3280"/>
            <a:gd name="T103" fmla="*/ 2147483646 h 2455"/>
            <a:gd name="T104" fmla="*/ 2147483646 w 3280"/>
            <a:gd name="T105" fmla="*/ 2147483646 h 2455"/>
            <a:gd name="T106" fmla="*/ 2147483646 w 3280"/>
            <a:gd name="T107" fmla="*/ 2147483646 h 2455"/>
            <a:gd name="T108" fmla="*/ 2147483646 w 3280"/>
            <a:gd name="T109" fmla="*/ 2147483646 h 2455"/>
            <a:gd name="T110" fmla="*/ 2147483646 w 3280"/>
            <a:gd name="T111" fmla="*/ 2147483646 h 24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3280" h="2455">
              <a:moveTo>
                <a:pt x="2182" y="1916"/>
              </a:moveTo>
              <a:lnTo>
                <a:pt x="2001" y="1886"/>
              </a:lnTo>
              <a:lnTo>
                <a:pt x="1926" y="1901"/>
              </a:lnTo>
              <a:lnTo>
                <a:pt x="1866" y="1916"/>
              </a:lnTo>
              <a:lnTo>
                <a:pt x="1836" y="1901"/>
              </a:lnTo>
              <a:lnTo>
                <a:pt x="1806" y="1736"/>
              </a:lnTo>
              <a:lnTo>
                <a:pt x="1700" y="1617"/>
              </a:lnTo>
              <a:lnTo>
                <a:pt x="1670" y="1692"/>
              </a:lnTo>
              <a:lnTo>
                <a:pt x="1640" y="1692"/>
              </a:lnTo>
              <a:lnTo>
                <a:pt x="1580" y="1692"/>
              </a:lnTo>
              <a:lnTo>
                <a:pt x="1520" y="1647"/>
              </a:lnTo>
              <a:lnTo>
                <a:pt x="1444" y="1707"/>
              </a:lnTo>
              <a:lnTo>
                <a:pt x="1354" y="1707"/>
              </a:lnTo>
              <a:lnTo>
                <a:pt x="1294" y="1721"/>
              </a:lnTo>
              <a:lnTo>
                <a:pt x="1174" y="1841"/>
              </a:lnTo>
              <a:lnTo>
                <a:pt x="1098" y="1916"/>
              </a:lnTo>
              <a:lnTo>
                <a:pt x="1053" y="2021"/>
              </a:lnTo>
              <a:lnTo>
                <a:pt x="1038" y="2036"/>
              </a:lnTo>
              <a:lnTo>
                <a:pt x="993" y="2021"/>
              </a:lnTo>
              <a:lnTo>
                <a:pt x="918" y="2081"/>
              </a:lnTo>
              <a:lnTo>
                <a:pt x="828" y="2096"/>
              </a:lnTo>
              <a:lnTo>
                <a:pt x="737" y="2081"/>
              </a:lnTo>
              <a:lnTo>
                <a:pt x="647" y="2365"/>
              </a:lnTo>
              <a:lnTo>
                <a:pt x="542" y="2455"/>
              </a:lnTo>
              <a:lnTo>
                <a:pt x="497" y="2395"/>
              </a:lnTo>
              <a:lnTo>
                <a:pt x="406" y="2395"/>
              </a:lnTo>
              <a:lnTo>
                <a:pt x="376" y="2425"/>
              </a:lnTo>
              <a:lnTo>
                <a:pt x="346" y="2410"/>
              </a:lnTo>
              <a:lnTo>
                <a:pt x="256" y="2365"/>
              </a:lnTo>
              <a:lnTo>
                <a:pt x="256" y="2111"/>
              </a:lnTo>
              <a:lnTo>
                <a:pt x="241" y="2066"/>
              </a:lnTo>
              <a:lnTo>
                <a:pt x="181" y="2066"/>
              </a:lnTo>
              <a:lnTo>
                <a:pt x="150" y="2081"/>
              </a:lnTo>
              <a:lnTo>
                <a:pt x="150" y="2066"/>
              </a:lnTo>
              <a:lnTo>
                <a:pt x="135" y="2051"/>
              </a:lnTo>
              <a:lnTo>
                <a:pt x="135" y="2006"/>
              </a:lnTo>
              <a:lnTo>
                <a:pt x="60" y="1976"/>
              </a:lnTo>
              <a:lnTo>
                <a:pt x="60" y="1901"/>
              </a:lnTo>
              <a:lnTo>
                <a:pt x="0" y="1841"/>
              </a:lnTo>
              <a:lnTo>
                <a:pt x="15" y="1766"/>
              </a:lnTo>
              <a:lnTo>
                <a:pt x="30" y="1692"/>
              </a:lnTo>
              <a:lnTo>
                <a:pt x="90" y="1647"/>
              </a:lnTo>
              <a:lnTo>
                <a:pt x="211" y="1557"/>
              </a:lnTo>
              <a:lnTo>
                <a:pt x="331" y="1467"/>
              </a:lnTo>
              <a:lnTo>
                <a:pt x="391" y="1332"/>
              </a:lnTo>
              <a:lnTo>
                <a:pt x="436" y="1287"/>
              </a:lnTo>
              <a:lnTo>
                <a:pt x="542" y="1287"/>
              </a:lnTo>
              <a:lnTo>
                <a:pt x="602" y="1332"/>
              </a:lnTo>
              <a:lnTo>
                <a:pt x="617" y="1362"/>
              </a:lnTo>
              <a:lnTo>
                <a:pt x="662" y="1362"/>
              </a:lnTo>
              <a:lnTo>
                <a:pt x="662" y="1198"/>
              </a:lnTo>
              <a:lnTo>
                <a:pt x="662" y="1108"/>
              </a:lnTo>
              <a:lnTo>
                <a:pt x="632" y="1033"/>
              </a:lnTo>
              <a:lnTo>
                <a:pt x="512" y="704"/>
              </a:lnTo>
              <a:lnTo>
                <a:pt x="647" y="554"/>
              </a:lnTo>
              <a:lnTo>
                <a:pt x="858" y="524"/>
              </a:lnTo>
              <a:lnTo>
                <a:pt x="978" y="479"/>
              </a:lnTo>
              <a:lnTo>
                <a:pt x="1098" y="539"/>
              </a:lnTo>
              <a:lnTo>
                <a:pt x="1369" y="524"/>
              </a:lnTo>
              <a:lnTo>
                <a:pt x="1550" y="479"/>
              </a:lnTo>
              <a:lnTo>
                <a:pt x="1640" y="329"/>
              </a:lnTo>
              <a:lnTo>
                <a:pt x="1670" y="225"/>
              </a:lnTo>
              <a:lnTo>
                <a:pt x="1655" y="135"/>
              </a:lnTo>
              <a:lnTo>
                <a:pt x="1745" y="15"/>
              </a:lnTo>
              <a:lnTo>
                <a:pt x="1866" y="0"/>
              </a:lnTo>
              <a:lnTo>
                <a:pt x="1971" y="15"/>
              </a:lnTo>
              <a:lnTo>
                <a:pt x="2091" y="15"/>
              </a:lnTo>
              <a:lnTo>
                <a:pt x="2182" y="60"/>
              </a:lnTo>
              <a:lnTo>
                <a:pt x="2257" y="75"/>
              </a:lnTo>
              <a:lnTo>
                <a:pt x="2287" y="90"/>
              </a:lnTo>
              <a:lnTo>
                <a:pt x="2302" y="135"/>
              </a:lnTo>
              <a:lnTo>
                <a:pt x="2287" y="210"/>
              </a:lnTo>
              <a:lnTo>
                <a:pt x="2242" y="269"/>
              </a:lnTo>
              <a:lnTo>
                <a:pt x="2197" y="329"/>
              </a:lnTo>
              <a:lnTo>
                <a:pt x="2182" y="344"/>
              </a:lnTo>
              <a:lnTo>
                <a:pt x="2197" y="359"/>
              </a:lnTo>
              <a:lnTo>
                <a:pt x="2242" y="404"/>
              </a:lnTo>
              <a:lnTo>
                <a:pt x="2347" y="434"/>
              </a:lnTo>
              <a:lnTo>
                <a:pt x="2693" y="359"/>
              </a:lnTo>
              <a:lnTo>
                <a:pt x="2753" y="389"/>
              </a:lnTo>
              <a:lnTo>
                <a:pt x="2753" y="479"/>
              </a:lnTo>
              <a:lnTo>
                <a:pt x="2799" y="524"/>
              </a:lnTo>
              <a:lnTo>
                <a:pt x="2874" y="539"/>
              </a:lnTo>
              <a:lnTo>
                <a:pt x="3009" y="599"/>
              </a:lnTo>
              <a:lnTo>
                <a:pt x="3084" y="629"/>
              </a:lnTo>
              <a:lnTo>
                <a:pt x="3175" y="629"/>
              </a:lnTo>
              <a:lnTo>
                <a:pt x="3190" y="704"/>
              </a:lnTo>
              <a:lnTo>
                <a:pt x="3175" y="748"/>
              </a:lnTo>
              <a:lnTo>
                <a:pt x="3205" y="808"/>
              </a:lnTo>
              <a:lnTo>
                <a:pt x="3175" y="898"/>
              </a:lnTo>
              <a:lnTo>
                <a:pt x="3190" y="958"/>
              </a:lnTo>
              <a:lnTo>
                <a:pt x="3235" y="988"/>
              </a:lnTo>
              <a:lnTo>
                <a:pt x="3280" y="1093"/>
              </a:lnTo>
              <a:lnTo>
                <a:pt x="3265" y="1228"/>
              </a:lnTo>
              <a:lnTo>
                <a:pt x="3084" y="1287"/>
              </a:lnTo>
              <a:lnTo>
                <a:pt x="3054" y="1317"/>
              </a:lnTo>
              <a:lnTo>
                <a:pt x="3039" y="1377"/>
              </a:lnTo>
              <a:lnTo>
                <a:pt x="2979" y="1452"/>
              </a:lnTo>
              <a:lnTo>
                <a:pt x="2949" y="1512"/>
              </a:lnTo>
              <a:lnTo>
                <a:pt x="2964" y="1572"/>
              </a:lnTo>
              <a:lnTo>
                <a:pt x="2934" y="1587"/>
              </a:lnTo>
              <a:lnTo>
                <a:pt x="2889" y="1557"/>
              </a:lnTo>
              <a:lnTo>
                <a:pt x="2874" y="1527"/>
              </a:lnTo>
              <a:lnTo>
                <a:pt x="2799" y="1527"/>
              </a:lnTo>
              <a:lnTo>
                <a:pt x="2753" y="1557"/>
              </a:lnTo>
              <a:lnTo>
                <a:pt x="2708" y="1602"/>
              </a:lnTo>
              <a:lnTo>
                <a:pt x="2633" y="1617"/>
              </a:lnTo>
              <a:lnTo>
                <a:pt x="2603" y="1692"/>
              </a:lnTo>
              <a:lnTo>
                <a:pt x="2633" y="1766"/>
              </a:lnTo>
              <a:lnTo>
                <a:pt x="2498" y="1811"/>
              </a:lnTo>
              <a:lnTo>
                <a:pt x="2468" y="1931"/>
              </a:lnTo>
              <a:lnTo>
                <a:pt x="2332" y="1946"/>
              </a:lnTo>
              <a:lnTo>
                <a:pt x="2182" y="1916"/>
              </a:lnTo>
            </a:path>
          </a:pathLst>
        </a:custGeom>
        <a:solidFill>
          <a:srgbClr val="93CDDD"/>
        </a:solidFill>
        <a:ln w="12700" cap="flat" cmpd="sng">
          <a:solidFill>
            <a:srgbClr val="000000"/>
          </a:solidFill>
          <a:prstDash val="solid"/>
          <a:round/>
          <a:headEnd type="none" w="med" len="med"/>
          <a:tailEnd type="none" w="med" len="med"/>
        </a:ln>
      </xdr:spPr>
    </xdr:sp>
    <xdr:clientData/>
  </xdr:twoCellAnchor>
  <xdr:twoCellAnchor>
    <xdr:from>
      <xdr:col>11</xdr:col>
      <xdr:colOff>381000</xdr:colOff>
      <xdr:row>12</xdr:row>
      <xdr:rowOff>161925</xdr:rowOff>
    </xdr:from>
    <xdr:to>
      <xdr:col>12</xdr:col>
      <xdr:colOff>228600</xdr:colOff>
      <xdr:row>14</xdr:row>
      <xdr:rowOff>47625</xdr:rowOff>
    </xdr:to>
    <xdr:sp macro="" textlink="">
      <xdr:nvSpPr>
        <xdr:cNvPr id="32" name="Text Box 31">
          <a:extLst>
            <a:ext uri="{FF2B5EF4-FFF2-40B4-BE49-F238E27FC236}">
              <a16:creationId xmlns:a16="http://schemas.microsoft.com/office/drawing/2014/main" id="{0679C44B-4F4F-41A5-BF70-56B431F90713}"/>
            </a:ext>
          </a:extLst>
        </xdr:cNvPr>
        <xdr:cNvSpPr txBox="1">
          <a:spLocks noChangeArrowheads="1"/>
        </xdr:cNvSpPr>
      </xdr:nvSpPr>
      <xdr:spPr bwMode="auto">
        <a:xfrm>
          <a:off x="7258050" y="2295525"/>
          <a:ext cx="5334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76200</xdr:colOff>
      <xdr:row>28</xdr:row>
      <xdr:rowOff>47625</xdr:rowOff>
    </xdr:from>
    <xdr:to>
      <xdr:col>11</xdr:col>
      <xdr:colOff>609600</xdr:colOff>
      <xdr:row>29</xdr:row>
      <xdr:rowOff>104775</xdr:rowOff>
    </xdr:to>
    <xdr:sp macro="" textlink="">
      <xdr:nvSpPr>
        <xdr:cNvPr id="33" name="Text Box 32">
          <a:extLst>
            <a:ext uri="{FF2B5EF4-FFF2-40B4-BE49-F238E27FC236}">
              <a16:creationId xmlns:a16="http://schemas.microsoft.com/office/drawing/2014/main" id="{69D0C1A4-60A6-4018-A37D-80166CC756B6}"/>
            </a:ext>
          </a:extLst>
        </xdr:cNvPr>
        <xdr:cNvSpPr txBox="1">
          <a:spLocks noChangeArrowheads="1"/>
        </xdr:cNvSpPr>
      </xdr:nvSpPr>
      <xdr:spPr bwMode="auto">
        <a:xfrm>
          <a:off x="6953250" y="4924425"/>
          <a:ext cx="5334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638175</xdr:colOff>
      <xdr:row>35</xdr:row>
      <xdr:rowOff>22225</xdr:rowOff>
    </xdr:from>
    <xdr:to>
      <xdr:col>11</xdr:col>
      <xdr:colOff>101771</xdr:colOff>
      <xdr:row>36</xdr:row>
      <xdr:rowOff>155575</xdr:rowOff>
    </xdr:to>
    <xdr:sp macro="" textlink="">
      <xdr:nvSpPr>
        <xdr:cNvPr id="34" name="Text Box 33">
          <a:extLst>
            <a:ext uri="{FF2B5EF4-FFF2-40B4-BE49-F238E27FC236}">
              <a16:creationId xmlns:a16="http://schemas.microsoft.com/office/drawing/2014/main" id="{6E59047A-2913-4DF2-91E2-A32B6BEB71BF}"/>
            </a:ext>
          </a:extLst>
        </xdr:cNvPr>
        <xdr:cNvSpPr txBox="1">
          <a:spLocks noChangeArrowheads="1"/>
        </xdr:cNvSpPr>
      </xdr:nvSpPr>
      <xdr:spPr bwMode="auto">
        <a:xfrm>
          <a:off x="6143625" y="6099175"/>
          <a:ext cx="835196"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上郡町</a:t>
          </a:r>
        </a:p>
      </xdr:txBody>
    </xdr:sp>
    <xdr:clientData/>
  </xdr:twoCellAnchor>
  <xdr:twoCellAnchor>
    <xdr:from>
      <xdr:col>13</xdr:col>
      <xdr:colOff>346075</xdr:colOff>
      <xdr:row>31</xdr:row>
      <xdr:rowOff>41275</xdr:rowOff>
    </xdr:from>
    <xdr:to>
      <xdr:col>14</xdr:col>
      <xdr:colOff>307975</xdr:colOff>
      <xdr:row>33</xdr:row>
      <xdr:rowOff>41275</xdr:rowOff>
    </xdr:to>
    <xdr:sp macro="" textlink="">
      <xdr:nvSpPr>
        <xdr:cNvPr id="35" name="Text Box 34">
          <a:extLst>
            <a:ext uri="{FF2B5EF4-FFF2-40B4-BE49-F238E27FC236}">
              <a16:creationId xmlns:a16="http://schemas.microsoft.com/office/drawing/2014/main" id="{ED1641DF-7411-4BFA-AC4A-6609CE9AB358}"/>
            </a:ext>
          </a:extLst>
        </xdr:cNvPr>
        <xdr:cNvSpPr txBox="1">
          <a:spLocks noChangeArrowheads="1"/>
        </xdr:cNvSpPr>
      </xdr:nvSpPr>
      <xdr:spPr bwMode="auto">
        <a:xfrm>
          <a:off x="8594725" y="5432425"/>
          <a:ext cx="6477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市川町</a:t>
          </a:r>
        </a:p>
      </xdr:txBody>
    </xdr:sp>
    <xdr:clientData/>
  </xdr:twoCellAnchor>
  <xdr:twoCellAnchor>
    <xdr:from>
      <xdr:col>14</xdr:col>
      <xdr:colOff>390525</xdr:colOff>
      <xdr:row>43</xdr:row>
      <xdr:rowOff>41275</xdr:rowOff>
    </xdr:from>
    <xdr:to>
      <xdr:col>15</xdr:col>
      <xdr:colOff>349296</xdr:colOff>
      <xdr:row>45</xdr:row>
      <xdr:rowOff>3175</xdr:rowOff>
    </xdr:to>
    <xdr:sp macro="" textlink="">
      <xdr:nvSpPr>
        <xdr:cNvPr id="36" name="Text Box 35">
          <a:extLst>
            <a:ext uri="{FF2B5EF4-FFF2-40B4-BE49-F238E27FC236}">
              <a16:creationId xmlns:a16="http://schemas.microsoft.com/office/drawing/2014/main" id="{CDB61037-F586-4327-9147-8D9438199F12}"/>
            </a:ext>
          </a:extLst>
        </xdr:cNvPr>
        <xdr:cNvSpPr txBox="1">
          <a:spLocks noChangeArrowheads="1"/>
        </xdr:cNvSpPr>
      </xdr:nvSpPr>
      <xdr:spPr bwMode="auto">
        <a:xfrm>
          <a:off x="9324975" y="7489825"/>
          <a:ext cx="644571"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稲美町</a:t>
          </a:r>
        </a:p>
      </xdr:txBody>
    </xdr:sp>
    <xdr:clientData/>
  </xdr:twoCellAnchor>
  <xdr:twoCellAnchor>
    <xdr:from>
      <xdr:col>13</xdr:col>
      <xdr:colOff>447675</xdr:colOff>
      <xdr:row>45</xdr:row>
      <xdr:rowOff>22225</xdr:rowOff>
    </xdr:from>
    <xdr:to>
      <xdr:col>14</xdr:col>
      <xdr:colOff>517536</xdr:colOff>
      <xdr:row>46</xdr:row>
      <xdr:rowOff>155575</xdr:rowOff>
    </xdr:to>
    <xdr:sp macro="" textlink="">
      <xdr:nvSpPr>
        <xdr:cNvPr id="37" name="Text Box 36">
          <a:extLst>
            <a:ext uri="{FF2B5EF4-FFF2-40B4-BE49-F238E27FC236}">
              <a16:creationId xmlns:a16="http://schemas.microsoft.com/office/drawing/2014/main" id="{958BCEED-B3F1-4163-AF2E-0FAF341C1123}"/>
            </a:ext>
          </a:extLst>
        </xdr:cNvPr>
        <xdr:cNvSpPr txBox="1">
          <a:spLocks noChangeArrowheads="1"/>
        </xdr:cNvSpPr>
      </xdr:nvSpPr>
      <xdr:spPr bwMode="auto">
        <a:xfrm>
          <a:off x="8696325" y="7813675"/>
          <a:ext cx="755661"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播磨町</a:t>
          </a:r>
        </a:p>
      </xdr:txBody>
    </xdr:sp>
    <xdr:clientData/>
  </xdr:twoCellAnchor>
  <xdr:twoCellAnchor>
    <xdr:from>
      <xdr:col>18</xdr:col>
      <xdr:colOff>447675</xdr:colOff>
      <xdr:row>36</xdr:row>
      <xdr:rowOff>0</xdr:rowOff>
    </xdr:from>
    <xdr:to>
      <xdr:col>19</xdr:col>
      <xdr:colOff>638175</xdr:colOff>
      <xdr:row>38</xdr:row>
      <xdr:rowOff>0</xdr:rowOff>
    </xdr:to>
    <xdr:sp macro="" textlink="">
      <xdr:nvSpPr>
        <xdr:cNvPr id="38" name="Text Box 37">
          <a:extLst>
            <a:ext uri="{FF2B5EF4-FFF2-40B4-BE49-F238E27FC236}">
              <a16:creationId xmlns:a16="http://schemas.microsoft.com/office/drawing/2014/main" id="{CB4F28F9-BFEF-467F-8A9A-46D6D0950534}"/>
            </a:ext>
          </a:extLst>
        </xdr:cNvPr>
        <xdr:cNvSpPr txBox="1">
          <a:spLocks noChangeArrowheads="1"/>
        </xdr:cNvSpPr>
      </xdr:nvSpPr>
      <xdr:spPr bwMode="auto">
        <a:xfrm>
          <a:off x="12125325" y="6248400"/>
          <a:ext cx="8763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猪名川町</a:t>
          </a:r>
        </a:p>
      </xdr:txBody>
    </xdr:sp>
    <xdr:clientData/>
  </xdr:twoCellAnchor>
  <xdr:twoCellAnchor>
    <xdr:from>
      <xdr:col>16</xdr:col>
      <xdr:colOff>250825</xdr:colOff>
      <xdr:row>44</xdr:row>
      <xdr:rowOff>3175</xdr:rowOff>
    </xdr:from>
    <xdr:to>
      <xdr:col>17</xdr:col>
      <xdr:colOff>330240</xdr:colOff>
      <xdr:row>46</xdr:row>
      <xdr:rowOff>3175</xdr:rowOff>
    </xdr:to>
    <xdr:sp macro="" textlink="">
      <xdr:nvSpPr>
        <xdr:cNvPr id="39" name="Text Box 38">
          <a:extLst>
            <a:ext uri="{FF2B5EF4-FFF2-40B4-BE49-F238E27FC236}">
              <a16:creationId xmlns:a16="http://schemas.microsoft.com/office/drawing/2014/main" id="{DD8828EA-26D3-4353-8190-A7996D018C88}"/>
            </a:ext>
          </a:extLst>
        </xdr:cNvPr>
        <xdr:cNvSpPr txBox="1">
          <a:spLocks noChangeArrowheads="1"/>
        </xdr:cNvSpPr>
      </xdr:nvSpPr>
      <xdr:spPr bwMode="auto">
        <a:xfrm>
          <a:off x="10556875" y="7623175"/>
          <a:ext cx="76521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神戸市</a:t>
          </a:r>
        </a:p>
      </xdr:txBody>
    </xdr:sp>
    <xdr:clientData/>
  </xdr:twoCellAnchor>
  <xdr:twoCellAnchor>
    <xdr:from>
      <xdr:col>18</xdr:col>
      <xdr:colOff>38100</xdr:colOff>
      <xdr:row>45</xdr:row>
      <xdr:rowOff>22225</xdr:rowOff>
    </xdr:from>
    <xdr:to>
      <xdr:col>19</xdr:col>
      <xdr:colOff>0</xdr:colOff>
      <xdr:row>47</xdr:row>
      <xdr:rowOff>22225</xdr:rowOff>
    </xdr:to>
    <xdr:sp macro="" textlink="">
      <xdr:nvSpPr>
        <xdr:cNvPr id="40" name="Text Box 39">
          <a:extLst>
            <a:ext uri="{FF2B5EF4-FFF2-40B4-BE49-F238E27FC236}">
              <a16:creationId xmlns:a16="http://schemas.microsoft.com/office/drawing/2014/main" id="{F1669676-E84A-4D05-A3F5-5B9551797E88}"/>
            </a:ext>
          </a:extLst>
        </xdr:cNvPr>
        <xdr:cNvSpPr txBox="1">
          <a:spLocks noChangeArrowheads="1"/>
        </xdr:cNvSpPr>
      </xdr:nvSpPr>
      <xdr:spPr bwMode="auto">
        <a:xfrm>
          <a:off x="11715750" y="7813675"/>
          <a:ext cx="6477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芦屋市</a:t>
          </a:r>
        </a:p>
      </xdr:txBody>
    </xdr:sp>
    <xdr:clientData/>
  </xdr:twoCellAnchor>
  <xdr:twoCellAnchor>
    <xdr:from>
      <xdr:col>18</xdr:col>
      <xdr:colOff>149225</xdr:colOff>
      <xdr:row>43</xdr:row>
      <xdr:rowOff>98425</xdr:rowOff>
    </xdr:from>
    <xdr:to>
      <xdr:col>19</xdr:col>
      <xdr:colOff>308123</xdr:colOff>
      <xdr:row>45</xdr:row>
      <xdr:rowOff>98425</xdr:rowOff>
    </xdr:to>
    <xdr:sp macro="" textlink="">
      <xdr:nvSpPr>
        <xdr:cNvPr id="41" name="Text Box 40">
          <a:extLst>
            <a:ext uri="{FF2B5EF4-FFF2-40B4-BE49-F238E27FC236}">
              <a16:creationId xmlns:a16="http://schemas.microsoft.com/office/drawing/2014/main" id="{89DC6918-8E0B-4436-BD38-0C64C6D29007}"/>
            </a:ext>
          </a:extLst>
        </xdr:cNvPr>
        <xdr:cNvSpPr txBox="1">
          <a:spLocks noChangeArrowheads="1"/>
        </xdr:cNvSpPr>
      </xdr:nvSpPr>
      <xdr:spPr bwMode="auto">
        <a:xfrm>
          <a:off x="11826875" y="7546975"/>
          <a:ext cx="844698"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西宮市</a:t>
          </a:r>
        </a:p>
      </xdr:txBody>
    </xdr:sp>
    <xdr:clientData/>
  </xdr:twoCellAnchor>
  <xdr:twoCellAnchor>
    <xdr:from>
      <xdr:col>18</xdr:col>
      <xdr:colOff>647700</xdr:colOff>
      <xdr:row>44</xdr:row>
      <xdr:rowOff>79375</xdr:rowOff>
    </xdr:from>
    <xdr:to>
      <xdr:col>20</xdr:col>
      <xdr:colOff>250662</xdr:colOff>
      <xdr:row>46</xdr:row>
      <xdr:rowOff>79375</xdr:rowOff>
    </xdr:to>
    <xdr:sp macro="" textlink="">
      <xdr:nvSpPr>
        <xdr:cNvPr id="42" name="Text Box 41">
          <a:extLst>
            <a:ext uri="{FF2B5EF4-FFF2-40B4-BE49-F238E27FC236}">
              <a16:creationId xmlns:a16="http://schemas.microsoft.com/office/drawing/2014/main" id="{927C2DAE-3F0E-4477-8769-39C5D2D4C6DE}"/>
            </a:ext>
          </a:extLst>
        </xdr:cNvPr>
        <xdr:cNvSpPr txBox="1">
          <a:spLocks noChangeArrowheads="1"/>
        </xdr:cNvSpPr>
      </xdr:nvSpPr>
      <xdr:spPr bwMode="auto">
        <a:xfrm>
          <a:off x="12325350" y="7699375"/>
          <a:ext cx="974562"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尼崎市</a:t>
          </a:r>
        </a:p>
      </xdr:txBody>
    </xdr:sp>
    <xdr:clientData/>
  </xdr:twoCellAnchor>
  <xdr:twoCellAnchor>
    <xdr:from>
      <xdr:col>19</xdr:col>
      <xdr:colOff>3176</xdr:colOff>
      <xdr:row>42</xdr:row>
      <xdr:rowOff>79375</xdr:rowOff>
    </xdr:from>
    <xdr:to>
      <xdr:col>20</xdr:col>
      <xdr:colOff>22226</xdr:colOff>
      <xdr:row>44</xdr:row>
      <xdr:rowOff>79375</xdr:rowOff>
    </xdr:to>
    <xdr:sp macro="" textlink="">
      <xdr:nvSpPr>
        <xdr:cNvPr id="43" name="Text Box 42">
          <a:extLst>
            <a:ext uri="{FF2B5EF4-FFF2-40B4-BE49-F238E27FC236}">
              <a16:creationId xmlns:a16="http://schemas.microsoft.com/office/drawing/2014/main" id="{2D489EB1-F1A1-4E90-A8B3-7D73B93D2B16}"/>
            </a:ext>
          </a:extLst>
        </xdr:cNvPr>
        <xdr:cNvSpPr txBox="1">
          <a:spLocks noChangeArrowheads="1"/>
        </xdr:cNvSpPr>
      </xdr:nvSpPr>
      <xdr:spPr bwMode="auto">
        <a:xfrm>
          <a:off x="12366626" y="7356475"/>
          <a:ext cx="70485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伊丹市</a:t>
          </a:r>
        </a:p>
      </xdr:txBody>
    </xdr:sp>
    <xdr:clientData/>
  </xdr:twoCellAnchor>
  <xdr:twoCellAnchor>
    <xdr:from>
      <xdr:col>18</xdr:col>
      <xdr:colOff>307975</xdr:colOff>
      <xdr:row>40</xdr:row>
      <xdr:rowOff>41275</xdr:rowOff>
    </xdr:from>
    <xdr:to>
      <xdr:col>19</xdr:col>
      <xdr:colOff>447691</xdr:colOff>
      <xdr:row>42</xdr:row>
      <xdr:rowOff>3175</xdr:rowOff>
    </xdr:to>
    <xdr:sp macro="" textlink="">
      <xdr:nvSpPr>
        <xdr:cNvPr id="44" name="Text Box 43">
          <a:extLst>
            <a:ext uri="{FF2B5EF4-FFF2-40B4-BE49-F238E27FC236}">
              <a16:creationId xmlns:a16="http://schemas.microsoft.com/office/drawing/2014/main" id="{DA51C9E7-AC6F-4F69-A819-41BE675FF88D}"/>
            </a:ext>
          </a:extLst>
        </xdr:cNvPr>
        <xdr:cNvSpPr txBox="1">
          <a:spLocks noChangeArrowheads="1"/>
        </xdr:cNvSpPr>
      </xdr:nvSpPr>
      <xdr:spPr bwMode="auto">
        <a:xfrm>
          <a:off x="11985625" y="6975475"/>
          <a:ext cx="825516"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宝塚市</a:t>
          </a:r>
        </a:p>
      </xdr:txBody>
    </xdr:sp>
    <xdr:clientData/>
  </xdr:twoCellAnchor>
  <xdr:twoCellAnchor>
    <xdr:from>
      <xdr:col>19</xdr:col>
      <xdr:colOff>60325</xdr:colOff>
      <xdr:row>38</xdr:row>
      <xdr:rowOff>41275</xdr:rowOff>
    </xdr:from>
    <xdr:to>
      <xdr:col>20</xdr:col>
      <xdr:colOff>415806</xdr:colOff>
      <xdr:row>40</xdr:row>
      <xdr:rowOff>41275</xdr:rowOff>
    </xdr:to>
    <xdr:sp macro="" textlink="">
      <xdr:nvSpPr>
        <xdr:cNvPr id="45" name="Text Box 44">
          <a:extLst>
            <a:ext uri="{FF2B5EF4-FFF2-40B4-BE49-F238E27FC236}">
              <a16:creationId xmlns:a16="http://schemas.microsoft.com/office/drawing/2014/main" id="{994F3D63-8056-438F-AFF4-BAAD9933537D}"/>
            </a:ext>
          </a:extLst>
        </xdr:cNvPr>
        <xdr:cNvSpPr txBox="1">
          <a:spLocks noChangeArrowheads="1"/>
        </xdr:cNvSpPr>
      </xdr:nvSpPr>
      <xdr:spPr bwMode="auto">
        <a:xfrm>
          <a:off x="12423775" y="6632575"/>
          <a:ext cx="1041281"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川西市</a:t>
          </a:r>
        </a:p>
      </xdr:txBody>
    </xdr:sp>
    <xdr:clientData/>
  </xdr:twoCellAnchor>
  <xdr:twoCellAnchor>
    <xdr:from>
      <xdr:col>14</xdr:col>
      <xdr:colOff>457200</xdr:colOff>
      <xdr:row>46</xdr:row>
      <xdr:rowOff>98425</xdr:rowOff>
    </xdr:from>
    <xdr:to>
      <xdr:col>15</xdr:col>
      <xdr:colOff>536615</xdr:colOff>
      <xdr:row>48</xdr:row>
      <xdr:rowOff>155814</xdr:rowOff>
    </xdr:to>
    <xdr:sp macro="" textlink="">
      <xdr:nvSpPr>
        <xdr:cNvPr id="46" name="Text Box 45">
          <a:extLst>
            <a:ext uri="{FF2B5EF4-FFF2-40B4-BE49-F238E27FC236}">
              <a16:creationId xmlns:a16="http://schemas.microsoft.com/office/drawing/2014/main" id="{07BE1068-2D30-4F3D-A1DD-AB7845513AFA}"/>
            </a:ext>
          </a:extLst>
        </xdr:cNvPr>
        <xdr:cNvSpPr txBox="1">
          <a:spLocks noChangeArrowheads="1"/>
        </xdr:cNvSpPr>
      </xdr:nvSpPr>
      <xdr:spPr bwMode="auto">
        <a:xfrm>
          <a:off x="9391650" y="8061325"/>
          <a:ext cx="765215" cy="400289"/>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明石市</a:t>
          </a:r>
        </a:p>
      </xdr:txBody>
    </xdr:sp>
    <xdr:clientData/>
  </xdr:twoCellAnchor>
  <xdr:twoCellAnchor>
    <xdr:from>
      <xdr:col>13</xdr:col>
      <xdr:colOff>139700</xdr:colOff>
      <xdr:row>43</xdr:row>
      <xdr:rowOff>22225</xdr:rowOff>
    </xdr:from>
    <xdr:to>
      <xdr:col>14</xdr:col>
      <xdr:colOff>149225</xdr:colOff>
      <xdr:row>45</xdr:row>
      <xdr:rowOff>22225</xdr:rowOff>
    </xdr:to>
    <xdr:sp macro="" textlink="">
      <xdr:nvSpPr>
        <xdr:cNvPr id="47" name="Text Box 46">
          <a:extLst>
            <a:ext uri="{FF2B5EF4-FFF2-40B4-BE49-F238E27FC236}">
              <a16:creationId xmlns:a16="http://schemas.microsoft.com/office/drawing/2014/main" id="{40B7B80F-E9C1-42E1-BB63-2DE9708FC15E}"/>
            </a:ext>
          </a:extLst>
        </xdr:cNvPr>
        <xdr:cNvSpPr txBox="1">
          <a:spLocks noChangeArrowheads="1"/>
        </xdr:cNvSpPr>
      </xdr:nvSpPr>
      <xdr:spPr bwMode="auto">
        <a:xfrm>
          <a:off x="8388350" y="7470775"/>
          <a:ext cx="69532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高砂市</a:t>
          </a:r>
        </a:p>
      </xdr:txBody>
    </xdr:sp>
    <xdr:clientData/>
  </xdr:twoCellAnchor>
  <xdr:twoCellAnchor>
    <xdr:from>
      <xdr:col>9</xdr:col>
      <xdr:colOff>558800</xdr:colOff>
      <xdr:row>39</xdr:row>
      <xdr:rowOff>79375</xdr:rowOff>
    </xdr:from>
    <xdr:to>
      <xdr:col>10</xdr:col>
      <xdr:colOff>666937</xdr:colOff>
      <xdr:row>41</xdr:row>
      <xdr:rowOff>79375</xdr:rowOff>
    </xdr:to>
    <xdr:sp macro="" textlink="">
      <xdr:nvSpPr>
        <xdr:cNvPr id="48" name="Text Box 47">
          <a:extLst>
            <a:ext uri="{FF2B5EF4-FFF2-40B4-BE49-F238E27FC236}">
              <a16:creationId xmlns:a16="http://schemas.microsoft.com/office/drawing/2014/main" id="{98C9D641-8B21-4280-8633-A68F70B3195B}"/>
            </a:ext>
          </a:extLst>
        </xdr:cNvPr>
        <xdr:cNvSpPr txBox="1">
          <a:spLocks noChangeArrowheads="1"/>
        </xdr:cNvSpPr>
      </xdr:nvSpPr>
      <xdr:spPr bwMode="auto">
        <a:xfrm>
          <a:off x="6064250" y="6842125"/>
          <a:ext cx="793937"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赤穂市</a:t>
          </a:r>
        </a:p>
      </xdr:txBody>
    </xdr:sp>
    <xdr:clientData/>
  </xdr:twoCellAnchor>
  <xdr:twoCellAnchor>
    <xdr:from>
      <xdr:col>14</xdr:col>
      <xdr:colOff>0</xdr:colOff>
      <xdr:row>40</xdr:row>
      <xdr:rowOff>41275</xdr:rowOff>
    </xdr:from>
    <xdr:to>
      <xdr:col>15</xdr:col>
      <xdr:colOff>228600</xdr:colOff>
      <xdr:row>42</xdr:row>
      <xdr:rowOff>41275</xdr:rowOff>
    </xdr:to>
    <xdr:sp macro="" textlink="">
      <xdr:nvSpPr>
        <xdr:cNvPr id="49" name="Text Box 48">
          <a:extLst>
            <a:ext uri="{FF2B5EF4-FFF2-40B4-BE49-F238E27FC236}">
              <a16:creationId xmlns:a16="http://schemas.microsoft.com/office/drawing/2014/main" id="{7956F0EC-1D85-47E7-BED1-BFA09F76633A}"/>
            </a:ext>
          </a:extLst>
        </xdr:cNvPr>
        <xdr:cNvSpPr txBox="1">
          <a:spLocks noChangeArrowheads="1"/>
        </xdr:cNvSpPr>
      </xdr:nvSpPr>
      <xdr:spPr bwMode="auto">
        <a:xfrm>
          <a:off x="8934450" y="6975475"/>
          <a:ext cx="9144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加古川市</a:t>
          </a:r>
        </a:p>
      </xdr:txBody>
    </xdr:sp>
    <xdr:clientData/>
  </xdr:twoCellAnchor>
  <xdr:twoCellAnchor>
    <xdr:from>
      <xdr:col>17</xdr:col>
      <xdr:colOff>149225</xdr:colOff>
      <xdr:row>34</xdr:row>
      <xdr:rowOff>155575</xdr:rowOff>
    </xdr:from>
    <xdr:to>
      <xdr:col>18</xdr:col>
      <xdr:colOff>231792</xdr:colOff>
      <xdr:row>36</xdr:row>
      <xdr:rowOff>155575</xdr:rowOff>
    </xdr:to>
    <xdr:sp macro="" textlink="">
      <xdr:nvSpPr>
        <xdr:cNvPr id="50" name="Text Box 49">
          <a:extLst>
            <a:ext uri="{FF2B5EF4-FFF2-40B4-BE49-F238E27FC236}">
              <a16:creationId xmlns:a16="http://schemas.microsoft.com/office/drawing/2014/main" id="{F84E49BB-11B8-4322-A63C-E7E2110A9684}"/>
            </a:ext>
          </a:extLst>
        </xdr:cNvPr>
        <xdr:cNvSpPr txBox="1">
          <a:spLocks noChangeArrowheads="1"/>
        </xdr:cNvSpPr>
      </xdr:nvSpPr>
      <xdr:spPr bwMode="auto">
        <a:xfrm>
          <a:off x="11141075" y="6061075"/>
          <a:ext cx="768367"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三田市</a:t>
          </a:r>
        </a:p>
      </xdr:txBody>
    </xdr:sp>
    <xdr:clientData/>
  </xdr:twoCellAnchor>
  <xdr:twoCellAnchor>
    <xdr:from>
      <xdr:col>14</xdr:col>
      <xdr:colOff>0</xdr:colOff>
      <xdr:row>34</xdr:row>
      <xdr:rowOff>155575</xdr:rowOff>
    </xdr:from>
    <xdr:to>
      <xdr:col>15</xdr:col>
      <xdr:colOff>219148</xdr:colOff>
      <xdr:row>36</xdr:row>
      <xdr:rowOff>155575</xdr:rowOff>
    </xdr:to>
    <xdr:sp macro="" textlink="">
      <xdr:nvSpPr>
        <xdr:cNvPr id="51" name="Text Box 50">
          <a:extLst>
            <a:ext uri="{FF2B5EF4-FFF2-40B4-BE49-F238E27FC236}">
              <a16:creationId xmlns:a16="http://schemas.microsoft.com/office/drawing/2014/main" id="{387089DE-2899-48B9-A556-2A7BB6211F3D}"/>
            </a:ext>
          </a:extLst>
        </xdr:cNvPr>
        <xdr:cNvSpPr txBox="1">
          <a:spLocks noChangeArrowheads="1"/>
        </xdr:cNvSpPr>
      </xdr:nvSpPr>
      <xdr:spPr bwMode="auto">
        <a:xfrm>
          <a:off x="8934450" y="6061075"/>
          <a:ext cx="904948"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加西市</a:t>
          </a:r>
        </a:p>
      </xdr:txBody>
    </xdr:sp>
    <xdr:clientData/>
  </xdr:twoCellAnchor>
  <xdr:twoCellAnchor>
    <xdr:from>
      <xdr:col>14</xdr:col>
      <xdr:colOff>606425</xdr:colOff>
      <xdr:row>38</xdr:row>
      <xdr:rowOff>41275</xdr:rowOff>
    </xdr:from>
    <xdr:to>
      <xdr:col>15</xdr:col>
      <xdr:colOff>647575</xdr:colOff>
      <xdr:row>40</xdr:row>
      <xdr:rowOff>41275</xdr:rowOff>
    </xdr:to>
    <xdr:sp macro="" textlink="">
      <xdr:nvSpPr>
        <xdr:cNvPr id="52" name="Text Box 51">
          <a:extLst>
            <a:ext uri="{FF2B5EF4-FFF2-40B4-BE49-F238E27FC236}">
              <a16:creationId xmlns:a16="http://schemas.microsoft.com/office/drawing/2014/main" id="{CD6AEC17-66A8-4A69-87B3-E3ABB18B1497}"/>
            </a:ext>
          </a:extLst>
        </xdr:cNvPr>
        <xdr:cNvSpPr txBox="1">
          <a:spLocks noChangeArrowheads="1"/>
        </xdr:cNvSpPr>
      </xdr:nvSpPr>
      <xdr:spPr bwMode="auto">
        <a:xfrm>
          <a:off x="9540875" y="6632575"/>
          <a:ext cx="72695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小野市</a:t>
          </a:r>
        </a:p>
      </xdr:txBody>
    </xdr:sp>
    <xdr:clientData/>
  </xdr:twoCellAnchor>
  <xdr:twoCellAnchor>
    <xdr:from>
      <xdr:col>13</xdr:col>
      <xdr:colOff>190500</xdr:colOff>
      <xdr:row>34</xdr:row>
      <xdr:rowOff>0</xdr:rowOff>
    </xdr:from>
    <xdr:to>
      <xdr:col>14</xdr:col>
      <xdr:colOff>308013</xdr:colOff>
      <xdr:row>36</xdr:row>
      <xdr:rowOff>0</xdr:rowOff>
    </xdr:to>
    <xdr:sp macro="" textlink="">
      <xdr:nvSpPr>
        <xdr:cNvPr id="53" name="Text Box 52">
          <a:extLst>
            <a:ext uri="{FF2B5EF4-FFF2-40B4-BE49-F238E27FC236}">
              <a16:creationId xmlns:a16="http://schemas.microsoft.com/office/drawing/2014/main" id="{4D3E9EEE-E98D-4ADD-AF93-A3B57E77C75D}"/>
            </a:ext>
          </a:extLst>
        </xdr:cNvPr>
        <xdr:cNvSpPr txBox="1">
          <a:spLocks noChangeArrowheads="1"/>
        </xdr:cNvSpPr>
      </xdr:nvSpPr>
      <xdr:spPr bwMode="auto">
        <a:xfrm>
          <a:off x="8439150" y="5905500"/>
          <a:ext cx="803313"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福崎町</a:t>
          </a:r>
        </a:p>
      </xdr:txBody>
    </xdr:sp>
    <xdr:clientData/>
  </xdr:twoCellAnchor>
  <xdr:twoCellAnchor>
    <xdr:from>
      <xdr:col>11</xdr:col>
      <xdr:colOff>485775</xdr:colOff>
      <xdr:row>13</xdr:row>
      <xdr:rowOff>104775</xdr:rowOff>
    </xdr:from>
    <xdr:to>
      <xdr:col>14</xdr:col>
      <xdr:colOff>628650</xdr:colOff>
      <xdr:row>22</xdr:row>
      <xdr:rowOff>38100</xdr:rowOff>
    </xdr:to>
    <xdr:sp macro="" textlink="">
      <xdr:nvSpPr>
        <xdr:cNvPr id="54" name="Freeform 53">
          <a:extLst>
            <a:ext uri="{FF2B5EF4-FFF2-40B4-BE49-F238E27FC236}">
              <a16:creationId xmlns:a16="http://schemas.microsoft.com/office/drawing/2014/main" id="{72F15F40-9D21-4C5A-ADF5-6CF9FD765D73}"/>
            </a:ext>
          </a:extLst>
        </xdr:cNvPr>
        <xdr:cNvSpPr>
          <a:spLocks/>
        </xdr:cNvSpPr>
      </xdr:nvSpPr>
      <xdr:spPr bwMode="auto">
        <a:xfrm>
          <a:off x="7362825" y="2409825"/>
          <a:ext cx="2200275" cy="1476375"/>
        </a:xfrm>
        <a:custGeom>
          <a:avLst/>
          <a:gdLst>
            <a:gd name="T0" fmla="*/ 2147483646 w 231"/>
            <a:gd name="T1" fmla="*/ 2147483646 h 155"/>
            <a:gd name="T2" fmla="*/ 0 w 231"/>
            <a:gd name="T3" fmla="*/ 2147483646 h 155"/>
            <a:gd name="T4" fmla="*/ 2147483646 w 231"/>
            <a:gd name="T5" fmla="*/ 2147483646 h 155"/>
            <a:gd name="T6" fmla="*/ 2147483646 w 231"/>
            <a:gd name="T7" fmla="*/ 2147483646 h 155"/>
            <a:gd name="T8" fmla="*/ 2147483646 w 231"/>
            <a:gd name="T9" fmla="*/ 2147483646 h 155"/>
            <a:gd name="T10" fmla="*/ 2147483646 w 231"/>
            <a:gd name="T11" fmla="*/ 2147483646 h 155"/>
            <a:gd name="T12" fmla="*/ 2147483646 w 231"/>
            <a:gd name="T13" fmla="*/ 2147483646 h 155"/>
            <a:gd name="T14" fmla="*/ 2147483646 w 231"/>
            <a:gd name="T15" fmla="*/ 2147483646 h 155"/>
            <a:gd name="T16" fmla="*/ 2147483646 w 231"/>
            <a:gd name="T17" fmla="*/ 2147483646 h 155"/>
            <a:gd name="T18" fmla="*/ 2147483646 w 231"/>
            <a:gd name="T19" fmla="*/ 2147483646 h 155"/>
            <a:gd name="T20" fmla="*/ 2147483646 w 231"/>
            <a:gd name="T21" fmla="*/ 2147483646 h 155"/>
            <a:gd name="T22" fmla="*/ 2147483646 w 231"/>
            <a:gd name="T23" fmla="*/ 2147483646 h 155"/>
            <a:gd name="T24" fmla="*/ 2147483646 w 231"/>
            <a:gd name="T25" fmla="*/ 2147483646 h 155"/>
            <a:gd name="T26" fmla="*/ 2147483646 w 231"/>
            <a:gd name="T27" fmla="*/ 2147483646 h 155"/>
            <a:gd name="T28" fmla="*/ 2147483646 w 231"/>
            <a:gd name="T29" fmla="*/ 2147483646 h 155"/>
            <a:gd name="T30" fmla="*/ 2147483646 w 231"/>
            <a:gd name="T31" fmla="*/ 2147483646 h 155"/>
            <a:gd name="T32" fmla="*/ 2147483646 w 231"/>
            <a:gd name="T33" fmla="*/ 2147483646 h 155"/>
            <a:gd name="T34" fmla="*/ 2147483646 w 231"/>
            <a:gd name="T35" fmla="*/ 2147483646 h 155"/>
            <a:gd name="T36" fmla="*/ 2147483646 w 231"/>
            <a:gd name="T37" fmla="*/ 2147483646 h 155"/>
            <a:gd name="T38" fmla="*/ 2147483646 w 231"/>
            <a:gd name="T39" fmla="*/ 2147483646 h 155"/>
            <a:gd name="T40" fmla="*/ 2147483646 w 231"/>
            <a:gd name="T41" fmla="*/ 2147483646 h 155"/>
            <a:gd name="T42" fmla="*/ 2147483646 w 231"/>
            <a:gd name="T43" fmla="*/ 2147483646 h 155"/>
            <a:gd name="T44" fmla="*/ 2147483646 w 231"/>
            <a:gd name="T45" fmla="*/ 2147483646 h 155"/>
            <a:gd name="T46" fmla="*/ 2147483646 w 231"/>
            <a:gd name="T47" fmla="*/ 2147483646 h 155"/>
            <a:gd name="T48" fmla="*/ 2147483646 w 231"/>
            <a:gd name="T49" fmla="*/ 2147483646 h 155"/>
            <a:gd name="T50" fmla="*/ 2147483646 w 231"/>
            <a:gd name="T51" fmla="*/ 2147483646 h 155"/>
            <a:gd name="T52" fmla="*/ 2147483646 w 231"/>
            <a:gd name="T53" fmla="*/ 2147483646 h 155"/>
            <a:gd name="T54" fmla="*/ 2147483646 w 231"/>
            <a:gd name="T55" fmla="*/ 2147483646 h 155"/>
            <a:gd name="T56" fmla="*/ 2147483646 w 231"/>
            <a:gd name="T57" fmla="*/ 2147483646 h 155"/>
            <a:gd name="T58" fmla="*/ 2147483646 w 231"/>
            <a:gd name="T59" fmla="*/ 2147483646 h 155"/>
            <a:gd name="T60" fmla="*/ 2147483646 w 231"/>
            <a:gd name="T61" fmla="*/ 2147483646 h 155"/>
            <a:gd name="T62" fmla="*/ 2147483646 w 231"/>
            <a:gd name="T63" fmla="*/ 2147483646 h 155"/>
            <a:gd name="T64" fmla="*/ 2147483646 w 231"/>
            <a:gd name="T65" fmla="*/ 2147483646 h 155"/>
            <a:gd name="T66" fmla="*/ 2147483646 w 231"/>
            <a:gd name="T67" fmla="*/ 2147483646 h 155"/>
            <a:gd name="T68" fmla="*/ 2147483646 w 231"/>
            <a:gd name="T69" fmla="*/ 2147483646 h 155"/>
            <a:gd name="T70" fmla="*/ 2147483646 w 231"/>
            <a:gd name="T71" fmla="*/ 2147483646 h 155"/>
            <a:gd name="T72" fmla="*/ 2147483646 w 231"/>
            <a:gd name="T73" fmla="*/ 2147483646 h 155"/>
            <a:gd name="T74" fmla="*/ 2147483646 w 231"/>
            <a:gd name="T75" fmla="*/ 2147483646 h 155"/>
            <a:gd name="T76" fmla="*/ 2147483646 w 231"/>
            <a:gd name="T77" fmla="*/ 2147483646 h 155"/>
            <a:gd name="T78" fmla="*/ 2147483646 w 231"/>
            <a:gd name="T79" fmla="*/ 2147483646 h 155"/>
            <a:gd name="T80" fmla="*/ 2147483646 w 231"/>
            <a:gd name="T81" fmla="*/ 2147483646 h 155"/>
            <a:gd name="T82" fmla="*/ 2147483646 w 231"/>
            <a:gd name="T83" fmla="*/ 2147483646 h 155"/>
            <a:gd name="T84" fmla="*/ 2147483646 w 231"/>
            <a:gd name="T85" fmla="*/ 2147483646 h 155"/>
            <a:gd name="T86" fmla="*/ 2147483646 w 231"/>
            <a:gd name="T87" fmla="*/ 2147483646 h 155"/>
            <a:gd name="T88" fmla="*/ 2147483646 w 231"/>
            <a:gd name="T89" fmla="*/ 2147483646 h 155"/>
            <a:gd name="T90" fmla="*/ 2147483646 w 231"/>
            <a:gd name="T91" fmla="*/ 2147483646 h 155"/>
            <a:gd name="T92" fmla="*/ 2147483646 w 231"/>
            <a:gd name="T93" fmla="*/ 2147483646 h 155"/>
            <a:gd name="T94" fmla="*/ 2147483646 w 231"/>
            <a:gd name="T95" fmla="*/ 2147483646 h 155"/>
            <a:gd name="T96" fmla="*/ 2147483646 w 231"/>
            <a:gd name="T97" fmla="*/ 2147483646 h 1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231" h="155">
              <a:moveTo>
                <a:pt x="5" y="75"/>
              </a:moveTo>
              <a:cubicBezTo>
                <a:pt x="5" y="74"/>
                <a:pt x="5" y="74"/>
                <a:pt x="5" y="73"/>
              </a:cubicBezTo>
              <a:lnTo>
                <a:pt x="6" y="59"/>
              </a:lnTo>
              <a:lnTo>
                <a:pt x="0" y="48"/>
              </a:lnTo>
              <a:lnTo>
                <a:pt x="7" y="44"/>
              </a:lnTo>
              <a:lnTo>
                <a:pt x="17" y="32"/>
              </a:lnTo>
              <a:lnTo>
                <a:pt x="26" y="30"/>
              </a:lnTo>
              <a:lnTo>
                <a:pt x="29" y="34"/>
              </a:lnTo>
              <a:lnTo>
                <a:pt x="32" y="35"/>
              </a:lnTo>
              <a:lnTo>
                <a:pt x="35" y="33"/>
              </a:lnTo>
              <a:lnTo>
                <a:pt x="46" y="33"/>
              </a:lnTo>
              <a:lnTo>
                <a:pt x="54" y="35"/>
              </a:lnTo>
              <a:lnTo>
                <a:pt x="58" y="38"/>
              </a:lnTo>
              <a:lnTo>
                <a:pt x="66" y="40"/>
              </a:lnTo>
              <a:lnTo>
                <a:pt x="68" y="41"/>
              </a:lnTo>
              <a:lnTo>
                <a:pt x="69" y="38"/>
              </a:lnTo>
              <a:lnTo>
                <a:pt x="69" y="32"/>
              </a:lnTo>
              <a:lnTo>
                <a:pt x="82" y="24"/>
              </a:lnTo>
              <a:lnTo>
                <a:pt x="86" y="25"/>
              </a:lnTo>
              <a:lnTo>
                <a:pt x="95" y="26"/>
              </a:lnTo>
              <a:lnTo>
                <a:pt x="98" y="12"/>
              </a:lnTo>
              <a:lnTo>
                <a:pt x="105" y="9"/>
              </a:lnTo>
              <a:lnTo>
                <a:pt x="111" y="11"/>
              </a:lnTo>
              <a:lnTo>
                <a:pt x="114" y="12"/>
              </a:lnTo>
              <a:lnTo>
                <a:pt x="117" y="13"/>
              </a:lnTo>
              <a:lnTo>
                <a:pt x="121" y="13"/>
              </a:lnTo>
              <a:lnTo>
                <a:pt x="129" y="13"/>
              </a:lnTo>
              <a:lnTo>
                <a:pt x="133" y="15"/>
              </a:lnTo>
              <a:lnTo>
                <a:pt x="136" y="16"/>
              </a:lnTo>
              <a:lnTo>
                <a:pt x="138" y="17"/>
              </a:lnTo>
              <a:lnTo>
                <a:pt x="139" y="15"/>
              </a:lnTo>
              <a:lnTo>
                <a:pt x="145" y="15"/>
              </a:lnTo>
              <a:lnTo>
                <a:pt x="147" y="19"/>
              </a:lnTo>
              <a:lnTo>
                <a:pt x="151" y="18"/>
              </a:lnTo>
              <a:lnTo>
                <a:pt x="161" y="17"/>
              </a:lnTo>
              <a:lnTo>
                <a:pt x="163" y="13"/>
              </a:lnTo>
              <a:lnTo>
                <a:pt x="162" y="8"/>
              </a:lnTo>
              <a:lnTo>
                <a:pt x="164" y="5"/>
              </a:lnTo>
              <a:lnTo>
                <a:pt x="169" y="3"/>
              </a:lnTo>
              <a:lnTo>
                <a:pt x="173" y="3"/>
              </a:lnTo>
              <a:lnTo>
                <a:pt x="176" y="2"/>
              </a:lnTo>
              <a:lnTo>
                <a:pt x="186" y="3"/>
              </a:lnTo>
              <a:lnTo>
                <a:pt x="190" y="3"/>
              </a:lnTo>
              <a:lnTo>
                <a:pt x="194" y="1"/>
              </a:lnTo>
              <a:lnTo>
                <a:pt x="200" y="0"/>
              </a:lnTo>
              <a:lnTo>
                <a:pt x="207" y="11"/>
              </a:lnTo>
              <a:lnTo>
                <a:pt x="216" y="17"/>
              </a:lnTo>
              <a:lnTo>
                <a:pt x="218" y="27"/>
              </a:lnTo>
              <a:lnTo>
                <a:pt x="228" y="34"/>
              </a:lnTo>
              <a:lnTo>
                <a:pt x="229" y="37"/>
              </a:lnTo>
              <a:lnTo>
                <a:pt x="229" y="41"/>
              </a:lnTo>
              <a:lnTo>
                <a:pt x="231" y="44"/>
              </a:lnTo>
              <a:lnTo>
                <a:pt x="230" y="50"/>
              </a:lnTo>
              <a:lnTo>
                <a:pt x="222" y="58"/>
              </a:lnTo>
              <a:lnTo>
                <a:pt x="215" y="60"/>
              </a:lnTo>
              <a:lnTo>
                <a:pt x="209" y="59"/>
              </a:lnTo>
              <a:lnTo>
                <a:pt x="199" y="65"/>
              </a:lnTo>
              <a:lnTo>
                <a:pt x="195" y="70"/>
              </a:lnTo>
              <a:lnTo>
                <a:pt x="187" y="74"/>
              </a:lnTo>
              <a:lnTo>
                <a:pt x="187" y="76"/>
              </a:lnTo>
              <a:lnTo>
                <a:pt x="188" y="85"/>
              </a:lnTo>
              <a:lnTo>
                <a:pt x="189" y="87"/>
              </a:lnTo>
              <a:lnTo>
                <a:pt x="187" y="94"/>
              </a:lnTo>
              <a:lnTo>
                <a:pt x="171" y="100"/>
              </a:lnTo>
              <a:lnTo>
                <a:pt x="170" y="105"/>
              </a:lnTo>
              <a:lnTo>
                <a:pt x="171" y="108"/>
              </a:lnTo>
              <a:lnTo>
                <a:pt x="178" y="113"/>
              </a:lnTo>
              <a:lnTo>
                <a:pt x="181" y="121"/>
              </a:lnTo>
              <a:lnTo>
                <a:pt x="182" y="128"/>
              </a:lnTo>
              <a:lnTo>
                <a:pt x="177" y="133"/>
              </a:lnTo>
              <a:lnTo>
                <a:pt x="169" y="136"/>
              </a:lnTo>
              <a:lnTo>
                <a:pt x="166" y="140"/>
              </a:lnTo>
              <a:lnTo>
                <a:pt x="163" y="140"/>
              </a:lnTo>
              <a:lnTo>
                <a:pt x="158" y="136"/>
              </a:lnTo>
              <a:lnTo>
                <a:pt x="147" y="129"/>
              </a:lnTo>
              <a:lnTo>
                <a:pt x="140" y="128"/>
              </a:lnTo>
              <a:lnTo>
                <a:pt x="134" y="131"/>
              </a:lnTo>
              <a:lnTo>
                <a:pt x="127" y="127"/>
              </a:lnTo>
              <a:lnTo>
                <a:pt x="123" y="124"/>
              </a:lnTo>
              <a:lnTo>
                <a:pt x="115" y="130"/>
              </a:lnTo>
              <a:lnTo>
                <a:pt x="114" y="133"/>
              </a:lnTo>
              <a:lnTo>
                <a:pt x="117" y="136"/>
              </a:lnTo>
              <a:lnTo>
                <a:pt x="120" y="143"/>
              </a:lnTo>
              <a:lnTo>
                <a:pt x="115" y="152"/>
              </a:lnTo>
              <a:lnTo>
                <a:pt x="107" y="155"/>
              </a:lnTo>
              <a:lnTo>
                <a:pt x="105" y="155"/>
              </a:lnTo>
              <a:lnTo>
                <a:pt x="100" y="144"/>
              </a:lnTo>
              <a:lnTo>
                <a:pt x="95" y="145"/>
              </a:lnTo>
              <a:lnTo>
                <a:pt x="86" y="133"/>
              </a:lnTo>
              <a:lnTo>
                <a:pt x="85" y="131"/>
              </a:lnTo>
              <a:lnTo>
                <a:pt x="75" y="124"/>
              </a:lnTo>
              <a:lnTo>
                <a:pt x="65" y="134"/>
              </a:lnTo>
              <a:lnTo>
                <a:pt x="54" y="127"/>
              </a:lnTo>
              <a:lnTo>
                <a:pt x="49" y="119"/>
              </a:lnTo>
              <a:lnTo>
                <a:pt x="46" y="112"/>
              </a:lnTo>
              <a:lnTo>
                <a:pt x="36" y="102"/>
              </a:lnTo>
              <a:lnTo>
                <a:pt x="35" y="100"/>
              </a:lnTo>
              <a:lnTo>
                <a:pt x="30" y="99"/>
              </a:lnTo>
              <a:lnTo>
                <a:pt x="5" y="75"/>
              </a:lnTo>
              <a:close/>
            </a:path>
          </a:pathLst>
        </a:custGeom>
        <a:solidFill>
          <a:srgbClr val="31859C"/>
        </a:solidFill>
        <a:ln w="317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15</xdr:col>
      <xdr:colOff>76200</xdr:colOff>
      <xdr:row>19</xdr:row>
      <xdr:rowOff>161925</xdr:rowOff>
    </xdr:from>
    <xdr:to>
      <xdr:col>17</xdr:col>
      <xdr:colOff>638175</xdr:colOff>
      <xdr:row>31</xdr:row>
      <xdr:rowOff>66675</xdr:rowOff>
    </xdr:to>
    <xdr:sp macro="" textlink="">
      <xdr:nvSpPr>
        <xdr:cNvPr id="55" name="Freeform 54">
          <a:extLst>
            <a:ext uri="{FF2B5EF4-FFF2-40B4-BE49-F238E27FC236}">
              <a16:creationId xmlns:a16="http://schemas.microsoft.com/office/drawing/2014/main" id="{E99DB165-1E32-4BC7-BB14-73373DA3DA7E}"/>
            </a:ext>
          </a:extLst>
        </xdr:cNvPr>
        <xdr:cNvSpPr>
          <a:spLocks/>
        </xdr:cNvSpPr>
      </xdr:nvSpPr>
      <xdr:spPr bwMode="auto">
        <a:xfrm>
          <a:off x="9696450" y="3495675"/>
          <a:ext cx="1933575" cy="1962150"/>
        </a:xfrm>
        <a:custGeom>
          <a:avLst/>
          <a:gdLst>
            <a:gd name="T0" fmla="*/ 2147483646 w 203"/>
            <a:gd name="T1" fmla="*/ 2147483646 h 206"/>
            <a:gd name="T2" fmla="*/ 2147483646 w 203"/>
            <a:gd name="T3" fmla="*/ 2147483646 h 206"/>
            <a:gd name="T4" fmla="*/ 2147483646 w 203"/>
            <a:gd name="T5" fmla="*/ 2147483646 h 206"/>
            <a:gd name="T6" fmla="*/ 2147483646 w 203"/>
            <a:gd name="T7" fmla="*/ 2147483646 h 206"/>
            <a:gd name="T8" fmla="*/ 2147483646 w 203"/>
            <a:gd name="T9" fmla="*/ 2147483646 h 206"/>
            <a:gd name="T10" fmla="*/ 2147483646 w 203"/>
            <a:gd name="T11" fmla="*/ 2147483646 h 206"/>
            <a:gd name="T12" fmla="*/ 2147483646 w 203"/>
            <a:gd name="T13" fmla="*/ 2147483646 h 206"/>
            <a:gd name="T14" fmla="*/ 2147483646 w 203"/>
            <a:gd name="T15" fmla="*/ 2147483646 h 206"/>
            <a:gd name="T16" fmla="*/ 2147483646 w 203"/>
            <a:gd name="T17" fmla="*/ 2147483646 h 206"/>
            <a:gd name="T18" fmla="*/ 2147483646 w 203"/>
            <a:gd name="T19" fmla="*/ 2147483646 h 206"/>
            <a:gd name="T20" fmla="*/ 2147483646 w 203"/>
            <a:gd name="T21" fmla="*/ 2147483646 h 206"/>
            <a:gd name="T22" fmla="*/ 2147483646 w 203"/>
            <a:gd name="T23" fmla="*/ 2147483646 h 206"/>
            <a:gd name="T24" fmla="*/ 2147483646 w 203"/>
            <a:gd name="T25" fmla="*/ 2147483646 h 206"/>
            <a:gd name="T26" fmla="*/ 2147483646 w 203"/>
            <a:gd name="T27" fmla="*/ 2147483646 h 206"/>
            <a:gd name="T28" fmla="*/ 2147483646 w 203"/>
            <a:gd name="T29" fmla="*/ 2147483646 h 206"/>
            <a:gd name="T30" fmla="*/ 2147483646 w 203"/>
            <a:gd name="T31" fmla="*/ 2147483646 h 206"/>
            <a:gd name="T32" fmla="*/ 2147483646 w 203"/>
            <a:gd name="T33" fmla="*/ 2147483646 h 206"/>
            <a:gd name="T34" fmla="*/ 2147483646 w 203"/>
            <a:gd name="T35" fmla="*/ 2147483646 h 206"/>
            <a:gd name="T36" fmla="*/ 2147483646 w 203"/>
            <a:gd name="T37" fmla="*/ 2147483646 h 206"/>
            <a:gd name="T38" fmla="*/ 2147483646 w 203"/>
            <a:gd name="T39" fmla="*/ 2147483646 h 206"/>
            <a:gd name="T40" fmla="*/ 2147483646 w 203"/>
            <a:gd name="T41" fmla="*/ 2147483646 h 206"/>
            <a:gd name="T42" fmla="*/ 2147483646 w 203"/>
            <a:gd name="T43" fmla="*/ 2147483646 h 206"/>
            <a:gd name="T44" fmla="*/ 2147483646 w 203"/>
            <a:gd name="T45" fmla="*/ 2147483646 h 206"/>
            <a:gd name="T46" fmla="*/ 2147483646 w 203"/>
            <a:gd name="T47" fmla="*/ 2147483646 h 206"/>
            <a:gd name="T48" fmla="*/ 2147483646 w 203"/>
            <a:gd name="T49" fmla="*/ 2147483646 h 206"/>
            <a:gd name="T50" fmla="*/ 2147483646 w 203"/>
            <a:gd name="T51" fmla="*/ 2147483646 h 206"/>
            <a:gd name="T52" fmla="*/ 2147483646 w 203"/>
            <a:gd name="T53" fmla="*/ 2147483646 h 206"/>
            <a:gd name="T54" fmla="*/ 2147483646 w 203"/>
            <a:gd name="T55" fmla="*/ 2147483646 h 206"/>
            <a:gd name="T56" fmla="*/ 2147483646 w 203"/>
            <a:gd name="T57" fmla="*/ 2147483646 h 206"/>
            <a:gd name="T58" fmla="*/ 2147483646 w 203"/>
            <a:gd name="T59" fmla="*/ 2147483646 h 206"/>
            <a:gd name="T60" fmla="*/ 2147483646 w 203"/>
            <a:gd name="T61" fmla="*/ 2147483646 h 206"/>
            <a:gd name="T62" fmla="*/ 2147483646 w 203"/>
            <a:gd name="T63" fmla="*/ 2147483646 h 206"/>
            <a:gd name="T64" fmla="*/ 2147483646 w 203"/>
            <a:gd name="T65" fmla="*/ 2147483646 h 206"/>
            <a:gd name="T66" fmla="*/ 2147483646 w 203"/>
            <a:gd name="T67" fmla="*/ 2147483646 h 206"/>
            <a:gd name="T68" fmla="*/ 2147483646 w 203"/>
            <a:gd name="T69" fmla="*/ 2147483646 h 206"/>
            <a:gd name="T70" fmla="*/ 2147483646 w 203"/>
            <a:gd name="T71" fmla="*/ 2147483646 h 206"/>
            <a:gd name="T72" fmla="*/ 2147483646 w 203"/>
            <a:gd name="T73" fmla="*/ 2147483646 h 206"/>
            <a:gd name="T74" fmla="*/ 2147483646 w 203"/>
            <a:gd name="T75" fmla="*/ 2147483646 h 206"/>
            <a:gd name="T76" fmla="*/ 2147483646 w 203"/>
            <a:gd name="T77" fmla="*/ 2147483646 h 206"/>
            <a:gd name="T78" fmla="*/ 2147483646 w 203"/>
            <a:gd name="T79" fmla="*/ 2147483646 h 206"/>
            <a:gd name="T80" fmla="*/ 2147483646 w 203"/>
            <a:gd name="T81" fmla="*/ 2147483646 h 206"/>
            <a:gd name="T82" fmla="*/ 2147483646 w 203"/>
            <a:gd name="T83" fmla="*/ 2147483646 h 206"/>
            <a:gd name="T84" fmla="*/ 2147483646 w 203"/>
            <a:gd name="T85" fmla="*/ 2147483646 h 206"/>
            <a:gd name="T86" fmla="*/ 2147483646 w 203"/>
            <a:gd name="T87" fmla="*/ 2147483646 h 206"/>
            <a:gd name="T88" fmla="*/ 2147483646 w 203"/>
            <a:gd name="T89" fmla="*/ 2147483646 h 206"/>
            <a:gd name="T90" fmla="*/ 2147483646 w 203"/>
            <a:gd name="T91" fmla="*/ 2147483646 h 206"/>
            <a:gd name="T92" fmla="*/ 2147483646 w 203"/>
            <a:gd name="T93" fmla="*/ 2147483646 h 206"/>
            <a:gd name="T94" fmla="*/ 2147483646 w 203"/>
            <a:gd name="T95" fmla="*/ 2147483646 h 206"/>
            <a:gd name="T96" fmla="*/ 2147483646 w 203"/>
            <a:gd name="T97" fmla="*/ 2147483646 h 206"/>
            <a:gd name="T98" fmla="*/ 2147483646 w 203"/>
            <a:gd name="T99" fmla="*/ 2147483646 h 206"/>
            <a:gd name="T100" fmla="*/ 2147483646 w 203"/>
            <a:gd name="T101" fmla="*/ 2147483646 h 20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203" h="206">
              <a:moveTo>
                <a:pt x="30" y="0"/>
              </a:moveTo>
              <a:cubicBezTo>
                <a:pt x="29" y="0"/>
                <a:pt x="30" y="3"/>
                <a:pt x="29" y="4"/>
              </a:cubicBezTo>
              <a:cubicBezTo>
                <a:pt x="28" y="5"/>
                <a:pt x="27" y="6"/>
                <a:pt x="26" y="7"/>
              </a:cubicBezTo>
              <a:cubicBezTo>
                <a:pt x="25" y="8"/>
                <a:pt x="22" y="10"/>
                <a:pt x="21" y="12"/>
              </a:cubicBezTo>
              <a:cubicBezTo>
                <a:pt x="20" y="14"/>
                <a:pt x="20" y="16"/>
                <a:pt x="19" y="18"/>
              </a:cubicBezTo>
              <a:cubicBezTo>
                <a:pt x="18" y="20"/>
                <a:pt x="18" y="22"/>
                <a:pt x="17" y="23"/>
              </a:cubicBezTo>
              <a:cubicBezTo>
                <a:pt x="16" y="24"/>
                <a:pt x="15" y="26"/>
                <a:pt x="15" y="27"/>
              </a:cubicBezTo>
              <a:cubicBezTo>
                <a:pt x="15" y="28"/>
                <a:pt x="15" y="28"/>
                <a:pt x="14" y="29"/>
              </a:cubicBezTo>
              <a:cubicBezTo>
                <a:pt x="13" y="30"/>
                <a:pt x="11" y="32"/>
                <a:pt x="10" y="34"/>
              </a:cubicBezTo>
              <a:cubicBezTo>
                <a:pt x="9" y="36"/>
                <a:pt x="7" y="38"/>
                <a:pt x="6" y="39"/>
              </a:cubicBezTo>
              <a:cubicBezTo>
                <a:pt x="5" y="40"/>
                <a:pt x="4" y="40"/>
                <a:pt x="4" y="42"/>
              </a:cubicBezTo>
              <a:cubicBezTo>
                <a:pt x="4" y="44"/>
                <a:pt x="4" y="48"/>
                <a:pt x="4" y="50"/>
              </a:cubicBezTo>
              <a:cubicBezTo>
                <a:pt x="4" y="52"/>
                <a:pt x="5" y="54"/>
                <a:pt x="4" y="56"/>
              </a:cubicBezTo>
              <a:cubicBezTo>
                <a:pt x="3" y="58"/>
                <a:pt x="0" y="58"/>
                <a:pt x="0" y="60"/>
              </a:cubicBezTo>
              <a:cubicBezTo>
                <a:pt x="0" y="62"/>
                <a:pt x="4" y="64"/>
                <a:pt x="5" y="66"/>
              </a:cubicBezTo>
              <a:cubicBezTo>
                <a:pt x="6" y="68"/>
                <a:pt x="7" y="71"/>
                <a:pt x="9" y="72"/>
              </a:cubicBezTo>
              <a:cubicBezTo>
                <a:pt x="11" y="73"/>
                <a:pt x="13" y="75"/>
                <a:pt x="15" y="75"/>
              </a:cubicBezTo>
              <a:cubicBezTo>
                <a:pt x="17" y="75"/>
                <a:pt x="19" y="74"/>
                <a:pt x="21" y="74"/>
              </a:cubicBezTo>
              <a:cubicBezTo>
                <a:pt x="23" y="74"/>
                <a:pt x="25" y="74"/>
                <a:pt x="26" y="74"/>
              </a:cubicBezTo>
              <a:cubicBezTo>
                <a:pt x="27" y="74"/>
                <a:pt x="28" y="75"/>
                <a:pt x="29" y="75"/>
              </a:cubicBezTo>
              <a:cubicBezTo>
                <a:pt x="30" y="75"/>
                <a:pt x="31" y="75"/>
                <a:pt x="31" y="76"/>
              </a:cubicBezTo>
              <a:cubicBezTo>
                <a:pt x="31" y="77"/>
                <a:pt x="31" y="79"/>
                <a:pt x="31" y="80"/>
              </a:cubicBezTo>
              <a:cubicBezTo>
                <a:pt x="31" y="81"/>
                <a:pt x="31" y="84"/>
                <a:pt x="31" y="85"/>
              </a:cubicBezTo>
              <a:cubicBezTo>
                <a:pt x="31" y="86"/>
                <a:pt x="32" y="88"/>
                <a:pt x="32" y="89"/>
              </a:cubicBezTo>
              <a:cubicBezTo>
                <a:pt x="32" y="90"/>
                <a:pt x="32" y="92"/>
                <a:pt x="32" y="93"/>
              </a:cubicBezTo>
              <a:cubicBezTo>
                <a:pt x="32" y="94"/>
                <a:pt x="33" y="95"/>
                <a:pt x="33" y="96"/>
              </a:cubicBezTo>
              <a:cubicBezTo>
                <a:pt x="33" y="97"/>
                <a:pt x="31" y="99"/>
                <a:pt x="30" y="100"/>
              </a:cubicBezTo>
              <a:cubicBezTo>
                <a:pt x="29" y="101"/>
                <a:pt x="29" y="103"/>
                <a:pt x="29" y="105"/>
              </a:cubicBezTo>
              <a:cubicBezTo>
                <a:pt x="29" y="107"/>
                <a:pt x="28" y="111"/>
                <a:pt x="28" y="112"/>
              </a:cubicBezTo>
              <a:cubicBezTo>
                <a:pt x="28" y="113"/>
                <a:pt x="28" y="113"/>
                <a:pt x="28" y="114"/>
              </a:cubicBezTo>
              <a:cubicBezTo>
                <a:pt x="28" y="115"/>
                <a:pt x="28" y="118"/>
                <a:pt x="28" y="119"/>
              </a:cubicBezTo>
              <a:cubicBezTo>
                <a:pt x="28" y="120"/>
                <a:pt x="29" y="119"/>
                <a:pt x="30" y="120"/>
              </a:cubicBezTo>
              <a:cubicBezTo>
                <a:pt x="31" y="121"/>
                <a:pt x="31" y="122"/>
                <a:pt x="32" y="123"/>
              </a:cubicBezTo>
              <a:cubicBezTo>
                <a:pt x="33" y="124"/>
                <a:pt x="34" y="125"/>
                <a:pt x="34" y="126"/>
              </a:cubicBezTo>
              <a:cubicBezTo>
                <a:pt x="34" y="127"/>
                <a:pt x="32" y="128"/>
                <a:pt x="31" y="129"/>
              </a:cubicBezTo>
              <a:cubicBezTo>
                <a:pt x="30" y="130"/>
                <a:pt x="27" y="132"/>
                <a:pt x="26" y="133"/>
              </a:cubicBezTo>
              <a:cubicBezTo>
                <a:pt x="25" y="134"/>
                <a:pt x="25" y="134"/>
                <a:pt x="25" y="135"/>
              </a:cubicBezTo>
              <a:cubicBezTo>
                <a:pt x="25" y="136"/>
                <a:pt x="24" y="138"/>
                <a:pt x="24" y="139"/>
              </a:cubicBezTo>
              <a:cubicBezTo>
                <a:pt x="24" y="140"/>
                <a:pt x="22" y="142"/>
                <a:pt x="22" y="143"/>
              </a:cubicBezTo>
              <a:cubicBezTo>
                <a:pt x="22" y="144"/>
                <a:pt x="22" y="145"/>
                <a:pt x="21" y="146"/>
              </a:cubicBezTo>
              <a:cubicBezTo>
                <a:pt x="20" y="147"/>
                <a:pt x="16" y="149"/>
                <a:pt x="15" y="150"/>
              </a:cubicBezTo>
              <a:cubicBezTo>
                <a:pt x="14" y="151"/>
                <a:pt x="14" y="151"/>
                <a:pt x="14" y="152"/>
              </a:cubicBezTo>
              <a:cubicBezTo>
                <a:pt x="14" y="153"/>
                <a:pt x="13" y="153"/>
                <a:pt x="13" y="154"/>
              </a:cubicBezTo>
              <a:cubicBezTo>
                <a:pt x="13" y="155"/>
                <a:pt x="13" y="155"/>
                <a:pt x="14" y="156"/>
              </a:cubicBezTo>
              <a:cubicBezTo>
                <a:pt x="15" y="157"/>
                <a:pt x="18" y="161"/>
                <a:pt x="19" y="163"/>
              </a:cubicBezTo>
              <a:cubicBezTo>
                <a:pt x="20" y="165"/>
                <a:pt x="20" y="165"/>
                <a:pt x="21" y="166"/>
              </a:cubicBezTo>
              <a:cubicBezTo>
                <a:pt x="22" y="167"/>
                <a:pt x="24" y="168"/>
                <a:pt x="24" y="169"/>
              </a:cubicBezTo>
              <a:cubicBezTo>
                <a:pt x="24" y="170"/>
                <a:pt x="23" y="174"/>
                <a:pt x="23" y="175"/>
              </a:cubicBezTo>
              <a:cubicBezTo>
                <a:pt x="23" y="176"/>
                <a:pt x="22" y="176"/>
                <a:pt x="22" y="177"/>
              </a:cubicBezTo>
              <a:cubicBezTo>
                <a:pt x="22" y="178"/>
                <a:pt x="23" y="179"/>
                <a:pt x="23" y="180"/>
              </a:cubicBezTo>
              <a:cubicBezTo>
                <a:pt x="23" y="181"/>
                <a:pt x="24" y="182"/>
                <a:pt x="24" y="183"/>
              </a:cubicBezTo>
              <a:cubicBezTo>
                <a:pt x="24" y="184"/>
                <a:pt x="25" y="185"/>
                <a:pt x="26" y="186"/>
              </a:cubicBezTo>
              <a:cubicBezTo>
                <a:pt x="27" y="187"/>
                <a:pt x="28" y="187"/>
                <a:pt x="29" y="187"/>
              </a:cubicBezTo>
              <a:cubicBezTo>
                <a:pt x="30" y="187"/>
                <a:pt x="31" y="189"/>
                <a:pt x="32" y="189"/>
              </a:cubicBezTo>
              <a:cubicBezTo>
                <a:pt x="33" y="189"/>
                <a:pt x="36" y="187"/>
                <a:pt x="38" y="187"/>
              </a:cubicBezTo>
              <a:cubicBezTo>
                <a:pt x="40" y="187"/>
                <a:pt x="42" y="186"/>
                <a:pt x="43" y="186"/>
              </a:cubicBezTo>
              <a:cubicBezTo>
                <a:pt x="44" y="186"/>
                <a:pt x="44" y="187"/>
                <a:pt x="45" y="187"/>
              </a:cubicBezTo>
              <a:cubicBezTo>
                <a:pt x="46" y="187"/>
                <a:pt x="46" y="187"/>
                <a:pt x="47" y="187"/>
              </a:cubicBezTo>
              <a:cubicBezTo>
                <a:pt x="48" y="187"/>
                <a:pt x="52" y="188"/>
                <a:pt x="54" y="188"/>
              </a:cubicBezTo>
              <a:cubicBezTo>
                <a:pt x="56" y="188"/>
                <a:pt x="57" y="189"/>
                <a:pt x="59" y="189"/>
              </a:cubicBezTo>
              <a:cubicBezTo>
                <a:pt x="61" y="189"/>
                <a:pt x="63" y="190"/>
                <a:pt x="64" y="190"/>
              </a:cubicBezTo>
              <a:cubicBezTo>
                <a:pt x="65" y="190"/>
                <a:pt x="66" y="190"/>
                <a:pt x="67" y="190"/>
              </a:cubicBezTo>
              <a:cubicBezTo>
                <a:pt x="68" y="190"/>
                <a:pt x="69" y="192"/>
                <a:pt x="70" y="193"/>
              </a:cubicBezTo>
              <a:cubicBezTo>
                <a:pt x="71" y="194"/>
                <a:pt x="72" y="197"/>
                <a:pt x="73" y="198"/>
              </a:cubicBezTo>
              <a:cubicBezTo>
                <a:pt x="74" y="199"/>
                <a:pt x="77" y="201"/>
                <a:pt x="78" y="201"/>
              </a:cubicBezTo>
              <a:cubicBezTo>
                <a:pt x="79" y="201"/>
                <a:pt x="80" y="201"/>
                <a:pt x="82" y="201"/>
              </a:cubicBezTo>
              <a:cubicBezTo>
                <a:pt x="84" y="201"/>
                <a:pt x="86" y="202"/>
                <a:pt x="88" y="202"/>
              </a:cubicBezTo>
              <a:cubicBezTo>
                <a:pt x="90" y="202"/>
                <a:pt x="91" y="203"/>
                <a:pt x="92" y="203"/>
              </a:cubicBezTo>
              <a:cubicBezTo>
                <a:pt x="93" y="203"/>
                <a:pt x="92" y="205"/>
                <a:pt x="93" y="205"/>
              </a:cubicBezTo>
              <a:cubicBezTo>
                <a:pt x="94" y="205"/>
                <a:pt x="99" y="206"/>
                <a:pt x="101" y="206"/>
              </a:cubicBezTo>
              <a:cubicBezTo>
                <a:pt x="103" y="206"/>
                <a:pt x="104" y="204"/>
                <a:pt x="106" y="203"/>
              </a:cubicBezTo>
              <a:cubicBezTo>
                <a:pt x="108" y="202"/>
                <a:pt x="109" y="202"/>
                <a:pt x="111" y="202"/>
              </a:cubicBezTo>
              <a:cubicBezTo>
                <a:pt x="113" y="202"/>
                <a:pt x="115" y="203"/>
                <a:pt x="116" y="203"/>
              </a:cubicBezTo>
              <a:cubicBezTo>
                <a:pt x="117" y="203"/>
                <a:pt x="118" y="203"/>
                <a:pt x="119" y="203"/>
              </a:cubicBezTo>
              <a:cubicBezTo>
                <a:pt x="120" y="203"/>
                <a:pt x="120" y="200"/>
                <a:pt x="121" y="200"/>
              </a:cubicBezTo>
              <a:cubicBezTo>
                <a:pt x="122" y="200"/>
                <a:pt x="123" y="200"/>
                <a:pt x="124" y="200"/>
              </a:cubicBezTo>
              <a:cubicBezTo>
                <a:pt x="125" y="200"/>
                <a:pt x="127" y="201"/>
                <a:pt x="128" y="201"/>
              </a:cubicBezTo>
              <a:cubicBezTo>
                <a:pt x="129" y="201"/>
                <a:pt x="130" y="203"/>
                <a:pt x="131" y="203"/>
              </a:cubicBezTo>
              <a:cubicBezTo>
                <a:pt x="132" y="203"/>
                <a:pt x="132" y="204"/>
                <a:pt x="133" y="204"/>
              </a:cubicBezTo>
              <a:cubicBezTo>
                <a:pt x="134" y="204"/>
                <a:pt x="135" y="205"/>
                <a:pt x="135" y="204"/>
              </a:cubicBezTo>
              <a:cubicBezTo>
                <a:pt x="135" y="203"/>
                <a:pt x="136" y="197"/>
                <a:pt x="136" y="195"/>
              </a:cubicBezTo>
              <a:cubicBezTo>
                <a:pt x="136" y="193"/>
                <a:pt x="136" y="191"/>
                <a:pt x="136" y="190"/>
              </a:cubicBezTo>
              <a:cubicBezTo>
                <a:pt x="136" y="189"/>
                <a:pt x="136" y="188"/>
                <a:pt x="135" y="186"/>
              </a:cubicBezTo>
              <a:cubicBezTo>
                <a:pt x="134" y="184"/>
                <a:pt x="134" y="180"/>
                <a:pt x="133" y="178"/>
              </a:cubicBezTo>
              <a:cubicBezTo>
                <a:pt x="132" y="176"/>
                <a:pt x="131" y="176"/>
                <a:pt x="130" y="173"/>
              </a:cubicBezTo>
              <a:cubicBezTo>
                <a:pt x="129" y="170"/>
                <a:pt x="126" y="164"/>
                <a:pt x="126" y="161"/>
              </a:cubicBezTo>
              <a:cubicBezTo>
                <a:pt x="126" y="158"/>
                <a:pt x="129" y="158"/>
                <a:pt x="130" y="157"/>
              </a:cubicBezTo>
              <a:cubicBezTo>
                <a:pt x="131" y="156"/>
                <a:pt x="132" y="154"/>
                <a:pt x="134" y="153"/>
              </a:cubicBezTo>
              <a:cubicBezTo>
                <a:pt x="136" y="152"/>
                <a:pt x="139" y="151"/>
                <a:pt x="142" y="150"/>
              </a:cubicBezTo>
              <a:cubicBezTo>
                <a:pt x="145" y="149"/>
                <a:pt x="149" y="149"/>
                <a:pt x="151" y="149"/>
              </a:cubicBezTo>
              <a:cubicBezTo>
                <a:pt x="153" y="149"/>
                <a:pt x="154" y="147"/>
                <a:pt x="155" y="147"/>
              </a:cubicBezTo>
              <a:cubicBezTo>
                <a:pt x="156" y="147"/>
                <a:pt x="156" y="146"/>
                <a:pt x="157" y="146"/>
              </a:cubicBezTo>
              <a:cubicBezTo>
                <a:pt x="158" y="146"/>
                <a:pt x="160" y="148"/>
                <a:pt x="161" y="148"/>
              </a:cubicBezTo>
              <a:cubicBezTo>
                <a:pt x="162" y="148"/>
                <a:pt x="162" y="149"/>
                <a:pt x="163" y="149"/>
              </a:cubicBezTo>
              <a:cubicBezTo>
                <a:pt x="164" y="149"/>
                <a:pt x="164" y="150"/>
                <a:pt x="165" y="150"/>
              </a:cubicBezTo>
              <a:cubicBezTo>
                <a:pt x="166" y="150"/>
                <a:pt x="167" y="150"/>
                <a:pt x="169" y="150"/>
              </a:cubicBezTo>
              <a:cubicBezTo>
                <a:pt x="171" y="150"/>
                <a:pt x="175" y="149"/>
                <a:pt x="177" y="149"/>
              </a:cubicBezTo>
              <a:cubicBezTo>
                <a:pt x="179" y="149"/>
                <a:pt x="179" y="149"/>
                <a:pt x="180" y="149"/>
              </a:cubicBezTo>
              <a:cubicBezTo>
                <a:pt x="181" y="149"/>
                <a:pt x="181" y="149"/>
                <a:pt x="183" y="149"/>
              </a:cubicBezTo>
              <a:cubicBezTo>
                <a:pt x="185" y="149"/>
                <a:pt x="191" y="148"/>
                <a:pt x="194" y="147"/>
              </a:cubicBezTo>
              <a:cubicBezTo>
                <a:pt x="197" y="146"/>
                <a:pt x="198" y="142"/>
                <a:pt x="199" y="140"/>
              </a:cubicBezTo>
              <a:cubicBezTo>
                <a:pt x="200" y="138"/>
                <a:pt x="200" y="137"/>
                <a:pt x="200" y="136"/>
              </a:cubicBezTo>
              <a:cubicBezTo>
                <a:pt x="200" y="135"/>
                <a:pt x="202" y="133"/>
                <a:pt x="202" y="132"/>
              </a:cubicBezTo>
              <a:cubicBezTo>
                <a:pt x="202" y="131"/>
                <a:pt x="203" y="130"/>
                <a:pt x="203" y="129"/>
              </a:cubicBezTo>
              <a:cubicBezTo>
                <a:pt x="203" y="128"/>
                <a:pt x="203" y="125"/>
                <a:pt x="203" y="124"/>
              </a:cubicBezTo>
              <a:cubicBezTo>
                <a:pt x="203" y="123"/>
                <a:pt x="202" y="123"/>
                <a:pt x="201" y="123"/>
              </a:cubicBezTo>
              <a:cubicBezTo>
                <a:pt x="200" y="123"/>
                <a:pt x="199" y="124"/>
                <a:pt x="197" y="124"/>
              </a:cubicBezTo>
              <a:cubicBezTo>
                <a:pt x="195" y="124"/>
                <a:pt x="193" y="124"/>
                <a:pt x="191" y="123"/>
              </a:cubicBezTo>
              <a:cubicBezTo>
                <a:pt x="189" y="122"/>
                <a:pt x="188" y="120"/>
                <a:pt x="186" y="119"/>
              </a:cubicBezTo>
              <a:cubicBezTo>
                <a:pt x="184" y="118"/>
                <a:pt x="182" y="118"/>
                <a:pt x="181" y="116"/>
              </a:cubicBezTo>
              <a:cubicBezTo>
                <a:pt x="180" y="114"/>
                <a:pt x="181" y="110"/>
                <a:pt x="181" y="107"/>
              </a:cubicBezTo>
              <a:cubicBezTo>
                <a:pt x="181" y="104"/>
                <a:pt x="181" y="101"/>
                <a:pt x="182" y="100"/>
              </a:cubicBezTo>
              <a:cubicBezTo>
                <a:pt x="183" y="99"/>
                <a:pt x="185" y="100"/>
                <a:pt x="186" y="99"/>
              </a:cubicBezTo>
              <a:cubicBezTo>
                <a:pt x="187" y="98"/>
                <a:pt x="188" y="96"/>
                <a:pt x="187" y="94"/>
              </a:cubicBezTo>
              <a:cubicBezTo>
                <a:pt x="186" y="92"/>
                <a:pt x="181" y="86"/>
                <a:pt x="180" y="84"/>
              </a:cubicBezTo>
              <a:cubicBezTo>
                <a:pt x="179" y="82"/>
                <a:pt x="179" y="83"/>
                <a:pt x="178" y="83"/>
              </a:cubicBezTo>
              <a:cubicBezTo>
                <a:pt x="177" y="83"/>
                <a:pt x="175" y="84"/>
                <a:pt x="173" y="83"/>
              </a:cubicBezTo>
              <a:cubicBezTo>
                <a:pt x="171" y="82"/>
                <a:pt x="166" y="76"/>
                <a:pt x="164" y="74"/>
              </a:cubicBezTo>
              <a:cubicBezTo>
                <a:pt x="162" y="72"/>
                <a:pt x="163" y="72"/>
                <a:pt x="163" y="71"/>
              </a:cubicBezTo>
              <a:cubicBezTo>
                <a:pt x="163" y="70"/>
                <a:pt x="164" y="69"/>
                <a:pt x="165" y="68"/>
              </a:cubicBezTo>
              <a:cubicBezTo>
                <a:pt x="166" y="67"/>
                <a:pt x="167" y="65"/>
                <a:pt x="168" y="64"/>
              </a:cubicBezTo>
              <a:cubicBezTo>
                <a:pt x="169" y="63"/>
                <a:pt x="169" y="61"/>
                <a:pt x="169" y="59"/>
              </a:cubicBezTo>
              <a:cubicBezTo>
                <a:pt x="169" y="57"/>
                <a:pt x="166" y="53"/>
                <a:pt x="165" y="51"/>
              </a:cubicBezTo>
              <a:cubicBezTo>
                <a:pt x="164" y="49"/>
                <a:pt x="163" y="47"/>
                <a:pt x="162" y="46"/>
              </a:cubicBezTo>
              <a:cubicBezTo>
                <a:pt x="161" y="45"/>
                <a:pt x="158" y="46"/>
                <a:pt x="157" y="46"/>
              </a:cubicBezTo>
              <a:cubicBezTo>
                <a:pt x="156" y="46"/>
                <a:pt x="154" y="45"/>
                <a:pt x="153" y="44"/>
              </a:cubicBezTo>
              <a:cubicBezTo>
                <a:pt x="152" y="43"/>
                <a:pt x="150" y="42"/>
                <a:pt x="149" y="42"/>
              </a:cubicBezTo>
              <a:cubicBezTo>
                <a:pt x="148" y="42"/>
                <a:pt x="149" y="43"/>
                <a:pt x="147" y="43"/>
              </a:cubicBezTo>
              <a:cubicBezTo>
                <a:pt x="145" y="43"/>
                <a:pt x="141" y="43"/>
                <a:pt x="139" y="43"/>
              </a:cubicBezTo>
              <a:cubicBezTo>
                <a:pt x="137" y="43"/>
                <a:pt x="136" y="43"/>
                <a:pt x="134" y="43"/>
              </a:cubicBezTo>
              <a:cubicBezTo>
                <a:pt x="132" y="43"/>
                <a:pt x="130" y="44"/>
                <a:pt x="128" y="45"/>
              </a:cubicBezTo>
              <a:cubicBezTo>
                <a:pt x="126" y="46"/>
                <a:pt x="125" y="47"/>
                <a:pt x="124" y="47"/>
              </a:cubicBezTo>
              <a:cubicBezTo>
                <a:pt x="123" y="47"/>
                <a:pt x="122" y="47"/>
                <a:pt x="121" y="48"/>
              </a:cubicBezTo>
              <a:cubicBezTo>
                <a:pt x="120" y="49"/>
                <a:pt x="119" y="50"/>
                <a:pt x="118" y="51"/>
              </a:cubicBezTo>
              <a:cubicBezTo>
                <a:pt x="117" y="52"/>
                <a:pt x="115" y="55"/>
                <a:pt x="114" y="56"/>
              </a:cubicBezTo>
              <a:cubicBezTo>
                <a:pt x="113" y="57"/>
                <a:pt x="111" y="56"/>
                <a:pt x="110" y="56"/>
              </a:cubicBezTo>
              <a:cubicBezTo>
                <a:pt x="109" y="56"/>
                <a:pt x="109" y="56"/>
                <a:pt x="108" y="56"/>
              </a:cubicBezTo>
              <a:cubicBezTo>
                <a:pt x="107" y="56"/>
                <a:pt x="107" y="58"/>
                <a:pt x="106" y="57"/>
              </a:cubicBezTo>
              <a:cubicBezTo>
                <a:pt x="105" y="56"/>
                <a:pt x="105" y="49"/>
                <a:pt x="104" y="46"/>
              </a:cubicBezTo>
              <a:cubicBezTo>
                <a:pt x="103" y="43"/>
                <a:pt x="104" y="41"/>
                <a:pt x="102" y="40"/>
              </a:cubicBezTo>
              <a:cubicBezTo>
                <a:pt x="100" y="39"/>
                <a:pt x="92" y="40"/>
                <a:pt x="89" y="40"/>
              </a:cubicBezTo>
              <a:cubicBezTo>
                <a:pt x="86" y="40"/>
                <a:pt x="86" y="40"/>
                <a:pt x="85" y="40"/>
              </a:cubicBezTo>
              <a:cubicBezTo>
                <a:pt x="84" y="40"/>
                <a:pt x="81" y="39"/>
                <a:pt x="80" y="38"/>
              </a:cubicBezTo>
              <a:cubicBezTo>
                <a:pt x="79" y="37"/>
                <a:pt x="77" y="37"/>
                <a:pt x="76" y="36"/>
              </a:cubicBezTo>
              <a:cubicBezTo>
                <a:pt x="75" y="35"/>
                <a:pt x="74" y="35"/>
                <a:pt x="74" y="33"/>
              </a:cubicBezTo>
              <a:cubicBezTo>
                <a:pt x="74" y="31"/>
                <a:pt x="75" y="28"/>
                <a:pt x="75" y="26"/>
              </a:cubicBezTo>
              <a:cubicBezTo>
                <a:pt x="75" y="24"/>
                <a:pt x="75" y="24"/>
                <a:pt x="74" y="23"/>
              </a:cubicBezTo>
              <a:cubicBezTo>
                <a:pt x="73" y="22"/>
                <a:pt x="68" y="20"/>
                <a:pt x="66" y="19"/>
              </a:cubicBezTo>
              <a:cubicBezTo>
                <a:pt x="64" y="18"/>
                <a:pt x="63" y="17"/>
                <a:pt x="60" y="16"/>
              </a:cubicBezTo>
              <a:cubicBezTo>
                <a:pt x="57" y="15"/>
                <a:pt x="53" y="13"/>
                <a:pt x="50" y="12"/>
              </a:cubicBezTo>
              <a:cubicBezTo>
                <a:pt x="47" y="11"/>
                <a:pt x="46" y="10"/>
                <a:pt x="44" y="9"/>
              </a:cubicBezTo>
              <a:cubicBezTo>
                <a:pt x="42" y="8"/>
                <a:pt x="41" y="7"/>
                <a:pt x="40" y="6"/>
              </a:cubicBezTo>
              <a:cubicBezTo>
                <a:pt x="39" y="5"/>
                <a:pt x="36" y="4"/>
                <a:pt x="35" y="3"/>
              </a:cubicBezTo>
              <a:cubicBezTo>
                <a:pt x="34" y="2"/>
                <a:pt x="31" y="0"/>
                <a:pt x="30" y="0"/>
              </a:cubicBezTo>
              <a:close/>
            </a:path>
          </a:pathLst>
        </a:custGeom>
        <a:solidFill>
          <a:srgbClr val="93CDDD"/>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12</xdr:col>
      <xdr:colOff>600075</xdr:colOff>
      <xdr:row>4</xdr:row>
      <xdr:rowOff>28575</xdr:rowOff>
    </xdr:from>
    <xdr:to>
      <xdr:col>16</xdr:col>
      <xdr:colOff>409575</xdr:colOff>
      <xdr:row>16</xdr:row>
      <xdr:rowOff>133350</xdr:rowOff>
    </xdr:to>
    <xdr:sp macro="" textlink="">
      <xdr:nvSpPr>
        <xdr:cNvPr id="56" name="Freeform 55">
          <a:extLst>
            <a:ext uri="{FF2B5EF4-FFF2-40B4-BE49-F238E27FC236}">
              <a16:creationId xmlns:a16="http://schemas.microsoft.com/office/drawing/2014/main" id="{7E995A2C-E65C-449F-89A1-D151D3D06A7B}"/>
            </a:ext>
          </a:extLst>
        </xdr:cNvPr>
        <xdr:cNvSpPr>
          <a:spLocks/>
        </xdr:cNvSpPr>
      </xdr:nvSpPr>
      <xdr:spPr bwMode="auto">
        <a:xfrm>
          <a:off x="8162925" y="790575"/>
          <a:ext cx="2552700" cy="2162175"/>
        </a:xfrm>
        <a:custGeom>
          <a:avLst/>
          <a:gdLst>
            <a:gd name="T0" fmla="*/ 2147483646 w 268"/>
            <a:gd name="T1" fmla="*/ 2147483646 h 227"/>
            <a:gd name="T2" fmla="*/ 2147483646 w 268"/>
            <a:gd name="T3" fmla="*/ 2147483646 h 227"/>
            <a:gd name="T4" fmla="*/ 2147483646 w 268"/>
            <a:gd name="T5" fmla="*/ 2147483646 h 227"/>
            <a:gd name="T6" fmla="*/ 2147483646 w 268"/>
            <a:gd name="T7" fmla="*/ 2147483646 h 227"/>
            <a:gd name="T8" fmla="*/ 2147483646 w 268"/>
            <a:gd name="T9" fmla="*/ 2147483646 h 227"/>
            <a:gd name="T10" fmla="*/ 2147483646 w 268"/>
            <a:gd name="T11" fmla="*/ 2147483646 h 227"/>
            <a:gd name="T12" fmla="*/ 2147483646 w 268"/>
            <a:gd name="T13" fmla="*/ 2147483646 h 227"/>
            <a:gd name="T14" fmla="*/ 2147483646 w 268"/>
            <a:gd name="T15" fmla="*/ 2147483646 h 227"/>
            <a:gd name="T16" fmla="*/ 2147483646 w 268"/>
            <a:gd name="T17" fmla="*/ 2147483646 h 227"/>
            <a:gd name="T18" fmla="*/ 2147483646 w 268"/>
            <a:gd name="T19" fmla="*/ 2147483646 h 227"/>
            <a:gd name="T20" fmla="*/ 2147483646 w 268"/>
            <a:gd name="T21" fmla="*/ 2147483646 h 227"/>
            <a:gd name="T22" fmla="*/ 0 w 268"/>
            <a:gd name="T23" fmla="*/ 2147483646 h 227"/>
            <a:gd name="T24" fmla="*/ 2147483646 w 268"/>
            <a:gd name="T25" fmla="*/ 2147483646 h 227"/>
            <a:gd name="T26" fmla="*/ 2147483646 w 268"/>
            <a:gd name="T27" fmla="*/ 2147483646 h 227"/>
            <a:gd name="T28" fmla="*/ 2147483646 w 268"/>
            <a:gd name="T29" fmla="*/ 2147483646 h 227"/>
            <a:gd name="T30" fmla="*/ 2147483646 w 268"/>
            <a:gd name="T31" fmla="*/ 2147483646 h 227"/>
            <a:gd name="T32" fmla="*/ 2147483646 w 268"/>
            <a:gd name="T33" fmla="*/ 2147483646 h 227"/>
            <a:gd name="T34" fmla="*/ 2147483646 w 268"/>
            <a:gd name="T35" fmla="*/ 2147483646 h 227"/>
            <a:gd name="T36" fmla="*/ 2147483646 w 268"/>
            <a:gd name="T37" fmla="*/ 2147483646 h 227"/>
            <a:gd name="T38" fmla="*/ 2147483646 w 268"/>
            <a:gd name="T39" fmla="*/ 2147483646 h 227"/>
            <a:gd name="T40" fmla="*/ 2147483646 w 268"/>
            <a:gd name="T41" fmla="*/ 2147483646 h 227"/>
            <a:gd name="T42" fmla="*/ 2147483646 w 268"/>
            <a:gd name="T43" fmla="*/ 2147483646 h 227"/>
            <a:gd name="T44" fmla="*/ 2147483646 w 268"/>
            <a:gd name="T45" fmla="*/ 2147483646 h 227"/>
            <a:gd name="T46" fmla="*/ 2147483646 w 268"/>
            <a:gd name="T47" fmla="*/ 2147483646 h 227"/>
            <a:gd name="T48" fmla="*/ 2147483646 w 268"/>
            <a:gd name="T49" fmla="*/ 2147483646 h 227"/>
            <a:gd name="T50" fmla="*/ 2147483646 w 268"/>
            <a:gd name="T51" fmla="*/ 2147483646 h 227"/>
            <a:gd name="T52" fmla="*/ 2147483646 w 268"/>
            <a:gd name="T53" fmla="*/ 2147483646 h 227"/>
            <a:gd name="T54" fmla="*/ 2147483646 w 268"/>
            <a:gd name="T55" fmla="*/ 2147483646 h 227"/>
            <a:gd name="T56" fmla="*/ 2147483646 w 268"/>
            <a:gd name="T57" fmla="*/ 2147483646 h 227"/>
            <a:gd name="T58" fmla="*/ 2147483646 w 268"/>
            <a:gd name="T59" fmla="*/ 2147483646 h 227"/>
            <a:gd name="T60" fmla="*/ 2147483646 w 268"/>
            <a:gd name="T61" fmla="*/ 2147483646 h 227"/>
            <a:gd name="T62" fmla="*/ 2147483646 w 268"/>
            <a:gd name="T63" fmla="*/ 2147483646 h 227"/>
            <a:gd name="T64" fmla="*/ 2147483646 w 268"/>
            <a:gd name="T65" fmla="*/ 2147483646 h 227"/>
            <a:gd name="T66" fmla="*/ 2147483646 w 268"/>
            <a:gd name="T67" fmla="*/ 2147483646 h 227"/>
            <a:gd name="T68" fmla="*/ 2147483646 w 268"/>
            <a:gd name="T69" fmla="*/ 2147483646 h 227"/>
            <a:gd name="T70" fmla="*/ 2147483646 w 268"/>
            <a:gd name="T71" fmla="*/ 2147483646 h 227"/>
            <a:gd name="T72" fmla="*/ 2147483646 w 268"/>
            <a:gd name="T73" fmla="*/ 2147483646 h 227"/>
            <a:gd name="T74" fmla="*/ 2147483646 w 268"/>
            <a:gd name="T75" fmla="*/ 2147483646 h 227"/>
            <a:gd name="T76" fmla="*/ 2147483646 w 268"/>
            <a:gd name="T77" fmla="*/ 2147483646 h 227"/>
            <a:gd name="T78" fmla="*/ 2147483646 w 268"/>
            <a:gd name="T79" fmla="*/ 2147483646 h 227"/>
            <a:gd name="T80" fmla="*/ 2147483646 w 268"/>
            <a:gd name="T81" fmla="*/ 2147483646 h 227"/>
            <a:gd name="T82" fmla="*/ 2147483646 w 268"/>
            <a:gd name="T83" fmla="*/ 2147483646 h 227"/>
            <a:gd name="T84" fmla="*/ 2147483646 w 268"/>
            <a:gd name="T85" fmla="*/ 2147483646 h 227"/>
            <a:gd name="T86" fmla="*/ 2147483646 w 268"/>
            <a:gd name="T87" fmla="*/ 2147483646 h 227"/>
            <a:gd name="T88" fmla="*/ 2147483646 w 268"/>
            <a:gd name="T89" fmla="*/ 2147483646 h 227"/>
            <a:gd name="T90" fmla="*/ 2147483646 w 268"/>
            <a:gd name="T91" fmla="*/ 2147483646 h 227"/>
            <a:gd name="T92" fmla="*/ 2147483646 w 268"/>
            <a:gd name="T93" fmla="*/ 2147483646 h 227"/>
            <a:gd name="T94" fmla="*/ 2147483646 w 268"/>
            <a:gd name="T95" fmla="*/ 2147483646 h 227"/>
            <a:gd name="T96" fmla="*/ 2147483646 w 268"/>
            <a:gd name="T97" fmla="*/ 2147483646 h 227"/>
            <a:gd name="T98" fmla="*/ 2147483646 w 268"/>
            <a:gd name="T99" fmla="*/ 2147483646 h 227"/>
            <a:gd name="T100" fmla="*/ 2147483646 w 268"/>
            <a:gd name="T101" fmla="*/ 2147483646 h 227"/>
            <a:gd name="T102" fmla="*/ 2147483646 w 268"/>
            <a:gd name="T103" fmla="*/ 2147483646 h 227"/>
            <a:gd name="T104" fmla="*/ 2147483646 w 268"/>
            <a:gd name="T105" fmla="*/ 2147483646 h 227"/>
            <a:gd name="T106" fmla="*/ 2147483646 w 268"/>
            <a:gd name="T107" fmla="*/ 2147483646 h 227"/>
            <a:gd name="T108" fmla="*/ 2147483646 w 268"/>
            <a:gd name="T109" fmla="*/ 2147483646 h 227"/>
            <a:gd name="T110" fmla="*/ 2147483646 w 268"/>
            <a:gd name="T111" fmla="*/ 2147483646 h 227"/>
            <a:gd name="T112" fmla="*/ 2147483646 w 268"/>
            <a:gd name="T113" fmla="*/ 0 h 22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268" h="227">
              <a:moveTo>
                <a:pt x="79" y="4"/>
              </a:moveTo>
              <a:cubicBezTo>
                <a:pt x="77" y="4"/>
                <a:pt x="77" y="6"/>
                <a:pt x="76" y="7"/>
              </a:cubicBezTo>
              <a:cubicBezTo>
                <a:pt x="75" y="8"/>
                <a:pt x="75" y="9"/>
                <a:pt x="74" y="11"/>
              </a:cubicBezTo>
              <a:cubicBezTo>
                <a:pt x="73" y="13"/>
                <a:pt x="71" y="16"/>
                <a:pt x="70" y="18"/>
              </a:cubicBezTo>
              <a:cubicBezTo>
                <a:pt x="69" y="20"/>
                <a:pt x="68" y="22"/>
                <a:pt x="68" y="23"/>
              </a:cubicBezTo>
              <a:cubicBezTo>
                <a:pt x="68" y="24"/>
                <a:pt x="67" y="24"/>
                <a:pt x="67" y="25"/>
              </a:cubicBezTo>
              <a:cubicBezTo>
                <a:pt x="67" y="26"/>
                <a:pt x="65" y="26"/>
                <a:pt x="65" y="27"/>
              </a:cubicBezTo>
              <a:cubicBezTo>
                <a:pt x="65" y="28"/>
                <a:pt x="65" y="29"/>
                <a:pt x="66" y="30"/>
              </a:cubicBezTo>
              <a:cubicBezTo>
                <a:pt x="67" y="31"/>
                <a:pt x="69" y="32"/>
                <a:pt x="69" y="33"/>
              </a:cubicBezTo>
              <a:cubicBezTo>
                <a:pt x="69" y="34"/>
                <a:pt x="68" y="36"/>
                <a:pt x="67" y="37"/>
              </a:cubicBezTo>
              <a:cubicBezTo>
                <a:pt x="66" y="38"/>
                <a:pt x="65" y="39"/>
                <a:pt x="65" y="40"/>
              </a:cubicBezTo>
              <a:cubicBezTo>
                <a:pt x="65" y="41"/>
                <a:pt x="64" y="41"/>
                <a:pt x="64" y="42"/>
              </a:cubicBezTo>
              <a:cubicBezTo>
                <a:pt x="64" y="43"/>
                <a:pt x="63" y="43"/>
                <a:pt x="63" y="44"/>
              </a:cubicBezTo>
              <a:cubicBezTo>
                <a:pt x="63" y="45"/>
                <a:pt x="63" y="46"/>
                <a:pt x="63" y="47"/>
              </a:cubicBezTo>
              <a:cubicBezTo>
                <a:pt x="63" y="48"/>
                <a:pt x="62" y="50"/>
                <a:pt x="61" y="51"/>
              </a:cubicBezTo>
              <a:cubicBezTo>
                <a:pt x="60" y="52"/>
                <a:pt x="60" y="53"/>
                <a:pt x="59" y="54"/>
              </a:cubicBezTo>
              <a:cubicBezTo>
                <a:pt x="58" y="55"/>
                <a:pt x="57" y="56"/>
                <a:pt x="56" y="57"/>
              </a:cubicBezTo>
              <a:cubicBezTo>
                <a:pt x="55" y="58"/>
                <a:pt x="54" y="60"/>
                <a:pt x="53" y="61"/>
              </a:cubicBezTo>
              <a:cubicBezTo>
                <a:pt x="52" y="62"/>
                <a:pt x="52" y="64"/>
                <a:pt x="51" y="65"/>
              </a:cubicBezTo>
              <a:cubicBezTo>
                <a:pt x="50" y="66"/>
                <a:pt x="48" y="66"/>
                <a:pt x="46" y="66"/>
              </a:cubicBezTo>
              <a:cubicBezTo>
                <a:pt x="44" y="66"/>
                <a:pt x="43" y="67"/>
                <a:pt x="41" y="68"/>
              </a:cubicBezTo>
              <a:cubicBezTo>
                <a:pt x="39" y="69"/>
                <a:pt x="37" y="70"/>
                <a:pt x="35" y="70"/>
              </a:cubicBezTo>
              <a:cubicBezTo>
                <a:pt x="33" y="70"/>
                <a:pt x="32" y="70"/>
                <a:pt x="31" y="70"/>
              </a:cubicBezTo>
              <a:cubicBezTo>
                <a:pt x="30" y="70"/>
                <a:pt x="28" y="71"/>
                <a:pt x="27" y="72"/>
              </a:cubicBezTo>
              <a:cubicBezTo>
                <a:pt x="26" y="73"/>
                <a:pt x="25" y="75"/>
                <a:pt x="24" y="76"/>
              </a:cubicBezTo>
              <a:cubicBezTo>
                <a:pt x="23" y="77"/>
                <a:pt x="23" y="79"/>
                <a:pt x="23" y="80"/>
              </a:cubicBezTo>
              <a:cubicBezTo>
                <a:pt x="23" y="81"/>
                <a:pt x="23" y="83"/>
                <a:pt x="22" y="84"/>
              </a:cubicBezTo>
              <a:cubicBezTo>
                <a:pt x="21" y="85"/>
                <a:pt x="21" y="87"/>
                <a:pt x="20" y="88"/>
              </a:cubicBezTo>
              <a:cubicBezTo>
                <a:pt x="19" y="89"/>
                <a:pt x="18" y="90"/>
                <a:pt x="17" y="91"/>
              </a:cubicBezTo>
              <a:cubicBezTo>
                <a:pt x="16" y="92"/>
                <a:pt x="15" y="92"/>
                <a:pt x="15" y="93"/>
              </a:cubicBezTo>
              <a:cubicBezTo>
                <a:pt x="15" y="94"/>
                <a:pt x="15" y="94"/>
                <a:pt x="15" y="95"/>
              </a:cubicBezTo>
              <a:cubicBezTo>
                <a:pt x="15" y="96"/>
                <a:pt x="14" y="98"/>
                <a:pt x="13" y="99"/>
              </a:cubicBezTo>
              <a:cubicBezTo>
                <a:pt x="12" y="100"/>
                <a:pt x="11" y="103"/>
                <a:pt x="10" y="104"/>
              </a:cubicBezTo>
              <a:cubicBezTo>
                <a:pt x="9" y="105"/>
                <a:pt x="7" y="106"/>
                <a:pt x="6" y="106"/>
              </a:cubicBezTo>
              <a:cubicBezTo>
                <a:pt x="5" y="106"/>
                <a:pt x="2" y="106"/>
                <a:pt x="1" y="107"/>
              </a:cubicBezTo>
              <a:cubicBezTo>
                <a:pt x="0" y="108"/>
                <a:pt x="0" y="110"/>
                <a:pt x="0" y="111"/>
              </a:cubicBezTo>
              <a:cubicBezTo>
                <a:pt x="0" y="112"/>
                <a:pt x="0" y="115"/>
                <a:pt x="0" y="116"/>
              </a:cubicBezTo>
              <a:cubicBezTo>
                <a:pt x="0" y="117"/>
                <a:pt x="0" y="119"/>
                <a:pt x="0" y="120"/>
              </a:cubicBezTo>
              <a:cubicBezTo>
                <a:pt x="0" y="121"/>
                <a:pt x="1" y="120"/>
                <a:pt x="2" y="121"/>
              </a:cubicBezTo>
              <a:cubicBezTo>
                <a:pt x="3" y="122"/>
                <a:pt x="5" y="124"/>
                <a:pt x="6" y="125"/>
              </a:cubicBezTo>
              <a:cubicBezTo>
                <a:pt x="7" y="126"/>
                <a:pt x="10" y="127"/>
                <a:pt x="11" y="128"/>
              </a:cubicBezTo>
              <a:cubicBezTo>
                <a:pt x="12" y="129"/>
                <a:pt x="12" y="131"/>
                <a:pt x="12" y="132"/>
              </a:cubicBezTo>
              <a:cubicBezTo>
                <a:pt x="12" y="133"/>
                <a:pt x="13" y="134"/>
                <a:pt x="13" y="136"/>
              </a:cubicBezTo>
              <a:cubicBezTo>
                <a:pt x="13" y="138"/>
                <a:pt x="13" y="141"/>
                <a:pt x="13" y="142"/>
              </a:cubicBezTo>
              <a:cubicBezTo>
                <a:pt x="13" y="143"/>
                <a:pt x="13" y="144"/>
                <a:pt x="13" y="145"/>
              </a:cubicBezTo>
              <a:cubicBezTo>
                <a:pt x="13" y="146"/>
                <a:pt x="12" y="148"/>
                <a:pt x="11" y="149"/>
              </a:cubicBezTo>
              <a:cubicBezTo>
                <a:pt x="10" y="150"/>
                <a:pt x="10" y="153"/>
                <a:pt x="9" y="154"/>
              </a:cubicBezTo>
              <a:cubicBezTo>
                <a:pt x="8" y="155"/>
                <a:pt x="8" y="157"/>
                <a:pt x="7" y="158"/>
              </a:cubicBezTo>
              <a:cubicBezTo>
                <a:pt x="6" y="159"/>
                <a:pt x="5" y="161"/>
                <a:pt x="5" y="162"/>
              </a:cubicBezTo>
              <a:cubicBezTo>
                <a:pt x="5" y="163"/>
                <a:pt x="5" y="165"/>
                <a:pt x="5" y="166"/>
              </a:cubicBezTo>
              <a:cubicBezTo>
                <a:pt x="5" y="167"/>
                <a:pt x="5" y="169"/>
                <a:pt x="5" y="170"/>
              </a:cubicBezTo>
              <a:cubicBezTo>
                <a:pt x="5" y="171"/>
                <a:pt x="5" y="171"/>
                <a:pt x="5" y="172"/>
              </a:cubicBezTo>
              <a:cubicBezTo>
                <a:pt x="5" y="173"/>
                <a:pt x="6" y="175"/>
                <a:pt x="7" y="176"/>
              </a:cubicBezTo>
              <a:cubicBezTo>
                <a:pt x="8" y="177"/>
                <a:pt x="11" y="178"/>
                <a:pt x="12" y="179"/>
              </a:cubicBezTo>
              <a:cubicBezTo>
                <a:pt x="13" y="180"/>
                <a:pt x="14" y="183"/>
                <a:pt x="15" y="183"/>
              </a:cubicBezTo>
              <a:cubicBezTo>
                <a:pt x="16" y="183"/>
                <a:pt x="17" y="180"/>
                <a:pt x="18" y="180"/>
              </a:cubicBezTo>
              <a:cubicBezTo>
                <a:pt x="19" y="180"/>
                <a:pt x="21" y="180"/>
                <a:pt x="23" y="180"/>
              </a:cubicBezTo>
              <a:cubicBezTo>
                <a:pt x="25" y="180"/>
                <a:pt x="26" y="180"/>
                <a:pt x="28" y="181"/>
              </a:cubicBezTo>
              <a:cubicBezTo>
                <a:pt x="30" y="182"/>
                <a:pt x="31" y="183"/>
                <a:pt x="33" y="183"/>
              </a:cubicBezTo>
              <a:cubicBezTo>
                <a:pt x="35" y="183"/>
                <a:pt x="37" y="183"/>
                <a:pt x="39" y="183"/>
              </a:cubicBezTo>
              <a:cubicBezTo>
                <a:pt x="41" y="183"/>
                <a:pt x="43" y="183"/>
                <a:pt x="44" y="183"/>
              </a:cubicBezTo>
              <a:cubicBezTo>
                <a:pt x="45" y="183"/>
                <a:pt x="47" y="184"/>
                <a:pt x="48" y="184"/>
              </a:cubicBezTo>
              <a:cubicBezTo>
                <a:pt x="49" y="184"/>
                <a:pt x="51" y="186"/>
                <a:pt x="52" y="186"/>
              </a:cubicBezTo>
              <a:cubicBezTo>
                <a:pt x="53" y="186"/>
                <a:pt x="55" y="186"/>
                <a:pt x="56" y="186"/>
              </a:cubicBezTo>
              <a:cubicBezTo>
                <a:pt x="57" y="186"/>
                <a:pt x="59" y="184"/>
                <a:pt x="60" y="184"/>
              </a:cubicBezTo>
              <a:cubicBezTo>
                <a:pt x="61" y="184"/>
                <a:pt x="62" y="187"/>
                <a:pt x="63" y="188"/>
              </a:cubicBezTo>
              <a:cubicBezTo>
                <a:pt x="64" y="189"/>
                <a:pt x="66" y="188"/>
                <a:pt x="68" y="188"/>
              </a:cubicBezTo>
              <a:cubicBezTo>
                <a:pt x="70" y="188"/>
                <a:pt x="71" y="188"/>
                <a:pt x="73" y="188"/>
              </a:cubicBezTo>
              <a:cubicBezTo>
                <a:pt x="75" y="188"/>
                <a:pt x="78" y="188"/>
                <a:pt x="79" y="187"/>
              </a:cubicBezTo>
              <a:cubicBezTo>
                <a:pt x="80" y="186"/>
                <a:pt x="80" y="185"/>
                <a:pt x="80" y="184"/>
              </a:cubicBezTo>
              <a:cubicBezTo>
                <a:pt x="80" y="183"/>
                <a:pt x="80" y="180"/>
                <a:pt x="80" y="179"/>
              </a:cubicBezTo>
              <a:cubicBezTo>
                <a:pt x="80" y="178"/>
                <a:pt x="80" y="176"/>
                <a:pt x="81" y="175"/>
              </a:cubicBezTo>
              <a:cubicBezTo>
                <a:pt x="82" y="174"/>
                <a:pt x="85" y="174"/>
                <a:pt x="87" y="173"/>
              </a:cubicBezTo>
              <a:cubicBezTo>
                <a:pt x="89" y="172"/>
                <a:pt x="91" y="172"/>
                <a:pt x="93" y="172"/>
              </a:cubicBezTo>
              <a:cubicBezTo>
                <a:pt x="95" y="172"/>
                <a:pt x="96" y="173"/>
                <a:pt x="97" y="173"/>
              </a:cubicBezTo>
              <a:cubicBezTo>
                <a:pt x="98" y="173"/>
                <a:pt x="98" y="173"/>
                <a:pt x="100" y="173"/>
              </a:cubicBezTo>
              <a:cubicBezTo>
                <a:pt x="102" y="173"/>
                <a:pt x="106" y="173"/>
                <a:pt x="108" y="173"/>
              </a:cubicBezTo>
              <a:cubicBezTo>
                <a:pt x="110" y="173"/>
                <a:pt x="109" y="172"/>
                <a:pt x="110" y="172"/>
              </a:cubicBezTo>
              <a:cubicBezTo>
                <a:pt x="111" y="172"/>
                <a:pt x="113" y="171"/>
                <a:pt x="114" y="171"/>
              </a:cubicBezTo>
              <a:cubicBezTo>
                <a:pt x="115" y="171"/>
                <a:pt x="117" y="171"/>
                <a:pt x="118" y="171"/>
              </a:cubicBezTo>
              <a:cubicBezTo>
                <a:pt x="119" y="171"/>
                <a:pt x="119" y="173"/>
                <a:pt x="119" y="174"/>
              </a:cubicBezTo>
              <a:cubicBezTo>
                <a:pt x="119" y="175"/>
                <a:pt x="120" y="175"/>
                <a:pt x="121" y="176"/>
              </a:cubicBezTo>
              <a:cubicBezTo>
                <a:pt x="122" y="177"/>
                <a:pt x="123" y="180"/>
                <a:pt x="125" y="182"/>
              </a:cubicBezTo>
              <a:cubicBezTo>
                <a:pt x="127" y="184"/>
                <a:pt x="130" y="185"/>
                <a:pt x="131" y="186"/>
              </a:cubicBezTo>
              <a:cubicBezTo>
                <a:pt x="132" y="187"/>
                <a:pt x="132" y="188"/>
                <a:pt x="133" y="190"/>
              </a:cubicBezTo>
              <a:cubicBezTo>
                <a:pt x="134" y="192"/>
                <a:pt x="134" y="194"/>
                <a:pt x="135" y="196"/>
              </a:cubicBezTo>
              <a:cubicBezTo>
                <a:pt x="136" y="198"/>
                <a:pt x="139" y="199"/>
                <a:pt x="140" y="200"/>
              </a:cubicBezTo>
              <a:cubicBezTo>
                <a:pt x="141" y="201"/>
                <a:pt x="143" y="203"/>
                <a:pt x="144" y="204"/>
              </a:cubicBezTo>
              <a:cubicBezTo>
                <a:pt x="145" y="205"/>
                <a:pt x="146" y="204"/>
                <a:pt x="148" y="205"/>
              </a:cubicBezTo>
              <a:cubicBezTo>
                <a:pt x="150" y="206"/>
                <a:pt x="155" y="207"/>
                <a:pt x="157" y="208"/>
              </a:cubicBezTo>
              <a:cubicBezTo>
                <a:pt x="159" y="209"/>
                <a:pt x="159" y="209"/>
                <a:pt x="161" y="209"/>
              </a:cubicBezTo>
              <a:cubicBezTo>
                <a:pt x="163" y="209"/>
                <a:pt x="166" y="209"/>
                <a:pt x="168" y="209"/>
              </a:cubicBezTo>
              <a:cubicBezTo>
                <a:pt x="170" y="209"/>
                <a:pt x="171" y="210"/>
                <a:pt x="172" y="209"/>
              </a:cubicBezTo>
              <a:cubicBezTo>
                <a:pt x="173" y="208"/>
                <a:pt x="172" y="206"/>
                <a:pt x="173" y="205"/>
              </a:cubicBezTo>
              <a:cubicBezTo>
                <a:pt x="174" y="204"/>
                <a:pt x="174" y="202"/>
                <a:pt x="175" y="201"/>
              </a:cubicBezTo>
              <a:cubicBezTo>
                <a:pt x="176" y="200"/>
                <a:pt x="179" y="201"/>
                <a:pt x="180" y="200"/>
              </a:cubicBezTo>
              <a:cubicBezTo>
                <a:pt x="181" y="199"/>
                <a:pt x="182" y="197"/>
                <a:pt x="183" y="197"/>
              </a:cubicBezTo>
              <a:cubicBezTo>
                <a:pt x="184" y="197"/>
                <a:pt x="186" y="199"/>
                <a:pt x="187" y="200"/>
              </a:cubicBezTo>
              <a:cubicBezTo>
                <a:pt x="188" y="201"/>
                <a:pt x="190" y="203"/>
                <a:pt x="191" y="204"/>
              </a:cubicBezTo>
              <a:cubicBezTo>
                <a:pt x="192" y="205"/>
                <a:pt x="192" y="209"/>
                <a:pt x="193" y="209"/>
              </a:cubicBezTo>
              <a:cubicBezTo>
                <a:pt x="194" y="209"/>
                <a:pt x="196" y="206"/>
                <a:pt x="198" y="206"/>
              </a:cubicBezTo>
              <a:cubicBezTo>
                <a:pt x="200" y="206"/>
                <a:pt x="200" y="205"/>
                <a:pt x="203" y="206"/>
              </a:cubicBezTo>
              <a:cubicBezTo>
                <a:pt x="206" y="207"/>
                <a:pt x="213" y="211"/>
                <a:pt x="215" y="213"/>
              </a:cubicBezTo>
              <a:cubicBezTo>
                <a:pt x="217" y="215"/>
                <a:pt x="217" y="215"/>
                <a:pt x="218" y="216"/>
              </a:cubicBezTo>
              <a:cubicBezTo>
                <a:pt x="219" y="217"/>
                <a:pt x="222" y="217"/>
                <a:pt x="224" y="218"/>
              </a:cubicBezTo>
              <a:cubicBezTo>
                <a:pt x="226" y="219"/>
                <a:pt x="226" y="223"/>
                <a:pt x="228" y="224"/>
              </a:cubicBezTo>
              <a:cubicBezTo>
                <a:pt x="230" y="225"/>
                <a:pt x="232" y="227"/>
                <a:pt x="234" y="227"/>
              </a:cubicBezTo>
              <a:cubicBezTo>
                <a:pt x="236" y="227"/>
                <a:pt x="238" y="225"/>
                <a:pt x="240" y="224"/>
              </a:cubicBezTo>
              <a:cubicBezTo>
                <a:pt x="242" y="223"/>
                <a:pt x="244" y="223"/>
                <a:pt x="245" y="222"/>
              </a:cubicBezTo>
              <a:cubicBezTo>
                <a:pt x="246" y="221"/>
                <a:pt x="247" y="219"/>
                <a:pt x="248" y="218"/>
              </a:cubicBezTo>
              <a:cubicBezTo>
                <a:pt x="249" y="217"/>
                <a:pt x="248" y="215"/>
                <a:pt x="249" y="214"/>
              </a:cubicBezTo>
              <a:cubicBezTo>
                <a:pt x="250" y="213"/>
                <a:pt x="253" y="210"/>
                <a:pt x="255" y="210"/>
              </a:cubicBezTo>
              <a:cubicBezTo>
                <a:pt x="257" y="210"/>
                <a:pt x="258" y="212"/>
                <a:pt x="259" y="212"/>
              </a:cubicBezTo>
              <a:cubicBezTo>
                <a:pt x="260" y="212"/>
                <a:pt x="263" y="213"/>
                <a:pt x="264" y="211"/>
              </a:cubicBezTo>
              <a:cubicBezTo>
                <a:pt x="265" y="209"/>
                <a:pt x="266" y="204"/>
                <a:pt x="266" y="202"/>
              </a:cubicBezTo>
              <a:cubicBezTo>
                <a:pt x="266" y="200"/>
                <a:pt x="265" y="198"/>
                <a:pt x="265" y="196"/>
              </a:cubicBezTo>
              <a:cubicBezTo>
                <a:pt x="265" y="194"/>
                <a:pt x="266" y="193"/>
                <a:pt x="266" y="192"/>
              </a:cubicBezTo>
              <a:cubicBezTo>
                <a:pt x="266" y="191"/>
                <a:pt x="267" y="189"/>
                <a:pt x="267" y="188"/>
              </a:cubicBezTo>
              <a:cubicBezTo>
                <a:pt x="267" y="187"/>
                <a:pt x="268" y="185"/>
                <a:pt x="268" y="183"/>
              </a:cubicBezTo>
              <a:cubicBezTo>
                <a:pt x="268" y="181"/>
                <a:pt x="268" y="176"/>
                <a:pt x="267" y="173"/>
              </a:cubicBezTo>
              <a:cubicBezTo>
                <a:pt x="266" y="170"/>
                <a:pt x="265" y="167"/>
                <a:pt x="264" y="164"/>
              </a:cubicBezTo>
              <a:cubicBezTo>
                <a:pt x="263" y="161"/>
                <a:pt x="263" y="156"/>
                <a:pt x="263" y="153"/>
              </a:cubicBezTo>
              <a:cubicBezTo>
                <a:pt x="263" y="150"/>
                <a:pt x="264" y="150"/>
                <a:pt x="264" y="148"/>
              </a:cubicBezTo>
              <a:cubicBezTo>
                <a:pt x="264" y="146"/>
                <a:pt x="261" y="145"/>
                <a:pt x="261" y="143"/>
              </a:cubicBezTo>
              <a:cubicBezTo>
                <a:pt x="261" y="141"/>
                <a:pt x="263" y="140"/>
                <a:pt x="264" y="138"/>
              </a:cubicBezTo>
              <a:cubicBezTo>
                <a:pt x="265" y="136"/>
                <a:pt x="267" y="137"/>
                <a:pt x="267" y="133"/>
              </a:cubicBezTo>
              <a:cubicBezTo>
                <a:pt x="267" y="129"/>
                <a:pt x="267" y="118"/>
                <a:pt x="266" y="114"/>
              </a:cubicBezTo>
              <a:cubicBezTo>
                <a:pt x="265" y="110"/>
                <a:pt x="265" y="110"/>
                <a:pt x="263" y="110"/>
              </a:cubicBezTo>
              <a:cubicBezTo>
                <a:pt x="261" y="110"/>
                <a:pt x="258" y="110"/>
                <a:pt x="256" y="111"/>
              </a:cubicBezTo>
              <a:cubicBezTo>
                <a:pt x="254" y="112"/>
                <a:pt x="253" y="113"/>
                <a:pt x="251" y="113"/>
              </a:cubicBezTo>
              <a:cubicBezTo>
                <a:pt x="249" y="113"/>
                <a:pt x="247" y="114"/>
                <a:pt x="245" y="114"/>
              </a:cubicBezTo>
              <a:cubicBezTo>
                <a:pt x="243" y="114"/>
                <a:pt x="243" y="112"/>
                <a:pt x="239" y="114"/>
              </a:cubicBezTo>
              <a:cubicBezTo>
                <a:pt x="235" y="116"/>
                <a:pt x="227" y="124"/>
                <a:pt x="221" y="126"/>
              </a:cubicBezTo>
              <a:cubicBezTo>
                <a:pt x="215" y="128"/>
                <a:pt x="208" y="128"/>
                <a:pt x="204" y="128"/>
              </a:cubicBezTo>
              <a:cubicBezTo>
                <a:pt x="200" y="128"/>
                <a:pt x="197" y="129"/>
                <a:pt x="195" y="128"/>
              </a:cubicBezTo>
              <a:cubicBezTo>
                <a:pt x="193" y="127"/>
                <a:pt x="193" y="122"/>
                <a:pt x="192" y="120"/>
              </a:cubicBezTo>
              <a:cubicBezTo>
                <a:pt x="191" y="118"/>
                <a:pt x="192" y="117"/>
                <a:pt x="191" y="116"/>
              </a:cubicBezTo>
              <a:cubicBezTo>
                <a:pt x="190" y="115"/>
                <a:pt x="189" y="114"/>
                <a:pt x="189" y="112"/>
              </a:cubicBezTo>
              <a:cubicBezTo>
                <a:pt x="189" y="110"/>
                <a:pt x="189" y="108"/>
                <a:pt x="189" y="106"/>
              </a:cubicBezTo>
              <a:cubicBezTo>
                <a:pt x="189" y="104"/>
                <a:pt x="189" y="103"/>
                <a:pt x="188" y="102"/>
              </a:cubicBezTo>
              <a:cubicBezTo>
                <a:pt x="187" y="101"/>
                <a:pt x="185" y="100"/>
                <a:pt x="184" y="98"/>
              </a:cubicBezTo>
              <a:cubicBezTo>
                <a:pt x="183" y="96"/>
                <a:pt x="181" y="94"/>
                <a:pt x="179" y="92"/>
              </a:cubicBezTo>
              <a:cubicBezTo>
                <a:pt x="177" y="90"/>
                <a:pt x="173" y="89"/>
                <a:pt x="171" y="87"/>
              </a:cubicBezTo>
              <a:cubicBezTo>
                <a:pt x="169" y="85"/>
                <a:pt x="169" y="81"/>
                <a:pt x="168" y="79"/>
              </a:cubicBezTo>
              <a:cubicBezTo>
                <a:pt x="167" y="77"/>
                <a:pt x="164" y="76"/>
                <a:pt x="163" y="75"/>
              </a:cubicBezTo>
              <a:cubicBezTo>
                <a:pt x="162" y="74"/>
                <a:pt x="162" y="72"/>
                <a:pt x="161" y="71"/>
              </a:cubicBezTo>
              <a:cubicBezTo>
                <a:pt x="160" y="70"/>
                <a:pt x="159" y="69"/>
                <a:pt x="158" y="68"/>
              </a:cubicBezTo>
              <a:cubicBezTo>
                <a:pt x="157" y="67"/>
                <a:pt x="155" y="65"/>
                <a:pt x="155" y="63"/>
              </a:cubicBezTo>
              <a:cubicBezTo>
                <a:pt x="155" y="61"/>
                <a:pt x="159" y="58"/>
                <a:pt x="160" y="56"/>
              </a:cubicBezTo>
              <a:cubicBezTo>
                <a:pt x="161" y="54"/>
                <a:pt x="162" y="53"/>
                <a:pt x="163" y="51"/>
              </a:cubicBezTo>
              <a:cubicBezTo>
                <a:pt x="164" y="49"/>
                <a:pt x="164" y="46"/>
                <a:pt x="164" y="44"/>
              </a:cubicBezTo>
              <a:cubicBezTo>
                <a:pt x="164" y="42"/>
                <a:pt x="165" y="39"/>
                <a:pt x="165" y="37"/>
              </a:cubicBezTo>
              <a:cubicBezTo>
                <a:pt x="165" y="35"/>
                <a:pt x="166" y="32"/>
                <a:pt x="165" y="29"/>
              </a:cubicBezTo>
              <a:cubicBezTo>
                <a:pt x="164" y="26"/>
                <a:pt x="161" y="21"/>
                <a:pt x="161" y="19"/>
              </a:cubicBezTo>
              <a:cubicBezTo>
                <a:pt x="161" y="17"/>
                <a:pt x="164" y="17"/>
                <a:pt x="164" y="16"/>
              </a:cubicBezTo>
              <a:cubicBezTo>
                <a:pt x="164" y="15"/>
                <a:pt x="164" y="12"/>
                <a:pt x="163" y="12"/>
              </a:cubicBezTo>
              <a:cubicBezTo>
                <a:pt x="162" y="12"/>
                <a:pt x="158" y="13"/>
                <a:pt x="156" y="13"/>
              </a:cubicBezTo>
              <a:cubicBezTo>
                <a:pt x="154" y="13"/>
                <a:pt x="153" y="14"/>
                <a:pt x="152" y="15"/>
              </a:cubicBezTo>
              <a:cubicBezTo>
                <a:pt x="151" y="16"/>
                <a:pt x="150" y="20"/>
                <a:pt x="149" y="20"/>
              </a:cubicBezTo>
              <a:cubicBezTo>
                <a:pt x="148" y="20"/>
                <a:pt x="145" y="19"/>
                <a:pt x="145" y="18"/>
              </a:cubicBezTo>
              <a:cubicBezTo>
                <a:pt x="145" y="17"/>
                <a:pt x="147" y="15"/>
                <a:pt x="146" y="14"/>
              </a:cubicBezTo>
              <a:cubicBezTo>
                <a:pt x="145" y="13"/>
                <a:pt x="142" y="13"/>
                <a:pt x="140" y="12"/>
              </a:cubicBezTo>
              <a:cubicBezTo>
                <a:pt x="138" y="11"/>
                <a:pt x="136" y="9"/>
                <a:pt x="134" y="8"/>
              </a:cubicBezTo>
              <a:cubicBezTo>
                <a:pt x="132" y="7"/>
                <a:pt x="130" y="8"/>
                <a:pt x="129" y="7"/>
              </a:cubicBezTo>
              <a:cubicBezTo>
                <a:pt x="128" y="6"/>
                <a:pt x="126" y="4"/>
                <a:pt x="125" y="3"/>
              </a:cubicBezTo>
              <a:cubicBezTo>
                <a:pt x="124" y="2"/>
                <a:pt x="123" y="0"/>
                <a:pt x="121" y="0"/>
              </a:cubicBezTo>
              <a:cubicBezTo>
                <a:pt x="119" y="0"/>
                <a:pt x="117" y="2"/>
                <a:pt x="115" y="3"/>
              </a:cubicBezTo>
              <a:cubicBezTo>
                <a:pt x="113" y="4"/>
                <a:pt x="111" y="5"/>
                <a:pt x="110" y="6"/>
              </a:cubicBezTo>
              <a:cubicBezTo>
                <a:pt x="109" y="7"/>
                <a:pt x="107" y="7"/>
                <a:pt x="106" y="7"/>
              </a:cubicBezTo>
              <a:cubicBezTo>
                <a:pt x="105" y="7"/>
                <a:pt x="102" y="8"/>
                <a:pt x="101" y="7"/>
              </a:cubicBezTo>
              <a:cubicBezTo>
                <a:pt x="100" y="6"/>
                <a:pt x="99" y="0"/>
                <a:pt x="97" y="0"/>
              </a:cubicBezTo>
              <a:cubicBezTo>
                <a:pt x="95" y="0"/>
                <a:pt x="94" y="3"/>
                <a:pt x="91" y="4"/>
              </a:cubicBezTo>
              <a:cubicBezTo>
                <a:pt x="88" y="5"/>
                <a:pt x="81" y="4"/>
                <a:pt x="79" y="4"/>
              </a:cubicBezTo>
              <a:close/>
            </a:path>
          </a:pathLst>
        </a:custGeom>
        <a:solidFill>
          <a:srgbClr val="93CDDD"/>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13</xdr:col>
      <xdr:colOff>200025</xdr:colOff>
      <xdr:row>15</xdr:row>
      <xdr:rowOff>28575</xdr:rowOff>
    </xdr:from>
    <xdr:to>
      <xdr:col>15</xdr:col>
      <xdr:colOff>371475</xdr:colOff>
      <xdr:row>27</xdr:row>
      <xdr:rowOff>66675</xdr:rowOff>
    </xdr:to>
    <xdr:sp macro="" textlink="">
      <xdr:nvSpPr>
        <xdr:cNvPr id="57" name="Freeform 56">
          <a:extLst>
            <a:ext uri="{FF2B5EF4-FFF2-40B4-BE49-F238E27FC236}">
              <a16:creationId xmlns:a16="http://schemas.microsoft.com/office/drawing/2014/main" id="{88BFA449-DCE5-470A-838A-1EC3C8C50DC5}"/>
            </a:ext>
          </a:extLst>
        </xdr:cNvPr>
        <xdr:cNvSpPr>
          <a:spLocks/>
        </xdr:cNvSpPr>
      </xdr:nvSpPr>
      <xdr:spPr bwMode="auto">
        <a:xfrm>
          <a:off x="8448675" y="2676525"/>
          <a:ext cx="1543050" cy="2095500"/>
        </a:xfrm>
        <a:custGeom>
          <a:avLst/>
          <a:gdLst>
            <a:gd name="T0" fmla="*/ 2147483646 w 162"/>
            <a:gd name="T1" fmla="*/ 2147483646 h 220"/>
            <a:gd name="T2" fmla="*/ 2147483646 w 162"/>
            <a:gd name="T3" fmla="*/ 2147483646 h 220"/>
            <a:gd name="T4" fmla="*/ 2147483646 w 162"/>
            <a:gd name="T5" fmla="*/ 2147483646 h 220"/>
            <a:gd name="T6" fmla="*/ 2147483646 w 162"/>
            <a:gd name="T7" fmla="*/ 2147483646 h 220"/>
            <a:gd name="T8" fmla="*/ 2147483646 w 162"/>
            <a:gd name="T9" fmla="*/ 2147483646 h 220"/>
            <a:gd name="T10" fmla="*/ 2147483646 w 162"/>
            <a:gd name="T11" fmla="*/ 2147483646 h 220"/>
            <a:gd name="T12" fmla="*/ 2147483646 w 162"/>
            <a:gd name="T13" fmla="*/ 2147483646 h 220"/>
            <a:gd name="T14" fmla="*/ 2147483646 w 162"/>
            <a:gd name="T15" fmla="*/ 2147483646 h 220"/>
            <a:gd name="T16" fmla="*/ 2147483646 w 162"/>
            <a:gd name="T17" fmla="*/ 2147483646 h 220"/>
            <a:gd name="T18" fmla="*/ 2147483646 w 162"/>
            <a:gd name="T19" fmla="*/ 2147483646 h 220"/>
            <a:gd name="T20" fmla="*/ 2147483646 w 162"/>
            <a:gd name="T21" fmla="*/ 2147483646 h 220"/>
            <a:gd name="T22" fmla="*/ 2147483646 w 162"/>
            <a:gd name="T23" fmla="*/ 2147483646 h 220"/>
            <a:gd name="T24" fmla="*/ 2147483646 w 162"/>
            <a:gd name="T25" fmla="*/ 2147483646 h 220"/>
            <a:gd name="T26" fmla="*/ 2147483646 w 162"/>
            <a:gd name="T27" fmla="*/ 2147483646 h 220"/>
            <a:gd name="T28" fmla="*/ 2147483646 w 162"/>
            <a:gd name="T29" fmla="*/ 2147483646 h 220"/>
            <a:gd name="T30" fmla="*/ 2147483646 w 162"/>
            <a:gd name="T31" fmla="*/ 2147483646 h 220"/>
            <a:gd name="T32" fmla="*/ 2147483646 w 162"/>
            <a:gd name="T33" fmla="*/ 2147483646 h 220"/>
            <a:gd name="T34" fmla="*/ 2147483646 w 162"/>
            <a:gd name="T35" fmla="*/ 2147483646 h 220"/>
            <a:gd name="T36" fmla="*/ 2147483646 w 162"/>
            <a:gd name="T37" fmla="*/ 2147483646 h 220"/>
            <a:gd name="T38" fmla="*/ 2147483646 w 162"/>
            <a:gd name="T39" fmla="*/ 2147483646 h 220"/>
            <a:gd name="T40" fmla="*/ 2147483646 w 162"/>
            <a:gd name="T41" fmla="*/ 2147483646 h 220"/>
            <a:gd name="T42" fmla="*/ 2147483646 w 162"/>
            <a:gd name="T43" fmla="*/ 2147483646 h 220"/>
            <a:gd name="T44" fmla="*/ 2147483646 w 162"/>
            <a:gd name="T45" fmla="*/ 2147483646 h 220"/>
            <a:gd name="T46" fmla="*/ 2147483646 w 162"/>
            <a:gd name="T47" fmla="*/ 2147483646 h 220"/>
            <a:gd name="T48" fmla="*/ 2147483646 w 162"/>
            <a:gd name="T49" fmla="*/ 2147483646 h 220"/>
            <a:gd name="T50" fmla="*/ 2147483646 w 162"/>
            <a:gd name="T51" fmla="*/ 2147483646 h 220"/>
            <a:gd name="T52" fmla="*/ 2147483646 w 162"/>
            <a:gd name="T53" fmla="*/ 2147483646 h 220"/>
            <a:gd name="T54" fmla="*/ 2147483646 w 162"/>
            <a:gd name="T55" fmla="*/ 2147483646 h 220"/>
            <a:gd name="T56" fmla="*/ 2147483646 w 162"/>
            <a:gd name="T57" fmla="*/ 2147483646 h 220"/>
            <a:gd name="T58" fmla="*/ 2147483646 w 162"/>
            <a:gd name="T59" fmla="*/ 2147483646 h 220"/>
            <a:gd name="T60" fmla="*/ 2147483646 w 162"/>
            <a:gd name="T61" fmla="*/ 2147483646 h 220"/>
            <a:gd name="T62" fmla="*/ 2147483646 w 162"/>
            <a:gd name="T63" fmla="*/ 2147483646 h 220"/>
            <a:gd name="T64" fmla="*/ 2147483646 w 162"/>
            <a:gd name="T65" fmla="*/ 2147483646 h 220"/>
            <a:gd name="T66" fmla="*/ 2147483646 w 162"/>
            <a:gd name="T67" fmla="*/ 2147483646 h 220"/>
            <a:gd name="T68" fmla="*/ 2147483646 w 162"/>
            <a:gd name="T69" fmla="*/ 2147483646 h 220"/>
            <a:gd name="T70" fmla="*/ 2147483646 w 162"/>
            <a:gd name="T71" fmla="*/ 2147483646 h 220"/>
            <a:gd name="T72" fmla="*/ 2147483646 w 162"/>
            <a:gd name="T73" fmla="*/ 2147483646 h 220"/>
            <a:gd name="T74" fmla="*/ 2147483646 w 162"/>
            <a:gd name="T75" fmla="*/ 2147483646 h 220"/>
            <a:gd name="T76" fmla="*/ 2147483646 w 162"/>
            <a:gd name="T77" fmla="*/ 2147483646 h 220"/>
            <a:gd name="T78" fmla="*/ 2147483646 w 162"/>
            <a:gd name="T79" fmla="*/ 2147483646 h 220"/>
            <a:gd name="T80" fmla="*/ 2147483646 w 162"/>
            <a:gd name="T81" fmla="*/ 2147483646 h 220"/>
            <a:gd name="T82" fmla="*/ 2147483646 w 162"/>
            <a:gd name="T83" fmla="*/ 2147483646 h 220"/>
            <a:gd name="T84" fmla="*/ 2147483646 w 162"/>
            <a:gd name="T85" fmla="*/ 2147483646 h 220"/>
            <a:gd name="T86" fmla="*/ 2147483646 w 162"/>
            <a:gd name="T87" fmla="*/ 2147483646 h 220"/>
            <a:gd name="T88" fmla="*/ 2147483646 w 162"/>
            <a:gd name="T89" fmla="*/ 2147483646 h 220"/>
            <a:gd name="T90" fmla="*/ 2147483646 w 162"/>
            <a:gd name="T91" fmla="*/ 2147483646 h 220"/>
            <a:gd name="T92" fmla="*/ 2147483646 w 162"/>
            <a:gd name="T93" fmla="*/ 2147483646 h 220"/>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62" h="220">
              <a:moveTo>
                <a:pt x="114" y="7"/>
              </a:moveTo>
              <a:cubicBezTo>
                <a:pt x="113" y="7"/>
                <a:pt x="115" y="10"/>
                <a:pt x="115" y="11"/>
              </a:cubicBezTo>
              <a:cubicBezTo>
                <a:pt x="115" y="12"/>
                <a:pt x="117" y="13"/>
                <a:pt x="117" y="15"/>
              </a:cubicBezTo>
              <a:cubicBezTo>
                <a:pt x="117" y="17"/>
                <a:pt x="117" y="19"/>
                <a:pt x="116" y="21"/>
              </a:cubicBezTo>
              <a:cubicBezTo>
                <a:pt x="115" y="23"/>
                <a:pt x="113" y="24"/>
                <a:pt x="112" y="25"/>
              </a:cubicBezTo>
              <a:cubicBezTo>
                <a:pt x="111" y="26"/>
                <a:pt x="109" y="29"/>
                <a:pt x="108" y="30"/>
              </a:cubicBezTo>
              <a:cubicBezTo>
                <a:pt x="107" y="31"/>
                <a:pt x="105" y="32"/>
                <a:pt x="104" y="32"/>
              </a:cubicBezTo>
              <a:cubicBezTo>
                <a:pt x="103" y="32"/>
                <a:pt x="101" y="32"/>
                <a:pt x="99" y="32"/>
              </a:cubicBezTo>
              <a:cubicBezTo>
                <a:pt x="97" y="32"/>
                <a:pt x="94" y="31"/>
                <a:pt x="93" y="31"/>
              </a:cubicBezTo>
              <a:cubicBezTo>
                <a:pt x="92" y="31"/>
                <a:pt x="91" y="32"/>
                <a:pt x="90" y="33"/>
              </a:cubicBezTo>
              <a:cubicBezTo>
                <a:pt x="89" y="34"/>
                <a:pt x="89" y="35"/>
                <a:pt x="88" y="36"/>
              </a:cubicBezTo>
              <a:cubicBezTo>
                <a:pt x="87" y="37"/>
                <a:pt x="85" y="38"/>
                <a:pt x="84" y="39"/>
              </a:cubicBezTo>
              <a:cubicBezTo>
                <a:pt x="83" y="40"/>
                <a:pt x="81" y="41"/>
                <a:pt x="79" y="42"/>
              </a:cubicBezTo>
              <a:cubicBezTo>
                <a:pt x="77" y="43"/>
                <a:pt x="75" y="45"/>
                <a:pt x="74" y="46"/>
              </a:cubicBezTo>
              <a:cubicBezTo>
                <a:pt x="73" y="47"/>
                <a:pt x="73" y="50"/>
                <a:pt x="73" y="51"/>
              </a:cubicBezTo>
              <a:cubicBezTo>
                <a:pt x="73" y="52"/>
                <a:pt x="74" y="54"/>
                <a:pt x="74" y="55"/>
              </a:cubicBezTo>
              <a:cubicBezTo>
                <a:pt x="74" y="56"/>
                <a:pt x="74" y="59"/>
                <a:pt x="74" y="60"/>
              </a:cubicBezTo>
              <a:cubicBezTo>
                <a:pt x="74" y="61"/>
                <a:pt x="75" y="63"/>
                <a:pt x="74" y="64"/>
              </a:cubicBezTo>
              <a:cubicBezTo>
                <a:pt x="73" y="65"/>
                <a:pt x="69" y="68"/>
                <a:pt x="67" y="69"/>
              </a:cubicBezTo>
              <a:cubicBezTo>
                <a:pt x="65" y="70"/>
                <a:pt x="63" y="70"/>
                <a:pt x="62" y="70"/>
              </a:cubicBezTo>
              <a:cubicBezTo>
                <a:pt x="61" y="70"/>
                <a:pt x="59" y="70"/>
                <a:pt x="58" y="71"/>
              </a:cubicBezTo>
              <a:cubicBezTo>
                <a:pt x="57" y="72"/>
                <a:pt x="56" y="75"/>
                <a:pt x="56" y="76"/>
              </a:cubicBezTo>
              <a:cubicBezTo>
                <a:pt x="56" y="77"/>
                <a:pt x="55" y="79"/>
                <a:pt x="56" y="80"/>
              </a:cubicBezTo>
              <a:cubicBezTo>
                <a:pt x="57" y="81"/>
                <a:pt x="59" y="81"/>
                <a:pt x="60" y="82"/>
              </a:cubicBezTo>
              <a:cubicBezTo>
                <a:pt x="61" y="83"/>
                <a:pt x="64" y="85"/>
                <a:pt x="65" y="87"/>
              </a:cubicBezTo>
              <a:cubicBezTo>
                <a:pt x="66" y="89"/>
                <a:pt x="67" y="90"/>
                <a:pt x="67" y="92"/>
              </a:cubicBezTo>
              <a:cubicBezTo>
                <a:pt x="67" y="94"/>
                <a:pt x="68" y="96"/>
                <a:pt x="68" y="97"/>
              </a:cubicBezTo>
              <a:cubicBezTo>
                <a:pt x="68" y="98"/>
                <a:pt x="68" y="100"/>
                <a:pt x="67" y="101"/>
              </a:cubicBezTo>
              <a:cubicBezTo>
                <a:pt x="66" y="102"/>
                <a:pt x="65" y="103"/>
                <a:pt x="64" y="104"/>
              </a:cubicBezTo>
              <a:cubicBezTo>
                <a:pt x="63" y="105"/>
                <a:pt x="59" y="105"/>
                <a:pt x="58" y="106"/>
              </a:cubicBezTo>
              <a:cubicBezTo>
                <a:pt x="57" y="107"/>
                <a:pt x="55" y="107"/>
                <a:pt x="54" y="108"/>
              </a:cubicBezTo>
              <a:cubicBezTo>
                <a:pt x="53" y="109"/>
                <a:pt x="51" y="113"/>
                <a:pt x="50" y="113"/>
              </a:cubicBezTo>
              <a:cubicBezTo>
                <a:pt x="49" y="113"/>
                <a:pt x="47" y="109"/>
                <a:pt x="46" y="108"/>
              </a:cubicBezTo>
              <a:cubicBezTo>
                <a:pt x="45" y="107"/>
                <a:pt x="44" y="109"/>
                <a:pt x="42" y="108"/>
              </a:cubicBezTo>
              <a:cubicBezTo>
                <a:pt x="40" y="107"/>
                <a:pt x="37" y="103"/>
                <a:pt x="35" y="102"/>
              </a:cubicBezTo>
              <a:cubicBezTo>
                <a:pt x="33" y="101"/>
                <a:pt x="31" y="100"/>
                <a:pt x="30" y="100"/>
              </a:cubicBezTo>
              <a:cubicBezTo>
                <a:pt x="29" y="100"/>
                <a:pt x="27" y="99"/>
                <a:pt x="26" y="99"/>
              </a:cubicBezTo>
              <a:cubicBezTo>
                <a:pt x="25" y="99"/>
                <a:pt x="25" y="101"/>
                <a:pt x="24" y="102"/>
              </a:cubicBezTo>
              <a:cubicBezTo>
                <a:pt x="23" y="103"/>
                <a:pt x="22" y="104"/>
                <a:pt x="20" y="104"/>
              </a:cubicBezTo>
              <a:cubicBezTo>
                <a:pt x="18" y="104"/>
                <a:pt x="15" y="100"/>
                <a:pt x="13" y="99"/>
              </a:cubicBezTo>
              <a:cubicBezTo>
                <a:pt x="11" y="98"/>
                <a:pt x="10" y="96"/>
                <a:pt x="9" y="96"/>
              </a:cubicBezTo>
              <a:cubicBezTo>
                <a:pt x="8" y="96"/>
                <a:pt x="5" y="99"/>
                <a:pt x="4" y="100"/>
              </a:cubicBezTo>
              <a:cubicBezTo>
                <a:pt x="3" y="101"/>
                <a:pt x="0" y="101"/>
                <a:pt x="0" y="102"/>
              </a:cubicBezTo>
              <a:cubicBezTo>
                <a:pt x="0" y="103"/>
                <a:pt x="0" y="106"/>
                <a:pt x="1" y="107"/>
              </a:cubicBezTo>
              <a:cubicBezTo>
                <a:pt x="2" y="108"/>
                <a:pt x="3" y="110"/>
                <a:pt x="4" y="111"/>
              </a:cubicBezTo>
              <a:cubicBezTo>
                <a:pt x="5" y="112"/>
                <a:pt x="5" y="115"/>
                <a:pt x="5" y="116"/>
              </a:cubicBezTo>
              <a:cubicBezTo>
                <a:pt x="5" y="117"/>
                <a:pt x="5" y="119"/>
                <a:pt x="4" y="120"/>
              </a:cubicBezTo>
              <a:cubicBezTo>
                <a:pt x="3" y="121"/>
                <a:pt x="1" y="123"/>
                <a:pt x="1" y="124"/>
              </a:cubicBezTo>
              <a:cubicBezTo>
                <a:pt x="1" y="125"/>
                <a:pt x="2" y="128"/>
                <a:pt x="2" y="129"/>
              </a:cubicBezTo>
              <a:cubicBezTo>
                <a:pt x="2" y="130"/>
                <a:pt x="1" y="131"/>
                <a:pt x="1" y="133"/>
              </a:cubicBezTo>
              <a:cubicBezTo>
                <a:pt x="1" y="135"/>
                <a:pt x="3" y="137"/>
                <a:pt x="3" y="139"/>
              </a:cubicBezTo>
              <a:cubicBezTo>
                <a:pt x="3" y="141"/>
                <a:pt x="4" y="142"/>
                <a:pt x="4" y="143"/>
              </a:cubicBezTo>
              <a:cubicBezTo>
                <a:pt x="4" y="144"/>
                <a:pt x="3" y="147"/>
                <a:pt x="3" y="148"/>
              </a:cubicBezTo>
              <a:cubicBezTo>
                <a:pt x="3" y="149"/>
                <a:pt x="5" y="151"/>
                <a:pt x="6" y="152"/>
              </a:cubicBezTo>
              <a:cubicBezTo>
                <a:pt x="7" y="153"/>
                <a:pt x="9" y="153"/>
                <a:pt x="11" y="154"/>
              </a:cubicBezTo>
              <a:cubicBezTo>
                <a:pt x="13" y="155"/>
                <a:pt x="16" y="157"/>
                <a:pt x="17" y="158"/>
              </a:cubicBezTo>
              <a:cubicBezTo>
                <a:pt x="18" y="159"/>
                <a:pt x="17" y="161"/>
                <a:pt x="18" y="163"/>
              </a:cubicBezTo>
              <a:cubicBezTo>
                <a:pt x="19" y="165"/>
                <a:pt x="21" y="167"/>
                <a:pt x="20" y="168"/>
              </a:cubicBezTo>
              <a:cubicBezTo>
                <a:pt x="19" y="169"/>
                <a:pt x="15" y="169"/>
                <a:pt x="14" y="170"/>
              </a:cubicBezTo>
              <a:cubicBezTo>
                <a:pt x="13" y="171"/>
                <a:pt x="16" y="172"/>
                <a:pt x="16" y="174"/>
              </a:cubicBezTo>
              <a:cubicBezTo>
                <a:pt x="16" y="176"/>
                <a:pt x="16" y="178"/>
                <a:pt x="16" y="180"/>
              </a:cubicBezTo>
              <a:cubicBezTo>
                <a:pt x="16" y="182"/>
                <a:pt x="16" y="183"/>
                <a:pt x="16" y="184"/>
              </a:cubicBezTo>
              <a:cubicBezTo>
                <a:pt x="16" y="185"/>
                <a:pt x="17" y="187"/>
                <a:pt x="17" y="188"/>
              </a:cubicBezTo>
              <a:cubicBezTo>
                <a:pt x="17" y="189"/>
                <a:pt x="18" y="190"/>
                <a:pt x="18" y="191"/>
              </a:cubicBezTo>
              <a:cubicBezTo>
                <a:pt x="18" y="192"/>
                <a:pt x="17" y="193"/>
                <a:pt x="17" y="195"/>
              </a:cubicBezTo>
              <a:cubicBezTo>
                <a:pt x="17" y="197"/>
                <a:pt x="19" y="201"/>
                <a:pt x="20" y="203"/>
              </a:cubicBezTo>
              <a:cubicBezTo>
                <a:pt x="21" y="205"/>
                <a:pt x="23" y="205"/>
                <a:pt x="24" y="206"/>
              </a:cubicBezTo>
              <a:cubicBezTo>
                <a:pt x="25" y="207"/>
                <a:pt x="27" y="207"/>
                <a:pt x="28" y="208"/>
              </a:cubicBezTo>
              <a:cubicBezTo>
                <a:pt x="29" y="209"/>
                <a:pt x="31" y="210"/>
                <a:pt x="32" y="210"/>
              </a:cubicBezTo>
              <a:cubicBezTo>
                <a:pt x="33" y="210"/>
                <a:pt x="36" y="211"/>
                <a:pt x="37" y="211"/>
              </a:cubicBezTo>
              <a:cubicBezTo>
                <a:pt x="38" y="211"/>
                <a:pt x="40" y="208"/>
                <a:pt x="41" y="208"/>
              </a:cubicBezTo>
              <a:cubicBezTo>
                <a:pt x="42" y="208"/>
                <a:pt x="43" y="211"/>
                <a:pt x="44" y="212"/>
              </a:cubicBezTo>
              <a:cubicBezTo>
                <a:pt x="45" y="213"/>
                <a:pt x="45" y="215"/>
                <a:pt x="45" y="216"/>
              </a:cubicBezTo>
              <a:cubicBezTo>
                <a:pt x="45" y="217"/>
                <a:pt x="46" y="220"/>
                <a:pt x="47" y="220"/>
              </a:cubicBezTo>
              <a:cubicBezTo>
                <a:pt x="48" y="220"/>
                <a:pt x="49" y="217"/>
                <a:pt x="50" y="216"/>
              </a:cubicBezTo>
              <a:cubicBezTo>
                <a:pt x="51" y="215"/>
                <a:pt x="54" y="212"/>
                <a:pt x="56" y="211"/>
              </a:cubicBezTo>
              <a:cubicBezTo>
                <a:pt x="58" y="210"/>
                <a:pt x="59" y="210"/>
                <a:pt x="60" y="210"/>
              </a:cubicBezTo>
              <a:cubicBezTo>
                <a:pt x="61" y="210"/>
                <a:pt x="64" y="209"/>
                <a:pt x="65" y="209"/>
              </a:cubicBezTo>
              <a:cubicBezTo>
                <a:pt x="66" y="209"/>
                <a:pt x="68" y="211"/>
                <a:pt x="69" y="211"/>
              </a:cubicBezTo>
              <a:cubicBezTo>
                <a:pt x="70" y="211"/>
                <a:pt x="72" y="211"/>
                <a:pt x="73" y="211"/>
              </a:cubicBezTo>
              <a:cubicBezTo>
                <a:pt x="74" y="211"/>
                <a:pt x="75" y="213"/>
                <a:pt x="76" y="214"/>
              </a:cubicBezTo>
              <a:cubicBezTo>
                <a:pt x="77" y="215"/>
                <a:pt x="79" y="215"/>
                <a:pt x="80" y="215"/>
              </a:cubicBezTo>
              <a:cubicBezTo>
                <a:pt x="81" y="215"/>
                <a:pt x="83" y="213"/>
                <a:pt x="84" y="212"/>
              </a:cubicBezTo>
              <a:cubicBezTo>
                <a:pt x="85" y="211"/>
                <a:pt x="87" y="209"/>
                <a:pt x="88" y="208"/>
              </a:cubicBezTo>
              <a:cubicBezTo>
                <a:pt x="89" y="207"/>
                <a:pt x="90" y="205"/>
                <a:pt x="91" y="204"/>
              </a:cubicBezTo>
              <a:cubicBezTo>
                <a:pt x="92" y="203"/>
                <a:pt x="92" y="200"/>
                <a:pt x="93" y="199"/>
              </a:cubicBezTo>
              <a:cubicBezTo>
                <a:pt x="94" y="198"/>
                <a:pt x="95" y="197"/>
                <a:pt x="96" y="196"/>
              </a:cubicBezTo>
              <a:cubicBezTo>
                <a:pt x="97" y="195"/>
                <a:pt x="99" y="196"/>
                <a:pt x="101" y="195"/>
              </a:cubicBezTo>
              <a:cubicBezTo>
                <a:pt x="103" y="194"/>
                <a:pt x="106" y="193"/>
                <a:pt x="108" y="192"/>
              </a:cubicBezTo>
              <a:cubicBezTo>
                <a:pt x="110" y="191"/>
                <a:pt x="112" y="191"/>
                <a:pt x="113" y="190"/>
              </a:cubicBezTo>
              <a:cubicBezTo>
                <a:pt x="114" y="189"/>
                <a:pt x="115" y="188"/>
                <a:pt x="116" y="187"/>
              </a:cubicBezTo>
              <a:cubicBezTo>
                <a:pt x="117" y="186"/>
                <a:pt x="117" y="184"/>
                <a:pt x="118" y="182"/>
              </a:cubicBezTo>
              <a:cubicBezTo>
                <a:pt x="119" y="180"/>
                <a:pt x="119" y="178"/>
                <a:pt x="120" y="177"/>
              </a:cubicBezTo>
              <a:cubicBezTo>
                <a:pt x="121" y="176"/>
                <a:pt x="123" y="174"/>
                <a:pt x="124" y="173"/>
              </a:cubicBezTo>
              <a:cubicBezTo>
                <a:pt x="125" y="172"/>
                <a:pt x="129" y="174"/>
                <a:pt x="130" y="173"/>
              </a:cubicBezTo>
              <a:cubicBezTo>
                <a:pt x="131" y="172"/>
                <a:pt x="133" y="170"/>
                <a:pt x="134" y="169"/>
              </a:cubicBezTo>
              <a:cubicBezTo>
                <a:pt x="135" y="168"/>
                <a:pt x="137" y="167"/>
                <a:pt x="138" y="166"/>
              </a:cubicBezTo>
              <a:cubicBezTo>
                <a:pt x="139" y="165"/>
                <a:pt x="141" y="163"/>
                <a:pt x="141" y="161"/>
              </a:cubicBezTo>
              <a:cubicBezTo>
                <a:pt x="141" y="159"/>
                <a:pt x="139" y="157"/>
                <a:pt x="138" y="155"/>
              </a:cubicBezTo>
              <a:cubicBezTo>
                <a:pt x="137" y="153"/>
                <a:pt x="137" y="152"/>
                <a:pt x="136" y="151"/>
              </a:cubicBezTo>
              <a:cubicBezTo>
                <a:pt x="135" y="150"/>
                <a:pt x="131" y="148"/>
                <a:pt x="131" y="147"/>
              </a:cubicBezTo>
              <a:cubicBezTo>
                <a:pt x="131" y="146"/>
                <a:pt x="133" y="145"/>
                <a:pt x="134" y="143"/>
              </a:cubicBezTo>
              <a:cubicBezTo>
                <a:pt x="135" y="141"/>
                <a:pt x="136" y="138"/>
                <a:pt x="136" y="136"/>
              </a:cubicBezTo>
              <a:cubicBezTo>
                <a:pt x="136" y="134"/>
                <a:pt x="135" y="134"/>
                <a:pt x="135" y="132"/>
              </a:cubicBezTo>
              <a:cubicBezTo>
                <a:pt x="135" y="130"/>
                <a:pt x="134" y="127"/>
                <a:pt x="135" y="126"/>
              </a:cubicBezTo>
              <a:cubicBezTo>
                <a:pt x="136" y="125"/>
                <a:pt x="139" y="124"/>
                <a:pt x="140" y="123"/>
              </a:cubicBezTo>
              <a:cubicBezTo>
                <a:pt x="141" y="122"/>
                <a:pt x="141" y="121"/>
                <a:pt x="142" y="119"/>
              </a:cubicBezTo>
              <a:cubicBezTo>
                <a:pt x="143" y="117"/>
                <a:pt x="145" y="114"/>
                <a:pt x="146" y="112"/>
              </a:cubicBezTo>
              <a:cubicBezTo>
                <a:pt x="147" y="110"/>
                <a:pt x="149" y="108"/>
                <a:pt x="150" y="106"/>
              </a:cubicBezTo>
              <a:cubicBezTo>
                <a:pt x="151" y="104"/>
                <a:pt x="150" y="103"/>
                <a:pt x="150" y="102"/>
              </a:cubicBezTo>
              <a:cubicBezTo>
                <a:pt x="150" y="101"/>
                <a:pt x="152" y="98"/>
                <a:pt x="153" y="97"/>
              </a:cubicBezTo>
              <a:cubicBezTo>
                <a:pt x="154" y="96"/>
                <a:pt x="157" y="95"/>
                <a:pt x="158" y="93"/>
              </a:cubicBezTo>
              <a:cubicBezTo>
                <a:pt x="159" y="91"/>
                <a:pt x="162" y="89"/>
                <a:pt x="161" y="87"/>
              </a:cubicBezTo>
              <a:cubicBezTo>
                <a:pt x="160" y="85"/>
                <a:pt x="153" y="83"/>
                <a:pt x="152" y="82"/>
              </a:cubicBezTo>
              <a:cubicBezTo>
                <a:pt x="151" y="81"/>
                <a:pt x="152" y="79"/>
                <a:pt x="152" y="78"/>
              </a:cubicBezTo>
              <a:cubicBezTo>
                <a:pt x="152" y="77"/>
                <a:pt x="155" y="75"/>
                <a:pt x="155" y="73"/>
              </a:cubicBezTo>
              <a:cubicBezTo>
                <a:pt x="155" y="71"/>
                <a:pt x="155" y="70"/>
                <a:pt x="154" y="68"/>
              </a:cubicBezTo>
              <a:cubicBezTo>
                <a:pt x="153" y="66"/>
                <a:pt x="152" y="64"/>
                <a:pt x="151" y="62"/>
              </a:cubicBezTo>
              <a:cubicBezTo>
                <a:pt x="150" y="60"/>
                <a:pt x="150" y="59"/>
                <a:pt x="150" y="58"/>
              </a:cubicBezTo>
              <a:cubicBezTo>
                <a:pt x="150" y="57"/>
                <a:pt x="151" y="55"/>
                <a:pt x="152" y="54"/>
              </a:cubicBezTo>
              <a:cubicBezTo>
                <a:pt x="153" y="53"/>
                <a:pt x="153" y="51"/>
                <a:pt x="153" y="50"/>
              </a:cubicBezTo>
              <a:cubicBezTo>
                <a:pt x="153" y="49"/>
                <a:pt x="153" y="47"/>
                <a:pt x="152" y="46"/>
              </a:cubicBezTo>
              <a:cubicBezTo>
                <a:pt x="151" y="45"/>
                <a:pt x="150" y="43"/>
                <a:pt x="150" y="42"/>
              </a:cubicBezTo>
              <a:cubicBezTo>
                <a:pt x="150" y="41"/>
                <a:pt x="152" y="39"/>
                <a:pt x="153" y="38"/>
              </a:cubicBezTo>
              <a:cubicBezTo>
                <a:pt x="154" y="37"/>
                <a:pt x="155" y="35"/>
                <a:pt x="156" y="34"/>
              </a:cubicBezTo>
              <a:cubicBezTo>
                <a:pt x="157" y="33"/>
                <a:pt x="157" y="30"/>
                <a:pt x="157" y="29"/>
              </a:cubicBezTo>
              <a:cubicBezTo>
                <a:pt x="157" y="28"/>
                <a:pt x="157" y="26"/>
                <a:pt x="157" y="25"/>
              </a:cubicBezTo>
              <a:cubicBezTo>
                <a:pt x="157" y="24"/>
                <a:pt x="157" y="22"/>
                <a:pt x="157" y="21"/>
              </a:cubicBezTo>
              <a:cubicBezTo>
                <a:pt x="157" y="20"/>
                <a:pt x="159" y="19"/>
                <a:pt x="160" y="18"/>
              </a:cubicBezTo>
              <a:cubicBezTo>
                <a:pt x="161" y="17"/>
                <a:pt x="162" y="15"/>
                <a:pt x="162" y="14"/>
              </a:cubicBezTo>
              <a:cubicBezTo>
                <a:pt x="162" y="13"/>
                <a:pt x="162" y="11"/>
                <a:pt x="162" y="10"/>
              </a:cubicBezTo>
              <a:cubicBezTo>
                <a:pt x="162" y="9"/>
                <a:pt x="162" y="6"/>
                <a:pt x="161" y="5"/>
              </a:cubicBezTo>
              <a:cubicBezTo>
                <a:pt x="160" y="4"/>
                <a:pt x="158" y="3"/>
                <a:pt x="157" y="2"/>
              </a:cubicBezTo>
              <a:cubicBezTo>
                <a:pt x="156" y="1"/>
                <a:pt x="154" y="0"/>
                <a:pt x="153" y="0"/>
              </a:cubicBezTo>
              <a:cubicBezTo>
                <a:pt x="152" y="0"/>
                <a:pt x="149" y="1"/>
                <a:pt x="148" y="2"/>
              </a:cubicBezTo>
              <a:cubicBezTo>
                <a:pt x="147" y="3"/>
                <a:pt x="147" y="3"/>
                <a:pt x="146" y="4"/>
              </a:cubicBezTo>
              <a:cubicBezTo>
                <a:pt x="145" y="5"/>
                <a:pt x="143" y="6"/>
                <a:pt x="142" y="7"/>
              </a:cubicBezTo>
              <a:cubicBezTo>
                <a:pt x="141" y="8"/>
                <a:pt x="142" y="10"/>
                <a:pt x="141" y="11"/>
              </a:cubicBezTo>
              <a:cubicBezTo>
                <a:pt x="140" y="12"/>
                <a:pt x="138" y="11"/>
                <a:pt x="136" y="11"/>
              </a:cubicBezTo>
              <a:cubicBezTo>
                <a:pt x="134" y="11"/>
                <a:pt x="131" y="11"/>
                <a:pt x="129" y="11"/>
              </a:cubicBezTo>
              <a:cubicBezTo>
                <a:pt x="127" y="11"/>
                <a:pt x="125" y="9"/>
                <a:pt x="124" y="9"/>
              </a:cubicBezTo>
              <a:cubicBezTo>
                <a:pt x="123" y="9"/>
                <a:pt x="121" y="8"/>
                <a:pt x="120" y="8"/>
              </a:cubicBezTo>
              <a:cubicBezTo>
                <a:pt x="119" y="8"/>
                <a:pt x="115" y="7"/>
                <a:pt x="114" y="7"/>
              </a:cubicBezTo>
              <a:close/>
            </a:path>
          </a:pathLst>
        </a:custGeom>
        <a:solidFill>
          <a:srgbClr val="93CDDD"/>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11</xdr:col>
      <xdr:colOff>333375</xdr:colOff>
      <xdr:row>3</xdr:row>
      <xdr:rowOff>114300</xdr:rowOff>
    </xdr:from>
    <xdr:to>
      <xdr:col>13</xdr:col>
      <xdr:colOff>666750</xdr:colOff>
      <xdr:row>16</xdr:row>
      <xdr:rowOff>57150</xdr:rowOff>
    </xdr:to>
    <xdr:sp macro="" textlink="">
      <xdr:nvSpPr>
        <xdr:cNvPr id="58" name="Freeform 57">
          <a:extLst>
            <a:ext uri="{FF2B5EF4-FFF2-40B4-BE49-F238E27FC236}">
              <a16:creationId xmlns:a16="http://schemas.microsoft.com/office/drawing/2014/main" id="{204F398C-1EF4-4FE0-83F7-38F42E7A9894}"/>
            </a:ext>
          </a:extLst>
        </xdr:cNvPr>
        <xdr:cNvSpPr>
          <a:spLocks/>
        </xdr:cNvSpPr>
      </xdr:nvSpPr>
      <xdr:spPr bwMode="auto">
        <a:xfrm>
          <a:off x="7210425" y="695325"/>
          <a:ext cx="1704975" cy="2181225"/>
        </a:xfrm>
        <a:custGeom>
          <a:avLst/>
          <a:gdLst>
            <a:gd name="T0" fmla="*/ 2147483646 w 179"/>
            <a:gd name="T1" fmla="*/ 2147483646 h 229"/>
            <a:gd name="T2" fmla="*/ 2147483646 w 179"/>
            <a:gd name="T3" fmla="*/ 2147483646 h 229"/>
            <a:gd name="T4" fmla="*/ 2147483646 w 179"/>
            <a:gd name="T5" fmla="*/ 2147483646 h 229"/>
            <a:gd name="T6" fmla="*/ 2147483646 w 179"/>
            <a:gd name="T7" fmla="*/ 2147483646 h 229"/>
            <a:gd name="T8" fmla="*/ 2147483646 w 179"/>
            <a:gd name="T9" fmla="*/ 2147483646 h 229"/>
            <a:gd name="T10" fmla="*/ 2147483646 w 179"/>
            <a:gd name="T11" fmla="*/ 2147483646 h 229"/>
            <a:gd name="T12" fmla="*/ 2147483646 w 179"/>
            <a:gd name="T13" fmla="*/ 2147483646 h 229"/>
            <a:gd name="T14" fmla="*/ 2147483646 w 179"/>
            <a:gd name="T15" fmla="*/ 2147483646 h 229"/>
            <a:gd name="T16" fmla="*/ 2147483646 w 179"/>
            <a:gd name="T17" fmla="*/ 2147483646 h 229"/>
            <a:gd name="T18" fmla="*/ 2147483646 w 179"/>
            <a:gd name="T19" fmla="*/ 2147483646 h 229"/>
            <a:gd name="T20" fmla="*/ 2147483646 w 179"/>
            <a:gd name="T21" fmla="*/ 2147483646 h 229"/>
            <a:gd name="T22" fmla="*/ 2147483646 w 179"/>
            <a:gd name="T23" fmla="*/ 2147483646 h 229"/>
            <a:gd name="T24" fmla="*/ 2147483646 w 179"/>
            <a:gd name="T25" fmla="*/ 2147483646 h 229"/>
            <a:gd name="T26" fmla="*/ 2147483646 w 179"/>
            <a:gd name="T27" fmla="*/ 2147483646 h 229"/>
            <a:gd name="T28" fmla="*/ 2147483646 w 179"/>
            <a:gd name="T29" fmla="*/ 2147483646 h 229"/>
            <a:gd name="T30" fmla="*/ 2147483646 w 179"/>
            <a:gd name="T31" fmla="*/ 2147483646 h 229"/>
            <a:gd name="T32" fmla="*/ 2147483646 w 179"/>
            <a:gd name="T33" fmla="*/ 2147483646 h 229"/>
            <a:gd name="T34" fmla="*/ 2147483646 w 179"/>
            <a:gd name="T35" fmla="*/ 2147483646 h 229"/>
            <a:gd name="T36" fmla="*/ 2147483646 w 179"/>
            <a:gd name="T37" fmla="*/ 2147483646 h 229"/>
            <a:gd name="T38" fmla="*/ 2147483646 w 179"/>
            <a:gd name="T39" fmla="*/ 2147483646 h 229"/>
            <a:gd name="T40" fmla="*/ 2147483646 w 179"/>
            <a:gd name="T41" fmla="*/ 2147483646 h 229"/>
            <a:gd name="T42" fmla="*/ 2147483646 w 179"/>
            <a:gd name="T43" fmla="*/ 2147483646 h 229"/>
            <a:gd name="T44" fmla="*/ 2147483646 w 179"/>
            <a:gd name="T45" fmla="*/ 2147483646 h 229"/>
            <a:gd name="T46" fmla="*/ 2147483646 w 179"/>
            <a:gd name="T47" fmla="*/ 2147483646 h 229"/>
            <a:gd name="T48" fmla="*/ 2147483646 w 179"/>
            <a:gd name="T49" fmla="*/ 2147483646 h 229"/>
            <a:gd name="T50" fmla="*/ 2147483646 w 179"/>
            <a:gd name="T51" fmla="*/ 2147483646 h 229"/>
            <a:gd name="T52" fmla="*/ 2147483646 w 179"/>
            <a:gd name="T53" fmla="*/ 2147483646 h 229"/>
            <a:gd name="T54" fmla="*/ 2147483646 w 179"/>
            <a:gd name="T55" fmla="*/ 2147483646 h 229"/>
            <a:gd name="T56" fmla="*/ 2147483646 w 179"/>
            <a:gd name="T57" fmla="*/ 2147483646 h 229"/>
            <a:gd name="T58" fmla="*/ 2147483646 w 179"/>
            <a:gd name="T59" fmla="*/ 2147483646 h 229"/>
            <a:gd name="T60" fmla="*/ 2147483646 w 179"/>
            <a:gd name="T61" fmla="*/ 2147483646 h 229"/>
            <a:gd name="T62" fmla="*/ 2147483646 w 179"/>
            <a:gd name="T63" fmla="*/ 2147483646 h 229"/>
            <a:gd name="T64" fmla="*/ 2147483646 w 179"/>
            <a:gd name="T65" fmla="*/ 2147483646 h 229"/>
            <a:gd name="T66" fmla="*/ 2147483646 w 179"/>
            <a:gd name="T67" fmla="*/ 2147483646 h 229"/>
            <a:gd name="T68" fmla="*/ 2147483646 w 179"/>
            <a:gd name="T69" fmla="*/ 2147483646 h 229"/>
            <a:gd name="T70" fmla="*/ 2147483646 w 179"/>
            <a:gd name="T71" fmla="*/ 2147483646 h 229"/>
            <a:gd name="T72" fmla="*/ 2147483646 w 179"/>
            <a:gd name="T73" fmla="*/ 2147483646 h 229"/>
            <a:gd name="T74" fmla="*/ 2147483646 w 179"/>
            <a:gd name="T75" fmla="*/ 2147483646 h 229"/>
            <a:gd name="T76" fmla="*/ 2147483646 w 179"/>
            <a:gd name="T77" fmla="*/ 2147483646 h 229"/>
            <a:gd name="T78" fmla="*/ 2147483646 w 179"/>
            <a:gd name="T79" fmla="*/ 2147483646 h 229"/>
            <a:gd name="T80" fmla="*/ 2147483646 w 179"/>
            <a:gd name="T81" fmla="*/ 2147483646 h 229"/>
            <a:gd name="T82" fmla="*/ 2147483646 w 179"/>
            <a:gd name="T83" fmla="*/ 2147483646 h 229"/>
            <a:gd name="T84" fmla="*/ 2147483646 w 179"/>
            <a:gd name="T85" fmla="*/ 2147483646 h 229"/>
            <a:gd name="T86" fmla="*/ 2147483646 w 179"/>
            <a:gd name="T87" fmla="*/ 2147483646 h 229"/>
            <a:gd name="T88" fmla="*/ 2147483646 w 179"/>
            <a:gd name="T89" fmla="*/ 2147483646 h 229"/>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79" h="229">
              <a:moveTo>
                <a:pt x="45" y="5"/>
              </a:moveTo>
              <a:cubicBezTo>
                <a:pt x="45" y="6"/>
                <a:pt x="50" y="7"/>
                <a:pt x="50" y="9"/>
              </a:cubicBezTo>
              <a:cubicBezTo>
                <a:pt x="50" y="11"/>
                <a:pt x="47" y="14"/>
                <a:pt x="46" y="15"/>
              </a:cubicBezTo>
              <a:cubicBezTo>
                <a:pt x="45" y="16"/>
                <a:pt x="46" y="17"/>
                <a:pt x="46" y="18"/>
              </a:cubicBezTo>
              <a:cubicBezTo>
                <a:pt x="46" y="19"/>
                <a:pt x="46" y="23"/>
                <a:pt x="46" y="24"/>
              </a:cubicBezTo>
              <a:cubicBezTo>
                <a:pt x="46" y="25"/>
                <a:pt x="47" y="26"/>
                <a:pt x="48" y="27"/>
              </a:cubicBezTo>
              <a:cubicBezTo>
                <a:pt x="49" y="28"/>
                <a:pt x="49" y="29"/>
                <a:pt x="50" y="30"/>
              </a:cubicBezTo>
              <a:cubicBezTo>
                <a:pt x="51" y="31"/>
                <a:pt x="52" y="33"/>
                <a:pt x="53" y="34"/>
              </a:cubicBezTo>
              <a:cubicBezTo>
                <a:pt x="54" y="35"/>
                <a:pt x="54" y="34"/>
                <a:pt x="55" y="34"/>
              </a:cubicBezTo>
              <a:cubicBezTo>
                <a:pt x="56" y="34"/>
                <a:pt x="59" y="34"/>
                <a:pt x="62" y="35"/>
              </a:cubicBezTo>
              <a:cubicBezTo>
                <a:pt x="65" y="36"/>
                <a:pt x="68" y="38"/>
                <a:pt x="70" y="39"/>
              </a:cubicBezTo>
              <a:cubicBezTo>
                <a:pt x="72" y="40"/>
                <a:pt x="72" y="41"/>
                <a:pt x="73" y="41"/>
              </a:cubicBezTo>
              <a:cubicBezTo>
                <a:pt x="74" y="41"/>
                <a:pt x="75" y="41"/>
                <a:pt x="75" y="41"/>
              </a:cubicBezTo>
              <a:cubicBezTo>
                <a:pt x="75" y="41"/>
                <a:pt x="75" y="37"/>
                <a:pt x="76" y="42"/>
              </a:cubicBezTo>
              <a:cubicBezTo>
                <a:pt x="77" y="47"/>
                <a:pt x="82" y="64"/>
                <a:pt x="83" y="69"/>
              </a:cubicBezTo>
              <a:cubicBezTo>
                <a:pt x="84" y="74"/>
                <a:pt x="82" y="71"/>
                <a:pt x="80" y="72"/>
              </a:cubicBezTo>
              <a:cubicBezTo>
                <a:pt x="78" y="73"/>
                <a:pt x="75" y="76"/>
                <a:pt x="72" y="77"/>
              </a:cubicBezTo>
              <a:cubicBezTo>
                <a:pt x="69" y="78"/>
                <a:pt x="63" y="80"/>
                <a:pt x="61" y="80"/>
              </a:cubicBezTo>
              <a:cubicBezTo>
                <a:pt x="59" y="80"/>
                <a:pt x="60" y="79"/>
                <a:pt x="59" y="80"/>
              </a:cubicBezTo>
              <a:cubicBezTo>
                <a:pt x="58" y="81"/>
                <a:pt x="56" y="84"/>
                <a:pt x="55" y="86"/>
              </a:cubicBezTo>
              <a:cubicBezTo>
                <a:pt x="54" y="88"/>
                <a:pt x="54" y="91"/>
                <a:pt x="54" y="93"/>
              </a:cubicBezTo>
              <a:cubicBezTo>
                <a:pt x="54" y="95"/>
                <a:pt x="53" y="96"/>
                <a:pt x="53" y="98"/>
              </a:cubicBezTo>
              <a:cubicBezTo>
                <a:pt x="53" y="100"/>
                <a:pt x="53" y="102"/>
                <a:pt x="53" y="106"/>
              </a:cubicBezTo>
              <a:cubicBezTo>
                <a:pt x="53" y="110"/>
                <a:pt x="56" y="117"/>
                <a:pt x="55" y="120"/>
              </a:cubicBezTo>
              <a:cubicBezTo>
                <a:pt x="54" y="123"/>
                <a:pt x="51" y="124"/>
                <a:pt x="48" y="125"/>
              </a:cubicBezTo>
              <a:cubicBezTo>
                <a:pt x="45" y="126"/>
                <a:pt x="40" y="124"/>
                <a:pt x="38" y="124"/>
              </a:cubicBezTo>
              <a:cubicBezTo>
                <a:pt x="36" y="124"/>
                <a:pt x="35" y="125"/>
                <a:pt x="34" y="126"/>
              </a:cubicBezTo>
              <a:cubicBezTo>
                <a:pt x="33" y="127"/>
                <a:pt x="30" y="128"/>
                <a:pt x="29" y="129"/>
              </a:cubicBezTo>
              <a:cubicBezTo>
                <a:pt x="28" y="130"/>
                <a:pt x="28" y="132"/>
                <a:pt x="27" y="133"/>
              </a:cubicBezTo>
              <a:cubicBezTo>
                <a:pt x="26" y="134"/>
                <a:pt x="25" y="134"/>
                <a:pt x="24" y="135"/>
              </a:cubicBezTo>
              <a:cubicBezTo>
                <a:pt x="23" y="136"/>
                <a:pt x="23" y="138"/>
                <a:pt x="22" y="139"/>
              </a:cubicBezTo>
              <a:cubicBezTo>
                <a:pt x="21" y="140"/>
                <a:pt x="19" y="141"/>
                <a:pt x="18" y="142"/>
              </a:cubicBezTo>
              <a:cubicBezTo>
                <a:pt x="17" y="143"/>
                <a:pt x="19" y="144"/>
                <a:pt x="18" y="145"/>
              </a:cubicBezTo>
              <a:cubicBezTo>
                <a:pt x="17" y="146"/>
                <a:pt x="15" y="147"/>
                <a:pt x="15" y="150"/>
              </a:cubicBezTo>
              <a:cubicBezTo>
                <a:pt x="15" y="153"/>
                <a:pt x="16" y="161"/>
                <a:pt x="16" y="166"/>
              </a:cubicBezTo>
              <a:cubicBezTo>
                <a:pt x="16" y="171"/>
                <a:pt x="14" y="177"/>
                <a:pt x="13" y="180"/>
              </a:cubicBezTo>
              <a:cubicBezTo>
                <a:pt x="12" y="183"/>
                <a:pt x="10" y="182"/>
                <a:pt x="9" y="182"/>
              </a:cubicBezTo>
              <a:cubicBezTo>
                <a:pt x="8" y="182"/>
                <a:pt x="7" y="181"/>
                <a:pt x="6" y="183"/>
              </a:cubicBezTo>
              <a:cubicBezTo>
                <a:pt x="5" y="185"/>
                <a:pt x="6" y="191"/>
                <a:pt x="6" y="194"/>
              </a:cubicBezTo>
              <a:cubicBezTo>
                <a:pt x="6" y="197"/>
                <a:pt x="6" y="197"/>
                <a:pt x="6" y="199"/>
              </a:cubicBezTo>
              <a:cubicBezTo>
                <a:pt x="6" y="201"/>
                <a:pt x="8" y="206"/>
                <a:pt x="7" y="209"/>
              </a:cubicBezTo>
              <a:cubicBezTo>
                <a:pt x="6" y="212"/>
                <a:pt x="3" y="214"/>
                <a:pt x="2" y="216"/>
              </a:cubicBezTo>
              <a:cubicBezTo>
                <a:pt x="1" y="218"/>
                <a:pt x="0" y="219"/>
                <a:pt x="1" y="220"/>
              </a:cubicBezTo>
              <a:cubicBezTo>
                <a:pt x="2" y="221"/>
                <a:pt x="5" y="225"/>
                <a:pt x="6" y="226"/>
              </a:cubicBezTo>
              <a:cubicBezTo>
                <a:pt x="7" y="227"/>
                <a:pt x="8" y="227"/>
                <a:pt x="9" y="227"/>
              </a:cubicBezTo>
              <a:cubicBezTo>
                <a:pt x="10" y="227"/>
                <a:pt x="12" y="229"/>
                <a:pt x="14" y="228"/>
              </a:cubicBezTo>
              <a:cubicBezTo>
                <a:pt x="16" y="227"/>
                <a:pt x="20" y="227"/>
                <a:pt x="23" y="224"/>
              </a:cubicBezTo>
              <a:cubicBezTo>
                <a:pt x="26" y="221"/>
                <a:pt x="29" y="215"/>
                <a:pt x="32" y="213"/>
              </a:cubicBezTo>
              <a:cubicBezTo>
                <a:pt x="35" y="211"/>
                <a:pt x="40" y="210"/>
                <a:pt x="42" y="210"/>
              </a:cubicBezTo>
              <a:cubicBezTo>
                <a:pt x="44" y="210"/>
                <a:pt x="45" y="214"/>
                <a:pt x="46" y="214"/>
              </a:cubicBezTo>
              <a:cubicBezTo>
                <a:pt x="47" y="214"/>
                <a:pt x="49" y="213"/>
                <a:pt x="51" y="213"/>
              </a:cubicBezTo>
              <a:cubicBezTo>
                <a:pt x="53" y="213"/>
                <a:pt x="56" y="213"/>
                <a:pt x="58" y="213"/>
              </a:cubicBezTo>
              <a:cubicBezTo>
                <a:pt x="60" y="213"/>
                <a:pt x="63" y="214"/>
                <a:pt x="65" y="214"/>
              </a:cubicBezTo>
              <a:cubicBezTo>
                <a:pt x="67" y="214"/>
                <a:pt x="69" y="215"/>
                <a:pt x="71" y="216"/>
              </a:cubicBezTo>
              <a:cubicBezTo>
                <a:pt x="73" y="217"/>
                <a:pt x="73" y="217"/>
                <a:pt x="75" y="218"/>
              </a:cubicBezTo>
              <a:cubicBezTo>
                <a:pt x="77" y="219"/>
                <a:pt x="82" y="221"/>
                <a:pt x="84" y="220"/>
              </a:cubicBezTo>
              <a:cubicBezTo>
                <a:pt x="86" y="219"/>
                <a:pt x="85" y="216"/>
                <a:pt x="85" y="215"/>
              </a:cubicBezTo>
              <a:cubicBezTo>
                <a:pt x="85" y="214"/>
                <a:pt x="84" y="214"/>
                <a:pt x="86" y="212"/>
              </a:cubicBezTo>
              <a:cubicBezTo>
                <a:pt x="88" y="210"/>
                <a:pt x="94" y="205"/>
                <a:pt x="96" y="204"/>
              </a:cubicBezTo>
              <a:cubicBezTo>
                <a:pt x="98" y="203"/>
                <a:pt x="99" y="205"/>
                <a:pt x="101" y="205"/>
              </a:cubicBezTo>
              <a:cubicBezTo>
                <a:pt x="103" y="205"/>
                <a:pt x="109" y="208"/>
                <a:pt x="111" y="206"/>
              </a:cubicBezTo>
              <a:cubicBezTo>
                <a:pt x="113" y="204"/>
                <a:pt x="115" y="195"/>
                <a:pt x="114" y="192"/>
              </a:cubicBezTo>
              <a:cubicBezTo>
                <a:pt x="113" y="189"/>
                <a:pt x="107" y="188"/>
                <a:pt x="106" y="186"/>
              </a:cubicBezTo>
              <a:cubicBezTo>
                <a:pt x="105" y="184"/>
                <a:pt x="105" y="184"/>
                <a:pt x="105" y="182"/>
              </a:cubicBezTo>
              <a:cubicBezTo>
                <a:pt x="105" y="180"/>
                <a:pt x="104" y="178"/>
                <a:pt x="104" y="176"/>
              </a:cubicBezTo>
              <a:cubicBezTo>
                <a:pt x="104" y="174"/>
                <a:pt x="104" y="172"/>
                <a:pt x="104" y="171"/>
              </a:cubicBezTo>
              <a:cubicBezTo>
                <a:pt x="104" y="170"/>
                <a:pt x="105" y="169"/>
                <a:pt x="106" y="168"/>
              </a:cubicBezTo>
              <a:cubicBezTo>
                <a:pt x="107" y="167"/>
                <a:pt x="108" y="164"/>
                <a:pt x="109" y="163"/>
              </a:cubicBezTo>
              <a:cubicBezTo>
                <a:pt x="110" y="162"/>
                <a:pt x="109" y="161"/>
                <a:pt x="110" y="160"/>
              </a:cubicBezTo>
              <a:cubicBezTo>
                <a:pt x="111" y="159"/>
                <a:pt x="112" y="156"/>
                <a:pt x="112" y="155"/>
              </a:cubicBezTo>
              <a:cubicBezTo>
                <a:pt x="112" y="154"/>
                <a:pt x="113" y="152"/>
                <a:pt x="113" y="151"/>
              </a:cubicBezTo>
              <a:cubicBezTo>
                <a:pt x="113" y="150"/>
                <a:pt x="113" y="149"/>
                <a:pt x="113" y="147"/>
              </a:cubicBezTo>
              <a:cubicBezTo>
                <a:pt x="113" y="145"/>
                <a:pt x="113" y="142"/>
                <a:pt x="111" y="139"/>
              </a:cubicBezTo>
              <a:cubicBezTo>
                <a:pt x="109" y="136"/>
                <a:pt x="102" y="133"/>
                <a:pt x="100" y="131"/>
              </a:cubicBezTo>
              <a:cubicBezTo>
                <a:pt x="98" y="129"/>
                <a:pt x="99" y="130"/>
                <a:pt x="99" y="128"/>
              </a:cubicBezTo>
              <a:cubicBezTo>
                <a:pt x="99" y="126"/>
                <a:pt x="99" y="122"/>
                <a:pt x="99" y="120"/>
              </a:cubicBezTo>
              <a:cubicBezTo>
                <a:pt x="99" y="118"/>
                <a:pt x="99" y="118"/>
                <a:pt x="100" y="117"/>
              </a:cubicBezTo>
              <a:cubicBezTo>
                <a:pt x="101" y="116"/>
                <a:pt x="105" y="117"/>
                <a:pt x="106" y="116"/>
              </a:cubicBezTo>
              <a:cubicBezTo>
                <a:pt x="107" y="115"/>
                <a:pt x="109" y="114"/>
                <a:pt x="110" y="113"/>
              </a:cubicBezTo>
              <a:cubicBezTo>
                <a:pt x="111" y="112"/>
                <a:pt x="111" y="111"/>
                <a:pt x="112" y="110"/>
              </a:cubicBezTo>
              <a:cubicBezTo>
                <a:pt x="113" y="109"/>
                <a:pt x="114" y="105"/>
                <a:pt x="114" y="104"/>
              </a:cubicBezTo>
              <a:cubicBezTo>
                <a:pt x="114" y="103"/>
                <a:pt x="114" y="102"/>
                <a:pt x="114" y="102"/>
              </a:cubicBezTo>
              <a:cubicBezTo>
                <a:pt x="114" y="102"/>
                <a:pt x="116" y="102"/>
                <a:pt x="117" y="102"/>
              </a:cubicBezTo>
              <a:cubicBezTo>
                <a:pt x="118" y="102"/>
                <a:pt x="118" y="100"/>
                <a:pt x="119" y="99"/>
              </a:cubicBezTo>
              <a:cubicBezTo>
                <a:pt x="120" y="98"/>
                <a:pt x="121" y="96"/>
                <a:pt x="121" y="95"/>
              </a:cubicBezTo>
              <a:cubicBezTo>
                <a:pt x="121" y="94"/>
                <a:pt x="122" y="93"/>
                <a:pt x="122" y="92"/>
              </a:cubicBezTo>
              <a:cubicBezTo>
                <a:pt x="122" y="91"/>
                <a:pt x="122" y="89"/>
                <a:pt x="123" y="87"/>
              </a:cubicBezTo>
              <a:cubicBezTo>
                <a:pt x="124" y="85"/>
                <a:pt x="125" y="83"/>
                <a:pt x="127" y="82"/>
              </a:cubicBezTo>
              <a:cubicBezTo>
                <a:pt x="129" y="81"/>
                <a:pt x="132" y="82"/>
                <a:pt x="135" y="81"/>
              </a:cubicBezTo>
              <a:cubicBezTo>
                <a:pt x="138" y="80"/>
                <a:pt x="143" y="77"/>
                <a:pt x="145" y="76"/>
              </a:cubicBezTo>
              <a:cubicBezTo>
                <a:pt x="147" y="75"/>
                <a:pt x="146" y="78"/>
                <a:pt x="148" y="76"/>
              </a:cubicBezTo>
              <a:cubicBezTo>
                <a:pt x="150" y="74"/>
                <a:pt x="156" y="66"/>
                <a:pt x="158" y="63"/>
              </a:cubicBezTo>
              <a:cubicBezTo>
                <a:pt x="160" y="60"/>
                <a:pt x="160" y="62"/>
                <a:pt x="161" y="60"/>
              </a:cubicBezTo>
              <a:cubicBezTo>
                <a:pt x="162" y="58"/>
                <a:pt x="161" y="54"/>
                <a:pt x="162" y="52"/>
              </a:cubicBezTo>
              <a:cubicBezTo>
                <a:pt x="163" y="50"/>
                <a:pt x="167" y="47"/>
                <a:pt x="168" y="45"/>
              </a:cubicBezTo>
              <a:cubicBezTo>
                <a:pt x="169" y="43"/>
                <a:pt x="166" y="42"/>
                <a:pt x="166" y="41"/>
              </a:cubicBezTo>
              <a:cubicBezTo>
                <a:pt x="166" y="40"/>
                <a:pt x="165" y="39"/>
                <a:pt x="165" y="38"/>
              </a:cubicBezTo>
              <a:cubicBezTo>
                <a:pt x="165" y="37"/>
                <a:pt x="164" y="34"/>
                <a:pt x="164" y="34"/>
              </a:cubicBezTo>
              <a:cubicBezTo>
                <a:pt x="164" y="34"/>
                <a:pt x="163" y="39"/>
                <a:pt x="165" y="36"/>
              </a:cubicBezTo>
              <a:cubicBezTo>
                <a:pt x="167" y="33"/>
                <a:pt x="175" y="19"/>
                <a:pt x="177" y="15"/>
              </a:cubicBezTo>
              <a:cubicBezTo>
                <a:pt x="179" y="11"/>
                <a:pt x="177" y="13"/>
                <a:pt x="176" y="13"/>
              </a:cubicBezTo>
              <a:cubicBezTo>
                <a:pt x="175" y="13"/>
                <a:pt x="173" y="12"/>
                <a:pt x="172" y="12"/>
              </a:cubicBezTo>
              <a:cubicBezTo>
                <a:pt x="171" y="12"/>
                <a:pt x="171" y="11"/>
                <a:pt x="170" y="11"/>
              </a:cubicBezTo>
              <a:cubicBezTo>
                <a:pt x="169" y="11"/>
                <a:pt x="169" y="11"/>
                <a:pt x="168" y="11"/>
              </a:cubicBezTo>
              <a:cubicBezTo>
                <a:pt x="167" y="11"/>
                <a:pt x="165" y="13"/>
                <a:pt x="164" y="13"/>
              </a:cubicBezTo>
              <a:cubicBezTo>
                <a:pt x="163" y="13"/>
                <a:pt x="162" y="13"/>
                <a:pt x="162" y="14"/>
              </a:cubicBezTo>
              <a:cubicBezTo>
                <a:pt x="162" y="15"/>
                <a:pt x="162" y="17"/>
                <a:pt x="162" y="18"/>
              </a:cubicBezTo>
              <a:cubicBezTo>
                <a:pt x="162" y="19"/>
                <a:pt x="162" y="21"/>
                <a:pt x="161" y="20"/>
              </a:cubicBezTo>
              <a:cubicBezTo>
                <a:pt x="160" y="19"/>
                <a:pt x="155" y="13"/>
                <a:pt x="153" y="12"/>
              </a:cubicBezTo>
              <a:cubicBezTo>
                <a:pt x="151" y="11"/>
                <a:pt x="151" y="13"/>
                <a:pt x="150" y="13"/>
              </a:cubicBezTo>
              <a:cubicBezTo>
                <a:pt x="149" y="13"/>
                <a:pt x="145" y="11"/>
                <a:pt x="144" y="11"/>
              </a:cubicBezTo>
              <a:cubicBezTo>
                <a:pt x="143" y="11"/>
                <a:pt x="143" y="10"/>
                <a:pt x="142" y="10"/>
              </a:cubicBezTo>
              <a:cubicBezTo>
                <a:pt x="141" y="10"/>
                <a:pt x="139" y="10"/>
                <a:pt x="137" y="10"/>
              </a:cubicBezTo>
              <a:cubicBezTo>
                <a:pt x="135" y="10"/>
                <a:pt x="132" y="10"/>
                <a:pt x="131" y="10"/>
              </a:cubicBezTo>
              <a:cubicBezTo>
                <a:pt x="130" y="10"/>
                <a:pt x="129" y="9"/>
                <a:pt x="128" y="9"/>
              </a:cubicBezTo>
              <a:cubicBezTo>
                <a:pt x="127" y="9"/>
                <a:pt x="125" y="11"/>
                <a:pt x="124" y="12"/>
              </a:cubicBezTo>
              <a:cubicBezTo>
                <a:pt x="123" y="13"/>
                <a:pt x="123" y="14"/>
                <a:pt x="123" y="15"/>
              </a:cubicBezTo>
              <a:cubicBezTo>
                <a:pt x="123" y="16"/>
                <a:pt x="123" y="17"/>
                <a:pt x="122" y="18"/>
              </a:cubicBezTo>
              <a:cubicBezTo>
                <a:pt x="121" y="19"/>
                <a:pt x="116" y="20"/>
                <a:pt x="115" y="21"/>
              </a:cubicBezTo>
              <a:cubicBezTo>
                <a:pt x="114" y="22"/>
                <a:pt x="115" y="22"/>
                <a:pt x="114" y="23"/>
              </a:cubicBezTo>
              <a:cubicBezTo>
                <a:pt x="113" y="24"/>
                <a:pt x="111" y="27"/>
                <a:pt x="110" y="27"/>
              </a:cubicBezTo>
              <a:cubicBezTo>
                <a:pt x="109" y="27"/>
                <a:pt x="107" y="27"/>
                <a:pt x="106" y="26"/>
              </a:cubicBezTo>
              <a:cubicBezTo>
                <a:pt x="105" y="25"/>
                <a:pt x="103" y="23"/>
                <a:pt x="102" y="21"/>
              </a:cubicBezTo>
              <a:cubicBezTo>
                <a:pt x="101" y="19"/>
                <a:pt x="99" y="16"/>
                <a:pt x="98" y="15"/>
              </a:cubicBezTo>
              <a:cubicBezTo>
                <a:pt x="97" y="14"/>
                <a:pt x="96" y="14"/>
                <a:pt x="94" y="13"/>
              </a:cubicBezTo>
              <a:cubicBezTo>
                <a:pt x="92" y="12"/>
                <a:pt x="86" y="11"/>
                <a:pt x="84" y="10"/>
              </a:cubicBezTo>
              <a:cubicBezTo>
                <a:pt x="82" y="9"/>
                <a:pt x="82" y="9"/>
                <a:pt x="80" y="9"/>
              </a:cubicBezTo>
              <a:cubicBezTo>
                <a:pt x="78" y="9"/>
                <a:pt x="75" y="11"/>
                <a:pt x="74" y="11"/>
              </a:cubicBezTo>
              <a:cubicBezTo>
                <a:pt x="73" y="11"/>
                <a:pt x="73" y="11"/>
                <a:pt x="72" y="11"/>
              </a:cubicBezTo>
              <a:cubicBezTo>
                <a:pt x="71" y="11"/>
                <a:pt x="70" y="11"/>
                <a:pt x="69" y="10"/>
              </a:cubicBezTo>
              <a:cubicBezTo>
                <a:pt x="68" y="9"/>
                <a:pt x="68" y="7"/>
                <a:pt x="67" y="6"/>
              </a:cubicBezTo>
              <a:cubicBezTo>
                <a:pt x="66" y="5"/>
                <a:pt x="64" y="3"/>
                <a:pt x="63" y="2"/>
              </a:cubicBezTo>
              <a:cubicBezTo>
                <a:pt x="62" y="1"/>
                <a:pt x="61" y="1"/>
                <a:pt x="60" y="1"/>
              </a:cubicBezTo>
              <a:cubicBezTo>
                <a:pt x="59" y="1"/>
                <a:pt x="56" y="0"/>
                <a:pt x="55" y="0"/>
              </a:cubicBezTo>
              <a:cubicBezTo>
                <a:pt x="54" y="0"/>
                <a:pt x="53" y="1"/>
                <a:pt x="52" y="1"/>
              </a:cubicBezTo>
              <a:cubicBezTo>
                <a:pt x="51" y="1"/>
                <a:pt x="49" y="1"/>
                <a:pt x="48" y="1"/>
              </a:cubicBezTo>
              <a:cubicBezTo>
                <a:pt x="47" y="1"/>
                <a:pt x="45" y="4"/>
                <a:pt x="45" y="5"/>
              </a:cubicBezTo>
              <a:close/>
            </a:path>
          </a:pathLst>
        </a:custGeom>
        <a:solidFill>
          <a:srgbClr val="31859C"/>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10</xdr:col>
      <xdr:colOff>400050</xdr:colOff>
      <xdr:row>17</xdr:row>
      <xdr:rowOff>114300</xdr:rowOff>
    </xdr:from>
    <xdr:to>
      <xdr:col>13</xdr:col>
      <xdr:colOff>390525</xdr:colOff>
      <xdr:row>34</xdr:row>
      <xdr:rowOff>66675</xdr:rowOff>
    </xdr:to>
    <xdr:sp macro="" textlink="">
      <xdr:nvSpPr>
        <xdr:cNvPr id="59" name="Freeform 58">
          <a:extLst>
            <a:ext uri="{FF2B5EF4-FFF2-40B4-BE49-F238E27FC236}">
              <a16:creationId xmlns:a16="http://schemas.microsoft.com/office/drawing/2014/main" id="{7381D372-D75B-4049-B2C3-565CF44AA5F0}"/>
            </a:ext>
          </a:extLst>
        </xdr:cNvPr>
        <xdr:cNvSpPr>
          <a:spLocks/>
        </xdr:cNvSpPr>
      </xdr:nvSpPr>
      <xdr:spPr bwMode="auto">
        <a:xfrm>
          <a:off x="6591300" y="3105150"/>
          <a:ext cx="2047875" cy="2867025"/>
        </a:xfrm>
        <a:custGeom>
          <a:avLst/>
          <a:gdLst>
            <a:gd name="T0" fmla="*/ 2147483646 w 215"/>
            <a:gd name="T1" fmla="*/ 2147483646 h 301"/>
            <a:gd name="T2" fmla="*/ 2147483646 w 215"/>
            <a:gd name="T3" fmla="*/ 2147483646 h 301"/>
            <a:gd name="T4" fmla="*/ 2147483646 w 215"/>
            <a:gd name="T5" fmla="*/ 2147483646 h 301"/>
            <a:gd name="T6" fmla="*/ 2147483646 w 215"/>
            <a:gd name="T7" fmla="*/ 2147483646 h 301"/>
            <a:gd name="T8" fmla="*/ 2147483646 w 215"/>
            <a:gd name="T9" fmla="*/ 2147483646 h 301"/>
            <a:gd name="T10" fmla="*/ 2147483646 w 215"/>
            <a:gd name="T11" fmla="*/ 2147483646 h 301"/>
            <a:gd name="T12" fmla="*/ 2147483646 w 215"/>
            <a:gd name="T13" fmla="*/ 2147483646 h 301"/>
            <a:gd name="T14" fmla="*/ 2147483646 w 215"/>
            <a:gd name="T15" fmla="*/ 2147483646 h 301"/>
            <a:gd name="T16" fmla="*/ 2147483646 w 215"/>
            <a:gd name="T17" fmla="*/ 2147483646 h 301"/>
            <a:gd name="T18" fmla="*/ 0 w 215"/>
            <a:gd name="T19" fmla="*/ 2147483646 h 301"/>
            <a:gd name="T20" fmla="*/ 2147483646 w 215"/>
            <a:gd name="T21" fmla="*/ 2147483646 h 301"/>
            <a:gd name="T22" fmla="*/ 2147483646 w 215"/>
            <a:gd name="T23" fmla="*/ 2147483646 h 301"/>
            <a:gd name="T24" fmla="*/ 2147483646 w 215"/>
            <a:gd name="T25" fmla="*/ 2147483646 h 301"/>
            <a:gd name="T26" fmla="*/ 2147483646 w 215"/>
            <a:gd name="T27" fmla="*/ 2147483646 h 301"/>
            <a:gd name="T28" fmla="*/ 2147483646 w 215"/>
            <a:gd name="T29" fmla="*/ 2147483646 h 301"/>
            <a:gd name="T30" fmla="*/ 2147483646 w 215"/>
            <a:gd name="T31" fmla="*/ 2147483646 h 301"/>
            <a:gd name="T32" fmla="*/ 2147483646 w 215"/>
            <a:gd name="T33" fmla="*/ 2147483646 h 301"/>
            <a:gd name="T34" fmla="*/ 2147483646 w 215"/>
            <a:gd name="T35" fmla="*/ 2147483646 h 301"/>
            <a:gd name="T36" fmla="*/ 2147483646 w 215"/>
            <a:gd name="T37" fmla="*/ 2147483646 h 301"/>
            <a:gd name="T38" fmla="*/ 2147483646 w 215"/>
            <a:gd name="T39" fmla="*/ 2147483646 h 301"/>
            <a:gd name="T40" fmla="*/ 2147483646 w 215"/>
            <a:gd name="T41" fmla="*/ 2147483646 h 301"/>
            <a:gd name="T42" fmla="*/ 2147483646 w 215"/>
            <a:gd name="T43" fmla="*/ 2147483646 h 301"/>
            <a:gd name="T44" fmla="*/ 2147483646 w 215"/>
            <a:gd name="T45" fmla="*/ 2147483646 h 301"/>
            <a:gd name="T46" fmla="*/ 2147483646 w 215"/>
            <a:gd name="T47" fmla="*/ 2147483646 h 301"/>
            <a:gd name="T48" fmla="*/ 2147483646 w 215"/>
            <a:gd name="T49" fmla="*/ 2147483646 h 301"/>
            <a:gd name="T50" fmla="*/ 2147483646 w 215"/>
            <a:gd name="T51" fmla="*/ 2147483646 h 301"/>
            <a:gd name="T52" fmla="*/ 2147483646 w 215"/>
            <a:gd name="T53" fmla="*/ 2147483646 h 301"/>
            <a:gd name="T54" fmla="*/ 2147483646 w 215"/>
            <a:gd name="T55" fmla="*/ 2147483646 h 301"/>
            <a:gd name="T56" fmla="*/ 2147483646 w 215"/>
            <a:gd name="T57" fmla="*/ 2147483646 h 301"/>
            <a:gd name="T58" fmla="*/ 2147483646 w 215"/>
            <a:gd name="T59" fmla="*/ 2147483646 h 301"/>
            <a:gd name="T60" fmla="*/ 2147483646 w 215"/>
            <a:gd name="T61" fmla="*/ 2147483646 h 301"/>
            <a:gd name="T62" fmla="*/ 2147483646 w 215"/>
            <a:gd name="T63" fmla="*/ 2147483646 h 301"/>
            <a:gd name="T64" fmla="*/ 2147483646 w 215"/>
            <a:gd name="T65" fmla="*/ 2147483646 h 301"/>
            <a:gd name="T66" fmla="*/ 2147483646 w 215"/>
            <a:gd name="T67" fmla="*/ 2147483646 h 301"/>
            <a:gd name="T68" fmla="*/ 2147483646 w 215"/>
            <a:gd name="T69" fmla="*/ 2147483646 h 301"/>
            <a:gd name="T70" fmla="*/ 2147483646 w 215"/>
            <a:gd name="T71" fmla="*/ 2147483646 h 301"/>
            <a:gd name="T72" fmla="*/ 2147483646 w 215"/>
            <a:gd name="T73" fmla="*/ 2147483646 h 301"/>
            <a:gd name="T74" fmla="*/ 2147483646 w 215"/>
            <a:gd name="T75" fmla="*/ 2147483646 h 301"/>
            <a:gd name="T76" fmla="*/ 2147483646 w 215"/>
            <a:gd name="T77" fmla="*/ 2147483646 h 301"/>
            <a:gd name="T78" fmla="*/ 2147483646 w 215"/>
            <a:gd name="T79" fmla="*/ 2147483646 h 301"/>
            <a:gd name="T80" fmla="*/ 2147483646 w 215"/>
            <a:gd name="T81" fmla="*/ 2147483646 h 301"/>
            <a:gd name="T82" fmla="*/ 2147483646 w 215"/>
            <a:gd name="T83" fmla="*/ 2147483646 h 301"/>
            <a:gd name="T84" fmla="*/ 2147483646 w 215"/>
            <a:gd name="T85" fmla="*/ 2147483646 h 301"/>
            <a:gd name="T86" fmla="*/ 2147483646 w 215"/>
            <a:gd name="T87" fmla="*/ 2147483646 h 301"/>
            <a:gd name="T88" fmla="*/ 2147483646 w 215"/>
            <a:gd name="T89" fmla="*/ 2147483646 h 301"/>
            <a:gd name="T90" fmla="*/ 2147483646 w 215"/>
            <a:gd name="T91" fmla="*/ 2147483646 h 301"/>
            <a:gd name="T92" fmla="*/ 2147483646 w 215"/>
            <a:gd name="T93" fmla="*/ 2147483646 h 301"/>
            <a:gd name="T94" fmla="*/ 2147483646 w 215"/>
            <a:gd name="T95" fmla="*/ 2147483646 h 301"/>
            <a:gd name="T96" fmla="*/ 2147483646 w 215"/>
            <a:gd name="T97" fmla="*/ 2147483646 h 301"/>
            <a:gd name="T98" fmla="*/ 2147483646 w 215"/>
            <a:gd name="T99" fmla="*/ 2147483646 h 301"/>
            <a:gd name="T100" fmla="*/ 2147483646 w 215"/>
            <a:gd name="T101" fmla="*/ 2147483646 h 301"/>
            <a:gd name="T102" fmla="*/ 2147483646 w 215"/>
            <a:gd name="T103" fmla="*/ 2147483646 h 301"/>
            <a:gd name="T104" fmla="*/ 2147483646 w 215"/>
            <a:gd name="T105" fmla="*/ 2147483646 h 301"/>
            <a:gd name="T106" fmla="*/ 2147483646 w 215"/>
            <a:gd name="T107" fmla="*/ 2147483646 h 301"/>
            <a:gd name="T108" fmla="*/ 2147483646 w 215"/>
            <a:gd name="T109" fmla="*/ 2147483646 h 301"/>
            <a:gd name="T110" fmla="*/ 2147483646 w 215"/>
            <a:gd name="T111" fmla="*/ 2147483646 h 301"/>
            <a:gd name="T112" fmla="*/ 2147483646 w 215"/>
            <a:gd name="T113" fmla="*/ 2147483646 h 301"/>
            <a:gd name="T114" fmla="*/ 2147483646 w 215"/>
            <a:gd name="T115" fmla="*/ 2147483646 h 30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15" h="301">
              <a:moveTo>
                <a:pt x="86" y="2"/>
              </a:moveTo>
              <a:cubicBezTo>
                <a:pt x="83" y="0"/>
                <a:pt x="84" y="3"/>
                <a:pt x="83" y="5"/>
              </a:cubicBezTo>
              <a:cubicBezTo>
                <a:pt x="82" y="7"/>
                <a:pt x="81" y="9"/>
                <a:pt x="81" y="12"/>
              </a:cubicBezTo>
              <a:cubicBezTo>
                <a:pt x="81" y="15"/>
                <a:pt x="82" y="19"/>
                <a:pt x="83" y="21"/>
              </a:cubicBezTo>
              <a:cubicBezTo>
                <a:pt x="84" y="23"/>
                <a:pt x="85" y="21"/>
                <a:pt x="85" y="25"/>
              </a:cubicBezTo>
              <a:cubicBezTo>
                <a:pt x="85" y="29"/>
                <a:pt x="86" y="40"/>
                <a:pt x="86" y="44"/>
              </a:cubicBezTo>
              <a:cubicBezTo>
                <a:pt x="86" y="48"/>
                <a:pt x="90" y="45"/>
                <a:pt x="85" y="50"/>
              </a:cubicBezTo>
              <a:cubicBezTo>
                <a:pt x="80" y="55"/>
                <a:pt x="60" y="68"/>
                <a:pt x="55" y="73"/>
              </a:cubicBezTo>
              <a:cubicBezTo>
                <a:pt x="50" y="78"/>
                <a:pt x="53" y="80"/>
                <a:pt x="52" y="81"/>
              </a:cubicBezTo>
              <a:cubicBezTo>
                <a:pt x="51" y="82"/>
                <a:pt x="49" y="78"/>
                <a:pt x="47" y="78"/>
              </a:cubicBezTo>
              <a:cubicBezTo>
                <a:pt x="45" y="78"/>
                <a:pt x="43" y="78"/>
                <a:pt x="41" y="79"/>
              </a:cubicBezTo>
              <a:cubicBezTo>
                <a:pt x="39" y="80"/>
                <a:pt x="38" y="83"/>
                <a:pt x="36" y="83"/>
              </a:cubicBezTo>
              <a:cubicBezTo>
                <a:pt x="34" y="83"/>
                <a:pt x="32" y="78"/>
                <a:pt x="28" y="76"/>
              </a:cubicBezTo>
              <a:cubicBezTo>
                <a:pt x="24" y="74"/>
                <a:pt x="16" y="71"/>
                <a:pt x="13" y="72"/>
              </a:cubicBezTo>
              <a:cubicBezTo>
                <a:pt x="10" y="73"/>
                <a:pt x="11" y="79"/>
                <a:pt x="10" y="81"/>
              </a:cubicBezTo>
              <a:cubicBezTo>
                <a:pt x="9" y="83"/>
                <a:pt x="10" y="84"/>
                <a:pt x="9" y="85"/>
              </a:cubicBezTo>
              <a:cubicBezTo>
                <a:pt x="8" y="86"/>
                <a:pt x="6" y="86"/>
                <a:pt x="5" y="87"/>
              </a:cubicBezTo>
              <a:cubicBezTo>
                <a:pt x="4" y="88"/>
                <a:pt x="2" y="90"/>
                <a:pt x="1" y="91"/>
              </a:cubicBezTo>
              <a:cubicBezTo>
                <a:pt x="0" y="92"/>
                <a:pt x="1" y="94"/>
                <a:pt x="1" y="96"/>
              </a:cubicBezTo>
              <a:cubicBezTo>
                <a:pt x="1" y="98"/>
                <a:pt x="0" y="101"/>
                <a:pt x="0" y="103"/>
              </a:cubicBezTo>
              <a:cubicBezTo>
                <a:pt x="0" y="105"/>
                <a:pt x="0" y="107"/>
                <a:pt x="1" y="108"/>
              </a:cubicBezTo>
              <a:cubicBezTo>
                <a:pt x="2" y="109"/>
                <a:pt x="3" y="109"/>
                <a:pt x="5" y="110"/>
              </a:cubicBezTo>
              <a:cubicBezTo>
                <a:pt x="7" y="111"/>
                <a:pt x="11" y="113"/>
                <a:pt x="13" y="114"/>
              </a:cubicBezTo>
              <a:cubicBezTo>
                <a:pt x="15" y="115"/>
                <a:pt x="19" y="115"/>
                <a:pt x="19" y="117"/>
              </a:cubicBezTo>
              <a:cubicBezTo>
                <a:pt x="19" y="119"/>
                <a:pt x="16" y="121"/>
                <a:pt x="15" y="125"/>
              </a:cubicBezTo>
              <a:cubicBezTo>
                <a:pt x="14" y="129"/>
                <a:pt x="16" y="136"/>
                <a:pt x="16" y="139"/>
              </a:cubicBezTo>
              <a:cubicBezTo>
                <a:pt x="16" y="142"/>
                <a:pt x="13" y="143"/>
                <a:pt x="13" y="144"/>
              </a:cubicBezTo>
              <a:cubicBezTo>
                <a:pt x="13" y="145"/>
                <a:pt x="16" y="146"/>
                <a:pt x="16" y="148"/>
              </a:cubicBezTo>
              <a:cubicBezTo>
                <a:pt x="16" y="150"/>
                <a:pt x="15" y="151"/>
                <a:pt x="15" y="154"/>
              </a:cubicBezTo>
              <a:cubicBezTo>
                <a:pt x="15" y="157"/>
                <a:pt x="14" y="162"/>
                <a:pt x="15" y="164"/>
              </a:cubicBezTo>
              <a:cubicBezTo>
                <a:pt x="16" y="166"/>
                <a:pt x="22" y="166"/>
                <a:pt x="24" y="167"/>
              </a:cubicBezTo>
              <a:cubicBezTo>
                <a:pt x="26" y="168"/>
                <a:pt x="26" y="170"/>
                <a:pt x="27" y="171"/>
              </a:cubicBezTo>
              <a:cubicBezTo>
                <a:pt x="28" y="172"/>
                <a:pt x="30" y="174"/>
                <a:pt x="31" y="175"/>
              </a:cubicBezTo>
              <a:cubicBezTo>
                <a:pt x="32" y="176"/>
                <a:pt x="33" y="177"/>
                <a:pt x="33" y="179"/>
              </a:cubicBezTo>
              <a:cubicBezTo>
                <a:pt x="33" y="181"/>
                <a:pt x="31" y="183"/>
                <a:pt x="31" y="185"/>
              </a:cubicBezTo>
              <a:cubicBezTo>
                <a:pt x="31" y="187"/>
                <a:pt x="31" y="188"/>
                <a:pt x="31" y="189"/>
              </a:cubicBezTo>
              <a:cubicBezTo>
                <a:pt x="31" y="190"/>
                <a:pt x="32" y="192"/>
                <a:pt x="31" y="194"/>
              </a:cubicBezTo>
              <a:cubicBezTo>
                <a:pt x="30" y="196"/>
                <a:pt x="29" y="199"/>
                <a:pt x="28" y="201"/>
              </a:cubicBezTo>
              <a:cubicBezTo>
                <a:pt x="27" y="203"/>
                <a:pt x="26" y="200"/>
                <a:pt x="26" y="205"/>
              </a:cubicBezTo>
              <a:cubicBezTo>
                <a:pt x="26" y="210"/>
                <a:pt x="26" y="227"/>
                <a:pt x="27" y="232"/>
              </a:cubicBezTo>
              <a:cubicBezTo>
                <a:pt x="28" y="237"/>
                <a:pt x="28" y="233"/>
                <a:pt x="31" y="234"/>
              </a:cubicBezTo>
              <a:cubicBezTo>
                <a:pt x="34" y="235"/>
                <a:pt x="39" y="236"/>
                <a:pt x="42" y="237"/>
              </a:cubicBezTo>
              <a:cubicBezTo>
                <a:pt x="45" y="238"/>
                <a:pt x="49" y="239"/>
                <a:pt x="51" y="241"/>
              </a:cubicBezTo>
              <a:cubicBezTo>
                <a:pt x="53" y="243"/>
                <a:pt x="53" y="247"/>
                <a:pt x="53" y="249"/>
              </a:cubicBezTo>
              <a:cubicBezTo>
                <a:pt x="53" y="251"/>
                <a:pt x="52" y="252"/>
                <a:pt x="53" y="254"/>
              </a:cubicBezTo>
              <a:cubicBezTo>
                <a:pt x="54" y="256"/>
                <a:pt x="56" y="259"/>
                <a:pt x="58" y="260"/>
              </a:cubicBezTo>
              <a:cubicBezTo>
                <a:pt x="60" y="261"/>
                <a:pt x="61" y="261"/>
                <a:pt x="63" y="261"/>
              </a:cubicBezTo>
              <a:cubicBezTo>
                <a:pt x="65" y="261"/>
                <a:pt x="68" y="260"/>
                <a:pt x="69" y="261"/>
              </a:cubicBezTo>
              <a:cubicBezTo>
                <a:pt x="70" y="262"/>
                <a:pt x="67" y="266"/>
                <a:pt x="67" y="269"/>
              </a:cubicBezTo>
              <a:cubicBezTo>
                <a:pt x="67" y="272"/>
                <a:pt x="68" y="275"/>
                <a:pt x="69" y="277"/>
              </a:cubicBezTo>
              <a:cubicBezTo>
                <a:pt x="70" y="279"/>
                <a:pt x="73" y="282"/>
                <a:pt x="75" y="283"/>
              </a:cubicBezTo>
              <a:cubicBezTo>
                <a:pt x="77" y="284"/>
                <a:pt x="81" y="286"/>
                <a:pt x="83" y="286"/>
              </a:cubicBezTo>
              <a:cubicBezTo>
                <a:pt x="85" y="286"/>
                <a:pt x="87" y="287"/>
                <a:pt x="88" y="286"/>
              </a:cubicBezTo>
              <a:cubicBezTo>
                <a:pt x="89" y="285"/>
                <a:pt x="91" y="282"/>
                <a:pt x="92" y="282"/>
              </a:cubicBezTo>
              <a:cubicBezTo>
                <a:pt x="93" y="282"/>
                <a:pt x="96" y="283"/>
                <a:pt x="96" y="285"/>
              </a:cubicBezTo>
              <a:cubicBezTo>
                <a:pt x="96" y="287"/>
                <a:pt x="93" y="291"/>
                <a:pt x="92" y="293"/>
              </a:cubicBezTo>
              <a:cubicBezTo>
                <a:pt x="91" y="295"/>
                <a:pt x="92" y="296"/>
                <a:pt x="93" y="297"/>
              </a:cubicBezTo>
              <a:cubicBezTo>
                <a:pt x="94" y="298"/>
                <a:pt x="96" y="299"/>
                <a:pt x="98" y="299"/>
              </a:cubicBezTo>
              <a:cubicBezTo>
                <a:pt x="100" y="299"/>
                <a:pt x="102" y="301"/>
                <a:pt x="103" y="299"/>
              </a:cubicBezTo>
              <a:cubicBezTo>
                <a:pt x="104" y="297"/>
                <a:pt x="106" y="291"/>
                <a:pt x="106" y="289"/>
              </a:cubicBezTo>
              <a:cubicBezTo>
                <a:pt x="106" y="287"/>
                <a:pt x="103" y="288"/>
                <a:pt x="103" y="286"/>
              </a:cubicBezTo>
              <a:cubicBezTo>
                <a:pt x="103" y="284"/>
                <a:pt x="103" y="281"/>
                <a:pt x="104" y="279"/>
              </a:cubicBezTo>
              <a:cubicBezTo>
                <a:pt x="105" y="277"/>
                <a:pt x="107" y="279"/>
                <a:pt x="109" y="276"/>
              </a:cubicBezTo>
              <a:cubicBezTo>
                <a:pt x="111" y="273"/>
                <a:pt x="113" y="265"/>
                <a:pt x="115" y="261"/>
              </a:cubicBezTo>
              <a:cubicBezTo>
                <a:pt x="117" y="257"/>
                <a:pt x="121" y="255"/>
                <a:pt x="122" y="251"/>
              </a:cubicBezTo>
              <a:cubicBezTo>
                <a:pt x="123" y="247"/>
                <a:pt x="122" y="241"/>
                <a:pt x="123" y="237"/>
              </a:cubicBezTo>
              <a:cubicBezTo>
                <a:pt x="124" y="233"/>
                <a:pt x="124" y="231"/>
                <a:pt x="125" y="229"/>
              </a:cubicBezTo>
              <a:cubicBezTo>
                <a:pt x="126" y="227"/>
                <a:pt x="126" y="224"/>
                <a:pt x="127" y="223"/>
              </a:cubicBezTo>
              <a:cubicBezTo>
                <a:pt x="128" y="222"/>
                <a:pt x="131" y="223"/>
                <a:pt x="132" y="221"/>
              </a:cubicBezTo>
              <a:cubicBezTo>
                <a:pt x="133" y="219"/>
                <a:pt x="131" y="216"/>
                <a:pt x="133" y="213"/>
              </a:cubicBezTo>
              <a:cubicBezTo>
                <a:pt x="135" y="210"/>
                <a:pt x="140" y="201"/>
                <a:pt x="143" y="199"/>
              </a:cubicBezTo>
              <a:cubicBezTo>
                <a:pt x="146" y="197"/>
                <a:pt x="147" y="202"/>
                <a:pt x="149" y="202"/>
              </a:cubicBezTo>
              <a:cubicBezTo>
                <a:pt x="151" y="202"/>
                <a:pt x="152" y="199"/>
                <a:pt x="155" y="199"/>
              </a:cubicBezTo>
              <a:cubicBezTo>
                <a:pt x="158" y="199"/>
                <a:pt x="164" y="203"/>
                <a:pt x="166" y="203"/>
              </a:cubicBezTo>
              <a:cubicBezTo>
                <a:pt x="168" y="203"/>
                <a:pt x="169" y="201"/>
                <a:pt x="170" y="200"/>
              </a:cubicBezTo>
              <a:cubicBezTo>
                <a:pt x="171" y="199"/>
                <a:pt x="174" y="199"/>
                <a:pt x="174" y="196"/>
              </a:cubicBezTo>
              <a:cubicBezTo>
                <a:pt x="174" y="193"/>
                <a:pt x="168" y="187"/>
                <a:pt x="168" y="183"/>
              </a:cubicBezTo>
              <a:cubicBezTo>
                <a:pt x="168" y="179"/>
                <a:pt x="171" y="176"/>
                <a:pt x="171" y="173"/>
              </a:cubicBezTo>
              <a:cubicBezTo>
                <a:pt x="171" y="170"/>
                <a:pt x="170" y="166"/>
                <a:pt x="171" y="164"/>
              </a:cubicBezTo>
              <a:cubicBezTo>
                <a:pt x="172" y="162"/>
                <a:pt x="174" y="161"/>
                <a:pt x="175" y="158"/>
              </a:cubicBezTo>
              <a:cubicBezTo>
                <a:pt x="176" y="155"/>
                <a:pt x="178" y="148"/>
                <a:pt x="179" y="145"/>
              </a:cubicBezTo>
              <a:cubicBezTo>
                <a:pt x="180" y="142"/>
                <a:pt x="177" y="143"/>
                <a:pt x="179" y="141"/>
              </a:cubicBezTo>
              <a:cubicBezTo>
                <a:pt x="181" y="139"/>
                <a:pt x="189" y="137"/>
                <a:pt x="192" y="135"/>
              </a:cubicBezTo>
              <a:cubicBezTo>
                <a:pt x="195" y="133"/>
                <a:pt x="194" y="129"/>
                <a:pt x="196" y="128"/>
              </a:cubicBezTo>
              <a:cubicBezTo>
                <a:pt x="198" y="127"/>
                <a:pt x="205" y="127"/>
                <a:pt x="207" y="127"/>
              </a:cubicBezTo>
              <a:cubicBezTo>
                <a:pt x="209" y="127"/>
                <a:pt x="210" y="125"/>
                <a:pt x="211" y="125"/>
              </a:cubicBezTo>
              <a:cubicBezTo>
                <a:pt x="212" y="125"/>
                <a:pt x="215" y="126"/>
                <a:pt x="215" y="124"/>
              </a:cubicBezTo>
              <a:cubicBezTo>
                <a:pt x="215" y="122"/>
                <a:pt x="213" y="116"/>
                <a:pt x="212" y="114"/>
              </a:cubicBezTo>
              <a:cubicBezTo>
                <a:pt x="211" y="112"/>
                <a:pt x="210" y="112"/>
                <a:pt x="209" y="111"/>
              </a:cubicBezTo>
              <a:cubicBezTo>
                <a:pt x="208" y="110"/>
                <a:pt x="207" y="109"/>
                <a:pt x="205" y="108"/>
              </a:cubicBezTo>
              <a:cubicBezTo>
                <a:pt x="203" y="107"/>
                <a:pt x="200" y="107"/>
                <a:pt x="199" y="105"/>
              </a:cubicBezTo>
              <a:cubicBezTo>
                <a:pt x="198" y="103"/>
                <a:pt x="199" y="95"/>
                <a:pt x="199" y="93"/>
              </a:cubicBezTo>
              <a:cubicBezTo>
                <a:pt x="199" y="91"/>
                <a:pt x="197" y="92"/>
                <a:pt x="197" y="91"/>
              </a:cubicBezTo>
              <a:cubicBezTo>
                <a:pt x="197" y="90"/>
                <a:pt x="196" y="89"/>
                <a:pt x="196" y="88"/>
              </a:cubicBezTo>
              <a:cubicBezTo>
                <a:pt x="196" y="87"/>
                <a:pt x="198" y="83"/>
                <a:pt x="198" y="82"/>
              </a:cubicBezTo>
              <a:cubicBezTo>
                <a:pt x="198" y="81"/>
                <a:pt x="195" y="80"/>
                <a:pt x="194" y="80"/>
              </a:cubicBezTo>
              <a:cubicBezTo>
                <a:pt x="193" y="80"/>
                <a:pt x="192" y="81"/>
                <a:pt x="191" y="81"/>
              </a:cubicBezTo>
              <a:cubicBezTo>
                <a:pt x="190" y="81"/>
                <a:pt x="188" y="82"/>
                <a:pt x="187" y="81"/>
              </a:cubicBezTo>
              <a:cubicBezTo>
                <a:pt x="186" y="80"/>
                <a:pt x="184" y="75"/>
                <a:pt x="182" y="73"/>
              </a:cubicBezTo>
              <a:cubicBezTo>
                <a:pt x="180" y="71"/>
                <a:pt x="178" y="72"/>
                <a:pt x="177" y="71"/>
              </a:cubicBezTo>
              <a:cubicBezTo>
                <a:pt x="176" y="70"/>
                <a:pt x="174" y="68"/>
                <a:pt x="173" y="67"/>
              </a:cubicBezTo>
              <a:cubicBezTo>
                <a:pt x="172" y="66"/>
                <a:pt x="171" y="65"/>
                <a:pt x="170" y="64"/>
              </a:cubicBezTo>
              <a:cubicBezTo>
                <a:pt x="169" y="63"/>
                <a:pt x="171" y="63"/>
                <a:pt x="169" y="61"/>
              </a:cubicBezTo>
              <a:cubicBezTo>
                <a:pt x="167" y="59"/>
                <a:pt x="160" y="52"/>
                <a:pt x="157" y="51"/>
              </a:cubicBezTo>
              <a:cubicBezTo>
                <a:pt x="154" y="50"/>
                <a:pt x="153" y="53"/>
                <a:pt x="151" y="55"/>
              </a:cubicBezTo>
              <a:cubicBezTo>
                <a:pt x="149" y="57"/>
                <a:pt x="149" y="61"/>
                <a:pt x="147" y="61"/>
              </a:cubicBezTo>
              <a:cubicBezTo>
                <a:pt x="145" y="61"/>
                <a:pt x="141" y="57"/>
                <a:pt x="139" y="56"/>
              </a:cubicBezTo>
              <a:cubicBezTo>
                <a:pt x="137" y="55"/>
                <a:pt x="137" y="56"/>
                <a:pt x="136" y="55"/>
              </a:cubicBezTo>
              <a:cubicBezTo>
                <a:pt x="135" y="54"/>
                <a:pt x="133" y="51"/>
                <a:pt x="132" y="49"/>
              </a:cubicBezTo>
              <a:cubicBezTo>
                <a:pt x="131" y="47"/>
                <a:pt x="130" y="43"/>
                <a:pt x="128" y="40"/>
              </a:cubicBezTo>
              <a:cubicBezTo>
                <a:pt x="126" y="37"/>
                <a:pt x="121" y="33"/>
                <a:pt x="119" y="31"/>
              </a:cubicBezTo>
              <a:cubicBezTo>
                <a:pt x="117" y="29"/>
                <a:pt x="115" y="28"/>
                <a:pt x="114" y="27"/>
              </a:cubicBezTo>
              <a:cubicBezTo>
                <a:pt x="113" y="26"/>
                <a:pt x="113" y="27"/>
                <a:pt x="112" y="26"/>
              </a:cubicBezTo>
              <a:cubicBezTo>
                <a:pt x="111" y="25"/>
                <a:pt x="110" y="23"/>
                <a:pt x="109" y="22"/>
              </a:cubicBezTo>
              <a:cubicBezTo>
                <a:pt x="108" y="21"/>
                <a:pt x="108" y="22"/>
                <a:pt x="104" y="19"/>
              </a:cubicBezTo>
              <a:cubicBezTo>
                <a:pt x="100" y="16"/>
                <a:pt x="90" y="6"/>
                <a:pt x="86" y="2"/>
              </a:cubicBezTo>
              <a:close/>
            </a:path>
          </a:pathLst>
        </a:custGeom>
        <a:solidFill>
          <a:schemeClr val="accent5">
            <a:lumMod val="75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12</xdr:col>
      <xdr:colOff>117475</xdr:colOff>
      <xdr:row>6</xdr:row>
      <xdr:rowOff>22225</xdr:rowOff>
    </xdr:from>
    <xdr:to>
      <xdr:col>14</xdr:col>
      <xdr:colOff>517525</xdr:colOff>
      <xdr:row>10</xdr:row>
      <xdr:rowOff>98547</xdr:rowOff>
    </xdr:to>
    <xdr:sp macro="" textlink="">
      <xdr:nvSpPr>
        <xdr:cNvPr id="60" name="Text Box 59">
          <a:extLst>
            <a:ext uri="{FF2B5EF4-FFF2-40B4-BE49-F238E27FC236}">
              <a16:creationId xmlns:a16="http://schemas.microsoft.com/office/drawing/2014/main" id="{88DD2307-0DC9-49EC-BBD9-29EFBB5C215B}"/>
            </a:ext>
          </a:extLst>
        </xdr:cNvPr>
        <xdr:cNvSpPr txBox="1">
          <a:spLocks noChangeArrowheads="1"/>
        </xdr:cNvSpPr>
      </xdr:nvSpPr>
      <xdr:spPr bwMode="auto">
        <a:xfrm>
          <a:off x="7680325" y="1127125"/>
          <a:ext cx="1771650" cy="762122"/>
        </a:xfrm>
        <a:prstGeom prst="rect">
          <a:avLst/>
        </a:prstGeom>
        <a:noFill/>
        <a:ln>
          <a:noFill/>
        </a:ln>
      </xdr:spPr>
      <xdr:txBody>
        <a:bodyPr vertOverflow="clip" wrap="square" lIns="91440" tIns="45720" rIns="91440" bIns="45720" anchor="t" upright="1"/>
        <a:lstStyle/>
        <a:p>
          <a:pPr algn="l" rtl="0">
            <a:lnSpc>
              <a:spcPts val="800"/>
            </a:lnSpc>
            <a:defRPr sz="1000"/>
          </a:pPr>
          <a:r>
            <a:rPr lang="ja-JP" altLang="en-US" sz="1000" b="0" i="0" u="none" strike="noStrike" baseline="0">
              <a:solidFill>
                <a:srgbClr val="000000"/>
              </a:solidFill>
              <a:latin typeface="ＭＳ ゴシック"/>
              <a:ea typeface="ＭＳ ゴシック"/>
            </a:rPr>
            <a:t>    香美町</a:t>
          </a:r>
        </a:p>
        <a:p>
          <a:pPr algn="l" rtl="0">
            <a:lnSpc>
              <a:spcPts val="800"/>
            </a:lnSpc>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13</xdr:col>
      <xdr:colOff>476250</xdr:colOff>
      <xdr:row>8</xdr:row>
      <xdr:rowOff>155575</xdr:rowOff>
    </xdr:from>
    <xdr:to>
      <xdr:col>15</xdr:col>
      <xdr:colOff>231684</xdr:colOff>
      <xdr:row>12</xdr:row>
      <xdr:rowOff>79375</xdr:rowOff>
    </xdr:to>
    <xdr:sp macro="" textlink="">
      <xdr:nvSpPr>
        <xdr:cNvPr id="61" name="Text Box 60">
          <a:extLst>
            <a:ext uri="{FF2B5EF4-FFF2-40B4-BE49-F238E27FC236}">
              <a16:creationId xmlns:a16="http://schemas.microsoft.com/office/drawing/2014/main" id="{FA4D5FDD-AC99-4322-AF50-68A84984B225}"/>
            </a:ext>
          </a:extLst>
        </xdr:cNvPr>
        <xdr:cNvSpPr txBox="1">
          <a:spLocks noChangeArrowheads="1"/>
        </xdr:cNvSpPr>
      </xdr:nvSpPr>
      <xdr:spPr bwMode="auto">
        <a:xfrm>
          <a:off x="8724900" y="1603375"/>
          <a:ext cx="1127034" cy="6096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豊岡市</a:t>
          </a:r>
        </a:p>
      </xdr:txBody>
    </xdr:sp>
    <xdr:clientData/>
  </xdr:twoCellAnchor>
  <xdr:twoCellAnchor>
    <xdr:from>
      <xdr:col>12</xdr:col>
      <xdr:colOff>676275</xdr:colOff>
      <xdr:row>16</xdr:row>
      <xdr:rowOff>19050</xdr:rowOff>
    </xdr:from>
    <xdr:to>
      <xdr:col>13</xdr:col>
      <xdr:colOff>676275</xdr:colOff>
      <xdr:row>18</xdr:row>
      <xdr:rowOff>0</xdr:rowOff>
    </xdr:to>
    <xdr:sp macro="" textlink="">
      <xdr:nvSpPr>
        <xdr:cNvPr id="62" name="Text Box 61">
          <a:extLst>
            <a:ext uri="{FF2B5EF4-FFF2-40B4-BE49-F238E27FC236}">
              <a16:creationId xmlns:a16="http://schemas.microsoft.com/office/drawing/2014/main" id="{78F99AF3-DB16-4B18-9ABE-A1BCE39E8BA9}"/>
            </a:ext>
          </a:extLst>
        </xdr:cNvPr>
        <xdr:cNvSpPr txBox="1">
          <a:spLocks noChangeArrowheads="1"/>
        </xdr:cNvSpPr>
      </xdr:nvSpPr>
      <xdr:spPr bwMode="auto">
        <a:xfrm>
          <a:off x="8239125" y="2838450"/>
          <a:ext cx="685800" cy="3238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養父市</a:t>
          </a:r>
        </a:p>
      </xdr:txBody>
    </xdr:sp>
    <xdr:clientData/>
  </xdr:twoCellAnchor>
  <xdr:twoCellAnchor>
    <xdr:from>
      <xdr:col>14</xdr:col>
      <xdr:colOff>101600</xdr:colOff>
      <xdr:row>18</xdr:row>
      <xdr:rowOff>136525</xdr:rowOff>
    </xdr:from>
    <xdr:to>
      <xdr:col>15</xdr:col>
      <xdr:colOff>247661</xdr:colOff>
      <xdr:row>20</xdr:row>
      <xdr:rowOff>117475</xdr:rowOff>
    </xdr:to>
    <xdr:sp macro="" textlink="">
      <xdr:nvSpPr>
        <xdr:cNvPr id="63" name="Text Box 62">
          <a:extLst>
            <a:ext uri="{FF2B5EF4-FFF2-40B4-BE49-F238E27FC236}">
              <a16:creationId xmlns:a16="http://schemas.microsoft.com/office/drawing/2014/main" id="{5D18100E-DC54-4CF3-9032-7C562B4C0DB3}"/>
            </a:ext>
          </a:extLst>
        </xdr:cNvPr>
        <xdr:cNvSpPr txBox="1">
          <a:spLocks noChangeArrowheads="1"/>
        </xdr:cNvSpPr>
      </xdr:nvSpPr>
      <xdr:spPr bwMode="auto">
        <a:xfrm>
          <a:off x="9036050" y="3298825"/>
          <a:ext cx="831861" cy="3238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  朝来市</a:t>
          </a:r>
        </a:p>
      </xdr:txBody>
    </xdr:sp>
    <xdr:clientData/>
  </xdr:twoCellAnchor>
  <xdr:twoCellAnchor>
    <xdr:from>
      <xdr:col>11</xdr:col>
      <xdr:colOff>368300</xdr:colOff>
      <xdr:row>23</xdr:row>
      <xdr:rowOff>136525</xdr:rowOff>
    </xdr:from>
    <xdr:to>
      <xdr:col>12</xdr:col>
      <xdr:colOff>457211</xdr:colOff>
      <xdr:row>25</xdr:row>
      <xdr:rowOff>155840</xdr:rowOff>
    </xdr:to>
    <xdr:sp macro="" textlink="">
      <xdr:nvSpPr>
        <xdr:cNvPr id="64" name="Text Box 63">
          <a:extLst>
            <a:ext uri="{FF2B5EF4-FFF2-40B4-BE49-F238E27FC236}">
              <a16:creationId xmlns:a16="http://schemas.microsoft.com/office/drawing/2014/main" id="{24BE7306-3D2A-402D-9F71-4B4828B633F2}"/>
            </a:ext>
          </a:extLst>
        </xdr:cNvPr>
        <xdr:cNvSpPr txBox="1">
          <a:spLocks noChangeArrowheads="1"/>
        </xdr:cNvSpPr>
      </xdr:nvSpPr>
      <xdr:spPr bwMode="auto">
        <a:xfrm>
          <a:off x="7245350" y="4156075"/>
          <a:ext cx="774711" cy="36221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宍粟市</a:t>
          </a:r>
        </a:p>
      </xdr:txBody>
    </xdr:sp>
    <xdr:clientData/>
  </xdr:twoCellAnchor>
  <xdr:twoCellAnchor>
    <xdr:from>
      <xdr:col>8</xdr:col>
      <xdr:colOff>247650</xdr:colOff>
      <xdr:row>0</xdr:row>
      <xdr:rowOff>155575</xdr:rowOff>
    </xdr:from>
    <xdr:to>
      <xdr:col>13</xdr:col>
      <xdr:colOff>476250</xdr:colOff>
      <xdr:row>2</xdr:row>
      <xdr:rowOff>136525</xdr:rowOff>
    </xdr:to>
    <xdr:sp macro="" textlink="">
      <xdr:nvSpPr>
        <xdr:cNvPr id="65" name="AutoShape 64">
          <a:extLst>
            <a:ext uri="{FF2B5EF4-FFF2-40B4-BE49-F238E27FC236}">
              <a16:creationId xmlns:a16="http://schemas.microsoft.com/office/drawing/2014/main" id="{4C38A808-DD2C-4D9B-9048-49794DC259D9}"/>
            </a:ext>
          </a:extLst>
        </xdr:cNvPr>
        <xdr:cNvSpPr>
          <a:spLocks noChangeArrowheads="1"/>
        </xdr:cNvSpPr>
      </xdr:nvSpPr>
      <xdr:spPr bwMode="auto">
        <a:xfrm>
          <a:off x="5067300" y="155575"/>
          <a:ext cx="3657600" cy="39052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ゴシック"/>
              <a:ea typeface="ＭＳ ゴシック"/>
            </a:rPr>
            <a:t>総人口増減率</a:t>
          </a:r>
          <a:r>
            <a:rPr lang="ja-JP" altLang="en-US" sz="1100" b="0" i="0" u="none" strike="noStrike" baseline="0">
              <a:solidFill>
                <a:srgbClr val="000000"/>
              </a:solidFill>
              <a:latin typeface="ＭＳ ゴシック"/>
              <a:ea typeface="ＭＳ ゴシック"/>
            </a:rPr>
            <a:t>(201</a:t>
          </a:r>
          <a:r>
            <a:rPr lang="en-US" altLang="ja-JP" sz="1100" b="0" i="0" u="none" strike="noStrike" baseline="0">
              <a:solidFill>
                <a:srgbClr val="000000"/>
              </a:solidFill>
              <a:latin typeface="ＭＳ ゴシック"/>
              <a:ea typeface="ＭＳ ゴシック"/>
            </a:rPr>
            <a:t>5</a:t>
          </a:r>
          <a:r>
            <a:rPr lang="ja-JP" altLang="en-US" sz="1100" b="0" i="0" u="none" strike="noStrike" baseline="0">
              <a:solidFill>
                <a:srgbClr val="000000"/>
              </a:solidFill>
              <a:latin typeface="ＭＳ ゴシック"/>
              <a:ea typeface="ＭＳ ゴシック"/>
            </a:rPr>
            <a:t>年－20</a:t>
          </a:r>
          <a:r>
            <a:rPr lang="en-US" altLang="ja-JP" sz="1100" b="0" i="0" u="none" strike="noStrike" baseline="0">
              <a:solidFill>
                <a:srgbClr val="000000"/>
              </a:solidFill>
              <a:latin typeface="ＭＳ ゴシック"/>
              <a:ea typeface="ＭＳ ゴシック"/>
            </a:rPr>
            <a:t>20</a:t>
          </a:r>
          <a:r>
            <a:rPr lang="ja-JP" altLang="en-US" sz="1100" b="0" i="0" u="none" strike="noStrike" baseline="0">
              <a:solidFill>
                <a:srgbClr val="000000"/>
              </a:solidFill>
              <a:latin typeface="ＭＳ ゴシック"/>
              <a:ea typeface="ＭＳ ゴシック"/>
            </a:rPr>
            <a:t>年)</a:t>
          </a:r>
        </a:p>
      </xdr:txBody>
    </xdr:sp>
    <xdr:clientData/>
  </xdr:twoCellAnchor>
  <xdr:twoCellAnchor>
    <xdr:from>
      <xdr:col>10</xdr:col>
      <xdr:colOff>542925</xdr:colOff>
      <xdr:row>31</xdr:row>
      <xdr:rowOff>152400</xdr:rowOff>
    </xdr:from>
    <xdr:to>
      <xdr:col>12</xdr:col>
      <xdr:colOff>142875</xdr:colOff>
      <xdr:row>42</xdr:row>
      <xdr:rowOff>123825</xdr:rowOff>
    </xdr:to>
    <xdr:sp macro="" textlink="">
      <xdr:nvSpPr>
        <xdr:cNvPr id="66" name="Freeform 65">
          <a:extLst>
            <a:ext uri="{FF2B5EF4-FFF2-40B4-BE49-F238E27FC236}">
              <a16:creationId xmlns:a16="http://schemas.microsoft.com/office/drawing/2014/main" id="{21BC1718-3643-4399-A313-16ABAF5E4CAB}"/>
            </a:ext>
          </a:extLst>
        </xdr:cNvPr>
        <xdr:cNvSpPr>
          <a:spLocks/>
        </xdr:cNvSpPr>
      </xdr:nvSpPr>
      <xdr:spPr bwMode="auto">
        <a:xfrm>
          <a:off x="6734175" y="5543550"/>
          <a:ext cx="971550" cy="1857375"/>
        </a:xfrm>
        <a:custGeom>
          <a:avLst/>
          <a:gdLst>
            <a:gd name="T0" fmla="*/ 2147483646 w 102"/>
            <a:gd name="T1" fmla="*/ 2147483646 h 195"/>
            <a:gd name="T2" fmla="*/ 2147483646 w 102"/>
            <a:gd name="T3" fmla="*/ 2147483646 h 195"/>
            <a:gd name="T4" fmla="*/ 2147483646 w 102"/>
            <a:gd name="T5" fmla="*/ 2147483646 h 195"/>
            <a:gd name="T6" fmla="*/ 2147483646 w 102"/>
            <a:gd name="T7" fmla="*/ 2147483646 h 195"/>
            <a:gd name="T8" fmla="*/ 2147483646 w 102"/>
            <a:gd name="T9" fmla="*/ 2147483646 h 195"/>
            <a:gd name="T10" fmla="*/ 2147483646 w 102"/>
            <a:gd name="T11" fmla="*/ 2147483646 h 195"/>
            <a:gd name="T12" fmla="*/ 2147483646 w 102"/>
            <a:gd name="T13" fmla="*/ 2147483646 h 195"/>
            <a:gd name="T14" fmla="*/ 2147483646 w 102"/>
            <a:gd name="T15" fmla="*/ 2147483646 h 195"/>
            <a:gd name="T16" fmla="*/ 2147483646 w 102"/>
            <a:gd name="T17" fmla="*/ 2147483646 h 195"/>
            <a:gd name="T18" fmla="*/ 2147483646 w 102"/>
            <a:gd name="T19" fmla="*/ 2147483646 h 195"/>
            <a:gd name="T20" fmla="*/ 2147483646 w 102"/>
            <a:gd name="T21" fmla="*/ 2147483646 h 195"/>
            <a:gd name="T22" fmla="*/ 2147483646 w 102"/>
            <a:gd name="T23" fmla="*/ 2147483646 h 195"/>
            <a:gd name="T24" fmla="*/ 2147483646 w 102"/>
            <a:gd name="T25" fmla="*/ 2147483646 h 195"/>
            <a:gd name="T26" fmla="*/ 2147483646 w 102"/>
            <a:gd name="T27" fmla="*/ 2147483646 h 195"/>
            <a:gd name="T28" fmla="*/ 2147483646 w 102"/>
            <a:gd name="T29" fmla="*/ 2147483646 h 195"/>
            <a:gd name="T30" fmla="*/ 2147483646 w 102"/>
            <a:gd name="T31" fmla="*/ 2147483646 h 195"/>
            <a:gd name="T32" fmla="*/ 2147483646 w 102"/>
            <a:gd name="T33" fmla="*/ 2147483646 h 195"/>
            <a:gd name="T34" fmla="*/ 2147483646 w 102"/>
            <a:gd name="T35" fmla="*/ 2147483646 h 195"/>
            <a:gd name="T36" fmla="*/ 2147483646 w 102"/>
            <a:gd name="T37" fmla="*/ 2147483646 h 195"/>
            <a:gd name="T38" fmla="*/ 2147483646 w 102"/>
            <a:gd name="T39" fmla="*/ 2147483646 h 195"/>
            <a:gd name="T40" fmla="*/ 2147483646 w 102"/>
            <a:gd name="T41" fmla="*/ 2147483646 h 195"/>
            <a:gd name="T42" fmla="*/ 2147483646 w 102"/>
            <a:gd name="T43" fmla="*/ 2147483646 h 195"/>
            <a:gd name="T44" fmla="*/ 2147483646 w 102"/>
            <a:gd name="T45" fmla="*/ 2147483646 h 195"/>
            <a:gd name="T46" fmla="*/ 2147483646 w 102"/>
            <a:gd name="T47" fmla="*/ 2147483646 h 195"/>
            <a:gd name="T48" fmla="*/ 2147483646 w 102"/>
            <a:gd name="T49" fmla="*/ 2147483646 h 195"/>
            <a:gd name="T50" fmla="*/ 2147483646 w 102"/>
            <a:gd name="T51" fmla="*/ 2147483646 h 195"/>
            <a:gd name="T52" fmla="*/ 2147483646 w 102"/>
            <a:gd name="T53" fmla="*/ 2147483646 h 195"/>
            <a:gd name="T54" fmla="*/ 2147483646 w 102"/>
            <a:gd name="T55" fmla="*/ 2147483646 h 195"/>
            <a:gd name="T56" fmla="*/ 2147483646 w 102"/>
            <a:gd name="T57" fmla="*/ 2147483646 h 195"/>
            <a:gd name="T58" fmla="*/ 2147483646 w 102"/>
            <a:gd name="T59" fmla="*/ 2147483646 h 195"/>
            <a:gd name="T60" fmla="*/ 2147483646 w 102"/>
            <a:gd name="T61" fmla="*/ 2147483646 h 195"/>
            <a:gd name="T62" fmla="*/ 2147483646 w 102"/>
            <a:gd name="T63" fmla="*/ 2147483646 h 195"/>
            <a:gd name="T64" fmla="*/ 2147483646 w 102"/>
            <a:gd name="T65" fmla="*/ 2147483646 h 195"/>
            <a:gd name="T66" fmla="*/ 2147483646 w 102"/>
            <a:gd name="T67" fmla="*/ 2147483646 h 195"/>
            <a:gd name="T68" fmla="*/ 2147483646 w 102"/>
            <a:gd name="T69" fmla="*/ 2147483646 h 195"/>
            <a:gd name="T70" fmla="*/ 2147483646 w 102"/>
            <a:gd name="T71" fmla="*/ 2147483646 h 195"/>
            <a:gd name="T72" fmla="*/ 2147483646 w 102"/>
            <a:gd name="T73" fmla="*/ 2147483646 h 195"/>
            <a:gd name="T74" fmla="*/ 2147483646 w 102"/>
            <a:gd name="T75" fmla="*/ 2147483646 h 195"/>
            <a:gd name="T76" fmla="*/ 2147483646 w 102"/>
            <a:gd name="T77" fmla="*/ 2147483646 h 195"/>
            <a:gd name="T78" fmla="*/ 2147483646 w 102"/>
            <a:gd name="T79" fmla="*/ 2147483646 h 195"/>
            <a:gd name="T80" fmla="*/ 2147483646 w 102"/>
            <a:gd name="T81" fmla="*/ 2147483646 h 195"/>
            <a:gd name="T82" fmla="*/ 2147483646 w 102"/>
            <a:gd name="T83" fmla="*/ 2147483646 h 195"/>
            <a:gd name="T84" fmla="*/ 2147483646 w 102"/>
            <a:gd name="T85" fmla="*/ 2147483646 h 195"/>
            <a:gd name="T86" fmla="*/ 2147483646 w 102"/>
            <a:gd name="T87" fmla="*/ 2147483646 h 195"/>
            <a:gd name="T88" fmla="*/ 2147483646 w 102"/>
            <a:gd name="T89" fmla="*/ 2147483646 h 195"/>
            <a:gd name="T90" fmla="*/ 2147483646 w 102"/>
            <a:gd name="T91" fmla="*/ 2147483646 h 195"/>
            <a:gd name="T92" fmla="*/ 2147483646 w 102"/>
            <a:gd name="T93" fmla="*/ 2147483646 h 195"/>
            <a:gd name="T94" fmla="*/ 2147483646 w 102"/>
            <a:gd name="T95" fmla="*/ 2147483646 h 195"/>
            <a:gd name="T96" fmla="*/ 2147483646 w 102"/>
            <a:gd name="T97" fmla="*/ 2147483646 h 195"/>
            <a:gd name="T98" fmla="*/ 2147483646 w 102"/>
            <a:gd name="T99" fmla="*/ 0 h 195"/>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2" h="195">
              <a:moveTo>
                <a:pt x="39" y="0"/>
              </a:moveTo>
              <a:cubicBezTo>
                <a:pt x="38" y="0"/>
                <a:pt x="37" y="3"/>
                <a:pt x="36" y="5"/>
              </a:cubicBezTo>
              <a:cubicBezTo>
                <a:pt x="35" y="7"/>
                <a:pt x="33" y="9"/>
                <a:pt x="32" y="11"/>
              </a:cubicBezTo>
              <a:cubicBezTo>
                <a:pt x="31" y="13"/>
                <a:pt x="29" y="14"/>
                <a:pt x="29" y="15"/>
              </a:cubicBezTo>
              <a:cubicBezTo>
                <a:pt x="29" y="16"/>
                <a:pt x="31" y="17"/>
                <a:pt x="30" y="19"/>
              </a:cubicBezTo>
              <a:cubicBezTo>
                <a:pt x="29" y="21"/>
                <a:pt x="27" y="24"/>
                <a:pt x="26" y="25"/>
              </a:cubicBezTo>
              <a:cubicBezTo>
                <a:pt x="25" y="26"/>
                <a:pt x="24" y="27"/>
                <a:pt x="23" y="28"/>
              </a:cubicBezTo>
              <a:cubicBezTo>
                <a:pt x="22" y="29"/>
                <a:pt x="20" y="28"/>
                <a:pt x="18" y="28"/>
              </a:cubicBezTo>
              <a:cubicBezTo>
                <a:pt x="16" y="28"/>
                <a:pt x="12" y="29"/>
                <a:pt x="10" y="30"/>
              </a:cubicBezTo>
              <a:cubicBezTo>
                <a:pt x="8" y="31"/>
                <a:pt x="8" y="32"/>
                <a:pt x="7" y="33"/>
              </a:cubicBezTo>
              <a:cubicBezTo>
                <a:pt x="6" y="34"/>
                <a:pt x="3" y="37"/>
                <a:pt x="2" y="39"/>
              </a:cubicBezTo>
              <a:cubicBezTo>
                <a:pt x="1" y="41"/>
                <a:pt x="0" y="43"/>
                <a:pt x="1" y="45"/>
              </a:cubicBezTo>
              <a:cubicBezTo>
                <a:pt x="2" y="47"/>
                <a:pt x="5" y="48"/>
                <a:pt x="6" y="49"/>
              </a:cubicBezTo>
              <a:cubicBezTo>
                <a:pt x="7" y="50"/>
                <a:pt x="9" y="50"/>
                <a:pt x="10" y="51"/>
              </a:cubicBezTo>
              <a:cubicBezTo>
                <a:pt x="11" y="52"/>
                <a:pt x="11" y="53"/>
                <a:pt x="12" y="55"/>
              </a:cubicBezTo>
              <a:cubicBezTo>
                <a:pt x="13" y="57"/>
                <a:pt x="14" y="60"/>
                <a:pt x="14" y="62"/>
              </a:cubicBezTo>
              <a:cubicBezTo>
                <a:pt x="14" y="64"/>
                <a:pt x="12" y="68"/>
                <a:pt x="12" y="70"/>
              </a:cubicBezTo>
              <a:cubicBezTo>
                <a:pt x="12" y="72"/>
                <a:pt x="11" y="74"/>
                <a:pt x="12" y="74"/>
              </a:cubicBezTo>
              <a:cubicBezTo>
                <a:pt x="13" y="74"/>
                <a:pt x="19" y="73"/>
                <a:pt x="21" y="73"/>
              </a:cubicBezTo>
              <a:cubicBezTo>
                <a:pt x="23" y="73"/>
                <a:pt x="24" y="73"/>
                <a:pt x="25" y="72"/>
              </a:cubicBezTo>
              <a:cubicBezTo>
                <a:pt x="26" y="71"/>
                <a:pt x="26" y="69"/>
                <a:pt x="27" y="68"/>
              </a:cubicBezTo>
              <a:cubicBezTo>
                <a:pt x="28" y="67"/>
                <a:pt x="29" y="65"/>
                <a:pt x="30" y="65"/>
              </a:cubicBezTo>
              <a:cubicBezTo>
                <a:pt x="31" y="65"/>
                <a:pt x="34" y="64"/>
                <a:pt x="34" y="65"/>
              </a:cubicBezTo>
              <a:cubicBezTo>
                <a:pt x="34" y="66"/>
                <a:pt x="31" y="68"/>
                <a:pt x="32" y="71"/>
              </a:cubicBezTo>
              <a:cubicBezTo>
                <a:pt x="33" y="74"/>
                <a:pt x="37" y="81"/>
                <a:pt x="38" y="83"/>
              </a:cubicBezTo>
              <a:cubicBezTo>
                <a:pt x="39" y="85"/>
                <a:pt x="40" y="83"/>
                <a:pt x="39" y="85"/>
              </a:cubicBezTo>
              <a:cubicBezTo>
                <a:pt x="38" y="87"/>
                <a:pt x="35" y="94"/>
                <a:pt x="33" y="98"/>
              </a:cubicBezTo>
              <a:cubicBezTo>
                <a:pt x="31" y="102"/>
                <a:pt x="29" y="106"/>
                <a:pt x="27" y="108"/>
              </a:cubicBezTo>
              <a:cubicBezTo>
                <a:pt x="25" y="110"/>
                <a:pt x="23" y="110"/>
                <a:pt x="22" y="111"/>
              </a:cubicBezTo>
              <a:cubicBezTo>
                <a:pt x="21" y="112"/>
                <a:pt x="19" y="113"/>
                <a:pt x="19" y="114"/>
              </a:cubicBezTo>
              <a:cubicBezTo>
                <a:pt x="19" y="115"/>
                <a:pt x="18" y="117"/>
                <a:pt x="19" y="118"/>
              </a:cubicBezTo>
              <a:cubicBezTo>
                <a:pt x="20" y="119"/>
                <a:pt x="22" y="119"/>
                <a:pt x="23" y="121"/>
              </a:cubicBezTo>
              <a:cubicBezTo>
                <a:pt x="24" y="123"/>
                <a:pt x="26" y="127"/>
                <a:pt x="27" y="129"/>
              </a:cubicBezTo>
              <a:cubicBezTo>
                <a:pt x="28" y="131"/>
                <a:pt x="26" y="134"/>
                <a:pt x="28" y="136"/>
              </a:cubicBezTo>
              <a:cubicBezTo>
                <a:pt x="30" y="138"/>
                <a:pt x="37" y="139"/>
                <a:pt x="39" y="140"/>
              </a:cubicBezTo>
              <a:cubicBezTo>
                <a:pt x="41" y="141"/>
                <a:pt x="41" y="144"/>
                <a:pt x="41" y="145"/>
              </a:cubicBezTo>
              <a:cubicBezTo>
                <a:pt x="41" y="146"/>
                <a:pt x="43" y="147"/>
                <a:pt x="42" y="149"/>
              </a:cubicBezTo>
              <a:cubicBezTo>
                <a:pt x="41" y="151"/>
                <a:pt x="38" y="156"/>
                <a:pt x="37" y="159"/>
              </a:cubicBezTo>
              <a:cubicBezTo>
                <a:pt x="36" y="162"/>
                <a:pt x="37" y="168"/>
                <a:pt x="37" y="170"/>
              </a:cubicBezTo>
              <a:cubicBezTo>
                <a:pt x="37" y="172"/>
                <a:pt x="39" y="173"/>
                <a:pt x="38" y="174"/>
              </a:cubicBezTo>
              <a:cubicBezTo>
                <a:pt x="37" y="175"/>
                <a:pt x="31" y="176"/>
                <a:pt x="29" y="178"/>
              </a:cubicBezTo>
              <a:cubicBezTo>
                <a:pt x="27" y="180"/>
                <a:pt x="23" y="182"/>
                <a:pt x="22" y="184"/>
              </a:cubicBezTo>
              <a:cubicBezTo>
                <a:pt x="21" y="186"/>
                <a:pt x="22" y="187"/>
                <a:pt x="22" y="188"/>
              </a:cubicBezTo>
              <a:cubicBezTo>
                <a:pt x="22" y="189"/>
                <a:pt x="21" y="193"/>
                <a:pt x="22" y="193"/>
              </a:cubicBezTo>
              <a:cubicBezTo>
                <a:pt x="23" y="193"/>
                <a:pt x="25" y="191"/>
                <a:pt x="26" y="190"/>
              </a:cubicBezTo>
              <a:cubicBezTo>
                <a:pt x="27" y="189"/>
                <a:pt x="26" y="187"/>
                <a:pt x="27" y="186"/>
              </a:cubicBezTo>
              <a:cubicBezTo>
                <a:pt x="28" y="185"/>
                <a:pt x="31" y="185"/>
                <a:pt x="32" y="184"/>
              </a:cubicBezTo>
              <a:cubicBezTo>
                <a:pt x="33" y="183"/>
                <a:pt x="35" y="181"/>
                <a:pt x="36" y="181"/>
              </a:cubicBezTo>
              <a:cubicBezTo>
                <a:pt x="37" y="181"/>
                <a:pt x="38" y="184"/>
                <a:pt x="39" y="185"/>
              </a:cubicBezTo>
              <a:cubicBezTo>
                <a:pt x="40" y="186"/>
                <a:pt x="39" y="189"/>
                <a:pt x="40" y="190"/>
              </a:cubicBezTo>
              <a:cubicBezTo>
                <a:pt x="41" y="191"/>
                <a:pt x="44" y="190"/>
                <a:pt x="46" y="189"/>
              </a:cubicBezTo>
              <a:cubicBezTo>
                <a:pt x="48" y="188"/>
                <a:pt x="49" y="185"/>
                <a:pt x="51" y="183"/>
              </a:cubicBezTo>
              <a:cubicBezTo>
                <a:pt x="53" y="181"/>
                <a:pt x="55" y="178"/>
                <a:pt x="56" y="178"/>
              </a:cubicBezTo>
              <a:cubicBezTo>
                <a:pt x="57" y="178"/>
                <a:pt x="59" y="181"/>
                <a:pt x="60" y="182"/>
              </a:cubicBezTo>
              <a:cubicBezTo>
                <a:pt x="61" y="183"/>
                <a:pt x="63" y="184"/>
                <a:pt x="64" y="184"/>
              </a:cubicBezTo>
              <a:cubicBezTo>
                <a:pt x="65" y="184"/>
                <a:pt x="68" y="184"/>
                <a:pt x="69" y="185"/>
              </a:cubicBezTo>
              <a:cubicBezTo>
                <a:pt x="70" y="186"/>
                <a:pt x="71" y="189"/>
                <a:pt x="72" y="190"/>
              </a:cubicBezTo>
              <a:cubicBezTo>
                <a:pt x="73" y="191"/>
                <a:pt x="76" y="195"/>
                <a:pt x="78" y="194"/>
              </a:cubicBezTo>
              <a:cubicBezTo>
                <a:pt x="80" y="193"/>
                <a:pt x="81" y="187"/>
                <a:pt x="82" y="184"/>
              </a:cubicBezTo>
              <a:cubicBezTo>
                <a:pt x="83" y="181"/>
                <a:pt x="83" y="177"/>
                <a:pt x="83" y="175"/>
              </a:cubicBezTo>
              <a:cubicBezTo>
                <a:pt x="83" y="173"/>
                <a:pt x="84" y="171"/>
                <a:pt x="83" y="169"/>
              </a:cubicBezTo>
              <a:cubicBezTo>
                <a:pt x="82" y="167"/>
                <a:pt x="81" y="165"/>
                <a:pt x="80" y="163"/>
              </a:cubicBezTo>
              <a:cubicBezTo>
                <a:pt x="79" y="161"/>
                <a:pt x="76" y="160"/>
                <a:pt x="75" y="159"/>
              </a:cubicBezTo>
              <a:cubicBezTo>
                <a:pt x="74" y="158"/>
                <a:pt x="72" y="159"/>
                <a:pt x="71" y="158"/>
              </a:cubicBezTo>
              <a:cubicBezTo>
                <a:pt x="70" y="157"/>
                <a:pt x="71" y="154"/>
                <a:pt x="71" y="152"/>
              </a:cubicBezTo>
              <a:cubicBezTo>
                <a:pt x="71" y="150"/>
                <a:pt x="71" y="149"/>
                <a:pt x="72" y="147"/>
              </a:cubicBezTo>
              <a:cubicBezTo>
                <a:pt x="73" y="145"/>
                <a:pt x="74" y="141"/>
                <a:pt x="76" y="139"/>
              </a:cubicBezTo>
              <a:cubicBezTo>
                <a:pt x="78" y="137"/>
                <a:pt x="81" y="134"/>
                <a:pt x="82" y="132"/>
              </a:cubicBezTo>
              <a:cubicBezTo>
                <a:pt x="83" y="130"/>
                <a:pt x="84" y="128"/>
                <a:pt x="85" y="126"/>
              </a:cubicBezTo>
              <a:cubicBezTo>
                <a:pt x="86" y="124"/>
                <a:pt x="88" y="124"/>
                <a:pt x="89" y="122"/>
              </a:cubicBezTo>
              <a:cubicBezTo>
                <a:pt x="90" y="120"/>
                <a:pt x="90" y="117"/>
                <a:pt x="91" y="115"/>
              </a:cubicBezTo>
              <a:cubicBezTo>
                <a:pt x="92" y="113"/>
                <a:pt x="93" y="113"/>
                <a:pt x="94" y="112"/>
              </a:cubicBezTo>
              <a:cubicBezTo>
                <a:pt x="95" y="111"/>
                <a:pt x="95" y="109"/>
                <a:pt x="95" y="108"/>
              </a:cubicBezTo>
              <a:cubicBezTo>
                <a:pt x="95" y="107"/>
                <a:pt x="96" y="105"/>
                <a:pt x="97" y="104"/>
              </a:cubicBezTo>
              <a:cubicBezTo>
                <a:pt x="98" y="103"/>
                <a:pt x="100" y="101"/>
                <a:pt x="101" y="100"/>
              </a:cubicBezTo>
              <a:cubicBezTo>
                <a:pt x="102" y="99"/>
                <a:pt x="102" y="96"/>
                <a:pt x="101" y="94"/>
              </a:cubicBezTo>
              <a:cubicBezTo>
                <a:pt x="100" y="92"/>
                <a:pt x="96" y="92"/>
                <a:pt x="94" y="90"/>
              </a:cubicBezTo>
              <a:cubicBezTo>
                <a:pt x="92" y="88"/>
                <a:pt x="86" y="87"/>
                <a:pt x="85" y="84"/>
              </a:cubicBezTo>
              <a:cubicBezTo>
                <a:pt x="84" y="81"/>
                <a:pt x="86" y="75"/>
                <a:pt x="86" y="72"/>
              </a:cubicBezTo>
              <a:cubicBezTo>
                <a:pt x="86" y="69"/>
                <a:pt x="87" y="65"/>
                <a:pt x="87" y="63"/>
              </a:cubicBezTo>
              <a:cubicBezTo>
                <a:pt x="87" y="61"/>
                <a:pt x="87" y="60"/>
                <a:pt x="87" y="59"/>
              </a:cubicBezTo>
              <a:cubicBezTo>
                <a:pt x="87" y="58"/>
                <a:pt x="89" y="55"/>
                <a:pt x="89" y="54"/>
              </a:cubicBezTo>
              <a:cubicBezTo>
                <a:pt x="89" y="53"/>
                <a:pt x="90" y="51"/>
                <a:pt x="90" y="50"/>
              </a:cubicBezTo>
              <a:cubicBezTo>
                <a:pt x="90" y="49"/>
                <a:pt x="90" y="48"/>
                <a:pt x="90" y="47"/>
              </a:cubicBezTo>
              <a:cubicBezTo>
                <a:pt x="90" y="46"/>
                <a:pt x="88" y="47"/>
                <a:pt x="88" y="46"/>
              </a:cubicBezTo>
              <a:cubicBezTo>
                <a:pt x="88" y="45"/>
                <a:pt x="88" y="44"/>
                <a:pt x="87" y="43"/>
              </a:cubicBezTo>
              <a:cubicBezTo>
                <a:pt x="86" y="42"/>
                <a:pt x="82" y="43"/>
                <a:pt x="80" y="42"/>
              </a:cubicBezTo>
              <a:cubicBezTo>
                <a:pt x="78" y="41"/>
                <a:pt x="77" y="38"/>
                <a:pt x="77" y="36"/>
              </a:cubicBezTo>
              <a:cubicBezTo>
                <a:pt x="77" y="34"/>
                <a:pt x="78" y="33"/>
                <a:pt x="79" y="32"/>
              </a:cubicBezTo>
              <a:cubicBezTo>
                <a:pt x="80" y="31"/>
                <a:pt x="82" y="28"/>
                <a:pt x="81" y="27"/>
              </a:cubicBezTo>
              <a:cubicBezTo>
                <a:pt x="80" y="26"/>
                <a:pt x="77" y="27"/>
                <a:pt x="75" y="28"/>
              </a:cubicBezTo>
              <a:cubicBezTo>
                <a:pt x="73" y="29"/>
                <a:pt x="73" y="31"/>
                <a:pt x="71" y="31"/>
              </a:cubicBezTo>
              <a:cubicBezTo>
                <a:pt x="69" y="31"/>
                <a:pt x="67" y="30"/>
                <a:pt x="65" y="29"/>
              </a:cubicBezTo>
              <a:cubicBezTo>
                <a:pt x="63" y="28"/>
                <a:pt x="59" y="26"/>
                <a:pt x="57" y="24"/>
              </a:cubicBezTo>
              <a:cubicBezTo>
                <a:pt x="55" y="22"/>
                <a:pt x="54" y="20"/>
                <a:pt x="53" y="18"/>
              </a:cubicBezTo>
              <a:cubicBezTo>
                <a:pt x="52" y="16"/>
                <a:pt x="52" y="14"/>
                <a:pt x="52" y="13"/>
              </a:cubicBezTo>
              <a:cubicBezTo>
                <a:pt x="52" y="12"/>
                <a:pt x="53" y="10"/>
                <a:pt x="53" y="9"/>
              </a:cubicBezTo>
              <a:cubicBezTo>
                <a:pt x="53" y="8"/>
                <a:pt x="53" y="5"/>
                <a:pt x="52" y="4"/>
              </a:cubicBezTo>
              <a:cubicBezTo>
                <a:pt x="51" y="3"/>
                <a:pt x="46" y="6"/>
                <a:pt x="44" y="5"/>
              </a:cubicBezTo>
              <a:cubicBezTo>
                <a:pt x="42" y="4"/>
                <a:pt x="40" y="0"/>
                <a:pt x="39" y="0"/>
              </a:cubicBezTo>
              <a:close/>
            </a:path>
          </a:pathLst>
        </a:custGeom>
        <a:solidFill>
          <a:schemeClr val="accent5">
            <a:lumMod val="60000"/>
            <a:lumOff val="40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14</xdr:col>
      <xdr:colOff>590550</xdr:colOff>
      <xdr:row>30</xdr:row>
      <xdr:rowOff>47625</xdr:rowOff>
    </xdr:from>
    <xdr:to>
      <xdr:col>16</xdr:col>
      <xdr:colOff>495300</xdr:colOff>
      <xdr:row>35</xdr:row>
      <xdr:rowOff>38100</xdr:rowOff>
    </xdr:to>
    <xdr:sp macro="" textlink="">
      <xdr:nvSpPr>
        <xdr:cNvPr id="67" name="Freeform 66">
          <a:extLst>
            <a:ext uri="{FF2B5EF4-FFF2-40B4-BE49-F238E27FC236}">
              <a16:creationId xmlns:a16="http://schemas.microsoft.com/office/drawing/2014/main" id="{CE731012-11BF-4A57-8614-96430985F896}"/>
            </a:ext>
          </a:extLst>
        </xdr:cNvPr>
        <xdr:cNvSpPr>
          <a:spLocks/>
        </xdr:cNvSpPr>
      </xdr:nvSpPr>
      <xdr:spPr bwMode="auto">
        <a:xfrm>
          <a:off x="9525000" y="5267325"/>
          <a:ext cx="1276350" cy="847725"/>
        </a:xfrm>
        <a:custGeom>
          <a:avLst/>
          <a:gdLst>
            <a:gd name="T0" fmla="*/ 2147483646 w 134"/>
            <a:gd name="T1" fmla="*/ 0 h 89"/>
            <a:gd name="T2" fmla="*/ 2147483646 w 134"/>
            <a:gd name="T3" fmla="*/ 2147483646 h 89"/>
            <a:gd name="T4" fmla="*/ 2147483646 w 134"/>
            <a:gd name="T5" fmla="*/ 2147483646 h 89"/>
            <a:gd name="T6" fmla="*/ 2147483646 w 134"/>
            <a:gd name="T7" fmla="*/ 2147483646 h 89"/>
            <a:gd name="T8" fmla="*/ 2147483646 w 134"/>
            <a:gd name="T9" fmla="*/ 2147483646 h 89"/>
            <a:gd name="T10" fmla="*/ 2147483646 w 134"/>
            <a:gd name="T11" fmla="*/ 2147483646 h 89"/>
            <a:gd name="T12" fmla="*/ 2147483646 w 134"/>
            <a:gd name="T13" fmla="*/ 2147483646 h 89"/>
            <a:gd name="T14" fmla="*/ 2147483646 w 134"/>
            <a:gd name="T15" fmla="*/ 2147483646 h 89"/>
            <a:gd name="T16" fmla="*/ 2147483646 w 134"/>
            <a:gd name="T17" fmla="*/ 2147483646 h 89"/>
            <a:gd name="T18" fmla="*/ 2147483646 w 134"/>
            <a:gd name="T19" fmla="*/ 2147483646 h 89"/>
            <a:gd name="T20" fmla="*/ 2147483646 w 134"/>
            <a:gd name="T21" fmla="*/ 2147483646 h 89"/>
            <a:gd name="T22" fmla="*/ 2147483646 w 134"/>
            <a:gd name="T23" fmla="*/ 2147483646 h 89"/>
            <a:gd name="T24" fmla="*/ 2147483646 w 134"/>
            <a:gd name="T25" fmla="*/ 2147483646 h 89"/>
            <a:gd name="T26" fmla="*/ 2147483646 w 134"/>
            <a:gd name="T27" fmla="*/ 2147483646 h 89"/>
            <a:gd name="T28" fmla="*/ 2147483646 w 134"/>
            <a:gd name="T29" fmla="*/ 2147483646 h 89"/>
            <a:gd name="T30" fmla="*/ 2147483646 w 134"/>
            <a:gd name="T31" fmla="*/ 2147483646 h 89"/>
            <a:gd name="T32" fmla="*/ 2147483646 w 134"/>
            <a:gd name="T33" fmla="*/ 2147483646 h 89"/>
            <a:gd name="T34" fmla="*/ 2147483646 w 134"/>
            <a:gd name="T35" fmla="*/ 2147483646 h 89"/>
            <a:gd name="T36" fmla="*/ 2147483646 w 134"/>
            <a:gd name="T37" fmla="*/ 2147483646 h 89"/>
            <a:gd name="T38" fmla="*/ 0 w 134"/>
            <a:gd name="T39" fmla="*/ 2147483646 h 89"/>
            <a:gd name="T40" fmla="*/ 2147483646 w 134"/>
            <a:gd name="T41" fmla="*/ 2147483646 h 89"/>
            <a:gd name="T42" fmla="*/ 2147483646 w 134"/>
            <a:gd name="T43" fmla="*/ 2147483646 h 89"/>
            <a:gd name="T44" fmla="*/ 2147483646 w 134"/>
            <a:gd name="T45" fmla="*/ 2147483646 h 89"/>
            <a:gd name="T46" fmla="*/ 2147483646 w 134"/>
            <a:gd name="T47" fmla="*/ 2147483646 h 89"/>
            <a:gd name="T48" fmla="*/ 2147483646 w 134"/>
            <a:gd name="T49" fmla="*/ 2147483646 h 89"/>
            <a:gd name="T50" fmla="*/ 2147483646 w 134"/>
            <a:gd name="T51" fmla="*/ 2147483646 h 89"/>
            <a:gd name="T52" fmla="*/ 2147483646 w 134"/>
            <a:gd name="T53" fmla="*/ 2147483646 h 89"/>
            <a:gd name="T54" fmla="*/ 2147483646 w 134"/>
            <a:gd name="T55" fmla="*/ 2147483646 h 89"/>
            <a:gd name="T56" fmla="*/ 2147483646 w 134"/>
            <a:gd name="T57" fmla="*/ 2147483646 h 89"/>
            <a:gd name="T58" fmla="*/ 2147483646 w 134"/>
            <a:gd name="T59" fmla="*/ 2147483646 h 89"/>
            <a:gd name="T60" fmla="*/ 2147483646 w 134"/>
            <a:gd name="T61" fmla="*/ 2147483646 h 89"/>
            <a:gd name="T62" fmla="*/ 2147483646 w 134"/>
            <a:gd name="T63" fmla="*/ 2147483646 h 89"/>
            <a:gd name="T64" fmla="*/ 2147483646 w 134"/>
            <a:gd name="T65" fmla="*/ 2147483646 h 89"/>
            <a:gd name="T66" fmla="*/ 2147483646 w 134"/>
            <a:gd name="T67" fmla="*/ 2147483646 h 89"/>
            <a:gd name="T68" fmla="*/ 2147483646 w 134"/>
            <a:gd name="T69" fmla="*/ 2147483646 h 89"/>
            <a:gd name="T70" fmla="*/ 2147483646 w 134"/>
            <a:gd name="T71" fmla="*/ 2147483646 h 89"/>
            <a:gd name="T72" fmla="*/ 2147483646 w 134"/>
            <a:gd name="T73" fmla="*/ 2147483646 h 89"/>
            <a:gd name="T74" fmla="*/ 2147483646 w 134"/>
            <a:gd name="T75" fmla="*/ 2147483646 h 89"/>
            <a:gd name="T76" fmla="*/ 2147483646 w 134"/>
            <a:gd name="T77" fmla="*/ 2147483646 h 89"/>
            <a:gd name="T78" fmla="*/ 2147483646 w 134"/>
            <a:gd name="T79" fmla="*/ 2147483646 h 89"/>
            <a:gd name="T80" fmla="*/ 2147483646 w 134"/>
            <a:gd name="T81" fmla="*/ 2147483646 h 89"/>
            <a:gd name="T82" fmla="*/ 2147483646 w 134"/>
            <a:gd name="T83" fmla="*/ 2147483646 h 89"/>
            <a:gd name="T84" fmla="*/ 2147483646 w 134"/>
            <a:gd name="T85" fmla="*/ 2147483646 h 89"/>
            <a:gd name="T86" fmla="*/ 2147483646 w 134"/>
            <a:gd name="T87" fmla="*/ 2147483646 h 89"/>
            <a:gd name="T88" fmla="*/ 2147483646 w 134"/>
            <a:gd name="T89" fmla="*/ 2147483646 h 89"/>
            <a:gd name="T90" fmla="*/ 2147483646 w 134"/>
            <a:gd name="T91" fmla="*/ 2147483646 h 89"/>
            <a:gd name="T92" fmla="*/ 2147483646 w 134"/>
            <a:gd name="T93" fmla="*/ 2147483646 h 89"/>
            <a:gd name="T94" fmla="*/ 2147483646 w 134"/>
            <a:gd name="T95" fmla="*/ 2147483646 h 89"/>
            <a:gd name="T96" fmla="*/ 2147483646 w 134"/>
            <a:gd name="T97" fmla="*/ 2147483646 h 89"/>
            <a:gd name="T98" fmla="*/ 2147483646 w 134"/>
            <a:gd name="T99" fmla="*/ 2147483646 h 89"/>
            <a:gd name="T100" fmla="*/ 2147483646 w 134"/>
            <a:gd name="T101" fmla="*/ 2147483646 h 89"/>
            <a:gd name="T102" fmla="*/ 2147483646 w 134"/>
            <a:gd name="T103" fmla="*/ 2147483646 h 89"/>
            <a:gd name="T104" fmla="*/ 2147483646 w 134"/>
            <a:gd name="T105" fmla="*/ 0 h 8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34" h="89">
              <a:moveTo>
                <a:pt x="60" y="0"/>
              </a:moveTo>
              <a:cubicBezTo>
                <a:pt x="58" y="0"/>
                <a:pt x="59" y="2"/>
                <a:pt x="59" y="3"/>
              </a:cubicBezTo>
              <a:cubicBezTo>
                <a:pt x="59" y="4"/>
                <a:pt x="59" y="7"/>
                <a:pt x="58" y="8"/>
              </a:cubicBezTo>
              <a:cubicBezTo>
                <a:pt x="57" y="9"/>
                <a:pt x="53" y="8"/>
                <a:pt x="52" y="10"/>
              </a:cubicBezTo>
              <a:cubicBezTo>
                <a:pt x="51" y="12"/>
                <a:pt x="54" y="18"/>
                <a:pt x="54" y="20"/>
              </a:cubicBezTo>
              <a:cubicBezTo>
                <a:pt x="54" y="22"/>
                <a:pt x="55" y="23"/>
                <a:pt x="54" y="24"/>
              </a:cubicBezTo>
              <a:cubicBezTo>
                <a:pt x="53" y="25"/>
                <a:pt x="50" y="26"/>
                <a:pt x="48" y="26"/>
              </a:cubicBezTo>
              <a:cubicBezTo>
                <a:pt x="46" y="26"/>
                <a:pt x="46" y="24"/>
                <a:pt x="44" y="23"/>
              </a:cubicBezTo>
              <a:cubicBezTo>
                <a:pt x="42" y="22"/>
                <a:pt x="39" y="22"/>
                <a:pt x="38" y="23"/>
              </a:cubicBezTo>
              <a:cubicBezTo>
                <a:pt x="37" y="24"/>
                <a:pt x="38" y="27"/>
                <a:pt x="37" y="28"/>
              </a:cubicBezTo>
              <a:cubicBezTo>
                <a:pt x="36" y="29"/>
                <a:pt x="35" y="30"/>
                <a:pt x="34" y="31"/>
              </a:cubicBezTo>
              <a:cubicBezTo>
                <a:pt x="33" y="32"/>
                <a:pt x="34" y="35"/>
                <a:pt x="33" y="37"/>
              </a:cubicBezTo>
              <a:cubicBezTo>
                <a:pt x="32" y="39"/>
                <a:pt x="30" y="39"/>
                <a:pt x="29" y="41"/>
              </a:cubicBezTo>
              <a:cubicBezTo>
                <a:pt x="28" y="43"/>
                <a:pt x="26" y="48"/>
                <a:pt x="25" y="51"/>
              </a:cubicBezTo>
              <a:cubicBezTo>
                <a:pt x="24" y="54"/>
                <a:pt x="22" y="60"/>
                <a:pt x="20" y="62"/>
              </a:cubicBezTo>
              <a:cubicBezTo>
                <a:pt x="18" y="64"/>
                <a:pt x="13" y="65"/>
                <a:pt x="11" y="66"/>
              </a:cubicBezTo>
              <a:cubicBezTo>
                <a:pt x="9" y="67"/>
                <a:pt x="8" y="67"/>
                <a:pt x="7" y="66"/>
              </a:cubicBezTo>
              <a:cubicBezTo>
                <a:pt x="6" y="65"/>
                <a:pt x="5" y="62"/>
                <a:pt x="4" y="62"/>
              </a:cubicBezTo>
              <a:cubicBezTo>
                <a:pt x="3" y="62"/>
                <a:pt x="3" y="64"/>
                <a:pt x="2" y="64"/>
              </a:cubicBezTo>
              <a:cubicBezTo>
                <a:pt x="1" y="64"/>
                <a:pt x="0" y="63"/>
                <a:pt x="0" y="65"/>
              </a:cubicBezTo>
              <a:cubicBezTo>
                <a:pt x="0" y="67"/>
                <a:pt x="0" y="73"/>
                <a:pt x="1" y="75"/>
              </a:cubicBezTo>
              <a:cubicBezTo>
                <a:pt x="2" y="77"/>
                <a:pt x="5" y="78"/>
                <a:pt x="8" y="79"/>
              </a:cubicBezTo>
              <a:cubicBezTo>
                <a:pt x="11" y="80"/>
                <a:pt x="15" y="83"/>
                <a:pt x="18" y="84"/>
              </a:cubicBezTo>
              <a:cubicBezTo>
                <a:pt x="21" y="85"/>
                <a:pt x="24" y="85"/>
                <a:pt x="27" y="85"/>
              </a:cubicBezTo>
              <a:cubicBezTo>
                <a:pt x="30" y="85"/>
                <a:pt x="35" y="84"/>
                <a:pt x="38" y="85"/>
              </a:cubicBezTo>
              <a:cubicBezTo>
                <a:pt x="41" y="86"/>
                <a:pt x="45" y="87"/>
                <a:pt x="47" y="88"/>
              </a:cubicBezTo>
              <a:cubicBezTo>
                <a:pt x="49" y="89"/>
                <a:pt x="49" y="89"/>
                <a:pt x="51" y="89"/>
              </a:cubicBezTo>
              <a:cubicBezTo>
                <a:pt x="53" y="89"/>
                <a:pt x="56" y="87"/>
                <a:pt x="59" y="86"/>
              </a:cubicBezTo>
              <a:cubicBezTo>
                <a:pt x="62" y="85"/>
                <a:pt x="68" y="84"/>
                <a:pt x="71" y="83"/>
              </a:cubicBezTo>
              <a:cubicBezTo>
                <a:pt x="74" y="82"/>
                <a:pt x="77" y="81"/>
                <a:pt x="80" y="81"/>
              </a:cubicBezTo>
              <a:cubicBezTo>
                <a:pt x="83" y="81"/>
                <a:pt x="86" y="82"/>
                <a:pt x="89" y="81"/>
              </a:cubicBezTo>
              <a:cubicBezTo>
                <a:pt x="92" y="80"/>
                <a:pt x="97" y="76"/>
                <a:pt x="99" y="73"/>
              </a:cubicBezTo>
              <a:cubicBezTo>
                <a:pt x="101" y="70"/>
                <a:pt x="98" y="64"/>
                <a:pt x="98" y="61"/>
              </a:cubicBezTo>
              <a:cubicBezTo>
                <a:pt x="98" y="58"/>
                <a:pt x="100" y="57"/>
                <a:pt x="101" y="56"/>
              </a:cubicBezTo>
              <a:cubicBezTo>
                <a:pt x="102" y="55"/>
                <a:pt x="105" y="53"/>
                <a:pt x="106" y="52"/>
              </a:cubicBezTo>
              <a:cubicBezTo>
                <a:pt x="107" y="51"/>
                <a:pt x="109" y="53"/>
                <a:pt x="110" y="51"/>
              </a:cubicBezTo>
              <a:cubicBezTo>
                <a:pt x="111" y="49"/>
                <a:pt x="109" y="45"/>
                <a:pt x="111" y="42"/>
              </a:cubicBezTo>
              <a:cubicBezTo>
                <a:pt x="113" y="39"/>
                <a:pt x="118" y="36"/>
                <a:pt x="121" y="34"/>
              </a:cubicBezTo>
              <a:cubicBezTo>
                <a:pt x="124" y="32"/>
                <a:pt x="129" y="29"/>
                <a:pt x="131" y="27"/>
              </a:cubicBezTo>
              <a:cubicBezTo>
                <a:pt x="133" y="25"/>
                <a:pt x="134" y="21"/>
                <a:pt x="134" y="19"/>
              </a:cubicBezTo>
              <a:cubicBezTo>
                <a:pt x="134" y="17"/>
                <a:pt x="131" y="15"/>
                <a:pt x="129" y="15"/>
              </a:cubicBezTo>
              <a:cubicBezTo>
                <a:pt x="127" y="15"/>
                <a:pt x="126" y="17"/>
                <a:pt x="124" y="18"/>
              </a:cubicBezTo>
              <a:cubicBezTo>
                <a:pt x="122" y="19"/>
                <a:pt x="121" y="20"/>
                <a:pt x="119" y="20"/>
              </a:cubicBezTo>
              <a:cubicBezTo>
                <a:pt x="117" y="20"/>
                <a:pt x="114" y="20"/>
                <a:pt x="113" y="20"/>
              </a:cubicBezTo>
              <a:cubicBezTo>
                <a:pt x="112" y="20"/>
                <a:pt x="112" y="18"/>
                <a:pt x="110" y="17"/>
              </a:cubicBezTo>
              <a:cubicBezTo>
                <a:pt x="108" y="16"/>
                <a:pt x="104" y="15"/>
                <a:pt x="102" y="15"/>
              </a:cubicBezTo>
              <a:cubicBezTo>
                <a:pt x="100" y="15"/>
                <a:pt x="97" y="16"/>
                <a:pt x="96" y="16"/>
              </a:cubicBezTo>
              <a:cubicBezTo>
                <a:pt x="95" y="16"/>
                <a:pt x="94" y="14"/>
                <a:pt x="93" y="13"/>
              </a:cubicBezTo>
              <a:cubicBezTo>
                <a:pt x="92" y="12"/>
                <a:pt x="88" y="8"/>
                <a:pt x="87" y="7"/>
              </a:cubicBezTo>
              <a:cubicBezTo>
                <a:pt x="86" y="6"/>
                <a:pt x="85" y="6"/>
                <a:pt x="84" y="5"/>
              </a:cubicBezTo>
              <a:cubicBezTo>
                <a:pt x="83" y="4"/>
                <a:pt x="80" y="3"/>
                <a:pt x="78" y="3"/>
              </a:cubicBezTo>
              <a:cubicBezTo>
                <a:pt x="76" y="3"/>
                <a:pt x="74" y="3"/>
                <a:pt x="71" y="3"/>
              </a:cubicBezTo>
              <a:cubicBezTo>
                <a:pt x="68" y="3"/>
                <a:pt x="62" y="0"/>
                <a:pt x="60" y="0"/>
              </a:cubicBezTo>
              <a:close/>
            </a:path>
          </a:pathLst>
        </a:custGeom>
        <a:solidFill>
          <a:srgbClr val="93CDDD"/>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14</xdr:col>
      <xdr:colOff>609600</xdr:colOff>
      <xdr:row>33</xdr:row>
      <xdr:rowOff>28575</xdr:rowOff>
    </xdr:from>
    <xdr:to>
      <xdr:col>16</xdr:col>
      <xdr:colOff>552450</xdr:colOff>
      <xdr:row>39</xdr:row>
      <xdr:rowOff>104775</xdr:rowOff>
    </xdr:to>
    <xdr:sp macro="" textlink="">
      <xdr:nvSpPr>
        <xdr:cNvPr id="68" name="Freeform 67">
          <a:extLst>
            <a:ext uri="{FF2B5EF4-FFF2-40B4-BE49-F238E27FC236}">
              <a16:creationId xmlns:a16="http://schemas.microsoft.com/office/drawing/2014/main" id="{28831DB6-4193-414E-AD04-01F171213269}"/>
            </a:ext>
          </a:extLst>
        </xdr:cNvPr>
        <xdr:cNvSpPr>
          <a:spLocks/>
        </xdr:cNvSpPr>
      </xdr:nvSpPr>
      <xdr:spPr bwMode="auto">
        <a:xfrm>
          <a:off x="9544050" y="5762625"/>
          <a:ext cx="1314450" cy="1104900"/>
        </a:xfrm>
        <a:custGeom>
          <a:avLst/>
          <a:gdLst>
            <a:gd name="T0" fmla="*/ 2147483646 w 138"/>
            <a:gd name="T1" fmla="*/ 2147483646 h 116"/>
            <a:gd name="T2" fmla="*/ 2147483646 w 138"/>
            <a:gd name="T3" fmla="*/ 2147483646 h 116"/>
            <a:gd name="T4" fmla="*/ 2147483646 w 138"/>
            <a:gd name="T5" fmla="*/ 2147483646 h 116"/>
            <a:gd name="T6" fmla="*/ 2147483646 w 138"/>
            <a:gd name="T7" fmla="*/ 2147483646 h 116"/>
            <a:gd name="T8" fmla="*/ 2147483646 w 138"/>
            <a:gd name="T9" fmla="*/ 2147483646 h 116"/>
            <a:gd name="T10" fmla="*/ 2147483646 w 138"/>
            <a:gd name="T11" fmla="*/ 2147483646 h 116"/>
            <a:gd name="T12" fmla="*/ 2147483646 w 138"/>
            <a:gd name="T13" fmla="*/ 2147483646 h 116"/>
            <a:gd name="T14" fmla="*/ 2147483646 w 138"/>
            <a:gd name="T15" fmla="*/ 2147483646 h 116"/>
            <a:gd name="T16" fmla="*/ 2147483646 w 138"/>
            <a:gd name="T17" fmla="*/ 2147483646 h 116"/>
            <a:gd name="T18" fmla="*/ 2147483646 w 138"/>
            <a:gd name="T19" fmla="*/ 2147483646 h 116"/>
            <a:gd name="T20" fmla="*/ 2147483646 w 138"/>
            <a:gd name="T21" fmla="*/ 2147483646 h 116"/>
            <a:gd name="T22" fmla="*/ 2147483646 w 138"/>
            <a:gd name="T23" fmla="*/ 2147483646 h 116"/>
            <a:gd name="T24" fmla="*/ 0 w 138"/>
            <a:gd name="T25" fmla="*/ 2147483646 h 116"/>
            <a:gd name="T26" fmla="*/ 2147483646 w 138"/>
            <a:gd name="T27" fmla="*/ 2147483646 h 116"/>
            <a:gd name="T28" fmla="*/ 2147483646 w 138"/>
            <a:gd name="T29" fmla="*/ 2147483646 h 116"/>
            <a:gd name="T30" fmla="*/ 2147483646 w 138"/>
            <a:gd name="T31" fmla="*/ 2147483646 h 116"/>
            <a:gd name="T32" fmla="*/ 2147483646 w 138"/>
            <a:gd name="T33" fmla="*/ 2147483646 h 116"/>
            <a:gd name="T34" fmla="*/ 2147483646 w 138"/>
            <a:gd name="T35" fmla="*/ 2147483646 h 116"/>
            <a:gd name="T36" fmla="*/ 2147483646 w 138"/>
            <a:gd name="T37" fmla="*/ 2147483646 h 116"/>
            <a:gd name="T38" fmla="*/ 2147483646 w 138"/>
            <a:gd name="T39" fmla="*/ 2147483646 h 116"/>
            <a:gd name="T40" fmla="*/ 2147483646 w 138"/>
            <a:gd name="T41" fmla="*/ 2147483646 h 116"/>
            <a:gd name="T42" fmla="*/ 2147483646 w 138"/>
            <a:gd name="T43" fmla="*/ 2147483646 h 116"/>
            <a:gd name="T44" fmla="*/ 2147483646 w 138"/>
            <a:gd name="T45" fmla="*/ 2147483646 h 116"/>
            <a:gd name="T46" fmla="*/ 2147483646 w 138"/>
            <a:gd name="T47" fmla="*/ 2147483646 h 116"/>
            <a:gd name="T48" fmla="*/ 2147483646 w 138"/>
            <a:gd name="T49" fmla="*/ 2147483646 h 116"/>
            <a:gd name="T50" fmla="*/ 2147483646 w 138"/>
            <a:gd name="T51" fmla="*/ 2147483646 h 116"/>
            <a:gd name="T52" fmla="*/ 2147483646 w 138"/>
            <a:gd name="T53" fmla="*/ 2147483646 h 116"/>
            <a:gd name="T54" fmla="*/ 2147483646 w 138"/>
            <a:gd name="T55" fmla="*/ 2147483646 h 116"/>
            <a:gd name="T56" fmla="*/ 2147483646 w 138"/>
            <a:gd name="T57" fmla="*/ 2147483646 h 116"/>
            <a:gd name="T58" fmla="*/ 2147483646 w 138"/>
            <a:gd name="T59" fmla="*/ 2147483646 h 116"/>
            <a:gd name="T60" fmla="*/ 2147483646 w 138"/>
            <a:gd name="T61" fmla="*/ 2147483646 h 116"/>
            <a:gd name="T62" fmla="*/ 2147483646 w 138"/>
            <a:gd name="T63" fmla="*/ 2147483646 h 116"/>
            <a:gd name="T64" fmla="*/ 2147483646 w 138"/>
            <a:gd name="T65" fmla="*/ 2147483646 h 11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38" h="116">
              <a:moveTo>
                <a:pt x="107" y="0"/>
              </a:moveTo>
              <a:cubicBezTo>
                <a:pt x="106" y="0"/>
                <a:pt x="104" y="0"/>
                <a:pt x="102" y="1"/>
              </a:cubicBezTo>
              <a:cubicBezTo>
                <a:pt x="100" y="2"/>
                <a:pt x="98" y="4"/>
                <a:pt x="97" y="7"/>
              </a:cubicBezTo>
              <a:cubicBezTo>
                <a:pt x="96" y="10"/>
                <a:pt x="98" y="15"/>
                <a:pt x="98" y="17"/>
              </a:cubicBezTo>
              <a:cubicBezTo>
                <a:pt x="98" y="19"/>
                <a:pt x="98" y="18"/>
                <a:pt x="97" y="19"/>
              </a:cubicBezTo>
              <a:cubicBezTo>
                <a:pt x="96" y="20"/>
                <a:pt x="95" y="23"/>
                <a:pt x="94" y="24"/>
              </a:cubicBezTo>
              <a:cubicBezTo>
                <a:pt x="93" y="25"/>
                <a:pt x="91" y="27"/>
                <a:pt x="89" y="28"/>
              </a:cubicBezTo>
              <a:cubicBezTo>
                <a:pt x="87" y="29"/>
                <a:pt x="85" y="29"/>
                <a:pt x="83" y="29"/>
              </a:cubicBezTo>
              <a:cubicBezTo>
                <a:pt x="81" y="29"/>
                <a:pt x="80" y="28"/>
                <a:pt x="78" y="28"/>
              </a:cubicBezTo>
              <a:cubicBezTo>
                <a:pt x="76" y="28"/>
                <a:pt x="74" y="30"/>
                <a:pt x="71" y="31"/>
              </a:cubicBezTo>
              <a:cubicBezTo>
                <a:pt x="68" y="32"/>
                <a:pt x="65" y="31"/>
                <a:pt x="62" y="32"/>
              </a:cubicBezTo>
              <a:cubicBezTo>
                <a:pt x="59" y="33"/>
                <a:pt x="57" y="34"/>
                <a:pt x="55" y="35"/>
              </a:cubicBezTo>
              <a:cubicBezTo>
                <a:pt x="53" y="36"/>
                <a:pt x="52" y="36"/>
                <a:pt x="50" y="36"/>
              </a:cubicBezTo>
              <a:cubicBezTo>
                <a:pt x="48" y="36"/>
                <a:pt x="45" y="35"/>
                <a:pt x="43" y="35"/>
              </a:cubicBezTo>
              <a:cubicBezTo>
                <a:pt x="41" y="35"/>
                <a:pt x="39" y="35"/>
                <a:pt x="37" y="34"/>
              </a:cubicBezTo>
              <a:cubicBezTo>
                <a:pt x="35" y="33"/>
                <a:pt x="33" y="32"/>
                <a:pt x="31" y="32"/>
              </a:cubicBezTo>
              <a:cubicBezTo>
                <a:pt x="29" y="32"/>
                <a:pt x="24" y="31"/>
                <a:pt x="23" y="32"/>
              </a:cubicBezTo>
              <a:cubicBezTo>
                <a:pt x="22" y="33"/>
                <a:pt x="22" y="38"/>
                <a:pt x="22" y="40"/>
              </a:cubicBezTo>
              <a:cubicBezTo>
                <a:pt x="22" y="42"/>
                <a:pt x="22" y="43"/>
                <a:pt x="22" y="44"/>
              </a:cubicBezTo>
              <a:cubicBezTo>
                <a:pt x="22" y="45"/>
                <a:pt x="22" y="47"/>
                <a:pt x="22" y="48"/>
              </a:cubicBezTo>
              <a:cubicBezTo>
                <a:pt x="22" y="49"/>
                <a:pt x="22" y="52"/>
                <a:pt x="20" y="52"/>
              </a:cubicBezTo>
              <a:cubicBezTo>
                <a:pt x="18" y="52"/>
                <a:pt x="14" y="50"/>
                <a:pt x="12" y="50"/>
              </a:cubicBezTo>
              <a:cubicBezTo>
                <a:pt x="10" y="50"/>
                <a:pt x="9" y="50"/>
                <a:pt x="8" y="51"/>
              </a:cubicBezTo>
              <a:cubicBezTo>
                <a:pt x="7" y="52"/>
                <a:pt x="5" y="52"/>
                <a:pt x="4" y="53"/>
              </a:cubicBezTo>
              <a:cubicBezTo>
                <a:pt x="3" y="54"/>
                <a:pt x="5" y="59"/>
                <a:pt x="4" y="61"/>
              </a:cubicBezTo>
              <a:cubicBezTo>
                <a:pt x="3" y="63"/>
                <a:pt x="0" y="65"/>
                <a:pt x="0" y="66"/>
              </a:cubicBezTo>
              <a:cubicBezTo>
                <a:pt x="0" y="67"/>
                <a:pt x="3" y="70"/>
                <a:pt x="4" y="70"/>
              </a:cubicBezTo>
              <a:cubicBezTo>
                <a:pt x="5" y="70"/>
                <a:pt x="6" y="68"/>
                <a:pt x="8" y="68"/>
              </a:cubicBezTo>
              <a:cubicBezTo>
                <a:pt x="10" y="68"/>
                <a:pt x="15" y="67"/>
                <a:pt x="17" y="67"/>
              </a:cubicBezTo>
              <a:cubicBezTo>
                <a:pt x="19" y="67"/>
                <a:pt x="20" y="66"/>
                <a:pt x="21" y="67"/>
              </a:cubicBezTo>
              <a:cubicBezTo>
                <a:pt x="22" y="68"/>
                <a:pt x="24" y="74"/>
                <a:pt x="25" y="76"/>
              </a:cubicBezTo>
              <a:cubicBezTo>
                <a:pt x="26" y="78"/>
                <a:pt x="26" y="80"/>
                <a:pt x="25" y="82"/>
              </a:cubicBezTo>
              <a:cubicBezTo>
                <a:pt x="24" y="84"/>
                <a:pt x="22" y="85"/>
                <a:pt x="21" y="86"/>
              </a:cubicBezTo>
              <a:cubicBezTo>
                <a:pt x="20" y="87"/>
                <a:pt x="20" y="89"/>
                <a:pt x="21" y="90"/>
              </a:cubicBezTo>
              <a:cubicBezTo>
                <a:pt x="22" y="91"/>
                <a:pt x="26" y="91"/>
                <a:pt x="30" y="90"/>
              </a:cubicBezTo>
              <a:cubicBezTo>
                <a:pt x="34" y="89"/>
                <a:pt x="39" y="88"/>
                <a:pt x="43" y="86"/>
              </a:cubicBezTo>
              <a:cubicBezTo>
                <a:pt x="47" y="84"/>
                <a:pt x="50" y="82"/>
                <a:pt x="52" y="81"/>
              </a:cubicBezTo>
              <a:cubicBezTo>
                <a:pt x="54" y="80"/>
                <a:pt x="54" y="80"/>
                <a:pt x="56" y="80"/>
              </a:cubicBezTo>
              <a:cubicBezTo>
                <a:pt x="58" y="80"/>
                <a:pt x="60" y="81"/>
                <a:pt x="62" y="81"/>
              </a:cubicBezTo>
              <a:cubicBezTo>
                <a:pt x="64" y="81"/>
                <a:pt x="65" y="80"/>
                <a:pt x="66" y="81"/>
              </a:cubicBezTo>
              <a:cubicBezTo>
                <a:pt x="67" y="82"/>
                <a:pt x="70" y="88"/>
                <a:pt x="71" y="90"/>
              </a:cubicBezTo>
              <a:cubicBezTo>
                <a:pt x="72" y="92"/>
                <a:pt x="74" y="94"/>
                <a:pt x="75" y="96"/>
              </a:cubicBezTo>
              <a:cubicBezTo>
                <a:pt x="76" y="98"/>
                <a:pt x="76" y="101"/>
                <a:pt x="76" y="103"/>
              </a:cubicBezTo>
              <a:cubicBezTo>
                <a:pt x="76" y="105"/>
                <a:pt x="76" y="109"/>
                <a:pt x="76" y="111"/>
              </a:cubicBezTo>
              <a:cubicBezTo>
                <a:pt x="76" y="113"/>
                <a:pt x="73" y="116"/>
                <a:pt x="75" y="116"/>
              </a:cubicBezTo>
              <a:cubicBezTo>
                <a:pt x="77" y="116"/>
                <a:pt x="83" y="115"/>
                <a:pt x="86" y="114"/>
              </a:cubicBezTo>
              <a:cubicBezTo>
                <a:pt x="89" y="113"/>
                <a:pt x="91" y="112"/>
                <a:pt x="93" y="111"/>
              </a:cubicBezTo>
              <a:cubicBezTo>
                <a:pt x="95" y="110"/>
                <a:pt x="96" y="109"/>
                <a:pt x="97" y="108"/>
              </a:cubicBezTo>
              <a:cubicBezTo>
                <a:pt x="98" y="107"/>
                <a:pt x="100" y="105"/>
                <a:pt x="101" y="103"/>
              </a:cubicBezTo>
              <a:cubicBezTo>
                <a:pt x="102" y="101"/>
                <a:pt x="102" y="99"/>
                <a:pt x="103" y="98"/>
              </a:cubicBezTo>
              <a:cubicBezTo>
                <a:pt x="104" y="97"/>
                <a:pt x="105" y="95"/>
                <a:pt x="107" y="94"/>
              </a:cubicBezTo>
              <a:cubicBezTo>
                <a:pt x="109" y="93"/>
                <a:pt x="114" y="94"/>
                <a:pt x="116" y="94"/>
              </a:cubicBezTo>
              <a:cubicBezTo>
                <a:pt x="118" y="94"/>
                <a:pt x="118" y="97"/>
                <a:pt x="120" y="94"/>
              </a:cubicBezTo>
              <a:cubicBezTo>
                <a:pt x="122" y="91"/>
                <a:pt x="127" y="81"/>
                <a:pt x="130" y="76"/>
              </a:cubicBezTo>
              <a:cubicBezTo>
                <a:pt x="133" y="71"/>
                <a:pt x="136" y="66"/>
                <a:pt x="137" y="63"/>
              </a:cubicBezTo>
              <a:cubicBezTo>
                <a:pt x="138" y="60"/>
                <a:pt x="136" y="61"/>
                <a:pt x="136" y="60"/>
              </a:cubicBezTo>
              <a:cubicBezTo>
                <a:pt x="136" y="59"/>
                <a:pt x="135" y="60"/>
                <a:pt x="134" y="59"/>
              </a:cubicBezTo>
              <a:cubicBezTo>
                <a:pt x="133" y="58"/>
                <a:pt x="133" y="54"/>
                <a:pt x="132" y="52"/>
              </a:cubicBezTo>
              <a:cubicBezTo>
                <a:pt x="131" y="50"/>
                <a:pt x="130" y="47"/>
                <a:pt x="129" y="45"/>
              </a:cubicBezTo>
              <a:cubicBezTo>
                <a:pt x="128" y="43"/>
                <a:pt x="126" y="45"/>
                <a:pt x="125" y="41"/>
              </a:cubicBezTo>
              <a:cubicBezTo>
                <a:pt x="124" y="37"/>
                <a:pt x="124" y="22"/>
                <a:pt x="124" y="18"/>
              </a:cubicBezTo>
              <a:cubicBezTo>
                <a:pt x="124" y="14"/>
                <a:pt x="124" y="15"/>
                <a:pt x="123" y="14"/>
              </a:cubicBezTo>
              <a:cubicBezTo>
                <a:pt x="122" y="13"/>
                <a:pt x="120" y="15"/>
                <a:pt x="119" y="14"/>
              </a:cubicBezTo>
              <a:cubicBezTo>
                <a:pt x="118" y="13"/>
                <a:pt x="117" y="10"/>
                <a:pt x="116" y="9"/>
              </a:cubicBezTo>
              <a:cubicBezTo>
                <a:pt x="115" y="8"/>
                <a:pt x="113" y="8"/>
                <a:pt x="112" y="7"/>
              </a:cubicBezTo>
              <a:cubicBezTo>
                <a:pt x="111" y="6"/>
                <a:pt x="112" y="3"/>
                <a:pt x="111" y="2"/>
              </a:cubicBezTo>
              <a:cubicBezTo>
                <a:pt x="110" y="1"/>
                <a:pt x="108" y="0"/>
                <a:pt x="107" y="0"/>
              </a:cubicBezTo>
              <a:close/>
            </a:path>
          </a:pathLst>
        </a:custGeom>
        <a:noFill/>
        <a:ln w="0" cap="flat" cmpd="sng">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304800</xdr:colOff>
      <xdr:row>24</xdr:row>
      <xdr:rowOff>0</xdr:rowOff>
    </xdr:from>
    <xdr:to>
      <xdr:col>15</xdr:col>
      <xdr:colOff>485775</xdr:colOff>
      <xdr:row>34</xdr:row>
      <xdr:rowOff>0</xdr:rowOff>
    </xdr:to>
    <xdr:sp macro="" textlink="">
      <xdr:nvSpPr>
        <xdr:cNvPr id="69" name="Freeform 68">
          <a:extLst>
            <a:ext uri="{FF2B5EF4-FFF2-40B4-BE49-F238E27FC236}">
              <a16:creationId xmlns:a16="http://schemas.microsoft.com/office/drawing/2014/main" id="{DA6F4231-2E64-4EE5-A540-78DBED661230}"/>
            </a:ext>
          </a:extLst>
        </xdr:cNvPr>
        <xdr:cNvSpPr>
          <a:spLocks/>
        </xdr:cNvSpPr>
      </xdr:nvSpPr>
      <xdr:spPr bwMode="auto">
        <a:xfrm>
          <a:off x="9239250" y="4191000"/>
          <a:ext cx="866775" cy="1714500"/>
        </a:xfrm>
        <a:custGeom>
          <a:avLst/>
          <a:gdLst>
            <a:gd name="T0" fmla="*/ 2147483646 w 91"/>
            <a:gd name="T1" fmla="*/ 2147483646 h 180"/>
            <a:gd name="T2" fmla="*/ 2147483646 w 91"/>
            <a:gd name="T3" fmla="*/ 2147483646 h 180"/>
            <a:gd name="T4" fmla="*/ 2147483646 w 91"/>
            <a:gd name="T5" fmla="*/ 2147483646 h 180"/>
            <a:gd name="T6" fmla="*/ 2147483646 w 91"/>
            <a:gd name="T7" fmla="*/ 2147483646 h 180"/>
            <a:gd name="T8" fmla="*/ 2147483646 w 91"/>
            <a:gd name="T9" fmla="*/ 2147483646 h 180"/>
            <a:gd name="T10" fmla="*/ 2147483646 w 91"/>
            <a:gd name="T11" fmla="*/ 2147483646 h 180"/>
            <a:gd name="T12" fmla="*/ 2147483646 w 91"/>
            <a:gd name="T13" fmla="*/ 2147483646 h 180"/>
            <a:gd name="T14" fmla="*/ 2147483646 w 91"/>
            <a:gd name="T15" fmla="*/ 2147483646 h 180"/>
            <a:gd name="T16" fmla="*/ 2147483646 w 91"/>
            <a:gd name="T17" fmla="*/ 2147483646 h 180"/>
            <a:gd name="T18" fmla="*/ 0 w 91"/>
            <a:gd name="T19" fmla="*/ 2147483646 h 180"/>
            <a:gd name="T20" fmla="*/ 2147483646 w 91"/>
            <a:gd name="T21" fmla="*/ 2147483646 h 180"/>
            <a:gd name="T22" fmla="*/ 2147483646 w 91"/>
            <a:gd name="T23" fmla="*/ 2147483646 h 180"/>
            <a:gd name="T24" fmla="*/ 2147483646 w 91"/>
            <a:gd name="T25" fmla="*/ 2147483646 h 180"/>
            <a:gd name="T26" fmla="*/ 2147483646 w 91"/>
            <a:gd name="T27" fmla="*/ 2147483646 h 180"/>
            <a:gd name="T28" fmla="*/ 2147483646 w 91"/>
            <a:gd name="T29" fmla="*/ 2147483646 h 180"/>
            <a:gd name="T30" fmla="*/ 2147483646 w 91"/>
            <a:gd name="T31" fmla="*/ 2147483646 h 180"/>
            <a:gd name="T32" fmla="*/ 2147483646 w 91"/>
            <a:gd name="T33" fmla="*/ 2147483646 h 180"/>
            <a:gd name="T34" fmla="*/ 2147483646 w 91"/>
            <a:gd name="T35" fmla="*/ 2147483646 h 180"/>
            <a:gd name="T36" fmla="*/ 2147483646 w 91"/>
            <a:gd name="T37" fmla="*/ 2147483646 h 180"/>
            <a:gd name="T38" fmla="*/ 2147483646 w 91"/>
            <a:gd name="T39" fmla="*/ 2147483646 h 180"/>
            <a:gd name="T40" fmla="*/ 2147483646 w 91"/>
            <a:gd name="T41" fmla="*/ 2147483646 h 180"/>
            <a:gd name="T42" fmla="*/ 2147483646 w 91"/>
            <a:gd name="T43" fmla="*/ 2147483646 h 180"/>
            <a:gd name="T44" fmla="*/ 2147483646 w 91"/>
            <a:gd name="T45" fmla="*/ 2147483646 h 180"/>
            <a:gd name="T46" fmla="*/ 2147483646 w 91"/>
            <a:gd name="T47" fmla="*/ 2147483646 h 180"/>
            <a:gd name="T48" fmla="*/ 2147483646 w 91"/>
            <a:gd name="T49" fmla="*/ 2147483646 h 180"/>
            <a:gd name="T50" fmla="*/ 2147483646 w 91"/>
            <a:gd name="T51" fmla="*/ 2147483646 h 180"/>
            <a:gd name="T52" fmla="*/ 2147483646 w 91"/>
            <a:gd name="T53" fmla="*/ 2147483646 h 180"/>
            <a:gd name="T54" fmla="*/ 2147483646 w 91"/>
            <a:gd name="T55" fmla="*/ 2147483646 h 180"/>
            <a:gd name="T56" fmla="*/ 2147483646 w 91"/>
            <a:gd name="T57" fmla="*/ 2147483646 h 180"/>
            <a:gd name="T58" fmla="*/ 2147483646 w 91"/>
            <a:gd name="T59" fmla="*/ 2147483646 h 180"/>
            <a:gd name="T60" fmla="*/ 2147483646 w 91"/>
            <a:gd name="T61" fmla="*/ 2147483646 h 180"/>
            <a:gd name="T62" fmla="*/ 2147483646 w 91"/>
            <a:gd name="T63" fmla="*/ 2147483646 h 180"/>
            <a:gd name="T64" fmla="*/ 2147483646 w 91"/>
            <a:gd name="T65" fmla="*/ 2147483646 h 180"/>
            <a:gd name="T66" fmla="*/ 2147483646 w 91"/>
            <a:gd name="T67" fmla="*/ 2147483646 h 180"/>
            <a:gd name="T68" fmla="*/ 2147483646 w 91"/>
            <a:gd name="T69" fmla="*/ 2147483646 h 180"/>
            <a:gd name="T70" fmla="*/ 2147483646 w 91"/>
            <a:gd name="T71" fmla="*/ 0 h 180"/>
            <a:gd name="T72" fmla="*/ 2147483646 w 91"/>
            <a:gd name="T73" fmla="*/ 2147483646 h 180"/>
            <a:gd name="T74" fmla="*/ 2147483646 w 91"/>
            <a:gd name="T75" fmla="*/ 2147483646 h 180"/>
            <a:gd name="T76" fmla="*/ 2147483646 w 91"/>
            <a:gd name="T77" fmla="*/ 2147483646 h 18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180">
              <a:moveTo>
                <a:pt x="47" y="14"/>
              </a:moveTo>
              <a:cubicBezTo>
                <a:pt x="47" y="15"/>
                <a:pt x="50" y="17"/>
                <a:pt x="50" y="19"/>
              </a:cubicBezTo>
              <a:cubicBezTo>
                <a:pt x="50" y="21"/>
                <a:pt x="49" y="23"/>
                <a:pt x="48" y="25"/>
              </a:cubicBezTo>
              <a:cubicBezTo>
                <a:pt x="47" y="27"/>
                <a:pt x="46" y="29"/>
                <a:pt x="45" y="31"/>
              </a:cubicBezTo>
              <a:cubicBezTo>
                <a:pt x="44" y="33"/>
                <a:pt x="46" y="34"/>
                <a:pt x="45" y="37"/>
              </a:cubicBezTo>
              <a:cubicBezTo>
                <a:pt x="44" y="40"/>
                <a:pt x="41" y="48"/>
                <a:pt x="39" y="51"/>
              </a:cubicBezTo>
              <a:cubicBezTo>
                <a:pt x="37" y="54"/>
                <a:pt x="36" y="52"/>
                <a:pt x="34" y="53"/>
              </a:cubicBezTo>
              <a:cubicBezTo>
                <a:pt x="32" y="54"/>
                <a:pt x="30" y="54"/>
                <a:pt x="29" y="56"/>
              </a:cubicBezTo>
              <a:cubicBezTo>
                <a:pt x="28" y="58"/>
                <a:pt x="27" y="60"/>
                <a:pt x="25" y="63"/>
              </a:cubicBezTo>
              <a:cubicBezTo>
                <a:pt x="23" y="66"/>
                <a:pt x="20" y="71"/>
                <a:pt x="18" y="73"/>
              </a:cubicBezTo>
              <a:cubicBezTo>
                <a:pt x="16" y="75"/>
                <a:pt x="16" y="75"/>
                <a:pt x="15" y="76"/>
              </a:cubicBezTo>
              <a:cubicBezTo>
                <a:pt x="14" y="77"/>
                <a:pt x="11" y="80"/>
                <a:pt x="11" y="82"/>
              </a:cubicBezTo>
              <a:cubicBezTo>
                <a:pt x="11" y="84"/>
                <a:pt x="13" y="87"/>
                <a:pt x="13" y="88"/>
              </a:cubicBezTo>
              <a:cubicBezTo>
                <a:pt x="13" y="89"/>
                <a:pt x="13" y="90"/>
                <a:pt x="13" y="91"/>
              </a:cubicBezTo>
              <a:cubicBezTo>
                <a:pt x="13" y="92"/>
                <a:pt x="12" y="94"/>
                <a:pt x="11" y="95"/>
              </a:cubicBezTo>
              <a:cubicBezTo>
                <a:pt x="10" y="96"/>
                <a:pt x="7" y="99"/>
                <a:pt x="6" y="100"/>
              </a:cubicBezTo>
              <a:cubicBezTo>
                <a:pt x="5" y="101"/>
                <a:pt x="6" y="101"/>
                <a:pt x="6" y="102"/>
              </a:cubicBezTo>
              <a:cubicBezTo>
                <a:pt x="6" y="103"/>
                <a:pt x="4" y="107"/>
                <a:pt x="3" y="109"/>
              </a:cubicBezTo>
              <a:cubicBezTo>
                <a:pt x="2" y="111"/>
                <a:pt x="1" y="114"/>
                <a:pt x="1" y="115"/>
              </a:cubicBezTo>
              <a:cubicBezTo>
                <a:pt x="1" y="116"/>
                <a:pt x="0" y="117"/>
                <a:pt x="0" y="118"/>
              </a:cubicBezTo>
              <a:cubicBezTo>
                <a:pt x="0" y="119"/>
                <a:pt x="4" y="122"/>
                <a:pt x="4" y="123"/>
              </a:cubicBezTo>
              <a:cubicBezTo>
                <a:pt x="4" y="124"/>
                <a:pt x="3" y="125"/>
                <a:pt x="3" y="127"/>
              </a:cubicBezTo>
              <a:cubicBezTo>
                <a:pt x="3" y="129"/>
                <a:pt x="2" y="132"/>
                <a:pt x="2" y="135"/>
              </a:cubicBezTo>
              <a:cubicBezTo>
                <a:pt x="2" y="138"/>
                <a:pt x="5" y="145"/>
                <a:pt x="5" y="147"/>
              </a:cubicBezTo>
              <a:cubicBezTo>
                <a:pt x="5" y="149"/>
                <a:pt x="4" y="148"/>
                <a:pt x="5" y="150"/>
              </a:cubicBezTo>
              <a:cubicBezTo>
                <a:pt x="6" y="152"/>
                <a:pt x="10" y="158"/>
                <a:pt x="11" y="161"/>
              </a:cubicBezTo>
              <a:cubicBezTo>
                <a:pt x="12" y="164"/>
                <a:pt x="12" y="164"/>
                <a:pt x="13" y="166"/>
              </a:cubicBezTo>
              <a:cubicBezTo>
                <a:pt x="14" y="168"/>
                <a:pt x="11" y="171"/>
                <a:pt x="14" y="173"/>
              </a:cubicBezTo>
              <a:cubicBezTo>
                <a:pt x="17" y="175"/>
                <a:pt x="28" y="179"/>
                <a:pt x="31" y="179"/>
              </a:cubicBezTo>
              <a:cubicBezTo>
                <a:pt x="34" y="179"/>
                <a:pt x="32" y="176"/>
                <a:pt x="33" y="176"/>
              </a:cubicBezTo>
              <a:cubicBezTo>
                <a:pt x="34" y="176"/>
                <a:pt x="36" y="179"/>
                <a:pt x="37" y="179"/>
              </a:cubicBezTo>
              <a:cubicBezTo>
                <a:pt x="38" y="179"/>
                <a:pt x="39" y="180"/>
                <a:pt x="41" y="179"/>
              </a:cubicBezTo>
              <a:cubicBezTo>
                <a:pt x="43" y="178"/>
                <a:pt x="47" y="178"/>
                <a:pt x="49" y="176"/>
              </a:cubicBezTo>
              <a:cubicBezTo>
                <a:pt x="51" y="174"/>
                <a:pt x="54" y="168"/>
                <a:pt x="55" y="165"/>
              </a:cubicBezTo>
              <a:cubicBezTo>
                <a:pt x="56" y="162"/>
                <a:pt x="56" y="159"/>
                <a:pt x="57" y="158"/>
              </a:cubicBezTo>
              <a:cubicBezTo>
                <a:pt x="58" y="157"/>
                <a:pt x="58" y="156"/>
                <a:pt x="59" y="155"/>
              </a:cubicBezTo>
              <a:cubicBezTo>
                <a:pt x="60" y="154"/>
                <a:pt x="61" y="152"/>
                <a:pt x="62" y="151"/>
              </a:cubicBezTo>
              <a:cubicBezTo>
                <a:pt x="63" y="150"/>
                <a:pt x="64" y="149"/>
                <a:pt x="64" y="148"/>
              </a:cubicBezTo>
              <a:cubicBezTo>
                <a:pt x="64" y="147"/>
                <a:pt x="64" y="145"/>
                <a:pt x="64" y="144"/>
              </a:cubicBezTo>
              <a:cubicBezTo>
                <a:pt x="64" y="143"/>
                <a:pt x="66" y="142"/>
                <a:pt x="67" y="141"/>
              </a:cubicBezTo>
              <a:cubicBezTo>
                <a:pt x="68" y="140"/>
                <a:pt x="69" y="138"/>
                <a:pt x="69" y="137"/>
              </a:cubicBezTo>
              <a:cubicBezTo>
                <a:pt x="69" y="136"/>
                <a:pt x="69" y="135"/>
                <a:pt x="70" y="135"/>
              </a:cubicBezTo>
              <a:cubicBezTo>
                <a:pt x="71" y="135"/>
                <a:pt x="73" y="135"/>
                <a:pt x="74" y="136"/>
              </a:cubicBezTo>
              <a:cubicBezTo>
                <a:pt x="75" y="137"/>
                <a:pt x="76" y="140"/>
                <a:pt x="77" y="140"/>
              </a:cubicBezTo>
              <a:cubicBezTo>
                <a:pt x="78" y="140"/>
                <a:pt x="78" y="139"/>
                <a:pt x="79" y="139"/>
              </a:cubicBezTo>
              <a:cubicBezTo>
                <a:pt x="80" y="139"/>
                <a:pt x="85" y="139"/>
                <a:pt x="85" y="137"/>
              </a:cubicBezTo>
              <a:cubicBezTo>
                <a:pt x="85" y="135"/>
                <a:pt x="82" y="126"/>
                <a:pt x="82" y="124"/>
              </a:cubicBezTo>
              <a:cubicBezTo>
                <a:pt x="82" y="122"/>
                <a:pt x="84" y="122"/>
                <a:pt x="85" y="122"/>
              </a:cubicBezTo>
              <a:cubicBezTo>
                <a:pt x="86" y="122"/>
                <a:pt x="86" y="123"/>
                <a:pt x="87" y="122"/>
              </a:cubicBezTo>
              <a:cubicBezTo>
                <a:pt x="88" y="121"/>
                <a:pt x="91" y="115"/>
                <a:pt x="90" y="114"/>
              </a:cubicBezTo>
              <a:cubicBezTo>
                <a:pt x="89" y="113"/>
                <a:pt x="83" y="114"/>
                <a:pt x="81" y="114"/>
              </a:cubicBezTo>
              <a:cubicBezTo>
                <a:pt x="79" y="114"/>
                <a:pt x="76" y="113"/>
                <a:pt x="75" y="113"/>
              </a:cubicBezTo>
              <a:cubicBezTo>
                <a:pt x="74" y="113"/>
                <a:pt x="74" y="113"/>
                <a:pt x="73" y="112"/>
              </a:cubicBezTo>
              <a:cubicBezTo>
                <a:pt x="72" y="111"/>
                <a:pt x="71" y="107"/>
                <a:pt x="71" y="105"/>
              </a:cubicBezTo>
              <a:cubicBezTo>
                <a:pt x="71" y="103"/>
                <a:pt x="71" y="100"/>
                <a:pt x="71" y="99"/>
              </a:cubicBezTo>
              <a:cubicBezTo>
                <a:pt x="71" y="98"/>
                <a:pt x="73" y="97"/>
                <a:pt x="72" y="96"/>
              </a:cubicBezTo>
              <a:cubicBezTo>
                <a:pt x="71" y="95"/>
                <a:pt x="68" y="91"/>
                <a:pt x="67" y="89"/>
              </a:cubicBezTo>
              <a:cubicBezTo>
                <a:pt x="66" y="87"/>
                <a:pt x="64" y="86"/>
                <a:pt x="63" y="84"/>
              </a:cubicBezTo>
              <a:cubicBezTo>
                <a:pt x="62" y="82"/>
                <a:pt x="61" y="80"/>
                <a:pt x="61" y="79"/>
              </a:cubicBezTo>
              <a:cubicBezTo>
                <a:pt x="61" y="78"/>
                <a:pt x="63" y="77"/>
                <a:pt x="64" y="76"/>
              </a:cubicBezTo>
              <a:cubicBezTo>
                <a:pt x="65" y="75"/>
                <a:pt x="67" y="75"/>
                <a:pt x="68" y="74"/>
              </a:cubicBezTo>
              <a:cubicBezTo>
                <a:pt x="69" y="73"/>
                <a:pt x="70" y="70"/>
                <a:pt x="71" y="68"/>
              </a:cubicBezTo>
              <a:cubicBezTo>
                <a:pt x="72" y="66"/>
                <a:pt x="73" y="63"/>
                <a:pt x="74" y="61"/>
              </a:cubicBezTo>
              <a:cubicBezTo>
                <a:pt x="75" y="59"/>
                <a:pt x="79" y="57"/>
                <a:pt x="80" y="56"/>
              </a:cubicBezTo>
              <a:cubicBezTo>
                <a:pt x="81" y="55"/>
                <a:pt x="81" y="53"/>
                <a:pt x="81" y="52"/>
              </a:cubicBezTo>
              <a:cubicBezTo>
                <a:pt x="81" y="51"/>
                <a:pt x="79" y="50"/>
                <a:pt x="78" y="47"/>
              </a:cubicBezTo>
              <a:cubicBezTo>
                <a:pt x="77" y="44"/>
                <a:pt x="76" y="36"/>
                <a:pt x="76" y="32"/>
              </a:cubicBezTo>
              <a:cubicBezTo>
                <a:pt x="76" y="28"/>
                <a:pt x="80" y="27"/>
                <a:pt x="81" y="24"/>
              </a:cubicBezTo>
              <a:cubicBezTo>
                <a:pt x="82" y="21"/>
                <a:pt x="80" y="15"/>
                <a:pt x="80" y="12"/>
              </a:cubicBezTo>
              <a:cubicBezTo>
                <a:pt x="80" y="9"/>
                <a:pt x="79" y="7"/>
                <a:pt x="79" y="6"/>
              </a:cubicBezTo>
              <a:cubicBezTo>
                <a:pt x="79" y="5"/>
                <a:pt x="79" y="4"/>
                <a:pt x="78" y="3"/>
              </a:cubicBezTo>
              <a:cubicBezTo>
                <a:pt x="77" y="2"/>
                <a:pt x="76" y="0"/>
                <a:pt x="75" y="0"/>
              </a:cubicBezTo>
              <a:cubicBezTo>
                <a:pt x="74" y="0"/>
                <a:pt x="71" y="1"/>
                <a:pt x="69" y="1"/>
              </a:cubicBezTo>
              <a:cubicBezTo>
                <a:pt x="67" y="1"/>
                <a:pt x="66" y="2"/>
                <a:pt x="65" y="2"/>
              </a:cubicBezTo>
              <a:cubicBezTo>
                <a:pt x="64" y="2"/>
                <a:pt x="61" y="2"/>
                <a:pt x="60" y="2"/>
              </a:cubicBezTo>
              <a:cubicBezTo>
                <a:pt x="59" y="2"/>
                <a:pt x="58" y="3"/>
                <a:pt x="57" y="4"/>
              </a:cubicBezTo>
              <a:cubicBezTo>
                <a:pt x="56" y="5"/>
                <a:pt x="56" y="7"/>
                <a:pt x="55" y="8"/>
              </a:cubicBezTo>
              <a:cubicBezTo>
                <a:pt x="54" y="9"/>
                <a:pt x="51" y="11"/>
                <a:pt x="50" y="12"/>
              </a:cubicBezTo>
              <a:cubicBezTo>
                <a:pt x="49" y="13"/>
                <a:pt x="47" y="13"/>
                <a:pt x="47" y="14"/>
              </a:cubicBezTo>
              <a:close/>
            </a:path>
          </a:pathLst>
        </a:custGeom>
        <a:noFill/>
        <a:ln w="0" cap="flat" cmpd="sng">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38100</xdr:colOff>
      <xdr:row>36</xdr:row>
      <xdr:rowOff>28575</xdr:rowOff>
    </xdr:from>
    <xdr:to>
      <xdr:col>17</xdr:col>
      <xdr:colOff>152400</xdr:colOff>
      <xdr:row>43</xdr:row>
      <xdr:rowOff>95250</xdr:rowOff>
    </xdr:to>
    <xdr:sp macro="" textlink="">
      <xdr:nvSpPr>
        <xdr:cNvPr id="70" name="Freeform 69">
          <a:extLst>
            <a:ext uri="{FF2B5EF4-FFF2-40B4-BE49-F238E27FC236}">
              <a16:creationId xmlns:a16="http://schemas.microsoft.com/office/drawing/2014/main" id="{F7E16F03-5103-48F9-9074-5F084D4ABD9B}"/>
            </a:ext>
          </a:extLst>
        </xdr:cNvPr>
        <xdr:cNvSpPr>
          <a:spLocks/>
        </xdr:cNvSpPr>
      </xdr:nvSpPr>
      <xdr:spPr bwMode="auto">
        <a:xfrm>
          <a:off x="9658350" y="6276975"/>
          <a:ext cx="1485900" cy="1266825"/>
        </a:xfrm>
        <a:custGeom>
          <a:avLst/>
          <a:gdLst>
            <a:gd name="T0" fmla="*/ 2147483646 w 156"/>
            <a:gd name="T1" fmla="*/ 2147483646 h 133"/>
            <a:gd name="T2" fmla="*/ 2147483646 w 156"/>
            <a:gd name="T3" fmla="*/ 2147483646 h 133"/>
            <a:gd name="T4" fmla="*/ 2147483646 w 156"/>
            <a:gd name="T5" fmla="*/ 2147483646 h 133"/>
            <a:gd name="T6" fmla="*/ 2147483646 w 156"/>
            <a:gd name="T7" fmla="*/ 2147483646 h 133"/>
            <a:gd name="T8" fmla="*/ 2147483646 w 156"/>
            <a:gd name="T9" fmla="*/ 2147483646 h 133"/>
            <a:gd name="T10" fmla="*/ 2147483646 w 156"/>
            <a:gd name="T11" fmla="*/ 2147483646 h 133"/>
            <a:gd name="T12" fmla="*/ 2147483646 w 156"/>
            <a:gd name="T13" fmla="*/ 2147483646 h 133"/>
            <a:gd name="T14" fmla="*/ 2147483646 w 156"/>
            <a:gd name="T15" fmla="*/ 2147483646 h 133"/>
            <a:gd name="T16" fmla="*/ 2147483646 w 156"/>
            <a:gd name="T17" fmla="*/ 2147483646 h 133"/>
            <a:gd name="T18" fmla="*/ 2147483646 w 156"/>
            <a:gd name="T19" fmla="*/ 2147483646 h 133"/>
            <a:gd name="T20" fmla="*/ 2147483646 w 156"/>
            <a:gd name="T21" fmla="*/ 2147483646 h 133"/>
            <a:gd name="T22" fmla="*/ 2147483646 w 156"/>
            <a:gd name="T23" fmla="*/ 2147483646 h 133"/>
            <a:gd name="T24" fmla="*/ 0 w 156"/>
            <a:gd name="T25" fmla="*/ 2147483646 h 133"/>
            <a:gd name="T26" fmla="*/ 2147483646 w 156"/>
            <a:gd name="T27" fmla="*/ 2147483646 h 133"/>
            <a:gd name="T28" fmla="*/ 2147483646 w 156"/>
            <a:gd name="T29" fmla="*/ 2147483646 h 133"/>
            <a:gd name="T30" fmla="*/ 2147483646 w 156"/>
            <a:gd name="T31" fmla="*/ 2147483646 h 133"/>
            <a:gd name="T32" fmla="*/ 2147483646 w 156"/>
            <a:gd name="T33" fmla="*/ 2147483646 h 133"/>
            <a:gd name="T34" fmla="*/ 2147483646 w 156"/>
            <a:gd name="T35" fmla="*/ 2147483646 h 133"/>
            <a:gd name="T36" fmla="*/ 2147483646 w 156"/>
            <a:gd name="T37" fmla="*/ 2147483646 h 133"/>
            <a:gd name="T38" fmla="*/ 2147483646 w 156"/>
            <a:gd name="T39" fmla="*/ 2147483646 h 133"/>
            <a:gd name="T40" fmla="*/ 2147483646 w 156"/>
            <a:gd name="T41" fmla="*/ 2147483646 h 133"/>
            <a:gd name="T42" fmla="*/ 2147483646 w 156"/>
            <a:gd name="T43" fmla="*/ 2147483646 h 133"/>
            <a:gd name="T44" fmla="*/ 2147483646 w 156"/>
            <a:gd name="T45" fmla="*/ 2147483646 h 133"/>
            <a:gd name="T46" fmla="*/ 2147483646 w 156"/>
            <a:gd name="T47" fmla="*/ 2147483646 h 133"/>
            <a:gd name="T48" fmla="*/ 2147483646 w 156"/>
            <a:gd name="T49" fmla="*/ 2147483646 h 133"/>
            <a:gd name="T50" fmla="*/ 2147483646 w 156"/>
            <a:gd name="T51" fmla="*/ 2147483646 h 133"/>
            <a:gd name="T52" fmla="*/ 2147483646 w 156"/>
            <a:gd name="T53" fmla="*/ 2147483646 h 133"/>
            <a:gd name="T54" fmla="*/ 2147483646 w 156"/>
            <a:gd name="T55" fmla="*/ 2147483646 h 133"/>
            <a:gd name="T56" fmla="*/ 2147483646 w 156"/>
            <a:gd name="T57" fmla="*/ 2147483646 h 133"/>
            <a:gd name="T58" fmla="*/ 2147483646 w 156"/>
            <a:gd name="T59" fmla="*/ 2147483646 h 133"/>
            <a:gd name="T60" fmla="*/ 2147483646 w 156"/>
            <a:gd name="T61" fmla="*/ 2147483646 h 133"/>
            <a:gd name="T62" fmla="*/ 2147483646 w 156"/>
            <a:gd name="T63" fmla="*/ 2147483646 h 133"/>
            <a:gd name="T64" fmla="*/ 2147483646 w 156"/>
            <a:gd name="T65" fmla="*/ 2147483646 h 133"/>
            <a:gd name="T66" fmla="*/ 2147483646 w 156"/>
            <a:gd name="T67" fmla="*/ 2147483646 h 133"/>
            <a:gd name="T68" fmla="*/ 2147483646 w 156"/>
            <a:gd name="T69" fmla="*/ 2147483646 h 133"/>
            <a:gd name="T70" fmla="*/ 2147483646 w 156"/>
            <a:gd name="T71" fmla="*/ 2147483646 h 13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 h="133">
              <a:moveTo>
                <a:pt x="125" y="9"/>
              </a:moveTo>
              <a:cubicBezTo>
                <a:pt x="123" y="11"/>
                <a:pt x="121" y="16"/>
                <a:pt x="120" y="19"/>
              </a:cubicBezTo>
              <a:cubicBezTo>
                <a:pt x="119" y="22"/>
                <a:pt x="117" y="24"/>
                <a:pt x="116" y="26"/>
              </a:cubicBezTo>
              <a:cubicBezTo>
                <a:pt x="115" y="28"/>
                <a:pt x="113" y="31"/>
                <a:pt x="112" y="33"/>
              </a:cubicBezTo>
              <a:cubicBezTo>
                <a:pt x="111" y="35"/>
                <a:pt x="109" y="39"/>
                <a:pt x="108" y="40"/>
              </a:cubicBezTo>
              <a:cubicBezTo>
                <a:pt x="107" y="41"/>
                <a:pt x="106" y="40"/>
                <a:pt x="104" y="40"/>
              </a:cubicBezTo>
              <a:cubicBezTo>
                <a:pt x="102" y="40"/>
                <a:pt x="99" y="40"/>
                <a:pt x="97" y="40"/>
              </a:cubicBezTo>
              <a:cubicBezTo>
                <a:pt x="95" y="40"/>
                <a:pt x="94" y="41"/>
                <a:pt x="93" y="42"/>
              </a:cubicBezTo>
              <a:cubicBezTo>
                <a:pt x="92" y="43"/>
                <a:pt x="91" y="46"/>
                <a:pt x="90" y="48"/>
              </a:cubicBezTo>
              <a:cubicBezTo>
                <a:pt x="89" y="50"/>
                <a:pt x="88" y="52"/>
                <a:pt x="86" y="54"/>
              </a:cubicBezTo>
              <a:cubicBezTo>
                <a:pt x="84" y="56"/>
                <a:pt x="78" y="58"/>
                <a:pt x="75" y="59"/>
              </a:cubicBezTo>
              <a:cubicBezTo>
                <a:pt x="72" y="60"/>
                <a:pt x="69" y="62"/>
                <a:pt x="67" y="62"/>
              </a:cubicBezTo>
              <a:cubicBezTo>
                <a:pt x="65" y="62"/>
                <a:pt x="62" y="61"/>
                <a:pt x="60" y="61"/>
              </a:cubicBezTo>
              <a:cubicBezTo>
                <a:pt x="58" y="61"/>
                <a:pt x="56" y="60"/>
                <a:pt x="55" y="61"/>
              </a:cubicBezTo>
              <a:cubicBezTo>
                <a:pt x="54" y="62"/>
                <a:pt x="52" y="63"/>
                <a:pt x="51" y="65"/>
              </a:cubicBezTo>
              <a:cubicBezTo>
                <a:pt x="50" y="67"/>
                <a:pt x="51" y="71"/>
                <a:pt x="51" y="73"/>
              </a:cubicBezTo>
              <a:cubicBezTo>
                <a:pt x="51" y="75"/>
                <a:pt x="51" y="77"/>
                <a:pt x="50" y="78"/>
              </a:cubicBezTo>
              <a:cubicBezTo>
                <a:pt x="49" y="79"/>
                <a:pt x="47" y="80"/>
                <a:pt x="44" y="82"/>
              </a:cubicBezTo>
              <a:cubicBezTo>
                <a:pt x="41" y="84"/>
                <a:pt x="39" y="85"/>
                <a:pt x="34" y="87"/>
              </a:cubicBezTo>
              <a:cubicBezTo>
                <a:pt x="29" y="89"/>
                <a:pt x="17" y="94"/>
                <a:pt x="13" y="95"/>
              </a:cubicBezTo>
              <a:cubicBezTo>
                <a:pt x="9" y="96"/>
                <a:pt x="11" y="95"/>
                <a:pt x="10" y="95"/>
              </a:cubicBezTo>
              <a:cubicBezTo>
                <a:pt x="9" y="95"/>
                <a:pt x="5" y="93"/>
                <a:pt x="4" y="93"/>
              </a:cubicBezTo>
              <a:cubicBezTo>
                <a:pt x="3" y="93"/>
                <a:pt x="1" y="91"/>
                <a:pt x="1" y="92"/>
              </a:cubicBezTo>
              <a:cubicBezTo>
                <a:pt x="1" y="93"/>
                <a:pt x="2" y="100"/>
                <a:pt x="2" y="102"/>
              </a:cubicBezTo>
              <a:cubicBezTo>
                <a:pt x="2" y="104"/>
                <a:pt x="2" y="105"/>
                <a:pt x="2" y="107"/>
              </a:cubicBezTo>
              <a:cubicBezTo>
                <a:pt x="2" y="109"/>
                <a:pt x="0" y="112"/>
                <a:pt x="0" y="113"/>
              </a:cubicBezTo>
              <a:cubicBezTo>
                <a:pt x="0" y="114"/>
                <a:pt x="3" y="115"/>
                <a:pt x="5" y="116"/>
              </a:cubicBezTo>
              <a:cubicBezTo>
                <a:pt x="7" y="117"/>
                <a:pt x="8" y="118"/>
                <a:pt x="10" y="118"/>
              </a:cubicBezTo>
              <a:cubicBezTo>
                <a:pt x="12" y="118"/>
                <a:pt x="17" y="117"/>
                <a:pt x="19" y="119"/>
              </a:cubicBezTo>
              <a:cubicBezTo>
                <a:pt x="21" y="121"/>
                <a:pt x="20" y="129"/>
                <a:pt x="21" y="131"/>
              </a:cubicBezTo>
              <a:cubicBezTo>
                <a:pt x="22" y="133"/>
                <a:pt x="23" y="132"/>
                <a:pt x="24" y="132"/>
              </a:cubicBezTo>
              <a:cubicBezTo>
                <a:pt x="25" y="132"/>
                <a:pt x="28" y="132"/>
                <a:pt x="29" y="131"/>
              </a:cubicBezTo>
              <a:cubicBezTo>
                <a:pt x="30" y="130"/>
                <a:pt x="30" y="127"/>
                <a:pt x="32" y="126"/>
              </a:cubicBezTo>
              <a:cubicBezTo>
                <a:pt x="34" y="125"/>
                <a:pt x="38" y="124"/>
                <a:pt x="40" y="124"/>
              </a:cubicBezTo>
              <a:cubicBezTo>
                <a:pt x="42" y="124"/>
                <a:pt x="43" y="123"/>
                <a:pt x="45" y="123"/>
              </a:cubicBezTo>
              <a:cubicBezTo>
                <a:pt x="47" y="123"/>
                <a:pt x="49" y="124"/>
                <a:pt x="50" y="125"/>
              </a:cubicBezTo>
              <a:cubicBezTo>
                <a:pt x="51" y="126"/>
                <a:pt x="50" y="129"/>
                <a:pt x="52" y="130"/>
              </a:cubicBezTo>
              <a:cubicBezTo>
                <a:pt x="54" y="131"/>
                <a:pt x="61" y="131"/>
                <a:pt x="65" y="131"/>
              </a:cubicBezTo>
              <a:cubicBezTo>
                <a:pt x="69" y="131"/>
                <a:pt x="72" y="131"/>
                <a:pt x="74" y="131"/>
              </a:cubicBezTo>
              <a:cubicBezTo>
                <a:pt x="76" y="131"/>
                <a:pt x="77" y="131"/>
                <a:pt x="78" y="131"/>
              </a:cubicBezTo>
              <a:cubicBezTo>
                <a:pt x="79" y="131"/>
                <a:pt x="81" y="132"/>
                <a:pt x="82" y="132"/>
              </a:cubicBezTo>
              <a:cubicBezTo>
                <a:pt x="83" y="132"/>
                <a:pt x="85" y="132"/>
                <a:pt x="87" y="131"/>
              </a:cubicBezTo>
              <a:cubicBezTo>
                <a:pt x="89" y="130"/>
                <a:pt x="94" y="125"/>
                <a:pt x="96" y="124"/>
              </a:cubicBezTo>
              <a:cubicBezTo>
                <a:pt x="98" y="123"/>
                <a:pt x="99" y="123"/>
                <a:pt x="100" y="122"/>
              </a:cubicBezTo>
              <a:cubicBezTo>
                <a:pt x="101" y="121"/>
                <a:pt x="103" y="121"/>
                <a:pt x="104" y="120"/>
              </a:cubicBezTo>
              <a:cubicBezTo>
                <a:pt x="105" y="119"/>
                <a:pt x="105" y="115"/>
                <a:pt x="104" y="113"/>
              </a:cubicBezTo>
              <a:cubicBezTo>
                <a:pt x="103" y="111"/>
                <a:pt x="100" y="112"/>
                <a:pt x="99" y="109"/>
              </a:cubicBezTo>
              <a:cubicBezTo>
                <a:pt x="98" y="106"/>
                <a:pt x="95" y="100"/>
                <a:pt x="96" y="97"/>
              </a:cubicBezTo>
              <a:cubicBezTo>
                <a:pt x="97" y="94"/>
                <a:pt x="102" y="90"/>
                <a:pt x="104" y="88"/>
              </a:cubicBezTo>
              <a:cubicBezTo>
                <a:pt x="106" y="86"/>
                <a:pt x="106" y="86"/>
                <a:pt x="107" y="85"/>
              </a:cubicBezTo>
              <a:cubicBezTo>
                <a:pt x="108" y="84"/>
                <a:pt x="111" y="81"/>
                <a:pt x="112" y="80"/>
              </a:cubicBezTo>
              <a:cubicBezTo>
                <a:pt x="113" y="79"/>
                <a:pt x="115" y="77"/>
                <a:pt x="116" y="76"/>
              </a:cubicBezTo>
              <a:cubicBezTo>
                <a:pt x="117" y="75"/>
                <a:pt x="118" y="72"/>
                <a:pt x="119" y="71"/>
              </a:cubicBezTo>
              <a:cubicBezTo>
                <a:pt x="120" y="70"/>
                <a:pt x="122" y="71"/>
                <a:pt x="123" y="72"/>
              </a:cubicBezTo>
              <a:cubicBezTo>
                <a:pt x="124" y="73"/>
                <a:pt x="126" y="77"/>
                <a:pt x="128" y="78"/>
              </a:cubicBezTo>
              <a:cubicBezTo>
                <a:pt x="130" y="79"/>
                <a:pt x="132" y="79"/>
                <a:pt x="133" y="79"/>
              </a:cubicBezTo>
              <a:cubicBezTo>
                <a:pt x="134" y="79"/>
                <a:pt x="135" y="80"/>
                <a:pt x="137" y="80"/>
              </a:cubicBezTo>
              <a:cubicBezTo>
                <a:pt x="139" y="80"/>
                <a:pt x="142" y="79"/>
                <a:pt x="144" y="77"/>
              </a:cubicBezTo>
              <a:cubicBezTo>
                <a:pt x="146" y="75"/>
                <a:pt x="147" y="74"/>
                <a:pt x="148" y="70"/>
              </a:cubicBezTo>
              <a:cubicBezTo>
                <a:pt x="149" y="66"/>
                <a:pt x="148" y="54"/>
                <a:pt x="148" y="50"/>
              </a:cubicBezTo>
              <a:cubicBezTo>
                <a:pt x="148" y="46"/>
                <a:pt x="148" y="47"/>
                <a:pt x="148" y="46"/>
              </a:cubicBezTo>
              <a:cubicBezTo>
                <a:pt x="148" y="45"/>
                <a:pt x="150" y="44"/>
                <a:pt x="151" y="43"/>
              </a:cubicBezTo>
              <a:cubicBezTo>
                <a:pt x="152" y="42"/>
                <a:pt x="153" y="42"/>
                <a:pt x="154" y="41"/>
              </a:cubicBezTo>
              <a:cubicBezTo>
                <a:pt x="155" y="40"/>
                <a:pt x="156" y="41"/>
                <a:pt x="155" y="39"/>
              </a:cubicBezTo>
              <a:cubicBezTo>
                <a:pt x="154" y="37"/>
                <a:pt x="150" y="31"/>
                <a:pt x="149" y="29"/>
              </a:cubicBezTo>
              <a:cubicBezTo>
                <a:pt x="148" y="27"/>
                <a:pt x="148" y="29"/>
                <a:pt x="148" y="27"/>
              </a:cubicBezTo>
              <a:cubicBezTo>
                <a:pt x="148" y="25"/>
                <a:pt x="147" y="17"/>
                <a:pt x="147" y="14"/>
              </a:cubicBezTo>
              <a:cubicBezTo>
                <a:pt x="147" y="11"/>
                <a:pt x="148" y="9"/>
                <a:pt x="147" y="7"/>
              </a:cubicBezTo>
              <a:cubicBezTo>
                <a:pt x="146" y="5"/>
                <a:pt x="144" y="2"/>
                <a:pt x="143" y="1"/>
              </a:cubicBezTo>
              <a:cubicBezTo>
                <a:pt x="142" y="0"/>
                <a:pt x="139" y="1"/>
                <a:pt x="138" y="1"/>
              </a:cubicBezTo>
              <a:cubicBezTo>
                <a:pt x="137" y="1"/>
                <a:pt x="136" y="2"/>
                <a:pt x="135" y="3"/>
              </a:cubicBezTo>
              <a:cubicBezTo>
                <a:pt x="134" y="4"/>
                <a:pt x="132" y="5"/>
                <a:pt x="131" y="6"/>
              </a:cubicBezTo>
              <a:cubicBezTo>
                <a:pt x="130" y="7"/>
                <a:pt x="127" y="7"/>
                <a:pt x="125" y="9"/>
              </a:cubicBezTo>
              <a:close/>
            </a:path>
          </a:pathLst>
        </a:custGeom>
        <a:solidFill>
          <a:schemeClr val="accent5">
            <a:lumMod val="20000"/>
            <a:lumOff val="80000"/>
          </a:schemeClr>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11</xdr:col>
      <xdr:colOff>581025</xdr:colOff>
      <xdr:row>28</xdr:row>
      <xdr:rowOff>95250</xdr:rowOff>
    </xdr:from>
    <xdr:to>
      <xdr:col>14</xdr:col>
      <xdr:colOff>47625</xdr:colOff>
      <xdr:row>43</xdr:row>
      <xdr:rowOff>0</xdr:rowOff>
    </xdr:to>
    <xdr:sp macro="" textlink="">
      <xdr:nvSpPr>
        <xdr:cNvPr id="71" name="Freeform 70">
          <a:extLst>
            <a:ext uri="{FF2B5EF4-FFF2-40B4-BE49-F238E27FC236}">
              <a16:creationId xmlns:a16="http://schemas.microsoft.com/office/drawing/2014/main" id="{7F8E8B87-C4CB-488A-A702-25A89175388C}"/>
            </a:ext>
          </a:extLst>
        </xdr:cNvPr>
        <xdr:cNvSpPr>
          <a:spLocks/>
        </xdr:cNvSpPr>
      </xdr:nvSpPr>
      <xdr:spPr bwMode="auto">
        <a:xfrm>
          <a:off x="7458075" y="4972050"/>
          <a:ext cx="1524000" cy="2476500"/>
        </a:xfrm>
        <a:custGeom>
          <a:avLst/>
          <a:gdLst>
            <a:gd name="T0" fmla="*/ 2147483646 w 160"/>
            <a:gd name="T1" fmla="*/ 2147483646 h 260"/>
            <a:gd name="T2" fmla="*/ 2147483646 w 160"/>
            <a:gd name="T3" fmla="*/ 2147483646 h 260"/>
            <a:gd name="T4" fmla="*/ 2147483646 w 160"/>
            <a:gd name="T5" fmla="*/ 2147483646 h 260"/>
            <a:gd name="T6" fmla="*/ 2147483646 w 160"/>
            <a:gd name="T7" fmla="*/ 2147483646 h 260"/>
            <a:gd name="T8" fmla="*/ 2147483646 w 160"/>
            <a:gd name="T9" fmla="*/ 2147483646 h 260"/>
            <a:gd name="T10" fmla="*/ 2147483646 w 160"/>
            <a:gd name="T11" fmla="*/ 2147483646 h 260"/>
            <a:gd name="T12" fmla="*/ 2147483646 w 160"/>
            <a:gd name="T13" fmla="*/ 2147483646 h 260"/>
            <a:gd name="T14" fmla="*/ 2147483646 w 160"/>
            <a:gd name="T15" fmla="*/ 2147483646 h 260"/>
            <a:gd name="T16" fmla="*/ 2147483646 w 160"/>
            <a:gd name="T17" fmla="*/ 2147483646 h 260"/>
            <a:gd name="T18" fmla="*/ 2147483646 w 160"/>
            <a:gd name="T19" fmla="*/ 2147483646 h 260"/>
            <a:gd name="T20" fmla="*/ 2147483646 w 160"/>
            <a:gd name="T21" fmla="*/ 2147483646 h 260"/>
            <a:gd name="T22" fmla="*/ 2147483646 w 160"/>
            <a:gd name="T23" fmla="*/ 2147483646 h 260"/>
            <a:gd name="T24" fmla="*/ 2147483646 w 160"/>
            <a:gd name="T25" fmla="*/ 2147483646 h 260"/>
            <a:gd name="T26" fmla="*/ 2147483646 w 160"/>
            <a:gd name="T27" fmla="*/ 2147483646 h 260"/>
            <a:gd name="T28" fmla="*/ 2147483646 w 160"/>
            <a:gd name="T29" fmla="*/ 2147483646 h 260"/>
            <a:gd name="T30" fmla="*/ 2147483646 w 160"/>
            <a:gd name="T31" fmla="*/ 2147483646 h 260"/>
            <a:gd name="T32" fmla="*/ 2147483646 w 160"/>
            <a:gd name="T33" fmla="*/ 2147483646 h 260"/>
            <a:gd name="T34" fmla="*/ 2147483646 w 160"/>
            <a:gd name="T35" fmla="*/ 2147483646 h 260"/>
            <a:gd name="T36" fmla="*/ 2147483646 w 160"/>
            <a:gd name="T37" fmla="*/ 2147483646 h 260"/>
            <a:gd name="T38" fmla="*/ 2147483646 w 160"/>
            <a:gd name="T39" fmla="*/ 2147483646 h 260"/>
            <a:gd name="T40" fmla="*/ 2147483646 w 160"/>
            <a:gd name="T41" fmla="*/ 2147483646 h 260"/>
            <a:gd name="T42" fmla="*/ 2147483646 w 160"/>
            <a:gd name="T43" fmla="*/ 2147483646 h 260"/>
            <a:gd name="T44" fmla="*/ 2147483646 w 160"/>
            <a:gd name="T45" fmla="*/ 2147483646 h 260"/>
            <a:gd name="T46" fmla="*/ 2147483646 w 160"/>
            <a:gd name="T47" fmla="*/ 2147483646 h 260"/>
            <a:gd name="T48" fmla="*/ 2147483646 w 160"/>
            <a:gd name="T49" fmla="*/ 2147483646 h 260"/>
            <a:gd name="T50" fmla="*/ 2147483646 w 160"/>
            <a:gd name="T51" fmla="*/ 2147483646 h 260"/>
            <a:gd name="T52" fmla="*/ 2147483646 w 160"/>
            <a:gd name="T53" fmla="*/ 2147483646 h 260"/>
            <a:gd name="T54" fmla="*/ 2147483646 w 160"/>
            <a:gd name="T55" fmla="*/ 2147483646 h 260"/>
            <a:gd name="T56" fmla="*/ 2147483646 w 160"/>
            <a:gd name="T57" fmla="*/ 2147483646 h 260"/>
            <a:gd name="T58" fmla="*/ 2147483646 w 160"/>
            <a:gd name="T59" fmla="*/ 2147483646 h 260"/>
            <a:gd name="T60" fmla="*/ 2147483646 w 160"/>
            <a:gd name="T61" fmla="*/ 2147483646 h 260"/>
            <a:gd name="T62" fmla="*/ 2147483646 w 160"/>
            <a:gd name="T63" fmla="*/ 2147483646 h 260"/>
            <a:gd name="T64" fmla="*/ 2147483646 w 160"/>
            <a:gd name="T65" fmla="*/ 2147483646 h 260"/>
            <a:gd name="T66" fmla="*/ 2147483646 w 160"/>
            <a:gd name="T67" fmla="*/ 2147483646 h 260"/>
            <a:gd name="T68" fmla="*/ 2147483646 w 160"/>
            <a:gd name="T69" fmla="*/ 2147483646 h 260"/>
            <a:gd name="T70" fmla="*/ 2147483646 w 160"/>
            <a:gd name="T71" fmla="*/ 2147483646 h 260"/>
            <a:gd name="T72" fmla="*/ 2147483646 w 160"/>
            <a:gd name="T73" fmla="*/ 2147483646 h 260"/>
            <a:gd name="T74" fmla="*/ 2147483646 w 160"/>
            <a:gd name="T75" fmla="*/ 2147483646 h 260"/>
            <a:gd name="T76" fmla="*/ 2147483646 w 160"/>
            <a:gd name="T77" fmla="*/ 2147483646 h 260"/>
            <a:gd name="T78" fmla="*/ 2147483646 w 160"/>
            <a:gd name="T79" fmla="*/ 2147483646 h 260"/>
            <a:gd name="T80" fmla="*/ 2147483646 w 160"/>
            <a:gd name="T81" fmla="*/ 2147483646 h 260"/>
            <a:gd name="T82" fmla="*/ 2147483646 w 160"/>
            <a:gd name="T83" fmla="*/ 2147483646 h 260"/>
            <a:gd name="T84" fmla="*/ 2147483646 w 160"/>
            <a:gd name="T85" fmla="*/ 2147483646 h 260"/>
            <a:gd name="T86" fmla="*/ 2147483646 w 160"/>
            <a:gd name="T87" fmla="*/ 2147483646 h 260"/>
            <a:gd name="T88" fmla="*/ 2147483646 w 160"/>
            <a:gd name="T89" fmla="*/ 2147483646 h 260"/>
            <a:gd name="T90" fmla="*/ 2147483646 w 160"/>
            <a:gd name="T91" fmla="*/ 2147483646 h 260"/>
            <a:gd name="T92" fmla="*/ 2147483646 w 160"/>
            <a:gd name="T93" fmla="*/ 2147483646 h 260"/>
            <a:gd name="T94" fmla="*/ 2147483646 w 160"/>
            <a:gd name="T95" fmla="*/ 2147483646 h 260"/>
            <a:gd name="T96" fmla="*/ 2147483646 w 160"/>
            <a:gd name="T97" fmla="*/ 2147483646 h 260"/>
            <a:gd name="T98" fmla="*/ 2147483646 w 160"/>
            <a:gd name="T99" fmla="*/ 2147483646 h 260"/>
            <a:gd name="T100" fmla="*/ 2147483646 w 160"/>
            <a:gd name="T101" fmla="*/ 2147483646 h 260"/>
            <a:gd name="T102" fmla="*/ 2147483646 w 160"/>
            <a:gd name="T103" fmla="*/ 0 h 260"/>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0" h="260">
              <a:moveTo>
                <a:pt x="83" y="0"/>
              </a:moveTo>
              <a:cubicBezTo>
                <a:pt x="81" y="0"/>
                <a:pt x="80" y="2"/>
                <a:pt x="79" y="3"/>
              </a:cubicBezTo>
              <a:cubicBezTo>
                <a:pt x="78" y="4"/>
                <a:pt x="77" y="7"/>
                <a:pt x="75" y="7"/>
              </a:cubicBezTo>
              <a:cubicBezTo>
                <a:pt x="73" y="7"/>
                <a:pt x="70" y="5"/>
                <a:pt x="68" y="4"/>
              </a:cubicBezTo>
              <a:cubicBezTo>
                <a:pt x="66" y="3"/>
                <a:pt x="64" y="4"/>
                <a:pt x="63" y="4"/>
              </a:cubicBezTo>
              <a:cubicBezTo>
                <a:pt x="62" y="4"/>
                <a:pt x="61" y="6"/>
                <a:pt x="60" y="6"/>
              </a:cubicBezTo>
              <a:cubicBezTo>
                <a:pt x="59" y="6"/>
                <a:pt x="57" y="5"/>
                <a:pt x="55" y="5"/>
              </a:cubicBezTo>
              <a:cubicBezTo>
                <a:pt x="53" y="5"/>
                <a:pt x="51" y="3"/>
                <a:pt x="50" y="4"/>
              </a:cubicBezTo>
              <a:cubicBezTo>
                <a:pt x="49" y="5"/>
                <a:pt x="48" y="7"/>
                <a:pt x="47" y="9"/>
              </a:cubicBezTo>
              <a:cubicBezTo>
                <a:pt x="46" y="11"/>
                <a:pt x="43" y="13"/>
                <a:pt x="42" y="16"/>
              </a:cubicBezTo>
              <a:cubicBezTo>
                <a:pt x="41" y="19"/>
                <a:pt x="43" y="22"/>
                <a:pt x="42" y="24"/>
              </a:cubicBezTo>
              <a:cubicBezTo>
                <a:pt x="41" y="26"/>
                <a:pt x="36" y="25"/>
                <a:pt x="35" y="27"/>
              </a:cubicBezTo>
              <a:cubicBezTo>
                <a:pt x="34" y="29"/>
                <a:pt x="34" y="32"/>
                <a:pt x="33" y="34"/>
              </a:cubicBezTo>
              <a:cubicBezTo>
                <a:pt x="32" y="36"/>
                <a:pt x="31" y="39"/>
                <a:pt x="31" y="42"/>
              </a:cubicBezTo>
              <a:cubicBezTo>
                <a:pt x="31" y="45"/>
                <a:pt x="31" y="49"/>
                <a:pt x="31" y="51"/>
              </a:cubicBezTo>
              <a:cubicBezTo>
                <a:pt x="31" y="53"/>
                <a:pt x="32" y="55"/>
                <a:pt x="31" y="56"/>
              </a:cubicBezTo>
              <a:cubicBezTo>
                <a:pt x="30" y="57"/>
                <a:pt x="28" y="60"/>
                <a:pt x="27" y="61"/>
              </a:cubicBezTo>
              <a:cubicBezTo>
                <a:pt x="26" y="62"/>
                <a:pt x="25" y="61"/>
                <a:pt x="24" y="64"/>
              </a:cubicBezTo>
              <a:cubicBezTo>
                <a:pt x="23" y="67"/>
                <a:pt x="22" y="74"/>
                <a:pt x="20" y="77"/>
              </a:cubicBezTo>
              <a:cubicBezTo>
                <a:pt x="18" y="80"/>
                <a:pt x="15" y="80"/>
                <a:pt x="14" y="82"/>
              </a:cubicBezTo>
              <a:cubicBezTo>
                <a:pt x="13" y="84"/>
                <a:pt x="12" y="90"/>
                <a:pt x="12" y="92"/>
              </a:cubicBezTo>
              <a:cubicBezTo>
                <a:pt x="12" y="94"/>
                <a:pt x="15" y="94"/>
                <a:pt x="15" y="96"/>
              </a:cubicBezTo>
              <a:cubicBezTo>
                <a:pt x="15" y="98"/>
                <a:pt x="13" y="100"/>
                <a:pt x="13" y="102"/>
              </a:cubicBezTo>
              <a:cubicBezTo>
                <a:pt x="13" y="104"/>
                <a:pt x="13" y="104"/>
                <a:pt x="13" y="106"/>
              </a:cubicBezTo>
              <a:cubicBezTo>
                <a:pt x="13" y="108"/>
                <a:pt x="13" y="113"/>
                <a:pt x="13" y="115"/>
              </a:cubicBezTo>
              <a:cubicBezTo>
                <a:pt x="13" y="117"/>
                <a:pt x="13" y="118"/>
                <a:pt x="12" y="119"/>
              </a:cubicBezTo>
              <a:cubicBezTo>
                <a:pt x="11" y="120"/>
                <a:pt x="9" y="122"/>
                <a:pt x="9" y="124"/>
              </a:cubicBezTo>
              <a:cubicBezTo>
                <a:pt x="9" y="126"/>
                <a:pt x="10" y="129"/>
                <a:pt x="10" y="131"/>
              </a:cubicBezTo>
              <a:cubicBezTo>
                <a:pt x="10" y="133"/>
                <a:pt x="9" y="135"/>
                <a:pt x="9" y="137"/>
              </a:cubicBezTo>
              <a:cubicBezTo>
                <a:pt x="9" y="139"/>
                <a:pt x="6" y="139"/>
                <a:pt x="7" y="141"/>
              </a:cubicBezTo>
              <a:cubicBezTo>
                <a:pt x="8" y="143"/>
                <a:pt x="11" y="145"/>
                <a:pt x="13" y="147"/>
              </a:cubicBezTo>
              <a:cubicBezTo>
                <a:pt x="15" y="149"/>
                <a:pt x="20" y="151"/>
                <a:pt x="22" y="152"/>
              </a:cubicBezTo>
              <a:cubicBezTo>
                <a:pt x="24" y="153"/>
                <a:pt x="25" y="154"/>
                <a:pt x="25" y="155"/>
              </a:cubicBezTo>
              <a:cubicBezTo>
                <a:pt x="25" y="156"/>
                <a:pt x="26" y="157"/>
                <a:pt x="25" y="159"/>
              </a:cubicBezTo>
              <a:cubicBezTo>
                <a:pt x="24" y="161"/>
                <a:pt x="21" y="163"/>
                <a:pt x="20" y="165"/>
              </a:cubicBezTo>
              <a:cubicBezTo>
                <a:pt x="19" y="167"/>
                <a:pt x="20" y="170"/>
                <a:pt x="19" y="171"/>
              </a:cubicBezTo>
              <a:cubicBezTo>
                <a:pt x="18" y="172"/>
                <a:pt x="16" y="172"/>
                <a:pt x="15" y="173"/>
              </a:cubicBezTo>
              <a:cubicBezTo>
                <a:pt x="14" y="174"/>
                <a:pt x="14" y="178"/>
                <a:pt x="14" y="179"/>
              </a:cubicBezTo>
              <a:cubicBezTo>
                <a:pt x="14" y="180"/>
                <a:pt x="13" y="180"/>
                <a:pt x="14" y="181"/>
              </a:cubicBezTo>
              <a:cubicBezTo>
                <a:pt x="15" y="182"/>
                <a:pt x="18" y="183"/>
                <a:pt x="19" y="184"/>
              </a:cubicBezTo>
              <a:cubicBezTo>
                <a:pt x="20" y="185"/>
                <a:pt x="21" y="187"/>
                <a:pt x="22" y="187"/>
              </a:cubicBezTo>
              <a:cubicBezTo>
                <a:pt x="23" y="187"/>
                <a:pt x="25" y="185"/>
                <a:pt x="27" y="184"/>
              </a:cubicBezTo>
              <a:cubicBezTo>
                <a:pt x="29" y="183"/>
                <a:pt x="32" y="183"/>
                <a:pt x="33" y="183"/>
              </a:cubicBezTo>
              <a:cubicBezTo>
                <a:pt x="34" y="183"/>
                <a:pt x="35" y="185"/>
                <a:pt x="36" y="186"/>
              </a:cubicBezTo>
              <a:cubicBezTo>
                <a:pt x="37" y="187"/>
                <a:pt x="37" y="189"/>
                <a:pt x="38" y="191"/>
              </a:cubicBezTo>
              <a:cubicBezTo>
                <a:pt x="39" y="193"/>
                <a:pt x="41" y="194"/>
                <a:pt x="42" y="196"/>
              </a:cubicBezTo>
              <a:cubicBezTo>
                <a:pt x="43" y="198"/>
                <a:pt x="43" y="203"/>
                <a:pt x="43" y="205"/>
              </a:cubicBezTo>
              <a:cubicBezTo>
                <a:pt x="43" y="207"/>
                <a:pt x="40" y="209"/>
                <a:pt x="39" y="210"/>
              </a:cubicBezTo>
              <a:cubicBezTo>
                <a:pt x="38" y="211"/>
                <a:pt x="36" y="210"/>
                <a:pt x="34" y="210"/>
              </a:cubicBezTo>
              <a:cubicBezTo>
                <a:pt x="32" y="210"/>
                <a:pt x="30" y="211"/>
                <a:pt x="29" y="210"/>
              </a:cubicBezTo>
              <a:cubicBezTo>
                <a:pt x="28" y="209"/>
                <a:pt x="28" y="206"/>
                <a:pt x="27" y="204"/>
              </a:cubicBezTo>
              <a:cubicBezTo>
                <a:pt x="26" y="202"/>
                <a:pt x="25" y="200"/>
                <a:pt x="24" y="200"/>
              </a:cubicBezTo>
              <a:cubicBezTo>
                <a:pt x="23" y="200"/>
                <a:pt x="22" y="204"/>
                <a:pt x="20" y="205"/>
              </a:cubicBezTo>
              <a:cubicBezTo>
                <a:pt x="18" y="206"/>
                <a:pt x="15" y="206"/>
                <a:pt x="14" y="207"/>
              </a:cubicBezTo>
              <a:cubicBezTo>
                <a:pt x="13" y="208"/>
                <a:pt x="15" y="212"/>
                <a:pt x="14" y="213"/>
              </a:cubicBezTo>
              <a:cubicBezTo>
                <a:pt x="13" y="214"/>
                <a:pt x="11" y="214"/>
                <a:pt x="10" y="215"/>
              </a:cubicBezTo>
              <a:cubicBezTo>
                <a:pt x="9" y="216"/>
                <a:pt x="6" y="217"/>
                <a:pt x="4" y="217"/>
              </a:cubicBezTo>
              <a:cubicBezTo>
                <a:pt x="2" y="217"/>
                <a:pt x="0" y="217"/>
                <a:pt x="0" y="218"/>
              </a:cubicBezTo>
              <a:cubicBezTo>
                <a:pt x="0" y="219"/>
                <a:pt x="2" y="221"/>
                <a:pt x="3" y="223"/>
              </a:cubicBezTo>
              <a:cubicBezTo>
                <a:pt x="4" y="225"/>
                <a:pt x="6" y="227"/>
                <a:pt x="7" y="229"/>
              </a:cubicBezTo>
              <a:cubicBezTo>
                <a:pt x="8" y="231"/>
                <a:pt x="8" y="231"/>
                <a:pt x="8" y="233"/>
              </a:cubicBezTo>
              <a:cubicBezTo>
                <a:pt x="8" y="235"/>
                <a:pt x="9" y="236"/>
                <a:pt x="8" y="239"/>
              </a:cubicBezTo>
              <a:cubicBezTo>
                <a:pt x="7" y="242"/>
                <a:pt x="5" y="247"/>
                <a:pt x="5" y="249"/>
              </a:cubicBezTo>
              <a:cubicBezTo>
                <a:pt x="5" y="251"/>
                <a:pt x="4" y="253"/>
                <a:pt x="5" y="253"/>
              </a:cubicBezTo>
              <a:cubicBezTo>
                <a:pt x="6" y="253"/>
                <a:pt x="12" y="251"/>
                <a:pt x="13" y="250"/>
              </a:cubicBezTo>
              <a:cubicBezTo>
                <a:pt x="14" y="249"/>
                <a:pt x="12" y="247"/>
                <a:pt x="14" y="246"/>
              </a:cubicBezTo>
              <a:cubicBezTo>
                <a:pt x="16" y="245"/>
                <a:pt x="26" y="243"/>
                <a:pt x="28" y="243"/>
              </a:cubicBezTo>
              <a:cubicBezTo>
                <a:pt x="30" y="243"/>
                <a:pt x="27" y="247"/>
                <a:pt x="28" y="248"/>
              </a:cubicBezTo>
              <a:cubicBezTo>
                <a:pt x="29" y="249"/>
                <a:pt x="34" y="248"/>
                <a:pt x="36" y="248"/>
              </a:cubicBezTo>
              <a:cubicBezTo>
                <a:pt x="38" y="248"/>
                <a:pt x="40" y="249"/>
                <a:pt x="41" y="248"/>
              </a:cubicBezTo>
              <a:cubicBezTo>
                <a:pt x="42" y="247"/>
                <a:pt x="41" y="245"/>
                <a:pt x="40" y="244"/>
              </a:cubicBezTo>
              <a:cubicBezTo>
                <a:pt x="39" y="243"/>
                <a:pt x="37" y="241"/>
                <a:pt x="38" y="240"/>
              </a:cubicBezTo>
              <a:cubicBezTo>
                <a:pt x="39" y="239"/>
                <a:pt x="47" y="239"/>
                <a:pt x="48" y="240"/>
              </a:cubicBezTo>
              <a:cubicBezTo>
                <a:pt x="49" y="241"/>
                <a:pt x="44" y="242"/>
                <a:pt x="43" y="244"/>
              </a:cubicBezTo>
              <a:cubicBezTo>
                <a:pt x="42" y="246"/>
                <a:pt x="40" y="249"/>
                <a:pt x="41" y="250"/>
              </a:cubicBezTo>
              <a:cubicBezTo>
                <a:pt x="42" y="251"/>
                <a:pt x="47" y="251"/>
                <a:pt x="49" y="250"/>
              </a:cubicBezTo>
              <a:cubicBezTo>
                <a:pt x="51" y="249"/>
                <a:pt x="51" y="244"/>
                <a:pt x="52" y="243"/>
              </a:cubicBezTo>
              <a:cubicBezTo>
                <a:pt x="53" y="242"/>
                <a:pt x="58" y="240"/>
                <a:pt x="58" y="241"/>
              </a:cubicBezTo>
              <a:cubicBezTo>
                <a:pt x="58" y="242"/>
                <a:pt x="54" y="246"/>
                <a:pt x="54" y="247"/>
              </a:cubicBezTo>
              <a:cubicBezTo>
                <a:pt x="54" y="248"/>
                <a:pt x="57" y="247"/>
                <a:pt x="58" y="246"/>
              </a:cubicBezTo>
              <a:cubicBezTo>
                <a:pt x="59" y="245"/>
                <a:pt x="61" y="244"/>
                <a:pt x="62" y="243"/>
              </a:cubicBezTo>
              <a:cubicBezTo>
                <a:pt x="63" y="242"/>
                <a:pt x="66" y="241"/>
                <a:pt x="66" y="241"/>
              </a:cubicBezTo>
              <a:cubicBezTo>
                <a:pt x="66" y="241"/>
                <a:pt x="63" y="243"/>
                <a:pt x="62" y="244"/>
              </a:cubicBezTo>
              <a:cubicBezTo>
                <a:pt x="61" y="245"/>
                <a:pt x="60" y="247"/>
                <a:pt x="60" y="248"/>
              </a:cubicBezTo>
              <a:cubicBezTo>
                <a:pt x="60" y="249"/>
                <a:pt x="59" y="253"/>
                <a:pt x="62" y="252"/>
              </a:cubicBezTo>
              <a:cubicBezTo>
                <a:pt x="65" y="251"/>
                <a:pt x="74" y="242"/>
                <a:pt x="76" y="241"/>
              </a:cubicBezTo>
              <a:cubicBezTo>
                <a:pt x="78" y="240"/>
                <a:pt x="72" y="247"/>
                <a:pt x="73" y="248"/>
              </a:cubicBezTo>
              <a:cubicBezTo>
                <a:pt x="74" y="249"/>
                <a:pt x="79" y="249"/>
                <a:pt x="80" y="250"/>
              </a:cubicBezTo>
              <a:cubicBezTo>
                <a:pt x="81" y="251"/>
                <a:pt x="80" y="255"/>
                <a:pt x="80" y="255"/>
              </a:cubicBezTo>
              <a:cubicBezTo>
                <a:pt x="80" y="255"/>
                <a:pt x="80" y="252"/>
                <a:pt x="80" y="253"/>
              </a:cubicBezTo>
              <a:cubicBezTo>
                <a:pt x="80" y="254"/>
                <a:pt x="81" y="258"/>
                <a:pt x="82" y="259"/>
              </a:cubicBezTo>
              <a:cubicBezTo>
                <a:pt x="83" y="260"/>
                <a:pt x="85" y="259"/>
                <a:pt x="86" y="258"/>
              </a:cubicBezTo>
              <a:cubicBezTo>
                <a:pt x="87" y="257"/>
                <a:pt x="86" y="253"/>
                <a:pt x="87" y="251"/>
              </a:cubicBezTo>
              <a:cubicBezTo>
                <a:pt x="88" y="249"/>
                <a:pt x="89" y="247"/>
                <a:pt x="90" y="247"/>
              </a:cubicBezTo>
              <a:cubicBezTo>
                <a:pt x="91" y="247"/>
                <a:pt x="92" y="247"/>
                <a:pt x="94" y="248"/>
              </a:cubicBezTo>
              <a:cubicBezTo>
                <a:pt x="96" y="249"/>
                <a:pt x="96" y="250"/>
                <a:pt x="101" y="252"/>
              </a:cubicBezTo>
              <a:cubicBezTo>
                <a:pt x="106" y="254"/>
                <a:pt x="120" y="259"/>
                <a:pt x="124" y="259"/>
              </a:cubicBezTo>
              <a:cubicBezTo>
                <a:pt x="128" y="259"/>
                <a:pt x="127" y="254"/>
                <a:pt x="127" y="251"/>
              </a:cubicBezTo>
              <a:cubicBezTo>
                <a:pt x="127" y="248"/>
                <a:pt x="126" y="245"/>
                <a:pt x="126" y="243"/>
              </a:cubicBezTo>
              <a:cubicBezTo>
                <a:pt x="126" y="241"/>
                <a:pt x="126" y="242"/>
                <a:pt x="125" y="241"/>
              </a:cubicBezTo>
              <a:cubicBezTo>
                <a:pt x="124" y="240"/>
                <a:pt x="122" y="238"/>
                <a:pt x="122" y="238"/>
              </a:cubicBezTo>
              <a:cubicBezTo>
                <a:pt x="122" y="238"/>
                <a:pt x="123" y="239"/>
                <a:pt x="122" y="241"/>
              </a:cubicBezTo>
              <a:cubicBezTo>
                <a:pt x="121" y="243"/>
                <a:pt x="118" y="248"/>
                <a:pt x="118" y="248"/>
              </a:cubicBezTo>
              <a:cubicBezTo>
                <a:pt x="118" y="248"/>
                <a:pt x="120" y="244"/>
                <a:pt x="120" y="244"/>
              </a:cubicBezTo>
              <a:cubicBezTo>
                <a:pt x="120" y="244"/>
                <a:pt x="118" y="247"/>
                <a:pt x="117" y="247"/>
              </a:cubicBezTo>
              <a:cubicBezTo>
                <a:pt x="116" y="247"/>
                <a:pt x="116" y="243"/>
                <a:pt x="116" y="242"/>
              </a:cubicBezTo>
              <a:cubicBezTo>
                <a:pt x="116" y="241"/>
                <a:pt x="116" y="240"/>
                <a:pt x="116" y="238"/>
              </a:cubicBezTo>
              <a:cubicBezTo>
                <a:pt x="116" y="236"/>
                <a:pt x="115" y="228"/>
                <a:pt x="116" y="227"/>
              </a:cubicBezTo>
              <a:cubicBezTo>
                <a:pt x="117" y="226"/>
                <a:pt x="120" y="232"/>
                <a:pt x="122" y="233"/>
              </a:cubicBezTo>
              <a:cubicBezTo>
                <a:pt x="124" y="234"/>
                <a:pt x="127" y="235"/>
                <a:pt x="129" y="233"/>
              </a:cubicBezTo>
              <a:cubicBezTo>
                <a:pt x="131" y="231"/>
                <a:pt x="135" y="223"/>
                <a:pt x="136" y="220"/>
              </a:cubicBezTo>
              <a:cubicBezTo>
                <a:pt x="137" y="217"/>
                <a:pt x="138" y="216"/>
                <a:pt x="137" y="215"/>
              </a:cubicBezTo>
              <a:cubicBezTo>
                <a:pt x="136" y="214"/>
                <a:pt x="132" y="214"/>
                <a:pt x="130" y="213"/>
              </a:cubicBezTo>
              <a:cubicBezTo>
                <a:pt x="128" y="212"/>
                <a:pt x="127" y="211"/>
                <a:pt x="127" y="210"/>
              </a:cubicBezTo>
              <a:cubicBezTo>
                <a:pt x="127" y="209"/>
                <a:pt x="131" y="207"/>
                <a:pt x="132" y="206"/>
              </a:cubicBezTo>
              <a:cubicBezTo>
                <a:pt x="133" y="205"/>
                <a:pt x="135" y="207"/>
                <a:pt x="136" y="206"/>
              </a:cubicBezTo>
              <a:cubicBezTo>
                <a:pt x="137" y="205"/>
                <a:pt x="136" y="203"/>
                <a:pt x="138" y="202"/>
              </a:cubicBezTo>
              <a:cubicBezTo>
                <a:pt x="140" y="201"/>
                <a:pt x="145" y="203"/>
                <a:pt x="147" y="202"/>
              </a:cubicBezTo>
              <a:cubicBezTo>
                <a:pt x="149" y="201"/>
                <a:pt x="150" y="197"/>
                <a:pt x="152" y="196"/>
              </a:cubicBezTo>
              <a:cubicBezTo>
                <a:pt x="154" y="195"/>
                <a:pt x="157" y="198"/>
                <a:pt x="157" y="196"/>
              </a:cubicBezTo>
              <a:cubicBezTo>
                <a:pt x="157" y="194"/>
                <a:pt x="154" y="185"/>
                <a:pt x="154" y="183"/>
              </a:cubicBezTo>
              <a:cubicBezTo>
                <a:pt x="154" y="181"/>
                <a:pt x="157" y="184"/>
                <a:pt x="158" y="183"/>
              </a:cubicBezTo>
              <a:cubicBezTo>
                <a:pt x="159" y="182"/>
                <a:pt x="160" y="179"/>
                <a:pt x="159" y="178"/>
              </a:cubicBezTo>
              <a:cubicBezTo>
                <a:pt x="158" y="177"/>
                <a:pt x="156" y="176"/>
                <a:pt x="154" y="174"/>
              </a:cubicBezTo>
              <a:cubicBezTo>
                <a:pt x="152" y="172"/>
                <a:pt x="146" y="166"/>
                <a:pt x="146" y="164"/>
              </a:cubicBezTo>
              <a:cubicBezTo>
                <a:pt x="146" y="162"/>
                <a:pt x="151" y="163"/>
                <a:pt x="152" y="159"/>
              </a:cubicBezTo>
              <a:cubicBezTo>
                <a:pt x="153" y="155"/>
                <a:pt x="153" y="142"/>
                <a:pt x="152" y="139"/>
              </a:cubicBezTo>
              <a:cubicBezTo>
                <a:pt x="151" y="136"/>
                <a:pt x="149" y="139"/>
                <a:pt x="147" y="138"/>
              </a:cubicBezTo>
              <a:cubicBezTo>
                <a:pt x="145" y="137"/>
                <a:pt x="143" y="137"/>
                <a:pt x="141" y="135"/>
              </a:cubicBezTo>
              <a:cubicBezTo>
                <a:pt x="139" y="133"/>
                <a:pt x="138" y="128"/>
                <a:pt x="135" y="126"/>
              </a:cubicBezTo>
              <a:cubicBezTo>
                <a:pt x="132" y="124"/>
                <a:pt x="122" y="124"/>
                <a:pt x="119" y="124"/>
              </a:cubicBezTo>
              <a:cubicBezTo>
                <a:pt x="116" y="124"/>
                <a:pt x="117" y="123"/>
                <a:pt x="116" y="123"/>
              </a:cubicBezTo>
              <a:cubicBezTo>
                <a:pt x="115" y="123"/>
                <a:pt x="116" y="122"/>
                <a:pt x="115" y="121"/>
              </a:cubicBezTo>
              <a:cubicBezTo>
                <a:pt x="114" y="120"/>
                <a:pt x="113" y="119"/>
                <a:pt x="112" y="118"/>
              </a:cubicBezTo>
              <a:cubicBezTo>
                <a:pt x="111" y="117"/>
                <a:pt x="111" y="114"/>
                <a:pt x="110" y="113"/>
              </a:cubicBezTo>
              <a:cubicBezTo>
                <a:pt x="109" y="112"/>
                <a:pt x="108" y="112"/>
                <a:pt x="107" y="111"/>
              </a:cubicBezTo>
              <a:cubicBezTo>
                <a:pt x="106" y="110"/>
                <a:pt x="106" y="106"/>
                <a:pt x="106" y="104"/>
              </a:cubicBezTo>
              <a:cubicBezTo>
                <a:pt x="106" y="102"/>
                <a:pt x="105" y="101"/>
                <a:pt x="104" y="100"/>
              </a:cubicBezTo>
              <a:cubicBezTo>
                <a:pt x="103" y="99"/>
                <a:pt x="102" y="99"/>
                <a:pt x="102" y="98"/>
              </a:cubicBezTo>
              <a:cubicBezTo>
                <a:pt x="102" y="97"/>
                <a:pt x="101" y="99"/>
                <a:pt x="101" y="96"/>
              </a:cubicBezTo>
              <a:cubicBezTo>
                <a:pt x="101" y="93"/>
                <a:pt x="106" y="85"/>
                <a:pt x="105" y="81"/>
              </a:cubicBezTo>
              <a:cubicBezTo>
                <a:pt x="104" y="77"/>
                <a:pt x="97" y="71"/>
                <a:pt x="95" y="69"/>
              </a:cubicBezTo>
              <a:cubicBezTo>
                <a:pt x="93" y="67"/>
                <a:pt x="94" y="67"/>
                <a:pt x="94" y="66"/>
              </a:cubicBezTo>
              <a:cubicBezTo>
                <a:pt x="94" y="65"/>
                <a:pt x="94" y="62"/>
                <a:pt x="95" y="61"/>
              </a:cubicBezTo>
              <a:cubicBezTo>
                <a:pt x="96" y="60"/>
                <a:pt x="100" y="60"/>
                <a:pt x="101" y="59"/>
              </a:cubicBezTo>
              <a:cubicBezTo>
                <a:pt x="102" y="58"/>
                <a:pt x="102" y="55"/>
                <a:pt x="103" y="53"/>
              </a:cubicBezTo>
              <a:cubicBezTo>
                <a:pt x="104" y="51"/>
                <a:pt x="109" y="50"/>
                <a:pt x="110" y="48"/>
              </a:cubicBezTo>
              <a:cubicBezTo>
                <a:pt x="111" y="46"/>
                <a:pt x="112" y="45"/>
                <a:pt x="112" y="43"/>
              </a:cubicBezTo>
              <a:cubicBezTo>
                <a:pt x="112" y="41"/>
                <a:pt x="112" y="35"/>
                <a:pt x="111" y="33"/>
              </a:cubicBezTo>
              <a:cubicBezTo>
                <a:pt x="110" y="31"/>
                <a:pt x="109" y="34"/>
                <a:pt x="107" y="33"/>
              </a:cubicBezTo>
              <a:cubicBezTo>
                <a:pt x="105" y="32"/>
                <a:pt x="102" y="31"/>
                <a:pt x="101" y="29"/>
              </a:cubicBezTo>
              <a:cubicBezTo>
                <a:pt x="100" y="27"/>
                <a:pt x="101" y="21"/>
                <a:pt x="101" y="19"/>
              </a:cubicBezTo>
              <a:cubicBezTo>
                <a:pt x="101" y="17"/>
                <a:pt x="99" y="16"/>
                <a:pt x="98" y="14"/>
              </a:cubicBezTo>
              <a:cubicBezTo>
                <a:pt x="97" y="12"/>
                <a:pt x="95" y="10"/>
                <a:pt x="94" y="8"/>
              </a:cubicBezTo>
              <a:cubicBezTo>
                <a:pt x="93" y="6"/>
                <a:pt x="93" y="3"/>
                <a:pt x="91" y="2"/>
              </a:cubicBezTo>
              <a:cubicBezTo>
                <a:pt x="89" y="1"/>
                <a:pt x="85" y="0"/>
                <a:pt x="83" y="0"/>
              </a:cubicBezTo>
              <a:close/>
            </a:path>
          </a:pathLst>
        </a:custGeom>
        <a:solidFill>
          <a:srgbClr val="DBEEF4"/>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9</xdr:col>
      <xdr:colOff>180975</xdr:colOff>
      <xdr:row>25</xdr:row>
      <xdr:rowOff>95250</xdr:rowOff>
    </xdr:from>
    <xdr:to>
      <xdr:col>11</xdr:col>
      <xdr:colOff>228600</xdr:colOff>
      <xdr:row>35</xdr:row>
      <xdr:rowOff>123825</xdr:rowOff>
    </xdr:to>
    <xdr:sp macro="" textlink="">
      <xdr:nvSpPr>
        <xdr:cNvPr id="72" name="Freeform 71">
          <a:extLst>
            <a:ext uri="{FF2B5EF4-FFF2-40B4-BE49-F238E27FC236}">
              <a16:creationId xmlns:a16="http://schemas.microsoft.com/office/drawing/2014/main" id="{240C77F3-C98D-4236-A55C-759F929C0820}"/>
            </a:ext>
          </a:extLst>
        </xdr:cNvPr>
        <xdr:cNvSpPr>
          <a:spLocks/>
        </xdr:cNvSpPr>
      </xdr:nvSpPr>
      <xdr:spPr bwMode="auto">
        <a:xfrm>
          <a:off x="5686425" y="4457700"/>
          <a:ext cx="1419225" cy="1743075"/>
        </a:xfrm>
        <a:custGeom>
          <a:avLst/>
          <a:gdLst>
            <a:gd name="T0" fmla="*/ 2147483646 w 149"/>
            <a:gd name="T1" fmla="*/ 0 h 183"/>
            <a:gd name="T2" fmla="*/ 2147483646 w 149"/>
            <a:gd name="T3" fmla="*/ 2147483646 h 183"/>
            <a:gd name="T4" fmla="*/ 2147483646 w 149"/>
            <a:gd name="T5" fmla="*/ 2147483646 h 183"/>
            <a:gd name="T6" fmla="*/ 2147483646 w 149"/>
            <a:gd name="T7" fmla="*/ 2147483646 h 183"/>
            <a:gd name="T8" fmla="*/ 2147483646 w 149"/>
            <a:gd name="T9" fmla="*/ 2147483646 h 183"/>
            <a:gd name="T10" fmla="*/ 2147483646 w 149"/>
            <a:gd name="T11" fmla="*/ 2147483646 h 183"/>
            <a:gd name="T12" fmla="*/ 2147483646 w 149"/>
            <a:gd name="T13" fmla="*/ 2147483646 h 183"/>
            <a:gd name="T14" fmla="*/ 2147483646 w 149"/>
            <a:gd name="T15" fmla="*/ 2147483646 h 183"/>
            <a:gd name="T16" fmla="*/ 2147483646 w 149"/>
            <a:gd name="T17" fmla="*/ 2147483646 h 183"/>
            <a:gd name="T18" fmla="*/ 2147483646 w 149"/>
            <a:gd name="T19" fmla="*/ 2147483646 h 183"/>
            <a:gd name="T20" fmla="*/ 2147483646 w 149"/>
            <a:gd name="T21" fmla="*/ 2147483646 h 183"/>
            <a:gd name="T22" fmla="*/ 2147483646 w 149"/>
            <a:gd name="T23" fmla="*/ 2147483646 h 183"/>
            <a:gd name="T24" fmla="*/ 2147483646 w 149"/>
            <a:gd name="T25" fmla="*/ 2147483646 h 183"/>
            <a:gd name="T26" fmla="*/ 2147483646 w 149"/>
            <a:gd name="T27" fmla="*/ 2147483646 h 183"/>
            <a:gd name="T28" fmla="*/ 2147483646 w 149"/>
            <a:gd name="T29" fmla="*/ 2147483646 h 183"/>
            <a:gd name="T30" fmla="*/ 2147483646 w 149"/>
            <a:gd name="T31" fmla="*/ 2147483646 h 183"/>
            <a:gd name="T32" fmla="*/ 2147483646 w 149"/>
            <a:gd name="T33" fmla="*/ 2147483646 h 183"/>
            <a:gd name="T34" fmla="*/ 2147483646 w 149"/>
            <a:gd name="T35" fmla="*/ 2147483646 h 183"/>
            <a:gd name="T36" fmla="*/ 2147483646 w 149"/>
            <a:gd name="T37" fmla="*/ 2147483646 h 183"/>
            <a:gd name="T38" fmla="*/ 2147483646 w 149"/>
            <a:gd name="T39" fmla="*/ 2147483646 h 183"/>
            <a:gd name="T40" fmla="*/ 2147483646 w 149"/>
            <a:gd name="T41" fmla="*/ 2147483646 h 183"/>
            <a:gd name="T42" fmla="*/ 2147483646 w 149"/>
            <a:gd name="T43" fmla="*/ 2147483646 h 183"/>
            <a:gd name="T44" fmla="*/ 2147483646 w 149"/>
            <a:gd name="T45" fmla="*/ 2147483646 h 183"/>
            <a:gd name="T46" fmla="*/ 2147483646 w 149"/>
            <a:gd name="T47" fmla="*/ 2147483646 h 183"/>
            <a:gd name="T48" fmla="*/ 2147483646 w 149"/>
            <a:gd name="T49" fmla="*/ 2147483646 h 183"/>
            <a:gd name="T50" fmla="*/ 2147483646 w 149"/>
            <a:gd name="T51" fmla="*/ 2147483646 h 183"/>
            <a:gd name="T52" fmla="*/ 2147483646 w 149"/>
            <a:gd name="T53" fmla="*/ 2147483646 h 183"/>
            <a:gd name="T54" fmla="*/ 2147483646 w 149"/>
            <a:gd name="T55" fmla="*/ 2147483646 h 183"/>
            <a:gd name="T56" fmla="*/ 2147483646 w 149"/>
            <a:gd name="T57" fmla="*/ 2147483646 h 183"/>
            <a:gd name="T58" fmla="*/ 2147483646 w 149"/>
            <a:gd name="T59" fmla="*/ 2147483646 h 183"/>
            <a:gd name="T60" fmla="*/ 2147483646 w 149"/>
            <a:gd name="T61" fmla="*/ 2147483646 h 183"/>
            <a:gd name="T62" fmla="*/ 2147483646 w 149"/>
            <a:gd name="T63" fmla="*/ 2147483646 h 183"/>
            <a:gd name="T64" fmla="*/ 2147483646 w 149"/>
            <a:gd name="T65" fmla="*/ 2147483646 h 183"/>
            <a:gd name="T66" fmla="*/ 2147483646 w 149"/>
            <a:gd name="T67" fmla="*/ 2147483646 h 183"/>
            <a:gd name="T68" fmla="*/ 2147483646 w 149"/>
            <a:gd name="T69" fmla="*/ 2147483646 h 183"/>
            <a:gd name="T70" fmla="*/ 2147483646 w 149"/>
            <a:gd name="T71" fmla="*/ 2147483646 h 183"/>
            <a:gd name="T72" fmla="*/ 2147483646 w 149"/>
            <a:gd name="T73" fmla="*/ 2147483646 h 183"/>
            <a:gd name="T74" fmla="*/ 2147483646 w 149"/>
            <a:gd name="T75" fmla="*/ 2147483646 h 183"/>
            <a:gd name="T76" fmla="*/ 2147483646 w 149"/>
            <a:gd name="T77" fmla="*/ 2147483646 h 183"/>
            <a:gd name="T78" fmla="*/ 2147483646 w 149"/>
            <a:gd name="T79" fmla="*/ 2147483646 h 18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149" h="183">
              <a:moveTo>
                <a:pt x="107" y="2"/>
              </a:moveTo>
              <a:cubicBezTo>
                <a:pt x="104" y="1"/>
                <a:pt x="96" y="0"/>
                <a:pt x="93" y="0"/>
              </a:cubicBezTo>
              <a:cubicBezTo>
                <a:pt x="90" y="0"/>
                <a:pt x="89" y="0"/>
                <a:pt x="87" y="1"/>
              </a:cubicBezTo>
              <a:cubicBezTo>
                <a:pt x="85" y="2"/>
                <a:pt x="83" y="4"/>
                <a:pt x="82" y="5"/>
              </a:cubicBezTo>
              <a:cubicBezTo>
                <a:pt x="81" y="6"/>
                <a:pt x="79" y="7"/>
                <a:pt x="79" y="8"/>
              </a:cubicBezTo>
              <a:cubicBezTo>
                <a:pt x="79" y="9"/>
                <a:pt x="79" y="11"/>
                <a:pt x="79" y="13"/>
              </a:cubicBezTo>
              <a:cubicBezTo>
                <a:pt x="79" y="15"/>
                <a:pt x="79" y="16"/>
                <a:pt x="78" y="18"/>
              </a:cubicBezTo>
              <a:cubicBezTo>
                <a:pt x="77" y="20"/>
                <a:pt x="74" y="23"/>
                <a:pt x="73" y="27"/>
              </a:cubicBezTo>
              <a:cubicBezTo>
                <a:pt x="72" y="31"/>
                <a:pt x="71" y="37"/>
                <a:pt x="70" y="40"/>
              </a:cubicBezTo>
              <a:cubicBezTo>
                <a:pt x="69" y="43"/>
                <a:pt x="70" y="43"/>
                <a:pt x="67" y="44"/>
              </a:cubicBezTo>
              <a:cubicBezTo>
                <a:pt x="64" y="45"/>
                <a:pt x="55" y="45"/>
                <a:pt x="52" y="48"/>
              </a:cubicBezTo>
              <a:cubicBezTo>
                <a:pt x="49" y="51"/>
                <a:pt x="51" y="57"/>
                <a:pt x="50" y="60"/>
              </a:cubicBezTo>
              <a:cubicBezTo>
                <a:pt x="49" y="63"/>
                <a:pt x="48" y="61"/>
                <a:pt x="47" y="64"/>
              </a:cubicBezTo>
              <a:cubicBezTo>
                <a:pt x="46" y="67"/>
                <a:pt x="45" y="75"/>
                <a:pt x="45" y="78"/>
              </a:cubicBezTo>
              <a:cubicBezTo>
                <a:pt x="45" y="81"/>
                <a:pt x="48" y="80"/>
                <a:pt x="46" y="80"/>
              </a:cubicBezTo>
              <a:cubicBezTo>
                <a:pt x="44" y="80"/>
                <a:pt x="36" y="79"/>
                <a:pt x="33" y="80"/>
              </a:cubicBezTo>
              <a:cubicBezTo>
                <a:pt x="30" y="81"/>
                <a:pt x="30" y="84"/>
                <a:pt x="29" y="84"/>
              </a:cubicBezTo>
              <a:cubicBezTo>
                <a:pt x="28" y="84"/>
                <a:pt x="25" y="82"/>
                <a:pt x="24" y="83"/>
              </a:cubicBezTo>
              <a:cubicBezTo>
                <a:pt x="23" y="84"/>
                <a:pt x="21" y="88"/>
                <a:pt x="21" y="89"/>
              </a:cubicBezTo>
              <a:cubicBezTo>
                <a:pt x="21" y="90"/>
                <a:pt x="22" y="90"/>
                <a:pt x="21" y="91"/>
              </a:cubicBezTo>
              <a:cubicBezTo>
                <a:pt x="20" y="92"/>
                <a:pt x="15" y="92"/>
                <a:pt x="14" y="94"/>
              </a:cubicBezTo>
              <a:cubicBezTo>
                <a:pt x="13" y="96"/>
                <a:pt x="10" y="100"/>
                <a:pt x="12" y="103"/>
              </a:cubicBezTo>
              <a:cubicBezTo>
                <a:pt x="14" y="106"/>
                <a:pt x="22" y="112"/>
                <a:pt x="23" y="114"/>
              </a:cubicBezTo>
              <a:cubicBezTo>
                <a:pt x="24" y="116"/>
                <a:pt x="18" y="117"/>
                <a:pt x="16" y="118"/>
              </a:cubicBezTo>
              <a:cubicBezTo>
                <a:pt x="14" y="119"/>
                <a:pt x="14" y="117"/>
                <a:pt x="13" y="117"/>
              </a:cubicBezTo>
              <a:cubicBezTo>
                <a:pt x="12" y="117"/>
                <a:pt x="12" y="119"/>
                <a:pt x="12" y="121"/>
              </a:cubicBezTo>
              <a:cubicBezTo>
                <a:pt x="12" y="123"/>
                <a:pt x="13" y="125"/>
                <a:pt x="14" y="128"/>
              </a:cubicBezTo>
              <a:cubicBezTo>
                <a:pt x="15" y="131"/>
                <a:pt x="15" y="137"/>
                <a:pt x="15" y="139"/>
              </a:cubicBezTo>
              <a:cubicBezTo>
                <a:pt x="15" y="141"/>
                <a:pt x="16" y="140"/>
                <a:pt x="14" y="142"/>
              </a:cubicBezTo>
              <a:cubicBezTo>
                <a:pt x="12" y="144"/>
                <a:pt x="4" y="147"/>
                <a:pt x="2" y="150"/>
              </a:cubicBezTo>
              <a:cubicBezTo>
                <a:pt x="0" y="153"/>
                <a:pt x="1" y="158"/>
                <a:pt x="3" y="161"/>
              </a:cubicBezTo>
              <a:cubicBezTo>
                <a:pt x="5" y="164"/>
                <a:pt x="11" y="162"/>
                <a:pt x="14" y="165"/>
              </a:cubicBezTo>
              <a:cubicBezTo>
                <a:pt x="17" y="168"/>
                <a:pt x="22" y="179"/>
                <a:pt x="24" y="181"/>
              </a:cubicBezTo>
              <a:cubicBezTo>
                <a:pt x="26" y="183"/>
                <a:pt x="27" y="178"/>
                <a:pt x="28" y="176"/>
              </a:cubicBezTo>
              <a:cubicBezTo>
                <a:pt x="29" y="174"/>
                <a:pt x="28" y="172"/>
                <a:pt x="29" y="171"/>
              </a:cubicBezTo>
              <a:cubicBezTo>
                <a:pt x="30" y="170"/>
                <a:pt x="33" y="170"/>
                <a:pt x="35" y="169"/>
              </a:cubicBezTo>
              <a:cubicBezTo>
                <a:pt x="37" y="168"/>
                <a:pt x="42" y="166"/>
                <a:pt x="44" y="165"/>
              </a:cubicBezTo>
              <a:cubicBezTo>
                <a:pt x="46" y="164"/>
                <a:pt x="46" y="163"/>
                <a:pt x="47" y="163"/>
              </a:cubicBezTo>
              <a:cubicBezTo>
                <a:pt x="48" y="163"/>
                <a:pt x="51" y="162"/>
                <a:pt x="51" y="163"/>
              </a:cubicBezTo>
              <a:cubicBezTo>
                <a:pt x="51" y="164"/>
                <a:pt x="47" y="167"/>
                <a:pt x="47" y="168"/>
              </a:cubicBezTo>
              <a:cubicBezTo>
                <a:pt x="47" y="169"/>
                <a:pt x="50" y="170"/>
                <a:pt x="51" y="170"/>
              </a:cubicBezTo>
              <a:cubicBezTo>
                <a:pt x="52" y="170"/>
                <a:pt x="52" y="172"/>
                <a:pt x="54" y="171"/>
              </a:cubicBezTo>
              <a:cubicBezTo>
                <a:pt x="56" y="170"/>
                <a:pt x="63" y="164"/>
                <a:pt x="66" y="162"/>
              </a:cubicBezTo>
              <a:cubicBezTo>
                <a:pt x="69" y="160"/>
                <a:pt x="70" y="161"/>
                <a:pt x="71" y="161"/>
              </a:cubicBezTo>
              <a:cubicBezTo>
                <a:pt x="72" y="161"/>
                <a:pt x="73" y="161"/>
                <a:pt x="74" y="161"/>
              </a:cubicBezTo>
              <a:cubicBezTo>
                <a:pt x="75" y="161"/>
                <a:pt x="75" y="160"/>
                <a:pt x="76" y="160"/>
              </a:cubicBezTo>
              <a:cubicBezTo>
                <a:pt x="77" y="160"/>
                <a:pt x="80" y="161"/>
                <a:pt x="81" y="162"/>
              </a:cubicBezTo>
              <a:cubicBezTo>
                <a:pt x="82" y="163"/>
                <a:pt x="83" y="165"/>
                <a:pt x="85" y="165"/>
              </a:cubicBezTo>
              <a:cubicBezTo>
                <a:pt x="87" y="165"/>
                <a:pt x="89" y="164"/>
                <a:pt x="91" y="164"/>
              </a:cubicBezTo>
              <a:cubicBezTo>
                <a:pt x="93" y="164"/>
                <a:pt x="96" y="164"/>
                <a:pt x="99" y="164"/>
              </a:cubicBezTo>
              <a:cubicBezTo>
                <a:pt x="102" y="164"/>
                <a:pt x="108" y="162"/>
                <a:pt x="110" y="161"/>
              </a:cubicBezTo>
              <a:cubicBezTo>
                <a:pt x="112" y="160"/>
                <a:pt x="110" y="157"/>
                <a:pt x="111" y="155"/>
              </a:cubicBezTo>
              <a:cubicBezTo>
                <a:pt x="112" y="153"/>
                <a:pt x="116" y="148"/>
                <a:pt x="118" y="146"/>
              </a:cubicBezTo>
              <a:cubicBezTo>
                <a:pt x="120" y="144"/>
                <a:pt x="121" y="145"/>
                <a:pt x="122" y="144"/>
              </a:cubicBezTo>
              <a:cubicBezTo>
                <a:pt x="123" y="143"/>
                <a:pt x="124" y="143"/>
                <a:pt x="126" y="143"/>
              </a:cubicBezTo>
              <a:cubicBezTo>
                <a:pt x="128" y="143"/>
                <a:pt x="131" y="143"/>
                <a:pt x="133" y="142"/>
              </a:cubicBezTo>
              <a:cubicBezTo>
                <a:pt x="135" y="141"/>
                <a:pt x="136" y="139"/>
                <a:pt x="137" y="138"/>
              </a:cubicBezTo>
              <a:cubicBezTo>
                <a:pt x="138" y="137"/>
                <a:pt x="141" y="135"/>
                <a:pt x="141" y="134"/>
              </a:cubicBezTo>
              <a:cubicBezTo>
                <a:pt x="141" y="133"/>
                <a:pt x="139" y="131"/>
                <a:pt x="140" y="129"/>
              </a:cubicBezTo>
              <a:cubicBezTo>
                <a:pt x="141" y="127"/>
                <a:pt x="145" y="122"/>
                <a:pt x="146" y="120"/>
              </a:cubicBezTo>
              <a:cubicBezTo>
                <a:pt x="147" y="118"/>
                <a:pt x="147" y="118"/>
                <a:pt x="147" y="117"/>
              </a:cubicBezTo>
              <a:cubicBezTo>
                <a:pt x="147" y="116"/>
                <a:pt x="149" y="115"/>
                <a:pt x="149" y="114"/>
              </a:cubicBezTo>
              <a:cubicBezTo>
                <a:pt x="149" y="113"/>
                <a:pt x="147" y="111"/>
                <a:pt x="147" y="109"/>
              </a:cubicBezTo>
              <a:cubicBezTo>
                <a:pt x="147" y="107"/>
                <a:pt x="148" y="102"/>
                <a:pt x="146" y="100"/>
              </a:cubicBezTo>
              <a:cubicBezTo>
                <a:pt x="144" y="98"/>
                <a:pt x="140" y="95"/>
                <a:pt x="136" y="94"/>
              </a:cubicBezTo>
              <a:cubicBezTo>
                <a:pt x="132" y="93"/>
                <a:pt x="126" y="92"/>
                <a:pt x="124" y="91"/>
              </a:cubicBezTo>
              <a:cubicBezTo>
                <a:pt x="122" y="90"/>
                <a:pt x="123" y="90"/>
                <a:pt x="123" y="89"/>
              </a:cubicBezTo>
              <a:cubicBezTo>
                <a:pt x="123" y="88"/>
                <a:pt x="122" y="88"/>
                <a:pt x="122" y="86"/>
              </a:cubicBezTo>
              <a:cubicBezTo>
                <a:pt x="122" y="84"/>
                <a:pt x="122" y="82"/>
                <a:pt x="122" y="78"/>
              </a:cubicBezTo>
              <a:cubicBezTo>
                <a:pt x="122" y="74"/>
                <a:pt x="121" y="66"/>
                <a:pt x="122" y="62"/>
              </a:cubicBezTo>
              <a:cubicBezTo>
                <a:pt x="123" y="58"/>
                <a:pt x="125" y="56"/>
                <a:pt x="126" y="53"/>
              </a:cubicBezTo>
              <a:cubicBezTo>
                <a:pt x="127" y="50"/>
                <a:pt x="127" y="46"/>
                <a:pt x="127" y="43"/>
              </a:cubicBezTo>
              <a:cubicBezTo>
                <a:pt x="127" y="40"/>
                <a:pt x="129" y="39"/>
                <a:pt x="128" y="37"/>
              </a:cubicBezTo>
              <a:cubicBezTo>
                <a:pt x="127" y="35"/>
                <a:pt x="124" y="31"/>
                <a:pt x="123" y="29"/>
              </a:cubicBezTo>
              <a:cubicBezTo>
                <a:pt x="122" y="27"/>
                <a:pt x="122" y="27"/>
                <a:pt x="121" y="26"/>
              </a:cubicBezTo>
              <a:cubicBezTo>
                <a:pt x="120" y="25"/>
                <a:pt x="117" y="25"/>
                <a:pt x="115" y="24"/>
              </a:cubicBezTo>
              <a:cubicBezTo>
                <a:pt x="113" y="23"/>
                <a:pt x="111" y="24"/>
                <a:pt x="110" y="22"/>
              </a:cubicBezTo>
              <a:cubicBezTo>
                <a:pt x="109" y="20"/>
                <a:pt x="110" y="16"/>
                <a:pt x="110" y="13"/>
              </a:cubicBezTo>
              <a:cubicBezTo>
                <a:pt x="110" y="10"/>
                <a:pt x="111" y="7"/>
                <a:pt x="110" y="5"/>
              </a:cubicBezTo>
              <a:cubicBezTo>
                <a:pt x="109" y="3"/>
                <a:pt x="110" y="3"/>
                <a:pt x="107" y="2"/>
              </a:cubicBezTo>
              <a:close/>
            </a:path>
          </a:pathLst>
        </a:custGeom>
        <a:solidFill>
          <a:srgbClr val="31859C"/>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15</xdr:col>
      <xdr:colOff>536575</xdr:colOff>
      <xdr:row>24</xdr:row>
      <xdr:rowOff>19050</xdr:rowOff>
    </xdr:from>
    <xdr:to>
      <xdr:col>16</xdr:col>
      <xdr:colOff>555625</xdr:colOff>
      <xdr:row>26</xdr:row>
      <xdr:rowOff>3237</xdr:rowOff>
    </xdr:to>
    <xdr:sp macro="" textlink="">
      <xdr:nvSpPr>
        <xdr:cNvPr id="73" name="Text Box 72">
          <a:extLst>
            <a:ext uri="{FF2B5EF4-FFF2-40B4-BE49-F238E27FC236}">
              <a16:creationId xmlns:a16="http://schemas.microsoft.com/office/drawing/2014/main" id="{F185D3CA-30BB-4253-96D9-1FC06E6B1E7D}"/>
            </a:ext>
          </a:extLst>
        </xdr:cNvPr>
        <xdr:cNvSpPr txBox="1">
          <a:spLocks noChangeArrowheads="1"/>
        </xdr:cNvSpPr>
      </xdr:nvSpPr>
      <xdr:spPr bwMode="auto">
        <a:xfrm>
          <a:off x="10156825" y="4210050"/>
          <a:ext cx="704850" cy="327087"/>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丹波市</a:t>
          </a:r>
        </a:p>
      </xdr:txBody>
    </xdr:sp>
    <xdr:clientData/>
  </xdr:twoCellAnchor>
  <xdr:twoCellAnchor>
    <xdr:from>
      <xdr:col>17</xdr:col>
      <xdr:colOff>577850</xdr:colOff>
      <xdr:row>29</xdr:row>
      <xdr:rowOff>19050</xdr:rowOff>
    </xdr:from>
    <xdr:to>
      <xdr:col>18</xdr:col>
      <xdr:colOff>558800</xdr:colOff>
      <xdr:row>30</xdr:row>
      <xdr:rowOff>98504</xdr:rowOff>
    </xdr:to>
    <xdr:sp macro="" textlink="">
      <xdr:nvSpPr>
        <xdr:cNvPr id="74" name="Text Box 73">
          <a:extLst>
            <a:ext uri="{FF2B5EF4-FFF2-40B4-BE49-F238E27FC236}">
              <a16:creationId xmlns:a16="http://schemas.microsoft.com/office/drawing/2014/main" id="{C671482F-58D2-412A-A3FF-E044E54FAE61}"/>
            </a:ext>
          </a:extLst>
        </xdr:cNvPr>
        <xdr:cNvSpPr txBox="1">
          <a:spLocks noChangeArrowheads="1"/>
        </xdr:cNvSpPr>
      </xdr:nvSpPr>
      <xdr:spPr bwMode="auto">
        <a:xfrm>
          <a:off x="11569700" y="5067300"/>
          <a:ext cx="666750" cy="250904"/>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篠山市</a:t>
          </a:r>
        </a:p>
      </xdr:txBody>
    </xdr:sp>
    <xdr:clientData/>
  </xdr:twoCellAnchor>
  <xdr:twoCellAnchor>
    <xdr:from>
      <xdr:col>12</xdr:col>
      <xdr:colOff>209550</xdr:colOff>
      <xdr:row>36</xdr:row>
      <xdr:rowOff>114300</xdr:rowOff>
    </xdr:from>
    <xdr:to>
      <xdr:col>13</xdr:col>
      <xdr:colOff>304800</xdr:colOff>
      <xdr:row>39</xdr:row>
      <xdr:rowOff>0</xdr:rowOff>
    </xdr:to>
    <xdr:sp macro="" textlink="">
      <xdr:nvSpPr>
        <xdr:cNvPr id="75" name="Rectangle 74">
          <a:extLst>
            <a:ext uri="{FF2B5EF4-FFF2-40B4-BE49-F238E27FC236}">
              <a16:creationId xmlns:a16="http://schemas.microsoft.com/office/drawing/2014/main" id="{3C1A7D38-3A34-4F1E-B8C0-E5CECEA7EFCF}"/>
            </a:ext>
          </a:extLst>
        </xdr:cNvPr>
        <xdr:cNvSpPr>
          <a:spLocks noChangeArrowheads="1"/>
        </xdr:cNvSpPr>
      </xdr:nvSpPr>
      <xdr:spPr bwMode="auto">
        <a:xfrm>
          <a:off x="7772400" y="6362700"/>
          <a:ext cx="7810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12</xdr:col>
      <xdr:colOff>619125</xdr:colOff>
      <xdr:row>24</xdr:row>
      <xdr:rowOff>123825</xdr:rowOff>
    </xdr:from>
    <xdr:to>
      <xdr:col>15</xdr:col>
      <xdr:colOff>85725</xdr:colOff>
      <xdr:row>31</xdr:row>
      <xdr:rowOff>38100</xdr:rowOff>
    </xdr:to>
    <xdr:sp macro="" textlink="">
      <xdr:nvSpPr>
        <xdr:cNvPr id="76" name="Freeform 75">
          <a:extLst>
            <a:ext uri="{FF2B5EF4-FFF2-40B4-BE49-F238E27FC236}">
              <a16:creationId xmlns:a16="http://schemas.microsoft.com/office/drawing/2014/main" id="{1513EEB9-2CE8-4F05-A63F-1D3A5305ABCA}"/>
            </a:ext>
          </a:extLst>
        </xdr:cNvPr>
        <xdr:cNvSpPr>
          <a:spLocks/>
        </xdr:cNvSpPr>
      </xdr:nvSpPr>
      <xdr:spPr bwMode="auto">
        <a:xfrm>
          <a:off x="8181975" y="4314825"/>
          <a:ext cx="1524000" cy="1114425"/>
        </a:xfrm>
        <a:custGeom>
          <a:avLst/>
          <a:gdLst>
            <a:gd name="T0" fmla="*/ 2147483646 w 160"/>
            <a:gd name="T1" fmla="*/ 2147483646 h 117"/>
            <a:gd name="T2" fmla="*/ 2147483646 w 160"/>
            <a:gd name="T3" fmla="*/ 2147483646 h 117"/>
            <a:gd name="T4" fmla="*/ 2147483646 w 160"/>
            <a:gd name="T5" fmla="*/ 2147483646 h 117"/>
            <a:gd name="T6" fmla="*/ 2147483646 w 160"/>
            <a:gd name="T7" fmla="*/ 2147483646 h 117"/>
            <a:gd name="T8" fmla="*/ 2147483646 w 160"/>
            <a:gd name="T9" fmla="*/ 2147483646 h 117"/>
            <a:gd name="T10" fmla="*/ 2147483646 w 160"/>
            <a:gd name="T11" fmla="*/ 2147483646 h 117"/>
            <a:gd name="T12" fmla="*/ 2147483646 w 160"/>
            <a:gd name="T13" fmla="*/ 2147483646 h 117"/>
            <a:gd name="T14" fmla="*/ 2147483646 w 160"/>
            <a:gd name="T15" fmla="*/ 2147483646 h 117"/>
            <a:gd name="T16" fmla="*/ 0 w 160"/>
            <a:gd name="T17" fmla="*/ 2147483646 h 117"/>
            <a:gd name="T18" fmla="*/ 2147483646 w 160"/>
            <a:gd name="T19" fmla="*/ 2147483646 h 117"/>
            <a:gd name="T20" fmla="*/ 2147483646 w 160"/>
            <a:gd name="T21" fmla="*/ 2147483646 h 117"/>
            <a:gd name="T22" fmla="*/ 2147483646 w 160"/>
            <a:gd name="T23" fmla="*/ 2147483646 h 117"/>
            <a:gd name="T24" fmla="*/ 2147483646 w 160"/>
            <a:gd name="T25" fmla="*/ 2147483646 h 117"/>
            <a:gd name="T26" fmla="*/ 2147483646 w 160"/>
            <a:gd name="T27" fmla="*/ 2147483646 h 117"/>
            <a:gd name="T28" fmla="*/ 2147483646 w 160"/>
            <a:gd name="T29" fmla="*/ 2147483646 h 117"/>
            <a:gd name="T30" fmla="*/ 2147483646 w 160"/>
            <a:gd name="T31" fmla="*/ 2147483646 h 117"/>
            <a:gd name="T32" fmla="*/ 2147483646 w 160"/>
            <a:gd name="T33" fmla="*/ 2147483646 h 117"/>
            <a:gd name="T34" fmla="*/ 2147483646 w 160"/>
            <a:gd name="T35" fmla="*/ 2147483646 h 117"/>
            <a:gd name="T36" fmla="*/ 2147483646 w 160"/>
            <a:gd name="T37" fmla="*/ 2147483646 h 117"/>
            <a:gd name="T38" fmla="*/ 2147483646 w 160"/>
            <a:gd name="T39" fmla="*/ 2147483646 h 117"/>
            <a:gd name="T40" fmla="*/ 2147483646 w 160"/>
            <a:gd name="T41" fmla="*/ 2147483646 h 117"/>
            <a:gd name="T42" fmla="*/ 2147483646 w 160"/>
            <a:gd name="T43" fmla="*/ 2147483646 h 117"/>
            <a:gd name="T44" fmla="*/ 2147483646 w 160"/>
            <a:gd name="T45" fmla="*/ 2147483646 h 117"/>
            <a:gd name="T46" fmla="*/ 2147483646 w 160"/>
            <a:gd name="T47" fmla="*/ 2147483646 h 117"/>
            <a:gd name="T48" fmla="*/ 2147483646 w 160"/>
            <a:gd name="T49" fmla="*/ 2147483646 h 117"/>
            <a:gd name="T50" fmla="*/ 2147483646 w 160"/>
            <a:gd name="T51" fmla="*/ 2147483646 h 117"/>
            <a:gd name="T52" fmla="*/ 2147483646 w 160"/>
            <a:gd name="T53" fmla="*/ 2147483646 h 117"/>
            <a:gd name="T54" fmla="*/ 2147483646 w 160"/>
            <a:gd name="T55" fmla="*/ 2147483646 h 117"/>
            <a:gd name="T56" fmla="*/ 2147483646 w 160"/>
            <a:gd name="T57" fmla="*/ 0 h 117"/>
            <a:gd name="T58" fmla="*/ 2147483646 w 160"/>
            <a:gd name="T59" fmla="*/ 2147483646 h 117"/>
            <a:gd name="T60" fmla="*/ 2147483646 w 160"/>
            <a:gd name="T61" fmla="*/ 2147483646 h 117"/>
            <a:gd name="T62" fmla="*/ 2147483646 w 160"/>
            <a:gd name="T63" fmla="*/ 2147483646 h 117"/>
            <a:gd name="T64" fmla="*/ 2147483646 w 160"/>
            <a:gd name="T65" fmla="*/ 2147483646 h 117"/>
            <a:gd name="T66" fmla="*/ 2147483646 w 160"/>
            <a:gd name="T67" fmla="*/ 2147483646 h 117"/>
            <a:gd name="T68" fmla="*/ 2147483646 w 160"/>
            <a:gd name="T69" fmla="*/ 2147483646 h 117"/>
            <a:gd name="T70" fmla="*/ 2147483646 w 160"/>
            <a:gd name="T71" fmla="*/ 2147483646 h 117"/>
            <a:gd name="T72" fmla="*/ 2147483646 w 160"/>
            <a:gd name="T73" fmla="*/ 2147483646 h 117"/>
            <a:gd name="T74" fmla="*/ 2147483646 w 160"/>
            <a:gd name="T75" fmla="*/ 2147483646 h 117"/>
            <a:gd name="T76" fmla="*/ 2147483646 w 160"/>
            <a:gd name="T77" fmla="*/ 2147483646 h 117"/>
            <a:gd name="T78" fmla="*/ 2147483646 w 160"/>
            <a:gd name="T79" fmla="*/ 2147483646 h 117"/>
            <a:gd name="T80" fmla="*/ 2147483646 w 160"/>
            <a:gd name="T81" fmla="*/ 2147483646 h 117"/>
            <a:gd name="T82" fmla="*/ 2147483646 w 160"/>
            <a:gd name="T83" fmla="*/ 2147483646 h 117"/>
            <a:gd name="T84" fmla="*/ 2147483646 w 160"/>
            <a:gd name="T85" fmla="*/ 2147483646 h 11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60" h="117">
              <a:moveTo>
                <a:pt x="42" y="0"/>
              </a:moveTo>
              <a:cubicBezTo>
                <a:pt x="41" y="0"/>
                <a:pt x="37" y="1"/>
                <a:pt x="36" y="1"/>
              </a:cubicBezTo>
              <a:cubicBezTo>
                <a:pt x="35" y="1"/>
                <a:pt x="34" y="0"/>
                <a:pt x="33" y="0"/>
              </a:cubicBezTo>
              <a:cubicBezTo>
                <a:pt x="32" y="0"/>
                <a:pt x="30" y="1"/>
                <a:pt x="29" y="2"/>
              </a:cubicBezTo>
              <a:cubicBezTo>
                <a:pt x="28" y="3"/>
                <a:pt x="28" y="3"/>
                <a:pt x="27" y="4"/>
              </a:cubicBezTo>
              <a:cubicBezTo>
                <a:pt x="26" y="5"/>
                <a:pt x="26" y="7"/>
                <a:pt x="25" y="8"/>
              </a:cubicBezTo>
              <a:cubicBezTo>
                <a:pt x="24" y="9"/>
                <a:pt x="22" y="9"/>
                <a:pt x="20" y="10"/>
              </a:cubicBezTo>
              <a:cubicBezTo>
                <a:pt x="18" y="11"/>
                <a:pt x="15" y="12"/>
                <a:pt x="14" y="13"/>
              </a:cubicBezTo>
              <a:cubicBezTo>
                <a:pt x="13" y="14"/>
                <a:pt x="12" y="12"/>
                <a:pt x="12" y="13"/>
              </a:cubicBezTo>
              <a:cubicBezTo>
                <a:pt x="12" y="14"/>
                <a:pt x="11" y="18"/>
                <a:pt x="11" y="20"/>
              </a:cubicBezTo>
              <a:cubicBezTo>
                <a:pt x="11" y="22"/>
                <a:pt x="11" y="23"/>
                <a:pt x="11" y="24"/>
              </a:cubicBezTo>
              <a:cubicBezTo>
                <a:pt x="11" y="25"/>
                <a:pt x="10" y="28"/>
                <a:pt x="9" y="29"/>
              </a:cubicBezTo>
              <a:cubicBezTo>
                <a:pt x="8" y="30"/>
                <a:pt x="8" y="32"/>
                <a:pt x="7" y="33"/>
              </a:cubicBezTo>
              <a:cubicBezTo>
                <a:pt x="6" y="34"/>
                <a:pt x="5" y="36"/>
                <a:pt x="4" y="37"/>
              </a:cubicBezTo>
              <a:cubicBezTo>
                <a:pt x="3" y="38"/>
                <a:pt x="3" y="38"/>
                <a:pt x="3" y="39"/>
              </a:cubicBezTo>
              <a:cubicBezTo>
                <a:pt x="3" y="40"/>
                <a:pt x="4" y="44"/>
                <a:pt x="4" y="45"/>
              </a:cubicBezTo>
              <a:cubicBezTo>
                <a:pt x="4" y="46"/>
                <a:pt x="5" y="46"/>
                <a:pt x="4" y="48"/>
              </a:cubicBezTo>
              <a:cubicBezTo>
                <a:pt x="3" y="50"/>
                <a:pt x="0" y="52"/>
                <a:pt x="0" y="55"/>
              </a:cubicBezTo>
              <a:cubicBezTo>
                <a:pt x="0" y="58"/>
                <a:pt x="6" y="65"/>
                <a:pt x="7" y="67"/>
              </a:cubicBezTo>
              <a:cubicBezTo>
                <a:pt x="8" y="69"/>
                <a:pt x="7" y="68"/>
                <a:pt x="8" y="69"/>
              </a:cubicBezTo>
              <a:cubicBezTo>
                <a:pt x="9" y="70"/>
                <a:pt x="13" y="70"/>
                <a:pt x="15" y="71"/>
              </a:cubicBezTo>
              <a:cubicBezTo>
                <a:pt x="17" y="72"/>
                <a:pt x="17" y="76"/>
                <a:pt x="19" y="78"/>
              </a:cubicBezTo>
              <a:cubicBezTo>
                <a:pt x="21" y="80"/>
                <a:pt x="24" y="84"/>
                <a:pt x="25" y="87"/>
              </a:cubicBezTo>
              <a:cubicBezTo>
                <a:pt x="26" y="90"/>
                <a:pt x="25" y="96"/>
                <a:pt x="25" y="98"/>
              </a:cubicBezTo>
              <a:cubicBezTo>
                <a:pt x="25" y="100"/>
                <a:pt x="27" y="101"/>
                <a:pt x="28" y="102"/>
              </a:cubicBezTo>
              <a:cubicBezTo>
                <a:pt x="29" y="103"/>
                <a:pt x="32" y="101"/>
                <a:pt x="35" y="102"/>
              </a:cubicBezTo>
              <a:cubicBezTo>
                <a:pt x="38" y="103"/>
                <a:pt x="44" y="105"/>
                <a:pt x="47" y="106"/>
              </a:cubicBezTo>
              <a:cubicBezTo>
                <a:pt x="50" y="107"/>
                <a:pt x="50" y="108"/>
                <a:pt x="52" y="109"/>
              </a:cubicBezTo>
              <a:cubicBezTo>
                <a:pt x="54" y="110"/>
                <a:pt x="57" y="112"/>
                <a:pt x="59" y="112"/>
              </a:cubicBezTo>
              <a:cubicBezTo>
                <a:pt x="61" y="112"/>
                <a:pt x="61" y="111"/>
                <a:pt x="63" y="111"/>
              </a:cubicBezTo>
              <a:cubicBezTo>
                <a:pt x="65" y="111"/>
                <a:pt x="69" y="113"/>
                <a:pt x="71" y="114"/>
              </a:cubicBezTo>
              <a:cubicBezTo>
                <a:pt x="73" y="115"/>
                <a:pt x="76" y="115"/>
                <a:pt x="78" y="115"/>
              </a:cubicBezTo>
              <a:cubicBezTo>
                <a:pt x="80" y="115"/>
                <a:pt x="82" y="117"/>
                <a:pt x="84" y="116"/>
              </a:cubicBezTo>
              <a:cubicBezTo>
                <a:pt x="86" y="115"/>
                <a:pt x="90" y="111"/>
                <a:pt x="92" y="109"/>
              </a:cubicBezTo>
              <a:cubicBezTo>
                <a:pt x="94" y="107"/>
                <a:pt x="93" y="106"/>
                <a:pt x="95" y="105"/>
              </a:cubicBezTo>
              <a:cubicBezTo>
                <a:pt x="97" y="104"/>
                <a:pt x="103" y="104"/>
                <a:pt x="105" y="104"/>
              </a:cubicBezTo>
              <a:cubicBezTo>
                <a:pt x="107" y="104"/>
                <a:pt x="108" y="106"/>
                <a:pt x="110" y="104"/>
              </a:cubicBezTo>
              <a:cubicBezTo>
                <a:pt x="112" y="102"/>
                <a:pt x="116" y="93"/>
                <a:pt x="117" y="90"/>
              </a:cubicBezTo>
              <a:cubicBezTo>
                <a:pt x="118" y="87"/>
                <a:pt x="115" y="90"/>
                <a:pt x="116" y="88"/>
              </a:cubicBezTo>
              <a:cubicBezTo>
                <a:pt x="117" y="86"/>
                <a:pt x="123" y="82"/>
                <a:pt x="124" y="80"/>
              </a:cubicBezTo>
              <a:cubicBezTo>
                <a:pt x="125" y="78"/>
                <a:pt x="125" y="79"/>
                <a:pt x="125" y="77"/>
              </a:cubicBezTo>
              <a:cubicBezTo>
                <a:pt x="125" y="75"/>
                <a:pt x="122" y="71"/>
                <a:pt x="122" y="69"/>
              </a:cubicBezTo>
              <a:cubicBezTo>
                <a:pt x="122" y="67"/>
                <a:pt x="123" y="66"/>
                <a:pt x="124" y="65"/>
              </a:cubicBezTo>
              <a:cubicBezTo>
                <a:pt x="125" y="64"/>
                <a:pt x="125" y="64"/>
                <a:pt x="126" y="64"/>
              </a:cubicBezTo>
              <a:cubicBezTo>
                <a:pt x="127" y="64"/>
                <a:pt x="128" y="63"/>
                <a:pt x="129" y="62"/>
              </a:cubicBezTo>
              <a:cubicBezTo>
                <a:pt x="130" y="61"/>
                <a:pt x="129" y="61"/>
                <a:pt x="130" y="59"/>
              </a:cubicBezTo>
              <a:cubicBezTo>
                <a:pt x="131" y="57"/>
                <a:pt x="136" y="50"/>
                <a:pt x="137" y="48"/>
              </a:cubicBezTo>
              <a:cubicBezTo>
                <a:pt x="138" y="46"/>
                <a:pt x="138" y="45"/>
                <a:pt x="139" y="44"/>
              </a:cubicBezTo>
              <a:cubicBezTo>
                <a:pt x="140" y="43"/>
                <a:pt x="141" y="42"/>
                <a:pt x="142" y="42"/>
              </a:cubicBezTo>
              <a:cubicBezTo>
                <a:pt x="143" y="42"/>
                <a:pt x="144" y="41"/>
                <a:pt x="145" y="41"/>
              </a:cubicBezTo>
              <a:cubicBezTo>
                <a:pt x="146" y="41"/>
                <a:pt x="147" y="41"/>
                <a:pt x="149" y="39"/>
              </a:cubicBezTo>
              <a:cubicBezTo>
                <a:pt x="151" y="37"/>
                <a:pt x="154" y="29"/>
                <a:pt x="155" y="26"/>
              </a:cubicBezTo>
              <a:cubicBezTo>
                <a:pt x="156" y="23"/>
                <a:pt x="157" y="23"/>
                <a:pt x="157" y="22"/>
              </a:cubicBezTo>
              <a:cubicBezTo>
                <a:pt x="157" y="21"/>
                <a:pt x="155" y="20"/>
                <a:pt x="155" y="19"/>
              </a:cubicBezTo>
              <a:cubicBezTo>
                <a:pt x="155" y="18"/>
                <a:pt x="157" y="16"/>
                <a:pt x="158" y="14"/>
              </a:cubicBezTo>
              <a:cubicBezTo>
                <a:pt x="159" y="12"/>
                <a:pt x="160" y="10"/>
                <a:pt x="160" y="8"/>
              </a:cubicBezTo>
              <a:cubicBezTo>
                <a:pt x="160" y="6"/>
                <a:pt x="160" y="3"/>
                <a:pt x="159" y="2"/>
              </a:cubicBezTo>
              <a:cubicBezTo>
                <a:pt x="158" y="1"/>
                <a:pt x="157" y="0"/>
                <a:pt x="156" y="0"/>
              </a:cubicBezTo>
              <a:cubicBezTo>
                <a:pt x="155" y="0"/>
                <a:pt x="155" y="1"/>
                <a:pt x="154" y="1"/>
              </a:cubicBezTo>
              <a:cubicBezTo>
                <a:pt x="153" y="1"/>
                <a:pt x="150" y="1"/>
                <a:pt x="149" y="3"/>
              </a:cubicBezTo>
              <a:cubicBezTo>
                <a:pt x="148" y="5"/>
                <a:pt x="147" y="10"/>
                <a:pt x="146" y="12"/>
              </a:cubicBezTo>
              <a:cubicBezTo>
                <a:pt x="145" y="14"/>
                <a:pt x="144" y="16"/>
                <a:pt x="143" y="17"/>
              </a:cubicBezTo>
              <a:cubicBezTo>
                <a:pt x="142" y="18"/>
                <a:pt x="142" y="18"/>
                <a:pt x="139" y="19"/>
              </a:cubicBezTo>
              <a:cubicBezTo>
                <a:pt x="136" y="20"/>
                <a:pt x="130" y="23"/>
                <a:pt x="127" y="24"/>
              </a:cubicBezTo>
              <a:cubicBezTo>
                <a:pt x="124" y="25"/>
                <a:pt x="122" y="25"/>
                <a:pt x="121" y="26"/>
              </a:cubicBezTo>
              <a:cubicBezTo>
                <a:pt x="120" y="27"/>
                <a:pt x="121" y="30"/>
                <a:pt x="120" y="32"/>
              </a:cubicBezTo>
              <a:cubicBezTo>
                <a:pt x="119" y="34"/>
                <a:pt x="114" y="38"/>
                <a:pt x="112" y="40"/>
              </a:cubicBezTo>
              <a:cubicBezTo>
                <a:pt x="110" y="42"/>
                <a:pt x="108" y="43"/>
                <a:pt x="106" y="43"/>
              </a:cubicBezTo>
              <a:cubicBezTo>
                <a:pt x="104" y="43"/>
                <a:pt x="103" y="41"/>
                <a:pt x="101" y="40"/>
              </a:cubicBezTo>
              <a:cubicBezTo>
                <a:pt x="99" y="39"/>
                <a:pt x="97" y="40"/>
                <a:pt x="95" y="39"/>
              </a:cubicBezTo>
              <a:cubicBezTo>
                <a:pt x="93" y="38"/>
                <a:pt x="91" y="37"/>
                <a:pt x="89" y="37"/>
              </a:cubicBezTo>
              <a:cubicBezTo>
                <a:pt x="87" y="37"/>
                <a:pt x="86" y="38"/>
                <a:pt x="85" y="39"/>
              </a:cubicBezTo>
              <a:cubicBezTo>
                <a:pt x="84" y="40"/>
                <a:pt x="83" y="40"/>
                <a:pt x="82" y="41"/>
              </a:cubicBezTo>
              <a:cubicBezTo>
                <a:pt x="81" y="42"/>
                <a:pt x="80" y="42"/>
                <a:pt x="79" y="43"/>
              </a:cubicBezTo>
              <a:cubicBezTo>
                <a:pt x="78" y="44"/>
                <a:pt x="78" y="45"/>
                <a:pt x="77" y="46"/>
              </a:cubicBezTo>
              <a:cubicBezTo>
                <a:pt x="76" y="47"/>
                <a:pt x="76" y="50"/>
                <a:pt x="75" y="49"/>
              </a:cubicBezTo>
              <a:cubicBezTo>
                <a:pt x="74" y="48"/>
                <a:pt x="72" y="40"/>
                <a:pt x="71" y="38"/>
              </a:cubicBezTo>
              <a:cubicBezTo>
                <a:pt x="70" y="36"/>
                <a:pt x="70" y="36"/>
                <a:pt x="69" y="36"/>
              </a:cubicBezTo>
              <a:cubicBezTo>
                <a:pt x="68" y="36"/>
                <a:pt x="65" y="39"/>
                <a:pt x="63" y="39"/>
              </a:cubicBezTo>
              <a:cubicBezTo>
                <a:pt x="61" y="39"/>
                <a:pt x="57" y="36"/>
                <a:pt x="55" y="35"/>
              </a:cubicBezTo>
              <a:cubicBezTo>
                <a:pt x="53" y="34"/>
                <a:pt x="50" y="32"/>
                <a:pt x="48" y="30"/>
              </a:cubicBezTo>
              <a:cubicBezTo>
                <a:pt x="46" y="28"/>
                <a:pt x="45" y="26"/>
                <a:pt x="45" y="24"/>
              </a:cubicBezTo>
              <a:cubicBezTo>
                <a:pt x="45" y="22"/>
                <a:pt x="46" y="21"/>
                <a:pt x="46" y="19"/>
              </a:cubicBezTo>
              <a:cubicBezTo>
                <a:pt x="46" y="17"/>
                <a:pt x="44" y="11"/>
                <a:pt x="43" y="9"/>
              </a:cubicBezTo>
              <a:cubicBezTo>
                <a:pt x="42" y="7"/>
                <a:pt x="43" y="8"/>
                <a:pt x="43" y="7"/>
              </a:cubicBezTo>
              <a:cubicBezTo>
                <a:pt x="43" y="6"/>
                <a:pt x="44" y="4"/>
                <a:pt x="44" y="3"/>
              </a:cubicBezTo>
              <a:cubicBezTo>
                <a:pt x="44" y="2"/>
                <a:pt x="43" y="0"/>
                <a:pt x="42" y="0"/>
              </a:cubicBezTo>
              <a:close/>
            </a:path>
          </a:pathLst>
        </a:custGeom>
        <a:solidFill>
          <a:schemeClr val="accent5">
            <a:lumMod val="75000"/>
          </a:schemeClr>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10</xdr:col>
      <xdr:colOff>542925</xdr:colOff>
      <xdr:row>3</xdr:row>
      <xdr:rowOff>161925</xdr:rowOff>
    </xdr:from>
    <xdr:to>
      <xdr:col>12</xdr:col>
      <xdr:colOff>428625</xdr:colOff>
      <xdr:row>13</xdr:row>
      <xdr:rowOff>142875</xdr:rowOff>
    </xdr:to>
    <xdr:sp macro="" textlink="">
      <xdr:nvSpPr>
        <xdr:cNvPr id="77" name="Freeform 76">
          <a:extLst>
            <a:ext uri="{FF2B5EF4-FFF2-40B4-BE49-F238E27FC236}">
              <a16:creationId xmlns:a16="http://schemas.microsoft.com/office/drawing/2014/main" id="{7740C6A6-A894-4E36-A01D-B7C3B62164F1}"/>
            </a:ext>
          </a:extLst>
        </xdr:cNvPr>
        <xdr:cNvSpPr>
          <a:spLocks/>
        </xdr:cNvSpPr>
      </xdr:nvSpPr>
      <xdr:spPr bwMode="auto">
        <a:xfrm>
          <a:off x="6734175" y="742950"/>
          <a:ext cx="1257300" cy="1704975"/>
        </a:xfrm>
        <a:custGeom>
          <a:avLst/>
          <a:gdLst>
            <a:gd name="T0" fmla="*/ 2147483646 w 132"/>
            <a:gd name="T1" fmla="*/ 2147483646 h 179"/>
            <a:gd name="T2" fmla="*/ 2147483646 w 132"/>
            <a:gd name="T3" fmla="*/ 2147483646 h 179"/>
            <a:gd name="T4" fmla="*/ 2147483646 w 132"/>
            <a:gd name="T5" fmla="*/ 2147483646 h 179"/>
            <a:gd name="T6" fmla="*/ 2147483646 w 132"/>
            <a:gd name="T7" fmla="*/ 2147483646 h 179"/>
            <a:gd name="T8" fmla="*/ 2147483646 w 132"/>
            <a:gd name="T9" fmla="*/ 2147483646 h 179"/>
            <a:gd name="T10" fmla="*/ 2147483646 w 132"/>
            <a:gd name="T11" fmla="*/ 2147483646 h 179"/>
            <a:gd name="T12" fmla="*/ 2147483646 w 132"/>
            <a:gd name="T13" fmla="*/ 2147483646 h 179"/>
            <a:gd name="T14" fmla="*/ 2147483646 w 132"/>
            <a:gd name="T15" fmla="*/ 2147483646 h 179"/>
            <a:gd name="T16" fmla="*/ 2147483646 w 132"/>
            <a:gd name="T17" fmla="*/ 2147483646 h 179"/>
            <a:gd name="T18" fmla="*/ 2147483646 w 132"/>
            <a:gd name="T19" fmla="*/ 2147483646 h 179"/>
            <a:gd name="T20" fmla="*/ 2147483646 w 132"/>
            <a:gd name="T21" fmla="*/ 2147483646 h 179"/>
            <a:gd name="T22" fmla="*/ 2147483646 w 132"/>
            <a:gd name="T23" fmla="*/ 2147483646 h 179"/>
            <a:gd name="T24" fmla="*/ 2147483646 w 132"/>
            <a:gd name="T25" fmla="*/ 2147483646 h 179"/>
            <a:gd name="T26" fmla="*/ 2147483646 w 132"/>
            <a:gd name="T27" fmla="*/ 2147483646 h 179"/>
            <a:gd name="T28" fmla="*/ 2147483646 w 132"/>
            <a:gd name="T29" fmla="*/ 2147483646 h 179"/>
            <a:gd name="T30" fmla="*/ 2147483646 w 132"/>
            <a:gd name="T31" fmla="*/ 2147483646 h 179"/>
            <a:gd name="T32" fmla="*/ 2147483646 w 132"/>
            <a:gd name="T33" fmla="*/ 2147483646 h 179"/>
            <a:gd name="T34" fmla="*/ 2147483646 w 132"/>
            <a:gd name="T35" fmla="*/ 2147483646 h 179"/>
            <a:gd name="T36" fmla="*/ 2147483646 w 132"/>
            <a:gd name="T37" fmla="*/ 2147483646 h 179"/>
            <a:gd name="T38" fmla="*/ 2147483646 w 132"/>
            <a:gd name="T39" fmla="*/ 2147483646 h 179"/>
            <a:gd name="T40" fmla="*/ 2147483646 w 132"/>
            <a:gd name="T41" fmla="*/ 2147483646 h 179"/>
            <a:gd name="T42" fmla="*/ 2147483646 w 132"/>
            <a:gd name="T43" fmla="*/ 2147483646 h 179"/>
            <a:gd name="T44" fmla="*/ 2147483646 w 132"/>
            <a:gd name="T45" fmla="*/ 2147483646 h 179"/>
            <a:gd name="T46" fmla="*/ 2147483646 w 132"/>
            <a:gd name="T47" fmla="*/ 2147483646 h 179"/>
            <a:gd name="T48" fmla="*/ 2147483646 w 132"/>
            <a:gd name="T49" fmla="*/ 2147483646 h 179"/>
            <a:gd name="T50" fmla="*/ 2147483646 w 132"/>
            <a:gd name="T51" fmla="*/ 2147483646 h 179"/>
            <a:gd name="T52" fmla="*/ 2147483646 w 132"/>
            <a:gd name="T53" fmla="*/ 2147483646 h 179"/>
            <a:gd name="T54" fmla="*/ 2147483646 w 132"/>
            <a:gd name="T55" fmla="*/ 2147483646 h 179"/>
            <a:gd name="T56" fmla="*/ 2147483646 w 132"/>
            <a:gd name="T57" fmla="*/ 2147483646 h 179"/>
            <a:gd name="T58" fmla="*/ 2147483646 w 132"/>
            <a:gd name="T59" fmla="*/ 2147483646 h 179"/>
            <a:gd name="T60" fmla="*/ 2147483646 w 132"/>
            <a:gd name="T61" fmla="*/ 2147483646 h 179"/>
            <a:gd name="T62" fmla="*/ 2147483646 w 132"/>
            <a:gd name="T63" fmla="*/ 2147483646 h 179"/>
            <a:gd name="T64" fmla="*/ 2147483646 w 132"/>
            <a:gd name="T65" fmla="*/ 2147483646 h 179"/>
            <a:gd name="T66" fmla="*/ 2147483646 w 132"/>
            <a:gd name="T67" fmla="*/ 2147483646 h 179"/>
            <a:gd name="T68" fmla="*/ 2147483646 w 132"/>
            <a:gd name="T69" fmla="*/ 2147483646 h 179"/>
            <a:gd name="T70" fmla="*/ 2147483646 w 132"/>
            <a:gd name="T71" fmla="*/ 2147483646 h 17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32" h="179">
              <a:moveTo>
                <a:pt x="95" y="0"/>
              </a:moveTo>
              <a:cubicBezTo>
                <a:pt x="94" y="0"/>
                <a:pt x="92" y="1"/>
                <a:pt x="90" y="1"/>
              </a:cubicBezTo>
              <a:cubicBezTo>
                <a:pt x="88" y="1"/>
                <a:pt x="87" y="0"/>
                <a:pt x="85" y="1"/>
              </a:cubicBezTo>
              <a:cubicBezTo>
                <a:pt x="83" y="2"/>
                <a:pt x="80" y="5"/>
                <a:pt x="78" y="6"/>
              </a:cubicBezTo>
              <a:cubicBezTo>
                <a:pt x="76" y="7"/>
                <a:pt x="75" y="7"/>
                <a:pt x="73" y="8"/>
              </a:cubicBezTo>
              <a:cubicBezTo>
                <a:pt x="71" y="9"/>
                <a:pt x="69" y="9"/>
                <a:pt x="67" y="10"/>
              </a:cubicBezTo>
              <a:cubicBezTo>
                <a:pt x="65" y="11"/>
                <a:pt x="63" y="12"/>
                <a:pt x="61" y="13"/>
              </a:cubicBezTo>
              <a:cubicBezTo>
                <a:pt x="59" y="14"/>
                <a:pt x="57" y="14"/>
                <a:pt x="55" y="15"/>
              </a:cubicBezTo>
              <a:cubicBezTo>
                <a:pt x="53" y="16"/>
                <a:pt x="51" y="17"/>
                <a:pt x="49" y="17"/>
              </a:cubicBezTo>
              <a:cubicBezTo>
                <a:pt x="47" y="17"/>
                <a:pt x="46" y="17"/>
                <a:pt x="44" y="18"/>
              </a:cubicBezTo>
              <a:cubicBezTo>
                <a:pt x="42" y="19"/>
                <a:pt x="40" y="21"/>
                <a:pt x="39" y="23"/>
              </a:cubicBezTo>
              <a:cubicBezTo>
                <a:pt x="38" y="25"/>
                <a:pt x="40" y="27"/>
                <a:pt x="39" y="28"/>
              </a:cubicBezTo>
              <a:cubicBezTo>
                <a:pt x="38" y="29"/>
                <a:pt x="35" y="28"/>
                <a:pt x="33" y="28"/>
              </a:cubicBezTo>
              <a:cubicBezTo>
                <a:pt x="31" y="28"/>
                <a:pt x="30" y="27"/>
                <a:pt x="28" y="28"/>
              </a:cubicBezTo>
              <a:cubicBezTo>
                <a:pt x="26" y="29"/>
                <a:pt x="24" y="33"/>
                <a:pt x="22" y="33"/>
              </a:cubicBezTo>
              <a:cubicBezTo>
                <a:pt x="20" y="33"/>
                <a:pt x="20" y="31"/>
                <a:pt x="18" y="30"/>
              </a:cubicBezTo>
              <a:cubicBezTo>
                <a:pt x="16" y="29"/>
                <a:pt x="13" y="29"/>
                <a:pt x="11" y="29"/>
              </a:cubicBezTo>
              <a:cubicBezTo>
                <a:pt x="9" y="29"/>
                <a:pt x="9" y="31"/>
                <a:pt x="8" y="32"/>
              </a:cubicBezTo>
              <a:cubicBezTo>
                <a:pt x="7" y="33"/>
                <a:pt x="2" y="32"/>
                <a:pt x="1" y="33"/>
              </a:cubicBezTo>
              <a:cubicBezTo>
                <a:pt x="0" y="34"/>
                <a:pt x="0" y="35"/>
                <a:pt x="1" y="37"/>
              </a:cubicBezTo>
              <a:cubicBezTo>
                <a:pt x="2" y="39"/>
                <a:pt x="5" y="41"/>
                <a:pt x="7" y="43"/>
              </a:cubicBezTo>
              <a:cubicBezTo>
                <a:pt x="9" y="45"/>
                <a:pt x="14" y="48"/>
                <a:pt x="16" y="50"/>
              </a:cubicBezTo>
              <a:cubicBezTo>
                <a:pt x="18" y="52"/>
                <a:pt x="19" y="50"/>
                <a:pt x="19" y="53"/>
              </a:cubicBezTo>
              <a:cubicBezTo>
                <a:pt x="19" y="56"/>
                <a:pt x="19" y="64"/>
                <a:pt x="19" y="67"/>
              </a:cubicBezTo>
              <a:cubicBezTo>
                <a:pt x="19" y="70"/>
                <a:pt x="18" y="70"/>
                <a:pt x="19" y="71"/>
              </a:cubicBezTo>
              <a:cubicBezTo>
                <a:pt x="20" y="72"/>
                <a:pt x="26" y="74"/>
                <a:pt x="27" y="75"/>
              </a:cubicBezTo>
              <a:cubicBezTo>
                <a:pt x="28" y="76"/>
                <a:pt x="27" y="77"/>
                <a:pt x="27" y="79"/>
              </a:cubicBezTo>
              <a:cubicBezTo>
                <a:pt x="27" y="81"/>
                <a:pt x="26" y="85"/>
                <a:pt x="26" y="87"/>
              </a:cubicBezTo>
              <a:cubicBezTo>
                <a:pt x="26" y="89"/>
                <a:pt x="26" y="90"/>
                <a:pt x="26" y="93"/>
              </a:cubicBezTo>
              <a:cubicBezTo>
                <a:pt x="26" y="96"/>
                <a:pt x="25" y="101"/>
                <a:pt x="24" y="104"/>
              </a:cubicBezTo>
              <a:cubicBezTo>
                <a:pt x="23" y="107"/>
                <a:pt x="22" y="109"/>
                <a:pt x="23" y="111"/>
              </a:cubicBezTo>
              <a:cubicBezTo>
                <a:pt x="24" y="113"/>
                <a:pt x="29" y="116"/>
                <a:pt x="30" y="119"/>
              </a:cubicBezTo>
              <a:cubicBezTo>
                <a:pt x="31" y="122"/>
                <a:pt x="29" y="124"/>
                <a:pt x="29" y="127"/>
              </a:cubicBezTo>
              <a:cubicBezTo>
                <a:pt x="29" y="130"/>
                <a:pt x="32" y="133"/>
                <a:pt x="33" y="135"/>
              </a:cubicBezTo>
              <a:cubicBezTo>
                <a:pt x="34" y="137"/>
                <a:pt x="33" y="138"/>
                <a:pt x="33" y="140"/>
              </a:cubicBezTo>
              <a:cubicBezTo>
                <a:pt x="33" y="142"/>
                <a:pt x="31" y="141"/>
                <a:pt x="31" y="145"/>
              </a:cubicBezTo>
              <a:cubicBezTo>
                <a:pt x="31" y="149"/>
                <a:pt x="29" y="160"/>
                <a:pt x="33" y="165"/>
              </a:cubicBezTo>
              <a:cubicBezTo>
                <a:pt x="37" y="170"/>
                <a:pt x="50" y="173"/>
                <a:pt x="55" y="175"/>
              </a:cubicBezTo>
              <a:cubicBezTo>
                <a:pt x="60" y="177"/>
                <a:pt x="60" y="179"/>
                <a:pt x="62" y="177"/>
              </a:cubicBezTo>
              <a:cubicBezTo>
                <a:pt x="64" y="175"/>
                <a:pt x="65" y="167"/>
                <a:pt x="66" y="162"/>
              </a:cubicBezTo>
              <a:cubicBezTo>
                <a:pt x="67" y="157"/>
                <a:pt x="65" y="150"/>
                <a:pt x="65" y="147"/>
              </a:cubicBezTo>
              <a:cubicBezTo>
                <a:pt x="65" y="144"/>
                <a:pt x="65" y="144"/>
                <a:pt x="65" y="143"/>
              </a:cubicBezTo>
              <a:cubicBezTo>
                <a:pt x="65" y="142"/>
                <a:pt x="67" y="139"/>
                <a:pt x="68" y="138"/>
              </a:cubicBezTo>
              <a:cubicBezTo>
                <a:pt x="69" y="137"/>
                <a:pt x="71" y="136"/>
                <a:pt x="72" y="135"/>
              </a:cubicBezTo>
              <a:cubicBezTo>
                <a:pt x="73" y="134"/>
                <a:pt x="74" y="132"/>
                <a:pt x="75" y="130"/>
              </a:cubicBezTo>
              <a:cubicBezTo>
                <a:pt x="76" y="128"/>
                <a:pt x="77" y="126"/>
                <a:pt x="79" y="125"/>
              </a:cubicBezTo>
              <a:cubicBezTo>
                <a:pt x="81" y="124"/>
                <a:pt x="83" y="122"/>
                <a:pt x="85" y="121"/>
              </a:cubicBezTo>
              <a:cubicBezTo>
                <a:pt x="87" y="120"/>
                <a:pt x="88" y="119"/>
                <a:pt x="89" y="119"/>
              </a:cubicBezTo>
              <a:cubicBezTo>
                <a:pt x="90" y="119"/>
                <a:pt x="91" y="119"/>
                <a:pt x="93" y="119"/>
              </a:cubicBezTo>
              <a:cubicBezTo>
                <a:pt x="95" y="119"/>
                <a:pt x="97" y="120"/>
                <a:pt x="99" y="120"/>
              </a:cubicBezTo>
              <a:cubicBezTo>
                <a:pt x="101" y="120"/>
                <a:pt x="104" y="119"/>
                <a:pt x="105" y="117"/>
              </a:cubicBezTo>
              <a:cubicBezTo>
                <a:pt x="106" y="115"/>
                <a:pt x="104" y="111"/>
                <a:pt x="104" y="107"/>
              </a:cubicBezTo>
              <a:cubicBezTo>
                <a:pt x="104" y="103"/>
                <a:pt x="103" y="95"/>
                <a:pt x="103" y="91"/>
              </a:cubicBezTo>
              <a:cubicBezTo>
                <a:pt x="103" y="87"/>
                <a:pt x="103" y="86"/>
                <a:pt x="104" y="84"/>
              </a:cubicBezTo>
              <a:cubicBezTo>
                <a:pt x="105" y="82"/>
                <a:pt x="106" y="79"/>
                <a:pt x="107" y="78"/>
              </a:cubicBezTo>
              <a:cubicBezTo>
                <a:pt x="108" y="77"/>
                <a:pt x="109" y="76"/>
                <a:pt x="110" y="75"/>
              </a:cubicBezTo>
              <a:cubicBezTo>
                <a:pt x="111" y="74"/>
                <a:pt x="112" y="74"/>
                <a:pt x="114" y="74"/>
              </a:cubicBezTo>
              <a:cubicBezTo>
                <a:pt x="116" y="74"/>
                <a:pt x="120" y="74"/>
                <a:pt x="122" y="73"/>
              </a:cubicBezTo>
              <a:cubicBezTo>
                <a:pt x="124" y="72"/>
                <a:pt x="125" y="69"/>
                <a:pt x="127" y="68"/>
              </a:cubicBezTo>
              <a:cubicBezTo>
                <a:pt x="129" y="67"/>
                <a:pt x="132" y="70"/>
                <a:pt x="132" y="66"/>
              </a:cubicBezTo>
              <a:cubicBezTo>
                <a:pt x="132" y="62"/>
                <a:pt x="130" y="51"/>
                <a:pt x="129" y="46"/>
              </a:cubicBezTo>
              <a:cubicBezTo>
                <a:pt x="128" y="41"/>
                <a:pt x="127" y="38"/>
                <a:pt x="126" y="36"/>
              </a:cubicBezTo>
              <a:cubicBezTo>
                <a:pt x="125" y="34"/>
                <a:pt x="125" y="36"/>
                <a:pt x="123" y="35"/>
              </a:cubicBezTo>
              <a:cubicBezTo>
                <a:pt x="121" y="34"/>
                <a:pt x="118" y="33"/>
                <a:pt x="116" y="32"/>
              </a:cubicBezTo>
              <a:cubicBezTo>
                <a:pt x="114" y="31"/>
                <a:pt x="112" y="30"/>
                <a:pt x="110" y="30"/>
              </a:cubicBezTo>
              <a:cubicBezTo>
                <a:pt x="108" y="30"/>
                <a:pt x="105" y="30"/>
                <a:pt x="103" y="29"/>
              </a:cubicBezTo>
              <a:cubicBezTo>
                <a:pt x="101" y="28"/>
                <a:pt x="100" y="24"/>
                <a:pt x="99" y="22"/>
              </a:cubicBezTo>
              <a:cubicBezTo>
                <a:pt x="98" y="20"/>
                <a:pt x="96" y="20"/>
                <a:pt x="96" y="18"/>
              </a:cubicBezTo>
              <a:cubicBezTo>
                <a:pt x="96" y="16"/>
                <a:pt x="95" y="13"/>
                <a:pt x="96" y="11"/>
              </a:cubicBezTo>
              <a:cubicBezTo>
                <a:pt x="97" y="9"/>
                <a:pt x="99" y="7"/>
                <a:pt x="99" y="6"/>
              </a:cubicBezTo>
              <a:cubicBezTo>
                <a:pt x="99" y="5"/>
                <a:pt x="98" y="3"/>
                <a:pt x="98" y="3"/>
              </a:cubicBezTo>
              <a:cubicBezTo>
                <a:pt x="98" y="3"/>
                <a:pt x="97" y="3"/>
                <a:pt x="97" y="3"/>
              </a:cubicBezTo>
              <a:cubicBezTo>
                <a:pt x="97" y="3"/>
                <a:pt x="95" y="1"/>
                <a:pt x="95" y="0"/>
              </a:cubicBezTo>
              <a:close/>
            </a:path>
          </a:pathLst>
        </a:custGeom>
        <a:solidFill>
          <a:srgbClr val="31859C"/>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9</xdr:col>
      <xdr:colOff>587375</xdr:colOff>
      <xdr:row>31</xdr:row>
      <xdr:rowOff>0</xdr:rowOff>
    </xdr:from>
    <xdr:to>
      <xdr:col>10</xdr:col>
      <xdr:colOff>587375</xdr:colOff>
      <xdr:row>32</xdr:row>
      <xdr:rowOff>155636</xdr:rowOff>
    </xdr:to>
    <xdr:sp macro="" textlink="">
      <xdr:nvSpPr>
        <xdr:cNvPr id="78" name="Rectangle 77">
          <a:extLst>
            <a:ext uri="{FF2B5EF4-FFF2-40B4-BE49-F238E27FC236}">
              <a16:creationId xmlns:a16="http://schemas.microsoft.com/office/drawing/2014/main" id="{3B2C7695-8E1E-4052-A1F8-E20EED2085A9}"/>
            </a:ext>
          </a:extLst>
        </xdr:cNvPr>
        <xdr:cNvSpPr>
          <a:spLocks noChangeArrowheads="1"/>
        </xdr:cNvSpPr>
      </xdr:nvSpPr>
      <xdr:spPr bwMode="auto">
        <a:xfrm>
          <a:off x="6092825" y="5391150"/>
          <a:ext cx="685800" cy="327086"/>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佐用町</a:t>
          </a:r>
        </a:p>
      </xdr:txBody>
    </xdr:sp>
    <xdr:clientData/>
  </xdr:twoCellAnchor>
  <xdr:twoCellAnchor>
    <xdr:from>
      <xdr:col>13</xdr:col>
      <xdr:colOff>228600</xdr:colOff>
      <xdr:row>27</xdr:row>
      <xdr:rowOff>117475</xdr:rowOff>
    </xdr:from>
    <xdr:to>
      <xdr:col>14</xdr:col>
      <xdr:colOff>368316</xdr:colOff>
      <xdr:row>29</xdr:row>
      <xdr:rowOff>60623</xdr:rowOff>
    </xdr:to>
    <xdr:sp macro="" textlink="">
      <xdr:nvSpPr>
        <xdr:cNvPr id="79" name="AutoShape 78">
          <a:extLst>
            <a:ext uri="{FF2B5EF4-FFF2-40B4-BE49-F238E27FC236}">
              <a16:creationId xmlns:a16="http://schemas.microsoft.com/office/drawing/2014/main" id="{8A6B9146-A222-43DE-8ABE-5CBD767A804D}"/>
            </a:ext>
          </a:extLst>
        </xdr:cNvPr>
        <xdr:cNvSpPr>
          <a:spLocks/>
        </xdr:cNvSpPr>
      </xdr:nvSpPr>
      <xdr:spPr bwMode="auto">
        <a:xfrm>
          <a:off x="8477250" y="4822825"/>
          <a:ext cx="825516" cy="286048"/>
        </a:xfrm>
        <a:prstGeom prst="borderCallout1">
          <a:avLst>
            <a:gd name="adj1" fmla="val 38708"/>
            <a:gd name="adj2" fmla="val -9194"/>
            <a:gd name="adj3" fmla="val 32259"/>
            <a:gd name="adj4" fmla="val -34481"/>
          </a:avLst>
        </a:prstGeom>
        <a:noFill/>
        <a:ln>
          <a:noFill/>
        </a:ln>
        <a:effectLst/>
      </xdr:spPr>
      <xdr:txBody>
        <a:bodyPr vertOverflow="clip" wrap="square" lIns="91440" tIns="45720" rIns="91440" bIns="45720" anchor="t" upright="1"/>
        <a:lstStyle/>
        <a:p>
          <a:pPr algn="ctr" rtl="0">
            <a:defRPr sz="1000"/>
          </a:pPr>
          <a:r>
            <a:rPr lang="ja-JP" altLang="en-US" sz="1000" b="0" i="0" u="none" strike="noStrike" baseline="0">
              <a:solidFill>
                <a:srgbClr val="000000"/>
              </a:solidFill>
              <a:latin typeface="ＭＳ ゴシック"/>
              <a:ea typeface="ＭＳ ゴシック"/>
            </a:rPr>
            <a:t>神河町</a:t>
          </a:r>
        </a:p>
        <a:p>
          <a:pPr algn="ctr" rtl="0">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14</xdr:col>
      <xdr:colOff>368300</xdr:colOff>
      <xdr:row>28</xdr:row>
      <xdr:rowOff>155575</xdr:rowOff>
    </xdr:from>
    <xdr:to>
      <xdr:col>15</xdr:col>
      <xdr:colOff>428666</xdr:colOff>
      <xdr:row>30</xdr:row>
      <xdr:rowOff>117475</xdr:rowOff>
    </xdr:to>
    <xdr:sp macro="" textlink="">
      <xdr:nvSpPr>
        <xdr:cNvPr id="80" name="Rectangle 79">
          <a:extLst>
            <a:ext uri="{FF2B5EF4-FFF2-40B4-BE49-F238E27FC236}">
              <a16:creationId xmlns:a16="http://schemas.microsoft.com/office/drawing/2014/main" id="{DF02C33E-24E8-4E50-8F5D-1C6B920FDD64}"/>
            </a:ext>
          </a:extLst>
        </xdr:cNvPr>
        <xdr:cNvSpPr>
          <a:spLocks noChangeArrowheads="1"/>
        </xdr:cNvSpPr>
      </xdr:nvSpPr>
      <xdr:spPr bwMode="auto">
        <a:xfrm>
          <a:off x="9302750" y="5032375"/>
          <a:ext cx="746166" cy="304800"/>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 多可町</a:t>
          </a:r>
        </a:p>
      </xdr:txBody>
    </xdr:sp>
    <xdr:clientData/>
  </xdr:twoCellAnchor>
  <xdr:twoCellAnchor>
    <xdr:from>
      <xdr:col>15</xdr:col>
      <xdr:colOff>250825</xdr:colOff>
      <xdr:row>31</xdr:row>
      <xdr:rowOff>155575</xdr:rowOff>
    </xdr:from>
    <xdr:to>
      <xdr:col>16</xdr:col>
      <xdr:colOff>149250</xdr:colOff>
      <xdr:row>33</xdr:row>
      <xdr:rowOff>155575</xdr:rowOff>
    </xdr:to>
    <xdr:sp macro="" textlink="">
      <xdr:nvSpPr>
        <xdr:cNvPr id="81" name="Rectangle 80">
          <a:extLst>
            <a:ext uri="{FF2B5EF4-FFF2-40B4-BE49-F238E27FC236}">
              <a16:creationId xmlns:a16="http://schemas.microsoft.com/office/drawing/2014/main" id="{76F0382D-37EC-4AC5-B612-8F7B1E7D4648}"/>
            </a:ext>
          </a:extLst>
        </xdr:cNvPr>
        <xdr:cNvSpPr>
          <a:spLocks noChangeArrowheads="1"/>
        </xdr:cNvSpPr>
      </xdr:nvSpPr>
      <xdr:spPr bwMode="auto">
        <a:xfrm>
          <a:off x="9871075" y="5546725"/>
          <a:ext cx="584225" cy="342900"/>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西脇市</a:t>
          </a:r>
        </a:p>
      </xdr:txBody>
    </xdr:sp>
    <xdr:clientData/>
  </xdr:twoCellAnchor>
  <xdr:twoCellAnchor>
    <xdr:from>
      <xdr:col>15</xdr:col>
      <xdr:colOff>390525</xdr:colOff>
      <xdr:row>35</xdr:row>
      <xdr:rowOff>98425</xdr:rowOff>
    </xdr:from>
    <xdr:to>
      <xdr:col>16</xdr:col>
      <xdr:colOff>447675</xdr:colOff>
      <xdr:row>37</xdr:row>
      <xdr:rowOff>60325</xdr:rowOff>
    </xdr:to>
    <xdr:sp macro="" textlink="">
      <xdr:nvSpPr>
        <xdr:cNvPr id="82" name="Rectangle 81">
          <a:extLst>
            <a:ext uri="{FF2B5EF4-FFF2-40B4-BE49-F238E27FC236}">
              <a16:creationId xmlns:a16="http://schemas.microsoft.com/office/drawing/2014/main" id="{2951A205-A44F-4ED9-A4B9-95E58207AF82}"/>
            </a:ext>
          </a:extLst>
        </xdr:cNvPr>
        <xdr:cNvSpPr>
          <a:spLocks noChangeArrowheads="1"/>
        </xdr:cNvSpPr>
      </xdr:nvSpPr>
      <xdr:spPr bwMode="auto">
        <a:xfrm>
          <a:off x="10010775" y="6175375"/>
          <a:ext cx="742950" cy="304800"/>
        </a:xfrm>
        <a:prstGeom prst="rect">
          <a:avLst/>
        </a:prstGeom>
        <a:noFill/>
        <a:ln>
          <a:noFill/>
        </a:ln>
        <a:effec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加東市</a:t>
          </a:r>
        </a:p>
      </xdr:txBody>
    </xdr:sp>
    <xdr:clientData/>
  </xdr:twoCellAnchor>
  <xdr:twoCellAnchor>
    <xdr:from>
      <xdr:col>15</xdr:col>
      <xdr:colOff>396875</xdr:colOff>
      <xdr:row>40</xdr:row>
      <xdr:rowOff>3175</xdr:rowOff>
    </xdr:from>
    <xdr:to>
      <xdr:col>16</xdr:col>
      <xdr:colOff>460393</xdr:colOff>
      <xdr:row>41</xdr:row>
      <xdr:rowOff>155873</xdr:rowOff>
    </xdr:to>
    <xdr:sp macro="" textlink="">
      <xdr:nvSpPr>
        <xdr:cNvPr id="83" name="Rectangle 82">
          <a:extLst>
            <a:ext uri="{FF2B5EF4-FFF2-40B4-BE49-F238E27FC236}">
              <a16:creationId xmlns:a16="http://schemas.microsoft.com/office/drawing/2014/main" id="{D1337FDE-25E9-40E0-B318-DFAD92427ED2}"/>
            </a:ext>
          </a:extLst>
        </xdr:cNvPr>
        <xdr:cNvSpPr>
          <a:spLocks noChangeArrowheads="1"/>
        </xdr:cNvSpPr>
      </xdr:nvSpPr>
      <xdr:spPr bwMode="auto">
        <a:xfrm>
          <a:off x="10017125" y="6937375"/>
          <a:ext cx="749318" cy="324148"/>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 三木市</a:t>
          </a:r>
        </a:p>
      </xdr:txBody>
    </xdr:sp>
    <xdr:clientData/>
  </xdr:twoCellAnchor>
  <xdr:twoCellAnchor>
    <xdr:from>
      <xdr:col>11</xdr:col>
      <xdr:colOff>149225</xdr:colOff>
      <xdr:row>36</xdr:row>
      <xdr:rowOff>98425</xdr:rowOff>
    </xdr:from>
    <xdr:to>
      <xdr:col>12</xdr:col>
      <xdr:colOff>247689</xdr:colOff>
      <xdr:row>38</xdr:row>
      <xdr:rowOff>136776</xdr:rowOff>
    </xdr:to>
    <xdr:sp macro="" textlink="">
      <xdr:nvSpPr>
        <xdr:cNvPr id="84" name="Rectangle 83">
          <a:extLst>
            <a:ext uri="{FF2B5EF4-FFF2-40B4-BE49-F238E27FC236}">
              <a16:creationId xmlns:a16="http://schemas.microsoft.com/office/drawing/2014/main" id="{35837F8F-EFD9-41CB-BC49-BBFF7A6BF2CF}"/>
            </a:ext>
          </a:extLst>
        </xdr:cNvPr>
        <xdr:cNvSpPr>
          <a:spLocks noChangeArrowheads="1"/>
        </xdr:cNvSpPr>
      </xdr:nvSpPr>
      <xdr:spPr bwMode="auto">
        <a:xfrm>
          <a:off x="7026275" y="6346825"/>
          <a:ext cx="784264" cy="381251"/>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たつの市</a:t>
          </a:r>
        </a:p>
      </xdr:txBody>
    </xdr:sp>
    <xdr:clientData/>
  </xdr:twoCellAnchor>
  <xdr:twoCellAnchor>
    <xdr:from>
      <xdr:col>14</xdr:col>
      <xdr:colOff>76200</xdr:colOff>
      <xdr:row>68</xdr:row>
      <xdr:rowOff>76200</xdr:rowOff>
    </xdr:from>
    <xdr:to>
      <xdr:col>14</xdr:col>
      <xdr:colOff>171450</xdr:colOff>
      <xdr:row>69</xdr:row>
      <xdr:rowOff>85725</xdr:rowOff>
    </xdr:to>
    <xdr:sp macro="" textlink="">
      <xdr:nvSpPr>
        <xdr:cNvPr id="85" name="Freeform 84">
          <a:extLst>
            <a:ext uri="{FF2B5EF4-FFF2-40B4-BE49-F238E27FC236}">
              <a16:creationId xmlns:a16="http://schemas.microsoft.com/office/drawing/2014/main" id="{88BFD740-351E-4DDF-A4ED-C99AE8D60775}"/>
            </a:ext>
          </a:extLst>
        </xdr:cNvPr>
        <xdr:cNvSpPr>
          <a:spLocks/>
        </xdr:cNvSpPr>
      </xdr:nvSpPr>
      <xdr:spPr bwMode="auto">
        <a:xfrm>
          <a:off x="9010650" y="11811000"/>
          <a:ext cx="95250" cy="180975"/>
        </a:xfrm>
        <a:custGeom>
          <a:avLst/>
          <a:gdLst>
            <a:gd name="T0" fmla="*/ 2147483646 w 160"/>
            <a:gd name="T1" fmla="*/ 2147483646 h 282"/>
            <a:gd name="T2" fmla="*/ 2147483646 w 160"/>
            <a:gd name="T3" fmla="*/ 2147483646 h 282"/>
            <a:gd name="T4" fmla="*/ 2147483646 w 160"/>
            <a:gd name="T5" fmla="*/ 2147483646 h 282"/>
            <a:gd name="T6" fmla="*/ 2147483646 w 160"/>
            <a:gd name="T7" fmla="*/ 2147483646 h 282"/>
            <a:gd name="T8" fmla="*/ 2147483646 w 160"/>
            <a:gd name="T9" fmla="*/ 2147483646 h 282"/>
            <a:gd name="T10" fmla="*/ 2147483646 w 160"/>
            <a:gd name="T11" fmla="*/ 0 h 282"/>
            <a:gd name="T12" fmla="*/ 2147483646 w 160"/>
            <a:gd name="T13" fmla="*/ 2147483646 h 282"/>
            <a:gd name="T14" fmla="*/ 2147483646 w 160"/>
            <a:gd name="T15" fmla="*/ 2147483646 h 282"/>
            <a:gd name="T16" fmla="*/ 0 w 160"/>
            <a:gd name="T17" fmla="*/ 2147483646 h 282"/>
            <a:gd name="T18" fmla="*/ 0 w 160"/>
            <a:gd name="T19" fmla="*/ 2147483646 h 282"/>
            <a:gd name="T20" fmla="*/ 2147483646 w 160"/>
            <a:gd name="T21" fmla="*/ 2147483646 h 28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60" h="282">
              <a:moveTo>
                <a:pt x="32" y="282"/>
              </a:moveTo>
              <a:lnTo>
                <a:pt x="96" y="267"/>
              </a:lnTo>
              <a:lnTo>
                <a:pt x="160" y="223"/>
              </a:lnTo>
              <a:lnTo>
                <a:pt x="160" y="148"/>
              </a:lnTo>
              <a:lnTo>
                <a:pt x="144" y="30"/>
              </a:lnTo>
              <a:lnTo>
                <a:pt x="96" y="0"/>
              </a:lnTo>
              <a:lnTo>
                <a:pt x="48" y="15"/>
              </a:lnTo>
              <a:lnTo>
                <a:pt x="32" y="119"/>
              </a:lnTo>
              <a:lnTo>
                <a:pt x="0" y="163"/>
              </a:lnTo>
              <a:lnTo>
                <a:pt x="0" y="193"/>
              </a:lnTo>
              <a:lnTo>
                <a:pt x="32" y="282"/>
              </a:lnTo>
            </a:path>
          </a:pathLst>
        </a:custGeom>
        <a:solidFill>
          <a:srgbClr val="93CDDD"/>
        </a:solidFill>
        <a:ln w="3175" cap="flat" cmpd="sng">
          <a:solidFill>
            <a:srgbClr val="000000"/>
          </a:solidFill>
          <a:prstDash val="solid"/>
          <a:round/>
          <a:headEnd type="none" w="med" len="med"/>
          <a:tailEnd type="none" w="med" len="med"/>
        </a:ln>
      </xdr:spPr>
    </xdr:sp>
    <xdr:clientData/>
  </xdr:twoCellAnchor>
  <xdr:twoCellAnchor>
    <xdr:from>
      <xdr:col>12</xdr:col>
      <xdr:colOff>561975</xdr:colOff>
      <xdr:row>50</xdr:row>
      <xdr:rowOff>76200</xdr:rowOff>
    </xdr:from>
    <xdr:to>
      <xdr:col>16</xdr:col>
      <xdr:colOff>161925</xdr:colOff>
      <xdr:row>67</xdr:row>
      <xdr:rowOff>133350</xdr:rowOff>
    </xdr:to>
    <xdr:grpSp>
      <xdr:nvGrpSpPr>
        <xdr:cNvPr id="86" name="Group 85">
          <a:extLst>
            <a:ext uri="{FF2B5EF4-FFF2-40B4-BE49-F238E27FC236}">
              <a16:creationId xmlns:a16="http://schemas.microsoft.com/office/drawing/2014/main" id="{6F21EFCE-EE63-4BD4-B03D-34E055FA27E2}"/>
            </a:ext>
          </a:extLst>
        </xdr:cNvPr>
        <xdr:cNvGrpSpPr>
          <a:grpSpLocks/>
        </xdr:cNvGrpSpPr>
      </xdr:nvGrpSpPr>
      <xdr:grpSpPr bwMode="auto">
        <a:xfrm>
          <a:off x="8124825" y="8724900"/>
          <a:ext cx="2343150" cy="2971800"/>
          <a:chOff x="59" y="934"/>
          <a:chExt cx="246" cy="312"/>
        </a:xfrm>
      </xdr:grpSpPr>
      <xdr:sp macro="" textlink="">
        <xdr:nvSpPr>
          <xdr:cNvPr id="87" name="Freeform 86">
            <a:extLst>
              <a:ext uri="{FF2B5EF4-FFF2-40B4-BE49-F238E27FC236}">
                <a16:creationId xmlns:a16="http://schemas.microsoft.com/office/drawing/2014/main" id="{7683196F-4B74-4CD0-AF2F-F4B725F50326}"/>
              </a:ext>
            </a:extLst>
          </xdr:cNvPr>
          <xdr:cNvSpPr>
            <a:spLocks/>
          </xdr:cNvSpPr>
        </xdr:nvSpPr>
        <xdr:spPr bwMode="auto">
          <a:xfrm>
            <a:off x="59" y="1120"/>
            <a:ext cx="132" cy="126"/>
          </a:xfrm>
          <a:custGeom>
            <a:avLst/>
            <a:gdLst>
              <a:gd name="T0" fmla="*/ 54 w 132"/>
              <a:gd name="T1" fmla="*/ 7 h 126"/>
              <a:gd name="T2" fmla="*/ 50 w 132"/>
              <a:gd name="T3" fmla="*/ 13 h 126"/>
              <a:gd name="T4" fmla="*/ 45 w 132"/>
              <a:gd name="T5" fmla="*/ 17 h 126"/>
              <a:gd name="T6" fmla="*/ 38 w 132"/>
              <a:gd name="T7" fmla="*/ 22 h 126"/>
              <a:gd name="T8" fmla="*/ 31 w 132"/>
              <a:gd name="T9" fmla="*/ 24 h 126"/>
              <a:gd name="T10" fmla="*/ 24 w 132"/>
              <a:gd name="T11" fmla="*/ 21 h 126"/>
              <a:gd name="T12" fmla="*/ 19 w 132"/>
              <a:gd name="T13" fmla="*/ 21 h 126"/>
              <a:gd name="T14" fmla="*/ 10 w 132"/>
              <a:gd name="T15" fmla="*/ 27 h 126"/>
              <a:gd name="T16" fmla="*/ 3 w 132"/>
              <a:gd name="T17" fmla="*/ 36 h 126"/>
              <a:gd name="T18" fmla="*/ 1 w 132"/>
              <a:gd name="T19" fmla="*/ 42 h 126"/>
              <a:gd name="T20" fmla="*/ 1 w 132"/>
              <a:gd name="T21" fmla="*/ 56 h 126"/>
              <a:gd name="T22" fmla="*/ 3 w 132"/>
              <a:gd name="T23" fmla="*/ 61 h 126"/>
              <a:gd name="T24" fmla="*/ 7 w 132"/>
              <a:gd name="T25" fmla="*/ 69 h 126"/>
              <a:gd name="T26" fmla="*/ 6 w 132"/>
              <a:gd name="T27" fmla="*/ 77 h 126"/>
              <a:gd name="T28" fmla="*/ 9 w 132"/>
              <a:gd name="T29" fmla="*/ 81 h 126"/>
              <a:gd name="T30" fmla="*/ 15 w 132"/>
              <a:gd name="T31" fmla="*/ 80 h 126"/>
              <a:gd name="T32" fmla="*/ 19 w 132"/>
              <a:gd name="T33" fmla="*/ 81 h 126"/>
              <a:gd name="T34" fmla="*/ 24 w 132"/>
              <a:gd name="T35" fmla="*/ 84 h 126"/>
              <a:gd name="T36" fmla="*/ 27 w 132"/>
              <a:gd name="T37" fmla="*/ 82 h 126"/>
              <a:gd name="T38" fmla="*/ 29 w 132"/>
              <a:gd name="T39" fmla="*/ 78 h 126"/>
              <a:gd name="T40" fmla="*/ 34 w 132"/>
              <a:gd name="T41" fmla="*/ 75 h 126"/>
              <a:gd name="T42" fmla="*/ 36 w 132"/>
              <a:gd name="T43" fmla="*/ 82 h 126"/>
              <a:gd name="T44" fmla="*/ 29 w 132"/>
              <a:gd name="T45" fmla="*/ 88 h 126"/>
              <a:gd name="T46" fmla="*/ 26 w 132"/>
              <a:gd name="T47" fmla="*/ 95 h 126"/>
              <a:gd name="T48" fmla="*/ 21 w 132"/>
              <a:gd name="T49" fmla="*/ 101 h 126"/>
              <a:gd name="T50" fmla="*/ 27 w 132"/>
              <a:gd name="T51" fmla="*/ 104 h 126"/>
              <a:gd name="T52" fmla="*/ 32 w 132"/>
              <a:gd name="T53" fmla="*/ 105 h 126"/>
              <a:gd name="T54" fmla="*/ 37 w 132"/>
              <a:gd name="T55" fmla="*/ 109 h 126"/>
              <a:gd name="T56" fmla="*/ 42 w 132"/>
              <a:gd name="T57" fmla="*/ 114 h 126"/>
              <a:gd name="T58" fmla="*/ 42 w 132"/>
              <a:gd name="T59" fmla="*/ 126 h 126"/>
              <a:gd name="T60" fmla="*/ 54 w 132"/>
              <a:gd name="T61" fmla="*/ 123 h 126"/>
              <a:gd name="T62" fmla="*/ 71 w 132"/>
              <a:gd name="T63" fmla="*/ 119 h 126"/>
              <a:gd name="T64" fmla="*/ 84 w 132"/>
              <a:gd name="T65" fmla="*/ 120 h 126"/>
              <a:gd name="T66" fmla="*/ 94 w 132"/>
              <a:gd name="T67" fmla="*/ 115 h 126"/>
              <a:gd name="T68" fmla="*/ 107 w 132"/>
              <a:gd name="T69" fmla="*/ 107 h 126"/>
              <a:gd name="T70" fmla="*/ 124 w 132"/>
              <a:gd name="T71" fmla="*/ 98 h 126"/>
              <a:gd name="T72" fmla="*/ 131 w 132"/>
              <a:gd name="T73" fmla="*/ 91 h 126"/>
              <a:gd name="T74" fmla="*/ 124 w 132"/>
              <a:gd name="T75" fmla="*/ 85 h 126"/>
              <a:gd name="T76" fmla="*/ 121 w 132"/>
              <a:gd name="T77" fmla="*/ 76 h 126"/>
              <a:gd name="T78" fmla="*/ 113 w 132"/>
              <a:gd name="T79" fmla="*/ 64 h 126"/>
              <a:gd name="T80" fmla="*/ 116 w 132"/>
              <a:gd name="T81" fmla="*/ 58 h 126"/>
              <a:gd name="T82" fmla="*/ 116 w 132"/>
              <a:gd name="T83" fmla="*/ 49 h 126"/>
              <a:gd name="T84" fmla="*/ 114 w 132"/>
              <a:gd name="T85" fmla="*/ 38 h 126"/>
              <a:gd name="T86" fmla="*/ 119 w 132"/>
              <a:gd name="T87" fmla="*/ 30 h 126"/>
              <a:gd name="T88" fmla="*/ 119 w 132"/>
              <a:gd name="T89" fmla="*/ 20 h 126"/>
              <a:gd name="T90" fmla="*/ 113 w 132"/>
              <a:gd name="T91" fmla="*/ 17 h 126"/>
              <a:gd name="T92" fmla="*/ 104 w 132"/>
              <a:gd name="T93" fmla="*/ 5 h 126"/>
              <a:gd name="T94" fmla="*/ 95 w 132"/>
              <a:gd name="T95" fmla="*/ 6 h 126"/>
              <a:gd name="T96" fmla="*/ 89 w 132"/>
              <a:gd name="T97" fmla="*/ 8 h 126"/>
              <a:gd name="T98" fmla="*/ 83 w 132"/>
              <a:gd name="T99" fmla="*/ 6 h 126"/>
              <a:gd name="T100" fmla="*/ 79 w 132"/>
              <a:gd name="T101" fmla="*/ 4 h 126"/>
              <a:gd name="T102" fmla="*/ 76 w 132"/>
              <a:gd name="T103" fmla="*/ 1 h 126"/>
              <a:gd name="T104" fmla="*/ 71 w 132"/>
              <a:gd name="T105" fmla="*/ 3 h 126"/>
              <a:gd name="T106" fmla="*/ 68 w 132"/>
              <a:gd name="T107" fmla="*/ 4 h 126"/>
              <a:gd name="T108" fmla="*/ 65 w 132"/>
              <a:gd name="T109" fmla="*/ 2 h 126"/>
              <a:gd name="T110" fmla="*/ 60 w 132"/>
              <a:gd name="T111" fmla="*/ 2 h 1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32" h="126">
                <a:moveTo>
                  <a:pt x="57" y="1"/>
                </a:moveTo>
                <a:cubicBezTo>
                  <a:pt x="56" y="2"/>
                  <a:pt x="55" y="6"/>
                  <a:pt x="54" y="7"/>
                </a:cubicBezTo>
                <a:cubicBezTo>
                  <a:pt x="53" y="8"/>
                  <a:pt x="52" y="9"/>
                  <a:pt x="51" y="10"/>
                </a:cubicBezTo>
                <a:cubicBezTo>
                  <a:pt x="50" y="11"/>
                  <a:pt x="50" y="12"/>
                  <a:pt x="50" y="13"/>
                </a:cubicBezTo>
                <a:cubicBezTo>
                  <a:pt x="50" y="14"/>
                  <a:pt x="49" y="15"/>
                  <a:pt x="48" y="16"/>
                </a:cubicBezTo>
                <a:cubicBezTo>
                  <a:pt x="47" y="17"/>
                  <a:pt x="46" y="16"/>
                  <a:pt x="45" y="17"/>
                </a:cubicBezTo>
                <a:cubicBezTo>
                  <a:pt x="44" y="18"/>
                  <a:pt x="42" y="20"/>
                  <a:pt x="41" y="21"/>
                </a:cubicBezTo>
                <a:cubicBezTo>
                  <a:pt x="40" y="22"/>
                  <a:pt x="39" y="21"/>
                  <a:pt x="38" y="22"/>
                </a:cubicBezTo>
                <a:cubicBezTo>
                  <a:pt x="37" y="23"/>
                  <a:pt x="36" y="25"/>
                  <a:pt x="35" y="25"/>
                </a:cubicBezTo>
                <a:cubicBezTo>
                  <a:pt x="34" y="25"/>
                  <a:pt x="32" y="24"/>
                  <a:pt x="31" y="24"/>
                </a:cubicBezTo>
                <a:cubicBezTo>
                  <a:pt x="30" y="24"/>
                  <a:pt x="30" y="23"/>
                  <a:pt x="29" y="23"/>
                </a:cubicBezTo>
                <a:cubicBezTo>
                  <a:pt x="28" y="23"/>
                  <a:pt x="25" y="22"/>
                  <a:pt x="24" y="21"/>
                </a:cubicBezTo>
                <a:cubicBezTo>
                  <a:pt x="23" y="20"/>
                  <a:pt x="22" y="18"/>
                  <a:pt x="21" y="18"/>
                </a:cubicBezTo>
                <a:cubicBezTo>
                  <a:pt x="20" y="18"/>
                  <a:pt x="20" y="20"/>
                  <a:pt x="19" y="21"/>
                </a:cubicBezTo>
                <a:cubicBezTo>
                  <a:pt x="18" y="22"/>
                  <a:pt x="13" y="25"/>
                  <a:pt x="12" y="26"/>
                </a:cubicBezTo>
                <a:cubicBezTo>
                  <a:pt x="11" y="27"/>
                  <a:pt x="10" y="27"/>
                  <a:pt x="10" y="27"/>
                </a:cubicBezTo>
                <a:cubicBezTo>
                  <a:pt x="10" y="27"/>
                  <a:pt x="10" y="28"/>
                  <a:pt x="9" y="29"/>
                </a:cubicBezTo>
                <a:cubicBezTo>
                  <a:pt x="8" y="30"/>
                  <a:pt x="4" y="34"/>
                  <a:pt x="3" y="36"/>
                </a:cubicBezTo>
                <a:cubicBezTo>
                  <a:pt x="2" y="38"/>
                  <a:pt x="2" y="39"/>
                  <a:pt x="2" y="40"/>
                </a:cubicBezTo>
                <a:cubicBezTo>
                  <a:pt x="2" y="41"/>
                  <a:pt x="1" y="40"/>
                  <a:pt x="1" y="42"/>
                </a:cubicBezTo>
                <a:cubicBezTo>
                  <a:pt x="1" y="44"/>
                  <a:pt x="1" y="49"/>
                  <a:pt x="1" y="51"/>
                </a:cubicBezTo>
                <a:cubicBezTo>
                  <a:pt x="1" y="53"/>
                  <a:pt x="1" y="55"/>
                  <a:pt x="1" y="56"/>
                </a:cubicBezTo>
                <a:cubicBezTo>
                  <a:pt x="1" y="57"/>
                  <a:pt x="0" y="58"/>
                  <a:pt x="0" y="59"/>
                </a:cubicBezTo>
                <a:cubicBezTo>
                  <a:pt x="0" y="60"/>
                  <a:pt x="2" y="60"/>
                  <a:pt x="3" y="61"/>
                </a:cubicBezTo>
                <a:cubicBezTo>
                  <a:pt x="4" y="62"/>
                  <a:pt x="4" y="64"/>
                  <a:pt x="5" y="65"/>
                </a:cubicBezTo>
                <a:cubicBezTo>
                  <a:pt x="6" y="66"/>
                  <a:pt x="6" y="68"/>
                  <a:pt x="7" y="69"/>
                </a:cubicBezTo>
                <a:cubicBezTo>
                  <a:pt x="8" y="70"/>
                  <a:pt x="8" y="72"/>
                  <a:pt x="8" y="73"/>
                </a:cubicBezTo>
                <a:cubicBezTo>
                  <a:pt x="8" y="74"/>
                  <a:pt x="6" y="76"/>
                  <a:pt x="6" y="77"/>
                </a:cubicBezTo>
                <a:cubicBezTo>
                  <a:pt x="6" y="78"/>
                  <a:pt x="5" y="79"/>
                  <a:pt x="5" y="80"/>
                </a:cubicBezTo>
                <a:cubicBezTo>
                  <a:pt x="5" y="81"/>
                  <a:pt x="8" y="81"/>
                  <a:pt x="9" y="81"/>
                </a:cubicBezTo>
                <a:cubicBezTo>
                  <a:pt x="10" y="81"/>
                  <a:pt x="12" y="80"/>
                  <a:pt x="13" y="80"/>
                </a:cubicBezTo>
                <a:cubicBezTo>
                  <a:pt x="14" y="80"/>
                  <a:pt x="14" y="80"/>
                  <a:pt x="15" y="80"/>
                </a:cubicBezTo>
                <a:cubicBezTo>
                  <a:pt x="16" y="80"/>
                  <a:pt x="16" y="81"/>
                  <a:pt x="17" y="81"/>
                </a:cubicBezTo>
                <a:cubicBezTo>
                  <a:pt x="18" y="81"/>
                  <a:pt x="18" y="81"/>
                  <a:pt x="19" y="81"/>
                </a:cubicBezTo>
                <a:cubicBezTo>
                  <a:pt x="20" y="81"/>
                  <a:pt x="20" y="82"/>
                  <a:pt x="21" y="82"/>
                </a:cubicBezTo>
                <a:cubicBezTo>
                  <a:pt x="22" y="82"/>
                  <a:pt x="23" y="84"/>
                  <a:pt x="24" y="84"/>
                </a:cubicBezTo>
                <a:cubicBezTo>
                  <a:pt x="25" y="84"/>
                  <a:pt x="26" y="84"/>
                  <a:pt x="26" y="84"/>
                </a:cubicBezTo>
                <a:cubicBezTo>
                  <a:pt x="26" y="84"/>
                  <a:pt x="27" y="83"/>
                  <a:pt x="27" y="82"/>
                </a:cubicBezTo>
                <a:cubicBezTo>
                  <a:pt x="27" y="81"/>
                  <a:pt x="28" y="81"/>
                  <a:pt x="28" y="80"/>
                </a:cubicBezTo>
                <a:cubicBezTo>
                  <a:pt x="28" y="79"/>
                  <a:pt x="28" y="79"/>
                  <a:pt x="29" y="78"/>
                </a:cubicBezTo>
                <a:cubicBezTo>
                  <a:pt x="30" y="77"/>
                  <a:pt x="31" y="76"/>
                  <a:pt x="32" y="76"/>
                </a:cubicBezTo>
                <a:cubicBezTo>
                  <a:pt x="33" y="76"/>
                  <a:pt x="33" y="75"/>
                  <a:pt x="34" y="75"/>
                </a:cubicBezTo>
                <a:cubicBezTo>
                  <a:pt x="35" y="75"/>
                  <a:pt x="37" y="77"/>
                  <a:pt x="37" y="78"/>
                </a:cubicBezTo>
                <a:cubicBezTo>
                  <a:pt x="37" y="79"/>
                  <a:pt x="36" y="81"/>
                  <a:pt x="36" y="82"/>
                </a:cubicBezTo>
                <a:cubicBezTo>
                  <a:pt x="36" y="83"/>
                  <a:pt x="37" y="83"/>
                  <a:pt x="36" y="84"/>
                </a:cubicBezTo>
                <a:cubicBezTo>
                  <a:pt x="35" y="85"/>
                  <a:pt x="30" y="87"/>
                  <a:pt x="29" y="88"/>
                </a:cubicBezTo>
                <a:cubicBezTo>
                  <a:pt x="28" y="89"/>
                  <a:pt x="28" y="90"/>
                  <a:pt x="28" y="91"/>
                </a:cubicBezTo>
                <a:cubicBezTo>
                  <a:pt x="28" y="92"/>
                  <a:pt x="27" y="94"/>
                  <a:pt x="26" y="95"/>
                </a:cubicBezTo>
                <a:cubicBezTo>
                  <a:pt x="25" y="96"/>
                  <a:pt x="24" y="97"/>
                  <a:pt x="23" y="98"/>
                </a:cubicBezTo>
                <a:cubicBezTo>
                  <a:pt x="22" y="99"/>
                  <a:pt x="21" y="100"/>
                  <a:pt x="21" y="101"/>
                </a:cubicBezTo>
                <a:cubicBezTo>
                  <a:pt x="21" y="102"/>
                  <a:pt x="24" y="104"/>
                  <a:pt x="25" y="104"/>
                </a:cubicBezTo>
                <a:cubicBezTo>
                  <a:pt x="26" y="104"/>
                  <a:pt x="26" y="104"/>
                  <a:pt x="27" y="104"/>
                </a:cubicBezTo>
                <a:cubicBezTo>
                  <a:pt x="28" y="104"/>
                  <a:pt x="28" y="105"/>
                  <a:pt x="29" y="105"/>
                </a:cubicBezTo>
                <a:cubicBezTo>
                  <a:pt x="30" y="105"/>
                  <a:pt x="31" y="105"/>
                  <a:pt x="32" y="105"/>
                </a:cubicBezTo>
                <a:cubicBezTo>
                  <a:pt x="33" y="105"/>
                  <a:pt x="33" y="104"/>
                  <a:pt x="34" y="105"/>
                </a:cubicBezTo>
                <a:cubicBezTo>
                  <a:pt x="35" y="106"/>
                  <a:pt x="36" y="108"/>
                  <a:pt x="37" y="109"/>
                </a:cubicBezTo>
                <a:cubicBezTo>
                  <a:pt x="38" y="110"/>
                  <a:pt x="40" y="111"/>
                  <a:pt x="41" y="112"/>
                </a:cubicBezTo>
                <a:cubicBezTo>
                  <a:pt x="42" y="113"/>
                  <a:pt x="42" y="112"/>
                  <a:pt x="42" y="114"/>
                </a:cubicBezTo>
                <a:cubicBezTo>
                  <a:pt x="42" y="116"/>
                  <a:pt x="42" y="121"/>
                  <a:pt x="42" y="123"/>
                </a:cubicBezTo>
                <a:cubicBezTo>
                  <a:pt x="42" y="125"/>
                  <a:pt x="41" y="126"/>
                  <a:pt x="42" y="126"/>
                </a:cubicBezTo>
                <a:cubicBezTo>
                  <a:pt x="43" y="126"/>
                  <a:pt x="48" y="125"/>
                  <a:pt x="50" y="124"/>
                </a:cubicBezTo>
                <a:cubicBezTo>
                  <a:pt x="52" y="123"/>
                  <a:pt x="51" y="124"/>
                  <a:pt x="54" y="123"/>
                </a:cubicBezTo>
                <a:cubicBezTo>
                  <a:pt x="57" y="122"/>
                  <a:pt x="63" y="121"/>
                  <a:pt x="66" y="120"/>
                </a:cubicBezTo>
                <a:cubicBezTo>
                  <a:pt x="69" y="119"/>
                  <a:pt x="69" y="119"/>
                  <a:pt x="71" y="119"/>
                </a:cubicBezTo>
                <a:cubicBezTo>
                  <a:pt x="73" y="119"/>
                  <a:pt x="74" y="120"/>
                  <a:pt x="76" y="120"/>
                </a:cubicBezTo>
                <a:cubicBezTo>
                  <a:pt x="78" y="120"/>
                  <a:pt x="82" y="120"/>
                  <a:pt x="84" y="120"/>
                </a:cubicBezTo>
                <a:cubicBezTo>
                  <a:pt x="86" y="120"/>
                  <a:pt x="88" y="119"/>
                  <a:pt x="90" y="118"/>
                </a:cubicBezTo>
                <a:cubicBezTo>
                  <a:pt x="92" y="117"/>
                  <a:pt x="92" y="116"/>
                  <a:pt x="94" y="115"/>
                </a:cubicBezTo>
                <a:cubicBezTo>
                  <a:pt x="96" y="114"/>
                  <a:pt x="98" y="111"/>
                  <a:pt x="100" y="110"/>
                </a:cubicBezTo>
                <a:cubicBezTo>
                  <a:pt x="102" y="109"/>
                  <a:pt x="105" y="108"/>
                  <a:pt x="107" y="107"/>
                </a:cubicBezTo>
                <a:cubicBezTo>
                  <a:pt x="109" y="106"/>
                  <a:pt x="111" y="102"/>
                  <a:pt x="114" y="101"/>
                </a:cubicBezTo>
                <a:cubicBezTo>
                  <a:pt x="117" y="100"/>
                  <a:pt x="121" y="99"/>
                  <a:pt x="124" y="98"/>
                </a:cubicBezTo>
                <a:cubicBezTo>
                  <a:pt x="127" y="97"/>
                  <a:pt x="130" y="96"/>
                  <a:pt x="131" y="95"/>
                </a:cubicBezTo>
                <a:cubicBezTo>
                  <a:pt x="132" y="94"/>
                  <a:pt x="132" y="92"/>
                  <a:pt x="131" y="91"/>
                </a:cubicBezTo>
                <a:cubicBezTo>
                  <a:pt x="130" y="90"/>
                  <a:pt x="128" y="88"/>
                  <a:pt x="127" y="87"/>
                </a:cubicBezTo>
                <a:cubicBezTo>
                  <a:pt x="126" y="86"/>
                  <a:pt x="125" y="86"/>
                  <a:pt x="124" y="85"/>
                </a:cubicBezTo>
                <a:cubicBezTo>
                  <a:pt x="123" y="84"/>
                  <a:pt x="122" y="80"/>
                  <a:pt x="122" y="79"/>
                </a:cubicBezTo>
                <a:cubicBezTo>
                  <a:pt x="122" y="78"/>
                  <a:pt x="122" y="77"/>
                  <a:pt x="121" y="76"/>
                </a:cubicBezTo>
                <a:cubicBezTo>
                  <a:pt x="120" y="75"/>
                  <a:pt x="114" y="74"/>
                  <a:pt x="113" y="72"/>
                </a:cubicBezTo>
                <a:cubicBezTo>
                  <a:pt x="112" y="70"/>
                  <a:pt x="113" y="66"/>
                  <a:pt x="113" y="64"/>
                </a:cubicBezTo>
                <a:cubicBezTo>
                  <a:pt x="113" y="62"/>
                  <a:pt x="113" y="62"/>
                  <a:pt x="113" y="61"/>
                </a:cubicBezTo>
                <a:cubicBezTo>
                  <a:pt x="113" y="60"/>
                  <a:pt x="115" y="59"/>
                  <a:pt x="116" y="58"/>
                </a:cubicBezTo>
                <a:cubicBezTo>
                  <a:pt x="117" y="57"/>
                  <a:pt x="118" y="56"/>
                  <a:pt x="118" y="55"/>
                </a:cubicBezTo>
                <a:cubicBezTo>
                  <a:pt x="118" y="54"/>
                  <a:pt x="116" y="51"/>
                  <a:pt x="116" y="49"/>
                </a:cubicBezTo>
                <a:cubicBezTo>
                  <a:pt x="116" y="47"/>
                  <a:pt x="115" y="46"/>
                  <a:pt x="115" y="44"/>
                </a:cubicBezTo>
                <a:cubicBezTo>
                  <a:pt x="115" y="42"/>
                  <a:pt x="114" y="40"/>
                  <a:pt x="114" y="38"/>
                </a:cubicBezTo>
                <a:cubicBezTo>
                  <a:pt x="114" y="36"/>
                  <a:pt x="113" y="33"/>
                  <a:pt x="114" y="32"/>
                </a:cubicBezTo>
                <a:cubicBezTo>
                  <a:pt x="115" y="31"/>
                  <a:pt x="118" y="31"/>
                  <a:pt x="119" y="30"/>
                </a:cubicBezTo>
                <a:cubicBezTo>
                  <a:pt x="120" y="29"/>
                  <a:pt x="121" y="27"/>
                  <a:pt x="121" y="25"/>
                </a:cubicBezTo>
                <a:cubicBezTo>
                  <a:pt x="121" y="23"/>
                  <a:pt x="120" y="21"/>
                  <a:pt x="119" y="20"/>
                </a:cubicBezTo>
                <a:cubicBezTo>
                  <a:pt x="118" y="19"/>
                  <a:pt x="117" y="17"/>
                  <a:pt x="116" y="17"/>
                </a:cubicBezTo>
                <a:cubicBezTo>
                  <a:pt x="115" y="17"/>
                  <a:pt x="114" y="17"/>
                  <a:pt x="113" y="17"/>
                </a:cubicBezTo>
                <a:cubicBezTo>
                  <a:pt x="112" y="17"/>
                  <a:pt x="110" y="17"/>
                  <a:pt x="109" y="15"/>
                </a:cubicBezTo>
                <a:cubicBezTo>
                  <a:pt x="108" y="13"/>
                  <a:pt x="105" y="7"/>
                  <a:pt x="104" y="5"/>
                </a:cubicBezTo>
                <a:cubicBezTo>
                  <a:pt x="103" y="3"/>
                  <a:pt x="101" y="2"/>
                  <a:pt x="100" y="2"/>
                </a:cubicBezTo>
                <a:cubicBezTo>
                  <a:pt x="99" y="2"/>
                  <a:pt x="96" y="5"/>
                  <a:pt x="95" y="6"/>
                </a:cubicBezTo>
                <a:cubicBezTo>
                  <a:pt x="94" y="7"/>
                  <a:pt x="93" y="8"/>
                  <a:pt x="92" y="8"/>
                </a:cubicBezTo>
                <a:cubicBezTo>
                  <a:pt x="91" y="8"/>
                  <a:pt x="90" y="8"/>
                  <a:pt x="89" y="8"/>
                </a:cubicBezTo>
                <a:cubicBezTo>
                  <a:pt x="88" y="8"/>
                  <a:pt x="87" y="6"/>
                  <a:pt x="86" y="6"/>
                </a:cubicBezTo>
                <a:cubicBezTo>
                  <a:pt x="85" y="6"/>
                  <a:pt x="84" y="6"/>
                  <a:pt x="83" y="6"/>
                </a:cubicBezTo>
                <a:cubicBezTo>
                  <a:pt x="82" y="6"/>
                  <a:pt x="81" y="6"/>
                  <a:pt x="80" y="6"/>
                </a:cubicBezTo>
                <a:cubicBezTo>
                  <a:pt x="79" y="6"/>
                  <a:pt x="79" y="5"/>
                  <a:pt x="79" y="4"/>
                </a:cubicBezTo>
                <a:cubicBezTo>
                  <a:pt x="79" y="3"/>
                  <a:pt x="78" y="2"/>
                  <a:pt x="78" y="2"/>
                </a:cubicBezTo>
                <a:cubicBezTo>
                  <a:pt x="78" y="2"/>
                  <a:pt x="77" y="1"/>
                  <a:pt x="76" y="1"/>
                </a:cubicBezTo>
                <a:cubicBezTo>
                  <a:pt x="75" y="1"/>
                  <a:pt x="75" y="2"/>
                  <a:pt x="74" y="2"/>
                </a:cubicBezTo>
                <a:cubicBezTo>
                  <a:pt x="73" y="2"/>
                  <a:pt x="72" y="3"/>
                  <a:pt x="71" y="3"/>
                </a:cubicBezTo>
                <a:cubicBezTo>
                  <a:pt x="70" y="3"/>
                  <a:pt x="70" y="5"/>
                  <a:pt x="70" y="5"/>
                </a:cubicBezTo>
                <a:cubicBezTo>
                  <a:pt x="70" y="5"/>
                  <a:pt x="68" y="4"/>
                  <a:pt x="68" y="4"/>
                </a:cubicBezTo>
                <a:cubicBezTo>
                  <a:pt x="68" y="4"/>
                  <a:pt x="67" y="2"/>
                  <a:pt x="67" y="2"/>
                </a:cubicBezTo>
                <a:cubicBezTo>
                  <a:pt x="67" y="2"/>
                  <a:pt x="66" y="2"/>
                  <a:pt x="65" y="2"/>
                </a:cubicBezTo>
                <a:cubicBezTo>
                  <a:pt x="64" y="2"/>
                  <a:pt x="63" y="2"/>
                  <a:pt x="62" y="2"/>
                </a:cubicBezTo>
                <a:cubicBezTo>
                  <a:pt x="61" y="2"/>
                  <a:pt x="61" y="2"/>
                  <a:pt x="60" y="2"/>
                </a:cubicBezTo>
                <a:cubicBezTo>
                  <a:pt x="59" y="2"/>
                  <a:pt x="58" y="0"/>
                  <a:pt x="57" y="1"/>
                </a:cubicBezTo>
                <a:close/>
              </a:path>
            </a:pathLst>
          </a:custGeom>
          <a:solidFill>
            <a:srgbClr val="93CDDD"/>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88" name="Freeform 87">
            <a:extLst>
              <a:ext uri="{FF2B5EF4-FFF2-40B4-BE49-F238E27FC236}">
                <a16:creationId xmlns:a16="http://schemas.microsoft.com/office/drawing/2014/main" id="{65D268B2-2EF0-43E0-81B5-97A114A8D75E}"/>
              </a:ext>
            </a:extLst>
          </xdr:cNvPr>
          <xdr:cNvSpPr>
            <a:spLocks/>
          </xdr:cNvSpPr>
        </xdr:nvSpPr>
        <xdr:spPr bwMode="auto">
          <a:xfrm>
            <a:off x="148" y="934"/>
            <a:ext cx="157" cy="159"/>
          </a:xfrm>
          <a:custGeom>
            <a:avLst/>
            <a:gdLst>
              <a:gd name="T0" fmla="*/ 135 w 157"/>
              <a:gd name="T1" fmla="*/ 3 h 159"/>
              <a:gd name="T2" fmla="*/ 132 w 157"/>
              <a:gd name="T3" fmla="*/ 5 h 159"/>
              <a:gd name="T4" fmla="*/ 127 w 157"/>
              <a:gd name="T5" fmla="*/ 9 h 159"/>
              <a:gd name="T6" fmla="*/ 123 w 157"/>
              <a:gd name="T7" fmla="*/ 15 h 159"/>
              <a:gd name="T8" fmla="*/ 118 w 157"/>
              <a:gd name="T9" fmla="*/ 22 h 159"/>
              <a:gd name="T10" fmla="*/ 116 w 157"/>
              <a:gd name="T11" fmla="*/ 26 h 159"/>
              <a:gd name="T12" fmla="*/ 107 w 157"/>
              <a:gd name="T13" fmla="*/ 37 h 159"/>
              <a:gd name="T14" fmla="*/ 101 w 157"/>
              <a:gd name="T15" fmla="*/ 42 h 159"/>
              <a:gd name="T16" fmla="*/ 97 w 157"/>
              <a:gd name="T17" fmla="*/ 46 h 159"/>
              <a:gd name="T18" fmla="*/ 88 w 157"/>
              <a:gd name="T19" fmla="*/ 51 h 159"/>
              <a:gd name="T20" fmla="*/ 80 w 157"/>
              <a:gd name="T21" fmla="*/ 54 h 159"/>
              <a:gd name="T22" fmla="*/ 74 w 157"/>
              <a:gd name="T23" fmla="*/ 56 h 159"/>
              <a:gd name="T24" fmla="*/ 67 w 157"/>
              <a:gd name="T25" fmla="*/ 58 h 159"/>
              <a:gd name="T26" fmla="*/ 61 w 157"/>
              <a:gd name="T27" fmla="*/ 62 h 159"/>
              <a:gd name="T28" fmla="*/ 57 w 157"/>
              <a:gd name="T29" fmla="*/ 69 h 159"/>
              <a:gd name="T30" fmla="*/ 49 w 157"/>
              <a:gd name="T31" fmla="*/ 77 h 159"/>
              <a:gd name="T32" fmla="*/ 43 w 157"/>
              <a:gd name="T33" fmla="*/ 89 h 159"/>
              <a:gd name="T34" fmla="*/ 38 w 157"/>
              <a:gd name="T35" fmla="*/ 97 h 159"/>
              <a:gd name="T36" fmla="*/ 32 w 157"/>
              <a:gd name="T37" fmla="*/ 102 h 159"/>
              <a:gd name="T38" fmla="*/ 26 w 157"/>
              <a:gd name="T39" fmla="*/ 102 h 159"/>
              <a:gd name="T40" fmla="*/ 21 w 157"/>
              <a:gd name="T41" fmla="*/ 102 h 159"/>
              <a:gd name="T42" fmla="*/ 10 w 157"/>
              <a:gd name="T43" fmla="*/ 112 h 159"/>
              <a:gd name="T44" fmla="*/ 6 w 157"/>
              <a:gd name="T45" fmla="*/ 118 h 159"/>
              <a:gd name="T46" fmla="*/ 3 w 157"/>
              <a:gd name="T47" fmla="*/ 126 h 159"/>
              <a:gd name="T48" fmla="*/ 1 w 157"/>
              <a:gd name="T49" fmla="*/ 132 h 159"/>
              <a:gd name="T50" fmla="*/ 9 w 157"/>
              <a:gd name="T51" fmla="*/ 134 h 159"/>
              <a:gd name="T52" fmla="*/ 15 w 157"/>
              <a:gd name="T53" fmla="*/ 135 h 159"/>
              <a:gd name="T54" fmla="*/ 27 w 157"/>
              <a:gd name="T55" fmla="*/ 139 h 159"/>
              <a:gd name="T56" fmla="*/ 34 w 157"/>
              <a:gd name="T57" fmla="*/ 139 h 159"/>
              <a:gd name="T58" fmla="*/ 35 w 157"/>
              <a:gd name="T59" fmla="*/ 143 h 159"/>
              <a:gd name="T60" fmla="*/ 38 w 157"/>
              <a:gd name="T61" fmla="*/ 150 h 159"/>
              <a:gd name="T62" fmla="*/ 49 w 157"/>
              <a:gd name="T63" fmla="*/ 146 h 159"/>
              <a:gd name="T64" fmla="*/ 54 w 157"/>
              <a:gd name="T65" fmla="*/ 146 h 159"/>
              <a:gd name="T66" fmla="*/ 57 w 157"/>
              <a:gd name="T67" fmla="*/ 152 h 159"/>
              <a:gd name="T68" fmla="*/ 57 w 157"/>
              <a:gd name="T69" fmla="*/ 157 h 159"/>
              <a:gd name="T70" fmla="*/ 61 w 157"/>
              <a:gd name="T71" fmla="*/ 158 h 159"/>
              <a:gd name="T72" fmla="*/ 66 w 157"/>
              <a:gd name="T73" fmla="*/ 158 h 159"/>
              <a:gd name="T74" fmla="*/ 68 w 157"/>
              <a:gd name="T75" fmla="*/ 147 h 159"/>
              <a:gd name="T76" fmla="*/ 74 w 157"/>
              <a:gd name="T77" fmla="*/ 137 h 159"/>
              <a:gd name="T78" fmla="*/ 81 w 157"/>
              <a:gd name="T79" fmla="*/ 128 h 159"/>
              <a:gd name="T80" fmla="*/ 85 w 157"/>
              <a:gd name="T81" fmla="*/ 121 h 159"/>
              <a:gd name="T82" fmla="*/ 97 w 157"/>
              <a:gd name="T83" fmla="*/ 112 h 159"/>
              <a:gd name="T84" fmla="*/ 103 w 157"/>
              <a:gd name="T85" fmla="*/ 106 h 159"/>
              <a:gd name="T86" fmla="*/ 106 w 157"/>
              <a:gd name="T87" fmla="*/ 100 h 159"/>
              <a:gd name="T88" fmla="*/ 110 w 157"/>
              <a:gd name="T89" fmla="*/ 96 h 159"/>
              <a:gd name="T90" fmla="*/ 114 w 157"/>
              <a:gd name="T91" fmla="*/ 92 h 159"/>
              <a:gd name="T92" fmla="*/ 121 w 157"/>
              <a:gd name="T93" fmla="*/ 88 h 159"/>
              <a:gd name="T94" fmla="*/ 125 w 157"/>
              <a:gd name="T95" fmla="*/ 84 h 159"/>
              <a:gd name="T96" fmla="*/ 130 w 157"/>
              <a:gd name="T97" fmla="*/ 77 h 159"/>
              <a:gd name="T98" fmla="*/ 133 w 157"/>
              <a:gd name="T99" fmla="*/ 72 h 159"/>
              <a:gd name="T100" fmla="*/ 136 w 157"/>
              <a:gd name="T101" fmla="*/ 62 h 159"/>
              <a:gd name="T102" fmla="*/ 140 w 157"/>
              <a:gd name="T103" fmla="*/ 55 h 159"/>
              <a:gd name="T104" fmla="*/ 146 w 157"/>
              <a:gd name="T105" fmla="*/ 46 h 159"/>
              <a:gd name="T106" fmla="*/ 147 w 157"/>
              <a:gd name="T107" fmla="*/ 40 h 159"/>
              <a:gd name="T108" fmla="*/ 155 w 157"/>
              <a:gd name="T109" fmla="*/ 32 h 159"/>
              <a:gd name="T110" fmla="*/ 157 w 157"/>
              <a:gd name="T111" fmla="*/ 27 h 159"/>
              <a:gd name="T112" fmla="*/ 156 w 157"/>
              <a:gd name="T113" fmla="*/ 17 h 159"/>
              <a:gd name="T114" fmla="*/ 152 w 157"/>
              <a:gd name="T115" fmla="*/ 8 h 159"/>
              <a:gd name="T116" fmla="*/ 147 w 157"/>
              <a:gd name="T117" fmla="*/ 1 h 159"/>
              <a:gd name="T118" fmla="*/ 144 w 157"/>
              <a:gd name="T119" fmla="*/ 0 h 159"/>
              <a:gd name="T120" fmla="*/ 137 w 157"/>
              <a:gd name="T121" fmla="*/ 3 h 15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57" h="159">
                <a:moveTo>
                  <a:pt x="137" y="3"/>
                </a:moveTo>
                <a:cubicBezTo>
                  <a:pt x="136" y="3"/>
                  <a:pt x="135" y="3"/>
                  <a:pt x="135" y="3"/>
                </a:cubicBezTo>
                <a:cubicBezTo>
                  <a:pt x="135" y="3"/>
                  <a:pt x="134" y="5"/>
                  <a:pt x="134" y="5"/>
                </a:cubicBezTo>
                <a:cubicBezTo>
                  <a:pt x="134" y="5"/>
                  <a:pt x="133" y="5"/>
                  <a:pt x="132" y="5"/>
                </a:cubicBezTo>
                <a:cubicBezTo>
                  <a:pt x="131" y="5"/>
                  <a:pt x="131" y="5"/>
                  <a:pt x="130" y="6"/>
                </a:cubicBezTo>
                <a:cubicBezTo>
                  <a:pt x="129" y="7"/>
                  <a:pt x="128" y="8"/>
                  <a:pt x="127" y="9"/>
                </a:cubicBezTo>
                <a:cubicBezTo>
                  <a:pt x="126" y="10"/>
                  <a:pt x="125" y="11"/>
                  <a:pt x="124" y="12"/>
                </a:cubicBezTo>
                <a:cubicBezTo>
                  <a:pt x="123" y="13"/>
                  <a:pt x="124" y="14"/>
                  <a:pt x="123" y="15"/>
                </a:cubicBezTo>
                <a:cubicBezTo>
                  <a:pt x="122" y="16"/>
                  <a:pt x="120" y="19"/>
                  <a:pt x="119" y="20"/>
                </a:cubicBezTo>
                <a:cubicBezTo>
                  <a:pt x="118" y="21"/>
                  <a:pt x="119" y="21"/>
                  <a:pt x="118" y="22"/>
                </a:cubicBezTo>
                <a:cubicBezTo>
                  <a:pt x="117" y="23"/>
                  <a:pt x="115" y="23"/>
                  <a:pt x="115" y="24"/>
                </a:cubicBezTo>
                <a:cubicBezTo>
                  <a:pt x="115" y="25"/>
                  <a:pt x="117" y="24"/>
                  <a:pt x="116" y="26"/>
                </a:cubicBezTo>
                <a:cubicBezTo>
                  <a:pt x="115" y="28"/>
                  <a:pt x="110" y="32"/>
                  <a:pt x="109" y="34"/>
                </a:cubicBezTo>
                <a:cubicBezTo>
                  <a:pt x="108" y="36"/>
                  <a:pt x="108" y="36"/>
                  <a:pt x="107" y="37"/>
                </a:cubicBezTo>
                <a:cubicBezTo>
                  <a:pt x="106" y="38"/>
                  <a:pt x="106" y="37"/>
                  <a:pt x="105" y="38"/>
                </a:cubicBezTo>
                <a:cubicBezTo>
                  <a:pt x="104" y="39"/>
                  <a:pt x="102" y="41"/>
                  <a:pt x="101" y="42"/>
                </a:cubicBezTo>
                <a:cubicBezTo>
                  <a:pt x="100" y="43"/>
                  <a:pt x="100" y="44"/>
                  <a:pt x="99" y="45"/>
                </a:cubicBezTo>
                <a:cubicBezTo>
                  <a:pt x="98" y="46"/>
                  <a:pt x="98" y="45"/>
                  <a:pt x="97" y="46"/>
                </a:cubicBezTo>
                <a:cubicBezTo>
                  <a:pt x="96" y="47"/>
                  <a:pt x="92" y="48"/>
                  <a:pt x="91" y="49"/>
                </a:cubicBezTo>
                <a:cubicBezTo>
                  <a:pt x="90" y="50"/>
                  <a:pt x="89" y="50"/>
                  <a:pt x="88" y="51"/>
                </a:cubicBezTo>
                <a:cubicBezTo>
                  <a:pt x="87" y="52"/>
                  <a:pt x="84" y="52"/>
                  <a:pt x="83" y="52"/>
                </a:cubicBezTo>
                <a:cubicBezTo>
                  <a:pt x="82" y="52"/>
                  <a:pt x="81" y="54"/>
                  <a:pt x="80" y="54"/>
                </a:cubicBezTo>
                <a:cubicBezTo>
                  <a:pt x="79" y="54"/>
                  <a:pt x="78" y="55"/>
                  <a:pt x="77" y="55"/>
                </a:cubicBezTo>
                <a:cubicBezTo>
                  <a:pt x="76" y="55"/>
                  <a:pt x="75" y="56"/>
                  <a:pt x="74" y="56"/>
                </a:cubicBezTo>
                <a:cubicBezTo>
                  <a:pt x="73" y="56"/>
                  <a:pt x="70" y="57"/>
                  <a:pt x="69" y="57"/>
                </a:cubicBezTo>
                <a:cubicBezTo>
                  <a:pt x="68" y="57"/>
                  <a:pt x="68" y="58"/>
                  <a:pt x="67" y="58"/>
                </a:cubicBezTo>
                <a:cubicBezTo>
                  <a:pt x="66" y="58"/>
                  <a:pt x="65" y="59"/>
                  <a:pt x="64" y="60"/>
                </a:cubicBezTo>
                <a:cubicBezTo>
                  <a:pt x="63" y="61"/>
                  <a:pt x="62" y="61"/>
                  <a:pt x="61" y="62"/>
                </a:cubicBezTo>
                <a:cubicBezTo>
                  <a:pt x="60" y="63"/>
                  <a:pt x="59" y="65"/>
                  <a:pt x="58" y="66"/>
                </a:cubicBezTo>
                <a:cubicBezTo>
                  <a:pt x="57" y="67"/>
                  <a:pt x="58" y="68"/>
                  <a:pt x="57" y="69"/>
                </a:cubicBezTo>
                <a:cubicBezTo>
                  <a:pt x="56" y="70"/>
                  <a:pt x="54" y="72"/>
                  <a:pt x="53" y="73"/>
                </a:cubicBezTo>
                <a:cubicBezTo>
                  <a:pt x="52" y="74"/>
                  <a:pt x="50" y="75"/>
                  <a:pt x="49" y="77"/>
                </a:cubicBezTo>
                <a:cubicBezTo>
                  <a:pt x="48" y="79"/>
                  <a:pt x="47" y="82"/>
                  <a:pt x="46" y="84"/>
                </a:cubicBezTo>
                <a:cubicBezTo>
                  <a:pt x="45" y="86"/>
                  <a:pt x="44" y="88"/>
                  <a:pt x="43" y="89"/>
                </a:cubicBezTo>
                <a:cubicBezTo>
                  <a:pt x="42" y="90"/>
                  <a:pt x="42" y="92"/>
                  <a:pt x="41" y="93"/>
                </a:cubicBezTo>
                <a:cubicBezTo>
                  <a:pt x="40" y="94"/>
                  <a:pt x="39" y="96"/>
                  <a:pt x="38" y="97"/>
                </a:cubicBezTo>
                <a:cubicBezTo>
                  <a:pt x="37" y="98"/>
                  <a:pt x="36" y="98"/>
                  <a:pt x="35" y="99"/>
                </a:cubicBezTo>
                <a:cubicBezTo>
                  <a:pt x="34" y="100"/>
                  <a:pt x="33" y="102"/>
                  <a:pt x="32" y="102"/>
                </a:cubicBezTo>
                <a:cubicBezTo>
                  <a:pt x="31" y="102"/>
                  <a:pt x="30" y="102"/>
                  <a:pt x="29" y="102"/>
                </a:cubicBezTo>
                <a:cubicBezTo>
                  <a:pt x="28" y="102"/>
                  <a:pt x="27" y="102"/>
                  <a:pt x="26" y="102"/>
                </a:cubicBezTo>
                <a:cubicBezTo>
                  <a:pt x="25" y="102"/>
                  <a:pt x="24" y="102"/>
                  <a:pt x="23" y="102"/>
                </a:cubicBezTo>
                <a:cubicBezTo>
                  <a:pt x="22" y="102"/>
                  <a:pt x="22" y="101"/>
                  <a:pt x="21" y="102"/>
                </a:cubicBezTo>
                <a:cubicBezTo>
                  <a:pt x="20" y="103"/>
                  <a:pt x="17" y="106"/>
                  <a:pt x="15" y="108"/>
                </a:cubicBezTo>
                <a:cubicBezTo>
                  <a:pt x="13" y="110"/>
                  <a:pt x="11" y="111"/>
                  <a:pt x="10" y="112"/>
                </a:cubicBezTo>
                <a:cubicBezTo>
                  <a:pt x="9" y="113"/>
                  <a:pt x="9" y="114"/>
                  <a:pt x="8" y="115"/>
                </a:cubicBezTo>
                <a:cubicBezTo>
                  <a:pt x="7" y="116"/>
                  <a:pt x="6" y="117"/>
                  <a:pt x="6" y="118"/>
                </a:cubicBezTo>
                <a:cubicBezTo>
                  <a:pt x="6" y="119"/>
                  <a:pt x="7" y="121"/>
                  <a:pt x="6" y="122"/>
                </a:cubicBezTo>
                <a:cubicBezTo>
                  <a:pt x="5" y="123"/>
                  <a:pt x="4" y="125"/>
                  <a:pt x="3" y="126"/>
                </a:cubicBezTo>
                <a:cubicBezTo>
                  <a:pt x="2" y="127"/>
                  <a:pt x="2" y="128"/>
                  <a:pt x="2" y="129"/>
                </a:cubicBezTo>
                <a:cubicBezTo>
                  <a:pt x="2" y="130"/>
                  <a:pt x="0" y="131"/>
                  <a:pt x="1" y="132"/>
                </a:cubicBezTo>
                <a:cubicBezTo>
                  <a:pt x="2" y="133"/>
                  <a:pt x="6" y="134"/>
                  <a:pt x="7" y="134"/>
                </a:cubicBezTo>
                <a:cubicBezTo>
                  <a:pt x="8" y="134"/>
                  <a:pt x="8" y="134"/>
                  <a:pt x="9" y="134"/>
                </a:cubicBezTo>
                <a:cubicBezTo>
                  <a:pt x="10" y="134"/>
                  <a:pt x="11" y="134"/>
                  <a:pt x="12" y="134"/>
                </a:cubicBezTo>
                <a:cubicBezTo>
                  <a:pt x="13" y="134"/>
                  <a:pt x="14" y="134"/>
                  <a:pt x="15" y="135"/>
                </a:cubicBezTo>
                <a:cubicBezTo>
                  <a:pt x="16" y="136"/>
                  <a:pt x="19" y="137"/>
                  <a:pt x="21" y="138"/>
                </a:cubicBezTo>
                <a:cubicBezTo>
                  <a:pt x="23" y="139"/>
                  <a:pt x="25" y="139"/>
                  <a:pt x="27" y="139"/>
                </a:cubicBezTo>
                <a:cubicBezTo>
                  <a:pt x="29" y="139"/>
                  <a:pt x="30" y="139"/>
                  <a:pt x="31" y="139"/>
                </a:cubicBezTo>
                <a:cubicBezTo>
                  <a:pt x="32" y="139"/>
                  <a:pt x="34" y="139"/>
                  <a:pt x="34" y="139"/>
                </a:cubicBezTo>
                <a:cubicBezTo>
                  <a:pt x="34" y="139"/>
                  <a:pt x="34" y="140"/>
                  <a:pt x="34" y="141"/>
                </a:cubicBezTo>
                <a:cubicBezTo>
                  <a:pt x="34" y="142"/>
                  <a:pt x="35" y="142"/>
                  <a:pt x="35" y="143"/>
                </a:cubicBezTo>
                <a:cubicBezTo>
                  <a:pt x="35" y="144"/>
                  <a:pt x="36" y="144"/>
                  <a:pt x="36" y="145"/>
                </a:cubicBezTo>
                <a:cubicBezTo>
                  <a:pt x="36" y="146"/>
                  <a:pt x="37" y="149"/>
                  <a:pt x="38" y="150"/>
                </a:cubicBezTo>
                <a:cubicBezTo>
                  <a:pt x="39" y="151"/>
                  <a:pt x="39" y="155"/>
                  <a:pt x="41" y="154"/>
                </a:cubicBezTo>
                <a:cubicBezTo>
                  <a:pt x="43" y="153"/>
                  <a:pt x="47" y="147"/>
                  <a:pt x="49" y="146"/>
                </a:cubicBezTo>
                <a:cubicBezTo>
                  <a:pt x="51" y="145"/>
                  <a:pt x="50" y="145"/>
                  <a:pt x="51" y="145"/>
                </a:cubicBezTo>
                <a:cubicBezTo>
                  <a:pt x="52" y="145"/>
                  <a:pt x="53" y="146"/>
                  <a:pt x="54" y="146"/>
                </a:cubicBezTo>
                <a:cubicBezTo>
                  <a:pt x="55" y="146"/>
                  <a:pt x="57" y="147"/>
                  <a:pt x="57" y="148"/>
                </a:cubicBezTo>
                <a:cubicBezTo>
                  <a:pt x="57" y="149"/>
                  <a:pt x="57" y="151"/>
                  <a:pt x="57" y="152"/>
                </a:cubicBezTo>
                <a:cubicBezTo>
                  <a:pt x="57" y="153"/>
                  <a:pt x="57" y="153"/>
                  <a:pt x="57" y="154"/>
                </a:cubicBezTo>
                <a:cubicBezTo>
                  <a:pt x="57" y="155"/>
                  <a:pt x="57" y="156"/>
                  <a:pt x="57" y="157"/>
                </a:cubicBezTo>
                <a:cubicBezTo>
                  <a:pt x="57" y="158"/>
                  <a:pt x="56" y="159"/>
                  <a:pt x="57" y="159"/>
                </a:cubicBezTo>
                <a:cubicBezTo>
                  <a:pt x="58" y="159"/>
                  <a:pt x="60" y="158"/>
                  <a:pt x="61" y="158"/>
                </a:cubicBezTo>
                <a:cubicBezTo>
                  <a:pt x="62" y="158"/>
                  <a:pt x="63" y="158"/>
                  <a:pt x="64" y="158"/>
                </a:cubicBezTo>
                <a:cubicBezTo>
                  <a:pt x="65" y="158"/>
                  <a:pt x="65" y="159"/>
                  <a:pt x="66" y="158"/>
                </a:cubicBezTo>
                <a:cubicBezTo>
                  <a:pt x="67" y="157"/>
                  <a:pt x="68" y="151"/>
                  <a:pt x="68" y="149"/>
                </a:cubicBezTo>
                <a:cubicBezTo>
                  <a:pt x="68" y="147"/>
                  <a:pt x="67" y="148"/>
                  <a:pt x="68" y="147"/>
                </a:cubicBezTo>
                <a:cubicBezTo>
                  <a:pt x="69" y="146"/>
                  <a:pt x="71" y="144"/>
                  <a:pt x="72" y="142"/>
                </a:cubicBezTo>
                <a:cubicBezTo>
                  <a:pt x="73" y="140"/>
                  <a:pt x="73" y="139"/>
                  <a:pt x="74" y="137"/>
                </a:cubicBezTo>
                <a:cubicBezTo>
                  <a:pt x="75" y="135"/>
                  <a:pt x="78" y="133"/>
                  <a:pt x="79" y="132"/>
                </a:cubicBezTo>
                <a:cubicBezTo>
                  <a:pt x="80" y="131"/>
                  <a:pt x="80" y="129"/>
                  <a:pt x="81" y="128"/>
                </a:cubicBezTo>
                <a:cubicBezTo>
                  <a:pt x="82" y="127"/>
                  <a:pt x="83" y="125"/>
                  <a:pt x="84" y="124"/>
                </a:cubicBezTo>
                <a:cubicBezTo>
                  <a:pt x="85" y="123"/>
                  <a:pt x="84" y="122"/>
                  <a:pt x="85" y="121"/>
                </a:cubicBezTo>
                <a:cubicBezTo>
                  <a:pt x="86" y="120"/>
                  <a:pt x="88" y="118"/>
                  <a:pt x="90" y="117"/>
                </a:cubicBezTo>
                <a:cubicBezTo>
                  <a:pt x="92" y="116"/>
                  <a:pt x="95" y="113"/>
                  <a:pt x="97" y="112"/>
                </a:cubicBezTo>
                <a:cubicBezTo>
                  <a:pt x="99" y="111"/>
                  <a:pt x="99" y="111"/>
                  <a:pt x="100" y="110"/>
                </a:cubicBezTo>
                <a:cubicBezTo>
                  <a:pt x="101" y="109"/>
                  <a:pt x="102" y="107"/>
                  <a:pt x="103" y="106"/>
                </a:cubicBezTo>
                <a:cubicBezTo>
                  <a:pt x="104" y="105"/>
                  <a:pt x="104" y="104"/>
                  <a:pt x="104" y="103"/>
                </a:cubicBezTo>
                <a:cubicBezTo>
                  <a:pt x="104" y="102"/>
                  <a:pt x="106" y="101"/>
                  <a:pt x="106" y="100"/>
                </a:cubicBezTo>
                <a:cubicBezTo>
                  <a:pt x="106" y="99"/>
                  <a:pt x="106" y="99"/>
                  <a:pt x="107" y="98"/>
                </a:cubicBezTo>
                <a:cubicBezTo>
                  <a:pt x="108" y="97"/>
                  <a:pt x="109" y="97"/>
                  <a:pt x="110" y="96"/>
                </a:cubicBezTo>
                <a:cubicBezTo>
                  <a:pt x="111" y="95"/>
                  <a:pt x="112" y="95"/>
                  <a:pt x="113" y="94"/>
                </a:cubicBezTo>
                <a:cubicBezTo>
                  <a:pt x="114" y="93"/>
                  <a:pt x="113" y="92"/>
                  <a:pt x="114" y="92"/>
                </a:cubicBezTo>
                <a:cubicBezTo>
                  <a:pt x="115" y="92"/>
                  <a:pt x="117" y="92"/>
                  <a:pt x="118" y="91"/>
                </a:cubicBezTo>
                <a:cubicBezTo>
                  <a:pt x="119" y="90"/>
                  <a:pt x="120" y="89"/>
                  <a:pt x="121" y="88"/>
                </a:cubicBezTo>
                <a:cubicBezTo>
                  <a:pt x="122" y="87"/>
                  <a:pt x="123" y="87"/>
                  <a:pt x="124" y="86"/>
                </a:cubicBezTo>
                <a:cubicBezTo>
                  <a:pt x="125" y="85"/>
                  <a:pt x="125" y="85"/>
                  <a:pt x="125" y="84"/>
                </a:cubicBezTo>
                <a:cubicBezTo>
                  <a:pt x="125" y="83"/>
                  <a:pt x="125" y="82"/>
                  <a:pt x="126" y="81"/>
                </a:cubicBezTo>
                <a:cubicBezTo>
                  <a:pt x="127" y="80"/>
                  <a:pt x="129" y="78"/>
                  <a:pt x="130" y="77"/>
                </a:cubicBezTo>
                <a:cubicBezTo>
                  <a:pt x="131" y="76"/>
                  <a:pt x="133" y="75"/>
                  <a:pt x="133" y="74"/>
                </a:cubicBezTo>
                <a:cubicBezTo>
                  <a:pt x="133" y="73"/>
                  <a:pt x="133" y="73"/>
                  <a:pt x="133" y="72"/>
                </a:cubicBezTo>
                <a:cubicBezTo>
                  <a:pt x="133" y="71"/>
                  <a:pt x="135" y="69"/>
                  <a:pt x="135" y="67"/>
                </a:cubicBezTo>
                <a:cubicBezTo>
                  <a:pt x="135" y="65"/>
                  <a:pt x="135" y="63"/>
                  <a:pt x="136" y="62"/>
                </a:cubicBezTo>
                <a:cubicBezTo>
                  <a:pt x="137" y="61"/>
                  <a:pt x="137" y="60"/>
                  <a:pt x="138" y="59"/>
                </a:cubicBezTo>
                <a:cubicBezTo>
                  <a:pt x="139" y="58"/>
                  <a:pt x="140" y="56"/>
                  <a:pt x="140" y="55"/>
                </a:cubicBezTo>
                <a:cubicBezTo>
                  <a:pt x="140" y="54"/>
                  <a:pt x="140" y="51"/>
                  <a:pt x="141" y="50"/>
                </a:cubicBezTo>
                <a:cubicBezTo>
                  <a:pt x="142" y="49"/>
                  <a:pt x="145" y="47"/>
                  <a:pt x="146" y="46"/>
                </a:cubicBezTo>
                <a:cubicBezTo>
                  <a:pt x="147" y="45"/>
                  <a:pt x="147" y="43"/>
                  <a:pt x="147" y="42"/>
                </a:cubicBezTo>
                <a:cubicBezTo>
                  <a:pt x="147" y="41"/>
                  <a:pt x="146" y="41"/>
                  <a:pt x="147" y="40"/>
                </a:cubicBezTo>
                <a:cubicBezTo>
                  <a:pt x="148" y="39"/>
                  <a:pt x="150" y="39"/>
                  <a:pt x="151" y="38"/>
                </a:cubicBezTo>
                <a:cubicBezTo>
                  <a:pt x="152" y="37"/>
                  <a:pt x="154" y="33"/>
                  <a:pt x="155" y="32"/>
                </a:cubicBezTo>
                <a:cubicBezTo>
                  <a:pt x="156" y="31"/>
                  <a:pt x="156" y="31"/>
                  <a:pt x="156" y="30"/>
                </a:cubicBezTo>
                <a:cubicBezTo>
                  <a:pt x="156" y="29"/>
                  <a:pt x="157" y="28"/>
                  <a:pt x="157" y="27"/>
                </a:cubicBezTo>
                <a:cubicBezTo>
                  <a:pt x="157" y="26"/>
                  <a:pt x="157" y="27"/>
                  <a:pt x="157" y="25"/>
                </a:cubicBezTo>
                <a:cubicBezTo>
                  <a:pt x="157" y="23"/>
                  <a:pt x="156" y="19"/>
                  <a:pt x="156" y="17"/>
                </a:cubicBezTo>
                <a:cubicBezTo>
                  <a:pt x="156" y="15"/>
                  <a:pt x="156" y="14"/>
                  <a:pt x="155" y="13"/>
                </a:cubicBezTo>
                <a:cubicBezTo>
                  <a:pt x="154" y="12"/>
                  <a:pt x="153" y="10"/>
                  <a:pt x="152" y="8"/>
                </a:cubicBezTo>
                <a:cubicBezTo>
                  <a:pt x="151" y="6"/>
                  <a:pt x="151" y="4"/>
                  <a:pt x="150" y="3"/>
                </a:cubicBezTo>
                <a:cubicBezTo>
                  <a:pt x="149" y="2"/>
                  <a:pt x="148" y="1"/>
                  <a:pt x="147" y="1"/>
                </a:cubicBezTo>
                <a:cubicBezTo>
                  <a:pt x="146" y="1"/>
                  <a:pt x="146" y="0"/>
                  <a:pt x="146" y="0"/>
                </a:cubicBezTo>
                <a:cubicBezTo>
                  <a:pt x="146" y="0"/>
                  <a:pt x="145" y="0"/>
                  <a:pt x="144" y="0"/>
                </a:cubicBezTo>
                <a:cubicBezTo>
                  <a:pt x="143" y="0"/>
                  <a:pt x="141" y="2"/>
                  <a:pt x="140" y="2"/>
                </a:cubicBezTo>
                <a:cubicBezTo>
                  <a:pt x="139" y="2"/>
                  <a:pt x="138" y="3"/>
                  <a:pt x="137" y="3"/>
                </a:cubicBezTo>
                <a:close/>
              </a:path>
            </a:pathLst>
          </a:custGeom>
          <a:solidFill>
            <a:srgbClr val="93CDDD"/>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89" name="Text Box 88">
            <a:extLst>
              <a:ext uri="{FF2B5EF4-FFF2-40B4-BE49-F238E27FC236}">
                <a16:creationId xmlns:a16="http://schemas.microsoft.com/office/drawing/2014/main" id="{8946EF4A-D65F-4D85-B5B0-850A6B10A3AA}"/>
              </a:ext>
            </a:extLst>
          </xdr:cNvPr>
          <xdr:cNvSpPr txBox="1">
            <a:spLocks noChangeArrowheads="1"/>
          </xdr:cNvSpPr>
        </xdr:nvSpPr>
        <xdr:spPr bwMode="auto">
          <a:xfrm>
            <a:off x="197" y="1002"/>
            <a:ext cx="79" cy="39"/>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淡路市</a:t>
            </a:r>
          </a:p>
        </xdr:txBody>
      </xdr:sp>
      <xdr:sp macro="" textlink="">
        <xdr:nvSpPr>
          <xdr:cNvPr id="90" name="Text Box 89">
            <a:extLst>
              <a:ext uri="{FF2B5EF4-FFF2-40B4-BE49-F238E27FC236}">
                <a16:creationId xmlns:a16="http://schemas.microsoft.com/office/drawing/2014/main" id="{2E9AB1A9-2A22-4443-8B01-0DC335F3E938}"/>
              </a:ext>
            </a:extLst>
          </xdr:cNvPr>
          <xdr:cNvSpPr txBox="1">
            <a:spLocks noChangeArrowheads="1"/>
          </xdr:cNvSpPr>
        </xdr:nvSpPr>
        <xdr:spPr bwMode="auto">
          <a:xfrm>
            <a:off x="83" y="1163"/>
            <a:ext cx="106" cy="36"/>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南あわじ市</a:t>
            </a:r>
          </a:p>
        </xdr:txBody>
      </xdr:sp>
      <xdr:sp macro="" textlink="">
        <xdr:nvSpPr>
          <xdr:cNvPr id="91" name="Freeform 90">
            <a:extLst>
              <a:ext uri="{FF2B5EF4-FFF2-40B4-BE49-F238E27FC236}">
                <a16:creationId xmlns:a16="http://schemas.microsoft.com/office/drawing/2014/main" id="{9EFD5033-59C1-4539-892B-B408549E0619}"/>
              </a:ext>
            </a:extLst>
          </xdr:cNvPr>
          <xdr:cNvSpPr>
            <a:spLocks/>
          </xdr:cNvSpPr>
        </xdr:nvSpPr>
        <xdr:spPr bwMode="auto">
          <a:xfrm>
            <a:off x="116" y="1064"/>
            <a:ext cx="131" cy="152"/>
          </a:xfrm>
          <a:custGeom>
            <a:avLst/>
            <a:gdLst>
              <a:gd name="T0" fmla="*/ 31 w 131"/>
              <a:gd name="T1" fmla="*/ 8 h 152"/>
              <a:gd name="T2" fmla="*/ 19 w 131"/>
              <a:gd name="T3" fmla="*/ 24 h 152"/>
              <a:gd name="T4" fmla="*/ 8 w 131"/>
              <a:gd name="T5" fmla="*/ 35 h 152"/>
              <a:gd name="T6" fmla="*/ 0 w 131"/>
              <a:gd name="T7" fmla="*/ 57 h 152"/>
              <a:gd name="T8" fmla="*/ 9 w 131"/>
              <a:gd name="T9" fmla="*/ 57 h 152"/>
              <a:gd name="T10" fmla="*/ 19 w 131"/>
              <a:gd name="T11" fmla="*/ 57 h 152"/>
              <a:gd name="T12" fmla="*/ 26 w 131"/>
              <a:gd name="T13" fmla="*/ 62 h 152"/>
              <a:gd name="T14" fmla="*/ 34 w 131"/>
              <a:gd name="T15" fmla="*/ 64 h 152"/>
              <a:gd name="T16" fmla="*/ 43 w 131"/>
              <a:gd name="T17" fmla="*/ 58 h 152"/>
              <a:gd name="T18" fmla="*/ 51 w 131"/>
              <a:gd name="T19" fmla="*/ 69 h 152"/>
              <a:gd name="T20" fmla="*/ 58 w 131"/>
              <a:gd name="T21" fmla="*/ 73 h 152"/>
              <a:gd name="T22" fmla="*/ 64 w 131"/>
              <a:gd name="T23" fmla="*/ 84 h 152"/>
              <a:gd name="T24" fmla="*/ 57 w 131"/>
              <a:gd name="T25" fmla="*/ 88 h 152"/>
              <a:gd name="T26" fmla="*/ 60 w 131"/>
              <a:gd name="T27" fmla="*/ 107 h 152"/>
              <a:gd name="T28" fmla="*/ 57 w 131"/>
              <a:gd name="T29" fmla="*/ 116 h 152"/>
              <a:gd name="T30" fmla="*/ 57 w 131"/>
              <a:gd name="T31" fmla="*/ 128 h 152"/>
              <a:gd name="T32" fmla="*/ 63 w 131"/>
              <a:gd name="T33" fmla="*/ 130 h 152"/>
              <a:gd name="T34" fmla="*/ 67 w 131"/>
              <a:gd name="T35" fmla="*/ 141 h 152"/>
              <a:gd name="T36" fmla="*/ 75 w 131"/>
              <a:gd name="T37" fmla="*/ 151 h 152"/>
              <a:gd name="T38" fmla="*/ 96 w 131"/>
              <a:gd name="T39" fmla="*/ 140 h 152"/>
              <a:gd name="T40" fmla="*/ 106 w 131"/>
              <a:gd name="T41" fmla="*/ 139 h 152"/>
              <a:gd name="T42" fmla="*/ 130 w 131"/>
              <a:gd name="T43" fmla="*/ 130 h 152"/>
              <a:gd name="T44" fmla="*/ 128 w 131"/>
              <a:gd name="T45" fmla="*/ 120 h 152"/>
              <a:gd name="T46" fmla="*/ 114 w 131"/>
              <a:gd name="T47" fmla="*/ 99 h 152"/>
              <a:gd name="T48" fmla="*/ 108 w 131"/>
              <a:gd name="T49" fmla="*/ 88 h 152"/>
              <a:gd name="T50" fmla="*/ 104 w 131"/>
              <a:gd name="T51" fmla="*/ 73 h 152"/>
              <a:gd name="T52" fmla="*/ 98 w 131"/>
              <a:gd name="T53" fmla="*/ 69 h 152"/>
              <a:gd name="T54" fmla="*/ 99 w 131"/>
              <a:gd name="T55" fmla="*/ 28 h 152"/>
              <a:gd name="T56" fmla="*/ 89 w 131"/>
              <a:gd name="T57" fmla="*/ 29 h 152"/>
              <a:gd name="T58" fmla="*/ 83 w 131"/>
              <a:gd name="T59" fmla="*/ 16 h 152"/>
              <a:gd name="T60" fmla="*/ 74 w 131"/>
              <a:gd name="T61" fmla="*/ 24 h 152"/>
              <a:gd name="T62" fmla="*/ 67 w 131"/>
              <a:gd name="T63" fmla="*/ 14 h 152"/>
              <a:gd name="T64" fmla="*/ 57 w 131"/>
              <a:gd name="T65" fmla="*/ 9 h 152"/>
              <a:gd name="T66" fmla="*/ 39 w 131"/>
              <a:gd name="T67" fmla="*/ 4 h 15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31" h="152">
                <a:moveTo>
                  <a:pt x="33" y="1"/>
                </a:moveTo>
                <a:cubicBezTo>
                  <a:pt x="32" y="2"/>
                  <a:pt x="32" y="6"/>
                  <a:pt x="31" y="8"/>
                </a:cubicBezTo>
                <a:cubicBezTo>
                  <a:pt x="30" y="10"/>
                  <a:pt x="26" y="11"/>
                  <a:pt x="24" y="14"/>
                </a:cubicBezTo>
                <a:cubicBezTo>
                  <a:pt x="22" y="17"/>
                  <a:pt x="21" y="21"/>
                  <a:pt x="19" y="24"/>
                </a:cubicBezTo>
                <a:cubicBezTo>
                  <a:pt x="17" y="27"/>
                  <a:pt x="16" y="30"/>
                  <a:pt x="14" y="32"/>
                </a:cubicBezTo>
                <a:cubicBezTo>
                  <a:pt x="12" y="34"/>
                  <a:pt x="10" y="32"/>
                  <a:pt x="8" y="35"/>
                </a:cubicBezTo>
                <a:cubicBezTo>
                  <a:pt x="6" y="38"/>
                  <a:pt x="4" y="45"/>
                  <a:pt x="3" y="49"/>
                </a:cubicBezTo>
                <a:cubicBezTo>
                  <a:pt x="2" y="53"/>
                  <a:pt x="0" y="56"/>
                  <a:pt x="0" y="57"/>
                </a:cubicBezTo>
                <a:cubicBezTo>
                  <a:pt x="0" y="58"/>
                  <a:pt x="4" y="58"/>
                  <a:pt x="5" y="58"/>
                </a:cubicBezTo>
                <a:cubicBezTo>
                  <a:pt x="6" y="58"/>
                  <a:pt x="8" y="57"/>
                  <a:pt x="9" y="57"/>
                </a:cubicBezTo>
                <a:cubicBezTo>
                  <a:pt x="10" y="57"/>
                  <a:pt x="10" y="61"/>
                  <a:pt x="12" y="61"/>
                </a:cubicBezTo>
                <a:cubicBezTo>
                  <a:pt x="14" y="61"/>
                  <a:pt x="17" y="57"/>
                  <a:pt x="19" y="57"/>
                </a:cubicBezTo>
                <a:cubicBezTo>
                  <a:pt x="21" y="57"/>
                  <a:pt x="21" y="59"/>
                  <a:pt x="22" y="60"/>
                </a:cubicBezTo>
                <a:cubicBezTo>
                  <a:pt x="23" y="61"/>
                  <a:pt x="25" y="62"/>
                  <a:pt x="26" y="62"/>
                </a:cubicBezTo>
                <a:cubicBezTo>
                  <a:pt x="27" y="62"/>
                  <a:pt x="30" y="63"/>
                  <a:pt x="31" y="63"/>
                </a:cubicBezTo>
                <a:cubicBezTo>
                  <a:pt x="32" y="63"/>
                  <a:pt x="33" y="64"/>
                  <a:pt x="34" y="64"/>
                </a:cubicBezTo>
                <a:cubicBezTo>
                  <a:pt x="35" y="64"/>
                  <a:pt x="39" y="61"/>
                  <a:pt x="40" y="60"/>
                </a:cubicBezTo>
                <a:cubicBezTo>
                  <a:pt x="41" y="59"/>
                  <a:pt x="42" y="58"/>
                  <a:pt x="43" y="58"/>
                </a:cubicBezTo>
                <a:cubicBezTo>
                  <a:pt x="44" y="58"/>
                  <a:pt x="47" y="59"/>
                  <a:pt x="48" y="61"/>
                </a:cubicBezTo>
                <a:cubicBezTo>
                  <a:pt x="49" y="63"/>
                  <a:pt x="50" y="68"/>
                  <a:pt x="51" y="69"/>
                </a:cubicBezTo>
                <a:cubicBezTo>
                  <a:pt x="52" y="70"/>
                  <a:pt x="51" y="70"/>
                  <a:pt x="52" y="71"/>
                </a:cubicBezTo>
                <a:cubicBezTo>
                  <a:pt x="53" y="72"/>
                  <a:pt x="56" y="72"/>
                  <a:pt x="58" y="73"/>
                </a:cubicBezTo>
                <a:cubicBezTo>
                  <a:pt x="60" y="74"/>
                  <a:pt x="63" y="77"/>
                  <a:pt x="64" y="79"/>
                </a:cubicBezTo>
                <a:cubicBezTo>
                  <a:pt x="65" y="81"/>
                  <a:pt x="65" y="83"/>
                  <a:pt x="64" y="84"/>
                </a:cubicBezTo>
                <a:cubicBezTo>
                  <a:pt x="63" y="85"/>
                  <a:pt x="61" y="86"/>
                  <a:pt x="60" y="87"/>
                </a:cubicBezTo>
                <a:cubicBezTo>
                  <a:pt x="59" y="88"/>
                  <a:pt x="57" y="86"/>
                  <a:pt x="57" y="88"/>
                </a:cubicBezTo>
                <a:cubicBezTo>
                  <a:pt x="57" y="90"/>
                  <a:pt x="58" y="94"/>
                  <a:pt x="58" y="97"/>
                </a:cubicBezTo>
                <a:cubicBezTo>
                  <a:pt x="58" y="100"/>
                  <a:pt x="60" y="105"/>
                  <a:pt x="60" y="107"/>
                </a:cubicBezTo>
                <a:cubicBezTo>
                  <a:pt x="60" y="109"/>
                  <a:pt x="61" y="109"/>
                  <a:pt x="61" y="110"/>
                </a:cubicBezTo>
                <a:cubicBezTo>
                  <a:pt x="61" y="111"/>
                  <a:pt x="58" y="114"/>
                  <a:pt x="57" y="116"/>
                </a:cubicBezTo>
                <a:cubicBezTo>
                  <a:pt x="56" y="118"/>
                  <a:pt x="55" y="122"/>
                  <a:pt x="55" y="124"/>
                </a:cubicBezTo>
                <a:cubicBezTo>
                  <a:pt x="55" y="126"/>
                  <a:pt x="56" y="127"/>
                  <a:pt x="57" y="128"/>
                </a:cubicBezTo>
                <a:cubicBezTo>
                  <a:pt x="58" y="129"/>
                  <a:pt x="59" y="129"/>
                  <a:pt x="60" y="129"/>
                </a:cubicBezTo>
                <a:cubicBezTo>
                  <a:pt x="61" y="129"/>
                  <a:pt x="62" y="130"/>
                  <a:pt x="63" y="130"/>
                </a:cubicBezTo>
                <a:cubicBezTo>
                  <a:pt x="64" y="130"/>
                  <a:pt x="63" y="130"/>
                  <a:pt x="64" y="132"/>
                </a:cubicBezTo>
                <a:cubicBezTo>
                  <a:pt x="65" y="134"/>
                  <a:pt x="65" y="139"/>
                  <a:pt x="67" y="141"/>
                </a:cubicBezTo>
                <a:cubicBezTo>
                  <a:pt x="69" y="143"/>
                  <a:pt x="74" y="145"/>
                  <a:pt x="75" y="147"/>
                </a:cubicBezTo>
                <a:cubicBezTo>
                  <a:pt x="76" y="149"/>
                  <a:pt x="72" y="152"/>
                  <a:pt x="75" y="151"/>
                </a:cubicBezTo>
                <a:cubicBezTo>
                  <a:pt x="78" y="150"/>
                  <a:pt x="90" y="143"/>
                  <a:pt x="93" y="141"/>
                </a:cubicBezTo>
                <a:cubicBezTo>
                  <a:pt x="96" y="139"/>
                  <a:pt x="95" y="140"/>
                  <a:pt x="96" y="140"/>
                </a:cubicBezTo>
                <a:cubicBezTo>
                  <a:pt x="97" y="140"/>
                  <a:pt x="97" y="140"/>
                  <a:pt x="99" y="140"/>
                </a:cubicBezTo>
                <a:cubicBezTo>
                  <a:pt x="101" y="140"/>
                  <a:pt x="101" y="140"/>
                  <a:pt x="106" y="139"/>
                </a:cubicBezTo>
                <a:cubicBezTo>
                  <a:pt x="111" y="138"/>
                  <a:pt x="123" y="134"/>
                  <a:pt x="127" y="133"/>
                </a:cubicBezTo>
                <a:cubicBezTo>
                  <a:pt x="131" y="132"/>
                  <a:pt x="129" y="131"/>
                  <a:pt x="130" y="130"/>
                </a:cubicBezTo>
                <a:cubicBezTo>
                  <a:pt x="131" y="129"/>
                  <a:pt x="131" y="129"/>
                  <a:pt x="131" y="127"/>
                </a:cubicBezTo>
                <a:cubicBezTo>
                  <a:pt x="131" y="125"/>
                  <a:pt x="129" y="123"/>
                  <a:pt x="128" y="120"/>
                </a:cubicBezTo>
                <a:cubicBezTo>
                  <a:pt x="127" y="117"/>
                  <a:pt x="125" y="110"/>
                  <a:pt x="123" y="106"/>
                </a:cubicBezTo>
                <a:cubicBezTo>
                  <a:pt x="121" y="102"/>
                  <a:pt x="116" y="101"/>
                  <a:pt x="114" y="99"/>
                </a:cubicBezTo>
                <a:cubicBezTo>
                  <a:pt x="112" y="97"/>
                  <a:pt x="112" y="94"/>
                  <a:pt x="111" y="92"/>
                </a:cubicBezTo>
                <a:cubicBezTo>
                  <a:pt x="110" y="90"/>
                  <a:pt x="109" y="91"/>
                  <a:pt x="108" y="88"/>
                </a:cubicBezTo>
                <a:cubicBezTo>
                  <a:pt x="107" y="85"/>
                  <a:pt x="108" y="75"/>
                  <a:pt x="107" y="73"/>
                </a:cubicBezTo>
                <a:cubicBezTo>
                  <a:pt x="106" y="71"/>
                  <a:pt x="105" y="73"/>
                  <a:pt x="104" y="73"/>
                </a:cubicBezTo>
                <a:cubicBezTo>
                  <a:pt x="103" y="73"/>
                  <a:pt x="102" y="73"/>
                  <a:pt x="101" y="72"/>
                </a:cubicBezTo>
                <a:cubicBezTo>
                  <a:pt x="100" y="71"/>
                  <a:pt x="99" y="70"/>
                  <a:pt x="98" y="69"/>
                </a:cubicBezTo>
                <a:cubicBezTo>
                  <a:pt x="97" y="68"/>
                  <a:pt x="97" y="71"/>
                  <a:pt x="97" y="64"/>
                </a:cubicBezTo>
                <a:cubicBezTo>
                  <a:pt x="97" y="57"/>
                  <a:pt x="99" y="34"/>
                  <a:pt x="99" y="28"/>
                </a:cubicBezTo>
                <a:cubicBezTo>
                  <a:pt x="99" y="22"/>
                  <a:pt x="99" y="27"/>
                  <a:pt x="97" y="27"/>
                </a:cubicBezTo>
                <a:cubicBezTo>
                  <a:pt x="95" y="27"/>
                  <a:pt x="90" y="30"/>
                  <a:pt x="89" y="29"/>
                </a:cubicBezTo>
                <a:cubicBezTo>
                  <a:pt x="88" y="28"/>
                  <a:pt x="90" y="20"/>
                  <a:pt x="89" y="18"/>
                </a:cubicBezTo>
                <a:cubicBezTo>
                  <a:pt x="88" y="16"/>
                  <a:pt x="85" y="16"/>
                  <a:pt x="83" y="16"/>
                </a:cubicBezTo>
                <a:cubicBezTo>
                  <a:pt x="81" y="16"/>
                  <a:pt x="79" y="17"/>
                  <a:pt x="78" y="18"/>
                </a:cubicBezTo>
                <a:cubicBezTo>
                  <a:pt x="77" y="19"/>
                  <a:pt x="75" y="24"/>
                  <a:pt x="74" y="24"/>
                </a:cubicBezTo>
                <a:cubicBezTo>
                  <a:pt x="73" y="24"/>
                  <a:pt x="71" y="23"/>
                  <a:pt x="70" y="21"/>
                </a:cubicBezTo>
                <a:cubicBezTo>
                  <a:pt x="69" y="19"/>
                  <a:pt x="68" y="16"/>
                  <a:pt x="67" y="14"/>
                </a:cubicBezTo>
                <a:cubicBezTo>
                  <a:pt x="66" y="12"/>
                  <a:pt x="68" y="10"/>
                  <a:pt x="66" y="9"/>
                </a:cubicBezTo>
                <a:cubicBezTo>
                  <a:pt x="64" y="8"/>
                  <a:pt x="60" y="10"/>
                  <a:pt x="57" y="9"/>
                </a:cubicBezTo>
                <a:cubicBezTo>
                  <a:pt x="54" y="8"/>
                  <a:pt x="50" y="6"/>
                  <a:pt x="47" y="5"/>
                </a:cubicBezTo>
                <a:cubicBezTo>
                  <a:pt x="44" y="4"/>
                  <a:pt x="41" y="4"/>
                  <a:pt x="39" y="4"/>
                </a:cubicBezTo>
                <a:cubicBezTo>
                  <a:pt x="37" y="4"/>
                  <a:pt x="34" y="0"/>
                  <a:pt x="33" y="1"/>
                </a:cubicBezTo>
                <a:close/>
              </a:path>
            </a:pathLst>
          </a:custGeom>
          <a:solidFill>
            <a:schemeClr val="accent5">
              <a:lumMod val="75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92" name="Rectangle 91">
            <a:extLst>
              <a:ext uri="{FF2B5EF4-FFF2-40B4-BE49-F238E27FC236}">
                <a16:creationId xmlns:a16="http://schemas.microsoft.com/office/drawing/2014/main" id="{65949289-9CD4-4581-842D-5508CFD1E4B8}"/>
              </a:ext>
            </a:extLst>
          </xdr:cNvPr>
          <xdr:cNvSpPr>
            <a:spLocks noChangeArrowheads="1"/>
          </xdr:cNvSpPr>
        </xdr:nvSpPr>
        <xdr:spPr bwMode="auto">
          <a:xfrm>
            <a:off x="151" y="1099"/>
            <a:ext cx="85" cy="38"/>
          </a:xfrm>
          <a:prstGeom prst="rect">
            <a:avLst/>
          </a:prstGeom>
          <a:noFill/>
          <a:ln>
            <a:noFill/>
          </a:ln>
          <a:effec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洲本市</a:t>
            </a:r>
          </a:p>
        </xdr:txBody>
      </xdr:sp>
    </xdr:grpSp>
    <xdr:clientData/>
  </xdr:twoCellAnchor>
  <xdr:twoCellAnchor>
    <xdr:from>
      <xdr:col>12</xdr:col>
      <xdr:colOff>390525</xdr:colOff>
      <xdr:row>36</xdr:row>
      <xdr:rowOff>3175</xdr:rowOff>
    </xdr:from>
    <xdr:to>
      <xdr:col>13</xdr:col>
      <xdr:colOff>428625</xdr:colOff>
      <xdr:row>37</xdr:row>
      <xdr:rowOff>155873</xdr:rowOff>
    </xdr:to>
    <xdr:sp macro="" textlink="">
      <xdr:nvSpPr>
        <xdr:cNvPr id="93" name="Text Box 92">
          <a:extLst>
            <a:ext uri="{FF2B5EF4-FFF2-40B4-BE49-F238E27FC236}">
              <a16:creationId xmlns:a16="http://schemas.microsoft.com/office/drawing/2014/main" id="{F4329F0E-F63A-4456-A5F8-678AFD7421B2}"/>
            </a:ext>
          </a:extLst>
        </xdr:cNvPr>
        <xdr:cNvSpPr txBox="1">
          <a:spLocks noChangeArrowheads="1"/>
        </xdr:cNvSpPr>
      </xdr:nvSpPr>
      <xdr:spPr bwMode="auto">
        <a:xfrm>
          <a:off x="7953375" y="6251575"/>
          <a:ext cx="723900" cy="324148"/>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姫路市</a:t>
          </a:r>
        </a:p>
      </xdr:txBody>
    </xdr:sp>
    <xdr:clientData/>
  </xdr:twoCellAnchor>
  <xdr:twoCellAnchor>
    <xdr:from>
      <xdr:col>11</xdr:col>
      <xdr:colOff>60325</xdr:colOff>
      <xdr:row>44</xdr:row>
      <xdr:rowOff>117475</xdr:rowOff>
    </xdr:from>
    <xdr:to>
      <xdr:col>12</xdr:col>
      <xdr:colOff>117600</xdr:colOff>
      <xdr:row>46</xdr:row>
      <xdr:rowOff>57251</xdr:rowOff>
    </xdr:to>
    <xdr:sp macro="" textlink="">
      <xdr:nvSpPr>
        <xdr:cNvPr id="94" name="Text Box 93">
          <a:extLst>
            <a:ext uri="{FF2B5EF4-FFF2-40B4-BE49-F238E27FC236}">
              <a16:creationId xmlns:a16="http://schemas.microsoft.com/office/drawing/2014/main" id="{96990F50-F151-479C-BCEB-FBD9E78A8CC2}"/>
            </a:ext>
          </a:extLst>
        </xdr:cNvPr>
        <xdr:cNvSpPr txBox="1">
          <a:spLocks noChangeArrowheads="1"/>
        </xdr:cNvSpPr>
      </xdr:nvSpPr>
      <xdr:spPr bwMode="auto">
        <a:xfrm>
          <a:off x="6937375" y="7737475"/>
          <a:ext cx="743075" cy="282676"/>
        </a:xfrm>
        <a:prstGeom prst="rect">
          <a:avLst/>
        </a:prstGeom>
        <a:noFill/>
        <a:ln>
          <a:noFill/>
        </a:ln>
      </xdr:spPr>
      <xdr:txBody>
        <a:bodyPr vertOverflow="clip" wrap="square" lIns="91440" tIns="45720" rIns="91440" bIns="45720" anchor="t" upright="1"/>
        <a:lstStyle/>
        <a:p>
          <a:pPr algn="ctr" rtl="0">
            <a:defRPr sz="1000"/>
          </a:pPr>
          <a:r>
            <a:rPr lang="ja-JP" altLang="en-US" sz="1000" b="0" i="0" u="none" strike="noStrike" baseline="0">
              <a:solidFill>
                <a:srgbClr val="000000"/>
              </a:solidFill>
              <a:latin typeface="ＭＳ ゴシック"/>
              <a:ea typeface="ＭＳ ゴシック"/>
            </a:rPr>
            <a:t>姫路市</a:t>
          </a:r>
        </a:p>
        <a:p>
          <a:pPr algn="ctr" rtl="0">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10</xdr:col>
      <xdr:colOff>647700</xdr:colOff>
      <xdr:row>6</xdr:row>
      <xdr:rowOff>19050</xdr:rowOff>
    </xdr:from>
    <xdr:to>
      <xdr:col>12</xdr:col>
      <xdr:colOff>460493</xdr:colOff>
      <xdr:row>8</xdr:row>
      <xdr:rowOff>155617</xdr:rowOff>
    </xdr:to>
    <xdr:sp macro="" textlink="">
      <xdr:nvSpPr>
        <xdr:cNvPr id="95" name="Rectangle 94">
          <a:extLst>
            <a:ext uri="{FF2B5EF4-FFF2-40B4-BE49-F238E27FC236}">
              <a16:creationId xmlns:a16="http://schemas.microsoft.com/office/drawing/2014/main" id="{760F65F9-B0EB-400A-91D4-52779F36F2B4}"/>
            </a:ext>
          </a:extLst>
        </xdr:cNvPr>
        <xdr:cNvSpPr>
          <a:spLocks noChangeArrowheads="1"/>
        </xdr:cNvSpPr>
      </xdr:nvSpPr>
      <xdr:spPr bwMode="auto">
        <a:xfrm>
          <a:off x="6838950" y="1123950"/>
          <a:ext cx="1184393" cy="479467"/>
        </a:xfrm>
        <a:prstGeom prst="rect">
          <a:avLst/>
        </a:prstGeom>
        <a:noFill/>
        <a:ln>
          <a:noFill/>
        </a:ln>
        <a:effectLst/>
      </xdr:spPr>
      <xdr:txBody>
        <a:bodyPr vertOverflow="clip" wrap="square" lIns="91440" tIns="45720" rIns="91440" bIns="45720" anchor="t" upright="1"/>
        <a:lstStyle/>
        <a:p>
          <a:pPr algn="ctr" rtl="0">
            <a:defRPr sz="1000"/>
          </a:pPr>
          <a:r>
            <a:rPr lang="ja-JP" altLang="en-US" sz="900" b="0" i="0" u="none" strike="noStrike" baseline="0">
              <a:solidFill>
                <a:srgbClr val="000000"/>
              </a:solidFill>
              <a:latin typeface="ＭＳ ゴシック"/>
              <a:ea typeface="ＭＳ ゴシック"/>
            </a:rPr>
            <a:t>新温泉町</a:t>
          </a:r>
        </a:p>
      </xdr:txBody>
    </xdr:sp>
    <xdr:clientData/>
  </xdr:twoCellAnchor>
  <xdr:twoCellAnchor>
    <xdr:from>
      <xdr:col>11</xdr:col>
      <xdr:colOff>558800</xdr:colOff>
      <xdr:row>38</xdr:row>
      <xdr:rowOff>98425</xdr:rowOff>
    </xdr:from>
    <xdr:to>
      <xdr:col>12</xdr:col>
      <xdr:colOff>625475</xdr:colOff>
      <xdr:row>40</xdr:row>
      <xdr:rowOff>60325</xdr:rowOff>
    </xdr:to>
    <xdr:sp macro="" textlink="">
      <xdr:nvSpPr>
        <xdr:cNvPr id="96" name="Text Box 95">
          <a:extLst>
            <a:ext uri="{FF2B5EF4-FFF2-40B4-BE49-F238E27FC236}">
              <a16:creationId xmlns:a16="http://schemas.microsoft.com/office/drawing/2014/main" id="{2B4E90A9-EC98-4FB9-9A42-116E9DACD741}"/>
            </a:ext>
          </a:extLst>
        </xdr:cNvPr>
        <xdr:cNvSpPr txBox="1">
          <a:spLocks noChangeArrowheads="1"/>
        </xdr:cNvSpPr>
      </xdr:nvSpPr>
      <xdr:spPr bwMode="auto">
        <a:xfrm>
          <a:off x="7435850" y="6689725"/>
          <a:ext cx="752475"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太子町</a:t>
          </a:r>
        </a:p>
      </xdr:txBody>
    </xdr:sp>
    <xdr:clientData/>
  </xdr:twoCellAnchor>
  <xdr:twoCellAnchor>
    <xdr:from>
      <xdr:col>10</xdr:col>
      <xdr:colOff>346075</xdr:colOff>
      <xdr:row>38</xdr:row>
      <xdr:rowOff>79375</xdr:rowOff>
    </xdr:from>
    <xdr:to>
      <xdr:col>11</xdr:col>
      <xdr:colOff>447692</xdr:colOff>
      <xdr:row>40</xdr:row>
      <xdr:rowOff>79375</xdr:rowOff>
    </xdr:to>
    <xdr:sp macro="" textlink="">
      <xdr:nvSpPr>
        <xdr:cNvPr id="97" name="Text Box 96">
          <a:extLst>
            <a:ext uri="{FF2B5EF4-FFF2-40B4-BE49-F238E27FC236}">
              <a16:creationId xmlns:a16="http://schemas.microsoft.com/office/drawing/2014/main" id="{0A473890-83D6-4665-8124-8BFE5920DF1D}"/>
            </a:ext>
          </a:extLst>
        </xdr:cNvPr>
        <xdr:cNvSpPr txBox="1">
          <a:spLocks noChangeArrowheads="1"/>
        </xdr:cNvSpPr>
      </xdr:nvSpPr>
      <xdr:spPr bwMode="auto">
        <a:xfrm>
          <a:off x="6537325" y="6670675"/>
          <a:ext cx="787417"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相生市</a:t>
          </a:r>
        </a:p>
      </xdr:txBody>
    </xdr:sp>
    <xdr:clientData/>
  </xdr:twoCellAnchor>
  <xdr:twoCellAnchor>
    <xdr:from>
      <xdr:col>14</xdr:col>
      <xdr:colOff>666750</xdr:colOff>
      <xdr:row>70</xdr:row>
      <xdr:rowOff>57150</xdr:rowOff>
    </xdr:from>
    <xdr:to>
      <xdr:col>17</xdr:col>
      <xdr:colOff>676254</xdr:colOff>
      <xdr:row>72</xdr:row>
      <xdr:rowOff>117552</xdr:rowOff>
    </xdr:to>
    <xdr:sp macro="" textlink="">
      <xdr:nvSpPr>
        <xdr:cNvPr id="98" name="Rectangle 99">
          <a:extLst>
            <a:ext uri="{FF2B5EF4-FFF2-40B4-BE49-F238E27FC236}">
              <a16:creationId xmlns:a16="http://schemas.microsoft.com/office/drawing/2014/main" id="{DC55C019-4F94-4FCD-9A50-F7B759F86237}"/>
            </a:ext>
          </a:extLst>
        </xdr:cNvPr>
        <xdr:cNvSpPr>
          <a:spLocks noChangeArrowheads="1"/>
        </xdr:cNvSpPr>
      </xdr:nvSpPr>
      <xdr:spPr bwMode="auto">
        <a:xfrm>
          <a:off x="9601200" y="12134850"/>
          <a:ext cx="2066904" cy="403302"/>
        </a:xfrm>
        <a:prstGeom prst="rect">
          <a:avLst/>
        </a:prstGeom>
        <a:noFill/>
        <a:ln>
          <a:noFill/>
        </a:ln>
        <a:effectLst/>
      </xdr:spPr>
      <xdr:txBody>
        <a:bodyPr vertOverflow="clip" wrap="square" lIns="91440" tIns="45720" rIns="91440" bIns="4572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資料：総務省「国勢調査」</a:t>
          </a:r>
          <a:endParaRPr lang="ja-JP" altLang="en-US" sz="1100" b="0" i="0" u="none" strike="noStrike" baseline="0">
            <a:solidFill>
              <a:srgbClr val="000000"/>
            </a:solidFill>
            <a:latin typeface="ＭＳ Ｐゴシック"/>
            <a:ea typeface="ＭＳ Ｐゴシック"/>
          </a:endParaRPr>
        </a:p>
        <a:p>
          <a:pPr algn="l" rtl="0">
            <a:lnSpc>
              <a:spcPts val="10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609600</xdr:colOff>
      <xdr:row>33</xdr:row>
      <xdr:rowOff>38100</xdr:rowOff>
    </xdr:from>
    <xdr:to>
      <xdr:col>15</xdr:col>
      <xdr:colOff>552450</xdr:colOff>
      <xdr:row>39</xdr:row>
      <xdr:rowOff>114300</xdr:rowOff>
    </xdr:to>
    <xdr:sp macro="" textlink="">
      <xdr:nvSpPr>
        <xdr:cNvPr id="2" name="Freeform 1">
          <a:extLst>
            <a:ext uri="{FF2B5EF4-FFF2-40B4-BE49-F238E27FC236}">
              <a16:creationId xmlns:a16="http://schemas.microsoft.com/office/drawing/2014/main" id="{A7D58618-C91C-46F5-ADFB-4E8C603AC90B}"/>
            </a:ext>
          </a:extLst>
        </xdr:cNvPr>
        <xdr:cNvSpPr>
          <a:spLocks/>
        </xdr:cNvSpPr>
      </xdr:nvSpPr>
      <xdr:spPr bwMode="auto">
        <a:xfrm>
          <a:off x="8620125" y="5772150"/>
          <a:ext cx="1314450" cy="1104900"/>
        </a:xfrm>
        <a:custGeom>
          <a:avLst/>
          <a:gdLst>
            <a:gd name="T0" fmla="*/ 2147483646 w 138"/>
            <a:gd name="T1" fmla="*/ 2147483646 h 116"/>
            <a:gd name="T2" fmla="*/ 2147483646 w 138"/>
            <a:gd name="T3" fmla="*/ 2147483646 h 116"/>
            <a:gd name="T4" fmla="*/ 2147483646 w 138"/>
            <a:gd name="T5" fmla="*/ 2147483646 h 116"/>
            <a:gd name="T6" fmla="*/ 2147483646 w 138"/>
            <a:gd name="T7" fmla="*/ 2147483646 h 116"/>
            <a:gd name="T8" fmla="*/ 2147483646 w 138"/>
            <a:gd name="T9" fmla="*/ 2147483646 h 116"/>
            <a:gd name="T10" fmla="*/ 2147483646 w 138"/>
            <a:gd name="T11" fmla="*/ 2147483646 h 116"/>
            <a:gd name="T12" fmla="*/ 2147483646 w 138"/>
            <a:gd name="T13" fmla="*/ 2147483646 h 116"/>
            <a:gd name="T14" fmla="*/ 2147483646 w 138"/>
            <a:gd name="T15" fmla="*/ 2147483646 h 116"/>
            <a:gd name="T16" fmla="*/ 2147483646 w 138"/>
            <a:gd name="T17" fmla="*/ 2147483646 h 116"/>
            <a:gd name="T18" fmla="*/ 2147483646 w 138"/>
            <a:gd name="T19" fmla="*/ 2147483646 h 116"/>
            <a:gd name="T20" fmla="*/ 2147483646 w 138"/>
            <a:gd name="T21" fmla="*/ 2147483646 h 116"/>
            <a:gd name="T22" fmla="*/ 2147483646 w 138"/>
            <a:gd name="T23" fmla="*/ 2147483646 h 116"/>
            <a:gd name="T24" fmla="*/ 0 w 138"/>
            <a:gd name="T25" fmla="*/ 2147483646 h 116"/>
            <a:gd name="T26" fmla="*/ 2147483646 w 138"/>
            <a:gd name="T27" fmla="*/ 2147483646 h 116"/>
            <a:gd name="T28" fmla="*/ 2147483646 w 138"/>
            <a:gd name="T29" fmla="*/ 2147483646 h 116"/>
            <a:gd name="T30" fmla="*/ 2147483646 w 138"/>
            <a:gd name="T31" fmla="*/ 2147483646 h 116"/>
            <a:gd name="T32" fmla="*/ 2147483646 w 138"/>
            <a:gd name="T33" fmla="*/ 2147483646 h 116"/>
            <a:gd name="T34" fmla="*/ 2147483646 w 138"/>
            <a:gd name="T35" fmla="*/ 2147483646 h 116"/>
            <a:gd name="T36" fmla="*/ 2147483646 w 138"/>
            <a:gd name="T37" fmla="*/ 2147483646 h 116"/>
            <a:gd name="T38" fmla="*/ 2147483646 w 138"/>
            <a:gd name="T39" fmla="*/ 2147483646 h 116"/>
            <a:gd name="T40" fmla="*/ 2147483646 w 138"/>
            <a:gd name="T41" fmla="*/ 2147483646 h 116"/>
            <a:gd name="T42" fmla="*/ 2147483646 w 138"/>
            <a:gd name="T43" fmla="*/ 2147483646 h 116"/>
            <a:gd name="T44" fmla="*/ 2147483646 w 138"/>
            <a:gd name="T45" fmla="*/ 2147483646 h 116"/>
            <a:gd name="T46" fmla="*/ 2147483646 w 138"/>
            <a:gd name="T47" fmla="*/ 2147483646 h 116"/>
            <a:gd name="T48" fmla="*/ 2147483646 w 138"/>
            <a:gd name="T49" fmla="*/ 2147483646 h 116"/>
            <a:gd name="T50" fmla="*/ 2147483646 w 138"/>
            <a:gd name="T51" fmla="*/ 2147483646 h 116"/>
            <a:gd name="T52" fmla="*/ 2147483646 w 138"/>
            <a:gd name="T53" fmla="*/ 2147483646 h 116"/>
            <a:gd name="T54" fmla="*/ 2147483646 w 138"/>
            <a:gd name="T55" fmla="*/ 2147483646 h 116"/>
            <a:gd name="T56" fmla="*/ 2147483646 w 138"/>
            <a:gd name="T57" fmla="*/ 2147483646 h 116"/>
            <a:gd name="T58" fmla="*/ 2147483646 w 138"/>
            <a:gd name="T59" fmla="*/ 2147483646 h 116"/>
            <a:gd name="T60" fmla="*/ 2147483646 w 138"/>
            <a:gd name="T61" fmla="*/ 2147483646 h 116"/>
            <a:gd name="T62" fmla="*/ 2147483646 w 138"/>
            <a:gd name="T63" fmla="*/ 2147483646 h 116"/>
            <a:gd name="T64" fmla="*/ 2147483646 w 138"/>
            <a:gd name="T65" fmla="*/ 2147483646 h 11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38" h="116">
              <a:moveTo>
                <a:pt x="107" y="0"/>
              </a:moveTo>
              <a:cubicBezTo>
                <a:pt x="106" y="0"/>
                <a:pt x="104" y="0"/>
                <a:pt x="102" y="1"/>
              </a:cubicBezTo>
              <a:cubicBezTo>
                <a:pt x="100" y="2"/>
                <a:pt x="98" y="4"/>
                <a:pt x="97" y="7"/>
              </a:cubicBezTo>
              <a:cubicBezTo>
                <a:pt x="96" y="10"/>
                <a:pt x="98" y="15"/>
                <a:pt x="98" y="17"/>
              </a:cubicBezTo>
              <a:cubicBezTo>
                <a:pt x="98" y="19"/>
                <a:pt x="98" y="18"/>
                <a:pt x="97" y="19"/>
              </a:cubicBezTo>
              <a:cubicBezTo>
                <a:pt x="96" y="20"/>
                <a:pt x="95" y="23"/>
                <a:pt x="94" y="24"/>
              </a:cubicBezTo>
              <a:cubicBezTo>
                <a:pt x="93" y="25"/>
                <a:pt x="91" y="27"/>
                <a:pt x="89" y="28"/>
              </a:cubicBezTo>
              <a:cubicBezTo>
                <a:pt x="87" y="29"/>
                <a:pt x="85" y="29"/>
                <a:pt x="83" y="29"/>
              </a:cubicBezTo>
              <a:cubicBezTo>
                <a:pt x="81" y="29"/>
                <a:pt x="80" y="28"/>
                <a:pt x="78" y="28"/>
              </a:cubicBezTo>
              <a:cubicBezTo>
                <a:pt x="76" y="28"/>
                <a:pt x="74" y="30"/>
                <a:pt x="71" y="31"/>
              </a:cubicBezTo>
              <a:cubicBezTo>
                <a:pt x="68" y="32"/>
                <a:pt x="65" y="31"/>
                <a:pt x="62" y="32"/>
              </a:cubicBezTo>
              <a:cubicBezTo>
                <a:pt x="59" y="33"/>
                <a:pt x="57" y="34"/>
                <a:pt x="55" y="35"/>
              </a:cubicBezTo>
              <a:cubicBezTo>
                <a:pt x="53" y="36"/>
                <a:pt x="52" y="36"/>
                <a:pt x="50" y="36"/>
              </a:cubicBezTo>
              <a:cubicBezTo>
                <a:pt x="48" y="36"/>
                <a:pt x="45" y="35"/>
                <a:pt x="43" y="35"/>
              </a:cubicBezTo>
              <a:cubicBezTo>
                <a:pt x="41" y="35"/>
                <a:pt x="39" y="35"/>
                <a:pt x="37" y="34"/>
              </a:cubicBezTo>
              <a:cubicBezTo>
                <a:pt x="35" y="33"/>
                <a:pt x="33" y="32"/>
                <a:pt x="31" y="32"/>
              </a:cubicBezTo>
              <a:cubicBezTo>
                <a:pt x="29" y="32"/>
                <a:pt x="24" y="31"/>
                <a:pt x="23" y="32"/>
              </a:cubicBezTo>
              <a:cubicBezTo>
                <a:pt x="22" y="33"/>
                <a:pt x="22" y="38"/>
                <a:pt x="22" y="40"/>
              </a:cubicBezTo>
              <a:cubicBezTo>
                <a:pt x="22" y="42"/>
                <a:pt x="22" y="43"/>
                <a:pt x="22" y="44"/>
              </a:cubicBezTo>
              <a:cubicBezTo>
                <a:pt x="22" y="45"/>
                <a:pt x="22" y="47"/>
                <a:pt x="22" y="48"/>
              </a:cubicBezTo>
              <a:cubicBezTo>
                <a:pt x="22" y="49"/>
                <a:pt x="22" y="52"/>
                <a:pt x="20" y="52"/>
              </a:cubicBezTo>
              <a:cubicBezTo>
                <a:pt x="18" y="52"/>
                <a:pt x="14" y="50"/>
                <a:pt x="12" y="50"/>
              </a:cubicBezTo>
              <a:cubicBezTo>
                <a:pt x="10" y="50"/>
                <a:pt x="9" y="50"/>
                <a:pt x="8" y="51"/>
              </a:cubicBezTo>
              <a:cubicBezTo>
                <a:pt x="7" y="52"/>
                <a:pt x="5" y="52"/>
                <a:pt x="4" y="53"/>
              </a:cubicBezTo>
              <a:cubicBezTo>
                <a:pt x="3" y="54"/>
                <a:pt x="5" y="59"/>
                <a:pt x="4" y="61"/>
              </a:cubicBezTo>
              <a:cubicBezTo>
                <a:pt x="3" y="63"/>
                <a:pt x="0" y="65"/>
                <a:pt x="0" y="66"/>
              </a:cubicBezTo>
              <a:cubicBezTo>
                <a:pt x="0" y="67"/>
                <a:pt x="3" y="70"/>
                <a:pt x="4" y="70"/>
              </a:cubicBezTo>
              <a:cubicBezTo>
                <a:pt x="5" y="70"/>
                <a:pt x="6" y="68"/>
                <a:pt x="8" y="68"/>
              </a:cubicBezTo>
              <a:cubicBezTo>
                <a:pt x="10" y="68"/>
                <a:pt x="15" y="67"/>
                <a:pt x="17" y="67"/>
              </a:cubicBezTo>
              <a:cubicBezTo>
                <a:pt x="19" y="67"/>
                <a:pt x="20" y="66"/>
                <a:pt x="21" y="67"/>
              </a:cubicBezTo>
              <a:cubicBezTo>
                <a:pt x="22" y="68"/>
                <a:pt x="24" y="74"/>
                <a:pt x="25" y="76"/>
              </a:cubicBezTo>
              <a:cubicBezTo>
                <a:pt x="26" y="78"/>
                <a:pt x="26" y="80"/>
                <a:pt x="25" y="82"/>
              </a:cubicBezTo>
              <a:cubicBezTo>
                <a:pt x="24" y="84"/>
                <a:pt x="22" y="85"/>
                <a:pt x="21" y="86"/>
              </a:cubicBezTo>
              <a:cubicBezTo>
                <a:pt x="20" y="87"/>
                <a:pt x="20" y="89"/>
                <a:pt x="21" y="90"/>
              </a:cubicBezTo>
              <a:cubicBezTo>
                <a:pt x="22" y="91"/>
                <a:pt x="26" y="91"/>
                <a:pt x="30" y="90"/>
              </a:cubicBezTo>
              <a:cubicBezTo>
                <a:pt x="34" y="89"/>
                <a:pt x="39" y="88"/>
                <a:pt x="43" y="86"/>
              </a:cubicBezTo>
              <a:cubicBezTo>
                <a:pt x="47" y="84"/>
                <a:pt x="50" y="82"/>
                <a:pt x="52" y="81"/>
              </a:cubicBezTo>
              <a:cubicBezTo>
                <a:pt x="54" y="80"/>
                <a:pt x="54" y="80"/>
                <a:pt x="56" y="80"/>
              </a:cubicBezTo>
              <a:cubicBezTo>
                <a:pt x="58" y="80"/>
                <a:pt x="60" y="81"/>
                <a:pt x="62" y="81"/>
              </a:cubicBezTo>
              <a:cubicBezTo>
                <a:pt x="64" y="81"/>
                <a:pt x="65" y="80"/>
                <a:pt x="66" y="81"/>
              </a:cubicBezTo>
              <a:cubicBezTo>
                <a:pt x="67" y="82"/>
                <a:pt x="70" y="88"/>
                <a:pt x="71" y="90"/>
              </a:cubicBezTo>
              <a:cubicBezTo>
                <a:pt x="72" y="92"/>
                <a:pt x="74" y="94"/>
                <a:pt x="75" y="96"/>
              </a:cubicBezTo>
              <a:cubicBezTo>
                <a:pt x="76" y="98"/>
                <a:pt x="76" y="101"/>
                <a:pt x="76" y="103"/>
              </a:cubicBezTo>
              <a:cubicBezTo>
                <a:pt x="76" y="105"/>
                <a:pt x="76" y="109"/>
                <a:pt x="76" y="111"/>
              </a:cubicBezTo>
              <a:cubicBezTo>
                <a:pt x="76" y="113"/>
                <a:pt x="73" y="116"/>
                <a:pt x="75" y="116"/>
              </a:cubicBezTo>
              <a:cubicBezTo>
                <a:pt x="77" y="116"/>
                <a:pt x="83" y="115"/>
                <a:pt x="86" y="114"/>
              </a:cubicBezTo>
              <a:cubicBezTo>
                <a:pt x="89" y="113"/>
                <a:pt x="91" y="112"/>
                <a:pt x="93" y="111"/>
              </a:cubicBezTo>
              <a:cubicBezTo>
                <a:pt x="95" y="110"/>
                <a:pt x="96" y="109"/>
                <a:pt x="97" y="108"/>
              </a:cubicBezTo>
              <a:cubicBezTo>
                <a:pt x="98" y="107"/>
                <a:pt x="100" y="105"/>
                <a:pt x="101" y="103"/>
              </a:cubicBezTo>
              <a:cubicBezTo>
                <a:pt x="102" y="101"/>
                <a:pt x="102" y="99"/>
                <a:pt x="103" y="98"/>
              </a:cubicBezTo>
              <a:cubicBezTo>
                <a:pt x="104" y="97"/>
                <a:pt x="105" y="95"/>
                <a:pt x="107" y="94"/>
              </a:cubicBezTo>
              <a:cubicBezTo>
                <a:pt x="109" y="93"/>
                <a:pt x="114" y="94"/>
                <a:pt x="116" y="94"/>
              </a:cubicBezTo>
              <a:cubicBezTo>
                <a:pt x="118" y="94"/>
                <a:pt x="118" y="97"/>
                <a:pt x="120" y="94"/>
              </a:cubicBezTo>
              <a:cubicBezTo>
                <a:pt x="122" y="91"/>
                <a:pt x="127" y="81"/>
                <a:pt x="130" y="76"/>
              </a:cubicBezTo>
              <a:cubicBezTo>
                <a:pt x="133" y="71"/>
                <a:pt x="136" y="66"/>
                <a:pt x="137" y="63"/>
              </a:cubicBezTo>
              <a:cubicBezTo>
                <a:pt x="138" y="60"/>
                <a:pt x="136" y="61"/>
                <a:pt x="136" y="60"/>
              </a:cubicBezTo>
              <a:cubicBezTo>
                <a:pt x="136" y="59"/>
                <a:pt x="135" y="60"/>
                <a:pt x="134" y="59"/>
              </a:cubicBezTo>
              <a:cubicBezTo>
                <a:pt x="133" y="58"/>
                <a:pt x="133" y="54"/>
                <a:pt x="132" y="52"/>
              </a:cubicBezTo>
              <a:cubicBezTo>
                <a:pt x="131" y="50"/>
                <a:pt x="130" y="47"/>
                <a:pt x="129" y="45"/>
              </a:cubicBezTo>
              <a:cubicBezTo>
                <a:pt x="128" y="43"/>
                <a:pt x="126" y="45"/>
                <a:pt x="125" y="41"/>
              </a:cubicBezTo>
              <a:cubicBezTo>
                <a:pt x="124" y="37"/>
                <a:pt x="124" y="22"/>
                <a:pt x="124" y="18"/>
              </a:cubicBezTo>
              <a:cubicBezTo>
                <a:pt x="124" y="14"/>
                <a:pt x="124" y="15"/>
                <a:pt x="123" y="14"/>
              </a:cubicBezTo>
              <a:cubicBezTo>
                <a:pt x="122" y="13"/>
                <a:pt x="120" y="15"/>
                <a:pt x="119" y="14"/>
              </a:cubicBezTo>
              <a:cubicBezTo>
                <a:pt x="118" y="13"/>
                <a:pt x="117" y="10"/>
                <a:pt x="116" y="9"/>
              </a:cubicBezTo>
              <a:cubicBezTo>
                <a:pt x="115" y="8"/>
                <a:pt x="113" y="8"/>
                <a:pt x="112" y="7"/>
              </a:cubicBezTo>
              <a:cubicBezTo>
                <a:pt x="111" y="6"/>
                <a:pt x="112" y="3"/>
                <a:pt x="111" y="2"/>
              </a:cubicBezTo>
              <a:cubicBezTo>
                <a:pt x="110" y="1"/>
                <a:pt x="108" y="0"/>
                <a:pt x="107" y="0"/>
              </a:cubicBezTo>
              <a:close/>
            </a:path>
          </a:pathLst>
        </a:custGeom>
        <a:solidFill>
          <a:srgbClr val="E46C0A"/>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13</xdr:col>
      <xdr:colOff>304800</xdr:colOff>
      <xdr:row>24</xdr:row>
      <xdr:rowOff>9525</xdr:rowOff>
    </xdr:from>
    <xdr:to>
      <xdr:col>14</xdr:col>
      <xdr:colOff>485775</xdr:colOff>
      <xdr:row>34</xdr:row>
      <xdr:rowOff>9525</xdr:rowOff>
    </xdr:to>
    <xdr:sp macro="" textlink="">
      <xdr:nvSpPr>
        <xdr:cNvPr id="3" name="Freeform 2">
          <a:extLst>
            <a:ext uri="{FF2B5EF4-FFF2-40B4-BE49-F238E27FC236}">
              <a16:creationId xmlns:a16="http://schemas.microsoft.com/office/drawing/2014/main" id="{7469DF0C-5AA0-4242-B435-8B249FA8F4B2}"/>
            </a:ext>
          </a:extLst>
        </xdr:cNvPr>
        <xdr:cNvSpPr>
          <a:spLocks/>
        </xdr:cNvSpPr>
      </xdr:nvSpPr>
      <xdr:spPr bwMode="auto">
        <a:xfrm>
          <a:off x="8315325" y="4200525"/>
          <a:ext cx="866775" cy="1714500"/>
        </a:xfrm>
        <a:custGeom>
          <a:avLst/>
          <a:gdLst>
            <a:gd name="T0" fmla="*/ 2147483646 w 91"/>
            <a:gd name="T1" fmla="*/ 2147483646 h 180"/>
            <a:gd name="T2" fmla="*/ 2147483646 w 91"/>
            <a:gd name="T3" fmla="*/ 2147483646 h 180"/>
            <a:gd name="T4" fmla="*/ 2147483646 w 91"/>
            <a:gd name="T5" fmla="*/ 2147483646 h 180"/>
            <a:gd name="T6" fmla="*/ 2147483646 w 91"/>
            <a:gd name="T7" fmla="*/ 2147483646 h 180"/>
            <a:gd name="T8" fmla="*/ 2147483646 w 91"/>
            <a:gd name="T9" fmla="*/ 2147483646 h 180"/>
            <a:gd name="T10" fmla="*/ 2147483646 w 91"/>
            <a:gd name="T11" fmla="*/ 2147483646 h 180"/>
            <a:gd name="T12" fmla="*/ 2147483646 w 91"/>
            <a:gd name="T13" fmla="*/ 2147483646 h 180"/>
            <a:gd name="T14" fmla="*/ 2147483646 w 91"/>
            <a:gd name="T15" fmla="*/ 2147483646 h 180"/>
            <a:gd name="T16" fmla="*/ 2147483646 w 91"/>
            <a:gd name="T17" fmla="*/ 2147483646 h 180"/>
            <a:gd name="T18" fmla="*/ 0 w 91"/>
            <a:gd name="T19" fmla="*/ 2147483646 h 180"/>
            <a:gd name="T20" fmla="*/ 2147483646 w 91"/>
            <a:gd name="T21" fmla="*/ 2147483646 h 180"/>
            <a:gd name="T22" fmla="*/ 2147483646 w 91"/>
            <a:gd name="T23" fmla="*/ 2147483646 h 180"/>
            <a:gd name="T24" fmla="*/ 2147483646 w 91"/>
            <a:gd name="T25" fmla="*/ 2147483646 h 180"/>
            <a:gd name="T26" fmla="*/ 2147483646 w 91"/>
            <a:gd name="T27" fmla="*/ 2147483646 h 180"/>
            <a:gd name="T28" fmla="*/ 2147483646 w 91"/>
            <a:gd name="T29" fmla="*/ 2147483646 h 180"/>
            <a:gd name="T30" fmla="*/ 2147483646 w 91"/>
            <a:gd name="T31" fmla="*/ 2147483646 h 180"/>
            <a:gd name="T32" fmla="*/ 2147483646 w 91"/>
            <a:gd name="T33" fmla="*/ 2147483646 h 180"/>
            <a:gd name="T34" fmla="*/ 2147483646 w 91"/>
            <a:gd name="T35" fmla="*/ 2147483646 h 180"/>
            <a:gd name="T36" fmla="*/ 2147483646 w 91"/>
            <a:gd name="T37" fmla="*/ 2147483646 h 180"/>
            <a:gd name="T38" fmla="*/ 2147483646 w 91"/>
            <a:gd name="T39" fmla="*/ 2147483646 h 180"/>
            <a:gd name="T40" fmla="*/ 2147483646 w 91"/>
            <a:gd name="T41" fmla="*/ 2147483646 h 180"/>
            <a:gd name="T42" fmla="*/ 2147483646 w 91"/>
            <a:gd name="T43" fmla="*/ 2147483646 h 180"/>
            <a:gd name="T44" fmla="*/ 2147483646 w 91"/>
            <a:gd name="T45" fmla="*/ 2147483646 h 180"/>
            <a:gd name="T46" fmla="*/ 2147483646 w 91"/>
            <a:gd name="T47" fmla="*/ 2147483646 h 180"/>
            <a:gd name="T48" fmla="*/ 2147483646 w 91"/>
            <a:gd name="T49" fmla="*/ 2147483646 h 180"/>
            <a:gd name="T50" fmla="*/ 2147483646 w 91"/>
            <a:gd name="T51" fmla="*/ 2147483646 h 180"/>
            <a:gd name="T52" fmla="*/ 2147483646 w 91"/>
            <a:gd name="T53" fmla="*/ 2147483646 h 180"/>
            <a:gd name="T54" fmla="*/ 2147483646 w 91"/>
            <a:gd name="T55" fmla="*/ 2147483646 h 180"/>
            <a:gd name="T56" fmla="*/ 2147483646 w 91"/>
            <a:gd name="T57" fmla="*/ 2147483646 h 180"/>
            <a:gd name="T58" fmla="*/ 2147483646 w 91"/>
            <a:gd name="T59" fmla="*/ 2147483646 h 180"/>
            <a:gd name="T60" fmla="*/ 2147483646 w 91"/>
            <a:gd name="T61" fmla="*/ 2147483646 h 180"/>
            <a:gd name="T62" fmla="*/ 2147483646 w 91"/>
            <a:gd name="T63" fmla="*/ 2147483646 h 180"/>
            <a:gd name="T64" fmla="*/ 2147483646 w 91"/>
            <a:gd name="T65" fmla="*/ 2147483646 h 180"/>
            <a:gd name="T66" fmla="*/ 2147483646 w 91"/>
            <a:gd name="T67" fmla="*/ 2147483646 h 180"/>
            <a:gd name="T68" fmla="*/ 2147483646 w 91"/>
            <a:gd name="T69" fmla="*/ 2147483646 h 180"/>
            <a:gd name="T70" fmla="*/ 2147483646 w 91"/>
            <a:gd name="T71" fmla="*/ 0 h 180"/>
            <a:gd name="T72" fmla="*/ 2147483646 w 91"/>
            <a:gd name="T73" fmla="*/ 2147483646 h 180"/>
            <a:gd name="T74" fmla="*/ 2147483646 w 91"/>
            <a:gd name="T75" fmla="*/ 2147483646 h 180"/>
            <a:gd name="T76" fmla="*/ 2147483646 w 91"/>
            <a:gd name="T77" fmla="*/ 2147483646 h 18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180">
              <a:moveTo>
                <a:pt x="47" y="14"/>
              </a:moveTo>
              <a:cubicBezTo>
                <a:pt x="47" y="15"/>
                <a:pt x="50" y="17"/>
                <a:pt x="50" y="19"/>
              </a:cubicBezTo>
              <a:cubicBezTo>
                <a:pt x="50" y="21"/>
                <a:pt x="49" y="23"/>
                <a:pt x="48" y="25"/>
              </a:cubicBezTo>
              <a:cubicBezTo>
                <a:pt x="47" y="27"/>
                <a:pt x="46" y="29"/>
                <a:pt x="45" y="31"/>
              </a:cubicBezTo>
              <a:cubicBezTo>
                <a:pt x="44" y="33"/>
                <a:pt x="46" y="34"/>
                <a:pt x="45" y="37"/>
              </a:cubicBezTo>
              <a:cubicBezTo>
                <a:pt x="44" y="40"/>
                <a:pt x="41" y="48"/>
                <a:pt x="39" y="51"/>
              </a:cubicBezTo>
              <a:cubicBezTo>
                <a:pt x="37" y="54"/>
                <a:pt x="36" y="52"/>
                <a:pt x="34" y="53"/>
              </a:cubicBezTo>
              <a:cubicBezTo>
                <a:pt x="32" y="54"/>
                <a:pt x="30" y="54"/>
                <a:pt x="29" y="56"/>
              </a:cubicBezTo>
              <a:cubicBezTo>
                <a:pt x="28" y="58"/>
                <a:pt x="27" y="60"/>
                <a:pt x="25" y="63"/>
              </a:cubicBezTo>
              <a:cubicBezTo>
                <a:pt x="23" y="66"/>
                <a:pt x="20" y="71"/>
                <a:pt x="18" y="73"/>
              </a:cubicBezTo>
              <a:cubicBezTo>
                <a:pt x="16" y="75"/>
                <a:pt x="16" y="75"/>
                <a:pt x="15" y="76"/>
              </a:cubicBezTo>
              <a:cubicBezTo>
                <a:pt x="14" y="77"/>
                <a:pt x="11" y="80"/>
                <a:pt x="11" y="82"/>
              </a:cubicBezTo>
              <a:cubicBezTo>
                <a:pt x="11" y="84"/>
                <a:pt x="13" y="87"/>
                <a:pt x="13" y="88"/>
              </a:cubicBezTo>
              <a:cubicBezTo>
                <a:pt x="13" y="89"/>
                <a:pt x="13" y="90"/>
                <a:pt x="13" y="91"/>
              </a:cubicBezTo>
              <a:cubicBezTo>
                <a:pt x="13" y="92"/>
                <a:pt x="12" y="94"/>
                <a:pt x="11" y="95"/>
              </a:cubicBezTo>
              <a:cubicBezTo>
                <a:pt x="10" y="96"/>
                <a:pt x="7" y="99"/>
                <a:pt x="6" y="100"/>
              </a:cubicBezTo>
              <a:cubicBezTo>
                <a:pt x="5" y="101"/>
                <a:pt x="6" y="101"/>
                <a:pt x="6" y="102"/>
              </a:cubicBezTo>
              <a:cubicBezTo>
                <a:pt x="6" y="103"/>
                <a:pt x="4" y="107"/>
                <a:pt x="3" y="109"/>
              </a:cubicBezTo>
              <a:cubicBezTo>
                <a:pt x="2" y="111"/>
                <a:pt x="1" y="114"/>
                <a:pt x="1" y="115"/>
              </a:cubicBezTo>
              <a:cubicBezTo>
                <a:pt x="1" y="116"/>
                <a:pt x="0" y="117"/>
                <a:pt x="0" y="118"/>
              </a:cubicBezTo>
              <a:cubicBezTo>
                <a:pt x="0" y="119"/>
                <a:pt x="4" y="122"/>
                <a:pt x="4" y="123"/>
              </a:cubicBezTo>
              <a:cubicBezTo>
                <a:pt x="4" y="124"/>
                <a:pt x="3" y="125"/>
                <a:pt x="3" y="127"/>
              </a:cubicBezTo>
              <a:cubicBezTo>
                <a:pt x="3" y="129"/>
                <a:pt x="2" y="132"/>
                <a:pt x="2" y="135"/>
              </a:cubicBezTo>
              <a:cubicBezTo>
                <a:pt x="2" y="138"/>
                <a:pt x="5" y="145"/>
                <a:pt x="5" y="147"/>
              </a:cubicBezTo>
              <a:cubicBezTo>
                <a:pt x="5" y="149"/>
                <a:pt x="4" y="148"/>
                <a:pt x="5" y="150"/>
              </a:cubicBezTo>
              <a:cubicBezTo>
                <a:pt x="6" y="152"/>
                <a:pt x="10" y="158"/>
                <a:pt x="11" y="161"/>
              </a:cubicBezTo>
              <a:cubicBezTo>
                <a:pt x="12" y="164"/>
                <a:pt x="12" y="164"/>
                <a:pt x="13" y="166"/>
              </a:cubicBezTo>
              <a:cubicBezTo>
                <a:pt x="14" y="168"/>
                <a:pt x="11" y="171"/>
                <a:pt x="14" y="173"/>
              </a:cubicBezTo>
              <a:cubicBezTo>
                <a:pt x="17" y="175"/>
                <a:pt x="28" y="179"/>
                <a:pt x="31" y="179"/>
              </a:cubicBezTo>
              <a:cubicBezTo>
                <a:pt x="34" y="179"/>
                <a:pt x="32" y="176"/>
                <a:pt x="33" y="176"/>
              </a:cubicBezTo>
              <a:cubicBezTo>
                <a:pt x="34" y="176"/>
                <a:pt x="36" y="179"/>
                <a:pt x="37" y="179"/>
              </a:cubicBezTo>
              <a:cubicBezTo>
                <a:pt x="38" y="179"/>
                <a:pt x="39" y="180"/>
                <a:pt x="41" y="179"/>
              </a:cubicBezTo>
              <a:cubicBezTo>
                <a:pt x="43" y="178"/>
                <a:pt x="47" y="178"/>
                <a:pt x="49" y="176"/>
              </a:cubicBezTo>
              <a:cubicBezTo>
                <a:pt x="51" y="174"/>
                <a:pt x="54" y="168"/>
                <a:pt x="55" y="165"/>
              </a:cubicBezTo>
              <a:cubicBezTo>
                <a:pt x="56" y="162"/>
                <a:pt x="56" y="159"/>
                <a:pt x="57" y="158"/>
              </a:cubicBezTo>
              <a:cubicBezTo>
                <a:pt x="58" y="157"/>
                <a:pt x="58" y="156"/>
                <a:pt x="59" y="155"/>
              </a:cubicBezTo>
              <a:cubicBezTo>
                <a:pt x="60" y="154"/>
                <a:pt x="61" y="152"/>
                <a:pt x="62" y="151"/>
              </a:cubicBezTo>
              <a:cubicBezTo>
                <a:pt x="63" y="150"/>
                <a:pt x="64" y="149"/>
                <a:pt x="64" y="148"/>
              </a:cubicBezTo>
              <a:cubicBezTo>
                <a:pt x="64" y="147"/>
                <a:pt x="64" y="145"/>
                <a:pt x="64" y="144"/>
              </a:cubicBezTo>
              <a:cubicBezTo>
                <a:pt x="64" y="143"/>
                <a:pt x="66" y="142"/>
                <a:pt x="67" y="141"/>
              </a:cubicBezTo>
              <a:cubicBezTo>
                <a:pt x="68" y="140"/>
                <a:pt x="69" y="138"/>
                <a:pt x="69" y="137"/>
              </a:cubicBezTo>
              <a:cubicBezTo>
                <a:pt x="69" y="136"/>
                <a:pt x="69" y="135"/>
                <a:pt x="70" y="135"/>
              </a:cubicBezTo>
              <a:cubicBezTo>
                <a:pt x="71" y="135"/>
                <a:pt x="73" y="135"/>
                <a:pt x="74" y="136"/>
              </a:cubicBezTo>
              <a:cubicBezTo>
                <a:pt x="75" y="137"/>
                <a:pt x="76" y="140"/>
                <a:pt x="77" y="140"/>
              </a:cubicBezTo>
              <a:cubicBezTo>
                <a:pt x="78" y="140"/>
                <a:pt x="78" y="139"/>
                <a:pt x="79" y="139"/>
              </a:cubicBezTo>
              <a:cubicBezTo>
                <a:pt x="80" y="139"/>
                <a:pt x="85" y="139"/>
                <a:pt x="85" y="137"/>
              </a:cubicBezTo>
              <a:cubicBezTo>
                <a:pt x="85" y="135"/>
                <a:pt x="82" y="126"/>
                <a:pt x="82" y="124"/>
              </a:cubicBezTo>
              <a:cubicBezTo>
                <a:pt x="82" y="122"/>
                <a:pt x="84" y="122"/>
                <a:pt x="85" y="122"/>
              </a:cubicBezTo>
              <a:cubicBezTo>
                <a:pt x="86" y="122"/>
                <a:pt x="86" y="123"/>
                <a:pt x="87" y="122"/>
              </a:cubicBezTo>
              <a:cubicBezTo>
                <a:pt x="88" y="121"/>
                <a:pt x="91" y="115"/>
                <a:pt x="90" y="114"/>
              </a:cubicBezTo>
              <a:cubicBezTo>
                <a:pt x="89" y="113"/>
                <a:pt x="83" y="114"/>
                <a:pt x="81" y="114"/>
              </a:cubicBezTo>
              <a:cubicBezTo>
                <a:pt x="79" y="114"/>
                <a:pt x="76" y="113"/>
                <a:pt x="75" y="113"/>
              </a:cubicBezTo>
              <a:cubicBezTo>
                <a:pt x="74" y="113"/>
                <a:pt x="74" y="113"/>
                <a:pt x="73" y="112"/>
              </a:cubicBezTo>
              <a:cubicBezTo>
                <a:pt x="72" y="111"/>
                <a:pt x="71" y="107"/>
                <a:pt x="71" y="105"/>
              </a:cubicBezTo>
              <a:cubicBezTo>
                <a:pt x="71" y="103"/>
                <a:pt x="71" y="100"/>
                <a:pt x="71" y="99"/>
              </a:cubicBezTo>
              <a:cubicBezTo>
                <a:pt x="71" y="98"/>
                <a:pt x="73" y="97"/>
                <a:pt x="72" y="96"/>
              </a:cubicBezTo>
              <a:cubicBezTo>
                <a:pt x="71" y="95"/>
                <a:pt x="68" y="91"/>
                <a:pt x="67" y="89"/>
              </a:cubicBezTo>
              <a:cubicBezTo>
                <a:pt x="66" y="87"/>
                <a:pt x="64" y="86"/>
                <a:pt x="63" y="84"/>
              </a:cubicBezTo>
              <a:cubicBezTo>
                <a:pt x="62" y="82"/>
                <a:pt x="61" y="80"/>
                <a:pt x="61" y="79"/>
              </a:cubicBezTo>
              <a:cubicBezTo>
                <a:pt x="61" y="78"/>
                <a:pt x="63" y="77"/>
                <a:pt x="64" y="76"/>
              </a:cubicBezTo>
              <a:cubicBezTo>
                <a:pt x="65" y="75"/>
                <a:pt x="67" y="75"/>
                <a:pt x="68" y="74"/>
              </a:cubicBezTo>
              <a:cubicBezTo>
                <a:pt x="69" y="73"/>
                <a:pt x="70" y="70"/>
                <a:pt x="71" y="68"/>
              </a:cubicBezTo>
              <a:cubicBezTo>
                <a:pt x="72" y="66"/>
                <a:pt x="73" y="63"/>
                <a:pt x="74" y="61"/>
              </a:cubicBezTo>
              <a:cubicBezTo>
                <a:pt x="75" y="59"/>
                <a:pt x="79" y="57"/>
                <a:pt x="80" y="56"/>
              </a:cubicBezTo>
              <a:cubicBezTo>
                <a:pt x="81" y="55"/>
                <a:pt x="81" y="53"/>
                <a:pt x="81" y="52"/>
              </a:cubicBezTo>
              <a:cubicBezTo>
                <a:pt x="81" y="51"/>
                <a:pt x="79" y="50"/>
                <a:pt x="78" y="47"/>
              </a:cubicBezTo>
              <a:cubicBezTo>
                <a:pt x="77" y="44"/>
                <a:pt x="76" y="36"/>
                <a:pt x="76" y="32"/>
              </a:cubicBezTo>
              <a:cubicBezTo>
                <a:pt x="76" y="28"/>
                <a:pt x="80" y="27"/>
                <a:pt x="81" y="24"/>
              </a:cubicBezTo>
              <a:cubicBezTo>
                <a:pt x="82" y="21"/>
                <a:pt x="80" y="15"/>
                <a:pt x="80" y="12"/>
              </a:cubicBezTo>
              <a:cubicBezTo>
                <a:pt x="80" y="9"/>
                <a:pt x="79" y="7"/>
                <a:pt x="79" y="6"/>
              </a:cubicBezTo>
              <a:cubicBezTo>
                <a:pt x="79" y="5"/>
                <a:pt x="79" y="4"/>
                <a:pt x="78" y="3"/>
              </a:cubicBezTo>
              <a:cubicBezTo>
                <a:pt x="77" y="2"/>
                <a:pt x="76" y="0"/>
                <a:pt x="75" y="0"/>
              </a:cubicBezTo>
              <a:cubicBezTo>
                <a:pt x="74" y="0"/>
                <a:pt x="71" y="1"/>
                <a:pt x="69" y="1"/>
              </a:cubicBezTo>
              <a:cubicBezTo>
                <a:pt x="67" y="1"/>
                <a:pt x="66" y="2"/>
                <a:pt x="65" y="2"/>
              </a:cubicBezTo>
              <a:cubicBezTo>
                <a:pt x="64" y="2"/>
                <a:pt x="61" y="2"/>
                <a:pt x="60" y="2"/>
              </a:cubicBezTo>
              <a:cubicBezTo>
                <a:pt x="59" y="2"/>
                <a:pt x="58" y="3"/>
                <a:pt x="57" y="4"/>
              </a:cubicBezTo>
              <a:cubicBezTo>
                <a:pt x="56" y="5"/>
                <a:pt x="56" y="7"/>
                <a:pt x="55" y="8"/>
              </a:cubicBezTo>
              <a:cubicBezTo>
                <a:pt x="54" y="9"/>
                <a:pt x="51" y="11"/>
                <a:pt x="50" y="12"/>
              </a:cubicBezTo>
              <a:cubicBezTo>
                <a:pt x="49" y="13"/>
                <a:pt x="47" y="13"/>
                <a:pt x="47" y="14"/>
              </a:cubicBezTo>
              <a:close/>
            </a:path>
          </a:pathLst>
        </a:custGeom>
        <a:solidFill>
          <a:schemeClr val="accent5">
            <a:lumMod val="40000"/>
            <a:lumOff val="60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8</xdr:col>
      <xdr:colOff>152400</xdr:colOff>
      <xdr:row>34</xdr:row>
      <xdr:rowOff>76200</xdr:rowOff>
    </xdr:from>
    <xdr:to>
      <xdr:col>9</xdr:col>
      <xdr:colOff>676275</xdr:colOff>
      <xdr:row>39</xdr:row>
      <xdr:rowOff>95250</xdr:rowOff>
    </xdr:to>
    <xdr:sp macro="" textlink="">
      <xdr:nvSpPr>
        <xdr:cNvPr id="4" name="Freeform 3">
          <a:extLst>
            <a:ext uri="{FF2B5EF4-FFF2-40B4-BE49-F238E27FC236}">
              <a16:creationId xmlns:a16="http://schemas.microsoft.com/office/drawing/2014/main" id="{2C22CA86-2162-452B-ADEF-568206BA4F79}"/>
            </a:ext>
          </a:extLst>
        </xdr:cNvPr>
        <xdr:cNvSpPr>
          <a:spLocks/>
        </xdr:cNvSpPr>
      </xdr:nvSpPr>
      <xdr:spPr bwMode="auto">
        <a:xfrm>
          <a:off x="4733925" y="5981700"/>
          <a:ext cx="1209675" cy="876300"/>
        </a:xfrm>
        <a:custGeom>
          <a:avLst/>
          <a:gdLst>
            <a:gd name="T0" fmla="*/ 2147483646 w 1910"/>
            <a:gd name="T1" fmla="*/ 2147483646 h 1387"/>
            <a:gd name="T2" fmla="*/ 2147483646 w 1910"/>
            <a:gd name="T3" fmla="*/ 2147483646 h 1387"/>
            <a:gd name="T4" fmla="*/ 2147483646 w 1910"/>
            <a:gd name="T5" fmla="*/ 2147483646 h 1387"/>
            <a:gd name="T6" fmla="*/ 2147483646 w 1910"/>
            <a:gd name="T7" fmla="*/ 2147483646 h 1387"/>
            <a:gd name="T8" fmla="*/ 0 w 1910"/>
            <a:gd name="T9" fmla="*/ 2147483646 h 1387"/>
            <a:gd name="T10" fmla="*/ 2147483646 w 1910"/>
            <a:gd name="T11" fmla="*/ 2147483646 h 1387"/>
            <a:gd name="T12" fmla="*/ 2147483646 w 1910"/>
            <a:gd name="T13" fmla="*/ 2147483646 h 1387"/>
            <a:gd name="T14" fmla="*/ 2147483646 w 1910"/>
            <a:gd name="T15" fmla="*/ 2147483646 h 1387"/>
            <a:gd name="T16" fmla="*/ 2147483646 w 1910"/>
            <a:gd name="T17" fmla="*/ 2147483646 h 1387"/>
            <a:gd name="T18" fmla="*/ 2147483646 w 1910"/>
            <a:gd name="T19" fmla="*/ 2147483646 h 1387"/>
            <a:gd name="T20" fmla="*/ 2147483646 w 1910"/>
            <a:gd name="T21" fmla="*/ 2147483646 h 1387"/>
            <a:gd name="T22" fmla="*/ 2147483646 w 1910"/>
            <a:gd name="T23" fmla="*/ 2147483646 h 1387"/>
            <a:gd name="T24" fmla="*/ 2147483646 w 1910"/>
            <a:gd name="T25" fmla="*/ 2147483646 h 1387"/>
            <a:gd name="T26" fmla="*/ 2147483646 w 1910"/>
            <a:gd name="T27" fmla="*/ 2147483646 h 1387"/>
            <a:gd name="T28" fmla="*/ 2147483646 w 1910"/>
            <a:gd name="T29" fmla="*/ 2147483646 h 1387"/>
            <a:gd name="T30" fmla="*/ 2147483646 w 1910"/>
            <a:gd name="T31" fmla="*/ 2147483646 h 1387"/>
            <a:gd name="T32" fmla="*/ 2147483646 w 1910"/>
            <a:gd name="T33" fmla="*/ 0 h 1387"/>
            <a:gd name="T34" fmla="*/ 2147483646 w 1910"/>
            <a:gd name="T35" fmla="*/ 0 h 1387"/>
            <a:gd name="T36" fmla="*/ 2147483646 w 1910"/>
            <a:gd name="T37" fmla="*/ 2147483646 h 1387"/>
            <a:gd name="T38" fmla="*/ 2147483646 w 1910"/>
            <a:gd name="T39" fmla="*/ 2147483646 h 1387"/>
            <a:gd name="T40" fmla="*/ 2147483646 w 1910"/>
            <a:gd name="T41" fmla="*/ 2147483646 h 1387"/>
            <a:gd name="T42" fmla="*/ 2147483646 w 1910"/>
            <a:gd name="T43" fmla="*/ 2147483646 h 1387"/>
            <a:gd name="T44" fmla="*/ 2147483646 w 1910"/>
            <a:gd name="T45" fmla="*/ 2147483646 h 1387"/>
            <a:gd name="T46" fmla="*/ 2147483646 w 1910"/>
            <a:gd name="T47" fmla="*/ 2147483646 h 1387"/>
            <a:gd name="T48" fmla="*/ 2147483646 w 1910"/>
            <a:gd name="T49" fmla="*/ 2147483646 h 1387"/>
            <a:gd name="T50" fmla="*/ 2147483646 w 1910"/>
            <a:gd name="T51" fmla="*/ 2147483646 h 1387"/>
            <a:gd name="T52" fmla="*/ 2147483646 w 1910"/>
            <a:gd name="T53" fmla="*/ 2147483646 h 1387"/>
            <a:gd name="T54" fmla="*/ 2147483646 w 1910"/>
            <a:gd name="T55" fmla="*/ 2147483646 h 1387"/>
            <a:gd name="T56" fmla="*/ 2147483646 w 1910"/>
            <a:gd name="T57" fmla="*/ 2147483646 h 1387"/>
            <a:gd name="T58" fmla="*/ 2147483646 w 1910"/>
            <a:gd name="T59" fmla="*/ 2147483646 h 1387"/>
            <a:gd name="T60" fmla="*/ 2147483646 w 1910"/>
            <a:gd name="T61" fmla="*/ 2147483646 h 1387"/>
            <a:gd name="T62" fmla="*/ 2147483646 w 1910"/>
            <a:gd name="T63" fmla="*/ 2147483646 h 1387"/>
            <a:gd name="T64" fmla="*/ 2147483646 w 1910"/>
            <a:gd name="T65" fmla="*/ 2147483646 h 1387"/>
            <a:gd name="T66" fmla="*/ 2147483646 w 1910"/>
            <a:gd name="T67" fmla="*/ 2147483646 h 138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910" h="1387">
              <a:moveTo>
                <a:pt x="376" y="1387"/>
              </a:moveTo>
              <a:lnTo>
                <a:pt x="331" y="1357"/>
              </a:lnTo>
              <a:lnTo>
                <a:pt x="301" y="1312"/>
              </a:lnTo>
              <a:lnTo>
                <a:pt x="256" y="1266"/>
              </a:lnTo>
              <a:lnTo>
                <a:pt x="196" y="1251"/>
              </a:lnTo>
              <a:lnTo>
                <a:pt x="60" y="1251"/>
              </a:lnTo>
              <a:lnTo>
                <a:pt x="60" y="1131"/>
              </a:lnTo>
              <a:lnTo>
                <a:pt x="60" y="1070"/>
              </a:lnTo>
              <a:lnTo>
                <a:pt x="15" y="1010"/>
              </a:lnTo>
              <a:lnTo>
                <a:pt x="0" y="965"/>
              </a:lnTo>
              <a:lnTo>
                <a:pt x="0" y="889"/>
              </a:lnTo>
              <a:lnTo>
                <a:pt x="60" y="814"/>
              </a:lnTo>
              <a:lnTo>
                <a:pt x="75" y="769"/>
              </a:lnTo>
              <a:lnTo>
                <a:pt x="120" y="588"/>
              </a:lnTo>
              <a:lnTo>
                <a:pt x="211" y="513"/>
              </a:lnTo>
              <a:lnTo>
                <a:pt x="316" y="467"/>
              </a:lnTo>
              <a:lnTo>
                <a:pt x="391" y="407"/>
              </a:lnTo>
              <a:lnTo>
                <a:pt x="421" y="317"/>
              </a:lnTo>
              <a:lnTo>
                <a:pt x="466" y="271"/>
              </a:lnTo>
              <a:lnTo>
                <a:pt x="466" y="196"/>
              </a:lnTo>
              <a:lnTo>
                <a:pt x="481" y="166"/>
              </a:lnTo>
              <a:lnTo>
                <a:pt x="511" y="166"/>
              </a:lnTo>
              <a:lnTo>
                <a:pt x="587" y="136"/>
              </a:lnTo>
              <a:lnTo>
                <a:pt x="707" y="75"/>
              </a:lnTo>
              <a:lnTo>
                <a:pt x="752" y="30"/>
              </a:lnTo>
              <a:lnTo>
                <a:pt x="812" y="45"/>
              </a:lnTo>
              <a:lnTo>
                <a:pt x="782" y="90"/>
              </a:lnTo>
              <a:lnTo>
                <a:pt x="767" y="121"/>
              </a:lnTo>
              <a:lnTo>
                <a:pt x="782" y="136"/>
              </a:lnTo>
              <a:lnTo>
                <a:pt x="857" y="166"/>
              </a:lnTo>
              <a:lnTo>
                <a:pt x="917" y="121"/>
              </a:lnTo>
              <a:lnTo>
                <a:pt x="1023" y="45"/>
              </a:lnTo>
              <a:lnTo>
                <a:pt x="1038" y="15"/>
              </a:lnTo>
              <a:lnTo>
                <a:pt x="1083" y="0"/>
              </a:lnTo>
              <a:lnTo>
                <a:pt x="1128" y="15"/>
              </a:lnTo>
              <a:lnTo>
                <a:pt x="1188" y="0"/>
              </a:lnTo>
              <a:lnTo>
                <a:pt x="1248" y="15"/>
              </a:lnTo>
              <a:lnTo>
                <a:pt x="1323" y="75"/>
              </a:lnTo>
              <a:lnTo>
                <a:pt x="1384" y="60"/>
              </a:lnTo>
              <a:lnTo>
                <a:pt x="1564" y="60"/>
              </a:lnTo>
              <a:lnTo>
                <a:pt x="1714" y="0"/>
              </a:lnTo>
              <a:lnTo>
                <a:pt x="1790" y="45"/>
              </a:lnTo>
              <a:lnTo>
                <a:pt x="1835" y="75"/>
              </a:lnTo>
              <a:lnTo>
                <a:pt x="1880" y="90"/>
              </a:lnTo>
              <a:lnTo>
                <a:pt x="1880" y="136"/>
              </a:lnTo>
              <a:lnTo>
                <a:pt x="1910" y="226"/>
              </a:lnTo>
              <a:lnTo>
                <a:pt x="1895" y="332"/>
              </a:lnTo>
              <a:lnTo>
                <a:pt x="1880" y="422"/>
              </a:lnTo>
              <a:lnTo>
                <a:pt x="1714" y="543"/>
              </a:lnTo>
              <a:lnTo>
                <a:pt x="1624" y="618"/>
              </a:lnTo>
              <a:lnTo>
                <a:pt x="1594" y="678"/>
              </a:lnTo>
              <a:lnTo>
                <a:pt x="1594" y="724"/>
              </a:lnTo>
              <a:lnTo>
                <a:pt x="1594" y="814"/>
              </a:lnTo>
              <a:lnTo>
                <a:pt x="1564" y="905"/>
              </a:lnTo>
              <a:lnTo>
                <a:pt x="1489" y="1055"/>
              </a:lnTo>
              <a:lnTo>
                <a:pt x="1384" y="1085"/>
              </a:lnTo>
              <a:lnTo>
                <a:pt x="1218" y="1161"/>
              </a:lnTo>
              <a:lnTo>
                <a:pt x="1128" y="1085"/>
              </a:lnTo>
              <a:lnTo>
                <a:pt x="1113" y="1025"/>
              </a:lnTo>
              <a:lnTo>
                <a:pt x="1053" y="1010"/>
              </a:lnTo>
              <a:lnTo>
                <a:pt x="1038" y="1116"/>
              </a:lnTo>
              <a:lnTo>
                <a:pt x="932" y="1101"/>
              </a:lnTo>
              <a:lnTo>
                <a:pt x="857" y="1101"/>
              </a:lnTo>
              <a:lnTo>
                <a:pt x="827" y="1055"/>
              </a:lnTo>
              <a:lnTo>
                <a:pt x="812" y="1040"/>
              </a:lnTo>
              <a:lnTo>
                <a:pt x="767" y="1055"/>
              </a:lnTo>
              <a:lnTo>
                <a:pt x="692" y="1085"/>
              </a:lnTo>
              <a:lnTo>
                <a:pt x="632" y="1281"/>
              </a:lnTo>
              <a:lnTo>
                <a:pt x="376" y="1387"/>
              </a:lnTo>
            </a:path>
          </a:pathLst>
        </a:custGeom>
        <a:solidFill>
          <a:srgbClr val="B7DEE8"/>
        </a:solidFill>
        <a:ln w="12700" cap="flat" cmpd="sng">
          <a:solidFill>
            <a:srgbClr val="000000"/>
          </a:solidFill>
          <a:prstDash val="solid"/>
          <a:round/>
          <a:headEnd type="none" w="med" len="med"/>
          <a:tailEnd type="none" w="med" len="med"/>
        </a:ln>
      </xdr:spPr>
    </xdr:sp>
    <xdr:clientData/>
  </xdr:twoCellAnchor>
  <xdr:twoCellAnchor>
    <xdr:from>
      <xdr:col>10</xdr:col>
      <xdr:colOff>533400</xdr:colOff>
      <xdr:row>38</xdr:row>
      <xdr:rowOff>104775</xdr:rowOff>
    </xdr:from>
    <xdr:to>
      <xdr:col>11</xdr:col>
      <xdr:colOff>304800</xdr:colOff>
      <xdr:row>40</xdr:row>
      <xdr:rowOff>114300</xdr:rowOff>
    </xdr:to>
    <xdr:sp macro="" textlink="">
      <xdr:nvSpPr>
        <xdr:cNvPr id="5" name="Freeform 4">
          <a:extLst>
            <a:ext uri="{FF2B5EF4-FFF2-40B4-BE49-F238E27FC236}">
              <a16:creationId xmlns:a16="http://schemas.microsoft.com/office/drawing/2014/main" id="{F9D979D4-D52F-4BD7-8F82-E435DAE5ABC5}"/>
            </a:ext>
          </a:extLst>
        </xdr:cNvPr>
        <xdr:cNvSpPr>
          <a:spLocks/>
        </xdr:cNvSpPr>
      </xdr:nvSpPr>
      <xdr:spPr bwMode="auto">
        <a:xfrm>
          <a:off x="6486525" y="6696075"/>
          <a:ext cx="457200" cy="352425"/>
        </a:xfrm>
        <a:custGeom>
          <a:avLst/>
          <a:gdLst>
            <a:gd name="T0" fmla="*/ 0 w 725"/>
            <a:gd name="T1" fmla="*/ 2147483646 h 552"/>
            <a:gd name="T2" fmla="*/ 0 w 725"/>
            <a:gd name="T3" fmla="*/ 2147483646 h 552"/>
            <a:gd name="T4" fmla="*/ 2147483646 w 725"/>
            <a:gd name="T5" fmla="*/ 2147483646 h 552"/>
            <a:gd name="T6" fmla="*/ 2147483646 w 725"/>
            <a:gd name="T7" fmla="*/ 2147483646 h 552"/>
            <a:gd name="T8" fmla="*/ 2147483646 w 725"/>
            <a:gd name="T9" fmla="*/ 0 h 552"/>
            <a:gd name="T10" fmla="*/ 2147483646 w 725"/>
            <a:gd name="T11" fmla="*/ 2147483646 h 552"/>
            <a:gd name="T12" fmla="*/ 2147483646 w 725"/>
            <a:gd name="T13" fmla="*/ 2147483646 h 552"/>
            <a:gd name="T14" fmla="*/ 2147483646 w 725"/>
            <a:gd name="T15" fmla="*/ 2147483646 h 552"/>
            <a:gd name="T16" fmla="*/ 2147483646 w 725"/>
            <a:gd name="T17" fmla="*/ 2147483646 h 552"/>
            <a:gd name="T18" fmla="*/ 2147483646 w 725"/>
            <a:gd name="T19" fmla="*/ 2147483646 h 552"/>
            <a:gd name="T20" fmla="*/ 2147483646 w 725"/>
            <a:gd name="T21" fmla="*/ 2147483646 h 552"/>
            <a:gd name="T22" fmla="*/ 2147483646 w 725"/>
            <a:gd name="T23" fmla="*/ 2147483646 h 552"/>
            <a:gd name="T24" fmla="*/ 2147483646 w 725"/>
            <a:gd name="T25" fmla="*/ 2147483646 h 552"/>
            <a:gd name="T26" fmla="*/ 2147483646 w 725"/>
            <a:gd name="T27" fmla="*/ 2147483646 h 552"/>
            <a:gd name="T28" fmla="*/ 2147483646 w 725"/>
            <a:gd name="T29" fmla="*/ 2147483646 h 552"/>
            <a:gd name="T30" fmla="*/ 2147483646 w 725"/>
            <a:gd name="T31" fmla="*/ 2147483646 h 552"/>
            <a:gd name="T32" fmla="*/ 2147483646 w 725"/>
            <a:gd name="T33" fmla="*/ 2147483646 h 552"/>
            <a:gd name="T34" fmla="*/ 2147483646 w 725"/>
            <a:gd name="T35" fmla="*/ 2147483646 h 552"/>
            <a:gd name="T36" fmla="*/ 2147483646 w 725"/>
            <a:gd name="T37" fmla="*/ 2147483646 h 552"/>
            <a:gd name="T38" fmla="*/ 2147483646 w 725"/>
            <a:gd name="T39" fmla="*/ 2147483646 h 552"/>
            <a:gd name="T40" fmla="*/ 2147483646 w 725"/>
            <a:gd name="T41" fmla="*/ 2147483646 h 552"/>
            <a:gd name="T42" fmla="*/ 0 w 725"/>
            <a:gd name="T43" fmla="*/ 2147483646 h 55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725" h="552">
              <a:moveTo>
                <a:pt x="0" y="552"/>
              </a:moveTo>
              <a:lnTo>
                <a:pt x="0" y="462"/>
              </a:lnTo>
              <a:lnTo>
                <a:pt x="30" y="343"/>
              </a:lnTo>
              <a:lnTo>
                <a:pt x="121" y="224"/>
              </a:lnTo>
              <a:lnTo>
                <a:pt x="272" y="0"/>
              </a:lnTo>
              <a:lnTo>
                <a:pt x="423" y="75"/>
              </a:lnTo>
              <a:lnTo>
                <a:pt x="604" y="15"/>
              </a:lnTo>
              <a:lnTo>
                <a:pt x="619" y="45"/>
              </a:lnTo>
              <a:lnTo>
                <a:pt x="604" y="90"/>
              </a:lnTo>
              <a:lnTo>
                <a:pt x="649" y="149"/>
              </a:lnTo>
              <a:lnTo>
                <a:pt x="725" y="239"/>
              </a:lnTo>
              <a:lnTo>
                <a:pt x="725" y="343"/>
              </a:lnTo>
              <a:lnTo>
                <a:pt x="680" y="418"/>
              </a:lnTo>
              <a:lnTo>
                <a:pt x="529" y="433"/>
              </a:lnTo>
              <a:lnTo>
                <a:pt x="483" y="343"/>
              </a:lnTo>
              <a:lnTo>
                <a:pt x="468" y="283"/>
              </a:lnTo>
              <a:lnTo>
                <a:pt x="423" y="283"/>
              </a:lnTo>
              <a:lnTo>
                <a:pt x="393" y="358"/>
              </a:lnTo>
              <a:lnTo>
                <a:pt x="302" y="388"/>
              </a:lnTo>
              <a:lnTo>
                <a:pt x="287" y="492"/>
              </a:lnTo>
              <a:lnTo>
                <a:pt x="60" y="552"/>
              </a:lnTo>
              <a:lnTo>
                <a:pt x="0" y="552"/>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13</xdr:col>
      <xdr:colOff>428625</xdr:colOff>
      <xdr:row>42</xdr:row>
      <xdr:rowOff>114300</xdr:rowOff>
    </xdr:from>
    <xdr:to>
      <xdr:col>14</xdr:col>
      <xdr:colOff>247650</xdr:colOff>
      <xdr:row>45</xdr:row>
      <xdr:rowOff>9525</xdr:rowOff>
    </xdr:to>
    <xdr:sp macro="" textlink="">
      <xdr:nvSpPr>
        <xdr:cNvPr id="6" name="Freeform 5">
          <a:extLst>
            <a:ext uri="{FF2B5EF4-FFF2-40B4-BE49-F238E27FC236}">
              <a16:creationId xmlns:a16="http://schemas.microsoft.com/office/drawing/2014/main" id="{33244972-3351-483E-9138-A985CB5D459D}"/>
            </a:ext>
          </a:extLst>
        </xdr:cNvPr>
        <xdr:cNvSpPr>
          <a:spLocks/>
        </xdr:cNvSpPr>
      </xdr:nvSpPr>
      <xdr:spPr bwMode="auto">
        <a:xfrm>
          <a:off x="8439150" y="7391400"/>
          <a:ext cx="504825" cy="409575"/>
        </a:xfrm>
        <a:custGeom>
          <a:avLst/>
          <a:gdLst>
            <a:gd name="T0" fmla="*/ 2147483646 w 792"/>
            <a:gd name="T1" fmla="*/ 2147483646 h 646"/>
            <a:gd name="T2" fmla="*/ 2147483646 w 792"/>
            <a:gd name="T3" fmla="*/ 2147483646 h 646"/>
            <a:gd name="T4" fmla="*/ 2147483646 w 792"/>
            <a:gd name="T5" fmla="*/ 0 h 646"/>
            <a:gd name="T6" fmla="*/ 2147483646 w 792"/>
            <a:gd name="T7" fmla="*/ 2147483646 h 646"/>
            <a:gd name="T8" fmla="*/ 2147483646 w 792"/>
            <a:gd name="T9" fmla="*/ 2147483646 h 646"/>
            <a:gd name="T10" fmla="*/ 2147483646 w 792"/>
            <a:gd name="T11" fmla="*/ 2147483646 h 646"/>
            <a:gd name="T12" fmla="*/ 2147483646 w 792"/>
            <a:gd name="T13" fmla="*/ 2147483646 h 646"/>
            <a:gd name="T14" fmla="*/ 2147483646 w 792"/>
            <a:gd name="T15" fmla="*/ 2147483646 h 646"/>
            <a:gd name="T16" fmla="*/ 0 w 792"/>
            <a:gd name="T17" fmla="*/ 2147483646 h 646"/>
            <a:gd name="T18" fmla="*/ 2147483646 w 792"/>
            <a:gd name="T19" fmla="*/ 2147483646 h 646"/>
            <a:gd name="T20" fmla="*/ 2147483646 w 792"/>
            <a:gd name="T21" fmla="*/ 2147483646 h 646"/>
            <a:gd name="T22" fmla="*/ 2147483646 w 792"/>
            <a:gd name="T23" fmla="*/ 2147483646 h 646"/>
            <a:gd name="T24" fmla="*/ 2147483646 w 792"/>
            <a:gd name="T25" fmla="*/ 2147483646 h 646"/>
            <a:gd name="T26" fmla="*/ 2147483646 w 792"/>
            <a:gd name="T27" fmla="*/ 2147483646 h 646"/>
            <a:gd name="T28" fmla="*/ 2147483646 w 792"/>
            <a:gd name="T29" fmla="*/ 2147483646 h 646"/>
            <a:gd name="T30" fmla="*/ 2147483646 w 792"/>
            <a:gd name="T31" fmla="*/ 2147483646 h 646"/>
            <a:gd name="T32" fmla="*/ 2147483646 w 792"/>
            <a:gd name="T33" fmla="*/ 2147483646 h 646"/>
            <a:gd name="T34" fmla="*/ 2147483646 w 792"/>
            <a:gd name="T35" fmla="*/ 2147483646 h 646"/>
            <a:gd name="T36" fmla="*/ 2147483646 w 792"/>
            <a:gd name="T37" fmla="*/ 2147483646 h 646"/>
            <a:gd name="T38" fmla="*/ 2147483646 w 792"/>
            <a:gd name="T39" fmla="*/ 2147483646 h 646"/>
            <a:gd name="T40" fmla="*/ 2147483646 w 792"/>
            <a:gd name="T41" fmla="*/ 2147483646 h 646"/>
            <a:gd name="T42" fmla="*/ 2147483646 w 792"/>
            <a:gd name="T43" fmla="*/ 2147483646 h 646"/>
            <a:gd name="T44" fmla="*/ 2147483646 w 792"/>
            <a:gd name="T45" fmla="*/ 2147483646 h 64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792" h="646">
              <a:moveTo>
                <a:pt x="777" y="210"/>
              </a:moveTo>
              <a:lnTo>
                <a:pt x="747" y="30"/>
              </a:lnTo>
              <a:lnTo>
                <a:pt x="523" y="0"/>
              </a:lnTo>
              <a:lnTo>
                <a:pt x="508" y="60"/>
              </a:lnTo>
              <a:lnTo>
                <a:pt x="463" y="75"/>
              </a:lnTo>
              <a:lnTo>
                <a:pt x="374" y="30"/>
              </a:lnTo>
              <a:lnTo>
                <a:pt x="149" y="30"/>
              </a:lnTo>
              <a:lnTo>
                <a:pt x="105" y="120"/>
              </a:lnTo>
              <a:lnTo>
                <a:pt x="0" y="180"/>
              </a:lnTo>
              <a:lnTo>
                <a:pt x="45" y="285"/>
              </a:lnTo>
              <a:lnTo>
                <a:pt x="60" y="331"/>
              </a:lnTo>
              <a:lnTo>
                <a:pt x="30" y="376"/>
              </a:lnTo>
              <a:lnTo>
                <a:pt x="30" y="436"/>
              </a:lnTo>
              <a:lnTo>
                <a:pt x="75" y="481"/>
              </a:lnTo>
              <a:lnTo>
                <a:pt x="105" y="496"/>
              </a:lnTo>
              <a:lnTo>
                <a:pt x="134" y="586"/>
              </a:lnTo>
              <a:lnTo>
                <a:pt x="254" y="646"/>
              </a:lnTo>
              <a:lnTo>
                <a:pt x="463" y="601"/>
              </a:lnTo>
              <a:lnTo>
                <a:pt x="568" y="571"/>
              </a:lnTo>
              <a:lnTo>
                <a:pt x="628" y="541"/>
              </a:lnTo>
              <a:lnTo>
                <a:pt x="658" y="511"/>
              </a:lnTo>
              <a:lnTo>
                <a:pt x="792" y="331"/>
              </a:lnTo>
              <a:lnTo>
                <a:pt x="777" y="210"/>
              </a:lnTo>
            </a:path>
          </a:pathLst>
        </a:custGeom>
        <a:solidFill>
          <a:schemeClr val="accent6">
            <a:lumMod val="40000"/>
            <a:lumOff val="60000"/>
          </a:schemeClr>
        </a:solidFill>
        <a:ln w="12700" cap="flat" cmpd="sng">
          <a:solidFill>
            <a:srgbClr val="000000"/>
          </a:solidFill>
          <a:prstDash val="solid"/>
          <a:round/>
          <a:headEnd type="none" w="med" len="med"/>
          <a:tailEnd type="none" w="med" len="med"/>
        </a:ln>
      </xdr:spPr>
    </xdr:sp>
    <xdr:clientData/>
  </xdr:twoCellAnchor>
  <xdr:twoCellAnchor>
    <xdr:from>
      <xdr:col>13</xdr:col>
      <xdr:colOff>152400</xdr:colOff>
      <xdr:row>44</xdr:row>
      <xdr:rowOff>104775</xdr:rowOff>
    </xdr:from>
    <xdr:to>
      <xdr:col>13</xdr:col>
      <xdr:colOff>438150</xdr:colOff>
      <xdr:row>46</xdr:row>
      <xdr:rowOff>28575</xdr:rowOff>
    </xdr:to>
    <xdr:sp macro="" textlink="">
      <xdr:nvSpPr>
        <xdr:cNvPr id="7" name="Freeform 6">
          <a:extLst>
            <a:ext uri="{FF2B5EF4-FFF2-40B4-BE49-F238E27FC236}">
              <a16:creationId xmlns:a16="http://schemas.microsoft.com/office/drawing/2014/main" id="{9D55DB05-8169-455C-BC8D-F5E66AFB31CF}"/>
            </a:ext>
          </a:extLst>
        </xdr:cNvPr>
        <xdr:cNvSpPr>
          <a:spLocks/>
        </xdr:cNvSpPr>
      </xdr:nvSpPr>
      <xdr:spPr bwMode="auto">
        <a:xfrm>
          <a:off x="8162925" y="7724775"/>
          <a:ext cx="285750" cy="266700"/>
        </a:xfrm>
        <a:custGeom>
          <a:avLst/>
          <a:gdLst>
            <a:gd name="T0" fmla="*/ 2147483646 w 458"/>
            <a:gd name="T1" fmla="*/ 2147483646 h 417"/>
            <a:gd name="T2" fmla="*/ 2147483646 w 458"/>
            <a:gd name="T3" fmla="*/ 2147483646 h 417"/>
            <a:gd name="T4" fmla="*/ 2147483646 w 458"/>
            <a:gd name="T5" fmla="*/ 0 h 417"/>
            <a:gd name="T6" fmla="*/ 2147483646 w 458"/>
            <a:gd name="T7" fmla="*/ 2147483646 h 417"/>
            <a:gd name="T8" fmla="*/ 2147483646 w 458"/>
            <a:gd name="T9" fmla="*/ 2147483646 h 417"/>
            <a:gd name="T10" fmla="*/ 2147483646 w 458"/>
            <a:gd name="T11" fmla="*/ 2147483646 h 417"/>
            <a:gd name="T12" fmla="*/ 2147483646 w 458"/>
            <a:gd name="T13" fmla="*/ 2147483646 h 417"/>
            <a:gd name="T14" fmla="*/ 2147483646 w 458"/>
            <a:gd name="T15" fmla="*/ 2147483646 h 417"/>
            <a:gd name="T16" fmla="*/ 2147483646 w 458"/>
            <a:gd name="T17" fmla="*/ 2147483646 h 417"/>
            <a:gd name="T18" fmla="*/ 2147483646 w 458"/>
            <a:gd name="T19" fmla="*/ 2147483646 h 417"/>
            <a:gd name="T20" fmla="*/ 2147483646 w 458"/>
            <a:gd name="T21" fmla="*/ 2147483646 h 417"/>
            <a:gd name="T22" fmla="*/ 0 w 458"/>
            <a:gd name="T23" fmla="*/ 2147483646 h 417"/>
            <a:gd name="T24" fmla="*/ 0 w 458"/>
            <a:gd name="T25" fmla="*/ 2147483646 h 417"/>
            <a:gd name="T26" fmla="*/ 2147483646 w 458"/>
            <a:gd name="T27" fmla="*/ 2147483646 h 417"/>
            <a:gd name="T28" fmla="*/ 2147483646 w 458"/>
            <a:gd name="T29" fmla="*/ 2147483646 h 417"/>
            <a:gd name="T30" fmla="*/ 2147483646 w 458"/>
            <a:gd name="T31" fmla="*/ 2147483646 h 417"/>
            <a:gd name="T32" fmla="*/ 2147483646 w 458"/>
            <a:gd name="T33" fmla="*/ 2147483646 h 417"/>
            <a:gd name="T34" fmla="*/ 2147483646 w 458"/>
            <a:gd name="T35" fmla="*/ 2147483646 h 417"/>
            <a:gd name="T36" fmla="*/ 2147483646 w 458"/>
            <a:gd name="T37" fmla="*/ 2147483646 h 417"/>
            <a:gd name="T38" fmla="*/ 2147483646 w 458"/>
            <a:gd name="T39" fmla="*/ 2147483646 h 417"/>
            <a:gd name="T40" fmla="*/ 2147483646 w 458"/>
            <a:gd name="T41" fmla="*/ 2147483646 h 417"/>
            <a:gd name="T42" fmla="*/ 2147483646 w 458"/>
            <a:gd name="T43" fmla="*/ 2147483646 h 417"/>
            <a:gd name="T44" fmla="*/ 2147483646 w 458"/>
            <a:gd name="T45" fmla="*/ 2147483646 h 417"/>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58" h="417">
              <a:moveTo>
                <a:pt x="458" y="89"/>
              </a:moveTo>
              <a:lnTo>
                <a:pt x="397" y="30"/>
              </a:lnTo>
              <a:lnTo>
                <a:pt x="275" y="0"/>
              </a:lnTo>
              <a:lnTo>
                <a:pt x="168" y="45"/>
              </a:lnTo>
              <a:lnTo>
                <a:pt x="92" y="119"/>
              </a:lnTo>
              <a:lnTo>
                <a:pt x="107" y="164"/>
              </a:lnTo>
              <a:lnTo>
                <a:pt x="137" y="209"/>
              </a:lnTo>
              <a:lnTo>
                <a:pt x="153" y="223"/>
              </a:lnTo>
              <a:lnTo>
                <a:pt x="137" y="238"/>
              </a:lnTo>
              <a:lnTo>
                <a:pt x="122" y="268"/>
              </a:lnTo>
              <a:lnTo>
                <a:pt x="61" y="253"/>
              </a:lnTo>
              <a:lnTo>
                <a:pt x="0" y="372"/>
              </a:lnTo>
              <a:lnTo>
                <a:pt x="0" y="387"/>
              </a:lnTo>
              <a:lnTo>
                <a:pt x="31" y="402"/>
              </a:lnTo>
              <a:lnTo>
                <a:pt x="107" y="417"/>
              </a:lnTo>
              <a:lnTo>
                <a:pt x="168" y="372"/>
              </a:lnTo>
              <a:lnTo>
                <a:pt x="198" y="328"/>
              </a:lnTo>
              <a:lnTo>
                <a:pt x="198" y="268"/>
              </a:lnTo>
              <a:lnTo>
                <a:pt x="214" y="253"/>
              </a:lnTo>
              <a:lnTo>
                <a:pt x="229" y="268"/>
              </a:lnTo>
              <a:lnTo>
                <a:pt x="290" y="328"/>
              </a:lnTo>
              <a:lnTo>
                <a:pt x="412" y="253"/>
              </a:lnTo>
              <a:lnTo>
                <a:pt x="458" y="89"/>
              </a:lnTo>
            </a:path>
          </a:pathLst>
        </a:custGeom>
        <a:solidFill>
          <a:srgbClr val="E46C0A"/>
        </a:solidFill>
        <a:ln w="12700" cap="flat" cmpd="sng">
          <a:solidFill>
            <a:srgbClr val="000000"/>
          </a:solidFill>
          <a:prstDash val="solid"/>
          <a:round/>
          <a:headEnd type="none" w="med" len="med"/>
          <a:tailEnd type="none" w="med" len="med"/>
        </a:ln>
      </xdr:spPr>
    </xdr:sp>
    <xdr:clientData/>
  </xdr:twoCellAnchor>
  <xdr:twoCellAnchor>
    <xdr:from>
      <xdr:col>17</xdr:col>
      <xdr:colOff>238125</xdr:colOff>
      <xdr:row>32</xdr:row>
      <xdr:rowOff>142875</xdr:rowOff>
    </xdr:from>
    <xdr:to>
      <xdr:col>18</xdr:col>
      <xdr:colOff>333375</xdr:colOff>
      <xdr:row>39</xdr:row>
      <xdr:rowOff>152400</xdr:rowOff>
    </xdr:to>
    <xdr:sp macro="" textlink="">
      <xdr:nvSpPr>
        <xdr:cNvPr id="8" name="Freeform 7">
          <a:extLst>
            <a:ext uri="{FF2B5EF4-FFF2-40B4-BE49-F238E27FC236}">
              <a16:creationId xmlns:a16="http://schemas.microsoft.com/office/drawing/2014/main" id="{A6309274-4D1E-40CE-909B-365161366634}"/>
            </a:ext>
          </a:extLst>
        </xdr:cNvPr>
        <xdr:cNvSpPr>
          <a:spLocks/>
        </xdr:cNvSpPr>
      </xdr:nvSpPr>
      <xdr:spPr bwMode="auto">
        <a:xfrm>
          <a:off x="10991850" y="5705475"/>
          <a:ext cx="781050" cy="1209675"/>
        </a:xfrm>
        <a:custGeom>
          <a:avLst/>
          <a:gdLst>
            <a:gd name="T0" fmla="*/ 2147483646 w 1223"/>
            <a:gd name="T1" fmla="*/ 2147483646 h 1901"/>
            <a:gd name="T2" fmla="*/ 2147483646 w 1223"/>
            <a:gd name="T3" fmla="*/ 2147483646 h 1901"/>
            <a:gd name="T4" fmla="*/ 2147483646 w 1223"/>
            <a:gd name="T5" fmla="*/ 2147483646 h 1901"/>
            <a:gd name="T6" fmla="*/ 2147483646 w 1223"/>
            <a:gd name="T7" fmla="*/ 2147483646 h 1901"/>
            <a:gd name="T8" fmla="*/ 2147483646 w 1223"/>
            <a:gd name="T9" fmla="*/ 2147483646 h 1901"/>
            <a:gd name="T10" fmla="*/ 2147483646 w 1223"/>
            <a:gd name="T11" fmla="*/ 2147483646 h 1901"/>
            <a:gd name="T12" fmla="*/ 2147483646 w 1223"/>
            <a:gd name="T13" fmla="*/ 2147483646 h 1901"/>
            <a:gd name="T14" fmla="*/ 2147483646 w 1223"/>
            <a:gd name="T15" fmla="*/ 2147483646 h 1901"/>
            <a:gd name="T16" fmla="*/ 2147483646 w 1223"/>
            <a:gd name="T17" fmla="*/ 2147483646 h 1901"/>
            <a:gd name="T18" fmla="*/ 2147483646 w 1223"/>
            <a:gd name="T19" fmla="*/ 2147483646 h 1901"/>
            <a:gd name="T20" fmla="*/ 2147483646 w 1223"/>
            <a:gd name="T21" fmla="*/ 2147483646 h 1901"/>
            <a:gd name="T22" fmla="*/ 2147483646 w 1223"/>
            <a:gd name="T23" fmla="*/ 2147483646 h 1901"/>
            <a:gd name="T24" fmla="*/ 2147483646 w 1223"/>
            <a:gd name="T25" fmla="*/ 2147483646 h 1901"/>
            <a:gd name="T26" fmla="*/ 2147483646 w 1223"/>
            <a:gd name="T27" fmla="*/ 2147483646 h 1901"/>
            <a:gd name="T28" fmla="*/ 2147483646 w 1223"/>
            <a:gd name="T29" fmla="*/ 2147483646 h 1901"/>
            <a:gd name="T30" fmla="*/ 2147483646 w 1223"/>
            <a:gd name="T31" fmla="*/ 2147483646 h 1901"/>
            <a:gd name="T32" fmla="*/ 2147483646 w 1223"/>
            <a:gd name="T33" fmla="*/ 2147483646 h 1901"/>
            <a:gd name="T34" fmla="*/ 2147483646 w 1223"/>
            <a:gd name="T35" fmla="*/ 2147483646 h 1901"/>
            <a:gd name="T36" fmla="*/ 2147483646 w 1223"/>
            <a:gd name="T37" fmla="*/ 2147483646 h 1901"/>
            <a:gd name="T38" fmla="*/ 2147483646 w 1223"/>
            <a:gd name="T39" fmla="*/ 2147483646 h 1901"/>
            <a:gd name="T40" fmla="*/ 2147483646 w 1223"/>
            <a:gd name="T41" fmla="*/ 2147483646 h 1901"/>
            <a:gd name="T42" fmla="*/ 2147483646 w 1223"/>
            <a:gd name="T43" fmla="*/ 2147483646 h 1901"/>
            <a:gd name="T44" fmla="*/ 0 w 1223"/>
            <a:gd name="T45" fmla="*/ 2147483646 h 1901"/>
            <a:gd name="T46" fmla="*/ 2147483646 w 1223"/>
            <a:gd name="T47" fmla="*/ 2147483646 h 1901"/>
            <a:gd name="T48" fmla="*/ 2147483646 w 1223"/>
            <a:gd name="T49" fmla="*/ 2147483646 h 1901"/>
            <a:gd name="T50" fmla="*/ 2147483646 w 1223"/>
            <a:gd name="T51" fmla="*/ 2147483646 h 1901"/>
            <a:gd name="T52" fmla="*/ 2147483646 w 1223"/>
            <a:gd name="T53" fmla="*/ 2147483646 h 1901"/>
            <a:gd name="T54" fmla="*/ 2147483646 w 1223"/>
            <a:gd name="T55" fmla="*/ 0 h 1901"/>
            <a:gd name="T56" fmla="*/ 2147483646 w 1223"/>
            <a:gd name="T57" fmla="*/ 2147483646 h 1901"/>
            <a:gd name="T58" fmla="*/ 2147483646 w 1223"/>
            <a:gd name="T59" fmla="*/ 2147483646 h 1901"/>
            <a:gd name="T60" fmla="*/ 2147483646 w 1223"/>
            <a:gd name="T61" fmla="*/ 2147483646 h 1901"/>
            <a:gd name="T62" fmla="*/ 2147483646 w 1223"/>
            <a:gd name="T63" fmla="*/ 2147483646 h 1901"/>
            <a:gd name="T64" fmla="*/ 2147483646 w 1223"/>
            <a:gd name="T65" fmla="*/ 2147483646 h 1901"/>
            <a:gd name="T66" fmla="*/ 2147483646 w 1223"/>
            <a:gd name="T67" fmla="*/ 2147483646 h 1901"/>
            <a:gd name="T68" fmla="*/ 2147483646 w 1223"/>
            <a:gd name="T69" fmla="*/ 2147483646 h 1901"/>
            <a:gd name="T70" fmla="*/ 2147483646 w 1223"/>
            <a:gd name="T71" fmla="*/ 2147483646 h 1901"/>
            <a:gd name="T72" fmla="*/ 2147483646 w 1223"/>
            <a:gd name="T73" fmla="*/ 2147483646 h 1901"/>
            <a:gd name="T74" fmla="*/ 2147483646 w 1223"/>
            <a:gd name="T75" fmla="*/ 2147483646 h 1901"/>
            <a:gd name="T76" fmla="*/ 2147483646 w 1223"/>
            <a:gd name="T77" fmla="*/ 2147483646 h 1901"/>
            <a:gd name="T78" fmla="*/ 2147483646 w 1223"/>
            <a:gd name="T79" fmla="*/ 2147483646 h 1901"/>
            <a:gd name="T80" fmla="*/ 2147483646 w 1223"/>
            <a:gd name="T81" fmla="*/ 2147483646 h 1901"/>
            <a:gd name="T82" fmla="*/ 2147483646 w 1223"/>
            <a:gd name="T83" fmla="*/ 2147483646 h 1901"/>
            <a:gd name="T84" fmla="*/ 2147483646 w 1223"/>
            <a:gd name="T85" fmla="*/ 2147483646 h 1901"/>
            <a:gd name="T86" fmla="*/ 2147483646 w 1223"/>
            <a:gd name="T87" fmla="*/ 2147483646 h 1901"/>
            <a:gd name="T88" fmla="*/ 2147483646 w 1223"/>
            <a:gd name="T89" fmla="*/ 2147483646 h 1901"/>
            <a:gd name="T90" fmla="*/ 2147483646 w 1223"/>
            <a:gd name="T91" fmla="*/ 2147483646 h 1901"/>
            <a:gd name="T92" fmla="*/ 2147483646 w 1223"/>
            <a:gd name="T93" fmla="*/ 2147483646 h 1901"/>
            <a:gd name="T94" fmla="*/ 2147483646 w 1223"/>
            <a:gd name="T95" fmla="*/ 2147483646 h 1901"/>
            <a:gd name="T96" fmla="*/ 2147483646 w 1223"/>
            <a:gd name="T97" fmla="*/ 2147483646 h 1901"/>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223" h="1901">
              <a:moveTo>
                <a:pt x="626" y="1901"/>
              </a:moveTo>
              <a:lnTo>
                <a:pt x="507" y="1811"/>
              </a:lnTo>
              <a:lnTo>
                <a:pt x="418" y="1706"/>
              </a:lnTo>
              <a:lnTo>
                <a:pt x="403" y="1557"/>
              </a:lnTo>
              <a:lnTo>
                <a:pt x="268" y="1497"/>
              </a:lnTo>
              <a:lnTo>
                <a:pt x="373" y="1437"/>
              </a:lnTo>
              <a:lnTo>
                <a:pt x="447" y="1407"/>
              </a:lnTo>
              <a:lnTo>
                <a:pt x="477" y="1362"/>
              </a:lnTo>
              <a:lnTo>
                <a:pt x="388" y="1242"/>
              </a:lnTo>
              <a:lnTo>
                <a:pt x="373" y="1168"/>
              </a:lnTo>
              <a:lnTo>
                <a:pt x="358" y="1063"/>
              </a:lnTo>
              <a:lnTo>
                <a:pt x="343" y="1003"/>
              </a:lnTo>
              <a:lnTo>
                <a:pt x="268" y="868"/>
              </a:lnTo>
              <a:lnTo>
                <a:pt x="224" y="763"/>
              </a:lnTo>
              <a:lnTo>
                <a:pt x="164" y="733"/>
              </a:lnTo>
              <a:lnTo>
                <a:pt x="119" y="599"/>
              </a:lnTo>
              <a:lnTo>
                <a:pt x="104" y="554"/>
              </a:lnTo>
              <a:lnTo>
                <a:pt x="134" y="509"/>
              </a:lnTo>
              <a:lnTo>
                <a:pt x="179" y="494"/>
              </a:lnTo>
              <a:lnTo>
                <a:pt x="194" y="464"/>
              </a:lnTo>
              <a:lnTo>
                <a:pt x="194" y="404"/>
              </a:lnTo>
              <a:lnTo>
                <a:pt x="119" y="329"/>
              </a:lnTo>
              <a:lnTo>
                <a:pt x="0" y="299"/>
              </a:lnTo>
              <a:lnTo>
                <a:pt x="60" y="150"/>
              </a:lnTo>
              <a:lnTo>
                <a:pt x="209" y="180"/>
              </a:lnTo>
              <a:lnTo>
                <a:pt x="343" y="165"/>
              </a:lnTo>
              <a:lnTo>
                <a:pt x="373" y="45"/>
              </a:lnTo>
              <a:lnTo>
                <a:pt x="507" y="0"/>
              </a:lnTo>
              <a:lnTo>
                <a:pt x="626" y="30"/>
              </a:lnTo>
              <a:lnTo>
                <a:pt x="641" y="195"/>
              </a:lnTo>
              <a:lnTo>
                <a:pt x="626" y="404"/>
              </a:lnTo>
              <a:lnTo>
                <a:pt x="626" y="479"/>
              </a:lnTo>
              <a:lnTo>
                <a:pt x="626" y="554"/>
              </a:lnTo>
              <a:lnTo>
                <a:pt x="582" y="644"/>
              </a:lnTo>
              <a:lnTo>
                <a:pt x="612" y="748"/>
              </a:lnTo>
              <a:lnTo>
                <a:pt x="761" y="853"/>
              </a:lnTo>
              <a:lnTo>
                <a:pt x="895" y="898"/>
              </a:lnTo>
              <a:lnTo>
                <a:pt x="925" y="958"/>
              </a:lnTo>
              <a:lnTo>
                <a:pt x="984" y="1003"/>
              </a:lnTo>
              <a:lnTo>
                <a:pt x="1074" y="1003"/>
              </a:lnTo>
              <a:lnTo>
                <a:pt x="1163" y="1063"/>
              </a:lnTo>
              <a:lnTo>
                <a:pt x="1223" y="1123"/>
              </a:lnTo>
              <a:lnTo>
                <a:pt x="969" y="1422"/>
              </a:lnTo>
              <a:lnTo>
                <a:pt x="880" y="1557"/>
              </a:lnTo>
              <a:lnTo>
                <a:pt x="820" y="1751"/>
              </a:lnTo>
              <a:lnTo>
                <a:pt x="776" y="1796"/>
              </a:lnTo>
              <a:lnTo>
                <a:pt x="716" y="1796"/>
              </a:lnTo>
              <a:lnTo>
                <a:pt x="641" y="1826"/>
              </a:lnTo>
              <a:lnTo>
                <a:pt x="626" y="1901"/>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12</xdr:col>
      <xdr:colOff>171450</xdr:colOff>
      <xdr:row>30</xdr:row>
      <xdr:rowOff>76200</xdr:rowOff>
    </xdr:from>
    <xdr:to>
      <xdr:col>13</xdr:col>
      <xdr:colOff>352425</xdr:colOff>
      <xdr:row>34</xdr:row>
      <xdr:rowOff>57150</xdr:rowOff>
    </xdr:to>
    <xdr:sp macro="" textlink="">
      <xdr:nvSpPr>
        <xdr:cNvPr id="9" name="Freeform 8">
          <a:extLst>
            <a:ext uri="{FF2B5EF4-FFF2-40B4-BE49-F238E27FC236}">
              <a16:creationId xmlns:a16="http://schemas.microsoft.com/office/drawing/2014/main" id="{0639D3E9-65A7-430F-B490-6711BFB08BD4}"/>
            </a:ext>
          </a:extLst>
        </xdr:cNvPr>
        <xdr:cNvSpPr>
          <a:spLocks/>
        </xdr:cNvSpPr>
      </xdr:nvSpPr>
      <xdr:spPr bwMode="auto">
        <a:xfrm>
          <a:off x="7496175" y="5295900"/>
          <a:ext cx="866775" cy="666750"/>
        </a:xfrm>
        <a:custGeom>
          <a:avLst/>
          <a:gdLst>
            <a:gd name="T0" fmla="*/ 0 w 1360"/>
            <a:gd name="T1" fmla="*/ 2147483646 h 1050"/>
            <a:gd name="T2" fmla="*/ 2147483646 w 1360"/>
            <a:gd name="T3" fmla="*/ 2147483646 h 1050"/>
            <a:gd name="T4" fmla="*/ 2147483646 w 1360"/>
            <a:gd name="T5" fmla="*/ 2147483646 h 1050"/>
            <a:gd name="T6" fmla="*/ 2147483646 w 1360"/>
            <a:gd name="T7" fmla="*/ 2147483646 h 1050"/>
            <a:gd name="T8" fmla="*/ 2147483646 w 1360"/>
            <a:gd name="T9" fmla="*/ 0 h 1050"/>
            <a:gd name="T10" fmla="*/ 2147483646 w 1360"/>
            <a:gd name="T11" fmla="*/ 2147483646 h 1050"/>
            <a:gd name="T12" fmla="*/ 2147483646 w 1360"/>
            <a:gd name="T13" fmla="*/ 2147483646 h 1050"/>
            <a:gd name="T14" fmla="*/ 2147483646 w 1360"/>
            <a:gd name="T15" fmla="*/ 2147483646 h 1050"/>
            <a:gd name="T16" fmla="*/ 2147483646 w 1360"/>
            <a:gd name="T17" fmla="*/ 2147483646 h 1050"/>
            <a:gd name="T18" fmla="*/ 2147483646 w 1360"/>
            <a:gd name="T19" fmla="*/ 2147483646 h 1050"/>
            <a:gd name="T20" fmla="*/ 2147483646 w 1360"/>
            <a:gd name="T21" fmla="*/ 2147483646 h 1050"/>
            <a:gd name="T22" fmla="*/ 2147483646 w 1360"/>
            <a:gd name="T23" fmla="*/ 2147483646 h 1050"/>
            <a:gd name="T24" fmla="*/ 2147483646 w 1360"/>
            <a:gd name="T25" fmla="*/ 2147483646 h 1050"/>
            <a:gd name="T26" fmla="*/ 2147483646 w 1360"/>
            <a:gd name="T27" fmla="*/ 2147483646 h 1050"/>
            <a:gd name="T28" fmla="*/ 2147483646 w 1360"/>
            <a:gd name="T29" fmla="*/ 2147483646 h 1050"/>
            <a:gd name="T30" fmla="*/ 2147483646 w 1360"/>
            <a:gd name="T31" fmla="*/ 2147483646 h 1050"/>
            <a:gd name="T32" fmla="*/ 2147483646 w 1360"/>
            <a:gd name="T33" fmla="*/ 2147483646 h 1050"/>
            <a:gd name="T34" fmla="*/ 2147483646 w 1360"/>
            <a:gd name="T35" fmla="*/ 2147483646 h 1050"/>
            <a:gd name="T36" fmla="*/ 2147483646 w 1360"/>
            <a:gd name="T37" fmla="*/ 2147483646 h 1050"/>
            <a:gd name="T38" fmla="*/ 2147483646 w 1360"/>
            <a:gd name="T39" fmla="*/ 2147483646 h 1050"/>
            <a:gd name="T40" fmla="*/ 2147483646 w 1360"/>
            <a:gd name="T41" fmla="*/ 2147483646 h 1050"/>
            <a:gd name="T42" fmla="*/ 2147483646 w 1360"/>
            <a:gd name="T43" fmla="*/ 2147483646 h 1050"/>
            <a:gd name="T44" fmla="*/ 2147483646 w 1360"/>
            <a:gd name="T45" fmla="*/ 2147483646 h 1050"/>
            <a:gd name="T46" fmla="*/ 2147483646 w 1360"/>
            <a:gd name="T47" fmla="*/ 2147483646 h 1050"/>
            <a:gd name="T48" fmla="*/ 2147483646 w 1360"/>
            <a:gd name="T49" fmla="*/ 2147483646 h 1050"/>
            <a:gd name="T50" fmla="*/ 2147483646 w 1360"/>
            <a:gd name="T51" fmla="*/ 2147483646 h 1050"/>
            <a:gd name="T52" fmla="*/ 2147483646 w 1360"/>
            <a:gd name="T53" fmla="*/ 2147483646 h 1050"/>
            <a:gd name="T54" fmla="*/ 2147483646 w 1360"/>
            <a:gd name="T55" fmla="*/ 2147483646 h 1050"/>
            <a:gd name="T56" fmla="*/ 2147483646 w 1360"/>
            <a:gd name="T57" fmla="*/ 2147483646 h 1050"/>
            <a:gd name="T58" fmla="*/ 2147483646 w 1360"/>
            <a:gd name="T59" fmla="*/ 2147483646 h 1050"/>
            <a:gd name="T60" fmla="*/ 2147483646 w 1360"/>
            <a:gd name="T61" fmla="*/ 2147483646 h 1050"/>
            <a:gd name="T62" fmla="*/ 2147483646 w 1360"/>
            <a:gd name="T63" fmla="*/ 2147483646 h 1050"/>
            <a:gd name="T64" fmla="*/ 2147483646 w 1360"/>
            <a:gd name="T65" fmla="*/ 2147483646 h 1050"/>
            <a:gd name="T66" fmla="*/ 2147483646 w 1360"/>
            <a:gd name="T67" fmla="*/ 2147483646 h 1050"/>
            <a:gd name="T68" fmla="*/ 2147483646 w 1360"/>
            <a:gd name="T69" fmla="*/ 2147483646 h 1050"/>
            <a:gd name="T70" fmla="*/ 2147483646 w 1360"/>
            <a:gd name="T71" fmla="*/ 2147483646 h 1050"/>
            <a:gd name="T72" fmla="*/ 2147483646 w 1360"/>
            <a:gd name="T73" fmla="*/ 2147483646 h 1050"/>
            <a:gd name="T74" fmla="*/ 2147483646 w 1360"/>
            <a:gd name="T75" fmla="*/ 2147483646 h 1050"/>
            <a:gd name="T76" fmla="*/ 0 w 1360"/>
            <a:gd name="T77" fmla="*/ 2147483646 h 105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360" h="1050">
              <a:moveTo>
                <a:pt x="0" y="375"/>
              </a:moveTo>
              <a:lnTo>
                <a:pt x="30" y="270"/>
              </a:lnTo>
              <a:lnTo>
                <a:pt x="120" y="210"/>
              </a:lnTo>
              <a:lnTo>
                <a:pt x="179" y="135"/>
              </a:lnTo>
              <a:lnTo>
                <a:pt x="149" y="0"/>
              </a:lnTo>
              <a:lnTo>
                <a:pt x="344" y="45"/>
              </a:lnTo>
              <a:lnTo>
                <a:pt x="433" y="105"/>
              </a:lnTo>
              <a:lnTo>
                <a:pt x="508" y="135"/>
              </a:lnTo>
              <a:lnTo>
                <a:pt x="568" y="120"/>
              </a:lnTo>
              <a:lnTo>
                <a:pt x="717" y="180"/>
              </a:lnTo>
              <a:lnTo>
                <a:pt x="867" y="195"/>
              </a:lnTo>
              <a:lnTo>
                <a:pt x="927" y="165"/>
              </a:lnTo>
              <a:lnTo>
                <a:pt x="971" y="120"/>
              </a:lnTo>
              <a:lnTo>
                <a:pt x="1061" y="30"/>
              </a:lnTo>
              <a:lnTo>
                <a:pt x="1285" y="15"/>
              </a:lnTo>
              <a:lnTo>
                <a:pt x="1345" y="105"/>
              </a:lnTo>
              <a:lnTo>
                <a:pt x="1345" y="165"/>
              </a:lnTo>
              <a:lnTo>
                <a:pt x="1315" y="255"/>
              </a:lnTo>
              <a:lnTo>
                <a:pt x="1315" y="315"/>
              </a:lnTo>
              <a:lnTo>
                <a:pt x="1330" y="360"/>
              </a:lnTo>
              <a:lnTo>
                <a:pt x="1360" y="510"/>
              </a:lnTo>
              <a:lnTo>
                <a:pt x="1315" y="510"/>
              </a:lnTo>
              <a:lnTo>
                <a:pt x="1300" y="540"/>
              </a:lnTo>
              <a:lnTo>
                <a:pt x="1240" y="600"/>
              </a:lnTo>
              <a:lnTo>
                <a:pt x="1166" y="765"/>
              </a:lnTo>
              <a:lnTo>
                <a:pt x="1091" y="780"/>
              </a:lnTo>
              <a:lnTo>
                <a:pt x="1016" y="840"/>
              </a:lnTo>
              <a:lnTo>
                <a:pt x="912" y="1005"/>
              </a:lnTo>
              <a:lnTo>
                <a:pt x="732" y="1020"/>
              </a:lnTo>
              <a:lnTo>
                <a:pt x="643" y="1050"/>
              </a:lnTo>
              <a:lnTo>
                <a:pt x="553" y="1005"/>
              </a:lnTo>
              <a:lnTo>
                <a:pt x="433" y="885"/>
              </a:lnTo>
              <a:lnTo>
                <a:pt x="359" y="840"/>
              </a:lnTo>
              <a:lnTo>
                <a:pt x="299" y="780"/>
              </a:lnTo>
              <a:lnTo>
                <a:pt x="254" y="720"/>
              </a:lnTo>
              <a:lnTo>
                <a:pt x="239" y="660"/>
              </a:lnTo>
              <a:lnTo>
                <a:pt x="179" y="540"/>
              </a:lnTo>
              <a:lnTo>
                <a:pt x="120" y="435"/>
              </a:lnTo>
              <a:lnTo>
                <a:pt x="0" y="375"/>
              </a:lnTo>
            </a:path>
          </a:pathLst>
        </a:custGeom>
        <a:solidFill>
          <a:schemeClr val="accent5">
            <a:lumMod val="40000"/>
            <a:lumOff val="60000"/>
          </a:schemeClr>
        </a:solidFill>
        <a:ln w="9525" cap="flat" cmpd="sng">
          <a:solidFill>
            <a:srgbClr val="000000"/>
          </a:solidFill>
          <a:prstDash val="solid"/>
          <a:round/>
          <a:headEnd type="none" w="med" len="med"/>
          <a:tailEnd type="none" w="med" len="med"/>
        </a:ln>
      </xdr:spPr>
    </xdr:sp>
    <xdr:clientData/>
  </xdr:twoCellAnchor>
  <xdr:twoCellAnchor>
    <xdr:from>
      <xdr:col>12</xdr:col>
      <xdr:colOff>114300</xdr:colOff>
      <xdr:row>31</xdr:row>
      <xdr:rowOff>142875</xdr:rowOff>
    </xdr:from>
    <xdr:to>
      <xdr:col>13</xdr:col>
      <xdr:colOff>66675</xdr:colOff>
      <xdr:row>36</xdr:row>
      <xdr:rowOff>47625</xdr:rowOff>
    </xdr:to>
    <xdr:sp macro="" textlink="">
      <xdr:nvSpPr>
        <xdr:cNvPr id="10" name="Freeform 9">
          <a:extLst>
            <a:ext uri="{FF2B5EF4-FFF2-40B4-BE49-F238E27FC236}">
              <a16:creationId xmlns:a16="http://schemas.microsoft.com/office/drawing/2014/main" id="{4B903319-57CB-4D0E-905B-1FCD0328F66F}"/>
            </a:ext>
          </a:extLst>
        </xdr:cNvPr>
        <xdr:cNvSpPr>
          <a:spLocks/>
        </xdr:cNvSpPr>
      </xdr:nvSpPr>
      <xdr:spPr bwMode="auto">
        <a:xfrm>
          <a:off x="7439025" y="5534025"/>
          <a:ext cx="638175" cy="762000"/>
        </a:xfrm>
        <a:custGeom>
          <a:avLst/>
          <a:gdLst>
            <a:gd name="T0" fmla="*/ 2147483646 w 994"/>
            <a:gd name="T1" fmla="*/ 2147483646 h 1200"/>
            <a:gd name="T2" fmla="*/ 2147483646 w 994"/>
            <a:gd name="T3" fmla="*/ 2147483646 h 1200"/>
            <a:gd name="T4" fmla="*/ 2147483646 w 994"/>
            <a:gd name="T5" fmla="*/ 2147483646 h 1200"/>
            <a:gd name="T6" fmla="*/ 2147483646 w 994"/>
            <a:gd name="T7" fmla="*/ 2147483646 h 1200"/>
            <a:gd name="T8" fmla="*/ 2147483646 w 994"/>
            <a:gd name="T9" fmla="*/ 2147483646 h 1200"/>
            <a:gd name="T10" fmla="*/ 2147483646 w 994"/>
            <a:gd name="T11" fmla="*/ 2147483646 h 1200"/>
            <a:gd name="T12" fmla="*/ 2147483646 w 994"/>
            <a:gd name="T13" fmla="*/ 2147483646 h 1200"/>
            <a:gd name="T14" fmla="*/ 2147483646 w 994"/>
            <a:gd name="T15" fmla="*/ 2147483646 h 1200"/>
            <a:gd name="T16" fmla="*/ 2147483646 w 994"/>
            <a:gd name="T17" fmla="*/ 2147483646 h 1200"/>
            <a:gd name="T18" fmla="*/ 2147483646 w 994"/>
            <a:gd name="T19" fmla="*/ 2147483646 h 1200"/>
            <a:gd name="T20" fmla="*/ 2147483646 w 994"/>
            <a:gd name="T21" fmla="*/ 2147483646 h 1200"/>
            <a:gd name="T22" fmla="*/ 2147483646 w 994"/>
            <a:gd name="T23" fmla="*/ 2147483646 h 1200"/>
            <a:gd name="T24" fmla="*/ 2147483646 w 994"/>
            <a:gd name="T25" fmla="*/ 2147483646 h 1200"/>
            <a:gd name="T26" fmla="*/ 2147483646 w 994"/>
            <a:gd name="T27" fmla="*/ 2147483646 h 1200"/>
            <a:gd name="T28" fmla="*/ 2147483646 w 994"/>
            <a:gd name="T29" fmla="*/ 2147483646 h 1200"/>
            <a:gd name="T30" fmla="*/ 2147483646 w 994"/>
            <a:gd name="T31" fmla="*/ 0 h 1200"/>
            <a:gd name="T32" fmla="*/ 0 w 994"/>
            <a:gd name="T33" fmla="*/ 2147483646 h 1200"/>
            <a:gd name="T34" fmla="*/ 0 w 994"/>
            <a:gd name="T35" fmla="*/ 2147483646 h 1200"/>
            <a:gd name="T36" fmla="*/ 2147483646 w 994"/>
            <a:gd name="T37" fmla="*/ 2147483646 h 1200"/>
            <a:gd name="T38" fmla="*/ 2147483646 w 994"/>
            <a:gd name="T39" fmla="*/ 2147483646 h 1200"/>
            <a:gd name="T40" fmla="*/ 2147483646 w 994"/>
            <a:gd name="T41" fmla="*/ 2147483646 h 1200"/>
            <a:gd name="T42" fmla="*/ 2147483646 w 994"/>
            <a:gd name="T43" fmla="*/ 2147483646 h 1200"/>
            <a:gd name="T44" fmla="*/ 2147483646 w 994"/>
            <a:gd name="T45" fmla="*/ 2147483646 h 1200"/>
            <a:gd name="T46" fmla="*/ 2147483646 w 994"/>
            <a:gd name="T47" fmla="*/ 2147483646 h 1200"/>
            <a:gd name="T48" fmla="*/ 2147483646 w 994"/>
            <a:gd name="T49" fmla="*/ 2147483646 h 1200"/>
            <a:gd name="T50" fmla="*/ 2147483646 w 994"/>
            <a:gd name="T51" fmla="*/ 2147483646 h 1200"/>
            <a:gd name="T52" fmla="*/ 2147483646 w 994"/>
            <a:gd name="T53" fmla="*/ 2147483646 h 1200"/>
            <a:gd name="T54" fmla="*/ 2147483646 w 994"/>
            <a:gd name="T55" fmla="*/ 2147483646 h 1200"/>
            <a:gd name="T56" fmla="*/ 2147483646 w 994"/>
            <a:gd name="T57" fmla="*/ 2147483646 h 1200"/>
            <a:gd name="T58" fmla="*/ 2147483646 w 994"/>
            <a:gd name="T59" fmla="*/ 2147483646 h 1200"/>
            <a:gd name="T60" fmla="*/ 2147483646 w 994"/>
            <a:gd name="T61" fmla="*/ 2147483646 h 120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994" h="1200">
              <a:moveTo>
                <a:pt x="860" y="1200"/>
              </a:moveTo>
              <a:lnTo>
                <a:pt x="875" y="1095"/>
              </a:lnTo>
              <a:lnTo>
                <a:pt x="935" y="990"/>
              </a:lnTo>
              <a:lnTo>
                <a:pt x="935" y="855"/>
              </a:lnTo>
              <a:lnTo>
                <a:pt x="994" y="630"/>
              </a:lnTo>
              <a:lnTo>
                <a:pt x="816" y="645"/>
              </a:lnTo>
              <a:lnTo>
                <a:pt x="727" y="675"/>
              </a:lnTo>
              <a:lnTo>
                <a:pt x="638" y="630"/>
              </a:lnTo>
              <a:lnTo>
                <a:pt x="519" y="510"/>
              </a:lnTo>
              <a:lnTo>
                <a:pt x="445" y="465"/>
              </a:lnTo>
              <a:lnTo>
                <a:pt x="386" y="405"/>
              </a:lnTo>
              <a:lnTo>
                <a:pt x="341" y="345"/>
              </a:lnTo>
              <a:lnTo>
                <a:pt x="326" y="285"/>
              </a:lnTo>
              <a:lnTo>
                <a:pt x="267" y="165"/>
              </a:lnTo>
              <a:lnTo>
                <a:pt x="208" y="60"/>
              </a:lnTo>
              <a:lnTo>
                <a:pt x="89" y="0"/>
              </a:lnTo>
              <a:lnTo>
                <a:pt x="0" y="30"/>
              </a:lnTo>
              <a:lnTo>
                <a:pt x="0" y="120"/>
              </a:lnTo>
              <a:lnTo>
                <a:pt x="45" y="195"/>
              </a:lnTo>
              <a:lnTo>
                <a:pt x="104" y="270"/>
              </a:lnTo>
              <a:lnTo>
                <a:pt x="148" y="330"/>
              </a:lnTo>
              <a:lnTo>
                <a:pt x="89" y="540"/>
              </a:lnTo>
              <a:lnTo>
                <a:pt x="119" y="585"/>
              </a:lnTo>
              <a:lnTo>
                <a:pt x="148" y="630"/>
              </a:lnTo>
              <a:lnTo>
                <a:pt x="178" y="765"/>
              </a:lnTo>
              <a:lnTo>
                <a:pt x="312" y="960"/>
              </a:lnTo>
              <a:lnTo>
                <a:pt x="490" y="990"/>
              </a:lnTo>
              <a:lnTo>
                <a:pt x="579" y="990"/>
              </a:lnTo>
              <a:lnTo>
                <a:pt x="668" y="1125"/>
              </a:lnTo>
              <a:lnTo>
                <a:pt x="757" y="1185"/>
              </a:lnTo>
              <a:lnTo>
                <a:pt x="860" y="1200"/>
              </a:lnTo>
            </a:path>
          </a:pathLst>
        </a:custGeom>
        <a:solidFill>
          <a:schemeClr val="accent6">
            <a:lumMod val="75000"/>
          </a:schemeClr>
        </a:solidFill>
        <a:ln w="0" cap="flat" cmpd="sng">
          <a:solidFill>
            <a:srgbClr val="000000"/>
          </a:solidFill>
          <a:prstDash val="solid"/>
          <a:round/>
          <a:headEnd type="none" w="med" len="med"/>
          <a:tailEnd type="none" w="med" len="med"/>
        </a:ln>
      </xdr:spPr>
    </xdr:sp>
    <xdr:clientData/>
  </xdr:twoCellAnchor>
  <xdr:twoCellAnchor>
    <xdr:from>
      <xdr:col>10</xdr:col>
      <xdr:colOff>228600</xdr:colOff>
      <xdr:row>45</xdr:row>
      <xdr:rowOff>142875</xdr:rowOff>
    </xdr:from>
    <xdr:to>
      <xdr:col>10</xdr:col>
      <xdr:colOff>400050</xdr:colOff>
      <xdr:row>46</xdr:row>
      <xdr:rowOff>152400</xdr:rowOff>
    </xdr:to>
    <xdr:sp macro="" textlink="">
      <xdr:nvSpPr>
        <xdr:cNvPr id="11" name="Freeform 10">
          <a:extLst>
            <a:ext uri="{FF2B5EF4-FFF2-40B4-BE49-F238E27FC236}">
              <a16:creationId xmlns:a16="http://schemas.microsoft.com/office/drawing/2014/main" id="{050A409A-3DFE-4639-888D-15B6C70A331D}"/>
            </a:ext>
          </a:extLst>
        </xdr:cNvPr>
        <xdr:cNvSpPr>
          <a:spLocks/>
        </xdr:cNvSpPr>
      </xdr:nvSpPr>
      <xdr:spPr bwMode="auto">
        <a:xfrm>
          <a:off x="6181725" y="7934325"/>
          <a:ext cx="171450" cy="180975"/>
        </a:xfrm>
        <a:custGeom>
          <a:avLst/>
          <a:gdLst>
            <a:gd name="T0" fmla="*/ 2147483646 w 282"/>
            <a:gd name="T1" fmla="*/ 2147483646 h 297"/>
            <a:gd name="T2" fmla="*/ 2147483646 w 282"/>
            <a:gd name="T3" fmla="*/ 2147483646 h 297"/>
            <a:gd name="T4" fmla="*/ 2147483646 w 282"/>
            <a:gd name="T5" fmla="*/ 2147483646 h 297"/>
            <a:gd name="T6" fmla="*/ 2147483646 w 282"/>
            <a:gd name="T7" fmla="*/ 2147483646 h 297"/>
            <a:gd name="T8" fmla="*/ 2147483646 w 282"/>
            <a:gd name="T9" fmla="*/ 2147483646 h 297"/>
            <a:gd name="T10" fmla="*/ 2147483646 w 282"/>
            <a:gd name="T11" fmla="*/ 2147483646 h 297"/>
            <a:gd name="T12" fmla="*/ 2147483646 w 282"/>
            <a:gd name="T13" fmla="*/ 2147483646 h 297"/>
            <a:gd name="T14" fmla="*/ 2147483646 w 282"/>
            <a:gd name="T15" fmla="*/ 2147483646 h 297"/>
            <a:gd name="T16" fmla="*/ 2147483646 w 282"/>
            <a:gd name="T17" fmla="*/ 0 h 297"/>
            <a:gd name="T18" fmla="*/ 2147483646 w 282"/>
            <a:gd name="T19" fmla="*/ 2147483646 h 297"/>
            <a:gd name="T20" fmla="*/ 2147483646 w 282"/>
            <a:gd name="T21" fmla="*/ 2147483646 h 297"/>
            <a:gd name="T22" fmla="*/ 0 w 282"/>
            <a:gd name="T23" fmla="*/ 2147483646 h 297"/>
            <a:gd name="T24" fmla="*/ 2147483646 w 282"/>
            <a:gd name="T25" fmla="*/ 2147483646 h 297"/>
            <a:gd name="T26" fmla="*/ 2147483646 w 282"/>
            <a:gd name="T27" fmla="*/ 2147483646 h 297"/>
            <a:gd name="T28" fmla="*/ 2147483646 w 282"/>
            <a:gd name="T29" fmla="*/ 2147483646 h 297"/>
            <a:gd name="T30" fmla="*/ 2147483646 w 282"/>
            <a:gd name="T31" fmla="*/ 2147483646 h 297"/>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82" h="297">
              <a:moveTo>
                <a:pt x="219" y="297"/>
              </a:moveTo>
              <a:lnTo>
                <a:pt x="282" y="266"/>
              </a:lnTo>
              <a:lnTo>
                <a:pt x="282" y="156"/>
              </a:lnTo>
              <a:lnTo>
                <a:pt x="266" y="63"/>
              </a:lnTo>
              <a:lnTo>
                <a:pt x="219" y="63"/>
              </a:lnTo>
              <a:lnTo>
                <a:pt x="188" y="47"/>
              </a:lnTo>
              <a:lnTo>
                <a:pt x="204" y="31"/>
              </a:lnTo>
              <a:lnTo>
                <a:pt x="219" y="16"/>
              </a:lnTo>
              <a:lnTo>
                <a:pt x="188" y="0"/>
              </a:lnTo>
              <a:lnTo>
                <a:pt x="157" y="31"/>
              </a:lnTo>
              <a:lnTo>
                <a:pt x="78" y="31"/>
              </a:lnTo>
              <a:lnTo>
                <a:pt x="0" y="63"/>
              </a:lnTo>
              <a:lnTo>
                <a:pt x="16" y="109"/>
              </a:lnTo>
              <a:lnTo>
                <a:pt x="63" y="156"/>
              </a:lnTo>
              <a:lnTo>
                <a:pt x="157" y="219"/>
              </a:lnTo>
              <a:lnTo>
                <a:pt x="219" y="297"/>
              </a:lnTo>
            </a:path>
          </a:pathLst>
        </a:custGeom>
        <a:solidFill>
          <a:srgbClr val="E46C0A"/>
        </a:solidFill>
        <a:ln w="0" cap="flat" cmpd="sng">
          <a:solidFill>
            <a:srgbClr val="000000"/>
          </a:solidFill>
          <a:prstDash val="solid"/>
          <a:round/>
          <a:headEnd type="none" w="med" len="med"/>
          <a:tailEnd type="none" w="med" len="med"/>
        </a:ln>
      </xdr:spPr>
    </xdr:sp>
    <xdr:clientData/>
  </xdr:twoCellAnchor>
  <xdr:twoCellAnchor>
    <xdr:from>
      <xdr:col>10</xdr:col>
      <xdr:colOff>514350</xdr:colOff>
      <xdr:row>46</xdr:row>
      <xdr:rowOff>66675</xdr:rowOff>
    </xdr:from>
    <xdr:to>
      <xdr:col>11</xdr:col>
      <xdr:colOff>0</xdr:colOff>
      <xdr:row>47</xdr:row>
      <xdr:rowOff>66675</xdr:rowOff>
    </xdr:to>
    <xdr:sp macro="" textlink="">
      <xdr:nvSpPr>
        <xdr:cNvPr id="12" name="Freeform 11">
          <a:extLst>
            <a:ext uri="{FF2B5EF4-FFF2-40B4-BE49-F238E27FC236}">
              <a16:creationId xmlns:a16="http://schemas.microsoft.com/office/drawing/2014/main" id="{0AFD8C68-1F67-458C-9818-F7DEC0EB1E3B}"/>
            </a:ext>
          </a:extLst>
        </xdr:cNvPr>
        <xdr:cNvSpPr>
          <a:spLocks/>
        </xdr:cNvSpPr>
      </xdr:nvSpPr>
      <xdr:spPr bwMode="auto">
        <a:xfrm>
          <a:off x="6467475" y="8029575"/>
          <a:ext cx="171450" cy="171450"/>
        </a:xfrm>
        <a:custGeom>
          <a:avLst/>
          <a:gdLst>
            <a:gd name="T0" fmla="*/ 2147483646 w 270"/>
            <a:gd name="T1" fmla="*/ 2147483646 h 269"/>
            <a:gd name="T2" fmla="*/ 2147483646 w 270"/>
            <a:gd name="T3" fmla="*/ 2147483646 h 269"/>
            <a:gd name="T4" fmla="*/ 2147483646 w 270"/>
            <a:gd name="T5" fmla="*/ 2147483646 h 269"/>
            <a:gd name="T6" fmla="*/ 2147483646 w 270"/>
            <a:gd name="T7" fmla="*/ 2147483646 h 269"/>
            <a:gd name="T8" fmla="*/ 2147483646 w 270"/>
            <a:gd name="T9" fmla="*/ 2147483646 h 269"/>
            <a:gd name="T10" fmla="*/ 2147483646 w 270"/>
            <a:gd name="T11" fmla="*/ 2147483646 h 269"/>
            <a:gd name="T12" fmla="*/ 2147483646 w 270"/>
            <a:gd name="T13" fmla="*/ 2147483646 h 269"/>
            <a:gd name="T14" fmla="*/ 2147483646 w 270"/>
            <a:gd name="T15" fmla="*/ 2147483646 h 269"/>
            <a:gd name="T16" fmla="*/ 2147483646 w 270"/>
            <a:gd name="T17" fmla="*/ 2147483646 h 269"/>
            <a:gd name="T18" fmla="*/ 2147483646 w 270"/>
            <a:gd name="T19" fmla="*/ 0 h 269"/>
            <a:gd name="T20" fmla="*/ 0 w 270"/>
            <a:gd name="T21" fmla="*/ 2147483646 h 269"/>
            <a:gd name="T22" fmla="*/ 2147483646 w 270"/>
            <a:gd name="T23" fmla="*/ 2147483646 h 269"/>
            <a:gd name="T24" fmla="*/ 2147483646 w 270"/>
            <a:gd name="T25" fmla="*/ 2147483646 h 26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70" h="269">
              <a:moveTo>
                <a:pt x="90" y="269"/>
              </a:moveTo>
              <a:lnTo>
                <a:pt x="150" y="239"/>
              </a:lnTo>
              <a:lnTo>
                <a:pt x="165" y="194"/>
              </a:lnTo>
              <a:lnTo>
                <a:pt x="210" y="179"/>
              </a:lnTo>
              <a:lnTo>
                <a:pt x="240" y="135"/>
              </a:lnTo>
              <a:lnTo>
                <a:pt x="270" y="75"/>
              </a:lnTo>
              <a:lnTo>
                <a:pt x="240" y="30"/>
              </a:lnTo>
              <a:lnTo>
                <a:pt x="180" y="30"/>
              </a:lnTo>
              <a:lnTo>
                <a:pt x="150" y="15"/>
              </a:lnTo>
              <a:lnTo>
                <a:pt x="60" y="0"/>
              </a:lnTo>
              <a:lnTo>
                <a:pt x="0" y="60"/>
              </a:lnTo>
              <a:lnTo>
                <a:pt x="30" y="149"/>
              </a:lnTo>
              <a:lnTo>
                <a:pt x="90" y="269"/>
              </a:lnTo>
            </a:path>
          </a:pathLst>
        </a:custGeom>
        <a:solidFill>
          <a:srgbClr val="E46C0A"/>
        </a:solidFill>
        <a:ln w="0" cap="flat" cmpd="sng">
          <a:solidFill>
            <a:srgbClr val="000000"/>
          </a:solidFill>
          <a:prstDash val="solid"/>
          <a:round/>
          <a:headEnd type="none" w="med" len="med"/>
          <a:tailEnd type="none" w="med" len="med"/>
        </a:ln>
      </xdr:spPr>
    </xdr:sp>
    <xdr:clientData/>
  </xdr:twoCellAnchor>
  <xdr:twoCellAnchor>
    <xdr:from>
      <xdr:col>10</xdr:col>
      <xdr:colOff>638175</xdr:colOff>
      <xdr:row>47</xdr:row>
      <xdr:rowOff>95250</xdr:rowOff>
    </xdr:from>
    <xdr:to>
      <xdr:col>10</xdr:col>
      <xdr:colOff>666750</xdr:colOff>
      <xdr:row>47</xdr:row>
      <xdr:rowOff>161925</xdr:rowOff>
    </xdr:to>
    <xdr:sp macro="" textlink="">
      <xdr:nvSpPr>
        <xdr:cNvPr id="13" name="Freeform 12">
          <a:extLst>
            <a:ext uri="{FF2B5EF4-FFF2-40B4-BE49-F238E27FC236}">
              <a16:creationId xmlns:a16="http://schemas.microsoft.com/office/drawing/2014/main" id="{69B6E6D1-9B0E-4044-A7BB-14A9BBACA901}"/>
            </a:ext>
          </a:extLst>
        </xdr:cNvPr>
        <xdr:cNvSpPr>
          <a:spLocks/>
        </xdr:cNvSpPr>
      </xdr:nvSpPr>
      <xdr:spPr bwMode="auto">
        <a:xfrm>
          <a:off x="6591300" y="8229600"/>
          <a:ext cx="28575" cy="66675"/>
        </a:xfrm>
        <a:custGeom>
          <a:avLst/>
          <a:gdLst>
            <a:gd name="T0" fmla="*/ 2147483646 w 54"/>
            <a:gd name="T1" fmla="*/ 2147483646 h 108"/>
            <a:gd name="T2" fmla="*/ 2147483646 w 54"/>
            <a:gd name="T3" fmla="*/ 2147483646 h 108"/>
            <a:gd name="T4" fmla="*/ 2147483646 w 54"/>
            <a:gd name="T5" fmla="*/ 2147483646 h 108"/>
            <a:gd name="T6" fmla="*/ 2147483646 w 54"/>
            <a:gd name="T7" fmla="*/ 0 h 108"/>
            <a:gd name="T8" fmla="*/ 0 w 54"/>
            <a:gd name="T9" fmla="*/ 2147483646 h 108"/>
            <a:gd name="T10" fmla="*/ 2147483646 w 54"/>
            <a:gd name="T11" fmla="*/ 2147483646 h 10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54" h="108">
              <a:moveTo>
                <a:pt x="36" y="108"/>
              </a:moveTo>
              <a:lnTo>
                <a:pt x="54" y="93"/>
              </a:lnTo>
              <a:lnTo>
                <a:pt x="36" y="46"/>
              </a:lnTo>
              <a:lnTo>
                <a:pt x="18" y="0"/>
              </a:lnTo>
              <a:lnTo>
                <a:pt x="0" y="62"/>
              </a:lnTo>
              <a:lnTo>
                <a:pt x="36" y="108"/>
              </a:lnTo>
            </a:path>
          </a:pathLst>
        </a:custGeom>
        <a:solidFill>
          <a:srgbClr val="E46C0A"/>
        </a:solidFill>
        <a:ln w="0" cap="flat" cmpd="sng">
          <a:solidFill>
            <a:srgbClr val="000000"/>
          </a:solidFill>
          <a:prstDash val="solid"/>
          <a:round/>
          <a:headEnd type="none" w="med" len="med"/>
          <a:tailEnd type="none" w="med" len="med"/>
        </a:ln>
      </xdr:spPr>
    </xdr:sp>
    <xdr:clientData/>
  </xdr:twoCellAnchor>
  <xdr:twoCellAnchor>
    <xdr:from>
      <xdr:col>10</xdr:col>
      <xdr:colOff>152400</xdr:colOff>
      <xdr:row>47</xdr:row>
      <xdr:rowOff>0</xdr:rowOff>
    </xdr:from>
    <xdr:to>
      <xdr:col>10</xdr:col>
      <xdr:colOff>257175</xdr:colOff>
      <xdr:row>47</xdr:row>
      <xdr:rowOff>152400</xdr:rowOff>
    </xdr:to>
    <xdr:sp macro="" textlink="">
      <xdr:nvSpPr>
        <xdr:cNvPr id="14" name="Freeform 13">
          <a:extLst>
            <a:ext uri="{FF2B5EF4-FFF2-40B4-BE49-F238E27FC236}">
              <a16:creationId xmlns:a16="http://schemas.microsoft.com/office/drawing/2014/main" id="{913CB91E-052C-49E8-9584-18BA7F9015B2}"/>
            </a:ext>
          </a:extLst>
        </xdr:cNvPr>
        <xdr:cNvSpPr>
          <a:spLocks/>
        </xdr:cNvSpPr>
      </xdr:nvSpPr>
      <xdr:spPr bwMode="auto">
        <a:xfrm>
          <a:off x="6105525" y="8134350"/>
          <a:ext cx="104775" cy="152400"/>
        </a:xfrm>
        <a:custGeom>
          <a:avLst/>
          <a:gdLst>
            <a:gd name="T0" fmla="*/ 2147483646 w 162"/>
            <a:gd name="T1" fmla="*/ 2147483646 h 228"/>
            <a:gd name="T2" fmla="*/ 2147483646 w 162"/>
            <a:gd name="T3" fmla="*/ 2147483646 h 228"/>
            <a:gd name="T4" fmla="*/ 2147483646 w 162"/>
            <a:gd name="T5" fmla="*/ 2147483646 h 228"/>
            <a:gd name="T6" fmla="*/ 2147483646 w 162"/>
            <a:gd name="T7" fmla="*/ 2147483646 h 228"/>
            <a:gd name="T8" fmla="*/ 2147483646 w 162"/>
            <a:gd name="T9" fmla="*/ 2147483646 h 228"/>
            <a:gd name="T10" fmla="*/ 2147483646 w 162"/>
            <a:gd name="T11" fmla="*/ 0 h 228"/>
            <a:gd name="T12" fmla="*/ 2147483646 w 162"/>
            <a:gd name="T13" fmla="*/ 2147483646 h 228"/>
            <a:gd name="T14" fmla="*/ 0 w 162"/>
            <a:gd name="T15" fmla="*/ 2147483646 h 228"/>
            <a:gd name="T16" fmla="*/ 2147483646 w 162"/>
            <a:gd name="T17" fmla="*/ 2147483646 h 228"/>
            <a:gd name="T18" fmla="*/ 2147483646 w 162"/>
            <a:gd name="T19" fmla="*/ 2147483646 h 22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2" h="228">
              <a:moveTo>
                <a:pt x="118" y="228"/>
              </a:moveTo>
              <a:lnTo>
                <a:pt x="162" y="214"/>
              </a:lnTo>
              <a:lnTo>
                <a:pt x="162" y="157"/>
              </a:lnTo>
              <a:lnTo>
                <a:pt x="118" y="86"/>
              </a:lnTo>
              <a:lnTo>
                <a:pt x="162" y="29"/>
              </a:lnTo>
              <a:lnTo>
                <a:pt x="118" y="0"/>
              </a:lnTo>
              <a:lnTo>
                <a:pt x="44" y="43"/>
              </a:lnTo>
              <a:lnTo>
                <a:pt x="0" y="86"/>
              </a:lnTo>
              <a:lnTo>
                <a:pt x="15" y="143"/>
              </a:lnTo>
              <a:lnTo>
                <a:pt x="118" y="228"/>
              </a:lnTo>
            </a:path>
          </a:pathLst>
        </a:custGeom>
        <a:solidFill>
          <a:srgbClr val="E46C0A"/>
        </a:solidFill>
        <a:ln w="0" cap="flat" cmpd="sng">
          <a:solidFill>
            <a:srgbClr val="000000"/>
          </a:solidFill>
          <a:prstDash val="solid"/>
          <a:round/>
          <a:headEnd type="none" w="med" len="med"/>
          <a:tailEnd type="none" w="med" len="med"/>
        </a:ln>
      </xdr:spPr>
    </xdr:sp>
    <xdr:clientData/>
  </xdr:twoCellAnchor>
  <xdr:twoCellAnchor>
    <xdr:from>
      <xdr:col>9</xdr:col>
      <xdr:colOff>590550</xdr:colOff>
      <xdr:row>46</xdr:row>
      <xdr:rowOff>57150</xdr:rowOff>
    </xdr:from>
    <xdr:to>
      <xdr:col>10</xdr:col>
      <xdr:colOff>142875</xdr:colOff>
      <xdr:row>47</xdr:row>
      <xdr:rowOff>95250</xdr:rowOff>
    </xdr:to>
    <xdr:sp macro="" textlink="">
      <xdr:nvSpPr>
        <xdr:cNvPr id="15" name="Freeform 14">
          <a:extLst>
            <a:ext uri="{FF2B5EF4-FFF2-40B4-BE49-F238E27FC236}">
              <a16:creationId xmlns:a16="http://schemas.microsoft.com/office/drawing/2014/main" id="{A41CA9B6-DD40-4721-BB20-F588D858F1F9}"/>
            </a:ext>
          </a:extLst>
        </xdr:cNvPr>
        <xdr:cNvSpPr>
          <a:spLocks/>
        </xdr:cNvSpPr>
      </xdr:nvSpPr>
      <xdr:spPr bwMode="auto">
        <a:xfrm>
          <a:off x="5857875" y="8020050"/>
          <a:ext cx="238125" cy="209550"/>
        </a:xfrm>
        <a:custGeom>
          <a:avLst/>
          <a:gdLst>
            <a:gd name="T0" fmla="*/ 2147483646 w 363"/>
            <a:gd name="T1" fmla="*/ 2147483646 h 336"/>
            <a:gd name="T2" fmla="*/ 2147483646 w 363"/>
            <a:gd name="T3" fmla="*/ 2147483646 h 336"/>
            <a:gd name="T4" fmla="*/ 2147483646 w 363"/>
            <a:gd name="T5" fmla="*/ 2147483646 h 336"/>
            <a:gd name="T6" fmla="*/ 2147483646 w 363"/>
            <a:gd name="T7" fmla="*/ 2147483646 h 336"/>
            <a:gd name="T8" fmla="*/ 2147483646 w 363"/>
            <a:gd name="T9" fmla="*/ 2147483646 h 336"/>
            <a:gd name="T10" fmla="*/ 2147483646 w 363"/>
            <a:gd name="T11" fmla="*/ 2147483646 h 336"/>
            <a:gd name="T12" fmla="*/ 2147483646 w 363"/>
            <a:gd name="T13" fmla="*/ 2147483646 h 336"/>
            <a:gd name="T14" fmla="*/ 2147483646 w 363"/>
            <a:gd name="T15" fmla="*/ 2147483646 h 336"/>
            <a:gd name="T16" fmla="*/ 2147483646 w 363"/>
            <a:gd name="T17" fmla="*/ 2147483646 h 336"/>
            <a:gd name="T18" fmla="*/ 2147483646 w 363"/>
            <a:gd name="T19" fmla="*/ 2147483646 h 336"/>
            <a:gd name="T20" fmla="*/ 2147483646 w 363"/>
            <a:gd name="T21" fmla="*/ 2147483646 h 336"/>
            <a:gd name="T22" fmla="*/ 2147483646 w 363"/>
            <a:gd name="T23" fmla="*/ 0 h 336"/>
            <a:gd name="T24" fmla="*/ 2147483646 w 363"/>
            <a:gd name="T25" fmla="*/ 2147483646 h 336"/>
            <a:gd name="T26" fmla="*/ 2147483646 w 363"/>
            <a:gd name="T27" fmla="*/ 2147483646 h 336"/>
            <a:gd name="T28" fmla="*/ 2147483646 w 363"/>
            <a:gd name="T29" fmla="*/ 2147483646 h 336"/>
            <a:gd name="T30" fmla="*/ 2147483646 w 363"/>
            <a:gd name="T31" fmla="*/ 2147483646 h 336"/>
            <a:gd name="T32" fmla="*/ 2147483646 w 363"/>
            <a:gd name="T33" fmla="*/ 2147483646 h 336"/>
            <a:gd name="T34" fmla="*/ 2147483646 w 363"/>
            <a:gd name="T35" fmla="*/ 2147483646 h 336"/>
            <a:gd name="T36" fmla="*/ 2147483646 w 363"/>
            <a:gd name="T37" fmla="*/ 2147483646 h 336"/>
            <a:gd name="T38" fmla="*/ 2147483646 w 363"/>
            <a:gd name="T39" fmla="*/ 2147483646 h 336"/>
            <a:gd name="T40" fmla="*/ 2147483646 w 363"/>
            <a:gd name="T41" fmla="*/ 2147483646 h 336"/>
            <a:gd name="T42" fmla="*/ 2147483646 w 363"/>
            <a:gd name="T43" fmla="*/ 2147483646 h 336"/>
            <a:gd name="T44" fmla="*/ 2147483646 w 363"/>
            <a:gd name="T45" fmla="*/ 2147483646 h 336"/>
            <a:gd name="T46" fmla="*/ 0 w 363"/>
            <a:gd name="T47" fmla="*/ 2147483646 h 336"/>
            <a:gd name="T48" fmla="*/ 2147483646 w 363"/>
            <a:gd name="T49" fmla="*/ 2147483646 h 3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63" h="336">
              <a:moveTo>
                <a:pt x="58" y="336"/>
              </a:moveTo>
              <a:lnTo>
                <a:pt x="174" y="260"/>
              </a:lnTo>
              <a:lnTo>
                <a:pt x="276" y="260"/>
              </a:lnTo>
              <a:lnTo>
                <a:pt x="276" y="336"/>
              </a:lnTo>
              <a:lnTo>
                <a:pt x="348" y="305"/>
              </a:lnTo>
              <a:lnTo>
                <a:pt x="363" y="275"/>
              </a:lnTo>
              <a:lnTo>
                <a:pt x="348" y="260"/>
              </a:lnTo>
              <a:lnTo>
                <a:pt x="319" y="183"/>
              </a:lnTo>
              <a:lnTo>
                <a:pt x="305" y="122"/>
              </a:lnTo>
              <a:lnTo>
                <a:pt x="319" y="61"/>
              </a:lnTo>
              <a:lnTo>
                <a:pt x="319" y="15"/>
              </a:lnTo>
              <a:lnTo>
                <a:pt x="290" y="0"/>
              </a:lnTo>
              <a:lnTo>
                <a:pt x="247" y="15"/>
              </a:lnTo>
              <a:lnTo>
                <a:pt x="247" y="31"/>
              </a:lnTo>
              <a:lnTo>
                <a:pt x="247" y="92"/>
              </a:lnTo>
              <a:lnTo>
                <a:pt x="145" y="107"/>
              </a:lnTo>
              <a:lnTo>
                <a:pt x="73" y="46"/>
              </a:lnTo>
              <a:lnTo>
                <a:pt x="44" y="76"/>
              </a:lnTo>
              <a:lnTo>
                <a:pt x="58" y="92"/>
              </a:lnTo>
              <a:lnTo>
                <a:pt x="73" y="107"/>
              </a:lnTo>
              <a:lnTo>
                <a:pt x="58" y="153"/>
              </a:lnTo>
              <a:lnTo>
                <a:pt x="15" y="153"/>
              </a:lnTo>
              <a:lnTo>
                <a:pt x="15" y="183"/>
              </a:lnTo>
              <a:lnTo>
                <a:pt x="0" y="260"/>
              </a:lnTo>
              <a:lnTo>
                <a:pt x="58" y="336"/>
              </a:lnTo>
            </a:path>
          </a:pathLst>
        </a:custGeom>
        <a:solidFill>
          <a:srgbClr val="E46C0A"/>
        </a:solidFill>
        <a:ln w="0" cap="flat" cmpd="sng">
          <a:solidFill>
            <a:srgbClr val="000000"/>
          </a:solidFill>
          <a:prstDash val="solid"/>
          <a:round/>
          <a:headEnd type="none" w="med" len="med"/>
          <a:tailEnd type="none" w="med" len="med"/>
        </a:ln>
      </xdr:spPr>
    </xdr:sp>
    <xdr:clientData/>
  </xdr:twoCellAnchor>
  <xdr:twoCellAnchor>
    <xdr:from>
      <xdr:col>13</xdr:col>
      <xdr:colOff>590550</xdr:colOff>
      <xdr:row>38</xdr:row>
      <xdr:rowOff>66675</xdr:rowOff>
    </xdr:from>
    <xdr:to>
      <xdr:col>17</xdr:col>
      <xdr:colOff>228600</xdr:colOff>
      <xdr:row>49</xdr:row>
      <xdr:rowOff>76200</xdr:rowOff>
    </xdr:to>
    <xdr:sp macro="" textlink="">
      <xdr:nvSpPr>
        <xdr:cNvPr id="16" name="Freeform 15">
          <a:extLst>
            <a:ext uri="{FF2B5EF4-FFF2-40B4-BE49-F238E27FC236}">
              <a16:creationId xmlns:a16="http://schemas.microsoft.com/office/drawing/2014/main" id="{69896A0B-421E-4954-8248-0B8F6B401E94}"/>
            </a:ext>
          </a:extLst>
        </xdr:cNvPr>
        <xdr:cNvSpPr>
          <a:spLocks/>
        </xdr:cNvSpPr>
      </xdr:nvSpPr>
      <xdr:spPr bwMode="auto">
        <a:xfrm>
          <a:off x="8601075" y="6657975"/>
          <a:ext cx="2381250" cy="1895475"/>
        </a:xfrm>
        <a:custGeom>
          <a:avLst/>
          <a:gdLst>
            <a:gd name="T0" fmla="*/ 2147483646 w 3753"/>
            <a:gd name="T1" fmla="*/ 2147483646 h 2994"/>
            <a:gd name="T2" fmla="*/ 2147483646 w 3753"/>
            <a:gd name="T3" fmla="*/ 2147483646 h 2994"/>
            <a:gd name="T4" fmla="*/ 2147483646 w 3753"/>
            <a:gd name="T5" fmla="*/ 2147483646 h 2994"/>
            <a:gd name="T6" fmla="*/ 2147483646 w 3753"/>
            <a:gd name="T7" fmla="*/ 2147483646 h 2994"/>
            <a:gd name="T8" fmla="*/ 2147483646 w 3753"/>
            <a:gd name="T9" fmla="*/ 2147483646 h 2994"/>
            <a:gd name="T10" fmla="*/ 2147483646 w 3753"/>
            <a:gd name="T11" fmla="*/ 2147483646 h 2994"/>
            <a:gd name="T12" fmla="*/ 2147483646 w 3753"/>
            <a:gd name="T13" fmla="*/ 2147483646 h 2994"/>
            <a:gd name="T14" fmla="*/ 2147483646 w 3753"/>
            <a:gd name="T15" fmla="*/ 2147483646 h 2994"/>
            <a:gd name="T16" fmla="*/ 2147483646 w 3753"/>
            <a:gd name="T17" fmla="*/ 2147483646 h 2994"/>
            <a:gd name="T18" fmla="*/ 2147483646 w 3753"/>
            <a:gd name="T19" fmla="*/ 2147483646 h 2994"/>
            <a:gd name="T20" fmla="*/ 2147483646 w 3753"/>
            <a:gd name="T21" fmla="*/ 2147483646 h 2994"/>
            <a:gd name="T22" fmla="*/ 2147483646 w 3753"/>
            <a:gd name="T23" fmla="*/ 2147483646 h 2994"/>
            <a:gd name="T24" fmla="*/ 2147483646 w 3753"/>
            <a:gd name="T25" fmla="*/ 2147483646 h 2994"/>
            <a:gd name="T26" fmla="*/ 2147483646 w 3753"/>
            <a:gd name="T27" fmla="*/ 2147483646 h 2994"/>
            <a:gd name="T28" fmla="*/ 2147483646 w 3753"/>
            <a:gd name="T29" fmla="*/ 2147483646 h 2994"/>
            <a:gd name="T30" fmla="*/ 2147483646 w 3753"/>
            <a:gd name="T31" fmla="*/ 2147483646 h 2994"/>
            <a:gd name="T32" fmla="*/ 2147483646 w 3753"/>
            <a:gd name="T33" fmla="*/ 2147483646 h 2994"/>
            <a:gd name="T34" fmla="*/ 2147483646 w 3753"/>
            <a:gd name="T35" fmla="*/ 2147483646 h 2994"/>
            <a:gd name="T36" fmla="*/ 2147483646 w 3753"/>
            <a:gd name="T37" fmla="*/ 2147483646 h 2994"/>
            <a:gd name="T38" fmla="*/ 2147483646 w 3753"/>
            <a:gd name="T39" fmla="*/ 2147483646 h 2994"/>
            <a:gd name="T40" fmla="*/ 2147483646 w 3753"/>
            <a:gd name="T41" fmla="*/ 2147483646 h 2994"/>
            <a:gd name="T42" fmla="*/ 2147483646 w 3753"/>
            <a:gd name="T43" fmla="*/ 2147483646 h 2994"/>
            <a:gd name="T44" fmla="*/ 2147483646 w 3753"/>
            <a:gd name="T45" fmla="*/ 2147483646 h 2994"/>
            <a:gd name="T46" fmla="*/ 2147483646 w 3753"/>
            <a:gd name="T47" fmla="*/ 2147483646 h 2994"/>
            <a:gd name="T48" fmla="*/ 2147483646 w 3753"/>
            <a:gd name="T49" fmla="*/ 2147483646 h 2994"/>
            <a:gd name="T50" fmla="*/ 2147483646 w 3753"/>
            <a:gd name="T51" fmla="*/ 2147483646 h 2994"/>
            <a:gd name="T52" fmla="*/ 2147483646 w 3753"/>
            <a:gd name="T53" fmla="*/ 2147483646 h 2994"/>
            <a:gd name="T54" fmla="*/ 2147483646 w 3753"/>
            <a:gd name="T55" fmla="*/ 2147483646 h 2994"/>
            <a:gd name="T56" fmla="*/ 2147483646 w 3753"/>
            <a:gd name="T57" fmla="*/ 2147483646 h 2994"/>
            <a:gd name="T58" fmla="*/ 2147483646 w 3753"/>
            <a:gd name="T59" fmla="*/ 2147483646 h 2994"/>
            <a:gd name="T60" fmla="*/ 2147483646 w 3753"/>
            <a:gd name="T61" fmla="*/ 2147483646 h 2994"/>
            <a:gd name="T62" fmla="*/ 2147483646 w 3753"/>
            <a:gd name="T63" fmla="*/ 2147483646 h 2994"/>
            <a:gd name="T64" fmla="*/ 2147483646 w 3753"/>
            <a:gd name="T65" fmla="*/ 2147483646 h 2994"/>
            <a:gd name="T66" fmla="*/ 2147483646 w 3753"/>
            <a:gd name="T67" fmla="*/ 2147483646 h 2994"/>
            <a:gd name="T68" fmla="*/ 2147483646 w 3753"/>
            <a:gd name="T69" fmla="*/ 2147483646 h 2994"/>
            <a:gd name="T70" fmla="*/ 2147483646 w 3753"/>
            <a:gd name="T71" fmla="*/ 2147483646 h 2994"/>
            <a:gd name="T72" fmla="*/ 2147483646 w 3753"/>
            <a:gd name="T73" fmla="*/ 2147483646 h 2994"/>
            <a:gd name="T74" fmla="*/ 2147483646 w 3753"/>
            <a:gd name="T75" fmla="*/ 2147483646 h 2994"/>
            <a:gd name="T76" fmla="*/ 2147483646 w 3753"/>
            <a:gd name="T77" fmla="*/ 2147483646 h 2994"/>
            <a:gd name="T78" fmla="*/ 2147483646 w 3753"/>
            <a:gd name="T79" fmla="*/ 2147483646 h 2994"/>
            <a:gd name="T80" fmla="*/ 2147483646 w 3753"/>
            <a:gd name="T81" fmla="*/ 2147483646 h 2994"/>
            <a:gd name="T82" fmla="*/ 2147483646 w 3753"/>
            <a:gd name="T83" fmla="*/ 2147483646 h 2994"/>
            <a:gd name="T84" fmla="*/ 2147483646 w 3753"/>
            <a:gd name="T85" fmla="*/ 2147483646 h 2994"/>
            <a:gd name="T86" fmla="*/ 2147483646 w 3753"/>
            <a:gd name="T87" fmla="*/ 2147483646 h 2994"/>
            <a:gd name="T88" fmla="*/ 2147483646 w 3753"/>
            <a:gd name="T89" fmla="*/ 2147483646 h 2994"/>
            <a:gd name="T90" fmla="*/ 2147483646 w 3753"/>
            <a:gd name="T91" fmla="*/ 2147483646 h 2994"/>
            <a:gd name="T92" fmla="*/ 2147483646 w 3753"/>
            <a:gd name="T93" fmla="*/ 2147483646 h 2994"/>
            <a:gd name="T94" fmla="*/ 2147483646 w 3753"/>
            <a:gd name="T95" fmla="*/ 2147483646 h 2994"/>
            <a:gd name="T96" fmla="*/ 2147483646 w 3753"/>
            <a:gd name="T97" fmla="*/ 2147483646 h 2994"/>
            <a:gd name="T98" fmla="*/ 2147483646 w 3753"/>
            <a:gd name="T99" fmla="*/ 2147483646 h 2994"/>
            <a:gd name="T100" fmla="*/ 2147483646 w 3753"/>
            <a:gd name="T101" fmla="*/ 2147483646 h 2994"/>
            <a:gd name="T102" fmla="*/ 2147483646 w 3753"/>
            <a:gd name="T103" fmla="*/ 2147483646 h 2994"/>
            <a:gd name="T104" fmla="*/ 2147483646 w 3753"/>
            <a:gd name="T105" fmla="*/ 2147483646 h 2994"/>
            <a:gd name="T106" fmla="*/ 2147483646 w 3753"/>
            <a:gd name="T107" fmla="*/ 2147483646 h 2994"/>
            <a:gd name="T108" fmla="*/ 2147483646 w 3753"/>
            <a:gd name="T109" fmla="*/ 2147483646 h 29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753" h="2994">
              <a:moveTo>
                <a:pt x="1516" y="1369"/>
              </a:moveTo>
              <a:lnTo>
                <a:pt x="1696" y="1234"/>
              </a:lnTo>
              <a:lnTo>
                <a:pt x="1756" y="1234"/>
              </a:lnTo>
              <a:lnTo>
                <a:pt x="1786" y="1189"/>
              </a:lnTo>
              <a:lnTo>
                <a:pt x="1771" y="1098"/>
              </a:lnTo>
              <a:lnTo>
                <a:pt x="1711" y="1053"/>
              </a:lnTo>
              <a:lnTo>
                <a:pt x="1651" y="858"/>
              </a:lnTo>
              <a:lnTo>
                <a:pt x="1786" y="707"/>
              </a:lnTo>
              <a:lnTo>
                <a:pt x="1846" y="632"/>
              </a:lnTo>
              <a:lnTo>
                <a:pt x="1922" y="572"/>
              </a:lnTo>
              <a:lnTo>
                <a:pt x="1997" y="466"/>
              </a:lnTo>
              <a:lnTo>
                <a:pt x="2072" y="496"/>
              </a:lnTo>
              <a:lnTo>
                <a:pt x="2117" y="557"/>
              </a:lnTo>
              <a:lnTo>
                <a:pt x="2192" y="602"/>
              </a:lnTo>
              <a:lnTo>
                <a:pt x="2267" y="617"/>
              </a:lnTo>
              <a:lnTo>
                <a:pt x="2312" y="587"/>
              </a:lnTo>
              <a:lnTo>
                <a:pt x="2402" y="542"/>
              </a:lnTo>
              <a:lnTo>
                <a:pt x="2432" y="361"/>
              </a:lnTo>
              <a:lnTo>
                <a:pt x="2432" y="271"/>
              </a:lnTo>
              <a:lnTo>
                <a:pt x="2432" y="135"/>
              </a:lnTo>
              <a:lnTo>
                <a:pt x="2447" y="60"/>
              </a:lnTo>
              <a:lnTo>
                <a:pt x="2477" y="45"/>
              </a:lnTo>
              <a:lnTo>
                <a:pt x="2552" y="0"/>
              </a:lnTo>
              <a:lnTo>
                <a:pt x="2747" y="45"/>
              </a:lnTo>
              <a:lnTo>
                <a:pt x="2852" y="150"/>
              </a:lnTo>
              <a:lnTo>
                <a:pt x="3032" y="181"/>
              </a:lnTo>
              <a:lnTo>
                <a:pt x="3168" y="226"/>
              </a:lnTo>
              <a:lnTo>
                <a:pt x="3333" y="181"/>
              </a:lnTo>
              <a:lnTo>
                <a:pt x="3468" y="105"/>
              </a:lnTo>
              <a:lnTo>
                <a:pt x="3618" y="105"/>
              </a:lnTo>
              <a:lnTo>
                <a:pt x="3663" y="150"/>
              </a:lnTo>
              <a:lnTo>
                <a:pt x="3678" y="226"/>
              </a:lnTo>
              <a:lnTo>
                <a:pt x="3753" y="391"/>
              </a:lnTo>
              <a:lnTo>
                <a:pt x="3693" y="451"/>
              </a:lnTo>
              <a:lnTo>
                <a:pt x="3633" y="542"/>
              </a:lnTo>
              <a:lnTo>
                <a:pt x="3453" y="587"/>
              </a:lnTo>
              <a:lnTo>
                <a:pt x="3348" y="557"/>
              </a:lnTo>
              <a:lnTo>
                <a:pt x="3288" y="527"/>
              </a:lnTo>
              <a:lnTo>
                <a:pt x="3228" y="542"/>
              </a:lnTo>
              <a:lnTo>
                <a:pt x="3168" y="557"/>
              </a:lnTo>
              <a:lnTo>
                <a:pt x="3153" y="767"/>
              </a:lnTo>
              <a:lnTo>
                <a:pt x="3138" y="888"/>
              </a:lnTo>
              <a:lnTo>
                <a:pt x="3198" y="978"/>
              </a:lnTo>
              <a:lnTo>
                <a:pt x="3243" y="1023"/>
              </a:lnTo>
              <a:lnTo>
                <a:pt x="3333" y="1008"/>
              </a:lnTo>
              <a:lnTo>
                <a:pt x="3453" y="1083"/>
              </a:lnTo>
              <a:lnTo>
                <a:pt x="3468" y="1294"/>
              </a:lnTo>
              <a:lnTo>
                <a:pt x="3453" y="1369"/>
              </a:lnTo>
              <a:lnTo>
                <a:pt x="3708" y="2001"/>
              </a:lnTo>
              <a:lnTo>
                <a:pt x="3753" y="2061"/>
              </a:lnTo>
              <a:lnTo>
                <a:pt x="3678" y="2046"/>
              </a:lnTo>
              <a:lnTo>
                <a:pt x="3663" y="2076"/>
              </a:lnTo>
              <a:lnTo>
                <a:pt x="3708" y="2106"/>
              </a:lnTo>
              <a:lnTo>
                <a:pt x="3693" y="2182"/>
              </a:lnTo>
              <a:lnTo>
                <a:pt x="3618" y="2197"/>
              </a:lnTo>
              <a:lnTo>
                <a:pt x="3618" y="2121"/>
              </a:lnTo>
              <a:lnTo>
                <a:pt x="3588" y="2106"/>
              </a:lnTo>
              <a:lnTo>
                <a:pt x="3543" y="2121"/>
              </a:lnTo>
              <a:lnTo>
                <a:pt x="3543" y="2197"/>
              </a:lnTo>
              <a:lnTo>
                <a:pt x="3393" y="2242"/>
              </a:lnTo>
              <a:lnTo>
                <a:pt x="3378" y="2272"/>
              </a:lnTo>
              <a:lnTo>
                <a:pt x="3438" y="2302"/>
              </a:lnTo>
              <a:lnTo>
                <a:pt x="3528" y="2287"/>
              </a:lnTo>
              <a:lnTo>
                <a:pt x="3558" y="2302"/>
              </a:lnTo>
              <a:lnTo>
                <a:pt x="3573" y="2347"/>
              </a:lnTo>
              <a:lnTo>
                <a:pt x="3483" y="2347"/>
              </a:lnTo>
              <a:lnTo>
                <a:pt x="3468" y="2362"/>
              </a:lnTo>
              <a:lnTo>
                <a:pt x="3483" y="2377"/>
              </a:lnTo>
              <a:lnTo>
                <a:pt x="3528" y="2392"/>
              </a:lnTo>
              <a:lnTo>
                <a:pt x="3558" y="2422"/>
              </a:lnTo>
              <a:lnTo>
                <a:pt x="3483" y="2452"/>
              </a:lnTo>
              <a:lnTo>
                <a:pt x="3273" y="2467"/>
              </a:lnTo>
              <a:lnTo>
                <a:pt x="3258" y="2482"/>
              </a:lnTo>
              <a:lnTo>
                <a:pt x="3243" y="2467"/>
              </a:lnTo>
              <a:lnTo>
                <a:pt x="3228" y="2452"/>
              </a:lnTo>
              <a:lnTo>
                <a:pt x="3228" y="2347"/>
              </a:lnTo>
              <a:lnTo>
                <a:pt x="3333" y="2317"/>
              </a:lnTo>
              <a:lnTo>
                <a:pt x="3348" y="2257"/>
              </a:lnTo>
              <a:lnTo>
                <a:pt x="3258" y="2242"/>
              </a:lnTo>
              <a:lnTo>
                <a:pt x="3107" y="2242"/>
              </a:lnTo>
              <a:lnTo>
                <a:pt x="2972" y="2302"/>
              </a:lnTo>
              <a:lnTo>
                <a:pt x="2837" y="2362"/>
              </a:lnTo>
              <a:lnTo>
                <a:pt x="2792" y="2407"/>
              </a:lnTo>
              <a:lnTo>
                <a:pt x="2762" y="2422"/>
              </a:lnTo>
              <a:lnTo>
                <a:pt x="2747" y="2452"/>
              </a:lnTo>
              <a:lnTo>
                <a:pt x="2792" y="2467"/>
              </a:lnTo>
              <a:lnTo>
                <a:pt x="2837" y="2452"/>
              </a:lnTo>
              <a:lnTo>
                <a:pt x="2897" y="2422"/>
              </a:lnTo>
              <a:lnTo>
                <a:pt x="2942" y="2467"/>
              </a:lnTo>
              <a:lnTo>
                <a:pt x="2837" y="2543"/>
              </a:lnTo>
              <a:lnTo>
                <a:pt x="2972" y="2513"/>
              </a:lnTo>
              <a:lnTo>
                <a:pt x="2987" y="2543"/>
              </a:lnTo>
              <a:lnTo>
                <a:pt x="2957" y="2573"/>
              </a:lnTo>
              <a:lnTo>
                <a:pt x="2897" y="2603"/>
              </a:lnTo>
              <a:lnTo>
                <a:pt x="3017" y="2588"/>
              </a:lnTo>
              <a:lnTo>
                <a:pt x="2987" y="2633"/>
              </a:lnTo>
              <a:lnTo>
                <a:pt x="2942" y="2648"/>
              </a:lnTo>
              <a:lnTo>
                <a:pt x="2717" y="2723"/>
              </a:lnTo>
              <a:lnTo>
                <a:pt x="2702" y="2452"/>
              </a:lnTo>
              <a:lnTo>
                <a:pt x="2672" y="2467"/>
              </a:lnTo>
              <a:lnTo>
                <a:pt x="2612" y="2422"/>
              </a:lnTo>
              <a:lnTo>
                <a:pt x="2567" y="2422"/>
              </a:lnTo>
              <a:lnTo>
                <a:pt x="2552" y="2482"/>
              </a:lnTo>
              <a:lnTo>
                <a:pt x="2567" y="2573"/>
              </a:lnTo>
              <a:lnTo>
                <a:pt x="2537" y="2573"/>
              </a:lnTo>
              <a:lnTo>
                <a:pt x="2522" y="2498"/>
              </a:lnTo>
              <a:lnTo>
                <a:pt x="2432" y="2573"/>
              </a:lnTo>
              <a:lnTo>
                <a:pt x="2477" y="2603"/>
              </a:lnTo>
              <a:lnTo>
                <a:pt x="2552" y="2603"/>
              </a:lnTo>
              <a:lnTo>
                <a:pt x="2552" y="2648"/>
              </a:lnTo>
              <a:lnTo>
                <a:pt x="2492" y="2693"/>
              </a:lnTo>
              <a:lnTo>
                <a:pt x="2507" y="2738"/>
              </a:lnTo>
              <a:lnTo>
                <a:pt x="2552" y="2753"/>
              </a:lnTo>
              <a:lnTo>
                <a:pt x="2567" y="2783"/>
              </a:lnTo>
              <a:lnTo>
                <a:pt x="2552" y="2798"/>
              </a:lnTo>
              <a:lnTo>
                <a:pt x="2507" y="2813"/>
              </a:lnTo>
              <a:lnTo>
                <a:pt x="2417" y="2829"/>
              </a:lnTo>
              <a:lnTo>
                <a:pt x="2312" y="2829"/>
              </a:lnTo>
              <a:lnTo>
                <a:pt x="2267" y="2783"/>
              </a:lnTo>
              <a:lnTo>
                <a:pt x="2237" y="2844"/>
              </a:lnTo>
              <a:lnTo>
                <a:pt x="2162" y="2859"/>
              </a:lnTo>
              <a:lnTo>
                <a:pt x="2117" y="2874"/>
              </a:lnTo>
              <a:lnTo>
                <a:pt x="2057" y="2859"/>
              </a:lnTo>
              <a:lnTo>
                <a:pt x="1937" y="2829"/>
              </a:lnTo>
              <a:lnTo>
                <a:pt x="1711" y="2904"/>
              </a:lnTo>
              <a:lnTo>
                <a:pt x="1261" y="2994"/>
              </a:lnTo>
              <a:lnTo>
                <a:pt x="1171" y="2979"/>
              </a:lnTo>
              <a:lnTo>
                <a:pt x="1126" y="2919"/>
              </a:lnTo>
              <a:lnTo>
                <a:pt x="961" y="2798"/>
              </a:lnTo>
              <a:lnTo>
                <a:pt x="1141" y="2573"/>
              </a:lnTo>
              <a:lnTo>
                <a:pt x="946" y="2603"/>
              </a:lnTo>
              <a:lnTo>
                <a:pt x="751" y="2603"/>
              </a:lnTo>
              <a:lnTo>
                <a:pt x="631" y="2573"/>
              </a:lnTo>
              <a:lnTo>
                <a:pt x="585" y="2467"/>
              </a:lnTo>
              <a:lnTo>
                <a:pt x="510" y="2302"/>
              </a:lnTo>
              <a:lnTo>
                <a:pt x="495" y="2257"/>
              </a:lnTo>
              <a:lnTo>
                <a:pt x="465" y="2167"/>
              </a:lnTo>
              <a:lnTo>
                <a:pt x="465" y="2106"/>
              </a:lnTo>
              <a:lnTo>
                <a:pt x="495" y="2046"/>
              </a:lnTo>
              <a:lnTo>
                <a:pt x="495" y="2001"/>
              </a:lnTo>
              <a:lnTo>
                <a:pt x="495" y="1941"/>
              </a:lnTo>
              <a:lnTo>
                <a:pt x="285" y="1956"/>
              </a:lnTo>
              <a:lnTo>
                <a:pt x="225" y="2031"/>
              </a:lnTo>
              <a:lnTo>
                <a:pt x="210" y="2076"/>
              </a:lnTo>
              <a:lnTo>
                <a:pt x="180" y="2076"/>
              </a:lnTo>
              <a:lnTo>
                <a:pt x="60" y="1956"/>
              </a:lnTo>
              <a:lnTo>
                <a:pt x="15" y="1896"/>
              </a:lnTo>
              <a:lnTo>
                <a:pt x="0" y="1805"/>
              </a:lnTo>
              <a:lnTo>
                <a:pt x="210" y="1760"/>
              </a:lnTo>
              <a:lnTo>
                <a:pt x="315" y="1730"/>
              </a:lnTo>
              <a:lnTo>
                <a:pt x="375" y="1700"/>
              </a:lnTo>
              <a:lnTo>
                <a:pt x="405" y="1670"/>
              </a:lnTo>
              <a:lnTo>
                <a:pt x="540" y="1489"/>
              </a:lnTo>
              <a:lnTo>
                <a:pt x="525" y="1369"/>
              </a:lnTo>
              <a:lnTo>
                <a:pt x="600" y="1369"/>
              </a:lnTo>
              <a:lnTo>
                <a:pt x="646" y="1354"/>
              </a:lnTo>
              <a:lnTo>
                <a:pt x="721" y="1294"/>
              </a:lnTo>
              <a:lnTo>
                <a:pt x="901" y="1234"/>
              </a:lnTo>
              <a:lnTo>
                <a:pt x="976" y="1324"/>
              </a:lnTo>
              <a:lnTo>
                <a:pt x="1066" y="1354"/>
              </a:lnTo>
              <a:lnTo>
                <a:pt x="1231" y="1369"/>
              </a:lnTo>
              <a:lnTo>
                <a:pt x="1336" y="1354"/>
              </a:lnTo>
              <a:lnTo>
                <a:pt x="1441" y="1384"/>
              </a:lnTo>
              <a:lnTo>
                <a:pt x="1516" y="1369"/>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9</xdr:col>
      <xdr:colOff>390525</xdr:colOff>
      <xdr:row>35</xdr:row>
      <xdr:rowOff>85725</xdr:rowOff>
    </xdr:from>
    <xdr:to>
      <xdr:col>10</xdr:col>
      <xdr:colOff>247650</xdr:colOff>
      <xdr:row>42</xdr:row>
      <xdr:rowOff>95250</xdr:rowOff>
    </xdr:to>
    <xdr:sp macro="" textlink="">
      <xdr:nvSpPr>
        <xdr:cNvPr id="17" name="Freeform 16">
          <a:extLst>
            <a:ext uri="{FF2B5EF4-FFF2-40B4-BE49-F238E27FC236}">
              <a16:creationId xmlns:a16="http://schemas.microsoft.com/office/drawing/2014/main" id="{CCB111E5-7EF3-4D67-AF53-52A9084DA623}"/>
            </a:ext>
          </a:extLst>
        </xdr:cNvPr>
        <xdr:cNvSpPr>
          <a:spLocks/>
        </xdr:cNvSpPr>
      </xdr:nvSpPr>
      <xdr:spPr bwMode="auto">
        <a:xfrm>
          <a:off x="5657850" y="6162675"/>
          <a:ext cx="542925" cy="1209675"/>
        </a:xfrm>
        <a:custGeom>
          <a:avLst/>
          <a:gdLst>
            <a:gd name="T0" fmla="*/ 2147483646 w 862"/>
            <a:gd name="T1" fmla="*/ 2147483646 h 1901"/>
            <a:gd name="T2" fmla="*/ 2147483646 w 862"/>
            <a:gd name="T3" fmla="*/ 2147483646 h 1901"/>
            <a:gd name="T4" fmla="*/ 2147483646 w 862"/>
            <a:gd name="T5" fmla="*/ 2147483646 h 1901"/>
            <a:gd name="T6" fmla="*/ 2147483646 w 862"/>
            <a:gd name="T7" fmla="*/ 2147483646 h 1901"/>
            <a:gd name="T8" fmla="*/ 2147483646 w 862"/>
            <a:gd name="T9" fmla="*/ 2147483646 h 1901"/>
            <a:gd name="T10" fmla="*/ 2147483646 w 862"/>
            <a:gd name="T11" fmla="*/ 2147483646 h 1901"/>
            <a:gd name="T12" fmla="*/ 2147483646 w 862"/>
            <a:gd name="T13" fmla="*/ 2147483646 h 1901"/>
            <a:gd name="T14" fmla="*/ 2147483646 w 862"/>
            <a:gd name="T15" fmla="*/ 2147483646 h 1901"/>
            <a:gd name="T16" fmla="*/ 2147483646 w 862"/>
            <a:gd name="T17" fmla="*/ 2147483646 h 1901"/>
            <a:gd name="T18" fmla="*/ 2147483646 w 862"/>
            <a:gd name="T19" fmla="*/ 2147483646 h 1901"/>
            <a:gd name="T20" fmla="*/ 2147483646 w 862"/>
            <a:gd name="T21" fmla="*/ 2147483646 h 1901"/>
            <a:gd name="T22" fmla="*/ 2147483646 w 862"/>
            <a:gd name="T23" fmla="*/ 2147483646 h 1901"/>
            <a:gd name="T24" fmla="*/ 2147483646 w 862"/>
            <a:gd name="T25" fmla="*/ 2147483646 h 1901"/>
            <a:gd name="T26" fmla="*/ 2147483646 w 862"/>
            <a:gd name="T27" fmla="*/ 2147483646 h 1901"/>
            <a:gd name="T28" fmla="*/ 2147483646 w 862"/>
            <a:gd name="T29" fmla="*/ 2147483646 h 1901"/>
            <a:gd name="T30" fmla="*/ 2147483646 w 862"/>
            <a:gd name="T31" fmla="*/ 2147483646 h 1901"/>
            <a:gd name="T32" fmla="*/ 2147483646 w 862"/>
            <a:gd name="T33" fmla="*/ 2147483646 h 1901"/>
            <a:gd name="T34" fmla="*/ 2147483646 w 862"/>
            <a:gd name="T35" fmla="*/ 2147483646 h 1901"/>
            <a:gd name="T36" fmla="*/ 2147483646 w 862"/>
            <a:gd name="T37" fmla="*/ 2147483646 h 1901"/>
            <a:gd name="T38" fmla="*/ 2147483646 w 862"/>
            <a:gd name="T39" fmla="*/ 2147483646 h 1901"/>
            <a:gd name="T40" fmla="*/ 2147483646 w 862"/>
            <a:gd name="T41" fmla="*/ 2147483646 h 1901"/>
            <a:gd name="T42" fmla="*/ 2147483646 w 862"/>
            <a:gd name="T43" fmla="*/ 2147483646 h 1901"/>
            <a:gd name="T44" fmla="*/ 2147483646 w 862"/>
            <a:gd name="T45" fmla="*/ 2147483646 h 1901"/>
            <a:gd name="T46" fmla="*/ 2147483646 w 862"/>
            <a:gd name="T47" fmla="*/ 2147483646 h 1901"/>
            <a:gd name="T48" fmla="*/ 2147483646 w 862"/>
            <a:gd name="T49" fmla="*/ 2147483646 h 1901"/>
            <a:gd name="T50" fmla="*/ 2147483646 w 862"/>
            <a:gd name="T51" fmla="*/ 2147483646 h 1901"/>
            <a:gd name="T52" fmla="*/ 2147483646 w 862"/>
            <a:gd name="T53" fmla="*/ 2147483646 h 1901"/>
            <a:gd name="T54" fmla="*/ 2147483646 w 862"/>
            <a:gd name="T55" fmla="*/ 2147483646 h 1901"/>
            <a:gd name="T56" fmla="*/ 2147483646 w 862"/>
            <a:gd name="T57" fmla="*/ 2147483646 h 1901"/>
            <a:gd name="T58" fmla="*/ 2147483646 w 862"/>
            <a:gd name="T59" fmla="*/ 2147483646 h 1901"/>
            <a:gd name="T60" fmla="*/ 2147483646 w 862"/>
            <a:gd name="T61" fmla="*/ 2147483646 h 1901"/>
            <a:gd name="T62" fmla="*/ 2147483646 w 862"/>
            <a:gd name="T63" fmla="*/ 2147483646 h 1901"/>
            <a:gd name="T64" fmla="*/ 2147483646 w 862"/>
            <a:gd name="T65" fmla="*/ 2147483646 h 1901"/>
            <a:gd name="T66" fmla="*/ 2147483646 w 862"/>
            <a:gd name="T67" fmla="*/ 2147483646 h 1901"/>
            <a:gd name="T68" fmla="*/ 2147483646 w 862"/>
            <a:gd name="T69" fmla="*/ 2147483646 h 1901"/>
            <a:gd name="T70" fmla="*/ 2147483646 w 862"/>
            <a:gd name="T71" fmla="*/ 2147483646 h 1901"/>
            <a:gd name="T72" fmla="*/ 2147483646 w 862"/>
            <a:gd name="T73" fmla="*/ 0 h 1901"/>
            <a:gd name="T74" fmla="*/ 2147483646 w 862"/>
            <a:gd name="T75" fmla="*/ 2147483646 h 1901"/>
            <a:gd name="T76" fmla="*/ 2147483646 w 862"/>
            <a:gd name="T77" fmla="*/ 2147483646 h 1901"/>
            <a:gd name="T78" fmla="*/ 2147483646 w 862"/>
            <a:gd name="T79" fmla="*/ 2147483646 h 1901"/>
            <a:gd name="T80" fmla="*/ 2147483646 w 862"/>
            <a:gd name="T81" fmla="*/ 2147483646 h 1901"/>
            <a:gd name="T82" fmla="*/ 2147483646 w 862"/>
            <a:gd name="T83" fmla="*/ 2147483646 h 1901"/>
            <a:gd name="T84" fmla="*/ 2147483646 w 862"/>
            <a:gd name="T85" fmla="*/ 2147483646 h 1901"/>
            <a:gd name="T86" fmla="*/ 2147483646 w 862"/>
            <a:gd name="T87" fmla="*/ 2147483646 h 1901"/>
            <a:gd name="T88" fmla="*/ 2147483646 w 862"/>
            <a:gd name="T89" fmla="*/ 2147483646 h 1901"/>
            <a:gd name="T90" fmla="*/ 2147483646 w 862"/>
            <a:gd name="T91" fmla="*/ 2147483646 h 1901"/>
            <a:gd name="T92" fmla="*/ 2147483646 w 862"/>
            <a:gd name="T93" fmla="*/ 2147483646 h 1901"/>
            <a:gd name="T94" fmla="*/ 2147483646 w 862"/>
            <a:gd name="T95" fmla="*/ 2147483646 h 1901"/>
            <a:gd name="T96" fmla="*/ 0 w 862"/>
            <a:gd name="T97" fmla="*/ 2147483646 h 1901"/>
            <a:gd name="T98" fmla="*/ 2147483646 w 862"/>
            <a:gd name="T99" fmla="*/ 2147483646 h 1901"/>
            <a:gd name="T100" fmla="*/ 0 w 862"/>
            <a:gd name="T101" fmla="*/ 2147483646 h 1901"/>
            <a:gd name="T102" fmla="*/ 2147483646 w 862"/>
            <a:gd name="T103" fmla="*/ 2147483646 h 1901"/>
            <a:gd name="T104" fmla="*/ 2147483646 w 862"/>
            <a:gd name="T105" fmla="*/ 2147483646 h 1901"/>
            <a:gd name="T106" fmla="*/ 2147483646 w 862"/>
            <a:gd name="T107" fmla="*/ 2147483646 h 1901"/>
            <a:gd name="T108" fmla="*/ 2147483646 w 862"/>
            <a:gd name="T109" fmla="*/ 2147483646 h 1901"/>
            <a:gd name="T110" fmla="*/ 2147483646 w 862"/>
            <a:gd name="T111" fmla="*/ 2147483646 h 1901"/>
            <a:gd name="T112" fmla="*/ 2147483646 w 862"/>
            <a:gd name="T113" fmla="*/ 2147483646 h 1901"/>
            <a:gd name="T114" fmla="*/ 2147483646 w 862"/>
            <a:gd name="T115" fmla="*/ 2147483646 h 1901"/>
            <a:gd name="T116" fmla="*/ 2147483646 w 862"/>
            <a:gd name="T117" fmla="*/ 2147483646 h 1901"/>
            <a:gd name="T118" fmla="*/ 2147483646 w 862"/>
            <a:gd name="T119" fmla="*/ 2147483646 h 1901"/>
            <a:gd name="T120" fmla="*/ 2147483646 w 862"/>
            <a:gd name="T121" fmla="*/ 2147483646 h 1901"/>
            <a:gd name="T122" fmla="*/ 2147483646 w 862"/>
            <a:gd name="T123" fmla="*/ 2147483646 h 1901"/>
            <a:gd name="T124" fmla="*/ 2147483646 w 862"/>
            <a:gd name="T125" fmla="*/ 2147483646 h 190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862" h="1901">
              <a:moveTo>
                <a:pt x="363" y="1901"/>
              </a:moveTo>
              <a:lnTo>
                <a:pt x="469" y="1826"/>
              </a:lnTo>
              <a:lnTo>
                <a:pt x="423" y="1766"/>
              </a:lnTo>
              <a:lnTo>
                <a:pt x="408" y="1617"/>
              </a:lnTo>
              <a:lnTo>
                <a:pt x="423" y="1572"/>
              </a:lnTo>
              <a:lnTo>
                <a:pt x="439" y="1557"/>
              </a:lnTo>
              <a:lnTo>
                <a:pt x="499" y="1527"/>
              </a:lnTo>
              <a:lnTo>
                <a:pt x="514" y="1437"/>
              </a:lnTo>
              <a:lnTo>
                <a:pt x="499" y="1362"/>
              </a:lnTo>
              <a:lnTo>
                <a:pt x="544" y="1377"/>
              </a:lnTo>
              <a:lnTo>
                <a:pt x="560" y="1422"/>
              </a:lnTo>
              <a:lnTo>
                <a:pt x="560" y="1497"/>
              </a:lnTo>
              <a:lnTo>
                <a:pt x="590" y="1572"/>
              </a:lnTo>
              <a:lnTo>
                <a:pt x="575" y="1617"/>
              </a:lnTo>
              <a:lnTo>
                <a:pt x="529" y="1751"/>
              </a:lnTo>
              <a:lnTo>
                <a:pt x="575" y="1886"/>
              </a:lnTo>
              <a:lnTo>
                <a:pt x="575" y="1781"/>
              </a:lnTo>
              <a:lnTo>
                <a:pt x="635" y="1706"/>
              </a:lnTo>
              <a:lnTo>
                <a:pt x="726" y="1676"/>
              </a:lnTo>
              <a:lnTo>
                <a:pt x="817" y="1617"/>
              </a:lnTo>
              <a:lnTo>
                <a:pt x="786" y="1437"/>
              </a:lnTo>
              <a:lnTo>
                <a:pt x="832" y="1347"/>
              </a:lnTo>
              <a:lnTo>
                <a:pt x="862" y="1227"/>
              </a:lnTo>
              <a:lnTo>
                <a:pt x="832" y="1123"/>
              </a:lnTo>
              <a:lnTo>
                <a:pt x="726" y="1078"/>
              </a:lnTo>
              <a:lnTo>
                <a:pt x="681" y="1063"/>
              </a:lnTo>
              <a:lnTo>
                <a:pt x="665" y="1018"/>
              </a:lnTo>
              <a:lnTo>
                <a:pt x="590" y="838"/>
              </a:lnTo>
              <a:lnTo>
                <a:pt x="544" y="838"/>
              </a:lnTo>
              <a:lnTo>
                <a:pt x="544" y="808"/>
              </a:lnTo>
              <a:lnTo>
                <a:pt x="544" y="704"/>
              </a:lnTo>
              <a:lnTo>
                <a:pt x="635" y="674"/>
              </a:lnTo>
              <a:lnTo>
                <a:pt x="696" y="599"/>
              </a:lnTo>
              <a:lnTo>
                <a:pt x="832" y="314"/>
              </a:lnTo>
              <a:lnTo>
                <a:pt x="726" y="90"/>
              </a:lnTo>
              <a:lnTo>
                <a:pt x="756" y="15"/>
              </a:lnTo>
              <a:lnTo>
                <a:pt x="711" y="0"/>
              </a:lnTo>
              <a:lnTo>
                <a:pt x="650" y="45"/>
              </a:lnTo>
              <a:lnTo>
                <a:pt x="635" y="105"/>
              </a:lnTo>
              <a:lnTo>
                <a:pt x="605" y="135"/>
              </a:lnTo>
              <a:lnTo>
                <a:pt x="423" y="135"/>
              </a:lnTo>
              <a:lnTo>
                <a:pt x="257" y="254"/>
              </a:lnTo>
              <a:lnTo>
                <a:pt x="166" y="329"/>
              </a:lnTo>
              <a:lnTo>
                <a:pt x="136" y="389"/>
              </a:lnTo>
              <a:lnTo>
                <a:pt x="136" y="434"/>
              </a:lnTo>
              <a:lnTo>
                <a:pt x="136" y="524"/>
              </a:lnTo>
              <a:lnTo>
                <a:pt x="106" y="614"/>
              </a:lnTo>
              <a:lnTo>
                <a:pt x="30" y="763"/>
              </a:lnTo>
              <a:lnTo>
                <a:pt x="0" y="913"/>
              </a:lnTo>
              <a:lnTo>
                <a:pt x="30" y="988"/>
              </a:lnTo>
              <a:lnTo>
                <a:pt x="0" y="1078"/>
              </a:lnTo>
              <a:lnTo>
                <a:pt x="91" y="1242"/>
              </a:lnTo>
              <a:lnTo>
                <a:pt x="91" y="1362"/>
              </a:lnTo>
              <a:lnTo>
                <a:pt x="91" y="1437"/>
              </a:lnTo>
              <a:lnTo>
                <a:pt x="136" y="1482"/>
              </a:lnTo>
              <a:lnTo>
                <a:pt x="302" y="1497"/>
              </a:lnTo>
              <a:lnTo>
                <a:pt x="318" y="1542"/>
              </a:lnTo>
              <a:lnTo>
                <a:pt x="287" y="1602"/>
              </a:lnTo>
              <a:lnTo>
                <a:pt x="272" y="1647"/>
              </a:lnTo>
              <a:lnTo>
                <a:pt x="318" y="1706"/>
              </a:lnTo>
              <a:lnTo>
                <a:pt x="393" y="1766"/>
              </a:lnTo>
              <a:lnTo>
                <a:pt x="378" y="1856"/>
              </a:lnTo>
              <a:lnTo>
                <a:pt x="363" y="1901"/>
              </a:lnTo>
            </a:path>
          </a:pathLst>
        </a:custGeom>
        <a:solidFill>
          <a:schemeClr val="accent5">
            <a:lumMod val="75000"/>
          </a:schemeClr>
        </a:solidFill>
        <a:ln w="12700" cap="flat" cmpd="sng">
          <a:solidFill>
            <a:srgbClr val="000000"/>
          </a:solidFill>
          <a:prstDash val="solid"/>
          <a:round/>
          <a:headEnd type="none" w="med" len="med"/>
          <a:tailEnd type="none" w="med" len="med"/>
        </a:ln>
      </xdr:spPr>
    </xdr:sp>
    <xdr:clientData/>
  </xdr:twoCellAnchor>
  <xdr:twoCellAnchor>
    <xdr:from>
      <xdr:col>13</xdr:col>
      <xdr:colOff>257175</xdr:colOff>
      <xdr:row>44</xdr:row>
      <xdr:rowOff>142875</xdr:rowOff>
    </xdr:from>
    <xdr:to>
      <xdr:col>14</xdr:col>
      <xdr:colOff>628650</xdr:colOff>
      <xdr:row>48</xdr:row>
      <xdr:rowOff>123825</xdr:rowOff>
    </xdr:to>
    <xdr:sp macro="" textlink="">
      <xdr:nvSpPr>
        <xdr:cNvPr id="18" name="Freeform 17">
          <a:extLst>
            <a:ext uri="{FF2B5EF4-FFF2-40B4-BE49-F238E27FC236}">
              <a16:creationId xmlns:a16="http://schemas.microsoft.com/office/drawing/2014/main" id="{D0B9B47C-143F-4BA2-8B58-A893296E686B}"/>
            </a:ext>
          </a:extLst>
        </xdr:cNvPr>
        <xdr:cNvSpPr>
          <a:spLocks/>
        </xdr:cNvSpPr>
      </xdr:nvSpPr>
      <xdr:spPr bwMode="auto">
        <a:xfrm>
          <a:off x="8267700" y="7762875"/>
          <a:ext cx="1057275" cy="666750"/>
        </a:xfrm>
        <a:custGeom>
          <a:avLst/>
          <a:gdLst>
            <a:gd name="T0" fmla="*/ 2147483646 w 1655"/>
            <a:gd name="T1" fmla="*/ 2147483646 h 1051"/>
            <a:gd name="T2" fmla="*/ 2147483646 w 1655"/>
            <a:gd name="T3" fmla="*/ 2147483646 h 1051"/>
            <a:gd name="T4" fmla="*/ 2147483646 w 1655"/>
            <a:gd name="T5" fmla="*/ 2147483646 h 1051"/>
            <a:gd name="T6" fmla="*/ 2147483646 w 1655"/>
            <a:gd name="T7" fmla="*/ 2147483646 h 1051"/>
            <a:gd name="T8" fmla="*/ 2147483646 w 1655"/>
            <a:gd name="T9" fmla="*/ 2147483646 h 1051"/>
            <a:gd name="T10" fmla="*/ 2147483646 w 1655"/>
            <a:gd name="T11" fmla="*/ 2147483646 h 1051"/>
            <a:gd name="T12" fmla="*/ 2147483646 w 1655"/>
            <a:gd name="T13" fmla="*/ 2147483646 h 1051"/>
            <a:gd name="T14" fmla="*/ 2147483646 w 1655"/>
            <a:gd name="T15" fmla="*/ 2147483646 h 1051"/>
            <a:gd name="T16" fmla="*/ 2147483646 w 1655"/>
            <a:gd name="T17" fmla="*/ 2147483646 h 1051"/>
            <a:gd name="T18" fmla="*/ 2147483646 w 1655"/>
            <a:gd name="T19" fmla="*/ 2147483646 h 1051"/>
            <a:gd name="T20" fmla="*/ 2147483646 w 1655"/>
            <a:gd name="T21" fmla="*/ 2147483646 h 1051"/>
            <a:gd name="T22" fmla="*/ 2147483646 w 1655"/>
            <a:gd name="T23" fmla="*/ 2147483646 h 1051"/>
            <a:gd name="T24" fmla="*/ 2147483646 w 1655"/>
            <a:gd name="T25" fmla="*/ 2147483646 h 1051"/>
            <a:gd name="T26" fmla="*/ 2147483646 w 1655"/>
            <a:gd name="T27" fmla="*/ 2147483646 h 1051"/>
            <a:gd name="T28" fmla="*/ 2147483646 w 1655"/>
            <a:gd name="T29" fmla="*/ 2147483646 h 1051"/>
            <a:gd name="T30" fmla="*/ 2147483646 w 1655"/>
            <a:gd name="T31" fmla="*/ 2147483646 h 1051"/>
            <a:gd name="T32" fmla="*/ 2147483646 w 1655"/>
            <a:gd name="T33" fmla="*/ 2147483646 h 1051"/>
            <a:gd name="T34" fmla="*/ 2147483646 w 1655"/>
            <a:gd name="T35" fmla="*/ 2147483646 h 1051"/>
            <a:gd name="T36" fmla="*/ 2147483646 w 1655"/>
            <a:gd name="T37" fmla="*/ 2147483646 h 1051"/>
            <a:gd name="T38" fmla="*/ 2147483646 w 1655"/>
            <a:gd name="T39" fmla="*/ 2147483646 h 1051"/>
            <a:gd name="T40" fmla="*/ 2147483646 w 1655"/>
            <a:gd name="T41" fmla="*/ 0 h 1051"/>
            <a:gd name="T42" fmla="*/ 2147483646 w 1655"/>
            <a:gd name="T43" fmla="*/ 2147483646 h 1051"/>
            <a:gd name="T44" fmla="*/ 2147483646 w 1655"/>
            <a:gd name="T45" fmla="*/ 2147483646 h 1051"/>
            <a:gd name="T46" fmla="*/ 2147483646 w 1655"/>
            <a:gd name="T47" fmla="*/ 2147483646 h 1051"/>
            <a:gd name="T48" fmla="*/ 2147483646 w 1655"/>
            <a:gd name="T49" fmla="*/ 2147483646 h 1051"/>
            <a:gd name="T50" fmla="*/ 2147483646 w 1655"/>
            <a:gd name="T51" fmla="*/ 2147483646 h 1051"/>
            <a:gd name="T52" fmla="*/ 2147483646 w 1655"/>
            <a:gd name="T53" fmla="*/ 2147483646 h 1051"/>
            <a:gd name="T54" fmla="*/ 2147483646 w 1655"/>
            <a:gd name="T55" fmla="*/ 2147483646 h 1051"/>
            <a:gd name="T56" fmla="*/ 2147483646 w 1655"/>
            <a:gd name="T57" fmla="*/ 2147483646 h 1051"/>
            <a:gd name="T58" fmla="*/ 2147483646 w 1655"/>
            <a:gd name="T59" fmla="*/ 2147483646 h 1051"/>
            <a:gd name="T60" fmla="*/ 2147483646 w 1655"/>
            <a:gd name="T61" fmla="*/ 2147483646 h 1051"/>
            <a:gd name="T62" fmla="*/ 2147483646 w 1655"/>
            <a:gd name="T63" fmla="*/ 2147483646 h 1051"/>
            <a:gd name="T64" fmla="*/ 0 w 1655"/>
            <a:gd name="T65" fmla="*/ 2147483646 h 1051"/>
            <a:gd name="T66" fmla="*/ 2147483646 w 1655"/>
            <a:gd name="T67" fmla="*/ 2147483646 h 1051"/>
            <a:gd name="T68" fmla="*/ 2147483646 w 1655"/>
            <a:gd name="T69" fmla="*/ 2147483646 h 1051"/>
            <a:gd name="T70" fmla="*/ 2147483646 w 1655"/>
            <a:gd name="T71" fmla="*/ 2147483646 h 1051"/>
            <a:gd name="T72" fmla="*/ 2147483646 w 1655"/>
            <a:gd name="T73" fmla="*/ 2147483646 h 1051"/>
            <a:gd name="T74" fmla="*/ 2147483646 w 1655"/>
            <a:gd name="T75" fmla="*/ 2147483646 h 1051"/>
            <a:gd name="T76" fmla="*/ 2147483646 w 1655"/>
            <a:gd name="T77" fmla="*/ 2147483646 h 1051"/>
            <a:gd name="T78" fmla="*/ 2147483646 w 1655"/>
            <a:gd name="T79" fmla="*/ 2147483646 h 1051"/>
            <a:gd name="T80" fmla="*/ 2147483646 w 1655"/>
            <a:gd name="T81" fmla="*/ 2147483646 h 1051"/>
            <a:gd name="T82" fmla="*/ 2147483646 w 1655"/>
            <a:gd name="T83" fmla="*/ 2147483646 h 1051"/>
            <a:gd name="T84" fmla="*/ 2147483646 w 1655"/>
            <a:gd name="T85" fmla="*/ 2147483646 h 1051"/>
            <a:gd name="T86" fmla="*/ 2147483646 w 1655"/>
            <a:gd name="T87" fmla="*/ 2147483646 h 1051"/>
            <a:gd name="T88" fmla="*/ 2147483646 w 1655"/>
            <a:gd name="T89" fmla="*/ 2147483646 h 1051"/>
            <a:gd name="T90" fmla="*/ 2147483646 w 1655"/>
            <a:gd name="T91" fmla="*/ 2147483646 h 1051"/>
            <a:gd name="T92" fmla="*/ 2147483646 w 1655"/>
            <a:gd name="T93" fmla="*/ 2147483646 h 1051"/>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655" h="1051">
              <a:moveTo>
                <a:pt x="1476" y="1051"/>
              </a:moveTo>
              <a:lnTo>
                <a:pt x="1655" y="826"/>
              </a:lnTo>
              <a:lnTo>
                <a:pt x="1461" y="856"/>
              </a:lnTo>
              <a:lnTo>
                <a:pt x="1267" y="856"/>
              </a:lnTo>
              <a:lnTo>
                <a:pt x="1148" y="826"/>
              </a:lnTo>
              <a:lnTo>
                <a:pt x="1103" y="721"/>
              </a:lnTo>
              <a:lnTo>
                <a:pt x="1029" y="556"/>
              </a:lnTo>
              <a:lnTo>
                <a:pt x="1014" y="510"/>
              </a:lnTo>
              <a:lnTo>
                <a:pt x="984" y="420"/>
              </a:lnTo>
              <a:lnTo>
                <a:pt x="984" y="360"/>
              </a:lnTo>
              <a:lnTo>
                <a:pt x="1014" y="300"/>
              </a:lnTo>
              <a:lnTo>
                <a:pt x="1014" y="255"/>
              </a:lnTo>
              <a:lnTo>
                <a:pt x="1014" y="195"/>
              </a:lnTo>
              <a:lnTo>
                <a:pt x="805" y="210"/>
              </a:lnTo>
              <a:lnTo>
                <a:pt x="745" y="285"/>
              </a:lnTo>
              <a:lnTo>
                <a:pt x="731" y="330"/>
              </a:lnTo>
              <a:lnTo>
                <a:pt x="701" y="330"/>
              </a:lnTo>
              <a:lnTo>
                <a:pt x="581" y="210"/>
              </a:lnTo>
              <a:lnTo>
                <a:pt x="537" y="150"/>
              </a:lnTo>
              <a:lnTo>
                <a:pt x="522" y="60"/>
              </a:lnTo>
              <a:lnTo>
                <a:pt x="403" y="0"/>
              </a:lnTo>
              <a:lnTo>
                <a:pt x="283" y="15"/>
              </a:lnTo>
              <a:lnTo>
                <a:pt x="239" y="180"/>
              </a:lnTo>
              <a:lnTo>
                <a:pt x="119" y="255"/>
              </a:lnTo>
              <a:lnTo>
                <a:pt x="119" y="285"/>
              </a:lnTo>
              <a:lnTo>
                <a:pt x="89" y="270"/>
              </a:lnTo>
              <a:lnTo>
                <a:pt x="75" y="300"/>
              </a:lnTo>
              <a:lnTo>
                <a:pt x="104" y="315"/>
              </a:lnTo>
              <a:lnTo>
                <a:pt x="104" y="330"/>
              </a:lnTo>
              <a:lnTo>
                <a:pt x="60" y="330"/>
              </a:lnTo>
              <a:lnTo>
                <a:pt x="30" y="315"/>
              </a:lnTo>
              <a:lnTo>
                <a:pt x="15" y="345"/>
              </a:lnTo>
              <a:lnTo>
                <a:pt x="0" y="360"/>
              </a:lnTo>
              <a:lnTo>
                <a:pt x="15" y="375"/>
              </a:lnTo>
              <a:lnTo>
                <a:pt x="45" y="390"/>
              </a:lnTo>
              <a:lnTo>
                <a:pt x="89" y="420"/>
              </a:lnTo>
              <a:lnTo>
                <a:pt x="209" y="435"/>
              </a:lnTo>
              <a:lnTo>
                <a:pt x="239" y="405"/>
              </a:lnTo>
              <a:lnTo>
                <a:pt x="298" y="390"/>
              </a:lnTo>
              <a:lnTo>
                <a:pt x="373" y="450"/>
              </a:lnTo>
              <a:lnTo>
                <a:pt x="462" y="556"/>
              </a:lnTo>
              <a:lnTo>
                <a:pt x="507" y="601"/>
              </a:lnTo>
              <a:lnTo>
                <a:pt x="626" y="646"/>
              </a:lnTo>
              <a:lnTo>
                <a:pt x="716" y="706"/>
              </a:lnTo>
              <a:lnTo>
                <a:pt x="760" y="751"/>
              </a:lnTo>
              <a:lnTo>
                <a:pt x="1044" y="991"/>
              </a:lnTo>
              <a:lnTo>
                <a:pt x="1476" y="1051"/>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8</xdr:col>
      <xdr:colOff>390525</xdr:colOff>
      <xdr:row>38</xdr:row>
      <xdr:rowOff>28575</xdr:rowOff>
    </xdr:from>
    <xdr:to>
      <xdr:col>9</xdr:col>
      <xdr:colOff>638175</xdr:colOff>
      <xdr:row>43</xdr:row>
      <xdr:rowOff>104775</xdr:rowOff>
    </xdr:to>
    <xdr:sp macro="" textlink="">
      <xdr:nvSpPr>
        <xdr:cNvPr id="19" name="Freeform 18">
          <a:extLst>
            <a:ext uri="{FF2B5EF4-FFF2-40B4-BE49-F238E27FC236}">
              <a16:creationId xmlns:a16="http://schemas.microsoft.com/office/drawing/2014/main" id="{F4F1763B-3C6B-4A80-888A-A9F1FEE6E1B0}"/>
            </a:ext>
          </a:extLst>
        </xdr:cNvPr>
        <xdr:cNvSpPr>
          <a:spLocks/>
        </xdr:cNvSpPr>
      </xdr:nvSpPr>
      <xdr:spPr bwMode="auto">
        <a:xfrm>
          <a:off x="4972050" y="6619875"/>
          <a:ext cx="933450" cy="933450"/>
        </a:xfrm>
        <a:custGeom>
          <a:avLst/>
          <a:gdLst>
            <a:gd name="T0" fmla="*/ 2147483646 w 1467"/>
            <a:gd name="T1" fmla="*/ 2147483646 h 1470"/>
            <a:gd name="T2" fmla="*/ 2147483646 w 1467"/>
            <a:gd name="T3" fmla="*/ 2147483646 h 1470"/>
            <a:gd name="T4" fmla="*/ 2147483646 w 1467"/>
            <a:gd name="T5" fmla="*/ 2147483646 h 1470"/>
            <a:gd name="T6" fmla="*/ 2147483646 w 1467"/>
            <a:gd name="T7" fmla="*/ 2147483646 h 1470"/>
            <a:gd name="T8" fmla="*/ 2147483646 w 1467"/>
            <a:gd name="T9" fmla="*/ 2147483646 h 1470"/>
            <a:gd name="T10" fmla="*/ 2147483646 w 1467"/>
            <a:gd name="T11" fmla="*/ 2147483646 h 1470"/>
            <a:gd name="T12" fmla="*/ 2147483646 w 1467"/>
            <a:gd name="T13" fmla="*/ 2147483646 h 1470"/>
            <a:gd name="T14" fmla="*/ 2147483646 w 1467"/>
            <a:gd name="T15" fmla="*/ 2147483646 h 1470"/>
            <a:gd name="T16" fmla="*/ 2147483646 w 1467"/>
            <a:gd name="T17" fmla="*/ 2147483646 h 1470"/>
            <a:gd name="T18" fmla="*/ 2147483646 w 1467"/>
            <a:gd name="T19" fmla="*/ 2147483646 h 1470"/>
            <a:gd name="T20" fmla="*/ 2147483646 w 1467"/>
            <a:gd name="T21" fmla="*/ 2147483646 h 1470"/>
            <a:gd name="T22" fmla="*/ 2147483646 w 1467"/>
            <a:gd name="T23" fmla="*/ 2147483646 h 1470"/>
            <a:gd name="T24" fmla="*/ 2147483646 w 1467"/>
            <a:gd name="T25" fmla="*/ 2147483646 h 1470"/>
            <a:gd name="T26" fmla="*/ 2147483646 w 1467"/>
            <a:gd name="T27" fmla="*/ 2147483646 h 1470"/>
            <a:gd name="T28" fmla="*/ 2147483646 w 1467"/>
            <a:gd name="T29" fmla="*/ 2147483646 h 1470"/>
            <a:gd name="T30" fmla="*/ 2147483646 w 1467"/>
            <a:gd name="T31" fmla="*/ 2147483646 h 1470"/>
            <a:gd name="T32" fmla="*/ 2147483646 w 1467"/>
            <a:gd name="T33" fmla="*/ 2147483646 h 1470"/>
            <a:gd name="T34" fmla="*/ 2147483646 w 1467"/>
            <a:gd name="T35" fmla="*/ 2147483646 h 1470"/>
            <a:gd name="T36" fmla="*/ 2147483646 w 1467"/>
            <a:gd name="T37" fmla="*/ 2147483646 h 1470"/>
            <a:gd name="T38" fmla="*/ 2147483646 w 1467"/>
            <a:gd name="T39" fmla="*/ 2147483646 h 1470"/>
            <a:gd name="T40" fmla="*/ 2147483646 w 1467"/>
            <a:gd name="T41" fmla="*/ 2147483646 h 1470"/>
            <a:gd name="T42" fmla="*/ 2147483646 w 1467"/>
            <a:gd name="T43" fmla="*/ 2147483646 h 1470"/>
            <a:gd name="T44" fmla="*/ 2147483646 w 1467"/>
            <a:gd name="T45" fmla="*/ 2147483646 h 1470"/>
            <a:gd name="T46" fmla="*/ 2147483646 w 1467"/>
            <a:gd name="T47" fmla="*/ 2147483646 h 1470"/>
            <a:gd name="T48" fmla="*/ 2147483646 w 1467"/>
            <a:gd name="T49" fmla="*/ 2147483646 h 1470"/>
            <a:gd name="T50" fmla="*/ 2147483646 w 1467"/>
            <a:gd name="T51" fmla="*/ 2147483646 h 1470"/>
            <a:gd name="T52" fmla="*/ 2147483646 w 1467"/>
            <a:gd name="T53" fmla="*/ 2147483646 h 1470"/>
            <a:gd name="T54" fmla="*/ 2147483646 w 1467"/>
            <a:gd name="T55" fmla="*/ 2147483646 h 1470"/>
            <a:gd name="T56" fmla="*/ 2147483646 w 1467"/>
            <a:gd name="T57" fmla="*/ 2147483646 h 1470"/>
            <a:gd name="T58" fmla="*/ 2147483646 w 1467"/>
            <a:gd name="T59" fmla="*/ 2147483646 h 1470"/>
            <a:gd name="T60" fmla="*/ 2147483646 w 1467"/>
            <a:gd name="T61" fmla="*/ 2147483646 h 1470"/>
            <a:gd name="T62" fmla="*/ 2147483646 w 1467"/>
            <a:gd name="T63" fmla="*/ 2147483646 h 1470"/>
            <a:gd name="T64" fmla="*/ 2147483646 w 1467"/>
            <a:gd name="T65" fmla="*/ 2147483646 h 1470"/>
            <a:gd name="T66" fmla="*/ 2147483646 w 1467"/>
            <a:gd name="T67" fmla="*/ 2147483646 h 1470"/>
            <a:gd name="T68" fmla="*/ 0 w 1467"/>
            <a:gd name="T69" fmla="*/ 2147483646 h 1470"/>
            <a:gd name="T70" fmla="*/ 2147483646 w 1467"/>
            <a:gd name="T71" fmla="*/ 2147483646 h 1470"/>
            <a:gd name="T72" fmla="*/ 2147483646 w 1467"/>
            <a:gd name="T73" fmla="*/ 2147483646 h 1470"/>
            <a:gd name="T74" fmla="*/ 2147483646 w 1467"/>
            <a:gd name="T75" fmla="*/ 2147483646 h 1470"/>
            <a:gd name="T76" fmla="*/ 2147483646 w 1467"/>
            <a:gd name="T77" fmla="*/ 2147483646 h 1470"/>
            <a:gd name="T78" fmla="*/ 2147483646 w 1467"/>
            <a:gd name="T79" fmla="*/ 2147483646 h 1470"/>
            <a:gd name="T80" fmla="*/ 2147483646 w 1467"/>
            <a:gd name="T81" fmla="*/ 2147483646 h 1470"/>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467" h="1470">
              <a:moveTo>
                <a:pt x="150" y="1425"/>
              </a:moveTo>
              <a:lnTo>
                <a:pt x="165" y="1455"/>
              </a:lnTo>
              <a:lnTo>
                <a:pt x="180" y="1470"/>
              </a:lnTo>
              <a:lnTo>
                <a:pt x="195" y="1455"/>
              </a:lnTo>
              <a:lnTo>
                <a:pt x="225" y="1440"/>
              </a:lnTo>
              <a:lnTo>
                <a:pt x="269" y="1395"/>
              </a:lnTo>
              <a:lnTo>
                <a:pt x="344" y="1335"/>
              </a:lnTo>
              <a:lnTo>
                <a:pt x="434" y="1335"/>
              </a:lnTo>
              <a:lnTo>
                <a:pt x="584" y="1290"/>
              </a:lnTo>
              <a:lnTo>
                <a:pt x="599" y="1260"/>
              </a:lnTo>
              <a:lnTo>
                <a:pt x="569" y="1230"/>
              </a:lnTo>
              <a:lnTo>
                <a:pt x="524" y="1215"/>
              </a:lnTo>
              <a:lnTo>
                <a:pt x="539" y="1170"/>
              </a:lnTo>
              <a:lnTo>
                <a:pt x="554" y="1155"/>
              </a:lnTo>
              <a:lnTo>
                <a:pt x="584" y="1170"/>
              </a:lnTo>
              <a:lnTo>
                <a:pt x="689" y="1380"/>
              </a:lnTo>
              <a:lnTo>
                <a:pt x="748" y="1440"/>
              </a:lnTo>
              <a:lnTo>
                <a:pt x="778" y="1455"/>
              </a:lnTo>
              <a:lnTo>
                <a:pt x="793" y="1425"/>
              </a:lnTo>
              <a:lnTo>
                <a:pt x="823" y="1365"/>
              </a:lnTo>
              <a:lnTo>
                <a:pt x="838" y="1335"/>
              </a:lnTo>
              <a:lnTo>
                <a:pt x="853" y="1320"/>
              </a:lnTo>
              <a:lnTo>
                <a:pt x="853" y="1335"/>
              </a:lnTo>
              <a:lnTo>
                <a:pt x="868" y="1425"/>
              </a:lnTo>
              <a:lnTo>
                <a:pt x="1003" y="1470"/>
              </a:lnTo>
              <a:lnTo>
                <a:pt x="1063" y="1455"/>
              </a:lnTo>
              <a:lnTo>
                <a:pt x="1093" y="1425"/>
              </a:lnTo>
              <a:lnTo>
                <a:pt x="1257" y="1260"/>
              </a:lnTo>
              <a:lnTo>
                <a:pt x="1227" y="1185"/>
              </a:lnTo>
              <a:lnTo>
                <a:pt x="1213" y="1170"/>
              </a:lnTo>
              <a:lnTo>
                <a:pt x="1242" y="1155"/>
              </a:lnTo>
              <a:lnTo>
                <a:pt x="1272" y="1140"/>
              </a:lnTo>
              <a:lnTo>
                <a:pt x="1257" y="1110"/>
              </a:lnTo>
              <a:lnTo>
                <a:pt x="1242" y="1080"/>
              </a:lnTo>
              <a:lnTo>
                <a:pt x="1242" y="1065"/>
              </a:lnTo>
              <a:lnTo>
                <a:pt x="1362" y="1050"/>
              </a:lnTo>
              <a:lnTo>
                <a:pt x="1407" y="1050"/>
              </a:lnTo>
              <a:lnTo>
                <a:pt x="1437" y="1095"/>
              </a:lnTo>
              <a:lnTo>
                <a:pt x="1377" y="1155"/>
              </a:lnTo>
              <a:lnTo>
                <a:pt x="1392" y="1200"/>
              </a:lnTo>
              <a:lnTo>
                <a:pt x="1437" y="1185"/>
              </a:lnTo>
              <a:lnTo>
                <a:pt x="1452" y="1140"/>
              </a:lnTo>
              <a:lnTo>
                <a:pt x="1467" y="1050"/>
              </a:lnTo>
              <a:lnTo>
                <a:pt x="1392" y="990"/>
              </a:lnTo>
              <a:lnTo>
                <a:pt x="1347" y="930"/>
              </a:lnTo>
              <a:lnTo>
                <a:pt x="1362" y="885"/>
              </a:lnTo>
              <a:lnTo>
                <a:pt x="1392" y="825"/>
              </a:lnTo>
              <a:lnTo>
                <a:pt x="1377" y="780"/>
              </a:lnTo>
              <a:lnTo>
                <a:pt x="1213" y="765"/>
              </a:lnTo>
              <a:lnTo>
                <a:pt x="1168" y="720"/>
              </a:lnTo>
              <a:lnTo>
                <a:pt x="1168" y="645"/>
              </a:lnTo>
              <a:lnTo>
                <a:pt x="1168" y="525"/>
              </a:lnTo>
              <a:lnTo>
                <a:pt x="1078" y="360"/>
              </a:lnTo>
              <a:lnTo>
                <a:pt x="1108" y="270"/>
              </a:lnTo>
              <a:lnTo>
                <a:pt x="1078" y="195"/>
              </a:lnTo>
              <a:lnTo>
                <a:pt x="1108" y="45"/>
              </a:lnTo>
              <a:lnTo>
                <a:pt x="1003" y="75"/>
              </a:lnTo>
              <a:lnTo>
                <a:pt x="838" y="150"/>
              </a:lnTo>
              <a:lnTo>
                <a:pt x="748" y="75"/>
              </a:lnTo>
              <a:lnTo>
                <a:pt x="734" y="15"/>
              </a:lnTo>
              <a:lnTo>
                <a:pt x="674" y="0"/>
              </a:lnTo>
              <a:lnTo>
                <a:pt x="659" y="105"/>
              </a:lnTo>
              <a:lnTo>
                <a:pt x="554" y="90"/>
              </a:lnTo>
              <a:lnTo>
                <a:pt x="479" y="90"/>
              </a:lnTo>
              <a:lnTo>
                <a:pt x="449" y="45"/>
              </a:lnTo>
              <a:lnTo>
                <a:pt x="434" y="30"/>
              </a:lnTo>
              <a:lnTo>
                <a:pt x="389" y="45"/>
              </a:lnTo>
              <a:lnTo>
                <a:pt x="314" y="75"/>
              </a:lnTo>
              <a:lnTo>
                <a:pt x="254" y="270"/>
              </a:lnTo>
              <a:lnTo>
                <a:pt x="0" y="375"/>
              </a:lnTo>
              <a:lnTo>
                <a:pt x="150" y="570"/>
              </a:lnTo>
              <a:lnTo>
                <a:pt x="210" y="885"/>
              </a:lnTo>
              <a:lnTo>
                <a:pt x="284" y="930"/>
              </a:lnTo>
              <a:lnTo>
                <a:pt x="314" y="960"/>
              </a:lnTo>
              <a:lnTo>
                <a:pt x="329" y="975"/>
              </a:lnTo>
              <a:lnTo>
                <a:pt x="314" y="1005"/>
              </a:lnTo>
              <a:lnTo>
                <a:pt x="210" y="1020"/>
              </a:lnTo>
              <a:lnTo>
                <a:pt x="180" y="1110"/>
              </a:lnTo>
              <a:lnTo>
                <a:pt x="135" y="1245"/>
              </a:lnTo>
              <a:lnTo>
                <a:pt x="135" y="1335"/>
              </a:lnTo>
              <a:lnTo>
                <a:pt x="165" y="1395"/>
              </a:lnTo>
              <a:lnTo>
                <a:pt x="150" y="1425"/>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17</xdr:col>
      <xdr:colOff>38100</xdr:colOff>
      <xdr:row>43</xdr:row>
      <xdr:rowOff>28575</xdr:rowOff>
    </xdr:from>
    <xdr:to>
      <xdr:col>17</xdr:col>
      <xdr:colOff>361950</xdr:colOff>
      <xdr:row>46</xdr:row>
      <xdr:rowOff>9525</xdr:rowOff>
    </xdr:to>
    <xdr:sp macro="" textlink="">
      <xdr:nvSpPr>
        <xdr:cNvPr id="20" name="Freeform 19">
          <a:extLst>
            <a:ext uri="{FF2B5EF4-FFF2-40B4-BE49-F238E27FC236}">
              <a16:creationId xmlns:a16="http://schemas.microsoft.com/office/drawing/2014/main" id="{093C8210-7153-4C15-A0D7-26365AF729A2}"/>
            </a:ext>
          </a:extLst>
        </xdr:cNvPr>
        <xdr:cNvSpPr>
          <a:spLocks/>
        </xdr:cNvSpPr>
      </xdr:nvSpPr>
      <xdr:spPr bwMode="auto">
        <a:xfrm>
          <a:off x="10791825" y="7477125"/>
          <a:ext cx="323850" cy="495300"/>
        </a:xfrm>
        <a:custGeom>
          <a:avLst/>
          <a:gdLst>
            <a:gd name="T0" fmla="*/ 2147483646 w 509"/>
            <a:gd name="T1" fmla="*/ 2147483646 h 781"/>
            <a:gd name="T2" fmla="*/ 2147483646 w 509"/>
            <a:gd name="T3" fmla="*/ 2147483646 h 781"/>
            <a:gd name="T4" fmla="*/ 0 w 509"/>
            <a:gd name="T5" fmla="*/ 2147483646 h 781"/>
            <a:gd name="T6" fmla="*/ 2147483646 w 509"/>
            <a:gd name="T7" fmla="*/ 0 h 781"/>
            <a:gd name="T8" fmla="*/ 2147483646 w 509"/>
            <a:gd name="T9" fmla="*/ 2147483646 h 781"/>
            <a:gd name="T10" fmla="*/ 2147483646 w 509"/>
            <a:gd name="T11" fmla="*/ 2147483646 h 781"/>
            <a:gd name="T12" fmla="*/ 2147483646 w 509"/>
            <a:gd name="T13" fmla="*/ 2147483646 h 781"/>
            <a:gd name="T14" fmla="*/ 2147483646 w 509"/>
            <a:gd name="T15" fmla="*/ 2147483646 h 781"/>
            <a:gd name="T16" fmla="*/ 2147483646 w 509"/>
            <a:gd name="T17" fmla="*/ 2147483646 h 781"/>
            <a:gd name="T18" fmla="*/ 2147483646 w 509"/>
            <a:gd name="T19" fmla="*/ 2147483646 h 781"/>
            <a:gd name="T20" fmla="*/ 2147483646 w 509"/>
            <a:gd name="T21" fmla="*/ 2147483646 h 781"/>
            <a:gd name="T22" fmla="*/ 2147483646 w 509"/>
            <a:gd name="T23" fmla="*/ 2147483646 h 78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09" h="781">
              <a:moveTo>
                <a:pt x="299" y="766"/>
              </a:moveTo>
              <a:lnTo>
                <a:pt x="255" y="706"/>
              </a:lnTo>
              <a:lnTo>
                <a:pt x="0" y="75"/>
              </a:lnTo>
              <a:lnTo>
                <a:pt x="15" y="0"/>
              </a:lnTo>
              <a:lnTo>
                <a:pt x="135" y="45"/>
              </a:lnTo>
              <a:lnTo>
                <a:pt x="240" y="120"/>
              </a:lnTo>
              <a:lnTo>
                <a:pt x="344" y="315"/>
              </a:lnTo>
              <a:lnTo>
                <a:pt x="449" y="481"/>
              </a:lnTo>
              <a:lnTo>
                <a:pt x="509" y="736"/>
              </a:lnTo>
              <a:lnTo>
                <a:pt x="464" y="751"/>
              </a:lnTo>
              <a:lnTo>
                <a:pt x="464" y="781"/>
              </a:lnTo>
              <a:lnTo>
                <a:pt x="299" y="766"/>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17</xdr:col>
      <xdr:colOff>590550</xdr:colOff>
      <xdr:row>43</xdr:row>
      <xdr:rowOff>123825</xdr:rowOff>
    </xdr:from>
    <xdr:to>
      <xdr:col>18</xdr:col>
      <xdr:colOff>476250</xdr:colOff>
      <xdr:row>47</xdr:row>
      <xdr:rowOff>123825</xdr:rowOff>
    </xdr:to>
    <xdr:sp macro="" textlink="">
      <xdr:nvSpPr>
        <xdr:cNvPr id="21" name="Freeform 20">
          <a:extLst>
            <a:ext uri="{FF2B5EF4-FFF2-40B4-BE49-F238E27FC236}">
              <a16:creationId xmlns:a16="http://schemas.microsoft.com/office/drawing/2014/main" id="{B768933B-979B-4CFB-879D-AC4B007EA737}"/>
            </a:ext>
          </a:extLst>
        </xdr:cNvPr>
        <xdr:cNvSpPr>
          <a:spLocks/>
        </xdr:cNvSpPr>
      </xdr:nvSpPr>
      <xdr:spPr bwMode="auto">
        <a:xfrm>
          <a:off x="11344275" y="7572375"/>
          <a:ext cx="571500" cy="685800"/>
        </a:xfrm>
        <a:custGeom>
          <a:avLst/>
          <a:gdLst>
            <a:gd name="T0" fmla="*/ 2147483646 w 900"/>
            <a:gd name="T1" fmla="*/ 2147483646 h 1079"/>
            <a:gd name="T2" fmla="*/ 2147483646 w 900"/>
            <a:gd name="T3" fmla="*/ 2147483646 h 1079"/>
            <a:gd name="T4" fmla="*/ 2147483646 w 900"/>
            <a:gd name="T5" fmla="*/ 2147483646 h 1079"/>
            <a:gd name="T6" fmla="*/ 2147483646 w 900"/>
            <a:gd name="T7" fmla="*/ 2147483646 h 1079"/>
            <a:gd name="T8" fmla="*/ 2147483646 w 900"/>
            <a:gd name="T9" fmla="*/ 2147483646 h 1079"/>
            <a:gd name="T10" fmla="*/ 2147483646 w 900"/>
            <a:gd name="T11" fmla="*/ 2147483646 h 1079"/>
            <a:gd name="T12" fmla="*/ 2147483646 w 900"/>
            <a:gd name="T13" fmla="*/ 2147483646 h 1079"/>
            <a:gd name="T14" fmla="*/ 2147483646 w 900"/>
            <a:gd name="T15" fmla="*/ 2147483646 h 1079"/>
            <a:gd name="T16" fmla="*/ 2147483646 w 900"/>
            <a:gd name="T17" fmla="*/ 2147483646 h 1079"/>
            <a:gd name="T18" fmla="*/ 2147483646 w 900"/>
            <a:gd name="T19" fmla="*/ 0 h 1079"/>
            <a:gd name="T20" fmla="*/ 2147483646 w 900"/>
            <a:gd name="T21" fmla="*/ 0 h 1079"/>
            <a:gd name="T22" fmla="*/ 2147483646 w 900"/>
            <a:gd name="T23" fmla="*/ 2147483646 h 1079"/>
            <a:gd name="T24" fmla="*/ 2147483646 w 900"/>
            <a:gd name="T25" fmla="*/ 2147483646 h 1079"/>
            <a:gd name="T26" fmla="*/ 2147483646 w 900"/>
            <a:gd name="T27" fmla="*/ 2147483646 h 1079"/>
            <a:gd name="T28" fmla="*/ 2147483646 w 900"/>
            <a:gd name="T29" fmla="*/ 2147483646 h 1079"/>
            <a:gd name="T30" fmla="*/ 2147483646 w 900"/>
            <a:gd name="T31" fmla="*/ 2147483646 h 1079"/>
            <a:gd name="T32" fmla="*/ 2147483646 w 900"/>
            <a:gd name="T33" fmla="*/ 2147483646 h 1079"/>
            <a:gd name="T34" fmla="*/ 2147483646 w 900"/>
            <a:gd name="T35" fmla="*/ 2147483646 h 1079"/>
            <a:gd name="T36" fmla="*/ 0 w 900"/>
            <a:gd name="T37" fmla="*/ 2147483646 h 1079"/>
            <a:gd name="T38" fmla="*/ 2147483646 w 900"/>
            <a:gd name="T39" fmla="*/ 2147483646 h 1079"/>
            <a:gd name="T40" fmla="*/ 2147483646 w 900"/>
            <a:gd name="T41" fmla="*/ 2147483646 h 1079"/>
            <a:gd name="T42" fmla="*/ 2147483646 w 900"/>
            <a:gd name="T43" fmla="*/ 2147483646 h 1079"/>
            <a:gd name="T44" fmla="*/ 2147483646 w 900"/>
            <a:gd name="T45" fmla="*/ 2147483646 h 1079"/>
            <a:gd name="T46" fmla="*/ 2147483646 w 900"/>
            <a:gd name="T47" fmla="*/ 2147483646 h 1079"/>
            <a:gd name="T48" fmla="*/ 2147483646 w 900"/>
            <a:gd name="T49" fmla="*/ 2147483646 h 1079"/>
            <a:gd name="T50" fmla="*/ 2147483646 w 900"/>
            <a:gd name="T51" fmla="*/ 2147483646 h 1079"/>
            <a:gd name="T52" fmla="*/ 2147483646 w 900"/>
            <a:gd name="T53" fmla="*/ 2147483646 h 1079"/>
            <a:gd name="T54" fmla="*/ 2147483646 w 900"/>
            <a:gd name="T55" fmla="*/ 2147483646 h 1079"/>
            <a:gd name="T56" fmla="*/ 2147483646 w 900"/>
            <a:gd name="T57" fmla="*/ 2147483646 h 1079"/>
            <a:gd name="T58" fmla="*/ 2147483646 w 900"/>
            <a:gd name="T59" fmla="*/ 2147483646 h 1079"/>
            <a:gd name="T60" fmla="*/ 2147483646 w 900"/>
            <a:gd name="T61" fmla="*/ 2147483646 h 1079"/>
            <a:gd name="T62" fmla="*/ 2147483646 w 900"/>
            <a:gd name="T63" fmla="*/ 2147483646 h 1079"/>
            <a:gd name="T64" fmla="*/ 2147483646 w 900"/>
            <a:gd name="T65" fmla="*/ 2147483646 h 1079"/>
            <a:gd name="T66" fmla="*/ 2147483646 w 900"/>
            <a:gd name="T67" fmla="*/ 2147483646 h 1079"/>
            <a:gd name="T68" fmla="*/ 2147483646 w 900"/>
            <a:gd name="T69" fmla="*/ 2147483646 h 1079"/>
            <a:gd name="T70" fmla="*/ 2147483646 w 900"/>
            <a:gd name="T71" fmla="*/ 2147483646 h 1079"/>
            <a:gd name="T72" fmla="*/ 2147483646 w 900"/>
            <a:gd name="T73" fmla="*/ 2147483646 h 1079"/>
            <a:gd name="T74" fmla="*/ 2147483646 w 900"/>
            <a:gd name="T75" fmla="*/ 2147483646 h 1079"/>
            <a:gd name="T76" fmla="*/ 2147483646 w 900"/>
            <a:gd name="T77" fmla="*/ 2147483646 h 1079"/>
            <a:gd name="T78" fmla="*/ 2147483646 w 900"/>
            <a:gd name="T79" fmla="*/ 2147483646 h 1079"/>
            <a:gd name="T80" fmla="*/ 2147483646 w 900"/>
            <a:gd name="T81" fmla="*/ 2147483646 h 1079"/>
            <a:gd name="T82" fmla="*/ 2147483646 w 900"/>
            <a:gd name="T83" fmla="*/ 2147483646 h 1079"/>
            <a:gd name="T84" fmla="*/ 2147483646 w 900"/>
            <a:gd name="T85" fmla="*/ 2147483646 h 107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900" h="1079">
              <a:moveTo>
                <a:pt x="840" y="525"/>
              </a:moveTo>
              <a:lnTo>
                <a:pt x="900" y="405"/>
              </a:lnTo>
              <a:lnTo>
                <a:pt x="900" y="300"/>
              </a:lnTo>
              <a:lnTo>
                <a:pt x="825" y="150"/>
              </a:lnTo>
              <a:lnTo>
                <a:pt x="735" y="60"/>
              </a:lnTo>
              <a:lnTo>
                <a:pt x="660" y="90"/>
              </a:lnTo>
              <a:lnTo>
                <a:pt x="495" y="195"/>
              </a:lnTo>
              <a:lnTo>
                <a:pt x="285" y="90"/>
              </a:lnTo>
              <a:lnTo>
                <a:pt x="210" y="30"/>
              </a:lnTo>
              <a:lnTo>
                <a:pt x="180" y="0"/>
              </a:lnTo>
              <a:lnTo>
                <a:pt x="135" y="0"/>
              </a:lnTo>
              <a:lnTo>
                <a:pt x="90" y="165"/>
              </a:lnTo>
              <a:lnTo>
                <a:pt x="135" y="300"/>
              </a:lnTo>
              <a:lnTo>
                <a:pt x="135" y="450"/>
              </a:lnTo>
              <a:lnTo>
                <a:pt x="180" y="659"/>
              </a:lnTo>
              <a:lnTo>
                <a:pt x="150" y="764"/>
              </a:lnTo>
              <a:lnTo>
                <a:pt x="90" y="854"/>
              </a:lnTo>
              <a:lnTo>
                <a:pt x="60" y="929"/>
              </a:lnTo>
              <a:lnTo>
                <a:pt x="0" y="1079"/>
              </a:lnTo>
              <a:lnTo>
                <a:pt x="75" y="1049"/>
              </a:lnTo>
              <a:lnTo>
                <a:pt x="75" y="1004"/>
              </a:lnTo>
              <a:lnTo>
                <a:pt x="90" y="974"/>
              </a:lnTo>
              <a:lnTo>
                <a:pt x="120" y="959"/>
              </a:lnTo>
              <a:lnTo>
                <a:pt x="165" y="974"/>
              </a:lnTo>
              <a:lnTo>
                <a:pt x="240" y="884"/>
              </a:lnTo>
              <a:lnTo>
                <a:pt x="285" y="899"/>
              </a:lnTo>
              <a:lnTo>
                <a:pt x="300" y="929"/>
              </a:lnTo>
              <a:lnTo>
                <a:pt x="270" y="944"/>
              </a:lnTo>
              <a:lnTo>
                <a:pt x="225" y="1004"/>
              </a:lnTo>
              <a:lnTo>
                <a:pt x="210" y="1004"/>
              </a:lnTo>
              <a:lnTo>
                <a:pt x="240" y="1019"/>
              </a:lnTo>
              <a:lnTo>
                <a:pt x="315" y="1004"/>
              </a:lnTo>
              <a:lnTo>
                <a:pt x="330" y="974"/>
              </a:lnTo>
              <a:lnTo>
                <a:pt x="375" y="944"/>
              </a:lnTo>
              <a:lnTo>
                <a:pt x="390" y="899"/>
              </a:lnTo>
              <a:lnTo>
                <a:pt x="435" y="884"/>
              </a:lnTo>
              <a:lnTo>
                <a:pt x="495" y="854"/>
              </a:lnTo>
              <a:lnTo>
                <a:pt x="645" y="824"/>
              </a:lnTo>
              <a:lnTo>
                <a:pt x="750" y="779"/>
              </a:lnTo>
              <a:lnTo>
                <a:pt x="810" y="719"/>
              </a:lnTo>
              <a:lnTo>
                <a:pt x="795" y="629"/>
              </a:lnTo>
              <a:lnTo>
                <a:pt x="795" y="569"/>
              </a:lnTo>
              <a:lnTo>
                <a:pt x="840" y="525"/>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17</xdr:col>
      <xdr:colOff>666750</xdr:colOff>
      <xdr:row>42</xdr:row>
      <xdr:rowOff>47625</xdr:rowOff>
    </xdr:from>
    <xdr:to>
      <xdr:col>18</xdr:col>
      <xdr:colOff>428625</xdr:colOff>
      <xdr:row>44</xdr:row>
      <xdr:rowOff>76200</xdr:rowOff>
    </xdr:to>
    <xdr:sp macro="" textlink="">
      <xdr:nvSpPr>
        <xdr:cNvPr id="22" name="Freeform 21">
          <a:extLst>
            <a:ext uri="{FF2B5EF4-FFF2-40B4-BE49-F238E27FC236}">
              <a16:creationId xmlns:a16="http://schemas.microsoft.com/office/drawing/2014/main" id="{F3BCE1FF-041D-47D3-91F2-9AF3FE3BBA6A}"/>
            </a:ext>
          </a:extLst>
        </xdr:cNvPr>
        <xdr:cNvSpPr>
          <a:spLocks/>
        </xdr:cNvSpPr>
      </xdr:nvSpPr>
      <xdr:spPr bwMode="auto">
        <a:xfrm>
          <a:off x="11420475" y="7324725"/>
          <a:ext cx="447675" cy="371475"/>
        </a:xfrm>
        <a:custGeom>
          <a:avLst/>
          <a:gdLst>
            <a:gd name="T0" fmla="*/ 2147483646 w 699"/>
            <a:gd name="T1" fmla="*/ 2147483646 h 580"/>
            <a:gd name="T2" fmla="*/ 2147483646 w 699"/>
            <a:gd name="T3" fmla="*/ 2147483646 h 580"/>
            <a:gd name="T4" fmla="*/ 2147483646 w 699"/>
            <a:gd name="T5" fmla="*/ 2147483646 h 580"/>
            <a:gd name="T6" fmla="*/ 2147483646 w 699"/>
            <a:gd name="T7" fmla="*/ 2147483646 h 580"/>
            <a:gd name="T8" fmla="*/ 2147483646 w 699"/>
            <a:gd name="T9" fmla="*/ 2147483646 h 580"/>
            <a:gd name="T10" fmla="*/ 2147483646 w 699"/>
            <a:gd name="T11" fmla="*/ 2147483646 h 580"/>
            <a:gd name="T12" fmla="*/ 2147483646 w 699"/>
            <a:gd name="T13" fmla="*/ 2147483646 h 580"/>
            <a:gd name="T14" fmla="*/ 2147483646 w 699"/>
            <a:gd name="T15" fmla="*/ 0 h 580"/>
            <a:gd name="T16" fmla="*/ 2147483646 w 699"/>
            <a:gd name="T17" fmla="*/ 2147483646 h 580"/>
            <a:gd name="T18" fmla="*/ 2147483646 w 699"/>
            <a:gd name="T19" fmla="*/ 2147483646 h 580"/>
            <a:gd name="T20" fmla="*/ 2147483646 w 699"/>
            <a:gd name="T21" fmla="*/ 2147483646 h 580"/>
            <a:gd name="T22" fmla="*/ 2147483646 w 699"/>
            <a:gd name="T23" fmla="*/ 2147483646 h 580"/>
            <a:gd name="T24" fmla="*/ 2147483646 w 699"/>
            <a:gd name="T25" fmla="*/ 2147483646 h 580"/>
            <a:gd name="T26" fmla="*/ 2147483646 w 699"/>
            <a:gd name="T27" fmla="*/ 2147483646 h 580"/>
            <a:gd name="T28" fmla="*/ 0 w 699"/>
            <a:gd name="T29" fmla="*/ 2147483646 h 580"/>
            <a:gd name="T30" fmla="*/ 2147483646 w 699"/>
            <a:gd name="T31" fmla="*/ 2147483646 h 580"/>
            <a:gd name="T32" fmla="*/ 2147483646 w 699"/>
            <a:gd name="T33" fmla="*/ 2147483646 h 580"/>
            <a:gd name="T34" fmla="*/ 2147483646 w 699"/>
            <a:gd name="T35" fmla="*/ 2147483646 h 580"/>
            <a:gd name="T36" fmla="*/ 2147483646 w 699"/>
            <a:gd name="T37" fmla="*/ 2147483646 h 580"/>
            <a:gd name="T38" fmla="*/ 2147483646 w 699"/>
            <a:gd name="T39" fmla="*/ 2147483646 h 580"/>
            <a:gd name="T40" fmla="*/ 2147483646 w 699"/>
            <a:gd name="T41" fmla="*/ 2147483646 h 580"/>
            <a:gd name="T42" fmla="*/ 2147483646 w 699"/>
            <a:gd name="T43" fmla="*/ 2147483646 h 580"/>
            <a:gd name="T44" fmla="*/ 2147483646 w 699"/>
            <a:gd name="T45" fmla="*/ 2147483646 h 580"/>
            <a:gd name="T46" fmla="*/ 2147483646 w 699"/>
            <a:gd name="T47" fmla="*/ 2147483646 h 580"/>
            <a:gd name="T48" fmla="*/ 2147483646 w 699"/>
            <a:gd name="T49" fmla="*/ 2147483646 h 580"/>
            <a:gd name="T50" fmla="*/ 2147483646 w 699"/>
            <a:gd name="T51" fmla="*/ 2147483646 h 58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699" h="580">
              <a:moveTo>
                <a:pt x="640" y="238"/>
              </a:moveTo>
              <a:lnTo>
                <a:pt x="491" y="119"/>
              </a:lnTo>
              <a:lnTo>
                <a:pt x="431" y="149"/>
              </a:lnTo>
              <a:lnTo>
                <a:pt x="357" y="134"/>
              </a:lnTo>
              <a:lnTo>
                <a:pt x="268" y="59"/>
              </a:lnTo>
              <a:lnTo>
                <a:pt x="208" y="59"/>
              </a:lnTo>
              <a:lnTo>
                <a:pt x="164" y="15"/>
              </a:lnTo>
              <a:lnTo>
                <a:pt x="134" y="0"/>
              </a:lnTo>
              <a:lnTo>
                <a:pt x="119" y="15"/>
              </a:lnTo>
              <a:lnTo>
                <a:pt x="74" y="30"/>
              </a:lnTo>
              <a:lnTo>
                <a:pt x="74" y="59"/>
              </a:lnTo>
              <a:lnTo>
                <a:pt x="74" y="74"/>
              </a:lnTo>
              <a:lnTo>
                <a:pt x="74" y="193"/>
              </a:lnTo>
              <a:lnTo>
                <a:pt x="30" y="208"/>
              </a:lnTo>
              <a:lnTo>
                <a:pt x="0" y="253"/>
              </a:lnTo>
              <a:lnTo>
                <a:pt x="15" y="297"/>
              </a:lnTo>
              <a:lnTo>
                <a:pt x="15" y="387"/>
              </a:lnTo>
              <a:lnTo>
                <a:pt x="59" y="387"/>
              </a:lnTo>
              <a:lnTo>
                <a:pt x="89" y="416"/>
              </a:lnTo>
              <a:lnTo>
                <a:pt x="164" y="476"/>
              </a:lnTo>
              <a:lnTo>
                <a:pt x="372" y="580"/>
              </a:lnTo>
              <a:lnTo>
                <a:pt x="535" y="476"/>
              </a:lnTo>
              <a:lnTo>
                <a:pt x="610" y="446"/>
              </a:lnTo>
              <a:lnTo>
                <a:pt x="699" y="535"/>
              </a:lnTo>
              <a:lnTo>
                <a:pt x="684" y="357"/>
              </a:lnTo>
              <a:lnTo>
                <a:pt x="640" y="238"/>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13</xdr:col>
      <xdr:colOff>495300</xdr:colOff>
      <xdr:row>36</xdr:row>
      <xdr:rowOff>152400</xdr:rowOff>
    </xdr:from>
    <xdr:to>
      <xdr:col>14</xdr:col>
      <xdr:colOff>657225</xdr:colOff>
      <xdr:row>41</xdr:row>
      <xdr:rowOff>76200</xdr:rowOff>
    </xdr:to>
    <xdr:sp macro="" textlink="">
      <xdr:nvSpPr>
        <xdr:cNvPr id="23" name="Freeform 22">
          <a:extLst>
            <a:ext uri="{FF2B5EF4-FFF2-40B4-BE49-F238E27FC236}">
              <a16:creationId xmlns:a16="http://schemas.microsoft.com/office/drawing/2014/main" id="{28D7C793-CB8D-4F5E-B357-84D3D407B9FD}"/>
            </a:ext>
          </a:extLst>
        </xdr:cNvPr>
        <xdr:cNvSpPr>
          <a:spLocks/>
        </xdr:cNvSpPr>
      </xdr:nvSpPr>
      <xdr:spPr bwMode="auto">
        <a:xfrm>
          <a:off x="8505825" y="6400800"/>
          <a:ext cx="847725" cy="781050"/>
        </a:xfrm>
        <a:custGeom>
          <a:avLst/>
          <a:gdLst>
            <a:gd name="T0" fmla="*/ 2147483646 w 1331"/>
            <a:gd name="T1" fmla="*/ 2147483646 h 1228"/>
            <a:gd name="T2" fmla="*/ 2147483646 w 1331"/>
            <a:gd name="T3" fmla="*/ 2147483646 h 1228"/>
            <a:gd name="T4" fmla="*/ 2147483646 w 1331"/>
            <a:gd name="T5" fmla="*/ 2147483646 h 1228"/>
            <a:gd name="T6" fmla="*/ 2147483646 w 1331"/>
            <a:gd name="T7" fmla="*/ 2147483646 h 1228"/>
            <a:gd name="T8" fmla="*/ 2147483646 w 1331"/>
            <a:gd name="T9" fmla="*/ 2147483646 h 1228"/>
            <a:gd name="T10" fmla="*/ 2147483646 w 1331"/>
            <a:gd name="T11" fmla="*/ 2147483646 h 1228"/>
            <a:gd name="T12" fmla="*/ 2147483646 w 1331"/>
            <a:gd name="T13" fmla="*/ 2147483646 h 1228"/>
            <a:gd name="T14" fmla="*/ 2147483646 w 1331"/>
            <a:gd name="T15" fmla="*/ 2147483646 h 1228"/>
            <a:gd name="T16" fmla="*/ 2147483646 w 1331"/>
            <a:gd name="T17" fmla="*/ 2147483646 h 1228"/>
            <a:gd name="T18" fmla="*/ 2147483646 w 1331"/>
            <a:gd name="T19" fmla="*/ 2147483646 h 1228"/>
            <a:gd name="T20" fmla="*/ 2147483646 w 1331"/>
            <a:gd name="T21" fmla="*/ 2147483646 h 1228"/>
            <a:gd name="T22" fmla="*/ 2147483646 w 1331"/>
            <a:gd name="T23" fmla="*/ 2147483646 h 1228"/>
            <a:gd name="T24" fmla="*/ 2147483646 w 1331"/>
            <a:gd name="T25" fmla="*/ 2147483646 h 1228"/>
            <a:gd name="T26" fmla="*/ 2147483646 w 1331"/>
            <a:gd name="T27" fmla="*/ 2147483646 h 1228"/>
            <a:gd name="T28" fmla="*/ 2147483646 w 1331"/>
            <a:gd name="T29" fmla="*/ 2147483646 h 1228"/>
            <a:gd name="T30" fmla="*/ 2147483646 w 1331"/>
            <a:gd name="T31" fmla="*/ 2147483646 h 1228"/>
            <a:gd name="T32" fmla="*/ 2147483646 w 1331"/>
            <a:gd name="T33" fmla="*/ 2147483646 h 1228"/>
            <a:gd name="T34" fmla="*/ 2147483646 w 1331"/>
            <a:gd name="T35" fmla="*/ 2147483646 h 1228"/>
            <a:gd name="T36" fmla="*/ 2147483646 w 1331"/>
            <a:gd name="T37" fmla="*/ 2147483646 h 1228"/>
            <a:gd name="T38" fmla="*/ 2147483646 w 1331"/>
            <a:gd name="T39" fmla="*/ 2147483646 h 1228"/>
            <a:gd name="T40" fmla="*/ 2147483646 w 1331"/>
            <a:gd name="T41" fmla="*/ 2147483646 h 1228"/>
            <a:gd name="T42" fmla="*/ 2147483646 w 1331"/>
            <a:gd name="T43" fmla="*/ 2147483646 h 1228"/>
            <a:gd name="T44" fmla="*/ 2147483646 w 1331"/>
            <a:gd name="T45" fmla="*/ 2147483646 h 1228"/>
            <a:gd name="T46" fmla="*/ 2147483646 w 1331"/>
            <a:gd name="T47" fmla="*/ 2147483646 h 1228"/>
            <a:gd name="T48" fmla="*/ 2147483646 w 1331"/>
            <a:gd name="T49" fmla="*/ 2147483646 h 1228"/>
            <a:gd name="T50" fmla="*/ 2147483646 w 1331"/>
            <a:gd name="T51" fmla="*/ 0 h 1228"/>
            <a:gd name="T52" fmla="*/ 2147483646 w 1331"/>
            <a:gd name="T53" fmla="*/ 2147483646 h 1228"/>
            <a:gd name="T54" fmla="*/ 2147483646 w 1331"/>
            <a:gd name="T55" fmla="*/ 2147483646 h 1228"/>
            <a:gd name="T56" fmla="*/ 2147483646 w 1331"/>
            <a:gd name="T57" fmla="*/ 2147483646 h 1228"/>
            <a:gd name="T58" fmla="*/ 2147483646 w 1331"/>
            <a:gd name="T59" fmla="*/ 2147483646 h 1228"/>
            <a:gd name="T60" fmla="*/ 2147483646 w 1331"/>
            <a:gd name="T61" fmla="*/ 2147483646 h 1228"/>
            <a:gd name="T62" fmla="*/ 2147483646 w 1331"/>
            <a:gd name="T63" fmla="*/ 2147483646 h 1228"/>
            <a:gd name="T64" fmla="*/ 2147483646 w 1331"/>
            <a:gd name="T65" fmla="*/ 2147483646 h 1228"/>
            <a:gd name="T66" fmla="*/ 2147483646 w 1331"/>
            <a:gd name="T67" fmla="*/ 2147483646 h 1228"/>
            <a:gd name="T68" fmla="*/ 0 w 1331"/>
            <a:gd name="T69" fmla="*/ 2147483646 h 1228"/>
            <a:gd name="T70" fmla="*/ 2147483646 w 1331"/>
            <a:gd name="T71" fmla="*/ 2147483646 h 1228"/>
            <a:gd name="T72" fmla="*/ 2147483646 w 1331"/>
            <a:gd name="T73" fmla="*/ 2147483646 h 1228"/>
            <a:gd name="T74" fmla="*/ 2147483646 w 1331"/>
            <a:gd name="T75" fmla="*/ 2147483646 h 1228"/>
            <a:gd name="T76" fmla="*/ 2147483646 w 1331"/>
            <a:gd name="T77" fmla="*/ 2147483646 h 1228"/>
            <a:gd name="T78" fmla="*/ 2147483646 w 1331"/>
            <a:gd name="T79" fmla="*/ 2147483646 h 122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1331" h="1228">
              <a:moveTo>
                <a:pt x="374" y="1183"/>
              </a:moveTo>
              <a:lnTo>
                <a:pt x="494" y="1228"/>
              </a:lnTo>
              <a:lnTo>
                <a:pt x="613" y="1213"/>
              </a:lnTo>
              <a:lnTo>
                <a:pt x="778" y="1153"/>
              </a:lnTo>
              <a:lnTo>
                <a:pt x="972" y="1063"/>
              </a:lnTo>
              <a:lnTo>
                <a:pt x="1062" y="1018"/>
              </a:lnTo>
              <a:lnTo>
                <a:pt x="1107" y="988"/>
              </a:lnTo>
              <a:lnTo>
                <a:pt x="1122" y="943"/>
              </a:lnTo>
              <a:lnTo>
                <a:pt x="1122" y="809"/>
              </a:lnTo>
              <a:lnTo>
                <a:pt x="1152" y="749"/>
              </a:lnTo>
              <a:lnTo>
                <a:pt x="1196" y="719"/>
              </a:lnTo>
              <a:lnTo>
                <a:pt x="1316" y="719"/>
              </a:lnTo>
              <a:lnTo>
                <a:pt x="1331" y="494"/>
              </a:lnTo>
              <a:lnTo>
                <a:pt x="1316" y="434"/>
              </a:lnTo>
              <a:lnTo>
                <a:pt x="1271" y="404"/>
              </a:lnTo>
              <a:lnTo>
                <a:pt x="1211" y="300"/>
              </a:lnTo>
              <a:lnTo>
                <a:pt x="1166" y="195"/>
              </a:lnTo>
              <a:lnTo>
                <a:pt x="972" y="195"/>
              </a:lnTo>
              <a:lnTo>
                <a:pt x="823" y="270"/>
              </a:lnTo>
              <a:lnTo>
                <a:pt x="763" y="314"/>
              </a:lnTo>
              <a:lnTo>
                <a:pt x="643" y="359"/>
              </a:lnTo>
              <a:lnTo>
                <a:pt x="494" y="344"/>
              </a:lnTo>
              <a:lnTo>
                <a:pt x="538" y="255"/>
              </a:lnTo>
              <a:lnTo>
                <a:pt x="553" y="150"/>
              </a:lnTo>
              <a:lnTo>
                <a:pt x="494" y="15"/>
              </a:lnTo>
              <a:lnTo>
                <a:pt x="359" y="0"/>
              </a:lnTo>
              <a:lnTo>
                <a:pt x="254" y="45"/>
              </a:lnTo>
              <a:lnTo>
                <a:pt x="179" y="210"/>
              </a:lnTo>
              <a:lnTo>
                <a:pt x="179" y="329"/>
              </a:lnTo>
              <a:lnTo>
                <a:pt x="165" y="404"/>
              </a:lnTo>
              <a:lnTo>
                <a:pt x="105" y="464"/>
              </a:lnTo>
              <a:lnTo>
                <a:pt x="75" y="524"/>
              </a:lnTo>
              <a:lnTo>
                <a:pt x="45" y="629"/>
              </a:lnTo>
              <a:lnTo>
                <a:pt x="45" y="734"/>
              </a:lnTo>
              <a:lnTo>
                <a:pt x="0" y="824"/>
              </a:lnTo>
              <a:lnTo>
                <a:pt x="30" y="914"/>
              </a:lnTo>
              <a:lnTo>
                <a:pt x="105" y="973"/>
              </a:lnTo>
              <a:lnTo>
                <a:pt x="179" y="1003"/>
              </a:lnTo>
              <a:lnTo>
                <a:pt x="284" y="1003"/>
              </a:lnTo>
              <a:lnTo>
                <a:pt x="374" y="1183"/>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12</xdr:col>
      <xdr:colOff>428625</xdr:colOff>
      <xdr:row>38</xdr:row>
      <xdr:rowOff>104775</xdr:rowOff>
    </xdr:from>
    <xdr:to>
      <xdr:col>14</xdr:col>
      <xdr:colOff>76200</xdr:colOff>
      <xdr:row>45</xdr:row>
      <xdr:rowOff>104775</xdr:rowOff>
    </xdr:to>
    <xdr:sp macro="" textlink="">
      <xdr:nvSpPr>
        <xdr:cNvPr id="24" name="Freeform 23">
          <a:extLst>
            <a:ext uri="{FF2B5EF4-FFF2-40B4-BE49-F238E27FC236}">
              <a16:creationId xmlns:a16="http://schemas.microsoft.com/office/drawing/2014/main" id="{A01E44C4-A84D-479B-A20F-1EFDB7CF7070}"/>
            </a:ext>
          </a:extLst>
        </xdr:cNvPr>
        <xdr:cNvSpPr>
          <a:spLocks/>
        </xdr:cNvSpPr>
      </xdr:nvSpPr>
      <xdr:spPr bwMode="auto">
        <a:xfrm>
          <a:off x="7753350" y="6696075"/>
          <a:ext cx="1019175" cy="1200150"/>
        </a:xfrm>
        <a:custGeom>
          <a:avLst/>
          <a:gdLst>
            <a:gd name="T0" fmla="*/ 2147483646 w 1601"/>
            <a:gd name="T1" fmla="*/ 2147483646 h 1887"/>
            <a:gd name="T2" fmla="*/ 2147483646 w 1601"/>
            <a:gd name="T3" fmla="*/ 2147483646 h 1887"/>
            <a:gd name="T4" fmla="*/ 2147483646 w 1601"/>
            <a:gd name="T5" fmla="*/ 2147483646 h 1887"/>
            <a:gd name="T6" fmla="*/ 2147483646 w 1601"/>
            <a:gd name="T7" fmla="*/ 2147483646 h 1887"/>
            <a:gd name="T8" fmla="*/ 2147483646 w 1601"/>
            <a:gd name="T9" fmla="*/ 2147483646 h 1887"/>
            <a:gd name="T10" fmla="*/ 2147483646 w 1601"/>
            <a:gd name="T11" fmla="*/ 2147483646 h 1887"/>
            <a:gd name="T12" fmla="*/ 2147483646 w 1601"/>
            <a:gd name="T13" fmla="*/ 2147483646 h 1887"/>
            <a:gd name="T14" fmla="*/ 2147483646 w 1601"/>
            <a:gd name="T15" fmla="*/ 2147483646 h 1887"/>
            <a:gd name="T16" fmla="*/ 2147483646 w 1601"/>
            <a:gd name="T17" fmla="*/ 2147483646 h 1887"/>
            <a:gd name="T18" fmla="*/ 2147483646 w 1601"/>
            <a:gd name="T19" fmla="*/ 2147483646 h 1887"/>
            <a:gd name="T20" fmla="*/ 2147483646 w 1601"/>
            <a:gd name="T21" fmla="*/ 2147483646 h 1887"/>
            <a:gd name="T22" fmla="*/ 2147483646 w 1601"/>
            <a:gd name="T23" fmla="*/ 2147483646 h 1887"/>
            <a:gd name="T24" fmla="*/ 2147483646 w 1601"/>
            <a:gd name="T25" fmla="*/ 2147483646 h 1887"/>
            <a:gd name="T26" fmla="*/ 2147483646 w 1601"/>
            <a:gd name="T27" fmla="*/ 2147483646 h 1887"/>
            <a:gd name="T28" fmla="*/ 0 w 1601"/>
            <a:gd name="T29" fmla="*/ 2147483646 h 1887"/>
            <a:gd name="T30" fmla="*/ 2147483646 w 1601"/>
            <a:gd name="T31" fmla="*/ 2147483646 h 1887"/>
            <a:gd name="T32" fmla="*/ 2147483646 w 1601"/>
            <a:gd name="T33" fmla="*/ 2147483646 h 1887"/>
            <a:gd name="T34" fmla="*/ 2147483646 w 1601"/>
            <a:gd name="T35" fmla="*/ 2147483646 h 1887"/>
            <a:gd name="T36" fmla="*/ 2147483646 w 1601"/>
            <a:gd name="T37" fmla="*/ 2147483646 h 1887"/>
            <a:gd name="T38" fmla="*/ 2147483646 w 1601"/>
            <a:gd name="T39" fmla="*/ 2147483646 h 1887"/>
            <a:gd name="T40" fmla="*/ 2147483646 w 1601"/>
            <a:gd name="T41" fmla="*/ 2147483646 h 1887"/>
            <a:gd name="T42" fmla="*/ 2147483646 w 1601"/>
            <a:gd name="T43" fmla="*/ 2147483646 h 1887"/>
            <a:gd name="T44" fmla="*/ 2147483646 w 1601"/>
            <a:gd name="T45" fmla="*/ 2147483646 h 1887"/>
            <a:gd name="T46" fmla="*/ 2147483646 w 1601"/>
            <a:gd name="T47" fmla="*/ 2147483646 h 1887"/>
            <a:gd name="T48" fmla="*/ 2147483646 w 1601"/>
            <a:gd name="T49" fmla="*/ 2147483646 h 1887"/>
            <a:gd name="T50" fmla="*/ 2147483646 w 1601"/>
            <a:gd name="T51" fmla="*/ 2147483646 h 1887"/>
            <a:gd name="T52" fmla="*/ 2147483646 w 1601"/>
            <a:gd name="T53" fmla="*/ 2147483646 h 1887"/>
            <a:gd name="T54" fmla="*/ 2147483646 w 1601"/>
            <a:gd name="T55" fmla="*/ 2147483646 h 1887"/>
            <a:gd name="T56" fmla="*/ 2147483646 w 1601"/>
            <a:gd name="T57" fmla="*/ 2147483646 h 1887"/>
            <a:gd name="T58" fmla="*/ 2147483646 w 1601"/>
            <a:gd name="T59" fmla="*/ 2147483646 h 1887"/>
            <a:gd name="T60" fmla="*/ 2147483646 w 1601"/>
            <a:gd name="T61" fmla="*/ 2147483646 h 1887"/>
            <a:gd name="T62" fmla="*/ 2147483646 w 1601"/>
            <a:gd name="T63" fmla="*/ 2147483646 h 1887"/>
            <a:gd name="T64" fmla="*/ 2147483646 w 1601"/>
            <a:gd name="T65" fmla="*/ 2147483646 h 1887"/>
            <a:gd name="T66" fmla="*/ 2147483646 w 1601"/>
            <a:gd name="T67" fmla="*/ 2147483646 h 1887"/>
            <a:gd name="T68" fmla="*/ 2147483646 w 1601"/>
            <a:gd name="T69" fmla="*/ 2147483646 h 1887"/>
            <a:gd name="T70" fmla="*/ 2147483646 w 1601"/>
            <a:gd name="T71" fmla="*/ 2147483646 h 1887"/>
            <a:gd name="T72" fmla="*/ 2147483646 w 1601"/>
            <a:gd name="T73" fmla="*/ 2147483646 h 1887"/>
            <a:gd name="T74" fmla="*/ 2147483646 w 1601"/>
            <a:gd name="T75" fmla="*/ 2147483646 h 1887"/>
            <a:gd name="T76" fmla="*/ 2147483646 w 1601"/>
            <a:gd name="T77" fmla="*/ 2147483646 h 188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601" h="1887">
              <a:moveTo>
                <a:pt x="733" y="1722"/>
              </a:moveTo>
              <a:lnTo>
                <a:pt x="688" y="1737"/>
              </a:lnTo>
              <a:lnTo>
                <a:pt x="658" y="1767"/>
              </a:lnTo>
              <a:lnTo>
                <a:pt x="628" y="1827"/>
              </a:lnTo>
              <a:lnTo>
                <a:pt x="554" y="1827"/>
              </a:lnTo>
              <a:lnTo>
                <a:pt x="539" y="1857"/>
              </a:lnTo>
              <a:lnTo>
                <a:pt x="524" y="1887"/>
              </a:lnTo>
              <a:lnTo>
                <a:pt x="509" y="1872"/>
              </a:lnTo>
              <a:lnTo>
                <a:pt x="449" y="1797"/>
              </a:lnTo>
              <a:lnTo>
                <a:pt x="389" y="1737"/>
              </a:lnTo>
              <a:lnTo>
                <a:pt x="374" y="1692"/>
              </a:lnTo>
              <a:lnTo>
                <a:pt x="404" y="1573"/>
              </a:lnTo>
              <a:lnTo>
                <a:pt x="389" y="1453"/>
              </a:lnTo>
              <a:lnTo>
                <a:pt x="389" y="1228"/>
              </a:lnTo>
              <a:lnTo>
                <a:pt x="449" y="1138"/>
              </a:lnTo>
              <a:lnTo>
                <a:pt x="494" y="1123"/>
              </a:lnTo>
              <a:lnTo>
                <a:pt x="509" y="1123"/>
              </a:lnTo>
              <a:lnTo>
                <a:pt x="524" y="1108"/>
              </a:lnTo>
              <a:lnTo>
                <a:pt x="509" y="1093"/>
              </a:lnTo>
              <a:lnTo>
                <a:pt x="464" y="1048"/>
              </a:lnTo>
              <a:lnTo>
                <a:pt x="434" y="958"/>
              </a:lnTo>
              <a:lnTo>
                <a:pt x="359" y="794"/>
              </a:lnTo>
              <a:lnTo>
                <a:pt x="314" y="674"/>
              </a:lnTo>
              <a:lnTo>
                <a:pt x="254" y="599"/>
              </a:lnTo>
              <a:lnTo>
                <a:pt x="150" y="569"/>
              </a:lnTo>
              <a:lnTo>
                <a:pt x="135" y="509"/>
              </a:lnTo>
              <a:lnTo>
                <a:pt x="120" y="494"/>
              </a:lnTo>
              <a:lnTo>
                <a:pt x="45" y="479"/>
              </a:lnTo>
              <a:lnTo>
                <a:pt x="0" y="434"/>
              </a:lnTo>
              <a:lnTo>
                <a:pt x="0" y="389"/>
              </a:lnTo>
              <a:lnTo>
                <a:pt x="45" y="374"/>
              </a:lnTo>
              <a:lnTo>
                <a:pt x="120" y="359"/>
              </a:lnTo>
              <a:lnTo>
                <a:pt x="180" y="315"/>
              </a:lnTo>
              <a:lnTo>
                <a:pt x="224" y="315"/>
              </a:lnTo>
              <a:lnTo>
                <a:pt x="269" y="329"/>
              </a:lnTo>
              <a:lnTo>
                <a:pt x="314" y="315"/>
              </a:lnTo>
              <a:lnTo>
                <a:pt x="344" y="240"/>
              </a:lnTo>
              <a:lnTo>
                <a:pt x="419" y="240"/>
              </a:lnTo>
              <a:lnTo>
                <a:pt x="389" y="45"/>
              </a:lnTo>
              <a:lnTo>
                <a:pt x="449" y="30"/>
              </a:lnTo>
              <a:lnTo>
                <a:pt x="494" y="0"/>
              </a:lnTo>
              <a:lnTo>
                <a:pt x="539" y="15"/>
              </a:lnTo>
              <a:lnTo>
                <a:pt x="554" y="60"/>
              </a:lnTo>
              <a:lnTo>
                <a:pt x="539" y="105"/>
              </a:lnTo>
              <a:lnTo>
                <a:pt x="599" y="165"/>
              </a:lnTo>
              <a:lnTo>
                <a:pt x="703" y="135"/>
              </a:lnTo>
              <a:lnTo>
                <a:pt x="793" y="180"/>
              </a:lnTo>
              <a:lnTo>
                <a:pt x="898" y="195"/>
              </a:lnTo>
              <a:lnTo>
                <a:pt x="943" y="195"/>
              </a:lnTo>
              <a:lnTo>
                <a:pt x="1002" y="240"/>
              </a:lnTo>
              <a:lnTo>
                <a:pt x="1077" y="329"/>
              </a:lnTo>
              <a:lnTo>
                <a:pt x="1182" y="359"/>
              </a:lnTo>
              <a:lnTo>
                <a:pt x="1212" y="449"/>
              </a:lnTo>
              <a:lnTo>
                <a:pt x="1287" y="509"/>
              </a:lnTo>
              <a:lnTo>
                <a:pt x="1362" y="539"/>
              </a:lnTo>
              <a:lnTo>
                <a:pt x="1466" y="539"/>
              </a:lnTo>
              <a:lnTo>
                <a:pt x="1556" y="719"/>
              </a:lnTo>
              <a:lnTo>
                <a:pt x="1571" y="899"/>
              </a:lnTo>
              <a:lnTo>
                <a:pt x="1556" y="944"/>
              </a:lnTo>
              <a:lnTo>
                <a:pt x="1556" y="1018"/>
              </a:lnTo>
              <a:lnTo>
                <a:pt x="1601" y="1093"/>
              </a:lnTo>
              <a:lnTo>
                <a:pt x="1586" y="1153"/>
              </a:lnTo>
              <a:lnTo>
                <a:pt x="1541" y="1168"/>
              </a:lnTo>
              <a:lnTo>
                <a:pt x="1451" y="1123"/>
              </a:lnTo>
              <a:lnTo>
                <a:pt x="1227" y="1123"/>
              </a:lnTo>
              <a:lnTo>
                <a:pt x="1182" y="1213"/>
              </a:lnTo>
              <a:lnTo>
                <a:pt x="1077" y="1273"/>
              </a:lnTo>
              <a:lnTo>
                <a:pt x="1122" y="1378"/>
              </a:lnTo>
              <a:lnTo>
                <a:pt x="1137" y="1423"/>
              </a:lnTo>
              <a:lnTo>
                <a:pt x="1107" y="1468"/>
              </a:lnTo>
              <a:lnTo>
                <a:pt x="1107" y="1528"/>
              </a:lnTo>
              <a:lnTo>
                <a:pt x="1152" y="1573"/>
              </a:lnTo>
              <a:lnTo>
                <a:pt x="1182" y="1587"/>
              </a:lnTo>
              <a:lnTo>
                <a:pt x="1212" y="1677"/>
              </a:lnTo>
              <a:lnTo>
                <a:pt x="1092" y="1692"/>
              </a:lnTo>
              <a:lnTo>
                <a:pt x="1032" y="1632"/>
              </a:lnTo>
              <a:lnTo>
                <a:pt x="913" y="1602"/>
              </a:lnTo>
              <a:lnTo>
                <a:pt x="808" y="1647"/>
              </a:lnTo>
              <a:lnTo>
                <a:pt x="733" y="1722"/>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12</xdr:col>
      <xdr:colOff>600075</xdr:colOff>
      <xdr:row>32</xdr:row>
      <xdr:rowOff>57150</xdr:rowOff>
    </xdr:from>
    <xdr:to>
      <xdr:col>14</xdr:col>
      <xdr:colOff>142875</xdr:colOff>
      <xdr:row>39</xdr:row>
      <xdr:rowOff>161925</xdr:rowOff>
    </xdr:to>
    <xdr:sp macro="" textlink="">
      <xdr:nvSpPr>
        <xdr:cNvPr id="25" name="Freeform 24">
          <a:extLst>
            <a:ext uri="{FF2B5EF4-FFF2-40B4-BE49-F238E27FC236}">
              <a16:creationId xmlns:a16="http://schemas.microsoft.com/office/drawing/2014/main" id="{0027E7AC-2C32-49B0-B038-E89D3342FDDB}"/>
            </a:ext>
          </a:extLst>
        </xdr:cNvPr>
        <xdr:cNvSpPr>
          <a:spLocks/>
        </xdr:cNvSpPr>
      </xdr:nvSpPr>
      <xdr:spPr bwMode="auto">
        <a:xfrm>
          <a:off x="7924800" y="5619750"/>
          <a:ext cx="914400" cy="1304925"/>
        </a:xfrm>
        <a:custGeom>
          <a:avLst/>
          <a:gdLst>
            <a:gd name="T0" fmla="*/ 2147483646 w 1439"/>
            <a:gd name="T1" fmla="*/ 2147483646 h 2048"/>
            <a:gd name="T2" fmla="*/ 2147483646 w 1439"/>
            <a:gd name="T3" fmla="*/ 2147483646 h 2048"/>
            <a:gd name="T4" fmla="*/ 2147483646 w 1439"/>
            <a:gd name="T5" fmla="*/ 2147483646 h 2048"/>
            <a:gd name="T6" fmla="*/ 2147483646 w 1439"/>
            <a:gd name="T7" fmla="*/ 2147483646 h 2048"/>
            <a:gd name="T8" fmla="*/ 2147483646 w 1439"/>
            <a:gd name="T9" fmla="*/ 2147483646 h 2048"/>
            <a:gd name="T10" fmla="*/ 2147483646 w 1439"/>
            <a:gd name="T11" fmla="*/ 2147483646 h 2048"/>
            <a:gd name="T12" fmla="*/ 2147483646 w 1439"/>
            <a:gd name="T13" fmla="*/ 2147483646 h 2048"/>
            <a:gd name="T14" fmla="*/ 2147483646 w 1439"/>
            <a:gd name="T15" fmla="*/ 2147483646 h 2048"/>
            <a:gd name="T16" fmla="*/ 2147483646 w 1439"/>
            <a:gd name="T17" fmla="*/ 2147483646 h 2048"/>
            <a:gd name="T18" fmla="*/ 2147483646 w 1439"/>
            <a:gd name="T19" fmla="*/ 2147483646 h 2048"/>
            <a:gd name="T20" fmla="*/ 2147483646 w 1439"/>
            <a:gd name="T21" fmla="*/ 0 h 2048"/>
            <a:gd name="T22" fmla="*/ 2147483646 w 1439"/>
            <a:gd name="T23" fmla="*/ 0 h 2048"/>
            <a:gd name="T24" fmla="*/ 2147483646 w 1439"/>
            <a:gd name="T25" fmla="*/ 2147483646 h 2048"/>
            <a:gd name="T26" fmla="*/ 2147483646 w 1439"/>
            <a:gd name="T27" fmla="*/ 2147483646 h 2048"/>
            <a:gd name="T28" fmla="*/ 2147483646 w 1439"/>
            <a:gd name="T29" fmla="*/ 2147483646 h 2048"/>
            <a:gd name="T30" fmla="*/ 2147483646 w 1439"/>
            <a:gd name="T31" fmla="*/ 2147483646 h 2048"/>
            <a:gd name="T32" fmla="*/ 2147483646 w 1439"/>
            <a:gd name="T33" fmla="*/ 2147483646 h 2048"/>
            <a:gd name="T34" fmla="*/ 2147483646 w 1439"/>
            <a:gd name="T35" fmla="*/ 2147483646 h 2048"/>
            <a:gd name="T36" fmla="*/ 2147483646 w 1439"/>
            <a:gd name="T37" fmla="*/ 2147483646 h 2048"/>
            <a:gd name="T38" fmla="*/ 2147483646 w 1439"/>
            <a:gd name="T39" fmla="*/ 2147483646 h 2048"/>
            <a:gd name="T40" fmla="*/ 2147483646 w 1439"/>
            <a:gd name="T41" fmla="*/ 2147483646 h 2048"/>
            <a:gd name="T42" fmla="*/ 2147483646 w 1439"/>
            <a:gd name="T43" fmla="*/ 2147483646 h 2048"/>
            <a:gd name="T44" fmla="*/ 2147483646 w 1439"/>
            <a:gd name="T45" fmla="*/ 2147483646 h 2048"/>
            <a:gd name="T46" fmla="*/ 0 w 1439"/>
            <a:gd name="T47" fmla="*/ 2147483646 h 2048"/>
            <a:gd name="T48" fmla="*/ 2147483646 w 1439"/>
            <a:gd name="T49" fmla="*/ 2147483646 h 2048"/>
            <a:gd name="T50" fmla="*/ 2147483646 w 1439"/>
            <a:gd name="T51" fmla="*/ 2147483646 h 2048"/>
            <a:gd name="T52" fmla="*/ 2147483646 w 1439"/>
            <a:gd name="T53" fmla="*/ 2147483646 h 2048"/>
            <a:gd name="T54" fmla="*/ 2147483646 w 1439"/>
            <a:gd name="T55" fmla="*/ 2147483646 h 2048"/>
            <a:gd name="T56" fmla="*/ 2147483646 w 1439"/>
            <a:gd name="T57" fmla="*/ 2147483646 h 2048"/>
            <a:gd name="T58" fmla="*/ 2147483646 w 1439"/>
            <a:gd name="T59" fmla="*/ 2147483646 h 2048"/>
            <a:gd name="T60" fmla="*/ 2147483646 w 1439"/>
            <a:gd name="T61" fmla="*/ 2147483646 h 2048"/>
            <a:gd name="T62" fmla="*/ 2147483646 w 1439"/>
            <a:gd name="T63" fmla="*/ 2147483646 h 2048"/>
            <a:gd name="T64" fmla="*/ 2147483646 w 1439"/>
            <a:gd name="T65" fmla="*/ 2147483646 h 2048"/>
            <a:gd name="T66" fmla="*/ 2147483646 w 1439"/>
            <a:gd name="T67" fmla="*/ 2147483646 h 2048"/>
            <a:gd name="T68" fmla="*/ 2147483646 w 1439"/>
            <a:gd name="T69" fmla="*/ 2147483646 h 2048"/>
            <a:gd name="T70" fmla="*/ 2147483646 w 1439"/>
            <a:gd name="T71" fmla="*/ 2147483646 h 2048"/>
            <a:gd name="T72" fmla="*/ 2147483646 w 1439"/>
            <a:gd name="T73" fmla="*/ 2147483646 h 2048"/>
            <a:gd name="T74" fmla="*/ 2147483646 w 1439"/>
            <a:gd name="T75" fmla="*/ 2147483646 h 2048"/>
            <a:gd name="T76" fmla="*/ 2147483646 w 1439"/>
            <a:gd name="T77" fmla="*/ 2147483646 h 2048"/>
            <a:gd name="T78" fmla="*/ 2147483646 w 1439"/>
            <a:gd name="T79" fmla="*/ 2147483646 h 2048"/>
            <a:gd name="T80" fmla="*/ 2147483646 w 1439"/>
            <a:gd name="T81" fmla="*/ 2147483646 h 2048"/>
            <a:gd name="T82" fmla="*/ 2147483646 w 1439"/>
            <a:gd name="T83" fmla="*/ 2147483646 h 2048"/>
            <a:gd name="T84" fmla="*/ 2147483646 w 1439"/>
            <a:gd name="T85" fmla="*/ 2147483646 h 2048"/>
            <a:gd name="T86" fmla="*/ 2147483646 w 1439"/>
            <a:gd name="T87" fmla="*/ 2147483646 h 2048"/>
            <a:gd name="T88" fmla="*/ 2147483646 w 1439"/>
            <a:gd name="T89" fmla="*/ 2147483646 h 2048"/>
            <a:gd name="T90" fmla="*/ 2147483646 w 1439"/>
            <a:gd name="T91" fmla="*/ 2147483646 h 2048"/>
            <a:gd name="T92" fmla="*/ 2147483646 w 1439"/>
            <a:gd name="T93" fmla="*/ 2147483646 h 2048"/>
            <a:gd name="T94" fmla="*/ 2147483646 w 1439"/>
            <a:gd name="T95" fmla="*/ 2147483646 h 2048"/>
            <a:gd name="T96" fmla="*/ 2147483646 w 1439"/>
            <a:gd name="T97" fmla="*/ 2147483646 h 2048"/>
            <a:gd name="T98" fmla="*/ 2147483646 w 1439"/>
            <a:gd name="T99" fmla="*/ 2147483646 h 2048"/>
            <a:gd name="T100" fmla="*/ 2147483646 w 1439"/>
            <a:gd name="T101" fmla="*/ 2147483646 h 2048"/>
            <a:gd name="T102" fmla="*/ 2147483646 w 1439"/>
            <a:gd name="T103" fmla="*/ 2147483646 h 2048"/>
            <a:gd name="T104" fmla="*/ 2147483646 w 1439"/>
            <a:gd name="T105" fmla="*/ 2147483646 h 2048"/>
            <a:gd name="T106" fmla="*/ 2147483646 w 1439"/>
            <a:gd name="T107" fmla="*/ 2147483646 h 2048"/>
            <a:gd name="T108" fmla="*/ 2147483646 w 1439"/>
            <a:gd name="T109" fmla="*/ 2147483646 h 2048"/>
            <a:gd name="T110" fmla="*/ 2147483646 w 1439"/>
            <a:gd name="T111" fmla="*/ 2147483646 h 20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439" h="2048">
              <a:moveTo>
                <a:pt x="1409" y="718"/>
              </a:moveTo>
              <a:lnTo>
                <a:pt x="1304" y="688"/>
              </a:lnTo>
              <a:lnTo>
                <a:pt x="1214" y="643"/>
              </a:lnTo>
              <a:lnTo>
                <a:pt x="1139" y="613"/>
              </a:lnTo>
              <a:lnTo>
                <a:pt x="1079" y="568"/>
              </a:lnTo>
              <a:lnTo>
                <a:pt x="1079" y="434"/>
              </a:lnTo>
              <a:lnTo>
                <a:pt x="854" y="359"/>
              </a:lnTo>
              <a:lnTo>
                <a:pt x="824" y="329"/>
              </a:lnTo>
              <a:lnTo>
                <a:pt x="809" y="284"/>
              </a:lnTo>
              <a:lnTo>
                <a:pt x="794" y="179"/>
              </a:lnTo>
              <a:lnTo>
                <a:pt x="690" y="0"/>
              </a:lnTo>
              <a:lnTo>
                <a:pt x="645" y="0"/>
              </a:lnTo>
              <a:lnTo>
                <a:pt x="630" y="30"/>
              </a:lnTo>
              <a:lnTo>
                <a:pt x="570" y="90"/>
              </a:lnTo>
              <a:lnTo>
                <a:pt x="495" y="254"/>
              </a:lnTo>
              <a:lnTo>
                <a:pt x="420" y="269"/>
              </a:lnTo>
              <a:lnTo>
                <a:pt x="345" y="329"/>
              </a:lnTo>
              <a:lnTo>
                <a:pt x="240" y="493"/>
              </a:lnTo>
              <a:lnTo>
                <a:pt x="180" y="718"/>
              </a:lnTo>
              <a:lnTo>
                <a:pt x="180" y="852"/>
              </a:lnTo>
              <a:lnTo>
                <a:pt x="120" y="957"/>
              </a:lnTo>
              <a:lnTo>
                <a:pt x="105" y="1061"/>
              </a:lnTo>
              <a:lnTo>
                <a:pt x="90" y="1345"/>
              </a:lnTo>
              <a:lnTo>
                <a:pt x="0" y="1420"/>
              </a:lnTo>
              <a:lnTo>
                <a:pt x="105" y="1570"/>
              </a:lnTo>
              <a:lnTo>
                <a:pt x="195" y="1629"/>
              </a:lnTo>
              <a:lnTo>
                <a:pt x="225" y="1689"/>
              </a:lnTo>
              <a:lnTo>
                <a:pt x="270" y="1704"/>
              </a:lnTo>
              <a:lnTo>
                <a:pt x="285" y="1749"/>
              </a:lnTo>
              <a:lnTo>
                <a:pt x="270" y="1794"/>
              </a:lnTo>
              <a:lnTo>
                <a:pt x="330" y="1854"/>
              </a:lnTo>
              <a:lnTo>
                <a:pt x="435" y="1824"/>
              </a:lnTo>
              <a:lnTo>
                <a:pt x="525" y="1869"/>
              </a:lnTo>
              <a:lnTo>
                <a:pt x="630" y="1884"/>
              </a:lnTo>
              <a:lnTo>
                <a:pt x="675" y="1884"/>
              </a:lnTo>
              <a:lnTo>
                <a:pt x="734" y="1928"/>
              </a:lnTo>
              <a:lnTo>
                <a:pt x="809" y="2018"/>
              </a:lnTo>
              <a:lnTo>
                <a:pt x="914" y="2048"/>
              </a:lnTo>
              <a:lnTo>
                <a:pt x="959" y="1958"/>
              </a:lnTo>
              <a:lnTo>
                <a:pt x="959" y="1854"/>
              </a:lnTo>
              <a:lnTo>
                <a:pt x="989" y="1749"/>
              </a:lnTo>
              <a:lnTo>
                <a:pt x="1019" y="1689"/>
              </a:lnTo>
              <a:lnTo>
                <a:pt x="1079" y="1629"/>
              </a:lnTo>
              <a:lnTo>
                <a:pt x="1094" y="1555"/>
              </a:lnTo>
              <a:lnTo>
                <a:pt x="1094" y="1435"/>
              </a:lnTo>
              <a:lnTo>
                <a:pt x="1169" y="1271"/>
              </a:lnTo>
              <a:lnTo>
                <a:pt x="1094" y="1211"/>
              </a:lnTo>
              <a:lnTo>
                <a:pt x="1154" y="1136"/>
              </a:lnTo>
              <a:lnTo>
                <a:pt x="1154" y="1017"/>
              </a:lnTo>
              <a:lnTo>
                <a:pt x="1184" y="987"/>
              </a:lnTo>
              <a:lnTo>
                <a:pt x="1244" y="987"/>
              </a:lnTo>
              <a:lnTo>
                <a:pt x="1304" y="987"/>
              </a:lnTo>
              <a:lnTo>
                <a:pt x="1379" y="1002"/>
              </a:lnTo>
              <a:lnTo>
                <a:pt x="1409" y="987"/>
              </a:lnTo>
              <a:lnTo>
                <a:pt x="1439" y="852"/>
              </a:lnTo>
              <a:lnTo>
                <a:pt x="1409" y="718"/>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17</xdr:col>
      <xdr:colOff>638175</xdr:colOff>
      <xdr:row>37</xdr:row>
      <xdr:rowOff>0</xdr:rowOff>
    </xdr:from>
    <xdr:to>
      <xdr:col>18</xdr:col>
      <xdr:colOff>609600</xdr:colOff>
      <xdr:row>42</xdr:row>
      <xdr:rowOff>142875</xdr:rowOff>
    </xdr:to>
    <xdr:sp macro="" textlink="">
      <xdr:nvSpPr>
        <xdr:cNvPr id="26" name="Freeform 25">
          <a:extLst>
            <a:ext uri="{FF2B5EF4-FFF2-40B4-BE49-F238E27FC236}">
              <a16:creationId xmlns:a16="http://schemas.microsoft.com/office/drawing/2014/main" id="{0CCBCB66-2CC1-4A0C-84D2-92E1C040AD01}"/>
            </a:ext>
          </a:extLst>
        </xdr:cNvPr>
        <xdr:cNvSpPr>
          <a:spLocks/>
        </xdr:cNvSpPr>
      </xdr:nvSpPr>
      <xdr:spPr bwMode="auto">
        <a:xfrm>
          <a:off x="11391900" y="6419850"/>
          <a:ext cx="657225" cy="1000125"/>
        </a:xfrm>
        <a:custGeom>
          <a:avLst/>
          <a:gdLst>
            <a:gd name="T0" fmla="*/ 2147483646 w 1036"/>
            <a:gd name="T1" fmla="*/ 2147483646 h 1577"/>
            <a:gd name="T2" fmla="*/ 2147483646 w 1036"/>
            <a:gd name="T3" fmla="*/ 2147483646 h 1577"/>
            <a:gd name="T4" fmla="*/ 2147483646 w 1036"/>
            <a:gd name="T5" fmla="*/ 2147483646 h 1577"/>
            <a:gd name="T6" fmla="*/ 2147483646 w 1036"/>
            <a:gd name="T7" fmla="*/ 2147483646 h 1577"/>
            <a:gd name="T8" fmla="*/ 2147483646 w 1036"/>
            <a:gd name="T9" fmla="*/ 2147483646 h 1577"/>
            <a:gd name="T10" fmla="*/ 2147483646 w 1036"/>
            <a:gd name="T11" fmla="*/ 2147483646 h 1577"/>
            <a:gd name="T12" fmla="*/ 2147483646 w 1036"/>
            <a:gd name="T13" fmla="*/ 2147483646 h 1577"/>
            <a:gd name="T14" fmla="*/ 2147483646 w 1036"/>
            <a:gd name="T15" fmla="*/ 2147483646 h 1577"/>
            <a:gd name="T16" fmla="*/ 2147483646 w 1036"/>
            <a:gd name="T17" fmla="*/ 2147483646 h 1577"/>
            <a:gd name="T18" fmla="*/ 2147483646 w 1036"/>
            <a:gd name="T19" fmla="*/ 2147483646 h 1577"/>
            <a:gd name="T20" fmla="*/ 2147483646 w 1036"/>
            <a:gd name="T21" fmla="*/ 2147483646 h 1577"/>
            <a:gd name="T22" fmla="*/ 2147483646 w 1036"/>
            <a:gd name="T23" fmla="*/ 2147483646 h 1577"/>
            <a:gd name="T24" fmla="*/ 2147483646 w 1036"/>
            <a:gd name="T25" fmla="*/ 2147483646 h 1577"/>
            <a:gd name="T26" fmla="*/ 2147483646 w 1036"/>
            <a:gd name="T27" fmla="*/ 2147483646 h 1577"/>
            <a:gd name="T28" fmla="*/ 0 w 1036"/>
            <a:gd name="T29" fmla="*/ 2147483646 h 1577"/>
            <a:gd name="T30" fmla="*/ 2147483646 w 1036"/>
            <a:gd name="T31" fmla="*/ 2147483646 h 1577"/>
            <a:gd name="T32" fmla="*/ 2147483646 w 1036"/>
            <a:gd name="T33" fmla="*/ 2147483646 h 1577"/>
            <a:gd name="T34" fmla="*/ 2147483646 w 1036"/>
            <a:gd name="T35" fmla="*/ 2147483646 h 1577"/>
            <a:gd name="T36" fmla="*/ 2147483646 w 1036"/>
            <a:gd name="T37" fmla="*/ 2147483646 h 1577"/>
            <a:gd name="T38" fmla="*/ 2147483646 w 1036"/>
            <a:gd name="T39" fmla="*/ 2147483646 h 1577"/>
            <a:gd name="T40" fmla="*/ 2147483646 w 1036"/>
            <a:gd name="T41" fmla="*/ 2147483646 h 1577"/>
            <a:gd name="T42" fmla="*/ 2147483646 w 1036"/>
            <a:gd name="T43" fmla="*/ 0 h 1577"/>
            <a:gd name="T44" fmla="*/ 2147483646 w 1036"/>
            <a:gd name="T45" fmla="*/ 0 h 1577"/>
            <a:gd name="T46" fmla="*/ 2147483646 w 1036"/>
            <a:gd name="T47" fmla="*/ 2147483646 h 1577"/>
            <a:gd name="T48" fmla="*/ 2147483646 w 1036"/>
            <a:gd name="T49" fmla="*/ 2147483646 h 1577"/>
            <a:gd name="T50" fmla="*/ 2147483646 w 1036"/>
            <a:gd name="T51" fmla="*/ 2147483646 h 1577"/>
            <a:gd name="T52" fmla="*/ 2147483646 w 1036"/>
            <a:gd name="T53" fmla="*/ 2147483646 h 1577"/>
            <a:gd name="T54" fmla="*/ 2147483646 w 1036"/>
            <a:gd name="T55" fmla="*/ 2147483646 h 1577"/>
            <a:gd name="T56" fmla="*/ 2147483646 w 1036"/>
            <a:gd name="T57" fmla="*/ 2147483646 h 1577"/>
            <a:gd name="T58" fmla="*/ 2147483646 w 1036"/>
            <a:gd name="T59" fmla="*/ 2147483646 h 1577"/>
            <a:gd name="T60" fmla="*/ 2147483646 w 1036"/>
            <a:gd name="T61" fmla="*/ 2147483646 h 1577"/>
            <a:gd name="T62" fmla="*/ 2147483646 w 1036"/>
            <a:gd name="T63" fmla="*/ 2147483646 h 1577"/>
            <a:gd name="T64" fmla="*/ 2147483646 w 1036"/>
            <a:gd name="T65" fmla="*/ 2147483646 h 1577"/>
            <a:gd name="T66" fmla="*/ 2147483646 w 1036"/>
            <a:gd name="T67" fmla="*/ 2147483646 h 1577"/>
            <a:gd name="T68" fmla="*/ 2147483646 w 1036"/>
            <a:gd name="T69" fmla="*/ 2147483646 h 1577"/>
            <a:gd name="T70" fmla="*/ 2147483646 w 1036"/>
            <a:gd name="T71" fmla="*/ 2147483646 h 1577"/>
            <a:gd name="T72" fmla="*/ 2147483646 w 1036"/>
            <a:gd name="T73" fmla="*/ 2147483646 h 1577"/>
            <a:gd name="T74" fmla="*/ 2147483646 w 1036"/>
            <a:gd name="T75" fmla="*/ 2147483646 h 1577"/>
            <a:gd name="T76" fmla="*/ 2147483646 w 1036"/>
            <a:gd name="T77" fmla="*/ 2147483646 h 1577"/>
            <a:gd name="T78" fmla="*/ 2147483646 w 1036"/>
            <a:gd name="T79" fmla="*/ 2147483646 h 1577"/>
            <a:gd name="T80" fmla="*/ 2147483646 w 1036"/>
            <a:gd name="T81" fmla="*/ 2147483646 h 1577"/>
            <a:gd name="T82" fmla="*/ 2147483646 w 1036"/>
            <a:gd name="T83" fmla="*/ 2147483646 h 1577"/>
            <a:gd name="T84" fmla="*/ 2147483646 w 1036"/>
            <a:gd name="T85" fmla="*/ 2147483646 h 1577"/>
            <a:gd name="T86" fmla="*/ 2147483646 w 1036"/>
            <a:gd name="T87" fmla="*/ 2147483646 h 1577"/>
            <a:gd name="T88" fmla="*/ 2147483646 w 1036"/>
            <a:gd name="T89" fmla="*/ 2147483646 h 1577"/>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036" h="1577">
              <a:moveTo>
                <a:pt x="541" y="1547"/>
              </a:moveTo>
              <a:lnTo>
                <a:pt x="480" y="1577"/>
              </a:lnTo>
              <a:lnTo>
                <a:pt x="405" y="1562"/>
              </a:lnTo>
              <a:lnTo>
                <a:pt x="315" y="1487"/>
              </a:lnTo>
              <a:lnTo>
                <a:pt x="315" y="1277"/>
              </a:lnTo>
              <a:lnTo>
                <a:pt x="390" y="1171"/>
              </a:lnTo>
              <a:lnTo>
                <a:pt x="405" y="1141"/>
              </a:lnTo>
              <a:lnTo>
                <a:pt x="405" y="1081"/>
              </a:lnTo>
              <a:lnTo>
                <a:pt x="390" y="1066"/>
              </a:lnTo>
              <a:lnTo>
                <a:pt x="375" y="1051"/>
              </a:lnTo>
              <a:lnTo>
                <a:pt x="315" y="1036"/>
              </a:lnTo>
              <a:lnTo>
                <a:pt x="210" y="1021"/>
              </a:lnTo>
              <a:lnTo>
                <a:pt x="45" y="931"/>
              </a:lnTo>
              <a:lnTo>
                <a:pt x="90" y="871"/>
              </a:lnTo>
              <a:lnTo>
                <a:pt x="0" y="781"/>
              </a:lnTo>
              <a:lnTo>
                <a:pt x="15" y="706"/>
              </a:lnTo>
              <a:lnTo>
                <a:pt x="90" y="676"/>
              </a:lnTo>
              <a:lnTo>
                <a:pt x="150" y="676"/>
              </a:lnTo>
              <a:lnTo>
                <a:pt x="195" y="631"/>
              </a:lnTo>
              <a:lnTo>
                <a:pt x="255" y="436"/>
              </a:lnTo>
              <a:lnTo>
                <a:pt x="345" y="300"/>
              </a:lnTo>
              <a:lnTo>
                <a:pt x="601" y="0"/>
              </a:lnTo>
              <a:lnTo>
                <a:pt x="826" y="0"/>
              </a:lnTo>
              <a:lnTo>
                <a:pt x="916" y="75"/>
              </a:lnTo>
              <a:lnTo>
                <a:pt x="1036" y="120"/>
              </a:lnTo>
              <a:lnTo>
                <a:pt x="1021" y="195"/>
              </a:lnTo>
              <a:lnTo>
                <a:pt x="796" y="195"/>
              </a:lnTo>
              <a:lnTo>
                <a:pt x="676" y="240"/>
              </a:lnTo>
              <a:lnTo>
                <a:pt x="586" y="300"/>
              </a:lnTo>
              <a:lnTo>
                <a:pt x="646" y="345"/>
              </a:lnTo>
              <a:lnTo>
                <a:pt x="676" y="421"/>
              </a:lnTo>
              <a:lnTo>
                <a:pt x="706" y="451"/>
              </a:lnTo>
              <a:lnTo>
                <a:pt x="766" y="466"/>
              </a:lnTo>
              <a:lnTo>
                <a:pt x="796" y="451"/>
              </a:lnTo>
              <a:lnTo>
                <a:pt x="841" y="466"/>
              </a:lnTo>
              <a:lnTo>
                <a:pt x="751" y="601"/>
              </a:lnTo>
              <a:lnTo>
                <a:pt x="736" y="691"/>
              </a:lnTo>
              <a:lnTo>
                <a:pt x="631" y="916"/>
              </a:lnTo>
              <a:lnTo>
                <a:pt x="571" y="991"/>
              </a:lnTo>
              <a:lnTo>
                <a:pt x="556" y="1066"/>
              </a:lnTo>
              <a:lnTo>
                <a:pt x="586" y="1156"/>
              </a:lnTo>
              <a:lnTo>
                <a:pt x="510" y="1292"/>
              </a:lnTo>
              <a:lnTo>
                <a:pt x="495" y="1337"/>
              </a:lnTo>
              <a:lnTo>
                <a:pt x="510" y="1427"/>
              </a:lnTo>
              <a:lnTo>
                <a:pt x="541" y="1547"/>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15</xdr:col>
      <xdr:colOff>428625</xdr:colOff>
      <xdr:row>32</xdr:row>
      <xdr:rowOff>47625</xdr:rowOff>
    </xdr:from>
    <xdr:to>
      <xdr:col>17</xdr:col>
      <xdr:colOff>361950</xdr:colOff>
      <xdr:row>39</xdr:row>
      <xdr:rowOff>38100</xdr:rowOff>
    </xdr:to>
    <xdr:sp macro="" textlink="">
      <xdr:nvSpPr>
        <xdr:cNvPr id="27" name="Freeform 26">
          <a:extLst>
            <a:ext uri="{FF2B5EF4-FFF2-40B4-BE49-F238E27FC236}">
              <a16:creationId xmlns:a16="http://schemas.microsoft.com/office/drawing/2014/main" id="{87AFC3D4-CBFB-4301-8C23-7DF5ED8300DE}"/>
            </a:ext>
          </a:extLst>
        </xdr:cNvPr>
        <xdr:cNvSpPr>
          <a:spLocks/>
        </xdr:cNvSpPr>
      </xdr:nvSpPr>
      <xdr:spPr bwMode="auto">
        <a:xfrm>
          <a:off x="9810750" y="5610225"/>
          <a:ext cx="1304925" cy="1190625"/>
        </a:xfrm>
        <a:custGeom>
          <a:avLst/>
          <a:gdLst>
            <a:gd name="T0" fmla="*/ 2147483646 w 2056"/>
            <a:gd name="T1" fmla="*/ 2147483646 h 1876"/>
            <a:gd name="T2" fmla="*/ 2147483646 w 2056"/>
            <a:gd name="T3" fmla="*/ 2147483646 h 1876"/>
            <a:gd name="T4" fmla="*/ 2147483646 w 2056"/>
            <a:gd name="T5" fmla="*/ 2147483646 h 1876"/>
            <a:gd name="T6" fmla="*/ 2147483646 w 2056"/>
            <a:gd name="T7" fmla="*/ 2147483646 h 1876"/>
            <a:gd name="T8" fmla="*/ 2147483646 w 2056"/>
            <a:gd name="T9" fmla="*/ 2147483646 h 1876"/>
            <a:gd name="T10" fmla="*/ 2147483646 w 2056"/>
            <a:gd name="T11" fmla="*/ 2147483646 h 1876"/>
            <a:gd name="T12" fmla="*/ 2147483646 w 2056"/>
            <a:gd name="T13" fmla="*/ 2147483646 h 1876"/>
            <a:gd name="T14" fmla="*/ 2147483646 w 2056"/>
            <a:gd name="T15" fmla="*/ 2147483646 h 1876"/>
            <a:gd name="T16" fmla="*/ 2147483646 w 2056"/>
            <a:gd name="T17" fmla="*/ 2147483646 h 1876"/>
            <a:gd name="T18" fmla="*/ 0 w 2056"/>
            <a:gd name="T19" fmla="*/ 2147483646 h 1876"/>
            <a:gd name="T20" fmla="*/ 2147483646 w 2056"/>
            <a:gd name="T21" fmla="*/ 2147483646 h 1876"/>
            <a:gd name="T22" fmla="*/ 2147483646 w 2056"/>
            <a:gd name="T23" fmla="*/ 2147483646 h 1876"/>
            <a:gd name="T24" fmla="*/ 2147483646 w 2056"/>
            <a:gd name="T25" fmla="*/ 2147483646 h 1876"/>
            <a:gd name="T26" fmla="*/ 2147483646 w 2056"/>
            <a:gd name="T27" fmla="*/ 2147483646 h 1876"/>
            <a:gd name="T28" fmla="*/ 2147483646 w 2056"/>
            <a:gd name="T29" fmla="*/ 2147483646 h 1876"/>
            <a:gd name="T30" fmla="*/ 2147483646 w 2056"/>
            <a:gd name="T31" fmla="*/ 2147483646 h 1876"/>
            <a:gd name="T32" fmla="*/ 2147483646 w 2056"/>
            <a:gd name="T33" fmla="*/ 2147483646 h 1876"/>
            <a:gd name="T34" fmla="*/ 2147483646 w 2056"/>
            <a:gd name="T35" fmla="*/ 2147483646 h 1876"/>
            <a:gd name="T36" fmla="*/ 2147483646 w 2056"/>
            <a:gd name="T37" fmla="*/ 2147483646 h 1876"/>
            <a:gd name="T38" fmla="*/ 2147483646 w 2056"/>
            <a:gd name="T39" fmla="*/ 2147483646 h 1876"/>
            <a:gd name="T40" fmla="*/ 2147483646 w 2056"/>
            <a:gd name="T41" fmla="*/ 2147483646 h 1876"/>
            <a:gd name="T42" fmla="*/ 2147483646 w 2056"/>
            <a:gd name="T43" fmla="*/ 2147483646 h 1876"/>
            <a:gd name="T44" fmla="*/ 2147483646 w 2056"/>
            <a:gd name="T45" fmla="*/ 2147483646 h 1876"/>
            <a:gd name="T46" fmla="*/ 2147483646 w 2056"/>
            <a:gd name="T47" fmla="*/ 2147483646 h 1876"/>
            <a:gd name="T48" fmla="*/ 2147483646 w 2056"/>
            <a:gd name="T49" fmla="*/ 2147483646 h 1876"/>
            <a:gd name="T50" fmla="*/ 2147483646 w 2056"/>
            <a:gd name="T51" fmla="*/ 2147483646 h 1876"/>
            <a:gd name="T52" fmla="*/ 2147483646 w 2056"/>
            <a:gd name="T53" fmla="*/ 2147483646 h 1876"/>
            <a:gd name="T54" fmla="*/ 2147483646 w 2056"/>
            <a:gd name="T55" fmla="*/ 2147483646 h 1876"/>
            <a:gd name="T56" fmla="*/ 2147483646 w 2056"/>
            <a:gd name="T57" fmla="*/ 2147483646 h 1876"/>
            <a:gd name="T58" fmla="*/ 2147483646 w 2056"/>
            <a:gd name="T59" fmla="*/ 2147483646 h 1876"/>
            <a:gd name="T60" fmla="*/ 2147483646 w 2056"/>
            <a:gd name="T61" fmla="*/ 2147483646 h 1876"/>
            <a:gd name="T62" fmla="*/ 2147483646 w 2056"/>
            <a:gd name="T63" fmla="*/ 2147483646 h 1876"/>
            <a:gd name="T64" fmla="*/ 2147483646 w 2056"/>
            <a:gd name="T65" fmla="*/ 2147483646 h 1876"/>
            <a:gd name="T66" fmla="*/ 2147483646 w 2056"/>
            <a:gd name="T67" fmla="*/ 2147483646 h 187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2056" h="1876">
              <a:moveTo>
                <a:pt x="1711" y="1756"/>
              </a:moveTo>
              <a:lnTo>
                <a:pt x="1561" y="1756"/>
              </a:lnTo>
              <a:lnTo>
                <a:pt x="1426" y="1831"/>
              </a:lnTo>
              <a:lnTo>
                <a:pt x="1261" y="1876"/>
              </a:lnTo>
              <a:lnTo>
                <a:pt x="1126" y="1831"/>
              </a:lnTo>
              <a:lnTo>
                <a:pt x="945" y="1801"/>
              </a:lnTo>
              <a:lnTo>
                <a:pt x="840" y="1696"/>
              </a:lnTo>
              <a:lnTo>
                <a:pt x="645" y="1651"/>
              </a:lnTo>
              <a:lnTo>
                <a:pt x="525" y="1456"/>
              </a:lnTo>
              <a:lnTo>
                <a:pt x="525" y="1366"/>
              </a:lnTo>
              <a:lnTo>
                <a:pt x="510" y="1201"/>
              </a:lnTo>
              <a:lnTo>
                <a:pt x="495" y="1126"/>
              </a:lnTo>
              <a:lnTo>
                <a:pt x="435" y="1051"/>
              </a:lnTo>
              <a:lnTo>
                <a:pt x="360" y="1081"/>
              </a:lnTo>
              <a:lnTo>
                <a:pt x="180" y="1171"/>
              </a:lnTo>
              <a:lnTo>
                <a:pt x="120" y="1111"/>
              </a:lnTo>
              <a:lnTo>
                <a:pt x="90" y="1006"/>
              </a:lnTo>
              <a:lnTo>
                <a:pt x="75" y="915"/>
              </a:lnTo>
              <a:lnTo>
                <a:pt x="0" y="855"/>
              </a:lnTo>
              <a:lnTo>
                <a:pt x="0" y="795"/>
              </a:lnTo>
              <a:lnTo>
                <a:pt x="0" y="750"/>
              </a:lnTo>
              <a:lnTo>
                <a:pt x="90" y="795"/>
              </a:lnTo>
              <a:lnTo>
                <a:pt x="120" y="810"/>
              </a:lnTo>
              <a:lnTo>
                <a:pt x="150" y="780"/>
              </a:lnTo>
              <a:lnTo>
                <a:pt x="240" y="780"/>
              </a:lnTo>
              <a:lnTo>
                <a:pt x="285" y="840"/>
              </a:lnTo>
              <a:lnTo>
                <a:pt x="390" y="750"/>
              </a:lnTo>
              <a:lnTo>
                <a:pt x="480" y="465"/>
              </a:lnTo>
              <a:lnTo>
                <a:pt x="570" y="480"/>
              </a:lnTo>
              <a:lnTo>
                <a:pt x="660" y="465"/>
              </a:lnTo>
              <a:lnTo>
                <a:pt x="735" y="405"/>
              </a:lnTo>
              <a:lnTo>
                <a:pt x="780" y="420"/>
              </a:lnTo>
              <a:lnTo>
                <a:pt x="795" y="405"/>
              </a:lnTo>
              <a:lnTo>
                <a:pt x="840" y="300"/>
              </a:lnTo>
              <a:lnTo>
                <a:pt x="915" y="225"/>
              </a:lnTo>
              <a:lnTo>
                <a:pt x="1036" y="105"/>
              </a:lnTo>
              <a:lnTo>
                <a:pt x="1096" y="90"/>
              </a:lnTo>
              <a:lnTo>
                <a:pt x="1186" y="90"/>
              </a:lnTo>
              <a:lnTo>
                <a:pt x="1261" y="30"/>
              </a:lnTo>
              <a:lnTo>
                <a:pt x="1321" y="75"/>
              </a:lnTo>
              <a:lnTo>
                <a:pt x="1381" y="75"/>
              </a:lnTo>
              <a:lnTo>
                <a:pt x="1411" y="75"/>
              </a:lnTo>
              <a:lnTo>
                <a:pt x="1441" y="0"/>
              </a:lnTo>
              <a:lnTo>
                <a:pt x="1546" y="120"/>
              </a:lnTo>
              <a:lnTo>
                <a:pt x="1576" y="285"/>
              </a:lnTo>
              <a:lnTo>
                <a:pt x="1606" y="300"/>
              </a:lnTo>
              <a:lnTo>
                <a:pt x="1666" y="285"/>
              </a:lnTo>
              <a:lnTo>
                <a:pt x="1741" y="270"/>
              </a:lnTo>
              <a:lnTo>
                <a:pt x="1921" y="300"/>
              </a:lnTo>
              <a:lnTo>
                <a:pt x="1861" y="450"/>
              </a:lnTo>
              <a:lnTo>
                <a:pt x="1981" y="480"/>
              </a:lnTo>
              <a:lnTo>
                <a:pt x="2056" y="555"/>
              </a:lnTo>
              <a:lnTo>
                <a:pt x="2056" y="615"/>
              </a:lnTo>
              <a:lnTo>
                <a:pt x="2041" y="645"/>
              </a:lnTo>
              <a:lnTo>
                <a:pt x="1996" y="660"/>
              </a:lnTo>
              <a:lnTo>
                <a:pt x="1966" y="705"/>
              </a:lnTo>
              <a:lnTo>
                <a:pt x="1981" y="750"/>
              </a:lnTo>
              <a:lnTo>
                <a:pt x="2026" y="885"/>
              </a:lnTo>
              <a:lnTo>
                <a:pt x="1996" y="1006"/>
              </a:lnTo>
              <a:lnTo>
                <a:pt x="2026" y="1081"/>
              </a:lnTo>
              <a:lnTo>
                <a:pt x="2041" y="1186"/>
              </a:lnTo>
              <a:lnTo>
                <a:pt x="1996" y="1321"/>
              </a:lnTo>
              <a:lnTo>
                <a:pt x="1861" y="1291"/>
              </a:lnTo>
              <a:lnTo>
                <a:pt x="1816" y="1351"/>
              </a:lnTo>
              <a:lnTo>
                <a:pt x="1786" y="1396"/>
              </a:lnTo>
              <a:lnTo>
                <a:pt x="1741" y="1396"/>
              </a:lnTo>
              <a:lnTo>
                <a:pt x="1711" y="1576"/>
              </a:lnTo>
              <a:lnTo>
                <a:pt x="1681" y="1681"/>
              </a:lnTo>
              <a:lnTo>
                <a:pt x="1711" y="1756"/>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12</xdr:col>
      <xdr:colOff>314325</xdr:colOff>
      <xdr:row>40</xdr:row>
      <xdr:rowOff>123825</xdr:rowOff>
    </xdr:from>
    <xdr:to>
      <xdr:col>13</xdr:col>
      <xdr:colOff>76200</xdr:colOff>
      <xdr:row>44</xdr:row>
      <xdr:rowOff>57150</xdr:rowOff>
    </xdr:to>
    <xdr:sp macro="" textlink="">
      <xdr:nvSpPr>
        <xdr:cNvPr id="28" name="Freeform 27">
          <a:extLst>
            <a:ext uri="{FF2B5EF4-FFF2-40B4-BE49-F238E27FC236}">
              <a16:creationId xmlns:a16="http://schemas.microsoft.com/office/drawing/2014/main" id="{819A0E68-4933-4B5A-B193-314EA6C9F715}"/>
            </a:ext>
          </a:extLst>
        </xdr:cNvPr>
        <xdr:cNvSpPr>
          <a:spLocks/>
        </xdr:cNvSpPr>
      </xdr:nvSpPr>
      <xdr:spPr bwMode="auto">
        <a:xfrm>
          <a:off x="7639050" y="7058025"/>
          <a:ext cx="447675" cy="619125"/>
        </a:xfrm>
        <a:custGeom>
          <a:avLst/>
          <a:gdLst>
            <a:gd name="T0" fmla="*/ 2147483646 w 712"/>
            <a:gd name="T1" fmla="*/ 2147483646 h 971"/>
            <a:gd name="T2" fmla="*/ 2147483646 w 712"/>
            <a:gd name="T3" fmla="*/ 2147483646 h 971"/>
            <a:gd name="T4" fmla="*/ 2147483646 w 712"/>
            <a:gd name="T5" fmla="*/ 2147483646 h 971"/>
            <a:gd name="T6" fmla="*/ 2147483646 w 712"/>
            <a:gd name="T7" fmla="*/ 2147483646 h 971"/>
            <a:gd name="T8" fmla="*/ 2147483646 w 712"/>
            <a:gd name="T9" fmla="*/ 2147483646 h 971"/>
            <a:gd name="T10" fmla="*/ 2147483646 w 712"/>
            <a:gd name="T11" fmla="*/ 2147483646 h 971"/>
            <a:gd name="T12" fmla="*/ 2147483646 w 712"/>
            <a:gd name="T13" fmla="*/ 2147483646 h 971"/>
            <a:gd name="T14" fmla="*/ 2147483646 w 712"/>
            <a:gd name="T15" fmla="*/ 2147483646 h 971"/>
            <a:gd name="T16" fmla="*/ 2147483646 w 712"/>
            <a:gd name="T17" fmla="*/ 2147483646 h 971"/>
            <a:gd name="T18" fmla="*/ 2147483646 w 712"/>
            <a:gd name="T19" fmla="*/ 2147483646 h 971"/>
            <a:gd name="T20" fmla="*/ 2147483646 w 712"/>
            <a:gd name="T21" fmla="*/ 2147483646 h 971"/>
            <a:gd name="T22" fmla="*/ 2147483646 w 712"/>
            <a:gd name="T23" fmla="*/ 2147483646 h 971"/>
            <a:gd name="T24" fmla="*/ 2147483646 w 712"/>
            <a:gd name="T25" fmla="*/ 2147483646 h 971"/>
            <a:gd name="T26" fmla="*/ 2147483646 w 712"/>
            <a:gd name="T27" fmla="*/ 2147483646 h 971"/>
            <a:gd name="T28" fmla="*/ 2147483646 w 712"/>
            <a:gd name="T29" fmla="*/ 2147483646 h 971"/>
            <a:gd name="T30" fmla="*/ 2147483646 w 712"/>
            <a:gd name="T31" fmla="*/ 2147483646 h 971"/>
            <a:gd name="T32" fmla="*/ 2147483646 w 712"/>
            <a:gd name="T33" fmla="*/ 2147483646 h 971"/>
            <a:gd name="T34" fmla="*/ 2147483646 w 712"/>
            <a:gd name="T35" fmla="*/ 2147483646 h 971"/>
            <a:gd name="T36" fmla="*/ 2147483646 w 712"/>
            <a:gd name="T37" fmla="*/ 2147483646 h 971"/>
            <a:gd name="T38" fmla="*/ 2147483646 w 712"/>
            <a:gd name="T39" fmla="*/ 2147483646 h 971"/>
            <a:gd name="T40" fmla="*/ 2147483646 w 712"/>
            <a:gd name="T41" fmla="*/ 2147483646 h 971"/>
            <a:gd name="T42" fmla="*/ 2147483646 w 712"/>
            <a:gd name="T43" fmla="*/ 2147483646 h 971"/>
            <a:gd name="T44" fmla="*/ 2147483646 w 712"/>
            <a:gd name="T45" fmla="*/ 2147483646 h 971"/>
            <a:gd name="T46" fmla="*/ 2147483646 w 712"/>
            <a:gd name="T47" fmla="*/ 2147483646 h 971"/>
            <a:gd name="T48" fmla="*/ 2147483646 w 712"/>
            <a:gd name="T49" fmla="*/ 2147483646 h 971"/>
            <a:gd name="T50" fmla="*/ 2147483646 w 712"/>
            <a:gd name="T51" fmla="*/ 2147483646 h 971"/>
            <a:gd name="T52" fmla="*/ 2147483646 w 712"/>
            <a:gd name="T53" fmla="*/ 2147483646 h 971"/>
            <a:gd name="T54" fmla="*/ 2147483646 w 712"/>
            <a:gd name="T55" fmla="*/ 2147483646 h 971"/>
            <a:gd name="T56" fmla="*/ 2147483646 w 712"/>
            <a:gd name="T57" fmla="*/ 2147483646 h 971"/>
            <a:gd name="T58" fmla="*/ 2147483646 w 712"/>
            <a:gd name="T59" fmla="*/ 2147483646 h 971"/>
            <a:gd name="T60" fmla="*/ 2147483646 w 712"/>
            <a:gd name="T61" fmla="*/ 2147483646 h 971"/>
            <a:gd name="T62" fmla="*/ 2147483646 w 712"/>
            <a:gd name="T63" fmla="*/ 2147483646 h 971"/>
            <a:gd name="T64" fmla="*/ 2147483646 w 712"/>
            <a:gd name="T65" fmla="*/ 2147483646 h 971"/>
            <a:gd name="T66" fmla="*/ 0 w 712"/>
            <a:gd name="T67" fmla="*/ 2147483646 h 971"/>
            <a:gd name="T68" fmla="*/ 2147483646 w 712"/>
            <a:gd name="T69" fmla="*/ 2147483646 h 971"/>
            <a:gd name="T70" fmla="*/ 2147483646 w 712"/>
            <a:gd name="T71" fmla="*/ 2147483646 h 971"/>
            <a:gd name="T72" fmla="*/ 2147483646 w 712"/>
            <a:gd name="T73" fmla="*/ 2147483646 h 971"/>
            <a:gd name="T74" fmla="*/ 2147483646 w 712"/>
            <a:gd name="T75" fmla="*/ 2147483646 h 971"/>
            <a:gd name="T76" fmla="*/ 2147483646 w 712"/>
            <a:gd name="T77" fmla="*/ 0 h 971"/>
            <a:gd name="T78" fmla="*/ 2147483646 w 712"/>
            <a:gd name="T79" fmla="*/ 2147483646 h 971"/>
            <a:gd name="T80" fmla="*/ 2147483646 w 712"/>
            <a:gd name="T81" fmla="*/ 2147483646 h 971"/>
            <a:gd name="T82" fmla="*/ 2147483646 w 712"/>
            <a:gd name="T83" fmla="*/ 2147483646 h 971"/>
            <a:gd name="T84" fmla="*/ 2147483646 w 712"/>
            <a:gd name="T85" fmla="*/ 2147483646 h 971"/>
            <a:gd name="T86" fmla="*/ 2147483646 w 712"/>
            <a:gd name="T87" fmla="*/ 2147483646 h 971"/>
            <a:gd name="T88" fmla="*/ 2147483646 w 712"/>
            <a:gd name="T89" fmla="*/ 2147483646 h 971"/>
            <a:gd name="T90" fmla="*/ 2147483646 w 712"/>
            <a:gd name="T91" fmla="*/ 2147483646 h 971"/>
            <a:gd name="T92" fmla="*/ 2147483646 w 712"/>
            <a:gd name="T93" fmla="*/ 2147483646 h 971"/>
            <a:gd name="T94" fmla="*/ 2147483646 w 712"/>
            <a:gd name="T95" fmla="*/ 2147483646 h 971"/>
            <a:gd name="T96" fmla="*/ 2147483646 w 712"/>
            <a:gd name="T97" fmla="*/ 2147483646 h 971"/>
            <a:gd name="T98" fmla="*/ 2147483646 w 712"/>
            <a:gd name="T99" fmla="*/ 2147483646 h 971"/>
            <a:gd name="T100" fmla="*/ 2147483646 w 712"/>
            <a:gd name="T101" fmla="*/ 2147483646 h 971"/>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12" h="971">
              <a:moveTo>
                <a:pt x="576" y="881"/>
              </a:moveTo>
              <a:lnTo>
                <a:pt x="500" y="956"/>
              </a:lnTo>
              <a:lnTo>
                <a:pt x="454" y="971"/>
              </a:lnTo>
              <a:lnTo>
                <a:pt x="439" y="956"/>
              </a:lnTo>
              <a:lnTo>
                <a:pt x="364" y="881"/>
              </a:lnTo>
              <a:lnTo>
                <a:pt x="409" y="837"/>
              </a:lnTo>
              <a:lnTo>
                <a:pt x="379" y="822"/>
              </a:lnTo>
              <a:lnTo>
                <a:pt x="364" y="837"/>
              </a:lnTo>
              <a:lnTo>
                <a:pt x="333" y="851"/>
              </a:lnTo>
              <a:lnTo>
                <a:pt x="303" y="866"/>
              </a:lnTo>
              <a:lnTo>
                <a:pt x="288" y="851"/>
              </a:lnTo>
              <a:lnTo>
                <a:pt x="197" y="732"/>
              </a:lnTo>
              <a:lnTo>
                <a:pt x="303" y="642"/>
              </a:lnTo>
              <a:lnTo>
                <a:pt x="318" y="612"/>
              </a:lnTo>
              <a:lnTo>
                <a:pt x="303" y="598"/>
              </a:lnTo>
              <a:lnTo>
                <a:pt x="121" y="747"/>
              </a:lnTo>
              <a:lnTo>
                <a:pt x="91" y="717"/>
              </a:lnTo>
              <a:lnTo>
                <a:pt x="136" y="657"/>
              </a:lnTo>
              <a:lnTo>
                <a:pt x="167" y="612"/>
              </a:lnTo>
              <a:lnTo>
                <a:pt x="121" y="598"/>
              </a:lnTo>
              <a:lnTo>
                <a:pt x="167" y="508"/>
              </a:lnTo>
              <a:lnTo>
                <a:pt x="182" y="463"/>
              </a:lnTo>
              <a:lnTo>
                <a:pt x="167" y="433"/>
              </a:lnTo>
              <a:lnTo>
                <a:pt x="151" y="329"/>
              </a:lnTo>
              <a:lnTo>
                <a:pt x="121" y="284"/>
              </a:lnTo>
              <a:lnTo>
                <a:pt x="91" y="269"/>
              </a:lnTo>
              <a:lnTo>
                <a:pt x="91" y="284"/>
              </a:lnTo>
              <a:lnTo>
                <a:pt x="91" y="329"/>
              </a:lnTo>
              <a:lnTo>
                <a:pt x="45" y="359"/>
              </a:lnTo>
              <a:lnTo>
                <a:pt x="45" y="418"/>
              </a:lnTo>
              <a:lnTo>
                <a:pt x="45" y="448"/>
              </a:lnTo>
              <a:lnTo>
                <a:pt x="30" y="448"/>
              </a:lnTo>
              <a:lnTo>
                <a:pt x="15" y="448"/>
              </a:lnTo>
              <a:lnTo>
                <a:pt x="0" y="120"/>
              </a:lnTo>
              <a:lnTo>
                <a:pt x="91" y="209"/>
              </a:lnTo>
              <a:lnTo>
                <a:pt x="212" y="209"/>
              </a:lnTo>
              <a:lnTo>
                <a:pt x="273" y="90"/>
              </a:lnTo>
              <a:lnTo>
                <a:pt x="288" y="30"/>
              </a:lnTo>
              <a:lnTo>
                <a:pt x="333" y="0"/>
              </a:lnTo>
              <a:lnTo>
                <a:pt x="439" y="30"/>
              </a:lnTo>
              <a:lnTo>
                <a:pt x="500" y="105"/>
              </a:lnTo>
              <a:lnTo>
                <a:pt x="545" y="224"/>
              </a:lnTo>
              <a:lnTo>
                <a:pt x="621" y="388"/>
              </a:lnTo>
              <a:lnTo>
                <a:pt x="651" y="478"/>
              </a:lnTo>
              <a:lnTo>
                <a:pt x="697" y="523"/>
              </a:lnTo>
              <a:lnTo>
                <a:pt x="712" y="538"/>
              </a:lnTo>
              <a:lnTo>
                <a:pt x="697" y="553"/>
              </a:lnTo>
              <a:lnTo>
                <a:pt x="682" y="553"/>
              </a:lnTo>
              <a:lnTo>
                <a:pt x="636" y="568"/>
              </a:lnTo>
              <a:lnTo>
                <a:pt x="576" y="657"/>
              </a:lnTo>
              <a:lnTo>
                <a:pt x="576" y="881"/>
              </a:lnTo>
            </a:path>
          </a:pathLst>
        </a:custGeom>
        <a:solidFill>
          <a:srgbClr val="FCD5B5"/>
        </a:solidFill>
        <a:ln w="9525" cap="flat" cmpd="sng">
          <a:solidFill>
            <a:srgbClr val="000000"/>
          </a:solidFill>
          <a:prstDash val="solid"/>
          <a:round/>
          <a:headEnd type="none" w="med" len="med"/>
          <a:tailEnd type="none" w="med" len="med"/>
        </a:ln>
      </xdr:spPr>
    </xdr:sp>
    <xdr:clientData/>
  </xdr:twoCellAnchor>
  <xdr:twoCellAnchor>
    <xdr:from>
      <xdr:col>17</xdr:col>
      <xdr:colOff>123825</xdr:colOff>
      <xdr:row>35</xdr:row>
      <xdr:rowOff>104775</xdr:rowOff>
    </xdr:from>
    <xdr:to>
      <xdr:col>18</xdr:col>
      <xdr:colOff>209550</xdr:colOff>
      <xdr:row>43</xdr:row>
      <xdr:rowOff>152400</xdr:rowOff>
    </xdr:to>
    <xdr:sp macro="" textlink="">
      <xdr:nvSpPr>
        <xdr:cNvPr id="29" name="Freeform 28">
          <a:extLst>
            <a:ext uri="{FF2B5EF4-FFF2-40B4-BE49-F238E27FC236}">
              <a16:creationId xmlns:a16="http://schemas.microsoft.com/office/drawing/2014/main" id="{342F14D8-11C5-46FB-A171-3A70D6B9A192}"/>
            </a:ext>
          </a:extLst>
        </xdr:cNvPr>
        <xdr:cNvSpPr>
          <a:spLocks/>
        </xdr:cNvSpPr>
      </xdr:nvSpPr>
      <xdr:spPr bwMode="auto">
        <a:xfrm>
          <a:off x="10877550" y="6181725"/>
          <a:ext cx="771525" cy="1419225"/>
        </a:xfrm>
        <a:custGeom>
          <a:avLst/>
          <a:gdLst>
            <a:gd name="T0" fmla="*/ 2147483646 w 1223"/>
            <a:gd name="T1" fmla="*/ 2147483646 h 2224"/>
            <a:gd name="T2" fmla="*/ 2147483646 w 1223"/>
            <a:gd name="T3" fmla="*/ 2147483646 h 2224"/>
            <a:gd name="T4" fmla="*/ 2147483646 w 1223"/>
            <a:gd name="T5" fmla="*/ 2147483646 h 2224"/>
            <a:gd name="T6" fmla="*/ 2147483646 w 1223"/>
            <a:gd name="T7" fmla="*/ 2147483646 h 2224"/>
            <a:gd name="T8" fmla="*/ 2147483646 w 1223"/>
            <a:gd name="T9" fmla="*/ 2147483646 h 2224"/>
            <a:gd name="T10" fmla="*/ 2147483646 w 1223"/>
            <a:gd name="T11" fmla="*/ 2147483646 h 2224"/>
            <a:gd name="T12" fmla="*/ 2147483646 w 1223"/>
            <a:gd name="T13" fmla="*/ 2147483646 h 2224"/>
            <a:gd name="T14" fmla="*/ 2147483646 w 1223"/>
            <a:gd name="T15" fmla="*/ 2147483646 h 2224"/>
            <a:gd name="T16" fmla="*/ 2147483646 w 1223"/>
            <a:gd name="T17" fmla="*/ 2147483646 h 2224"/>
            <a:gd name="T18" fmla="*/ 2147483646 w 1223"/>
            <a:gd name="T19" fmla="*/ 2147483646 h 2224"/>
            <a:gd name="T20" fmla="*/ 2147483646 w 1223"/>
            <a:gd name="T21" fmla="*/ 2147483646 h 2224"/>
            <a:gd name="T22" fmla="*/ 2147483646 w 1223"/>
            <a:gd name="T23" fmla="*/ 2147483646 h 2224"/>
            <a:gd name="T24" fmla="*/ 2147483646 w 1223"/>
            <a:gd name="T25" fmla="*/ 2147483646 h 2224"/>
            <a:gd name="T26" fmla="*/ 2147483646 w 1223"/>
            <a:gd name="T27" fmla="*/ 2147483646 h 2224"/>
            <a:gd name="T28" fmla="*/ 2147483646 w 1223"/>
            <a:gd name="T29" fmla="*/ 2147483646 h 2224"/>
            <a:gd name="T30" fmla="*/ 2147483646 w 1223"/>
            <a:gd name="T31" fmla="*/ 2147483646 h 2224"/>
            <a:gd name="T32" fmla="*/ 2147483646 w 1223"/>
            <a:gd name="T33" fmla="*/ 2147483646 h 2224"/>
            <a:gd name="T34" fmla="*/ 2147483646 w 1223"/>
            <a:gd name="T35" fmla="*/ 2147483646 h 2224"/>
            <a:gd name="T36" fmla="*/ 2147483646 w 1223"/>
            <a:gd name="T37" fmla="*/ 2147483646 h 2224"/>
            <a:gd name="T38" fmla="*/ 2147483646 w 1223"/>
            <a:gd name="T39" fmla="*/ 2147483646 h 2224"/>
            <a:gd name="T40" fmla="*/ 2147483646 w 1223"/>
            <a:gd name="T41" fmla="*/ 2147483646 h 2224"/>
            <a:gd name="T42" fmla="*/ 2147483646 w 1223"/>
            <a:gd name="T43" fmla="*/ 2147483646 h 2224"/>
            <a:gd name="T44" fmla="*/ 2147483646 w 1223"/>
            <a:gd name="T45" fmla="*/ 2147483646 h 2224"/>
            <a:gd name="T46" fmla="*/ 2147483646 w 1223"/>
            <a:gd name="T47" fmla="*/ 2147483646 h 2224"/>
            <a:gd name="T48" fmla="*/ 2147483646 w 1223"/>
            <a:gd name="T49" fmla="*/ 2147483646 h 2224"/>
            <a:gd name="T50" fmla="*/ 2147483646 w 1223"/>
            <a:gd name="T51" fmla="*/ 2147483646 h 2224"/>
            <a:gd name="T52" fmla="*/ 2147483646 w 1223"/>
            <a:gd name="T53" fmla="*/ 2147483646 h 2224"/>
            <a:gd name="T54" fmla="*/ 2147483646 w 1223"/>
            <a:gd name="T55" fmla="*/ 2147483646 h 2224"/>
            <a:gd name="T56" fmla="*/ 2147483646 w 1223"/>
            <a:gd name="T57" fmla="*/ 2147483646 h 2224"/>
            <a:gd name="T58" fmla="*/ 2147483646 w 1223"/>
            <a:gd name="T59" fmla="*/ 2147483646 h 2224"/>
            <a:gd name="T60" fmla="*/ 2147483646 w 1223"/>
            <a:gd name="T61" fmla="*/ 2147483646 h 2224"/>
            <a:gd name="T62" fmla="*/ 2147483646 w 1223"/>
            <a:gd name="T63" fmla="*/ 2147483646 h 2224"/>
            <a:gd name="T64" fmla="*/ 2147483646 w 1223"/>
            <a:gd name="T65" fmla="*/ 2147483646 h 222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223" h="2224">
              <a:moveTo>
                <a:pt x="876" y="2194"/>
              </a:moveTo>
              <a:lnTo>
                <a:pt x="695" y="2224"/>
              </a:lnTo>
              <a:lnTo>
                <a:pt x="604" y="2209"/>
              </a:lnTo>
              <a:lnTo>
                <a:pt x="544" y="2149"/>
              </a:lnTo>
              <a:lnTo>
                <a:pt x="242" y="1985"/>
              </a:lnTo>
              <a:lnTo>
                <a:pt x="272" y="1911"/>
              </a:lnTo>
              <a:lnTo>
                <a:pt x="242" y="1851"/>
              </a:lnTo>
              <a:lnTo>
                <a:pt x="317" y="1806"/>
              </a:lnTo>
              <a:lnTo>
                <a:pt x="408" y="1791"/>
              </a:lnTo>
              <a:lnTo>
                <a:pt x="498" y="1746"/>
              </a:lnTo>
              <a:lnTo>
                <a:pt x="498" y="1702"/>
              </a:lnTo>
              <a:lnTo>
                <a:pt x="468" y="1687"/>
              </a:lnTo>
              <a:lnTo>
                <a:pt x="423" y="1314"/>
              </a:lnTo>
              <a:lnTo>
                <a:pt x="332" y="1299"/>
              </a:lnTo>
              <a:lnTo>
                <a:pt x="166" y="1149"/>
              </a:lnTo>
              <a:lnTo>
                <a:pt x="91" y="985"/>
              </a:lnTo>
              <a:lnTo>
                <a:pt x="75" y="910"/>
              </a:lnTo>
              <a:lnTo>
                <a:pt x="30" y="866"/>
              </a:lnTo>
              <a:lnTo>
                <a:pt x="0" y="791"/>
              </a:lnTo>
              <a:lnTo>
                <a:pt x="30" y="687"/>
              </a:lnTo>
              <a:lnTo>
                <a:pt x="60" y="507"/>
              </a:lnTo>
              <a:lnTo>
                <a:pt x="106" y="507"/>
              </a:lnTo>
              <a:lnTo>
                <a:pt x="136" y="463"/>
              </a:lnTo>
              <a:lnTo>
                <a:pt x="181" y="403"/>
              </a:lnTo>
              <a:lnTo>
                <a:pt x="317" y="433"/>
              </a:lnTo>
              <a:lnTo>
                <a:pt x="362" y="299"/>
              </a:lnTo>
              <a:lnTo>
                <a:pt x="347" y="194"/>
              </a:lnTo>
              <a:lnTo>
                <a:pt x="317" y="119"/>
              </a:lnTo>
              <a:lnTo>
                <a:pt x="347" y="0"/>
              </a:lnTo>
              <a:lnTo>
                <a:pt x="408" y="30"/>
              </a:lnTo>
              <a:lnTo>
                <a:pt x="453" y="134"/>
              </a:lnTo>
              <a:lnTo>
                <a:pt x="528" y="269"/>
              </a:lnTo>
              <a:lnTo>
                <a:pt x="544" y="328"/>
              </a:lnTo>
              <a:lnTo>
                <a:pt x="559" y="433"/>
              </a:lnTo>
              <a:lnTo>
                <a:pt x="574" y="507"/>
              </a:lnTo>
              <a:lnTo>
                <a:pt x="664" y="627"/>
              </a:lnTo>
              <a:lnTo>
                <a:pt x="634" y="672"/>
              </a:lnTo>
              <a:lnTo>
                <a:pt x="559" y="702"/>
              </a:lnTo>
              <a:lnTo>
                <a:pt x="453" y="761"/>
              </a:lnTo>
              <a:lnTo>
                <a:pt x="589" y="821"/>
              </a:lnTo>
              <a:lnTo>
                <a:pt x="604" y="970"/>
              </a:lnTo>
              <a:lnTo>
                <a:pt x="695" y="1075"/>
              </a:lnTo>
              <a:lnTo>
                <a:pt x="815" y="1164"/>
              </a:lnTo>
              <a:lnTo>
                <a:pt x="906" y="1254"/>
              </a:lnTo>
              <a:lnTo>
                <a:pt x="861" y="1314"/>
              </a:lnTo>
              <a:lnTo>
                <a:pt x="1027" y="1403"/>
              </a:lnTo>
              <a:lnTo>
                <a:pt x="1132" y="1418"/>
              </a:lnTo>
              <a:lnTo>
                <a:pt x="1193" y="1433"/>
              </a:lnTo>
              <a:lnTo>
                <a:pt x="1208" y="1448"/>
              </a:lnTo>
              <a:lnTo>
                <a:pt x="1223" y="1463"/>
              </a:lnTo>
              <a:lnTo>
                <a:pt x="1223" y="1522"/>
              </a:lnTo>
              <a:lnTo>
                <a:pt x="1208" y="1552"/>
              </a:lnTo>
              <a:lnTo>
                <a:pt x="1132" y="1657"/>
              </a:lnTo>
              <a:lnTo>
                <a:pt x="1132" y="1866"/>
              </a:lnTo>
              <a:lnTo>
                <a:pt x="1072" y="1866"/>
              </a:lnTo>
              <a:lnTo>
                <a:pt x="1027" y="1821"/>
              </a:lnTo>
              <a:lnTo>
                <a:pt x="997" y="1806"/>
              </a:lnTo>
              <a:lnTo>
                <a:pt x="981" y="1821"/>
              </a:lnTo>
              <a:lnTo>
                <a:pt x="936" y="1836"/>
              </a:lnTo>
              <a:lnTo>
                <a:pt x="936" y="1866"/>
              </a:lnTo>
              <a:lnTo>
                <a:pt x="936" y="1881"/>
              </a:lnTo>
              <a:lnTo>
                <a:pt x="936" y="2000"/>
              </a:lnTo>
              <a:lnTo>
                <a:pt x="891" y="2015"/>
              </a:lnTo>
              <a:lnTo>
                <a:pt x="861" y="2060"/>
              </a:lnTo>
              <a:lnTo>
                <a:pt x="876" y="2105"/>
              </a:lnTo>
              <a:lnTo>
                <a:pt x="876" y="2194"/>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16</xdr:col>
      <xdr:colOff>523875</xdr:colOff>
      <xdr:row>39</xdr:row>
      <xdr:rowOff>142875</xdr:rowOff>
    </xdr:from>
    <xdr:to>
      <xdr:col>18</xdr:col>
      <xdr:colOff>19050</xdr:colOff>
      <xdr:row>47</xdr:row>
      <xdr:rowOff>76200</xdr:rowOff>
    </xdr:to>
    <xdr:sp macro="" textlink="">
      <xdr:nvSpPr>
        <xdr:cNvPr id="30" name="Freeform 29">
          <a:extLst>
            <a:ext uri="{FF2B5EF4-FFF2-40B4-BE49-F238E27FC236}">
              <a16:creationId xmlns:a16="http://schemas.microsoft.com/office/drawing/2014/main" id="{6861BD97-BF93-485C-B169-C462D2B37DC5}"/>
            </a:ext>
          </a:extLst>
        </xdr:cNvPr>
        <xdr:cNvSpPr>
          <a:spLocks/>
        </xdr:cNvSpPr>
      </xdr:nvSpPr>
      <xdr:spPr bwMode="auto">
        <a:xfrm>
          <a:off x="10591800" y="6905625"/>
          <a:ext cx="866775" cy="1304925"/>
        </a:xfrm>
        <a:custGeom>
          <a:avLst/>
          <a:gdLst>
            <a:gd name="T0" fmla="*/ 2147483646 w 1360"/>
            <a:gd name="T1" fmla="*/ 2147483646 h 2051"/>
            <a:gd name="T2" fmla="*/ 2147483646 w 1360"/>
            <a:gd name="T3" fmla="*/ 2147483646 h 2051"/>
            <a:gd name="T4" fmla="*/ 2147483646 w 1360"/>
            <a:gd name="T5" fmla="*/ 2147483646 h 2051"/>
            <a:gd name="T6" fmla="*/ 2147483646 w 1360"/>
            <a:gd name="T7" fmla="*/ 2147483646 h 2051"/>
            <a:gd name="T8" fmla="*/ 2147483646 w 1360"/>
            <a:gd name="T9" fmla="*/ 2147483646 h 2051"/>
            <a:gd name="T10" fmla="*/ 2147483646 w 1360"/>
            <a:gd name="T11" fmla="*/ 2147483646 h 2051"/>
            <a:gd name="T12" fmla="*/ 2147483646 w 1360"/>
            <a:gd name="T13" fmla="*/ 2147483646 h 2051"/>
            <a:gd name="T14" fmla="*/ 2147483646 w 1360"/>
            <a:gd name="T15" fmla="*/ 2147483646 h 2051"/>
            <a:gd name="T16" fmla="*/ 2147483646 w 1360"/>
            <a:gd name="T17" fmla="*/ 2147483646 h 2051"/>
            <a:gd name="T18" fmla="*/ 2147483646 w 1360"/>
            <a:gd name="T19" fmla="*/ 2147483646 h 2051"/>
            <a:gd name="T20" fmla="*/ 2147483646 w 1360"/>
            <a:gd name="T21" fmla="*/ 2147483646 h 2051"/>
            <a:gd name="T22" fmla="*/ 2147483646 w 1360"/>
            <a:gd name="T23" fmla="*/ 2147483646 h 2051"/>
            <a:gd name="T24" fmla="*/ 2147483646 w 1360"/>
            <a:gd name="T25" fmla="*/ 2147483646 h 2051"/>
            <a:gd name="T26" fmla="*/ 2147483646 w 1360"/>
            <a:gd name="T27" fmla="*/ 2147483646 h 2051"/>
            <a:gd name="T28" fmla="*/ 2147483646 w 1360"/>
            <a:gd name="T29" fmla="*/ 2147483646 h 2051"/>
            <a:gd name="T30" fmla="*/ 2147483646 w 1360"/>
            <a:gd name="T31" fmla="*/ 2147483646 h 2051"/>
            <a:gd name="T32" fmla="*/ 2147483646 w 1360"/>
            <a:gd name="T33" fmla="*/ 2147483646 h 2051"/>
            <a:gd name="T34" fmla="*/ 2147483646 w 1360"/>
            <a:gd name="T35" fmla="*/ 2147483646 h 2051"/>
            <a:gd name="T36" fmla="*/ 2147483646 w 1360"/>
            <a:gd name="T37" fmla="*/ 2147483646 h 2051"/>
            <a:gd name="T38" fmla="*/ 2147483646 w 1360"/>
            <a:gd name="T39" fmla="*/ 2147483646 h 2051"/>
            <a:gd name="T40" fmla="*/ 2147483646 w 1360"/>
            <a:gd name="T41" fmla="*/ 2147483646 h 2051"/>
            <a:gd name="T42" fmla="*/ 2147483646 w 1360"/>
            <a:gd name="T43" fmla="*/ 2147483646 h 2051"/>
            <a:gd name="T44" fmla="*/ 2147483646 w 1360"/>
            <a:gd name="T45" fmla="*/ 2147483646 h 2051"/>
            <a:gd name="T46" fmla="*/ 2147483646 w 1360"/>
            <a:gd name="T47" fmla="*/ 2147483646 h 2051"/>
            <a:gd name="T48" fmla="*/ 2147483646 w 1360"/>
            <a:gd name="T49" fmla="*/ 2147483646 h 2051"/>
            <a:gd name="T50" fmla="*/ 2147483646 w 1360"/>
            <a:gd name="T51" fmla="*/ 2147483646 h 2051"/>
            <a:gd name="T52" fmla="*/ 2147483646 w 1360"/>
            <a:gd name="T53" fmla="*/ 2147483646 h 2051"/>
            <a:gd name="T54" fmla="*/ 0 w 1360"/>
            <a:gd name="T55" fmla="*/ 2147483646 h 2051"/>
            <a:gd name="T56" fmla="*/ 2147483646 w 1360"/>
            <a:gd name="T57" fmla="*/ 2147483646 h 2051"/>
            <a:gd name="T58" fmla="*/ 2147483646 w 1360"/>
            <a:gd name="T59" fmla="*/ 2147483646 h 2051"/>
            <a:gd name="T60" fmla="*/ 2147483646 w 1360"/>
            <a:gd name="T61" fmla="*/ 2147483646 h 2051"/>
            <a:gd name="T62" fmla="*/ 2147483646 w 1360"/>
            <a:gd name="T63" fmla="*/ 2147483646 h 2051"/>
            <a:gd name="T64" fmla="*/ 2147483646 w 1360"/>
            <a:gd name="T65" fmla="*/ 2147483646 h 2051"/>
            <a:gd name="T66" fmla="*/ 2147483646 w 1360"/>
            <a:gd name="T67" fmla="*/ 2147483646 h 2051"/>
            <a:gd name="T68" fmla="*/ 2147483646 w 1360"/>
            <a:gd name="T69" fmla="*/ 2147483646 h 2051"/>
            <a:gd name="T70" fmla="*/ 2147483646 w 1360"/>
            <a:gd name="T71" fmla="*/ 2147483646 h 2051"/>
            <a:gd name="T72" fmla="*/ 2147483646 w 1360"/>
            <a:gd name="T73" fmla="*/ 0 h 2051"/>
            <a:gd name="T74" fmla="*/ 2147483646 w 1360"/>
            <a:gd name="T75" fmla="*/ 2147483646 h 2051"/>
            <a:gd name="T76" fmla="*/ 2147483646 w 1360"/>
            <a:gd name="T77" fmla="*/ 2147483646 h 2051"/>
            <a:gd name="T78" fmla="*/ 2147483646 w 1360"/>
            <a:gd name="T79" fmla="*/ 2147483646 h 2051"/>
            <a:gd name="T80" fmla="*/ 2147483646 w 1360"/>
            <a:gd name="T81" fmla="*/ 2147483646 h 2051"/>
            <a:gd name="T82" fmla="*/ 2147483646 w 1360"/>
            <a:gd name="T83" fmla="*/ 2147483646 h 2051"/>
            <a:gd name="T84" fmla="*/ 2147483646 w 1360"/>
            <a:gd name="T85" fmla="*/ 2147483646 h 2051"/>
            <a:gd name="T86" fmla="*/ 2147483646 w 1360"/>
            <a:gd name="T87" fmla="*/ 2147483646 h 2051"/>
            <a:gd name="T88" fmla="*/ 2147483646 w 1360"/>
            <a:gd name="T89" fmla="*/ 2147483646 h 2051"/>
            <a:gd name="T90" fmla="*/ 2147483646 w 1360"/>
            <a:gd name="T91" fmla="*/ 2147483646 h 2051"/>
            <a:gd name="T92" fmla="*/ 2147483646 w 1360"/>
            <a:gd name="T93" fmla="*/ 2147483646 h 2051"/>
            <a:gd name="T94" fmla="*/ 2147483646 w 1360"/>
            <a:gd name="T95" fmla="*/ 2147483646 h 2051"/>
            <a:gd name="T96" fmla="*/ 2147483646 w 1360"/>
            <a:gd name="T97" fmla="*/ 2147483646 h 2051"/>
            <a:gd name="T98" fmla="*/ 2147483646 w 1360"/>
            <a:gd name="T99" fmla="*/ 2147483646 h 2051"/>
            <a:gd name="T100" fmla="*/ 2147483646 w 1360"/>
            <a:gd name="T101" fmla="*/ 2147483646 h 2051"/>
            <a:gd name="T102" fmla="*/ 2147483646 w 1360"/>
            <a:gd name="T103" fmla="*/ 2147483646 h 2051"/>
            <a:gd name="T104" fmla="*/ 2147483646 w 1360"/>
            <a:gd name="T105" fmla="*/ 2147483646 h 2051"/>
            <a:gd name="T106" fmla="*/ 2147483646 w 1360"/>
            <a:gd name="T107" fmla="*/ 2147483646 h 2051"/>
            <a:gd name="T108" fmla="*/ 2147483646 w 1360"/>
            <a:gd name="T109" fmla="*/ 2147483646 h 2051"/>
            <a:gd name="T110" fmla="*/ 2147483646 w 1360"/>
            <a:gd name="T111" fmla="*/ 2147483646 h 2051"/>
            <a:gd name="T112" fmla="*/ 2147483646 w 1360"/>
            <a:gd name="T113" fmla="*/ 2147483646 h 2051"/>
            <a:gd name="T114" fmla="*/ 2147483646 w 1360"/>
            <a:gd name="T115" fmla="*/ 2147483646 h 20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360" h="2051">
              <a:moveTo>
                <a:pt x="1240" y="1976"/>
              </a:moveTo>
              <a:lnTo>
                <a:pt x="1166" y="1976"/>
              </a:lnTo>
              <a:lnTo>
                <a:pt x="1151" y="2021"/>
              </a:lnTo>
              <a:lnTo>
                <a:pt x="1121" y="2051"/>
              </a:lnTo>
              <a:lnTo>
                <a:pt x="1106" y="2006"/>
              </a:lnTo>
              <a:lnTo>
                <a:pt x="1061" y="1946"/>
              </a:lnTo>
              <a:lnTo>
                <a:pt x="1061" y="1901"/>
              </a:lnTo>
              <a:lnTo>
                <a:pt x="1106" y="1886"/>
              </a:lnTo>
              <a:lnTo>
                <a:pt x="1121" y="1856"/>
              </a:lnTo>
              <a:lnTo>
                <a:pt x="1106" y="1856"/>
              </a:lnTo>
              <a:lnTo>
                <a:pt x="1076" y="1826"/>
              </a:lnTo>
              <a:lnTo>
                <a:pt x="1016" y="1737"/>
              </a:lnTo>
              <a:lnTo>
                <a:pt x="971" y="1707"/>
              </a:lnTo>
              <a:lnTo>
                <a:pt x="942" y="1647"/>
              </a:lnTo>
              <a:lnTo>
                <a:pt x="912" y="1602"/>
              </a:lnTo>
              <a:lnTo>
                <a:pt x="882" y="1617"/>
              </a:lnTo>
              <a:lnTo>
                <a:pt x="852" y="1647"/>
              </a:lnTo>
              <a:lnTo>
                <a:pt x="822" y="1632"/>
              </a:lnTo>
              <a:lnTo>
                <a:pt x="762" y="1377"/>
              </a:lnTo>
              <a:lnTo>
                <a:pt x="658" y="1213"/>
              </a:lnTo>
              <a:lnTo>
                <a:pt x="553" y="1018"/>
              </a:lnTo>
              <a:lnTo>
                <a:pt x="448" y="943"/>
              </a:lnTo>
              <a:lnTo>
                <a:pt x="329" y="898"/>
              </a:lnTo>
              <a:lnTo>
                <a:pt x="314" y="689"/>
              </a:lnTo>
              <a:lnTo>
                <a:pt x="194" y="614"/>
              </a:lnTo>
              <a:lnTo>
                <a:pt x="105" y="629"/>
              </a:lnTo>
              <a:lnTo>
                <a:pt x="60" y="584"/>
              </a:lnTo>
              <a:lnTo>
                <a:pt x="0" y="494"/>
              </a:lnTo>
              <a:lnTo>
                <a:pt x="15" y="374"/>
              </a:lnTo>
              <a:lnTo>
                <a:pt x="30" y="165"/>
              </a:lnTo>
              <a:lnTo>
                <a:pt x="90" y="150"/>
              </a:lnTo>
              <a:lnTo>
                <a:pt x="149" y="135"/>
              </a:lnTo>
              <a:lnTo>
                <a:pt x="209" y="165"/>
              </a:lnTo>
              <a:lnTo>
                <a:pt x="314" y="195"/>
              </a:lnTo>
              <a:lnTo>
                <a:pt x="493" y="150"/>
              </a:lnTo>
              <a:lnTo>
                <a:pt x="553" y="60"/>
              </a:lnTo>
              <a:lnTo>
                <a:pt x="613" y="0"/>
              </a:lnTo>
              <a:lnTo>
                <a:pt x="777" y="150"/>
              </a:lnTo>
              <a:lnTo>
                <a:pt x="867" y="165"/>
              </a:lnTo>
              <a:lnTo>
                <a:pt x="912" y="539"/>
              </a:lnTo>
              <a:lnTo>
                <a:pt x="942" y="554"/>
              </a:lnTo>
              <a:lnTo>
                <a:pt x="942" y="599"/>
              </a:lnTo>
              <a:lnTo>
                <a:pt x="852" y="644"/>
              </a:lnTo>
              <a:lnTo>
                <a:pt x="762" y="659"/>
              </a:lnTo>
              <a:lnTo>
                <a:pt x="687" y="704"/>
              </a:lnTo>
              <a:lnTo>
                <a:pt x="717" y="764"/>
              </a:lnTo>
              <a:lnTo>
                <a:pt x="687" y="838"/>
              </a:lnTo>
              <a:lnTo>
                <a:pt x="986" y="1003"/>
              </a:lnTo>
              <a:lnTo>
                <a:pt x="1046" y="1063"/>
              </a:lnTo>
              <a:lnTo>
                <a:pt x="1136" y="1078"/>
              </a:lnTo>
              <a:lnTo>
                <a:pt x="1315" y="1048"/>
              </a:lnTo>
              <a:lnTo>
                <a:pt x="1270" y="1213"/>
              </a:lnTo>
              <a:lnTo>
                <a:pt x="1315" y="1347"/>
              </a:lnTo>
              <a:lnTo>
                <a:pt x="1315" y="1497"/>
              </a:lnTo>
              <a:lnTo>
                <a:pt x="1360" y="1707"/>
              </a:lnTo>
              <a:lnTo>
                <a:pt x="1330" y="1811"/>
              </a:lnTo>
              <a:lnTo>
                <a:pt x="1270" y="1901"/>
              </a:lnTo>
              <a:lnTo>
                <a:pt x="1240" y="1976"/>
              </a:lnTo>
            </a:path>
          </a:pathLst>
        </a:custGeom>
        <a:solidFill>
          <a:schemeClr val="accent6">
            <a:lumMod val="40000"/>
            <a:lumOff val="60000"/>
          </a:schemeClr>
        </a:solidFill>
        <a:ln w="12700" cap="flat" cmpd="sng">
          <a:solidFill>
            <a:srgbClr val="000000"/>
          </a:solidFill>
          <a:prstDash val="solid"/>
          <a:round/>
          <a:headEnd type="none" w="med" len="med"/>
          <a:tailEnd type="none" w="med" len="med"/>
        </a:ln>
      </xdr:spPr>
    </xdr:sp>
    <xdr:clientData/>
  </xdr:twoCellAnchor>
  <xdr:twoCellAnchor>
    <xdr:from>
      <xdr:col>15</xdr:col>
      <xdr:colOff>266700</xdr:colOff>
      <xdr:row>26</xdr:row>
      <xdr:rowOff>47625</xdr:rowOff>
    </xdr:from>
    <xdr:to>
      <xdr:col>18</xdr:col>
      <xdr:colOff>285750</xdr:colOff>
      <xdr:row>35</xdr:row>
      <xdr:rowOff>66675</xdr:rowOff>
    </xdr:to>
    <xdr:sp macro="" textlink="">
      <xdr:nvSpPr>
        <xdr:cNvPr id="31" name="Freeform 30">
          <a:extLst>
            <a:ext uri="{FF2B5EF4-FFF2-40B4-BE49-F238E27FC236}">
              <a16:creationId xmlns:a16="http://schemas.microsoft.com/office/drawing/2014/main" id="{9E9646F2-5CE7-4F08-BF85-70204B351956}"/>
            </a:ext>
          </a:extLst>
        </xdr:cNvPr>
        <xdr:cNvSpPr>
          <a:spLocks/>
        </xdr:cNvSpPr>
      </xdr:nvSpPr>
      <xdr:spPr bwMode="auto">
        <a:xfrm>
          <a:off x="9648825" y="4581525"/>
          <a:ext cx="2076450" cy="1562100"/>
        </a:xfrm>
        <a:custGeom>
          <a:avLst/>
          <a:gdLst>
            <a:gd name="T0" fmla="*/ 2147483646 w 3280"/>
            <a:gd name="T1" fmla="*/ 2147483646 h 2455"/>
            <a:gd name="T2" fmla="*/ 2147483646 w 3280"/>
            <a:gd name="T3" fmla="*/ 2147483646 h 2455"/>
            <a:gd name="T4" fmla="*/ 2147483646 w 3280"/>
            <a:gd name="T5" fmla="*/ 2147483646 h 2455"/>
            <a:gd name="T6" fmla="*/ 2147483646 w 3280"/>
            <a:gd name="T7" fmla="*/ 2147483646 h 2455"/>
            <a:gd name="T8" fmla="*/ 2147483646 w 3280"/>
            <a:gd name="T9" fmla="*/ 2147483646 h 2455"/>
            <a:gd name="T10" fmla="*/ 2147483646 w 3280"/>
            <a:gd name="T11" fmla="*/ 2147483646 h 2455"/>
            <a:gd name="T12" fmla="*/ 2147483646 w 3280"/>
            <a:gd name="T13" fmla="*/ 2147483646 h 2455"/>
            <a:gd name="T14" fmla="*/ 2147483646 w 3280"/>
            <a:gd name="T15" fmla="*/ 2147483646 h 2455"/>
            <a:gd name="T16" fmla="*/ 2147483646 w 3280"/>
            <a:gd name="T17" fmla="*/ 2147483646 h 2455"/>
            <a:gd name="T18" fmla="*/ 2147483646 w 3280"/>
            <a:gd name="T19" fmla="*/ 2147483646 h 2455"/>
            <a:gd name="T20" fmla="*/ 2147483646 w 3280"/>
            <a:gd name="T21" fmla="*/ 2147483646 h 2455"/>
            <a:gd name="T22" fmla="*/ 2147483646 w 3280"/>
            <a:gd name="T23" fmla="*/ 2147483646 h 2455"/>
            <a:gd name="T24" fmla="*/ 2147483646 w 3280"/>
            <a:gd name="T25" fmla="*/ 2147483646 h 2455"/>
            <a:gd name="T26" fmla="*/ 2147483646 w 3280"/>
            <a:gd name="T27" fmla="*/ 2147483646 h 2455"/>
            <a:gd name="T28" fmla="*/ 2147483646 w 3280"/>
            <a:gd name="T29" fmla="*/ 2147483646 h 2455"/>
            <a:gd name="T30" fmla="*/ 2147483646 w 3280"/>
            <a:gd name="T31" fmla="*/ 2147483646 h 2455"/>
            <a:gd name="T32" fmla="*/ 2147483646 w 3280"/>
            <a:gd name="T33" fmla="*/ 2147483646 h 2455"/>
            <a:gd name="T34" fmla="*/ 2147483646 w 3280"/>
            <a:gd name="T35" fmla="*/ 2147483646 h 2455"/>
            <a:gd name="T36" fmla="*/ 2147483646 w 3280"/>
            <a:gd name="T37" fmla="*/ 2147483646 h 2455"/>
            <a:gd name="T38" fmla="*/ 2147483646 w 3280"/>
            <a:gd name="T39" fmla="*/ 2147483646 h 2455"/>
            <a:gd name="T40" fmla="*/ 2147483646 w 3280"/>
            <a:gd name="T41" fmla="*/ 2147483646 h 2455"/>
            <a:gd name="T42" fmla="*/ 2147483646 w 3280"/>
            <a:gd name="T43" fmla="*/ 2147483646 h 2455"/>
            <a:gd name="T44" fmla="*/ 2147483646 w 3280"/>
            <a:gd name="T45" fmla="*/ 2147483646 h 2455"/>
            <a:gd name="T46" fmla="*/ 2147483646 w 3280"/>
            <a:gd name="T47" fmla="*/ 2147483646 h 2455"/>
            <a:gd name="T48" fmla="*/ 2147483646 w 3280"/>
            <a:gd name="T49" fmla="*/ 2147483646 h 2455"/>
            <a:gd name="T50" fmla="*/ 2147483646 w 3280"/>
            <a:gd name="T51" fmla="*/ 2147483646 h 2455"/>
            <a:gd name="T52" fmla="*/ 2147483646 w 3280"/>
            <a:gd name="T53" fmla="*/ 2147483646 h 2455"/>
            <a:gd name="T54" fmla="*/ 2147483646 w 3280"/>
            <a:gd name="T55" fmla="*/ 2147483646 h 2455"/>
            <a:gd name="T56" fmla="*/ 2147483646 w 3280"/>
            <a:gd name="T57" fmla="*/ 2147483646 h 2455"/>
            <a:gd name="T58" fmla="*/ 2147483646 w 3280"/>
            <a:gd name="T59" fmla="*/ 2147483646 h 2455"/>
            <a:gd name="T60" fmla="*/ 2147483646 w 3280"/>
            <a:gd name="T61" fmla="*/ 2147483646 h 2455"/>
            <a:gd name="T62" fmla="*/ 2147483646 w 3280"/>
            <a:gd name="T63" fmla="*/ 2147483646 h 2455"/>
            <a:gd name="T64" fmla="*/ 2147483646 w 3280"/>
            <a:gd name="T65" fmla="*/ 2147483646 h 2455"/>
            <a:gd name="T66" fmla="*/ 2147483646 w 3280"/>
            <a:gd name="T67" fmla="*/ 2147483646 h 2455"/>
            <a:gd name="T68" fmla="*/ 2147483646 w 3280"/>
            <a:gd name="T69" fmla="*/ 2147483646 h 2455"/>
            <a:gd name="T70" fmla="*/ 2147483646 w 3280"/>
            <a:gd name="T71" fmla="*/ 2147483646 h 2455"/>
            <a:gd name="T72" fmla="*/ 2147483646 w 3280"/>
            <a:gd name="T73" fmla="*/ 2147483646 h 2455"/>
            <a:gd name="T74" fmla="*/ 2147483646 w 3280"/>
            <a:gd name="T75" fmla="*/ 2147483646 h 2455"/>
            <a:gd name="T76" fmla="*/ 2147483646 w 3280"/>
            <a:gd name="T77" fmla="*/ 2147483646 h 2455"/>
            <a:gd name="T78" fmla="*/ 2147483646 w 3280"/>
            <a:gd name="T79" fmla="*/ 2147483646 h 2455"/>
            <a:gd name="T80" fmla="*/ 2147483646 w 3280"/>
            <a:gd name="T81" fmla="*/ 2147483646 h 2455"/>
            <a:gd name="T82" fmla="*/ 2147483646 w 3280"/>
            <a:gd name="T83" fmla="*/ 2147483646 h 2455"/>
            <a:gd name="T84" fmla="*/ 2147483646 w 3280"/>
            <a:gd name="T85" fmla="*/ 2147483646 h 2455"/>
            <a:gd name="T86" fmla="*/ 2147483646 w 3280"/>
            <a:gd name="T87" fmla="*/ 2147483646 h 2455"/>
            <a:gd name="T88" fmla="*/ 2147483646 w 3280"/>
            <a:gd name="T89" fmla="*/ 2147483646 h 2455"/>
            <a:gd name="T90" fmla="*/ 2147483646 w 3280"/>
            <a:gd name="T91" fmla="*/ 2147483646 h 2455"/>
            <a:gd name="T92" fmla="*/ 2147483646 w 3280"/>
            <a:gd name="T93" fmla="*/ 2147483646 h 2455"/>
            <a:gd name="T94" fmla="*/ 2147483646 w 3280"/>
            <a:gd name="T95" fmla="*/ 2147483646 h 2455"/>
            <a:gd name="T96" fmla="*/ 2147483646 w 3280"/>
            <a:gd name="T97" fmla="*/ 2147483646 h 2455"/>
            <a:gd name="T98" fmla="*/ 2147483646 w 3280"/>
            <a:gd name="T99" fmla="*/ 2147483646 h 2455"/>
            <a:gd name="T100" fmla="*/ 2147483646 w 3280"/>
            <a:gd name="T101" fmla="*/ 2147483646 h 2455"/>
            <a:gd name="T102" fmla="*/ 2147483646 w 3280"/>
            <a:gd name="T103" fmla="*/ 2147483646 h 2455"/>
            <a:gd name="T104" fmla="*/ 2147483646 w 3280"/>
            <a:gd name="T105" fmla="*/ 2147483646 h 2455"/>
            <a:gd name="T106" fmla="*/ 2147483646 w 3280"/>
            <a:gd name="T107" fmla="*/ 2147483646 h 2455"/>
            <a:gd name="T108" fmla="*/ 2147483646 w 3280"/>
            <a:gd name="T109" fmla="*/ 2147483646 h 2455"/>
            <a:gd name="T110" fmla="*/ 2147483646 w 3280"/>
            <a:gd name="T111" fmla="*/ 2147483646 h 24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3280" h="2455">
              <a:moveTo>
                <a:pt x="2182" y="1916"/>
              </a:moveTo>
              <a:lnTo>
                <a:pt x="2001" y="1886"/>
              </a:lnTo>
              <a:lnTo>
                <a:pt x="1926" y="1901"/>
              </a:lnTo>
              <a:lnTo>
                <a:pt x="1866" y="1916"/>
              </a:lnTo>
              <a:lnTo>
                <a:pt x="1836" y="1901"/>
              </a:lnTo>
              <a:lnTo>
                <a:pt x="1806" y="1736"/>
              </a:lnTo>
              <a:lnTo>
                <a:pt x="1700" y="1617"/>
              </a:lnTo>
              <a:lnTo>
                <a:pt x="1670" y="1692"/>
              </a:lnTo>
              <a:lnTo>
                <a:pt x="1640" y="1692"/>
              </a:lnTo>
              <a:lnTo>
                <a:pt x="1580" y="1692"/>
              </a:lnTo>
              <a:lnTo>
                <a:pt x="1520" y="1647"/>
              </a:lnTo>
              <a:lnTo>
                <a:pt x="1444" y="1707"/>
              </a:lnTo>
              <a:lnTo>
                <a:pt x="1354" y="1707"/>
              </a:lnTo>
              <a:lnTo>
                <a:pt x="1294" y="1721"/>
              </a:lnTo>
              <a:lnTo>
                <a:pt x="1174" y="1841"/>
              </a:lnTo>
              <a:lnTo>
                <a:pt x="1098" y="1916"/>
              </a:lnTo>
              <a:lnTo>
                <a:pt x="1053" y="2021"/>
              </a:lnTo>
              <a:lnTo>
                <a:pt x="1038" y="2036"/>
              </a:lnTo>
              <a:lnTo>
                <a:pt x="993" y="2021"/>
              </a:lnTo>
              <a:lnTo>
                <a:pt x="918" y="2081"/>
              </a:lnTo>
              <a:lnTo>
                <a:pt x="828" y="2096"/>
              </a:lnTo>
              <a:lnTo>
                <a:pt x="737" y="2081"/>
              </a:lnTo>
              <a:lnTo>
                <a:pt x="647" y="2365"/>
              </a:lnTo>
              <a:lnTo>
                <a:pt x="542" y="2455"/>
              </a:lnTo>
              <a:lnTo>
                <a:pt x="497" y="2395"/>
              </a:lnTo>
              <a:lnTo>
                <a:pt x="406" y="2395"/>
              </a:lnTo>
              <a:lnTo>
                <a:pt x="376" y="2425"/>
              </a:lnTo>
              <a:lnTo>
                <a:pt x="346" y="2410"/>
              </a:lnTo>
              <a:lnTo>
                <a:pt x="256" y="2365"/>
              </a:lnTo>
              <a:lnTo>
                <a:pt x="256" y="2111"/>
              </a:lnTo>
              <a:lnTo>
                <a:pt x="241" y="2066"/>
              </a:lnTo>
              <a:lnTo>
                <a:pt x="181" y="2066"/>
              </a:lnTo>
              <a:lnTo>
                <a:pt x="150" y="2081"/>
              </a:lnTo>
              <a:lnTo>
                <a:pt x="150" y="2066"/>
              </a:lnTo>
              <a:lnTo>
                <a:pt x="135" y="2051"/>
              </a:lnTo>
              <a:lnTo>
                <a:pt x="135" y="2006"/>
              </a:lnTo>
              <a:lnTo>
                <a:pt x="60" y="1976"/>
              </a:lnTo>
              <a:lnTo>
                <a:pt x="60" y="1901"/>
              </a:lnTo>
              <a:lnTo>
                <a:pt x="0" y="1841"/>
              </a:lnTo>
              <a:lnTo>
                <a:pt x="15" y="1766"/>
              </a:lnTo>
              <a:lnTo>
                <a:pt x="30" y="1692"/>
              </a:lnTo>
              <a:lnTo>
                <a:pt x="90" y="1647"/>
              </a:lnTo>
              <a:lnTo>
                <a:pt x="211" y="1557"/>
              </a:lnTo>
              <a:lnTo>
                <a:pt x="331" y="1467"/>
              </a:lnTo>
              <a:lnTo>
                <a:pt x="391" y="1332"/>
              </a:lnTo>
              <a:lnTo>
                <a:pt x="436" y="1287"/>
              </a:lnTo>
              <a:lnTo>
                <a:pt x="542" y="1287"/>
              </a:lnTo>
              <a:lnTo>
                <a:pt x="602" y="1332"/>
              </a:lnTo>
              <a:lnTo>
                <a:pt x="617" y="1362"/>
              </a:lnTo>
              <a:lnTo>
                <a:pt x="662" y="1362"/>
              </a:lnTo>
              <a:lnTo>
                <a:pt x="662" y="1198"/>
              </a:lnTo>
              <a:lnTo>
                <a:pt x="662" y="1108"/>
              </a:lnTo>
              <a:lnTo>
                <a:pt x="632" y="1033"/>
              </a:lnTo>
              <a:lnTo>
                <a:pt x="512" y="704"/>
              </a:lnTo>
              <a:lnTo>
                <a:pt x="647" y="554"/>
              </a:lnTo>
              <a:lnTo>
                <a:pt x="858" y="524"/>
              </a:lnTo>
              <a:lnTo>
                <a:pt x="978" y="479"/>
              </a:lnTo>
              <a:lnTo>
                <a:pt x="1098" y="539"/>
              </a:lnTo>
              <a:lnTo>
                <a:pt x="1369" y="524"/>
              </a:lnTo>
              <a:lnTo>
                <a:pt x="1550" y="479"/>
              </a:lnTo>
              <a:lnTo>
                <a:pt x="1640" y="329"/>
              </a:lnTo>
              <a:lnTo>
                <a:pt x="1670" y="225"/>
              </a:lnTo>
              <a:lnTo>
                <a:pt x="1655" y="135"/>
              </a:lnTo>
              <a:lnTo>
                <a:pt x="1745" y="15"/>
              </a:lnTo>
              <a:lnTo>
                <a:pt x="1866" y="0"/>
              </a:lnTo>
              <a:lnTo>
                <a:pt x="1971" y="15"/>
              </a:lnTo>
              <a:lnTo>
                <a:pt x="2091" y="15"/>
              </a:lnTo>
              <a:lnTo>
                <a:pt x="2182" y="60"/>
              </a:lnTo>
              <a:lnTo>
                <a:pt x="2257" y="75"/>
              </a:lnTo>
              <a:lnTo>
                <a:pt x="2287" y="90"/>
              </a:lnTo>
              <a:lnTo>
                <a:pt x="2302" y="135"/>
              </a:lnTo>
              <a:lnTo>
                <a:pt x="2287" y="210"/>
              </a:lnTo>
              <a:lnTo>
                <a:pt x="2242" y="269"/>
              </a:lnTo>
              <a:lnTo>
                <a:pt x="2197" y="329"/>
              </a:lnTo>
              <a:lnTo>
                <a:pt x="2182" y="344"/>
              </a:lnTo>
              <a:lnTo>
                <a:pt x="2197" y="359"/>
              </a:lnTo>
              <a:lnTo>
                <a:pt x="2242" y="404"/>
              </a:lnTo>
              <a:lnTo>
                <a:pt x="2347" y="434"/>
              </a:lnTo>
              <a:lnTo>
                <a:pt x="2693" y="359"/>
              </a:lnTo>
              <a:lnTo>
                <a:pt x="2753" y="389"/>
              </a:lnTo>
              <a:lnTo>
                <a:pt x="2753" y="479"/>
              </a:lnTo>
              <a:lnTo>
                <a:pt x="2799" y="524"/>
              </a:lnTo>
              <a:lnTo>
                <a:pt x="2874" y="539"/>
              </a:lnTo>
              <a:lnTo>
                <a:pt x="3009" y="599"/>
              </a:lnTo>
              <a:lnTo>
                <a:pt x="3084" y="629"/>
              </a:lnTo>
              <a:lnTo>
                <a:pt x="3175" y="629"/>
              </a:lnTo>
              <a:lnTo>
                <a:pt x="3190" y="704"/>
              </a:lnTo>
              <a:lnTo>
                <a:pt x="3175" y="748"/>
              </a:lnTo>
              <a:lnTo>
                <a:pt x="3205" y="808"/>
              </a:lnTo>
              <a:lnTo>
                <a:pt x="3175" y="898"/>
              </a:lnTo>
              <a:lnTo>
                <a:pt x="3190" y="958"/>
              </a:lnTo>
              <a:lnTo>
                <a:pt x="3235" y="988"/>
              </a:lnTo>
              <a:lnTo>
                <a:pt x="3280" y="1093"/>
              </a:lnTo>
              <a:lnTo>
                <a:pt x="3265" y="1228"/>
              </a:lnTo>
              <a:lnTo>
                <a:pt x="3084" y="1287"/>
              </a:lnTo>
              <a:lnTo>
                <a:pt x="3054" y="1317"/>
              </a:lnTo>
              <a:lnTo>
                <a:pt x="3039" y="1377"/>
              </a:lnTo>
              <a:lnTo>
                <a:pt x="2979" y="1452"/>
              </a:lnTo>
              <a:lnTo>
                <a:pt x="2949" y="1512"/>
              </a:lnTo>
              <a:lnTo>
                <a:pt x="2964" y="1572"/>
              </a:lnTo>
              <a:lnTo>
                <a:pt x="2934" y="1587"/>
              </a:lnTo>
              <a:lnTo>
                <a:pt x="2889" y="1557"/>
              </a:lnTo>
              <a:lnTo>
                <a:pt x="2874" y="1527"/>
              </a:lnTo>
              <a:lnTo>
                <a:pt x="2799" y="1527"/>
              </a:lnTo>
              <a:lnTo>
                <a:pt x="2753" y="1557"/>
              </a:lnTo>
              <a:lnTo>
                <a:pt x="2708" y="1602"/>
              </a:lnTo>
              <a:lnTo>
                <a:pt x="2633" y="1617"/>
              </a:lnTo>
              <a:lnTo>
                <a:pt x="2603" y="1692"/>
              </a:lnTo>
              <a:lnTo>
                <a:pt x="2633" y="1766"/>
              </a:lnTo>
              <a:lnTo>
                <a:pt x="2498" y="1811"/>
              </a:lnTo>
              <a:lnTo>
                <a:pt x="2468" y="1931"/>
              </a:lnTo>
              <a:lnTo>
                <a:pt x="2332" y="1946"/>
              </a:lnTo>
              <a:lnTo>
                <a:pt x="2182" y="1916"/>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10</xdr:col>
      <xdr:colOff>381000</xdr:colOff>
      <xdr:row>12</xdr:row>
      <xdr:rowOff>161925</xdr:rowOff>
    </xdr:from>
    <xdr:to>
      <xdr:col>11</xdr:col>
      <xdr:colOff>228600</xdr:colOff>
      <xdr:row>14</xdr:row>
      <xdr:rowOff>47625</xdr:rowOff>
    </xdr:to>
    <xdr:sp macro="" textlink="">
      <xdr:nvSpPr>
        <xdr:cNvPr id="32" name="Text Box 31">
          <a:extLst>
            <a:ext uri="{FF2B5EF4-FFF2-40B4-BE49-F238E27FC236}">
              <a16:creationId xmlns:a16="http://schemas.microsoft.com/office/drawing/2014/main" id="{E14E4D06-AFED-4CA2-89AC-A141D7FADC64}"/>
            </a:ext>
          </a:extLst>
        </xdr:cNvPr>
        <xdr:cNvSpPr txBox="1">
          <a:spLocks noChangeArrowheads="1"/>
        </xdr:cNvSpPr>
      </xdr:nvSpPr>
      <xdr:spPr bwMode="auto">
        <a:xfrm>
          <a:off x="6334125" y="2295525"/>
          <a:ext cx="5334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76200</xdr:colOff>
      <xdr:row>28</xdr:row>
      <xdr:rowOff>47625</xdr:rowOff>
    </xdr:from>
    <xdr:to>
      <xdr:col>10</xdr:col>
      <xdr:colOff>609600</xdr:colOff>
      <xdr:row>29</xdr:row>
      <xdr:rowOff>104775</xdr:rowOff>
    </xdr:to>
    <xdr:sp macro="" textlink="">
      <xdr:nvSpPr>
        <xdr:cNvPr id="33" name="Text Box 32">
          <a:extLst>
            <a:ext uri="{FF2B5EF4-FFF2-40B4-BE49-F238E27FC236}">
              <a16:creationId xmlns:a16="http://schemas.microsoft.com/office/drawing/2014/main" id="{72727682-7F3D-4920-AD73-A6B019C3C8D6}"/>
            </a:ext>
          </a:extLst>
        </xdr:cNvPr>
        <xdr:cNvSpPr txBox="1">
          <a:spLocks noChangeArrowheads="1"/>
        </xdr:cNvSpPr>
      </xdr:nvSpPr>
      <xdr:spPr bwMode="auto">
        <a:xfrm>
          <a:off x="6029325" y="4924425"/>
          <a:ext cx="5334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35</xdr:row>
      <xdr:rowOff>22225</xdr:rowOff>
    </xdr:from>
    <xdr:to>
      <xdr:col>10</xdr:col>
      <xdr:colOff>101771</xdr:colOff>
      <xdr:row>36</xdr:row>
      <xdr:rowOff>155575</xdr:rowOff>
    </xdr:to>
    <xdr:sp macro="" textlink="">
      <xdr:nvSpPr>
        <xdr:cNvPr id="34" name="Text Box 33">
          <a:extLst>
            <a:ext uri="{FF2B5EF4-FFF2-40B4-BE49-F238E27FC236}">
              <a16:creationId xmlns:a16="http://schemas.microsoft.com/office/drawing/2014/main" id="{23A89D9B-9A2B-4124-9922-817946245C86}"/>
            </a:ext>
          </a:extLst>
        </xdr:cNvPr>
        <xdr:cNvSpPr txBox="1">
          <a:spLocks noChangeArrowheads="1"/>
        </xdr:cNvSpPr>
      </xdr:nvSpPr>
      <xdr:spPr bwMode="auto">
        <a:xfrm>
          <a:off x="5219700" y="6099175"/>
          <a:ext cx="835196"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上郡町</a:t>
          </a:r>
        </a:p>
      </xdr:txBody>
    </xdr:sp>
    <xdr:clientData/>
  </xdr:twoCellAnchor>
  <xdr:twoCellAnchor>
    <xdr:from>
      <xdr:col>12</xdr:col>
      <xdr:colOff>346075</xdr:colOff>
      <xdr:row>31</xdr:row>
      <xdr:rowOff>41275</xdr:rowOff>
    </xdr:from>
    <xdr:to>
      <xdr:col>13</xdr:col>
      <xdr:colOff>307975</xdr:colOff>
      <xdr:row>33</xdr:row>
      <xdr:rowOff>41275</xdr:rowOff>
    </xdr:to>
    <xdr:sp macro="" textlink="">
      <xdr:nvSpPr>
        <xdr:cNvPr id="35" name="Text Box 34">
          <a:extLst>
            <a:ext uri="{FF2B5EF4-FFF2-40B4-BE49-F238E27FC236}">
              <a16:creationId xmlns:a16="http://schemas.microsoft.com/office/drawing/2014/main" id="{8F095695-1F6D-452D-BABE-99CA74C8541F}"/>
            </a:ext>
          </a:extLst>
        </xdr:cNvPr>
        <xdr:cNvSpPr txBox="1">
          <a:spLocks noChangeArrowheads="1"/>
        </xdr:cNvSpPr>
      </xdr:nvSpPr>
      <xdr:spPr bwMode="auto">
        <a:xfrm>
          <a:off x="7670800" y="5432425"/>
          <a:ext cx="6477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市川町</a:t>
          </a:r>
        </a:p>
      </xdr:txBody>
    </xdr:sp>
    <xdr:clientData/>
  </xdr:twoCellAnchor>
  <xdr:twoCellAnchor>
    <xdr:from>
      <xdr:col>13</xdr:col>
      <xdr:colOff>390525</xdr:colOff>
      <xdr:row>43</xdr:row>
      <xdr:rowOff>41275</xdr:rowOff>
    </xdr:from>
    <xdr:to>
      <xdr:col>14</xdr:col>
      <xdr:colOff>349296</xdr:colOff>
      <xdr:row>45</xdr:row>
      <xdr:rowOff>3175</xdr:rowOff>
    </xdr:to>
    <xdr:sp macro="" textlink="">
      <xdr:nvSpPr>
        <xdr:cNvPr id="36" name="Text Box 35">
          <a:extLst>
            <a:ext uri="{FF2B5EF4-FFF2-40B4-BE49-F238E27FC236}">
              <a16:creationId xmlns:a16="http://schemas.microsoft.com/office/drawing/2014/main" id="{622F9826-00EB-402F-83DF-ECD4C959E9F7}"/>
            </a:ext>
          </a:extLst>
        </xdr:cNvPr>
        <xdr:cNvSpPr txBox="1">
          <a:spLocks noChangeArrowheads="1"/>
        </xdr:cNvSpPr>
      </xdr:nvSpPr>
      <xdr:spPr bwMode="auto">
        <a:xfrm>
          <a:off x="8401050" y="7489825"/>
          <a:ext cx="644571"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稲美町</a:t>
          </a:r>
        </a:p>
      </xdr:txBody>
    </xdr:sp>
    <xdr:clientData/>
  </xdr:twoCellAnchor>
  <xdr:twoCellAnchor>
    <xdr:from>
      <xdr:col>12</xdr:col>
      <xdr:colOff>447675</xdr:colOff>
      <xdr:row>45</xdr:row>
      <xdr:rowOff>22225</xdr:rowOff>
    </xdr:from>
    <xdr:to>
      <xdr:col>13</xdr:col>
      <xdr:colOff>517536</xdr:colOff>
      <xdr:row>46</xdr:row>
      <xdr:rowOff>155575</xdr:rowOff>
    </xdr:to>
    <xdr:sp macro="" textlink="">
      <xdr:nvSpPr>
        <xdr:cNvPr id="37" name="Text Box 36">
          <a:extLst>
            <a:ext uri="{FF2B5EF4-FFF2-40B4-BE49-F238E27FC236}">
              <a16:creationId xmlns:a16="http://schemas.microsoft.com/office/drawing/2014/main" id="{D863BC67-910F-47B3-9F58-44A87C65696E}"/>
            </a:ext>
          </a:extLst>
        </xdr:cNvPr>
        <xdr:cNvSpPr txBox="1">
          <a:spLocks noChangeArrowheads="1"/>
        </xdr:cNvSpPr>
      </xdr:nvSpPr>
      <xdr:spPr bwMode="auto">
        <a:xfrm>
          <a:off x="7772400" y="7813675"/>
          <a:ext cx="755661"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播磨町</a:t>
          </a:r>
        </a:p>
      </xdr:txBody>
    </xdr:sp>
    <xdr:clientData/>
  </xdr:twoCellAnchor>
  <xdr:twoCellAnchor>
    <xdr:from>
      <xdr:col>17</xdr:col>
      <xdr:colOff>447675</xdr:colOff>
      <xdr:row>36</xdr:row>
      <xdr:rowOff>0</xdr:rowOff>
    </xdr:from>
    <xdr:to>
      <xdr:col>18</xdr:col>
      <xdr:colOff>638175</xdr:colOff>
      <xdr:row>38</xdr:row>
      <xdr:rowOff>0</xdr:rowOff>
    </xdr:to>
    <xdr:sp macro="" textlink="">
      <xdr:nvSpPr>
        <xdr:cNvPr id="38" name="Text Box 37">
          <a:extLst>
            <a:ext uri="{FF2B5EF4-FFF2-40B4-BE49-F238E27FC236}">
              <a16:creationId xmlns:a16="http://schemas.microsoft.com/office/drawing/2014/main" id="{B19DFC5E-2156-4D0B-AFA0-AE02AF46B76D}"/>
            </a:ext>
          </a:extLst>
        </xdr:cNvPr>
        <xdr:cNvSpPr txBox="1">
          <a:spLocks noChangeArrowheads="1"/>
        </xdr:cNvSpPr>
      </xdr:nvSpPr>
      <xdr:spPr bwMode="auto">
        <a:xfrm>
          <a:off x="11201400" y="6248400"/>
          <a:ext cx="8763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猪名川町</a:t>
          </a:r>
        </a:p>
      </xdr:txBody>
    </xdr:sp>
    <xdr:clientData/>
  </xdr:twoCellAnchor>
  <xdr:twoCellAnchor>
    <xdr:from>
      <xdr:col>15</xdr:col>
      <xdr:colOff>250825</xdr:colOff>
      <xdr:row>44</xdr:row>
      <xdr:rowOff>3175</xdr:rowOff>
    </xdr:from>
    <xdr:to>
      <xdr:col>16</xdr:col>
      <xdr:colOff>330240</xdr:colOff>
      <xdr:row>46</xdr:row>
      <xdr:rowOff>3175</xdr:rowOff>
    </xdr:to>
    <xdr:sp macro="" textlink="">
      <xdr:nvSpPr>
        <xdr:cNvPr id="39" name="Text Box 38">
          <a:extLst>
            <a:ext uri="{FF2B5EF4-FFF2-40B4-BE49-F238E27FC236}">
              <a16:creationId xmlns:a16="http://schemas.microsoft.com/office/drawing/2014/main" id="{80401BFB-A351-4146-A21F-7F9DF5DE6877}"/>
            </a:ext>
          </a:extLst>
        </xdr:cNvPr>
        <xdr:cNvSpPr txBox="1">
          <a:spLocks noChangeArrowheads="1"/>
        </xdr:cNvSpPr>
      </xdr:nvSpPr>
      <xdr:spPr bwMode="auto">
        <a:xfrm>
          <a:off x="9632950" y="7623175"/>
          <a:ext cx="76521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神戸市</a:t>
          </a:r>
        </a:p>
      </xdr:txBody>
    </xdr:sp>
    <xdr:clientData/>
  </xdr:twoCellAnchor>
  <xdr:twoCellAnchor>
    <xdr:from>
      <xdr:col>17</xdr:col>
      <xdr:colOff>38100</xdr:colOff>
      <xdr:row>45</xdr:row>
      <xdr:rowOff>22225</xdr:rowOff>
    </xdr:from>
    <xdr:to>
      <xdr:col>18</xdr:col>
      <xdr:colOff>0</xdr:colOff>
      <xdr:row>47</xdr:row>
      <xdr:rowOff>22225</xdr:rowOff>
    </xdr:to>
    <xdr:sp macro="" textlink="">
      <xdr:nvSpPr>
        <xdr:cNvPr id="40" name="Text Box 39">
          <a:extLst>
            <a:ext uri="{FF2B5EF4-FFF2-40B4-BE49-F238E27FC236}">
              <a16:creationId xmlns:a16="http://schemas.microsoft.com/office/drawing/2014/main" id="{EE14849B-9650-4834-83F7-EFA67BD7CB20}"/>
            </a:ext>
          </a:extLst>
        </xdr:cNvPr>
        <xdr:cNvSpPr txBox="1">
          <a:spLocks noChangeArrowheads="1"/>
        </xdr:cNvSpPr>
      </xdr:nvSpPr>
      <xdr:spPr bwMode="auto">
        <a:xfrm>
          <a:off x="10791825" y="7813675"/>
          <a:ext cx="6477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芦屋市</a:t>
          </a:r>
        </a:p>
      </xdr:txBody>
    </xdr:sp>
    <xdr:clientData/>
  </xdr:twoCellAnchor>
  <xdr:twoCellAnchor>
    <xdr:from>
      <xdr:col>17</xdr:col>
      <xdr:colOff>149225</xdr:colOff>
      <xdr:row>43</xdr:row>
      <xdr:rowOff>98425</xdr:rowOff>
    </xdr:from>
    <xdr:to>
      <xdr:col>18</xdr:col>
      <xdr:colOff>308123</xdr:colOff>
      <xdr:row>45</xdr:row>
      <xdr:rowOff>98425</xdr:rowOff>
    </xdr:to>
    <xdr:sp macro="" textlink="">
      <xdr:nvSpPr>
        <xdr:cNvPr id="41" name="Text Box 40">
          <a:extLst>
            <a:ext uri="{FF2B5EF4-FFF2-40B4-BE49-F238E27FC236}">
              <a16:creationId xmlns:a16="http://schemas.microsoft.com/office/drawing/2014/main" id="{0F9CD70C-D188-4B92-8408-2021D02F9B59}"/>
            </a:ext>
          </a:extLst>
        </xdr:cNvPr>
        <xdr:cNvSpPr txBox="1">
          <a:spLocks noChangeArrowheads="1"/>
        </xdr:cNvSpPr>
      </xdr:nvSpPr>
      <xdr:spPr bwMode="auto">
        <a:xfrm>
          <a:off x="10902950" y="7546975"/>
          <a:ext cx="844698"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西宮市</a:t>
          </a:r>
        </a:p>
      </xdr:txBody>
    </xdr:sp>
    <xdr:clientData/>
  </xdr:twoCellAnchor>
  <xdr:twoCellAnchor>
    <xdr:from>
      <xdr:col>17</xdr:col>
      <xdr:colOff>647700</xdr:colOff>
      <xdr:row>44</xdr:row>
      <xdr:rowOff>79375</xdr:rowOff>
    </xdr:from>
    <xdr:to>
      <xdr:col>19</xdr:col>
      <xdr:colOff>250662</xdr:colOff>
      <xdr:row>46</xdr:row>
      <xdr:rowOff>79375</xdr:rowOff>
    </xdr:to>
    <xdr:sp macro="" textlink="">
      <xdr:nvSpPr>
        <xdr:cNvPr id="42" name="Text Box 41">
          <a:extLst>
            <a:ext uri="{FF2B5EF4-FFF2-40B4-BE49-F238E27FC236}">
              <a16:creationId xmlns:a16="http://schemas.microsoft.com/office/drawing/2014/main" id="{EA20334F-322D-477A-9ACE-F3F827837872}"/>
            </a:ext>
          </a:extLst>
        </xdr:cNvPr>
        <xdr:cNvSpPr txBox="1">
          <a:spLocks noChangeArrowheads="1"/>
        </xdr:cNvSpPr>
      </xdr:nvSpPr>
      <xdr:spPr bwMode="auto">
        <a:xfrm>
          <a:off x="11401425" y="7699375"/>
          <a:ext cx="974562"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尼崎市</a:t>
          </a:r>
        </a:p>
      </xdr:txBody>
    </xdr:sp>
    <xdr:clientData/>
  </xdr:twoCellAnchor>
  <xdr:twoCellAnchor>
    <xdr:from>
      <xdr:col>17</xdr:col>
      <xdr:colOff>676275</xdr:colOff>
      <xdr:row>42</xdr:row>
      <xdr:rowOff>98425</xdr:rowOff>
    </xdr:from>
    <xdr:to>
      <xdr:col>19</xdr:col>
      <xdr:colOff>231648</xdr:colOff>
      <xdr:row>44</xdr:row>
      <xdr:rowOff>98425</xdr:rowOff>
    </xdr:to>
    <xdr:sp macro="" textlink="">
      <xdr:nvSpPr>
        <xdr:cNvPr id="43" name="Text Box 42">
          <a:extLst>
            <a:ext uri="{FF2B5EF4-FFF2-40B4-BE49-F238E27FC236}">
              <a16:creationId xmlns:a16="http://schemas.microsoft.com/office/drawing/2014/main" id="{014B3C83-9E27-4A3C-962C-4E1B21E006DF}"/>
            </a:ext>
          </a:extLst>
        </xdr:cNvPr>
        <xdr:cNvSpPr txBox="1">
          <a:spLocks noChangeArrowheads="1"/>
        </xdr:cNvSpPr>
      </xdr:nvSpPr>
      <xdr:spPr bwMode="auto">
        <a:xfrm>
          <a:off x="11430000" y="7375525"/>
          <a:ext cx="926973"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伊丹市</a:t>
          </a:r>
        </a:p>
      </xdr:txBody>
    </xdr:sp>
    <xdr:clientData/>
  </xdr:twoCellAnchor>
  <xdr:twoCellAnchor>
    <xdr:from>
      <xdr:col>17</xdr:col>
      <xdr:colOff>307975</xdr:colOff>
      <xdr:row>40</xdr:row>
      <xdr:rowOff>41275</xdr:rowOff>
    </xdr:from>
    <xdr:to>
      <xdr:col>18</xdr:col>
      <xdr:colOff>447691</xdr:colOff>
      <xdr:row>42</xdr:row>
      <xdr:rowOff>3175</xdr:rowOff>
    </xdr:to>
    <xdr:sp macro="" textlink="">
      <xdr:nvSpPr>
        <xdr:cNvPr id="44" name="Text Box 43">
          <a:extLst>
            <a:ext uri="{FF2B5EF4-FFF2-40B4-BE49-F238E27FC236}">
              <a16:creationId xmlns:a16="http://schemas.microsoft.com/office/drawing/2014/main" id="{3CDAE072-CD38-47BC-893E-CCFD8E3A823E}"/>
            </a:ext>
          </a:extLst>
        </xdr:cNvPr>
        <xdr:cNvSpPr txBox="1">
          <a:spLocks noChangeArrowheads="1"/>
        </xdr:cNvSpPr>
      </xdr:nvSpPr>
      <xdr:spPr bwMode="auto">
        <a:xfrm>
          <a:off x="11061700" y="6975475"/>
          <a:ext cx="825516"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宝塚市</a:t>
          </a:r>
        </a:p>
      </xdr:txBody>
    </xdr:sp>
    <xdr:clientData/>
  </xdr:twoCellAnchor>
  <xdr:twoCellAnchor>
    <xdr:from>
      <xdr:col>18</xdr:col>
      <xdr:colOff>41275</xdr:colOff>
      <xdr:row>38</xdr:row>
      <xdr:rowOff>41275</xdr:rowOff>
    </xdr:from>
    <xdr:to>
      <xdr:col>19</xdr:col>
      <xdr:colOff>82592</xdr:colOff>
      <xdr:row>40</xdr:row>
      <xdr:rowOff>41275</xdr:rowOff>
    </xdr:to>
    <xdr:sp macro="" textlink="">
      <xdr:nvSpPr>
        <xdr:cNvPr id="45" name="Text Box 44">
          <a:extLst>
            <a:ext uri="{FF2B5EF4-FFF2-40B4-BE49-F238E27FC236}">
              <a16:creationId xmlns:a16="http://schemas.microsoft.com/office/drawing/2014/main" id="{D6BE2956-9257-40BD-95EF-404D6DB81B01}"/>
            </a:ext>
          </a:extLst>
        </xdr:cNvPr>
        <xdr:cNvSpPr txBox="1">
          <a:spLocks noChangeArrowheads="1"/>
        </xdr:cNvSpPr>
      </xdr:nvSpPr>
      <xdr:spPr bwMode="auto">
        <a:xfrm>
          <a:off x="11480800" y="6632575"/>
          <a:ext cx="727117"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川西市</a:t>
          </a:r>
        </a:p>
      </xdr:txBody>
    </xdr:sp>
    <xdr:clientData/>
  </xdr:twoCellAnchor>
  <xdr:twoCellAnchor>
    <xdr:from>
      <xdr:col>13</xdr:col>
      <xdr:colOff>457200</xdr:colOff>
      <xdr:row>46</xdr:row>
      <xdr:rowOff>38100</xdr:rowOff>
    </xdr:from>
    <xdr:to>
      <xdr:col>14</xdr:col>
      <xdr:colOff>536615</xdr:colOff>
      <xdr:row>48</xdr:row>
      <xdr:rowOff>57150</xdr:rowOff>
    </xdr:to>
    <xdr:sp macro="" textlink="">
      <xdr:nvSpPr>
        <xdr:cNvPr id="46" name="Text Box 45">
          <a:extLst>
            <a:ext uri="{FF2B5EF4-FFF2-40B4-BE49-F238E27FC236}">
              <a16:creationId xmlns:a16="http://schemas.microsoft.com/office/drawing/2014/main" id="{571724A5-68A2-4C9C-BE38-3315F43830F9}"/>
            </a:ext>
          </a:extLst>
        </xdr:cNvPr>
        <xdr:cNvSpPr txBox="1">
          <a:spLocks noChangeArrowheads="1"/>
        </xdr:cNvSpPr>
      </xdr:nvSpPr>
      <xdr:spPr bwMode="auto">
        <a:xfrm>
          <a:off x="8467725" y="8001000"/>
          <a:ext cx="765215" cy="3619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明石市</a:t>
          </a:r>
        </a:p>
      </xdr:txBody>
    </xdr:sp>
    <xdr:clientData/>
  </xdr:twoCellAnchor>
  <xdr:twoCellAnchor>
    <xdr:from>
      <xdr:col>12</xdr:col>
      <xdr:colOff>139700</xdr:colOff>
      <xdr:row>43</xdr:row>
      <xdr:rowOff>22225</xdr:rowOff>
    </xdr:from>
    <xdr:to>
      <xdr:col>13</xdr:col>
      <xdr:colOff>149225</xdr:colOff>
      <xdr:row>45</xdr:row>
      <xdr:rowOff>22225</xdr:rowOff>
    </xdr:to>
    <xdr:sp macro="" textlink="">
      <xdr:nvSpPr>
        <xdr:cNvPr id="47" name="Text Box 46">
          <a:extLst>
            <a:ext uri="{FF2B5EF4-FFF2-40B4-BE49-F238E27FC236}">
              <a16:creationId xmlns:a16="http://schemas.microsoft.com/office/drawing/2014/main" id="{AFCCEEFF-4CDD-40E8-8707-90A3B810ED52}"/>
            </a:ext>
          </a:extLst>
        </xdr:cNvPr>
        <xdr:cNvSpPr txBox="1">
          <a:spLocks noChangeArrowheads="1"/>
        </xdr:cNvSpPr>
      </xdr:nvSpPr>
      <xdr:spPr bwMode="auto">
        <a:xfrm>
          <a:off x="7464425" y="7470775"/>
          <a:ext cx="69532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高砂市</a:t>
          </a:r>
        </a:p>
      </xdr:txBody>
    </xdr:sp>
    <xdr:clientData/>
  </xdr:twoCellAnchor>
  <xdr:twoCellAnchor>
    <xdr:from>
      <xdr:col>8</xdr:col>
      <xdr:colOff>558800</xdr:colOff>
      <xdr:row>39</xdr:row>
      <xdr:rowOff>79375</xdr:rowOff>
    </xdr:from>
    <xdr:to>
      <xdr:col>9</xdr:col>
      <xdr:colOff>666937</xdr:colOff>
      <xdr:row>41</xdr:row>
      <xdr:rowOff>79375</xdr:rowOff>
    </xdr:to>
    <xdr:sp macro="" textlink="">
      <xdr:nvSpPr>
        <xdr:cNvPr id="48" name="Text Box 47">
          <a:extLst>
            <a:ext uri="{FF2B5EF4-FFF2-40B4-BE49-F238E27FC236}">
              <a16:creationId xmlns:a16="http://schemas.microsoft.com/office/drawing/2014/main" id="{31988528-E2D0-4197-B55C-957C7230E5C7}"/>
            </a:ext>
          </a:extLst>
        </xdr:cNvPr>
        <xdr:cNvSpPr txBox="1">
          <a:spLocks noChangeArrowheads="1"/>
        </xdr:cNvSpPr>
      </xdr:nvSpPr>
      <xdr:spPr bwMode="auto">
        <a:xfrm>
          <a:off x="5140325" y="6842125"/>
          <a:ext cx="793937"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赤穂市</a:t>
          </a:r>
        </a:p>
      </xdr:txBody>
    </xdr:sp>
    <xdr:clientData/>
  </xdr:twoCellAnchor>
  <xdr:twoCellAnchor>
    <xdr:from>
      <xdr:col>13</xdr:col>
      <xdr:colOff>0</xdr:colOff>
      <xdr:row>40</xdr:row>
      <xdr:rowOff>41275</xdr:rowOff>
    </xdr:from>
    <xdr:to>
      <xdr:col>14</xdr:col>
      <xdr:colOff>228600</xdr:colOff>
      <xdr:row>42</xdr:row>
      <xdr:rowOff>41275</xdr:rowOff>
    </xdr:to>
    <xdr:sp macro="" textlink="">
      <xdr:nvSpPr>
        <xdr:cNvPr id="49" name="Text Box 48">
          <a:extLst>
            <a:ext uri="{FF2B5EF4-FFF2-40B4-BE49-F238E27FC236}">
              <a16:creationId xmlns:a16="http://schemas.microsoft.com/office/drawing/2014/main" id="{92E85C91-3C0F-40F6-A248-42D4DB0E119D}"/>
            </a:ext>
          </a:extLst>
        </xdr:cNvPr>
        <xdr:cNvSpPr txBox="1">
          <a:spLocks noChangeArrowheads="1"/>
        </xdr:cNvSpPr>
      </xdr:nvSpPr>
      <xdr:spPr bwMode="auto">
        <a:xfrm>
          <a:off x="8010525" y="6975475"/>
          <a:ext cx="9144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加古川市</a:t>
          </a:r>
        </a:p>
      </xdr:txBody>
    </xdr:sp>
    <xdr:clientData/>
  </xdr:twoCellAnchor>
  <xdr:twoCellAnchor>
    <xdr:from>
      <xdr:col>16</xdr:col>
      <xdr:colOff>149225</xdr:colOff>
      <xdr:row>34</xdr:row>
      <xdr:rowOff>155575</xdr:rowOff>
    </xdr:from>
    <xdr:to>
      <xdr:col>17</xdr:col>
      <xdr:colOff>231792</xdr:colOff>
      <xdr:row>36</xdr:row>
      <xdr:rowOff>155575</xdr:rowOff>
    </xdr:to>
    <xdr:sp macro="" textlink="">
      <xdr:nvSpPr>
        <xdr:cNvPr id="50" name="Text Box 49">
          <a:extLst>
            <a:ext uri="{FF2B5EF4-FFF2-40B4-BE49-F238E27FC236}">
              <a16:creationId xmlns:a16="http://schemas.microsoft.com/office/drawing/2014/main" id="{16A9EE22-B503-4128-9968-B6A3B251A78D}"/>
            </a:ext>
          </a:extLst>
        </xdr:cNvPr>
        <xdr:cNvSpPr txBox="1">
          <a:spLocks noChangeArrowheads="1"/>
        </xdr:cNvSpPr>
      </xdr:nvSpPr>
      <xdr:spPr bwMode="auto">
        <a:xfrm>
          <a:off x="10217150" y="6061075"/>
          <a:ext cx="768367"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三田市</a:t>
          </a:r>
        </a:p>
      </xdr:txBody>
    </xdr:sp>
    <xdr:clientData/>
  </xdr:twoCellAnchor>
  <xdr:twoCellAnchor>
    <xdr:from>
      <xdr:col>13</xdr:col>
      <xdr:colOff>0</xdr:colOff>
      <xdr:row>34</xdr:row>
      <xdr:rowOff>155575</xdr:rowOff>
    </xdr:from>
    <xdr:to>
      <xdr:col>14</xdr:col>
      <xdr:colOff>219148</xdr:colOff>
      <xdr:row>36</xdr:row>
      <xdr:rowOff>155575</xdr:rowOff>
    </xdr:to>
    <xdr:sp macro="" textlink="">
      <xdr:nvSpPr>
        <xdr:cNvPr id="51" name="Text Box 50">
          <a:extLst>
            <a:ext uri="{FF2B5EF4-FFF2-40B4-BE49-F238E27FC236}">
              <a16:creationId xmlns:a16="http://schemas.microsoft.com/office/drawing/2014/main" id="{37DA12D9-9129-4802-9C8E-09FF2FBDD1B7}"/>
            </a:ext>
          </a:extLst>
        </xdr:cNvPr>
        <xdr:cNvSpPr txBox="1">
          <a:spLocks noChangeArrowheads="1"/>
        </xdr:cNvSpPr>
      </xdr:nvSpPr>
      <xdr:spPr bwMode="auto">
        <a:xfrm>
          <a:off x="8010525" y="6061075"/>
          <a:ext cx="904948"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加西市</a:t>
          </a:r>
        </a:p>
      </xdr:txBody>
    </xdr:sp>
    <xdr:clientData/>
  </xdr:twoCellAnchor>
  <xdr:twoCellAnchor>
    <xdr:from>
      <xdr:col>13</xdr:col>
      <xdr:colOff>606425</xdr:colOff>
      <xdr:row>38</xdr:row>
      <xdr:rowOff>41275</xdr:rowOff>
    </xdr:from>
    <xdr:to>
      <xdr:col>14</xdr:col>
      <xdr:colOff>647575</xdr:colOff>
      <xdr:row>40</xdr:row>
      <xdr:rowOff>41275</xdr:rowOff>
    </xdr:to>
    <xdr:sp macro="" textlink="">
      <xdr:nvSpPr>
        <xdr:cNvPr id="52" name="Text Box 51">
          <a:extLst>
            <a:ext uri="{FF2B5EF4-FFF2-40B4-BE49-F238E27FC236}">
              <a16:creationId xmlns:a16="http://schemas.microsoft.com/office/drawing/2014/main" id="{07BA2C3D-1703-42BA-B49D-60DF05DEA03C}"/>
            </a:ext>
          </a:extLst>
        </xdr:cNvPr>
        <xdr:cNvSpPr txBox="1">
          <a:spLocks noChangeArrowheads="1"/>
        </xdr:cNvSpPr>
      </xdr:nvSpPr>
      <xdr:spPr bwMode="auto">
        <a:xfrm>
          <a:off x="8616950" y="6632575"/>
          <a:ext cx="72695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小野市</a:t>
          </a:r>
        </a:p>
      </xdr:txBody>
    </xdr:sp>
    <xdr:clientData/>
  </xdr:twoCellAnchor>
  <xdr:twoCellAnchor>
    <xdr:from>
      <xdr:col>12</xdr:col>
      <xdr:colOff>190500</xdr:colOff>
      <xdr:row>34</xdr:row>
      <xdr:rowOff>0</xdr:rowOff>
    </xdr:from>
    <xdr:to>
      <xdr:col>13</xdr:col>
      <xdr:colOff>308013</xdr:colOff>
      <xdr:row>36</xdr:row>
      <xdr:rowOff>0</xdr:rowOff>
    </xdr:to>
    <xdr:sp macro="" textlink="">
      <xdr:nvSpPr>
        <xdr:cNvPr id="53" name="Text Box 52">
          <a:extLst>
            <a:ext uri="{FF2B5EF4-FFF2-40B4-BE49-F238E27FC236}">
              <a16:creationId xmlns:a16="http://schemas.microsoft.com/office/drawing/2014/main" id="{D3EA9511-A27E-42EF-8E9F-3D9790E76319}"/>
            </a:ext>
          </a:extLst>
        </xdr:cNvPr>
        <xdr:cNvSpPr txBox="1">
          <a:spLocks noChangeArrowheads="1"/>
        </xdr:cNvSpPr>
      </xdr:nvSpPr>
      <xdr:spPr bwMode="auto">
        <a:xfrm>
          <a:off x="7515225" y="5905500"/>
          <a:ext cx="803313"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福崎町</a:t>
          </a:r>
        </a:p>
      </xdr:txBody>
    </xdr:sp>
    <xdr:clientData/>
  </xdr:twoCellAnchor>
  <xdr:twoCellAnchor>
    <xdr:from>
      <xdr:col>10</xdr:col>
      <xdr:colOff>485775</xdr:colOff>
      <xdr:row>13</xdr:row>
      <xdr:rowOff>104775</xdr:rowOff>
    </xdr:from>
    <xdr:to>
      <xdr:col>13</xdr:col>
      <xdr:colOff>628650</xdr:colOff>
      <xdr:row>22</xdr:row>
      <xdr:rowOff>38100</xdr:rowOff>
    </xdr:to>
    <xdr:sp macro="" textlink="">
      <xdr:nvSpPr>
        <xdr:cNvPr id="54" name="Freeform 53">
          <a:extLst>
            <a:ext uri="{FF2B5EF4-FFF2-40B4-BE49-F238E27FC236}">
              <a16:creationId xmlns:a16="http://schemas.microsoft.com/office/drawing/2014/main" id="{32537E51-EF50-4EA0-A15E-F4E6C0255CCD}"/>
            </a:ext>
          </a:extLst>
        </xdr:cNvPr>
        <xdr:cNvSpPr>
          <a:spLocks/>
        </xdr:cNvSpPr>
      </xdr:nvSpPr>
      <xdr:spPr bwMode="auto">
        <a:xfrm>
          <a:off x="6438900" y="2409825"/>
          <a:ext cx="2200275" cy="1476375"/>
        </a:xfrm>
        <a:custGeom>
          <a:avLst/>
          <a:gdLst>
            <a:gd name="T0" fmla="*/ 2147483646 w 231"/>
            <a:gd name="T1" fmla="*/ 2147483646 h 155"/>
            <a:gd name="T2" fmla="*/ 0 w 231"/>
            <a:gd name="T3" fmla="*/ 2147483646 h 155"/>
            <a:gd name="T4" fmla="*/ 2147483646 w 231"/>
            <a:gd name="T5" fmla="*/ 2147483646 h 155"/>
            <a:gd name="T6" fmla="*/ 2147483646 w 231"/>
            <a:gd name="T7" fmla="*/ 2147483646 h 155"/>
            <a:gd name="T8" fmla="*/ 2147483646 w 231"/>
            <a:gd name="T9" fmla="*/ 2147483646 h 155"/>
            <a:gd name="T10" fmla="*/ 2147483646 w 231"/>
            <a:gd name="T11" fmla="*/ 2147483646 h 155"/>
            <a:gd name="T12" fmla="*/ 2147483646 w 231"/>
            <a:gd name="T13" fmla="*/ 2147483646 h 155"/>
            <a:gd name="T14" fmla="*/ 2147483646 w 231"/>
            <a:gd name="T15" fmla="*/ 2147483646 h 155"/>
            <a:gd name="T16" fmla="*/ 2147483646 w 231"/>
            <a:gd name="T17" fmla="*/ 2147483646 h 155"/>
            <a:gd name="T18" fmla="*/ 2147483646 w 231"/>
            <a:gd name="T19" fmla="*/ 2147483646 h 155"/>
            <a:gd name="T20" fmla="*/ 2147483646 w 231"/>
            <a:gd name="T21" fmla="*/ 2147483646 h 155"/>
            <a:gd name="T22" fmla="*/ 2147483646 w 231"/>
            <a:gd name="T23" fmla="*/ 2147483646 h 155"/>
            <a:gd name="T24" fmla="*/ 2147483646 w 231"/>
            <a:gd name="T25" fmla="*/ 2147483646 h 155"/>
            <a:gd name="T26" fmla="*/ 2147483646 w 231"/>
            <a:gd name="T27" fmla="*/ 2147483646 h 155"/>
            <a:gd name="T28" fmla="*/ 2147483646 w 231"/>
            <a:gd name="T29" fmla="*/ 2147483646 h 155"/>
            <a:gd name="T30" fmla="*/ 2147483646 w 231"/>
            <a:gd name="T31" fmla="*/ 2147483646 h 155"/>
            <a:gd name="T32" fmla="*/ 2147483646 w 231"/>
            <a:gd name="T33" fmla="*/ 2147483646 h 155"/>
            <a:gd name="T34" fmla="*/ 2147483646 w 231"/>
            <a:gd name="T35" fmla="*/ 2147483646 h 155"/>
            <a:gd name="T36" fmla="*/ 2147483646 w 231"/>
            <a:gd name="T37" fmla="*/ 2147483646 h 155"/>
            <a:gd name="T38" fmla="*/ 2147483646 w 231"/>
            <a:gd name="T39" fmla="*/ 2147483646 h 155"/>
            <a:gd name="T40" fmla="*/ 2147483646 w 231"/>
            <a:gd name="T41" fmla="*/ 2147483646 h 155"/>
            <a:gd name="T42" fmla="*/ 2147483646 w 231"/>
            <a:gd name="T43" fmla="*/ 2147483646 h 155"/>
            <a:gd name="T44" fmla="*/ 2147483646 w 231"/>
            <a:gd name="T45" fmla="*/ 2147483646 h 155"/>
            <a:gd name="T46" fmla="*/ 2147483646 w 231"/>
            <a:gd name="T47" fmla="*/ 2147483646 h 155"/>
            <a:gd name="T48" fmla="*/ 2147483646 w 231"/>
            <a:gd name="T49" fmla="*/ 2147483646 h 155"/>
            <a:gd name="T50" fmla="*/ 2147483646 w 231"/>
            <a:gd name="T51" fmla="*/ 2147483646 h 155"/>
            <a:gd name="T52" fmla="*/ 2147483646 w 231"/>
            <a:gd name="T53" fmla="*/ 2147483646 h 155"/>
            <a:gd name="T54" fmla="*/ 2147483646 w 231"/>
            <a:gd name="T55" fmla="*/ 2147483646 h 155"/>
            <a:gd name="T56" fmla="*/ 2147483646 w 231"/>
            <a:gd name="T57" fmla="*/ 2147483646 h 155"/>
            <a:gd name="T58" fmla="*/ 2147483646 w 231"/>
            <a:gd name="T59" fmla="*/ 2147483646 h 155"/>
            <a:gd name="T60" fmla="*/ 2147483646 w 231"/>
            <a:gd name="T61" fmla="*/ 2147483646 h 155"/>
            <a:gd name="T62" fmla="*/ 2147483646 w 231"/>
            <a:gd name="T63" fmla="*/ 2147483646 h 155"/>
            <a:gd name="T64" fmla="*/ 2147483646 w 231"/>
            <a:gd name="T65" fmla="*/ 2147483646 h 155"/>
            <a:gd name="T66" fmla="*/ 2147483646 w 231"/>
            <a:gd name="T67" fmla="*/ 2147483646 h 155"/>
            <a:gd name="T68" fmla="*/ 2147483646 w 231"/>
            <a:gd name="T69" fmla="*/ 2147483646 h 155"/>
            <a:gd name="T70" fmla="*/ 2147483646 w 231"/>
            <a:gd name="T71" fmla="*/ 2147483646 h 155"/>
            <a:gd name="T72" fmla="*/ 2147483646 w 231"/>
            <a:gd name="T73" fmla="*/ 2147483646 h 155"/>
            <a:gd name="T74" fmla="*/ 2147483646 w 231"/>
            <a:gd name="T75" fmla="*/ 2147483646 h 155"/>
            <a:gd name="T76" fmla="*/ 2147483646 w 231"/>
            <a:gd name="T77" fmla="*/ 2147483646 h 155"/>
            <a:gd name="T78" fmla="*/ 2147483646 w 231"/>
            <a:gd name="T79" fmla="*/ 2147483646 h 155"/>
            <a:gd name="T80" fmla="*/ 2147483646 w 231"/>
            <a:gd name="T81" fmla="*/ 2147483646 h 155"/>
            <a:gd name="T82" fmla="*/ 2147483646 w 231"/>
            <a:gd name="T83" fmla="*/ 2147483646 h 155"/>
            <a:gd name="T84" fmla="*/ 2147483646 w 231"/>
            <a:gd name="T85" fmla="*/ 2147483646 h 155"/>
            <a:gd name="T86" fmla="*/ 2147483646 w 231"/>
            <a:gd name="T87" fmla="*/ 2147483646 h 155"/>
            <a:gd name="T88" fmla="*/ 2147483646 w 231"/>
            <a:gd name="T89" fmla="*/ 2147483646 h 155"/>
            <a:gd name="T90" fmla="*/ 2147483646 w 231"/>
            <a:gd name="T91" fmla="*/ 2147483646 h 155"/>
            <a:gd name="T92" fmla="*/ 2147483646 w 231"/>
            <a:gd name="T93" fmla="*/ 2147483646 h 155"/>
            <a:gd name="T94" fmla="*/ 2147483646 w 231"/>
            <a:gd name="T95" fmla="*/ 2147483646 h 155"/>
            <a:gd name="T96" fmla="*/ 2147483646 w 231"/>
            <a:gd name="T97" fmla="*/ 2147483646 h 1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231" h="155">
              <a:moveTo>
                <a:pt x="5" y="75"/>
              </a:moveTo>
              <a:cubicBezTo>
                <a:pt x="5" y="74"/>
                <a:pt x="5" y="74"/>
                <a:pt x="5" y="73"/>
              </a:cubicBezTo>
              <a:lnTo>
                <a:pt x="6" y="59"/>
              </a:lnTo>
              <a:lnTo>
                <a:pt x="0" y="48"/>
              </a:lnTo>
              <a:lnTo>
                <a:pt x="7" y="44"/>
              </a:lnTo>
              <a:lnTo>
                <a:pt x="17" y="32"/>
              </a:lnTo>
              <a:lnTo>
                <a:pt x="26" y="30"/>
              </a:lnTo>
              <a:lnTo>
                <a:pt x="29" y="34"/>
              </a:lnTo>
              <a:lnTo>
                <a:pt x="32" y="35"/>
              </a:lnTo>
              <a:lnTo>
                <a:pt x="35" y="33"/>
              </a:lnTo>
              <a:lnTo>
                <a:pt x="46" y="33"/>
              </a:lnTo>
              <a:lnTo>
                <a:pt x="54" y="35"/>
              </a:lnTo>
              <a:lnTo>
                <a:pt x="58" y="38"/>
              </a:lnTo>
              <a:lnTo>
                <a:pt x="66" y="40"/>
              </a:lnTo>
              <a:lnTo>
                <a:pt x="68" y="41"/>
              </a:lnTo>
              <a:lnTo>
                <a:pt x="69" y="38"/>
              </a:lnTo>
              <a:lnTo>
                <a:pt x="69" y="32"/>
              </a:lnTo>
              <a:lnTo>
                <a:pt x="82" y="24"/>
              </a:lnTo>
              <a:lnTo>
                <a:pt x="86" y="25"/>
              </a:lnTo>
              <a:lnTo>
                <a:pt x="95" y="26"/>
              </a:lnTo>
              <a:lnTo>
                <a:pt x="98" y="12"/>
              </a:lnTo>
              <a:lnTo>
                <a:pt x="105" y="9"/>
              </a:lnTo>
              <a:lnTo>
                <a:pt x="111" y="11"/>
              </a:lnTo>
              <a:lnTo>
                <a:pt x="114" y="12"/>
              </a:lnTo>
              <a:lnTo>
                <a:pt x="117" y="13"/>
              </a:lnTo>
              <a:lnTo>
                <a:pt x="121" y="13"/>
              </a:lnTo>
              <a:lnTo>
                <a:pt x="129" y="13"/>
              </a:lnTo>
              <a:lnTo>
                <a:pt x="133" y="15"/>
              </a:lnTo>
              <a:lnTo>
                <a:pt x="136" y="16"/>
              </a:lnTo>
              <a:lnTo>
                <a:pt x="138" y="17"/>
              </a:lnTo>
              <a:lnTo>
                <a:pt x="139" y="15"/>
              </a:lnTo>
              <a:lnTo>
                <a:pt x="145" y="15"/>
              </a:lnTo>
              <a:lnTo>
                <a:pt x="147" y="19"/>
              </a:lnTo>
              <a:lnTo>
                <a:pt x="151" y="18"/>
              </a:lnTo>
              <a:lnTo>
                <a:pt x="161" y="17"/>
              </a:lnTo>
              <a:lnTo>
                <a:pt x="163" y="13"/>
              </a:lnTo>
              <a:lnTo>
                <a:pt x="162" y="8"/>
              </a:lnTo>
              <a:lnTo>
                <a:pt x="164" y="5"/>
              </a:lnTo>
              <a:lnTo>
                <a:pt x="169" y="3"/>
              </a:lnTo>
              <a:lnTo>
                <a:pt x="173" y="3"/>
              </a:lnTo>
              <a:lnTo>
                <a:pt x="176" y="2"/>
              </a:lnTo>
              <a:lnTo>
                <a:pt x="186" y="3"/>
              </a:lnTo>
              <a:lnTo>
                <a:pt x="190" y="3"/>
              </a:lnTo>
              <a:lnTo>
                <a:pt x="194" y="1"/>
              </a:lnTo>
              <a:lnTo>
                <a:pt x="200" y="0"/>
              </a:lnTo>
              <a:lnTo>
                <a:pt x="207" y="11"/>
              </a:lnTo>
              <a:lnTo>
                <a:pt x="216" y="17"/>
              </a:lnTo>
              <a:lnTo>
                <a:pt x="218" y="27"/>
              </a:lnTo>
              <a:lnTo>
                <a:pt x="228" y="34"/>
              </a:lnTo>
              <a:lnTo>
                <a:pt x="229" y="37"/>
              </a:lnTo>
              <a:lnTo>
                <a:pt x="229" y="41"/>
              </a:lnTo>
              <a:lnTo>
                <a:pt x="231" y="44"/>
              </a:lnTo>
              <a:lnTo>
                <a:pt x="230" y="50"/>
              </a:lnTo>
              <a:lnTo>
                <a:pt x="222" y="58"/>
              </a:lnTo>
              <a:lnTo>
                <a:pt x="215" y="60"/>
              </a:lnTo>
              <a:lnTo>
                <a:pt x="209" y="59"/>
              </a:lnTo>
              <a:lnTo>
                <a:pt x="199" y="65"/>
              </a:lnTo>
              <a:lnTo>
                <a:pt x="195" y="70"/>
              </a:lnTo>
              <a:lnTo>
                <a:pt x="187" y="74"/>
              </a:lnTo>
              <a:lnTo>
                <a:pt x="187" y="76"/>
              </a:lnTo>
              <a:lnTo>
                <a:pt x="188" y="85"/>
              </a:lnTo>
              <a:lnTo>
                <a:pt x="189" y="87"/>
              </a:lnTo>
              <a:lnTo>
                <a:pt x="187" y="94"/>
              </a:lnTo>
              <a:lnTo>
                <a:pt x="171" y="100"/>
              </a:lnTo>
              <a:lnTo>
                <a:pt x="170" y="105"/>
              </a:lnTo>
              <a:lnTo>
                <a:pt x="171" y="108"/>
              </a:lnTo>
              <a:lnTo>
                <a:pt x="178" y="113"/>
              </a:lnTo>
              <a:lnTo>
                <a:pt x="181" y="121"/>
              </a:lnTo>
              <a:lnTo>
                <a:pt x="182" y="128"/>
              </a:lnTo>
              <a:lnTo>
                <a:pt x="177" y="133"/>
              </a:lnTo>
              <a:lnTo>
                <a:pt x="169" y="136"/>
              </a:lnTo>
              <a:lnTo>
                <a:pt x="166" y="140"/>
              </a:lnTo>
              <a:lnTo>
                <a:pt x="163" y="140"/>
              </a:lnTo>
              <a:lnTo>
                <a:pt x="158" y="136"/>
              </a:lnTo>
              <a:lnTo>
                <a:pt x="147" y="129"/>
              </a:lnTo>
              <a:lnTo>
                <a:pt x="140" y="128"/>
              </a:lnTo>
              <a:lnTo>
                <a:pt x="134" y="131"/>
              </a:lnTo>
              <a:lnTo>
                <a:pt x="127" y="127"/>
              </a:lnTo>
              <a:lnTo>
                <a:pt x="123" y="124"/>
              </a:lnTo>
              <a:lnTo>
                <a:pt x="115" y="130"/>
              </a:lnTo>
              <a:lnTo>
                <a:pt x="114" y="133"/>
              </a:lnTo>
              <a:lnTo>
                <a:pt x="117" y="136"/>
              </a:lnTo>
              <a:lnTo>
                <a:pt x="120" y="143"/>
              </a:lnTo>
              <a:lnTo>
                <a:pt x="115" y="152"/>
              </a:lnTo>
              <a:lnTo>
                <a:pt x="107" y="155"/>
              </a:lnTo>
              <a:lnTo>
                <a:pt x="105" y="155"/>
              </a:lnTo>
              <a:lnTo>
                <a:pt x="100" y="144"/>
              </a:lnTo>
              <a:lnTo>
                <a:pt x="95" y="145"/>
              </a:lnTo>
              <a:lnTo>
                <a:pt x="86" y="133"/>
              </a:lnTo>
              <a:lnTo>
                <a:pt x="85" y="131"/>
              </a:lnTo>
              <a:lnTo>
                <a:pt x="75" y="124"/>
              </a:lnTo>
              <a:lnTo>
                <a:pt x="65" y="134"/>
              </a:lnTo>
              <a:lnTo>
                <a:pt x="54" y="127"/>
              </a:lnTo>
              <a:lnTo>
                <a:pt x="49" y="119"/>
              </a:lnTo>
              <a:lnTo>
                <a:pt x="46" y="112"/>
              </a:lnTo>
              <a:lnTo>
                <a:pt x="36" y="102"/>
              </a:lnTo>
              <a:lnTo>
                <a:pt x="35" y="100"/>
              </a:lnTo>
              <a:lnTo>
                <a:pt x="30" y="99"/>
              </a:lnTo>
              <a:lnTo>
                <a:pt x="5" y="75"/>
              </a:lnTo>
              <a:close/>
            </a:path>
          </a:pathLst>
        </a:custGeom>
        <a:solidFill>
          <a:srgbClr val="B7DEE8"/>
        </a:solidFill>
        <a:ln w="317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14</xdr:col>
      <xdr:colOff>76200</xdr:colOff>
      <xdr:row>19</xdr:row>
      <xdr:rowOff>161925</xdr:rowOff>
    </xdr:from>
    <xdr:to>
      <xdr:col>16</xdr:col>
      <xdr:colOff>638175</xdr:colOff>
      <xdr:row>31</xdr:row>
      <xdr:rowOff>66675</xdr:rowOff>
    </xdr:to>
    <xdr:sp macro="" textlink="">
      <xdr:nvSpPr>
        <xdr:cNvPr id="55" name="Freeform 54">
          <a:extLst>
            <a:ext uri="{FF2B5EF4-FFF2-40B4-BE49-F238E27FC236}">
              <a16:creationId xmlns:a16="http://schemas.microsoft.com/office/drawing/2014/main" id="{B08DF3CE-14CA-4C6B-978C-54063B46DE63}"/>
            </a:ext>
          </a:extLst>
        </xdr:cNvPr>
        <xdr:cNvSpPr>
          <a:spLocks/>
        </xdr:cNvSpPr>
      </xdr:nvSpPr>
      <xdr:spPr bwMode="auto">
        <a:xfrm>
          <a:off x="8772525" y="3495675"/>
          <a:ext cx="1933575" cy="1962150"/>
        </a:xfrm>
        <a:custGeom>
          <a:avLst/>
          <a:gdLst>
            <a:gd name="T0" fmla="*/ 2147483646 w 203"/>
            <a:gd name="T1" fmla="*/ 2147483646 h 206"/>
            <a:gd name="T2" fmla="*/ 2147483646 w 203"/>
            <a:gd name="T3" fmla="*/ 2147483646 h 206"/>
            <a:gd name="T4" fmla="*/ 2147483646 w 203"/>
            <a:gd name="T5" fmla="*/ 2147483646 h 206"/>
            <a:gd name="T6" fmla="*/ 2147483646 w 203"/>
            <a:gd name="T7" fmla="*/ 2147483646 h 206"/>
            <a:gd name="T8" fmla="*/ 2147483646 w 203"/>
            <a:gd name="T9" fmla="*/ 2147483646 h 206"/>
            <a:gd name="T10" fmla="*/ 2147483646 w 203"/>
            <a:gd name="T11" fmla="*/ 2147483646 h 206"/>
            <a:gd name="T12" fmla="*/ 2147483646 w 203"/>
            <a:gd name="T13" fmla="*/ 2147483646 h 206"/>
            <a:gd name="T14" fmla="*/ 2147483646 w 203"/>
            <a:gd name="T15" fmla="*/ 2147483646 h 206"/>
            <a:gd name="T16" fmla="*/ 2147483646 w 203"/>
            <a:gd name="T17" fmla="*/ 2147483646 h 206"/>
            <a:gd name="T18" fmla="*/ 2147483646 w 203"/>
            <a:gd name="T19" fmla="*/ 2147483646 h 206"/>
            <a:gd name="T20" fmla="*/ 2147483646 w 203"/>
            <a:gd name="T21" fmla="*/ 2147483646 h 206"/>
            <a:gd name="T22" fmla="*/ 2147483646 w 203"/>
            <a:gd name="T23" fmla="*/ 2147483646 h 206"/>
            <a:gd name="T24" fmla="*/ 2147483646 w 203"/>
            <a:gd name="T25" fmla="*/ 2147483646 h 206"/>
            <a:gd name="T26" fmla="*/ 2147483646 w 203"/>
            <a:gd name="T27" fmla="*/ 2147483646 h 206"/>
            <a:gd name="T28" fmla="*/ 2147483646 w 203"/>
            <a:gd name="T29" fmla="*/ 2147483646 h 206"/>
            <a:gd name="T30" fmla="*/ 2147483646 w 203"/>
            <a:gd name="T31" fmla="*/ 2147483646 h 206"/>
            <a:gd name="T32" fmla="*/ 2147483646 w 203"/>
            <a:gd name="T33" fmla="*/ 2147483646 h 206"/>
            <a:gd name="T34" fmla="*/ 2147483646 w 203"/>
            <a:gd name="T35" fmla="*/ 2147483646 h 206"/>
            <a:gd name="T36" fmla="*/ 2147483646 w 203"/>
            <a:gd name="T37" fmla="*/ 2147483646 h 206"/>
            <a:gd name="T38" fmla="*/ 2147483646 w 203"/>
            <a:gd name="T39" fmla="*/ 2147483646 h 206"/>
            <a:gd name="T40" fmla="*/ 2147483646 w 203"/>
            <a:gd name="T41" fmla="*/ 2147483646 h 206"/>
            <a:gd name="T42" fmla="*/ 2147483646 w 203"/>
            <a:gd name="T43" fmla="*/ 2147483646 h 206"/>
            <a:gd name="T44" fmla="*/ 2147483646 w 203"/>
            <a:gd name="T45" fmla="*/ 2147483646 h 206"/>
            <a:gd name="T46" fmla="*/ 2147483646 w 203"/>
            <a:gd name="T47" fmla="*/ 2147483646 h 206"/>
            <a:gd name="T48" fmla="*/ 2147483646 w 203"/>
            <a:gd name="T49" fmla="*/ 2147483646 h 206"/>
            <a:gd name="T50" fmla="*/ 2147483646 w 203"/>
            <a:gd name="T51" fmla="*/ 2147483646 h 206"/>
            <a:gd name="T52" fmla="*/ 2147483646 w 203"/>
            <a:gd name="T53" fmla="*/ 2147483646 h 206"/>
            <a:gd name="T54" fmla="*/ 2147483646 w 203"/>
            <a:gd name="T55" fmla="*/ 2147483646 h 206"/>
            <a:gd name="T56" fmla="*/ 2147483646 w 203"/>
            <a:gd name="T57" fmla="*/ 2147483646 h 206"/>
            <a:gd name="T58" fmla="*/ 2147483646 w 203"/>
            <a:gd name="T59" fmla="*/ 2147483646 h 206"/>
            <a:gd name="T60" fmla="*/ 2147483646 w 203"/>
            <a:gd name="T61" fmla="*/ 2147483646 h 206"/>
            <a:gd name="T62" fmla="*/ 2147483646 w 203"/>
            <a:gd name="T63" fmla="*/ 2147483646 h 206"/>
            <a:gd name="T64" fmla="*/ 2147483646 w 203"/>
            <a:gd name="T65" fmla="*/ 2147483646 h 206"/>
            <a:gd name="T66" fmla="*/ 2147483646 w 203"/>
            <a:gd name="T67" fmla="*/ 2147483646 h 206"/>
            <a:gd name="T68" fmla="*/ 2147483646 w 203"/>
            <a:gd name="T69" fmla="*/ 2147483646 h 206"/>
            <a:gd name="T70" fmla="*/ 2147483646 w 203"/>
            <a:gd name="T71" fmla="*/ 2147483646 h 206"/>
            <a:gd name="T72" fmla="*/ 2147483646 w 203"/>
            <a:gd name="T73" fmla="*/ 2147483646 h 206"/>
            <a:gd name="T74" fmla="*/ 2147483646 w 203"/>
            <a:gd name="T75" fmla="*/ 2147483646 h 206"/>
            <a:gd name="T76" fmla="*/ 2147483646 w 203"/>
            <a:gd name="T77" fmla="*/ 2147483646 h 206"/>
            <a:gd name="T78" fmla="*/ 2147483646 w 203"/>
            <a:gd name="T79" fmla="*/ 2147483646 h 206"/>
            <a:gd name="T80" fmla="*/ 2147483646 w 203"/>
            <a:gd name="T81" fmla="*/ 2147483646 h 206"/>
            <a:gd name="T82" fmla="*/ 2147483646 w 203"/>
            <a:gd name="T83" fmla="*/ 2147483646 h 206"/>
            <a:gd name="T84" fmla="*/ 2147483646 w 203"/>
            <a:gd name="T85" fmla="*/ 2147483646 h 206"/>
            <a:gd name="T86" fmla="*/ 2147483646 w 203"/>
            <a:gd name="T87" fmla="*/ 2147483646 h 206"/>
            <a:gd name="T88" fmla="*/ 2147483646 w 203"/>
            <a:gd name="T89" fmla="*/ 2147483646 h 206"/>
            <a:gd name="T90" fmla="*/ 2147483646 w 203"/>
            <a:gd name="T91" fmla="*/ 2147483646 h 206"/>
            <a:gd name="T92" fmla="*/ 2147483646 w 203"/>
            <a:gd name="T93" fmla="*/ 2147483646 h 206"/>
            <a:gd name="T94" fmla="*/ 2147483646 w 203"/>
            <a:gd name="T95" fmla="*/ 2147483646 h 206"/>
            <a:gd name="T96" fmla="*/ 2147483646 w 203"/>
            <a:gd name="T97" fmla="*/ 2147483646 h 206"/>
            <a:gd name="T98" fmla="*/ 2147483646 w 203"/>
            <a:gd name="T99" fmla="*/ 2147483646 h 206"/>
            <a:gd name="T100" fmla="*/ 2147483646 w 203"/>
            <a:gd name="T101" fmla="*/ 2147483646 h 20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203" h="206">
              <a:moveTo>
                <a:pt x="30" y="0"/>
              </a:moveTo>
              <a:cubicBezTo>
                <a:pt x="29" y="0"/>
                <a:pt x="30" y="3"/>
                <a:pt x="29" y="4"/>
              </a:cubicBezTo>
              <a:cubicBezTo>
                <a:pt x="28" y="5"/>
                <a:pt x="27" y="6"/>
                <a:pt x="26" y="7"/>
              </a:cubicBezTo>
              <a:cubicBezTo>
                <a:pt x="25" y="8"/>
                <a:pt x="22" y="10"/>
                <a:pt x="21" y="12"/>
              </a:cubicBezTo>
              <a:cubicBezTo>
                <a:pt x="20" y="14"/>
                <a:pt x="20" y="16"/>
                <a:pt x="19" y="18"/>
              </a:cubicBezTo>
              <a:cubicBezTo>
                <a:pt x="18" y="20"/>
                <a:pt x="18" y="22"/>
                <a:pt x="17" y="23"/>
              </a:cubicBezTo>
              <a:cubicBezTo>
                <a:pt x="16" y="24"/>
                <a:pt x="15" y="26"/>
                <a:pt x="15" y="27"/>
              </a:cubicBezTo>
              <a:cubicBezTo>
                <a:pt x="15" y="28"/>
                <a:pt x="15" y="28"/>
                <a:pt x="14" y="29"/>
              </a:cubicBezTo>
              <a:cubicBezTo>
                <a:pt x="13" y="30"/>
                <a:pt x="11" y="32"/>
                <a:pt x="10" y="34"/>
              </a:cubicBezTo>
              <a:cubicBezTo>
                <a:pt x="9" y="36"/>
                <a:pt x="7" y="38"/>
                <a:pt x="6" y="39"/>
              </a:cubicBezTo>
              <a:cubicBezTo>
                <a:pt x="5" y="40"/>
                <a:pt x="4" y="40"/>
                <a:pt x="4" y="42"/>
              </a:cubicBezTo>
              <a:cubicBezTo>
                <a:pt x="4" y="44"/>
                <a:pt x="4" y="48"/>
                <a:pt x="4" y="50"/>
              </a:cubicBezTo>
              <a:cubicBezTo>
                <a:pt x="4" y="52"/>
                <a:pt x="5" y="54"/>
                <a:pt x="4" y="56"/>
              </a:cubicBezTo>
              <a:cubicBezTo>
                <a:pt x="3" y="58"/>
                <a:pt x="0" y="58"/>
                <a:pt x="0" y="60"/>
              </a:cubicBezTo>
              <a:cubicBezTo>
                <a:pt x="0" y="62"/>
                <a:pt x="4" y="64"/>
                <a:pt x="5" y="66"/>
              </a:cubicBezTo>
              <a:cubicBezTo>
                <a:pt x="6" y="68"/>
                <a:pt x="7" y="71"/>
                <a:pt x="9" y="72"/>
              </a:cubicBezTo>
              <a:cubicBezTo>
                <a:pt x="11" y="73"/>
                <a:pt x="13" y="75"/>
                <a:pt x="15" y="75"/>
              </a:cubicBezTo>
              <a:cubicBezTo>
                <a:pt x="17" y="75"/>
                <a:pt x="19" y="74"/>
                <a:pt x="21" y="74"/>
              </a:cubicBezTo>
              <a:cubicBezTo>
                <a:pt x="23" y="74"/>
                <a:pt x="25" y="74"/>
                <a:pt x="26" y="74"/>
              </a:cubicBezTo>
              <a:cubicBezTo>
                <a:pt x="27" y="74"/>
                <a:pt x="28" y="75"/>
                <a:pt x="29" y="75"/>
              </a:cubicBezTo>
              <a:cubicBezTo>
                <a:pt x="30" y="75"/>
                <a:pt x="31" y="75"/>
                <a:pt x="31" y="76"/>
              </a:cubicBezTo>
              <a:cubicBezTo>
                <a:pt x="31" y="77"/>
                <a:pt x="31" y="79"/>
                <a:pt x="31" y="80"/>
              </a:cubicBezTo>
              <a:cubicBezTo>
                <a:pt x="31" y="81"/>
                <a:pt x="31" y="84"/>
                <a:pt x="31" y="85"/>
              </a:cubicBezTo>
              <a:cubicBezTo>
                <a:pt x="31" y="86"/>
                <a:pt x="32" y="88"/>
                <a:pt x="32" y="89"/>
              </a:cubicBezTo>
              <a:cubicBezTo>
                <a:pt x="32" y="90"/>
                <a:pt x="32" y="92"/>
                <a:pt x="32" y="93"/>
              </a:cubicBezTo>
              <a:cubicBezTo>
                <a:pt x="32" y="94"/>
                <a:pt x="33" y="95"/>
                <a:pt x="33" y="96"/>
              </a:cubicBezTo>
              <a:cubicBezTo>
                <a:pt x="33" y="97"/>
                <a:pt x="31" y="99"/>
                <a:pt x="30" y="100"/>
              </a:cubicBezTo>
              <a:cubicBezTo>
                <a:pt x="29" y="101"/>
                <a:pt x="29" y="103"/>
                <a:pt x="29" y="105"/>
              </a:cubicBezTo>
              <a:cubicBezTo>
                <a:pt x="29" y="107"/>
                <a:pt x="28" y="111"/>
                <a:pt x="28" y="112"/>
              </a:cubicBezTo>
              <a:cubicBezTo>
                <a:pt x="28" y="113"/>
                <a:pt x="28" y="113"/>
                <a:pt x="28" y="114"/>
              </a:cubicBezTo>
              <a:cubicBezTo>
                <a:pt x="28" y="115"/>
                <a:pt x="28" y="118"/>
                <a:pt x="28" y="119"/>
              </a:cubicBezTo>
              <a:cubicBezTo>
                <a:pt x="28" y="120"/>
                <a:pt x="29" y="119"/>
                <a:pt x="30" y="120"/>
              </a:cubicBezTo>
              <a:cubicBezTo>
                <a:pt x="31" y="121"/>
                <a:pt x="31" y="122"/>
                <a:pt x="32" y="123"/>
              </a:cubicBezTo>
              <a:cubicBezTo>
                <a:pt x="33" y="124"/>
                <a:pt x="34" y="125"/>
                <a:pt x="34" y="126"/>
              </a:cubicBezTo>
              <a:cubicBezTo>
                <a:pt x="34" y="127"/>
                <a:pt x="32" y="128"/>
                <a:pt x="31" y="129"/>
              </a:cubicBezTo>
              <a:cubicBezTo>
                <a:pt x="30" y="130"/>
                <a:pt x="27" y="132"/>
                <a:pt x="26" y="133"/>
              </a:cubicBezTo>
              <a:cubicBezTo>
                <a:pt x="25" y="134"/>
                <a:pt x="25" y="134"/>
                <a:pt x="25" y="135"/>
              </a:cubicBezTo>
              <a:cubicBezTo>
                <a:pt x="25" y="136"/>
                <a:pt x="24" y="138"/>
                <a:pt x="24" y="139"/>
              </a:cubicBezTo>
              <a:cubicBezTo>
                <a:pt x="24" y="140"/>
                <a:pt x="22" y="142"/>
                <a:pt x="22" y="143"/>
              </a:cubicBezTo>
              <a:cubicBezTo>
                <a:pt x="22" y="144"/>
                <a:pt x="22" y="145"/>
                <a:pt x="21" y="146"/>
              </a:cubicBezTo>
              <a:cubicBezTo>
                <a:pt x="20" y="147"/>
                <a:pt x="16" y="149"/>
                <a:pt x="15" y="150"/>
              </a:cubicBezTo>
              <a:cubicBezTo>
                <a:pt x="14" y="151"/>
                <a:pt x="14" y="151"/>
                <a:pt x="14" y="152"/>
              </a:cubicBezTo>
              <a:cubicBezTo>
                <a:pt x="14" y="153"/>
                <a:pt x="13" y="153"/>
                <a:pt x="13" y="154"/>
              </a:cubicBezTo>
              <a:cubicBezTo>
                <a:pt x="13" y="155"/>
                <a:pt x="13" y="155"/>
                <a:pt x="14" y="156"/>
              </a:cubicBezTo>
              <a:cubicBezTo>
                <a:pt x="15" y="157"/>
                <a:pt x="18" y="161"/>
                <a:pt x="19" y="163"/>
              </a:cubicBezTo>
              <a:cubicBezTo>
                <a:pt x="20" y="165"/>
                <a:pt x="20" y="165"/>
                <a:pt x="21" y="166"/>
              </a:cubicBezTo>
              <a:cubicBezTo>
                <a:pt x="22" y="167"/>
                <a:pt x="24" y="168"/>
                <a:pt x="24" y="169"/>
              </a:cubicBezTo>
              <a:cubicBezTo>
                <a:pt x="24" y="170"/>
                <a:pt x="23" y="174"/>
                <a:pt x="23" y="175"/>
              </a:cubicBezTo>
              <a:cubicBezTo>
                <a:pt x="23" y="176"/>
                <a:pt x="22" y="176"/>
                <a:pt x="22" y="177"/>
              </a:cubicBezTo>
              <a:cubicBezTo>
                <a:pt x="22" y="178"/>
                <a:pt x="23" y="179"/>
                <a:pt x="23" y="180"/>
              </a:cubicBezTo>
              <a:cubicBezTo>
                <a:pt x="23" y="181"/>
                <a:pt x="24" y="182"/>
                <a:pt x="24" y="183"/>
              </a:cubicBezTo>
              <a:cubicBezTo>
                <a:pt x="24" y="184"/>
                <a:pt x="25" y="185"/>
                <a:pt x="26" y="186"/>
              </a:cubicBezTo>
              <a:cubicBezTo>
                <a:pt x="27" y="187"/>
                <a:pt x="28" y="187"/>
                <a:pt x="29" y="187"/>
              </a:cubicBezTo>
              <a:cubicBezTo>
                <a:pt x="30" y="187"/>
                <a:pt x="31" y="189"/>
                <a:pt x="32" y="189"/>
              </a:cubicBezTo>
              <a:cubicBezTo>
                <a:pt x="33" y="189"/>
                <a:pt x="36" y="187"/>
                <a:pt x="38" y="187"/>
              </a:cubicBezTo>
              <a:cubicBezTo>
                <a:pt x="40" y="187"/>
                <a:pt x="42" y="186"/>
                <a:pt x="43" y="186"/>
              </a:cubicBezTo>
              <a:cubicBezTo>
                <a:pt x="44" y="186"/>
                <a:pt x="44" y="187"/>
                <a:pt x="45" y="187"/>
              </a:cubicBezTo>
              <a:cubicBezTo>
                <a:pt x="46" y="187"/>
                <a:pt x="46" y="187"/>
                <a:pt x="47" y="187"/>
              </a:cubicBezTo>
              <a:cubicBezTo>
                <a:pt x="48" y="187"/>
                <a:pt x="52" y="188"/>
                <a:pt x="54" y="188"/>
              </a:cubicBezTo>
              <a:cubicBezTo>
                <a:pt x="56" y="188"/>
                <a:pt x="57" y="189"/>
                <a:pt x="59" y="189"/>
              </a:cubicBezTo>
              <a:cubicBezTo>
                <a:pt x="61" y="189"/>
                <a:pt x="63" y="190"/>
                <a:pt x="64" y="190"/>
              </a:cubicBezTo>
              <a:cubicBezTo>
                <a:pt x="65" y="190"/>
                <a:pt x="66" y="190"/>
                <a:pt x="67" y="190"/>
              </a:cubicBezTo>
              <a:cubicBezTo>
                <a:pt x="68" y="190"/>
                <a:pt x="69" y="192"/>
                <a:pt x="70" y="193"/>
              </a:cubicBezTo>
              <a:cubicBezTo>
                <a:pt x="71" y="194"/>
                <a:pt x="72" y="197"/>
                <a:pt x="73" y="198"/>
              </a:cubicBezTo>
              <a:cubicBezTo>
                <a:pt x="74" y="199"/>
                <a:pt x="77" y="201"/>
                <a:pt x="78" y="201"/>
              </a:cubicBezTo>
              <a:cubicBezTo>
                <a:pt x="79" y="201"/>
                <a:pt x="80" y="201"/>
                <a:pt x="82" y="201"/>
              </a:cubicBezTo>
              <a:cubicBezTo>
                <a:pt x="84" y="201"/>
                <a:pt x="86" y="202"/>
                <a:pt x="88" y="202"/>
              </a:cubicBezTo>
              <a:cubicBezTo>
                <a:pt x="90" y="202"/>
                <a:pt x="91" y="203"/>
                <a:pt x="92" y="203"/>
              </a:cubicBezTo>
              <a:cubicBezTo>
                <a:pt x="93" y="203"/>
                <a:pt x="92" y="205"/>
                <a:pt x="93" y="205"/>
              </a:cubicBezTo>
              <a:cubicBezTo>
                <a:pt x="94" y="205"/>
                <a:pt x="99" y="206"/>
                <a:pt x="101" y="206"/>
              </a:cubicBezTo>
              <a:cubicBezTo>
                <a:pt x="103" y="206"/>
                <a:pt x="104" y="204"/>
                <a:pt x="106" y="203"/>
              </a:cubicBezTo>
              <a:cubicBezTo>
                <a:pt x="108" y="202"/>
                <a:pt x="109" y="202"/>
                <a:pt x="111" y="202"/>
              </a:cubicBezTo>
              <a:cubicBezTo>
                <a:pt x="113" y="202"/>
                <a:pt x="115" y="203"/>
                <a:pt x="116" y="203"/>
              </a:cubicBezTo>
              <a:cubicBezTo>
                <a:pt x="117" y="203"/>
                <a:pt x="118" y="203"/>
                <a:pt x="119" y="203"/>
              </a:cubicBezTo>
              <a:cubicBezTo>
                <a:pt x="120" y="203"/>
                <a:pt x="120" y="200"/>
                <a:pt x="121" y="200"/>
              </a:cubicBezTo>
              <a:cubicBezTo>
                <a:pt x="122" y="200"/>
                <a:pt x="123" y="200"/>
                <a:pt x="124" y="200"/>
              </a:cubicBezTo>
              <a:cubicBezTo>
                <a:pt x="125" y="200"/>
                <a:pt x="127" y="201"/>
                <a:pt x="128" y="201"/>
              </a:cubicBezTo>
              <a:cubicBezTo>
                <a:pt x="129" y="201"/>
                <a:pt x="130" y="203"/>
                <a:pt x="131" y="203"/>
              </a:cubicBezTo>
              <a:cubicBezTo>
                <a:pt x="132" y="203"/>
                <a:pt x="132" y="204"/>
                <a:pt x="133" y="204"/>
              </a:cubicBezTo>
              <a:cubicBezTo>
                <a:pt x="134" y="204"/>
                <a:pt x="135" y="205"/>
                <a:pt x="135" y="204"/>
              </a:cubicBezTo>
              <a:cubicBezTo>
                <a:pt x="135" y="203"/>
                <a:pt x="136" y="197"/>
                <a:pt x="136" y="195"/>
              </a:cubicBezTo>
              <a:cubicBezTo>
                <a:pt x="136" y="193"/>
                <a:pt x="136" y="191"/>
                <a:pt x="136" y="190"/>
              </a:cubicBezTo>
              <a:cubicBezTo>
                <a:pt x="136" y="189"/>
                <a:pt x="136" y="188"/>
                <a:pt x="135" y="186"/>
              </a:cubicBezTo>
              <a:cubicBezTo>
                <a:pt x="134" y="184"/>
                <a:pt x="134" y="180"/>
                <a:pt x="133" y="178"/>
              </a:cubicBezTo>
              <a:cubicBezTo>
                <a:pt x="132" y="176"/>
                <a:pt x="131" y="176"/>
                <a:pt x="130" y="173"/>
              </a:cubicBezTo>
              <a:cubicBezTo>
                <a:pt x="129" y="170"/>
                <a:pt x="126" y="164"/>
                <a:pt x="126" y="161"/>
              </a:cubicBezTo>
              <a:cubicBezTo>
                <a:pt x="126" y="158"/>
                <a:pt x="129" y="158"/>
                <a:pt x="130" y="157"/>
              </a:cubicBezTo>
              <a:cubicBezTo>
                <a:pt x="131" y="156"/>
                <a:pt x="132" y="154"/>
                <a:pt x="134" y="153"/>
              </a:cubicBezTo>
              <a:cubicBezTo>
                <a:pt x="136" y="152"/>
                <a:pt x="139" y="151"/>
                <a:pt x="142" y="150"/>
              </a:cubicBezTo>
              <a:cubicBezTo>
                <a:pt x="145" y="149"/>
                <a:pt x="149" y="149"/>
                <a:pt x="151" y="149"/>
              </a:cubicBezTo>
              <a:cubicBezTo>
                <a:pt x="153" y="149"/>
                <a:pt x="154" y="147"/>
                <a:pt x="155" y="147"/>
              </a:cubicBezTo>
              <a:cubicBezTo>
                <a:pt x="156" y="147"/>
                <a:pt x="156" y="146"/>
                <a:pt x="157" y="146"/>
              </a:cubicBezTo>
              <a:cubicBezTo>
                <a:pt x="158" y="146"/>
                <a:pt x="160" y="148"/>
                <a:pt x="161" y="148"/>
              </a:cubicBezTo>
              <a:cubicBezTo>
                <a:pt x="162" y="148"/>
                <a:pt x="162" y="149"/>
                <a:pt x="163" y="149"/>
              </a:cubicBezTo>
              <a:cubicBezTo>
                <a:pt x="164" y="149"/>
                <a:pt x="164" y="150"/>
                <a:pt x="165" y="150"/>
              </a:cubicBezTo>
              <a:cubicBezTo>
                <a:pt x="166" y="150"/>
                <a:pt x="167" y="150"/>
                <a:pt x="169" y="150"/>
              </a:cubicBezTo>
              <a:cubicBezTo>
                <a:pt x="171" y="150"/>
                <a:pt x="175" y="149"/>
                <a:pt x="177" y="149"/>
              </a:cubicBezTo>
              <a:cubicBezTo>
                <a:pt x="179" y="149"/>
                <a:pt x="179" y="149"/>
                <a:pt x="180" y="149"/>
              </a:cubicBezTo>
              <a:cubicBezTo>
                <a:pt x="181" y="149"/>
                <a:pt x="181" y="149"/>
                <a:pt x="183" y="149"/>
              </a:cubicBezTo>
              <a:cubicBezTo>
                <a:pt x="185" y="149"/>
                <a:pt x="191" y="148"/>
                <a:pt x="194" y="147"/>
              </a:cubicBezTo>
              <a:cubicBezTo>
                <a:pt x="197" y="146"/>
                <a:pt x="198" y="142"/>
                <a:pt x="199" y="140"/>
              </a:cubicBezTo>
              <a:cubicBezTo>
                <a:pt x="200" y="138"/>
                <a:pt x="200" y="137"/>
                <a:pt x="200" y="136"/>
              </a:cubicBezTo>
              <a:cubicBezTo>
                <a:pt x="200" y="135"/>
                <a:pt x="202" y="133"/>
                <a:pt x="202" y="132"/>
              </a:cubicBezTo>
              <a:cubicBezTo>
                <a:pt x="202" y="131"/>
                <a:pt x="203" y="130"/>
                <a:pt x="203" y="129"/>
              </a:cubicBezTo>
              <a:cubicBezTo>
                <a:pt x="203" y="128"/>
                <a:pt x="203" y="125"/>
                <a:pt x="203" y="124"/>
              </a:cubicBezTo>
              <a:cubicBezTo>
                <a:pt x="203" y="123"/>
                <a:pt x="202" y="123"/>
                <a:pt x="201" y="123"/>
              </a:cubicBezTo>
              <a:cubicBezTo>
                <a:pt x="200" y="123"/>
                <a:pt x="199" y="124"/>
                <a:pt x="197" y="124"/>
              </a:cubicBezTo>
              <a:cubicBezTo>
                <a:pt x="195" y="124"/>
                <a:pt x="193" y="124"/>
                <a:pt x="191" y="123"/>
              </a:cubicBezTo>
              <a:cubicBezTo>
                <a:pt x="189" y="122"/>
                <a:pt x="188" y="120"/>
                <a:pt x="186" y="119"/>
              </a:cubicBezTo>
              <a:cubicBezTo>
                <a:pt x="184" y="118"/>
                <a:pt x="182" y="118"/>
                <a:pt x="181" y="116"/>
              </a:cubicBezTo>
              <a:cubicBezTo>
                <a:pt x="180" y="114"/>
                <a:pt x="181" y="110"/>
                <a:pt x="181" y="107"/>
              </a:cubicBezTo>
              <a:cubicBezTo>
                <a:pt x="181" y="104"/>
                <a:pt x="181" y="101"/>
                <a:pt x="182" y="100"/>
              </a:cubicBezTo>
              <a:cubicBezTo>
                <a:pt x="183" y="99"/>
                <a:pt x="185" y="100"/>
                <a:pt x="186" y="99"/>
              </a:cubicBezTo>
              <a:cubicBezTo>
                <a:pt x="187" y="98"/>
                <a:pt x="188" y="96"/>
                <a:pt x="187" y="94"/>
              </a:cubicBezTo>
              <a:cubicBezTo>
                <a:pt x="186" y="92"/>
                <a:pt x="181" y="86"/>
                <a:pt x="180" y="84"/>
              </a:cubicBezTo>
              <a:cubicBezTo>
                <a:pt x="179" y="82"/>
                <a:pt x="179" y="83"/>
                <a:pt x="178" y="83"/>
              </a:cubicBezTo>
              <a:cubicBezTo>
                <a:pt x="177" y="83"/>
                <a:pt x="175" y="84"/>
                <a:pt x="173" y="83"/>
              </a:cubicBezTo>
              <a:cubicBezTo>
                <a:pt x="171" y="82"/>
                <a:pt x="166" y="76"/>
                <a:pt x="164" y="74"/>
              </a:cubicBezTo>
              <a:cubicBezTo>
                <a:pt x="162" y="72"/>
                <a:pt x="163" y="72"/>
                <a:pt x="163" y="71"/>
              </a:cubicBezTo>
              <a:cubicBezTo>
                <a:pt x="163" y="70"/>
                <a:pt x="164" y="69"/>
                <a:pt x="165" y="68"/>
              </a:cubicBezTo>
              <a:cubicBezTo>
                <a:pt x="166" y="67"/>
                <a:pt x="167" y="65"/>
                <a:pt x="168" y="64"/>
              </a:cubicBezTo>
              <a:cubicBezTo>
                <a:pt x="169" y="63"/>
                <a:pt x="169" y="61"/>
                <a:pt x="169" y="59"/>
              </a:cubicBezTo>
              <a:cubicBezTo>
                <a:pt x="169" y="57"/>
                <a:pt x="166" y="53"/>
                <a:pt x="165" y="51"/>
              </a:cubicBezTo>
              <a:cubicBezTo>
                <a:pt x="164" y="49"/>
                <a:pt x="163" y="47"/>
                <a:pt x="162" y="46"/>
              </a:cubicBezTo>
              <a:cubicBezTo>
                <a:pt x="161" y="45"/>
                <a:pt x="158" y="46"/>
                <a:pt x="157" y="46"/>
              </a:cubicBezTo>
              <a:cubicBezTo>
                <a:pt x="156" y="46"/>
                <a:pt x="154" y="45"/>
                <a:pt x="153" y="44"/>
              </a:cubicBezTo>
              <a:cubicBezTo>
                <a:pt x="152" y="43"/>
                <a:pt x="150" y="42"/>
                <a:pt x="149" y="42"/>
              </a:cubicBezTo>
              <a:cubicBezTo>
                <a:pt x="148" y="42"/>
                <a:pt x="149" y="43"/>
                <a:pt x="147" y="43"/>
              </a:cubicBezTo>
              <a:cubicBezTo>
                <a:pt x="145" y="43"/>
                <a:pt x="141" y="43"/>
                <a:pt x="139" y="43"/>
              </a:cubicBezTo>
              <a:cubicBezTo>
                <a:pt x="137" y="43"/>
                <a:pt x="136" y="43"/>
                <a:pt x="134" y="43"/>
              </a:cubicBezTo>
              <a:cubicBezTo>
                <a:pt x="132" y="43"/>
                <a:pt x="130" y="44"/>
                <a:pt x="128" y="45"/>
              </a:cubicBezTo>
              <a:cubicBezTo>
                <a:pt x="126" y="46"/>
                <a:pt x="125" y="47"/>
                <a:pt x="124" y="47"/>
              </a:cubicBezTo>
              <a:cubicBezTo>
                <a:pt x="123" y="47"/>
                <a:pt x="122" y="47"/>
                <a:pt x="121" y="48"/>
              </a:cubicBezTo>
              <a:cubicBezTo>
                <a:pt x="120" y="49"/>
                <a:pt x="119" y="50"/>
                <a:pt x="118" y="51"/>
              </a:cubicBezTo>
              <a:cubicBezTo>
                <a:pt x="117" y="52"/>
                <a:pt x="115" y="55"/>
                <a:pt x="114" y="56"/>
              </a:cubicBezTo>
              <a:cubicBezTo>
                <a:pt x="113" y="57"/>
                <a:pt x="111" y="56"/>
                <a:pt x="110" y="56"/>
              </a:cubicBezTo>
              <a:cubicBezTo>
                <a:pt x="109" y="56"/>
                <a:pt x="109" y="56"/>
                <a:pt x="108" y="56"/>
              </a:cubicBezTo>
              <a:cubicBezTo>
                <a:pt x="107" y="56"/>
                <a:pt x="107" y="58"/>
                <a:pt x="106" y="57"/>
              </a:cubicBezTo>
              <a:cubicBezTo>
                <a:pt x="105" y="56"/>
                <a:pt x="105" y="49"/>
                <a:pt x="104" y="46"/>
              </a:cubicBezTo>
              <a:cubicBezTo>
                <a:pt x="103" y="43"/>
                <a:pt x="104" y="41"/>
                <a:pt x="102" y="40"/>
              </a:cubicBezTo>
              <a:cubicBezTo>
                <a:pt x="100" y="39"/>
                <a:pt x="92" y="40"/>
                <a:pt x="89" y="40"/>
              </a:cubicBezTo>
              <a:cubicBezTo>
                <a:pt x="86" y="40"/>
                <a:pt x="86" y="40"/>
                <a:pt x="85" y="40"/>
              </a:cubicBezTo>
              <a:cubicBezTo>
                <a:pt x="84" y="40"/>
                <a:pt x="81" y="39"/>
                <a:pt x="80" y="38"/>
              </a:cubicBezTo>
              <a:cubicBezTo>
                <a:pt x="79" y="37"/>
                <a:pt x="77" y="37"/>
                <a:pt x="76" y="36"/>
              </a:cubicBezTo>
              <a:cubicBezTo>
                <a:pt x="75" y="35"/>
                <a:pt x="74" y="35"/>
                <a:pt x="74" y="33"/>
              </a:cubicBezTo>
              <a:cubicBezTo>
                <a:pt x="74" y="31"/>
                <a:pt x="75" y="28"/>
                <a:pt x="75" y="26"/>
              </a:cubicBezTo>
              <a:cubicBezTo>
                <a:pt x="75" y="24"/>
                <a:pt x="75" y="24"/>
                <a:pt x="74" y="23"/>
              </a:cubicBezTo>
              <a:cubicBezTo>
                <a:pt x="73" y="22"/>
                <a:pt x="68" y="20"/>
                <a:pt x="66" y="19"/>
              </a:cubicBezTo>
              <a:cubicBezTo>
                <a:pt x="64" y="18"/>
                <a:pt x="63" y="17"/>
                <a:pt x="60" y="16"/>
              </a:cubicBezTo>
              <a:cubicBezTo>
                <a:pt x="57" y="15"/>
                <a:pt x="53" y="13"/>
                <a:pt x="50" y="12"/>
              </a:cubicBezTo>
              <a:cubicBezTo>
                <a:pt x="47" y="11"/>
                <a:pt x="46" y="10"/>
                <a:pt x="44" y="9"/>
              </a:cubicBezTo>
              <a:cubicBezTo>
                <a:pt x="42" y="8"/>
                <a:pt x="41" y="7"/>
                <a:pt x="40" y="6"/>
              </a:cubicBezTo>
              <a:cubicBezTo>
                <a:pt x="39" y="5"/>
                <a:pt x="36" y="4"/>
                <a:pt x="35" y="3"/>
              </a:cubicBezTo>
              <a:cubicBezTo>
                <a:pt x="34" y="2"/>
                <a:pt x="31" y="0"/>
                <a:pt x="30" y="0"/>
              </a:cubicBezTo>
              <a:close/>
            </a:path>
          </a:pathLst>
        </a:custGeom>
        <a:solidFill>
          <a:srgbClr val="FCD5B5"/>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11</xdr:col>
      <xdr:colOff>600075</xdr:colOff>
      <xdr:row>4</xdr:row>
      <xdr:rowOff>28575</xdr:rowOff>
    </xdr:from>
    <xdr:to>
      <xdr:col>15</xdr:col>
      <xdr:colOff>409575</xdr:colOff>
      <xdr:row>16</xdr:row>
      <xdr:rowOff>133350</xdr:rowOff>
    </xdr:to>
    <xdr:sp macro="" textlink="">
      <xdr:nvSpPr>
        <xdr:cNvPr id="56" name="Freeform 55">
          <a:extLst>
            <a:ext uri="{FF2B5EF4-FFF2-40B4-BE49-F238E27FC236}">
              <a16:creationId xmlns:a16="http://schemas.microsoft.com/office/drawing/2014/main" id="{22298682-CE94-4227-85D5-4A7BCC5142F4}"/>
            </a:ext>
          </a:extLst>
        </xdr:cNvPr>
        <xdr:cNvSpPr>
          <a:spLocks/>
        </xdr:cNvSpPr>
      </xdr:nvSpPr>
      <xdr:spPr bwMode="auto">
        <a:xfrm>
          <a:off x="7239000" y="790575"/>
          <a:ext cx="2552700" cy="2162175"/>
        </a:xfrm>
        <a:custGeom>
          <a:avLst/>
          <a:gdLst>
            <a:gd name="T0" fmla="*/ 2147483646 w 268"/>
            <a:gd name="T1" fmla="*/ 2147483646 h 227"/>
            <a:gd name="T2" fmla="*/ 2147483646 w 268"/>
            <a:gd name="T3" fmla="*/ 2147483646 h 227"/>
            <a:gd name="T4" fmla="*/ 2147483646 w 268"/>
            <a:gd name="T5" fmla="*/ 2147483646 h 227"/>
            <a:gd name="T6" fmla="*/ 2147483646 w 268"/>
            <a:gd name="T7" fmla="*/ 2147483646 h 227"/>
            <a:gd name="T8" fmla="*/ 2147483646 w 268"/>
            <a:gd name="T9" fmla="*/ 2147483646 h 227"/>
            <a:gd name="T10" fmla="*/ 2147483646 w 268"/>
            <a:gd name="T11" fmla="*/ 2147483646 h 227"/>
            <a:gd name="T12" fmla="*/ 2147483646 w 268"/>
            <a:gd name="T13" fmla="*/ 2147483646 h 227"/>
            <a:gd name="T14" fmla="*/ 2147483646 w 268"/>
            <a:gd name="T15" fmla="*/ 2147483646 h 227"/>
            <a:gd name="T16" fmla="*/ 2147483646 w 268"/>
            <a:gd name="T17" fmla="*/ 2147483646 h 227"/>
            <a:gd name="T18" fmla="*/ 2147483646 w 268"/>
            <a:gd name="T19" fmla="*/ 2147483646 h 227"/>
            <a:gd name="T20" fmla="*/ 2147483646 w 268"/>
            <a:gd name="T21" fmla="*/ 2147483646 h 227"/>
            <a:gd name="T22" fmla="*/ 0 w 268"/>
            <a:gd name="T23" fmla="*/ 2147483646 h 227"/>
            <a:gd name="T24" fmla="*/ 2147483646 w 268"/>
            <a:gd name="T25" fmla="*/ 2147483646 h 227"/>
            <a:gd name="T26" fmla="*/ 2147483646 w 268"/>
            <a:gd name="T27" fmla="*/ 2147483646 h 227"/>
            <a:gd name="T28" fmla="*/ 2147483646 w 268"/>
            <a:gd name="T29" fmla="*/ 2147483646 h 227"/>
            <a:gd name="T30" fmla="*/ 2147483646 w 268"/>
            <a:gd name="T31" fmla="*/ 2147483646 h 227"/>
            <a:gd name="T32" fmla="*/ 2147483646 w 268"/>
            <a:gd name="T33" fmla="*/ 2147483646 h 227"/>
            <a:gd name="T34" fmla="*/ 2147483646 w 268"/>
            <a:gd name="T35" fmla="*/ 2147483646 h 227"/>
            <a:gd name="T36" fmla="*/ 2147483646 w 268"/>
            <a:gd name="T37" fmla="*/ 2147483646 h 227"/>
            <a:gd name="T38" fmla="*/ 2147483646 w 268"/>
            <a:gd name="T39" fmla="*/ 2147483646 h 227"/>
            <a:gd name="T40" fmla="*/ 2147483646 w 268"/>
            <a:gd name="T41" fmla="*/ 2147483646 h 227"/>
            <a:gd name="T42" fmla="*/ 2147483646 w 268"/>
            <a:gd name="T43" fmla="*/ 2147483646 h 227"/>
            <a:gd name="T44" fmla="*/ 2147483646 w 268"/>
            <a:gd name="T45" fmla="*/ 2147483646 h 227"/>
            <a:gd name="T46" fmla="*/ 2147483646 w 268"/>
            <a:gd name="T47" fmla="*/ 2147483646 h 227"/>
            <a:gd name="T48" fmla="*/ 2147483646 w 268"/>
            <a:gd name="T49" fmla="*/ 2147483646 h 227"/>
            <a:gd name="T50" fmla="*/ 2147483646 w 268"/>
            <a:gd name="T51" fmla="*/ 2147483646 h 227"/>
            <a:gd name="T52" fmla="*/ 2147483646 w 268"/>
            <a:gd name="T53" fmla="*/ 2147483646 h 227"/>
            <a:gd name="T54" fmla="*/ 2147483646 w 268"/>
            <a:gd name="T55" fmla="*/ 2147483646 h 227"/>
            <a:gd name="T56" fmla="*/ 2147483646 w 268"/>
            <a:gd name="T57" fmla="*/ 2147483646 h 227"/>
            <a:gd name="T58" fmla="*/ 2147483646 w 268"/>
            <a:gd name="T59" fmla="*/ 2147483646 h 227"/>
            <a:gd name="T60" fmla="*/ 2147483646 w 268"/>
            <a:gd name="T61" fmla="*/ 2147483646 h 227"/>
            <a:gd name="T62" fmla="*/ 2147483646 w 268"/>
            <a:gd name="T63" fmla="*/ 2147483646 h 227"/>
            <a:gd name="T64" fmla="*/ 2147483646 w 268"/>
            <a:gd name="T65" fmla="*/ 2147483646 h 227"/>
            <a:gd name="T66" fmla="*/ 2147483646 w 268"/>
            <a:gd name="T67" fmla="*/ 2147483646 h 227"/>
            <a:gd name="T68" fmla="*/ 2147483646 w 268"/>
            <a:gd name="T69" fmla="*/ 2147483646 h 227"/>
            <a:gd name="T70" fmla="*/ 2147483646 w 268"/>
            <a:gd name="T71" fmla="*/ 2147483646 h 227"/>
            <a:gd name="T72" fmla="*/ 2147483646 w 268"/>
            <a:gd name="T73" fmla="*/ 2147483646 h 227"/>
            <a:gd name="T74" fmla="*/ 2147483646 w 268"/>
            <a:gd name="T75" fmla="*/ 2147483646 h 227"/>
            <a:gd name="T76" fmla="*/ 2147483646 w 268"/>
            <a:gd name="T77" fmla="*/ 2147483646 h 227"/>
            <a:gd name="T78" fmla="*/ 2147483646 w 268"/>
            <a:gd name="T79" fmla="*/ 2147483646 h 227"/>
            <a:gd name="T80" fmla="*/ 2147483646 w 268"/>
            <a:gd name="T81" fmla="*/ 2147483646 h 227"/>
            <a:gd name="T82" fmla="*/ 2147483646 w 268"/>
            <a:gd name="T83" fmla="*/ 2147483646 h 227"/>
            <a:gd name="T84" fmla="*/ 2147483646 w 268"/>
            <a:gd name="T85" fmla="*/ 2147483646 h 227"/>
            <a:gd name="T86" fmla="*/ 2147483646 w 268"/>
            <a:gd name="T87" fmla="*/ 2147483646 h 227"/>
            <a:gd name="T88" fmla="*/ 2147483646 w 268"/>
            <a:gd name="T89" fmla="*/ 2147483646 h 227"/>
            <a:gd name="T90" fmla="*/ 2147483646 w 268"/>
            <a:gd name="T91" fmla="*/ 2147483646 h 227"/>
            <a:gd name="T92" fmla="*/ 2147483646 w 268"/>
            <a:gd name="T93" fmla="*/ 2147483646 h 227"/>
            <a:gd name="T94" fmla="*/ 2147483646 w 268"/>
            <a:gd name="T95" fmla="*/ 2147483646 h 227"/>
            <a:gd name="T96" fmla="*/ 2147483646 w 268"/>
            <a:gd name="T97" fmla="*/ 2147483646 h 227"/>
            <a:gd name="T98" fmla="*/ 2147483646 w 268"/>
            <a:gd name="T99" fmla="*/ 2147483646 h 227"/>
            <a:gd name="T100" fmla="*/ 2147483646 w 268"/>
            <a:gd name="T101" fmla="*/ 2147483646 h 227"/>
            <a:gd name="T102" fmla="*/ 2147483646 w 268"/>
            <a:gd name="T103" fmla="*/ 2147483646 h 227"/>
            <a:gd name="T104" fmla="*/ 2147483646 w 268"/>
            <a:gd name="T105" fmla="*/ 2147483646 h 227"/>
            <a:gd name="T106" fmla="*/ 2147483646 w 268"/>
            <a:gd name="T107" fmla="*/ 2147483646 h 227"/>
            <a:gd name="T108" fmla="*/ 2147483646 w 268"/>
            <a:gd name="T109" fmla="*/ 2147483646 h 227"/>
            <a:gd name="T110" fmla="*/ 2147483646 w 268"/>
            <a:gd name="T111" fmla="*/ 2147483646 h 227"/>
            <a:gd name="T112" fmla="*/ 2147483646 w 268"/>
            <a:gd name="T113" fmla="*/ 0 h 22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268" h="227">
              <a:moveTo>
                <a:pt x="79" y="4"/>
              </a:moveTo>
              <a:cubicBezTo>
                <a:pt x="77" y="4"/>
                <a:pt x="77" y="6"/>
                <a:pt x="76" y="7"/>
              </a:cubicBezTo>
              <a:cubicBezTo>
                <a:pt x="75" y="8"/>
                <a:pt x="75" y="9"/>
                <a:pt x="74" y="11"/>
              </a:cubicBezTo>
              <a:cubicBezTo>
                <a:pt x="73" y="13"/>
                <a:pt x="71" y="16"/>
                <a:pt x="70" y="18"/>
              </a:cubicBezTo>
              <a:cubicBezTo>
                <a:pt x="69" y="20"/>
                <a:pt x="68" y="22"/>
                <a:pt x="68" y="23"/>
              </a:cubicBezTo>
              <a:cubicBezTo>
                <a:pt x="68" y="24"/>
                <a:pt x="67" y="24"/>
                <a:pt x="67" y="25"/>
              </a:cubicBezTo>
              <a:cubicBezTo>
                <a:pt x="67" y="26"/>
                <a:pt x="65" y="26"/>
                <a:pt x="65" y="27"/>
              </a:cubicBezTo>
              <a:cubicBezTo>
                <a:pt x="65" y="28"/>
                <a:pt x="65" y="29"/>
                <a:pt x="66" y="30"/>
              </a:cubicBezTo>
              <a:cubicBezTo>
                <a:pt x="67" y="31"/>
                <a:pt x="69" y="32"/>
                <a:pt x="69" y="33"/>
              </a:cubicBezTo>
              <a:cubicBezTo>
                <a:pt x="69" y="34"/>
                <a:pt x="68" y="36"/>
                <a:pt x="67" y="37"/>
              </a:cubicBezTo>
              <a:cubicBezTo>
                <a:pt x="66" y="38"/>
                <a:pt x="65" y="39"/>
                <a:pt x="65" y="40"/>
              </a:cubicBezTo>
              <a:cubicBezTo>
                <a:pt x="65" y="41"/>
                <a:pt x="64" y="41"/>
                <a:pt x="64" y="42"/>
              </a:cubicBezTo>
              <a:cubicBezTo>
                <a:pt x="64" y="43"/>
                <a:pt x="63" y="43"/>
                <a:pt x="63" y="44"/>
              </a:cubicBezTo>
              <a:cubicBezTo>
                <a:pt x="63" y="45"/>
                <a:pt x="63" y="46"/>
                <a:pt x="63" y="47"/>
              </a:cubicBezTo>
              <a:cubicBezTo>
                <a:pt x="63" y="48"/>
                <a:pt x="62" y="50"/>
                <a:pt x="61" y="51"/>
              </a:cubicBezTo>
              <a:cubicBezTo>
                <a:pt x="60" y="52"/>
                <a:pt x="60" y="53"/>
                <a:pt x="59" y="54"/>
              </a:cubicBezTo>
              <a:cubicBezTo>
                <a:pt x="58" y="55"/>
                <a:pt x="57" y="56"/>
                <a:pt x="56" y="57"/>
              </a:cubicBezTo>
              <a:cubicBezTo>
                <a:pt x="55" y="58"/>
                <a:pt x="54" y="60"/>
                <a:pt x="53" y="61"/>
              </a:cubicBezTo>
              <a:cubicBezTo>
                <a:pt x="52" y="62"/>
                <a:pt x="52" y="64"/>
                <a:pt x="51" y="65"/>
              </a:cubicBezTo>
              <a:cubicBezTo>
                <a:pt x="50" y="66"/>
                <a:pt x="48" y="66"/>
                <a:pt x="46" y="66"/>
              </a:cubicBezTo>
              <a:cubicBezTo>
                <a:pt x="44" y="66"/>
                <a:pt x="43" y="67"/>
                <a:pt x="41" y="68"/>
              </a:cubicBezTo>
              <a:cubicBezTo>
                <a:pt x="39" y="69"/>
                <a:pt x="37" y="70"/>
                <a:pt x="35" y="70"/>
              </a:cubicBezTo>
              <a:cubicBezTo>
                <a:pt x="33" y="70"/>
                <a:pt x="32" y="70"/>
                <a:pt x="31" y="70"/>
              </a:cubicBezTo>
              <a:cubicBezTo>
                <a:pt x="30" y="70"/>
                <a:pt x="28" y="71"/>
                <a:pt x="27" y="72"/>
              </a:cubicBezTo>
              <a:cubicBezTo>
                <a:pt x="26" y="73"/>
                <a:pt x="25" y="75"/>
                <a:pt x="24" y="76"/>
              </a:cubicBezTo>
              <a:cubicBezTo>
                <a:pt x="23" y="77"/>
                <a:pt x="23" y="79"/>
                <a:pt x="23" y="80"/>
              </a:cubicBezTo>
              <a:cubicBezTo>
                <a:pt x="23" y="81"/>
                <a:pt x="23" y="83"/>
                <a:pt x="22" y="84"/>
              </a:cubicBezTo>
              <a:cubicBezTo>
                <a:pt x="21" y="85"/>
                <a:pt x="21" y="87"/>
                <a:pt x="20" y="88"/>
              </a:cubicBezTo>
              <a:cubicBezTo>
                <a:pt x="19" y="89"/>
                <a:pt x="18" y="90"/>
                <a:pt x="17" y="91"/>
              </a:cubicBezTo>
              <a:cubicBezTo>
                <a:pt x="16" y="92"/>
                <a:pt x="15" y="92"/>
                <a:pt x="15" y="93"/>
              </a:cubicBezTo>
              <a:cubicBezTo>
                <a:pt x="15" y="94"/>
                <a:pt x="15" y="94"/>
                <a:pt x="15" y="95"/>
              </a:cubicBezTo>
              <a:cubicBezTo>
                <a:pt x="15" y="96"/>
                <a:pt x="14" y="98"/>
                <a:pt x="13" y="99"/>
              </a:cubicBezTo>
              <a:cubicBezTo>
                <a:pt x="12" y="100"/>
                <a:pt x="11" y="103"/>
                <a:pt x="10" y="104"/>
              </a:cubicBezTo>
              <a:cubicBezTo>
                <a:pt x="9" y="105"/>
                <a:pt x="7" y="106"/>
                <a:pt x="6" y="106"/>
              </a:cubicBezTo>
              <a:cubicBezTo>
                <a:pt x="5" y="106"/>
                <a:pt x="2" y="106"/>
                <a:pt x="1" y="107"/>
              </a:cubicBezTo>
              <a:cubicBezTo>
                <a:pt x="0" y="108"/>
                <a:pt x="0" y="110"/>
                <a:pt x="0" y="111"/>
              </a:cubicBezTo>
              <a:cubicBezTo>
                <a:pt x="0" y="112"/>
                <a:pt x="0" y="115"/>
                <a:pt x="0" y="116"/>
              </a:cubicBezTo>
              <a:cubicBezTo>
                <a:pt x="0" y="117"/>
                <a:pt x="0" y="119"/>
                <a:pt x="0" y="120"/>
              </a:cubicBezTo>
              <a:cubicBezTo>
                <a:pt x="0" y="121"/>
                <a:pt x="1" y="120"/>
                <a:pt x="2" y="121"/>
              </a:cubicBezTo>
              <a:cubicBezTo>
                <a:pt x="3" y="122"/>
                <a:pt x="5" y="124"/>
                <a:pt x="6" y="125"/>
              </a:cubicBezTo>
              <a:cubicBezTo>
                <a:pt x="7" y="126"/>
                <a:pt x="10" y="127"/>
                <a:pt x="11" y="128"/>
              </a:cubicBezTo>
              <a:cubicBezTo>
                <a:pt x="12" y="129"/>
                <a:pt x="12" y="131"/>
                <a:pt x="12" y="132"/>
              </a:cubicBezTo>
              <a:cubicBezTo>
                <a:pt x="12" y="133"/>
                <a:pt x="13" y="134"/>
                <a:pt x="13" y="136"/>
              </a:cubicBezTo>
              <a:cubicBezTo>
                <a:pt x="13" y="138"/>
                <a:pt x="13" y="141"/>
                <a:pt x="13" y="142"/>
              </a:cubicBezTo>
              <a:cubicBezTo>
                <a:pt x="13" y="143"/>
                <a:pt x="13" y="144"/>
                <a:pt x="13" y="145"/>
              </a:cubicBezTo>
              <a:cubicBezTo>
                <a:pt x="13" y="146"/>
                <a:pt x="12" y="148"/>
                <a:pt x="11" y="149"/>
              </a:cubicBezTo>
              <a:cubicBezTo>
                <a:pt x="10" y="150"/>
                <a:pt x="10" y="153"/>
                <a:pt x="9" y="154"/>
              </a:cubicBezTo>
              <a:cubicBezTo>
                <a:pt x="8" y="155"/>
                <a:pt x="8" y="157"/>
                <a:pt x="7" y="158"/>
              </a:cubicBezTo>
              <a:cubicBezTo>
                <a:pt x="6" y="159"/>
                <a:pt x="5" y="161"/>
                <a:pt x="5" y="162"/>
              </a:cubicBezTo>
              <a:cubicBezTo>
                <a:pt x="5" y="163"/>
                <a:pt x="5" y="165"/>
                <a:pt x="5" y="166"/>
              </a:cubicBezTo>
              <a:cubicBezTo>
                <a:pt x="5" y="167"/>
                <a:pt x="5" y="169"/>
                <a:pt x="5" y="170"/>
              </a:cubicBezTo>
              <a:cubicBezTo>
                <a:pt x="5" y="171"/>
                <a:pt x="5" y="171"/>
                <a:pt x="5" y="172"/>
              </a:cubicBezTo>
              <a:cubicBezTo>
                <a:pt x="5" y="173"/>
                <a:pt x="6" y="175"/>
                <a:pt x="7" y="176"/>
              </a:cubicBezTo>
              <a:cubicBezTo>
                <a:pt x="8" y="177"/>
                <a:pt x="11" y="178"/>
                <a:pt x="12" y="179"/>
              </a:cubicBezTo>
              <a:cubicBezTo>
                <a:pt x="13" y="180"/>
                <a:pt x="14" y="183"/>
                <a:pt x="15" y="183"/>
              </a:cubicBezTo>
              <a:cubicBezTo>
                <a:pt x="16" y="183"/>
                <a:pt x="17" y="180"/>
                <a:pt x="18" y="180"/>
              </a:cubicBezTo>
              <a:cubicBezTo>
                <a:pt x="19" y="180"/>
                <a:pt x="21" y="180"/>
                <a:pt x="23" y="180"/>
              </a:cubicBezTo>
              <a:cubicBezTo>
                <a:pt x="25" y="180"/>
                <a:pt x="26" y="180"/>
                <a:pt x="28" y="181"/>
              </a:cubicBezTo>
              <a:cubicBezTo>
                <a:pt x="30" y="182"/>
                <a:pt x="31" y="183"/>
                <a:pt x="33" y="183"/>
              </a:cubicBezTo>
              <a:cubicBezTo>
                <a:pt x="35" y="183"/>
                <a:pt x="37" y="183"/>
                <a:pt x="39" y="183"/>
              </a:cubicBezTo>
              <a:cubicBezTo>
                <a:pt x="41" y="183"/>
                <a:pt x="43" y="183"/>
                <a:pt x="44" y="183"/>
              </a:cubicBezTo>
              <a:cubicBezTo>
                <a:pt x="45" y="183"/>
                <a:pt x="47" y="184"/>
                <a:pt x="48" y="184"/>
              </a:cubicBezTo>
              <a:cubicBezTo>
                <a:pt x="49" y="184"/>
                <a:pt x="51" y="186"/>
                <a:pt x="52" y="186"/>
              </a:cubicBezTo>
              <a:cubicBezTo>
                <a:pt x="53" y="186"/>
                <a:pt x="55" y="186"/>
                <a:pt x="56" y="186"/>
              </a:cubicBezTo>
              <a:cubicBezTo>
                <a:pt x="57" y="186"/>
                <a:pt x="59" y="184"/>
                <a:pt x="60" y="184"/>
              </a:cubicBezTo>
              <a:cubicBezTo>
                <a:pt x="61" y="184"/>
                <a:pt x="62" y="187"/>
                <a:pt x="63" y="188"/>
              </a:cubicBezTo>
              <a:cubicBezTo>
                <a:pt x="64" y="189"/>
                <a:pt x="66" y="188"/>
                <a:pt x="68" y="188"/>
              </a:cubicBezTo>
              <a:cubicBezTo>
                <a:pt x="70" y="188"/>
                <a:pt x="71" y="188"/>
                <a:pt x="73" y="188"/>
              </a:cubicBezTo>
              <a:cubicBezTo>
                <a:pt x="75" y="188"/>
                <a:pt x="78" y="188"/>
                <a:pt x="79" y="187"/>
              </a:cubicBezTo>
              <a:cubicBezTo>
                <a:pt x="80" y="186"/>
                <a:pt x="80" y="185"/>
                <a:pt x="80" y="184"/>
              </a:cubicBezTo>
              <a:cubicBezTo>
                <a:pt x="80" y="183"/>
                <a:pt x="80" y="180"/>
                <a:pt x="80" y="179"/>
              </a:cubicBezTo>
              <a:cubicBezTo>
                <a:pt x="80" y="178"/>
                <a:pt x="80" y="176"/>
                <a:pt x="81" y="175"/>
              </a:cubicBezTo>
              <a:cubicBezTo>
                <a:pt x="82" y="174"/>
                <a:pt x="85" y="174"/>
                <a:pt x="87" y="173"/>
              </a:cubicBezTo>
              <a:cubicBezTo>
                <a:pt x="89" y="172"/>
                <a:pt x="91" y="172"/>
                <a:pt x="93" y="172"/>
              </a:cubicBezTo>
              <a:cubicBezTo>
                <a:pt x="95" y="172"/>
                <a:pt x="96" y="173"/>
                <a:pt x="97" y="173"/>
              </a:cubicBezTo>
              <a:cubicBezTo>
                <a:pt x="98" y="173"/>
                <a:pt x="98" y="173"/>
                <a:pt x="100" y="173"/>
              </a:cubicBezTo>
              <a:cubicBezTo>
                <a:pt x="102" y="173"/>
                <a:pt x="106" y="173"/>
                <a:pt x="108" y="173"/>
              </a:cubicBezTo>
              <a:cubicBezTo>
                <a:pt x="110" y="173"/>
                <a:pt x="109" y="172"/>
                <a:pt x="110" y="172"/>
              </a:cubicBezTo>
              <a:cubicBezTo>
                <a:pt x="111" y="172"/>
                <a:pt x="113" y="171"/>
                <a:pt x="114" y="171"/>
              </a:cubicBezTo>
              <a:cubicBezTo>
                <a:pt x="115" y="171"/>
                <a:pt x="117" y="171"/>
                <a:pt x="118" y="171"/>
              </a:cubicBezTo>
              <a:cubicBezTo>
                <a:pt x="119" y="171"/>
                <a:pt x="119" y="173"/>
                <a:pt x="119" y="174"/>
              </a:cubicBezTo>
              <a:cubicBezTo>
                <a:pt x="119" y="175"/>
                <a:pt x="120" y="175"/>
                <a:pt x="121" y="176"/>
              </a:cubicBezTo>
              <a:cubicBezTo>
                <a:pt x="122" y="177"/>
                <a:pt x="123" y="180"/>
                <a:pt x="125" y="182"/>
              </a:cubicBezTo>
              <a:cubicBezTo>
                <a:pt x="127" y="184"/>
                <a:pt x="130" y="185"/>
                <a:pt x="131" y="186"/>
              </a:cubicBezTo>
              <a:cubicBezTo>
                <a:pt x="132" y="187"/>
                <a:pt x="132" y="188"/>
                <a:pt x="133" y="190"/>
              </a:cubicBezTo>
              <a:cubicBezTo>
                <a:pt x="134" y="192"/>
                <a:pt x="134" y="194"/>
                <a:pt x="135" y="196"/>
              </a:cubicBezTo>
              <a:cubicBezTo>
                <a:pt x="136" y="198"/>
                <a:pt x="139" y="199"/>
                <a:pt x="140" y="200"/>
              </a:cubicBezTo>
              <a:cubicBezTo>
                <a:pt x="141" y="201"/>
                <a:pt x="143" y="203"/>
                <a:pt x="144" y="204"/>
              </a:cubicBezTo>
              <a:cubicBezTo>
                <a:pt x="145" y="205"/>
                <a:pt x="146" y="204"/>
                <a:pt x="148" y="205"/>
              </a:cubicBezTo>
              <a:cubicBezTo>
                <a:pt x="150" y="206"/>
                <a:pt x="155" y="207"/>
                <a:pt x="157" y="208"/>
              </a:cubicBezTo>
              <a:cubicBezTo>
                <a:pt x="159" y="209"/>
                <a:pt x="159" y="209"/>
                <a:pt x="161" y="209"/>
              </a:cubicBezTo>
              <a:cubicBezTo>
                <a:pt x="163" y="209"/>
                <a:pt x="166" y="209"/>
                <a:pt x="168" y="209"/>
              </a:cubicBezTo>
              <a:cubicBezTo>
                <a:pt x="170" y="209"/>
                <a:pt x="171" y="210"/>
                <a:pt x="172" y="209"/>
              </a:cubicBezTo>
              <a:cubicBezTo>
                <a:pt x="173" y="208"/>
                <a:pt x="172" y="206"/>
                <a:pt x="173" y="205"/>
              </a:cubicBezTo>
              <a:cubicBezTo>
                <a:pt x="174" y="204"/>
                <a:pt x="174" y="202"/>
                <a:pt x="175" y="201"/>
              </a:cubicBezTo>
              <a:cubicBezTo>
                <a:pt x="176" y="200"/>
                <a:pt x="179" y="201"/>
                <a:pt x="180" y="200"/>
              </a:cubicBezTo>
              <a:cubicBezTo>
                <a:pt x="181" y="199"/>
                <a:pt x="182" y="197"/>
                <a:pt x="183" y="197"/>
              </a:cubicBezTo>
              <a:cubicBezTo>
                <a:pt x="184" y="197"/>
                <a:pt x="186" y="199"/>
                <a:pt x="187" y="200"/>
              </a:cubicBezTo>
              <a:cubicBezTo>
                <a:pt x="188" y="201"/>
                <a:pt x="190" y="203"/>
                <a:pt x="191" y="204"/>
              </a:cubicBezTo>
              <a:cubicBezTo>
                <a:pt x="192" y="205"/>
                <a:pt x="192" y="209"/>
                <a:pt x="193" y="209"/>
              </a:cubicBezTo>
              <a:cubicBezTo>
                <a:pt x="194" y="209"/>
                <a:pt x="196" y="206"/>
                <a:pt x="198" y="206"/>
              </a:cubicBezTo>
              <a:cubicBezTo>
                <a:pt x="200" y="206"/>
                <a:pt x="200" y="205"/>
                <a:pt x="203" y="206"/>
              </a:cubicBezTo>
              <a:cubicBezTo>
                <a:pt x="206" y="207"/>
                <a:pt x="213" y="211"/>
                <a:pt x="215" y="213"/>
              </a:cubicBezTo>
              <a:cubicBezTo>
                <a:pt x="217" y="215"/>
                <a:pt x="217" y="215"/>
                <a:pt x="218" y="216"/>
              </a:cubicBezTo>
              <a:cubicBezTo>
                <a:pt x="219" y="217"/>
                <a:pt x="222" y="217"/>
                <a:pt x="224" y="218"/>
              </a:cubicBezTo>
              <a:cubicBezTo>
                <a:pt x="226" y="219"/>
                <a:pt x="226" y="223"/>
                <a:pt x="228" y="224"/>
              </a:cubicBezTo>
              <a:cubicBezTo>
                <a:pt x="230" y="225"/>
                <a:pt x="232" y="227"/>
                <a:pt x="234" y="227"/>
              </a:cubicBezTo>
              <a:cubicBezTo>
                <a:pt x="236" y="227"/>
                <a:pt x="238" y="225"/>
                <a:pt x="240" y="224"/>
              </a:cubicBezTo>
              <a:cubicBezTo>
                <a:pt x="242" y="223"/>
                <a:pt x="244" y="223"/>
                <a:pt x="245" y="222"/>
              </a:cubicBezTo>
              <a:cubicBezTo>
                <a:pt x="246" y="221"/>
                <a:pt x="247" y="219"/>
                <a:pt x="248" y="218"/>
              </a:cubicBezTo>
              <a:cubicBezTo>
                <a:pt x="249" y="217"/>
                <a:pt x="248" y="215"/>
                <a:pt x="249" y="214"/>
              </a:cubicBezTo>
              <a:cubicBezTo>
                <a:pt x="250" y="213"/>
                <a:pt x="253" y="210"/>
                <a:pt x="255" y="210"/>
              </a:cubicBezTo>
              <a:cubicBezTo>
                <a:pt x="257" y="210"/>
                <a:pt x="258" y="212"/>
                <a:pt x="259" y="212"/>
              </a:cubicBezTo>
              <a:cubicBezTo>
                <a:pt x="260" y="212"/>
                <a:pt x="263" y="213"/>
                <a:pt x="264" y="211"/>
              </a:cubicBezTo>
              <a:cubicBezTo>
                <a:pt x="265" y="209"/>
                <a:pt x="266" y="204"/>
                <a:pt x="266" y="202"/>
              </a:cubicBezTo>
              <a:cubicBezTo>
                <a:pt x="266" y="200"/>
                <a:pt x="265" y="198"/>
                <a:pt x="265" y="196"/>
              </a:cubicBezTo>
              <a:cubicBezTo>
                <a:pt x="265" y="194"/>
                <a:pt x="266" y="193"/>
                <a:pt x="266" y="192"/>
              </a:cubicBezTo>
              <a:cubicBezTo>
                <a:pt x="266" y="191"/>
                <a:pt x="267" y="189"/>
                <a:pt x="267" y="188"/>
              </a:cubicBezTo>
              <a:cubicBezTo>
                <a:pt x="267" y="187"/>
                <a:pt x="268" y="185"/>
                <a:pt x="268" y="183"/>
              </a:cubicBezTo>
              <a:cubicBezTo>
                <a:pt x="268" y="181"/>
                <a:pt x="268" y="176"/>
                <a:pt x="267" y="173"/>
              </a:cubicBezTo>
              <a:cubicBezTo>
                <a:pt x="266" y="170"/>
                <a:pt x="265" y="167"/>
                <a:pt x="264" y="164"/>
              </a:cubicBezTo>
              <a:cubicBezTo>
                <a:pt x="263" y="161"/>
                <a:pt x="263" y="156"/>
                <a:pt x="263" y="153"/>
              </a:cubicBezTo>
              <a:cubicBezTo>
                <a:pt x="263" y="150"/>
                <a:pt x="264" y="150"/>
                <a:pt x="264" y="148"/>
              </a:cubicBezTo>
              <a:cubicBezTo>
                <a:pt x="264" y="146"/>
                <a:pt x="261" y="145"/>
                <a:pt x="261" y="143"/>
              </a:cubicBezTo>
              <a:cubicBezTo>
                <a:pt x="261" y="141"/>
                <a:pt x="263" y="140"/>
                <a:pt x="264" y="138"/>
              </a:cubicBezTo>
              <a:cubicBezTo>
                <a:pt x="265" y="136"/>
                <a:pt x="267" y="137"/>
                <a:pt x="267" y="133"/>
              </a:cubicBezTo>
              <a:cubicBezTo>
                <a:pt x="267" y="129"/>
                <a:pt x="267" y="118"/>
                <a:pt x="266" y="114"/>
              </a:cubicBezTo>
              <a:cubicBezTo>
                <a:pt x="265" y="110"/>
                <a:pt x="265" y="110"/>
                <a:pt x="263" y="110"/>
              </a:cubicBezTo>
              <a:cubicBezTo>
                <a:pt x="261" y="110"/>
                <a:pt x="258" y="110"/>
                <a:pt x="256" y="111"/>
              </a:cubicBezTo>
              <a:cubicBezTo>
                <a:pt x="254" y="112"/>
                <a:pt x="253" y="113"/>
                <a:pt x="251" y="113"/>
              </a:cubicBezTo>
              <a:cubicBezTo>
                <a:pt x="249" y="113"/>
                <a:pt x="247" y="114"/>
                <a:pt x="245" y="114"/>
              </a:cubicBezTo>
              <a:cubicBezTo>
                <a:pt x="243" y="114"/>
                <a:pt x="243" y="112"/>
                <a:pt x="239" y="114"/>
              </a:cubicBezTo>
              <a:cubicBezTo>
                <a:pt x="235" y="116"/>
                <a:pt x="227" y="124"/>
                <a:pt x="221" y="126"/>
              </a:cubicBezTo>
              <a:cubicBezTo>
                <a:pt x="215" y="128"/>
                <a:pt x="208" y="128"/>
                <a:pt x="204" y="128"/>
              </a:cubicBezTo>
              <a:cubicBezTo>
                <a:pt x="200" y="128"/>
                <a:pt x="197" y="129"/>
                <a:pt x="195" y="128"/>
              </a:cubicBezTo>
              <a:cubicBezTo>
                <a:pt x="193" y="127"/>
                <a:pt x="193" y="122"/>
                <a:pt x="192" y="120"/>
              </a:cubicBezTo>
              <a:cubicBezTo>
                <a:pt x="191" y="118"/>
                <a:pt x="192" y="117"/>
                <a:pt x="191" y="116"/>
              </a:cubicBezTo>
              <a:cubicBezTo>
                <a:pt x="190" y="115"/>
                <a:pt x="189" y="114"/>
                <a:pt x="189" y="112"/>
              </a:cubicBezTo>
              <a:cubicBezTo>
                <a:pt x="189" y="110"/>
                <a:pt x="189" y="108"/>
                <a:pt x="189" y="106"/>
              </a:cubicBezTo>
              <a:cubicBezTo>
                <a:pt x="189" y="104"/>
                <a:pt x="189" y="103"/>
                <a:pt x="188" y="102"/>
              </a:cubicBezTo>
              <a:cubicBezTo>
                <a:pt x="187" y="101"/>
                <a:pt x="185" y="100"/>
                <a:pt x="184" y="98"/>
              </a:cubicBezTo>
              <a:cubicBezTo>
                <a:pt x="183" y="96"/>
                <a:pt x="181" y="94"/>
                <a:pt x="179" y="92"/>
              </a:cubicBezTo>
              <a:cubicBezTo>
                <a:pt x="177" y="90"/>
                <a:pt x="173" y="89"/>
                <a:pt x="171" y="87"/>
              </a:cubicBezTo>
              <a:cubicBezTo>
                <a:pt x="169" y="85"/>
                <a:pt x="169" y="81"/>
                <a:pt x="168" y="79"/>
              </a:cubicBezTo>
              <a:cubicBezTo>
                <a:pt x="167" y="77"/>
                <a:pt x="164" y="76"/>
                <a:pt x="163" y="75"/>
              </a:cubicBezTo>
              <a:cubicBezTo>
                <a:pt x="162" y="74"/>
                <a:pt x="162" y="72"/>
                <a:pt x="161" y="71"/>
              </a:cubicBezTo>
              <a:cubicBezTo>
                <a:pt x="160" y="70"/>
                <a:pt x="159" y="69"/>
                <a:pt x="158" y="68"/>
              </a:cubicBezTo>
              <a:cubicBezTo>
                <a:pt x="157" y="67"/>
                <a:pt x="155" y="65"/>
                <a:pt x="155" y="63"/>
              </a:cubicBezTo>
              <a:cubicBezTo>
                <a:pt x="155" y="61"/>
                <a:pt x="159" y="58"/>
                <a:pt x="160" y="56"/>
              </a:cubicBezTo>
              <a:cubicBezTo>
                <a:pt x="161" y="54"/>
                <a:pt x="162" y="53"/>
                <a:pt x="163" y="51"/>
              </a:cubicBezTo>
              <a:cubicBezTo>
                <a:pt x="164" y="49"/>
                <a:pt x="164" y="46"/>
                <a:pt x="164" y="44"/>
              </a:cubicBezTo>
              <a:cubicBezTo>
                <a:pt x="164" y="42"/>
                <a:pt x="165" y="39"/>
                <a:pt x="165" y="37"/>
              </a:cubicBezTo>
              <a:cubicBezTo>
                <a:pt x="165" y="35"/>
                <a:pt x="166" y="32"/>
                <a:pt x="165" y="29"/>
              </a:cubicBezTo>
              <a:cubicBezTo>
                <a:pt x="164" y="26"/>
                <a:pt x="161" y="21"/>
                <a:pt x="161" y="19"/>
              </a:cubicBezTo>
              <a:cubicBezTo>
                <a:pt x="161" y="17"/>
                <a:pt x="164" y="17"/>
                <a:pt x="164" y="16"/>
              </a:cubicBezTo>
              <a:cubicBezTo>
                <a:pt x="164" y="15"/>
                <a:pt x="164" y="12"/>
                <a:pt x="163" y="12"/>
              </a:cubicBezTo>
              <a:cubicBezTo>
                <a:pt x="162" y="12"/>
                <a:pt x="158" y="13"/>
                <a:pt x="156" y="13"/>
              </a:cubicBezTo>
              <a:cubicBezTo>
                <a:pt x="154" y="13"/>
                <a:pt x="153" y="14"/>
                <a:pt x="152" y="15"/>
              </a:cubicBezTo>
              <a:cubicBezTo>
                <a:pt x="151" y="16"/>
                <a:pt x="150" y="20"/>
                <a:pt x="149" y="20"/>
              </a:cubicBezTo>
              <a:cubicBezTo>
                <a:pt x="148" y="20"/>
                <a:pt x="145" y="19"/>
                <a:pt x="145" y="18"/>
              </a:cubicBezTo>
              <a:cubicBezTo>
                <a:pt x="145" y="17"/>
                <a:pt x="147" y="15"/>
                <a:pt x="146" y="14"/>
              </a:cubicBezTo>
              <a:cubicBezTo>
                <a:pt x="145" y="13"/>
                <a:pt x="142" y="13"/>
                <a:pt x="140" y="12"/>
              </a:cubicBezTo>
              <a:cubicBezTo>
                <a:pt x="138" y="11"/>
                <a:pt x="136" y="9"/>
                <a:pt x="134" y="8"/>
              </a:cubicBezTo>
              <a:cubicBezTo>
                <a:pt x="132" y="7"/>
                <a:pt x="130" y="8"/>
                <a:pt x="129" y="7"/>
              </a:cubicBezTo>
              <a:cubicBezTo>
                <a:pt x="128" y="6"/>
                <a:pt x="126" y="4"/>
                <a:pt x="125" y="3"/>
              </a:cubicBezTo>
              <a:cubicBezTo>
                <a:pt x="124" y="2"/>
                <a:pt x="123" y="0"/>
                <a:pt x="121" y="0"/>
              </a:cubicBezTo>
              <a:cubicBezTo>
                <a:pt x="119" y="0"/>
                <a:pt x="117" y="2"/>
                <a:pt x="115" y="3"/>
              </a:cubicBezTo>
              <a:cubicBezTo>
                <a:pt x="113" y="4"/>
                <a:pt x="111" y="5"/>
                <a:pt x="110" y="6"/>
              </a:cubicBezTo>
              <a:cubicBezTo>
                <a:pt x="109" y="7"/>
                <a:pt x="107" y="7"/>
                <a:pt x="106" y="7"/>
              </a:cubicBezTo>
              <a:cubicBezTo>
                <a:pt x="105" y="7"/>
                <a:pt x="102" y="8"/>
                <a:pt x="101" y="7"/>
              </a:cubicBezTo>
              <a:cubicBezTo>
                <a:pt x="100" y="6"/>
                <a:pt x="99" y="0"/>
                <a:pt x="97" y="0"/>
              </a:cubicBezTo>
              <a:cubicBezTo>
                <a:pt x="95" y="0"/>
                <a:pt x="94" y="3"/>
                <a:pt x="91" y="4"/>
              </a:cubicBezTo>
              <a:cubicBezTo>
                <a:pt x="88" y="5"/>
                <a:pt x="81" y="4"/>
                <a:pt x="79" y="4"/>
              </a:cubicBezTo>
              <a:close/>
            </a:path>
          </a:pathLst>
        </a:custGeom>
        <a:solidFill>
          <a:schemeClr val="accent5">
            <a:lumMod val="40000"/>
            <a:lumOff val="60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12</xdr:col>
      <xdr:colOff>200025</xdr:colOff>
      <xdr:row>15</xdr:row>
      <xdr:rowOff>28575</xdr:rowOff>
    </xdr:from>
    <xdr:to>
      <xdr:col>14</xdr:col>
      <xdr:colOff>371475</xdr:colOff>
      <xdr:row>27</xdr:row>
      <xdr:rowOff>66675</xdr:rowOff>
    </xdr:to>
    <xdr:sp macro="" textlink="">
      <xdr:nvSpPr>
        <xdr:cNvPr id="57" name="Freeform 56">
          <a:extLst>
            <a:ext uri="{FF2B5EF4-FFF2-40B4-BE49-F238E27FC236}">
              <a16:creationId xmlns:a16="http://schemas.microsoft.com/office/drawing/2014/main" id="{826B54D6-ED80-428F-987C-6E03225B1459}"/>
            </a:ext>
          </a:extLst>
        </xdr:cNvPr>
        <xdr:cNvSpPr>
          <a:spLocks/>
        </xdr:cNvSpPr>
      </xdr:nvSpPr>
      <xdr:spPr bwMode="auto">
        <a:xfrm>
          <a:off x="7524750" y="2676525"/>
          <a:ext cx="1543050" cy="2095500"/>
        </a:xfrm>
        <a:custGeom>
          <a:avLst/>
          <a:gdLst>
            <a:gd name="T0" fmla="*/ 2147483646 w 162"/>
            <a:gd name="T1" fmla="*/ 2147483646 h 220"/>
            <a:gd name="T2" fmla="*/ 2147483646 w 162"/>
            <a:gd name="T3" fmla="*/ 2147483646 h 220"/>
            <a:gd name="T4" fmla="*/ 2147483646 w 162"/>
            <a:gd name="T5" fmla="*/ 2147483646 h 220"/>
            <a:gd name="T6" fmla="*/ 2147483646 w 162"/>
            <a:gd name="T7" fmla="*/ 2147483646 h 220"/>
            <a:gd name="T8" fmla="*/ 2147483646 w 162"/>
            <a:gd name="T9" fmla="*/ 2147483646 h 220"/>
            <a:gd name="T10" fmla="*/ 2147483646 w 162"/>
            <a:gd name="T11" fmla="*/ 2147483646 h 220"/>
            <a:gd name="T12" fmla="*/ 2147483646 w 162"/>
            <a:gd name="T13" fmla="*/ 2147483646 h 220"/>
            <a:gd name="T14" fmla="*/ 2147483646 w 162"/>
            <a:gd name="T15" fmla="*/ 2147483646 h 220"/>
            <a:gd name="T16" fmla="*/ 2147483646 w 162"/>
            <a:gd name="T17" fmla="*/ 2147483646 h 220"/>
            <a:gd name="T18" fmla="*/ 2147483646 w 162"/>
            <a:gd name="T19" fmla="*/ 2147483646 h 220"/>
            <a:gd name="T20" fmla="*/ 2147483646 w 162"/>
            <a:gd name="T21" fmla="*/ 2147483646 h 220"/>
            <a:gd name="T22" fmla="*/ 2147483646 w 162"/>
            <a:gd name="T23" fmla="*/ 2147483646 h 220"/>
            <a:gd name="T24" fmla="*/ 2147483646 w 162"/>
            <a:gd name="T25" fmla="*/ 2147483646 h 220"/>
            <a:gd name="T26" fmla="*/ 2147483646 w 162"/>
            <a:gd name="T27" fmla="*/ 2147483646 h 220"/>
            <a:gd name="T28" fmla="*/ 2147483646 w 162"/>
            <a:gd name="T29" fmla="*/ 2147483646 h 220"/>
            <a:gd name="T30" fmla="*/ 2147483646 w 162"/>
            <a:gd name="T31" fmla="*/ 2147483646 h 220"/>
            <a:gd name="T32" fmla="*/ 2147483646 w 162"/>
            <a:gd name="T33" fmla="*/ 2147483646 h 220"/>
            <a:gd name="T34" fmla="*/ 2147483646 w 162"/>
            <a:gd name="T35" fmla="*/ 2147483646 h 220"/>
            <a:gd name="T36" fmla="*/ 2147483646 w 162"/>
            <a:gd name="T37" fmla="*/ 2147483646 h 220"/>
            <a:gd name="T38" fmla="*/ 2147483646 w 162"/>
            <a:gd name="T39" fmla="*/ 2147483646 h 220"/>
            <a:gd name="T40" fmla="*/ 2147483646 w 162"/>
            <a:gd name="T41" fmla="*/ 2147483646 h 220"/>
            <a:gd name="T42" fmla="*/ 2147483646 w 162"/>
            <a:gd name="T43" fmla="*/ 2147483646 h 220"/>
            <a:gd name="T44" fmla="*/ 2147483646 w 162"/>
            <a:gd name="T45" fmla="*/ 2147483646 h 220"/>
            <a:gd name="T46" fmla="*/ 2147483646 w 162"/>
            <a:gd name="T47" fmla="*/ 2147483646 h 220"/>
            <a:gd name="T48" fmla="*/ 2147483646 w 162"/>
            <a:gd name="T49" fmla="*/ 2147483646 h 220"/>
            <a:gd name="T50" fmla="*/ 2147483646 w 162"/>
            <a:gd name="T51" fmla="*/ 2147483646 h 220"/>
            <a:gd name="T52" fmla="*/ 2147483646 w 162"/>
            <a:gd name="T53" fmla="*/ 2147483646 h 220"/>
            <a:gd name="T54" fmla="*/ 2147483646 w 162"/>
            <a:gd name="T55" fmla="*/ 2147483646 h 220"/>
            <a:gd name="T56" fmla="*/ 2147483646 w 162"/>
            <a:gd name="T57" fmla="*/ 2147483646 h 220"/>
            <a:gd name="T58" fmla="*/ 2147483646 w 162"/>
            <a:gd name="T59" fmla="*/ 2147483646 h 220"/>
            <a:gd name="T60" fmla="*/ 2147483646 w 162"/>
            <a:gd name="T61" fmla="*/ 2147483646 h 220"/>
            <a:gd name="T62" fmla="*/ 2147483646 w 162"/>
            <a:gd name="T63" fmla="*/ 2147483646 h 220"/>
            <a:gd name="T64" fmla="*/ 2147483646 w 162"/>
            <a:gd name="T65" fmla="*/ 2147483646 h 220"/>
            <a:gd name="T66" fmla="*/ 2147483646 w 162"/>
            <a:gd name="T67" fmla="*/ 2147483646 h 220"/>
            <a:gd name="T68" fmla="*/ 2147483646 w 162"/>
            <a:gd name="T69" fmla="*/ 2147483646 h 220"/>
            <a:gd name="T70" fmla="*/ 2147483646 w 162"/>
            <a:gd name="T71" fmla="*/ 2147483646 h 220"/>
            <a:gd name="T72" fmla="*/ 2147483646 w 162"/>
            <a:gd name="T73" fmla="*/ 2147483646 h 220"/>
            <a:gd name="T74" fmla="*/ 2147483646 w 162"/>
            <a:gd name="T75" fmla="*/ 2147483646 h 220"/>
            <a:gd name="T76" fmla="*/ 2147483646 w 162"/>
            <a:gd name="T77" fmla="*/ 2147483646 h 220"/>
            <a:gd name="T78" fmla="*/ 2147483646 w 162"/>
            <a:gd name="T79" fmla="*/ 2147483646 h 220"/>
            <a:gd name="T80" fmla="*/ 2147483646 w 162"/>
            <a:gd name="T81" fmla="*/ 2147483646 h 220"/>
            <a:gd name="T82" fmla="*/ 2147483646 w 162"/>
            <a:gd name="T83" fmla="*/ 2147483646 h 220"/>
            <a:gd name="T84" fmla="*/ 2147483646 w 162"/>
            <a:gd name="T85" fmla="*/ 2147483646 h 220"/>
            <a:gd name="T86" fmla="*/ 2147483646 w 162"/>
            <a:gd name="T87" fmla="*/ 2147483646 h 220"/>
            <a:gd name="T88" fmla="*/ 2147483646 w 162"/>
            <a:gd name="T89" fmla="*/ 2147483646 h 220"/>
            <a:gd name="T90" fmla="*/ 2147483646 w 162"/>
            <a:gd name="T91" fmla="*/ 2147483646 h 220"/>
            <a:gd name="T92" fmla="*/ 2147483646 w 162"/>
            <a:gd name="T93" fmla="*/ 2147483646 h 220"/>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62" h="220">
              <a:moveTo>
                <a:pt x="114" y="7"/>
              </a:moveTo>
              <a:cubicBezTo>
                <a:pt x="113" y="7"/>
                <a:pt x="115" y="10"/>
                <a:pt x="115" y="11"/>
              </a:cubicBezTo>
              <a:cubicBezTo>
                <a:pt x="115" y="12"/>
                <a:pt x="117" y="13"/>
                <a:pt x="117" y="15"/>
              </a:cubicBezTo>
              <a:cubicBezTo>
                <a:pt x="117" y="17"/>
                <a:pt x="117" y="19"/>
                <a:pt x="116" y="21"/>
              </a:cubicBezTo>
              <a:cubicBezTo>
                <a:pt x="115" y="23"/>
                <a:pt x="113" y="24"/>
                <a:pt x="112" y="25"/>
              </a:cubicBezTo>
              <a:cubicBezTo>
                <a:pt x="111" y="26"/>
                <a:pt x="109" y="29"/>
                <a:pt x="108" y="30"/>
              </a:cubicBezTo>
              <a:cubicBezTo>
                <a:pt x="107" y="31"/>
                <a:pt x="105" y="32"/>
                <a:pt x="104" y="32"/>
              </a:cubicBezTo>
              <a:cubicBezTo>
                <a:pt x="103" y="32"/>
                <a:pt x="101" y="32"/>
                <a:pt x="99" y="32"/>
              </a:cubicBezTo>
              <a:cubicBezTo>
                <a:pt x="97" y="32"/>
                <a:pt x="94" y="31"/>
                <a:pt x="93" y="31"/>
              </a:cubicBezTo>
              <a:cubicBezTo>
                <a:pt x="92" y="31"/>
                <a:pt x="91" y="32"/>
                <a:pt x="90" y="33"/>
              </a:cubicBezTo>
              <a:cubicBezTo>
                <a:pt x="89" y="34"/>
                <a:pt x="89" y="35"/>
                <a:pt x="88" y="36"/>
              </a:cubicBezTo>
              <a:cubicBezTo>
                <a:pt x="87" y="37"/>
                <a:pt x="85" y="38"/>
                <a:pt x="84" y="39"/>
              </a:cubicBezTo>
              <a:cubicBezTo>
                <a:pt x="83" y="40"/>
                <a:pt x="81" y="41"/>
                <a:pt x="79" y="42"/>
              </a:cubicBezTo>
              <a:cubicBezTo>
                <a:pt x="77" y="43"/>
                <a:pt x="75" y="45"/>
                <a:pt x="74" y="46"/>
              </a:cubicBezTo>
              <a:cubicBezTo>
                <a:pt x="73" y="47"/>
                <a:pt x="73" y="50"/>
                <a:pt x="73" y="51"/>
              </a:cubicBezTo>
              <a:cubicBezTo>
                <a:pt x="73" y="52"/>
                <a:pt x="74" y="54"/>
                <a:pt x="74" y="55"/>
              </a:cubicBezTo>
              <a:cubicBezTo>
                <a:pt x="74" y="56"/>
                <a:pt x="74" y="59"/>
                <a:pt x="74" y="60"/>
              </a:cubicBezTo>
              <a:cubicBezTo>
                <a:pt x="74" y="61"/>
                <a:pt x="75" y="63"/>
                <a:pt x="74" y="64"/>
              </a:cubicBezTo>
              <a:cubicBezTo>
                <a:pt x="73" y="65"/>
                <a:pt x="69" y="68"/>
                <a:pt x="67" y="69"/>
              </a:cubicBezTo>
              <a:cubicBezTo>
                <a:pt x="65" y="70"/>
                <a:pt x="63" y="70"/>
                <a:pt x="62" y="70"/>
              </a:cubicBezTo>
              <a:cubicBezTo>
                <a:pt x="61" y="70"/>
                <a:pt x="59" y="70"/>
                <a:pt x="58" y="71"/>
              </a:cubicBezTo>
              <a:cubicBezTo>
                <a:pt x="57" y="72"/>
                <a:pt x="56" y="75"/>
                <a:pt x="56" y="76"/>
              </a:cubicBezTo>
              <a:cubicBezTo>
                <a:pt x="56" y="77"/>
                <a:pt x="55" y="79"/>
                <a:pt x="56" y="80"/>
              </a:cubicBezTo>
              <a:cubicBezTo>
                <a:pt x="57" y="81"/>
                <a:pt x="59" y="81"/>
                <a:pt x="60" y="82"/>
              </a:cubicBezTo>
              <a:cubicBezTo>
                <a:pt x="61" y="83"/>
                <a:pt x="64" y="85"/>
                <a:pt x="65" y="87"/>
              </a:cubicBezTo>
              <a:cubicBezTo>
                <a:pt x="66" y="89"/>
                <a:pt x="67" y="90"/>
                <a:pt x="67" y="92"/>
              </a:cubicBezTo>
              <a:cubicBezTo>
                <a:pt x="67" y="94"/>
                <a:pt x="68" y="96"/>
                <a:pt x="68" y="97"/>
              </a:cubicBezTo>
              <a:cubicBezTo>
                <a:pt x="68" y="98"/>
                <a:pt x="68" y="100"/>
                <a:pt x="67" y="101"/>
              </a:cubicBezTo>
              <a:cubicBezTo>
                <a:pt x="66" y="102"/>
                <a:pt x="65" y="103"/>
                <a:pt x="64" y="104"/>
              </a:cubicBezTo>
              <a:cubicBezTo>
                <a:pt x="63" y="105"/>
                <a:pt x="59" y="105"/>
                <a:pt x="58" y="106"/>
              </a:cubicBezTo>
              <a:cubicBezTo>
                <a:pt x="57" y="107"/>
                <a:pt x="55" y="107"/>
                <a:pt x="54" y="108"/>
              </a:cubicBezTo>
              <a:cubicBezTo>
                <a:pt x="53" y="109"/>
                <a:pt x="51" y="113"/>
                <a:pt x="50" y="113"/>
              </a:cubicBezTo>
              <a:cubicBezTo>
                <a:pt x="49" y="113"/>
                <a:pt x="47" y="109"/>
                <a:pt x="46" y="108"/>
              </a:cubicBezTo>
              <a:cubicBezTo>
                <a:pt x="45" y="107"/>
                <a:pt x="44" y="109"/>
                <a:pt x="42" y="108"/>
              </a:cubicBezTo>
              <a:cubicBezTo>
                <a:pt x="40" y="107"/>
                <a:pt x="37" y="103"/>
                <a:pt x="35" y="102"/>
              </a:cubicBezTo>
              <a:cubicBezTo>
                <a:pt x="33" y="101"/>
                <a:pt x="31" y="100"/>
                <a:pt x="30" y="100"/>
              </a:cubicBezTo>
              <a:cubicBezTo>
                <a:pt x="29" y="100"/>
                <a:pt x="27" y="99"/>
                <a:pt x="26" y="99"/>
              </a:cubicBezTo>
              <a:cubicBezTo>
                <a:pt x="25" y="99"/>
                <a:pt x="25" y="101"/>
                <a:pt x="24" y="102"/>
              </a:cubicBezTo>
              <a:cubicBezTo>
                <a:pt x="23" y="103"/>
                <a:pt x="22" y="104"/>
                <a:pt x="20" y="104"/>
              </a:cubicBezTo>
              <a:cubicBezTo>
                <a:pt x="18" y="104"/>
                <a:pt x="15" y="100"/>
                <a:pt x="13" y="99"/>
              </a:cubicBezTo>
              <a:cubicBezTo>
                <a:pt x="11" y="98"/>
                <a:pt x="10" y="96"/>
                <a:pt x="9" y="96"/>
              </a:cubicBezTo>
              <a:cubicBezTo>
                <a:pt x="8" y="96"/>
                <a:pt x="5" y="99"/>
                <a:pt x="4" y="100"/>
              </a:cubicBezTo>
              <a:cubicBezTo>
                <a:pt x="3" y="101"/>
                <a:pt x="0" y="101"/>
                <a:pt x="0" y="102"/>
              </a:cubicBezTo>
              <a:cubicBezTo>
                <a:pt x="0" y="103"/>
                <a:pt x="0" y="106"/>
                <a:pt x="1" y="107"/>
              </a:cubicBezTo>
              <a:cubicBezTo>
                <a:pt x="2" y="108"/>
                <a:pt x="3" y="110"/>
                <a:pt x="4" y="111"/>
              </a:cubicBezTo>
              <a:cubicBezTo>
                <a:pt x="5" y="112"/>
                <a:pt x="5" y="115"/>
                <a:pt x="5" y="116"/>
              </a:cubicBezTo>
              <a:cubicBezTo>
                <a:pt x="5" y="117"/>
                <a:pt x="5" y="119"/>
                <a:pt x="4" y="120"/>
              </a:cubicBezTo>
              <a:cubicBezTo>
                <a:pt x="3" y="121"/>
                <a:pt x="1" y="123"/>
                <a:pt x="1" y="124"/>
              </a:cubicBezTo>
              <a:cubicBezTo>
                <a:pt x="1" y="125"/>
                <a:pt x="2" y="128"/>
                <a:pt x="2" y="129"/>
              </a:cubicBezTo>
              <a:cubicBezTo>
                <a:pt x="2" y="130"/>
                <a:pt x="1" y="131"/>
                <a:pt x="1" y="133"/>
              </a:cubicBezTo>
              <a:cubicBezTo>
                <a:pt x="1" y="135"/>
                <a:pt x="3" y="137"/>
                <a:pt x="3" y="139"/>
              </a:cubicBezTo>
              <a:cubicBezTo>
                <a:pt x="3" y="141"/>
                <a:pt x="4" y="142"/>
                <a:pt x="4" y="143"/>
              </a:cubicBezTo>
              <a:cubicBezTo>
                <a:pt x="4" y="144"/>
                <a:pt x="3" y="147"/>
                <a:pt x="3" y="148"/>
              </a:cubicBezTo>
              <a:cubicBezTo>
                <a:pt x="3" y="149"/>
                <a:pt x="5" y="151"/>
                <a:pt x="6" y="152"/>
              </a:cubicBezTo>
              <a:cubicBezTo>
                <a:pt x="7" y="153"/>
                <a:pt x="9" y="153"/>
                <a:pt x="11" y="154"/>
              </a:cubicBezTo>
              <a:cubicBezTo>
                <a:pt x="13" y="155"/>
                <a:pt x="16" y="157"/>
                <a:pt x="17" y="158"/>
              </a:cubicBezTo>
              <a:cubicBezTo>
                <a:pt x="18" y="159"/>
                <a:pt x="17" y="161"/>
                <a:pt x="18" y="163"/>
              </a:cubicBezTo>
              <a:cubicBezTo>
                <a:pt x="19" y="165"/>
                <a:pt x="21" y="167"/>
                <a:pt x="20" y="168"/>
              </a:cubicBezTo>
              <a:cubicBezTo>
                <a:pt x="19" y="169"/>
                <a:pt x="15" y="169"/>
                <a:pt x="14" y="170"/>
              </a:cubicBezTo>
              <a:cubicBezTo>
                <a:pt x="13" y="171"/>
                <a:pt x="16" y="172"/>
                <a:pt x="16" y="174"/>
              </a:cubicBezTo>
              <a:cubicBezTo>
                <a:pt x="16" y="176"/>
                <a:pt x="16" y="178"/>
                <a:pt x="16" y="180"/>
              </a:cubicBezTo>
              <a:cubicBezTo>
                <a:pt x="16" y="182"/>
                <a:pt x="16" y="183"/>
                <a:pt x="16" y="184"/>
              </a:cubicBezTo>
              <a:cubicBezTo>
                <a:pt x="16" y="185"/>
                <a:pt x="17" y="187"/>
                <a:pt x="17" y="188"/>
              </a:cubicBezTo>
              <a:cubicBezTo>
                <a:pt x="17" y="189"/>
                <a:pt x="18" y="190"/>
                <a:pt x="18" y="191"/>
              </a:cubicBezTo>
              <a:cubicBezTo>
                <a:pt x="18" y="192"/>
                <a:pt x="17" y="193"/>
                <a:pt x="17" y="195"/>
              </a:cubicBezTo>
              <a:cubicBezTo>
                <a:pt x="17" y="197"/>
                <a:pt x="19" y="201"/>
                <a:pt x="20" y="203"/>
              </a:cubicBezTo>
              <a:cubicBezTo>
                <a:pt x="21" y="205"/>
                <a:pt x="23" y="205"/>
                <a:pt x="24" y="206"/>
              </a:cubicBezTo>
              <a:cubicBezTo>
                <a:pt x="25" y="207"/>
                <a:pt x="27" y="207"/>
                <a:pt x="28" y="208"/>
              </a:cubicBezTo>
              <a:cubicBezTo>
                <a:pt x="29" y="209"/>
                <a:pt x="31" y="210"/>
                <a:pt x="32" y="210"/>
              </a:cubicBezTo>
              <a:cubicBezTo>
                <a:pt x="33" y="210"/>
                <a:pt x="36" y="211"/>
                <a:pt x="37" y="211"/>
              </a:cubicBezTo>
              <a:cubicBezTo>
                <a:pt x="38" y="211"/>
                <a:pt x="40" y="208"/>
                <a:pt x="41" y="208"/>
              </a:cubicBezTo>
              <a:cubicBezTo>
                <a:pt x="42" y="208"/>
                <a:pt x="43" y="211"/>
                <a:pt x="44" y="212"/>
              </a:cubicBezTo>
              <a:cubicBezTo>
                <a:pt x="45" y="213"/>
                <a:pt x="45" y="215"/>
                <a:pt x="45" y="216"/>
              </a:cubicBezTo>
              <a:cubicBezTo>
                <a:pt x="45" y="217"/>
                <a:pt x="46" y="220"/>
                <a:pt x="47" y="220"/>
              </a:cubicBezTo>
              <a:cubicBezTo>
                <a:pt x="48" y="220"/>
                <a:pt x="49" y="217"/>
                <a:pt x="50" y="216"/>
              </a:cubicBezTo>
              <a:cubicBezTo>
                <a:pt x="51" y="215"/>
                <a:pt x="54" y="212"/>
                <a:pt x="56" y="211"/>
              </a:cubicBezTo>
              <a:cubicBezTo>
                <a:pt x="58" y="210"/>
                <a:pt x="59" y="210"/>
                <a:pt x="60" y="210"/>
              </a:cubicBezTo>
              <a:cubicBezTo>
                <a:pt x="61" y="210"/>
                <a:pt x="64" y="209"/>
                <a:pt x="65" y="209"/>
              </a:cubicBezTo>
              <a:cubicBezTo>
                <a:pt x="66" y="209"/>
                <a:pt x="68" y="211"/>
                <a:pt x="69" y="211"/>
              </a:cubicBezTo>
              <a:cubicBezTo>
                <a:pt x="70" y="211"/>
                <a:pt x="72" y="211"/>
                <a:pt x="73" y="211"/>
              </a:cubicBezTo>
              <a:cubicBezTo>
                <a:pt x="74" y="211"/>
                <a:pt x="75" y="213"/>
                <a:pt x="76" y="214"/>
              </a:cubicBezTo>
              <a:cubicBezTo>
                <a:pt x="77" y="215"/>
                <a:pt x="79" y="215"/>
                <a:pt x="80" y="215"/>
              </a:cubicBezTo>
              <a:cubicBezTo>
                <a:pt x="81" y="215"/>
                <a:pt x="83" y="213"/>
                <a:pt x="84" y="212"/>
              </a:cubicBezTo>
              <a:cubicBezTo>
                <a:pt x="85" y="211"/>
                <a:pt x="87" y="209"/>
                <a:pt x="88" y="208"/>
              </a:cubicBezTo>
              <a:cubicBezTo>
                <a:pt x="89" y="207"/>
                <a:pt x="90" y="205"/>
                <a:pt x="91" y="204"/>
              </a:cubicBezTo>
              <a:cubicBezTo>
                <a:pt x="92" y="203"/>
                <a:pt x="92" y="200"/>
                <a:pt x="93" y="199"/>
              </a:cubicBezTo>
              <a:cubicBezTo>
                <a:pt x="94" y="198"/>
                <a:pt x="95" y="197"/>
                <a:pt x="96" y="196"/>
              </a:cubicBezTo>
              <a:cubicBezTo>
                <a:pt x="97" y="195"/>
                <a:pt x="99" y="196"/>
                <a:pt x="101" y="195"/>
              </a:cubicBezTo>
              <a:cubicBezTo>
                <a:pt x="103" y="194"/>
                <a:pt x="106" y="193"/>
                <a:pt x="108" y="192"/>
              </a:cubicBezTo>
              <a:cubicBezTo>
                <a:pt x="110" y="191"/>
                <a:pt x="112" y="191"/>
                <a:pt x="113" y="190"/>
              </a:cubicBezTo>
              <a:cubicBezTo>
                <a:pt x="114" y="189"/>
                <a:pt x="115" y="188"/>
                <a:pt x="116" y="187"/>
              </a:cubicBezTo>
              <a:cubicBezTo>
                <a:pt x="117" y="186"/>
                <a:pt x="117" y="184"/>
                <a:pt x="118" y="182"/>
              </a:cubicBezTo>
              <a:cubicBezTo>
                <a:pt x="119" y="180"/>
                <a:pt x="119" y="178"/>
                <a:pt x="120" y="177"/>
              </a:cubicBezTo>
              <a:cubicBezTo>
                <a:pt x="121" y="176"/>
                <a:pt x="123" y="174"/>
                <a:pt x="124" y="173"/>
              </a:cubicBezTo>
              <a:cubicBezTo>
                <a:pt x="125" y="172"/>
                <a:pt x="129" y="174"/>
                <a:pt x="130" y="173"/>
              </a:cubicBezTo>
              <a:cubicBezTo>
                <a:pt x="131" y="172"/>
                <a:pt x="133" y="170"/>
                <a:pt x="134" y="169"/>
              </a:cubicBezTo>
              <a:cubicBezTo>
                <a:pt x="135" y="168"/>
                <a:pt x="137" y="167"/>
                <a:pt x="138" y="166"/>
              </a:cubicBezTo>
              <a:cubicBezTo>
                <a:pt x="139" y="165"/>
                <a:pt x="141" y="163"/>
                <a:pt x="141" y="161"/>
              </a:cubicBezTo>
              <a:cubicBezTo>
                <a:pt x="141" y="159"/>
                <a:pt x="139" y="157"/>
                <a:pt x="138" y="155"/>
              </a:cubicBezTo>
              <a:cubicBezTo>
                <a:pt x="137" y="153"/>
                <a:pt x="137" y="152"/>
                <a:pt x="136" y="151"/>
              </a:cubicBezTo>
              <a:cubicBezTo>
                <a:pt x="135" y="150"/>
                <a:pt x="131" y="148"/>
                <a:pt x="131" y="147"/>
              </a:cubicBezTo>
              <a:cubicBezTo>
                <a:pt x="131" y="146"/>
                <a:pt x="133" y="145"/>
                <a:pt x="134" y="143"/>
              </a:cubicBezTo>
              <a:cubicBezTo>
                <a:pt x="135" y="141"/>
                <a:pt x="136" y="138"/>
                <a:pt x="136" y="136"/>
              </a:cubicBezTo>
              <a:cubicBezTo>
                <a:pt x="136" y="134"/>
                <a:pt x="135" y="134"/>
                <a:pt x="135" y="132"/>
              </a:cubicBezTo>
              <a:cubicBezTo>
                <a:pt x="135" y="130"/>
                <a:pt x="134" y="127"/>
                <a:pt x="135" y="126"/>
              </a:cubicBezTo>
              <a:cubicBezTo>
                <a:pt x="136" y="125"/>
                <a:pt x="139" y="124"/>
                <a:pt x="140" y="123"/>
              </a:cubicBezTo>
              <a:cubicBezTo>
                <a:pt x="141" y="122"/>
                <a:pt x="141" y="121"/>
                <a:pt x="142" y="119"/>
              </a:cubicBezTo>
              <a:cubicBezTo>
                <a:pt x="143" y="117"/>
                <a:pt x="145" y="114"/>
                <a:pt x="146" y="112"/>
              </a:cubicBezTo>
              <a:cubicBezTo>
                <a:pt x="147" y="110"/>
                <a:pt x="149" y="108"/>
                <a:pt x="150" y="106"/>
              </a:cubicBezTo>
              <a:cubicBezTo>
                <a:pt x="151" y="104"/>
                <a:pt x="150" y="103"/>
                <a:pt x="150" y="102"/>
              </a:cubicBezTo>
              <a:cubicBezTo>
                <a:pt x="150" y="101"/>
                <a:pt x="152" y="98"/>
                <a:pt x="153" y="97"/>
              </a:cubicBezTo>
              <a:cubicBezTo>
                <a:pt x="154" y="96"/>
                <a:pt x="157" y="95"/>
                <a:pt x="158" y="93"/>
              </a:cubicBezTo>
              <a:cubicBezTo>
                <a:pt x="159" y="91"/>
                <a:pt x="162" y="89"/>
                <a:pt x="161" y="87"/>
              </a:cubicBezTo>
              <a:cubicBezTo>
                <a:pt x="160" y="85"/>
                <a:pt x="153" y="83"/>
                <a:pt x="152" y="82"/>
              </a:cubicBezTo>
              <a:cubicBezTo>
                <a:pt x="151" y="81"/>
                <a:pt x="152" y="79"/>
                <a:pt x="152" y="78"/>
              </a:cubicBezTo>
              <a:cubicBezTo>
                <a:pt x="152" y="77"/>
                <a:pt x="155" y="75"/>
                <a:pt x="155" y="73"/>
              </a:cubicBezTo>
              <a:cubicBezTo>
                <a:pt x="155" y="71"/>
                <a:pt x="155" y="70"/>
                <a:pt x="154" y="68"/>
              </a:cubicBezTo>
              <a:cubicBezTo>
                <a:pt x="153" y="66"/>
                <a:pt x="152" y="64"/>
                <a:pt x="151" y="62"/>
              </a:cubicBezTo>
              <a:cubicBezTo>
                <a:pt x="150" y="60"/>
                <a:pt x="150" y="59"/>
                <a:pt x="150" y="58"/>
              </a:cubicBezTo>
              <a:cubicBezTo>
                <a:pt x="150" y="57"/>
                <a:pt x="151" y="55"/>
                <a:pt x="152" y="54"/>
              </a:cubicBezTo>
              <a:cubicBezTo>
                <a:pt x="153" y="53"/>
                <a:pt x="153" y="51"/>
                <a:pt x="153" y="50"/>
              </a:cubicBezTo>
              <a:cubicBezTo>
                <a:pt x="153" y="49"/>
                <a:pt x="153" y="47"/>
                <a:pt x="152" y="46"/>
              </a:cubicBezTo>
              <a:cubicBezTo>
                <a:pt x="151" y="45"/>
                <a:pt x="150" y="43"/>
                <a:pt x="150" y="42"/>
              </a:cubicBezTo>
              <a:cubicBezTo>
                <a:pt x="150" y="41"/>
                <a:pt x="152" y="39"/>
                <a:pt x="153" y="38"/>
              </a:cubicBezTo>
              <a:cubicBezTo>
                <a:pt x="154" y="37"/>
                <a:pt x="155" y="35"/>
                <a:pt x="156" y="34"/>
              </a:cubicBezTo>
              <a:cubicBezTo>
                <a:pt x="157" y="33"/>
                <a:pt x="157" y="30"/>
                <a:pt x="157" y="29"/>
              </a:cubicBezTo>
              <a:cubicBezTo>
                <a:pt x="157" y="28"/>
                <a:pt x="157" y="26"/>
                <a:pt x="157" y="25"/>
              </a:cubicBezTo>
              <a:cubicBezTo>
                <a:pt x="157" y="24"/>
                <a:pt x="157" y="22"/>
                <a:pt x="157" y="21"/>
              </a:cubicBezTo>
              <a:cubicBezTo>
                <a:pt x="157" y="20"/>
                <a:pt x="159" y="19"/>
                <a:pt x="160" y="18"/>
              </a:cubicBezTo>
              <a:cubicBezTo>
                <a:pt x="161" y="17"/>
                <a:pt x="162" y="15"/>
                <a:pt x="162" y="14"/>
              </a:cubicBezTo>
              <a:cubicBezTo>
                <a:pt x="162" y="13"/>
                <a:pt x="162" y="11"/>
                <a:pt x="162" y="10"/>
              </a:cubicBezTo>
              <a:cubicBezTo>
                <a:pt x="162" y="9"/>
                <a:pt x="162" y="6"/>
                <a:pt x="161" y="5"/>
              </a:cubicBezTo>
              <a:cubicBezTo>
                <a:pt x="160" y="4"/>
                <a:pt x="158" y="3"/>
                <a:pt x="157" y="2"/>
              </a:cubicBezTo>
              <a:cubicBezTo>
                <a:pt x="156" y="1"/>
                <a:pt x="154" y="0"/>
                <a:pt x="153" y="0"/>
              </a:cubicBezTo>
              <a:cubicBezTo>
                <a:pt x="152" y="0"/>
                <a:pt x="149" y="1"/>
                <a:pt x="148" y="2"/>
              </a:cubicBezTo>
              <a:cubicBezTo>
                <a:pt x="147" y="3"/>
                <a:pt x="147" y="3"/>
                <a:pt x="146" y="4"/>
              </a:cubicBezTo>
              <a:cubicBezTo>
                <a:pt x="145" y="5"/>
                <a:pt x="143" y="6"/>
                <a:pt x="142" y="7"/>
              </a:cubicBezTo>
              <a:cubicBezTo>
                <a:pt x="141" y="8"/>
                <a:pt x="142" y="10"/>
                <a:pt x="141" y="11"/>
              </a:cubicBezTo>
              <a:cubicBezTo>
                <a:pt x="140" y="12"/>
                <a:pt x="138" y="11"/>
                <a:pt x="136" y="11"/>
              </a:cubicBezTo>
              <a:cubicBezTo>
                <a:pt x="134" y="11"/>
                <a:pt x="131" y="11"/>
                <a:pt x="129" y="11"/>
              </a:cubicBezTo>
              <a:cubicBezTo>
                <a:pt x="127" y="11"/>
                <a:pt x="125" y="9"/>
                <a:pt x="124" y="9"/>
              </a:cubicBezTo>
              <a:cubicBezTo>
                <a:pt x="123" y="9"/>
                <a:pt x="121" y="8"/>
                <a:pt x="120" y="8"/>
              </a:cubicBezTo>
              <a:cubicBezTo>
                <a:pt x="119" y="8"/>
                <a:pt x="115" y="7"/>
                <a:pt x="114" y="7"/>
              </a:cubicBezTo>
              <a:close/>
            </a:path>
          </a:pathLst>
        </a:custGeom>
        <a:solidFill>
          <a:srgbClr val="B7DEE8"/>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10</xdr:col>
      <xdr:colOff>333375</xdr:colOff>
      <xdr:row>3</xdr:row>
      <xdr:rowOff>114300</xdr:rowOff>
    </xdr:from>
    <xdr:to>
      <xdr:col>12</xdr:col>
      <xdr:colOff>666750</xdr:colOff>
      <xdr:row>16</xdr:row>
      <xdr:rowOff>57150</xdr:rowOff>
    </xdr:to>
    <xdr:sp macro="" textlink="">
      <xdr:nvSpPr>
        <xdr:cNvPr id="58" name="Freeform 57">
          <a:extLst>
            <a:ext uri="{FF2B5EF4-FFF2-40B4-BE49-F238E27FC236}">
              <a16:creationId xmlns:a16="http://schemas.microsoft.com/office/drawing/2014/main" id="{AD774D4B-B92B-4B5A-9DFA-818777A7BCC2}"/>
            </a:ext>
          </a:extLst>
        </xdr:cNvPr>
        <xdr:cNvSpPr>
          <a:spLocks/>
        </xdr:cNvSpPr>
      </xdr:nvSpPr>
      <xdr:spPr bwMode="auto">
        <a:xfrm>
          <a:off x="6286500" y="695325"/>
          <a:ext cx="1704975" cy="2181225"/>
        </a:xfrm>
        <a:custGeom>
          <a:avLst/>
          <a:gdLst>
            <a:gd name="T0" fmla="*/ 2147483646 w 179"/>
            <a:gd name="T1" fmla="*/ 2147483646 h 229"/>
            <a:gd name="T2" fmla="*/ 2147483646 w 179"/>
            <a:gd name="T3" fmla="*/ 2147483646 h 229"/>
            <a:gd name="T4" fmla="*/ 2147483646 w 179"/>
            <a:gd name="T5" fmla="*/ 2147483646 h 229"/>
            <a:gd name="T6" fmla="*/ 2147483646 w 179"/>
            <a:gd name="T7" fmla="*/ 2147483646 h 229"/>
            <a:gd name="T8" fmla="*/ 2147483646 w 179"/>
            <a:gd name="T9" fmla="*/ 2147483646 h 229"/>
            <a:gd name="T10" fmla="*/ 2147483646 w 179"/>
            <a:gd name="T11" fmla="*/ 2147483646 h 229"/>
            <a:gd name="T12" fmla="*/ 2147483646 w 179"/>
            <a:gd name="T13" fmla="*/ 2147483646 h 229"/>
            <a:gd name="T14" fmla="*/ 2147483646 w 179"/>
            <a:gd name="T15" fmla="*/ 2147483646 h 229"/>
            <a:gd name="T16" fmla="*/ 2147483646 w 179"/>
            <a:gd name="T17" fmla="*/ 2147483646 h 229"/>
            <a:gd name="T18" fmla="*/ 2147483646 w 179"/>
            <a:gd name="T19" fmla="*/ 2147483646 h 229"/>
            <a:gd name="T20" fmla="*/ 2147483646 w 179"/>
            <a:gd name="T21" fmla="*/ 2147483646 h 229"/>
            <a:gd name="T22" fmla="*/ 2147483646 w 179"/>
            <a:gd name="T23" fmla="*/ 2147483646 h 229"/>
            <a:gd name="T24" fmla="*/ 2147483646 w 179"/>
            <a:gd name="T25" fmla="*/ 2147483646 h 229"/>
            <a:gd name="T26" fmla="*/ 2147483646 w 179"/>
            <a:gd name="T27" fmla="*/ 2147483646 h 229"/>
            <a:gd name="T28" fmla="*/ 2147483646 w 179"/>
            <a:gd name="T29" fmla="*/ 2147483646 h 229"/>
            <a:gd name="T30" fmla="*/ 2147483646 w 179"/>
            <a:gd name="T31" fmla="*/ 2147483646 h 229"/>
            <a:gd name="T32" fmla="*/ 2147483646 w 179"/>
            <a:gd name="T33" fmla="*/ 2147483646 h 229"/>
            <a:gd name="T34" fmla="*/ 2147483646 w 179"/>
            <a:gd name="T35" fmla="*/ 2147483646 h 229"/>
            <a:gd name="T36" fmla="*/ 2147483646 w 179"/>
            <a:gd name="T37" fmla="*/ 2147483646 h 229"/>
            <a:gd name="T38" fmla="*/ 2147483646 w 179"/>
            <a:gd name="T39" fmla="*/ 2147483646 h 229"/>
            <a:gd name="T40" fmla="*/ 2147483646 w 179"/>
            <a:gd name="T41" fmla="*/ 2147483646 h 229"/>
            <a:gd name="T42" fmla="*/ 2147483646 w 179"/>
            <a:gd name="T43" fmla="*/ 2147483646 h 229"/>
            <a:gd name="T44" fmla="*/ 2147483646 w 179"/>
            <a:gd name="T45" fmla="*/ 2147483646 h 229"/>
            <a:gd name="T46" fmla="*/ 2147483646 w 179"/>
            <a:gd name="T47" fmla="*/ 2147483646 h 229"/>
            <a:gd name="T48" fmla="*/ 2147483646 w 179"/>
            <a:gd name="T49" fmla="*/ 2147483646 h 229"/>
            <a:gd name="T50" fmla="*/ 2147483646 w 179"/>
            <a:gd name="T51" fmla="*/ 2147483646 h 229"/>
            <a:gd name="T52" fmla="*/ 2147483646 w 179"/>
            <a:gd name="T53" fmla="*/ 2147483646 h 229"/>
            <a:gd name="T54" fmla="*/ 2147483646 w 179"/>
            <a:gd name="T55" fmla="*/ 2147483646 h 229"/>
            <a:gd name="T56" fmla="*/ 2147483646 w 179"/>
            <a:gd name="T57" fmla="*/ 2147483646 h 229"/>
            <a:gd name="T58" fmla="*/ 2147483646 w 179"/>
            <a:gd name="T59" fmla="*/ 2147483646 h 229"/>
            <a:gd name="T60" fmla="*/ 2147483646 w 179"/>
            <a:gd name="T61" fmla="*/ 2147483646 h 229"/>
            <a:gd name="T62" fmla="*/ 2147483646 w 179"/>
            <a:gd name="T63" fmla="*/ 2147483646 h 229"/>
            <a:gd name="T64" fmla="*/ 2147483646 w 179"/>
            <a:gd name="T65" fmla="*/ 2147483646 h 229"/>
            <a:gd name="T66" fmla="*/ 2147483646 w 179"/>
            <a:gd name="T67" fmla="*/ 2147483646 h 229"/>
            <a:gd name="T68" fmla="*/ 2147483646 w 179"/>
            <a:gd name="T69" fmla="*/ 2147483646 h 229"/>
            <a:gd name="T70" fmla="*/ 2147483646 w 179"/>
            <a:gd name="T71" fmla="*/ 2147483646 h 229"/>
            <a:gd name="T72" fmla="*/ 2147483646 w 179"/>
            <a:gd name="T73" fmla="*/ 2147483646 h 229"/>
            <a:gd name="T74" fmla="*/ 2147483646 w 179"/>
            <a:gd name="T75" fmla="*/ 2147483646 h 229"/>
            <a:gd name="T76" fmla="*/ 2147483646 w 179"/>
            <a:gd name="T77" fmla="*/ 2147483646 h 229"/>
            <a:gd name="T78" fmla="*/ 2147483646 w 179"/>
            <a:gd name="T79" fmla="*/ 2147483646 h 229"/>
            <a:gd name="T80" fmla="*/ 2147483646 w 179"/>
            <a:gd name="T81" fmla="*/ 2147483646 h 229"/>
            <a:gd name="T82" fmla="*/ 2147483646 w 179"/>
            <a:gd name="T83" fmla="*/ 2147483646 h 229"/>
            <a:gd name="T84" fmla="*/ 2147483646 w 179"/>
            <a:gd name="T85" fmla="*/ 2147483646 h 229"/>
            <a:gd name="T86" fmla="*/ 2147483646 w 179"/>
            <a:gd name="T87" fmla="*/ 2147483646 h 229"/>
            <a:gd name="T88" fmla="*/ 2147483646 w 179"/>
            <a:gd name="T89" fmla="*/ 2147483646 h 229"/>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79" h="229">
              <a:moveTo>
                <a:pt x="45" y="5"/>
              </a:moveTo>
              <a:cubicBezTo>
                <a:pt x="45" y="6"/>
                <a:pt x="50" y="7"/>
                <a:pt x="50" y="9"/>
              </a:cubicBezTo>
              <a:cubicBezTo>
                <a:pt x="50" y="11"/>
                <a:pt x="47" y="14"/>
                <a:pt x="46" y="15"/>
              </a:cubicBezTo>
              <a:cubicBezTo>
                <a:pt x="45" y="16"/>
                <a:pt x="46" y="17"/>
                <a:pt x="46" y="18"/>
              </a:cubicBezTo>
              <a:cubicBezTo>
                <a:pt x="46" y="19"/>
                <a:pt x="46" y="23"/>
                <a:pt x="46" y="24"/>
              </a:cubicBezTo>
              <a:cubicBezTo>
                <a:pt x="46" y="25"/>
                <a:pt x="47" y="26"/>
                <a:pt x="48" y="27"/>
              </a:cubicBezTo>
              <a:cubicBezTo>
                <a:pt x="49" y="28"/>
                <a:pt x="49" y="29"/>
                <a:pt x="50" y="30"/>
              </a:cubicBezTo>
              <a:cubicBezTo>
                <a:pt x="51" y="31"/>
                <a:pt x="52" y="33"/>
                <a:pt x="53" y="34"/>
              </a:cubicBezTo>
              <a:cubicBezTo>
                <a:pt x="54" y="35"/>
                <a:pt x="54" y="34"/>
                <a:pt x="55" y="34"/>
              </a:cubicBezTo>
              <a:cubicBezTo>
                <a:pt x="56" y="34"/>
                <a:pt x="59" y="34"/>
                <a:pt x="62" y="35"/>
              </a:cubicBezTo>
              <a:cubicBezTo>
                <a:pt x="65" y="36"/>
                <a:pt x="68" y="38"/>
                <a:pt x="70" y="39"/>
              </a:cubicBezTo>
              <a:cubicBezTo>
                <a:pt x="72" y="40"/>
                <a:pt x="72" y="41"/>
                <a:pt x="73" y="41"/>
              </a:cubicBezTo>
              <a:cubicBezTo>
                <a:pt x="74" y="41"/>
                <a:pt x="75" y="41"/>
                <a:pt x="75" y="41"/>
              </a:cubicBezTo>
              <a:cubicBezTo>
                <a:pt x="75" y="41"/>
                <a:pt x="75" y="37"/>
                <a:pt x="76" y="42"/>
              </a:cubicBezTo>
              <a:cubicBezTo>
                <a:pt x="77" y="47"/>
                <a:pt x="82" y="64"/>
                <a:pt x="83" y="69"/>
              </a:cubicBezTo>
              <a:cubicBezTo>
                <a:pt x="84" y="74"/>
                <a:pt x="82" y="71"/>
                <a:pt x="80" y="72"/>
              </a:cubicBezTo>
              <a:cubicBezTo>
                <a:pt x="78" y="73"/>
                <a:pt x="75" y="76"/>
                <a:pt x="72" y="77"/>
              </a:cubicBezTo>
              <a:cubicBezTo>
                <a:pt x="69" y="78"/>
                <a:pt x="63" y="80"/>
                <a:pt x="61" y="80"/>
              </a:cubicBezTo>
              <a:cubicBezTo>
                <a:pt x="59" y="80"/>
                <a:pt x="60" y="79"/>
                <a:pt x="59" y="80"/>
              </a:cubicBezTo>
              <a:cubicBezTo>
                <a:pt x="58" y="81"/>
                <a:pt x="56" y="84"/>
                <a:pt x="55" y="86"/>
              </a:cubicBezTo>
              <a:cubicBezTo>
                <a:pt x="54" y="88"/>
                <a:pt x="54" y="91"/>
                <a:pt x="54" y="93"/>
              </a:cubicBezTo>
              <a:cubicBezTo>
                <a:pt x="54" y="95"/>
                <a:pt x="53" y="96"/>
                <a:pt x="53" y="98"/>
              </a:cubicBezTo>
              <a:cubicBezTo>
                <a:pt x="53" y="100"/>
                <a:pt x="53" y="102"/>
                <a:pt x="53" y="106"/>
              </a:cubicBezTo>
              <a:cubicBezTo>
                <a:pt x="53" y="110"/>
                <a:pt x="56" y="117"/>
                <a:pt x="55" y="120"/>
              </a:cubicBezTo>
              <a:cubicBezTo>
                <a:pt x="54" y="123"/>
                <a:pt x="51" y="124"/>
                <a:pt x="48" y="125"/>
              </a:cubicBezTo>
              <a:cubicBezTo>
                <a:pt x="45" y="126"/>
                <a:pt x="40" y="124"/>
                <a:pt x="38" y="124"/>
              </a:cubicBezTo>
              <a:cubicBezTo>
                <a:pt x="36" y="124"/>
                <a:pt x="35" y="125"/>
                <a:pt x="34" y="126"/>
              </a:cubicBezTo>
              <a:cubicBezTo>
                <a:pt x="33" y="127"/>
                <a:pt x="30" y="128"/>
                <a:pt x="29" y="129"/>
              </a:cubicBezTo>
              <a:cubicBezTo>
                <a:pt x="28" y="130"/>
                <a:pt x="28" y="132"/>
                <a:pt x="27" y="133"/>
              </a:cubicBezTo>
              <a:cubicBezTo>
                <a:pt x="26" y="134"/>
                <a:pt x="25" y="134"/>
                <a:pt x="24" y="135"/>
              </a:cubicBezTo>
              <a:cubicBezTo>
                <a:pt x="23" y="136"/>
                <a:pt x="23" y="138"/>
                <a:pt x="22" y="139"/>
              </a:cubicBezTo>
              <a:cubicBezTo>
                <a:pt x="21" y="140"/>
                <a:pt x="19" y="141"/>
                <a:pt x="18" y="142"/>
              </a:cubicBezTo>
              <a:cubicBezTo>
                <a:pt x="17" y="143"/>
                <a:pt x="19" y="144"/>
                <a:pt x="18" y="145"/>
              </a:cubicBezTo>
              <a:cubicBezTo>
                <a:pt x="17" y="146"/>
                <a:pt x="15" y="147"/>
                <a:pt x="15" y="150"/>
              </a:cubicBezTo>
              <a:cubicBezTo>
                <a:pt x="15" y="153"/>
                <a:pt x="16" y="161"/>
                <a:pt x="16" y="166"/>
              </a:cubicBezTo>
              <a:cubicBezTo>
                <a:pt x="16" y="171"/>
                <a:pt x="14" y="177"/>
                <a:pt x="13" y="180"/>
              </a:cubicBezTo>
              <a:cubicBezTo>
                <a:pt x="12" y="183"/>
                <a:pt x="10" y="182"/>
                <a:pt x="9" y="182"/>
              </a:cubicBezTo>
              <a:cubicBezTo>
                <a:pt x="8" y="182"/>
                <a:pt x="7" y="181"/>
                <a:pt x="6" y="183"/>
              </a:cubicBezTo>
              <a:cubicBezTo>
                <a:pt x="5" y="185"/>
                <a:pt x="6" y="191"/>
                <a:pt x="6" y="194"/>
              </a:cubicBezTo>
              <a:cubicBezTo>
                <a:pt x="6" y="197"/>
                <a:pt x="6" y="197"/>
                <a:pt x="6" y="199"/>
              </a:cubicBezTo>
              <a:cubicBezTo>
                <a:pt x="6" y="201"/>
                <a:pt x="8" y="206"/>
                <a:pt x="7" y="209"/>
              </a:cubicBezTo>
              <a:cubicBezTo>
                <a:pt x="6" y="212"/>
                <a:pt x="3" y="214"/>
                <a:pt x="2" y="216"/>
              </a:cubicBezTo>
              <a:cubicBezTo>
                <a:pt x="1" y="218"/>
                <a:pt x="0" y="219"/>
                <a:pt x="1" y="220"/>
              </a:cubicBezTo>
              <a:cubicBezTo>
                <a:pt x="2" y="221"/>
                <a:pt x="5" y="225"/>
                <a:pt x="6" y="226"/>
              </a:cubicBezTo>
              <a:cubicBezTo>
                <a:pt x="7" y="227"/>
                <a:pt x="8" y="227"/>
                <a:pt x="9" y="227"/>
              </a:cubicBezTo>
              <a:cubicBezTo>
                <a:pt x="10" y="227"/>
                <a:pt x="12" y="229"/>
                <a:pt x="14" y="228"/>
              </a:cubicBezTo>
              <a:cubicBezTo>
                <a:pt x="16" y="227"/>
                <a:pt x="20" y="227"/>
                <a:pt x="23" y="224"/>
              </a:cubicBezTo>
              <a:cubicBezTo>
                <a:pt x="26" y="221"/>
                <a:pt x="29" y="215"/>
                <a:pt x="32" y="213"/>
              </a:cubicBezTo>
              <a:cubicBezTo>
                <a:pt x="35" y="211"/>
                <a:pt x="40" y="210"/>
                <a:pt x="42" y="210"/>
              </a:cubicBezTo>
              <a:cubicBezTo>
                <a:pt x="44" y="210"/>
                <a:pt x="45" y="214"/>
                <a:pt x="46" y="214"/>
              </a:cubicBezTo>
              <a:cubicBezTo>
                <a:pt x="47" y="214"/>
                <a:pt x="49" y="213"/>
                <a:pt x="51" y="213"/>
              </a:cubicBezTo>
              <a:cubicBezTo>
                <a:pt x="53" y="213"/>
                <a:pt x="56" y="213"/>
                <a:pt x="58" y="213"/>
              </a:cubicBezTo>
              <a:cubicBezTo>
                <a:pt x="60" y="213"/>
                <a:pt x="63" y="214"/>
                <a:pt x="65" y="214"/>
              </a:cubicBezTo>
              <a:cubicBezTo>
                <a:pt x="67" y="214"/>
                <a:pt x="69" y="215"/>
                <a:pt x="71" y="216"/>
              </a:cubicBezTo>
              <a:cubicBezTo>
                <a:pt x="73" y="217"/>
                <a:pt x="73" y="217"/>
                <a:pt x="75" y="218"/>
              </a:cubicBezTo>
              <a:cubicBezTo>
                <a:pt x="77" y="219"/>
                <a:pt x="82" y="221"/>
                <a:pt x="84" y="220"/>
              </a:cubicBezTo>
              <a:cubicBezTo>
                <a:pt x="86" y="219"/>
                <a:pt x="85" y="216"/>
                <a:pt x="85" y="215"/>
              </a:cubicBezTo>
              <a:cubicBezTo>
                <a:pt x="85" y="214"/>
                <a:pt x="84" y="214"/>
                <a:pt x="86" y="212"/>
              </a:cubicBezTo>
              <a:cubicBezTo>
                <a:pt x="88" y="210"/>
                <a:pt x="94" y="205"/>
                <a:pt x="96" y="204"/>
              </a:cubicBezTo>
              <a:cubicBezTo>
                <a:pt x="98" y="203"/>
                <a:pt x="99" y="205"/>
                <a:pt x="101" y="205"/>
              </a:cubicBezTo>
              <a:cubicBezTo>
                <a:pt x="103" y="205"/>
                <a:pt x="109" y="208"/>
                <a:pt x="111" y="206"/>
              </a:cubicBezTo>
              <a:cubicBezTo>
                <a:pt x="113" y="204"/>
                <a:pt x="115" y="195"/>
                <a:pt x="114" y="192"/>
              </a:cubicBezTo>
              <a:cubicBezTo>
                <a:pt x="113" y="189"/>
                <a:pt x="107" y="188"/>
                <a:pt x="106" y="186"/>
              </a:cubicBezTo>
              <a:cubicBezTo>
                <a:pt x="105" y="184"/>
                <a:pt x="105" y="184"/>
                <a:pt x="105" y="182"/>
              </a:cubicBezTo>
              <a:cubicBezTo>
                <a:pt x="105" y="180"/>
                <a:pt x="104" y="178"/>
                <a:pt x="104" y="176"/>
              </a:cubicBezTo>
              <a:cubicBezTo>
                <a:pt x="104" y="174"/>
                <a:pt x="104" y="172"/>
                <a:pt x="104" y="171"/>
              </a:cubicBezTo>
              <a:cubicBezTo>
                <a:pt x="104" y="170"/>
                <a:pt x="105" y="169"/>
                <a:pt x="106" y="168"/>
              </a:cubicBezTo>
              <a:cubicBezTo>
                <a:pt x="107" y="167"/>
                <a:pt x="108" y="164"/>
                <a:pt x="109" y="163"/>
              </a:cubicBezTo>
              <a:cubicBezTo>
                <a:pt x="110" y="162"/>
                <a:pt x="109" y="161"/>
                <a:pt x="110" y="160"/>
              </a:cubicBezTo>
              <a:cubicBezTo>
                <a:pt x="111" y="159"/>
                <a:pt x="112" y="156"/>
                <a:pt x="112" y="155"/>
              </a:cubicBezTo>
              <a:cubicBezTo>
                <a:pt x="112" y="154"/>
                <a:pt x="113" y="152"/>
                <a:pt x="113" y="151"/>
              </a:cubicBezTo>
              <a:cubicBezTo>
                <a:pt x="113" y="150"/>
                <a:pt x="113" y="149"/>
                <a:pt x="113" y="147"/>
              </a:cubicBezTo>
              <a:cubicBezTo>
                <a:pt x="113" y="145"/>
                <a:pt x="113" y="142"/>
                <a:pt x="111" y="139"/>
              </a:cubicBezTo>
              <a:cubicBezTo>
                <a:pt x="109" y="136"/>
                <a:pt x="102" y="133"/>
                <a:pt x="100" y="131"/>
              </a:cubicBezTo>
              <a:cubicBezTo>
                <a:pt x="98" y="129"/>
                <a:pt x="99" y="130"/>
                <a:pt x="99" y="128"/>
              </a:cubicBezTo>
              <a:cubicBezTo>
                <a:pt x="99" y="126"/>
                <a:pt x="99" y="122"/>
                <a:pt x="99" y="120"/>
              </a:cubicBezTo>
              <a:cubicBezTo>
                <a:pt x="99" y="118"/>
                <a:pt x="99" y="118"/>
                <a:pt x="100" y="117"/>
              </a:cubicBezTo>
              <a:cubicBezTo>
                <a:pt x="101" y="116"/>
                <a:pt x="105" y="117"/>
                <a:pt x="106" y="116"/>
              </a:cubicBezTo>
              <a:cubicBezTo>
                <a:pt x="107" y="115"/>
                <a:pt x="109" y="114"/>
                <a:pt x="110" y="113"/>
              </a:cubicBezTo>
              <a:cubicBezTo>
                <a:pt x="111" y="112"/>
                <a:pt x="111" y="111"/>
                <a:pt x="112" y="110"/>
              </a:cubicBezTo>
              <a:cubicBezTo>
                <a:pt x="113" y="109"/>
                <a:pt x="114" y="105"/>
                <a:pt x="114" y="104"/>
              </a:cubicBezTo>
              <a:cubicBezTo>
                <a:pt x="114" y="103"/>
                <a:pt x="114" y="102"/>
                <a:pt x="114" y="102"/>
              </a:cubicBezTo>
              <a:cubicBezTo>
                <a:pt x="114" y="102"/>
                <a:pt x="116" y="102"/>
                <a:pt x="117" y="102"/>
              </a:cubicBezTo>
              <a:cubicBezTo>
                <a:pt x="118" y="102"/>
                <a:pt x="118" y="100"/>
                <a:pt x="119" y="99"/>
              </a:cubicBezTo>
              <a:cubicBezTo>
                <a:pt x="120" y="98"/>
                <a:pt x="121" y="96"/>
                <a:pt x="121" y="95"/>
              </a:cubicBezTo>
              <a:cubicBezTo>
                <a:pt x="121" y="94"/>
                <a:pt x="122" y="93"/>
                <a:pt x="122" y="92"/>
              </a:cubicBezTo>
              <a:cubicBezTo>
                <a:pt x="122" y="91"/>
                <a:pt x="122" y="89"/>
                <a:pt x="123" y="87"/>
              </a:cubicBezTo>
              <a:cubicBezTo>
                <a:pt x="124" y="85"/>
                <a:pt x="125" y="83"/>
                <a:pt x="127" y="82"/>
              </a:cubicBezTo>
              <a:cubicBezTo>
                <a:pt x="129" y="81"/>
                <a:pt x="132" y="82"/>
                <a:pt x="135" y="81"/>
              </a:cubicBezTo>
              <a:cubicBezTo>
                <a:pt x="138" y="80"/>
                <a:pt x="143" y="77"/>
                <a:pt x="145" y="76"/>
              </a:cubicBezTo>
              <a:cubicBezTo>
                <a:pt x="147" y="75"/>
                <a:pt x="146" y="78"/>
                <a:pt x="148" y="76"/>
              </a:cubicBezTo>
              <a:cubicBezTo>
                <a:pt x="150" y="74"/>
                <a:pt x="156" y="66"/>
                <a:pt x="158" y="63"/>
              </a:cubicBezTo>
              <a:cubicBezTo>
                <a:pt x="160" y="60"/>
                <a:pt x="160" y="62"/>
                <a:pt x="161" y="60"/>
              </a:cubicBezTo>
              <a:cubicBezTo>
                <a:pt x="162" y="58"/>
                <a:pt x="161" y="54"/>
                <a:pt x="162" y="52"/>
              </a:cubicBezTo>
              <a:cubicBezTo>
                <a:pt x="163" y="50"/>
                <a:pt x="167" y="47"/>
                <a:pt x="168" y="45"/>
              </a:cubicBezTo>
              <a:cubicBezTo>
                <a:pt x="169" y="43"/>
                <a:pt x="166" y="42"/>
                <a:pt x="166" y="41"/>
              </a:cubicBezTo>
              <a:cubicBezTo>
                <a:pt x="166" y="40"/>
                <a:pt x="165" y="39"/>
                <a:pt x="165" y="38"/>
              </a:cubicBezTo>
              <a:cubicBezTo>
                <a:pt x="165" y="37"/>
                <a:pt x="164" y="34"/>
                <a:pt x="164" y="34"/>
              </a:cubicBezTo>
              <a:cubicBezTo>
                <a:pt x="164" y="34"/>
                <a:pt x="163" y="39"/>
                <a:pt x="165" y="36"/>
              </a:cubicBezTo>
              <a:cubicBezTo>
                <a:pt x="167" y="33"/>
                <a:pt x="175" y="19"/>
                <a:pt x="177" y="15"/>
              </a:cubicBezTo>
              <a:cubicBezTo>
                <a:pt x="179" y="11"/>
                <a:pt x="177" y="13"/>
                <a:pt x="176" y="13"/>
              </a:cubicBezTo>
              <a:cubicBezTo>
                <a:pt x="175" y="13"/>
                <a:pt x="173" y="12"/>
                <a:pt x="172" y="12"/>
              </a:cubicBezTo>
              <a:cubicBezTo>
                <a:pt x="171" y="12"/>
                <a:pt x="171" y="11"/>
                <a:pt x="170" y="11"/>
              </a:cubicBezTo>
              <a:cubicBezTo>
                <a:pt x="169" y="11"/>
                <a:pt x="169" y="11"/>
                <a:pt x="168" y="11"/>
              </a:cubicBezTo>
              <a:cubicBezTo>
                <a:pt x="167" y="11"/>
                <a:pt x="165" y="13"/>
                <a:pt x="164" y="13"/>
              </a:cubicBezTo>
              <a:cubicBezTo>
                <a:pt x="163" y="13"/>
                <a:pt x="162" y="13"/>
                <a:pt x="162" y="14"/>
              </a:cubicBezTo>
              <a:cubicBezTo>
                <a:pt x="162" y="15"/>
                <a:pt x="162" y="17"/>
                <a:pt x="162" y="18"/>
              </a:cubicBezTo>
              <a:cubicBezTo>
                <a:pt x="162" y="19"/>
                <a:pt x="162" y="21"/>
                <a:pt x="161" y="20"/>
              </a:cubicBezTo>
              <a:cubicBezTo>
                <a:pt x="160" y="19"/>
                <a:pt x="155" y="13"/>
                <a:pt x="153" y="12"/>
              </a:cubicBezTo>
              <a:cubicBezTo>
                <a:pt x="151" y="11"/>
                <a:pt x="151" y="13"/>
                <a:pt x="150" y="13"/>
              </a:cubicBezTo>
              <a:cubicBezTo>
                <a:pt x="149" y="13"/>
                <a:pt x="145" y="11"/>
                <a:pt x="144" y="11"/>
              </a:cubicBezTo>
              <a:cubicBezTo>
                <a:pt x="143" y="11"/>
                <a:pt x="143" y="10"/>
                <a:pt x="142" y="10"/>
              </a:cubicBezTo>
              <a:cubicBezTo>
                <a:pt x="141" y="10"/>
                <a:pt x="139" y="10"/>
                <a:pt x="137" y="10"/>
              </a:cubicBezTo>
              <a:cubicBezTo>
                <a:pt x="135" y="10"/>
                <a:pt x="132" y="10"/>
                <a:pt x="131" y="10"/>
              </a:cubicBezTo>
              <a:cubicBezTo>
                <a:pt x="130" y="10"/>
                <a:pt x="129" y="9"/>
                <a:pt x="128" y="9"/>
              </a:cubicBezTo>
              <a:cubicBezTo>
                <a:pt x="127" y="9"/>
                <a:pt x="125" y="11"/>
                <a:pt x="124" y="12"/>
              </a:cubicBezTo>
              <a:cubicBezTo>
                <a:pt x="123" y="13"/>
                <a:pt x="123" y="14"/>
                <a:pt x="123" y="15"/>
              </a:cubicBezTo>
              <a:cubicBezTo>
                <a:pt x="123" y="16"/>
                <a:pt x="123" y="17"/>
                <a:pt x="122" y="18"/>
              </a:cubicBezTo>
              <a:cubicBezTo>
                <a:pt x="121" y="19"/>
                <a:pt x="116" y="20"/>
                <a:pt x="115" y="21"/>
              </a:cubicBezTo>
              <a:cubicBezTo>
                <a:pt x="114" y="22"/>
                <a:pt x="115" y="22"/>
                <a:pt x="114" y="23"/>
              </a:cubicBezTo>
              <a:cubicBezTo>
                <a:pt x="113" y="24"/>
                <a:pt x="111" y="27"/>
                <a:pt x="110" y="27"/>
              </a:cubicBezTo>
              <a:cubicBezTo>
                <a:pt x="109" y="27"/>
                <a:pt x="107" y="27"/>
                <a:pt x="106" y="26"/>
              </a:cubicBezTo>
              <a:cubicBezTo>
                <a:pt x="105" y="25"/>
                <a:pt x="103" y="23"/>
                <a:pt x="102" y="21"/>
              </a:cubicBezTo>
              <a:cubicBezTo>
                <a:pt x="101" y="19"/>
                <a:pt x="99" y="16"/>
                <a:pt x="98" y="15"/>
              </a:cubicBezTo>
              <a:cubicBezTo>
                <a:pt x="97" y="14"/>
                <a:pt x="96" y="14"/>
                <a:pt x="94" y="13"/>
              </a:cubicBezTo>
              <a:cubicBezTo>
                <a:pt x="92" y="12"/>
                <a:pt x="86" y="11"/>
                <a:pt x="84" y="10"/>
              </a:cubicBezTo>
              <a:cubicBezTo>
                <a:pt x="82" y="9"/>
                <a:pt x="82" y="9"/>
                <a:pt x="80" y="9"/>
              </a:cubicBezTo>
              <a:cubicBezTo>
                <a:pt x="78" y="9"/>
                <a:pt x="75" y="11"/>
                <a:pt x="74" y="11"/>
              </a:cubicBezTo>
              <a:cubicBezTo>
                <a:pt x="73" y="11"/>
                <a:pt x="73" y="11"/>
                <a:pt x="72" y="11"/>
              </a:cubicBezTo>
              <a:cubicBezTo>
                <a:pt x="71" y="11"/>
                <a:pt x="70" y="11"/>
                <a:pt x="69" y="10"/>
              </a:cubicBezTo>
              <a:cubicBezTo>
                <a:pt x="68" y="9"/>
                <a:pt x="68" y="7"/>
                <a:pt x="67" y="6"/>
              </a:cubicBezTo>
              <a:cubicBezTo>
                <a:pt x="66" y="5"/>
                <a:pt x="64" y="3"/>
                <a:pt x="63" y="2"/>
              </a:cubicBezTo>
              <a:cubicBezTo>
                <a:pt x="62" y="1"/>
                <a:pt x="61" y="1"/>
                <a:pt x="60" y="1"/>
              </a:cubicBezTo>
              <a:cubicBezTo>
                <a:pt x="59" y="1"/>
                <a:pt x="56" y="0"/>
                <a:pt x="55" y="0"/>
              </a:cubicBezTo>
              <a:cubicBezTo>
                <a:pt x="54" y="0"/>
                <a:pt x="53" y="1"/>
                <a:pt x="52" y="1"/>
              </a:cubicBezTo>
              <a:cubicBezTo>
                <a:pt x="51" y="1"/>
                <a:pt x="49" y="1"/>
                <a:pt x="48" y="1"/>
              </a:cubicBezTo>
              <a:cubicBezTo>
                <a:pt x="47" y="1"/>
                <a:pt x="45" y="4"/>
                <a:pt x="45" y="5"/>
              </a:cubicBezTo>
              <a:close/>
            </a:path>
          </a:pathLst>
        </a:custGeom>
        <a:solidFill>
          <a:schemeClr val="accent5">
            <a:lumMod val="75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9</xdr:col>
      <xdr:colOff>400050</xdr:colOff>
      <xdr:row>17</xdr:row>
      <xdr:rowOff>114300</xdr:rowOff>
    </xdr:from>
    <xdr:to>
      <xdr:col>12</xdr:col>
      <xdr:colOff>390525</xdr:colOff>
      <xdr:row>34</xdr:row>
      <xdr:rowOff>66675</xdr:rowOff>
    </xdr:to>
    <xdr:sp macro="" textlink="">
      <xdr:nvSpPr>
        <xdr:cNvPr id="59" name="Freeform 58">
          <a:extLst>
            <a:ext uri="{FF2B5EF4-FFF2-40B4-BE49-F238E27FC236}">
              <a16:creationId xmlns:a16="http://schemas.microsoft.com/office/drawing/2014/main" id="{CD05FB1C-35C7-45EC-8D41-AFBB1A7DC9AE}"/>
            </a:ext>
          </a:extLst>
        </xdr:cNvPr>
        <xdr:cNvSpPr>
          <a:spLocks/>
        </xdr:cNvSpPr>
      </xdr:nvSpPr>
      <xdr:spPr bwMode="auto">
        <a:xfrm>
          <a:off x="5667375" y="3105150"/>
          <a:ext cx="2047875" cy="2867025"/>
        </a:xfrm>
        <a:custGeom>
          <a:avLst/>
          <a:gdLst>
            <a:gd name="T0" fmla="*/ 2147483646 w 215"/>
            <a:gd name="T1" fmla="*/ 2147483646 h 301"/>
            <a:gd name="T2" fmla="*/ 2147483646 w 215"/>
            <a:gd name="T3" fmla="*/ 2147483646 h 301"/>
            <a:gd name="T4" fmla="*/ 2147483646 w 215"/>
            <a:gd name="T5" fmla="*/ 2147483646 h 301"/>
            <a:gd name="T6" fmla="*/ 2147483646 w 215"/>
            <a:gd name="T7" fmla="*/ 2147483646 h 301"/>
            <a:gd name="T8" fmla="*/ 2147483646 w 215"/>
            <a:gd name="T9" fmla="*/ 2147483646 h 301"/>
            <a:gd name="T10" fmla="*/ 2147483646 w 215"/>
            <a:gd name="T11" fmla="*/ 2147483646 h 301"/>
            <a:gd name="T12" fmla="*/ 2147483646 w 215"/>
            <a:gd name="T13" fmla="*/ 2147483646 h 301"/>
            <a:gd name="T14" fmla="*/ 2147483646 w 215"/>
            <a:gd name="T15" fmla="*/ 2147483646 h 301"/>
            <a:gd name="T16" fmla="*/ 2147483646 w 215"/>
            <a:gd name="T17" fmla="*/ 2147483646 h 301"/>
            <a:gd name="T18" fmla="*/ 0 w 215"/>
            <a:gd name="T19" fmla="*/ 2147483646 h 301"/>
            <a:gd name="T20" fmla="*/ 2147483646 w 215"/>
            <a:gd name="T21" fmla="*/ 2147483646 h 301"/>
            <a:gd name="T22" fmla="*/ 2147483646 w 215"/>
            <a:gd name="T23" fmla="*/ 2147483646 h 301"/>
            <a:gd name="T24" fmla="*/ 2147483646 w 215"/>
            <a:gd name="T25" fmla="*/ 2147483646 h 301"/>
            <a:gd name="T26" fmla="*/ 2147483646 w 215"/>
            <a:gd name="T27" fmla="*/ 2147483646 h 301"/>
            <a:gd name="T28" fmla="*/ 2147483646 w 215"/>
            <a:gd name="T29" fmla="*/ 2147483646 h 301"/>
            <a:gd name="T30" fmla="*/ 2147483646 w 215"/>
            <a:gd name="T31" fmla="*/ 2147483646 h 301"/>
            <a:gd name="T32" fmla="*/ 2147483646 w 215"/>
            <a:gd name="T33" fmla="*/ 2147483646 h 301"/>
            <a:gd name="T34" fmla="*/ 2147483646 w 215"/>
            <a:gd name="T35" fmla="*/ 2147483646 h 301"/>
            <a:gd name="T36" fmla="*/ 2147483646 w 215"/>
            <a:gd name="T37" fmla="*/ 2147483646 h 301"/>
            <a:gd name="T38" fmla="*/ 2147483646 w 215"/>
            <a:gd name="T39" fmla="*/ 2147483646 h 301"/>
            <a:gd name="T40" fmla="*/ 2147483646 w 215"/>
            <a:gd name="T41" fmla="*/ 2147483646 h 301"/>
            <a:gd name="T42" fmla="*/ 2147483646 w 215"/>
            <a:gd name="T43" fmla="*/ 2147483646 h 301"/>
            <a:gd name="T44" fmla="*/ 2147483646 w 215"/>
            <a:gd name="T45" fmla="*/ 2147483646 h 301"/>
            <a:gd name="T46" fmla="*/ 2147483646 w 215"/>
            <a:gd name="T47" fmla="*/ 2147483646 h 301"/>
            <a:gd name="T48" fmla="*/ 2147483646 w 215"/>
            <a:gd name="T49" fmla="*/ 2147483646 h 301"/>
            <a:gd name="T50" fmla="*/ 2147483646 w 215"/>
            <a:gd name="T51" fmla="*/ 2147483646 h 301"/>
            <a:gd name="T52" fmla="*/ 2147483646 w 215"/>
            <a:gd name="T53" fmla="*/ 2147483646 h 301"/>
            <a:gd name="T54" fmla="*/ 2147483646 w 215"/>
            <a:gd name="T55" fmla="*/ 2147483646 h 301"/>
            <a:gd name="T56" fmla="*/ 2147483646 w 215"/>
            <a:gd name="T57" fmla="*/ 2147483646 h 301"/>
            <a:gd name="T58" fmla="*/ 2147483646 w 215"/>
            <a:gd name="T59" fmla="*/ 2147483646 h 301"/>
            <a:gd name="T60" fmla="*/ 2147483646 w 215"/>
            <a:gd name="T61" fmla="*/ 2147483646 h 301"/>
            <a:gd name="T62" fmla="*/ 2147483646 w 215"/>
            <a:gd name="T63" fmla="*/ 2147483646 h 301"/>
            <a:gd name="T64" fmla="*/ 2147483646 w 215"/>
            <a:gd name="T65" fmla="*/ 2147483646 h 301"/>
            <a:gd name="T66" fmla="*/ 2147483646 w 215"/>
            <a:gd name="T67" fmla="*/ 2147483646 h 301"/>
            <a:gd name="T68" fmla="*/ 2147483646 w 215"/>
            <a:gd name="T69" fmla="*/ 2147483646 h 301"/>
            <a:gd name="T70" fmla="*/ 2147483646 w 215"/>
            <a:gd name="T71" fmla="*/ 2147483646 h 301"/>
            <a:gd name="T72" fmla="*/ 2147483646 w 215"/>
            <a:gd name="T73" fmla="*/ 2147483646 h 301"/>
            <a:gd name="T74" fmla="*/ 2147483646 w 215"/>
            <a:gd name="T75" fmla="*/ 2147483646 h 301"/>
            <a:gd name="T76" fmla="*/ 2147483646 w 215"/>
            <a:gd name="T77" fmla="*/ 2147483646 h 301"/>
            <a:gd name="T78" fmla="*/ 2147483646 w 215"/>
            <a:gd name="T79" fmla="*/ 2147483646 h 301"/>
            <a:gd name="T80" fmla="*/ 2147483646 w 215"/>
            <a:gd name="T81" fmla="*/ 2147483646 h 301"/>
            <a:gd name="T82" fmla="*/ 2147483646 w 215"/>
            <a:gd name="T83" fmla="*/ 2147483646 h 301"/>
            <a:gd name="T84" fmla="*/ 2147483646 w 215"/>
            <a:gd name="T85" fmla="*/ 2147483646 h 301"/>
            <a:gd name="T86" fmla="*/ 2147483646 w 215"/>
            <a:gd name="T87" fmla="*/ 2147483646 h 301"/>
            <a:gd name="T88" fmla="*/ 2147483646 w 215"/>
            <a:gd name="T89" fmla="*/ 2147483646 h 301"/>
            <a:gd name="T90" fmla="*/ 2147483646 w 215"/>
            <a:gd name="T91" fmla="*/ 2147483646 h 301"/>
            <a:gd name="T92" fmla="*/ 2147483646 w 215"/>
            <a:gd name="T93" fmla="*/ 2147483646 h 301"/>
            <a:gd name="T94" fmla="*/ 2147483646 w 215"/>
            <a:gd name="T95" fmla="*/ 2147483646 h 301"/>
            <a:gd name="T96" fmla="*/ 2147483646 w 215"/>
            <a:gd name="T97" fmla="*/ 2147483646 h 301"/>
            <a:gd name="T98" fmla="*/ 2147483646 w 215"/>
            <a:gd name="T99" fmla="*/ 2147483646 h 301"/>
            <a:gd name="T100" fmla="*/ 2147483646 w 215"/>
            <a:gd name="T101" fmla="*/ 2147483646 h 301"/>
            <a:gd name="T102" fmla="*/ 2147483646 w 215"/>
            <a:gd name="T103" fmla="*/ 2147483646 h 301"/>
            <a:gd name="T104" fmla="*/ 2147483646 w 215"/>
            <a:gd name="T105" fmla="*/ 2147483646 h 301"/>
            <a:gd name="T106" fmla="*/ 2147483646 w 215"/>
            <a:gd name="T107" fmla="*/ 2147483646 h 301"/>
            <a:gd name="T108" fmla="*/ 2147483646 w 215"/>
            <a:gd name="T109" fmla="*/ 2147483646 h 301"/>
            <a:gd name="T110" fmla="*/ 2147483646 w 215"/>
            <a:gd name="T111" fmla="*/ 2147483646 h 301"/>
            <a:gd name="T112" fmla="*/ 2147483646 w 215"/>
            <a:gd name="T113" fmla="*/ 2147483646 h 301"/>
            <a:gd name="T114" fmla="*/ 2147483646 w 215"/>
            <a:gd name="T115" fmla="*/ 2147483646 h 30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15" h="301">
              <a:moveTo>
                <a:pt x="86" y="2"/>
              </a:moveTo>
              <a:cubicBezTo>
                <a:pt x="83" y="0"/>
                <a:pt x="84" y="3"/>
                <a:pt x="83" y="5"/>
              </a:cubicBezTo>
              <a:cubicBezTo>
                <a:pt x="82" y="7"/>
                <a:pt x="81" y="9"/>
                <a:pt x="81" y="12"/>
              </a:cubicBezTo>
              <a:cubicBezTo>
                <a:pt x="81" y="15"/>
                <a:pt x="82" y="19"/>
                <a:pt x="83" y="21"/>
              </a:cubicBezTo>
              <a:cubicBezTo>
                <a:pt x="84" y="23"/>
                <a:pt x="85" y="21"/>
                <a:pt x="85" y="25"/>
              </a:cubicBezTo>
              <a:cubicBezTo>
                <a:pt x="85" y="29"/>
                <a:pt x="86" y="40"/>
                <a:pt x="86" y="44"/>
              </a:cubicBezTo>
              <a:cubicBezTo>
                <a:pt x="86" y="48"/>
                <a:pt x="90" y="45"/>
                <a:pt x="85" y="50"/>
              </a:cubicBezTo>
              <a:cubicBezTo>
                <a:pt x="80" y="55"/>
                <a:pt x="60" y="68"/>
                <a:pt x="55" y="73"/>
              </a:cubicBezTo>
              <a:cubicBezTo>
                <a:pt x="50" y="78"/>
                <a:pt x="53" y="80"/>
                <a:pt x="52" y="81"/>
              </a:cubicBezTo>
              <a:cubicBezTo>
                <a:pt x="51" y="82"/>
                <a:pt x="49" y="78"/>
                <a:pt x="47" y="78"/>
              </a:cubicBezTo>
              <a:cubicBezTo>
                <a:pt x="45" y="78"/>
                <a:pt x="43" y="78"/>
                <a:pt x="41" y="79"/>
              </a:cubicBezTo>
              <a:cubicBezTo>
                <a:pt x="39" y="80"/>
                <a:pt x="38" y="83"/>
                <a:pt x="36" y="83"/>
              </a:cubicBezTo>
              <a:cubicBezTo>
                <a:pt x="34" y="83"/>
                <a:pt x="32" y="78"/>
                <a:pt x="28" y="76"/>
              </a:cubicBezTo>
              <a:cubicBezTo>
                <a:pt x="24" y="74"/>
                <a:pt x="16" y="71"/>
                <a:pt x="13" y="72"/>
              </a:cubicBezTo>
              <a:cubicBezTo>
                <a:pt x="10" y="73"/>
                <a:pt x="11" y="79"/>
                <a:pt x="10" y="81"/>
              </a:cubicBezTo>
              <a:cubicBezTo>
                <a:pt x="9" y="83"/>
                <a:pt x="10" y="84"/>
                <a:pt x="9" y="85"/>
              </a:cubicBezTo>
              <a:cubicBezTo>
                <a:pt x="8" y="86"/>
                <a:pt x="6" y="86"/>
                <a:pt x="5" y="87"/>
              </a:cubicBezTo>
              <a:cubicBezTo>
                <a:pt x="4" y="88"/>
                <a:pt x="2" y="90"/>
                <a:pt x="1" y="91"/>
              </a:cubicBezTo>
              <a:cubicBezTo>
                <a:pt x="0" y="92"/>
                <a:pt x="1" y="94"/>
                <a:pt x="1" y="96"/>
              </a:cubicBezTo>
              <a:cubicBezTo>
                <a:pt x="1" y="98"/>
                <a:pt x="0" y="101"/>
                <a:pt x="0" y="103"/>
              </a:cubicBezTo>
              <a:cubicBezTo>
                <a:pt x="0" y="105"/>
                <a:pt x="0" y="107"/>
                <a:pt x="1" y="108"/>
              </a:cubicBezTo>
              <a:cubicBezTo>
                <a:pt x="2" y="109"/>
                <a:pt x="3" y="109"/>
                <a:pt x="5" y="110"/>
              </a:cubicBezTo>
              <a:cubicBezTo>
                <a:pt x="7" y="111"/>
                <a:pt x="11" y="113"/>
                <a:pt x="13" y="114"/>
              </a:cubicBezTo>
              <a:cubicBezTo>
                <a:pt x="15" y="115"/>
                <a:pt x="19" y="115"/>
                <a:pt x="19" y="117"/>
              </a:cubicBezTo>
              <a:cubicBezTo>
                <a:pt x="19" y="119"/>
                <a:pt x="16" y="121"/>
                <a:pt x="15" y="125"/>
              </a:cubicBezTo>
              <a:cubicBezTo>
                <a:pt x="14" y="129"/>
                <a:pt x="16" y="136"/>
                <a:pt x="16" y="139"/>
              </a:cubicBezTo>
              <a:cubicBezTo>
                <a:pt x="16" y="142"/>
                <a:pt x="13" y="143"/>
                <a:pt x="13" y="144"/>
              </a:cubicBezTo>
              <a:cubicBezTo>
                <a:pt x="13" y="145"/>
                <a:pt x="16" y="146"/>
                <a:pt x="16" y="148"/>
              </a:cubicBezTo>
              <a:cubicBezTo>
                <a:pt x="16" y="150"/>
                <a:pt x="15" y="151"/>
                <a:pt x="15" y="154"/>
              </a:cubicBezTo>
              <a:cubicBezTo>
                <a:pt x="15" y="157"/>
                <a:pt x="14" y="162"/>
                <a:pt x="15" y="164"/>
              </a:cubicBezTo>
              <a:cubicBezTo>
                <a:pt x="16" y="166"/>
                <a:pt x="22" y="166"/>
                <a:pt x="24" y="167"/>
              </a:cubicBezTo>
              <a:cubicBezTo>
                <a:pt x="26" y="168"/>
                <a:pt x="26" y="170"/>
                <a:pt x="27" y="171"/>
              </a:cubicBezTo>
              <a:cubicBezTo>
                <a:pt x="28" y="172"/>
                <a:pt x="30" y="174"/>
                <a:pt x="31" y="175"/>
              </a:cubicBezTo>
              <a:cubicBezTo>
                <a:pt x="32" y="176"/>
                <a:pt x="33" y="177"/>
                <a:pt x="33" y="179"/>
              </a:cubicBezTo>
              <a:cubicBezTo>
                <a:pt x="33" y="181"/>
                <a:pt x="31" y="183"/>
                <a:pt x="31" y="185"/>
              </a:cubicBezTo>
              <a:cubicBezTo>
                <a:pt x="31" y="187"/>
                <a:pt x="31" y="188"/>
                <a:pt x="31" y="189"/>
              </a:cubicBezTo>
              <a:cubicBezTo>
                <a:pt x="31" y="190"/>
                <a:pt x="32" y="192"/>
                <a:pt x="31" y="194"/>
              </a:cubicBezTo>
              <a:cubicBezTo>
                <a:pt x="30" y="196"/>
                <a:pt x="29" y="199"/>
                <a:pt x="28" y="201"/>
              </a:cubicBezTo>
              <a:cubicBezTo>
                <a:pt x="27" y="203"/>
                <a:pt x="26" y="200"/>
                <a:pt x="26" y="205"/>
              </a:cubicBezTo>
              <a:cubicBezTo>
                <a:pt x="26" y="210"/>
                <a:pt x="26" y="227"/>
                <a:pt x="27" y="232"/>
              </a:cubicBezTo>
              <a:cubicBezTo>
                <a:pt x="28" y="237"/>
                <a:pt x="28" y="233"/>
                <a:pt x="31" y="234"/>
              </a:cubicBezTo>
              <a:cubicBezTo>
                <a:pt x="34" y="235"/>
                <a:pt x="39" y="236"/>
                <a:pt x="42" y="237"/>
              </a:cubicBezTo>
              <a:cubicBezTo>
                <a:pt x="45" y="238"/>
                <a:pt x="49" y="239"/>
                <a:pt x="51" y="241"/>
              </a:cubicBezTo>
              <a:cubicBezTo>
                <a:pt x="53" y="243"/>
                <a:pt x="53" y="247"/>
                <a:pt x="53" y="249"/>
              </a:cubicBezTo>
              <a:cubicBezTo>
                <a:pt x="53" y="251"/>
                <a:pt x="52" y="252"/>
                <a:pt x="53" y="254"/>
              </a:cubicBezTo>
              <a:cubicBezTo>
                <a:pt x="54" y="256"/>
                <a:pt x="56" y="259"/>
                <a:pt x="58" y="260"/>
              </a:cubicBezTo>
              <a:cubicBezTo>
                <a:pt x="60" y="261"/>
                <a:pt x="61" y="261"/>
                <a:pt x="63" y="261"/>
              </a:cubicBezTo>
              <a:cubicBezTo>
                <a:pt x="65" y="261"/>
                <a:pt x="68" y="260"/>
                <a:pt x="69" y="261"/>
              </a:cubicBezTo>
              <a:cubicBezTo>
                <a:pt x="70" y="262"/>
                <a:pt x="67" y="266"/>
                <a:pt x="67" y="269"/>
              </a:cubicBezTo>
              <a:cubicBezTo>
                <a:pt x="67" y="272"/>
                <a:pt x="68" y="275"/>
                <a:pt x="69" y="277"/>
              </a:cubicBezTo>
              <a:cubicBezTo>
                <a:pt x="70" y="279"/>
                <a:pt x="73" y="282"/>
                <a:pt x="75" y="283"/>
              </a:cubicBezTo>
              <a:cubicBezTo>
                <a:pt x="77" y="284"/>
                <a:pt x="81" y="286"/>
                <a:pt x="83" y="286"/>
              </a:cubicBezTo>
              <a:cubicBezTo>
                <a:pt x="85" y="286"/>
                <a:pt x="87" y="287"/>
                <a:pt x="88" y="286"/>
              </a:cubicBezTo>
              <a:cubicBezTo>
                <a:pt x="89" y="285"/>
                <a:pt x="91" y="282"/>
                <a:pt x="92" y="282"/>
              </a:cubicBezTo>
              <a:cubicBezTo>
                <a:pt x="93" y="282"/>
                <a:pt x="96" y="283"/>
                <a:pt x="96" y="285"/>
              </a:cubicBezTo>
              <a:cubicBezTo>
                <a:pt x="96" y="287"/>
                <a:pt x="93" y="291"/>
                <a:pt x="92" y="293"/>
              </a:cubicBezTo>
              <a:cubicBezTo>
                <a:pt x="91" y="295"/>
                <a:pt x="92" y="296"/>
                <a:pt x="93" y="297"/>
              </a:cubicBezTo>
              <a:cubicBezTo>
                <a:pt x="94" y="298"/>
                <a:pt x="96" y="299"/>
                <a:pt x="98" y="299"/>
              </a:cubicBezTo>
              <a:cubicBezTo>
                <a:pt x="100" y="299"/>
                <a:pt x="102" y="301"/>
                <a:pt x="103" y="299"/>
              </a:cubicBezTo>
              <a:cubicBezTo>
                <a:pt x="104" y="297"/>
                <a:pt x="106" y="291"/>
                <a:pt x="106" y="289"/>
              </a:cubicBezTo>
              <a:cubicBezTo>
                <a:pt x="106" y="287"/>
                <a:pt x="103" y="288"/>
                <a:pt x="103" y="286"/>
              </a:cubicBezTo>
              <a:cubicBezTo>
                <a:pt x="103" y="284"/>
                <a:pt x="103" y="281"/>
                <a:pt x="104" y="279"/>
              </a:cubicBezTo>
              <a:cubicBezTo>
                <a:pt x="105" y="277"/>
                <a:pt x="107" y="279"/>
                <a:pt x="109" y="276"/>
              </a:cubicBezTo>
              <a:cubicBezTo>
                <a:pt x="111" y="273"/>
                <a:pt x="113" y="265"/>
                <a:pt x="115" y="261"/>
              </a:cubicBezTo>
              <a:cubicBezTo>
                <a:pt x="117" y="257"/>
                <a:pt x="121" y="255"/>
                <a:pt x="122" y="251"/>
              </a:cubicBezTo>
              <a:cubicBezTo>
                <a:pt x="123" y="247"/>
                <a:pt x="122" y="241"/>
                <a:pt x="123" y="237"/>
              </a:cubicBezTo>
              <a:cubicBezTo>
                <a:pt x="124" y="233"/>
                <a:pt x="124" y="231"/>
                <a:pt x="125" y="229"/>
              </a:cubicBezTo>
              <a:cubicBezTo>
                <a:pt x="126" y="227"/>
                <a:pt x="126" y="224"/>
                <a:pt x="127" y="223"/>
              </a:cubicBezTo>
              <a:cubicBezTo>
                <a:pt x="128" y="222"/>
                <a:pt x="131" y="223"/>
                <a:pt x="132" y="221"/>
              </a:cubicBezTo>
              <a:cubicBezTo>
                <a:pt x="133" y="219"/>
                <a:pt x="131" y="216"/>
                <a:pt x="133" y="213"/>
              </a:cubicBezTo>
              <a:cubicBezTo>
                <a:pt x="135" y="210"/>
                <a:pt x="140" y="201"/>
                <a:pt x="143" y="199"/>
              </a:cubicBezTo>
              <a:cubicBezTo>
                <a:pt x="146" y="197"/>
                <a:pt x="147" y="202"/>
                <a:pt x="149" y="202"/>
              </a:cubicBezTo>
              <a:cubicBezTo>
                <a:pt x="151" y="202"/>
                <a:pt x="152" y="199"/>
                <a:pt x="155" y="199"/>
              </a:cubicBezTo>
              <a:cubicBezTo>
                <a:pt x="158" y="199"/>
                <a:pt x="164" y="203"/>
                <a:pt x="166" y="203"/>
              </a:cubicBezTo>
              <a:cubicBezTo>
                <a:pt x="168" y="203"/>
                <a:pt x="169" y="201"/>
                <a:pt x="170" y="200"/>
              </a:cubicBezTo>
              <a:cubicBezTo>
                <a:pt x="171" y="199"/>
                <a:pt x="174" y="199"/>
                <a:pt x="174" y="196"/>
              </a:cubicBezTo>
              <a:cubicBezTo>
                <a:pt x="174" y="193"/>
                <a:pt x="168" y="187"/>
                <a:pt x="168" y="183"/>
              </a:cubicBezTo>
              <a:cubicBezTo>
                <a:pt x="168" y="179"/>
                <a:pt x="171" y="176"/>
                <a:pt x="171" y="173"/>
              </a:cubicBezTo>
              <a:cubicBezTo>
                <a:pt x="171" y="170"/>
                <a:pt x="170" y="166"/>
                <a:pt x="171" y="164"/>
              </a:cubicBezTo>
              <a:cubicBezTo>
                <a:pt x="172" y="162"/>
                <a:pt x="174" y="161"/>
                <a:pt x="175" y="158"/>
              </a:cubicBezTo>
              <a:cubicBezTo>
                <a:pt x="176" y="155"/>
                <a:pt x="178" y="148"/>
                <a:pt x="179" y="145"/>
              </a:cubicBezTo>
              <a:cubicBezTo>
                <a:pt x="180" y="142"/>
                <a:pt x="177" y="143"/>
                <a:pt x="179" y="141"/>
              </a:cubicBezTo>
              <a:cubicBezTo>
                <a:pt x="181" y="139"/>
                <a:pt x="189" y="137"/>
                <a:pt x="192" y="135"/>
              </a:cubicBezTo>
              <a:cubicBezTo>
                <a:pt x="195" y="133"/>
                <a:pt x="194" y="129"/>
                <a:pt x="196" y="128"/>
              </a:cubicBezTo>
              <a:cubicBezTo>
                <a:pt x="198" y="127"/>
                <a:pt x="205" y="127"/>
                <a:pt x="207" y="127"/>
              </a:cubicBezTo>
              <a:cubicBezTo>
                <a:pt x="209" y="127"/>
                <a:pt x="210" y="125"/>
                <a:pt x="211" y="125"/>
              </a:cubicBezTo>
              <a:cubicBezTo>
                <a:pt x="212" y="125"/>
                <a:pt x="215" y="126"/>
                <a:pt x="215" y="124"/>
              </a:cubicBezTo>
              <a:cubicBezTo>
                <a:pt x="215" y="122"/>
                <a:pt x="213" y="116"/>
                <a:pt x="212" y="114"/>
              </a:cubicBezTo>
              <a:cubicBezTo>
                <a:pt x="211" y="112"/>
                <a:pt x="210" y="112"/>
                <a:pt x="209" y="111"/>
              </a:cubicBezTo>
              <a:cubicBezTo>
                <a:pt x="208" y="110"/>
                <a:pt x="207" y="109"/>
                <a:pt x="205" y="108"/>
              </a:cubicBezTo>
              <a:cubicBezTo>
                <a:pt x="203" y="107"/>
                <a:pt x="200" y="107"/>
                <a:pt x="199" y="105"/>
              </a:cubicBezTo>
              <a:cubicBezTo>
                <a:pt x="198" y="103"/>
                <a:pt x="199" y="95"/>
                <a:pt x="199" y="93"/>
              </a:cubicBezTo>
              <a:cubicBezTo>
                <a:pt x="199" y="91"/>
                <a:pt x="197" y="92"/>
                <a:pt x="197" y="91"/>
              </a:cubicBezTo>
              <a:cubicBezTo>
                <a:pt x="197" y="90"/>
                <a:pt x="196" y="89"/>
                <a:pt x="196" y="88"/>
              </a:cubicBezTo>
              <a:cubicBezTo>
                <a:pt x="196" y="87"/>
                <a:pt x="198" y="83"/>
                <a:pt x="198" y="82"/>
              </a:cubicBezTo>
              <a:cubicBezTo>
                <a:pt x="198" y="81"/>
                <a:pt x="195" y="80"/>
                <a:pt x="194" y="80"/>
              </a:cubicBezTo>
              <a:cubicBezTo>
                <a:pt x="193" y="80"/>
                <a:pt x="192" y="81"/>
                <a:pt x="191" y="81"/>
              </a:cubicBezTo>
              <a:cubicBezTo>
                <a:pt x="190" y="81"/>
                <a:pt x="188" y="82"/>
                <a:pt x="187" y="81"/>
              </a:cubicBezTo>
              <a:cubicBezTo>
                <a:pt x="186" y="80"/>
                <a:pt x="184" y="75"/>
                <a:pt x="182" y="73"/>
              </a:cubicBezTo>
              <a:cubicBezTo>
                <a:pt x="180" y="71"/>
                <a:pt x="178" y="72"/>
                <a:pt x="177" y="71"/>
              </a:cubicBezTo>
              <a:cubicBezTo>
                <a:pt x="176" y="70"/>
                <a:pt x="174" y="68"/>
                <a:pt x="173" y="67"/>
              </a:cubicBezTo>
              <a:cubicBezTo>
                <a:pt x="172" y="66"/>
                <a:pt x="171" y="65"/>
                <a:pt x="170" y="64"/>
              </a:cubicBezTo>
              <a:cubicBezTo>
                <a:pt x="169" y="63"/>
                <a:pt x="171" y="63"/>
                <a:pt x="169" y="61"/>
              </a:cubicBezTo>
              <a:cubicBezTo>
                <a:pt x="167" y="59"/>
                <a:pt x="160" y="52"/>
                <a:pt x="157" y="51"/>
              </a:cubicBezTo>
              <a:cubicBezTo>
                <a:pt x="154" y="50"/>
                <a:pt x="153" y="53"/>
                <a:pt x="151" y="55"/>
              </a:cubicBezTo>
              <a:cubicBezTo>
                <a:pt x="149" y="57"/>
                <a:pt x="149" y="61"/>
                <a:pt x="147" y="61"/>
              </a:cubicBezTo>
              <a:cubicBezTo>
                <a:pt x="145" y="61"/>
                <a:pt x="141" y="57"/>
                <a:pt x="139" y="56"/>
              </a:cubicBezTo>
              <a:cubicBezTo>
                <a:pt x="137" y="55"/>
                <a:pt x="137" y="56"/>
                <a:pt x="136" y="55"/>
              </a:cubicBezTo>
              <a:cubicBezTo>
                <a:pt x="135" y="54"/>
                <a:pt x="133" y="51"/>
                <a:pt x="132" y="49"/>
              </a:cubicBezTo>
              <a:cubicBezTo>
                <a:pt x="131" y="47"/>
                <a:pt x="130" y="43"/>
                <a:pt x="128" y="40"/>
              </a:cubicBezTo>
              <a:cubicBezTo>
                <a:pt x="126" y="37"/>
                <a:pt x="121" y="33"/>
                <a:pt x="119" y="31"/>
              </a:cubicBezTo>
              <a:cubicBezTo>
                <a:pt x="117" y="29"/>
                <a:pt x="115" y="28"/>
                <a:pt x="114" y="27"/>
              </a:cubicBezTo>
              <a:cubicBezTo>
                <a:pt x="113" y="26"/>
                <a:pt x="113" y="27"/>
                <a:pt x="112" y="26"/>
              </a:cubicBezTo>
              <a:cubicBezTo>
                <a:pt x="111" y="25"/>
                <a:pt x="110" y="23"/>
                <a:pt x="109" y="22"/>
              </a:cubicBezTo>
              <a:cubicBezTo>
                <a:pt x="108" y="21"/>
                <a:pt x="108" y="22"/>
                <a:pt x="104" y="19"/>
              </a:cubicBezTo>
              <a:cubicBezTo>
                <a:pt x="100" y="16"/>
                <a:pt x="90" y="6"/>
                <a:pt x="86" y="2"/>
              </a:cubicBezTo>
              <a:close/>
            </a:path>
          </a:pathLst>
        </a:custGeom>
        <a:solidFill>
          <a:srgbClr val="FCD5B5"/>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11</xdr:col>
      <xdr:colOff>117475</xdr:colOff>
      <xdr:row>6</xdr:row>
      <xdr:rowOff>22225</xdr:rowOff>
    </xdr:from>
    <xdr:to>
      <xdr:col>13</xdr:col>
      <xdr:colOff>517525</xdr:colOff>
      <xdr:row>10</xdr:row>
      <xdr:rowOff>98547</xdr:rowOff>
    </xdr:to>
    <xdr:sp macro="" textlink="">
      <xdr:nvSpPr>
        <xdr:cNvPr id="60" name="Text Box 59">
          <a:extLst>
            <a:ext uri="{FF2B5EF4-FFF2-40B4-BE49-F238E27FC236}">
              <a16:creationId xmlns:a16="http://schemas.microsoft.com/office/drawing/2014/main" id="{8932AA4D-95DA-42BA-98AC-1C68FEFBA381}"/>
            </a:ext>
          </a:extLst>
        </xdr:cNvPr>
        <xdr:cNvSpPr txBox="1">
          <a:spLocks noChangeArrowheads="1"/>
        </xdr:cNvSpPr>
      </xdr:nvSpPr>
      <xdr:spPr bwMode="auto">
        <a:xfrm>
          <a:off x="6756400" y="1127125"/>
          <a:ext cx="1771650" cy="762122"/>
        </a:xfrm>
        <a:prstGeom prst="rect">
          <a:avLst/>
        </a:prstGeom>
        <a:noFill/>
        <a:ln>
          <a:noFill/>
        </a:ln>
      </xdr:spPr>
      <xdr:txBody>
        <a:bodyPr vertOverflow="clip" wrap="square" lIns="91440" tIns="45720" rIns="91440" bIns="45720" anchor="t" upright="1"/>
        <a:lstStyle/>
        <a:p>
          <a:pPr algn="l" rtl="0">
            <a:lnSpc>
              <a:spcPts val="800"/>
            </a:lnSpc>
            <a:defRPr sz="1000"/>
          </a:pPr>
          <a:r>
            <a:rPr lang="ja-JP" altLang="en-US" sz="1000" b="0" i="0" u="none" strike="noStrike" baseline="0">
              <a:solidFill>
                <a:srgbClr val="000000"/>
              </a:solidFill>
              <a:latin typeface="ＭＳ ゴシック"/>
              <a:ea typeface="ＭＳ ゴシック"/>
            </a:rPr>
            <a:t>    香美町</a:t>
          </a:r>
        </a:p>
        <a:p>
          <a:pPr algn="l" rtl="0">
            <a:lnSpc>
              <a:spcPts val="800"/>
            </a:lnSpc>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12</xdr:col>
      <xdr:colOff>476250</xdr:colOff>
      <xdr:row>8</xdr:row>
      <xdr:rowOff>155575</xdr:rowOff>
    </xdr:from>
    <xdr:to>
      <xdr:col>14</xdr:col>
      <xdr:colOff>231684</xdr:colOff>
      <xdr:row>12</xdr:row>
      <xdr:rowOff>79375</xdr:rowOff>
    </xdr:to>
    <xdr:sp macro="" textlink="">
      <xdr:nvSpPr>
        <xdr:cNvPr id="61" name="Text Box 60">
          <a:extLst>
            <a:ext uri="{FF2B5EF4-FFF2-40B4-BE49-F238E27FC236}">
              <a16:creationId xmlns:a16="http://schemas.microsoft.com/office/drawing/2014/main" id="{F8F208A8-1B02-4EA8-98E9-F31D48E945C5}"/>
            </a:ext>
          </a:extLst>
        </xdr:cNvPr>
        <xdr:cNvSpPr txBox="1">
          <a:spLocks noChangeArrowheads="1"/>
        </xdr:cNvSpPr>
      </xdr:nvSpPr>
      <xdr:spPr bwMode="auto">
        <a:xfrm>
          <a:off x="7800975" y="1603375"/>
          <a:ext cx="1127034" cy="6096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豊岡市</a:t>
          </a:r>
        </a:p>
      </xdr:txBody>
    </xdr:sp>
    <xdr:clientData/>
  </xdr:twoCellAnchor>
  <xdr:twoCellAnchor>
    <xdr:from>
      <xdr:col>11</xdr:col>
      <xdr:colOff>676275</xdr:colOff>
      <xdr:row>16</xdr:row>
      <xdr:rowOff>19050</xdr:rowOff>
    </xdr:from>
    <xdr:to>
      <xdr:col>12</xdr:col>
      <xdr:colOff>676275</xdr:colOff>
      <xdr:row>18</xdr:row>
      <xdr:rowOff>0</xdr:rowOff>
    </xdr:to>
    <xdr:sp macro="" textlink="">
      <xdr:nvSpPr>
        <xdr:cNvPr id="62" name="Text Box 61">
          <a:extLst>
            <a:ext uri="{FF2B5EF4-FFF2-40B4-BE49-F238E27FC236}">
              <a16:creationId xmlns:a16="http://schemas.microsoft.com/office/drawing/2014/main" id="{BCA0BD16-B7C4-49A4-BF82-55A7768C2C43}"/>
            </a:ext>
          </a:extLst>
        </xdr:cNvPr>
        <xdr:cNvSpPr txBox="1">
          <a:spLocks noChangeArrowheads="1"/>
        </xdr:cNvSpPr>
      </xdr:nvSpPr>
      <xdr:spPr bwMode="auto">
        <a:xfrm>
          <a:off x="7315200" y="2838450"/>
          <a:ext cx="685800" cy="3238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養父市</a:t>
          </a:r>
        </a:p>
      </xdr:txBody>
    </xdr:sp>
    <xdr:clientData/>
  </xdr:twoCellAnchor>
  <xdr:twoCellAnchor>
    <xdr:from>
      <xdr:col>13</xdr:col>
      <xdr:colOff>101600</xdr:colOff>
      <xdr:row>18</xdr:row>
      <xdr:rowOff>136525</xdr:rowOff>
    </xdr:from>
    <xdr:to>
      <xdr:col>14</xdr:col>
      <xdr:colOff>247661</xdr:colOff>
      <xdr:row>20</xdr:row>
      <xdr:rowOff>117475</xdr:rowOff>
    </xdr:to>
    <xdr:sp macro="" textlink="">
      <xdr:nvSpPr>
        <xdr:cNvPr id="63" name="Text Box 62">
          <a:extLst>
            <a:ext uri="{FF2B5EF4-FFF2-40B4-BE49-F238E27FC236}">
              <a16:creationId xmlns:a16="http://schemas.microsoft.com/office/drawing/2014/main" id="{E9868758-72B2-4B08-B89B-1B5B024A668B}"/>
            </a:ext>
          </a:extLst>
        </xdr:cNvPr>
        <xdr:cNvSpPr txBox="1">
          <a:spLocks noChangeArrowheads="1"/>
        </xdr:cNvSpPr>
      </xdr:nvSpPr>
      <xdr:spPr bwMode="auto">
        <a:xfrm>
          <a:off x="8112125" y="3298825"/>
          <a:ext cx="831861" cy="3238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  朝来市</a:t>
          </a:r>
        </a:p>
      </xdr:txBody>
    </xdr:sp>
    <xdr:clientData/>
  </xdr:twoCellAnchor>
  <xdr:twoCellAnchor>
    <xdr:from>
      <xdr:col>10</xdr:col>
      <xdr:colOff>368300</xdr:colOff>
      <xdr:row>23</xdr:row>
      <xdr:rowOff>136525</xdr:rowOff>
    </xdr:from>
    <xdr:to>
      <xdr:col>11</xdr:col>
      <xdr:colOff>457211</xdr:colOff>
      <xdr:row>25</xdr:row>
      <xdr:rowOff>155840</xdr:rowOff>
    </xdr:to>
    <xdr:sp macro="" textlink="">
      <xdr:nvSpPr>
        <xdr:cNvPr id="64" name="Text Box 63">
          <a:extLst>
            <a:ext uri="{FF2B5EF4-FFF2-40B4-BE49-F238E27FC236}">
              <a16:creationId xmlns:a16="http://schemas.microsoft.com/office/drawing/2014/main" id="{897E97B6-A1AD-4A0F-9AC9-D440B2DC76DB}"/>
            </a:ext>
          </a:extLst>
        </xdr:cNvPr>
        <xdr:cNvSpPr txBox="1">
          <a:spLocks noChangeArrowheads="1"/>
        </xdr:cNvSpPr>
      </xdr:nvSpPr>
      <xdr:spPr bwMode="auto">
        <a:xfrm>
          <a:off x="6321425" y="4156075"/>
          <a:ext cx="774711" cy="36221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宍粟市</a:t>
          </a:r>
        </a:p>
      </xdr:txBody>
    </xdr:sp>
    <xdr:clientData/>
  </xdr:twoCellAnchor>
  <xdr:twoCellAnchor>
    <xdr:from>
      <xdr:col>7</xdr:col>
      <xdr:colOff>209550</xdr:colOff>
      <xdr:row>1</xdr:row>
      <xdr:rowOff>76199</xdr:rowOff>
    </xdr:from>
    <xdr:to>
      <xdr:col>12</xdr:col>
      <xdr:colOff>438150</xdr:colOff>
      <xdr:row>3</xdr:row>
      <xdr:rowOff>76199</xdr:rowOff>
    </xdr:to>
    <xdr:sp macro="" textlink="">
      <xdr:nvSpPr>
        <xdr:cNvPr id="65" name="AutoShape 64">
          <a:extLst>
            <a:ext uri="{FF2B5EF4-FFF2-40B4-BE49-F238E27FC236}">
              <a16:creationId xmlns:a16="http://schemas.microsoft.com/office/drawing/2014/main" id="{3C72F2B9-B01D-42B0-9E84-ACBB8CC433E0}"/>
            </a:ext>
          </a:extLst>
        </xdr:cNvPr>
        <xdr:cNvSpPr>
          <a:spLocks noChangeArrowheads="1"/>
        </xdr:cNvSpPr>
      </xdr:nvSpPr>
      <xdr:spPr bwMode="auto">
        <a:xfrm>
          <a:off x="4105275" y="247649"/>
          <a:ext cx="3657600" cy="40957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ゴシック"/>
              <a:ea typeface="ＭＳ ゴシック"/>
            </a:rPr>
            <a:t>世帯数増減率</a:t>
          </a:r>
          <a:r>
            <a:rPr lang="ja-JP" altLang="en-US" sz="1100" b="0" i="0" u="none" strike="noStrike" baseline="0">
              <a:solidFill>
                <a:srgbClr val="000000"/>
              </a:solidFill>
              <a:latin typeface="ＭＳ ゴシック"/>
              <a:ea typeface="ＭＳ ゴシック"/>
            </a:rPr>
            <a:t>(20</a:t>
          </a:r>
          <a:r>
            <a:rPr lang="en-US" altLang="ja-JP" sz="1100" b="0" i="0" u="none" strike="noStrike" baseline="0">
              <a:solidFill>
                <a:srgbClr val="000000"/>
              </a:solidFill>
              <a:latin typeface="ＭＳ ゴシック"/>
              <a:ea typeface="ＭＳ ゴシック"/>
            </a:rPr>
            <a:t>15</a:t>
          </a:r>
          <a:r>
            <a:rPr lang="ja-JP" altLang="en-US" sz="1100" b="0" i="0" u="none" strike="noStrike" baseline="0">
              <a:solidFill>
                <a:srgbClr val="000000"/>
              </a:solidFill>
              <a:latin typeface="ＭＳ ゴシック"/>
              <a:ea typeface="ＭＳ ゴシック"/>
            </a:rPr>
            <a:t>年－20</a:t>
          </a:r>
          <a:r>
            <a:rPr lang="en-US" altLang="ja-JP" sz="1100" b="0" i="0" u="none" strike="noStrike" baseline="0">
              <a:solidFill>
                <a:srgbClr val="000000"/>
              </a:solidFill>
              <a:latin typeface="ＭＳ ゴシック"/>
              <a:ea typeface="ＭＳ ゴシック"/>
            </a:rPr>
            <a:t>20</a:t>
          </a:r>
          <a:r>
            <a:rPr lang="ja-JP" altLang="en-US" sz="1100" b="0" i="0" u="none" strike="noStrike" baseline="0">
              <a:solidFill>
                <a:srgbClr val="000000"/>
              </a:solidFill>
              <a:latin typeface="ＭＳ ゴシック"/>
              <a:ea typeface="ＭＳ ゴシック"/>
            </a:rPr>
            <a:t>年)</a:t>
          </a:r>
        </a:p>
      </xdr:txBody>
    </xdr:sp>
    <xdr:clientData/>
  </xdr:twoCellAnchor>
  <xdr:twoCellAnchor>
    <xdr:from>
      <xdr:col>9</xdr:col>
      <xdr:colOff>542925</xdr:colOff>
      <xdr:row>31</xdr:row>
      <xdr:rowOff>152400</xdr:rowOff>
    </xdr:from>
    <xdr:to>
      <xdr:col>11</xdr:col>
      <xdr:colOff>142875</xdr:colOff>
      <xdr:row>42</xdr:row>
      <xdr:rowOff>123825</xdr:rowOff>
    </xdr:to>
    <xdr:sp macro="" textlink="">
      <xdr:nvSpPr>
        <xdr:cNvPr id="66" name="Freeform 65">
          <a:extLst>
            <a:ext uri="{FF2B5EF4-FFF2-40B4-BE49-F238E27FC236}">
              <a16:creationId xmlns:a16="http://schemas.microsoft.com/office/drawing/2014/main" id="{922D622F-3641-4F4C-84BF-EB4FD24E8D42}"/>
            </a:ext>
          </a:extLst>
        </xdr:cNvPr>
        <xdr:cNvSpPr>
          <a:spLocks/>
        </xdr:cNvSpPr>
      </xdr:nvSpPr>
      <xdr:spPr bwMode="auto">
        <a:xfrm>
          <a:off x="5810250" y="5543550"/>
          <a:ext cx="971550" cy="1857375"/>
        </a:xfrm>
        <a:custGeom>
          <a:avLst/>
          <a:gdLst>
            <a:gd name="T0" fmla="*/ 2147483646 w 102"/>
            <a:gd name="T1" fmla="*/ 2147483646 h 195"/>
            <a:gd name="T2" fmla="*/ 2147483646 w 102"/>
            <a:gd name="T3" fmla="*/ 2147483646 h 195"/>
            <a:gd name="T4" fmla="*/ 2147483646 w 102"/>
            <a:gd name="T5" fmla="*/ 2147483646 h 195"/>
            <a:gd name="T6" fmla="*/ 2147483646 w 102"/>
            <a:gd name="T7" fmla="*/ 2147483646 h 195"/>
            <a:gd name="T8" fmla="*/ 2147483646 w 102"/>
            <a:gd name="T9" fmla="*/ 2147483646 h 195"/>
            <a:gd name="T10" fmla="*/ 2147483646 w 102"/>
            <a:gd name="T11" fmla="*/ 2147483646 h 195"/>
            <a:gd name="T12" fmla="*/ 2147483646 w 102"/>
            <a:gd name="T13" fmla="*/ 2147483646 h 195"/>
            <a:gd name="T14" fmla="*/ 2147483646 w 102"/>
            <a:gd name="T15" fmla="*/ 2147483646 h 195"/>
            <a:gd name="T16" fmla="*/ 2147483646 w 102"/>
            <a:gd name="T17" fmla="*/ 2147483646 h 195"/>
            <a:gd name="T18" fmla="*/ 2147483646 w 102"/>
            <a:gd name="T19" fmla="*/ 2147483646 h 195"/>
            <a:gd name="T20" fmla="*/ 2147483646 w 102"/>
            <a:gd name="T21" fmla="*/ 2147483646 h 195"/>
            <a:gd name="T22" fmla="*/ 2147483646 w 102"/>
            <a:gd name="T23" fmla="*/ 2147483646 h 195"/>
            <a:gd name="T24" fmla="*/ 2147483646 w 102"/>
            <a:gd name="T25" fmla="*/ 2147483646 h 195"/>
            <a:gd name="T26" fmla="*/ 2147483646 w 102"/>
            <a:gd name="T27" fmla="*/ 2147483646 h 195"/>
            <a:gd name="T28" fmla="*/ 2147483646 w 102"/>
            <a:gd name="T29" fmla="*/ 2147483646 h 195"/>
            <a:gd name="T30" fmla="*/ 2147483646 w 102"/>
            <a:gd name="T31" fmla="*/ 2147483646 h 195"/>
            <a:gd name="T32" fmla="*/ 2147483646 w 102"/>
            <a:gd name="T33" fmla="*/ 2147483646 h 195"/>
            <a:gd name="T34" fmla="*/ 2147483646 w 102"/>
            <a:gd name="T35" fmla="*/ 2147483646 h 195"/>
            <a:gd name="T36" fmla="*/ 2147483646 w 102"/>
            <a:gd name="T37" fmla="*/ 2147483646 h 195"/>
            <a:gd name="T38" fmla="*/ 2147483646 w 102"/>
            <a:gd name="T39" fmla="*/ 2147483646 h 195"/>
            <a:gd name="T40" fmla="*/ 2147483646 w 102"/>
            <a:gd name="T41" fmla="*/ 2147483646 h 195"/>
            <a:gd name="T42" fmla="*/ 2147483646 w 102"/>
            <a:gd name="T43" fmla="*/ 2147483646 h 195"/>
            <a:gd name="T44" fmla="*/ 2147483646 w 102"/>
            <a:gd name="T45" fmla="*/ 2147483646 h 195"/>
            <a:gd name="T46" fmla="*/ 2147483646 w 102"/>
            <a:gd name="T47" fmla="*/ 2147483646 h 195"/>
            <a:gd name="T48" fmla="*/ 2147483646 w 102"/>
            <a:gd name="T49" fmla="*/ 2147483646 h 195"/>
            <a:gd name="T50" fmla="*/ 2147483646 w 102"/>
            <a:gd name="T51" fmla="*/ 2147483646 h 195"/>
            <a:gd name="T52" fmla="*/ 2147483646 w 102"/>
            <a:gd name="T53" fmla="*/ 2147483646 h 195"/>
            <a:gd name="T54" fmla="*/ 2147483646 w 102"/>
            <a:gd name="T55" fmla="*/ 2147483646 h 195"/>
            <a:gd name="T56" fmla="*/ 2147483646 w 102"/>
            <a:gd name="T57" fmla="*/ 2147483646 h 195"/>
            <a:gd name="T58" fmla="*/ 2147483646 w 102"/>
            <a:gd name="T59" fmla="*/ 2147483646 h 195"/>
            <a:gd name="T60" fmla="*/ 2147483646 w 102"/>
            <a:gd name="T61" fmla="*/ 2147483646 h 195"/>
            <a:gd name="T62" fmla="*/ 2147483646 w 102"/>
            <a:gd name="T63" fmla="*/ 2147483646 h 195"/>
            <a:gd name="T64" fmla="*/ 2147483646 w 102"/>
            <a:gd name="T65" fmla="*/ 2147483646 h 195"/>
            <a:gd name="T66" fmla="*/ 2147483646 w 102"/>
            <a:gd name="T67" fmla="*/ 2147483646 h 195"/>
            <a:gd name="T68" fmla="*/ 2147483646 w 102"/>
            <a:gd name="T69" fmla="*/ 2147483646 h 195"/>
            <a:gd name="T70" fmla="*/ 2147483646 w 102"/>
            <a:gd name="T71" fmla="*/ 2147483646 h 195"/>
            <a:gd name="T72" fmla="*/ 2147483646 w 102"/>
            <a:gd name="T73" fmla="*/ 2147483646 h 195"/>
            <a:gd name="T74" fmla="*/ 2147483646 w 102"/>
            <a:gd name="T75" fmla="*/ 2147483646 h 195"/>
            <a:gd name="T76" fmla="*/ 2147483646 w 102"/>
            <a:gd name="T77" fmla="*/ 2147483646 h 195"/>
            <a:gd name="T78" fmla="*/ 2147483646 w 102"/>
            <a:gd name="T79" fmla="*/ 2147483646 h 195"/>
            <a:gd name="T80" fmla="*/ 2147483646 w 102"/>
            <a:gd name="T81" fmla="*/ 2147483646 h 195"/>
            <a:gd name="T82" fmla="*/ 2147483646 w 102"/>
            <a:gd name="T83" fmla="*/ 2147483646 h 195"/>
            <a:gd name="T84" fmla="*/ 2147483646 w 102"/>
            <a:gd name="T85" fmla="*/ 2147483646 h 195"/>
            <a:gd name="T86" fmla="*/ 2147483646 w 102"/>
            <a:gd name="T87" fmla="*/ 2147483646 h 195"/>
            <a:gd name="T88" fmla="*/ 2147483646 w 102"/>
            <a:gd name="T89" fmla="*/ 2147483646 h 195"/>
            <a:gd name="T90" fmla="*/ 2147483646 w 102"/>
            <a:gd name="T91" fmla="*/ 2147483646 h 195"/>
            <a:gd name="T92" fmla="*/ 2147483646 w 102"/>
            <a:gd name="T93" fmla="*/ 2147483646 h 195"/>
            <a:gd name="T94" fmla="*/ 2147483646 w 102"/>
            <a:gd name="T95" fmla="*/ 2147483646 h 195"/>
            <a:gd name="T96" fmla="*/ 2147483646 w 102"/>
            <a:gd name="T97" fmla="*/ 2147483646 h 195"/>
            <a:gd name="T98" fmla="*/ 2147483646 w 102"/>
            <a:gd name="T99" fmla="*/ 0 h 195"/>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2" h="195">
              <a:moveTo>
                <a:pt x="39" y="0"/>
              </a:moveTo>
              <a:cubicBezTo>
                <a:pt x="38" y="0"/>
                <a:pt x="37" y="3"/>
                <a:pt x="36" y="5"/>
              </a:cubicBezTo>
              <a:cubicBezTo>
                <a:pt x="35" y="7"/>
                <a:pt x="33" y="9"/>
                <a:pt x="32" y="11"/>
              </a:cubicBezTo>
              <a:cubicBezTo>
                <a:pt x="31" y="13"/>
                <a:pt x="29" y="14"/>
                <a:pt x="29" y="15"/>
              </a:cubicBezTo>
              <a:cubicBezTo>
                <a:pt x="29" y="16"/>
                <a:pt x="31" y="17"/>
                <a:pt x="30" y="19"/>
              </a:cubicBezTo>
              <a:cubicBezTo>
                <a:pt x="29" y="21"/>
                <a:pt x="27" y="24"/>
                <a:pt x="26" y="25"/>
              </a:cubicBezTo>
              <a:cubicBezTo>
                <a:pt x="25" y="26"/>
                <a:pt x="24" y="27"/>
                <a:pt x="23" y="28"/>
              </a:cubicBezTo>
              <a:cubicBezTo>
                <a:pt x="22" y="29"/>
                <a:pt x="20" y="28"/>
                <a:pt x="18" y="28"/>
              </a:cubicBezTo>
              <a:cubicBezTo>
                <a:pt x="16" y="28"/>
                <a:pt x="12" y="29"/>
                <a:pt x="10" y="30"/>
              </a:cubicBezTo>
              <a:cubicBezTo>
                <a:pt x="8" y="31"/>
                <a:pt x="8" y="32"/>
                <a:pt x="7" y="33"/>
              </a:cubicBezTo>
              <a:cubicBezTo>
                <a:pt x="6" y="34"/>
                <a:pt x="3" y="37"/>
                <a:pt x="2" y="39"/>
              </a:cubicBezTo>
              <a:cubicBezTo>
                <a:pt x="1" y="41"/>
                <a:pt x="0" y="43"/>
                <a:pt x="1" y="45"/>
              </a:cubicBezTo>
              <a:cubicBezTo>
                <a:pt x="2" y="47"/>
                <a:pt x="5" y="48"/>
                <a:pt x="6" y="49"/>
              </a:cubicBezTo>
              <a:cubicBezTo>
                <a:pt x="7" y="50"/>
                <a:pt x="9" y="50"/>
                <a:pt x="10" y="51"/>
              </a:cubicBezTo>
              <a:cubicBezTo>
                <a:pt x="11" y="52"/>
                <a:pt x="11" y="53"/>
                <a:pt x="12" y="55"/>
              </a:cubicBezTo>
              <a:cubicBezTo>
                <a:pt x="13" y="57"/>
                <a:pt x="14" y="60"/>
                <a:pt x="14" y="62"/>
              </a:cubicBezTo>
              <a:cubicBezTo>
                <a:pt x="14" y="64"/>
                <a:pt x="12" y="68"/>
                <a:pt x="12" y="70"/>
              </a:cubicBezTo>
              <a:cubicBezTo>
                <a:pt x="12" y="72"/>
                <a:pt x="11" y="74"/>
                <a:pt x="12" y="74"/>
              </a:cubicBezTo>
              <a:cubicBezTo>
                <a:pt x="13" y="74"/>
                <a:pt x="19" y="73"/>
                <a:pt x="21" y="73"/>
              </a:cubicBezTo>
              <a:cubicBezTo>
                <a:pt x="23" y="73"/>
                <a:pt x="24" y="73"/>
                <a:pt x="25" y="72"/>
              </a:cubicBezTo>
              <a:cubicBezTo>
                <a:pt x="26" y="71"/>
                <a:pt x="26" y="69"/>
                <a:pt x="27" y="68"/>
              </a:cubicBezTo>
              <a:cubicBezTo>
                <a:pt x="28" y="67"/>
                <a:pt x="29" y="65"/>
                <a:pt x="30" y="65"/>
              </a:cubicBezTo>
              <a:cubicBezTo>
                <a:pt x="31" y="65"/>
                <a:pt x="34" y="64"/>
                <a:pt x="34" y="65"/>
              </a:cubicBezTo>
              <a:cubicBezTo>
                <a:pt x="34" y="66"/>
                <a:pt x="31" y="68"/>
                <a:pt x="32" y="71"/>
              </a:cubicBezTo>
              <a:cubicBezTo>
                <a:pt x="33" y="74"/>
                <a:pt x="37" y="81"/>
                <a:pt x="38" y="83"/>
              </a:cubicBezTo>
              <a:cubicBezTo>
                <a:pt x="39" y="85"/>
                <a:pt x="40" y="83"/>
                <a:pt x="39" y="85"/>
              </a:cubicBezTo>
              <a:cubicBezTo>
                <a:pt x="38" y="87"/>
                <a:pt x="35" y="94"/>
                <a:pt x="33" y="98"/>
              </a:cubicBezTo>
              <a:cubicBezTo>
                <a:pt x="31" y="102"/>
                <a:pt x="29" y="106"/>
                <a:pt x="27" y="108"/>
              </a:cubicBezTo>
              <a:cubicBezTo>
                <a:pt x="25" y="110"/>
                <a:pt x="23" y="110"/>
                <a:pt x="22" y="111"/>
              </a:cubicBezTo>
              <a:cubicBezTo>
                <a:pt x="21" y="112"/>
                <a:pt x="19" y="113"/>
                <a:pt x="19" y="114"/>
              </a:cubicBezTo>
              <a:cubicBezTo>
                <a:pt x="19" y="115"/>
                <a:pt x="18" y="117"/>
                <a:pt x="19" y="118"/>
              </a:cubicBezTo>
              <a:cubicBezTo>
                <a:pt x="20" y="119"/>
                <a:pt x="22" y="119"/>
                <a:pt x="23" y="121"/>
              </a:cubicBezTo>
              <a:cubicBezTo>
                <a:pt x="24" y="123"/>
                <a:pt x="26" y="127"/>
                <a:pt x="27" y="129"/>
              </a:cubicBezTo>
              <a:cubicBezTo>
                <a:pt x="28" y="131"/>
                <a:pt x="26" y="134"/>
                <a:pt x="28" y="136"/>
              </a:cubicBezTo>
              <a:cubicBezTo>
                <a:pt x="30" y="138"/>
                <a:pt x="37" y="139"/>
                <a:pt x="39" y="140"/>
              </a:cubicBezTo>
              <a:cubicBezTo>
                <a:pt x="41" y="141"/>
                <a:pt x="41" y="144"/>
                <a:pt x="41" y="145"/>
              </a:cubicBezTo>
              <a:cubicBezTo>
                <a:pt x="41" y="146"/>
                <a:pt x="43" y="147"/>
                <a:pt x="42" y="149"/>
              </a:cubicBezTo>
              <a:cubicBezTo>
                <a:pt x="41" y="151"/>
                <a:pt x="38" y="156"/>
                <a:pt x="37" y="159"/>
              </a:cubicBezTo>
              <a:cubicBezTo>
                <a:pt x="36" y="162"/>
                <a:pt x="37" y="168"/>
                <a:pt x="37" y="170"/>
              </a:cubicBezTo>
              <a:cubicBezTo>
                <a:pt x="37" y="172"/>
                <a:pt x="39" y="173"/>
                <a:pt x="38" y="174"/>
              </a:cubicBezTo>
              <a:cubicBezTo>
                <a:pt x="37" y="175"/>
                <a:pt x="31" y="176"/>
                <a:pt x="29" y="178"/>
              </a:cubicBezTo>
              <a:cubicBezTo>
                <a:pt x="27" y="180"/>
                <a:pt x="23" y="182"/>
                <a:pt x="22" y="184"/>
              </a:cubicBezTo>
              <a:cubicBezTo>
                <a:pt x="21" y="186"/>
                <a:pt x="22" y="187"/>
                <a:pt x="22" y="188"/>
              </a:cubicBezTo>
              <a:cubicBezTo>
                <a:pt x="22" y="189"/>
                <a:pt x="21" y="193"/>
                <a:pt x="22" y="193"/>
              </a:cubicBezTo>
              <a:cubicBezTo>
                <a:pt x="23" y="193"/>
                <a:pt x="25" y="191"/>
                <a:pt x="26" y="190"/>
              </a:cubicBezTo>
              <a:cubicBezTo>
                <a:pt x="27" y="189"/>
                <a:pt x="26" y="187"/>
                <a:pt x="27" y="186"/>
              </a:cubicBezTo>
              <a:cubicBezTo>
                <a:pt x="28" y="185"/>
                <a:pt x="31" y="185"/>
                <a:pt x="32" y="184"/>
              </a:cubicBezTo>
              <a:cubicBezTo>
                <a:pt x="33" y="183"/>
                <a:pt x="35" y="181"/>
                <a:pt x="36" y="181"/>
              </a:cubicBezTo>
              <a:cubicBezTo>
                <a:pt x="37" y="181"/>
                <a:pt x="38" y="184"/>
                <a:pt x="39" y="185"/>
              </a:cubicBezTo>
              <a:cubicBezTo>
                <a:pt x="40" y="186"/>
                <a:pt x="39" y="189"/>
                <a:pt x="40" y="190"/>
              </a:cubicBezTo>
              <a:cubicBezTo>
                <a:pt x="41" y="191"/>
                <a:pt x="44" y="190"/>
                <a:pt x="46" y="189"/>
              </a:cubicBezTo>
              <a:cubicBezTo>
                <a:pt x="48" y="188"/>
                <a:pt x="49" y="185"/>
                <a:pt x="51" y="183"/>
              </a:cubicBezTo>
              <a:cubicBezTo>
                <a:pt x="53" y="181"/>
                <a:pt x="55" y="178"/>
                <a:pt x="56" y="178"/>
              </a:cubicBezTo>
              <a:cubicBezTo>
                <a:pt x="57" y="178"/>
                <a:pt x="59" y="181"/>
                <a:pt x="60" y="182"/>
              </a:cubicBezTo>
              <a:cubicBezTo>
                <a:pt x="61" y="183"/>
                <a:pt x="63" y="184"/>
                <a:pt x="64" y="184"/>
              </a:cubicBezTo>
              <a:cubicBezTo>
                <a:pt x="65" y="184"/>
                <a:pt x="68" y="184"/>
                <a:pt x="69" y="185"/>
              </a:cubicBezTo>
              <a:cubicBezTo>
                <a:pt x="70" y="186"/>
                <a:pt x="71" y="189"/>
                <a:pt x="72" y="190"/>
              </a:cubicBezTo>
              <a:cubicBezTo>
                <a:pt x="73" y="191"/>
                <a:pt x="76" y="195"/>
                <a:pt x="78" y="194"/>
              </a:cubicBezTo>
              <a:cubicBezTo>
                <a:pt x="80" y="193"/>
                <a:pt x="81" y="187"/>
                <a:pt x="82" y="184"/>
              </a:cubicBezTo>
              <a:cubicBezTo>
                <a:pt x="83" y="181"/>
                <a:pt x="83" y="177"/>
                <a:pt x="83" y="175"/>
              </a:cubicBezTo>
              <a:cubicBezTo>
                <a:pt x="83" y="173"/>
                <a:pt x="84" y="171"/>
                <a:pt x="83" y="169"/>
              </a:cubicBezTo>
              <a:cubicBezTo>
                <a:pt x="82" y="167"/>
                <a:pt x="81" y="165"/>
                <a:pt x="80" y="163"/>
              </a:cubicBezTo>
              <a:cubicBezTo>
                <a:pt x="79" y="161"/>
                <a:pt x="76" y="160"/>
                <a:pt x="75" y="159"/>
              </a:cubicBezTo>
              <a:cubicBezTo>
                <a:pt x="74" y="158"/>
                <a:pt x="72" y="159"/>
                <a:pt x="71" y="158"/>
              </a:cubicBezTo>
              <a:cubicBezTo>
                <a:pt x="70" y="157"/>
                <a:pt x="71" y="154"/>
                <a:pt x="71" y="152"/>
              </a:cubicBezTo>
              <a:cubicBezTo>
                <a:pt x="71" y="150"/>
                <a:pt x="71" y="149"/>
                <a:pt x="72" y="147"/>
              </a:cubicBezTo>
              <a:cubicBezTo>
                <a:pt x="73" y="145"/>
                <a:pt x="74" y="141"/>
                <a:pt x="76" y="139"/>
              </a:cubicBezTo>
              <a:cubicBezTo>
                <a:pt x="78" y="137"/>
                <a:pt x="81" y="134"/>
                <a:pt x="82" y="132"/>
              </a:cubicBezTo>
              <a:cubicBezTo>
                <a:pt x="83" y="130"/>
                <a:pt x="84" y="128"/>
                <a:pt x="85" y="126"/>
              </a:cubicBezTo>
              <a:cubicBezTo>
                <a:pt x="86" y="124"/>
                <a:pt x="88" y="124"/>
                <a:pt x="89" y="122"/>
              </a:cubicBezTo>
              <a:cubicBezTo>
                <a:pt x="90" y="120"/>
                <a:pt x="90" y="117"/>
                <a:pt x="91" y="115"/>
              </a:cubicBezTo>
              <a:cubicBezTo>
                <a:pt x="92" y="113"/>
                <a:pt x="93" y="113"/>
                <a:pt x="94" y="112"/>
              </a:cubicBezTo>
              <a:cubicBezTo>
                <a:pt x="95" y="111"/>
                <a:pt x="95" y="109"/>
                <a:pt x="95" y="108"/>
              </a:cubicBezTo>
              <a:cubicBezTo>
                <a:pt x="95" y="107"/>
                <a:pt x="96" y="105"/>
                <a:pt x="97" y="104"/>
              </a:cubicBezTo>
              <a:cubicBezTo>
                <a:pt x="98" y="103"/>
                <a:pt x="100" y="101"/>
                <a:pt x="101" y="100"/>
              </a:cubicBezTo>
              <a:cubicBezTo>
                <a:pt x="102" y="99"/>
                <a:pt x="102" y="96"/>
                <a:pt x="101" y="94"/>
              </a:cubicBezTo>
              <a:cubicBezTo>
                <a:pt x="100" y="92"/>
                <a:pt x="96" y="92"/>
                <a:pt x="94" y="90"/>
              </a:cubicBezTo>
              <a:cubicBezTo>
                <a:pt x="92" y="88"/>
                <a:pt x="86" y="87"/>
                <a:pt x="85" y="84"/>
              </a:cubicBezTo>
              <a:cubicBezTo>
                <a:pt x="84" y="81"/>
                <a:pt x="86" y="75"/>
                <a:pt x="86" y="72"/>
              </a:cubicBezTo>
              <a:cubicBezTo>
                <a:pt x="86" y="69"/>
                <a:pt x="87" y="65"/>
                <a:pt x="87" y="63"/>
              </a:cubicBezTo>
              <a:cubicBezTo>
                <a:pt x="87" y="61"/>
                <a:pt x="87" y="60"/>
                <a:pt x="87" y="59"/>
              </a:cubicBezTo>
              <a:cubicBezTo>
                <a:pt x="87" y="58"/>
                <a:pt x="89" y="55"/>
                <a:pt x="89" y="54"/>
              </a:cubicBezTo>
              <a:cubicBezTo>
                <a:pt x="89" y="53"/>
                <a:pt x="90" y="51"/>
                <a:pt x="90" y="50"/>
              </a:cubicBezTo>
              <a:cubicBezTo>
                <a:pt x="90" y="49"/>
                <a:pt x="90" y="48"/>
                <a:pt x="90" y="47"/>
              </a:cubicBezTo>
              <a:cubicBezTo>
                <a:pt x="90" y="46"/>
                <a:pt x="88" y="47"/>
                <a:pt x="88" y="46"/>
              </a:cubicBezTo>
              <a:cubicBezTo>
                <a:pt x="88" y="45"/>
                <a:pt x="88" y="44"/>
                <a:pt x="87" y="43"/>
              </a:cubicBezTo>
              <a:cubicBezTo>
                <a:pt x="86" y="42"/>
                <a:pt x="82" y="43"/>
                <a:pt x="80" y="42"/>
              </a:cubicBezTo>
              <a:cubicBezTo>
                <a:pt x="78" y="41"/>
                <a:pt x="77" y="38"/>
                <a:pt x="77" y="36"/>
              </a:cubicBezTo>
              <a:cubicBezTo>
                <a:pt x="77" y="34"/>
                <a:pt x="78" y="33"/>
                <a:pt x="79" y="32"/>
              </a:cubicBezTo>
              <a:cubicBezTo>
                <a:pt x="80" y="31"/>
                <a:pt x="82" y="28"/>
                <a:pt x="81" y="27"/>
              </a:cubicBezTo>
              <a:cubicBezTo>
                <a:pt x="80" y="26"/>
                <a:pt x="77" y="27"/>
                <a:pt x="75" y="28"/>
              </a:cubicBezTo>
              <a:cubicBezTo>
                <a:pt x="73" y="29"/>
                <a:pt x="73" y="31"/>
                <a:pt x="71" y="31"/>
              </a:cubicBezTo>
              <a:cubicBezTo>
                <a:pt x="69" y="31"/>
                <a:pt x="67" y="30"/>
                <a:pt x="65" y="29"/>
              </a:cubicBezTo>
              <a:cubicBezTo>
                <a:pt x="63" y="28"/>
                <a:pt x="59" y="26"/>
                <a:pt x="57" y="24"/>
              </a:cubicBezTo>
              <a:cubicBezTo>
                <a:pt x="55" y="22"/>
                <a:pt x="54" y="20"/>
                <a:pt x="53" y="18"/>
              </a:cubicBezTo>
              <a:cubicBezTo>
                <a:pt x="52" y="16"/>
                <a:pt x="52" y="14"/>
                <a:pt x="52" y="13"/>
              </a:cubicBezTo>
              <a:cubicBezTo>
                <a:pt x="52" y="12"/>
                <a:pt x="53" y="10"/>
                <a:pt x="53" y="9"/>
              </a:cubicBezTo>
              <a:cubicBezTo>
                <a:pt x="53" y="8"/>
                <a:pt x="53" y="5"/>
                <a:pt x="52" y="4"/>
              </a:cubicBezTo>
              <a:cubicBezTo>
                <a:pt x="51" y="3"/>
                <a:pt x="46" y="6"/>
                <a:pt x="44" y="5"/>
              </a:cubicBezTo>
              <a:cubicBezTo>
                <a:pt x="42" y="4"/>
                <a:pt x="40" y="0"/>
                <a:pt x="39" y="0"/>
              </a:cubicBezTo>
              <a:close/>
            </a:path>
          </a:pathLst>
        </a:custGeom>
        <a:solidFill>
          <a:srgbClr val="FCD5B5"/>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13</xdr:col>
      <xdr:colOff>590550</xdr:colOff>
      <xdr:row>30</xdr:row>
      <xdr:rowOff>47625</xdr:rowOff>
    </xdr:from>
    <xdr:to>
      <xdr:col>15</xdr:col>
      <xdr:colOff>495300</xdr:colOff>
      <xdr:row>35</xdr:row>
      <xdr:rowOff>38100</xdr:rowOff>
    </xdr:to>
    <xdr:sp macro="" textlink="">
      <xdr:nvSpPr>
        <xdr:cNvPr id="67" name="Freeform 66">
          <a:extLst>
            <a:ext uri="{FF2B5EF4-FFF2-40B4-BE49-F238E27FC236}">
              <a16:creationId xmlns:a16="http://schemas.microsoft.com/office/drawing/2014/main" id="{30676865-087F-4632-8C82-1436D7FA6F52}"/>
            </a:ext>
          </a:extLst>
        </xdr:cNvPr>
        <xdr:cNvSpPr>
          <a:spLocks/>
        </xdr:cNvSpPr>
      </xdr:nvSpPr>
      <xdr:spPr bwMode="auto">
        <a:xfrm>
          <a:off x="8601075" y="5267325"/>
          <a:ext cx="1276350" cy="847725"/>
        </a:xfrm>
        <a:custGeom>
          <a:avLst/>
          <a:gdLst>
            <a:gd name="T0" fmla="*/ 2147483646 w 134"/>
            <a:gd name="T1" fmla="*/ 0 h 89"/>
            <a:gd name="T2" fmla="*/ 2147483646 w 134"/>
            <a:gd name="T3" fmla="*/ 2147483646 h 89"/>
            <a:gd name="T4" fmla="*/ 2147483646 w 134"/>
            <a:gd name="T5" fmla="*/ 2147483646 h 89"/>
            <a:gd name="T6" fmla="*/ 2147483646 w 134"/>
            <a:gd name="T7" fmla="*/ 2147483646 h 89"/>
            <a:gd name="T8" fmla="*/ 2147483646 w 134"/>
            <a:gd name="T9" fmla="*/ 2147483646 h 89"/>
            <a:gd name="T10" fmla="*/ 2147483646 w 134"/>
            <a:gd name="T11" fmla="*/ 2147483646 h 89"/>
            <a:gd name="T12" fmla="*/ 2147483646 w 134"/>
            <a:gd name="T13" fmla="*/ 2147483646 h 89"/>
            <a:gd name="T14" fmla="*/ 2147483646 w 134"/>
            <a:gd name="T15" fmla="*/ 2147483646 h 89"/>
            <a:gd name="T16" fmla="*/ 2147483646 w 134"/>
            <a:gd name="T17" fmla="*/ 2147483646 h 89"/>
            <a:gd name="T18" fmla="*/ 2147483646 w 134"/>
            <a:gd name="T19" fmla="*/ 2147483646 h 89"/>
            <a:gd name="T20" fmla="*/ 2147483646 w 134"/>
            <a:gd name="T21" fmla="*/ 2147483646 h 89"/>
            <a:gd name="T22" fmla="*/ 2147483646 w 134"/>
            <a:gd name="T23" fmla="*/ 2147483646 h 89"/>
            <a:gd name="T24" fmla="*/ 2147483646 w 134"/>
            <a:gd name="T25" fmla="*/ 2147483646 h 89"/>
            <a:gd name="T26" fmla="*/ 2147483646 w 134"/>
            <a:gd name="T27" fmla="*/ 2147483646 h 89"/>
            <a:gd name="T28" fmla="*/ 2147483646 w 134"/>
            <a:gd name="T29" fmla="*/ 2147483646 h 89"/>
            <a:gd name="T30" fmla="*/ 2147483646 w 134"/>
            <a:gd name="T31" fmla="*/ 2147483646 h 89"/>
            <a:gd name="T32" fmla="*/ 2147483646 w 134"/>
            <a:gd name="T33" fmla="*/ 2147483646 h 89"/>
            <a:gd name="T34" fmla="*/ 2147483646 w 134"/>
            <a:gd name="T35" fmla="*/ 2147483646 h 89"/>
            <a:gd name="T36" fmla="*/ 2147483646 w 134"/>
            <a:gd name="T37" fmla="*/ 2147483646 h 89"/>
            <a:gd name="T38" fmla="*/ 0 w 134"/>
            <a:gd name="T39" fmla="*/ 2147483646 h 89"/>
            <a:gd name="T40" fmla="*/ 2147483646 w 134"/>
            <a:gd name="T41" fmla="*/ 2147483646 h 89"/>
            <a:gd name="T42" fmla="*/ 2147483646 w 134"/>
            <a:gd name="T43" fmla="*/ 2147483646 h 89"/>
            <a:gd name="T44" fmla="*/ 2147483646 w 134"/>
            <a:gd name="T45" fmla="*/ 2147483646 h 89"/>
            <a:gd name="T46" fmla="*/ 2147483646 w 134"/>
            <a:gd name="T47" fmla="*/ 2147483646 h 89"/>
            <a:gd name="T48" fmla="*/ 2147483646 w 134"/>
            <a:gd name="T49" fmla="*/ 2147483646 h 89"/>
            <a:gd name="T50" fmla="*/ 2147483646 w 134"/>
            <a:gd name="T51" fmla="*/ 2147483646 h 89"/>
            <a:gd name="T52" fmla="*/ 2147483646 w 134"/>
            <a:gd name="T53" fmla="*/ 2147483646 h 89"/>
            <a:gd name="T54" fmla="*/ 2147483646 w 134"/>
            <a:gd name="T55" fmla="*/ 2147483646 h 89"/>
            <a:gd name="T56" fmla="*/ 2147483646 w 134"/>
            <a:gd name="T57" fmla="*/ 2147483646 h 89"/>
            <a:gd name="T58" fmla="*/ 2147483646 w 134"/>
            <a:gd name="T59" fmla="*/ 2147483646 h 89"/>
            <a:gd name="T60" fmla="*/ 2147483646 w 134"/>
            <a:gd name="T61" fmla="*/ 2147483646 h 89"/>
            <a:gd name="T62" fmla="*/ 2147483646 w 134"/>
            <a:gd name="T63" fmla="*/ 2147483646 h 89"/>
            <a:gd name="T64" fmla="*/ 2147483646 w 134"/>
            <a:gd name="T65" fmla="*/ 2147483646 h 89"/>
            <a:gd name="T66" fmla="*/ 2147483646 w 134"/>
            <a:gd name="T67" fmla="*/ 2147483646 h 89"/>
            <a:gd name="T68" fmla="*/ 2147483646 w 134"/>
            <a:gd name="T69" fmla="*/ 2147483646 h 89"/>
            <a:gd name="T70" fmla="*/ 2147483646 w 134"/>
            <a:gd name="T71" fmla="*/ 2147483646 h 89"/>
            <a:gd name="T72" fmla="*/ 2147483646 w 134"/>
            <a:gd name="T73" fmla="*/ 2147483646 h 89"/>
            <a:gd name="T74" fmla="*/ 2147483646 w 134"/>
            <a:gd name="T75" fmla="*/ 2147483646 h 89"/>
            <a:gd name="T76" fmla="*/ 2147483646 w 134"/>
            <a:gd name="T77" fmla="*/ 2147483646 h 89"/>
            <a:gd name="T78" fmla="*/ 2147483646 w 134"/>
            <a:gd name="T79" fmla="*/ 2147483646 h 89"/>
            <a:gd name="T80" fmla="*/ 2147483646 w 134"/>
            <a:gd name="T81" fmla="*/ 2147483646 h 89"/>
            <a:gd name="T82" fmla="*/ 2147483646 w 134"/>
            <a:gd name="T83" fmla="*/ 2147483646 h 89"/>
            <a:gd name="T84" fmla="*/ 2147483646 w 134"/>
            <a:gd name="T85" fmla="*/ 2147483646 h 89"/>
            <a:gd name="T86" fmla="*/ 2147483646 w 134"/>
            <a:gd name="T87" fmla="*/ 2147483646 h 89"/>
            <a:gd name="T88" fmla="*/ 2147483646 w 134"/>
            <a:gd name="T89" fmla="*/ 2147483646 h 89"/>
            <a:gd name="T90" fmla="*/ 2147483646 w 134"/>
            <a:gd name="T91" fmla="*/ 2147483646 h 89"/>
            <a:gd name="T92" fmla="*/ 2147483646 w 134"/>
            <a:gd name="T93" fmla="*/ 2147483646 h 89"/>
            <a:gd name="T94" fmla="*/ 2147483646 w 134"/>
            <a:gd name="T95" fmla="*/ 2147483646 h 89"/>
            <a:gd name="T96" fmla="*/ 2147483646 w 134"/>
            <a:gd name="T97" fmla="*/ 2147483646 h 89"/>
            <a:gd name="T98" fmla="*/ 2147483646 w 134"/>
            <a:gd name="T99" fmla="*/ 2147483646 h 89"/>
            <a:gd name="T100" fmla="*/ 2147483646 w 134"/>
            <a:gd name="T101" fmla="*/ 2147483646 h 89"/>
            <a:gd name="T102" fmla="*/ 2147483646 w 134"/>
            <a:gd name="T103" fmla="*/ 2147483646 h 89"/>
            <a:gd name="T104" fmla="*/ 2147483646 w 134"/>
            <a:gd name="T105" fmla="*/ 0 h 8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34" h="89">
              <a:moveTo>
                <a:pt x="60" y="0"/>
              </a:moveTo>
              <a:cubicBezTo>
                <a:pt x="58" y="0"/>
                <a:pt x="59" y="2"/>
                <a:pt x="59" y="3"/>
              </a:cubicBezTo>
              <a:cubicBezTo>
                <a:pt x="59" y="4"/>
                <a:pt x="59" y="7"/>
                <a:pt x="58" y="8"/>
              </a:cubicBezTo>
              <a:cubicBezTo>
                <a:pt x="57" y="9"/>
                <a:pt x="53" y="8"/>
                <a:pt x="52" y="10"/>
              </a:cubicBezTo>
              <a:cubicBezTo>
                <a:pt x="51" y="12"/>
                <a:pt x="54" y="18"/>
                <a:pt x="54" y="20"/>
              </a:cubicBezTo>
              <a:cubicBezTo>
                <a:pt x="54" y="22"/>
                <a:pt x="55" y="23"/>
                <a:pt x="54" y="24"/>
              </a:cubicBezTo>
              <a:cubicBezTo>
                <a:pt x="53" y="25"/>
                <a:pt x="50" y="26"/>
                <a:pt x="48" y="26"/>
              </a:cubicBezTo>
              <a:cubicBezTo>
                <a:pt x="46" y="26"/>
                <a:pt x="46" y="24"/>
                <a:pt x="44" y="23"/>
              </a:cubicBezTo>
              <a:cubicBezTo>
                <a:pt x="42" y="22"/>
                <a:pt x="39" y="22"/>
                <a:pt x="38" y="23"/>
              </a:cubicBezTo>
              <a:cubicBezTo>
                <a:pt x="37" y="24"/>
                <a:pt x="38" y="27"/>
                <a:pt x="37" y="28"/>
              </a:cubicBezTo>
              <a:cubicBezTo>
                <a:pt x="36" y="29"/>
                <a:pt x="35" y="30"/>
                <a:pt x="34" y="31"/>
              </a:cubicBezTo>
              <a:cubicBezTo>
                <a:pt x="33" y="32"/>
                <a:pt x="34" y="35"/>
                <a:pt x="33" y="37"/>
              </a:cubicBezTo>
              <a:cubicBezTo>
                <a:pt x="32" y="39"/>
                <a:pt x="30" y="39"/>
                <a:pt x="29" y="41"/>
              </a:cubicBezTo>
              <a:cubicBezTo>
                <a:pt x="28" y="43"/>
                <a:pt x="26" y="48"/>
                <a:pt x="25" y="51"/>
              </a:cubicBezTo>
              <a:cubicBezTo>
                <a:pt x="24" y="54"/>
                <a:pt x="22" y="60"/>
                <a:pt x="20" y="62"/>
              </a:cubicBezTo>
              <a:cubicBezTo>
                <a:pt x="18" y="64"/>
                <a:pt x="13" y="65"/>
                <a:pt x="11" y="66"/>
              </a:cubicBezTo>
              <a:cubicBezTo>
                <a:pt x="9" y="67"/>
                <a:pt x="8" y="67"/>
                <a:pt x="7" y="66"/>
              </a:cubicBezTo>
              <a:cubicBezTo>
                <a:pt x="6" y="65"/>
                <a:pt x="5" y="62"/>
                <a:pt x="4" y="62"/>
              </a:cubicBezTo>
              <a:cubicBezTo>
                <a:pt x="3" y="62"/>
                <a:pt x="3" y="64"/>
                <a:pt x="2" y="64"/>
              </a:cubicBezTo>
              <a:cubicBezTo>
                <a:pt x="1" y="64"/>
                <a:pt x="0" y="63"/>
                <a:pt x="0" y="65"/>
              </a:cubicBezTo>
              <a:cubicBezTo>
                <a:pt x="0" y="67"/>
                <a:pt x="0" y="73"/>
                <a:pt x="1" y="75"/>
              </a:cubicBezTo>
              <a:cubicBezTo>
                <a:pt x="2" y="77"/>
                <a:pt x="5" y="78"/>
                <a:pt x="8" y="79"/>
              </a:cubicBezTo>
              <a:cubicBezTo>
                <a:pt x="11" y="80"/>
                <a:pt x="15" y="83"/>
                <a:pt x="18" y="84"/>
              </a:cubicBezTo>
              <a:cubicBezTo>
                <a:pt x="21" y="85"/>
                <a:pt x="24" y="85"/>
                <a:pt x="27" y="85"/>
              </a:cubicBezTo>
              <a:cubicBezTo>
                <a:pt x="30" y="85"/>
                <a:pt x="35" y="84"/>
                <a:pt x="38" y="85"/>
              </a:cubicBezTo>
              <a:cubicBezTo>
                <a:pt x="41" y="86"/>
                <a:pt x="45" y="87"/>
                <a:pt x="47" y="88"/>
              </a:cubicBezTo>
              <a:cubicBezTo>
                <a:pt x="49" y="89"/>
                <a:pt x="49" y="89"/>
                <a:pt x="51" y="89"/>
              </a:cubicBezTo>
              <a:cubicBezTo>
                <a:pt x="53" y="89"/>
                <a:pt x="56" y="87"/>
                <a:pt x="59" y="86"/>
              </a:cubicBezTo>
              <a:cubicBezTo>
                <a:pt x="62" y="85"/>
                <a:pt x="68" y="84"/>
                <a:pt x="71" y="83"/>
              </a:cubicBezTo>
              <a:cubicBezTo>
                <a:pt x="74" y="82"/>
                <a:pt x="77" y="81"/>
                <a:pt x="80" y="81"/>
              </a:cubicBezTo>
              <a:cubicBezTo>
                <a:pt x="83" y="81"/>
                <a:pt x="86" y="82"/>
                <a:pt x="89" y="81"/>
              </a:cubicBezTo>
              <a:cubicBezTo>
                <a:pt x="92" y="80"/>
                <a:pt x="97" y="76"/>
                <a:pt x="99" y="73"/>
              </a:cubicBezTo>
              <a:cubicBezTo>
                <a:pt x="101" y="70"/>
                <a:pt x="98" y="64"/>
                <a:pt x="98" y="61"/>
              </a:cubicBezTo>
              <a:cubicBezTo>
                <a:pt x="98" y="58"/>
                <a:pt x="100" y="57"/>
                <a:pt x="101" y="56"/>
              </a:cubicBezTo>
              <a:cubicBezTo>
                <a:pt x="102" y="55"/>
                <a:pt x="105" y="53"/>
                <a:pt x="106" y="52"/>
              </a:cubicBezTo>
              <a:cubicBezTo>
                <a:pt x="107" y="51"/>
                <a:pt x="109" y="53"/>
                <a:pt x="110" y="51"/>
              </a:cubicBezTo>
              <a:cubicBezTo>
                <a:pt x="111" y="49"/>
                <a:pt x="109" y="45"/>
                <a:pt x="111" y="42"/>
              </a:cubicBezTo>
              <a:cubicBezTo>
                <a:pt x="113" y="39"/>
                <a:pt x="118" y="36"/>
                <a:pt x="121" y="34"/>
              </a:cubicBezTo>
              <a:cubicBezTo>
                <a:pt x="124" y="32"/>
                <a:pt x="129" y="29"/>
                <a:pt x="131" y="27"/>
              </a:cubicBezTo>
              <a:cubicBezTo>
                <a:pt x="133" y="25"/>
                <a:pt x="134" y="21"/>
                <a:pt x="134" y="19"/>
              </a:cubicBezTo>
              <a:cubicBezTo>
                <a:pt x="134" y="17"/>
                <a:pt x="131" y="15"/>
                <a:pt x="129" y="15"/>
              </a:cubicBezTo>
              <a:cubicBezTo>
                <a:pt x="127" y="15"/>
                <a:pt x="126" y="17"/>
                <a:pt x="124" y="18"/>
              </a:cubicBezTo>
              <a:cubicBezTo>
                <a:pt x="122" y="19"/>
                <a:pt x="121" y="20"/>
                <a:pt x="119" y="20"/>
              </a:cubicBezTo>
              <a:cubicBezTo>
                <a:pt x="117" y="20"/>
                <a:pt x="114" y="20"/>
                <a:pt x="113" y="20"/>
              </a:cubicBezTo>
              <a:cubicBezTo>
                <a:pt x="112" y="20"/>
                <a:pt x="112" y="18"/>
                <a:pt x="110" y="17"/>
              </a:cubicBezTo>
              <a:cubicBezTo>
                <a:pt x="108" y="16"/>
                <a:pt x="104" y="15"/>
                <a:pt x="102" y="15"/>
              </a:cubicBezTo>
              <a:cubicBezTo>
                <a:pt x="100" y="15"/>
                <a:pt x="97" y="16"/>
                <a:pt x="96" y="16"/>
              </a:cubicBezTo>
              <a:cubicBezTo>
                <a:pt x="95" y="16"/>
                <a:pt x="94" y="14"/>
                <a:pt x="93" y="13"/>
              </a:cubicBezTo>
              <a:cubicBezTo>
                <a:pt x="92" y="12"/>
                <a:pt x="88" y="8"/>
                <a:pt x="87" y="7"/>
              </a:cubicBezTo>
              <a:cubicBezTo>
                <a:pt x="86" y="6"/>
                <a:pt x="85" y="6"/>
                <a:pt x="84" y="5"/>
              </a:cubicBezTo>
              <a:cubicBezTo>
                <a:pt x="83" y="4"/>
                <a:pt x="80" y="3"/>
                <a:pt x="78" y="3"/>
              </a:cubicBezTo>
              <a:cubicBezTo>
                <a:pt x="76" y="3"/>
                <a:pt x="74" y="3"/>
                <a:pt x="71" y="3"/>
              </a:cubicBezTo>
              <a:cubicBezTo>
                <a:pt x="68" y="3"/>
                <a:pt x="62" y="0"/>
                <a:pt x="60" y="0"/>
              </a:cubicBezTo>
              <a:close/>
            </a:path>
          </a:pathLst>
        </a:custGeom>
        <a:solidFill>
          <a:srgbClr val="FCD5B5"/>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13</xdr:col>
      <xdr:colOff>609600</xdr:colOff>
      <xdr:row>33</xdr:row>
      <xdr:rowOff>28575</xdr:rowOff>
    </xdr:from>
    <xdr:to>
      <xdr:col>15</xdr:col>
      <xdr:colOff>552450</xdr:colOff>
      <xdr:row>39</xdr:row>
      <xdr:rowOff>104775</xdr:rowOff>
    </xdr:to>
    <xdr:sp macro="" textlink="">
      <xdr:nvSpPr>
        <xdr:cNvPr id="68" name="Freeform 67">
          <a:extLst>
            <a:ext uri="{FF2B5EF4-FFF2-40B4-BE49-F238E27FC236}">
              <a16:creationId xmlns:a16="http://schemas.microsoft.com/office/drawing/2014/main" id="{2F2D8D75-146B-49DB-A472-E3B8B140B2F6}"/>
            </a:ext>
          </a:extLst>
        </xdr:cNvPr>
        <xdr:cNvSpPr>
          <a:spLocks/>
        </xdr:cNvSpPr>
      </xdr:nvSpPr>
      <xdr:spPr bwMode="auto">
        <a:xfrm>
          <a:off x="8620125" y="5762625"/>
          <a:ext cx="1314450" cy="1104900"/>
        </a:xfrm>
        <a:custGeom>
          <a:avLst/>
          <a:gdLst>
            <a:gd name="T0" fmla="*/ 2147483646 w 138"/>
            <a:gd name="T1" fmla="*/ 2147483646 h 116"/>
            <a:gd name="T2" fmla="*/ 2147483646 w 138"/>
            <a:gd name="T3" fmla="*/ 2147483646 h 116"/>
            <a:gd name="T4" fmla="*/ 2147483646 w 138"/>
            <a:gd name="T5" fmla="*/ 2147483646 h 116"/>
            <a:gd name="T6" fmla="*/ 2147483646 w 138"/>
            <a:gd name="T7" fmla="*/ 2147483646 h 116"/>
            <a:gd name="T8" fmla="*/ 2147483646 w 138"/>
            <a:gd name="T9" fmla="*/ 2147483646 h 116"/>
            <a:gd name="T10" fmla="*/ 2147483646 w 138"/>
            <a:gd name="T11" fmla="*/ 2147483646 h 116"/>
            <a:gd name="T12" fmla="*/ 2147483646 w 138"/>
            <a:gd name="T13" fmla="*/ 2147483646 h 116"/>
            <a:gd name="T14" fmla="*/ 2147483646 w 138"/>
            <a:gd name="T15" fmla="*/ 2147483646 h 116"/>
            <a:gd name="T16" fmla="*/ 2147483646 w 138"/>
            <a:gd name="T17" fmla="*/ 2147483646 h 116"/>
            <a:gd name="T18" fmla="*/ 2147483646 w 138"/>
            <a:gd name="T19" fmla="*/ 2147483646 h 116"/>
            <a:gd name="T20" fmla="*/ 2147483646 w 138"/>
            <a:gd name="T21" fmla="*/ 2147483646 h 116"/>
            <a:gd name="T22" fmla="*/ 2147483646 w 138"/>
            <a:gd name="T23" fmla="*/ 2147483646 h 116"/>
            <a:gd name="T24" fmla="*/ 0 w 138"/>
            <a:gd name="T25" fmla="*/ 2147483646 h 116"/>
            <a:gd name="T26" fmla="*/ 2147483646 w 138"/>
            <a:gd name="T27" fmla="*/ 2147483646 h 116"/>
            <a:gd name="T28" fmla="*/ 2147483646 w 138"/>
            <a:gd name="T29" fmla="*/ 2147483646 h 116"/>
            <a:gd name="T30" fmla="*/ 2147483646 w 138"/>
            <a:gd name="T31" fmla="*/ 2147483646 h 116"/>
            <a:gd name="T32" fmla="*/ 2147483646 w 138"/>
            <a:gd name="T33" fmla="*/ 2147483646 h 116"/>
            <a:gd name="T34" fmla="*/ 2147483646 w 138"/>
            <a:gd name="T35" fmla="*/ 2147483646 h 116"/>
            <a:gd name="T36" fmla="*/ 2147483646 w 138"/>
            <a:gd name="T37" fmla="*/ 2147483646 h 116"/>
            <a:gd name="T38" fmla="*/ 2147483646 w 138"/>
            <a:gd name="T39" fmla="*/ 2147483646 h 116"/>
            <a:gd name="T40" fmla="*/ 2147483646 w 138"/>
            <a:gd name="T41" fmla="*/ 2147483646 h 116"/>
            <a:gd name="T42" fmla="*/ 2147483646 w 138"/>
            <a:gd name="T43" fmla="*/ 2147483646 h 116"/>
            <a:gd name="T44" fmla="*/ 2147483646 w 138"/>
            <a:gd name="T45" fmla="*/ 2147483646 h 116"/>
            <a:gd name="T46" fmla="*/ 2147483646 w 138"/>
            <a:gd name="T47" fmla="*/ 2147483646 h 116"/>
            <a:gd name="T48" fmla="*/ 2147483646 w 138"/>
            <a:gd name="T49" fmla="*/ 2147483646 h 116"/>
            <a:gd name="T50" fmla="*/ 2147483646 w 138"/>
            <a:gd name="T51" fmla="*/ 2147483646 h 116"/>
            <a:gd name="T52" fmla="*/ 2147483646 w 138"/>
            <a:gd name="T53" fmla="*/ 2147483646 h 116"/>
            <a:gd name="T54" fmla="*/ 2147483646 w 138"/>
            <a:gd name="T55" fmla="*/ 2147483646 h 116"/>
            <a:gd name="T56" fmla="*/ 2147483646 w 138"/>
            <a:gd name="T57" fmla="*/ 2147483646 h 116"/>
            <a:gd name="T58" fmla="*/ 2147483646 w 138"/>
            <a:gd name="T59" fmla="*/ 2147483646 h 116"/>
            <a:gd name="T60" fmla="*/ 2147483646 w 138"/>
            <a:gd name="T61" fmla="*/ 2147483646 h 116"/>
            <a:gd name="T62" fmla="*/ 2147483646 w 138"/>
            <a:gd name="T63" fmla="*/ 2147483646 h 116"/>
            <a:gd name="T64" fmla="*/ 2147483646 w 138"/>
            <a:gd name="T65" fmla="*/ 2147483646 h 11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38" h="116">
              <a:moveTo>
                <a:pt x="107" y="0"/>
              </a:moveTo>
              <a:cubicBezTo>
                <a:pt x="106" y="0"/>
                <a:pt x="104" y="0"/>
                <a:pt x="102" y="1"/>
              </a:cubicBezTo>
              <a:cubicBezTo>
                <a:pt x="100" y="2"/>
                <a:pt x="98" y="4"/>
                <a:pt x="97" y="7"/>
              </a:cubicBezTo>
              <a:cubicBezTo>
                <a:pt x="96" y="10"/>
                <a:pt x="98" y="15"/>
                <a:pt x="98" y="17"/>
              </a:cubicBezTo>
              <a:cubicBezTo>
                <a:pt x="98" y="19"/>
                <a:pt x="98" y="18"/>
                <a:pt x="97" y="19"/>
              </a:cubicBezTo>
              <a:cubicBezTo>
                <a:pt x="96" y="20"/>
                <a:pt x="95" y="23"/>
                <a:pt x="94" y="24"/>
              </a:cubicBezTo>
              <a:cubicBezTo>
                <a:pt x="93" y="25"/>
                <a:pt x="91" y="27"/>
                <a:pt x="89" y="28"/>
              </a:cubicBezTo>
              <a:cubicBezTo>
                <a:pt x="87" y="29"/>
                <a:pt x="85" y="29"/>
                <a:pt x="83" y="29"/>
              </a:cubicBezTo>
              <a:cubicBezTo>
                <a:pt x="81" y="29"/>
                <a:pt x="80" y="28"/>
                <a:pt x="78" y="28"/>
              </a:cubicBezTo>
              <a:cubicBezTo>
                <a:pt x="76" y="28"/>
                <a:pt x="74" y="30"/>
                <a:pt x="71" y="31"/>
              </a:cubicBezTo>
              <a:cubicBezTo>
                <a:pt x="68" y="32"/>
                <a:pt x="65" y="31"/>
                <a:pt x="62" y="32"/>
              </a:cubicBezTo>
              <a:cubicBezTo>
                <a:pt x="59" y="33"/>
                <a:pt x="57" y="34"/>
                <a:pt x="55" y="35"/>
              </a:cubicBezTo>
              <a:cubicBezTo>
                <a:pt x="53" y="36"/>
                <a:pt x="52" y="36"/>
                <a:pt x="50" y="36"/>
              </a:cubicBezTo>
              <a:cubicBezTo>
                <a:pt x="48" y="36"/>
                <a:pt x="45" y="35"/>
                <a:pt x="43" y="35"/>
              </a:cubicBezTo>
              <a:cubicBezTo>
                <a:pt x="41" y="35"/>
                <a:pt x="39" y="35"/>
                <a:pt x="37" y="34"/>
              </a:cubicBezTo>
              <a:cubicBezTo>
                <a:pt x="35" y="33"/>
                <a:pt x="33" y="32"/>
                <a:pt x="31" y="32"/>
              </a:cubicBezTo>
              <a:cubicBezTo>
                <a:pt x="29" y="32"/>
                <a:pt x="24" y="31"/>
                <a:pt x="23" y="32"/>
              </a:cubicBezTo>
              <a:cubicBezTo>
                <a:pt x="22" y="33"/>
                <a:pt x="22" y="38"/>
                <a:pt x="22" y="40"/>
              </a:cubicBezTo>
              <a:cubicBezTo>
                <a:pt x="22" y="42"/>
                <a:pt x="22" y="43"/>
                <a:pt x="22" y="44"/>
              </a:cubicBezTo>
              <a:cubicBezTo>
                <a:pt x="22" y="45"/>
                <a:pt x="22" y="47"/>
                <a:pt x="22" y="48"/>
              </a:cubicBezTo>
              <a:cubicBezTo>
                <a:pt x="22" y="49"/>
                <a:pt x="22" y="52"/>
                <a:pt x="20" y="52"/>
              </a:cubicBezTo>
              <a:cubicBezTo>
                <a:pt x="18" y="52"/>
                <a:pt x="14" y="50"/>
                <a:pt x="12" y="50"/>
              </a:cubicBezTo>
              <a:cubicBezTo>
                <a:pt x="10" y="50"/>
                <a:pt x="9" y="50"/>
                <a:pt x="8" y="51"/>
              </a:cubicBezTo>
              <a:cubicBezTo>
                <a:pt x="7" y="52"/>
                <a:pt x="5" y="52"/>
                <a:pt x="4" y="53"/>
              </a:cubicBezTo>
              <a:cubicBezTo>
                <a:pt x="3" y="54"/>
                <a:pt x="5" y="59"/>
                <a:pt x="4" y="61"/>
              </a:cubicBezTo>
              <a:cubicBezTo>
                <a:pt x="3" y="63"/>
                <a:pt x="0" y="65"/>
                <a:pt x="0" y="66"/>
              </a:cubicBezTo>
              <a:cubicBezTo>
                <a:pt x="0" y="67"/>
                <a:pt x="3" y="70"/>
                <a:pt x="4" y="70"/>
              </a:cubicBezTo>
              <a:cubicBezTo>
                <a:pt x="5" y="70"/>
                <a:pt x="6" y="68"/>
                <a:pt x="8" y="68"/>
              </a:cubicBezTo>
              <a:cubicBezTo>
                <a:pt x="10" y="68"/>
                <a:pt x="15" y="67"/>
                <a:pt x="17" y="67"/>
              </a:cubicBezTo>
              <a:cubicBezTo>
                <a:pt x="19" y="67"/>
                <a:pt x="20" y="66"/>
                <a:pt x="21" y="67"/>
              </a:cubicBezTo>
              <a:cubicBezTo>
                <a:pt x="22" y="68"/>
                <a:pt x="24" y="74"/>
                <a:pt x="25" y="76"/>
              </a:cubicBezTo>
              <a:cubicBezTo>
                <a:pt x="26" y="78"/>
                <a:pt x="26" y="80"/>
                <a:pt x="25" y="82"/>
              </a:cubicBezTo>
              <a:cubicBezTo>
                <a:pt x="24" y="84"/>
                <a:pt x="22" y="85"/>
                <a:pt x="21" y="86"/>
              </a:cubicBezTo>
              <a:cubicBezTo>
                <a:pt x="20" y="87"/>
                <a:pt x="20" y="89"/>
                <a:pt x="21" y="90"/>
              </a:cubicBezTo>
              <a:cubicBezTo>
                <a:pt x="22" y="91"/>
                <a:pt x="26" y="91"/>
                <a:pt x="30" y="90"/>
              </a:cubicBezTo>
              <a:cubicBezTo>
                <a:pt x="34" y="89"/>
                <a:pt x="39" y="88"/>
                <a:pt x="43" y="86"/>
              </a:cubicBezTo>
              <a:cubicBezTo>
                <a:pt x="47" y="84"/>
                <a:pt x="50" y="82"/>
                <a:pt x="52" y="81"/>
              </a:cubicBezTo>
              <a:cubicBezTo>
                <a:pt x="54" y="80"/>
                <a:pt x="54" y="80"/>
                <a:pt x="56" y="80"/>
              </a:cubicBezTo>
              <a:cubicBezTo>
                <a:pt x="58" y="80"/>
                <a:pt x="60" y="81"/>
                <a:pt x="62" y="81"/>
              </a:cubicBezTo>
              <a:cubicBezTo>
                <a:pt x="64" y="81"/>
                <a:pt x="65" y="80"/>
                <a:pt x="66" y="81"/>
              </a:cubicBezTo>
              <a:cubicBezTo>
                <a:pt x="67" y="82"/>
                <a:pt x="70" y="88"/>
                <a:pt x="71" y="90"/>
              </a:cubicBezTo>
              <a:cubicBezTo>
                <a:pt x="72" y="92"/>
                <a:pt x="74" y="94"/>
                <a:pt x="75" y="96"/>
              </a:cubicBezTo>
              <a:cubicBezTo>
                <a:pt x="76" y="98"/>
                <a:pt x="76" y="101"/>
                <a:pt x="76" y="103"/>
              </a:cubicBezTo>
              <a:cubicBezTo>
                <a:pt x="76" y="105"/>
                <a:pt x="76" y="109"/>
                <a:pt x="76" y="111"/>
              </a:cubicBezTo>
              <a:cubicBezTo>
                <a:pt x="76" y="113"/>
                <a:pt x="73" y="116"/>
                <a:pt x="75" y="116"/>
              </a:cubicBezTo>
              <a:cubicBezTo>
                <a:pt x="77" y="116"/>
                <a:pt x="83" y="115"/>
                <a:pt x="86" y="114"/>
              </a:cubicBezTo>
              <a:cubicBezTo>
                <a:pt x="89" y="113"/>
                <a:pt x="91" y="112"/>
                <a:pt x="93" y="111"/>
              </a:cubicBezTo>
              <a:cubicBezTo>
                <a:pt x="95" y="110"/>
                <a:pt x="96" y="109"/>
                <a:pt x="97" y="108"/>
              </a:cubicBezTo>
              <a:cubicBezTo>
                <a:pt x="98" y="107"/>
                <a:pt x="100" y="105"/>
                <a:pt x="101" y="103"/>
              </a:cubicBezTo>
              <a:cubicBezTo>
                <a:pt x="102" y="101"/>
                <a:pt x="102" y="99"/>
                <a:pt x="103" y="98"/>
              </a:cubicBezTo>
              <a:cubicBezTo>
                <a:pt x="104" y="97"/>
                <a:pt x="105" y="95"/>
                <a:pt x="107" y="94"/>
              </a:cubicBezTo>
              <a:cubicBezTo>
                <a:pt x="109" y="93"/>
                <a:pt x="114" y="94"/>
                <a:pt x="116" y="94"/>
              </a:cubicBezTo>
              <a:cubicBezTo>
                <a:pt x="118" y="94"/>
                <a:pt x="118" y="97"/>
                <a:pt x="120" y="94"/>
              </a:cubicBezTo>
              <a:cubicBezTo>
                <a:pt x="122" y="91"/>
                <a:pt x="127" y="81"/>
                <a:pt x="130" y="76"/>
              </a:cubicBezTo>
              <a:cubicBezTo>
                <a:pt x="133" y="71"/>
                <a:pt x="136" y="66"/>
                <a:pt x="137" y="63"/>
              </a:cubicBezTo>
              <a:cubicBezTo>
                <a:pt x="138" y="60"/>
                <a:pt x="136" y="61"/>
                <a:pt x="136" y="60"/>
              </a:cubicBezTo>
              <a:cubicBezTo>
                <a:pt x="136" y="59"/>
                <a:pt x="135" y="60"/>
                <a:pt x="134" y="59"/>
              </a:cubicBezTo>
              <a:cubicBezTo>
                <a:pt x="133" y="58"/>
                <a:pt x="133" y="54"/>
                <a:pt x="132" y="52"/>
              </a:cubicBezTo>
              <a:cubicBezTo>
                <a:pt x="131" y="50"/>
                <a:pt x="130" y="47"/>
                <a:pt x="129" y="45"/>
              </a:cubicBezTo>
              <a:cubicBezTo>
                <a:pt x="128" y="43"/>
                <a:pt x="126" y="45"/>
                <a:pt x="125" y="41"/>
              </a:cubicBezTo>
              <a:cubicBezTo>
                <a:pt x="124" y="37"/>
                <a:pt x="124" y="22"/>
                <a:pt x="124" y="18"/>
              </a:cubicBezTo>
              <a:cubicBezTo>
                <a:pt x="124" y="14"/>
                <a:pt x="124" y="15"/>
                <a:pt x="123" y="14"/>
              </a:cubicBezTo>
              <a:cubicBezTo>
                <a:pt x="122" y="13"/>
                <a:pt x="120" y="15"/>
                <a:pt x="119" y="14"/>
              </a:cubicBezTo>
              <a:cubicBezTo>
                <a:pt x="118" y="13"/>
                <a:pt x="117" y="10"/>
                <a:pt x="116" y="9"/>
              </a:cubicBezTo>
              <a:cubicBezTo>
                <a:pt x="115" y="8"/>
                <a:pt x="113" y="8"/>
                <a:pt x="112" y="7"/>
              </a:cubicBezTo>
              <a:cubicBezTo>
                <a:pt x="111" y="6"/>
                <a:pt x="112" y="3"/>
                <a:pt x="111" y="2"/>
              </a:cubicBezTo>
              <a:cubicBezTo>
                <a:pt x="110" y="1"/>
                <a:pt x="108" y="0"/>
                <a:pt x="107" y="0"/>
              </a:cubicBezTo>
              <a:close/>
            </a:path>
          </a:pathLst>
        </a:custGeom>
        <a:noFill/>
        <a:ln w="0" cap="flat" cmpd="sng">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304800</xdr:colOff>
      <xdr:row>24</xdr:row>
      <xdr:rowOff>0</xdr:rowOff>
    </xdr:from>
    <xdr:to>
      <xdr:col>14</xdr:col>
      <xdr:colOff>485775</xdr:colOff>
      <xdr:row>34</xdr:row>
      <xdr:rowOff>0</xdr:rowOff>
    </xdr:to>
    <xdr:sp macro="" textlink="">
      <xdr:nvSpPr>
        <xdr:cNvPr id="69" name="Freeform 68">
          <a:extLst>
            <a:ext uri="{FF2B5EF4-FFF2-40B4-BE49-F238E27FC236}">
              <a16:creationId xmlns:a16="http://schemas.microsoft.com/office/drawing/2014/main" id="{69C8EC2E-90AE-40C3-B6EC-208F1DF7EE1D}"/>
            </a:ext>
          </a:extLst>
        </xdr:cNvPr>
        <xdr:cNvSpPr>
          <a:spLocks/>
        </xdr:cNvSpPr>
      </xdr:nvSpPr>
      <xdr:spPr bwMode="auto">
        <a:xfrm>
          <a:off x="8315325" y="4191000"/>
          <a:ext cx="866775" cy="1714500"/>
        </a:xfrm>
        <a:custGeom>
          <a:avLst/>
          <a:gdLst>
            <a:gd name="T0" fmla="*/ 2147483646 w 91"/>
            <a:gd name="T1" fmla="*/ 2147483646 h 180"/>
            <a:gd name="T2" fmla="*/ 2147483646 w 91"/>
            <a:gd name="T3" fmla="*/ 2147483646 h 180"/>
            <a:gd name="T4" fmla="*/ 2147483646 w 91"/>
            <a:gd name="T5" fmla="*/ 2147483646 h 180"/>
            <a:gd name="T6" fmla="*/ 2147483646 w 91"/>
            <a:gd name="T7" fmla="*/ 2147483646 h 180"/>
            <a:gd name="T8" fmla="*/ 2147483646 w 91"/>
            <a:gd name="T9" fmla="*/ 2147483646 h 180"/>
            <a:gd name="T10" fmla="*/ 2147483646 w 91"/>
            <a:gd name="T11" fmla="*/ 2147483646 h 180"/>
            <a:gd name="T12" fmla="*/ 2147483646 w 91"/>
            <a:gd name="T13" fmla="*/ 2147483646 h 180"/>
            <a:gd name="T14" fmla="*/ 2147483646 w 91"/>
            <a:gd name="T15" fmla="*/ 2147483646 h 180"/>
            <a:gd name="T16" fmla="*/ 2147483646 w 91"/>
            <a:gd name="T17" fmla="*/ 2147483646 h 180"/>
            <a:gd name="T18" fmla="*/ 0 w 91"/>
            <a:gd name="T19" fmla="*/ 2147483646 h 180"/>
            <a:gd name="T20" fmla="*/ 2147483646 w 91"/>
            <a:gd name="T21" fmla="*/ 2147483646 h 180"/>
            <a:gd name="T22" fmla="*/ 2147483646 w 91"/>
            <a:gd name="T23" fmla="*/ 2147483646 h 180"/>
            <a:gd name="T24" fmla="*/ 2147483646 w 91"/>
            <a:gd name="T25" fmla="*/ 2147483646 h 180"/>
            <a:gd name="T26" fmla="*/ 2147483646 w 91"/>
            <a:gd name="T27" fmla="*/ 2147483646 h 180"/>
            <a:gd name="T28" fmla="*/ 2147483646 w 91"/>
            <a:gd name="T29" fmla="*/ 2147483646 h 180"/>
            <a:gd name="T30" fmla="*/ 2147483646 w 91"/>
            <a:gd name="T31" fmla="*/ 2147483646 h 180"/>
            <a:gd name="T32" fmla="*/ 2147483646 w 91"/>
            <a:gd name="T33" fmla="*/ 2147483646 h 180"/>
            <a:gd name="T34" fmla="*/ 2147483646 w 91"/>
            <a:gd name="T35" fmla="*/ 2147483646 h 180"/>
            <a:gd name="T36" fmla="*/ 2147483646 w 91"/>
            <a:gd name="T37" fmla="*/ 2147483646 h 180"/>
            <a:gd name="T38" fmla="*/ 2147483646 w 91"/>
            <a:gd name="T39" fmla="*/ 2147483646 h 180"/>
            <a:gd name="T40" fmla="*/ 2147483646 w 91"/>
            <a:gd name="T41" fmla="*/ 2147483646 h 180"/>
            <a:gd name="T42" fmla="*/ 2147483646 w 91"/>
            <a:gd name="T43" fmla="*/ 2147483646 h 180"/>
            <a:gd name="T44" fmla="*/ 2147483646 w 91"/>
            <a:gd name="T45" fmla="*/ 2147483646 h 180"/>
            <a:gd name="T46" fmla="*/ 2147483646 w 91"/>
            <a:gd name="T47" fmla="*/ 2147483646 h 180"/>
            <a:gd name="T48" fmla="*/ 2147483646 w 91"/>
            <a:gd name="T49" fmla="*/ 2147483646 h 180"/>
            <a:gd name="T50" fmla="*/ 2147483646 w 91"/>
            <a:gd name="T51" fmla="*/ 2147483646 h 180"/>
            <a:gd name="T52" fmla="*/ 2147483646 w 91"/>
            <a:gd name="T53" fmla="*/ 2147483646 h 180"/>
            <a:gd name="T54" fmla="*/ 2147483646 w 91"/>
            <a:gd name="T55" fmla="*/ 2147483646 h 180"/>
            <a:gd name="T56" fmla="*/ 2147483646 w 91"/>
            <a:gd name="T57" fmla="*/ 2147483646 h 180"/>
            <a:gd name="T58" fmla="*/ 2147483646 w 91"/>
            <a:gd name="T59" fmla="*/ 2147483646 h 180"/>
            <a:gd name="T60" fmla="*/ 2147483646 w 91"/>
            <a:gd name="T61" fmla="*/ 2147483646 h 180"/>
            <a:gd name="T62" fmla="*/ 2147483646 w 91"/>
            <a:gd name="T63" fmla="*/ 2147483646 h 180"/>
            <a:gd name="T64" fmla="*/ 2147483646 w 91"/>
            <a:gd name="T65" fmla="*/ 2147483646 h 180"/>
            <a:gd name="T66" fmla="*/ 2147483646 w 91"/>
            <a:gd name="T67" fmla="*/ 2147483646 h 180"/>
            <a:gd name="T68" fmla="*/ 2147483646 w 91"/>
            <a:gd name="T69" fmla="*/ 2147483646 h 180"/>
            <a:gd name="T70" fmla="*/ 2147483646 w 91"/>
            <a:gd name="T71" fmla="*/ 0 h 180"/>
            <a:gd name="T72" fmla="*/ 2147483646 w 91"/>
            <a:gd name="T73" fmla="*/ 2147483646 h 180"/>
            <a:gd name="T74" fmla="*/ 2147483646 w 91"/>
            <a:gd name="T75" fmla="*/ 2147483646 h 180"/>
            <a:gd name="T76" fmla="*/ 2147483646 w 91"/>
            <a:gd name="T77" fmla="*/ 2147483646 h 18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180">
              <a:moveTo>
                <a:pt x="47" y="14"/>
              </a:moveTo>
              <a:cubicBezTo>
                <a:pt x="47" y="15"/>
                <a:pt x="50" y="17"/>
                <a:pt x="50" y="19"/>
              </a:cubicBezTo>
              <a:cubicBezTo>
                <a:pt x="50" y="21"/>
                <a:pt x="49" y="23"/>
                <a:pt x="48" y="25"/>
              </a:cubicBezTo>
              <a:cubicBezTo>
                <a:pt x="47" y="27"/>
                <a:pt x="46" y="29"/>
                <a:pt x="45" y="31"/>
              </a:cubicBezTo>
              <a:cubicBezTo>
                <a:pt x="44" y="33"/>
                <a:pt x="46" y="34"/>
                <a:pt x="45" y="37"/>
              </a:cubicBezTo>
              <a:cubicBezTo>
                <a:pt x="44" y="40"/>
                <a:pt x="41" y="48"/>
                <a:pt x="39" y="51"/>
              </a:cubicBezTo>
              <a:cubicBezTo>
                <a:pt x="37" y="54"/>
                <a:pt x="36" y="52"/>
                <a:pt x="34" y="53"/>
              </a:cubicBezTo>
              <a:cubicBezTo>
                <a:pt x="32" y="54"/>
                <a:pt x="30" y="54"/>
                <a:pt x="29" y="56"/>
              </a:cubicBezTo>
              <a:cubicBezTo>
                <a:pt x="28" y="58"/>
                <a:pt x="27" y="60"/>
                <a:pt x="25" y="63"/>
              </a:cubicBezTo>
              <a:cubicBezTo>
                <a:pt x="23" y="66"/>
                <a:pt x="20" y="71"/>
                <a:pt x="18" y="73"/>
              </a:cubicBezTo>
              <a:cubicBezTo>
                <a:pt x="16" y="75"/>
                <a:pt x="16" y="75"/>
                <a:pt x="15" y="76"/>
              </a:cubicBezTo>
              <a:cubicBezTo>
                <a:pt x="14" y="77"/>
                <a:pt x="11" y="80"/>
                <a:pt x="11" y="82"/>
              </a:cubicBezTo>
              <a:cubicBezTo>
                <a:pt x="11" y="84"/>
                <a:pt x="13" y="87"/>
                <a:pt x="13" y="88"/>
              </a:cubicBezTo>
              <a:cubicBezTo>
                <a:pt x="13" y="89"/>
                <a:pt x="13" y="90"/>
                <a:pt x="13" y="91"/>
              </a:cubicBezTo>
              <a:cubicBezTo>
                <a:pt x="13" y="92"/>
                <a:pt x="12" y="94"/>
                <a:pt x="11" y="95"/>
              </a:cubicBezTo>
              <a:cubicBezTo>
                <a:pt x="10" y="96"/>
                <a:pt x="7" y="99"/>
                <a:pt x="6" y="100"/>
              </a:cubicBezTo>
              <a:cubicBezTo>
                <a:pt x="5" y="101"/>
                <a:pt x="6" y="101"/>
                <a:pt x="6" y="102"/>
              </a:cubicBezTo>
              <a:cubicBezTo>
                <a:pt x="6" y="103"/>
                <a:pt x="4" y="107"/>
                <a:pt x="3" y="109"/>
              </a:cubicBezTo>
              <a:cubicBezTo>
                <a:pt x="2" y="111"/>
                <a:pt x="1" y="114"/>
                <a:pt x="1" y="115"/>
              </a:cubicBezTo>
              <a:cubicBezTo>
                <a:pt x="1" y="116"/>
                <a:pt x="0" y="117"/>
                <a:pt x="0" y="118"/>
              </a:cubicBezTo>
              <a:cubicBezTo>
                <a:pt x="0" y="119"/>
                <a:pt x="4" y="122"/>
                <a:pt x="4" y="123"/>
              </a:cubicBezTo>
              <a:cubicBezTo>
                <a:pt x="4" y="124"/>
                <a:pt x="3" y="125"/>
                <a:pt x="3" y="127"/>
              </a:cubicBezTo>
              <a:cubicBezTo>
                <a:pt x="3" y="129"/>
                <a:pt x="2" y="132"/>
                <a:pt x="2" y="135"/>
              </a:cubicBezTo>
              <a:cubicBezTo>
                <a:pt x="2" y="138"/>
                <a:pt x="5" y="145"/>
                <a:pt x="5" y="147"/>
              </a:cubicBezTo>
              <a:cubicBezTo>
                <a:pt x="5" y="149"/>
                <a:pt x="4" y="148"/>
                <a:pt x="5" y="150"/>
              </a:cubicBezTo>
              <a:cubicBezTo>
                <a:pt x="6" y="152"/>
                <a:pt x="10" y="158"/>
                <a:pt x="11" y="161"/>
              </a:cubicBezTo>
              <a:cubicBezTo>
                <a:pt x="12" y="164"/>
                <a:pt x="12" y="164"/>
                <a:pt x="13" y="166"/>
              </a:cubicBezTo>
              <a:cubicBezTo>
                <a:pt x="14" y="168"/>
                <a:pt x="11" y="171"/>
                <a:pt x="14" y="173"/>
              </a:cubicBezTo>
              <a:cubicBezTo>
                <a:pt x="17" y="175"/>
                <a:pt x="28" y="179"/>
                <a:pt x="31" y="179"/>
              </a:cubicBezTo>
              <a:cubicBezTo>
                <a:pt x="34" y="179"/>
                <a:pt x="32" y="176"/>
                <a:pt x="33" y="176"/>
              </a:cubicBezTo>
              <a:cubicBezTo>
                <a:pt x="34" y="176"/>
                <a:pt x="36" y="179"/>
                <a:pt x="37" y="179"/>
              </a:cubicBezTo>
              <a:cubicBezTo>
                <a:pt x="38" y="179"/>
                <a:pt x="39" y="180"/>
                <a:pt x="41" y="179"/>
              </a:cubicBezTo>
              <a:cubicBezTo>
                <a:pt x="43" y="178"/>
                <a:pt x="47" y="178"/>
                <a:pt x="49" y="176"/>
              </a:cubicBezTo>
              <a:cubicBezTo>
                <a:pt x="51" y="174"/>
                <a:pt x="54" y="168"/>
                <a:pt x="55" y="165"/>
              </a:cubicBezTo>
              <a:cubicBezTo>
                <a:pt x="56" y="162"/>
                <a:pt x="56" y="159"/>
                <a:pt x="57" y="158"/>
              </a:cubicBezTo>
              <a:cubicBezTo>
                <a:pt x="58" y="157"/>
                <a:pt x="58" y="156"/>
                <a:pt x="59" y="155"/>
              </a:cubicBezTo>
              <a:cubicBezTo>
                <a:pt x="60" y="154"/>
                <a:pt x="61" y="152"/>
                <a:pt x="62" y="151"/>
              </a:cubicBezTo>
              <a:cubicBezTo>
                <a:pt x="63" y="150"/>
                <a:pt x="64" y="149"/>
                <a:pt x="64" y="148"/>
              </a:cubicBezTo>
              <a:cubicBezTo>
                <a:pt x="64" y="147"/>
                <a:pt x="64" y="145"/>
                <a:pt x="64" y="144"/>
              </a:cubicBezTo>
              <a:cubicBezTo>
                <a:pt x="64" y="143"/>
                <a:pt x="66" y="142"/>
                <a:pt x="67" y="141"/>
              </a:cubicBezTo>
              <a:cubicBezTo>
                <a:pt x="68" y="140"/>
                <a:pt x="69" y="138"/>
                <a:pt x="69" y="137"/>
              </a:cubicBezTo>
              <a:cubicBezTo>
                <a:pt x="69" y="136"/>
                <a:pt x="69" y="135"/>
                <a:pt x="70" y="135"/>
              </a:cubicBezTo>
              <a:cubicBezTo>
                <a:pt x="71" y="135"/>
                <a:pt x="73" y="135"/>
                <a:pt x="74" y="136"/>
              </a:cubicBezTo>
              <a:cubicBezTo>
                <a:pt x="75" y="137"/>
                <a:pt x="76" y="140"/>
                <a:pt x="77" y="140"/>
              </a:cubicBezTo>
              <a:cubicBezTo>
                <a:pt x="78" y="140"/>
                <a:pt x="78" y="139"/>
                <a:pt x="79" y="139"/>
              </a:cubicBezTo>
              <a:cubicBezTo>
                <a:pt x="80" y="139"/>
                <a:pt x="85" y="139"/>
                <a:pt x="85" y="137"/>
              </a:cubicBezTo>
              <a:cubicBezTo>
                <a:pt x="85" y="135"/>
                <a:pt x="82" y="126"/>
                <a:pt x="82" y="124"/>
              </a:cubicBezTo>
              <a:cubicBezTo>
                <a:pt x="82" y="122"/>
                <a:pt x="84" y="122"/>
                <a:pt x="85" y="122"/>
              </a:cubicBezTo>
              <a:cubicBezTo>
                <a:pt x="86" y="122"/>
                <a:pt x="86" y="123"/>
                <a:pt x="87" y="122"/>
              </a:cubicBezTo>
              <a:cubicBezTo>
                <a:pt x="88" y="121"/>
                <a:pt x="91" y="115"/>
                <a:pt x="90" y="114"/>
              </a:cubicBezTo>
              <a:cubicBezTo>
                <a:pt x="89" y="113"/>
                <a:pt x="83" y="114"/>
                <a:pt x="81" y="114"/>
              </a:cubicBezTo>
              <a:cubicBezTo>
                <a:pt x="79" y="114"/>
                <a:pt x="76" y="113"/>
                <a:pt x="75" y="113"/>
              </a:cubicBezTo>
              <a:cubicBezTo>
                <a:pt x="74" y="113"/>
                <a:pt x="74" y="113"/>
                <a:pt x="73" y="112"/>
              </a:cubicBezTo>
              <a:cubicBezTo>
                <a:pt x="72" y="111"/>
                <a:pt x="71" y="107"/>
                <a:pt x="71" y="105"/>
              </a:cubicBezTo>
              <a:cubicBezTo>
                <a:pt x="71" y="103"/>
                <a:pt x="71" y="100"/>
                <a:pt x="71" y="99"/>
              </a:cubicBezTo>
              <a:cubicBezTo>
                <a:pt x="71" y="98"/>
                <a:pt x="73" y="97"/>
                <a:pt x="72" y="96"/>
              </a:cubicBezTo>
              <a:cubicBezTo>
                <a:pt x="71" y="95"/>
                <a:pt x="68" y="91"/>
                <a:pt x="67" y="89"/>
              </a:cubicBezTo>
              <a:cubicBezTo>
                <a:pt x="66" y="87"/>
                <a:pt x="64" y="86"/>
                <a:pt x="63" y="84"/>
              </a:cubicBezTo>
              <a:cubicBezTo>
                <a:pt x="62" y="82"/>
                <a:pt x="61" y="80"/>
                <a:pt x="61" y="79"/>
              </a:cubicBezTo>
              <a:cubicBezTo>
                <a:pt x="61" y="78"/>
                <a:pt x="63" y="77"/>
                <a:pt x="64" y="76"/>
              </a:cubicBezTo>
              <a:cubicBezTo>
                <a:pt x="65" y="75"/>
                <a:pt x="67" y="75"/>
                <a:pt x="68" y="74"/>
              </a:cubicBezTo>
              <a:cubicBezTo>
                <a:pt x="69" y="73"/>
                <a:pt x="70" y="70"/>
                <a:pt x="71" y="68"/>
              </a:cubicBezTo>
              <a:cubicBezTo>
                <a:pt x="72" y="66"/>
                <a:pt x="73" y="63"/>
                <a:pt x="74" y="61"/>
              </a:cubicBezTo>
              <a:cubicBezTo>
                <a:pt x="75" y="59"/>
                <a:pt x="79" y="57"/>
                <a:pt x="80" y="56"/>
              </a:cubicBezTo>
              <a:cubicBezTo>
                <a:pt x="81" y="55"/>
                <a:pt x="81" y="53"/>
                <a:pt x="81" y="52"/>
              </a:cubicBezTo>
              <a:cubicBezTo>
                <a:pt x="81" y="51"/>
                <a:pt x="79" y="50"/>
                <a:pt x="78" y="47"/>
              </a:cubicBezTo>
              <a:cubicBezTo>
                <a:pt x="77" y="44"/>
                <a:pt x="76" y="36"/>
                <a:pt x="76" y="32"/>
              </a:cubicBezTo>
              <a:cubicBezTo>
                <a:pt x="76" y="28"/>
                <a:pt x="80" y="27"/>
                <a:pt x="81" y="24"/>
              </a:cubicBezTo>
              <a:cubicBezTo>
                <a:pt x="82" y="21"/>
                <a:pt x="80" y="15"/>
                <a:pt x="80" y="12"/>
              </a:cubicBezTo>
              <a:cubicBezTo>
                <a:pt x="80" y="9"/>
                <a:pt x="79" y="7"/>
                <a:pt x="79" y="6"/>
              </a:cubicBezTo>
              <a:cubicBezTo>
                <a:pt x="79" y="5"/>
                <a:pt x="79" y="4"/>
                <a:pt x="78" y="3"/>
              </a:cubicBezTo>
              <a:cubicBezTo>
                <a:pt x="77" y="2"/>
                <a:pt x="76" y="0"/>
                <a:pt x="75" y="0"/>
              </a:cubicBezTo>
              <a:cubicBezTo>
                <a:pt x="74" y="0"/>
                <a:pt x="71" y="1"/>
                <a:pt x="69" y="1"/>
              </a:cubicBezTo>
              <a:cubicBezTo>
                <a:pt x="67" y="1"/>
                <a:pt x="66" y="2"/>
                <a:pt x="65" y="2"/>
              </a:cubicBezTo>
              <a:cubicBezTo>
                <a:pt x="64" y="2"/>
                <a:pt x="61" y="2"/>
                <a:pt x="60" y="2"/>
              </a:cubicBezTo>
              <a:cubicBezTo>
                <a:pt x="59" y="2"/>
                <a:pt x="58" y="3"/>
                <a:pt x="57" y="4"/>
              </a:cubicBezTo>
              <a:cubicBezTo>
                <a:pt x="56" y="5"/>
                <a:pt x="56" y="7"/>
                <a:pt x="55" y="8"/>
              </a:cubicBezTo>
              <a:cubicBezTo>
                <a:pt x="54" y="9"/>
                <a:pt x="51" y="11"/>
                <a:pt x="50" y="12"/>
              </a:cubicBezTo>
              <a:cubicBezTo>
                <a:pt x="49" y="13"/>
                <a:pt x="47" y="13"/>
                <a:pt x="47" y="14"/>
              </a:cubicBezTo>
              <a:close/>
            </a:path>
          </a:pathLst>
        </a:custGeom>
        <a:noFill/>
        <a:ln w="0" cap="flat" cmpd="sng">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38100</xdr:colOff>
      <xdr:row>36</xdr:row>
      <xdr:rowOff>28575</xdr:rowOff>
    </xdr:from>
    <xdr:to>
      <xdr:col>16</xdr:col>
      <xdr:colOff>152400</xdr:colOff>
      <xdr:row>43</xdr:row>
      <xdr:rowOff>95250</xdr:rowOff>
    </xdr:to>
    <xdr:sp macro="" textlink="">
      <xdr:nvSpPr>
        <xdr:cNvPr id="70" name="Freeform 69">
          <a:extLst>
            <a:ext uri="{FF2B5EF4-FFF2-40B4-BE49-F238E27FC236}">
              <a16:creationId xmlns:a16="http://schemas.microsoft.com/office/drawing/2014/main" id="{9BD9796B-4FF8-42D0-B4D4-3D42469240FB}"/>
            </a:ext>
          </a:extLst>
        </xdr:cNvPr>
        <xdr:cNvSpPr>
          <a:spLocks/>
        </xdr:cNvSpPr>
      </xdr:nvSpPr>
      <xdr:spPr bwMode="auto">
        <a:xfrm>
          <a:off x="8734425" y="6276975"/>
          <a:ext cx="1485900" cy="1266825"/>
        </a:xfrm>
        <a:custGeom>
          <a:avLst/>
          <a:gdLst>
            <a:gd name="T0" fmla="*/ 2147483646 w 156"/>
            <a:gd name="T1" fmla="*/ 2147483646 h 133"/>
            <a:gd name="T2" fmla="*/ 2147483646 w 156"/>
            <a:gd name="T3" fmla="*/ 2147483646 h 133"/>
            <a:gd name="T4" fmla="*/ 2147483646 w 156"/>
            <a:gd name="T5" fmla="*/ 2147483646 h 133"/>
            <a:gd name="T6" fmla="*/ 2147483646 w 156"/>
            <a:gd name="T7" fmla="*/ 2147483646 h 133"/>
            <a:gd name="T8" fmla="*/ 2147483646 w 156"/>
            <a:gd name="T9" fmla="*/ 2147483646 h 133"/>
            <a:gd name="T10" fmla="*/ 2147483646 w 156"/>
            <a:gd name="T11" fmla="*/ 2147483646 h 133"/>
            <a:gd name="T12" fmla="*/ 2147483646 w 156"/>
            <a:gd name="T13" fmla="*/ 2147483646 h 133"/>
            <a:gd name="T14" fmla="*/ 2147483646 w 156"/>
            <a:gd name="T15" fmla="*/ 2147483646 h 133"/>
            <a:gd name="T16" fmla="*/ 2147483646 w 156"/>
            <a:gd name="T17" fmla="*/ 2147483646 h 133"/>
            <a:gd name="T18" fmla="*/ 2147483646 w 156"/>
            <a:gd name="T19" fmla="*/ 2147483646 h 133"/>
            <a:gd name="T20" fmla="*/ 2147483646 w 156"/>
            <a:gd name="T21" fmla="*/ 2147483646 h 133"/>
            <a:gd name="T22" fmla="*/ 2147483646 w 156"/>
            <a:gd name="T23" fmla="*/ 2147483646 h 133"/>
            <a:gd name="T24" fmla="*/ 0 w 156"/>
            <a:gd name="T25" fmla="*/ 2147483646 h 133"/>
            <a:gd name="T26" fmla="*/ 2147483646 w 156"/>
            <a:gd name="T27" fmla="*/ 2147483646 h 133"/>
            <a:gd name="T28" fmla="*/ 2147483646 w 156"/>
            <a:gd name="T29" fmla="*/ 2147483646 h 133"/>
            <a:gd name="T30" fmla="*/ 2147483646 w 156"/>
            <a:gd name="T31" fmla="*/ 2147483646 h 133"/>
            <a:gd name="T32" fmla="*/ 2147483646 w 156"/>
            <a:gd name="T33" fmla="*/ 2147483646 h 133"/>
            <a:gd name="T34" fmla="*/ 2147483646 w 156"/>
            <a:gd name="T35" fmla="*/ 2147483646 h 133"/>
            <a:gd name="T36" fmla="*/ 2147483646 w 156"/>
            <a:gd name="T37" fmla="*/ 2147483646 h 133"/>
            <a:gd name="T38" fmla="*/ 2147483646 w 156"/>
            <a:gd name="T39" fmla="*/ 2147483646 h 133"/>
            <a:gd name="T40" fmla="*/ 2147483646 w 156"/>
            <a:gd name="T41" fmla="*/ 2147483646 h 133"/>
            <a:gd name="T42" fmla="*/ 2147483646 w 156"/>
            <a:gd name="T43" fmla="*/ 2147483646 h 133"/>
            <a:gd name="T44" fmla="*/ 2147483646 w 156"/>
            <a:gd name="T45" fmla="*/ 2147483646 h 133"/>
            <a:gd name="T46" fmla="*/ 2147483646 w 156"/>
            <a:gd name="T47" fmla="*/ 2147483646 h 133"/>
            <a:gd name="T48" fmla="*/ 2147483646 w 156"/>
            <a:gd name="T49" fmla="*/ 2147483646 h 133"/>
            <a:gd name="T50" fmla="*/ 2147483646 w 156"/>
            <a:gd name="T51" fmla="*/ 2147483646 h 133"/>
            <a:gd name="T52" fmla="*/ 2147483646 w 156"/>
            <a:gd name="T53" fmla="*/ 2147483646 h 133"/>
            <a:gd name="T54" fmla="*/ 2147483646 w 156"/>
            <a:gd name="T55" fmla="*/ 2147483646 h 133"/>
            <a:gd name="T56" fmla="*/ 2147483646 w 156"/>
            <a:gd name="T57" fmla="*/ 2147483646 h 133"/>
            <a:gd name="T58" fmla="*/ 2147483646 w 156"/>
            <a:gd name="T59" fmla="*/ 2147483646 h 133"/>
            <a:gd name="T60" fmla="*/ 2147483646 w 156"/>
            <a:gd name="T61" fmla="*/ 2147483646 h 133"/>
            <a:gd name="T62" fmla="*/ 2147483646 w 156"/>
            <a:gd name="T63" fmla="*/ 2147483646 h 133"/>
            <a:gd name="T64" fmla="*/ 2147483646 w 156"/>
            <a:gd name="T65" fmla="*/ 2147483646 h 133"/>
            <a:gd name="T66" fmla="*/ 2147483646 w 156"/>
            <a:gd name="T67" fmla="*/ 2147483646 h 133"/>
            <a:gd name="T68" fmla="*/ 2147483646 w 156"/>
            <a:gd name="T69" fmla="*/ 2147483646 h 133"/>
            <a:gd name="T70" fmla="*/ 2147483646 w 156"/>
            <a:gd name="T71" fmla="*/ 2147483646 h 13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 h="133">
              <a:moveTo>
                <a:pt x="125" y="9"/>
              </a:moveTo>
              <a:cubicBezTo>
                <a:pt x="123" y="11"/>
                <a:pt x="121" y="16"/>
                <a:pt x="120" y="19"/>
              </a:cubicBezTo>
              <a:cubicBezTo>
                <a:pt x="119" y="22"/>
                <a:pt x="117" y="24"/>
                <a:pt x="116" y="26"/>
              </a:cubicBezTo>
              <a:cubicBezTo>
                <a:pt x="115" y="28"/>
                <a:pt x="113" y="31"/>
                <a:pt x="112" y="33"/>
              </a:cubicBezTo>
              <a:cubicBezTo>
                <a:pt x="111" y="35"/>
                <a:pt x="109" y="39"/>
                <a:pt x="108" y="40"/>
              </a:cubicBezTo>
              <a:cubicBezTo>
                <a:pt x="107" y="41"/>
                <a:pt x="106" y="40"/>
                <a:pt x="104" y="40"/>
              </a:cubicBezTo>
              <a:cubicBezTo>
                <a:pt x="102" y="40"/>
                <a:pt x="99" y="40"/>
                <a:pt x="97" y="40"/>
              </a:cubicBezTo>
              <a:cubicBezTo>
                <a:pt x="95" y="40"/>
                <a:pt x="94" y="41"/>
                <a:pt x="93" y="42"/>
              </a:cubicBezTo>
              <a:cubicBezTo>
                <a:pt x="92" y="43"/>
                <a:pt x="91" y="46"/>
                <a:pt x="90" y="48"/>
              </a:cubicBezTo>
              <a:cubicBezTo>
                <a:pt x="89" y="50"/>
                <a:pt x="88" y="52"/>
                <a:pt x="86" y="54"/>
              </a:cubicBezTo>
              <a:cubicBezTo>
                <a:pt x="84" y="56"/>
                <a:pt x="78" y="58"/>
                <a:pt x="75" y="59"/>
              </a:cubicBezTo>
              <a:cubicBezTo>
                <a:pt x="72" y="60"/>
                <a:pt x="69" y="62"/>
                <a:pt x="67" y="62"/>
              </a:cubicBezTo>
              <a:cubicBezTo>
                <a:pt x="65" y="62"/>
                <a:pt x="62" y="61"/>
                <a:pt x="60" y="61"/>
              </a:cubicBezTo>
              <a:cubicBezTo>
                <a:pt x="58" y="61"/>
                <a:pt x="56" y="60"/>
                <a:pt x="55" y="61"/>
              </a:cubicBezTo>
              <a:cubicBezTo>
                <a:pt x="54" y="62"/>
                <a:pt x="52" y="63"/>
                <a:pt x="51" y="65"/>
              </a:cubicBezTo>
              <a:cubicBezTo>
                <a:pt x="50" y="67"/>
                <a:pt x="51" y="71"/>
                <a:pt x="51" y="73"/>
              </a:cubicBezTo>
              <a:cubicBezTo>
                <a:pt x="51" y="75"/>
                <a:pt x="51" y="77"/>
                <a:pt x="50" y="78"/>
              </a:cubicBezTo>
              <a:cubicBezTo>
                <a:pt x="49" y="79"/>
                <a:pt x="47" y="80"/>
                <a:pt x="44" y="82"/>
              </a:cubicBezTo>
              <a:cubicBezTo>
                <a:pt x="41" y="84"/>
                <a:pt x="39" y="85"/>
                <a:pt x="34" y="87"/>
              </a:cubicBezTo>
              <a:cubicBezTo>
                <a:pt x="29" y="89"/>
                <a:pt x="17" y="94"/>
                <a:pt x="13" y="95"/>
              </a:cubicBezTo>
              <a:cubicBezTo>
                <a:pt x="9" y="96"/>
                <a:pt x="11" y="95"/>
                <a:pt x="10" y="95"/>
              </a:cubicBezTo>
              <a:cubicBezTo>
                <a:pt x="9" y="95"/>
                <a:pt x="5" y="93"/>
                <a:pt x="4" y="93"/>
              </a:cubicBezTo>
              <a:cubicBezTo>
                <a:pt x="3" y="93"/>
                <a:pt x="1" y="91"/>
                <a:pt x="1" y="92"/>
              </a:cubicBezTo>
              <a:cubicBezTo>
                <a:pt x="1" y="93"/>
                <a:pt x="2" y="100"/>
                <a:pt x="2" y="102"/>
              </a:cubicBezTo>
              <a:cubicBezTo>
                <a:pt x="2" y="104"/>
                <a:pt x="2" y="105"/>
                <a:pt x="2" y="107"/>
              </a:cubicBezTo>
              <a:cubicBezTo>
                <a:pt x="2" y="109"/>
                <a:pt x="0" y="112"/>
                <a:pt x="0" y="113"/>
              </a:cubicBezTo>
              <a:cubicBezTo>
                <a:pt x="0" y="114"/>
                <a:pt x="3" y="115"/>
                <a:pt x="5" y="116"/>
              </a:cubicBezTo>
              <a:cubicBezTo>
                <a:pt x="7" y="117"/>
                <a:pt x="8" y="118"/>
                <a:pt x="10" y="118"/>
              </a:cubicBezTo>
              <a:cubicBezTo>
                <a:pt x="12" y="118"/>
                <a:pt x="17" y="117"/>
                <a:pt x="19" y="119"/>
              </a:cubicBezTo>
              <a:cubicBezTo>
                <a:pt x="21" y="121"/>
                <a:pt x="20" y="129"/>
                <a:pt x="21" y="131"/>
              </a:cubicBezTo>
              <a:cubicBezTo>
                <a:pt x="22" y="133"/>
                <a:pt x="23" y="132"/>
                <a:pt x="24" y="132"/>
              </a:cubicBezTo>
              <a:cubicBezTo>
                <a:pt x="25" y="132"/>
                <a:pt x="28" y="132"/>
                <a:pt x="29" y="131"/>
              </a:cubicBezTo>
              <a:cubicBezTo>
                <a:pt x="30" y="130"/>
                <a:pt x="30" y="127"/>
                <a:pt x="32" y="126"/>
              </a:cubicBezTo>
              <a:cubicBezTo>
                <a:pt x="34" y="125"/>
                <a:pt x="38" y="124"/>
                <a:pt x="40" y="124"/>
              </a:cubicBezTo>
              <a:cubicBezTo>
                <a:pt x="42" y="124"/>
                <a:pt x="43" y="123"/>
                <a:pt x="45" y="123"/>
              </a:cubicBezTo>
              <a:cubicBezTo>
                <a:pt x="47" y="123"/>
                <a:pt x="49" y="124"/>
                <a:pt x="50" y="125"/>
              </a:cubicBezTo>
              <a:cubicBezTo>
                <a:pt x="51" y="126"/>
                <a:pt x="50" y="129"/>
                <a:pt x="52" y="130"/>
              </a:cubicBezTo>
              <a:cubicBezTo>
                <a:pt x="54" y="131"/>
                <a:pt x="61" y="131"/>
                <a:pt x="65" y="131"/>
              </a:cubicBezTo>
              <a:cubicBezTo>
                <a:pt x="69" y="131"/>
                <a:pt x="72" y="131"/>
                <a:pt x="74" y="131"/>
              </a:cubicBezTo>
              <a:cubicBezTo>
                <a:pt x="76" y="131"/>
                <a:pt x="77" y="131"/>
                <a:pt x="78" y="131"/>
              </a:cubicBezTo>
              <a:cubicBezTo>
                <a:pt x="79" y="131"/>
                <a:pt x="81" y="132"/>
                <a:pt x="82" y="132"/>
              </a:cubicBezTo>
              <a:cubicBezTo>
                <a:pt x="83" y="132"/>
                <a:pt x="85" y="132"/>
                <a:pt x="87" y="131"/>
              </a:cubicBezTo>
              <a:cubicBezTo>
                <a:pt x="89" y="130"/>
                <a:pt x="94" y="125"/>
                <a:pt x="96" y="124"/>
              </a:cubicBezTo>
              <a:cubicBezTo>
                <a:pt x="98" y="123"/>
                <a:pt x="99" y="123"/>
                <a:pt x="100" y="122"/>
              </a:cubicBezTo>
              <a:cubicBezTo>
                <a:pt x="101" y="121"/>
                <a:pt x="103" y="121"/>
                <a:pt x="104" y="120"/>
              </a:cubicBezTo>
              <a:cubicBezTo>
                <a:pt x="105" y="119"/>
                <a:pt x="105" y="115"/>
                <a:pt x="104" y="113"/>
              </a:cubicBezTo>
              <a:cubicBezTo>
                <a:pt x="103" y="111"/>
                <a:pt x="100" y="112"/>
                <a:pt x="99" y="109"/>
              </a:cubicBezTo>
              <a:cubicBezTo>
                <a:pt x="98" y="106"/>
                <a:pt x="95" y="100"/>
                <a:pt x="96" y="97"/>
              </a:cubicBezTo>
              <a:cubicBezTo>
                <a:pt x="97" y="94"/>
                <a:pt x="102" y="90"/>
                <a:pt x="104" y="88"/>
              </a:cubicBezTo>
              <a:cubicBezTo>
                <a:pt x="106" y="86"/>
                <a:pt x="106" y="86"/>
                <a:pt x="107" y="85"/>
              </a:cubicBezTo>
              <a:cubicBezTo>
                <a:pt x="108" y="84"/>
                <a:pt x="111" y="81"/>
                <a:pt x="112" y="80"/>
              </a:cubicBezTo>
              <a:cubicBezTo>
                <a:pt x="113" y="79"/>
                <a:pt x="115" y="77"/>
                <a:pt x="116" y="76"/>
              </a:cubicBezTo>
              <a:cubicBezTo>
                <a:pt x="117" y="75"/>
                <a:pt x="118" y="72"/>
                <a:pt x="119" y="71"/>
              </a:cubicBezTo>
              <a:cubicBezTo>
                <a:pt x="120" y="70"/>
                <a:pt x="122" y="71"/>
                <a:pt x="123" y="72"/>
              </a:cubicBezTo>
              <a:cubicBezTo>
                <a:pt x="124" y="73"/>
                <a:pt x="126" y="77"/>
                <a:pt x="128" y="78"/>
              </a:cubicBezTo>
              <a:cubicBezTo>
                <a:pt x="130" y="79"/>
                <a:pt x="132" y="79"/>
                <a:pt x="133" y="79"/>
              </a:cubicBezTo>
              <a:cubicBezTo>
                <a:pt x="134" y="79"/>
                <a:pt x="135" y="80"/>
                <a:pt x="137" y="80"/>
              </a:cubicBezTo>
              <a:cubicBezTo>
                <a:pt x="139" y="80"/>
                <a:pt x="142" y="79"/>
                <a:pt x="144" y="77"/>
              </a:cubicBezTo>
              <a:cubicBezTo>
                <a:pt x="146" y="75"/>
                <a:pt x="147" y="74"/>
                <a:pt x="148" y="70"/>
              </a:cubicBezTo>
              <a:cubicBezTo>
                <a:pt x="149" y="66"/>
                <a:pt x="148" y="54"/>
                <a:pt x="148" y="50"/>
              </a:cubicBezTo>
              <a:cubicBezTo>
                <a:pt x="148" y="46"/>
                <a:pt x="148" y="47"/>
                <a:pt x="148" y="46"/>
              </a:cubicBezTo>
              <a:cubicBezTo>
                <a:pt x="148" y="45"/>
                <a:pt x="150" y="44"/>
                <a:pt x="151" y="43"/>
              </a:cubicBezTo>
              <a:cubicBezTo>
                <a:pt x="152" y="42"/>
                <a:pt x="153" y="42"/>
                <a:pt x="154" y="41"/>
              </a:cubicBezTo>
              <a:cubicBezTo>
                <a:pt x="155" y="40"/>
                <a:pt x="156" y="41"/>
                <a:pt x="155" y="39"/>
              </a:cubicBezTo>
              <a:cubicBezTo>
                <a:pt x="154" y="37"/>
                <a:pt x="150" y="31"/>
                <a:pt x="149" y="29"/>
              </a:cubicBezTo>
              <a:cubicBezTo>
                <a:pt x="148" y="27"/>
                <a:pt x="148" y="29"/>
                <a:pt x="148" y="27"/>
              </a:cubicBezTo>
              <a:cubicBezTo>
                <a:pt x="148" y="25"/>
                <a:pt x="147" y="17"/>
                <a:pt x="147" y="14"/>
              </a:cubicBezTo>
              <a:cubicBezTo>
                <a:pt x="147" y="11"/>
                <a:pt x="148" y="9"/>
                <a:pt x="147" y="7"/>
              </a:cubicBezTo>
              <a:cubicBezTo>
                <a:pt x="146" y="5"/>
                <a:pt x="144" y="2"/>
                <a:pt x="143" y="1"/>
              </a:cubicBezTo>
              <a:cubicBezTo>
                <a:pt x="142" y="0"/>
                <a:pt x="139" y="1"/>
                <a:pt x="138" y="1"/>
              </a:cubicBezTo>
              <a:cubicBezTo>
                <a:pt x="137" y="1"/>
                <a:pt x="136" y="2"/>
                <a:pt x="135" y="3"/>
              </a:cubicBezTo>
              <a:cubicBezTo>
                <a:pt x="134" y="4"/>
                <a:pt x="132" y="5"/>
                <a:pt x="131" y="6"/>
              </a:cubicBezTo>
              <a:cubicBezTo>
                <a:pt x="130" y="7"/>
                <a:pt x="127" y="7"/>
                <a:pt x="125" y="9"/>
              </a:cubicBezTo>
              <a:close/>
            </a:path>
          </a:pathLst>
        </a:custGeom>
        <a:solidFill>
          <a:schemeClr val="accent6">
            <a:lumMod val="75000"/>
          </a:schemeClr>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10</xdr:col>
      <xdr:colOff>581025</xdr:colOff>
      <xdr:row>28</xdr:row>
      <xdr:rowOff>95250</xdr:rowOff>
    </xdr:from>
    <xdr:to>
      <xdr:col>13</xdr:col>
      <xdr:colOff>47625</xdr:colOff>
      <xdr:row>43</xdr:row>
      <xdr:rowOff>0</xdr:rowOff>
    </xdr:to>
    <xdr:sp macro="" textlink="">
      <xdr:nvSpPr>
        <xdr:cNvPr id="71" name="Freeform 70">
          <a:extLst>
            <a:ext uri="{FF2B5EF4-FFF2-40B4-BE49-F238E27FC236}">
              <a16:creationId xmlns:a16="http://schemas.microsoft.com/office/drawing/2014/main" id="{CCBCD4C5-E55E-4C8E-AF40-8ED5CDF66BC4}"/>
            </a:ext>
          </a:extLst>
        </xdr:cNvPr>
        <xdr:cNvSpPr>
          <a:spLocks/>
        </xdr:cNvSpPr>
      </xdr:nvSpPr>
      <xdr:spPr bwMode="auto">
        <a:xfrm>
          <a:off x="6534150" y="4972050"/>
          <a:ext cx="1524000" cy="2476500"/>
        </a:xfrm>
        <a:custGeom>
          <a:avLst/>
          <a:gdLst>
            <a:gd name="T0" fmla="*/ 2147483646 w 160"/>
            <a:gd name="T1" fmla="*/ 2147483646 h 260"/>
            <a:gd name="T2" fmla="*/ 2147483646 w 160"/>
            <a:gd name="T3" fmla="*/ 2147483646 h 260"/>
            <a:gd name="T4" fmla="*/ 2147483646 w 160"/>
            <a:gd name="T5" fmla="*/ 2147483646 h 260"/>
            <a:gd name="T6" fmla="*/ 2147483646 w 160"/>
            <a:gd name="T7" fmla="*/ 2147483646 h 260"/>
            <a:gd name="T8" fmla="*/ 2147483646 w 160"/>
            <a:gd name="T9" fmla="*/ 2147483646 h 260"/>
            <a:gd name="T10" fmla="*/ 2147483646 w 160"/>
            <a:gd name="T11" fmla="*/ 2147483646 h 260"/>
            <a:gd name="T12" fmla="*/ 2147483646 w 160"/>
            <a:gd name="T13" fmla="*/ 2147483646 h 260"/>
            <a:gd name="T14" fmla="*/ 2147483646 w 160"/>
            <a:gd name="T15" fmla="*/ 2147483646 h 260"/>
            <a:gd name="T16" fmla="*/ 2147483646 w 160"/>
            <a:gd name="T17" fmla="*/ 2147483646 h 260"/>
            <a:gd name="T18" fmla="*/ 2147483646 w 160"/>
            <a:gd name="T19" fmla="*/ 2147483646 h 260"/>
            <a:gd name="T20" fmla="*/ 2147483646 w 160"/>
            <a:gd name="T21" fmla="*/ 2147483646 h 260"/>
            <a:gd name="T22" fmla="*/ 2147483646 w 160"/>
            <a:gd name="T23" fmla="*/ 2147483646 h 260"/>
            <a:gd name="T24" fmla="*/ 2147483646 w 160"/>
            <a:gd name="T25" fmla="*/ 2147483646 h 260"/>
            <a:gd name="T26" fmla="*/ 2147483646 w 160"/>
            <a:gd name="T27" fmla="*/ 2147483646 h 260"/>
            <a:gd name="T28" fmla="*/ 2147483646 w 160"/>
            <a:gd name="T29" fmla="*/ 2147483646 h 260"/>
            <a:gd name="T30" fmla="*/ 2147483646 w 160"/>
            <a:gd name="T31" fmla="*/ 2147483646 h 260"/>
            <a:gd name="T32" fmla="*/ 2147483646 w 160"/>
            <a:gd name="T33" fmla="*/ 2147483646 h 260"/>
            <a:gd name="T34" fmla="*/ 2147483646 w 160"/>
            <a:gd name="T35" fmla="*/ 2147483646 h 260"/>
            <a:gd name="T36" fmla="*/ 2147483646 w 160"/>
            <a:gd name="T37" fmla="*/ 2147483646 h 260"/>
            <a:gd name="T38" fmla="*/ 2147483646 w 160"/>
            <a:gd name="T39" fmla="*/ 2147483646 h 260"/>
            <a:gd name="T40" fmla="*/ 2147483646 w 160"/>
            <a:gd name="T41" fmla="*/ 2147483646 h 260"/>
            <a:gd name="T42" fmla="*/ 2147483646 w 160"/>
            <a:gd name="T43" fmla="*/ 2147483646 h 260"/>
            <a:gd name="T44" fmla="*/ 2147483646 w 160"/>
            <a:gd name="T45" fmla="*/ 2147483646 h 260"/>
            <a:gd name="T46" fmla="*/ 2147483646 w 160"/>
            <a:gd name="T47" fmla="*/ 2147483646 h 260"/>
            <a:gd name="T48" fmla="*/ 2147483646 w 160"/>
            <a:gd name="T49" fmla="*/ 2147483646 h 260"/>
            <a:gd name="T50" fmla="*/ 2147483646 w 160"/>
            <a:gd name="T51" fmla="*/ 2147483646 h 260"/>
            <a:gd name="T52" fmla="*/ 2147483646 w 160"/>
            <a:gd name="T53" fmla="*/ 2147483646 h 260"/>
            <a:gd name="T54" fmla="*/ 2147483646 w 160"/>
            <a:gd name="T55" fmla="*/ 2147483646 h 260"/>
            <a:gd name="T56" fmla="*/ 2147483646 w 160"/>
            <a:gd name="T57" fmla="*/ 2147483646 h 260"/>
            <a:gd name="T58" fmla="*/ 2147483646 w 160"/>
            <a:gd name="T59" fmla="*/ 2147483646 h 260"/>
            <a:gd name="T60" fmla="*/ 2147483646 w 160"/>
            <a:gd name="T61" fmla="*/ 2147483646 h 260"/>
            <a:gd name="T62" fmla="*/ 2147483646 w 160"/>
            <a:gd name="T63" fmla="*/ 2147483646 h 260"/>
            <a:gd name="T64" fmla="*/ 2147483646 w 160"/>
            <a:gd name="T65" fmla="*/ 2147483646 h 260"/>
            <a:gd name="T66" fmla="*/ 2147483646 w 160"/>
            <a:gd name="T67" fmla="*/ 2147483646 h 260"/>
            <a:gd name="T68" fmla="*/ 2147483646 w 160"/>
            <a:gd name="T69" fmla="*/ 2147483646 h 260"/>
            <a:gd name="T70" fmla="*/ 2147483646 w 160"/>
            <a:gd name="T71" fmla="*/ 2147483646 h 260"/>
            <a:gd name="T72" fmla="*/ 2147483646 w 160"/>
            <a:gd name="T73" fmla="*/ 2147483646 h 260"/>
            <a:gd name="T74" fmla="*/ 2147483646 w 160"/>
            <a:gd name="T75" fmla="*/ 2147483646 h 260"/>
            <a:gd name="T76" fmla="*/ 2147483646 w 160"/>
            <a:gd name="T77" fmla="*/ 2147483646 h 260"/>
            <a:gd name="T78" fmla="*/ 2147483646 w 160"/>
            <a:gd name="T79" fmla="*/ 2147483646 h 260"/>
            <a:gd name="T80" fmla="*/ 2147483646 w 160"/>
            <a:gd name="T81" fmla="*/ 2147483646 h 260"/>
            <a:gd name="T82" fmla="*/ 2147483646 w 160"/>
            <a:gd name="T83" fmla="*/ 2147483646 h 260"/>
            <a:gd name="T84" fmla="*/ 2147483646 w 160"/>
            <a:gd name="T85" fmla="*/ 2147483646 h 260"/>
            <a:gd name="T86" fmla="*/ 2147483646 w 160"/>
            <a:gd name="T87" fmla="*/ 2147483646 h 260"/>
            <a:gd name="T88" fmla="*/ 2147483646 w 160"/>
            <a:gd name="T89" fmla="*/ 2147483646 h 260"/>
            <a:gd name="T90" fmla="*/ 2147483646 w 160"/>
            <a:gd name="T91" fmla="*/ 2147483646 h 260"/>
            <a:gd name="T92" fmla="*/ 2147483646 w 160"/>
            <a:gd name="T93" fmla="*/ 2147483646 h 260"/>
            <a:gd name="T94" fmla="*/ 2147483646 w 160"/>
            <a:gd name="T95" fmla="*/ 2147483646 h 260"/>
            <a:gd name="T96" fmla="*/ 2147483646 w 160"/>
            <a:gd name="T97" fmla="*/ 2147483646 h 260"/>
            <a:gd name="T98" fmla="*/ 2147483646 w 160"/>
            <a:gd name="T99" fmla="*/ 2147483646 h 260"/>
            <a:gd name="T100" fmla="*/ 2147483646 w 160"/>
            <a:gd name="T101" fmla="*/ 2147483646 h 260"/>
            <a:gd name="T102" fmla="*/ 2147483646 w 160"/>
            <a:gd name="T103" fmla="*/ 0 h 260"/>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0" h="260">
              <a:moveTo>
                <a:pt x="83" y="0"/>
              </a:moveTo>
              <a:cubicBezTo>
                <a:pt x="81" y="0"/>
                <a:pt x="80" y="2"/>
                <a:pt x="79" y="3"/>
              </a:cubicBezTo>
              <a:cubicBezTo>
                <a:pt x="78" y="4"/>
                <a:pt x="77" y="7"/>
                <a:pt x="75" y="7"/>
              </a:cubicBezTo>
              <a:cubicBezTo>
                <a:pt x="73" y="7"/>
                <a:pt x="70" y="5"/>
                <a:pt x="68" y="4"/>
              </a:cubicBezTo>
              <a:cubicBezTo>
                <a:pt x="66" y="3"/>
                <a:pt x="64" y="4"/>
                <a:pt x="63" y="4"/>
              </a:cubicBezTo>
              <a:cubicBezTo>
                <a:pt x="62" y="4"/>
                <a:pt x="61" y="6"/>
                <a:pt x="60" y="6"/>
              </a:cubicBezTo>
              <a:cubicBezTo>
                <a:pt x="59" y="6"/>
                <a:pt x="57" y="5"/>
                <a:pt x="55" y="5"/>
              </a:cubicBezTo>
              <a:cubicBezTo>
                <a:pt x="53" y="5"/>
                <a:pt x="51" y="3"/>
                <a:pt x="50" y="4"/>
              </a:cubicBezTo>
              <a:cubicBezTo>
                <a:pt x="49" y="5"/>
                <a:pt x="48" y="7"/>
                <a:pt x="47" y="9"/>
              </a:cubicBezTo>
              <a:cubicBezTo>
                <a:pt x="46" y="11"/>
                <a:pt x="43" y="13"/>
                <a:pt x="42" y="16"/>
              </a:cubicBezTo>
              <a:cubicBezTo>
                <a:pt x="41" y="19"/>
                <a:pt x="43" y="22"/>
                <a:pt x="42" y="24"/>
              </a:cubicBezTo>
              <a:cubicBezTo>
                <a:pt x="41" y="26"/>
                <a:pt x="36" y="25"/>
                <a:pt x="35" y="27"/>
              </a:cubicBezTo>
              <a:cubicBezTo>
                <a:pt x="34" y="29"/>
                <a:pt x="34" y="32"/>
                <a:pt x="33" y="34"/>
              </a:cubicBezTo>
              <a:cubicBezTo>
                <a:pt x="32" y="36"/>
                <a:pt x="31" y="39"/>
                <a:pt x="31" y="42"/>
              </a:cubicBezTo>
              <a:cubicBezTo>
                <a:pt x="31" y="45"/>
                <a:pt x="31" y="49"/>
                <a:pt x="31" y="51"/>
              </a:cubicBezTo>
              <a:cubicBezTo>
                <a:pt x="31" y="53"/>
                <a:pt x="32" y="55"/>
                <a:pt x="31" y="56"/>
              </a:cubicBezTo>
              <a:cubicBezTo>
                <a:pt x="30" y="57"/>
                <a:pt x="28" y="60"/>
                <a:pt x="27" y="61"/>
              </a:cubicBezTo>
              <a:cubicBezTo>
                <a:pt x="26" y="62"/>
                <a:pt x="25" y="61"/>
                <a:pt x="24" y="64"/>
              </a:cubicBezTo>
              <a:cubicBezTo>
                <a:pt x="23" y="67"/>
                <a:pt x="22" y="74"/>
                <a:pt x="20" y="77"/>
              </a:cubicBezTo>
              <a:cubicBezTo>
                <a:pt x="18" y="80"/>
                <a:pt x="15" y="80"/>
                <a:pt x="14" y="82"/>
              </a:cubicBezTo>
              <a:cubicBezTo>
                <a:pt x="13" y="84"/>
                <a:pt x="12" y="90"/>
                <a:pt x="12" y="92"/>
              </a:cubicBezTo>
              <a:cubicBezTo>
                <a:pt x="12" y="94"/>
                <a:pt x="15" y="94"/>
                <a:pt x="15" y="96"/>
              </a:cubicBezTo>
              <a:cubicBezTo>
                <a:pt x="15" y="98"/>
                <a:pt x="13" y="100"/>
                <a:pt x="13" y="102"/>
              </a:cubicBezTo>
              <a:cubicBezTo>
                <a:pt x="13" y="104"/>
                <a:pt x="13" y="104"/>
                <a:pt x="13" y="106"/>
              </a:cubicBezTo>
              <a:cubicBezTo>
                <a:pt x="13" y="108"/>
                <a:pt x="13" y="113"/>
                <a:pt x="13" y="115"/>
              </a:cubicBezTo>
              <a:cubicBezTo>
                <a:pt x="13" y="117"/>
                <a:pt x="13" y="118"/>
                <a:pt x="12" y="119"/>
              </a:cubicBezTo>
              <a:cubicBezTo>
                <a:pt x="11" y="120"/>
                <a:pt x="9" y="122"/>
                <a:pt x="9" y="124"/>
              </a:cubicBezTo>
              <a:cubicBezTo>
                <a:pt x="9" y="126"/>
                <a:pt x="10" y="129"/>
                <a:pt x="10" y="131"/>
              </a:cubicBezTo>
              <a:cubicBezTo>
                <a:pt x="10" y="133"/>
                <a:pt x="9" y="135"/>
                <a:pt x="9" y="137"/>
              </a:cubicBezTo>
              <a:cubicBezTo>
                <a:pt x="9" y="139"/>
                <a:pt x="6" y="139"/>
                <a:pt x="7" y="141"/>
              </a:cubicBezTo>
              <a:cubicBezTo>
                <a:pt x="8" y="143"/>
                <a:pt x="11" y="145"/>
                <a:pt x="13" y="147"/>
              </a:cubicBezTo>
              <a:cubicBezTo>
                <a:pt x="15" y="149"/>
                <a:pt x="20" y="151"/>
                <a:pt x="22" y="152"/>
              </a:cubicBezTo>
              <a:cubicBezTo>
                <a:pt x="24" y="153"/>
                <a:pt x="25" y="154"/>
                <a:pt x="25" y="155"/>
              </a:cubicBezTo>
              <a:cubicBezTo>
                <a:pt x="25" y="156"/>
                <a:pt x="26" y="157"/>
                <a:pt x="25" y="159"/>
              </a:cubicBezTo>
              <a:cubicBezTo>
                <a:pt x="24" y="161"/>
                <a:pt x="21" y="163"/>
                <a:pt x="20" y="165"/>
              </a:cubicBezTo>
              <a:cubicBezTo>
                <a:pt x="19" y="167"/>
                <a:pt x="20" y="170"/>
                <a:pt x="19" y="171"/>
              </a:cubicBezTo>
              <a:cubicBezTo>
                <a:pt x="18" y="172"/>
                <a:pt x="16" y="172"/>
                <a:pt x="15" y="173"/>
              </a:cubicBezTo>
              <a:cubicBezTo>
                <a:pt x="14" y="174"/>
                <a:pt x="14" y="178"/>
                <a:pt x="14" y="179"/>
              </a:cubicBezTo>
              <a:cubicBezTo>
                <a:pt x="14" y="180"/>
                <a:pt x="13" y="180"/>
                <a:pt x="14" y="181"/>
              </a:cubicBezTo>
              <a:cubicBezTo>
                <a:pt x="15" y="182"/>
                <a:pt x="18" y="183"/>
                <a:pt x="19" y="184"/>
              </a:cubicBezTo>
              <a:cubicBezTo>
                <a:pt x="20" y="185"/>
                <a:pt x="21" y="187"/>
                <a:pt x="22" y="187"/>
              </a:cubicBezTo>
              <a:cubicBezTo>
                <a:pt x="23" y="187"/>
                <a:pt x="25" y="185"/>
                <a:pt x="27" y="184"/>
              </a:cubicBezTo>
              <a:cubicBezTo>
                <a:pt x="29" y="183"/>
                <a:pt x="32" y="183"/>
                <a:pt x="33" y="183"/>
              </a:cubicBezTo>
              <a:cubicBezTo>
                <a:pt x="34" y="183"/>
                <a:pt x="35" y="185"/>
                <a:pt x="36" y="186"/>
              </a:cubicBezTo>
              <a:cubicBezTo>
                <a:pt x="37" y="187"/>
                <a:pt x="37" y="189"/>
                <a:pt x="38" y="191"/>
              </a:cubicBezTo>
              <a:cubicBezTo>
                <a:pt x="39" y="193"/>
                <a:pt x="41" y="194"/>
                <a:pt x="42" y="196"/>
              </a:cubicBezTo>
              <a:cubicBezTo>
                <a:pt x="43" y="198"/>
                <a:pt x="43" y="203"/>
                <a:pt x="43" y="205"/>
              </a:cubicBezTo>
              <a:cubicBezTo>
                <a:pt x="43" y="207"/>
                <a:pt x="40" y="209"/>
                <a:pt x="39" y="210"/>
              </a:cubicBezTo>
              <a:cubicBezTo>
                <a:pt x="38" y="211"/>
                <a:pt x="36" y="210"/>
                <a:pt x="34" y="210"/>
              </a:cubicBezTo>
              <a:cubicBezTo>
                <a:pt x="32" y="210"/>
                <a:pt x="30" y="211"/>
                <a:pt x="29" y="210"/>
              </a:cubicBezTo>
              <a:cubicBezTo>
                <a:pt x="28" y="209"/>
                <a:pt x="28" y="206"/>
                <a:pt x="27" y="204"/>
              </a:cubicBezTo>
              <a:cubicBezTo>
                <a:pt x="26" y="202"/>
                <a:pt x="25" y="200"/>
                <a:pt x="24" y="200"/>
              </a:cubicBezTo>
              <a:cubicBezTo>
                <a:pt x="23" y="200"/>
                <a:pt x="22" y="204"/>
                <a:pt x="20" y="205"/>
              </a:cubicBezTo>
              <a:cubicBezTo>
                <a:pt x="18" y="206"/>
                <a:pt x="15" y="206"/>
                <a:pt x="14" y="207"/>
              </a:cubicBezTo>
              <a:cubicBezTo>
                <a:pt x="13" y="208"/>
                <a:pt x="15" y="212"/>
                <a:pt x="14" y="213"/>
              </a:cubicBezTo>
              <a:cubicBezTo>
                <a:pt x="13" y="214"/>
                <a:pt x="11" y="214"/>
                <a:pt x="10" y="215"/>
              </a:cubicBezTo>
              <a:cubicBezTo>
                <a:pt x="9" y="216"/>
                <a:pt x="6" y="217"/>
                <a:pt x="4" y="217"/>
              </a:cubicBezTo>
              <a:cubicBezTo>
                <a:pt x="2" y="217"/>
                <a:pt x="0" y="217"/>
                <a:pt x="0" y="218"/>
              </a:cubicBezTo>
              <a:cubicBezTo>
                <a:pt x="0" y="219"/>
                <a:pt x="2" y="221"/>
                <a:pt x="3" y="223"/>
              </a:cubicBezTo>
              <a:cubicBezTo>
                <a:pt x="4" y="225"/>
                <a:pt x="6" y="227"/>
                <a:pt x="7" y="229"/>
              </a:cubicBezTo>
              <a:cubicBezTo>
                <a:pt x="8" y="231"/>
                <a:pt x="8" y="231"/>
                <a:pt x="8" y="233"/>
              </a:cubicBezTo>
              <a:cubicBezTo>
                <a:pt x="8" y="235"/>
                <a:pt x="9" y="236"/>
                <a:pt x="8" y="239"/>
              </a:cubicBezTo>
              <a:cubicBezTo>
                <a:pt x="7" y="242"/>
                <a:pt x="5" y="247"/>
                <a:pt x="5" y="249"/>
              </a:cubicBezTo>
              <a:cubicBezTo>
                <a:pt x="5" y="251"/>
                <a:pt x="4" y="253"/>
                <a:pt x="5" y="253"/>
              </a:cubicBezTo>
              <a:cubicBezTo>
                <a:pt x="6" y="253"/>
                <a:pt x="12" y="251"/>
                <a:pt x="13" y="250"/>
              </a:cubicBezTo>
              <a:cubicBezTo>
                <a:pt x="14" y="249"/>
                <a:pt x="12" y="247"/>
                <a:pt x="14" y="246"/>
              </a:cubicBezTo>
              <a:cubicBezTo>
                <a:pt x="16" y="245"/>
                <a:pt x="26" y="243"/>
                <a:pt x="28" y="243"/>
              </a:cubicBezTo>
              <a:cubicBezTo>
                <a:pt x="30" y="243"/>
                <a:pt x="27" y="247"/>
                <a:pt x="28" y="248"/>
              </a:cubicBezTo>
              <a:cubicBezTo>
                <a:pt x="29" y="249"/>
                <a:pt x="34" y="248"/>
                <a:pt x="36" y="248"/>
              </a:cubicBezTo>
              <a:cubicBezTo>
                <a:pt x="38" y="248"/>
                <a:pt x="40" y="249"/>
                <a:pt x="41" y="248"/>
              </a:cubicBezTo>
              <a:cubicBezTo>
                <a:pt x="42" y="247"/>
                <a:pt x="41" y="245"/>
                <a:pt x="40" y="244"/>
              </a:cubicBezTo>
              <a:cubicBezTo>
                <a:pt x="39" y="243"/>
                <a:pt x="37" y="241"/>
                <a:pt x="38" y="240"/>
              </a:cubicBezTo>
              <a:cubicBezTo>
                <a:pt x="39" y="239"/>
                <a:pt x="47" y="239"/>
                <a:pt x="48" y="240"/>
              </a:cubicBezTo>
              <a:cubicBezTo>
                <a:pt x="49" y="241"/>
                <a:pt x="44" y="242"/>
                <a:pt x="43" y="244"/>
              </a:cubicBezTo>
              <a:cubicBezTo>
                <a:pt x="42" y="246"/>
                <a:pt x="40" y="249"/>
                <a:pt x="41" y="250"/>
              </a:cubicBezTo>
              <a:cubicBezTo>
                <a:pt x="42" y="251"/>
                <a:pt x="47" y="251"/>
                <a:pt x="49" y="250"/>
              </a:cubicBezTo>
              <a:cubicBezTo>
                <a:pt x="51" y="249"/>
                <a:pt x="51" y="244"/>
                <a:pt x="52" y="243"/>
              </a:cubicBezTo>
              <a:cubicBezTo>
                <a:pt x="53" y="242"/>
                <a:pt x="58" y="240"/>
                <a:pt x="58" y="241"/>
              </a:cubicBezTo>
              <a:cubicBezTo>
                <a:pt x="58" y="242"/>
                <a:pt x="54" y="246"/>
                <a:pt x="54" y="247"/>
              </a:cubicBezTo>
              <a:cubicBezTo>
                <a:pt x="54" y="248"/>
                <a:pt x="57" y="247"/>
                <a:pt x="58" y="246"/>
              </a:cubicBezTo>
              <a:cubicBezTo>
                <a:pt x="59" y="245"/>
                <a:pt x="61" y="244"/>
                <a:pt x="62" y="243"/>
              </a:cubicBezTo>
              <a:cubicBezTo>
                <a:pt x="63" y="242"/>
                <a:pt x="66" y="241"/>
                <a:pt x="66" y="241"/>
              </a:cubicBezTo>
              <a:cubicBezTo>
                <a:pt x="66" y="241"/>
                <a:pt x="63" y="243"/>
                <a:pt x="62" y="244"/>
              </a:cubicBezTo>
              <a:cubicBezTo>
                <a:pt x="61" y="245"/>
                <a:pt x="60" y="247"/>
                <a:pt x="60" y="248"/>
              </a:cubicBezTo>
              <a:cubicBezTo>
                <a:pt x="60" y="249"/>
                <a:pt x="59" y="253"/>
                <a:pt x="62" y="252"/>
              </a:cubicBezTo>
              <a:cubicBezTo>
                <a:pt x="65" y="251"/>
                <a:pt x="74" y="242"/>
                <a:pt x="76" y="241"/>
              </a:cubicBezTo>
              <a:cubicBezTo>
                <a:pt x="78" y="240"/>
                <a:pt x="72" y="247"/>
                <a:pt x="73" y="248"/>
              </a:cubicBezTo>
              <a:cubicBezTo>
                <a:pt x="74" y="249"/>
                <a:pt x="79" y="249"/>
                <a:pt x="80" y="250"/>
              </a:cubicBezTo>
              <a:cubicBezTo>
                <a:pt x="81" y="251"/>
                <a:pt x="80" y="255"/>
                <a:pt x="80" y="255"/>
              </a:cubicBezTo>
              <a:cubicBezTo>
                <a:pt x="80" y="255"/>
                <a:pt x="80" y="252"/>
                <a:pt x="80" y="253"/>
              </a:cubicBezTo>
              <a:cubicBezTo>
                <a:pt x="80" y="254"/>
                <a:pt x="81" y="258"/>
                <a:pt x="82" y="259"/>
              </a:cubicBezTo>
              <a:cubicBezTo>
                <a:pt x="83" y="260"/>
                <a:pt x="85" y="259"/>
                <a:pt x="86" y="258"/>
              </a:cubicBezTo>
              <a:cubicBezTo>
                <a:pt x="87" y="257"/>
                <a:pt x="86" y="253"/>
                <a:pt x="87" y="251"/>
              </a:cubicBezTo>
              <a:cubicBezTo>
                <a:pt x="88" y="249"/>
                <a:pt x="89" y="247"/>
                <a:pt x="90" y="247"/>
              </a:cubicBezTo>
              <a:cubicBezTo>
                <a:pt x="91" y="247"/>
                <a:pt x="92" y="247"/>
                <a:pt x="94" y="248"/>
              </a:cubicBezTo>
              <a:cubicBezTo>
                <a:pt x="96" y="249"/>
                <a:pt x="96" y="250"/>
                <a:pt x="101" y="252"/>
              </a:cubicBezTo>
              <a:cubicBezTo>
                <a:pt x="106" y="254"/>
                <a:pt x="120" y="259"/>
                <a:pt x="124" y="259"/>
              </a:cubicBezTo>
              <a:cubicBezTo>
                <a:pt x="128" y="259"/>
                <a:pt x="127" y="254"/>
                <a:pt x="127" y="251"/>
              </a:cubicBezTo>
              <a:cubicBezTo>
                <a:pt x="127" y="248"/>
                <a:pt x="126" y="245"/>
                <a:pt x="126" y="243"/>
              </a:cubicBezTo>
              <a:cubicBezTo>
                <a:pt x="126" y="241"/>
                <a:pt x="126" y="242"/>
                <a:pt x="125" y="241"/>
              </a:cubicBezTo>
              <a:cubicBezTo>
                <a:pt x="124" y="240"/>
                <a:pt x="122" y="238"/>
                <a:pt x="122" y="238"/>
              </a:cubicBezTo>
              <a:cubicBezTo>
                <a:pt x="122" y="238"/>
                <a:pt x="123" y="239"/>
                <a:pt x="122" y="241"/>
              </a:cubicBezTo>
              <a:cubicBezTo>
                <a:pt x="121" y="243"/>
                <a:pt x="118" y="248"/>
                <a:pt x="118" y="248"/>
              </a:cubicBezTo>
              <a:cubicBezTo>
                <a:pt x="118" y="248"/>
                <a:pt x="120" y="244"/>
                <a:pt x="120" y="244"/>
              </a:cubicBezTo>
              <a:cubicBezTo>
                <a:pt x="120" y="244"/>
                <a:pt x="118" y="247"/>
                <a:pt x="117" y="247"/>
              </a:cubicBezTo>
              <a:cubicBezTo>
                <a:pt x="116" y="247"/>
                <a:pt x="116" y="243"/>
                <a:pt x="116" y="242"/>
              </a:cubicBezTo>
              <a:cubicBezTo>
                <a:pt x="116" y="241"/>
                <a:pt x="116" y="240"/>
                <a:pt x="116" y="238"/>
              </a:cubicBezTo>
              <a:cubicBezTo>
                <a:pt x="116" y="236"/>
                <a:pt x="115" y="228"/>
                <a:pt x="116" y="227"/>
              </a:cubicBezTo>
              <a:cubicBezTo>
                <a:pt x="117" y="226"/>
                <a:pt x="120" y="232"/>
                <a:pt x="122" y="233"/>
              </a:cubicBezTo>
              <a:cubicBezTo>
                <a:pt x="124" y="234"/>
                <a:pt x="127" y="235"/>
                <a:pt x="129" y="233"/>
              </a:cubicBezTo>
              <a:cubicBezTo>
                <a:pt x="131" y="231"/>
                <a:pt x="135" y="223"/>
                <a:pt x="136" y="220"/>
              </a:cubicBezTo>
              <a:cubicBezTo>
                <a:pt x="137" y="217"/>
                <a:pt x="138" y="216"/>
                <a:pt x="137" y="215"/>
              </a:cubicBezTo>
              <a:cubicBezTo>
                <a:pt x="136" y="214"/>
                <a:pt x="132" y="214"/>
                <a:pt x="130" y="213"/>
              </a:cubicBezTo>
              <a:cubicBezTo>
                <a:pt x="128" y="212"/>
                <a:pt x="127" y="211"/>
                <a:pt x="127" y="210"/>
              </a:cubicBezTo>
              <a:cubicBezTo>
                <a:pt x="127" y="209"/>
                <a:pt x="131" y="207"/>
                <a:pt x="132" y="206"/>
              </a:cubicBezTo>
              <a:cubicBezTo>
                <a:pt x="133" y="205"/>
                <a:pt x="135" y="207"/>
                <a:pt x="136" y="206"/>
              </a:cubicBezTo>
              <a:cubicBezTo>
                <a:pt x="137" y="205"/>
                <a:pt x="136" y="203"/>
                <a:pt x="138" y="202"/>
              </a:cubicBezTo>
              <a:cubicBezTo>
                <a:pt x="140" y="201"/>
                <a:pt x="145" y="203"/>
                <a:pt x="147" y="202"/>
              </a:cubicBezTo>
              <a:cubicBezTo>
                <a:pt x="149" y="201"/>
                <a:pt x="150" y="197"/>
                <a:pt x="152" y="196"/>
              </a:cubicBezTo>
              <a:cubicBezTo>
                <a:pt x="154" y="195"/>
                <a:pt x="157" y="198"/>
                <a:pt x="157" y="196"/>
              </a:cubicBezTo>
              <a:cubicBezTo>
                <a:pt x="157" y="194"/>
                <a:pt x="154" y="185"/>
                <a:pt x="154" y="183"/>
              </a:cubicBezTo>
              <a:cubicBezTo>
                <a:pt x="154" y="181"/>
                <a:pt x="157" y="184"/>
                <a:pt x="158" y="183"/>
              </a:cubicBezTo>
              <a:cubicBezTo>
                <a:pt x="159" y="182"/>
                <a:pt x="160" y="179"/>
                <a:pt x="159" y="178"/>
              </a:cubicBezTo>
              <a:cubicBezTo>
                <a:pt x="158" y="177"/>
                <a:pt x="156" y="176"/>
                <a:pt x="154" y="174"/>
              </a:cubicBezTo>
              <a:cubicBezTo>
                <a:pt x="152" y="172"/>
                <a:pt x="146" y="166"/>
                <a:pt x="146" y="164"/>
              </a:cubicBezTo>
              <a:cubicBezTo>
                <a:pt x="146" y="162"/>
                <a:pt x="151" y="163"/>
                <a:pt x="152" y="159"/>
              </a:cubicBezTo>
              <a:cubicBezTo>
                <a:pt x="153" y="155"/>
                <a:pt x="153" y="142"/>
                <a:pt x="152" y="139"/>
              </a:cubicBezTo>
              <a:cubicBezTo>
                <a:pt x="151" y="136"/>
                <a:pt x="149" y="139"/>
                <a:pt x="147" y="138"/>
              </a:cubicBezTo>
              <a:cubicBezTo>
                <a:pt x="145" y="137"/>
                <a:pt x="143" y="137"/>
                <a:pt x="141" y="135"/>
              </a:cubicBezTo>
              <a:cubicBezTo>
                <a:pt x="139" y="133"/>
                <a:pt x="138" y="128"/>
                <a:pt x="135" y="126"/>
              </a:cubicBezTo>
              <a:cubicBezTo>
                <a:pt x="132" y="124"/>
                <a:pt x="122" y="124"/>
                <a:pt x="119" y="124"/>
              </a:cubicBezTo>
              <a:cubicBezTo>
                <a:pt x="116" y="124"/>
                <a:pt x="117" y="123"/>
                <a:pt x="116" y="123"/>
              </a:cubicBezTo>
              <a:cubicBezTo>
                <a:pt x="115" y="123"/>
                <a:pt x="116" y="122"/>
                <a:pt x="115" y="121"/>
              </a:cubicBezTo>
              <a:cubicBezTo>
                <a:pt x="114" y="120"/>
                <a:pt x="113" y="119"/>
                <a:pt x="112" y="118"/>
              </a:cubicBezTo>
              <a:cubicBezTo>
                <a:pt x="111" y="117"/>
                <a:pt x="111" y="114"/>
                <a:pt x="110" y="113"/>
              </a:cubicBezTo>
              <a:cubicBezTo>
                <a:pt x="109" y="112"/>
                <a:pt x="108" y="112"/>
                <a:pt x="107" y="111"/>
              </a:cubicBezTo>
              <a:cubicBezTo>
                <a:pt x="106" y="110"/>
                <a:pt x="106" y="106"/>
                <a:pt x="106" y="104"/>
              </a:cubicBezTo>
              <a:cubicBezTo>
                <a:pt x="106" y="102"/>
                <a:pt x="105" y="101"/>
                <a:pt x="104" y="100"/>
              </a:cubicBezTo>
              <a:cubicBezTo>
                <a:pt x="103" y="99"/>
                <a:pt x="102" y="99"/>
                <a:pt x="102" y="98"/>
              </a:cubicBezTo>
              <a:cubicBezTo>
                <a:pt x="102" y="97"/>
                <a:pt x="101" y="99"/>
                <a:pt x="101" y="96"/>
              </a:cubicBezTo>
              <a:cubicBezTo>
                <a:pt x="101" y="93"/>
                <a:pt x="106" y="85"/>
                <a:pt x="105" y="81"/>
              </a:cubicBezTo>
              <a:cubicBezTo>
                <a:pt x="104" y="77"/>
                <a:pt x="97" y="71"/>
                <a:pt x="95" y="69"/>
              </a:cubicBezTo>
              <a:cubicBezTo>
                <a:pt x="93" y="67"/>
                <a:pt x="94" y="67"/>
                <a:pt x="94" y="66"/>
              </a:cubicBezTo>
              <a:cubicBezTo>
                <a:pt x="94" y="65"/>
                <a:pt x="94" y="62"/>
                <a:pt x="95" y="61"/>
              </a:cubicBezTo>
              <a:cubicBezTo>
                <a:pt x="96" y="60"/>
                <a:pt x="100" y="60"/>
                <a:pt x="101" y="59"/>
              </a:cubicBezTo>
              <a:cubicBezTo>
                <a:pt x="102" y="58"/>
                <a:pt x="102" y="55"/>
                <a:pt x="103" y="53"/>
              </a:cubicBezTo>
              <a:cubicBezTo>
                <a:pt x="104" y="51"/>
                <a:pt x="109" y="50"/>
                <a:pt x="110" y="48"/>
              </a:cubicBezTo>
              <a:cubicBezTo>
                <a:pt x="111" y="46"/>
                <a:pt x="112" y="45"/>
                <a:pt x="112" y="43"/>
              </a:cubicBezTo>
              <a:cubicBezTo>
                <a:pt x="112" y="41"/>
                <a:pt x="112" y="35"/>
                <a:pt x="111" y="33"/>
              </a:cubicBezTo>
              <a:cubicBezTo>
                <a:pt x="110" y="31"/>
                <a:pt x="109" y="34"/>
                <a:pt x="107" y="33"/>
              </a:cubicBezTo>
              <a:cubicBezTo>
                <a:pt x="105" y="32"/>
                <a:pt x="102" y="31"/>
                <a:pt x="101" y="29"/>
              </a:cubicBezTo>
              <a:cubicBezTo>
                <a:pt x="100" y="27"/>
                <a:pt x="101" y="21"/>
                <a:pt x="101" y="19"/>
              </a:cubicBezTo>
              <a:cubicBezTo>
                <a:pt x="101" y="17"/>
                <a:pt x="99" y="16"/>
                <a:pt x="98" y="14"/>
              </a:cubicBezTo>
              <a:cubicBezTo>
                <a:pt x="97" y="12"/>
                <a:pt x="95" y="10"/>
                <a:pt x="94" y="8"/>
              </a:cubicBezTo>
              <a:cubicBezTo>
                <a:pt x="93" y="6"/>
                <a:pt x="93" y="3"/>
                <a:pt x="91" y="2"/>
              </a:cubicBezTo>
              <a:cubicBezTo>
                <a:pt x="89" y="1"/>
                <a:pt x="85" y="0"/>
                <a:pt x="83" y="0"/>
              </a:cubicBezTo>
              <a:close/>
            </a:path>
          </a:pathLst>
        </a:custGeom>
        <a:solidFill>
          <a:srgbClr val="E46C0A"/>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8</xdr:col>
      <xdr:colOff>180975</xdr:colOff>
      <xdr:row>25</xdr:row>
      <xdr:rowOff>95250</xdr:rowOff>
    </xdr:from>
    <xdr:to>
      <xdr:col>10</xdr:col>
      <xdr:colOff>228600</xdr:colOff>
      <xdr:row>35</xdr:row>
      <xdr:rowOff>123825</xdr:rowOff>
    </xdr:to>
    <xdr:sp macro="" textlink="">
      <xdr:nvSpPr>
        <xdr:cNvPr id="72" name="Freeform 71">
          <a:extLst>
            <a:ext uri="{FF2B5EF4-FFF2-40B4-BE49-F238E27FC236}">
              <a16:creationId xmlns:a16="http://schemas.microsoft.com/office/drawing/2014/main" id="{93F8B6FC-D972-4A7E-B83A-6685C1DEC7CD}"/>
            </a:ext>
          </a:extLst>
        </xdr:cNvPr>
        <xdr:cNvSpPr>
          <a:spLocks/>
        </xdr:cNvSpPr>
      </xdr:nvSpPr>
      <xdr:spPr bwMode="auto">
        <a:xfrm>
          <a:off x="4762500" y="4457700"/>
          <a:ext cx="1419225" cy="1743075"/>
        </a:xfrm>
        <a:custGeom>
          <a:avLst/>
          <a:gdLst>
            <a:gd name="T0" fmla="*/ 2147483646 w 149"/>
            <a:gd name="T1" fmla="*/ 0 h 183"/>
            <a:gd name="T2" fmla="*/ 2147483646 w 149"/>
            <a:gd name="T3" fmla="*/ 2147483646 h 183"/>
            <a:gd name="T4" fmla="*/ 2147483646 w 149"/>
            <a:gd name="T5" fmla="*/ 2147483646 h 183"/>
            <a:gd name="T6" fmla="*/ 2147483646 w 149"/>
            <a:gd name="T7" fmla="*/ 2147483646 h 183"/>
            <a:gd name="T8" fmla="*/ 2147483646 w 149"/>
            <a:gd name="T9" fmla="*/ 2147483646 h 183"/>
            <a:gd name="T10" fmla="*/ 2147483646 w 149"/>
            <a:gd name="T11" fmla="*/ 2147483646 h 183"/>
            <a:gd name="T12" fmla="*/ 2147483646 w 149"/>
            <a:gd name="T13" fmla="*/ 2147483646 h 183"/>
            <a:gd name="T14" fmla="*/ 2147483646 w 149"/>
            <a:gd name="T15" fmla="*/ 2147483646 h 183"/>
            <a:gd name="T16" fmla="*/ 2147483646 w 149"/>
            <a:gd name="T17" fmla="*/ 2147483646 h 183"/>
            <a:gd name="T18" fmla="*/ 2147483646 w 149"/>
            <a:gd name="T19" fmla="*/ 2147483646 h 183"/>
            <a:gd name="T20" fmla="*/ 2147483646 w 149"/>
            <a:gd name="T21" fmla="*/ 2147483646 h 183"/>
            <a:gd name="T22" fmla="*/ 2147483646 w 149"/>
            <a:gd name="T23" fmla="*/ 2147483646 h 183"/>
            <a:gd name="T24" fmla="*/ 2147483646 w 149"/>
            <a:gd name="T25" fmla="*/ 2147483646 h 183"/>
            <a:gd name="T26" fmla="*/ 2147483646 w 149"/>
            <a:gd name="T27" fmla="*/ 2147483646 h 183"/>
            <a:gd name="T28" fmla="*/ 2147483646 w 149"/>
            <a:gd name="T29" fmla="*/ 2147483646 h 183"/>
            <a:gd name="T30" fmla="*/ 2147483646 w 149"/>
            <a:gd name="T31" fmla="*/ 2147483646 h 183"/>
            <a:gd name="T32" fmla="*/ 2147483646 w 149"/>
            <a:gd name="T33" fmla="*/ 2147483646 h 183"/>
            <a:gd name="T34" fmla="*/ 2147483646 w 149"/>
            <a:gd name="T35" fmla="*/ 2147483646 h 183"/>
            <a:gd name="T36" fmla="*/ 2147483646 w 149"/>
            <a:gd name="T37" fmla="*/ 2147483646 h 183"/>
            <a:gd name="T38" fmla="*/ 2147483646 w 149"/>
            <a:gd name="T39" fmla="*/ 2147483646 h 183"/>
            <a:gd name="T40" fmla="*/ 2147483646 w 149"/>
            <a:gd name="T41" fmla="*/ 2147483646 h 183"/>
            <a:gd name="T42" fmla="*/ 2147483646 w 149"/>
            <a:gd name="T43" fmla="*/ 2147483646 h 183"/>
            <a:gd name="T44" fmla="*/ 2147483646 w 149"/>
            <a:gd name="T45" fmla="*/ 2147483646 h 183"/>
            <a:gd name="T46" fmla="*/ 2147483646 w 149"/>
            <a:gd name="T47" fmla="*/ 2147483646 h 183"/>
            <a:gd name="T48" fmla="*/ 2147483646 w 149"/>
            <a:gd name="T49" fmla="*/ 2147483646 h 183"/>
            <a:gd name="T50" fmla="*/ 2147483646 w 149"/>
            <a:gd name="T51" fmla="*/ 2147483646 h 183"/>
            <a:gd name="T52" fmla="*/ 2147483646 w 149"/>
            <a:gd name="T53" fmla="*/ 2147483646 h 183"/>
            <a:gd name="T54" fmla="*/ 2147483646 w 149"/>
            <a:gd name="T55" fmla="*/ 2147483646 h 183"/>
            <a:gd name="T56" fmla="*/ 2147483646 w 149"/>
            <a:gd name="T57" fmla="*/ 2147483646 h 183"/>
            <a:gd name="T58" fmla="*/ 2147483646 w 149"/>
            <a:gd name="T59" fmla="*/ 2147483646 h 183"/>
            <a:gd name="T60" fmla="*/ 2147483646 w 149"/>
            <a:gd name="T61" fmla="*/ 2147483646 h 183"/>
            <a:gd name="T62" fmla="*/ 2147483646 w 149"/>
            <a:gd name="T63" fmla="*/ 2147483646 h 183"/>
            <a:gd name="T64" fmla="*/ 2147483646 w 149"/>
            <a:gd name="T65" fmla="*/ 2147483646 h 183"/>
            <a:gd name="T66" fmla="*/ 2147483646 w 149"/>
            <a:gd name="T67" fmla="*/ 2147483646 h 183"/>
            <a:gd name="T68" fmla="*/ 2147483646 w 149"/>
            <a:gd name="T69" fmla="*/ 2147483646 h 183"/>
            <a:gd name="T70" fmla="*/ 2147483646 w 149"/>
            <a:gd name="T71" fmla="*/ 2147483646 h 183"/>
            <a:gd name="T72" fmla="*/ 2147483646 w 149"/>
            <a:gd name="T73" fmla="*/ 2147483646 h 183"/>
            <a:gd name="T74" fmla="*/ 2147483646 w 149"/>
            <a:gd name="T75" fmla="*/ 2147483646 h 183"/>
            <a:gd name="T76" fmla="*/ 2147483646 w 149"/>
            <a:gd name="T77" fmla="*/ 2147483646 h 183"/>
            <a:gd name="T78" fmla="*/ 2147483646 w 149"/>
            <a:gd name="T79" fmla="*/ 2147483646 h 18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149" h="183">
              <a:moveTo>
                <a:pt x="107" y="2"/>
              </a:moveTo>
              <a:cubicBezTo>
                <a:pt x="104" y="1"/>
                <a:pt x="96" y="0"/>
                <a:pt x="93" y="0"/>
              </a:cubicBezTo>
              <a:cubicBezTo>
                <a:pt x="90" y="0"/>
                <a:pt x="89" y="0"/>
                <a:pt x="87" y="1"/>
              </a:cubicBezTo>
              <a:cubicBezTo>
                <a:pt x="85" y="2"/>
                <a:pt x="83" y="4"/>
                <a:pt x="82" y="5"/>
              </a:cubicBezTo>
              <a:cubicBezTo>
                <a:pt x="81" y="6"/>
                <a:pt x="79" y="7"/>
                <a:pt x="79" y="8"/>
              </a:cubicBezTo>
              <a:cubicBezTo>
                <a:pt x="79" y="9"/>
                <a:pt x="79" y="11"/>
                <a:pt x="79" y="13"/>
              </a:cubicBezTo>
              <a:cubicBezTo>
                <a:pt x="79" y="15"/>
                <a:pt x="79" y="16"/>
                <a:pt x="78" y="18"/>
              </a:cubicBezTo>
              <a:cubicBezTo>
                <a:pt x="77" y="20"/>
                <a:pt x="74" y="23"/>
                <a:pt x="73" y="27"/>
              </a:cubicBezTo>
              <a:cubicBezTo>
                <a:pt x="72" y="31"/>
                <a:pt x="71" y="37"/>
                <a:pt x="70" y="40"/>
              </a:cubicBezTo>
              <a:cubicBezTo>
                <a:pt x="69" y="43"/>
                <a:pt x="70" y="43"/>
                <a:pt x="67" y="44"/>
              </a:cubicBezTo>
              <a:cubicBezTo>
                <a:pt x="64" y="45"/>
                <a:pt x="55" y="45"/>
                <a:pt x="52" y="48"/>
              </a:cubicBezTo>
              <a:cubicBezTo>
                <a:pt x="49" y="51"/>
                <a:pt x="51" y="57"/>
                <a:pt x="50" y="60"/>
              </a:cubicBezTo>
              <a:cubicBezTo>
                <a:pt x="49" y="63"/>
                <a:pt x="48" y="61"/>
                <a:pt x="47" y="64"/>
              </a:cubicBezTo>
              <a:cubicBezTo>
                <a:pt x="46" y="67"/>
                <a:pt x="45" y="75"/>
                <a:pt x="45" y="78"/>
              </a:cubicBezTo>
              <a:cubicBezTo>
                <a:pt x="45" y="81"/>
                <a:pt x="48" y="80"/>
                <a:pt x="46" y="80"/>
              </a:cubicBezTo>
              <a:cubicBezTo>
                <a:pt x="44" y="80"/>
                <a:pt x="36" y="79"/>
                <a:pt x="33" y="80"/>
              </a:cubicBezTo>
              <a:cubicBezTo>
                <a:pt x="30" y="81"/>
                <a:pt x="30" y="84"/>
                <a:pt x="29" y="84"/>
              </a:cubicBezTo>
              <a:cubicBezTo>
                <a:pt x="28" y="84"/>
                <a:pt x="25" y="82"/>
                <a:pt x="24" y="83"/>
              </a:cubicBezTo>
              <a:cubicBezTo>
                <a:pt x="23" y="84"/>
                <a:pt x="21" y="88"/>
                <a:pt x="21" y="89"/>
              </a:cubicBezTo>
              <a:cubicBezTo>
                <a:pt x="21" y="90"/>
                <a:pt x="22" y="90"/>
                <a:pt x="21" y="91"/>
              </a:cubicBezTo>
              <a:cubicBezTo>
                <a:pt x="20" y="92"/>
                <a:pt x="15" y="92"/>
                <a:pt x="14" y="94"/>
              </a:cubicBezTo>
              <a:cubicBezTo>
                <a:pt x="13" y="96"/>
                <a:pt x="10" y="100"/>
                <a:pt x="12" y="103"/>
              </a:cubicBezTo>
              <a:cubicBezTo>
                <a:pt x="14" y="106"/>
                <a:pt x="22" y="112"/>
                <a:pt x="23" y="114"/>
              </a:cubicBezTo>
              <a:cubicBezTo>
                <a:pt x="24" y="116"/>
                <a:pt x="18" y="117"/>
                <a:pt x="16" y="118"/>
              </a:cubicBezTo>
              <a:cubicBezTo>
                <a:pt x="14" y="119"/>
                <a:pt x="14" y="117"/>
                <a:pt x="13" y="117"/>
              </a:cubicBezTo>
              <a:cubicBezTo>
                <a:pt x="12" y="117"/>
                <a:pt x="12" y="119"/>
                <a:pt x="12" y="121"/>
              </a:cubicBezTo>
              <a:cubicBezTo>
                <a:pt x="12" y="123"/>
                <a:pt x="13" y="125"/>
                <a:pt x="14" y="128"/>
              </a:cubicBezTo>
              <a:cubicBezTo>
                <a:pt x="15" y="131"/>
                <a:pt x="15" y="137"/>
                <a:pt x="15" y="139"/>
              </a:cubicBezTo>
              <a:cubicBezTo>
                <a:pt x="15" y="141"/>
                <a:pt x="16" y="140"/>
                <a:pt x="14" y="142"/>
              </a:cubicBezTo>
              <a:cubicBezTo>
                <a:pt x="12" y="144"/>
                <a:pt x="4" y="147"/>
                <a:pt x="2" y="150"/>
              </a:cubicBezTo>
              <a:cubicBezTo>
                <a:pt x="0" y="153"/>
                <a:pt x="1" y="158"/>
                <a:pt x="3" y="161"/>
              </a:cubicBezTo>
              <a:cubicBezTo>
                <a:pt x="5" y="164"/>
                <a:pt x="11" y="162"/>
                <a:pt x="14" y="165"/>
              </a:cubicBezTo>
              <a:cubicBezTo>
                <a:pt x="17" y="168"/>
                <a:pt x="22" y="179"/>
                <a:pt x="24" y="181"/>
              </a:cubicBezTo>
              <a:cubicBezTo>
                <a:pt x="26" y="183"/>
                <a:pt x="27" y="178"/>
                <a:pt x="28" y="176"/>
              </a:cubicBezTo>
              <a:cubicBezTo>
                <a:pt x="29" y="174"/>
                <a:pt x="28" y="172"/>
                <a:pt x="29" y="171"/>
              </a:cubicBezTo>
              <a:cubicBezTo>
                <a:pt x="30" y="170"/>
                <a:pt x="33" y="170"/>
                <a:pt x="35" y="169"/>
              </a:cubicBezTo>
              <a:cubicBezTo>
                <a:pt x="37" y="168"/>
                <a:pt x="42" y="166"/>
                <a:pt x="44" y="165"/>
              </a:cubicBezTo>
              <a:cubicBezTo>
                <a:pt x="46" y="164"/>
                <a:pt x="46" y="163"/>
                <a:pt x="47" y="163"/>
              </a:cubicBezTo>
              <a:cubicBezTo>
                <a:pt x="48" y="163"/>
                <a:pt x="51" y="162"/>
                <a:pt x="51" y="163"/>
              </a:cubicBezTo>
              <a:cubicBezTo>
                <a:pt x="51" y="164"/>
                <a:pt x="47" y="167"/>
                <a:pt x="47" y="168"/>
              </a:cubicBezTo>
              <a:cubicBezTo>
                <a:pt x="47" y="169"/>
                <a:pt x="50" y="170"/>
                <a:pt x="51" y="170"/>
              </a:cubicBezTo>
              <a:cubicBezTo>
                <a:pt x="52" y="170"/>
                <a:pt x="52" y="172"/>
                <a:pt x="54" y="171"/>
              </a:cubicBezTo>
              <a:cubicBezTo>
                <a:pt x="56" y="170"/>
                <a:pt x="63" y="164"/>
                <a:pt x="66" y="162"/>
              </a:cubicBezTo>
              <a:cubicBezTo>
                <a:pt x="69" y="160"/>
                <a:pt x="70" y="161"/>
                <a:pt x="71" y="161"/>
              </a:cubicBezTo>
              <a:cubicBezTo>
                <a:pt x="72" y="161"/>
                <a:pt x="73" y="161"/>
                <a:pt x="74" y="161"/>
              </a:cubicBezTo>
              <a:cubicBezTo>
                <a:pt x="75" y="161"/>
                <a:pt x="75" y="160"/>
                <a:pt x="76" y="160"/>
              </a:cubicBezTo>
              <a:cubicBezTo>
                <a:pt x="77" y="160"/>
                <a:pt x="80" y="161"/>
                <a:pt x="81" y="162"/>
              </a:cubicBezTo>
              <a:cubicBezTo>
                <a:pt x="82" y="163"/>
                <a:pt x="83" y="165"/>
                <a:pt x="85" y="165"/>
              </a:cubicBezTo>
              <a:cubicBezTo>
                <a:pt x="87" y="165"/>
                <a:pt x="89" y="164"/>
                <a:pt x="91" y="164"/>
              </a:cubicBezTo>
              <a:cubicBezTo>
                <a:pt x="93" y="164"/>
                <a:pt x="96" y="164"/>
                <a:pt x="99" y="164"/>
              </a:cubicBezTo>
              <a:cubicBezTo>
                <a:pt x="102" y="164"/>
                <a:pt x="108" y="162"/>
                <a:pt x="110" y="161"/>
              </a:cubicBezTo>
              <a:cubicBezTo>
                <a:pt x="112" y="160"/>
                <a:pt x="110" y="157"/>
                <a:pt x="111" y="155"/>
              </a:cubicBezTo>
              <a:cubicBezTo>
                <a:pt x="112" y="153"/>
                <a:pt x="116" y="148"/>
                <a:pt x="118" y="146"/>
              </a:cubicBezTo>
              <a:cubicBezTo>
                <a:pt x="120" y="144"/>
                <a:pt x="121" y="145"/>
                <a:pt x="122" y="144"/>
              </a:cubicBezTo>
              <a:cubicBezTo>
                <a:pt x="123" y="143"/>
                <a:pt x="124" y="143"/>
                <a:pt x="126" y="143"/>
              </a:cubicBezTo>
              <a:cubicBezTo>
                <a:pt x="128" y="143"/>
                <a:pt x="131" y="143"/>
                <a:pt x="133" y="142"/>
              </a:cubicBezTo>
              <a:cubicBezTo>
                <a:pt x="135" y="141"/>
                <a:pt x="136" y="139"/>
                <a:pt x="137" y="138"/>
              </a:cubicBezTo>
              <a:cubicBezTo>
                <a:pt x="138" y="137"/>
                <a:pt x="141" y="135"/>
                <a:pt x="141" y="134"/>
              </a:cubicBezTo>
              <a:cubicBezTo>
                <a:pt x="141" y="133"/>
                <a:pt x="139" y="131"/>
                <a:pt x="140" y="129"/>
              </a:cubicBezTo>
              <a:cubicBezTo>
                <a:pt x="141" y="127"/>
                <a:pt x="145" y="122"/>
                <a:pt x="146" y="120"/>
              </a:cubicBezTo>
              <a:cubicBezTo>
                <a:pt x="147" y="118"/>
                <a:pt x="147" y="118"/>
                <a:pt x="147" y="117"/>
              </a:cubicBezTo>
              <a:cubicBezTo>
                <a:pt x="147" y="116"/>
                <a:pt x="149" y="115"/>
                <a:pt x="149" y="114"/>
              </a:cubicBezTo>
              <a:cubicBezTo>
                <a:pt x="149" y="113"/>
                <a:pt x="147" y="111"/>
                <a:pt x="147" y="109"/>
              </a:cubicBezTo>
              <a:cubicBezTo>
                <a:pt x="147" y="107"/>
                <a:pt x="148" y="102"/>
                <a:pt x="146" y="100"/>
              </a:cubicBezTo>
              <a:cubicBezTo>
                <a:pt x="144" y="98"/>
                <a:pt x="140" y="95"/>
                <a:pt x="136" y="94"/>
              </a:cubicBezTo>
              <a:cubicBezTo>
                <a:pt x="132" y="93"/>
                <a:pt x="126" y="92"/>
                <a:pt x="124" y="91"/>
              </a:cubicBezTo>
              <a:cubicBezTo>
                <a:pt x="122" y="90"/>
                <a:pt x="123" y="90"/>
                <a:pt x="123" y="89"/>
              </a:cubicBezTo>
              <a:cubicBezTo>
                <a:pt x="123" y="88"/>
                <a:pt x="122" y="88"/>
                <a:pt x="122" y="86"/>
              </a:cubicBezTo>
              <a:cubicBezTo>
                <a:pt x="122" y="84"/>
                <a:pt x="122" y="82"/>
                <a:pt x="122" y="78"/>
              </a:cubicBezTo>
              <a:cubicBezTo>
                <a:pt x="122" y="74"/>
                <a:pt x="121" y="66"/>
                <a:pt x="122" y="62"/>
              </a:cubicBezTo>
              <a:cubicBezTo>
                <a:pt x="123" y="58"/>
                <a:pt x="125" y="56"/>
                <a:pt x="126" y="53"/>
              </a:cubicBezTo>
              <a:cubicBezTo>
                <a:pt x="127" y="50"/>
                <a:pt x="127" y="46"/>
                <a:pt x="127" y="43"/>
              </a:cubicBezTo>
              <a:cubicBezTo>
                <a:pt x="127" y="40"/>
                <a:pt x="129" y="39"/>
                <a:pt x="128" y="37"/>
              </a:cubicBezTo>
              <a:cubicBezTo>
                <a:pt x="127" y="35"/>
                <a:pt x="124" y="31"/>
                <a:pt x="123" y="29"/>
              </a:cubicBezTo>
              <a:cubicBezTo>
                <a:pt x="122" y="27"/>
                <a:pt x="122" y="27"/>
                <a:pt x="121" y="26"/>
              </a:cubicBezTo>
              <a:cubicBezTo>
                <a:pt x="120" y="25"/>
                <a:pt x="117" y="25"/>
                <a:pt x="115" y="24"/>
              </a:cubicBezTo>
              <a:cubicBezTo>
                <a:pt x="113" y="23"/>
                <a:pt x="111" y="24"/>
                <a:pt x="110" y="22"/>
              </a:cubicBezTo>
              <a:cubicBezTo>
                <a:pt x="109" y="20"/>
                <a:pt x="110" y="16"/>
                <a:pt x="110" y="13"/>
              </a:cubicBezTo>
              <a:cubicBezTo>
                <a:pt x="110" y="10"/>
                <a:pt x="111" y="7"/>
                <a:pt x="110" y="5"/>
              </a:cubicBezTo>
              <a:cubicBezTo>
                <a:pt x="109" y="3"/>
                <a:pt x="110" y="3"/>
                <a:pt x="107" y="2"/>
              </a:cubicBezTo>
              <a:close/>
            </a:path>
          </a:pathLst>
        </a:custGeom>
        <a:solidFill>
          <a:srgbClr val="B7DEE8"/>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14</xdr:col>
      <xdr:colOff>536575</xdr:colOff>
      <xdr:row>24</xdr:row>
      <xdr:rowOff>19050</xdr:rowOff>
    </xdr:from>
    <xdr:to>
      <xdr:col>15</xdr:col>
      <xdr:colOff>555625</xdr:colOff>
      <xdr:row>26</xdr:row>
      <xdr:rowOff>3237</xdr:rowOff>
    </xdr:to>
    <xdr:sp macro="" textlink="">
      <xdr:nvSpPr>
        <xdr:cNvPr id="73" name="Text Box 72">
          <a:extLst>
            <a:ext uri="{FF2B5EF4-FFF2-40B4-BE49-F238E27FC236}">
              <a16:creationId xmlns:a16="http://schemas.microsoft.com/office/drawing/2014/main" id="{AF7C5771-1FA8-4FC4-AE22-15753694C52A}"/>
            </a:ext>
          </a:extLst>
        </xdr:cNvPr>
        <xdr:cNvSpPr txBox="1">
          <a:spLocks noChangeArrowheads="1"/>
        </xdr:cNvSpPr>
      </xdr:nvSpPr>
      <xdr:spPr bwMode="auto">
        <a:xfrm>
          <a:off x="9232900" y="4210050"/>
          <a:ext cx="704850" cy="327087"/>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丹波市</a:t>
          </a:r>
        </a:p>
      </xdr:txBody>
    </xdr:sp>
    <xdr:clientData/>
  </xdr:twoCellAnchor>
  <xdr:twoCellAnchor>
    <xdr:from>
      <xdr:col>16</xdr:col>
      <xdr:colOff>577850</xdr:colOff>
      <xdr:row>29</xdr:row>
      <xdr:rowOff>19050</xdr:rowOff>
    </xdr:from>
    <xdr:to>
      <xdr:col>17</xdr:col>
      <xdr:colOff>558800</xdr:colOff>
      <xdr:row>30</xdr:row>
      <xdr:rowOff>98504</xdr:rowOff>
    </xdr:to>
    <xdr:sp macro="" textlink="">
      <xdr:nvSpPr>
        <xdr:cNvPr id="74" name="Text Box 73">
          <a:extLst>
            <a:ext uri="{FF2B5EF4-FFF2-40B4-BE49-F238E27FC236}">
              <a16:creationId xmlns:a16="http://schemas.microsoft.com/office/drawing/2014/main" id="{7755FE5E-B2B2-41D5-98B9-9900C65D063C}"/>
            </a:ext>
          </a:extLst>
        </xdr:cNvPr>
        <xdr:cNvSpPr txBox="1">
          <a:spLocks noChangeArrowheads="1"/>
        </xdr:cNvSpPr>
      </xdr:nvSpPr>
      <xdr:spPr bwMode="auto">
        <a:xfrm>
          <a:off x="10645775" y="5067300"/>
          <a:ext cx="666750" cy="250904"/>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篠山市</a:t>
          </a:r>
        </a:p>
      </xdr:txBody>
    </xdr:sp>
    <xdr:clientData/>
  </xdr:twoCellAnchor>
  <xdr:twoCellAnchor>
    <xdr:from>
      <xdr:col>11</xdr:col>
      <xdr:colOff>209550</xdr:colOff>
      <xdr:row>36</xdr:row>
      <xdr:rowOff>114300</xdr:rowOff>
    </xdr:from>
    <xdr:to>
      <xdr:col>12</xdr:col>
      <xdr:colOff>304800</xdr:colOff>
      <xdr:row>39</xdr:row>
      <xdr:rowOff>0</xdr:rowOff>
    </xdr:to>
    <xdr:sp macro="" textlink="">
      <xdr:nvSpPr>
        <xdr:cNvPr id="75" name="Rectangle 74">
          <a:extLst>
            <a:ext uri="{FF2B5EF4-FFF2-40B4-BE49-F238E27FC236}">
              <a16:creationId xmlns:a16="http://schemas.microsoft.com/office/drawing/2014/main" id="{EC52132A-DD6F-4388-9F11-39875DC2E673}"/>
            </a:ext>
          </a:extLst>
        </xdr:cNvPr>
        <xdr:cNvSpPr>
          <a:spLocks noChangeArrowheads="1"/>
        </xdr:cNvSpPr>
      </xdr:nvSpPr>
      <xdr:spPr bwMode="auto">
        <a:xfrm>
          <a:off x="6848475" y="6362700"/>
          <a:ext cx="7810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11</xdr:col>
      <xdr:colOff>619125</xdr:colOff>
      <xdr:row>24</xdr:row>
      <xdr:rowOff>123825</xdr:rowOff>
    </xdr:from>
    <xdr:to>
      <xdr:col>14</xdr:col>
      <xdr:colOff>85725</xdr:colOff>
      <xdr:row>31</xdr:row>
      <xdr:rowOff>38100</xdr:rowOff>
    </xdr:to>
    <xdr:sp macro="" textlink="">
      <xdr:nvSpPr>
        <xdr:cNvPr id="76" name="Freeform 75">
          <a:extLst>
            <a:ext uri="{FF2B5EF4-FFF2-40B4-BE49-F238E27FC236}">
              <a16:creationId xmlns:a16="http://schemas.microsoft.com/office/drawing/2014/main" id="{FC3C1515-04A5-4926-9AE0-CF2A18CC43C7}"/>
            </a:ext>
          </a:extLst>
        </xdr:cNvPr>
        <xdr:cNvSpPr>
          <a:spLocks/>
        </xdr:cNvSpPr>
      </xdr:nvSpPr>
      <xdr:spPr bwMode="auto">
        <a:xfrm>
          <a:off x="7258050" y="4314825"/>
          <a:ext cx="1524000" cy="1114425"/>
        </a:xfrm>
        <a:custGeom>
          <a:avLst/>
          <a:gdLst>
            <a:gd name="T0" fmla="*/ 2147483646 w 160"/>
            <a:gd name="T1" fmla="*/ 2147483646 h 117"/>
            <a:gd name="T2" fmla="*/ 2147483646 w 160"/>
            <a:gd name="T3" fmla="*/ 2147483646 h 117"/>
            <a:gd name="T4" fmla="*/ 2147483646 w 160"/>
            <a:gd name="T5" fmla="*/ 2147483646 h 117"/>
            <a:gd name="T6" fmla="*/ 2147483646 w 160"/>
            <a:gd name="T7" fmla="*/ 2147483646 h 117"/>
            <a:gd name="T8" fmla="*/ 2147483646 w 160"/>
            <a:gd name="T9" fmla="*/ 2147483646 h 117"/>
            <a:gd name="T10" fmla="*/ 2147483646 w 160"/>
            <a:gd name="T11" fmla="*/ 2147483646 h 117"/>
            <a:gd name="T12" fmla="*/ 2147483646 w 160"/>
            <a:gd name="T13" fmla="*/ 2147483646 h 117"/>
            <a:gd name="T14" fmla="*/ 2147483646 w 160"/>
            <a:gd name="T15" fmla="*/ 2147483646 h 117"/>
            <a:gd name="T16" fmla="*/ 0 w 160"/>
            <a:gd name="T17" fmla="*/ 2147483646 h 117"/>
            <a:gd name="T18" fmla="*/ 2147483646 w 160"/>
            <a:gd name="T19" fmla="*/ 2147483646 h 117"/>
            <a:gd name="T20" fmla="*/ 2147483646 w 160"/>
            <a:gd name="T21" fmla="*/ 2147483646 h 117"/>
            <a:gd name="T22" fmla="*/ 2147483646 w 160"/>
            <a:gd name="T23" fmla="*/ 2147483646 h 117"/>
            <a:gd name="T24" fmla="*/ 2147483646 w 160"/>
            <a:gd name="T25" fmla="*/ 2147483646 h 117"/>
            <a:gd name="T26" fmla="*/ 2147483646 w 160"/>
            <a:gd name="T27" fmla="*/ 2147483646 h 117"/>
            <a:gd name="T28" fmla="*/ 2147483646 w 160"/>
            <a:gd name="T29" fmla="*/ 2147483646 h 117"/>
            <a:gd name="T30" fmla="*/ 2147483646 w 160"/>
            <a:gd name="T31" fmla="*/ 2147483646 h 117"/>
            <a:gd name="T32" fmla="*/ 2147483646 w 160"/>
            <a:gd name="T33" fmla="*/ 2147483646 h 117"/>
            <a:gd name="T34" fmla="*/ 2147483646 w 160"/>
            <a:gd name="T35" fmla="*/ 2147483646 h 117"/>
            <a:gd name="T36" fmla="*/ 2147483646 w 160"/>
            <a:gd name="T37" fmla="*/ 2147483646 h 117"/>
            <a:gd name="T38" fmla="*/ 2147483646 w 160"/>
            <a:gd name="T39" fmla="*/ 2147483646 h 117"/>
            <a:gd name="T40" fmla="*/ 2147483646 w 160"/>
            <a:gd name="T41" fmla="*/ 2147483646 h 117"/>
            <a:gd name="T42" fmla="*/ 2147483646 w 160"/>
            <a:gd name="T43" fmla="*/ 2147483646 h 117"/>
            <a:gd name="T44" fmla="*/ 2147483646 w 160"/>
            <a:gd name="T45" fmla="*/ 2147483646 h 117"/>
            <a:gd name="T46" fmla="*/ 2147483646 w 160"/>
            <a:gd name="T47" fmla="*/ 2147483646 h 117"/>
            <a:gd name="T48" fmla="*/ 2147483646 w 160"/>
            <a:gd name="T49" fmla="*/ 2147483646 h 117"/>
            <a:gd name="T50" fmla="*/ 2147483646 w 160"/>
            <a:gd name="T51" fmla="*/ 2147483646 h 117"/>
            <a:gd name="T52" fmla="*/ 2147483646 w 160"/>
            <a:gd name="T53" fmla="*/ 2147483646 h 117"/>
            <a:gd name="T54" fmla="*/ 2147483646 w 160"/>
            <a:gd name="T55" fmla="*/ 2147483646 h 117"/>
            <a:gd name="T56" fmla="*/ 2147483646 w 160"/>
            <a:gd name="T57" fmla="*/ 0 h 117"/>
            <a:gd name="T58" fmla="*/ 2147483646 w 160"/>
            <a:gd name="T59" fmla="*/ 2147483646 h 117"/>
            <a:gd name="T60" fmla="*/ 2147483646 w 160"/>
            <a:gd name="T61" fmla="*/ 2147483646 h 117"/>
            <a:gd name="T62" fmla="*/ 2147483646 w 160"/>
            <a:gd name="T63" fmla="*/ 2147483646 h 117"/>
            <a:gd name="T64" fmla="*/ 2147483646 w 160"/>
            <a:gd name="T65" fmla="*/ 2147483646 h 117"/>
            <a:gd name="T66" fmla="*/ 2147483646 w 160"/>
            <a:gd name="T67" fmla="*/ 2147483646 h 117"/>
            <a:gd name="T68" fmla="*/ 2147483646 w 160"/>
            <a:gd name="T69" fmla="*/ 2147483646 h 117"/>
            <a:gd name="T70" fmla="*/ 2147483646 w 160"/>
            <a:gd name="T71" fmla="*/ 2147483646 h 117"/>
            <a:gd name="T72" fmla="*/ 2147483646 w 160"/>
            <a:gd name="T73" fmla="*/ 2147483646 h 117"/>
            <a:gd name="T74" fmla="*/ 2147483646 w 160"/>
            <a:gd name="T75" fmla="*/ 2147483646 h 117"/>
            <a:gd name="T76" fmla="*/ 2147483646 w 160"/>
            <a:gd name="T77" fmla="*/ 2147483646 h 117"/>
            <a:gd name="T78" fmla="*/ 2147483646 w 160"/>
            <a:gd name="T79" fmla="*/ 2147483646 h 117"/>
            <a:gd name="T80" fmla="*/ 2147483646 w 160"/>
            <a:gd name="T81" fmla="*/ 2147483646 h 117"/>
            <a:gd name="T82" fmla="*/ 2147483646 w 160"/>
            <a:gd name="T83" fmla="*/ 2147483646 h 117"/>
            <a:gd name="T84" fmla="*/ 2147483646 w 160"/>
            <a:gd name="T85" fmla="*/ 2147483646 h 11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60" h="117">
              <a:moveTo>
                <a:pt x="42" y="0"/>
              </a:moveTo>
              <a:cubicBezTo>
                <a:pt x="41" y="0"/>
                <a:pt x="37" y="1"/>
                <a:pt x="36" y="1"/>
              </a:cubicBezTo>
              <a:cubicBezTo>
                <a:pt x="35" y="1"/>
                <a:pt x="34" y="0"/>
                <a:pt x="33" y="0"/>
              </a:cubicBezTo>
              <a:cubicBezTo>
                <a:pt x="32" y="0"/>
                <a:pt x="30" y="1"/>
                <a:pt x="29" y="2"/>
              </a:cubicBezTo>
              <a:cubicBezTo>
                <a:pt x="28" y="3"/>
                <a:pt x="28" y="3"/>
                <a:pt x="27" y="4"/>
              </a:cubicBezTo>
              <a:cubicBezTo>
                <a:pt x="26" y="5"/>
                <a:pt x="26" y="7"/>
                <a:pt x="25" y="8"/>
              </a:cubicBezTo>
              <a:cubicBezTo>
                <a:pt x="24" y="9"/>
                <a:pt x="22" y="9"/>
                <a:pt x="20" y="10"/>
              </a:cubicBezTo>
              <a:cubicBezTo>
                <a:pt x="18" y="11"/>
                <a:pt x="15" y="12"/>
                <a:pt x="14" y="13"/>
              </a:cubicBezTo>
              <a:cubicBezTo>
                <a:pt x="13" y="14"/>
                <a:pt x="12" y="12"/>
                <a:pt x="12" y="13"/>
              </a:cubicBezTo>
              <a:cubicBezTo>
                <a:pt x="12" y="14"/>
                <a:pt x="11" y="18"/>
                <a:pt x="11" y="20"/>
              </a:cubicBezTo>
              <a:cubicBezTo>
                <a:pt x="11" y="22"/>
                <a:pt x="11" y="23"/>
                <a:pt x="11" y="24"/>
              </a:cubicBezTo>
              <a:cubicBezTo>
                <a:pt x="11" y="25"/>
                <a:pt x="10" y="28"/>
                <a:pt x="9" y="29"/>
              </a:cubicBezTo>
              <a:cubicBezTo>
                <a:pt x="8" y="30"/>
                <a:pt x="8" y="32"/>
                <a:pt x="7" y="33"/>
              </a:cubicBezTo>
              <a:cubicBezTo>
                <a:pt x="6" y="34"/>
                <a:pt x="5" y="36"/>
                <a:pt x="4" y="37"/>
              </a:cubicBezTo>
              <a:cubicBezTo>
                <a:pt x="3" y="38"/>
                <a:pt x="3" y="38"/>
                <a:pt x="3" y="39"/>
              </a:cubicBezTo>
              <a:cubicBezTo>
                <a:pt x="3" y="40"/>
                <a:pt x="4" y="44"/>
                <a:pt x="4" y="45"/>
              </a:cubicBezTo>
              <a:cubicBezTo>
                <a:pt x="4" y="46"/>
                <a:pt x="5" y="46"/>
                <a:pt x="4" y="48"/>
              </a:cubicBezTo>
              <a:cubicBezTo>
                <a:pt x="3" y="50"/>
                <a:pt x="0" y="52"/>
                <a:pt x="0" y="55"/>
              </a:cubicBezTo>
              <a:cubicBezTo>
                <a:pt x="0" y="58"/>
                <a:pt x="6" y="65"/>
                <a:pt x="7" y="67"/>
              </a:cubicBezTo>
              <a:cubicBezTo>
                <a:pt x="8" y="69"/>
                <a:pt x="7" y="68"/>
                <a:pt x="8" y="69"/>
              </a:cubicBezTo>
              <a:cubicBezTo>
                <a:pt x="9" y="70"/>
                <a:pt x="13" y="70"/>
                <a:pt x="15" y="71"/>
              </a:cubicBezTo>
              <a:cubicBezTo>
                <a:pt x="17" y="72"/>
                <a:pt x="17" y="76"/>
                <a:pt x="19" y="78"/>
              </a:cubicBezTo>
              <a:cubicBezTo>
                <a:pt x="21" y="80"/>
                <a:pt x="24" y="84"/>
                <a:pt x="25" y="87"/>
              </a:cubicBezTo>
              <a:cubicBezTo>
                <a:pt x="26" y="90"/>
                <a:pt x="25" y="96"/>
                <a:pt x="25" y="98"/>
              </a:cubicBezTo>
              <a:cubicBezTo>
                <a:pt x="25" y="100"/>
                <a:pt x="27" y="101"/>
                <a:pt x="28" y="102"/>
              </a:cubicBezTo>
              <a:cubicBezTo>
                <a:pt x="29" y="103"/>
                <a:pt x="32" y="101"/>
                <a:pt x="35" y="102"/>
              </a:cubicBezTo>
              <a:cubicBezTo>
                <a:pt x="38" y="103"/>
                <a:pt x="44" y="105"/>
                <a:pt x="47" y="106"/>
              </a:cubicBezTo>
              <a:cubicBezTo>
                <a:pt x="50" y="107"/>
                <a:pt x="50" y="108"/>
                <a:pt x="52" y="109"/>
              </a:cubicBezTo>
              <a:cubicBezTo>
                <a:pt x="54" y="110"/>
                <a:pt x="57" y="112"/>
                <a:pt x="59" y="112"/>
              </a:cubicBezTo>
              <a:cubicBezTo>
                <a:pt x="61" y="112"/>
                <a:pt x="61" y="111"/>
                <a:pt x="63" y="111"/>
              </a:cubicBezTo>
              <a:cubicBezTo>
                <a:pt x="65" y="111"/>
                <a:pt x="69" y="113"/>
                <a:pt x="71" y="114"/>
              </a:cubicBezTo>
              <a:cubicBezTo>
                <a:pt x="73" y="115"/>
                <a:pt x="76" y="115"/>
                <a:pt x="78" y="115"/>
              </a:cubicBezTo>
              <a:cubicBezTo>
                <a:pt x="80" y="115"/>
                <a:pt x="82" y="117"/>
                <a:pt x="84" y="116"/>
              </a:cubicBezTo>
              <a:cubicBezTo>
                <a:pt x="86" y="115"/>
                <a:pt x="90" y="111"/>
                <a:pt x="92" y="109"/>
              </a:cubicBezTo>
              <a:cubicBezTo>
                <a:pt x="94" y="107"/>
                <a:pt x="93" y="106"/>
                <a:pt x="95" y="105"/>
              </a:cubicBezTo>
              <a:cubicBezTo>
                <a:pt x="97" y="104"/>
                <a:pt x="103" y="104"/>
                <a:pt x="105" y="104"/>
              </a:cubicBezTo>
              <a:cubicBezTo>
                <a:pt x="107" y="104"/>
                <a:pt x="108" y="106"/>
                <a:pt x="110" y="104"/>
              </a:cubicBezTo>
              <a:cubicBezTo>
                <a:pt x="112" y="102"/>
                <a:pt x="116" y="93"/>
                <a:pt x="117" y="90"/>
              </a:cubicBezTo>
              <a:cubicBezTo>
                <a:pt x="118" y="87"/>
                <a:pt x="115" y="90"/>
                <a:pt x="116" y="88"/>
              </a:cubicBezTo>
              <a:cubicBezTo>
                <a:pt x="117" y="86"/>
                <a:pt x="123" y="82"/>
                <a:pt x="124" y="80"/>
              </a:cubicBezTo>
              <a:cubicBezTo>
                <a:pt x="125" y="78"/>
                <a:pt x="125" y="79"/>
                <a:pt x="125" y="77"/>
              </a:cubicBezTo>
              <a:cubicBezTo>
                <a:pt x="125" y="75"/>
                <a:pt x="122" y="71"/>
                <a:pt x="122" y="69"/>
              </a:cubicBezTo>
              <a:cubicBezTo>
                <a:pt x="122" y="67"/>
                <a:pt x="123" y="66"/>
                <a:pt x="124" y="65"/>
              </a:cubicBezTo>
              <a:cubicBezTo>
                <a:pt x="125" y="64"/>
                <a:pt x="125" y="64"/>
                <a:pt x="126" y="64"/>
              </a:cubicBezTo>
              <a:cubicBezTo>
                <a:pt x="127" y="64"/>
                <a:pt x="128" y="63"/>
                <a:pt x="129" y="62"/>
              </a:cubicBezTo>
              <a:cubicBezTo>
                <a:pt x="130" y="61"/>
                <a:pt x="129" y="61"/>
                <a:pt x="130" y="59"/>
              </a:cubicBezTo>
              <a:cubicBezTo>
                <a:pt x="131" y="57"/>
                <a:pt x="136" y="50"/>
                <a:pt x="137" y="48"/>
              </a:cubicBezTo>
              <a:cubicBezTo>
                <a:pt x="138" y="46"/>
                <a:pt x="138" y="45"/>
                <a:pt x="139" y="44"/>
              </a:cubicBezTo>
              <a:cubicBezTo>
                <a:pt x="140" y="43"/>
                <a:pt x="141" y="42"/>
                <a:pt x="142" y="42"/>
              </a:cubicBezTo>
              <a:cubicBezTo>
                <a:pt x="143" y="42"/>
                <a:pt x="144" y="41"/>
                <a:pt x="145" y="41"/>
              </a:cubicBezTo>
              <a:cubicBezTo>
                <a:pt x="146" y="41"/>
                <a:pt x="147" y="41"/>
                <a:pt x="149" y="39"/>
              </a:cubicBezTo>
              <a:cubicBezTo>
                <a:pt x="151" y="37"/>
                <a:pt x="154" y="29"/>
                <a:pt x="155" y="26"/>
              </a:cubicBezTo>
              <a:cubicBezTo>
                <a:pt x="156" y="23"/>
                <a:pt x="157" y="23"/>
                <a:pt x="157" y="22"/>
              </a:cubicBezTo>
              <a:cubicBezTo>
                <a:pt x="157" y="21"/>
                <a:pt x="155" y="20"/>
                <a:pt x="155" y="19"/>
              </a:cubicBezTo>
              <a:cubicBezTo>
                <a:pt x="155" y="18"/>
                <a:pt x="157" y="16"/>
                <a:pt x="158" y="14"/>
              </a:cubicBezTo>
              <a:cubicBezTo>
                <a:pt x="159" y="12"/>
                <a:pt x="160" y="10"/>
                <a:pt x="160" y="8"/>
              </a:cubicBezTo>
              <a:cubicBezTo>
                <a:pt x="160" y="6"/>
                <a:pt x="160" y="3"/>
                <a:pt x="159" y="2"/>
              </a:cubicBezTo>
              <a:cubicBezTo>
                <a:pt x="158" y="1"/>
                <a:pt x="157" y="0"/>
                <a:pt x="156" y="0"/>
              </a:cubicBezTo>
              <a:cubicBezTo>
                <a:pt x="155" y="0"/>
                <a:pt x="155" y="1"/>
                <a:pt x="154" y="1"/>
              </a:cubicBezTo>
              <a:cubicBezTo>
                <a:pt x="153" y="1"/>
                <a:pt x="150" y="1"/>
                <a:pt x="149" y="3"/>
              </a:cubicBezTo>
              <a:cubicBezTo>
                <a:pt x="148" y="5"/>
                <a:pt x="147" y="10"/>
                <a:pt x="146" y="12"/>
              </a:cubicBezTo>
              <a:cubicBezTo>
                <a:pt x="145" y="14"/>
                <a:pt x="144" y="16"/>
                <a:pt x="143" y="17"/>
              </a:cubicBezTo>
              <a:cubicBezTo>
                <a:pt x="142" y="18"/>
                <a:pt x="142" y="18"/>
                <a:pt x="139" y="19"/>
              </a:cubicBezTo>
              <a:cubicBezTo>
                <a:pt x="136" y="20"/>
                <a:pt x="130" y="23"/>
                <a:pt x="127" y="24"/>
              </a:cubicBezTo>
              <a:cubicBezTo>
                <a:pt x="124" y="25"/>
                <a:pt x="122" y="25"/>
                <a:pt x="121" y="26"/>
              </a:cubicBezTo>
              <a:cubicBezTo>
                <a:pt x="120" y="27"/>
                <a:pt x="121" y="30"/>
                <a:pt x="120" y="32"/>
              </a:cubicBezTo>
              <a:cubicBezTo>
                <a:pt x="119" y="34"/>
                <a:pt x="114" y="38"/>
                <a:pt x="112" y="40"/>
              </a:cubicBezTo>
              <a:cubicBezTo>
                <a:pt x="110" y="42"/>
                <a:pt x="108" y="43"/>
                <a:pt x="106" y="43"/>
              </a:cubicBezTo>
              <a:cubicBezTo>
                <a:pt x="104" y="43"/>
                <a:pt x="103" y="41"/>
                <a:pt x="101" y="40"/>
              </a:cubicBezTo>
              <a:cubicBezTo>
                <a:pt x="99" y="39"/>
                <a:pt x="97" y="40"/>
                <a:pt x="95" y="39"/>
              </a:cubicBezTo>
              <a:cubicBezTo>
                <a:pt x="93" y="38"/>
                <a:pt x="91" y="37"/>
                <a:pt x="89" y="37"/>
              </a:cubicBezTo>
              <a:cubicBezTo>
                <a:pt x="87" y="37"/>
                <a:pt x="86" y="38"/>
                <a:pt x="85" y="39"/>
              </a:cubicBezTo>
              <a:cubicBezTo>
                <a:pt x="84" y="40"/>
                <a:pt x="83" y="40"/>
                <a:pt x="82" y="41"/>
              </a:cubicBezTo>
              <a:cubicBezTo>
                <a:pt x="81" y="42"/>
                <a:pt x="80" y="42"/>
                <a:pt x="79" y="43"/>
              </a:cubicBezTo>
              <a:cubicBezTo>
                <a:pt x="78" y="44"/>
                <a:pt x="78" y="45"/>
                <a:pt x="77" y="46"/>
              </a:cubicBezTo>
              <a:cubicBezTo>
                <a:pt x="76" y="47"/>
                <a:pt x="76" y="50"/>
                <a:pt x="75" y="49"/>
              </a:cubicBezTo>
              <a:cubicBezTo>
                <a:pt x="74" y="48"/>
                <a:pt x="72" y="40"/>
                <a:pt x="71" y="38"/>
              </a:cubicBezTo>
              <a:cubicBezTo>
                <a:pt x="70" y="36"/>
                <a:pt x="70" y="36"/>
                <a:pt x="69" y="36"/>
              </a:cubicBezTo>
              <a:cubicBezTo>
                <a:pt x="68" y="36"/>
                <a:pt x="65" y="39"/>
                <a:pt x="63" y="39"/>
              </a:cubicBezTo>
              <a:cubicBezTo>
                <a:pt x="61" y="39"/>
                <a:pt x="57" y="36"/>
                <a:pt x="55" y="35"/>
              </a:cubicBezTo>
              <a:cubicBezTo>
                <a:pt x="53" y="34"/>
                <a:pt x="50" y="32"/>
                <a:pt x="48" y="30"/>
              </a:cubicBezTo>
              <a:cubicBezTo>
                <a:pt x="46" y="28"/>
                <a:pt x="45" y="26"/>
                <a:pt x="45" y="24"/>
              </a:cubicBezTo>
              <a:cubicBezTo>
                <a:pt x="45" y="22"/>
                <a:pt x="46" y="21"/>
                <a:pt x="46" y="19"/>
              </a:cubicBezTo>
              <a:cubicBezTo>
                <a:pt x="46" y="17"/>
                <a:pt x="44" y="11"/>
                <a:pt x="43" y="9"/>
              </a:cubicBezTo>
              <a:cubicBezTo>
                <a:pt x="42" y="7"/>
                <a:pt x="43" y="8"/>
                <a:pt x="43" y="7"/>
              </a:cubicBezTo>
              <a:cubicBezTo>
                <a:pt x="43" y="6"/>
                <a:pt x="44" y="4"/>
                <a:pt x="44" y="3"/>
              </a:cubicBezTo>
              <a:cubicBezTo>
                <a:pt x="44" y="2"/>
                <a:pt x="43" y="0"/>
                <a:pt x="42" y="0"/>
              </a:cubicBezTo>
              <a:close/>
            </a:path>
          </a:pathLst>
        </a:custGeom>
        <a:solidFill>
          <a:srgbClr val="B7DEE8"/>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9</xdr:col>
      <xdr:colOff>542925</xdr:colOff>
      <xdr:row>3</xdr:row>
      <xdr:rowOff>161925</xdr:rowOff>
    </xdr:from>
    <xdr:to>
      <xdr:col>11</xdr:col>
      <xdr:colOff>428625</xdr:colOff>
      <xdr:row>13</xdr:row>
      <xdr:rowOff>142875</xdr:rowOff>
    </xdr:to>
    <xdr:sp macro="" textlink="">
      <xdr:nvSpPr>
        <xdr:cNvPr id="77" name="Freeform 76">
          <a:extLst>
            <a:ext uri="{FF2B5EF4-FFF2-40B4-BE49-F238E27FC236}">
              <a16:creationId xmlns:a16="http://schemas.microsoft.com/office/drawing/2014/main" id="{DF6F1D38-F1E0-436A-A070-B5EC1DA8165C}"/>
            </a:ext>
          </a:extLst>
        </xdr:cNvPr>
        <xdr:cNvSpPr>
          <a:spLocks/>
        </xdr:cNvSpPr>
      </xdr:nvSpPr>
      <xdr:spPr bwMode="auto">
        <a:xfrm>
          <a:off x="5810250" y="742950"/>
          <a:ext cx="1257300" cy="1704975"/>
        </a:xfrm>
        <a:custGeom>
          <a:avLst/>
          <a:gdLst>
            <a:gd name="T0" fmla="*/ 2147483646 w 132"/>
            <a:gd name="T1" fmla="*/ 2147483646 h 179"/>
            <a:gd name="T2" fmla="*/ 2147483646 w 132"/>
            <a:gd name="T3" fmla="*/ 2147483646 h 179"/>
            <a:gd name="T4" fmla="*/ 2147483646 w 132"/>
            <a:gd name="T5" fmla="*/ 2147483646 h 179"/>
            <a:gd name="T6" fmla="*/ 2147483646 w 132"/>
            <a:gd name="T7" fmla="*/ 2147483646 h 179"/>
            <a:gd name="T8" fmla="*/ 2147483646 w 132"/>
            <a:gd name="T9" fmla="*/ 2147483646 h 179"/>
            <a:gd name="T10" fmla="*/ 2147483646 w 132"/>
            <a:gd name="T11" fmla="*/ 2147483646 h 179"/>
            <a:gd name="T12" fmla="*/ 2147483646 w 132"/>
            <a:gd name="T13" fmla="*/ 2147483646 h 179"/>
            <a:gd name="T14" fmla="*/ 2147483646 w 132"/>
            <a:gd name="T15" fmla="*/ 2147483646 h 179"/>
            <a:gd name="T16" fmla="*/ 2147483646 w 132"/>
            <a:gd name="T17" fmla="*/ 2147483646 h 179"/>
            <a:gd name="T18" fmla="*/ 2147483646 w 132"/>
            <a:gd name="T19" fmla="*/ 2147483646 h 179"/>
            <a:gd name="T20" fmla="*/ 2147483646 w 132"/>
            <a:gd name="T21" fmla="*/ 2147483646 h 179"/>
            <a:gd name="T22" fmla="*/ 2147483646 w 132"/>
            <a:gd name="T23" fmla="*/ 2147483646 h 179"/>
            <a:gd name="T24" fmla="*/ 2147483646 w 132"/>
            <a:gd name="T25" fmla="*/ 2147483646 h 179"/>
            <a:gd name="T26" fmla="*/ 2147483646 w 132"/>
            <a:gd name="T27" fmla="*/ 2147483646 h 179"/>
            <a:gd name="T28" fmla="*/ 2147483646 w 132"/>
            <a:gd name="T29" fmla="*/ 2147483646 h 179"/>
            <a:gd name="T30" fmla="*/ 2147483646 w 132"/>
            <a:gd name="T31" fmla="*/ 2147483646 h 179"/>
            <a:gd name="T32" fmla="*/ 2147483646 w 132"/>
            <a:gd name="T33" fmla="*/ 2147483646 h 179"/>
            <a:gd name="T34" fmla="*/ 2147483646 w 132"/>
            <a:gd name="T35" fmla="*/ 2147483646 h 179"/>
            <a:gd name="T36" fmla="*/ 2147483646 w 132"/>
            <a:gd name="T37" fmla="*/ 2147483646 h 179"/>
            <a:gd name="T38" fmla="*/ 2147483646 w 132"/>
            <a:gd name="T39" fmla="*/ 2147483646 h 179"/>
            <a:gd name="T40" fmla="*/ 2147483646 w 132"/>
            <a:gd name="T41" fmla="*/ 2147483646 h 179"/>
            <a:gd name="T42" fmla="*/ 2147483646 w 132"/>
            <a:gd name="T43" fmla="*/ 2147483646 h 179"/>
            <a:gd name="T44" fmla="*/ 2147483646 w 132"/>
            <a:gd name="T45" fmla="*/ 2147483646 h 179"/>
            <a:gd name="T46" fmla="*/ 2147483646 w 132"/>
            <a:gd name="T47" fmla="*/ 2147483646 h 179"/>
            <a:gd name="T48" fmla="*/ 2147483646 w 132"/>
            <a:gd name="T49" fmla="*/ 2147483646 h 179"/>
            <a:gd name="T50" fmla="*/ 2147483646 w 132"/>
            <a:gd name="T51" fmla="*/ 2147483646 h 179"/>
            <a:gd name="T52" fmla="*/ 2147483646 w 132"/>
            <a:gd name="T53" fmla="*/ 2147483646 h 179"/>
            <a:gd name="T54" fmla="*/ 2147483646 w 132"/>
            <a:gd name="T55" fmla="*/ 2147483646 h 179"/>
            <a:gd name="T56" fmla="*/ 2147483646 w 132"/>
            <a:gd name="T57" fmla="*/ 2147483646 h 179"/>
            <a:gd name="T58" fmla="*/ 2147483646 w 132"/>
            <a:gd name="T59" fmla="*/ 2147483646 h 179"/>
            <a:gd name="T60" fmla="*/ 2147483646 w 132"/>
            <a:gd name="T61" fmla="*/ 2147483646 h 179"/>
            <a:gd name="T62" fmla="*/ 2147483646 w 132"/>
            <a:gd name="T63" fmla="*/ 2147483646 h 179"/>
            <a:gd name="T64" fmla="*/ 2147483646 w 132"/>
            <a:gd name="T65" fmla="*/ 2147483646 h 179"/>
            <a:gd name="T66" fmla="*/ 2147483646 w 132"/>
            <a:gd name="T67" fmla="*/ 2147483646 h 179"/>
            <a:gd name="T68" fmla="*/ 2147483646 w 132"/>
            <a:gd name="T69" fmla="*/ 2147483646 h 179"/>
            <a:gd name="T70" fmla="*/ 2147483646 w 132"/>
            <a:gd name="T71" fmla="*/ 2147483646 h 17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32" h="179">
              <a:moveTo>
                <a:pt x="95" y="0"/>
              </a:moveTo>
              <a:cubicBezTo>
                <a:pt x="94" y="0"/>
                <a:pt x="92" y="1"/>
                <a:pt x="90" y="1"/>
              </a:cubicBezTo>
              <a:cubicBezTo>
                <a:pt x="88" y="1"/>
                <a:pt x="87" y="0"/>
                <a:pt x="85" y="1"/>
              </a:cubicBezTo>
              <a:cubicBezTo>
                <a:pt x="83" y="2"/>
                <a:pt x="80" y="5"/>
                <a:pt x="78" y="6"/>
              </a:cubicBezTo>
              <a:cubicBezTo>
                <a:pt x="76" y="7"/>
                <a:pt x="75" y="7"/>
                <a:pt x="73" y="8"/>
              </a:cubicBezTo>
              <a:cubicBezTo>
                <a:pt x="71" y="9"/>
                <a:pt x="69" y="9"/>
                <a:pt x="67" y="10"/>
              </a:cubicBezTo>
              <a:cubicBezTo>
                <a:pt x="65" y="11"/>
                <a:pt x="63" y="12"/>
                <a:pt x="61" y="13"/>
              </a:cubicBezTo>
              <a:cubicBezTo>
                <a:pt x="59" y="14"/>
                <a:pt x="57" y="14"/>
                <a:pt x="55" y="15"/>
              </a:cubicBezTo>
              <a:cubicBezTo>
                <a:pt x="53" y="16"/>
                <a:pt x="51" y="17"/>
                <a:pt x="49" y="17"/>
              </a:cubicBezTo>
              <a:cubicBezTo>
                <a:pt x="47" y="17"/>
                <a:pt x="46" y="17"/>
                <a:pt x="44" y="18"/>
              </a:cubicBezTo>
              <a:cubicBezTo>
                <a:pt x="42" y="19"/>
                <a:pt x="40" y="21"/>
                <a:pt x="39" y="23"/>
              </a:cubicBezTo>
              <a:cubicBezTo>
                <a:pt x="38" y="25"/>
                <a:pt x="40" y="27"/>
                <a:pt x="39" y="28"/>
              </a:cubicBezTo>
              <a:cubicBezTo>
                <a:pt x="38" y="29"/>
                <a:pt x="35" y="28"/>
                <a:pt x="33" y="28"/>
              </a:cubicBezTo>
              <a:cubicBezTo>
                <a:pt x="31" y="28"/>
                <a:pt x="30" y="27"/>
                <a:pt x="28" y="28"/>
              </a:cubicBezTo>
              <a:cubicBezTo>
                <a:pt x="26" y="29"/>
                <a:pt x="24" y="33"/>
                <a:pt x="22" y="33"/>
              </a:cubicBezTo>
              <a:cubicBezTo>
                <a:pt x="20" y="33"/>
                <a:pt x="20" y="31"/>
                <a:pt x="18" y="30"/>
              </a:cubicBezTo>
              <a:cubicBezTo>
                <a:pt x="16" y="29"/>
                <a:pt x="13" y="29"/>
                <a:pt x="11" y="29"/>
              </a:cubicBezTo>
              <a:cubicBezTo>
                <a:pt x="9" y="29"/>
                <a:pt x="9" y="31"/>
                <a:pt x="8" y="32"/>
              </a:cubicBezTo>
              <a:cubicBezTo>
                <a:pt x="7" y="33"/>
                <a:pt x="2" y="32"/>
                <a:pt x="1" y="33"/>
              </a:cubicBezTo>
              <a:cubicBezTo>
                <a:pt x="0" y="34"/>
                <a:pt x="0" y="35"/>
                <a:pt x="1" y="37"/>
              </a:cubicBezTo>
              <a:cubicBezTo>
                <a:pt x="2" y="39"/>
                <a:pt x="5" y="41"/>
                <a:pt x="7" y="43"/>
              </a:cubicBezTo>
              <a:cubicBezTo>
                <a:pt x="9" y="45"/>
                <a:pt x="14" y="48"/>
                <a:pt x="16" y="50"/>
              </a:cubicBezTo>
              <a:cubicBezTo>
                <a:pt x="18" y="52"/>
                <a:pt x="19" y="50"/>
                <a:pt x="19" y="53"/>
              </a:cubicBezTo>
              <a:cubicBezTo>
                <a:pt x="19" y="56"/>
                <a:pt x="19" y="64"/>
                <a:pt x="19" y="67"/>
              </a:cubicBezTo>
              <a:cubicBezTo>
                <a:pt x="19" y="70"/>
                <a:pt x="18" y="70"/>
                <a:pt x="19" y="71"/>
              </a:cubicBezTo>
              <a:cubicBezTo>
                <a:pt x="20" y="72"/>
                <a:pt x="26" y="74"/>
                <a:pt x="27" y="75"/>
              </a:cubicBezTo>
              <a:cubicBezTo>
                <a:pt x="28" y="76"/>
                <a:pt x="27" y="77"/>
                <a:pt x="27" y="79"/>
              </a:cubicBezTo>
              <a:cubicBezTo>
                <a:pt x="27" y="81"/>
                <a:pt x="26" y="85"/>
                <a:pt x="26" y="87"/>
              </a:cubicBezTo>
              <a:cubicBezTo>
                <a:pt x="26" y="89"/>
                <a:pt x="26" y="90"/>
                <a:pt x="26" y="93"/>
              </a:cubicBezTo>
              <a:cubicBezTo>
                <a:pt x="26" y="96"/>
                <a:pt x="25" y="101"/>
                <a:pt x="24" y="104"/>
              </a:cubicBezTo>
              <a:cubicBezTo>
                <a:pt x="23" y="107"/>
                <a:pt x="22" y="109"/>
                <a:pt x="23" y="111"/>
              </a:cubicBezTo>
              <a:cubicBezTo>
                <a:pt x="24" y="113"/>
                <a:pt x="29" y="116"/>
                <a:pt x="30" y="119"/>
              </a:cubicBezTo>
              <a:cubicBezTo>
                <a:pt x="31" y="122"/>
                <a:pt x="29" y="124"/>
                <a:pt x="29" y="127"/>
              </a:cubicBezTo>
              <a:cubicBezTo>
                <a:pt x="29" y="130"/>
                <a:pt x="32" y="133"/>
                <a:pt x="33" y="135"/>
              </a:cubicBezTo>
              <a:cubicBezTo>
                <a:pt x="34" y="137"/>
                <a:pt x="33" y="138"/>
                <a:pt x="33" y="140"/>
              </a:cubicBezTo>
              <a:cubicBezTo>
                <a:pt x="33" y="142"/>
                <a:pt x="31" y="141"/>
                <a:pt x="31" y="145"/>
              </a:cubicBezTo>
              <a:cubicBezTo>
                <a:pt x="31" y="149"/>
                <a:pt x="29" y="160"/>
                <a:pt x="33" y="165"/>
              </a:cubicBezTo>
              <a:cubicBezTo>
                <a:pt x="37" y="170"/>
                <a:pt x="50" y="173"/>
                <a:pt x="55" y="175"/>
              </a:cubicBezTo>
              <a:cubicBezTo>
                <a:pt x="60" y="177"/>
                <a:pt x="60" y="179"/>
                <a:pt x="62" y="177"/>
              </a:cubicBezTo>
              <a:cubicBezTo>
                <a:pt x="64" y="175"/>
                <a:pt x="65" y="167"/>
                <a:pt x="66" y="162"/>
              </a:cubicBezTo>
              <a:cubicBezTo>
                <a:pt x="67" y="157"/>
                <a:pt x="65" y="150"/>
                <a:pt x="65" y="147"/>
              </a:cubicBezTo>
              <a:cubicBezTo>
                <a:pt x="65" y="144"/>
                <a:pt x="65" y="144"/>
                <a:pt x="65" y="143"/>
              </a:cubicBezTo>
              <a:cubicBezTo>
                <a:pt x="65" y="142"/>
                <a:pt x="67" y="139"/>
                <a:pt x="68" y="138"/>
              </a:cubicBezTo>
              <a:cubicBezTo>
                <a:pt x="69" y="137"/>
                <a:pt x="71" y="136"/>
                <a:pt x="72" y="135"/>
              </a:cubicBezTo>
              <a:cubicBezTo>
                <a:pt x="73" y="134"/>
                <a:pt x="74" y="132"/>
                <a:pt x="75" y="130"/>
              </a:cubicBezTo>
              <a:cubicBezTo>
                <a:pt x="76" y="128"/>
                <a:pt x="77" y="126"/>
                <a:pt x="79" y="125"/>
              </a:cubicBezTo>
              <a:cubicBezTo>
                <a:pt x="81" y="124"/>
                <a:pt x="83" y="122"/>
                <a:pt x="85" y="121"/>
              </a:cubicBezTo>
              <a:cubicBezTo>
                <a:pt x="87" y="120"/>
                <a:pt x="88" y="119"/>
                <a:pt x="89" y="119"/>
              </a:cubicBezTo>
              <a:cubicBezTo>
                <a:pt x="90" y="119"/>
                <a:pt x="91" y="119"/>
                <a:pt x="93" y="119"/>
              </a:cubicBezTo>
              <a:cubicBezTo>
                <a:pt x="95" y="119"/>
                <a:pt x="97" y="120"/>
                <a:pt x="99" y="120"/>
              </a:cubicBezTo>
              <a:cubicBezTo>
                <a:pt x="101" y="120"/>
                <a:pt x="104" y="119"/>
                <a:pt x="105" y="117"/>
              </a:cubicBezTo>
              <a:cubicBezTo>
                <a:pt x="106" y="115"/>
                <a:pt x="104" y="111"/>
                <a:pt x="104" y="107"/>
              </a:cubicBezTo>
              <a:cubicBezTo>
                <a:pt x="104" y="103"/>
                <a:pt x="103" y="95"/>
                <a:pt x="103" y="91"/>
              </a:cubicBezTo>
              <a:cubicBezTo>
                <a:pt x="103" y="87"/>
                <a:pt x="103" y="86"/>
                <a:pt x="104" y="84"/>
              </a:cubicBezTo>
              <a:cubicBezTo>
                <a:pt x="105" y="82"/>
                <a:pt x="106" y="79"/>
                <a:pt x="107" y="78"/>
              </a:cubicBezTo>
              <a:cubicBezTo>
                <a:pt x="108" y="77"/>
                <a:pt x="109" y="76"/>
                <a:pt x="110" y="75"/>
              </a:cubicBezTo>
              <a:cubicBezTo>
                <a:pt x="111" y="74"/>
                <a:pt x="112" y="74"/>
                <a:pt x="114" y="74"/>
              </a:cubicBezTo>
              <a:cubicBezTo>
                <a:pt x="116" y="74"/>
                <a:pt x="120" y="74"/>
                <a:pt x="122" y="73"/>
              </a:cubicBezTo>
              <a:cubicBezTo>
                <a:pt x="124" y="72"/>
                <a:pt x="125" y="69"/>
                <a:pt x="127" y="68"/>
              </a:cubicBezTo>
              <a:cubicBezTo>
                <a:pt x="129" y="67"/>
                <a:pt x="132" y="70"/>
                <a:pt x="132" y="66"/>
              </a:cubicBezTo>
              <a:cubicBezTo>
                <a:pt x="132" y="62"/>
                <a:pt x="130" y="51"/>
                <a:pt x="129" y="46"/>
              </a:cubicBezTo>
              <a:cubicBezTo>
                <a:pt x="128" y="41"/>
                <a:pt x="127" y="38"/>
                <a:pt x="126" y="36"/>
              </a:cubicBezTo>
              <a:cubicBezTo>
                <a:pt x="125" y="34"/>
                <a:pt x="125" y="36"/>
                <a:pt x="123" y="35"/>
              </a:cubicBezTo>
              <a:cubicBezTo>
                <a:pt x="121" y="34"/>
                <a:pt x="118" y="33"/>
                <a:pt x="116" y="32"/>
              </a:cubicBezTo>
              <a:cubicBezTo>
                <a:pt x="114" y="31"/>
                <a:pt x="112" y="30"/>
                <a:pt x="110" y="30"/>
              </a:cubicBezTo>
              <a:cubicBezTo>
                <a:pt x="108" y="30"/>
                <a:pt x="105" y="30"/>
                <a:pt x="103" y="29"/>
              </a:cubicBezTo>
              <a:cubicBezTo>
                <a:pt x="101" y="28"/>
                <a:pt x="100" y="24"/>
                <a:pt x="99" y="22"/>
              </a:cubicBezTo>
              <a:cubicBezTo>
                <a:pt x="98" y="20"/>
                <a:pt x="96" y="20"/>
                <a:pt x="96" y="18"/>
              </a:cubicBezTo>
              <a:cubicBezTo>
                <a:pt x="96" y="16"/>
                <a:pt x="95" y="13"/>
                <a:pt x="96" y="11"/>
              </a:cubicBezTo>
              <a:cubicBezTo>
                <a:pt x="97" y="9"/>
                <a:pt x="99" y="7"/>
                <a:pt x="99" y="6"/>
              </a:cubicBezTo>
              <a:cubicBezTo>
                <a:pt x="99" y="5"/>
                <a:pt x="98" y="3"/>
                <a:pt x="98" y="3"/>
              </a:cubicBezTo>
              <a:cubicBezTo>
                <a:pt x="98" y="3"/>
                <a:pt x="97" y="3"/>
                <a:pt x="97" y="3"/>
              </a:cubicBezTo>
              <a:cubicBezTo>
                <a:pt x="97" y="3"/>
                <a:pt x="95" y="1"/>
                <a:pt x="95" y="0"/>
              </a:cubicBezTo>
              <a:close/>
            </a:path>
          </a:pathLst>
        </a:custGeom>
        <a:solidFill>
          <a:schemeClr val="accent5">
            <a:lumMod val="75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8</xdr:col>
      <xdr:colOff>587375</xdr:colOff>
      <xdr:row>31</xdr:row>
      <xdr:rowOff>0</xdr:rowOff>
    </xdr:from>
    <xdr:to>
      <xdr:col>9</xdr:col>
      <xdr:colOff>587375</xdr:colOff>
      <xdr:row>32</xdr:row>
      <xdr:rowOff>155636</xdr:rowOff>
    </xdr:to>
    <xdr:sp macro="" textlink="">
      <xdr:nvSpPr>
        <xdr:cNvPr id="78" name="Rectangle 77">
          <a:extLst>
            <a:ext uri="{FF2B5EF4-FFF2-40B4-BE49-F238E27FC236}">
              <a16:creationId xmlns:a16="http://schemas.microsoft.com/office/drawing/2014/main" id="{1C4A1E3D-B639-4AC2-A364-C6307860879D}"/>
            </a:ext>
          </a:extLst>
        </xdr:cNvPr>
        <xdr:cNvSpPr>
          <a:spLocks noChangeArrowheads="1"/>
        </xdr:cNvSpPr>
      </xdr:nvSpPr>
      <xdr:spPr bwMode="auto">
        <a:xfrm>
          <a:off x="5168900" y="5391150"/>
          <a:ext cx="685800" cy="327086"/>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佐用町</a:t>
          </a:r>
        </a:p>
      </xdr:txBody>
    </xdr:sp>
    <xdr:clientData/>
  </xdr:twoCellAnchor>
  <xdr:twoCellAnchor>
    <xdr:from>
      <xdr:col>12</xdr:col>
      <xdr:colOff>228600</xdr:colOff>
      <xdr:row>27</xdr:row>
      <xdr:rowOff>117475</xdr:rowOff>
    </xdr:from>
    <xdr:to>
      <xdr:col>13</xdr:col>
      <xdr:colOff>368316</xdr:colOff>
      <xdr:row>29</xdr:row>
      <xdr:rowOff>60623</xdr:rowOff>
    </xdr:to>
    <xdr:sp macro="" textlink="">
      <xdr:nvSpPr>
        <xdr:cNvPr id="79" name="AutoShape 78">
          <a:extLst>
            <a:ext uri="{FF2B5EF4-FFF2-40B4-BE49-F238E27FC236}">
              <a16:creationId xmlns:a16="http://schemas.microsoft.com/office/drawing/2014/main" id="{17B83C18-BAEE-4282-839B-6085B3996836}"/>
            </a:ext>
          </a:extLst>
        </xdr:cNvPr>
        <xdr:cNvSpPr>
          <a:spLocks/>
        </xdr:cNvSpPr>
      </xdr:nvSpPr>
      <xdr:spPr bwMode="auto">
        <a:xfrm>
          <a:off x="7553325" y="4822825"/>
          <a:ext cx="825516" cy="286048"/>
        </a:xfrm>
        <a:prstGeom prst="borderCallout1">
          <a:avLst>
            <a:gd name="adj1" fmla="val 38708"/>
            <a:gd name="adj2" fmla="val -9194"/>
            <a:gd name="adj3" fmla="val 32259"/>
            <a:gd name="adj4" fmla="val -34481"/>
          </a:avLst>
        </a:prstGeom>
        <a:noFill/>
        <a:ln>
          <a:noFill/>
        </a:ln>
        <a:effectLst/>
      </xdr:spPr>
      <xdr:txBody>
        <a:bodyPr vertOverflow="clip" wrap="square" lIns="91440" tIns="45720" rIns="91440" bIns="45720" anchor="t" upright="1"/>
        <a:lstStyle/>
        <a:p>
          <a:pPr algn="ctr" rtl="0">
            <a:defRPr sz="1000"/>
          </a:pPr>
          <a:r>
            <a:rPr lang="ja-JP" altLang="en-US" sz="1000" b="0" i="0" u="none" strike="noStrike" baseline="0">
              <a:solidFill>
                <a:srgbClr val="000000"/>
              </a:solidFill>
              <a:latin typeface="ＭＳ ゴシック"/>
              <a:ea typeface="ＭＳ ゴシック"/>
            </a:rPr>
            <a:t>神河町</a:t>
          </a:r>
        </a:p>
        <a:p>
          <a:pPr algn="ctr" rtl="0">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13</xdr:col>
      <xdr:colOff>368300</xdr:colOff>
      <xdr:row>28</xdr:row>
      <xdr:rowOff>155575</xdr:rowOff>
    </xdr:from>
    <xdr:to>
      <xdr:col>14</xdr:col>
      <xdr:colOff>428666</xdr:colOff>
      <xdr:row>30</xdr:row>
      <xdr:rowOff>117475</xdr:rowOff>
    </xdr:to>
    <xdr:sp macro="" textlink="">
      <xdr:nvSpPr>
        <xdr:cNvPr id="80" name="Rectangle 79">
          <a:extLst>
            <a:ext uri="{FF2B5EF4-FFF2-40B4-BE49-F238E27FC236}">
              <a16:creationId xmlns:a16="http://schemas.microsoft.com/office/drawing/2014/main" id="{9EB8BA2E-CC34-4235-93BB-A2251D0D4AE6}"/>
            </a:ext>
          </a:extLst>
        </xdr:cNvPr>
        <xdr:cNvSpPr>
          <a:spLocks noChangeArrowheads="1"/>
        </xdr:cNvSpPr>
      </xdr:nvSpPr>
      <xdr:spPr bwMode="auto">
        <a:xfrm>
          <a:off x="8378825" y="5032375"/>
          <a:ext cx="746166" cy="304800"/>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 多可町</a:t>
          </a:r>
        </a:p>
      </xdr:txBody>
    </xdr:sp>
    <xdr:clientData/>
  </xdr:twoCellAnchor>
  <xdr:twoCellAnchor>
    <xdr:from>
      <xdr:col>14</xdr:col>
      <xdr:colOff>250825</xdr:colOff>
      <xdr:row>31</xdr:row>
      <xdr:rowOff>155575</xdr:rowOff>
    </xdr:from>
    <xdr:to>
      <xdr:col>15</xdr:col>
      <xdr:colOff>149250</xdr:colOff>
      <xdr:row>33</xdr:row>
      <xdr:rowOff>155575</xdr:rowOff>
    </xdr:to>
    <xdr:sp macro="" textlink="">
      <xdr:nvSpPr>
        <xdr:cNvPr id="81" name="Rectangle 80">
          <a:extLst>
            <a:ext uri="{FF2B5EF4-FFF2-40B4-BE49-F238E27FC236}">
              <a16:creationId xmlns:a16="http://schemas.microsoft.com/office/drawing/2014/main" id="{8137F4AC-8AF1-4005-B25D-9125F6A79158}"/>
            </a:ext>
          </a:extLst>
        </xdr:cNvPr>
        <xdr:cNvSpPr>
          <a:spLocks noChangeArrowheads="1"/>
        </xdr:cNvSpPr>
      </xdr:nvSpPr>
      <xdr:spPr bwMode="auto">
        <a:xfrm>
          <a:off x="8947150" y="5546725"/>
          <a:ext cx="584225" cy="342900"/>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西脇市</a:t>
          </a:r>
        </a:p>
      </xdr:txBody>
    </xdr:sp>
    <xdr:clientData/>
  </xdr:twoCellAnchor>
  <xdr:twoCellAnchor>
    <xdr:from>
      <xdr:col>14</xdr:col>
      <xdr:colOff>390525</xdr:colOff>
      <xdr:row>35</xdr:row>
      <xdr:rowOff>98425</xdr:rowOff>
    </xdr:from>
    <xdr:to>
      <xdr:col>15</xdr:col>
      <xdr:colOff>447675</xdr:colOff>
      <xdr:row>37</xdr:row>
      <xdr:rowOff>60325</xdr:rowOff>
    </xdr:to>
    <xdr:sp macro="" textlink="">
      <xdr:nvSpPr>
        <xdr:cNvPr id="82" name="Rectangle 81">
          <a:extLst>
            <a:ext uri="{FF2B5EF4-FFF2-40B4-BE49-F238E27FC236}">
              <a16:creationId xmlns:a16="http://schemas.microsoft.com/office/drawing/2014/main" id="{AA360E25-88E4-4F87-A158-0DA21EA47A32}"/>
            </a:ext>
          </a:extLst>
        </xdr:cNvPr>
        <xdr:cNvSpPr>
          <a:spLocks noChangeArrowheads="1"/>
        </xdr:cNvSpPr>
      </xdr:nvSpPr>
      <xdr:spPr bwMode="auto">
        <a:xfrm>
          <a:off x="9086850" y="6175375"/>
          <a:ext cx="742950" cy="304800"/>
        </a:xfrm>
        <a:prstGeom prst="rect">
          <a:avLst/>
        </a:prstGeom>
        <a:noFill/>
        <a:ln>
          <a:noFill/>
        </a:ln>
        <a:effec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加東市</a:t>
          </a:r>
        </a:p>
      </xdr:txBody>
    </xdr:sp>
    <xdr:clientData/>
  </xdr:twoCellAnchor>
  <xdr:twoCellAnchor>
    <xdr:from>
      <xdr:col>14</xdr:col>
      <xdr:colOff>396875</xdr:colOff>
      <xdr:row>40</xdr:row>
      <xdr:rowOff>3175</xdr:rowOff>
    </xdr:from>
    <xdr:to>
      <xdr:col>15</xdr:col>
      <xdr:colOff>460393</xdr:colOff>
      <xdr:row>41</xdr:row>
      <xdr:rowOff>155873</xdr:rowOff>
    </xdr:to>
    <xdr:sp macro="" textlink="">
      <xdr:nvSpPr>
        <xdr:cNvPr id="83" name="Rectangle 82">
          <a:extLst>
            <a:ext uri="{FF2B5EF4-FFF2-40B4-BE49-F238E27FC236}">
              <a16:creationId xmlns:a16="http://schemas.microsoft.com/office/drawing/2014/main" id="{6C324655-1C57-4363-BC8F-20C5B05CA227}"/>
            </a:ext>
          </a:extLst>
        </xdr:cNvPr>
        <xdr:cNvSpPr>
          <a:spLocks noChangeArrowheads="1"/>
        </xdr:cNvSpPr>
      </xdr:nvSpPr>
      <xdr:spPr bwMode="auto">
        <a:xfrm>
          <a:off x="9093200" y="6937375"/>
          <a:ext cx="749318" cy="324148"/>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 三木市</a:t>
          </a:r>
        </a:p>
      </xdr:txBody>
    </xdr:sp>
    <xdr:clientData/>
  </xdr:twoCellAnchor>
  <xdr:twoCellAnchor>
    <xdr:from>
      <xdr:col>10</xdr:col>
      <xdr:colOff>149225</xdr:colOff>
      <xdr:row>36</xdr:row>
      <xdr:rowOff>98425</xdr:rowOff>
    </xdr:from>
    <xdr:to>
      <xdr:col>11</xdr:col>
      <xdr:colOff>247689</xdr:colOff>
      <xdr:row>38</xdr:row>
      <xdr:rowOff>136776</xdr:rowOff>
    </xdr:to>
    <xdr:sp macro="" textlink="">
      <xdr:nvSpPr>
        <xdr:cNvPr id="84" name="Rectangle 83">
          <a:extLst>
            <a:ext uri="{FF2B5EF4-FFF2-40B4-BE49-F238E27FC236}">
              <a16:creationId xmlns:a16="http://schemas.microsoft.com/office/drawing/2014/main" id="{580A049A-0754-4D42-B019-E6895E3F40FB}"/>
            </a:ext>
          </a:extLst>
        </xdr:cNvPr>
        <xdr:cNvSpPr>
          <a:spLocks noChangeArrowheads="1"/>
        </xdr:cNvSpPr>
      </xdr:nvSpPr>
      <xdr:spPr bwMode="auto">
        <a:xfrm>
          <a:off x="6102350" y="6346825"/>
          <a:ext cx="784264" cy="381251"/>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たつの市</a:t>
          </a:r>
        </a:p>
      </xdr:txBody>
    </xdr:sp>
    <xdr:clientData/>
  </xdr:twoCellAnchor>
  <xdr:twoCellAnchor>
    <xdr:from>
      <xdr:col>13</xdr:col>
      <xdr:colOff>76200</xdr:colOff>
      <xdr:row>68</xdr:row>
      <xdr:rowOff>76200</xdr:rowOff>
    </xdr:from>
    <xdr:to>
      <xdr:col>13</xdr:col>
      <xdr:colOff>171450</xdr:colOff>
      <xdr:row>69</xdr:row>
      <xdr:rowOff>85725</xdr:rowOff>
    </xdr:to>
    <xdr:sp macro="" textlink="">
      <xdr:nvSpPr>
        <xdr:cNvPr id="85" name="Freeform 84">
          <a:extLst>
            <a:ext uri="{FF2B5EF4-FFF2-40B4-BE49-F238E27FC236}">
              <a16:creationId xmlns:a16="http://schemas.microsoft.com/office/drawing/2014/main" id="{57F15B97-B68C-4621-ACF4-1DE1836B9344}"/>
            </a:ext>
          </a:extLst>
        </xdr:cNvPr>
        <xdr:cNvSpPr>
          <a:spLocks/>
        </xdr:cNvSpPr>
      </xdr:nvSpPr>
      <xdr:spPr bwMode="auto">
        <a:xfrm>
          <a:off x="8086725" y="11811000"/>
          <a:ext cx="95250" cy="180975"/>
        </a:xfrm>
        <a:custGeom>
          <a:avLst/>
          <a:gdLst>
            <a:gd name="T0" fmla="*/ 2147483646 w 160"/>
            <a:gd name="T1" fmla="*/ 2147483646 h 282"/>
            <a:gd name="T2" fmla="*/ 2147483646 w 160"/>
            <a:gd name="T3" fmla="*/ 2147483646 h 282"/>
            <a:gd name="T4" fmla="*/ 2147483646 w 160"/>
            <a:gd name="T5" fmla="*/ 2147483646 h 282"/>
            <a:gd name="T6" fmla="*/ 2147483646 w 160"/>
            <a:gd name="T7" fmla="*/ 2147483646 h 282"/>
            <a:gd name="T8" fmla="*/ 2147483646 w 160"/>
            <a:gd name="T9" fmla="*/ 2147483646 h 282"/>
            <a:gd name="T10" fmla="*/ 2147483646 w 160"/>
            <a:gd name="T11" fmla="*/ 0 h 282"/>
            <a:gd name="T12" fmla="*/ 2147483646 w 160"/>
            <a:gd name="T13" fmla="*/ 2147483646 h 282"/>
            <a:gd name="T14" fmla="*/ 2147483646 w 160"/>
            <a:gd name="T15" fmla="*/ 2147483646 h 282"/>
            <a:gd name="T16" fmla="*/ 0 w 160"/>
            <a:gd name="T17" fmla="*/ 2147483646 h 282"/>
            <a:gd name="T18" fmla="*/ 0 w 160"/>
            <a:gd name="T19" fmla="*/ 2147483646 h 282"/>
            <a:gd name="T20" fmla="*/ 2147483646 w 160"/>
            <a:gd name="T21" fmla="*/ 2147483646 h 28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60" h="282">
              <a:moveTo>
                <a:pt x="32" y="282"/>
              </a:moveTo>
              <a:lnTo>
                <a:pt x="96" y="267"/>
              </a:lnTo>
              <a:lnTo>
                <a:pt x="160" y="223"/>
              </a:lnTo>
              <a:lnTo>
                <a:pt x="160" y="148"/>
              </a:lnTo>
              <a:lnTo>
                <a:pt x="144" y="30"/>
              </a:lnTo>
              <a:lnTo>
                <a:pt x="96" y="0"/>
              </a:lnTo>
              <a:lnTo>
                <a:pt x="48" y="15"/>
              </a:lnTo>
              <a:lnTo>
                <a:pt x="32" y="119"/>
              </a:lnTo>
              <a:lnTo>
                <a:pt x="0" y="163"/>
              </a:lnTo>
              <a:lnTo>
                <a:pt x="0" y="193"/>
              </a:lnTo>
              <a:lnTo>
                <a:pt x="32" y="282"/>
              </a:lnTo>
            </a:path>
          </a:pathLst>
        </a:custGeom>
        <a:solidFill>
          <a:srgbClr val="FCD5B5"/>
        </a:solidFill>
        <a:ln w="3175" cap="flat" cmpd="sng">
          <a:solidFill>
            <a:srgbClr val="000000"/>
          </a:solidFill>
          <a:prstDash val="solid"/>
          <a:round/>
          <a:headEnd type="none" w="med" len="med"/>
          <a:tailEnd type="none" w="med" len="med"/>
        </a:ln>
      </xdr:spPr>
    </xdr:sp>
    <xdr:clientData/>
  </xdr:twoCellAnchor>
  <xdr:twoCellAnchor>
    <xdr:from>
      <xdr:col>11</xdr:col>
      <xdr:colOff>561975</xdr:colOff>
      <xdr:row>50</xdr:row>
      <xdr:rowOff>76200</xdr:rowOff>
    </xdr:from>
    <xdr:to>
      <xdr:col>15</xdr:col>
      <xdr:colOff>161925</xdr:colOff>
      <xdr:row>67</xdr:row>
      <xdr:rowOff>133350</xdr:rowOff>
    </xdr:to>
    <xdr:grpSp>
      <xdr:nvGrpSpPr>
        <xdr:cNvPr id="86" name="Group 85">
          <a:extLst>
            <a:ext uri="{FF2B5EF4-FFF2-40B4-BE49-F238E27FC236}">
              <a16:creationId xmlns:a16="http://schemas.microsoft.com/office/drawing/2014/main" id="{C6BAFAD8-B40B-4AF0-837F-FCC859D5A098}"/>
            </a:ext>
          </a:extLst>
        </xdr:cNvPr>
        <xdr:cNvGrpSpPr>
          <a:grpSpLocks/>
        </xdr:cNvGrpSpPr>
      </xdr:nvGrpSpPr>
      <xdr:grpSpPr bwMode="auto">
        <a:xfrm>
          <a:off x="7200900" y="8724900"/>
          <a:ext cx="2343150" cy="2971800"/>
          <a:chOff x="59" y="934"/>
          <a:chExt cx="246" cy="312"/>
        </a:xfrm>
      </xdr:grpSpPr>
      <xdr:sp macro="" textlink="">
        <xdr:nvSpPr>
          <xdr:cNvPr id="87" name="Freeform 86">
            <a:extLst>
              <a:ext uri="{FF2B5EF4-FFF2-40B4-BE49-F238E27FC236}">
                <a16:creationId xmlns:a16="http://schemas.microsoft.com/office/drawing/2014/main" id="{671C3E6A-4FF6-4C3C-B2B5-70717D03E82D}"/>
              </a:ext>
            </a:extLst>
          </xdr:cNvPr>
          <xdr:cNvSpPr>
            <a:spLocks/>
          </xdr:cNvSpPr>
        </xdr:nvSpPr>
        <xdr:spPr bwMode="auto">
          <a:xfrm>
            <a:off x="59" y="1120"/>
            <a:ext cx="132" cy="126"/>
          </a:xfrm>
          <a:custGeom>
            <a:avLst/>
            <a:gdLst>
              <a:gd name="T0" fmla="*/ 54 w 132"/>
              <a:gd name="T1" fmla="*/ 7 h 126"/>
              <a:gd name="T2" fmla="*/ 50 w 132"/>
              <a:gd name="T3" fmla="*/ 13 h 126"/>
              <a:gd name="T4" fmla="*/ 45 w 132"/>
              <a:gd name="T5" fmla="*/ 17 h 126"/>
              <a:gd name="T6" fmla="*/ 38 w 132"/>
              <a:gd name="T7" fmla="*/ 22 h 126"/>
              <a:gd name="T8" fmla="*/ 31 w 132"/>
              <a:gd name="T9" fmla="*/ 24 h 126"/>
              <a:gd name="T10" fmla="*/ 24 w 132"/>
              <a:gd name="T11" fmla="*/ 21 h 126"/>
              <a:gd name="T12" fmla="*/ 19 w 132"/>
              <a:gd name="T13" fmla="*/ 21 h 126"/>
              <a:gd name="T14" fmla="*/ 10 w 132"/>
              <a:gd name="T15" fmla="*/ 27 h 126"/>
              <a:gd name="T16" fmla="*/ 3 w 132"/>
              <a:gd name="T17" fmla="*/ 36 h 126"/>
              <a:gd name="T18" fmla="*/ 1 w 132"/>
              <a:gd name="T19" fmla="*/ 42 h 126"/>
              <a:gd name="T20" fmla="*/ 1 w 132"/>
              <a:gd name="T21" fmla="*/ 56 h 126"/>
              <a:gd name="T22" fmla="*/ 3 w 132"/>
              <a:gd name="T23" fmla="*/ 61 h 126"/>
              <a:gd name="T24" fmla="*/ 7 w 132"/>
              <a:gd name="T25" fmla="*/ 69 h 126"/>
              <a:gd name="T26" fmla="*/ 6 w 132"/>
              <a:gd name="T27" fmla="*/ 77 h 126"/>
              <a:gd name="T28" fmla="*/ 9 w 132"/>
              <a:gd name="T29" fmla="*/ 81 h 126"/>
              <a:gd name="T30" fmla="*/ 15 w 132"/>
              <a:gd name="T31" fmla="*/ 80 h 126"/>
              <a:gd name="T32" fmla="*/ 19 w 132"/>
              <a:gd name="T33" fmla="*/ 81 h 126"/>
              <a:gd name="T34" fmla="*/ 24 w 132"/>
              <a:gd name="T35" fmla="*/ 84 h 126"/>
              <a:gd name="T36" fmla="*/ 27 w 132"/>
              <a:gd name="T37" fmla="*/ 82 h 126"/>
              <a:gd name="T38" fmla="*/ 29 w 132"/>
              <a:gd name="T39" fmla="*/ 78 h 126"/>
              <a:gd name="T40" fmla="*/ 34 w 132"/>
              <a:gd name="T41" fmla="*/ 75 h 126"/>
              <a:gd name="T42" fmla="*/ 36 w 132"/>
              <a:gd name="T43" fmla="*/ 82 h 126"/>
              <a:gd name="T44" fmla="*/ 29 w 132"/>
              <a:gd name="T45" fmla="*/ 88 h 126"/>
              <a:gd name="T46" fmla="*/ 26 w 132"/>
              <a:gd name="T47" fmla="*/ 95 h 126"/>
              <a:gd name="T48" fmla="*/ 21 w 132"/>
              <a:gd name="T49" fmla="*/ 101 h 126"/>
              <a:gd name="T50" fmla="*/ 27 w 132"/>
              <a:gd name="T51" fmla="*/ 104 h 126"/>
              <a:gd name="T52" fmla="*/ 32 w 132"/>
              <a:gd name="T53" fmla="*/ 105 h 126"/>
              <a:gd name="T54" fmla="*/ 37 w 132"/>
              <a:gd name="T55" fmla="*/ 109 h 126"/>
              <a:gd name="T56" fmla="*/ 42 w 132"/>
              <a:gd name="T57" fmla="*/ 114 h 126"/>
              <a:gd name="T58" fmla="*/ 42 w 132"/>
              <a:gd name="T59" fmla="*/ 126 h 126"/>
              <a:gd name="T60" fmla="*/ 54 w 132"/>
              <a:gd name="T61" fmla="*/ 123 h 126"/>
              <a:gd name="T62" fmla="*/ 71 w 132"/>
              <a:gd name="T63" fmla="*/ 119 h 126"/>
              <a:gd name="T64" fmla="*/ 84 w 132"/>
              <a:gd name="T65" fmla="*/ 120 h 126"/>
              <a:gd name="T66" fmla="*/ 94 w 132"/>
              <a:gd name="T67" fmla="*/ 115 h 126"/>
              <a:gd name="T68" fmla="*/ 107 w 132"/>
              <a:gd name="T69" fmla="*/ 107 h 126"/>
              <a:gd name="T70" fmla="*/ 124 w 132"/>
              <a:gd name="T71" fmla="*/ 98 h 126"/>
              <a:gd name="T72" fmla="*/ 131 w 132"/>
              <a:gd name="T73" fmla="*/ 91 h 126"/>
              <a:gd name="T74" fmla="*/ 124 w 132"/>
              <a:gd name="T75" fmla="*/ 85 h 126"/>
              <a:gd name="T76" fmla="*/ 121 w 132"/>
              <a:gd name="T77" fmla="*/ 76 h 126"/>
              <a:gd name="T78" fmla="*/ 113 w 132"/>
              <a:gd name="T79" fmla="*/ 64 h 126"/>
              <a:gd name="T80" fmla="*/ 116 w 132"/>
              <a:gd name="T81" fmla="*/ 58 h 126"/>
              <a:gd name="T82" fmla="*/ 116 w 132"/>
              <a:gd name="T83" fmla="*/ 49 h 126"/>
              <a:gd name="T84" fmla="*/ 114 w 132"/>
              <a:gd name="T85" fmla="*/ 38 h 126"/>
              <a:gd name="T86" fmla="*/ 119 w 132"/>
              <a:gd name="T87" fmla="*/ 30 h 126"/>
              <a:gd name="T88" fmla="*/ 119 w 132"/>
              <a:gd name="T89" fmla="*/ 20 h 126"/>
              <a:gd name="T90" fmla="*/ 113 w 132"/>
              <a:gd name="T91" fmla="*/ 17 h 126"/>
              <a:gd name="T92" fmla="*/ 104 w 132"/>
              <a:gd name="T93" fmla="*/ 5 h 126"/>
              <a:gd name="T94" fmla="*/ 95 w 132"/>
              <a:gd name="T95" fmla="*/ 6 h 126"/>
              <a:gd name="T96" fmla="*/ 89 w 132"/>
              <a:gd name="T97" fmla="*/ 8 h 126"/>
              <a:gd name="T98" fmla="*/ 83 w 132"/>
              <a:gd name="T99" fmla="*/ 6 h 126"/>
              <a:gd name="T100" fmla="*/ 79 w 132"/>
              <a:gd name="T101" fmla="*/ 4 h 126"/>
              <a:gd name="T102" fmla="*/ 76 w 132"/>
              <a:gd name="T103" fmla="*/ 1 h 126"/>
              <a:gd name="T104" fmla="*/ 71 w 132"/>
              <a:gd name="T105" fmla="*/ 3 h 126"/>
              <a:gd name="T106" fmla="*/ 68 w 132"/>
              <a:gd name="T107" fmla="*/ 4 h 126"/>
              <a:gd name="T108" fmla="*/ 65 w 132"/>
              <a:gd name="T109" fmla="*/ 2 h 126"/>
              <a:gd name="T110" fmla="*/ 60 w 132"/>
              <a:gd name="T111" fmla="*/ 2 h 1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32" h="126">
                <a:moveTo>
                  <a:pt x="57" y="1"/>
                </a:moveTo>
                <a:cubicBezTo>
                  <a:pt x="56" y="2"/>
                  <a:pt x="55" y="6"/>
                  <a:pt x="54" y="7"/>
                </a:cubicBezTo>
                <a:cubicBezTo>
                  <a:pt x="53" y="8"/>
                  <a:pt x="52" y="9"/>
                  <a:pt x="51" y="10"/>
                </a:cubicBezTo>
                <a:cubicBezTo>
                  <a:pt x="50" y="11"/>
                  <a:pt x="50" y="12"/>
                  <a:pt x="50" y="13"/>
                </a:cubicBezTo>
                <a:cubicBezTo>
                  <a:pt x="50" y="14"/>
                  <a:pt x="49" y="15"/>
                  <a:pt x="48" y="16"/>
                </a:cubicBezTo>
                <a:cubicBezTo>
                  <a:pt x="47" y="17"/>
                  <a:pt x="46" y="16"/>
                  <a:pt x="45" y="17"/>
                </a:cubicBezTo>
                <a:cubicBezTo>
                  <a:pt x="44" y="18"/>
                  <a:pt x="42" y="20"/>
                  <a:pt x="41" y="21"/>
                </a:cubicBezTo>
                <a:cubicBezTo>
                  <a:pt x="40" y="22"/>
                  <a:pt x="39" y="21"/>
                  <a:pt x="38" y="22"/>
                </a:cubicBezTo>
                <a:cubicBezTo>
                  <a:pt x="37" y="23"/>
                  <a:pt x="36" y="25"/>
                  <a:pt x="35" y="25"/>
                </a:cubicBezTo>
                <a:cubicBezTo>
                  <a:pt x="34" y="25"/>
                  <a:pt x="32" y="24"/>
                  <a:pt x="31" y="24"/>
                </a:cubicBezTo>
                <a:cubicBezTo>
                  <a:pt x="30" y="24"/>
                  <a:pt x="30" y="23"/>
                  <a:pt x="29" y="23"/>
                </a:cubicBezTo>
                <a:cubicBezTo>
                  <a:pt x="28" y="23"/>
                  <a:pt x="25" y="22"/>
                  <a:pt x="24" y="21"/>
                </a:cubicBezTo>
                <a:cubicBezTo>
                  <a:pt x="23" y="20"/>
                  <a:pt x="22" y="18"/>
                  <a:pt x="21" y="18"/>
                </a:cubicBezTo>
                <a:cubicBezTo>
                  <a:pt x="20" y="18"/>
                  <a:pt x="20" y="20"/>
                  <a:pt x="19" y="21"/>
                </a:cubicBezTo>
                <a:cubicBezTo>
                  <a:pt x="18" y="22"/>
                  <a:pt x="13" y="25"/>
                  <a:pt x="12" y="26"/>
                </a:cubicBezTo>
                <a:cubicBezTo>
                  <a:pt x="11" y="27"/>
                  <a:pt x="10" y="27"/>
                  <a:pt x="10" y="27"/>
                </a:cubicBezTo>
                <a:cubicBezTo>
                  <a:pt x="10" y="27"/>
                  <a:pt x="10" y="28"/>
                  <a:pt x="9" y="29"/>
                </a:cubicBezTo>
                <a:cubicBezTo>
                  <a:pt x="8" y="30"/>
                  <a:pt x="4" y="34"/>
                  <a:pt x="3" y="36"/>
                </a:cubicBezTo>
                <a:cubicBezTo>
                  <a:pt x="2" y="38"/>
                  <a:pt x="2" y="39"/>
                  <a:pt x="2" y="40"/>
                </a:cubicBezTo>
                <a:cubicBezTo>
                  <a:pt x="2" y="41"/>
                  <a:pt x="1" y="40"/>
                  <a:pt x="1" y="42"/>
                </a:cubicBezTo>
                <a:cubicBezTo>
                  <a:pt x="1" y="44"/>
                  <a:pt x="1" y="49"/>
                  <a:pt x="1" y="51"/>
                </a:cubicBezTo>
                <a:cubicBezTo>
                  <a:pt x="1" y="53"/>
                  <a:pt x="1" y="55"/>
                  <a:pt x="1" y="56"/>
                </a:cubicBezTo>
                <a:cubicBezTo>
                  <a:pt x="1" y="57"/>
                  <a:pt x="0" y="58"/>
                  <a:pt x="0" y="59"/>
                </a:cubicBezTo>
                <a:cubicBezTo>
                  <a:pt x="0" y="60"/>
                  <a:pt x="2" y="60"/>
                  <a:pt x="3" y="61"/>
                </a:cubicBezTo>
                <a:cubicBezTo>
                  <a:pt x="4" y="62"/>
                  <a:pt x="4" y="64"/>
                  <a:pt x="5" y="65"/>
                </a:cubicBezTo>
                <a:cubicBezTo>
                  <a:pt x="6" y="66"/>
                  <a:pt x="6" y="68"/>
                  <a:pt x="7" y="69"/>
                </a:cubicBezTo>
                <a:cubicBezTo>
                  <a:pt x="8" y="70"/>
                  <a:pt x="8" y="72"/>
                  <a:pt x="8" y="73"/>
                </a:cubicBezTo>
                <a:cubicBezTo>
                  <a:pt x="8" y="74"/>
                  <a:pt x="6" y="76"/>
                  <a:pt x="6" y="77"/>
                </a:cubicBezTo>
                <a:cubicBezTo>
                  <a:pt x="6" y="78"/>
                  <a:pt x="5" y="79"/>
                  <a:pt x="5" y="80"/>
                </a:cubicBezTo>
                <a:cubicBezTo>
                  <a:pt x="5" y="81"/>
                  <a:pt x="8" y="81"/>
                  <a:pt x="9" y="81"/>
                </a:cubicBezTo>
                <a:cubicBezTo>
                  <a:pt x="10" y="81"/>
                  <a:pt x="12" y="80"/>
                  <a:pt x="13" y="80"/>
                </a:cubicBezTo>
                <a:cubicBezTo>
                  <a:pt x="14" y="80"/>
                  <a:pt x="14" y="80"/>
                  <a:pt x="15" y="80"/>
                </a:cubicBezTo>
                <a:cubicBezTo>
                  <a:pt x="16" y="80"/>
                  <a:pt x="16" y="81"/>
                  <a:pt x="17" y="81"/>
                </a:cubicBezTo>
                <a:cubicBezTo>
                  <a:pt x="18" y="81"/>
                  <a:pt x="18" y="81"/>
                  <a:pt x="19" y="81"/>
                </a:cubicBezTo>
                <a:cubicBezTo>
                  <a:pt x="20" y="81"/>
                  <a:pt x="20" y="82"/>
                  <a:pt x="21" y="82"/>
                </a:cubicBezTo>
                <a:cubicBezTo>
                  <a:pt x="22" y="82"/>
                  <a:pt x="23" y="84"/>
                  <a:pt x="24" y="84"/>
                </a:cubicBezTo>
                <a:cubicBezTo>
                  <a:pt x="25" y="84"/>
                  <a:pt x="26" y="84"/>
                  <a:pt x="26" y="84"/>
                </a:cubicBezTo>
                <a:cubicBezTo>
                  <a:pt x="26" y="84"/>
                  <a:pt x="27" y="83"/>
                  <a:pt x="27" y="82"/>
                </a:cubicBezTo>
                <a:cubicBezTo>
                  <a:pt x="27" y="81"/>
                  <a:pt x="28" y="81"/>
                  <a:pt x="28" y="80"/>
                </a:cubicBezTo>
                <a:cubicBezTo>
                  <a:pt x="28" y="79"/>
                  <a:pt x="28" y="79"/>
                  <a:pt x="29" y="78"/>
                </a:cubicBezTo>
                <a:cubicBezTo>
                  <a:pt x="30" y="77"/>
                  <a:pt x="31" y="76"/>
                  <a:pt x="32" y="76"/>
                </a:cubicBezTo>
                <a:cubicBezTo>
                  <a:pt x="33" y="76"/>
                  <a:pt x="33" y="75"/>
                  <a:pt x="34" y="75"/>
                </a:cubicBezTo>
                <a:cubicBezTo>
                  <a:pt x="35" y="75"/>
                  <a:pt x="37" y="77"/>
                  <a:pt x="37" y="78"/>
                </a:cubicBezTo>
                <a:cubicBezTo>
                  <a:pt x="37" y="79"/>
                  <a:pt x="36" y="81"/>
                  <a:pt x="36" y="82"/>
                </a:cubicBezTo>
                <a:cubicBezTo>
                  <a:pt x="36" y="83"/>
                  <a:pt x="37" y="83"/>
                  <a:pt x="36" y="84"/>
                </a:cubicBezTo>
                <a:cubicBezTo>
                  <a:pt x="35" y="85"/>
                  <a:pt x="30" y="87"/>
                  <a:pt x="29" y="88"/>
                </a:cubicBezTo>
                <a:cubicBezTo>
                  <a:pt x="28" y="89"/>
                  <a:pt x="28" y="90"/>
                  <a:pt x="28" y="91"/>
                </a:cubicBezTo>
                <a:cubicBezTo>
                  <a:pt x="28" y="92"/>
                  <a:pt x="27" y="94"/>
                  <a:pt x="26" y="95"/>
                </a:cubicBezTo>
                <a:cubicBezTo>
                  <a:pt x="25" y="96"/>
                  <a:pt x="24" y="97"/>
                  <a:pt x="23" y="98"/>
                </a:cubicBezTo>
                <a:cubicBezTo>
                  <a:pt x="22" y="99"/>
                  <a:pt x="21" y="100"/>
                  <a:pt x="21" y="101"/>
                </a:cubicBezTo>
                <a:cubicBezTo>
                  <a:pt x="21" y="102"/>
                  <a:pt x="24" y="104"/>
                  <a:pt x="25" y="104"/>
                </a:cubicBezTo>
                <a:cubicBezTo>
                  <a:pt x="26" y="104"/>
                  <a:pt x="26" y="104"/>
                  <a:pt x="27" y="104"/>
                </a:cubicBezTo>
                <a:cubicBezTo>
                  <a:pt x="28" y="104"/>
                  <a:pt x="28" y="105"/>
                  <a:pt x="29" y="105"/>
                </a:cubicBezTo>
                <a:cubicBezTo>
                  <a:pt x="30" y="105"/>
                  <a:pt x="31" y="105"/>
                  <a:pt x="32" y="105"/>
                </a:cubicBezTo>
                <a:cubicBezTo>
                  <a:pt x="33" y="105"/>
                  <a:pt x="33" y="104"/>
                  <a:pt x="34" y="105"/>
                </a:cubicBezTo>
                <a:cubicBezTo>
                  <a:pt x="35" y="106"/>
                  <a:pt x="36" y="108"/>
                  <a:pt x="37" y="109"/>
                </a:cubicBezTo>
                <a:cubicBezTo>
                  <a:pt x="38" y="110"/>
                  <a:pt x="40" y="111"/>
                  <a:pt x="41" y="112"/>
                </a:cubicBezTo>
                <a:cubicBezTo>
                  <a:pt x="42" y="113"/>
                  <a:pt x="42" y="112"/>
                  <a:pt x="42" y="114"/>
                </a:cubicBezTo>
                <a:cubicBezTo>
                  <a:pt x="42" y="116"/>
                  <a:pt x="42" y="121"/>
                  <a:pt x="42" y="123"/>
                </a:cubicBezTo>
                <a:cubicBezTo>
                  <a:pt x="42" y="125"/>
                  <a:pt x="41" y="126"/>
                  <a:pt x="42" y="126"/>
                </a:cubicBezTo>
                <a:cubicBezTo>
                  <a:pt x="43" y="126"/>
                  <a:pt x="48" y="125"/>
                  <a:pt x="50" y="124"/>
                </a:cubicBezTo>
                <a:cubicBezTo>
                  <a:pt x="52" y="123"/>
                  <a:pt x="51" y="124"/>
                  <a:pt x="54" y="123"/>
                </a:cubicBezTo>
                <a:cubicBezTo>
                  <a:pt x="57" y="122"/>
                  <a:pt x="63" y="121"/>
                  <a:pt x="66" y="120"/>
                </a:cubicBezTo>
                <a:cubicBezTo>
                  <a:pt x="69" y="119"/>
                  <a:pt x="69" y="119"/>
                  <a:pt x="71" y="119"/>
                </a:cubicBezTo>
                <a:cubicBezTo>
                  <a:pt x="73" y="119"/>
                  <a:pt x="74" y="120"/>
                  <a:pt x="76" y="120"/>
                </a:cubicBezTo>
                <a:cubicBezTo>
                  <a:pt x="78" y="120"/>
                  <a:pt x="82" y="120"/>
                  <a:pt x="84" y="120"/>
                </a:cubicBezTo>
                <a:cubicBezTo>
                  <a:pt x="86" y="120"/>
                  <a:pt x="88" y="119"/>
                  <a:pt x="90" y="118"/>
                </a:cubicBezTo>
                <a:cubicBezTo>
                  <a:pt x="92" y="117"/>
                  <a:pt x="92" y="116"/>
                  <a:pt x="94" y="115"/>
                </a:cubicBezTo>
                <a:cubicBezTo>
                  <a:pt x="96" y="114"/>
                  <a:pt x="98" y="111"/>
                  <a:pt x="100" y="110"/>
                </a:cubicBezTo>
                <a:cubicBezTo>
                  <a:pt x="102" y="109"/>
                  <a:pt x="105" y="108"/>
                  <a:pt x="107" y="107"/>
                </a:cubicBezTo>
                <a:cubicBezTo>
                  <a:pt x="109" y="106"/>
                  <a:pt x="111" y="102"/>
                  <a:pt x="114" y="101"/>
                </a:cubicBezTo>
                <a:cubicBezTo>
                  <a:pt x="117" y="100"/>
                  <a:pt x="121" y="99"/>
                  <a:pt x="124" y="98"/>
                </a:cubicBezTo>
                <a:cubicBezTo>
                  <a:pt x="127" y="97"/>
                  <a:pt x="130" y="96"/>
                  <a:pt x="131" y="95"/>
                </a:cubicBezTo>
                <a:cubicBezTo>
                  <a:pt x="132" y="94"/>
                  <a:pt x="132" y="92"/>
                  <a:pt x="131" y="91"/>
                </a:cubicBezTo>
                <a:cubicBezTo>
                  <a:pt x="130" y="90"/>
                  <a:pt x="128" y="88"/>
                  <a:pt x="127" y="87"/>
                </a:cubicBezTo>
                <a:cubicBezTo>
                  <a:pt x="126" y="86"/>
                  <a:pt x="125" y="86"/>
                  <a:pt x="124" y="85"/>
                </a:cubicBezTo>
                <a:cubicBezTo>
                  <a:pt x="123" y="84"/>
                  <a:pt x="122" y="80"/>
                  <a:pt x="122" y="79"/>
                </a:cubicBezTo>
                <a:cubicBezTo>
                  <a:pt x="122" y="78"/>
                  <a:pt x="122" y="77"/>
                  <a:pt x="121" y="76"/>
                </a:cubicBezTo>
                <a:cubicBezTo>
                  <a:pt x="120" y="75"/>
                  <a:pt x="114" y="74"/>
                  <a:pt x="113" y="72"/>
                </a:cubicBezTo>
                <a:cubicBezTo>
                  <a:pt x="112" y="70"/>
                  <a:pt x="113" y="66"/>
                  <a:pt x="113" y="64"/>
                </a:cubicBezTo>
                <a:cubicBezTo>
                  <a:pt x="113" y="62"/>
                  <a:pt x="113" y="62"/>
                  <a:pt x="113" y="61"/>
                </a:cubicBezTo>
                <a:cubicBezTo>
                  <a:pt x="113" y="60"/>
                  <a:pt x="115" y="59"/>
                  <a:pt x="116" y="58"/>
                </a:cubicBezTo>
                <a:cubicBezTo>
                  <a:pt x="117" y="57"/>
                  <a:pt x="118" y="56"/>
                  <a:pt x="118" y="55"/>
                </a:cubicBezTo>
                <a:cubicBezTo>
                  <a:pt x="118" y="54"/>
                  <a:pt x="116" y="51"/>
                  <a:pt x="116" y="49"/>
                </a:cubicBezTo>
                <a:cubicBezTo>
                  <a:pt x="116" y="47"/>
                  <a:pt x="115" y="46"/>
                  <a:pt x="115" y="44"/>
                </a:cubicBezTo>
                <a:cubicBezTo>
                  <a:pt x="115" y="42"/>
                  <a:pt x="114" y="40"/>
                  <a:pt x="114" y="38"/>
                </a:cubicBezTo>
                <a:cubicBezTo>
                  <a:pt x="114" y="36"/>
                  <a:pt x="113" y="33"/>
                  <a:pt x="114" y="32"/>
                </a:cubicBezTo>
                <a:cubicBezTo>
                  <a:pt x="115" y="31"/>
                  <a:pt x="118" y="31"/>
                  <a:pt x="119" y="30"/>
                </a:cubicBezTo>
                <a:cubicBezTo>
                  <a:pt x="120" y="29"/>
                  <a:pt x="121" y="27"/>
                  <a:pt x="121" y="25"/>
                </a:cubicBezTo>
                <a:cubicBezTo>
                  <a:pt x="121" y="23"/>
                  <a:pt x="120" y="21"/>
                  <a:pt x="119" y="20"/>
                </a:cubicBezTo>
                <a:cubicBezTo>
                  <a:pt x="118" y="19"/>
                  <a:pt x="117" y="17"/>
                  <a:pt x="116" y="17"/>
                </a:cubicBezTo>
                <a:cubicBezTo>
                  <a:pt x="115" y="17"/>
                  <a:pt x="114" y="17"/>
                  <a:pt x="113" y="17"/>
                </a:cubicBezTo>
                <a:cubicBezTo>
                  <a:pt x="112" y="17"/>
                  <a:pt x="110" y="17"/>
                  <a:pt x="109" y="15"/>
                </a:cubicBezTo>
                <a:cubicBezTo>
                  <a:pt x="108" y="13"/>
                  <a:pt x="105" y="7"/>
                  <a:pt x="104" y="5"/>
                </a:cubicBezTo>
                <a:cubicBezTo>
                  <a:pt x="103" y="3"/>
                  <a:pt x="101" y="2"/>
                  <a:pt x="100" y="2"/>
                </a:cubicBezTo>
                <a:cubicBezTo>
                  <a:pt x="99" y="2"/>
                  <a:pt x="96" y="5"/>
                  <a:pt x="95" y="6"/>
                </a:cubicBezTo>
                <a:cubicBezTo>
                  <a:pt x="94" y="7"/>
                  <a:pt x="93" y="8"/>
                  <a:pt x="92" y="8"/>
                </a:cubicBezTo>
                <a:cubicBezTo>
                  <a:pt x="91" y="8"/>
                  <a:pt x="90" y="8"/>
                  <a:pt x="89" y="8"/>
                </a:cubicBezTo>
                <a:cubicBezTo>
                  <a:pt x="88" y="8"/>
                  <a:pt x="87" y="6"/>
                  <a:pt x="86" y="6"/>
                </a:cubicBezTo>
                <a:cubicBezTo>
                  <a:pt x="85" y="6"/>
                  <a:pt x="84" y="6"/>
                  <a:pt x="83" y="6"/>
                </a:cubicBezTo>
                <a:cubicBezTo>
                  <a:pt x="82" y="6"/>
                  <a:pt x="81" y="6"/>
                  <a:pt x="80" y="6"/>
                </a:cubicBezTo>
                <a:cubicBezTo>
                  <a:pt x="79" y="6"/>
                  <a:pt x="79" y="5"/>
                  <a:pt x="79" y="4"/>
                </a:cubicBezTo>
                <a:cubicBezTo>
                  <a:pt x="79" y="3"/>
                  <a:pt x="78" y="2"/>
                  <a:pt x="78" y="2"/>
                </a:cubicBezTo>
                <a:cubicBezTo>
                  <a:pt x="78" y="2"/>
                  <a:pt x="77" y="1"/>
                  <a:pt x="76" y="1"/>
                </a:cubicBezTo>
                <a:cubicBezTo>
                  <a:pt x="75" y="1"/>
                  <a:pt x="75" y="2"/>
                  <a:pt x="74" y="2"/>
                </a:cubicBezTo>
                <a:cubicBezTo>
                  <a:pt x="73" y="2"/>
                  <a:pt x="72" y="3"/>
                  <a:pt x="71" y="3"/>
                </a:cubicBezTo>
                <a:cubicBezTo>
                  <a:pt x="70" y="3"/>
                  <a:pt x="70" y="5"/>
                  <a:pt x="70" y="5"/>
                </a:cubicBezTo>
                <a:cubicBezTo>
                  <a:pt x="70" y="5"/>
                  <a:pt x="68" y="4"/>
                  <a:pt x="68" y="4"/>
                </a:cubicBezTo>
                <a:cubicBezTo>
                  <a:pt x="68" y="4"/>
                  <a:pt x="67" y="2"/>
                  <a:pt x="67" y="2"/>
                </a:cubicBezTo>
                <a:cubicBezTo>
                  <a:pt x="67" y="2"/>
                  <a:pt x="66" y="2"/>
                  <a:pt x="65" y="2"/>
                </a:cubicBezTo>
                <a:cubicBezTo>
                  <a:pt x="64" y="2"/>
                  <a:pt x="63" y="2"/>
                  <a:pt x="62" y="2"/>
                </a:cubicBezTo>
                <a:cubicBezTo>
                  <a:pt x="61" y="2"/>
                  <a:pt x="61" y="2"/>
                  <a:pt x="60" y="2"/>
                </a:cubicBezTo>
                <a:cubicBezTo>
                  <a:pt x="59" y="2"/>
                  <a:pt x="58" y="0"/>
                  <a:pt x="57" y="1"/>
                </a:cubicBezTo>
                <a:close/>
              </a:path>
            </a:pathLst>
          </a:custGeom>
          <a:solidFill>
            <a:srgbClr val="FCD5B5"/>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88" name="Freeform 87">
            <a:extLst>
              <a:ext uri="{FF2B5EF4-FFF2-40B4-BE49-F238E27FC236}">
                <a16:creationId xmlns:a16="http://schemas.microsoft.com/office/drawing/2014/main" id="{D02D74DF-002C-44E6-93E1-6E3714E46981}"/>
              </a:ext>
            </a:extLst>
          </xdr:cNvPr>
          <xdr:cNvSpPr>
            <a:spLocks/>
          </xdr:cNvSpPr>
        </xdr:nvSpPr>
        <xdr:spPr bwMode="auto">
          <a:xfrm>
            <a:off x="148" y="934"/>
            <a:ext cx="157" cy="159"/>
          </a:xfrm>
          <a:custGeom>
            <a:avLst/>
            <a:gdLst>
              <a:gd name="T0" fmla="*/ 135 w 157"/>
              <a:gd name="T1" fmla="*/ 3 h 159"/>
              <a:gd name="T2" fmla="*/ 132 w 157"/>
              <a:gd name="T3" fmla="*/ 5 h 159"/>
              <a:gd name="T4" fmla="*/ 127 w 157"/>
              <a:gd name="T5" fmla="*/ 9 h 159"/>
              <a:gd name="T6" fmla="*/ 123 w 157"/>
              <a:gd name="T7" fmla="*/ 15 h 159"/>
              <a:gd name="T8" fmla="*/ 118 w 157"/>
              <a:gd name="T9" fmla="*/ 22 h 159"/>
              <a:gd name="T10" fmla="*/ 116 w 157"/>
              <a:gd name="T11" fmla="*/ 26 h 159"/>
              <a:gd name="T12" fmla="*/ 107 w 157"/>
              <a:gd name="T13" fmla="*/ 37 h 159"/>
              <a:gd name="T14" fmla="*/ 101 w 157"/>
              <a:gd name="T15" fmla="*/ 42 h 159"/>
              <a:gd name="T16" fmla="*/ 97 w 157"/>
              <a:gd name="T17" fmla="*/ 46 h 159"/>
              <a:gd name="T18" fmla="*/ 88 w 157"/>
              <a:gd name="T19" fmla="*/ 51 h 159"/>
              <a:gd name="T20" fmla="*/ 80 w 157"/>
              <a:gd name="T21" fmla="*/ 54 h 159"/>
              <a:gd name="T22" fmla="*/ 74 w 157"/>
              <a:gd name="T23" fmla="*/ 56 h 159"/>
              <a:gd name="T24" fmla="*/ 67 w 157"/>
              <a:gd name="T25" fmla="*/ 58 h 159"/>
              <a:gd name="T26" fmla="*/ 61 w 157"/>
              <a:gd name="T27" fmla="*/ 62 h 159"/>
              <a:gd name="T28" fmla="*/ 57 w 157"/>
              <a:gd name="T29" fmla="*/ 69 h 159"/>
              <a:gd name="T30" fmla="*/ 49 w 157"/>
              <a:gd name="T31" fmla="*/ 77 h 159"/>
              <a:gd name="T32" fmla="*/ 43 w 157"/>
              <a:gd name="T33" fmla="*/ 89 h 159"/>
              <a:gd name="T34" fmla="*/ 38 w 157"/>
              <a:gd name="T35" fmla="*/ 97 h 159"/>
              <a:gd name="T36" fmla="*/ 32 w 157"/>
              <a:gd name="T37" fmla="*/ 102 h 159"/>
              <a:gd name="T38" fmla="*/ 26 w 157"/>
              <a:gd name="T39" fmla="*/ 102 h 159"/>
              <a:gd name="T40" fmla="*/ 21 w 157"/>
              <a:gd name="T41" fmla="*/ 102 h 159"/>
              <a:gd name="T42" fmla="*/ 10 w 157"/>
              <a:gd name="T43" fmla="*/ 112 h 159"/>
              <a:gd name="T44" fmla="*/ 6 w 157"/>
              <a:gd name="T45" fmla="*/ 118 h 159"/>
              <a:gd name="T46" fmla="*/ 3 w 157"/>
              <a:gd name="T47" fmla="*/ 126 h 159"/>
              <a:gd name="T48" fmla="*/ 1 w 157"/>
              <a:gd name="T49" fmla="*/ 132 h 159"/>
              <a:gd name="T50" fmla="*/ 9 w 157"/>
              <a:gd name="T51" fmla="*/ 134 h 159"/>
              <a:gd name="T52" fmla="*/ 15 w 157"/>
              <a:gd name="T53" fmla="*/ 135 h 159"/>
              <a:gd name="T54" fmla="*/ 27 w 157"/>
              <a:gd name="T55" fmla="*/ 139 h 159"/>
              <a:gd name="T56" fmla="*/ 34 w 157"/>
              <a:gd name="T57" fmla="*/ 139 h 159"/>
              <a:gd name="T58" fmla="*/ 35 w 157"/>
              <a:gd name="T59" fmla="*/ 143 h 159"/>
              <a:gd name="T60" fmla="*/ 38 w 157"/>
              <a:gd name="T61" fmla="*/ 150 h 159"/>
              <a:gd name="T62" fmla="*/ 49 w 157"/>
              <a:gd name="T63" fmla="*/ 146 h 159"/>
              <a:gd name="T64" fmla="*/ 54 w 157"/>
              <a:gd name="T65" fmla="*/ 146 h 159"/>
              <a:gd name="T66" fmla="*/ 57 w 157"/>
              <a:gd name="T67" fmla="*/ 152 h 159"/>
              <a:gd name="T68" fmla="*/ 57 w 157"/>
              <a:gd name="T69" fmla="*/ 157 h 159"/>
              <a:gd name="T70" fmla="*/ 61 w 157"/>
              <a:gd name="T71" fmla="*/ 158 h 159"/>
              <a:gd name="T72" fmla="*/ 66 w 157"/>
              <a:gd name="T73" fmla="*/ 158 h 159"/>
              <a:gd name="T74" fmla="*/ 68 w 157"/>
              <a:gd name="T75" fmla="*/ 147 h 159"/>
              <a:gd name="T76" fmla="*/ 74 w 157"/>
              <a:gd name="T77" fmla="*/ 137 h 159"/>
              <a:gd name="T78" fmla="*/ 81 w 157"/>
              <a:gd name="T79" fmla="*/ 128 h 159"/>
              <a:gd name="T80" fmla="*/ 85 w 157"/>
              <a:gd name="T81" fmla="*/ 121 h 159"/>
              <a:gd name="T82" fmla="*/ 97 w 157"/>
              <a:gd name="T83" fmla="*/ 112 h 159"/>
              <a:gd name="T84" fmla="*/ 103 w 157"/>
              <a:gd name="T85" fmla="*/ 106 h 159"/>
              <a:gd name="T86" fmla="*/ 106 w 157"/>
              <a:gd name="T87" fmla="*/ 100 h 159"/>
              <a:gd name="T88" fmla="*/ 110 w 157"/>
              <a:gd name="T89" fmla="*/ 96 h 159"/>
              <a:gd name="T90" fmla="*/ 114 w 157"/>
              <a:gd name="T91" fmla="*/ 92 h 159"/>
              <a:gd name="T92" fmla="*/ 121 w 157"/>
              <a:gd name="T93" fmla="*/ 88 h 159"/>
              <a:gd name="T94" fmla="*/ 125 w 157"/>
              <a:gd name="T95" fmla="*/ 84 h 159"/>
              <a:gd name="T96" fmla="*/ 130 w 157"/>
              <a:gd name="T97" fmla="*/ 77 h 159"/>
              <a:gd name="T98" fmla="*/ 133 w 157"/>
              <a:gd name="T99" fmla="*/ 72 h 159"/>
              <a:gd name="T100" fmla="*/ 136 w 157"/>
              <a:gd name="T101" fmla="*/ 62 h 159"/>
              <a:gd name="T102" fmla="*/ 140 w 157"/>
              <a:gd name="T103" fmla="*/ 55 h 159"/>
              <a:gd name="T104" fmla="*/ 146 w 157"/>
              <a:gd name="T105" fmla="*/ 46 h 159"/>
              <a:gd name="T106" fmla="*/ 147 w 157"/>
              <a:gd name="T107" fmla="*/ 40 h 159"/>
              <a:gd name="T108" fmla="*/ 155 w 157"/>
              <a:gd name="T109" fmla="*/ 32 h 159"/>
              <a:gd name="T110" fmla="*/ 157 w 157"/>
              <a:gd name="T111" fmla="*/ 27 h 159"/>
              <a:gd name="T112" fmla="*/ 156 w 157"/>
              <a:gd name="T113" fmla="*/ 17 h 159"/>
              <a:gd name="T114" fmla="*/ 152 w 157"/>
              <a:gd name="T115" fmla="*/ 8 h 159"/>
              <a:gd name="T116" fmla="*/ 147 w 157"/>
              <a:gd name="T117" fmla="*/ 1 h 159"/>
              <a:gd name="T118" fmla="*/ 144 w 157"/>
              <a:gd name="T119" fmla="*/ 0 h 159"/>
              <a:gd name="T120" fmla="*/ 137 w 157"/>
              <a:gd name="T121" fmla="*/ 3 h 15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57" h="159">
                <a:moveTo>
                  <a:pt x="137" y="3"/>
                </a:moveTo>
                <a:cubicBezTo>
                  <a:pt x="136" y="3"/>
                  <a:pt x="135" y="3"/>
                  <a:pt x="135" y="3"/>
                </a:cubicBezTo>
                <a:cubicBezTo>
                  <a:pt x="135" y="3"/>
                  <a:pt x="134" y="5"/>
                  <a:pt x="134" y="5"/>
                </a:cubicBezTo>
                <a:cubicBezTo>
                  <a:pt x="134" y="5"/>
                  <a:pt x="133" y="5"/>
                  <a:pt x="132" y="5"/>
                </a:cubicBezTo>
                <a:cubicBezTo>
                  <a:pt x="131" y="5"/>
                  <a:pt x="131" y="5"/>
                  <a:pt x="130" y="6"/>
                </a:cubicBezTo>
                <a:cubicBezTo>
                  <a:pt x="129" y="7"/>
                  <a:pt x="128" y="8"/>
                  <a:pt x="127" y="9"/>
                </a:cubicBezTo>
                <a:cubicBezTo>
                  <a:pt x="126" y="10"/>
                  <a:pt x="125" y="11"/>
                  <a:pt x="124" y="12"/>
                </a:cubicBezTo>
                <a:cubicBezTo>
                  <a:pt x="123" y="13"/>
                  <a:pt x="124" y="14"/>
                  <a:pt x="123" y="15"/>
                </a:cubicBezTo>
                <a:cubicBezTo>
                  <a:pt x="122" y="16"/>
                  <a:pt x="120" y="19"/>
                  <a:pt x="119" y="20"/>
                </a:cubicBezTo>
                <a:cubicBezTo>
                  <a:pt x="118" y="21"/>
                  <a:pt x="119" y="21"/>
                  <a:pt x="118" y="22"/>
                </a:cubicBezTo>
                <a:cubicBezTo>
                  <a:pt x="117" y="23"/>
                  <a:pt x="115" y="23"/>
                  <a:pt x="115" y="24"/>
                </a:cubicBezTo>
                <a:cubicBezTo>
                  <a:pt x="115" y="25"/>
                  <a:pt x="117" y="24"/>
                  <a:pt x="116" y="26"/>
                </a:cubicBezTo>
                <a:cubicBezTo>
                  <a:pt x="115" y="28"/>
                  <a:pt x="110" y="32"/>
                  <a:pt x="109" y="34"/>
                </a:cubicBezTo>
                <a:cubicBezTo>
                  <a:pt x="108" y="36"/>
                  <a:pt x="108" y="36"/>
                  <a:pt x="107" y="37"/>
                </a:cubicBezTo>
                <a:cubicBezTo>
                  <a:pt x="106" y="38"/>
                  <a:pt x="106" y="37"/>
                  <a:pt x="105" y="38"/>
                </a:cubicBezTo>
                <a:cubicBezTo>
                  <a:pt x="104" y="39"/>
                  <a:pt x="102" y="41"/>
                  <a:pt x="101" y="42"/>
                </a:cubicBezTo>
                <a:cubicBezTo>
                  <a:pt x="100" y="43"/>
                  <a:pt x="100" y="44"/>
                  <a:pt x="99" y="45"/>
                </a:cubicBezTo>
                <a:cubicBezTo>
                  <a:pt x="98" y="46"/>
                  <a:pt x="98" y="45"/>
                  <a:pt x="97" y="46"/>
                </a:cubicBezTo>
                <a:cubicBezTo>
                  <a:pt x="96" y="47"/>
                  <a:pt x="92" y="48"/>
                  <a:pt x="91" y="49"/>
                </a:cubicBezTo>
                <a:cubicBezTo>
                  <a:pt x="90" y="50"/>
                  <a:pt x="89" y="50"/>
                  <a:pt x="88" y="51"/>
                </a:cubicBezTo>
                <a:cubicBezTo>
                  <a:pt x="87" y="52"/>
                  <a:pt x="84" y="52"/>
                  <a:pt x="83" y="52"/>
                </a:cubicBezTo>
                <a:cubicBezTo>
                  <a:pt x="82" y="52"/>
                  <a:pt x="81" y="54"/>
                  <a:pt x="80" y="54"/>
                </a:cubicBezTo>
                <a:cubicBezTo>
                  <a:pt x="79" y="54"/>
                  <a:pt x="78" y="55"/>
                  <a:pt x="77" y="55"/>
                </a:cubicBezTo>
                <a:cubicBezTo>
                  <a:pt x="76" y="55"/>
                  <a:pt x="75" y="56"/>
                  <a:pt x="74" y="56"/>
                </a:cubicBezTo>
                <a:cubicBezTo>
                  <a:pt x="73" y="56"/>
                  <a:pt x="70" y="57"/>
                  <a:pt x="69" y="57"/>
                </a:cubicBezTo>
                <a:cubicBezTo>
                  <a:pt x="68" y="57"/>
                  <a:pt x="68" y="58"/>
                  <a:pt x="67" y="58"/>
                </a:cubicBezTo>
                <a:cubicBezTo>
                  <a:pt x="66" y="58"/>
                  <a:pt x="65" y="59"/>
                  <a:pt x="64" y="60"/>
                </a:cubicBezTo>
                <a:cubicBezTo>
                  <a:pt x="63" y="61"/>
                  <a:pt x="62" y="61"/>
                  <a:pt x="61" y="62"/>
                </a:cubicBezTo>
                <a:cubicBezTo>
                  <a:pt x="60" y="63"/>
                  <a:pt x="59" y="65"/>
                  <a:pt x="58" y="66"/>
                </a:cubicBezTo>
                <a:cubicBezTo>
                  <a:pt x="57" y="67"/>
                  <a:pt x="58" y="68"/>
                  <a:pt x="57" y="69"/>
                </a:cubicBezTo>
                <a:cubicBezTo>
                  <a:pt x="56" y="70"/>
                  <a:pt x="54" y="72"/>
                  <a:pt x="53" y="73"/>
                </a:cubicBezTo>
                <a:cubicBezTo>
                  <a:pt x="52" y="74"/>
                  <a:pt x="50" y="75"/>
                  <a:pt x="49" y="77"/>
                </a:cubicBezTo>
                <a:cubicBezTo>
                  <a:pt x="48" y="79"/>
                  <a:pt x="47" y="82"/>
                  <a:pt x="46" y="84"/>
                </a:cubicBezTo>
                <a:cubicBezTo>
                  <a:pt x="45" y="86"/>
                  <a:pt x="44" y="88"/>
                  <a:pt x="43" y="89"/>
                </a:cubicBezTo>
                <a:cubicBezTo>
                  <a:pt x="42" y="90"/>
                  <a:pt x="42" y="92"/>
                  <a:pt x="41" y="93"/>
                </a:cubicBezTo>
                <a:cubicBezTo>
                  <a:pt x="40" y="94"/>
                  <a:pt x="39" y="96"/>
                  <a:pt x="38" y="97"/>
                </a:cubicBezTo>
                <a:cubicBezTo>
                  <a:pt x="37" y="98"/>
                  <a:pt x="36" y="98"/>
                  <a:pt x="35" y="99"/>
                </a:cubicBezTo>
                <a:cubicBezTo>
                  <a:pt x="34" y="100"/>
                  <a:pt x="33" y="102"/>
                  <a:pt x="32" y="102"/>
                </a:cubicBezTo>
                <a:cubicBezTo>
                  <a:pt x="31" y="102"/>
                  <a:pt x="30" y="102"/>
                  <a:pt x="29" y="102"/>
                </a:cubicBezTo>
                <a:cubicBezTo>
                  <a:pt x="28" y="102"/>
                  <a:pt x="27" y="102"/>
                  <a:pt x="26" y="102"/>
                </a:cubicBezTo>
                <a:cubicBezTo>
                  <a:pt x="25" y="102"/>
                  <a:pt x="24" y="102"/>
                  <a:pt x="23" y="102"/>
                </a:cubicBezTo>
                <a:cubicBezTo>
                  <a:pt x="22" y="102"/>
                  <a:pt x="22" y="101"/>
                  <a:pt x="21" y="102"/>
                </a:cubicBezTo>
                <a:cubicBezTo>
                  <a:pt x="20" y="103"/>
                  <a:pt x="17" y="106"/>
                  <a:pt x="15" y="108"/>
                </a:cubicBezTo>
                <a:cubicBezTo>
                  <a:pt x="13" y="110"/>
                  <a:pt x="11" y="111"/>
                  <a:pt x="10" y="112"/>
                </a:cubicBezTo>
                <a:cubicBezTo>
                  <a:pt x="9" y="113"/>
                  <a:pt x="9" y="114"/>
                  <a:pt x="8" y="115"/>
                </a:cubicBezTo>
                <a:cubicBezTo>
                  <a:pt x="7" y="116"/>
                  <a:pt x="6" y="117"/>
                  <a:pt x="6" y="118"/>
                </a:cubicBezTo>
                <a:cubicBezTo>
                  <a:pt x="6" y="119"/>
                  <a:pt x="7" y="121"/>
                  <a:pt x="6" y="122"/>
                </a:cubicBezTo>
                <a:cubicBezTo>
                  <a:pt x="5" y="123"/>
                  <a:pt x="4" y="125"/>
                  <a:pt x="3" y="126"/>
                </a:cubicBezTo>
                <a:cubicBezTo>
                  <a:pt x="2" y="127"/>
                  <a:pt x="2" y="128"/>
                  <a:pt x="2" y="129"/>
                </a:cubicBezTo>
                <a:cubicBezTo>
                  <a:pt x="2" y="130"/>
                  <a:pt x="0" y="131"/>
                  <a:pt x="1" y="132"/>
                </a:cubicBezTo>
                <a:cubicBezTo>
                  <a:pt x="2" y="133"/>
                  <a:pt x="6" y="134"/>
                  <a:pt x="7" y="134"/>
                </a:cubicBezTo>
                <a:cubicBezTo>
                  <a:pt x="8" y="134"/>
                  <a:pt x="8" y="134"/>
                  <a:pt x="9" y="134"/>
                </a:cubicBezTo>
                <a:cubicBezTo>
                  <a:pt x="10" y="134"/>
                  <a:pt x="11" y="134"/>
                  <a:pt x="12" y="134"/>
                </a:cubicBezTo>
                <a:cubicBezTo>
                  <a:pt x="13" y="134"/>
                  <a:pt x="14" y="134"/>
                  <a:pt x="15" y="135"/>
                </a:cubicBezTo>
                <a:cubicBezTo>
                  <a:pt x="16" y="136"/>
                  <a:pt x="19" y="137"/>
                  <a:pt x="21" y="138"/>
                </a:cubicBezTo>
                <a:cubicBezTo>
                  <a:pt x="23" y="139"/>
                  <a:pt x="25" y="139"/>
                  <a:pt x="27" y="139"/>
                </a:cubicBezTo>
                <a:cubicBezTo>
                  <a:pt x="29" y="139"/>
                  <a:pt x="30" y="139"/>
                  <a:pt x="31" y="139"/>
                </a:cubicBezTo>
                <a:cubicBezTo>
                  <a:pt x="32" y="139"/>
                  <a:pt x="34" y="139"/>
                  <a:pt x="34" y="139"/>
                </a:cubicBezTo>
                <a:cubicBezTo>
                  <a:pt x="34" y="139"/>
                  <a:pt x="34" y="140"/>
                  <a:pt x="34" y="141"/>
                </a:cubicBezTo>
                <a:cubicBezTo>
                  <a:pt x="34" y="142"/>
                  <a:pt x="35" y="142"/>
                  <a:pt x="35" y="143"/>
                </a:cubicBezTo>
                <a:cubicBezTo>
                  <a:pt x="35" y="144"/>
                  <a:pt x="36" y="144"/>
                  <a:pt x="36" y="145"/>
                </a:cubicBezTo>
                <a:cubicBezTo>
                  <a:pt x="36" y="146"/>
                  <a:pt x="37" y="149"/>
                  <a:pt x="38" y="150"/>
                </a:cubicBezTo>
                <a:cubicBezTo>
                  <a:pt x="39" y="151"/>
                  <a:pt x="39" y="155"/>
                  <a:pt x="41" y="154"/>
                </a:cubicBezTo>
                <a:cubicBezTo>
                  <a:pt x="43" y="153"/>
                  <a:pt x="47" y="147"/>
                  <a:pt x="49" y="146"/>
                </a:cubicBezTo>
                <a:cubicBezTo>
                  <a:pt x="51" y="145"/>
                  <a:pt x="50" y="145"/>
                  <a:pt x="51" y="145"/>
                </a:cubicBezTo>
                <a:cubicBezTo>
                  <a:pt x="52" y="145"/>
                  <a:pt x="53" y="146"/>
                  <a:pt x="54" y="146"/>
                </a:cubicBezTo>
                <a:cubicBezTo>
                  <a:pt x="55" y="146"/>
                  <a:pt x="57" y="147"/>
                  <a:pt x="57" y="148"/>
                </a:cubicBezTo>
                <a:cubicBezTo>
                  <a:pt x="57" y="149"/>
                  <a:pt x="57" y="151"/>
                  <a:pt x="57" y="152"/>
                </a:cubicBezTo>
                <a:cubicBezTo>
                  <a:pt x="57" y="153"/>
                  <a:pt x="57" y="153"/>
                  <a:pt x="57" y="154"/>
                </a:cubicBezTo>
                <a:cubicBezTo>
                  <a:pt x="57" y="155"/>
                  <a:pt x="57" y="156"/>
                  <a:pt x="57" y="157"/>
                </a:cubicBezTo>
                <a:cubicBezTo>
                  <a:pt x="57" y="158"/>
                  <a:pt x="56" y="159"/>
                  <a:pt x="57" y="159"/>
                </a:cubicBezTo>
                <a:cubicBezTo>
                  <a:pt x="58" y="159"/>
                  <a:pt x="60" y="158"/>
                  <a:pt x="61" y="158"/>
                </a:cubicBezTo>
                <a:cubicBezTo>
                  <a:pt x="62" y="158"/>
                  <a:pt x="63" y="158"/>
                  <a:pt x="64" y="158"/>
                </a:cubicBezTo>
                <a:cubicBezTo>
                  <a:pt x="65" y="158"/>
                  <a:pt x="65" y="159"/>
                  <a:pt x="66" y="158"/>
                </a:cubicBezTo>
                <a:cubicBezTo>
                  <a:pt x="67" y="157"/>
                  <a:pt x="68" y="151"/>
                  <a:pt x="68" y="149"/>
                </a:cubicBezTo>
                <a:cubicBezTo>
                  <a:pt x="68" y="147"/>
                  <a:pt x="67" y="148"/>
                  <a:pt x="68" y="147"/>
                </a:cubicBezTo>
                <a:cubicBezTo>
                  <a:pt x="69" y="146"/>
                  <a:pt x="71" y="144"/>
                  <a:pt x="72" y="142"/>
                </a:cubicBezTo>
                <a:cubicBezTo>
                  <a:pt x="73" y="140"/>
                  <a:pt x="73" y="139"/>
                  <a:pt x="74" y="137"/>
                </a:cubicBezTo>
                <a:cubicBezTo>
                  <a:pt x="75" y="135"/>
                  <a:pt x="78" y="133"/>
                  <a:pt x="79" y="132"/>
                </a:cubicBezTo>
                <a:cubicBezTo>
                  <a:pt x="80" y="131"/>
                  <a:pt x="80" y="129"/>
                  <a:pt x="81" y="128"/>
                </a:cubicBezTo>
                <a:cubicBezTo>
                  <a:pt x="82" y="127"/>
                  <a:pt x="83" y="125"/>
                  <a:pt x="84" y="124"/>
                </a:cubicBezTo>
                <a:cubicBezTo>
                  <a:pt x="85" y="123"/>
                  <a:pt x="84" y="122"/>
                  <a:pt x="85" y="121"/>
                </a:cubicBezTo>
                <a:cubicBezTo>
                  <a:pt x="86" y="120"/>
                  <a:pt x="88" y="118"/>
                  <a:pt x="90" y="117"/>
                </a:cubicBezTo>
                <a:cubicBezTo>
                  <a:pt x="92" y="116"/>
                  <a:pt x="95" y="113"/>
                  <a:pt x="97" y="112"/>
                </a:cubicBezTo>
                <a:cubicBezTo>
                  <a:pt x="99" y="111"/>
                  <a:pt x="99" y="111"/>
                  <a:pt x="100" y="110"/>
                </a:cubicBezTo>
                <a:cubicBezTo>
                  <a:pt x="101" y="109"/>
                  <a:pt x="102" y="107"/>
                  <a:pt x="103" y="106"/>
                </a:cubicBezTo>
                <a:cubicBezTo>
                  <a:pt x="104" y="105"/>
                  <a:pt x="104" y="104"/>
                  <a:pt x="104" y="103"/>
                </a:cubicBezTo>
                <a:cubicBezTo>
                  <a:pt x="104" y="102"/>
                  <a:pt x="106" y="101"/>
                  <a:pt x="106" y="100"/>
                </a:cubicBezTo>
                <a:cubicBezTo>
                  <a:pt x="106" y="99"/>
                  <a:pt x="106" y="99"/>
                  <a:pt x="107" y="98"/>
                </a:cubicBezTo>
                <a:cubicBezTo>
                  <a:pt x="108" y="97"/>
                  <a:pt x="109" y="97"/>
                  <a:pt x="110" y="96"/>
                </a:cubicBezTo>
                <a:cubicBezTo>
                  <a:pt x="111" y="95"/>
                  <a:pt x="112" y="95"/>
                  <a:pt x="113" y="94"/>
                </a:cubicBezTo>
                <a:cubicBezTo>
                  <a:pt x="114" y="93"/>
                  <a:pt x="113" y="92"/>
                  <a:pt x="114" y="92"/>
                </a:cubicBezTo>
                <a:cubicBezTo>
                  <a:pt x="115" y="92"/>
                  <a:pt x="117" y="92"/>
                  <a:pt x="118" y="91"/>
                </a:cubicBezTo>
                <a:cubicBezTo>
                  <a:pt x="119" y="90"/>
                  <a:pt x="120" y="89"/>
                  <a:pt x="121" y="88"/>
                </a:cubicBezTo>
                <a:cubicBezTo>
                  <a:pt x="122" y="87"/>
                  <a:pt x="123" y="87"/>
                  <a:pt x="124" y="86"/>
                </a:cubicBezTo>
                <a:cubicBezTo>
                  <a:pt x="125" y="85"/>
                  <a:pt x="125" y="85"/>
                  <a:pt x="125" y="84"/>
                </a:cubicBezTo>
                <a:cubicBezTo>
                  <a:pt x="125" y="83"/>
                  <a:pt x="125" y="82"/>
                  <a:pt x="126" y="81"/>
                </a:cubicBezTo>
                <a:cubicBezTo>
                  <a:pt x="127" y="80"/>
                  <a:pt x="129" y="78"/>
                  <a:pt x="130" y="77"/>
                </a:cubicBezTo>
                <a:cubicBezTo>
                  <a:pt x="131" y="76"/>
                  <a:pt x="133" y="75"/>
                  <a:pt x="133" y="74"/>
                </a:cubicBezTo>
                <a:cubicBezTo>
                  <a:pt x="133" y="73"/>
                  <a:pt x="133" y="73"/>
                  <a:pt x="133" y="72"/>
                </a:cubicBezTo>
                <a:cubicBezTo>
                  <a:pt x="133" y="71"/>
                  <a:pt x="135" y="69"/>
                  <a:pt x="135" y="67"/>
                </a:cubicBezTo>
                <a:cubicBezTo>
                  <a:pt x="135" y="65"/>
                  <a:pt x="135" y="63"/>
                  <a:pt x="136" y="62"/>
                </a:cubicBezTo>
                <a:cubicBezTo>
                  <a:pt x="137" y="61"/>
                  <a:pt x="137" y="60"/>
                  <a:pt x="138" y="59"/>
                </a:cubicBezTo>
                <a:cubicBezTo>
                  <a:pt x="139" y="58"/>
                  <a:pt x="140" y="56"/>
                  <a:pt x="140" y="55"/>
                </a:cubicBezTo>
                <a:cubicBezTo>
                  <a:pt x="140" y="54"/>
                  <a:pt x="140" y="51"/>
                  <a:pt x="141" y="50"/>
                </a:cubicBezTo>
                <a:cubicBezTo>
                  <a:pt x="142" y="49"/>
                  <a:pt x="145" y="47"/>
                  <a:pt x="146" y="46"/>
                </a:cubicBezTo>
                <a:cubicBezTo>
                  <a:pt x="147" y="45"/>
                  <a:pt x="147" y="43"/>
                  <a:pt x="147" y="42"/>
                </a:cubicBezTo>
                <a:cubicBezTo>
                  <a:pt x="147" y="41"/>
                  <a:pt x="146" y="41"/>
                  <a:pt x="147" y="40"/>
                </a:cubicBezTo>
                <a:cubicBezTo>
                  <a:pt x="148" y="39"/>
                  <a:pt x="150" y="39"/>
                  <a:pt x="151" y="38"/>
                </a:cubicBezTo>
                <a:cubicBezTo>
                  <a:pt x="152" y="37"/>
                  <a:pt x="154" y="33"/>
                  <a:pt x="155" y="32"/>
                </a:cubicBezTo>
                <a:cubicBezTo>
                  <a:pt x="156" y="31"/>
                  <a:pt x="156" y="31"/>
                  <a:pt x="156" y="30"/>
                </a:cubicBezTo>
                <a:cubicBezTo>
                  <a:pt x="156" y="29"/>
                  <a:pt x="157" y="28"/>
                  <a:pt x="157" y="27"/>
                </a:cubicBezTo>
                <a:cubicBezTo>
                  <a:pt x="157" y="26"/>
                  <a:pt x="157" y="27"/>
                  <a:pt x="157" y="25"/>
                </a:cubicBezTo>
                <a:cubicBezTo>
                  <a:pt x="157" y="23"/>
                  <a:pt x="156" y="19"/>
                  <a:pt x="156" y="17"/>
                </a:cubicBezTo>
                <a:cubicBezTo>
                  <a:pt x="156" y="15"/>
                  <a:pt x="156" y="14"/>
                  <a:pt x="155" y="13"/>
                </a:cubicBezTo>
                <a:cubicBezTo>
                  <a:pt x="154" y="12"/>
                  <a:pt x="153" y="10"/>
                  <a:pt x="152" y="8"/>
                </a:cubicBezTo>
                <a:cubicBezTo>
                  <a:pt x="151" y="6"/>
                  <a:pt x="151" y="4"/>
                  <a:pt x="150" y="3"/>
                </a:cubicBezTo>
                <a:cubicBezTo>
                  <a:pt x="149" y="2"/>
                  <a:pt x="148" y="1"/>
                  <a:pt x="147" y="1"/>
                </a:cubicBezTo>
                <a:cubicBezTo>
                  <a:pt x="146" y="1"/>
                  <a:pt x="146" y="0"/>
                  <a:pt x="146" y="0"/>
                </a:cubicBezTo>
                <a:cubicBezTo>
                  <a:pt x="146" y="0"/>
                  <a:pt x="145" y="0"/>
                  <a:pt x="144" y="0"/>
                </a:cubicBezTo>
                <a:cubicBezTo>
                  <a:pt x="143" y="0"/>
                  <a:pt x="141" y="2"/>
                  <a:pt x="140" y="2"/>
                </a:cubicBezTo>
                <a:cubicBezTo>
                  <a:pt x="139" y="2"/>
                  <a:pt x="138" y="3"/>
                  <a:pt x="137" y="3"/>
                </a:cubicBezTo>
                <a:close/>
              </a:path>
            </a:pathLst>
          </a:custGeom>
          <a:solidFill>
            <a:srgbClr val="FCD5B5"/>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89" name="Text Box 88">
            <a:extLst>
              <a:ext uri="{FF2B5EF4-FFF2-40B4-BE49-F238E27FC236}">
                <a16:creationId xmlns:a16="http://schemas.microsoft.com/office/drawing/2014/main" id="{37D30076-D652-41F8-AA53-C31F211A9400}"/>
              </a:ext>
            </a:extLst>
          </xdr:cNvPr>
          <xdr:cNvSpPr txBox="1">
            <a:spLocks noChangeArrowheads="1"/>
          </xdr:cNvSpPr>
        </xdr:nvSpPr>
        <xdr:spPr bwMode="auto">
          <a:xfrm flipH="1">
            <a:off x="210" y="990"/>
            <a:ext cx="76" cy="39"/>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淡路市</a:t>
            </a:r>
          </a:p>
        </xdr:txBody>
      </xdr:sp>
      <xdr:sp macro="" textlink="">
        <xdr:nvSpPr>
          <xdr:cNvPr id="90" name="Text Box 89">
            <a:extLst>
              <a:ext uri="{FF2B5EF4-FFF2-40B4-BE49-F238E27FC236}">
                <a16:creationId xmlns:a16="http://schemas.microsoft.com/office/drawing/2014/main" id="{78811C4B-6D36-4EDC-B29C-3F7288AA3347}"/>
              </a:ext>
            </a:extLst>
          </xdr:cNvPr>
          <xdr:cNvSpPr txBox="1">
            <a:spLocks noChangeArrowheads="1"/>
          </xdr:cNvSpPr>
        </xdr:nvSpPr>
        <xdr:spPr bwMode="auto">
          <a:xfrm>
            <a:off x="83" y="1163"/>
            <a:ext cx="106" cy="36"/>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南あわじ市</a:t>
            </a:r>
          </a:p>
        </xdr:txBody>
      </xdr:sp>
      <xdr:sp macro="" textlink="">
        <xdr:nvSpPr>
          <xdr:cNvPr id="91" name="Freeform 90">
            <a:extLst>
              <a:ext uri="{FF2B5EF4-FFF2-40B4-BE49-F238E27FC236}">
                <a16:creationId xmlns:a16="http://schemas.microsoft.com/office/drawing/2014/main" id="{840759EB-8757-4BD0-828E-BE1B2636C6CE}"/>
              </a:ext>
            </a:extLst>
          </xdr:cNvPr>
          <xdr:cNvSpPr>
            <a:spLocks/>
          </xdr:cNvSpPr>
        </xdr:nvSpPr>
        <xdr:spPr bwMode="auto">
          <a:xfrm>
            <a:off x="116" y="1064"/>
            <a:ext cx="131" cy="152"/>
          </a:xfrm>
          <a:custGeom>
            <a:avLst/>
            <a:gdLst>
              <a:gd name="T0" fmla="*/ 31 w 131"/>
              <a:gd name="T1" fmla="*/ 8 h 152"/>
              <a:gd name="T2" fmla="*/ 19 w 131"/>
              <a:gd name="T3" fmla="*/ 24 h 152"/>
              <a:gd name="T4" fmla="*/ 8 w 131"/>
              <a:gd name="T5" fmla="*/ 35 h 152"/>
              <a:gd name="T6" fmla="*/ 0 w 131"/>
              <a:gd name="T7" fmla="*/ 57 h 152"/>
              <a:gd name="T8" fmla="*/ 9 w 131"/>
              <a:gd name="T9" fmla="*/ 57 h 152"/>
              <a:gd name="T10" fmla="*/ 19 w 131"/>
              <a:gd name="T11" fmla="*/ 57 h 152"/>
              <a:gd name="T12" fmla="*/ 26 w 131"/>
              <a:gd name="T13" fmla="*/ 62 h 152"/>
              <a:gd name="T14" fmla="*/ 34 w 131"/>
              <a:gd name="T15" fmla="*/ 64 h 152"/>
              <a:gd name="T16" fmla="*/ 43 w 131"/>
              <a:gd name="T17" fmla="*/ 58 h 152"/>
              <a:gd name="T18" fmla="*/ 51 w 131"/>
              <a:gd name="T19" fmla="*/ 69 h 152"/>
              <a:gd name="T20" fmla="*/ 58 w 131"/>
              <a:gd name="T21" fmla="*/ 73 h 152"/>
              <a:gd name="T22" fmla="*/ 64 w 131"/>
              <a:gd name="T23" fmla="*/ 84 h 152"/>
              <a:gd name="T24" fmla="*/ 57 w 131"/>
              <a:gd name="T25" fmla="*/ 88 h 152"/>
              <a:gd name="T26" fmla="*/ 60 w 131"/>
              <a:gd name="T27" fmla="*/ 107 h 152"/>
              <a:gd name="T28" fmla="*/ 57 w 131"/>
              <a:gd name="T29" fmla="*/ 116 h 152"/>
              <a:gd name="T30" fmla="*/ 57 w 131"/>
              <a:gd name="T31" fmla="*/ 128 h 152"/>
              <a:gd name="T32" fmla="*/ 63 w 131"/>
              <a:gd name="T33" fmla="*/ 130 h 152"/>
              <a:gd name="T34" fmla="*/ 67 w 131"/>
              <a:gd name="T35" fmla="*/ 141 h 152"/>
              <a:gd name="T36" fmla="*/ 75 w 131"/>
              <a:gd name="T37" fmla="*/ 151 h 152"/>
              <a:gd name="T38" fmla="*/ 96 w 131"/>
              <a:gd name="T39" fmla="*/ 140 h 152"/>
              <a:gd name="T40" fmla="*/ 106 w 131"/>
              <a:gd name="T41" fmla="*/ 139 h 152"/>
              <a:gd name="T42" fmla="*/ 130 w 131"/>
              <a:gd name="T43" fmla="*/ 130 h 152"/>
              <a:gd name="T44" fmla="*/ 128 w 131"/>
              <a:gd name="T45" fmla="*/ 120 h 152"/>
              <a:gd name="T46" fmla="*/ 114 w 131"/>
              <a:gd name="T47" fmla="*/ 99 h 152"/>
              <a:gd name="T48" fmla="*/ 108 w 131"/>
              <a:gd name="T49" fmla="*/ 88 h 152"/>
              <a:gd name="T50" fmla="*/ 104 w 131"/>
              <a:gd name="T51" fmla="*/ 73 h 152"/>
              <a:gd name="T52" fmla="*/ 98 w 131"/>
              <a:gd name="T53" fmla="*/ 69 h 152"/>
              <a:gd name="T54" fmla="*/ 99 w 131"/>
              <a:gd name="T55" fmla="*/ 28 h 152"/>
              <a:gd name="T56" fmla="*/ 89 w 131"/>
              <a:gd name="T57" fmla="*/ 29 h 152"/>
              <a:gd name="T58" fmla="*/ 83 w 131"/>
              <a:gd name="T59" fmla="*/ 16 h 152"/>
              <a:gd name="T60" fmla="*/ 74 w 131"/>
              <a:gd name="T61" fmla="*/ 24 h 152"/>
              <a:gd name="T62" fmla="*/ 67 w 131"/>
              <a:gd name="T63" fmla="*/ 14 h 152"/>
              <a:gd name="T64" fmla="*/ 57 w 131"/>
              <a:gd name="T65" fmla="*/ 9 h 152"/>
              <a:gd name="T66" fmla="*/ 39 w 131"/>
              <a:gd name="T67" fmla="*/ 4 h 15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31" h="152">
                <a:moveTo>
                  <a:pt x="33" y="1"/>
                </a:moveTo>
                <a:cubicBezTo>
                  <a:pt x="32" y="2"/>
                  <a:pt x="32" y="6"/>
                  <a:pt x="31" y="8"/>
                </a:cubicBezTo>
                <a:cubicBezTo>
                  <a:pt x="30" y="10"/>
                  <a:pt x="26" y="11"/>
                  <a:pt x="24" y="14"/>
                </a:cubicBezTo>
                <a:cubicBezTo>
                  <a:pt x="22" y="17"/>
                  <a:pt x="21" y="21"/>
                  <a:pt x="19" y="24"/>
                </a:cubicBezTo>
                <a:cubicBezTo>
                  <a:pt x="17" y="27"/>
                  <a:pt x="16" y="30"/>
                  <a:pt x="14" y="32"/>
                </a:cubicBezTo>
                <a:cubicBezTo>
                  <a:pt x="12" y="34"/>
                  <a:pt x="10" y="32"/>
                  <a:pt x="8" y="35"/>
                </a:cubicBezTo>
                <a:cubicBezTo>
                  <a:pt x="6" y="38"/>
                  <a:pt x="4" y="45"/>
                  <a:pt x="3" y="49"/>
                </a:cubicBezTo>
                <a:cubicBezTo>
                  <a:pt x="2" y="53"/>
                  <a:pt x="0" y="56"/>
                  <a:pt x="0" y="57"/>
                </a:cubicBezTo>
                <a:cubicBezTo>
                  <a:pt x="0" y="58"/>
                  <a:pt x="4" y="58"/>
                  <a:pt x="5" y="58"/>
                </a:cubicBezTo>
                <a:cubicBezTo>
                  <a:pt x="6" y="58"/>
                  <a:pt x="8" y="57"/>
                  <a:pt x="9" y="57"/>
                </a:cubicBezTo>
                <a:cubicBezTo>
                  <a:pt x="10" y="57"/>
                  <a:pt x="10" y="61"/>
                  <a:pt x="12" y="61"/>
                </a:cubicBezTo>
                <a:cubicBezTo>
                  <a:pt x="14" y="61"/>
                  <a:pt x="17" y="57"/>
                  <a:pt x="19" y="57"/>
                </a:cubicBezTo>
                <a:cubicBezTo>
                  <a:pt x="21" y="57"/>
                  <a:pt x="21" y="59"/>
                  <a:pt x="22" y="60"/>
                </a:cubicBezTo>
                <a:cubicBezTo>
                  <a:pt x="23" y="61"/>
                  <a:pt x="25" y="62"/>
                  <a:pt x="26" y="62"/>
                </a:cubicBezTo>
                <a:cubicBezTo>
                  <a:pt x="27" y="62"/>
                  <a:pt x="30" y="63"/>
                  <a:pt x="31" y="63"/>
                </a:cubicBezTo>
                <a:cubicBezTo>
                  <a:pt x="32" y="63"/>
                  <a:pt x="33" y="64"/>
                  <a:pt x="34" y="64"/>
                </a:cubicBezTo>
                <a:cubicBezTo>
                  <a:pt x="35" y="64"/>
                  <a:pt x="39" y="61"/>
                  <a:pt x="40" y="60"/>
                </a:cubicBezTo>
                <a:cubicBezTo>
                  <a:pt x="41" y="59"/>
                  <a:pt x="42" y="58"/>
                  <a:pt x="43" y="58"/>
                </a:cubicBezTo>
                <a:cubicBezTo>
                  <a:pt x="44" y="58"/>
                  <a:pt x="47" y="59"/>
                  <a:pt x="48" y="61"/>
                </a:cubicBezTo>
                <a:cubicBezTo>
                  <a:pt x="49" y="63"/>
                  <a:pt x="50" y="68"/>
                  <a:pt x="51" y="69"/>
                </a:cubicBezTo>
                <a:cubicBezTo>
                  <a:pt x="52" y="70"/>
                  <a:pt x="51" y="70"/>
                  <a:pt x="52" y="71"/>
                </a:cubicBezTo>
                <a:cubicBezTo>
                  <a:pt x="53" y="72"/>
                  <a:pt x="56" y="72"/>
                  <a:pt x="58" y="73"/>
                </a:cubicBezTo>
                <a:cubicBezTo>
                  <a:pt x="60" y="74"/>
                  <a:pt x="63" y="77"/>
                  <a:pt x="64" y="79"/>
                </a:cubicBezTo>
                <a:cubicBezTo>
                  <a:pt x="65" y="81"/>
                  <a:pt x="65" y="83"/>
                  <a:pt x="64" y="84"/>
                </a:cubicBezTo>
                <a:cubicBezTo>
                  <a:pt x="63" y="85"/>
                  <a:pt x="61" y="86"/>
                  <a:pt x="60" y="87"/>
                </a:cubicBezTo>
                <a:cubicBezTo>
                  <a:pt x="59" y="88"/>
                  <a:pt x="57" y="86"/>
                  <a:pt x="57" y="88"/>
                </a:cubicBezTo>
                <a:cubicBezTo>
                  <a:pt x="57" y="90"/>
                  <a:pt x="58" y="94"/>
                  <a:pt x="58" y="97"/>
                </a:cubicBezTo>
                <a:cubicBezTo>
                  <a:pt x="58" y="100"/>
                  <a:pt x="60" y="105"/>
                  <a:pt x="60" y="107"/>
                </a:cubicBezTo>
                <a:cubicBezTo>
                  <a:pt x="60" y="109"/>
                  <a:pt x="61" y="109"/>
                  <a:pt x="61" y="110"/>
                </a:cubicBezTo>
                <a:cubicBezTo>
                  <a:pt x="61" y="111"/>
                  <a:pt x="58" y="114"/>
                  <a:pt x="57" y="116"/>
                </a:cubicBezTo>
                <a:cubicBezTo>
                  <a:pt x="56" y="118"/>
                  <a:pt x="55" y="122"/>
                  <a:pt x="55" y="124"/>
                </a:cubicBezTo>
                <a:cubicBezTo>
                  <a:pt x="55" y="126"/>
                  <a:pt x="56" y="127"/>
                  <a:pt x="57" y="128"/>
                </a:cubicBezTo>
                <a:cubicBezTo>
                  <a:pt x="58" y="129"/>
                  <a:pt x="59" y="129"/>
                  <a:pt x="60" y="129"/>
                </a:cubicBezTo>
                <a:cubicBezTo>
                  <a:pt x="61" y="129"/>
                  <a:pt x="62" y="130"/>
                  <a:pt x="63" y="130"/>
                </a:cubicBezTo>
                <a:cubicBezTo>
                  <a:pt x="64" y="130"/>
                  <a:pt x="63" y="130"/>
                  <a:pt x="64" y="132"/>
                </a:cubicBezTo>
                <a:cubicBezTo>
                  <a:pt x="65" y="134"/>
                  <a:pt x="65" y="139"/>
                  <a:pt x="67" y="141"/>
                </a:cubicBezTo>
                <a:cubicBezTo>
                  <a:pt x="69" y="143"/>
                  <a:pt x="74" y="145"/>
                  <a:pt x="75" y="147"/>
                </a:cubicBezTo>
                <a:cubicBezTo>
                  <a:pt x="76" y="149"/>
                  <a:pt x="72" y="152"/>
                  <a:pt x="75" y="151"/>
                </a:cubicBezTo>
                <a:cubicBezTo>
                  <a:pt x="78" y="150"/>
                  <a:pt x="90" y="143"/>
                  <a:pt x="93" y="141"/>
                </a:cubicBezTo>
                <a:cubicBezTo>
                  <a:pt x="96" y="139"/>
                  <a:pt x="95" y="140"/>
                  <a:pt x="96" y="140"/>
                </a:cubicBezTo>
                <a:cubicBezTo>
                  <a:pt x="97" y="140"/>
                  <a:pt x="97" y="140"/>
                  <a:pt x="99" y="140"/>
                </a:cubicBezTo>
                <a:cubicBezTo>
                  <a:pt x="101" y="140"/>
                  <a:pt x="101" y="140"/>
                  <a:pt x="106" y="139"/>
                </a:cubicBezTo>
                <a:cubicBezTo>
                  <a:pt x="111" y="138"/>
                  <a:pt x="123" y="134"/>
                  <a:pt x="127" y="133"/>
                </a:cubicBezTo>
                <a:cubicBezTo>
                  <a:pt x="131" y="132"/>
                  <a:pt x="129" y="131"/>
                  <a:pt x="130" y="130"/>
                </a:cubicBezTo>
                <a:cubicBezTo>
                  <a:pt x="131" y="129"/>
                  <a:pt x="131" y="129"/>
                  <a:pt x="131" y="127"/>
                </a:cubicBezTo>
                <a:cubicBezTo>
                  <a:pt x="131" y="125"/>
                  <a:pt x="129" y="123"/>
                  <a:pt x="128" y="120"/>
                </a:cubicBezTo>
                <a:cubicBezTo>
                  <a:pt x="127" y="117"/>
                  <a:pt x="125" y="110"/>
                  <a:pt x="123" y="106"/>
                </a:cubicBezTo>
                <a:cubicBezTo>
                  <a:pt x="121" y="102"/>
                  <a:pt x="116" y="101"/>
                  <a:pt x="114" y="99"/>
                </a:cubicBezTo>
                <a:cubicBezTo>
                  <a:pt x="112" y="97"/>
                  <a:pt x="112" y="94"/>
                  <a:pt x="111" y="92"/>
                </a:cubicBezTo>
                <a:cubicBezTo>
                  <a:pt x="110" y="90"/>
                  <a:pt x="109" y="91"/>
                  <a:pt x="108" y="88"/>
                </a:cubicBezTo>
                <a:cubicBezTo>
                  <a:pt x="107" y="85"/>
                  <a:pt x="108" y="75"/>
                  <a:pt x="107" y="73"/>
                </a:cubicBezTo>
                <a:cubicBezTo>
                  <a:pt x="106" y="71"/>
                  <a:pt x="105" y="73"/>
                  <a:pt x="104" y="73"/>
                </a:cubicBezTo>
                <a:cubicBezTo>
                  <a:pt x="103" y="73"/>
                  <a:pt x="102" y="73"/>
                  <a:pt x="101" y="72"/>
                </a:cubicBezTo>
                <a:cubicBezTo>
                  <a:pt x="100" y="71"/>
                  <a:pt x="99" y="70"/>
                  <a:pt x="98" y="69"/>
                </a:cubicBezTo>
                <a:cubicBezTo>
                  <a:pt x="97" y="68"/>
                  <a:pt x="97" y="71"/>
                  <a:pt x="97" y="64"/>
                </a:cubicBezTo>
                <a:cubicBezTo>
                  <a:pt x="97" y="57"/>
                  <a:pt x="99" y="34"/>
                  <a:pt x="99" y="28"/>
                </a:cubicBezTo>
                <a:cubicBezTo>
                  <a:pt x="99" y="22"/>
                  <a:pt x="99" y="27"/>
                  <a:pt x="97" y="27"/>
                </a:cubicBezTo>
                <a:cubicBezTo>
                  <a:pt x="95" y="27"/>
                  <a:pt x="90" y="30"/>
                  <a:pt x="89" y="29"/>
                </a:cubicBezTo>
                <a:cubicBezTo>
                  <a:pt x="88" y="28"/>
                  <a:pt x="90" y="20"/>
                  <a:pt x="89" y="18"/>
                </a:cubicBezTo>
                <a:cubicBezTo>
                  <a:pt x="88" y="16"/>
                  <a:pt x="85" y="16"/>
                  <a:pt x="83" y="16"/>
                </a:cubicBezTo>
                <a:cubicBezTo>
                  <a:pt x="81" y="16"/>
                  <a:pt x="79" y="17"/>
                  <a:pt x="78" y="18"/>
                </a:cubicBezTo>
                <a:cubicBezTo>
                  <a:pt x="77" y="19"/>
                  <a:pt x="75" y="24"/>
                  <a:pt x="74" y="24"/>
                </a:cubicBezTo>
                <a:cubicBezTo>
                  <a:pt x="73" y="24"/>
                  <a:pt x="71" y="23"/>
                  <a:pt x="70" y="21"/>
                </a:cubicBezTo>
                <a:cubicBezTo>
                  <a:pt x="69" y="19"/>
                  <a:pt x="68" y="16"/>
                  <a:pt x="67" y="14"/>
                </a:cubicBezTo>
                <a:cubicBezTo>
                  <a:pt x="66" y="12"/>
                  <a:pt x="68" y="10"/>
                  <a:pt x="66" y="9"/>
                </a:cubicBezTo>
                <a:cubicBezTo>
                  <a:pt x="64" y="8"/>
                  <a:pt x="60" y="10"/>
                  <a:pt x="57" y="9"/>
                </a:cubicBezTo>
                <a:cubicBezTo>
                  <a:pt x="54" y="8"/>
                  <a:pt x="50" y="6"/>
                  <a:pt x="47" y="5"/>
                </a:cubicBezTo>
                <a:cubicBezTo>
                  <a:pt x="44" y="4"/>
                  <a:pt x="41" y="4"/>
                  <a:pt x="39" y="4"/>
                </a:cubicBezTo>
                <a:cubicBezTo>
                  <a:pt x="37" y="4"/>
                  <a:pt x="34" y="0"/>
                  <a:pt x="33" y="1"/>
                </a:cubicBezTo>
                <a:close/>
              </a:path>
            </a:pathLst>
          </a:custGeom>
          <a:solidFill>
            <a:schemeClr val="accent5">
              <a:lumMod val="40000"/>
              <a:lumOff val="60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92" name="Rectangle 91">
            <a:extLst>
              <a:ext uri="{FF2B5EF4-FFF2-40B4-BE49-F238E27FC236}">
                <a16:creationId xmlns:a16="http://schemas.microsoft.com/office/drawing/2014/main" id="{FED630FD-20D5-423B-8B3B-8C65B5543CC9}"/>
              </a:ext>
            </a:extLst>
          </xdr:cNvPr>
          <xdr:cNvSpPr>
            <a:spLocks noChangeArrowheads="1"/>
          </xdr:cNvSpPr>
        </xdr:nvSpPr>
        <xdr:spPr bwMode="auto">
          <a:xfrm>
            <a:off x="151" y="1099"/>
            <a:ext cx="85" cy="38"/>
          </a:xfrm>
          <a:prstGeom prst="rect">
            <a:avLst/>
          </a:prstGeom>
          <a:noFill/>
          <a:ln>
            <a:noFill/>
          </a:ln>
          <a:effec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洲本市</a:t>
            </a:r>
          </a:p>
        </xdr:txBody>
      </xdr:sp>
    </xdr:grpSp>
    <xdr:clientData/>
  </xdr:twoCellAnchor>
  <xdr:twoCellAnchor>
    <xdr:from>
      <xdr:col>11</xdr:col>
      <xdr:colOff>390525</xdr:colOff>
      <xdr:row>36</xdr:row>
      <xdr:rowOff>3175</xdr:rowOff>
    </xdr:from>
    <xdr:to>
      <xdr:col>12</xdr:col>
      <xdr:colOff>428625</xdr:colOff>
      <xdr:row>37</xdr:row>
      <xdr:rowOff>155873</xdr:rowOff>
    </xdr:to>
    <xdr:sp macro="" textlink="">
      <xdr:nvSpPr>
        <xdr:cNvPr id="93" name="Text Box 92">
          <a:extLst>
            <a:ext uri="{FF2B5EF4-FFF2-40B4-BE49-F238E27FC236}">
              <a16:creationId xmlns:a16="http://schemas.microsoft.com/office/drawing/2014/main" id="{B6366FCA-7B16-40AF-A8B0-61DA102876B5}"/>
            </a:ext>
          </a:extLst>
        </xdr:cNvPr>
        <xdr:cNvSpPr txBox="1">
          <a:spLocks noChangeArrowheads="1"/>
        </xdr:cNvSpPr>
      </xdr:nvSpPr>
      <xdr:spPr bwMode="auto">
        <a:xfrm>
          <a:off x="7029450" y="6251575"/>
          <a:ext cx="723900" cy="324148"/>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姫路市</a:t>
          </a:r>
        </a:p>
      </xdr:txBody>
    </xdr:sp>
    <xdr:clientData/>
  </xdr:twoCellAnchor>
  <xdr:twoCellAnchor>
    <xdr:from>
      <xdr:col>10</xdr:col>
      <xdr:colOff>60325</xdr:colOff>
      <xdr:row>44</xdr:row>
      <xdr:rowOff>38100</xdr:rowOff>
    </xdr:from>
    <xdr:to>
      <xdr:col>11</xdr:col>
      <xdr:colOff>117600</xdr:colOff>
      <xdr:row>46</xdr:row>
      <xdr:rowOff>38101</xdr:rowOff>
    </xdr:to>
    <xdr:sp macro="" textlink="">
      <xdr:nvSpPr>
        <xdr:cNvPr id="94" name="Text Box 93">
          <a:extLst>
            <a:ext uri="{FF2B5EF4-FFF2-40B4-BE49-F238E27FC236}">
              <a16:creationId xmlns:a16="http://schemas.microsoft.com/office/drawing/2014/main" id="{053CBBC0-142E-48B4-860A-1760BAB07469}"/>
            </a:ext>
          </a:extLst>
        </xdr:cNvPr>
        <xdr:cNvSpPr txBox="1">
          <a:spLocks noChangeArrowheads="1"/>
        </xdr:cNvSpPr>
      </xdr:nvSpPr>
      <xdr:spPr bwMode="auto">
        <a:xfrm>
          <a:off x="6013450" y="7658100"/>
          <a:ext cx="743075" cy="342901"/>
        </a:xfrm>
        <a:prstGeom prst="rect">
          <a:avLst/>
        </a:prstGeom>
        <a:noFill/>
        <a:ln>
          <a:noFill/>
        </a:ln>
      </xdr:spPr>
      <xdr:txBody>
        <a:bodyPr vertOverflow="clip" wrap="square" lIns="91440" tIns="45720" rIns="91440" bIns="45720" anchor="t" upright="1"/>
        <a:lstStyle/>
        <a:p>
          <a:pPr algn="ctr" rtl="0">
            <a:defRPr sz="1000"/>
          </a:pPr>
          <a:r>
            <a:rPr lang="ja-JP" altLang="en-US" sz="1000" b="0" i="0" u="none" strike="noStrike" baseline="0">
              <a:solidFill>
                <a:srgbClr val="000000"/>
              </a:solidFill>
              <a:latin typeface="ＭＳ ゴシック"/>
              <a:ea typeface="ＭＳ ゴシック"/>
            </a:rPr>
            <a:t>姫路市</a:t>
          </a:r>
        </a:p>
        <a:p>
          <a:pPr algn="ctr" rtl="0">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9</xdr:col>
      <xdr:colOff>647700</xdr:colOff>
      <xdr:row>6</xdr:row>
      <xdr:rowOff>19050</xdr:rowOff>
    </xdr:from>
    <xdr:to>
      <xdr:col>11</xdr:col>
      <xdr:colOff>460493</xdr:colOff>
      <xdr:row>8</xdr:row>
      <xdr:rowOff>155617</xdr:rowOff>
    </xdr:to>
    <xdr:sp macro="" textlink="">
      <xdr:nvSpPr>
        <xdr:cNvPr id="95" name="Rectangle 94">
          <a:extLst>
            <a:ext uri="{FF2B5EF4-FFF2-40B4-BE49-F238E27FC236}">
              <a16:creationId xmlns:a16="http://schemas.microsoft.com/office/drawing/2014/main" id="{801FC60B-41B4-4245-A733-6ED9C5003563}"/>
            </a:ext>
          </a:extLst>
        </xdr:cNvPr>
        <xdr:cNvSpPr>
          <a:spLocks noChangeArrowheads="1"/>
        </xdr:cNvSpPr>
      </xdr:nvSpPr>
      <xdr:spPr bwMode="auto">
        <a:xfrm>
          <a:off x="5915025" y="1123950"/>
          <a:ext cx="1184393" cy="479467"/>
        </a:xfrm>
        <a:prstGeom prst="rect">
          <a:avLst/>
        </a:prstGeom>
        <a:noFill/>
        <a:ln>
          <a:noFill/>
        </a:ln>
        <a:effectLst/>
      </xdr:spPr>
      <xdr:txBody>
        <a:bodyPr vertOverflow="clip" wrap="square" lIns="91440" tIns="45720" rIns="91440" bIns="45720" anchor="t" upright="1"/>
        <a:lstStyle/>
        <a:p>
          <a:pPr algn="ctr" rtl="0">
            <a:defRPr sz="1000"/>
          </a:pPr>
          <a:r>
            <a:rPr lang="ja-JP" altLang="en-US" sz="900" b="0" i="0" u="none" strike="noStrike" baseline="0">
              <a:solidFill>
                <a:srgbClr val="000000"/>
              </a:solidFill>
              <a:latin typeface="ＭＳ ゴシック"/>
              <a:ea typeface="ＭＳ ゴシック"/>
            </a:rPr>
            <a:t>新温泉町</a:t>
          </a:r>
        </a:p>
      </xdr:txBody>
    </xdr:sp>
    <xdr:clientData/>
  </xdr:twoCellAnchor>
  <xdr:twoCellAnchor>
    <xdr:from>
      <xdr:col>10</xdr:col>
      <xdr:colOff>577850</xdr:colOff>
      <xdr:row>38</xdr:row>
      <xdr:rowOff>98425</xdr:rowOff>
    </xdr:from>
    <xdr:to>
      <xdr:col>11</xdr:col>
      <xdr:colOff>498525</xdr:colOff>
      <xdr:row>40</xdr:row>
      <xdr:rowOff>60325</xdr:rowOff>
    </xdr:to>
    <xdr:sp macro="" textlink="">
      <xdr:nvSpPr>
        <xdr:cNvPr id="96" name="Text Box 95">
          <a:extLst>
            <a:ext uri="{FF2B5EF4-FFF2-40B4-BE49-F238E27FC236}">
              <a16:creationId xmlns:a16="http://schemas.microsoft.com/office/drawing/2014/main" id="{30659CB0-2A36-4588-A2A7-2DD2145ED1E3}"/>
            </a:ext>
          </a:extLst>
        </xdr:cNvPr>
        <xdr:cNvSpPr txBox="1">
          <a:spLocks noChangeArrowheads="1"/>
        </xdr:cNvSpPr>
      </xdr:nvSpPr>
      <xdr:spPr bwMode="auto">
        <a:xfrm>
          <a:off x="6530975" y="6689725"/>
          <a:ext cx="606475"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太子町</a:t>
          </a:r>
        </a:p>
      </xdr:txBody>
    </xdr:sp>
    <xdr:clientData/>
  </xdr:twoCellAnchor>
  <xdr:twoCellAnchor>
    <xdr:from>
      <xdr:col>9</xdr:col>
      <xdr:colOff>346075</xdr:colOff>
      <xdr:row>38</xdr:row>
      <xdr:rowOff>79375</xdr:rowOff>
    </xdr:from>
    <xdr:to>
      <xdr:col>10</xdr:col>
      <xdr:colOff>447692</xdr:colOff>
      <xdr:row>40</xdr:row>
      <xdr:rowOff>79375</xdr:rowOff>
    </xdr:to>
    <xdr:sp macro="" textlink="">
      <xdr:nvSpPr>
        <xdr:cNvPr id="97" name="Text Box 96">
          <a:extLst>
            <a:ext uri="{FF2B5EF4-FFF2-40B4-BE49-F238E27FC236}">
              <a16:creationId xmlns:a16="http://schemas.microsoft.com/office/drawing/2014/main" id="{58812FB4-FB3E-483C-9E08-0C06C3514175}"/>
            </a:ext>
          </a:extLst>
        </xdr:cNvPr>
        <xdr:cNvSpPr txBox="1">
          <a:spLocks noChangeArrowheads="1"/>
        </xdr:cNvSpPr>
      </xdr:nvSpPr>
      <xdr:spPr bwMode="auto">
        <a:xfrm>
          <a:off x="5613400" y="6670675"/>
          <a:ext cx="787417"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相生市</a:t>
          </a:r>
        </a:p>
      </xdr:txBody>
    </xdr:sp>
    <xdr:clientData/>
  </xdr:twoCellAnchor>
  <xdr:twoCellAnchor>
    <xdr:from>
      <xdr:col>14</xdr:col>
      <xdr:colOff>409575</xdr:colOff>
      <xdr:row>67</xdr:row>
      <xdr:rowOff>98425</xdr:rowOff>
    </xdr:from>
    <xdr:to>
      <xdr:col>16</xdr:col>
      <xdr:colOff>606377</xdr:colOff>
      <xdr:row>69</xdr:row>
      <xdr:rowOff>98425</xdr:rowOff>
    </xdr:to>
    <xdr:sp macro="" textlink="">
      <xdr:nvSpPr>
        <xdr:cNvPr id="98" name="Rectangle 99">
          <a:extLst>
            <a:ext uri="{FF2B5EF4-FFF2-40B4-BE49-F238E27FC236}">
              <a16:creationId xmlns:a16="http://schemas.microsoft.com/office/drawing/2014/main" id="{E3A5ECBB-4A00-418B-8F25-9BDCE645F2DB}"/>
            </a:ext>
          </a:extLst>
        </xdr:cNvPr>
        <xdr:cNvSpPr>
          <a:spLocks noChangeArrowheads="1"/>
        </xdr:cNvSpPr>
      </xdr:nvSpPr>
      <xdr:spPr bwMode="auto">
        <a:xfrm>
          <a:off x="9105900" y="11661775"/>
          <a:ext cx="1568402" cy="342900"/>
        </a:xfrm>
        <a:prstGeom prst="rect">
          <a:avLst/>
        </a:prstGeom>
        <a:noFill/>
        <a:ln>
          <a:noFill/>
        </a:ln>
        <a:effectLst/>
      </xdr:spPr>
      <xdr:txBody>
        <a:bodyPr vertOverflow="clip" wrap="square" lIns="91440" tIns="45720" rIns="91440" bIns="4572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資料：総務省「国勢調査」</a:t>
          </a:r>
          <a:endParaRPr lang="ja-JP" altLang="en-US" sz="1100" b="0" i="0" u="none" strike="noStrike" baseline="0">
            <a:solidFill>
              <a:srgbClr val="000000"/>
            </a:solidFill>
            <a:latin typeface="ＭＳ Ｐゴシック"/>
            <a:ea typeface="ＭＳ Ｐゴシック"/>
          </a:endParaRPr>
        </a:p>
        <a:p>
          <a:pPr algn="l" rtl="0">
            <a:lnSpc>
              <a:spcPts val="10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0</xdr:col>
      <xdr:colOff>-142875</xdr:colOff>
      <xdr:row>0</xdr:row>
      <xdr:rowOff>-109538</xdr:rowOff>
    </xdr:from>
    <xdr:ext cx="65" cy="172227"/>
    <xdr:sp macro="" textlink="">
      <xdr:nvSpPr>
        <xdr:cNvPr id="2" name="テキスト ボックス 1">
          <a:extLst>
            <a:ext uri="{FF2B5EF4-FFF2-40B4-BE49-F238E27FC236}">
              <a16:creationId xmlns:a16="http://schemas.microsoft.com/office/drawing/2014/main" id="{D2922740-8DD0-4695-858C-0D7E600827C7}"/>
            </a:ext>
          </a:extLst>
        </xdr:cNvPr>
        <xdr:cNvSpPr txBox="1"/>
      </xdr:nvSpPr>
      <xdr:spPr>
        <a:xfrm>
          <a:off x="-142875" y="-10953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1100"/>
        </a:p>
      </xdr:txBody>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25</xdr:col>
      <xdr:colOff>0</xdr:colOff>
      <xdr:row>40</xdr:row>
      <xdr:rowOff>0</xdr:rowOff>
    </xdr:from>
    <xdr:to>
      <xdr:col>25</xdr:col>
      <xdr:colOff>76200</xdr:colOff>
      <xdr:row>41</xdr:row>
      <xdr:rowOff>19050</xdr:rowOff>
    </xdr:to>
    <xdr:sp macro="" textlink="">
      <xdr:nvSpPr>
        <xdr:cNvPr id="2" name="テキスト 67">
          <a:extLst>
            <a:ext uri="{FF2B5EF4-FFF2-40B4-BE49-F238E27FC236}">
              <a16:creationId xmlns:a16="http://schemas.microsoft.com/office/drawing/2014/main" id="{15CB5B15-4777-408B-AF54-47E7F143FFA9}"/>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3" name="テキスト 96">
          <a:extLst>
            <a:ext uri="{FF2B5EF4-FFF2-40B4-BE49-F238E27FC236}">
              <a16:creationId xmlns:a16="http://schemas.microsoft.com/office/drawing/2014/main" id="{20394504-EC76-437C-8ACB-AEB18FB7818C}"/>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0</xdr:row>
      <xdr:rowOff>0</xdr:rowOff>
    </xdr:from>
    <xdr:to>
      <xdr:col>25</xdr:col>
      <xdr:colOff>76200</xdr:colOff>
      <xdr:row>1</xdr:row>
      <xdr:rowOff>38100</xdr:rowOff>
    </xdr:to>
    <xdr:sp macro="" textlink="">
      <xdr:nvSpPr>
        <xdr:cNvPr id="4" name="テキスト 96">
          <a:extLst>
            <a:ext uri="{FF2B5EF4-FFF2-40B4-BE49-F238E27FC236}">
              <a16:creationId xmlns:a16="http://schemas.microsoft.com/office/drawing/2014/main" id="{BB8072FF-CBB6-448E-9790-44A49B7FA4B1}"/>
            </a:ext>
          </a:extLst>
        </xdr:cNvPr>
        <xdr:cNvSpPr txBox="1">
          <a:spLocks noChangeArrowheads="1"/>
        </xdr:cNvSpPr>
      </xdr:nvSpPr>
      <xdr:spPr bwMode="auto">
        <a:xfrm>
          <a:off x="175545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5" name="テキスト 96">
          <a:extLst>
            <a:ext uri="{FF2B5EF4-FFF2-40B4-BE49-F238E27FC236}">
              <a16:creationId xmlns:a16="http://schemas.microsoft.com/office/drawing/2014/main" id="{60F33F52-8768-4B90-B10F-4FEBA1ADC520}"/>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6" name="テキスト 67">
          <a:extLst>
            <a:ext uri="{FF2B5EF4-FFF2-40B4-BE49-F238E27FC236}">
              <a16:creationId xmlns:a16="http://schemas.microsoft.com/office/drawing/2014/main" id="{9D586CCF-FC99-484C-9BCE-FCE1A937AF0E}"/>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7" name="テキスト 96">
          <a:extLst>
            <a:ext uri="{FF2B5EF4-FFF2-40B4-BE49-F238E27FC236}">
              <a16:creationId xmlns:a16="http://schemas.microsoft.com/office/drawing/2014/main" id="{13DC18BB-7F44-43F2-8A8D-ACF042B57D89}"/>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18</xdr:col>
      <xdr:colOff>76200</xdr:colOff>
      <xdr:row>2</xdr:row>
      <xdr:rowOff>136525</xdr:rowOff>
    </xdr:to>
    <xdr:sp macro="" textlink="">
      <xdr:nvSpPr>
        <xdr:cNvPr id="2" name="テキスト 96">
          <a:extLst>
            <a:ext uri="{FF2B5EF4-FFF2-40B4-BE49-F238E27FC236}">
              <a16:creationId xmlns:a16="http://schemas.microsoft.com/office/drawing/2014/main" id="{3356C9FC-C24F-411C-B300-4961ACEE0E75}"/>
            </a:ext>
          </a:extLst>
        </xdr:cNvPr>
        <xdr:cNvSpPr txBox="1">
          <a:spLocks noChangeArrowheads="1"/>
        </xdr:cNvSpPr>
      </xdr:nvSpPr>
      <xdr:spPr bwMode="auto">
        <a:xfrm>
          <a:off x="1371600" y="165100"/>
          <a:ext cx="76200" cy="30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18</xdr:col>
      <xdr:colOff>0</xdr:colOff>
      <xdr:row>1</xdr:row>
      <xdr:rowOff>0</xdr:rowOff>
    </xdr:from>
    <xdr:ext cx="76200" cy="304800"/>
    <xdr:sp macro="" textlink="">
      <xdr:nvSpPr>
        <xdr:cNvPr id="3" name="テキスト 96">
          <a:extLst>
            <a:ext uri="{FF2B5EF4-FFF2-40B4-BE49-F238E27FC236}">
              <a16:creationId xmlns:a16="http://schemas.microsoft.com/office/drawing/2014/main" id="{B8A9D422-AAA1-4D0D-9EED-50DD63306708}"/>
            </a:ext>
          </a:extLst>
        </xdr:cNvPr>
        <xdr:cNvSpPr txBox="1">
          <a:spLocks noChangeArrowheads="1"/>
        </xdr:cNvSpPr>
      </xdr:nvSpPr>
      <xdr:spPr bwMode="auto">
        <a:xfrm>
          <a:off x="1371600" y="165100"/>
          <a:ext cx="76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18</xdr:col>
      <xdr:colOff>0</xdr:colOff>
      <xdr:row>34</xdr:row>
      <xdr:rowOff>0</xdr:rowOff>
    </xdr:from>
    <xdr:to>
      <xdr:col>18</xdr:col>
      <xdr:colOff>76200</xdr:colOff>
      <xdr:row>35</xdr:row>
      <xdr:rowOff>19050</xdr:rowOff>
    </xdr:to>
    <xdr:sp macro="" textlink="">
      <xdr:nvSpPr>
        <xdr:cNvPr id="1480372" name="テキスト 67">
          <a:extLst>
            <a:ext uri="{FF2B5EF4-FFF2-40B4-BE49-F238E27FC236}">
              <a16:creationId xmlns:a16="http://schemas.microsoft.com/office/drawing/2014/main" id="{6663538B-FB4D-44C8-A694-55B9E9966398}"/>
            </a:ext>
          </a:extLst>
        </xdr:cNvPr>
        <xdr:cNvSpPr txBox="1">
          <a:spLocks noChangeArrowheads="1"/>
        </xdr:cNvSpPr>
      </xdr:nvSpPr>
      <xdr:spPr bwMode="auto">
        <a:xfrm>
          <a:off x="8601075" y="6553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0</xdr:colOff>
      <xdr:row>34</xdr:row>
      <xdr:rowOff>0</xdr:rowOff>
    </xdr:from>
    <xdr:to>
      <xdr:col>18</xdr:col>
      <xdr:colOff>76200</xdr:colOff>
      <xdr:row>35</xdr:row>
      <xdr:rowOff>19050</xdr:rowOff>
    </xdr:to>
    <xdr:sp macro="" textlink="">
      <xdr:nvSpPr>
        <xdr:cNvPr id="1480373" name="テキスト 96">
          <a:extLst>
            <a:ext uri="{FF2B5EF4-FFF2-40B4-BE49-F238E27FC236}">
              <a16:creationId xmlns:a16="http://schemas.microsoft.com/office/drawing/2014/main" id="{5AC13E1C-C065-4291-BB6D-B61157D8D24D}"/>
            </a:ext>
          </a:extLst>
        </xdr:cNvPr>
        <xdr:cNvSpPr txBox="1">
          <a:spLocks noChangeArrowheads="1"/>
        </xdr:cNvSpPr>
      </xdr:nvSpPr>
      <xdr:spPr bwMode="auto">
        <a:xfrm>
          <a:off x="8601075" y="6553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0</xdr:colOff>
      <xdr:row>1</xdr:row>
      <xdr:rowOff>0</xdr:rowOff>
    </xdr:from>
    <xdr:to>
      <xdr:col>18</xdr:col>
      <xdr:colOff>76200</xdr:colOff>
      <xdr:row>1</xdr:row>
      <xdr:rowOff>209550</xdr:rowOff>
    </xdr:to>
    <xdr:sp macro="" textlink="">
      <xdr:nvSpPr>
        <xdr:cNvPr id="1480374" name="テキスト 96">
          <a:extLst>
            <a:ext uri="{FF2B5EF4-FFF2-40B4-BE49-F238E27FC236}">
              <a16:creationId xmlns:a16="http://schemas.microsoft.com/office/drawing/2014/main" id="{7B94D62B-C6D6-49A7-9497-549CE88120EF}"/>
            </a:ext>
          </a:extLst>
        </xdr:cNvPr>
        <xdr:cNvSpPr txBox="1">
          <a:spLocks noChangeArrowheads="1"/>
        </xdr:cNvSpPr>
      </xdr:nvSpPr>
      <xdr:spPr bwMode="auto">
        <a:xfrm>
          <a:off x="8601075" y="152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0</xdr:colOff>
      <xdr:row>34</xdr:row>
      <xdr:rowOff>0</xdr:rowOff>
    </xdr:from>
    <xdr:to>
      <xdr:col>18</xdr:col>
      <xdr:colOff>76200</xdr:colOff>
      <xdr:row>35</xdr:row>
      <xdr:rowOff>19050</xdr:rowOff>
    </xdr:to>
    <xdr:sp macro="" textlink="">
      <xdr:nvSpPr>
        <xdr:cNvPr id="1480375" name="テキスト 96">
          <a:extLst>
            <a:ext uri="{FF2B5EF4-FFF2-40B4-BE49-F238E27FC236}">
              <a16:creationId xmlns:a16="http://schemas.microsoft.com/office/drawing/2014/main" id="{BEC92C87-50FA-4DC1-915F-2B85B78EF5CB}"/>
            </a:ext>
          </a:extLst>
        </xdr:cNvPr>
        <xdr:cNvSpPr txBox="1">
          <a:spLocks noChangeArrowheads="1"/>
        </xdr:cNvSpPr>
      </xdr:nvSpPr>
      <xdr:spPr bwMode="auto">
        <a:xfrm>
          <a:off x="8601075" y="6553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0</xdr:colOff>
      <xdr:row>34</xdr:row>
      <xdr:rowOff>0</xdr:rowOff>
    </xdr:from>
    <xdr:to>
      <xdr:col>18</xdr:col>
      <xdr:colOff>76200</xdr:colOff>
      <xdr:row>35</xdr:row>
      <xdr:rowOff>19050</xdr:rowOff>
    </xdr:to>
    <xdr:sp macro="" textlink="">
      <xdr:nvSpPr>
        <xdr:cNvPr id="1480376" name="テキスト 67">
          <a:extLst>
            <a:ext uri="{FF2B5EF4-FFF2-40B4-BE49-F238E27FC236}">
              <a16:creationId xmlns:a16="http://schemas.microsoft.com/office/drawing/2014/main" id="{BFA3CC9E-15C8-4D95-8E50-A52C59361E44}"/>
            </a:ext>
          </a:extLst>
        </xdr:cNvPr>
        <xdr:cNvSpPr txBox="1">
          <a:spLocks noChangeArrowheads="1"/>
        </xdr:cNvSpPr>
      </xdr:nvSpPr>
      <xdr:spPr bwMode="auto">
        <a:xfrm>
          <a:off x="8601075" y="6553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0</xdr:colOff>
      <xdr:row>34</xdr:row>
      <xdr:rowOff>0</xdr:rowOff>
    </xdr:from>
    <xdr:to>
      <xdr:col>18</xdr:col>
      <xdr:colOff>76200</xdr:colOff>
      <xdr:row>35</xdr:row>
      <xdr:rowOff>19050</xdr:rowOff>
    </xdr:to>
    <xdr:sp macro="" textlink="">
      <xdr:nvSpPr>
        <xdr:cNvPr id="1480377" name="テキスト 96">
          <a:extLst>
            <a:ext uri="{FF2B5EF4-FFF2-40B4-BE49-F238E27FC236}">
              <a16:creationId xmlns:a16="http://schemas.microsoft.com/office/drawing/2014/main" id="{7A6021DC-0666-4D9C-A28D-37FD68804D06}"/>
            </a:ext>
          </a:extLst>
        </xdr:cNvPr>
        <xdr:cNvSpPr txBox="1">
          <a:spLocks noChangeArrowheads="1"/>
        </xdr:cNvSpPr>
      </xdr:nvSpPr>
      <xdr:spPr bwMode="auto">
        <a:xfrm>
          <a:off x="8601075" y="6553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22</xdr:col>
      <xdr:colOff>76200</xdr:colOff>
      <xdr:row>2</xdr:row>
      <xdr:rowOff>95250</xdr:rowOff>
    </xdr:to>
    <xdr:sp macro="" textlink="">
      <xdr:nvSpPr>
        <xdr:cNvPr id="3631120" name="テキスト 96">
          <a:extLst>
            <a:ext uri="{FF2B5EF4-FFF2-40B4-BE49-F238E27FC236}">
              <a16:creationId xmlns:a16="http://schemas.microsoft.com/office/drawing/2014/main" id="{03B7694C-CB67-4C39-910E-D6E2C0C62812}"/>
            </a:ext>
          </a:extLst>
        </xdr:cNvPr>
        <xdr:cNvSpPr txBox="1">
          <a:spLocks noChangeArrowheads="1"/>
        </xdr:cNvSpPr>
      </xdr:nvSpPr>
      <xdr:spPr bwMode="auto">
        <a:xfrm>
          <a:off x="9839325" y="171450"/>
          <a:ext cx="76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36</xdr:row>
      <xdr:rowOff>0</xdr:rowOff>
    </xdr:from>
    <xdr:to>
      <xdr:col>23</xdr:col>
      <xdr:colOff>76200</xdr:colOff>
      <xdr:row>37</xdr:row>
      <xdr:rowOff>19050</xdr:rowOff>
    </xdr:to>
    <xdr:sp macro="" textlink="">
      <xdr:nvSpPr>
        <xdr:cNvPr id="3" name="テキスト 67">
          <a:extLst>
            <a:ext uri="{FF2B5EF4-FFF2-40B4-BE49-F238E27FC236}">
              <a16:creationId xmlns:a16="http://schemas.microsoft.com/office/drawing/2014/main" id="{6607609E-B137-4F4E-8C60-EF2F6A4C895A}"/>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36</xdr:row>
      <xdr:rowOff>0</xdr:rowOff>
    </xdr:from>
    <xdr:to>
      <xdr:col>23</xdr:col>
      <xdr:colOff>76200</xdr:colOff>
      <xdr:row>37</xdr:row>
      <xdr:rowOff>19050</xdr:rowOff>
    </xdr:to>
    <xdr:sp macro="" textlink="">
      <xdr:nvSpPr>
        <xdr:cNvPr id="4" name="テキスト 96">
          <a:extLst>
            <a:ext uri="{FF2B5EF4-FFF2-40B4-BE49-F238E27FC236}">
              <a16:creationId xmlns:a16="http://schemas.microsoft.com/office/drawing/2014/main" id="{5D077C91-0DCE-4826-BD38-1748CD1D877F}"/>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5" name="テキスト 96">
          <a:extLst>
            <a:ext uri="{FF2B5EF4-FFF2-40B4-BE49-F238E27FC236}">
              <a16:creationId xmlns:a16="http://schemas.microsoft.com/office/drawing/2014/main" id="{AE21A126-7B60-4333-9657-5ABDBA57E9F0}"/>
            </a:ext>
          </a:extLst>
        </xdr:cNvPr>
        <xdr:cNvSpPr txBox="1">
          <a:spLocks noChangeArrowheads="1"/>
        </xdr:cNvSpPr>
      </xdr:nvSpPr>
      <xdr:spPr bwMode="auto">
        <a:xfrm>
          <a:off x="175545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36</xdr:row>
      <xdr:rowOff>0</xdr:rowOff>
    </xdr:from>
    <xdr:to>
      <xdr:col>23</xdr:col>
      <xdr:colOff>76200</xdr:colOff>
      <xdr:row>37</xdr:row>
      <xdr:rowOff>19050</xdr:rowOff>
    </xdr:to>
    <xdr:sp macro="" textlink="">
      <xdr:nvSpPr>
        <xdr:cNvPr id="6" name="テキスト 96">
          <a:extLst>
            <a:ext uri="{FF2B5EF4-FFF2-40B4-BE49-F238E27FC236}">
              <a16:creationId xmlns:a16="http://schemas.microsoft.com/office/drawing/2014/main" id="{FAC45754-384E-4E2C-85B5-FE1CAB892429}"/>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36</xdr:row>
      <xdr:rowOff>0</xdr:rowOff>
    </xdr:from>
    <xdr:to>
      <xdr:col>23</xdr:col>
      <xdr:colOff>76200</xdr:colOff>
      <xdr:row>37</xdr:row>
      <xdr:rowOff>19050</xdr:rowOff>
    </xdr:to>
    <xdr:sp macro="" textlink="">
      <xdr:nvSpPr>
        <xdr:cNvPr id="7" name="テキスト 67">
          <a:extLst>
            <a:ext uri="{FF2B5EF4-FFF2-40B4-BE49-F238E27FC236}">
              <a16:creationId xmlns:a16="http://schemas.microsoft.com/office/drawing/2014/main" id="{4D042E25-D0B2-48C1-BC6D-C2E827447AE6}"/>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36</xdr:row>
      <xdr:rowOff>0</xdr:rowOff>
    </xdr:from>
    <xdr:to>
      <xdr:col>23</xdr:col>
      <xdr:colOff>76200</xdr:colOff>
      <xdr:row>37</xdr:row>
      <xdr:rowOff>19050</xdr:rowOff>
    </xdr:to>
    <xdr:sp macro="" textlink="">
      <xdr:nvSpPr>
        <xdr:cNvPr id="8" name="テキスト 96">
          <a:extLst>
            <a:ext uri="{FF2B5EF4-FFF2-40B4-BE49-F238E27FC236}">
              <a16:creationId xmlns:a16="http://schemas.microsoft.com/office/drawing/2014/main" id="{8E4865D0-98C7-4C10-AEA6-A8E3D5695938}"/>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28575</xdr:colOff>
      <xdr:row>72</xdr:row>
      <xdr:rowOff>76200</xdr:rowOff>
    </xdr:from>
    <xdr:to>
      <xdr:col>20</xdr:col>
      <xdr:colOff>457200</xdr:colOff>
      <xdr:row>93</xdr:row>
      <xdr:rowOff>66675</xdr:rowOff>
    </xdr:to>
    <xdr:graphicFrame macro="">
      <xdr:nvGraphicFramePr>
        <xdr:cNvPr id="1483440" name="グラフ 14">
          <a:extLst>
            <a:ext uri="{FF2B5EF4-FFF2-40B4-BE49-F238E27FC236}">
              <a16:creationId xmlns:a16="http://schemas.microsoft.com/office/drawing/2014/main" id="{C1D2891F-E81B-4FD4-BE7A-3B86251A6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6</xdr:row>
      <xdr:rowOff>95250</xdr:rowOff>
    </xdr:from>
    <xdr:to>
      <xdr:col>20</xdr:col>
      <xdr:colOff>533400</xdr:colOff>
      <xdr:row>27</xdr:row>
      <xdr:rowOff>123825</xdr:rowOff>
    </xdr:to>
    <xdr:graphicFrame macro="">
      <xdr:nvGraphicFramePr>
        <xdr:cNvPr id="1483441" name="グラフ 5">
          <a:extLst>
            <a:ext uri="{FF2B5EF4-FFF2-40B4-BE49-F238E27FC236}">
              <a16:creationId xmlns:a16="http://schemas.microsoft.com/office/drawing/2014/main" id="{A2E31B25-423F-452C-A9A8-2D240B43F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28</xdr:row>
      <xdr:rowOff>47625</xdr:rowOff>
    </xdr:from>
    <xdr:to>
      <xdr:col>20</xdr:col>
      <xdr:colOff>514350</xdr:colOff>
      <xdr:row>49</xdr:row>
      <xdr:rowOff>76200</xdr:rowOff>
    </xdr:to>
    <xdr:graphicFrame macro="">
      <xdr:nvGraphicFramePr>
        <xdr:cNvPr id="1483442" name="グラフ 6">
          <a:extLst>
            <a:ext uri="{FF2B5EF4-FFF2-40B4-BE49-F238E27FC236}">
              <a16:creationId xmlns:a16="http://schemas.microsoft.com/office/drawing/2014/main" id="{8D47E39C-5D02-4604-870C-5593C83A0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228600</xdr:colOff>
      <xdr:row>50</xdr:row>
      <xdr:rowOff>66675</xdr:rowOff>
    </xdr:from>
    <xdr:to>
      <xdr:col>20</xdr:col>
      <xdr:colOff>504825</xdr:colOff>
      <xdr:row>71</xdr:row>
      <xdr:rowOff>95250</xdr:rowOff>
    </xdr:to>
    <xdr:graphicFrame macro="">
      <xdr:nvGraphicFramePr>
        <xdr:cNvPr id="1483443" name="グラフ 7">
          <a:extLst>
            <a:ext uri="{FF2B5EF4-FFF2-40B4-BE49-F238E27FC236}">
              <a16:creationId xmlns:a16="http://schemas.microsoft.com/office/drawing/2014/main" id="{305F8A80-FD51-46E8-8233-23269B59E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47625</xdr:colOff>
      <xdr:row>94</xdr:row>
      <xdr:rowOff>66675</xdr:rowOff>
    </xdr:from>
    <xdr:to>
      <xdr:col>20</xdr:col>
      <xdr:colOff>476250</xdr:colOff>
      <xdr:row>115</xdr:row>
      <xdr:rowOff>57150</xdr:rowOff>
    </xdr:to>
    <xdr:graphicFrame macro="">
      <xdr:nvGraphicFramePr>
        <xdr:cNvPr id="1483444" name="グラフ 14">
          <a:extLst>
            <a:ext uri="{FF2B5EF4-FFF2-40B4-BE49-F238E27FC236}">
              <a16:creationId xmlns:a16="http://schemas.microsoft.com/office/drawing/2014/main" id="{67E23FC1-491B-4BF7-8D3D-FAD733BC8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0.52317</cdr:x>
      <cdr:y>0.93208</cdr:y>
    </cdr:from>
    <cdr:to>
      <cdr:x>0.55054</cdr:x>
      <cdr:y>0.98413</cdr:y>
    </cdr:to>
    <cdr:sp macro="" textlink="">
      <cdr:nvSpPr>
        <cdr:cNvPr id="1532929" name="Text Box 1"/>
        <cdr:cNvSpPr txBox="1">
          <a:spLocks xmlns:a="http://schemas.openxmlformats.org/drawingml/2006/main" noChangeArrowheads="1"/>
        </cdr:cNvSpPr>
      </cdr:nvSpPr>
      <cdr:spPr bwMode="auto">
        <a:xfrm xmlns:a="http://schemas.openxmlformats.org/drawingml/2006/main">
          <a:off x="3621018" y="2799048"/>
          <a:ext cx="190957" cy="1568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市</a:t>
          </a:r>
        </a:p>
      </cdr:txBody>
    </cdr:sp>
  </cdr:relSizeAnchor>
</c:userShapes>
</file>

<file path=xl/drawings/drawing8.xml><?xml version="1.0" encoding="utf-8"?>
<c:userShapes xmlns:c="http://schemas.openxmlformats.org/drawingml/2006/chart">
  <cdr:relSizeAnchor xmlns:cdr="http://schemas.openxmlformats.org/drawingml/2006/chartDrawing">
    <cdr:from>
      <cdr:x>0.04354</cdr:x>
      <cdr:y>0.01882</cdr:y>
    </cdr:from>
    <cdr:to>
      <cdr:x>0.10001</cdr:x>
      <cdr:y>0.10987</cdr:y>
    </cdr:to>
    <cdr:sp macro="" textlink="">
      <cdr:nvSpPr>
        <cdr:cNvPr id="1485825" name="Text Box 1"/>
        <cdr:cNvSpPr txBox="1">
          <a:spLocks xmlns:a="http://schemas.openxmlformats.org/drawingml/2006/main" noChangeArrowheads="1"/>
        </cdr:cNvSpPr>
      </cdr:nvSpPr>
      <cdr:spPr bwMode="auto">
        <a:xfrm xmlns:a="http://schemas.openxmlformats.org/drawingml/2006/main">
          <a:off x="308035" y="60365"/>
          <a:ext cx="395347" cy="28549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万人</a:t>
          </a:r>
        </a:p>
      </cdr:txBody>
    </cdr:sp>
  </cdr:relSizeAnchor>
</c:userShapes>
</file>

<file path=xl/drawings/drawing9.xml><?xml version="1.0" encoding="utf-8"?>
<c:userShapes xmlns:c="http://schemas.openxmlformats.org/drawingml/2006/chart">
  <cdr:relSizeAnchor xmlns:cdr="http://schemas.openxmlformats.org/drawingml/2006/chartDrawing">
    <cdr:from>
      <cdr:x>0.0608</cdr:x>
      <cdr:y>0.01882</cdr:y>
    </cdr:from>
    <cdr:to>
      <cdr:x>0.11258</cdr:x>
      <cdr:y>0.08687</cdr:y>
    </cdr:to>
    <cdr:sp macro="" textlink="">
      <cdr:nvSpPr>
        <cdr:cNvPr id="1491969" name="Text Box 1"/>
        <cdr:cNvSpPr txBox="1">
          <a:spLocks xmlns:a="http://schemas.openxmlformats.org/drawingml/2006/main" noChangeArrowheads="1"/>
        </cdr:cNvSpPr>
      </cdr:nvSpPr>
      <cdr:spPr bwMode="auto">
        <a:xfrm xmlns:a="http://schemas.openxmlformats.org/drawingml/2006/main">
          <a:off x="432336" y="60365"/>
          <a:ext cx="359092" cy="209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人</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kotani\&#21002;&#34892;&#29289;\&#24066;&#21306;&#30010;&#20006;&#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2)"/>
      <sheetName val="地域順"/>
      <sheetName val="ｺｰﾄﾞ順"/>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62ADD-424B-4B09-AAED-90B3319340B0}">
  <dimension ref="A1:J28"/>
  <sheetViews>
    <sheetView workbookViewId="0">
      <selection activeCell="F14" sqref="F14"/>
    </sheetView>
  </sheetViews>
  <sheetFormatPr defaultRowHeight="13.5"/>
  <cols>
    <col min="1" max="1" width="16.75" style="1192" customWidth="1"/>
    <col min="2" max="2" width="12.125" style="1192" customWidth="1"/>
    <col min="3" max="3" width="13.625" style="1192" customWidth="1"/>
    <col min="4" max="4" width="16.875" style="1192" customWidth="1"/>
    <col min="5" max="5" width="8.75" style="1192"/>
    <col min="6" max="6" width="17.375" style="1192" customWidth="1"/>
    <col min="7" max="7" width="13.5" style="1192" customWidth="1"/>
    <col min="8" max="8" width="20.375" style="1192" customWidth="1"/>
    <col min="9" max="9" width="15.625" style="1192" customWidth="1"/>
    <col min="10" max="10" width="5.25" style="1192" customWidth="1"/>
    <col min="11" max="255" width="8.75" style="1192"/>
    <col min="256" max="256" width="16.75" style="1192" customWidth="1"/>
    <col min="257" max="258" width="12.125" style="1192" customWidth="1"/>
    <col min="259" max="259" width="14.375" style="1192" customWidth="1"/>
    <col min="260" max="260" width="8.75" style="1192"/>
    <col min="261" max="261" width="17.375" style="1192" customWidth="1"/>
    <col min="262" max="262" width="13.625" style="1192" customWidth="1"/>
    <col min="263" max="511" width="8.75" style="1192"/>
    <col min="512" max="512" width="16.75" style="1192" customWidth="1"/>
    <col min="513" max="514" width="12.125" style="1192" customWidth="1"/>
    <col min="515" max="515" width="14.375" style="1192" customWidth="1"/>
    <col min="516" max="516" width="8.75" style="1192"/>
    <col min="517" max="517" width="17.375" style="1192" customWidth="1"/>
    <col min="518" max="518" width="13.625" style="1192" customWidth="1"/>
    <col min="519" max="767" width="8.75" style="1192"/>
    <col min="768" max="768" width="16.75" style="1192" customWidth="1"/>
    <col min="769" max="770" width="12.125" style="1192" customWidth="1"/>
    <col min="771" max="771" width="14.375" style="1192" customWidth="1"/>
    <col min="772" max="772" width="8.75" style="1192"/>
    <col min="773" max="773" width="17.375" style="1192" customWidth="1"/>
    <col min="774" max="774" width="13.625" style="1192" customWidth="1"/>
    <col min="775" max="1023" width="8.75" style="1192"/>
    <col min="1024" max="1024" width="16.75" style="1192" customWidth="1"/>
    <col min="1025" max="1026" width="12.125" style="1192" customWidth="1"/>
    <col min="1027" max="1027" width="14.375" style="1192" customWidth="1"/>
    <col min="1028" max="1028" width="8.75" style="1192"/>
    <col min="1029" max="1029" width="17.375" style="1192" customWidth="1"/>
    <col min="1030" max="1030" width="13.625" style="1192" customWidth="1"/>
    <col min="1031" max="1279" width="8.75" style="1192"/>
    <col min="1280" max="1280" width="16.75" style="1192" customWidth="1"/>
    <col min="1281" max="1282" width="12.125" style="1192" customWidth="1"/>
    <col min="1283" max="1283" width="14.375" style="1192" customWidth="1"/>
    <col min="1284" max="1284" width="8.75" style="1192"/>
    <col min="1285" max="1285" width="17.375" style="1192" customWidth="1"/>
    <col min="1286" max="1286" width="13.625" style="1192" customWidth="1"/>
    <col min="1287" max="1535" width="8.75" style="1192"/>
    <col min="1536" max="1536" width="16.75" style="1192" customWidth="1"/>
    <col min="1537" max="1538" width="12.125" style="1192" customWidth="1"/>
    <col min="1539" max="1539" width="14.375" style="1192" customWidth="1"/>
    <col min="1540" max="1540" width="8.75" style="1192"/>
    <col min="1541" max="1541" width="17.375" style="1192" customWidth="1"/>
    <col min="1542" max="1542" width="13.625" style="1192" customWidth="1"/>
    <col min="1543" max="1791" width="8.75" style="1192"/>
    <col min="1792" max="1792" width="16.75" style="1192" customWidth="1"/>
    <col min="1793" max="1794" width="12.125" style="1192" customWidth="1"/>
    <col min="1795" max="1795" width="14.375" style="1192" customWidth="1"/>
    <col min="1796" max="1796" width="8.75" style="1192"/>
    <col min="1797" max="1797" width="17.375" style="1192" customWidth="1"/>
    <col min="1798" max="1798" width="13.625" style="1192" customWidth="1"/>
    <col min="1799" max="2047" width="8.75" style="1192"/>
    <col min="2048" max="2048" width="16.75" style="1192" customWidth="1"/>
    <col min="2049" max="2050" width="12.125" style="1192" customWidth="1"/>
    <col min="2051" max="2051" width="14.375" style="1192" customWidth="1"/>
    <col min="2052" max="2052" width="8.75" style="1192"/>
    <col min="2053" max="2053" width="17.375" style="1192" customWidth="1"/>
    <col min="2054" max="2054" width="13.625" style="1192" customWidth="1"/>
    <col min="2055" max="2303" width="8.75" style="1192"/>
    <col min="2304" max="2304" width="16.75" style="1192" customWidth="1"/>
    <col min="2305" max="2306" width="12.125" style="1192" customWidth="1"/>
    <col min="2307" max="2307" width="14.375" style="1192" customWidth="1"/>
    <col min="2308" max="2308" width="8.75" style="1192"/>
    <col min="2309" max="2309" width="17.375" style="1192" customWidth="1"/>
    <col min="2310" max="2310" width="13.625" style="1192" customWidth="1"/>
    <col min="2311" max="2559" width="8.75" style="1192"/>
    <col min="2560" max="2560" width="16.75" style="1192" customWidth="1"/>
    <col min="2561" max="2562" width="12.125" style="1192" customWidth="1"/>
    <col min="2563" max="2563" width="14.375" style="1192" customWidth="1"/>
    <col min="2564" max="2564" width="8.75" style="1192"/>
    <col min="2565" max="2565" width="17.375" style="1192" customWidth="1"/>
    <col min="2566" max="2566" width="13.625" style="1192" customWidth="1"/>
    <col min="2567" max="2815" width="8.75" style="1192"/>
    <col min="2816" max="2816" width="16.75" style="1192" customWidth="1"/>
    <col min="2817" max="2818" width="12.125" style="1192" customWidth="1"/>
    <col min="2819" max="2819" width="14.375" style="1192" customWidth="1"/>
    <col min="2820" max="2820" width="8.75" style="1192"/>
    <col min="2821" max="2821" width="17.375" style="1192" customWidth="1"/>
    <col min="2822" max="2822" width="13.625" style="1192" customWidth="1"/>
    <col min="2823" max="3071" width="8.75" style="1192"/>
    <col min="3072" max="3072" width="16.75" style="1192" customWidth="1"/>
    <col min="3073" max="3074" width="12.125" style="1192" customWidth="1"/>
    <col min="3075" max="3075" width="14.375" style="1192" customWidth="1"/>
    <col min="3076" max="3076" width="8.75" style="1192"/>
    <col min="3077" max="3077" width="17.375" style="1192" customWidth="1"/>
    <col min="3078" max="3078" width="13.625" style="1192" customWidth="1"/>
    <col min="3079" max="3327" width="8.75" style="1192"/>
    <col min="3328" max="3328" width="16.75" style="1192" customWidth="1"/>
    <col min="3329" max="3330" width="12.125" style="1192" customWidth="1"/>
    <col min="3331" max="3331" width="14.375" style="1192" customWidth="1"/>
    <col min="3332" max="3332" width="8.75" style="1192"/>
    <col min="3333" max="3333" width="17.375" style="1192" customWidth="1"/>
    <col min="3334" max="3334" width="13.625" style="1192" customWidth="1"/>
    <col min="3335" max="3583" width="8.75" style="1192"/>
    <col min="3584" max="3584" width="16.75" style="1192" customWidth="1"/>
    <col min="3585" max="3586" width="12.125" style="1192" customWidth="1"/>
    <col min="3587" max="3587" width="14.375" style="1192" customWidth="1"/>
    <col min="3588" max="3588" width="8.75" style="1192"/>
    <col min="3589" max="3589" width="17.375" style="1192" customWidth="1"/>
    <col min="3590" max="3590" width="13.625" style="1192" customWidth="1"/>
    <col min="3591" max="3839" width="8.75" style="1192"/>
    <col min="3840" max="3840" width="16.75" style="1192" customWidth="1"/>
    <col min="3841" max="3842" width="12.125" style="1192" customWidth="1"/>
    <col min="3843" max="3843" width="14.375" style="1192" customWidth="1"/>
    <col min="3844" max="3844" width="8.75" style="1192"/>
    <col min="3845" max="3845" width="17.375" style="1192" customWidth="1"/>
    <col min="3846" max="3846" width="13.625" style="1192" customWidth="1"/>
    <col min="3847" max="4095" width="8.75" style="1192"/>
    <col min="4096" max="4096" width="16.75" style="1192" customWidth="1"/>
    <col min="4097" max="4098" width="12.125" style="1192" customWidth="1"/>
    <col min="4099" max="4099" width="14.375" style="1192" customWidth="1"/>
    <col min="4100" max="4100" width="8.75" style="1192"/>
    <col min="4101" max="4101" width="17.375" style="1192" customWidth="1"/>
    <col min="4102" max="4102" width="13.625" style="1192" customWidth="1"/>
    <col min="4103" max="4351" width="8.75" style="1192"/>
    <col min="4352" max="4352" width="16.75" style="1192" customWidth="1"/>
    <col min="4353" max="4354" width="12.125" style="1192" customWidth="1"/>
    <col min="4355" max="4355" width="14.375" style="1192" customWidth="1"/>
    <col min="4356" max="4356" width="8.75" style="1192"/>
    <col min="4357" max="4357" width="17.375" style="1192" customWidth="1"/>
    <col min="4358" max="4358" width="13.625" style="1192" customWidth="1"/>
    <col min="4359" max="4607" width="8.75" style="1192"/>
    <col min="4608" max="4608" width="16.75" style="1192" customWidth="1"/>
    <col min="4609" max="4610" width="12.125" style="1192" customWidth="1"/>
    <col min="4611" max="4611" width="14.375" style="1192" customWidth="1"/>
    <col min="4612" max="4612" width="8.75" style="1192"/>
    <col min="4613" max="4613" width="17.375" style="1192" customWidth="1"/>
    <col min="4614" max="4614" width="13.625" style="1192" customWidth="1"/>
    <col min="4615" max="4863" width="8.75" style="1192"/>
    <col min="4864" max="4864" width="16.75" style="1192" customWidth="1"/>
    <col min="4865" max="4866" width="12.125" style="1192" customWidth="1"/>
    <col min="4867" max="4867" width="14.375" style="1192" customWidth="1"/>
    <col min="4868" max="4868" width="8.75" style="1192"/>
    <col min="4869" max="4869" width="17.375" style="1192" customWidth="1"/>
    <col min="4870" max="4870" width="13.625" style="1192" customWidth="1"/>
    <col min="4871" max="5119" width="8.75" style="1192"/>
    <col min="5120" max="5120" width="16.75" style="1192" customWidth="1"/>
    <col min="5121" max="5122" width="12.125" style="1192" customWidth="1"/>
    <col min="5123" max="5123" width="14.375" style="1192" customWidth="1"/>
    <col min="5124" max="5124" width="8.75" style="1192"/>
    <col min="5125" max="5125" width="17.375" style="1192" customWidth="1"/>
    <col min="5126" max="5126" width="13.625" style="1192" customWidth="1"/>
    <col min="5127" max="5375" width="8.75" style="1192"/>
    <col min="5376" max="5376" width="16.75" style="1192" customWidth="1"/>
    <col min="5377" max="5378" width="12.125" style="1192" customWidth="1"/>
    <col min="5379" max="5379" width="14.375" style="1192" customWidth="1"/>
    <col min="5380" max="5380" width="8.75" style="1192"/>
    <col min="5381" max="5381" width="17.375" style="1192" customWidth="1"/>
    <col min="5382" max="5382" width="13.625" style="1192" customWidth="1"/>
    <col min="5383" max="5631" width="8.75" style="1192"/>
    <col min="5632" max="5632" width="16.75" style="1192" customWidth="1"/>
    <col min="5633" max="5634" width="12.125" style="1192" customWidth="1"/>
    <col min="5635" max="5635" width="14.375" style="1192" customWidth="1"/>
    <col min="5636" max="5636" width="8.75" style="1192"/>
    <col min="5637" max="5637" width="17.375" style="1192" customWidth="1"/>
    <col min="5638" max="5638" width="13.625" style="1192" customWidth="1"/>
    <col min="5639" max="5887" width="8.75" style="1192"/>
    <col min="5888" max="5888" width="16.75" style="1192" customWidth="1"/>
    <col min="5889" max="5890" width="12.125" style="1192" customWidth="1"/>
    <col min="5891" max="5891" width="14.375" style="1192" customWidth="1"/>
    <col min="5892" max="5892" width="8.75" style="1192"/>
    <col min="5893" max="5893" width="17.375" style="1192" customWidth="1"/>
    <col min="5894" max="5894" width="13.625" style="1192" customWidth="1"/>
    <col min="5895" max="6143" width="8.75" style="1192"/>
    <col min="6144" max="6144" width="16.75" style="1192" customWidth="1"/>
    <col min="6145" max="6146" width="12.125" style="1192" customWidth="1"/>
    <col min="6147" max="6147" width="14.375" style="1192" customWidth="1"/>
    <col min="6148" max="6148" width="8.75" style="1192"/>
    <col min="6149" max="6149" width="17.375" style="1192" customWidth="1"/>
    <col min="6150" max="6150" width="13.625" style="1192" customWidth="1"/>
    <col min="6151" max="6399" width="8.75" style="1192"/>
    <col min="6400" max="6400" width="16.75" style="1192" customWidth="1"/>
    <col min="6401" max="6402" width="12.125" style="1192" customWidth="1"/>
    <col min="6403" max="6403" width="14.375" style="1192" customWidth="1"/>
    <col min="6404" max="6404" width="8.75" style="1192"/>
    <col min="6405" max="6405" width="17.375" style="1192" customWidth="1"/>
    <col min="6406" max="6406" width="13.625" style="1192" customWidth="1"/>
    <col min="6407" max="6655" width="8.75" style="1192"/>
    <col min="6656" max="6656" width="16.75" style="1192" customWidth="1"/>
    <col min="6657" max="6658" width="12.125" style="1192" customWidth="1"/>
    <col min="6659" max="6659" width="14.375" style="1192" customWidth="1"/>
    <col min="6660" max="6660" width="8.75" style="1192"/>
    <col min="6661" max="6661" width="17.375" style="1192" customWidth="1"/>
    <col min="6662" max="6662" width="13.625" style="1192" customWidth="1"/>
    <col min="6663" max="6911" width="8.75" style="1192"/>
    <col min="6912" max="6912" width="16.75" style="1192" customWidth="1"/>
    <col min="6913" max="6914" width="12.125" style="1192" customWidth="1"/>
    <col min="6915" max="6915" width="14.375" style="1192" customWidth="1"/>
    <col min="6916" max="6916" width="8.75" style="1192"/>
    <col min="6917" max="6917" width="17.375" style="1192" customWidth="1"/>
    <col min="6918" max="6918" width="13.625" style="1192" customWidth="1"/>
    <col min="6919" max="7167" width="8.75" style="1192"/>
    <col min="7168" max="7168" width="16.75" style="1192" customWidth="1"/>
    <col min="7169" max="7170" width="12.125" style="1192" customWidth="1"/>
    <col min="7171" max="7171" width="14.375" style="1192" customWidth="1"/>
    <col min="7172" max="7172" width="8.75" style="1192"/>
    <col min="7173" max="7173" width="17.375" style="1192" customWidth="1"/>
    <col min="7174" max="7174" width="13.625" style="1192" customWidth="1"/>
    <col min="7175" max="7423" width="8.75" style="1192"/>
    <col min="7424" max="7424" width="16.75" style="1192" customWidth="1"/>
    <col min="7425" max="7426" width="12.125" style="1192" customWidth="1"/>
    <col min="7427" max="7427" width="14.375" style="1192" customWidth="1"/>
    <col min="7428" max="7428" width="8.75" style="1192"/>
    <col min="7429" max="7429" width="17.375" style="1192" customWidth="1"/>
    <col min="7430" max="7430" width="13.625" style="1192" customWidth="1"/>
    <col min="7431" max="7679" width="8.75" style="1192"/>
    <col min="7680" max="7680" width="16.75" style="1192" customWidth="1"/>
    <col min="7681" max="7682" width="12.125" style="1192" customWidth="1"/>
    <col min="7683" max="7683" width="14.375" style="1192" customWidth="1"/>
    <col min="7684" max="7684" width="8.75" style="1192"/>
    <col min="7685" max="7685" width="17.375" style="1192" customWidth="1"/>
    <col min="7686" max="7686" width="13.625" style="1192" customWidth="1"/>
    <col min="7687" max="7935" width="8.75" style="1192"/>
    <col min="7936" max="7936" width="16.75" style="1192" customWidth="1"/>
    <col min="7937" max="7938" width="12.125" style="1192" customWidth="1"/>
    <col min="7939" max="7939" width="14.375" style="1192" customWidth="1"/>
    <col min="7940" max="7940" width="8.75" style="1192"/>
    <col min="7941" max="7941" width="17.375" style="1192" customWidth="1"/>
    <col min="7942" max="7942" width="13.625" style="1192" customWidth="1"/>
    <col min="7943" max="8191" width="8.75" style="1192"/>
    <col min="8192" max="8192" width="16.75" style="1192" customWidth="1"/>
    <col min="8193" max="8194" width="12.125" style="1192" customWidth="1"/>
    <col min="8195" max="8195" width="14.375" style="1192" customWidth="1"/>
    <col min="8196" max="8196" width="8.75" style="1192"/>
    <col min="8197" max="8197" width="17.375" style="1192" customWidth="1"/>
    <col min="8198" max="8198" width="13.625" style="1192" customWidth="1"/>
    <col min="8199" max="8447" width="8.75" style="1192"/>
    <col min="8448" max="8448" width="16.75" style="1192" customWidth="1"/>
    <col min="8449" max="8450" width="12.125" style="1192" customWidth="1"/>
    <col min="8451" max="8451" width="14.375" style="1192" customWidth="1"/>
    <col min="8452" max="8452" width="8.75" style="1192"/>
    <col min="8453" max="8453" width="17.375" style="1192" customWidth="1"/>
    <col min="8454" max="8454" width="13.625" style="1192" customWidth="1"/>
    <col min="8455" max="8703" width="8.75" style="1192"/>
    <col min="8704" max="8704" width="16.75" style="1192" customWidth="1"/>
    <col min="8705" max="8706" width="12.125" style="1192" customWidth="1"/>
    <col min="8707" max="8707" width="14.375" style="1192" customWidth="1"/>
    <col min="8708" max="8708" width="8.75" style="1192"/>
    <col min="8709" max="8709" width="17.375" style="1192" customWidth="1"/>
    <col min="8710" max="8710" width="13.625" style="1192" customWidth="1"/>
    <col min="8711" max="8959" width="8.75" style="1192"/>
    <col min="8960" max="8960" width="16.75" style="1192" customWidth="1"/>
    <col min="8961" max="8962" width="12.125" style="1192" customWidth="1"/>
    <col min="8963" max="8963" width="14.375" style="1192" customWidth="1"/>
    <col min="8964" max="8964" width="8.75" style="1192"/>
    <col min="8965" max="8965" width="17.375" style="1192" customWidth="1"/>
    <col min="8966" max="8966" width="13.625" style="1192" customWidth="1"/>
    <col min="8967" max="9215" width="8.75" style="1192"/>
    <col min="9216" max="9216" width="16.75" style="1192" customWidth="1"/>
    <col min="9217" max="9218" width="12.125" style="1192" customWidth="1"/>
    <col min="9219" max="9219" width="14.375" style="1192" customWidth="1"/>
    <col min="9220" max="9220" width="8.75" style="1192"/>
    <col min="9221" max="9221" width="17.375" style="1192" customWidth="1"/>
    <col min="9222" max="9222" width="13.625" style="1192" customWidth="1"/>
    <col min="9223" max="9471" width="8.75" style="1192"/>
    <col min="9472" max="9472" width="16.75" style="1192" customWidth="1"/>
    <col min="9473" max="9474" width="12.125" style="1192" customWidth="1"/>
    <col min="9475" max="9475" width="14.375" style="1192" customWidth="1"/>
    <col min="9476" max="9476" width="8.75" style="1192"/>
    <col min="9477" max="9477" width="17.375" style="1192" customWidth="1"/>
    <col min="9478" max="9478" width="13.625" style="1192" customWidth="1"/>
    <col min="9479" max="9727" width="8.75" style="1192"/>
    <col min="9728" max="9728" width="16.75" style="1192" customWidth="1"/>
    <col min="9729" max="9730" width="12.125" style="1192" customWidth="1"/>
    <col min="9731" max="9731" width="14.375" style="1192" customWidth="1"/>
    <col min="9732" max="9732" width="8.75" style="1192"/>
    <col min="9733" max="9733" width="17.375" style="1192" customWidth="1"/>
    <col min="9734" max="9734" width="13.625" style="1192" customWidth="1"/>
    <col min="9735" max="9983" width="8.75" style="1192"/>
    <col min="9984" max="9984" width="16.75" style="1192" customWidth="1"/>
    <col min="9985" max="9986" width="12.125" style="1192" customWidth="1"/>
    <col min="9987" max="9987" width="14.375" style="1192" customWidth="1"/>
    <col min="9988" max="9988" width="8.75" style="1192"/>
    <col min="9989" max="9989" width="17.375" style="1192" customWidth="1"/>
    <col min="9990" max="9990" width="13.625" style="1192" customWidth="1"/>
    <col min="9991" max="10239" width="8.75" style="1192"/>
    <col min="10240" max="10240" width="16.75" style="1192" customWidth="1"/>
    <col min="10241" max="10242" width="12.125" style="1192" customWidth="1"/>
    <col min="10243" max="10243" width="14.375" style="1192" customWidth="1"/>
    <col min="10244" max="10244" width="8.75" style="1192"/>
    <col min="10245" max="10245" width="17.375" style="1192" customWidth="1"/>
    <col min="10246" max="10246" width="13.625" style="1192" customWidth="1"/>
    <col min="10247" max="10495" width="8.75" style="1192"/>
    <col min="10496" max="10496" width="16.75" style="1192" customWidth="1"/>
    <col min="10497" max="10498" width="12.125" style="1192" customWidth="1"/>
    <col min="10499" max="10499" width="14.375" style="1192" customWidth="1"/>
    <col min="10500" max="10500" width="8.75" style="1192"/>
    <col min="10501" max="10501" width="17.375" style="1192" customWidth="1"/>
    <col min="10502" max="10502" width="13.625" style="1192" customWidth="1"/>
    <col min="10503" max="10751" width="8.75" style="1192"/>
    <col min="10752" max="10752" width="16.75" style="1192" customWidth="1"/>
    <col min="10753" max="10754" width="12.125" style="1192" customWidth="1"/>
    <col min="10755" max="10755" width="14.375" style="1192" customWidth="1"/>
    <col min="10756" max="10756" width="8.75" style="1192"/>
    <col min="10757" max="10757" width="17.375" style="1192" customWidth="1"/>
    <col min="10758" max="10758" width="13.625" style="1192" customWidth="1"/>
    <col min="10759" max="11007" width="8.75" style="1192"/>
    <col min="11008" max="11008" width="16.75" style="1192" customWidth="1"/>
    <col min="11009" max="11010" width="12.125" style="1192" customWidth="1"/>
    <col min="11011" max="11011" width="14.375" style="1192" customWidth="1"/>
    <col min="11012" max="11012" width="8.75" style="1192"/>
    <col min="11013" max="11013" width="17.375" style="1192" customWidth="1"/>
    <col min="11014" max="11014" width="13.625" style="1192" customWidth="1"/>
    <col min="11015" max="11263" width="8.75" style="1192"/>
    <col min="11264" max="11264" width="16.75" style="1192" customWidth="1"/>
    <col min="11265" max="11266" width="12.125" style="1192" customWidth="1"/>
    <col min="11267" max="11267" width="14.375" style="1192" customWidth="1"/>
    <col min="11268" max="11268" width="8.75" style="1192"/>
    <col min="11269" max="11269" width="17.375" style="1192" customWidth="1"/>
    <col min="11270" max="11270" width="13.625" style="1192" customWidth="1"/>
    <col min="11271" max="11519" width="8.75" style="1192"/>
    <col min="11520" max="11520" width="16.75" style="1192" customWidth="1"/>
    <col min="11521" max="11522" width="12.125" style="1192" customWidth="1"/>
    <col min="11523" max="11523" width="14.375" style="1192" customWidth="1"/>
    <col min="11524" max="11524" width="8.75" style="1192"/>
    <col min="11525" max="11525" width="17.375" style="1192" customWidth="1"/>
    <col min="11526" max="11526" width="13.625" style="1192" customWidth="1"/>
    <col min="11527" max="11775" width="8.75" style="1192"/>
    <col min="11776" max="11776" width="16.75" style="1192" customWidth="1"/>
    <col min="11777" max="11778" width="12.125" style="1192" customWidth="1"/>
    <col min="11779" max="11779" width="14.375" style="1192" customWidth="1"/>
    <col min="11780" max="11780" width="8.75" style="1192"/>
    <col min="11781" max="11781" width="17.375" style="1192" customWidth="1"/>
    <col min="11782" max="11782" width="13.625" style="1192" customWidth="1"/>
    <col min="11783" max="12031" width="8.75" style="1192"/>
    <col min="12032" max="12032" width="16.75" style="1192" customWidth="1"/>
    <col min="12033" max="12034" width="12.125" style="1192" customWidth="1"/>
    <col min="12035" max="12035" width="14.375" style="1192" customWidth="1"/>
    <col min="12036" max="12036" width="8.75" style="1192"/>
    <col min="12037" max="12037" width="17.375" style="1192" customWidth="1"/>
    <col min="12038" max="12038" width="13.625" style="1192" customWidth="1"/>
    <col min="12039" max="12287" width="8.75" style="1192"/>
    <col min="12288" max="12288" width="16.75" style="1192" customWidth="1"/>
    <col min="12289" max="12290" width="12.125" style="1192" customWidth="1"/>
    <col min="12291" max="12291" width="14.375" style="1192" customWidth="1"/>
    <col min="12292" max="12292" width="8.75" style="1192"/>
    <col min="12293" max="12293" width="17.375" style="1192" customWidth="1"/>
    <col min="12294" max="12294" width="13.625" style="1192" customWidth="1"/>
    <col min="12295" max="12543" width="8.75" style="1192"/>
    <col min="12544" max="12544" width="16.75" style="1192" customWidth="1"/>
    <col min="12545" max="12546" width="12.125" style="1192" customWidth="1"/>
    <col min="12547" max="12547" width="14.375" style="1192" customWidth="1"/>
    <col min="12548" max="12548" width="8.75" style="1192"/>
    <col min="12549" max="12549" width="17.375" style="1192" customWidth="1"/>
    <col min="12550" max="12550" width="13.625" style="1192" customWidth="1"/>
    <col min="12551" max="12799" width="8.75" style="1192"/>
    <col min="12800" max="12800" width="16.75" style="1192" customWidth="1"/>
    <col min="12801" max="12802" width="12.125" style="1192" customWidth="1"/>
    <col min="12803" max="12803" width="14.375" style="1192" customWidth="1"/>
    <col min="12804" max="12804" width="8.75" style="1192"/>
    <col min="12805" max="12805" width="17.375" style="1192" customWidth="1"/>
    <col min="12806" max="12806" width="13.625" style="1192" customWidth="1"/>
    <col min="12807" max="13055" width="8.75" style="1192"/>
    <col min="13056" max="13056" width="16.75" style="1192" customWidth="1"/>
    <col min="13057" max="13058" width="12.125" style="1192" customWidth="1"/>
    <col min="13059" max="13059" width="14.375" style="1192" customWidth="1"/>
    <col min="13060" max="13060" width="8.75" style="1192"/>
    <col min="13061" max="13061" width="17.375" style="1192" customWidth="1"/>
    <col min="13062" max="13062" width="13.625" style="1192" customWidth="1"/>
    <col min="13063" max="13311" width="8.75" style="1192"/>
    <col min="13312" max="13312" width="16.75" style="1192" customWidth="1"/>
    <col min="13313" max="13314" width="12.125" style="1192" customWidth="1"/>
    <col min="13315" max="13315" width="14.375" style="1192" customWidth="1"/>
    <col min="13316" max="13316" width="8.75" style="1192"/>
    <col min="13317" max="13317" width="17.375" style="1192" customWidth="1"/>
    <col min="13318" max="13318" width="13.625" style="1192" customWidth="1"/>
    <col min="13319" max="13567" width="8.75" style="1192"/>
    <col min="13568" max="13568" width="16.75" style="1192" customWidth="1"/>
    <col min="13569" max="13570" width="12.125" style="1192" customWidth="1"/>
    <col min="13571" max="13571" width="14.375" style="1192" customWidth="1"/>
    <col min="13572" max="13572" width="8.75" style="1192"/>
    <col min="13573" max="13573" width="17.375" style="1192" customWidth="1"/>
    <col min="13574" max="13574" width="13.625" style="1192" customWidth="1"/>
    <col min="13575" max="13823" width="8.75" style="1192"/>
    <col min="13824" max="13824" width="16.75" style="1192" customWidth="1"/>
    <col min="13825" max="13826" width="12.125" style="1192" customWidth="1"/>
    <col min="13827" max="13827" width="14.375" style="1192" customWidth="1"/>
    <col min="13828" max="13828" width="8.75" style="1192"/>
    <col min="13829" max="13829" width="17.375" style="1192" customWidth="1"/>
    <col min="13830" max="13830" width="13.625" style="1192" customWidth="1"/>
    <col min="13831" max="14079" width="8.75" style="1192"/>
    <col min="14080" max="14080" width="16.75" style="1192" customWidth="1"/>
    <col min="14081" max="14082" width="12.125" style="1192" customWidth="1"/>
    <col min="14083" max="14083" width="14.375" style="1192" customWidth="1"/>
    <col min="14084" max="14084" width="8.75" style="1192"/>
    <col min="14085" max="14085" width="17.375" style="1192" customWidth="1"/>
    <col min="14086" max="14086" width="13.625" style="1192" customWidth="1"/>
    <col min="14087" max="14335" width="8.75" style="1192"/>
    <col min="14336" max="14336" width="16.75" style="1192" customWidth="1"/>
    <col min="14337" max="14338" width="12.125" style="1192" customWidth="1"/>
    <col min="14339" max="14339" width="14.375" style="1192" customWidth="1"/>
    <col min="14340" max="14340" width="8.75" style="1192"/>
    <col min="14341" max="14341" width="17.375" style="1192" customWidth="1"/>
    <col min="14342" max="14342" width="13.625" style="1192" customWidth="1"/>
    <col min="14343" max="14591" width="8.75" style="1192"/>
    <col min="14592" max="14592" width="16.75" style="1192" customWidth="1"/>
    <col min="14593" max="14594" width="12.125" style="1192" customWidth="1"/>
    <col min="14595" max="14595" width="14.375" style="1192" customWidth="1"/>
    <col min="14596" max="14596" width="8.75" style="1192"/>
    <col min="14597" max="14597" width="17.375" style="1192" customWidth="1"/>
    <col min="14598" max="14598" width="13.625" style="1192" customWidth="1"/>
    <col min="14599" max="14847" width="8.75" style="1192"/>
    <col min="14848" max="14848" width="16.75" style="1192" customWidth="1"/>
    <col min="14849" max="14850" width="12.125" style="1192" customWidth="1"/>
    <col min="14851" max="14851" width="14.375" style="1192" customWidth="1"/>
    <col min="14852" max="14852" width="8.75" style="1192"/>
    <col min="14853" max="14853" width="17.375" style="1192" customWidth="1"/>
    <col min="14854" max="14854" width="13.625" style="1192" customWidth="1"/>
    <col min="14855" max="15103" width="8.75" style="1192"/>
    <col min="15104" max="15104" width="16.75" style="1192" customWidth="1"/>
    <col min="15105" max="15106" width="12.125" style="1192" customWidth="1"/>
    <col min="15107" max="15107" width="14.375" style="1192" customWidth="1"/>
    <col min="15108" max="15108" width="8.75" style="1192"/>
    <col min="15109" max="15109" width="17.375" style="1192" customWidth="1"/>
    <col min="15110" max="15110" width="13.625" style="1192" customWidth="1"/>
    <col min="15111" max="15359" width="8.75" style="1192"/>
    <col min="15360" max="15360" width="16.75" style="1192" customWidth="1"/>
    <col min="15361" max="15362" width="12.125" style="1192" customWidth="1"/>
    <col min="15363" max="15363" width="14.375" style="1192" customWidth="1"/>
    <col min="15364" max="15364" width="8.75" style="1192"/>
    <col min="15365" max="15365" width="17.375" style="1192" customWidth="1"/>
    <col min="15366" max="15366" width="13.625" style="1192" customWidth="1"/>
    <col min="15367" max="15615" width="8.75" style="1192"/>
    <col min="15616" max="15616" width="16.75" style="1192" customWidth="1"/>
    <col min="15617" max="15618" width="12.125" style="1192" customWidth="1"/>
    <col min="15619" max="15619" width="14.375" style="1192" customWidth="1"/>
    <col min="15620" max="15620" width="8.75" style="1192"/>
    <col min="15621" max="15621" width="17.375" style="1192" customWidth="1"/>
    <col min="15622" max="15622" width="13.625" style="1192" customWidth="1"/>
    <col min="15623" max="15871" width="8.75" style="1192"/>
    <col min="15872" max="15872" width="16.75" style="1192" customWidth="1"/>
    <col min="15873" max="15874" width="12.125" style="1192" customWidth="1"/>
    <col min="15875" max="15875" width="14.375" style="1192" customWidth="1"/>
    <col min="15876" max="15876" width="8.75" style="1192"/>
    <col min="15877" max="15877" width="17.375" style="1192" customWidth="1"/>
    <col min="15878" max="15878" width="13.625" style="1192" customWidth="1"/>
    <col min="15879" max="16127" width="8.75" style="1192"/>
    <col min="16128" max="16128" width="16.75" style="1192" customWidth="1"/>
    <col min="16129" max="16130" width="12.125" style="1192" customWidth="1"/>
    <col min="16131" max="16131" width="14.375" style="1192" customWidth="1"/>
    <col min="16132" max="16132" width="8.75" style="1192"/>
    <col min="16133" max="16133" width="17.375" style="1192" customWidth="1"/>
    <col min="16134" max="16134" width="13.625" style="1192" customWidth="1"/>
    <col min="16135" max="16384" width="8.75" style="1192"/>
  </cols>
  <sheetData>
    <row r="1" spans="1:10" ht="14.25" thickBot="1">
      <c r="A1" s="482" t="s">
        <v>1112</v>
      </c>
      <c r="B1" s="1868"/>
      <c r="C1" s="1868"/>
      <c r="D1" s="1868" t="s">
        <v>1113</v>
      </c>
      <c r="E1" s="1868"/>
      <c r="F1" s="482" t="s">
        <v>1112</v>
      </c>
      <c r="G1" s="1868"/>
      <c r="H1" s="1869" t="s">
        <v>1113</v>
      </c>
      <c r="I1" s="1868"/>
      <c r="J1" s="1868"/>
    </row>
    <row r="2" spans="1:10" ht="14.25" thickBot="1">
      <c r="A2" s="1870" t="s">
        <v>1114</v>
      </c>
      <c r="B2" s="1871" t="s">
        <v>421</v>
      </c>
      <c r="C2" s="1872" t="s">
        <v>1115</v>
      </c>
      <c r="D2" s="1873" t="s">
        <v>1116</v>
      </c>
      <c r="E2" s="1868"/>
      <c r="F2" s="1870" t="s">
        <v>1114</v>
      </c>
      <c r="G2" s="1874" t="s">
        <v>421</v>
      </c>
      <c r="H2" s="1871" t="s">
        <v>1117</v>
      </c>
      <c r="I2" s="1875" t="s">
        <v>1118</v>
      </c>
      <c r="J2" s="1868"/>
    </row>
    <row r="3" spans="1:10" ht="16.5" customHeight="1">
      <c r="A3" s="1876">
        <v>33025</v>
      </c>
      <c r="B3" s="1877">
        <v>5400177</v>
      </c>
      <c r="C3" s="1878"/>
      <c r="D3" s="1879" t="s">
        <v>1119</v>
      </c>
      <c r="E3" s="1868"/>
      <c r="F3" s="1880" t="s">
        <v>1120</v>
      </c>
      <c r="G3" s="1881">
        <v>1367763</v>
      </c>
      <c r="H3" s="1882" t="s">
        <v>1121</v>
      </c>
      <c r="I3" s="1883" t="s">
        <v>1122</v>
      </c>
      <c r="J3" s="1868"/>
    </row>
    <row r="4" spans="1:10" ht="16.5" customHeight="1">
      <c r="A4" s="1884">
        <v>33147</v>
      </c>
      <c r="B4" s="1885">
        <v>5405040</v>
      </c>
      <c r="C4" s="1886"/>
      <c r="D4" s="1887"/>
      <c r="E4" s="1868"/>
      <c r="F4" s="1888">
        <v>7580</v>
      </c>
      <c r="G4" s="1889">
        <v>2301799</v>
      </c>
      <c r="H4" s="1890" t="s">
        <v>1123</v>
      </c>
      <c r="I4" s="1891" t="s">
        <v>719</v>
      </c>
      <c r="J4" s="1868"/>
    </row>
    <row r="5" spans="1:10" ht="16.5" customHeight="1">
      <c r="A5" s="1892">
        <v>34366</v>
      </c>
      <c r="B5" s="1893">
        <v>5500106</v>
      </c>
      <c r="C5" s="1894"/>
      <c r="D5" s="1895" t="s">
        <v>1124</v>
      </c>
      <c r="E5" s="1868"/>
      <c r="F5" s="1896">
        <v>14885</v>
      </c>
      <c r="G5" s="1897">
        <v>3212045</v>
      </c>
      <c r="H5" s="1890" t="s">
        <v>719</v>
      </c>
      <c r="I5" s="1891" t="s">
        <v>718</v>
      </c>
      <c r="J5" s="1868"/>
    </row>
    <row r="6" spans="1:10" ht="16.5" customHeight="1">
      <c r="A6" s="1892">
        <v>34973</v>
      </c>
      <c r="B6" s="1893">
        <v>5401877</v>
      </c>
      <c r="C6" s="1894"/>
      <c r="D6" s="1895" t="s">
        <v>331</v>
      </c>
      <c r="E6" s="1868"/>
      <c r="F6" s="1898">
        <v>16742</v>
      </c>
      <c r="G6" s="1899">
        <v>2821892</v>
      </c>
      <c r="H6" s="1900" t="s">
        <v>680</v>
      </c>
      <c r="I6" s="1901"/>
      <c r="J6" s="1868"/>
    </row>
    <row r="7" spans="1:10" ht="16.5" customHeight="1">
      <c r="A7" s="1892">
        <v>36800</v>
      </c>
      <c r="B7" s="1893">
        <v>5550574</v>
      </c>
      <c r="C7" s="1894"/>
      <c r="D7" s="1895"/>
      <c r="E7" s="1868"/>
      <c r="F7" s="1888">
        <v>17441</v>
      </c>
      <c r="G7" s="1889">
        <v>3057444</v>
      </c>
      <c r="H7" s="1890" t="s">
        <v>1125</v>
      </c>
      <c r="I7" s="1891" t="s">
        <v>1126</v>
      </c>
      <c r="J7" s="1868"/>
    </row>
    <row r="8" spans="1:10" ht="16.5" customHeight="1">
      <c r="A8" s="1902">
        <v>38626</v>
      </c>
      <c r="B8" s="1903">
        <v>5590601</v>
      </c>
      <c r="C8" s="1904"/>
      <c r="D8" s="1905"/>
      <c r="E8" s="1868"/>
      <c r="F8" s="1888">
        <v>22616</v>
      </c>
      <c r="G8" s="1889">
        <v>4002930</v>
      </c>
      <c r="H8" s="1890" t="s">
        <v>1127</v>
      </c>
      <c r="I8" s="1891" t="s">
        <v>1128</v>
      </c>
      <c r="J8" s="1868"/>
    </row>
    <row r="9" spans="1:10" ht="16.5" customHeight="1">
      <c r="A9" s="1892">
        <v>38991</v>
      </c>
      <c r="B9" s="1893">
        <v>5592939</v>
      </c>
      <c r="C9" s="1894"/>
      <c r="D9" s="1895"/>
      <c r="E9" s="1868"/>
      <c r="F9" s="1888">
        <v>27760</v>
      </c>
      <c r="G9" s="1889">
        <v>5002689</v>
      </c>
      <c r="H9" s="1890" t="s">
        <v>1129</v>
      </c>
      <c r="I9" s="1891" t="s">
        <v>1128</v>
      </c>
      <c r="J9" s="1868"/>
    </row>
    <row r="10" spans="1:10" ht="16.5" customHeight="1">
      <c r="A10" s="1892">
        <v>39356</v>
      </c>
      <c r="B10" s="1893">
        <v>5594249</v>
      </c>
      <c r="C10" s="1894"/>
      <c r="D10" s="1895"/>
      <c r="E10" s="1868"/>
      <c r="F10" s="1888">
        <v>32994</v>
      </c>
      <c r="G10" s="1906">
        <v>5400177</v>
      </c>
      <c r="H10" s="1890" t="s">
        <v>1119</v>
      </c>
      <c r="I10" s="1891" t="s">
        <v>1128</v>
      </c>
      <c r="J10" s="1868"/>
    </row>
    <row r="11" spans="1:10" ht="16.5" customHeight="1">
      <c r="A11" s="1884">
        <v>39722</v>
      </c>
      <c r="B11" s="1885">
        <v>5596449</v>
      </c>
      <c r="C11" s="1886"/>
      <c r="D11" s="1887"/>
      <c r="E11" s="1868"/>
      <c r="F11" s="1888">
        <v>33147</v>
      </c>
      <c r="G11" s="1906">
        <v>5405040</v>
      </c>
      <c r="H11" s="1890" t="s">
        <v>669</v>
      </c>
      <c r="I11" s="1891"/>
      <c r="J11" s="1868"/>
    </row>
    <row r="12" spans="1:10" ht="16.5" customHeight="1">
      <c r="A12" s="1907">
        <v>40118</v>
      </c>
      <c r="B12" s="1903">
        <v>5600478</v>
      </c>
      <c r="C12" s="1904"/>
      <c r="D12" s="1908" t="s">
        <v>1130</v>
      </c>
      <c r="E12" s="1868"/>
      <c r="F12" s="1888">
        <v>34366</v>
      </c>
      <c r="G12" s="1906">
        <v>5500106</v>
      </c>
      <c r="H12" s="1890" t="s">
        <v>1124</v>
      </c>
      <c r="I12" s="1891" t="s">
        <v>1128</v>
      </c>
      <c r="J12" s="1868"/>
    </row>
    <row r="13" spans="1:10" ht="16.5" customHeight="1">
      <c r="A13" s="1902">
        <v>40452</v>
      </c>
      <c r="B13" s="1903">
        <v>5588133</v>
      </c>
      <c r="C13" s="1909" t="s">
        <v>333</v>
      </c>
      <c r="D13" s="1905" t="s">
        <v>719</v>
      </c>
      <c r="E13" s="1868"/>
      <c r="F13" s="1910">
        <v>34700</v>
      </c>
      <c r="G13" s="1911">
        <v>5526689</v>
      </c>
      <c r="H13" s="1900" t="s">
        <v>1131</v>
      </c>
      <c r="I13" s="1912" t="s">
        <v>1128</v>
      </c>
      <c r="J13" s="1868"/>
    </row>
    <row r="14" spans="1:10" ht="16.5" customHeight="1">
      <c r="A14" s="1892">
        <v>42278</v>
      </c>
      <c r="B14" s="1893">
        <v>5534800</v>
      </c>
      <c r="C14" s="1913">
        <f t="shared" ref="C14" si="0">B14-B13</f>
        <v>-53333</v>
      </c>
      <c r="D14" s="1895" t="s">
        <v>719</v>
      </c>
      <c r="E14" s="1868"/>
      <c r="F14" s="1888">
        <v>34973</v>
      </c>
      <c r="G14" s="1906">
        <v>5401877</v>
      </c>
      <c r="H14" s="1890" t="s">
        <v>1132</v>
      </c>
      <c r="I14" s="1891" t="s">
        <v>719</v>
      </c>
      <c r="J14" s="1868"/>
    </row>
    <row r="15" spans="1:10" ht="16.5" customHeight="1">
      <c r="A15" s="1902">
        <v>42644</v>
      </c>
      <c r="B15" s="1914">
        <v>5520576</v>
      </c>
      <c r="C15" s="1909"/>
      <c r="D15" s="1905" t="s">
        <v>1133</v>
      </c>
      <c r="E15" s="1868"/>
      <c r="F15" s="1910">
        <v>36161</v>
      </c>
      <c r="G15" s="1911">
        <v>5531269</v>
      </c>
      <c r="H15" s="1900" t="s">
        <v>1134</v>
      </c>
      <c r="I15" s="1912" t="s">
        <v>1128</v>
      </c>
      <c r="J15" s="1868"/>
    </row>
    <row r="16" spans="1:10" ht="16.5" customHeight="1">
      <c r="A16" s="1892">
        <v>43009</v>
      </c>
      <c r="B16" s="1915">
        <v>5503021</v>
      </c>
      <c r="C16" s="1913"/>
      <c r="D16" s="1895" t="s">
        <v>1133</v>
      </c>
      <c r="E16" s="1868"/>
      <c r="F16" s="1888">
        <v>36800</v>
      </c>
      <c r="G16" s="1906">
        <v>5550574</v>
      </c>
      <c r="H16" s="1890" t="s">
        <v>669</v>
      </c>
      <c r="I16" s="1891"/>
      <c r="J16" s="1868"/>
    </row>
    <row r="17" spans="1:10" ht="16.5" customHeight="1">
      <c r="A17" s="1892">
        <v>43374</v>
      </c>
      <c r="B17" s="1915">
        <v>5483450</v>
      </c>
      <c r="C17" s="1913"/>
      <c r="D17" s="1895" t="s">
        <v>1133</v>
      </c>
      <c r="E17" s="1868"/>
      <c r="F17" s="1888">
        <v>38626</v>
      </c>
      <c r="G17" s="1906">
        <v>5590601</v>
      </c>
      <c r="H17" s="1890" t="s">
        <v>669</v>
      </c>
      <c r="I17" s="1891"/>
      <c r="J17" s="1868"/>
    </row>
    <row r="18" spans="1:10" ht="16.5" customHeight="1">
      <c r="A18" s="1892" t="s">
        <v>1135</v>
      </c>
      <c r="B18" s="1915">
        <v>5463596</v>
      </c>
      <c r="C18" s="1913"/>
      <c r="D18" s="1895" t="s">
        <v>1133</v>
      </c>
      <c r="E18" s="1868"/>
      <c r="F18" s="1910">
        <v>40118</v>
      </c>
      <c r="G18" s="1916">
        <v>5600478</v>
      </c>
      <c r="H18" s="1900" t="s">
        <v>1130</v>
      </c>
      <c r="I18" s="1912" t="s">
        <v>1128</v>
      </c>
      <c r="J18" s="1868"/>
    </row>
    <row r="19" spans="1:10" ht="16.5" customHeight="1">
      <c r="A19" s="1892">
        <v>44105</v>
      </c>
      <c r="B19" s="1915">
        <v>5469184</v>
      </c>
      <c r="C19" s="1917">
        <f>B19-B14</f>
        <v>-65616</v>
      </c>
      <c r="D19" s="1895" t="s">
        <v>974</v>
      </c>
      <c r="E19" s="1868"/>
      <c r="F19" s="1888">
        <v>40452</v>
      </c>
      <c r="G19" s="1918">
        <v>5588133</v>
      </c>
      <c r="H19" s="1890" t="s">
        <v>669</v>
      </c>
      <c r="I19" s="1891"/>
      <c r="J19" s="1868"/>
    </row>
    <row r="20" spans="1:10" ht="14.25" thickBot="1">
      <c r="A20" s="1919">
        <v>44440</v>
      </c>
      <c r="B20" s="1920">
        <f>G27</f>
        <v>5439721</v>
      </c>
      <c r="C20" s="1921">
        <f>B20-B19</f>
        <v>-29463</v>
      </c>
      <c r="D20" s="1922" t="s">
        <v>1136</v>
      </c>
      <c r="E20" s="1868"/>
      <c r="F20" s="1888">
        <v>42278</v>
      </c>
      <c r="G20" s="1918">
        <v>5534800</v>
      </c>
      <c r="H20" s="1890" t="s">
        <v>1137</v>
      </c>
      <c r="I20" s="1891"/>
      <c r="J20" s="1868"/>
    </row>
    <row r="21" spans="1:10" ht="16.5" customHeight="1">
      <c r="A21" s="1778" t="s">
        <v>1138</v>
      </c>
      <c r="B21" s="1868"/>
      <c r="C21" s="1868"/>
      <c r="E21" s="1868"/>
      <c r="F21" s="1888">
        <v>42644</v>
      </c>
      <c r="G21" s="1918">
        <v>5520576</v>
      </c>
      <c r="H21" s="1923" t="s">
        <v>1139</v>
      </c>
      <c r="I21" s="1895" t="s">
        <v>718</v>
      </c>
      <c r="J21" s="1868"/>
    </row>
    <row r="22" spans="1:10" ht="16.5" customHeight="1">
      <c r="F22" s="1888">
        <v>43009</v>
      </c>
      <c r="G22" s="1918">
        <f>B16</f>
        <v>5503021</v>
      </c>
      <c r="H22" s="1923" t="s">
        <v>1139</v>
      </c>
      <c r="I22" s="1895" t="s">
        <v>718</v>
      </c>
    </row>
    <row r="23" spans="1:10" ht="16.5" customHeight="1">
      <c r="D23" s="1192" t="s">
        <v>667</v>
      </c>
      <c r="F23" s="1924">
        <v>43132</v>
      </c>
      <c r="G23" s="1925">
        <v>5497271</v>
      </c>
      <c r="H23" s="1926" t="s">
        <v>1140</v>
      </c>
      <c r="I23" s="1927" t="s">
        <v>1128</v>
      </c>
    </row>
    <row r="24" spans="1:10" ht="16.5" customHeight="1">
      <c r="E24" s="1192" t="s">
        <v>667</v>
      </c>
      <c r="F24" s="1888">
        <v>43374</v>
      </c>
      <c r="G24" s="1928">
        <v>5483450</v>
      </c>
      <c r="H24" s="1923" t="s">
        <v>1139</v>
      </c>
      <c r="I24" s="1895"/>
    </row>
    <row r="25" spans="1:10" ht="16.5" customHeight="1">
      <c r="D25" s="1192" t="s">
        <v>667</v>
      </c>
      <c r="F25" s="1888">
        <v>43739</v>
      </c>
      <c r="G25" s="1918">
        <f>B18</f>
        <v>5463596</v>
      </c>
      <c r="H25" s="1923" t="s">
        <v>1139</v>
      </c>
      <c r="I25" s="1895"/>
    </row>
    <row r="26" spans="1:10" ht="16.5" customHeight="1">
      <c r="D26" s="1192" t="s">
        <v>667</v>
      </c>
      <c r="F26" s="1929">
        <v>44105</v>
      </c>
      <c r="G26" s="1930">
        <v>5469184</v>
      </c>
      <c r="H26" s="1931" t="s">
        <v>1141</v>
      </c>
      <c r="I26" s="1932" t="s">
        <v>718</v>
      </c>
    </row>
    <row r="27" spans="1:10" ht="14.25" thickBot="1">
      <c r="F27" s="1933">
        <v>44440</v>
      </c>
      <c r="G27" s="1934">
        <v>5439721</v>
      </c>
      <c r="H27" s="1935" t="s">
        <v>1139</v>
      </c>
      <c r="I27" s="1936"/>
    </row>
    <row r="28" spans="1:10">
      <c r="F28" s="1778" t="s">
        <v>1142</v>
      </c>
      <c r="G28" s="1868"/>
      <c r="H28" s="1868"/>
      <c r="I28" s="1868"/>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M173"/>
  <sheetViews>
    <sheetView view="pageBreakPreview" topLeftCell="A46" zoomScaleNormal="100" zoomScaleSheetLayoutView="100" workbookViewId="0">
      <selection activeCell="F12" sqref="F12"/>
    </sheetView>
  </sheetViews>
  <sheetFormatPr defaultColWidth="11.875" defaultRowHeight="12"/>
  <cols>
    <col min="1" max="2" width="3.25" style="90" bestFit="1" customWidth="1"/>
    <col min="3" max="3" width="4.625" style="266" bestFit="1" customWidth="1"/>
    <col min="4" max="4" width="9" style="90" bestFit="1" customWidth="1"/>
    <col min="5" max="6" width="9.75" style="90" customWidth="1"/>
    <col min="7" max="7" width="10.625" style="135" customWidth="1"/>
    <col min="8" max="8" width="7" style="58" customWidth="1"/>
    <col min="9" max="9" width="3" style="90" customWidth="1"/>
    <col min="10" max="10" width="6.625" style="90" bestFit="1" customWidth="1"/>
    <col min="11" max="11" width="7.5" style="90" customWidth="1"/>
    <col min="12" max="12" width="3.125" style="90" customWidth="1"/>
    <col min="13" max="24" width="10.625" style="90" customWidth="1"/>
    <col min="25" max="16384" width="11.875" style="90"/>
  </cols>
  <sheetData>
    <row r="1" spans="1:13">
      <c r="C1" s="302" t="s">
        <v>341</v>
      </c>
      <c r="F1" s="55"/>
      <c r="K1" s="55"/>
    </row>
    <row r="2" spans="1:13" ht="11.25" customHeight="1">
      <c r="C2" s="3014" t="s">
        <v>53</v>
      </c>
      <c r="D2" s="3015"/>
      <c r="E2" s="2363" t="s">
        <v>438</v>
      </c>
      <c r="F2" s="2378" t="s">
        <v>404</v>
      </c>
      <c r="G2" s="3034" t="s">
        <v>93</v>
      </c>
      <c r="H2" s="3034"/>
      <c r="I2" s="3029" t="s">
        <v>1258</v>
      </c>
      <c r="J2" s="3030"/>
      <c r="K2" s="3024" t="s">
        <v>49</v>
      </c>
      <c r="L2" s="61"/>
    </row>
    <row r="3" spans="1:13" ht="11.25" customHeight="1">
      <c r="C3" s="3016"/>
      <c r="D3" s="3017"/>
      <c r="E3" s="3020" t="s">
        <v>0</v>
      </c>
      <c r="F3" s="3021" t="s">
        <v>0</v>
      </c>
      <c r="G3" s="3035" t="s">
        <v>64</v>
      </c>
      <c r="H3" s="3037" t="s">
        <v>65</v>
      </c>
      <c r="I3" s="3031"/>
      <c r="J3" s="3032"/>
      <c r="K3" s="3025"/>
      <c r="L3" s="61"/>
    </row>
    <row r="4" spans="1:13" s="267" customFormat="1" ht="11.25" customHeight="1">
      <c r="C4" s="3016"/>
      <c r="D4" s="3017"/>
      <c r="E4" s="3020"/>
      <c r="F4" s="3021"/>
      <c r="G4" s="3036"/>
      <c r="H4" s="3038"/>
      <c r="I4" s="3033"/>
      <c r="J4" s="3032"/>
      <c r="K4" s="3026"/>
      <c r="L4" s="61"/>
      <c r="M4" s="65"/>
    </row>
    <row r="5" spans="1:13" s="268" customFormat="1">
      <c r="C5" s="3018"/>
      <c r="D5" s="3019"/>
      <c r="E5" s="2364" t="s">
        <v>173</v>
      </c>
      <c r="F5" s="2379" t="s">
        <v>174</v>
      </c>
      <c r="G5" s="2395" t="s">
        <v>175</v>
      </c>
      <c r="H5" s="2400" t="s">
        <v>176</v>
      </c>
      <c r="I5" s="3022" t="s">
        <v>177</v>
      </c>
      <c r="J5" s="3023"/>
      <c r="K5" s="2391" t="s">
        <v>178</v>
      </c>
      <c r="L5" s="69"/>
      <c r="M5" s="70"/>
    </row>
    <row r="6" spans="1:13">
      <c r="C6" s="2365"/>
      <c r="D6" s="2366"/>
      <c r="E6" s="2291" t="s">
        <v>9</v>
      </c>
      <c r="F6" s="2380" t="s">
        <v>9</v>
      </c>
      <c r="G6" s="2396" t="s">
        <v>179</v>
      </c>
      <c r="H6" s="2401" t="s">
        <v>180</v>
      </c>
      <c r="I6" s="3027" t="s">
        <v>8</v>
      </c>
      <c r="J6" s="3028"/>
      <c r="K6" s="2380" t="s">
        <v>51</v>
      </c>
      <c r="L6" s="81"/>
    </row>
    <row r="7" spans="1:13">
      <c r="A7" s="90">
        <v>1</v>
      </c>
      <c r="C7" s="2365"/>
      <c r="D7" s="2367" t="s">
        <v>181</v>
      </c>
      <c r="E7" s="821">
        <f>SUM(E8,E18:E57)</f>
        <v>5465002</v>
      </c>
      <c r="F7" s="2381">
        <f>SUM(F8,F18:F57)</f>
        <v>5534800</v>
      </c>
      <c r="G7" s="2397">
        <f t="shared" ref="G7:G38" si="0">SUM(E7,-F7)</f>
        <v>-69798</v>
      </c>
      <c r="H7" s="2402">
        <f t="shared" ref="H7:H38" si="1">+G7/F7*100</f>
        <v>-1.2610753776107537</v>
      </c>
      <c r="I7" s="2384"/>
      <c r="J7" s="2376">
        <f>SUM(J8,J18:J57)</f>
        <v>8400.9500000000007</v>
      </c>
      <c r="K7" s="2392">
        <f t="shared" ref="K7:K38" si="2">+E7/J7</f>
        <v>650.52190526071456</v>
      </c>
    </row>
    <row r="8" spans="1:13">
      <c r="A8" s="90">
        <v>14</v>
      </c>
      <c r="B8" s="90">
        <v>1</v>
      </c>
      <c r="C8" s="2368">
        <v>100</v>
      </c>
      <c r="D8" s="2369" t="s">
        <v>182</v>
      </c>
      <c r="E8" s="2370">
        <f>SUM(E9:E17)</f>
        <v>1525152</v>
      </c>
      <c r="F8" s="2382">
        <f>SUM(F9:F17)</f>
        <v>1537272</v>
      </c>
      <c r="G8" s="2398">
        <f t="shared" si="0"/>
        <v>-12120</v>
      </c>
      <c r="H8" s="2403">
        <f t="shared" si="1"/>
        <v>-0.78840959830140667</v>
      </c>
      <c r="I8" s="2385" t="s">
        <v>19</v>
      </c>
      <c r="J8" s="2386">
        <f>SUM(J9:J17)</f>
        <v>557.02</v>
      </c>
      <c r="K8" s="2393">
        <f t="shared" si="2"/>
        <v>2738.0560841621486</v>
      </c>
    </row>
    <row r="9" spans="1:13">
      <c r="A9" s="90">
        <v>15</v>
      </c>
      <c r="C9" s="2371">
        <v>101</v>
      </c>
      <c r="D9" s="2372" t="s">
        <v>20</v>
      </c>
      <c r="E9" s="821">
        <f>'4市町推移1'!R7</f>
        <v>213562</v>
      </c>
      <c r="F9" s="2381">
        <f>'4市町推移1'!Q7</f>
        <v>213634</v>
      </c>
      <c r="G9" s="2397">
        <f t="shared" ref="G9:G16" si="3">SUM(E9,-F9)</f>
        <v>-72</v>
      </c>
      <c r="H9" s="2402">
        <f t="shared" ref="H9:H16" si="4">+G9/F9*100</f>
        <v>-3.3702500538303828E-2</v>
      </c>
      <c r="I9" s="2384"/>
      <c r="J9" s="2387">
        <f>'(参考）R2県推計人口'!E25</f>
        <v>34.020000000000003</v>
      </c>
      <c r="K9" s="2392">
        <f t="shared" ref="K9:K16" si="5">+E9/J9</f>
        <v>6277.542621987066</v>
      </c>
    </row>
    <row r="10" spans="1:13">
      <c r="A10" s="90">
        <v>16</v>
      </c>
      <c r="C10" s="2371">
        <v>102</v>
      </c>
      <c r="D10" s="2372" t="s">
        <v>183</v>
      </c>
      <c r="E10" s="821">
        <f>'4市町推移1'!R8</f>
        <v>136747</v>
      </c>
      <c r="F10" s="2381">
        <f>'4市町推移1'!Q8</f>
        <v>136088</v>
      </c>
      <c r="G10" s="2397">
        <f t="shared" si="3"/>
        <v>659</v>
      </c>
      <c r="H10" s="2402">
        <f t="shared" si="4"/>
        <v>0.48424548821350893</v>
      </c>
      <c r="I10" s="2384"/>
      <c r="J10" s="2387">
        <f>'(参考）R2県推計人口'!E26</f>
        <v>32.659999999999997</v>
      </c>
      <c r="K10" s="2392">
        <f t="shared" si="5"/>
        <v>4186.9871402327008</v>
      </c>
    </row>
    <row r="11" spans="1:13">
      <c r="A11" s="90">
        <v>18</v>
      </c>
      <c r="C11" s="2371">
        <v>105</v>
      </c>
      <c r="D11" s="2372" t="s">
        <v>22</v>
      </c>
      <c r="E11" s="821">
        <f>'4市町推移1'!R9</f>
        <v>109144</v>
      </c>
      <c r="F11" s="2381">
        <f>'4市町推移1'!Q9</f>
        <v>106956</v>
      </c>
      <c r="G11" s="2397">
        <f t="shared" si="3"/>
        <v>2188</v>
      </c>
      <c r="H11" s="2402">
        <f t="shared" si="4"/>
        <v>2.045701035940013</v>
      </c>
      <c r="I11" s="2384"/>
      <c r="J11" s="2387">
        <f>'(参考）R2県推計人口'!E27</f>
        <v>14.67</v>
      </c>
      <c r="K11" s="2392">
        <f t="shared" si="5"/>
        <v>7439.9454669393317</v>
      </c>
    </row>
    <row r="12" spans="1:13">
      <c r="A12" s="90">
        <v>20</v>
      </c>
      <c r="C12" s="2371">
        <v>106</v>
      </c>
      <c r="D12" s="2372" t="s">
        <v>23</v>
      </c>
      <c r="E12" s="821">
        <f>'4市町推移1'!R10</f>
        <v>94791</v>
      </c>
      <c r="F12" s="2381">
        <f>'4市町推移1'!Q10</f>
        <v>97912</v>
      </c>
      <c r="G12" s="2397">
        <f t="shared" si="3"/>
        <v>-3121</v>
      </c>
      <c r="H12" s="2402">
        <f t="shared" si="4"/>
        <v>-3.1875561728899418</v>
      </c>
      <c r="I12" s="2384"/>
      <c r="J12" s="2387">
        <f>'(参考）R2県推計人口'!E28</f>
        <v>11.36</v>
      </c>
      <c r="K12" s="2392">
        <f t="shared" si="5"/>
        <v>8344.2781690140855</v>
      </c>
    </row>
    <row r="13" spans="1:13">
      <c r="A13" s="90">
        <v>21</v>
      </c>
      <c r="C13" s="2371">
        <v>107</v>
      </c>
      <c r="D13" s="2372" t="s">
        <v>24</v>
      </c>
      <c r="E13" s="821">
        <f>'4市町推移1'!R11</f>
        <v>158719</v>
      </c>
      <c r="F13" s="2381">
        <f>'4市町推移1'!Q11</f>
        <v>162468</v>
      </c>
      <c r="G13" s="2397">
        <f t="shared" si="3"/>
        <v>-3749</v>
      </c>
      <c r="H13" s="2402">
        <f t="shared" si="4"/>
        <v>-2.3075313292463746</v>
      </c>
      <c r="I13" s="2384"/>
      <c r="J13" s="2387">
        <f>'(参考）R2県推計人口'!E29</f>
        <v>28.93</v>
      </c>
      <c r="K13" s="2392">
        <f t="shared" si="5"/>
        <v>5486.3117870722435</v>
      </c>
    </row>
    <row r="14" spans="1:13">
      <c r="A14" s="90">
        <v>22</v>
      </c>
      <c r="C14" s="2371">
        <v>108</v>
      </c>
      <c r="D14" s="2372" t="s">
        <v>25</v>
      </c>
      <c r="E14" s="821">
        <f>'4市町推移1'!R12</f>
        <v>215302</v>
      </c>
      <c r="F14" s="2381">
        <f>'4市町推移1'!Q12</f>
        <v>219474</v>
      </c>
      <c r="G14" s="2397">
        <f t="shared" si="3"/>
        <v>-4172</v>
      </c>
      <c r="H14" s="2402">
        <f t="shared" si="4"/>
        <v>-1.900908535863018</v>
      </c>
      <c r="I14" s="2384"/>
      <c r="J14" s="2387">
        <f>'(参考）R2県推計人口'!E30</f>
        <v>28.11</v>
      </c>
      <c r="K14" s="2392">
        <f t="shared" si="5"/>
        <v>7659.2671647100678</v>
      </c>
    </row>
    <row r="15" spans="1:13">
      <c r="A15" s="90">
        <v>19</v>
      </c>
      <c r="C15" s="2371">
        <v>109</v>
      </c>
      <c r="D15" s="2372" t="s">
        <v>184</v>
      </c>
      <c r="E15" s="821">
        <f>'4市町推移1'!R13</f>
        <v>210492</v>
      </c>
      <c r="F15" s="2381">
        <f>'4市町推移1'!Q13</f>
        <v>219805</v>
      </c>
      <c r="G15" s="2397">
        <f t="shared" si="3"/>
        <v>-9313</v>
      </c>
      <c r="H15" s="2402">
        <f t="shared" si="4"/>
        <v>-4.2369372853210807</v>
      </c>
      <c r="I15" s="2384" t="s">
        <v>19</v>
      </c>
      <c r="J15" s="2387">
        <f>'(参考）R2県推計人口'!E31</f>
        <v>240.29</v>
      </c>
      <c r="K15" s="2392">
        <f t="shared" si="5"/>
        <v>875.99151025843776</v>
      </c>
    </row>
    <row r="16" spans="1:13">
      <c r="A16" s="90">
        <v>17</v>
      </c>
      <c r="C16" s="2371">
        <v>110</v>
      </c>
      <c r="D16" s="2372" t="s">
        <v>21</v>
      </c>
      <c r="E16" s="821">
        <f>'4市町推移1'!R14</f>
        <v>147518</v>
      </c>
      <c r="F16" s="2381">
        <f>'4市町推移1'!Q14</f>
        <v>135153</v>
      </c>
      <c r="G16" s="2397">
        <f t="shared" si="3"/>
        <v>12365</v>
      </c>
      <c r="H16" s="2402">
        <f t="shared" si="4"/>
        <v>9.1488905166736956</v>
      </c>
      <c r="I16" s="2384"/>
      <c r="J16" s="2387">
        <f>'(参考）R2県推計人口'!E32</f>
        <v>28.97</v>
      </c>
      <c r="K16" s="2392">
        <f t="shared" si="5"/>
        <v>5092.0952709699695</v>
      </c>
    </row>
    <row r="17" spans="1:11">
      <c r="A17" s="90">
        <v>23</v>
      </c>
      <c r="C17" s="2373">
        <v>111</v>
      </c>
      <c r="D17" s="2374" t="s">
        <v>185</v>
      </c>
      <c r="E17" s="2375">
        <f>'4市町推移1'!R15</f>
        <v>238877</v>
      </c>
      <c r="F17" s="2383">
        <f>'4市町推移1'!Q15</f>
        <v>245782</v>
      </c>
      <c r="G17" s="2399">
        <f t="shared" si="0"/>
        <v>-6905</v>
      </c>
      <c r="H17" s="2404">
        <f t="shared" si="1"/>
        <v>-2.809400200177393</v>
      </c>
      <c r="I17" s="2388"/>
      <c r="J17" s="2389">
        <f>'(参考）R2県推計人口'!E33</f>
        <v>138.01</v>
      </c>
      <c r="K17" s="2394">
        <f t="shared" si="2"/>
        <v>1730.86732845446</v>
      </c>
    </row>
    <row r="18" spans="1:11">
      <c r="A18" s="90">
        <v>24</v>
      </c>
      <c r="B18" s="90">
        <v>6</v>
      </c>
      <c r="C18" s="2371">
        <v>201</v>
      </c>
      <c r="D18" s="2376" t="s">
        <v>186</v>
      </c>
      <c r="E18" s="821">
        <f>'4市町推移1'!R16</f>
        <v>530495</v>
      </c>
      <c r="F18" s="2381">
        <f>'4市町推移1'!Q16</f>
        <v>535664</v>
      </c>
      <c r="G18" s="2397">
        <f t="shared" si="0"/>
        <v>-5169</v>
      </c>
      <c r="H18" s="2402">
        <f t="shared" si="1"/>
        <v>-0.96497057857164192</v>
      </c>
      <c r="I18" s="2384"/>
      <c r="J18" s="2387">
        <f>'(参考）R2県推計人口'!E34</f>
        <v>534.48</v>
      </c>
      <c r="K18" s="2392">
        <f t="shared" si="2"/>
        <v>992.54415506660678</v>
      </c>
    </row>
    <row r="19" spans="1:11">
      <c r="A19" s="90">
        <v>25</v>
      </c>
      <c r="B19" s="90">
        <v>2</v>
      </c>
      <c r="C19" s="2371">
        <v>202</v>
      </c>
      <c r="D19" s="2376" t="s">
        <v>187</v>
      </c>
      <c r="E19" s="821">
        <f>'4市町推移1'!R17</f>
        <v>459593</v>
      </c>
      <c r="F19" s="2381">
        <f>'4市町推移1'!Q17</f>
        <v>452563</v>
      </c>
      <c r="G19" s="2397">
        <f t="shared" si="0"/>
        <v>7030</v>
      </c>
      <c r="H19" s="2402">
        <f t="shared" si="1"/>
        <v>1.5533748892419399</v>
      </c>
      <c r="I19" s="2384"/>
      <c r="J19" s="2387">
        <f>'(参考）R2県推計人口'!E35</f>
        <v>50.72</v>
      </c>
      <c r="K19" s="2392">
        <f t="shared" si="2"/>
        <v>9061.3761829652994</v>
      </c>
    </row>
    <row r="20" spans="1:11">
      <c r="A20" s="90">
        <v>26</v>
      </c>
      <c r="B20" s="90">
        <v>4</v>
      </c>
      <c r="C20" s="2371">
        <v>203</v>
      </c>
      <c r="D20" s="2376" t="s">
        <v>188</v>
      </c>
      <c r="E20" s="821">
        <f>'4市町推移1'!R18</f>
        <v>303601</v>
      </c>
      <c r="F20" s="2381">
        <f>'4市町推移1'!Q18</f>
        <v>293409</v>
      </c>
      <c r="G20" s="2397">
        <f t="shared" si="0"/>
        <v>10192</v>
      </c>
      <c r="H20" s="2402">
        <f t="shared" si="1"/>
        <v>3.4736494108905993</v>
      </c>
      <c r="I20" s="2384"/>
      <c r="J20" s="2387">
        <f>'(参考）R2県推計人口'!E36</f>
        <v>49.42</v>
      </c>
      <c r="K20" s="2392">
        <f t="shared" si="2"/>
        <v>6143.2820720356131</v>
      </c>
    </row>
    <row r="21" spans="1:11">
      <c r="A21" s="90">
        <v>27</v>
      </c>
      <c r="B21" s="90">
        <v>2</v>
      </c>
      <c r="C21" s="2371">
        <v>204</v>
      </c>
      <c r="D21" s="2376" t="s">
        <v>189</v>
      </c>
      <c r="E21" s="821">
        <f>'4市町推移1'!R19</f>
        <v>485587</v>
      </c>
      <c r="F21" s="2381">
        <f>'4市町推移1'!Q19</f>
        <v>487850</v>
      </c>
      <c r="G21" s="2397">
        <f t="shared" si="0"/>
        <v>-2263</v>
      </c>
      <c r="H21" s="2402">
        <f t="shared" si="1"/>
        <v>-0.46387209183150557</v>
      </c>
      <c r="I21" s="2384" t="s">
        <v>19</v>
      </c>
      <c r="J21" s="2387">
        <f>'(参考）R2県推計人口'!E37</f>
        <v>99.96</v>
      </c>
      <c r="K21" s="2392">
        <f t="shared" si="2"/>
        <v>4857.8131252501007</v>
      </c>
    </row>
    <row r="22" spans="1:11">
      <c r="A22" s="90">
        <v>28</v>
      </c>
      <c r="B22" s="90">
        <v>10</v>
      </c>
      <c r="C22" s="2371">
        <v>205</v>
      </c>
      <c r="D22" s="2376" t="s">
        <v>190</v>
      </c>
      <c r="E22" s="821">
        <f>'4市町推移1'!R20</f>
        <v>41236</v>
      </c>
      <c r="F22" s="2381">
        <f>'4市町推移1'!Q20</f>
        <v>44258</v>
      </c>
      <c r="G22" s="2397">
        <f t="shared" si="0"/>
        <v>-3022</v>
      </c>
      <c r="H22" s="2402">
        <f t="shared" si="1"/>
        <v>-6.8281440643499476</v>
      </c>
      <c r="I22" s="2384"/>
      <c r="J22" s="2387">
        <f>'(参考）R2県推計人口'!E38</f>
        <v>182.38</v>
      </c>
      <c r="K22" s="2392">
        <f t="shared" si="2"/>
        <v>226.09935299923237</v>
      </c>
    </row>
    <row r="23" spans="1:11">
      <c r="A23" s="90">
        <v>29</v>
      </c>
      <c r="B23" s="90">
        <v>2</v>
      </c>
      <c r="C23" s="2371">
        <v>206</v>
      </c>
      <c r="D23" s="2376" t="s">
        <v>191</v>
      </c>
      <c r="E23" s="821">
        <f>'4市町推移1'!R21</f>
        <v>93922</v>
      </c>
      <c r="F23" s="2381">
        <f>'4市町推移1'!Q21</f>
        <v>95350</v>
      </c>
      <c r="G23" s="2397">
        <f t="shared" si="0"/>
        <v>-1428</v>
      </c>
      <c r="H23" s="2402">
        <f t="shared" si="1"/>
        <v>-1.4976402726796016</v>
      </c>
      <c r="I23" s="2384" t="s">
        <v>19</v>
      </c>
      <c r="J23" s="2387">
        <f>'(参考）R2県推計人口'!E39</f>
        <v>18.47</v>
      </c>
      <c r="K23" s="2392">
        <f t="shared" si="2"/>
        <v>5085.1109907958853</v>
      </c>
    </row>
    <row r="24" spans="1:11">
      <c r="A24" s="90">
        <v>30</v>
      </c>
      <c r="B24" s="90">
        <v>3</v>
      </c>
      <c r="C24" s="2371">
        <v>207</v>
      </c>
      <c r="D24" s="2376" t="s">
        <v>192</v>
      </c>
      <c r="E24" s="821">
        <f>'4市町推移1'!R22</f>
        <v>198138</v>
      </c>
      <c r="F24" s="2381">
        <f>'4市町推移1'!Q22</f>
        <v>196883</v>
      </c>
      <c r="G24" s="2397">
        <f t="shared" si="0"/>
        <v>1255</v>
      </c>
      <c r="H24" s="2402">
        <f t="shared" si="1"/>
        <v>0.63743441536343926</v>
      </c>
      <c r="I24" s="2384"/>
      <c r="J24" s="2387">
        <f>'(参考）R2県推計人口'!E40</f>
        <v>25</v>
      </c>
      <c r="K24" s="2392">
        <f t="shared" si="2"/>
        <v>7925.52</v>
      </c>
    </row>
    <row r="25" spans="1:11">
      <c r="A25" s="90">
        <v>31</v>
      </c>
      <c r="B25" s="90">
        <v>7</v>
      </c>
      <c r="C25" s="2371">
        <v>208</v>
      </c>
      <c r="D25" s="2376" t="s">
        <v>193</v>
      </c>
      <c r="E25" s="821">
        <f>'4市町推移1'!R23</f>
        <v>28355</v>
      </c>
      <c r="F25" s="2381">
        <f>'4市町推移1'!Q23</f>
        <v>30129</v>
      </c>
      <c r="G25" s="2397">
        <f t="shared" si="0"/>
        <v>-1774</v>
      </c>
      <c r="H25" s="2402">
        <f t="shared" si="1"/>
        <v>-5.8880148693949348</v>
      </c>
      <c r="I25" s="2384"/>
      <c r="J25" s="2387">
        <f>'(参考）R2県推計人口'!E41</f>
        <v>90.4</v>
      </c>
      <c r="K25" s="2392">
        <f t="shared" si="2"/>
        <v>313.66150442477874</v>
      </c>
    </row>
    <row r="26" spans="1:11">
      <c r="A26" s="90">
        <v>32</v>
      </c>
      <c r="B26" s="90">
        <v>8</v>
      </c>
      <c r="C26" s="2371">
        <v>209</v>
      </c>
      <c r="D26" s="2376" t="s">
        <v>194</v>
      </c>
      <c r="E26" s="821">
        <f>'4市町推移1'!R24</f>
        <v>77489</v>
      </c>
      <c r="F26" s="2381">
        <f>'4市町推移1'!Q24</f>
        <v>82250</v>
      </c>
      <c r="G26" s="2397">
        <f t="shared" si="0"/>
        <v>-4761</v>
      </c>
      <c r="H26" s="2402">
        <f t="shared" si="1"/>
        <v>-5.7884498480243165</v>
      </c>
      <c r="I26" s="2384"/>
      <c r="J26" s="2387">
        <f>'(参考）R2県推計人口'!E42</f>
        <v>697.55</v>
      </c>
      <c r="K26" s="2392">
        <f t="shared" si="2"/>
        <v>111.08737724894273</v>
      </c>
    </row>
    <row r="27" spans="1:11">
      <c r="A27" s="90">
        <v>33</v>
      </c>
      <c r="B27" s="90">
        <v>4</v>
      </c>
      <c r="C27" s="2371">
        <v>210</v>
      </c>
      <c r="D27" s="2376" t="s">
        <v>26</v>
      </c>
      <c r="E27" s="821">
        <f>'4市町推移1'!R25</f>
        <v>260878</v>
      </c>
      <c r="F27" s="2381">
        <f>'4市町推移1'!Q25</f>
        <v>267435</v>
      </c>
      <c r="G27" s="2397">
        <f t="shared" si="0"/>
        <v>-6557</v>
      </c>
      <c r="H27" s="2402">
        <f t="shared" si="1"/>
        <v>-2.4518107203619568</v>
      </c>
      <c r="I27" s="2384"/>
      <c r="J27" s="2387">
        <f>'(参考）R2県推計人口'!E43</f>
        <v>138.47999999999999</v>
      </c>
      <c r="K27" s="2392">
        <f t="shared" si="2"/>
        <v>1883.8677065280185</v>
      </c>
    </row>
    <row r="28" spans="1:11">
      <c r="A28" s="90">
        <v>34</v>
      </c>
      <c r="B28" s="90">
        <v>7</v>
      </c>
      <c r="C28" s="2371">
        <v>212</v>
      </c>
      <c r="D28" s="2376" t="s">
        <v>195</v>
      </c>
      <c r="E28" s="821">
        <f>'4市町推移1'!R26</f>
        <v>45892</v>
      </c>
      <c r="F28" s="2381">
        <f>'4市町推移1'!Q26</f>
        <v>48567</v>
      </c>
      <c r="G28" s="2397">
        <f t="shared" si="0"/>
        <v>-2675</v>
      </c>
      <c r="H28" s="2402">
        <f t="shared" si="1"/>
        <v>-5.5078551279675505</v>
      </c>
      <c r="I28" s="2384"/>
      <c r="J28" s="2387">
        <f>'(参考）R2県推計人口'!E44</f>
        <v>126.85</v>
      </c>
      <c r="K28" s="2392">
        <f t="shared" si="2"/>
        <v>361.78163184864013</v>
      </c>
    </row>
    <row r="29" spans="1:11">
      <c r="A29" s="90">
        <v>35</v>
      </c>
      <c r="B29" s="90">
        <v>5</v>
      </c>
      <c r="C29" s="2371">
        <v>213</v>
      </c>
      <c r="D29" s="2376" t="s">
        <v>196</v>
      </c>
      <c r="E29" s="821">
        <f>'4市町推移1'!R27</f>
        <v>38673</v>
      </c>
      <c r="F29" s="2381">
        <f>'4市町推移1'!Q27</f>
        <v>40866</v>
      </c>
      <c r="G29" s="2397">
        <f t="shared" si="0"/>
        <v>-2193</v>
      </c>
      <c r="H29" s="2402">
        <f t="shared" si="1"/>
        <v>-5.3663191895463225</v>
      </c>
      <c r="I29" s="2384"/>
      <c r="J29" s="2387">
        <f>'(参考）R2県推計人口'!E45</f>
        <v>132.44</v>
      </c>
      <c r="K29" s="2392">
        <f t="shared" si="2"/>
        <v>292.00392630625191</v>
      </c>
    </row>
    <row r="30" spans="1:11">
      <c r="A30" s="90">
        <v>36</v>
      </c>
      <c r="B30" s="90">
        <v>3</v>
      </c>
      <c r="C30" s="2371">
        <v>214</v>
      </c>
      <c r="D30" s="2376" t="s">
        <v>197</v>
      </c>
      <c r="E30" s="821">
        <f>'4市町推移1'!R28</f>
        <v>226432</v>
      </c>
      <c r="F30" s="2381">
        <f>'4市町推移1'!Q28</f>
        <v>224903</v>
      </c>
      <c r="G30" s="2397">
        <f t="shared" si="0"/>
        <v>1529</v>
      </c>
      <c r="H30" s="2402">
        <f t="shared" si="1"/>
        <v>0.67984864586065996</v>
      </c>
      <c r="I30" s="2384" t="s">
        <v>19</v>
      </c>
      <c r="J30" s="2387">
        <f>'(参考）R2県推計人口'!E46</f>
        <v>101.8</v>
      </c>
      <c r="K30" s="2392">
        <f t="shared" si="2"/>
        <v>2224.2829076620824</v>
      </c>
    </row>
    <row r="31" spans="1:11">
      <c r="A31" s="90">
        <v>37</v>
      </c>
      <c r="B31" s="90">
        <v>5</v>
      </c>
      <c r="C31" s="2371">
        <v>215</v>
      </c>
      <c r="D31" s="2376" t="s">
        <v>198</v>
      </c>
      <c r="E31" s="821">
        <f>'4市町推移1'!R29</f>
        <v>75294</v>
      </c>
      <c r="F31" s="2381">
        <f>'4市町推移1'!Q29</f>
        <v>77178</v>
      </c>
      <c r="G31" s="2397">
        <f t="shared" si="0"/>
        <v>-1884</v>
      </c>
      <c r="H31" s="2402">
        <f t="shared" si="1"/>
        <v>-2.441110160926689</v>
      </c>
      <c r="I31" s="2384"/>
      <c r="J31" s="2387">
        <f>'(参考）R2県推計人口'!E47</f>
        <v>176.51</v>
      </c>
      <c r="K31" s="2392">
        <f t="shared" si="2"/>
        <v>426.57073253640021</v>
      </c>
    </row>
    <row r="32" spans="1:11">
      <c r="A32" s="90">
        <v>38</v>
      </c>
      <c r="B32" s="90">
        <v>4</v>
      </c>
      <c r="C32" s="2371">
        <v>216</v>
      </c>
      <c r="D32" s="2376" t="s">
        <v>199</v>
      </c>
      <c r="E32" s="821">
        <f>'4市町推移1'!R30</f>
        <v>87722</v>
      </c>
      <c r="F32" s="2381">
        <f>'4市町推移1'!Q30</f>
        <v>91030</v>
      </c>
      <c r="G32" s="2397">
        <f t="shared" si="0"/>
        <v>-3308</v>
      </c>
      <c r="H32" s="2402">
        <f t="shared" si="1"/>
        <v>-3.6339668241239154</v>
      </c>
      <c r="I32" s="2384"/>
      <c r="J32" s="2387">
        <f>'(参考）R2県推計人口'!E48</f>
        <v>34.380000000000003</v>
      </c>
      <c r="K32" s="2392">
        <f t="shared" si="2"/>
        <v>2551.5415939499708</v>
      </c>
    </row>
    <row r="33" spans="1:11">
      <c r="A33" s="90">
        <v>39</v>
      </c>
      <c r="B33" s="90">
        <v>3</v>
      </c>
      <c r="C33" s="2371">
        <v>217</v>
      </c>
      <c r="D33" s="2376" t="s">
        <v>200</v>
      </c>
      <c r="E33" s="821">
        <f>'4市町推移1'!R31</f>
        <v>152321</v>
      </c>
      <c r="F33" s="2381">
        <f>'4市町推移1'!Q31</f>
        <v>156375</v>
      </c>
      <c r="G33" s="2397">
        <f t="shared" si="0"/>
        <v>-4054</v>
      </c>
      <c r="H33" s="2402">
        <f t="shared" si="1"/>
        <v>-2.5924860111910473</v>
      </c>
      <c r="I33" s="2384"/>
      <c r="J33" s="2387">
        <f>'(参考）R2県推計人口'!E49</f>
        <v>53.44</v>
      </c>
      <c r="K33" s="2392">
        <f t="shared" si="2"/>
        <v>2850.318113772455</v>
      </c>
    </row>
    <row r="34" spans="1:11">
      <c r="A34" s="90">
        <v>40</v>
      </c>
      <c r="B34" s="90">
        <v>5</v>
      </c>
      <c r="C34" s="2371">
        <v>218</v>
      </c>
      <c r="D34" s="2376" t="s">
        <v>201</v>
      </c>
      <c r="E34" s="821">
        <f>'4市町推移1'!R32</f>
        <v>47562</v>
      </c>
      <c r="F34" s="2381">
        <f>'4市町推移1'!Q32</f>
        <v>48580</v>
      </c>
      <c r="G34" s="2397">
        <f t="shared" si="0"/>
        <v>-1018</v>
      </c>
      <c r="H34" s="2402">
        <f t="shared" si="1"/>
        <v>-2.0955125566076576</v>
      </c>
      <c r="I34" s="2384" t="s">
        <v>19</v>
      </c>
      <c r="J34" s="2387">
        <f>'(参考）R2県推計人口'!E50</f>
        <v>92.94</v>
      </c>
      <c r="K34" s="2392">
        <f t="shared" si="2"/>
        <v>511.7495158166559</v>
      </c>
    </row>
    <row r="35" spans="1:11">
      <c r="A35" s="90">
        <v>41</v>
      </c>
      <c r="B35" s="90">
        <v>3</v>
      </c>
      <c r="C35" s="2371">
        <v>219</v>
      </c>
      <c r="D35" s="2376" t="s">
        <v>202</v>
      </c>
      <c r="E35" s="821">
        <f>'4市町推移1'!R33</f>
        <v>109238</v>
      </c>
      <c r="F35" s="2381">
        <f>'4市町推移1'!Q33</f>
        <v>112691</v>
      </c>
      <c r="G35" s="2397">
        <f t="shared" si="0"/>
        <v>-3453</v>
      </c>
      <c r="H35" s="2402">
        <f t="shared" si="1"/>
        <v>-3.0641311196102619</v>
      </c>
      <c r="I35" s="2384"/>
      <c r="J35" s="2387">
        <f>'(参考）R2県推計人口'!E51</f>
        <v>210.32</v>
      </c>
      <c r="K35" s="2392">
        <f t="shared" si="2"/>
        <v>519.38950171167744</v>
      </c>
    </row>
    <row r="36" spans="1:11">
      <c r="A36" s="90">
        <v>42</v>
      </c>
      <c r="B36" s="90">
        <v>5</v>
      </c>
      <c r="C36" s="2371">
        <v>220</v>
      </c>
      <c r="D36" s="2376" t="s">
        <v>203</v>
      </c>
      <c r="E36" s="821">
        <f>'4市町推移1'!R34</f>
        <v>42700</v>
      </c>
      <c r="F36" s="2381">
        <f>'4市町推移1'!Q34</f>
        <v>44313</v>
      </c>
      <c r="G36" s="2397">
        <f t="shared" si="0"/>
        <v>-1613</v>
      </c>
      <c r="H36" s="2402">
        <f t="shared" si="1"/>
        <v>-3.6400153453839734</v>
      </c>
      <c r="I36" s="2384" t="s">
        <v>19</v>
      </c>
      <c r="J36" s="2387">
        <f>'(参考）R2県推計人口'!E52</f>
        <v>150.97999999999999</v>
      </c>
      <c r="K36" s="2392">
        <f t="shared" si="2"/>
        <v>282.81891641276991</v>
      </c>
    </row>
    <row r="37" spans="1:11">
      <c r="A37" s="90">
        <v>43</v>
      </c>
      <c r="B37" s="90">
        <v>9</v>
      </c>
      <c r="C37" s="2371">
        <v>221</v>
      </c>
      <c r="D37" s="2376" t="s">
        <v>204</v>
      </c>
      <c r="E37" s="821">
        <f>'4市町推移1'!R35</f>
        <v>39611</v>
      </c>
      <c r="F37" s="2381">
        <f>'4市町推移1'!Q35</f>
        <v>41490</v>
      </c>
      <c r="G37" s="2397">
        <f t="shared" si="0"/>
        <v>-1879</v>
      </c>
      <c r="H37" s="2402">
        <f t="shared" si="1"/>
        <v>-4.5288021209930109</v>
      </c>
      <c r="I37" s="2384"/>
      <c r="J37" s="2387">
        <f>'(参考）R2県推計人口'!E53</f>
        <v>377.59</v>
      </c>
      <c r="K37" s="2392">
        <f t="shared" si="2"/>
        <v>104.90479091077624</v>
      </c>
    </row>
    <row r="38" spans="1:11">
      <c r="A38" s="90">
        <v>44</v>
      </c>
      <c r="B38" s="90">
        <v>8</v>
      </c>
      <c r="C38" s="2371">
        <v>222</v>
      </c>
      <c r="D38" s="2376" t="s">
        <v>27</v>
      </c>
      <c r="E38" s="821">
        <f>'4市町推移1'!R36</f>
        <v>22129</v>
      </c>
      <c r="F38" s="2381">
        <f>'4市町推移1'!Q36</f>
        <v>24288</v>
      </c>
      <c r="G38" s="2397">
        <f t="shared" si="0"/>
        <v>-2159</v>
      </c>
      <c r="H38" s="2402">
        <f t="shared" si="1"/>
        <v>-8.8891633728590254</v>
      </c>
      <c r="I38" s="2384"/>
      <c r="J38" s="2387">
        <f>'(参考）R2県推計人口'!E54</f>
        <v>422.91</v>
      </c>
      <c r="K38" s="2392">
        <f t="shared" si="2"/>
        <v>52.325553900357043</v>
      </c>
    </row>
    <row r="39" spans="1:11">
      <c r="A39" s="90">
        <v>45</v>
      </c>
      <c r="B39" s="90">
        <v>9</v>
      </c>
      <c r="C39" s="2371">
        <v>223</v>
      </c>
      <c r="D39" s="2376" t="s">
        <v>28</v>
      </c>
      <c r="E39" s="821">
        <f>'4市町推移1'!R37</f>
        <v>61471</v>
      </c>
      <c r="F39" s="2381">
        <f>'4市町推移1'!Q37</f>
        <v>64660</v>
      </c>
      <c r="G39" s="2397">
        <f t="shared" ref="G39:G57" si="6">SUM(E39,-F39)</f>
        <v>-3189</v>
      </c>
      <c r="H39" s="2402">
        <f t="shared" ref="H39:H57" si="7">+G39/F39*100</f>
        <v>-4.931951747602846</v>
      </c>
      <c r="I39" s="2384"/>
      <c r="J39" s="2387">
        <f>'(参考）R2県推計人口'!E55</f>
        <v>493.21</v>
      </c>
      <c r="K39" s="2392">
        <f t="shared" ref="K39:K57" si="8">+E39/J39</f>
        <v>124.63453701263154</v>
      </c>
    </row>
    <row r="40" spans="1:11">
      <c r="A40" s="90">
        <v>46</v>
      </c>
      <c r="B40" s="90">
        <v>10</v>
      </c>
      <c r="C40" s="2371">
        <v>224</v>
      </c>
      <c r="D40" s="2376" t="s">
        <v>29</v>
      </c>
      <c r="E40" s="821">
        <f>'4市町推移1'!R38</f>
        <v>44137</v>
      </c>
      <c r="F40" s="2381">
        <f>'4市町推移1'!Q38</f>
        <v>46912</v>
      </c>
      <c r="G40" s="2397">
        <f t="shared" si="6"/>
        <v>-2775</v>
      </c>
      <c r="H40" s="2402">
        <f t="shared" si="7"/>
        <v>-5.9153308321964531</v>
      </c>
      <c r="I40" s="2384"/>
      <c r="J40" s="2387">
        <f>'(参考）R2県推計人口'!E56</f>
        <v>229.01</v>
      </c>
      <c r="K40" s="2392">
        <f t="shared" si="8"/>
        <v>192.72957512772368</v>
      </c>
    </row>
    <row r="41" spans="1:11">
      <c r="A41" s="90">
        <v>47</v>
      </c>
      <c r="B41" s="90">
        <v>8</v>
      </c>
      <c r="C41" s="2371">
        <v>225</v>
      </c>
      <c r="D41" s="2376" t="s">
        <v>30</v>
      </c>
      <c r="E41" s="821">
        <f>'4市町推移1'!R39</f>
        <v>28989</v>
      </c>
      <c r="F41" s="2381">
        <f>'4市町推移1'!Q39</f>
        <v>30805</v>
      </c>
      <c r="G41" s="2397">
        <f t="shared" si="6"/>
        <v>-1816</v>
      </c>
      <c r="H41" s="2402">
        <f t="shared" si="7"/>
        <v>-5.8951468917383547</v>
      </c>
      <c r="I41" s="2384"/>
      <c r="J41" s="2387">
        <f>'(参考）R2県推計人口'!E57</f>
        <v>403.06</v>
      </c>
      <c r="K41" s="2392">
        <f t="shared" si="8"/>
        <v>71.922294447476801</v>
      </c>
    </row>
    <row r="42" spans="1:11">
      <c r="A42" s="90">
        <v>48</v>
      </c>
      <c r="B42" s="90">
        <v>10</v>
      </c>
      <c r="C42" s="2371">
        <v>226</v>
      </c>
      <c r="D42" s="2376" t="s">
        <v>31</v>
      </c>
      <c r="E42" s="821">
        <f>'4市町推移1'!R40</f>
        <v>41967</v>
      </c>
      <c r="F42" s="2381">
        <f>'4市町推移1'!Q40</f>
        <v>43977</v>
      </c>
      <c r="G42" s="2397">
        <f t="shared" si="6"/>
        <v>-2010</v>
      </c>
      <c r="H42" s="2402">
        <f t="shared" si="7"/>
        <v>-4.5705709802851491</v>
      </c>
      <c r="I42" s="2384"/>
      <c r="J42" s="2387">
        <f>'(参考）R2県推計人口'!E58</f>
        <v>184.32</v>
      </c>
      <c r="K42" s="2392">
        <f t="shared" si="8"/>
        <v>227.685546875</v>
      </c>
    </row>
    <row r="43" spans="1:11" s="140" customFormat="1">
      <c r="A43" s="90">
        <v>49</v>
      </c>
      <c r="B43" s="90">
        <v>7</v>
      </c>
      <c r="C43" s="2371">
        <v>227</v>
      </c>
      <c r="D43" s="2376" t="s">
        <v>32</v>
      </c>
      <c r="E43" s="821">
        <f>'4市町推移1'!R41</f>
        <v>34819</v>
      </c>
      <c r="F43" s="2381">
        <f>'4市町推移1'!Q41</f>
        <v>37773</v>
      </c>
      <c r="G43" s="2397">
        <f t="shared" si="6"/>
        <v>-2954</v>
      </c>
      <c r="H43" s="2402">
        <f t="shared" si="7"/>
        <v>-7.8204008153972406</v>
      </c>
      <c r="I43" s="2384"/>
      <c r="J43" s="2387">
        <f>'(参考）R2県推計人口'!E59</f>
        <v>658.54</v>
      </c>
      <c r="K43" s="2392">
        <f t="shared" si="8"/>
        <v>52.873022139885201</v>
      </c>
    </row>
    <row r="44" spans="1:11">
      <c r="A44" s="90">
        <v>50</v>
      </c>
      <c r="B44" s="90">
        <v>5</v>
      </c>
      <c r="C44" s="2371">
        <v>228</v>
      </c>
      <c r="D44" s="2376" t="s">
        <v>33</v>
      </c>
      <c r="E44" s="821">
        <f>'4市町推移1'!R42</f>
        <v>40645</v>
      </c>
      <c r="F44" s="2381">
        <f>'4市町推移1'!Q42</f>
        <v>40310</v>
      </c>
      <c r="G44" s="2397">
        <f t="shared" si="6"/>
        <v>335</v>
      </c>
      <c r="H44" s="2402">
        <f t="shared" si="7"/>
        <v>0.83105929049863558</v>
      </c>
      <c r="I44" s="2390"/>
      <c r="J44" s="2387">
        <f>'(参考）R2県推計人口'!E60</f>
        <v>157.55000000000001</v>
      </c>
      <c r="K44" s="2392">
        <f t="shared" si="8"/>
        <v>257.98159314503329</v>
      </c>
    </row>
    <row r="45" spans="1:11">
      <c r="A45" s="90">
        <v>51</v>
      </c>
      <c r="B45" s="90">
        <v>7</v>
      </c>
      <c r="C45" s="2371">
        <v>229</v>
      </c>
      <c r="D45" s="2376" t="s">
        <v>34</v>
      </c>
      <c r="E45" s="821">
        <f>'4市町推移1'!R43</f>
        <v>74316</v>
      </c>
      <c r="F45" s="2381">
        <f>'4市町推移1'!Q43</f>
        <v>77419</v>
      </c>
      <c r="G45" s="2397">
        <f t="shared" si="6"/>
        <v>-3103</v>
      </c>
      <c r="H45" s="2402">
        <f t="shared" si="7"/>
        <v>-4.0080600369418358</v>
      </c>
      <c r="I45" s="2384" t="s">
        <v>19</v>
      </c>
      <c r="J45" s="2387">
        <f>'(参考）R2県推計人口'!E61</f>
        <v>210.87</v>
      </c>
      <c r="K45" s="2392">
        <f t="shared" si="8"/>
        <v>352.42566510172145</v>
      </c>
    </row>
    <row r="46" spans="1:11">
      <c r="A46" s="90">
        <v>52</v>
      </c>
      <c r="B46" s="90">
        <v>3</v>
      </c>
      <c r="C46" s="2371">
        <v>301</v>
      </c>
      <c r="D46" s="2376" t="s">
        <v>35</v>
      </c>
      <c r="E46" s="821">
        <f>'4市町推移1'!R44</f>
        <v>29680</v>
      </c>
      <c r="F46" s="2381">
        <f>'4市町推移1'!Q44</f>
        <v>30838</v>
      </c>
      <c r="G46" s="2397">
        <f t="shared" si="6"/>
        <v>-1158</v>
      </c>
      <c r="H46" s="2402">
        <f t="shared" si="7"/>
        <v>-3.7551073351060378</v>
      </c>
      <c r="I46" s="2384"/>
      <c r="J46" s="2387">
        <f>'(参考）R2県推計人口'!E62</f>
        <v>90.33</v>
      </c>
      <c r="K46" s="2392">
        <f t="shared" si="8"/>
        <v>328.57301007417249</v>
      </c>
    </row>
    <row r="47" spans="1:11">
      <c r="A47" s="90">
        <v>53</v>
      </c>
      <c r="B47" s="90">
        <v>5</v>
      </c>
      <c r="C47" s="2371">
        <v>365</v>
      </c>
      <c r="D47" s="2376" t="s">
        <v>36</v>
      </c>
      <c r="E47" s="821">
        <f>'4市町推移1'!R45</f>
        <v>19261</v>
      </c>
      <c r="F47" s="2381">
        <f>'4市町推移1'!Q45</f>
        <v>21200</v>
      </c>
      <c r="G47" s="2397">
        <f t="shared" si="6"/>
        <v>-1939</v>
      </c>
      <c r="H47" s="2402">
        <f t="shared" si="7"/>
        <v>-9.1462264150943398</v>
      </c>
      <c r="I47" s="2384"/>
      <c r="J47" s="2387">
        <f>'(参考）R2県推計人口'!E63</f>
        <v>185.19</v>
      </c>
      <c r="K47" s="2392">
        <f t="shared" si="8"/>
        <v>104.00669582590852</v>
      </c>
    </row>
    <row r="48" spans="1:11">
      <c r="A48" s="90">
        <v>54</v>
      </c>
      <c r="B48" s="90">
        <v>4</v>
      </c>
      <c r="C48" s="2371">
        <v>381</v>
      </c>
      <c r="D48" s="2376" t="s">
        <v>37</v>
      </c>
      <c r="E48" s="821">
        <f>'4市町推移1'!R46</f>
        <v>30268</v>
      </c>
      <c r="F48" s="2381">
        <f>'4市町推移1'!Q46</f>
        <v>31020</v>
      </c>
      <c r="G48" s="2397">
        <f t="shared" si="6"/>
        <v>-752</v>
      </c>
      <c r="H48" s="2402">
        <f t="shared" si="7"/>
        <v>-2.4242424242424243</v>
      </c>
      <c r="I48" s="2384"/>
      <c r="J48" s="2387">
        <f>'(参考）R2県推計人口'!E64</f>
        <v>34.92</v>
      </c>
      <c r="K48" s="2392">
        <f t="shared" si="8"/>
        <v>866.78121420389459</v>
      </c>
    </row>
    <row r="49" spans="1:11">
      <c r="A49" s="90">
        <v>55</v>
      </c>
      <c r="B49" s="90">
        <v>4</v>
      </c>
      <c r="C49" s="2371">
        <v>382</v>
      </c>
      <c r="D49" s="2376" t="s">
        <v>38</v>
      </c>
      <c r="E49" s="821">
        <f>'4市町推移1'!R47</f>
        <v>33604</v>
      </c>
      <c r="F49" s="2381">
        <f>'4市町推移1'!Q47</f>
        <v>33739</v>
      </c>
      <c r="G49" s="2397">
        <f t="shared" si="6"/>
        <v>-135</v>
      </c>
      <c r="H49" s="2402">
        <f t="shared" si="7"/>
        <v>-0.40013041287530748</v>
      </c>
      <c r="I49" s="2384"/>
      <c r="J49" s="2387">
        <f>'(参考）R2県推計人口'!E65</f>
        <v>9.1300000000000008</v>
      </c>
      <c r="K49" s="2392">
        <f t="shared" si="8"/>
        <v>3680.613362541073</v>
      </c>
    </row>
    <row r="50" spans="1:11">
      <c r="A50" s="90">
        <v>56</v>
      </c>
      <c r="B50" s="90">
        <v>6</v>
      </c>
      <c r="C50" s="2371">
        <v>442</v>
      </c>
      <c r="D50" s="2376" t="s">
        <v>39</v>
      </c>
      <c r="E50" s="821">
        <f>'4市町推移1'!R48</f>
        <v>11231</v>
      </c>
      <c r="F50" s="2381">
        <f>'4市町推移1'!Q48</f>
        <v>12300</v>
      </c>
      <c r="G50" s="2397">
        <f t="shared" si="6"/>
        <v>-1069</v>
      </c>
      <c r="H50" s="2402">
        <f t="shared" si="7"/>
        <v>-8.691056910569106</v>
      </c>
      <c r="I50" s="2384"/>
      <c r="J50" s="2387">
        <f>'(参考）R2県推計人口'!E66</f>
        <v>82.67</v>
      </c>
      <c r="K50" s="2392">
        <f t="shared" si="8"/>
        <v>135.85339300834644</v>
      </c>
    </row>
    <row r="51" spans="1:11">
      <c r="A51" s="90">
        <v>57</v>
      </c>
      <c r="B51" s="90">
        <v>6</v>
      </c>
      <c r="C51" s="2371">
        <v>443</v>
      </c>
      <c r="D51" s="2376" t="s">
        <v>40</v>
      </c>
      <c r="E51" s="821">
        <f>'4市町推移1'!R49</f>
        <v>19377</v>
      </c>
      <c r="F51" s="2381">
        <f>'4市町推移1'!Q49</f>
        <v>19738</v>
      </c>
      <c r="G51" s="2397">
        <f t="shared" si="6"/>
        <v>-361</v>
      </c>
      <c r="H51" s="2402">
        <f t="shared" si="7"/>
        <v>-1.8289593677170941</v>
      </c>
      <c r="I51" s="2384"/>
      <c r="J51" s="2387">
        <f>'(参考）R2県推計人口'!E67</f>
        <v>45.79</v>
      </c>
      <c r="K51" s="2392">
        <f t="shared" si="8"/>
        <v>423.17099803450537</v>
      </c>
    </row>
    <row r="52" spans="1:11">
      <c r="A52" s="90">
        <v>58</v>
      </c>
      <c r="B52" s="90">
        <v>6</v>
      </c>
      <c r="C52" s="2371">
        <v>446</v>
      </c>
      <c r="D52" s="2376" t="s">
        <v>41</v>
      </c>
      <c r="E52" s="821">
        <f>'4市町推移1'!R50</f>
        <v>10616</v>
      </c>
      <c r="F52" s="2381">
        <f>'4市町推移1'!Q50</f>
        <v>11452</v>
      </c>
      <c r="G52" s="2397">
        <f t="shared" si="6"/>
        <v>-836</v>
      </c>
      <c r="H52" s="2402">
        <f t="shared" si="7"/>
        <v>-7.3000349283967871</v>
      </c>
      <c r="I52" s="2384"/>
      <c r="J52" s="2387">
        <f>'(参考）R2県推計人口'!E68</f>
        <v>202.23</v>
      </c>
      <c r="K52" s="2392">
        <f t="shared" si="8"/>
        <v>52.494684270385207</v>
      </c>
    </row>
    <row r="53" spans="1:11">
      <c r="A53" s="90">
        <v>59</v>
      </c>
      <c r="B53" s="90">
        <v>7</v>
      </c>
      <c r="C53" s="2371">
        <v>464</v>
      </c>
      <c r="D53" s="2376" t="s">
        <v>42</v>
      </c>
      <c r="E53" s="821">
        <f>'4市町推移1'!R51</f>
        <v>33477</v>
      </c>
      <c r="F53" s="2381">
        <f>'4市町推移1'!Q51</f>
        <v>33690</v>
      </c>
      <c r="G53" s="2397">
        <f t="shared" si="6"/>
        <v>-213</v>
      </c>
      <c r="H53" s="2402">
        <f t="shared" si="7"/>
        <v>-0.63223508459483535</v>
      </c>
      <c r="I53" s="2384" t="s">
        <v>19</v>
      </c>
      <c r="J53" s="2387">
        <f>'(参考）R2県推計人口'!E69</f>
        <v>22.61</v>
      </c>
      <c r="K53" s="2392">
        <f t="shared" si="8"/>
        <v>1480.6280406899602</v>
      </c>
    </row>
    <row r="54" spans="1:11">
      <c r="A54" s="90">
        <v>60</v>
      </c>
      <c r="B54" s="90">
        <v>7</v>
      </c>
      <c r="C54" s="2371">
        <v>481</v>
      </c>
      <c r="D54" s="2376" t="s">
        <v>43</v>
      </c>
      <c r="E54" s="821">
        <f>'4市町推移1'!R52</f>
        <v>13879</v>
      </c>
      <c r="F54" s="2381">
        <f>'4市町推移1'!Q52</f>
        <v>15224</v>
      </c>
      <c r="G54" s="2397">
        <f t="shared" si="6"/>
        <v>-1345</v>
      </c>
      <c r="H54" s="2402">
        <f t="shared" si="7"/>
        <v>-8.834734629532317</v>
      </c>
      <c r="I54" s="2384"/>
      <c r="J54" s="2387">
        <f>'(参考）R2県推計人口'!E70</f>
        <v>150.26</v>
      </c>
      <c r="K54" s="2392">
        <f t="shared" si="8"/>
        <v>92.36656462132305</v>
      </c>
    </row>
    <row r="55" spans="1:11">
      <c r="A55" s="90">
        <v>61</v>
      </c>
      <c r="B55" s="90">
        <v>7</v>
      </c>
      <c r="C55" s="2371">
        <v>501</v>
      </c>
      <c r="D55" s="2376" t="s">
        <v>44</v>
      </c>
      <c r="E55" s="821">
        <f>'4市町推移1'!R53</f>
        <v>15863</v>
      </c>
      <c r="F55" s="2381">
        <f>'4市町推移1'!Q53</f>
        <v>17510</v>
      </c>
      <c r="G55" s="2397">
        <f t="shared" si="6"/>
        <v>-1647</v>
      </c>
      <c r="H55" s="2402">
        <f t="shared" si="7"/>
        <v>-9.4060536836093664</v>
      </c>
      <c r="I55" s="2384"/>
      <c r="J55" s="2387">
        <f>'(参考）R2県推計人口'!E71</f>
        <v>307.44</v>
      </c>
      <c r="K55" s="2392">
        <f t="shared" si="8"/>
        <v>51.597059588862869</v>
      </c>
    </row>
    <row r="56" spans="1:11">
      <c r="A56" s="90">
        <v>62</v>
      </c>
      <c r="B56" s="90">
        <v>8</v>
      </c>
      <c r="C56" s="2371">
        <v>585</v>
      </c>
      <c r="D56" s="2376" t="s">
        <v>45</v>
      </c>
      <c r="E56" s="821">
        <f>'4市町推移1'!R54</f>
        <v>16064</v>
      </c>
      <c r="F56" s="2381">
        <f>'4市町推移1'!Q54</f>
        <v>18070</v>
      </c>
      <c r="G56" s="2397">
        <f t="shared" si="6"/>
        <v>-2006</v>
      </c>
      <c r="H56" s="2402">
        <f t="shared" si="7"/>
        <v>-11.101272827891533</v>
      </c>
      <c r="I56" s="2384"/>
      <c r="J56" s="2387">
        <f>'(参考）R2県推計人口'!E72</f>
        <v>368.77</v>
      </c>
      <c r="K56" s="2392">
        <f t="shared" si="8"/>
        <v>43.561027198524826</v>
      </c>
    </row>
    <row r="57" spans="1:11">
      <c r="A57" s="90">
        <v>63</v>
      </c>
      <c r="B57" s="90">
        <v>8</v>
      </c>
      <c r="C57" s="2373">
        <v>586</v>
      </c>
      <c r="D57" s="2377" t="s">
        <v>46</v>
      </c>
      <c r="E57" s="2375">
        <f>'4市町推移1'!R55</f>
        <v>13318</v>
      </c>
      <c r="F57" s="2383">
        <f>'4市町推移1'!Q55</f>
        <v>14819</v>
      </c>
      <c r="G57" s="2399">
        <f t="shared" si="6"/>
        <v>-1501</v>
      </c>
      <c r="H57" s="2404">
        <f t="shared" si="7"/>
        <v>-10.128888588973615</v>
      </c>
      <c r="I57" s="2388"/>
      <c r="J57" s="2389">
        <f>'(参考）R2県推計人口'!E73</f>
        <v>241.01</v>
      </c>
      <c r="K57" s="2394">
        <f t="shared" si="8"/>
        <v>55.25911787892619</v>
      </c>
    </row>
    <row r="58" spans="1:11">
      <c r="C58" s="90"/>
      <c r="D58" s="137"/>
      <c r="E58" s="139"/>
      <c r="F58" s="271"/>
      <c r="G58" s="269"/>
      <c r="H58" s="270"/>
      <c r="I58" s="136"/>
      <c r="J58" s="138"/>
      <c r="K58" s="271"/>
    </row>
    <row r="59" spans="1:11">
      <c r="C59" s="141"/>
      <c r="D59" s="272"/>
      <c r="E59" s="142"/>
    </row>
    <row r="60" spans="1:11">
      <c r="C60" s="143"/>
      <c r="E60" s="142"/>
      <c r="I60" s="144"/>
    </row>
    <row r="61" spans="1:11">
      <c r="C61" s="139"/>
      <c r="E61" s="142"/>
      <c r="I61" s="136"/>
    </row>
    <row r="62" spans="1:11">
      <c r="C62" s="139"/>
      <c r="E62" s="142"/>
      <c r="I62" s="136"/>
    </row>
    <row r="73" spans="4:8">
      <c r="E73" s="90">
        <v>27</v>
      </c>
      <c r="F73" s="90">
        <v>22</v>
      </c>
      <c r="G73" s="90"/>
      <c r="H73" s="90"/>
    </row>
    <row r="74" spans="4:8">
      <c r="E74" s="90" t="s">
        <v>0</v>
      </c>
      <c r="G74" s="145" t="s">
        <v>64</v>
      </c>
      <c r="H74" s="146" t="s">
        <v>65</v>
      </c>
    </row>
    <row r="75" spans="4:8">
      <c r="D75" s="137" t="str">
        <f>+D8</f>
        <v>神戸市</v>
      </c>
      <c r="E75" s="137">
        <f>+E8</f>
        <v>1525152</v>
      </c>
      <c r="F75" s="137">
        <f>+F8</f>
        <v>1537272</v>
      </c>
      <c r="G75" s="286">
        <f>+G8</f>
        <v>-12120</v>
      </c>
      <c r="H75" s="287">
        <f>+H8</f>
        <v>-0.78840959830140667</v>
      </c>
    </row>
    <row r="76" spans="4:8">
      <c r="D76" s="137" t="s">
        <v>206</v>
      </c>
      <c r="E76" s="137">
        <v>249412</v>
      </c>
      <c r="F76" s="137">
        <v>243637</v>
      </c>
      <c r="G76" s="286">
        <v>5775</v>
      </c>
      <c r="H76" s="287">
        <v>2.3703296297360414</v>
      </c>
    </row>
    <row r="77" spans="4:8">
      <c r="D77" s="137" t="s">
        <v>207</v>
      </c>
      <c r="E77" s="137">
        <v>227003</v>
      </c>
      <c r="F77" s="137">
        <v>225945</v>
      </c>
      <c r="G77" s="286">
        <v>1058</v>
      </c>
      <c r="H77" s="287">
        <v>0.46825554891677179</v>
      </c>
    </row>
    <row r="78" spans="4:8">
      <c r="D78" s="137" t="s">
        <v>25</v>
      </c>
      <c r="E78" s="137">
        <v>220501</v>
      </c>
      <c r="F78" s="137">
        <v>222729</v>
      </c>
      <c r="G78" s="286">
        <v>-2228</v>
      </c>
      <c r="H78" s="287">
        <v>-1.0003187730380867</v>
      </c>
    </row>
    <row r="79" spans="4:8">
      <c r="D79" s="137" t="s">
        <v>20</v>
      </c>
      <c r="E79" s="137">
        <v>210507</v>
      </c>
      <c r="F79" s="137">
        <v>206037</v>
      </c>
      <c r="G79" s="286">
        <v>4470</v>
      </c>
      <c r="H79" s="287">
        <v>2.169513242767076</v>
      </c>
    </row>
    <row r="80" spans="4:8">
      <c r="D80" s="137" t="s">
        <v>24</v>
      </c>
      <c r="E80" s="137">
        <v>167547</v>
      </c>
      <c r="F80" s="137">
        <v>171628</v>
      </c>
      <c r="G80" s="286">
        <v>-4081</v>
      </c>
      <c r="H80" s="287">
        <v>-2.3778171393945042</v>
      </c>
    </row>
    <row r="81" spans="4:8">
      <c r="D81" s="137" t="s">
        <v>208</v>
      </c>
      <c r="E81" s="137">
        <v>133499</v>
      </c>
      <c r="F81" s="137">
        <v>128050</v>
      </c>
      <c r="G81" s="286">
        <v>5449</v>
      </c>
      <c r="H81" s="287">
        <v>4.255368996485748</v>
      </c>
    </row>
    <row r="82" spans="4:8">
      <c r="D82" s="137" t="s">
        <v>21</v>
      </c>
      <c r="E82" s="137">
        <v>126388</v>
      </c>
      <c r="F82" s="137">
        <v>116591</v>
      </c>
      <c r="G82" s="286">
        <v>9797</v>
      </c>
      <c r="H82" s="287">
        <v>8.4028784383014123</v>
      </c>
    </row>
    <row r="83" spans="4:8">
      <c r="D83" s="137" t="s">
        <v>22</v>
      </c>
      <c r="E83" s="137">
        <v>108339</v>
      </c>
      <c r="F83" s="137">
        <v>106985</v>
      </c>
      <c r="G83" s="286">
        <v>1354</v>
      </c>
      <c r="H83" s="287">
        <v>1.2655979810253772</v>
      </c>
    </row>
    <row r="84" spans="4:8">
      <c r="D84" s="137" t="s">
        <v>23</v>
      </c>
      <c r="E84" s="137">
        <v>101677</v>
      </c>
      <c r="F84" s="137">
        <v>103791</v>
      </c>
      <c r="G84" s="286">
        <v>-2114</v>
      </c>
      <c r="H84" s="287">
        <v>-2.0367854630941027</v>
      </c>
    </row>
    <row r="85" spans="4:8">
      <c r="D85" s="137" t="s">
        <v>95</v>
      </c>
      <c r="E85" s="137">
        <v>536338</v>
      </c>
      <c r="F85" s="137">
        <v>536232</v>
      </c>
      <c r="G85" s="286">
        <v>106</v>
      </c>
      <c r="H85" s="287">
        <v>1.976756329349983E-2</v>
      </c>
    </row>
    <row r="86" spans="4:8">
      <c r="D86" s="137" t="s">
        <v>87</v>
      </c>
      <c r="E86" s="137">
        <v>482790</v>
      </c>
      <c r="F86" s="137">
        <v>465337</v>
      </c>
      <c r="G86" s="286">
        <v>17453</v>
      </c>
      <c r="H86" s="287">
        <v>3.7506151455826635</v>
      </c>
    </row>
    <row r="87" spans="4:8">
      <c r="D87" s="137" t="s">
        <v>96</v>
      </c>
      <c r="E87" s="137">
        <v>453608</v>
      </c>
      <c r="F87" s="137">
        <v>462647</v>
      </c>
      <c r="G87" s="286">
        <v>-9039</v>
      </c>
      <c r="H87" s="287">
        <v>-1.9537574003505913</v>
      </c>
    </row>
    <row r="88" spans="4:8">
      <c r="D88" s="137" t="s">
        <v>97</v>
      </c>
      <c r="E88" s="137">
        <v>290988</v>
      </c>
      <c r="F88" s="137">
        <v>291027</v>
      </c>
      <c r="G88" s="286">
        <v>-39</v>
      </c>
      <c r="H88" s="287">
        <v>-1.3400818480759517E-2</v>
      </c>
    </row>
    <row r="89" spans="4:8">
      <c r="D89" s="137" t="s">
        <v>26</v>
      </c>
      <c r="E89" s="137">
        <v>266865</v>
      </c>
      <c r="F89" s="137">
        <v>267100</v>
      </c>
      <c r="G89" s="286">
        <v>-235</v>
      </c>
      <c r="H89" s="287">
        <v>-8.7982029202545858E-2</v>
      </c>
    </row>
    <row r="90" spans="4:8">
      <c r="D90" s="137" t="s">
        <v>89</v>
      </c>
      <c r="E90" s="137">
        <v>225587</v>
      </c>
      <c r="F90" s="137">
        <v>219862</v>
      </c>
      <c r="G90" s="286">
        <v>5725</v>
      </c>
      <c r="H90" s="287">
        <v>2.6039060865451966</v>
      </c>
    </row>
    <row r="91" spans="4:8">
      <c r="D91" s="137" t="s">
        <v>99</v>
      </c>
      <c r="E91" s="137">
        <v>196160</v>
      </c>
      <c r="F91" s="137">
        <v>192250</v>
      </c>
      <c r="G91" s="286">
        <v>3910</v>
      </c>
      <c r="H91" s="287">
        <v>2.0338101430429125</v>
      </c>
    </row>
    <row r="92" spans="4:8">
      <c r="D92" s="137" t="s">
        <v>106</v>
      </c>
      <c r="E92" s="137">
        <v>156476</v>
      </c>
      <c r="F92" s="137">
        <v>157668</v>
      </c>
      <c r="G92" s="286">
        <v>-1192</v>
      </c>
      <c r="H92" s="287">
        <v>-0.75601897658370754</v>
      </c>
    </row>
    <row r="93" spans="4:8">
      <c r="D93" s="137" t="s">
        <v>107</v>
      </c>
      <c r="E93" s="137">
        <v>114220</v>
      </c>
      <c r="F93" s="137">
        <v>113572</v>
      </c>
      <c r="G93" s="286">
        <v>648</v>
      </c>
      <c r="H93" s="287">
        <v>0.5705631669777762</v>
      </c>
    </row>
    <row r="94" spans="4:8">
      <c r="D94" s="137" t="s">
        <v>105</v>
      </c>
      <c r="E94" s="137">
        <v>93927</v>
      </c>
      <c r="F94" s="137">
        <v>94813</v>
      </c>
      <c r="G94" s="286">
        <v>-886</v>
      </c>
      <c r="H94" s="287">
        <v>-0.93447101135920185</v>
      </c>
    </row>
    <row r="95" spans="4:8">
      <c r="D95" s="137" t="s">
        <v>88</v>
      </c>
      <c r="E95" s="137">
        <v>93206</v>
      </c>
      <c r="F95" s="137">
        <v>90590</v>
      </c>
      <c r="G95" s="286">
        <v>2616</v>
      </c>
      <c r="H95" s="287">
        <v>2.8877359531957172</v>
      </c>
    </row>
    <row r="96" spans="4:8">
      <c r="D96" s="137" t="s">
        <v>101</v>
      </c>
      <c r="E96" s="137">
        <v>85607</v>
      </c>
      <c r="F96" s="137">
        <v>89208</v>
      </c>
      <c r="G96" s="286">
        <v>-3601</v>
      </c>
      <c r="H96" s="287">
        <v>-4.0366334857860275</v>
      </c>
    </row>
    <row r="97" spans="4:8">
      <c r="D97" s="137" t="s">
        <v>104</v>
      </c>
      <c r="E97" s="137">
        <v>81038</v>
      </c>
      <c r="F97" s="137">
        <v>84361</v>
      </c>
      <c r="G97" s="286">
        <v>-3323</v>
      </c>
      <c r="H97" s="287">
        <v>-3.9390239565676084</v>
      </c>
    </row>
    <row r="98" spans="4:8">
      <c r="D98" s="137" t="s">
        <v>92</v>
      </c>
      <c r="E98" s="137">
        <v>80541</v>
      </c>
      <c r="F98" s="137">
        <v>81561</v>
      </c>
      <c r="G98" s="286">
        <v>-1020</v>
      </c>
      <c r="H98" s="287">
        <v>-1.2505977121418326</v>
      </c>
    </row>
    <row r="99" spans="4:8">
      <c r="D99" s="137" t="s">
        <v>209</v>
      </c>
      <c r="E99" s="137">
        <v>67780</v>
      </c>
      <c r="F99" s="137">
        <v>70810</v>
      </c>
      <c r="G99" s="286">
        <v>-3030</v>
      </c>
      <c r="H99" s="287">
        <v>-4.2790566304194328</v>
      </c>
    </row>
    <row r="100" spans="4:8">
      <c r="D100" s="137" t="s">
        <v>102</v>
      </c>
      <c r="E100" s="137">
        <v>50534</v>
      </c>
      <c r="F100" s="137">
        <v>51794</v>
      </c>
      <c r="G100" s="286">
        <v>-1260</v>
      </c>
      <c r="H100" s="287">
        <v>-2.4327142140016216</v>
      </c>
    </row>
    <row r="101" spans="4:8">
      <c r="D101" s="137" t="s">
        <v>210</v>
      </c>
      <c r="E101" s="137">
        <v>49853</v>
      </c>
      <c r="F101" s="137">
        <v>52283</v>
      </c>
      <c r="G101" s="286">
        <v>-2430</v>
      </c>
      <c r="H101" s="287">
        <v>-4.6477822619207005</v>
      </c>
    </row>
    <row r="102" spans="4:8">
      <c r="D102" s="137" t="s">
        <v>90</v>
      </c>
      <c r="E102" s="137">
        <v>49685</v>
      </c>
      <c r="F102" s="137">
        <v>49761</v>
      </c>
      <c r="G102" s="286">
        <v>-76</v>
      </c>
      <c r="H102" s="287">
        <v>-0.15273004963726614</v>
      </c>
    </row>
    <row r="103" spans="4:8">
      <c r="D103" s="137" t="s">
        <v>91</v>
      </c>
      <c r="E103" s="137">
        <v>48022</v>
      </c>
      <c r="F103" s="137">
        <v>49396</v>
      </c>
      <c r="G103" s="286">
        <v>-1374</v>
      </c>
      <c r="H103" s="287">
        <v>-2.781601749129484</v>
      </c>
    </row>
    <row r="104" spans="4:8">
      <c r="D104" s="137" t="s">
        <v>98</v>
      </c>
      <c r="E104" s="137">
        <v>47271</v>
      </c>
      <c r="F104" s="137">
        <v>50030</v>
      </c>
      <c r="G104" s="286">
        <v>-2759</v>
      </c>
      <c r="H104" s="287">
        <v>-5.514691185288827</v>
      </c>
    </row>
    <row r="105" spans="4:8">
      <c r="D105" s="137" t="s">
        <v>211</v>
      </c>
      <c r="E105" s="137">
        <v>46465</v>
      </c>
      <c r="F105" s="137">
        <v>49078</v>
      </c>
      <c r="G105" s="286">
        <v>-2613</v>
      </c>
      <c r="H105" s="287">
        <v>-5.3241778393577572</v>
      </c>
    </row>
    <row r="106" spans="4:8">
      <c r="D106" s="137" t="s">
        <v>108</v>
      </c>
      <c r="E106" s="137">
        <v>43268</v>
      </c>
      <c r="F106" s="137">
        <v>45245</v>
      </c>
      <c r="G106" s="286">
        <v>-1977</v>
      </c>
      <c r="H106" s="287">
        <v>-4.369543595977456</v>
      </c>
    </row>
    <row r="107" spans="4:8">
      <c r="D107" s="137" t="s">
        <v>103</v>
      </c>
      <c r="E107" s="137">
        <v>42812</v>
      </c>
      <c r="F107" s="137">
        <v>43953</v>
      </c>
      <c r="G107" s="286">
        <v>-1141</v>
      </c>
      <c r="H107" s="287">
        <v>-2.5959547698678134</v>
      </c>
    </row>
    <row r="108" spans="4:8">
      <c r="D108" s="137" t="s">
        <v>212</v>
      </c>
      <c r="E108" s="137">
        <v>40945</v>
      </c>
      <c r="F108" s="137">
        <v>43302</v>
      </c>
      <c r="G108" s="286">
        <v>-2357</v>
      </c>
      <c r="H108" s="287">
        <v>-5.4431665973858019</v>
      </c>
    </row>
    <row r="109" spans="4:8">
      <c r="D109" s="137" t="s">
        <v>213</v>
      </c>
      <c r="E109" s="137">
        <v>40191</v>
      </c>
      <c r="F109" s="137">
        <v>39970</v>
      </c>
      <c r="G109" s="286">
        <v>221</v>
      </c>
      <c r="H109" s="287">
        <v>0.55291468601451088</v>
      </c>
    </row>
    <row r="110" spans="4:8">
      <c r="D110" s="137" t="s">
        <v>42</v>
      </c>
      <c r="E110" s="137">
        <v>33439</v>
      </c>
      <c r="F110" s="137">
        <v>32555</v>
      </c>
      <c r="G110" s="286">
        <v>884</v>
      </c>
      <c r="H110" s="287">
        <v>2.7154046997389032</v>
      </c>
    </row>
    <row r="111" spans="4:8">
      <c r="D111" s="137" t="s">
        <v>38</v>
      </c>
      <c r="E111" s="137">
        <v>33192</v>
      </c>
      <c r="F111" s="137">
        <v>33545</v>
      </c>
      <c r="G111" s="286">
        <v>-353</v>
      </c>
      <c r="H111" s="287">
        <v>-1.0523177820837681</v>
      </c>
    </row>
    <row r="112" spans="4:8">
      <c r="D112" s="137" t="s">
        <v>214</v>
      </c>
      <c r="E112" s="137">
        <v>32819</v>
      </c>
      <c r="F112" s="137">
        <v>34791</v>
      </c>
      <c r="G112" s="286">
        <v>-1972</v>
      </c>
      <c r="H112" s="287">
        <v>-5.6681325630191717</v>
      </c>
    </row>
    <row r="113" spans="4:8">
      <c r="D113" s="137" t="s">
        <v>35</v>
      </c>
      <c r="E113" s="137">
        <v>31748</v>
      </c>
      <c r="F113" s="137">
        <v>30021</v>
      </c>
      <c r="G113" s="286">
        <v>1727</v>
      </c>
      <c r="H113" s="287">
        <v>5.7526398187935115</v>
      </c>
    </row>
    <row r="114" spans="4:8">
      <c r="D114" s="137" t="s">
        <v>100</v>
      </c>
      <c r="E114" s="137">
        <v>31171</v>
      </c>
      <c r="F114" s="137">
        <v>32475</v>
      </c>
      <c r="G114" s="286">
        <v>-1304</v>
      </c>
      <c r="H114" s="287">
        <v>-4.0153964588144726</v>
      </c>
    </row>
    <row r="115" spans="4:8">
      <c r="D115" s="137" t="s">
        <v>37</v>
      </c>
      <c r="E115" s="137">
        <v>31036</v>
      </c>
      <c r="F115" s="137">
        <v>31944</v>
      </c>
      <c r="G115" s="286">
        <v>-908</v>
      </c>
      <c r="H115" s="287">
        <v>-2.8424743300776356</v>
      </c>
    </row>
    <row r="116" spans="4:8">
      <c r="D116" s="137" t="s">
        <v>215</v>
      </c>
      <c r="E116" s="137">
        <v>26509</v>
      </c>
      <c r="F116" s="137">
        <v>28306</v>
      </c>
      <c r="G116" s="286">
        <v>-1797</v>
      </c>
      <c r="H116" s="287">
        <v>-6.3484773546244613</v>
      </c>
    </row>
    <row r="117" spans="4:8">
      <c r="D117" s="137" t="s">
        <v>216</v>
      </c>
      <c r="E117" s="137">
        <v>23110</v>
      </c>
      <c r="F117" s="137">
        <v>24304</v>
      </c>
      <c r="G117" s="286">
        <v>-1194</v>
      </c>
      <c r="H117" s="287">
        <v>-4.9127715602369983</v>
      </c>
    </row>
    <row r="118" spans="4:8">
      <c r="D118" s="137" t="s">
        <v>40</v>
      </c>
      <c r="E118" s="137">
        <v>19829</v>
      </c>
      <c r="F118" s="137">
        <v>20669</v>
      </c>
      <c r="G118" s="286">
        <v>-840</v>
      </c>
      <c r="H118" s="287">
        <v>-4.0640572838550488</v>
      </c>
    </row>
    <row r="119" spans="4:8">
      <c r="D119" s="137" t="s">
        <v>217</v>
      </c>
      <c r="E119" s="137">
        <v>19697</v>
      </c>
      <c r="F119" s="137">
        <v>21439</v>
      </c>
      <c r="G119" s="286">
        <v>-1742</v>
      </c>
      <c r="H119" s="287">
        <v>-8.1253789822286482</v>
      </c>
    </row>
    <row r="120" spans="4:8">
      <c r="D120" s="137" t="s">
        <v>44</v>
      </c>
      <c r="E120" s="137">
        <v>19273</v>
      </c>
      <c r="F120" s="137">
        <v>21012</v>
      </c>
      <c r="G120" s="286">
        <v>-1739</v>
      </c>
      <c r="H120" s="287">
        <v>-8.2762231106034641</v>
      </c>
    </row>
    <row r="121" spans="4:8">
      <c r="D121" s="137" t="s">
        <v>43</v>
      </c>
      <c r="E121" s="137">
        <v>16634</v>
      </c>
      <c r="F121" s="137">
        <v>17603</v>
      </c>
      <c r="G121" s="286">
        <v>-969</v>
      </c>
      <c r="H121" s="287">
        <v>-5.5047435096290407</v>
      </c>
    </row>
    <row r="122" spans="4:8">
      <c r="D122" s="137" t="s">
        <v>218</v>
      </c>
      <c r="E122" s="137">
        <v>16014</v>
      </c>
      <c r="F122" s="137">
        <v>17467</v>
      </c>
      <c r="G122" s="286">
        <v>-1453</v>
      </c>
      <c r="H122" s="287">
        <v>-8.3185435392454341</v>
      </c>
    </row>
    <row r="123" spans="4:8">
      <c r="D123" s="137" t="s">
        <v>39</v>
      </c>
      <c r="E123" s="137">
        <v>13300</v>
      </c>
      <c r="F123" s="137">
        <v>14150</v>
      </c>
      <c r="G123" s="286">
        <v>-850</v>
      </c>
      <c r="H123" s="287">
        <v>-6.0070671378091873</v>
      </c>
    </row>
    <row r="124" spans="4:8">
      <c r="D124" s="137" t="s">
        <v>219</v>
      </c>
      <c r="E124" s="137">
        <v>12296</v>
      </c>
      <c r="F124" s="137">
        <v>13077</v>
      </c>
      <c r="G124" s="286">
        <v>-781</v>
      </c>
      <c r="H124" s="287">
        <v>-5.9723178098952365</v>
      </c>
    </row>
    <row r="125" spans="4:8">
      <c r="D125" s="135"/>
      <c r="E125" s="147"/>
    </row>
    <row r="126" spans="4:8">
      <c r="D126" s="135"/>
      <c r="E126" s="147"/>
    </row>
    <row r="127" spans="4:8">
      <c r="D127" s="135"/>
      <c r="E127" s="147"/>
    </row>
    <row r="128" spans="4:8">
      <c r="D128" s="135"/>
      <c r="E128" s="147"/>
    </row>
    <row r="129" spans="4:5">
      <c r="D129" s="135"/>
      <c r="E129" s="147"/>
    </row>
    <row r="130" spans="4:5">
      <c r="D130" s="135"/>
      <c r="E130" s="147"/>
    </row>
    <row r="131" spans="4:5">
      <c r="D131" s="135"/>
      <c r="E131" s="147"/>
    </row>
    <row r="132" spans="4:5">
      <c r="D132" s="135"/>
      <c r="E132" s="147"/>
    </row>
    <row r="133" spans="4:5">
      <c r="D133" s="135"/>
      <c r="E133" s="147"/>
    </row>
    <row r="134" spans="4:5">
      <c r="D134" s="135"/>
      <c r="E134" s="147"/>
    </row>
    <row r="135" spans="4:5">
      <c r="D135" s="135"/>
      <c r="E135" s="147"/>
    </row>
    <row r="136" spans="4:5">
      <c r="D136" s="135"/>
      <c r="E136" s="147"/>
    </row>
    <row r="137" spans="4:5">
      <c r="D137" s="135"/>
      <c r="E137" s="147"/>
    </row>
    <row r="138" spans="4:5">
      <c r="D138" s="135"/>
      <c r="E138" s="147"/>
    </row>
    <row r="139" spans="4:5">
      <c r="D139" s="135"/>
      <c r="E139" s="147"/>
    </row>
    <row r="140" spans="4:5">
      <c r="D140" s="135"/>
      <c r="E140" s="147"/>
    </row>
    <row r="141" spans="4:5">
      <c r="D141" s="135"/>
      <c r="E141" s="147"/>
    </row>
    <row r="142" spans="4:5">
      <c r="D142" s="135"/>
      <c r="E142" s="147"/>
    </row>
    <row r="143" spans="4:5">
      <c r="D143" s="135"/>
      <c r="E143" s="147"/>
    </row>
    <row r="144" spans="4:5">
      <c r="D144" s="135"/>
      <c r="E144" s="147"/>
    </row>
    <row r="145" spans="4:5">
      <c r="D145" s="135"/>
      <c r="E145" s="147"/>
    </row>
    <row r="146" spans="4:5">
      <c r="D146" s="135"/>
      <c r="E146" s="147"/>
    </row>
    <row r="147" spans="4:5">
      <c r="D147" s="135"/>
      <c r="E147" s="147"/>
    </row>
    <row r="148" spans="4:5">
      <c r="D148" s="135"/>
      <c r="E148" s="147"/>
    </row>
    <row r="149" spans="4:5">
      <c r="D149" s="135"/>
      <c r="E149" s="147"/>
    </row>
    <row r="150" spans="4:5">
      <c r="D150" s="135"/>
      <c r="E150" s="147"/>
    </row>
    <row r="151" spans="4:5">
      <c r="D151" s="135"/>
      <c r="E151" s="147"/>
    </row>
    <row r="152" spans="4:5">
      <c r="D152" s="135"/>
      <c r="E152" s="147"/>
    </row>
    <row r="153" spans="4:5">
      <c r="D153" s="135"/>
      <c r="E153" s="147"/>
    </row>
    <row r="154" spans="4:5">
      <c r="D154" s="135"/>
      <c r="E154" s="147"/>
    </row>
    <row r="155" spans="4:5">
      <c r="D155" s="135"/>
      <c r="E155" s="147"/>
    </row>
    <row r="156" spans="4:5">
      <c r="D156" s="135"/>
      <c r="E156" s="147"/>
    </row>
    <row r="157" spans="4:5">
      <c r="D157" s="135"/>
      <c r="E157" s="147"/>
    </row>
    <row r="158" spans="4:5">
      <c r="D158" s="135"/>
      <c r="E158" s="147"/>
    </row>
    <row r="159" spans="4:5">
      <c r="D159" s="135"/>
      <c r="E159" s="147"/>
    </row>
    <row r="160" spans="4:5">
      <c r="D160" s="135"/>
      <c r="E160" s="147"/>
    </row>
    <row r="161" spans="4:5">
      <c r="D161" s="135"/>
      <c r="E161" s="147"/>
    </row>
    <row r="162" spans="4:5">
      <c r="D162" s="135"/>
      <c r="E162" s="147"/>
    </row>
    <row r="163" spans="4:5">
      <c r="D163" s="135"/>
      <c r="E163" s="147"/>
    </row>
    <row r="164" spans="4:5">
      <c r="D164" s="135"/>
      <c r="E164" s="147"/>
    </row>
    <row r="165" spans="4:5">
      <c r="D165" s="135"/>
      <c r="E165" s="147"/>
    </row>
    <row r="166" spans="4:5">
      <c r="D166" s="135"/>
      <c r="E166" s="147"/>
    </row>
    <row r="167" spans="4:5">
      <c r="D167" s="135"/>
      <c r="E167" s="147"/>
    </row>
    <row r="168" spans="4:5">
      <c r="D168" s="135"/>
      <c r="E168" s="147"/>
    </row>
    <row r="169" spans="4:5">
      <c r="D169" s="135"/>
      <c r="E169" s="147"/>
    </row>
    <row r="170" spans="4:5">
      <c r="D170" s="135"/>
      <c r="E170" s="147"/>
    </row>
    <row r="171" spans="4:5">
      <c r="D171" s="135"/>
      <c r="E171" s="147"/>
    </row>
    <row r="172" spans="4:5">
      <c r="D172" s="135"/>
      <c r="E172" s="147"/>
    </row>
    <row r="173" spans="4:5">
      <c r="D173" s="135"/>
      <c r="E173" s="147"/>
    </row>
  </sheetData>
  <mergeCells count="10">
    <mergeCell ref="I6:J6"/>
    <mergeCell ref="I2:J4"/>
    <mergeCell ref="G2:H2"/>
    <mergeCell ref="G3:G4"/>
    <mergeCell ref="H3:H4"/>
    <mergeCell ref="C2:D5"/>
    <mergeCell ref="E3:E4"/>
    <mergeCell ref="F3:F4"/>
    <mergeCell ref="I5:J5"/>
    <mergeCell ref="K2:K4"/>
  </mergeCells>
  <phoneticPr fontId="2"/>
  <pageMargins left="0.39370078740157483" right="0" top="0.39370078740157483" bottom="0.39370078740157483" header="0.19685039370078741" footer="0.19685039370078741"/>
  <pageSetup paperSize="9" scale="51" orientation="portrait" r:id="rId1"/>
  <headerFooter alignWithMargins="0">
    <oddHeader>&amp;R&amp;8&amp;F &amp;A &amp;D</oddHeader>
    <oddFooter>&amp;C&amp;8&amp;P/&amp;N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EEF2C-6B90-41FD-AE08-AA24C6BB953F}">
  <sheetPr>
    <tabColor theme="9" tint="0.79998168889431442"/>
  </sheetPr>
  <dimension ref="B1:V66"/>
  <sheetViews>
    <sheetView workbookViewId="0">
      <selection activeCell="H17" sqref="H17"/>
    </sheetView>
  </sheetViews>
  <sheetFormatPr defaultColWidth="9" defaultRowHeight="12"/>
  <cols>
    <col min="1" max="1" width="2.125" style="724" customWidth="1"/>
    <col min="2" max="2" width="5.25" style="723" customWidth="1"/>
    <col min="3" max="3" width="7.625" style="739" customWidth="1"/>
    <col min="4" max="10" width="7.625" style="724" customWidth="1"/>
    <col min="11" max="11" width="5" style="724" customWidth="1"/>
    <col min="12" max="12" width="6.375" style="724" customWidth="1"/>
    <col min="13" max="23" width="7.875" style="724"/>
    <col min="24" max="24" width="6" style="724" bestFit="1" customWidth="1"/>
    <col min="25" max="16384" width="9" style="724"/>
  </cols>
  <sheetData>
    <row r="1" spans="2:22">
      <c r="B1" s="1221"/>
      <c r="C1" s="1222" t="s">
        <v>1870</v>
      </c>
      <c r="D1" s="1222"/>
      <c r="E1" s="1222"/>
      <c r="F1" s="1222"/>
      <c r="G1" s="1222"/>
      <c r="H1" s="1222"/>
      <c r="I1" s="1222"/>
      <c r="J1" s="1222"/>
    </row>
    <row r="2" spans="2:22">
      <c r="B2" s="1221"/>
      <c r="C2" s="1222" t="s">
        <v>572</v>
      </c>
      <c r="D2" s="1222"/>
      <c r="E2" s="1222"/>
      <c r="F2" s="1222"/>
      <c r="G2" s="1222"/>
      <c r="H2" s="1222"/>
      <c r="I2" s="1222"/>
      <c r="J2" s="1222"/>
    </row>
    <row r="3" spans="2:22" s="46" customFormat="1">
      <c r="B3" s="3042" t="s">
        <v>47</v>
      </c>
      <c r="C3" s="3041" t="s">
        <v>1143</v>
      </c>
      <c r="D3" s="3041"/>
      <c r="E3" s="3041"/>
      <c r="F3" s="3041"/>
      <c r="G3" s="3041" t="s">
        <v>1144</v>
      </c>
      <c r="H3" s="3041"/>
      <c r="I3" s="3041"/>
      <c r="J3" s="3041"/>
      <c r="K3" s="725"/>
      <c r="L3" s="724"/>
      <c r="M3" s="724"/>
      <c r="N3" s="724"/>
      <c r="O3" s="724"/>
      <c r="P3" s="724"/>
      <c r="Q3" s="724"/>
      <c r="R3" s="724"/>
      <c r="S3" s="724"/>
      <c r="T3" s="724"/>
      <c r="U3" s="724"/>
      <c r="V3" s="724"/>
    </row>
    <row r="4" spans="2:22" s="46" customFormat="1" ht="24">
      <c r="B4" s="3042"/>
      <c r="C4" s="726" t="s">
        <v>567</v>
      </c>
      <c r="D4" s="727" t="s">
        <v>570</v>
      </c>
      <c r="E4" s="726" t="s">
        <v>567</v>
      </c>
      <c r="F4" s="727" t="s">
        <v>569</v>
      </c>
      <c r="G4" s="726" t="s">
        <v>567</v>
      </c>
      <c r="H4" s="727" t="s">
        <v>570</v>
      </c>
      <c r="I4" s="726" t="s">
        <v>567</v>
      </c>
      <c r="J4" s="727" t="s">
        <v>569</v>
      </c>
      <c r="K4" s="725"/>
    </row>
    <row r="5" spans="2:22" s="729" customFormat="1">
      <c r="B5" s="1223"/>
      <c r="C5" s="1224"/>
      <c r="D5" s="1225" t="s">
        <v>3</v>
      </c>
      <c r="E5" s="1226"/>
      <c r="F5" s="1227" t="s">
        <v>180</v>
      </c>
      <c r="G5" s="1228"/>
      <c r="H5" s="1229" t="s">
        <v>3</v>
      </c>
      <c r="I5" s="1230"/>
      <c r="J5" s="1229" t="s">
        <v>180</v>
      </c>
    </row>
    <row r="6" spans="2:22" s="729" customFormat="1">
      <c r="B6" s="1231">
        <v>1</v>
      </c>
      <c r="C6" s="1232" t="str">
        <f>'3市区町別2'!D26</f>
        <v>中央区</v>
      </c>
      <c r="D6" s="1233">
        <f>'3市区町別2'!U26</f>
        <v>12365</v>
      </c>
      <c r="E6" s="1232" t="str">
        <f>'2市町別1'!B10</f>
        <v>中央区</v>
      </c>
      <c r="F6" s="1234">
        <f>'2市町別1'!T10</f>
        <v>9.1488905166736956</v>
      </c>
      <c r="G6" s="1232" t="str">
        <f>'2市町別1'!B10</f>
        <v>中央区</v>
      </c>
      <c r="H6" s="1235">
        <f>'2市町別1'!V10</f>
        <v>8760</v>
      </c>
      <c r="I6" s="1236" t="str">
        <f>'2市町別1'!B10</f>
        <v>中央区</v>
      </c>
      <c r="J6" s="1237">
        <f>'2市町別1'!X10</f>
        <v>6.9307635707673692</v>
      </c>
    </row>
    <row r="7" spans="2:22" s="729" customFormat="1">
      <c r="B7" s="1238">
        <v>2</v>
      </c>
      <c r="C7" s="1239" t="str">
        <f>'2市町別1'!B28</f>
        <v>明石市</v>
      </c>
      <c r="D7" s="1240">
        <f>'2市町別1'!R28</f>
        <v>10192</v>
      </c>
      <c r="E7" s="1239" t="str">
        <f>'2市町別1'!B28</f>
        <v>明石市</v>
      </c>
      <c r="F7" s="1241">
        <f>'2市町別1'!T28</f>
        <v>3.4736494108905993</v>
      </c>
      <c r="G7" s="1239" t="str">
        <f>'2市町別1'!B19</f>
        <v>西宮市</v>
      </c>
      <c r="H7" s="1242">
        <f>'2市町別1'!V19</f>
        <v>5210</v>
      </c>
      <c r="I7" s="1243" t="str">
        <f>'2市町別1'!B20</f>
        <v>芦屋市</v>
      </c>
      <c r="J7" s="1244">
        <f>'2市町別1'!X20</f>
        <v>2.2651708530856518</v>
      </c>
    </row>
    <row r="8" spans="2:22" s="729" customFormat="1">
      <c r="B8" s="1231">
        <v>3</v>
      </c>
      <c r="C8" s="1239" t="str">
        <f>'2市町別1'!B18</f>
        <v>尼崎市</v>
      </c>
      <c r="D8" s="1240">
        <f>'2市町別1'!R18</f>
        <v>7030</v>
      </c>
      <c r="E8" s="1239" t="str">
        <f>'2市町別1'!B11</f>
        <v>兵庫区</v>
      </c>
      <c r="F8" s="1241">
        <f>'2市町別1'!T11</f>
        <v>2.045701035940013</v>
      </c>
      <c r="G8" s="1239" t="str">
        <f>'2市町別1'!B8</f>
        <v>東灘区</v>
      </c>
      <c r="H8" s="1242">
        <f>'2市町別1'!V8</f>
        <v>3226</v>
      </c>
      <c r="I8" s="1243" t="str">
        <f>'2市町別1'!B9</f>
        <v>灘区</v>
      </c>
      <c r="J8" s="1244">
        <f>'2市町別1'!X9</f>
        <v>1.9760061745509587</v>
      </c>
    </row>
    <row r="9" spans="2:22" s="729" customFormat="1">
      <c r="B9" s="1238">
        <v>4</v>
      </c>
      <c r="C9" s="1239" t="str">
        <f>'2市町別1'!B11</f>
        <v>兵庫区</v>
      </c>
      <c r="D9" s="1240">
        <f>'2市町別1'!R11</f>
        <v>2188</v>
      </c>
      <c r="E9" s="1239" t="str">
        <f>'2市町別1'!B18</f>
        <v>尼崎市</v>
      </c>
      <c r="F9" s="1241">
        <f>'2市町別1'!T18</f>
        <v>1.5533748892419399</v>
      </c>
      <c r="G9" s="1239" t="str">
        <f>'2市町別1'!B9</f>
        <v>灘区</v>
      </c>
      <c r="H9" s="1242">
        <f>'2市町別1'!V9</f>
        <v>2637</v>
      </c>
      <c r="I9" s="1243" t="str">
        <f>'2市町別1'!B32</f>
        <v>播磨町</v>
      </c>
      <c r="J9" s="1244">
        <f>'2市町別1'!X32</f>
        <v>1.6755567609920741</v>
      </c>
    </row>
    <row r="10" spans="2:22" s="729" customFormat="1">
      <c r="B10" s="1231">
        <v>5</v>
      </c>
      <c r="C10" s="1239" t="str">
        <f>'2市町別1'!B23</f>
        <v>宝塚市</v>
      </c>
      <c r="D10" s="1240">
        <f>'2市町別1'!R23</f>
        <v>1529</v>
      </c>
      <c r="E10" s="1239" t="str">
        <f>'2市町別1'!B38</f>
        <v>加東市</v>
      </c>
      <c r="F10" s="1241">
        <f>'2市町別1'!T38</f>
        <v>0.83105929049863558</v>
      </c>
      <c r="G10" s="1239" t="str">
        <f>'2市町別1'!B28</f>
        <v>明石市</v>
      </c>
      <c r="H10" s="1242">
        <f>'2市町別1'!V28</f>
        <v>2450</v>
      </c>
      <c r="I10" s="1243" t="str">
        <f>'2市町別1'!B8</f>
        <v>東灘区</v>
      </c>
      <c r="J10" s="1244">
        <f>'2市町別1'!X8</f>
        <v>1.533211664955705</v>
      </c>
    </row>
    <row r="11" spans="2:22" s="729" customFormat="1">
      <c r="B11" s="1231">
        <v>45</v>
      </c>
      <c r="C11" s="1239" t="str">
        <f>'2市町別1'!B54</f>
        <v>豊岡市</v>
      </c>
      <c r="D11" s="1240">
        <f>'2市町別1'!R54</f>
        <v>-4761</v>
      </c>
      <c r="E11" s="1239" t="str">
        <f>'2市町別1'!B55</f>
        <v>養父市</v>
      </c>
      <c r="F11" s="1241">
        <f>'2市町別1'!T55</f>
        <v>-8.8891633728590254</v>
      </c>
      <c r="G11" s="1245" t="str">
        <f>'2市町別1'!B37</f>
        <v>加西市</v>
      </c>
      <c r="H11" s="1242">
        <f>'2市町別1'!V37</f>
        <v>-3680</v>
      </c>
      <c r="I11" s="1246" t="str">
        <f>'2市町別1'!B39</f>
        <v>多可町</v>
      </c>
      <c r="J11" s="1244">
        <f>'2市町別1'!X39</f>
        <v>-8.2409972299168981</v>
      </c>
    </row>
    <row r="12" spans="2:22" s="729" customFormat="1">
      <c r="B12" s="1238">
        <v>46</v>
      </c>
      <c r="C12" s="1245" t="str">
        <f>'2市町別1'!B41</f>
        <v>姫路市</v>
      </c>
      <c r="D12" s="1240">
        <f>'2市町別1'!R41</f>
        <v>-5169</v>
      </c>
      <c r="E12" s="1239" t="str">
        <f>'2市町別1'!B39</f>
        <v>多可町</v>
      </c>
      <c r="F12" s="1241">
        <f>'2市町別1'!T39</f>
        <v>-9.1462264150943398</v>
      </c>
      <c r="G12" s="1247" t="str">
        <f>'2市町別1'!B13</f>
        <v>長田区</v>
      </c>
      <c r="H12" s="1248">
        <f>'2市町別1'!V13</f>
        <v>-3712</v>
      </c>
      <c r="I12" s="1246" t="str">
        <f>'2市町別1'!B57</f>
        <v>香美町</v>
      </c>
      <c r="J12" s="1244">
        <f>'2市町別1'!X57</f>
        <v>-8.2554833468724613</v>
      </c>
    </row>
    <row r="13" spans="2:22" s="729" customFormat="1">
      <c r="B13" s="1231">
        <v>47</v>
      </c>
      <c r="C13" s="1245" t="str">
        <f>'2市町別1'!B29</f>
        <v>加古川市</v>
      </c>
      <c r="D13" s="1240">
        <f>'2市町別1'!R29</f>
        <v>-6557</v>
      </c>
      <c r="E13" s="1239" t="str">
        <f>'2市町別1'!B52</f>
        <v>佐用町</v>
      </c>
      <c r="F13" s="1241">
        <f>'2市町別1'!T52</f>
        <v>-9.4060536836093664</v>
      </c>
      <c r="G13" s="1247" t="str">
        <f>'2市町別1'!B35</f>
        <v>三木市</v>
      </c>
      <c r="H13" s="1248">
        <f>'2市町別1'!V35</f>
        <v>-3831</v>
      </c>
      <c r="I13" s="1246" t="str">
        <f>'2市町別1'!B55</f>
        <v>養父市</v>
      </c>
      <c r="J13" s="1244">
        <f>'2市町別1'!X55</f>
        <v>-8.3506282781781813</v>
      </c>
    </row>
    <row r="14" spans="2:22" s="729" customFormat="1">
      <c r="B14" s="1238">
        <v>48</v>
      </c>
      <c r="C14" s="1245" t="str">
        <f>'2市町別1'!B16</f>
        <v>西区</v>
      </c>
      <c r="D14" s="1240">
        <f>'2市町別1'!R16</f>
        <v>-6905</v>
      </c>
      <c r="E14" s="1239" t="str">
        <f>'2市町別1'!B58</f>
        <v>新温泉町</v>
      </c>
      <c r="F14" s="1241">
        <f>'2市町別1'!T58</f>
        <v>-10.128888588973615</v>
      </c>
      <c r="G14" s="1247" t="str">
        <f>'2市町別1'!B14</f>
        <v>須磨区</v>
      </c>
      <c r="H14" s="1248">
        <f>'2市町別1'!V14</f>
        <v>-5007</v>
      </c>
      <c r="I14" s="1246" t="str">
        <f>'2市町別1'!B51</f>
        <v>上郡町</v>
      </c>
      <c r="J14" s="1244">
        <f>'2市町別1'!X51</f>
        <v>-8.4876172156768455</v>
      </c>
    </row>
    <row r="15" spans="2:22">
      <c r="B15" s="1231">
        <v>49</v>
      </c>
      <c r="C15" s="1247" t="str">
        <f>'2市町別1'!B12</f>
        <v>北区</v>
      </c>
      <c r="D15" s="1249">
        <f>'2市町別1'!R12</f>
        <v>-9313</v>
      </c>
      <c r="E15" s="1239" t="str">
        <f>'2市町別1'!B57</f>
        <v>香美町</v>
      </c>
      <c r="F15" s="1241">
        <f>'2市町別1'!T57</f>
        <v>-11.101272827891533</v>
      </c>
      <c r="G15" s="1245" t="str">
        <f>'2市町別1'!B12</f>
        <v>北区</v>
      </c>
      <c r="H15" s="1242">
        <f>'2市町別1'!V12</f>
        <v>-7031</v>
      </c>
      <c r="I15" s="1250" t="str">
        <f>'2市町別1'!B52</f>
        <v>佐用町</v>
      </c>
      <c r="J15" s="1251">
        <f>'2市町別1'!X52</f>
        <v>-9.1097845834414741</v>
      </c>
    </row>
    <row r="16" spans="2:22">
      <c r="C16" s="730"/>
      <c r="D16" s="730"/>
      <c r="E16" s="731"/>
      <c r="F16" s="732"/>
      <c r="G16" s="730"/>
      <c r="H16" s="733"/>
    </row>
    <row r="17" spans="2:13" ht="24">
      <c r="C17" s="1252" t="s">
        <v>567</v>
      </c>
      <c r="D17" s="1253" t="s">
        <v>568</v>
      </c>
      <c r="E17" s="1254" t="s">
        <v>567</v>
      </c>
      <c r="F17" s="1255" t="s">
        <v>566</v>
      </c>
      <c r="H17" s="724" t="s">
        <v>592</v>
      </c>
    </row>
    <row r="18" spans="2:13">
      <c r="B18" s="736"/>
      <c r="C18" s="1256" t="str">
        <f t="shared" ref="C18:F22" si="0">+C6</f>
        <v>中央区</v>
      </c>
      <c r="D18" s="1257">
        <f t="shared" si="0"/>
        <v>12365</v>
      </c>
      <c r="E18" s="1258" t="str">
        <f t="shared" si="0"/>
        <v>中央区</v>
      </c>
      <c r="F18" s="1259">
        <f t="shared" si="0"/>
        <v>9.1488905166736956</v>
      </c>
    </row>
    <row r="19" spans="2:13">
      <c r="B19" s="724"/>
      <c r="C19" s="1260" t="str">
        <f t="shared" si="0"/>
        <v>明石市</v>
      </c>
      <c r="D19" s="1261">
        <f t="shared" si="0"/>
        <v>10192</v>
      </c>
      <c r="E19" s="1262" t="str">
        <f t="shared" si="0"/>
        <v>明石市</v>
      </c>
      <c r="F19" s="1263">
        <f t="shared" si="0"/>
        <v>3.4736494108905993</v>
      </c>
      <c r="M19" s="737"/>
    </row>
    <row r="20" spans="2:13">
      <c r="B20" s="724"/>
      <c r="C20" s="1260" t="str">
        <f t="shared" si="0"/>
        <v>尼崎市</v>
      </c>
      <c r="D20" s="1261">
        <f t="shared" si="0"/>
        <v>7030</v>
      </c>
      <c r="E20" s="1262" t="str">
        <f t="shared" si="0"/>
        <v>兵庫区</v>
      </c>
      <c r="F20" s="1263">
        <f t="shared" si="0"/>
        <v>2.045701035940013</v>
      </c>
      <c r="M20" s="737"/>
    </row>
    <row r="21" spans="2:13">
      <c r="B21" s="724"/>
      <c r="C21" s="1260" t="str">
        <f t="shared" si="0"/>
        <v>兵庫区</v>
      </c>
      <c r="D21" s="1261">
        <f t="shared" si="0"/>
        <v>2188</v>
      </c>
      <c r="E21" s="1262" t="str">
        <f t="shared" si="0"/>
        <v>尼崎市</v>
      </c>
      <c r="F21" s="1263">
        <f t="shared" si="0"/>
        <v>1.5533748892419399</v>
      </c>
      <c r="M21" s="737"/>
    </row>
    <row r="22" spans="2:13">
      <c r="B22" s="724"/>
      <c r="C22" s="1264" t="str">
        <f t="shared" si="0"/>
        <v>宝塚市</v>
      </c>
      <c r="D22" s="1265">
        <f t="shared" si="0"/>
        <v>1529</v>
      </c>
      <c r="E22" s="1266" t="str">
        <f t="shared" si="0"/>
        <v>加東市</v>
      </c>
      <c r="F22" s="1267">
        <f t="shared" si="0"/>
        <v>0.83105929049863558</v>
      </c>
      <c r="M22" s="737"/>
    </row>
    <row r="23" spans="2:13">
      <c r="B23" s="724"/>
      <c r="C23" s="734"/>
      <c r="D23" s="738"/>
      <c r="E23" s="735"/>
      <c r="F23" s="759"/>
    </row>
    <row r="24" spans="2:13">
      <c r="B24" s="724"/>
      <c r="C24" s="1256" t="str">
        <f t="shared" ref="C24:F28" si="1">+C11</f>
        <v>豊岡市</v>
      </c>
      <c r="D24" s="1257">
        <f t="shared" si="1"/>
        <v>-4761</v>
      </c>
      <c r="E24" s="1258" t="str">
        <f t="shared" si="1"/>
        <v>養父市</v>
      </c>
      <c r="F24" s="1259">
        <f t="shared" si="1"/>
        <v>-8.8891633728590254</v>
      </c>
    </row>
    <row r="25" spans="2:13">
      <c r="B25" s="724"/>
      <c r="C25" s="1260" t="str">
        <f t="shared" si="1"/>
        <v>姫路市</v>
      </c>
      <c r="D25" s="1261">
        <f t="shared" si="1"/>
        <v>-5169</v>
      </c>
      <c r="E25" s="1262" t="str">
        <f t="shared" si="1"/>
        <v>多可町</v>
      </c>
      <c r="F25" s="1263">
        <f t="shared" si="1"/>
        <v>-9.1462264150943398</v>
      </c>
    </row>
    <row r="26" spans="2:13">
      <c r="B26" s="724"/>
      <c r="C26" s="1260" t="str">
        <f t="shared" si="1"/>
        <v>加古川市</v>
      </c>
      <c r="D26" s="1261">
        <f t="shared" si="1"/>
        <v>-6557</v>
      </c>
      <c r="E26" s="1262" t="str">
        <f t="shared" si="1"/>
        <v>佐用町</v>
      </c>
      <c r="F26" s="1263">
        <f t="shared" si="1"/>
        <v>-9.4060536836093664</v>
      </c>
    </row>
    <row r="27" spans="2:13">
      <c r="B27" s="724"/>
      <c r="C27" s="1260" t="str">
        <f t="shared" si="1"/>
        <v>西区</v>
      </c>
      <c r="D27" s="1261">
        <f t="shared" si="1"/>
        <v>-6905</v>
      </c>
      <c r="E27" s="1262" t="str">
        <f t="shared" si="1"/>
        <v>新温泉町</v>
      </c>
      <c r="F27" s="1263">
        <f t="shared" si="1"/>
        <v>-10.128888588973615</v>
      </c>
    </row>
    <row r="28" spans="2:13">
      <c r="B28" s="724"/>
      <c r="C28" s="1264" t="str">
        <f t="shared" si="1"/>
        <v>北区</v>
      </c>
      <c r="D28" s="1265">
        <f t="shared" si="1"/>
        <v>-9313</v>
      </c>
      <c r="E28" s="1266" t="str">
        <f t="shared" si="1"/>
        <v>香美町</v>
      </c>
      <c r="F28" s="1267">
        <f t="shared" si="1"/>
        <v>-11.101272827891533</v>
      </c>
    </row>
    <row r="29" spans="2:13">
      <c r="B29" s="724"/>
    </row>
    <row r="30" spans="2:13">
      <c r="B30" s="1268"/>
      <c r="C30" s="1222" t="s">
        <v>565</v>
      </c>
      <c r="D30" s="1222"/>
      <c r="E30" s="1222"/>
      <c r="F30" s="1222" t="s">
        <v>564</v>
      </c>
      <c r="G30" s="1268"/>
      <c r="H30" s="1268"/>
    </row>
    <row r="31" spans="2:13" s="46" customFormat="1">
      <c r="B31" s="3043" t="s">
        <v>563</v>
      </c>
      <c r="C31" s="3045" t="s">
        <v>550</v>
      </c>
      <c r="D31" s="3039" t="s">
        <v>593</v>
      </c>
      <c r="E31" s="3046" t="s">
        <v>594</v>
      </c>
      <c r="F31" s="3040" t="s">
        <v>550</v>
      </c>
      <c r="G31" s="3046" t="s">
        <v>595</v>
      </c>
      <c r="H31" s="3039" t="s">
        <v>596</v>
      </c>
      <c r="I31" s="724"/>
    </row>
    <row r="32" spans="2:13" s="46" customFormat="1">
      <c r="B32" s="3044"/>
      <c r="C32" s="3045"/>
      <c r="D32" s="3040"/>
      <c r="E32" s="3047"/>
      <c r="F32" s="3040"/>
      <c r="G32" s="3047"/>
      <c r="H32" s="3040"/>
    </row>
    <row r="33" spans="2:14" s="729" customFormat="1">
      <c r="B33" s="1269"/>
      <c r="C33" s="1270" t="s">
        <v>562</v>
      </c>
      <c r="D33" s="1269" t="s">
        <v>562</v>
      </c>
      <c r="E33" s="1271" t="s">
        <v>562</v>
      </c>
      <c r="F33" s="1269" t="s">
        <v>551</v>
      </c>
      <c r="G33" s="1271" t="s">
        <v>551</v>
      </c>
      <c r="H33" s="1269" t="s">
        <v>551</v>
      </c>
      <c r="J33" s="807"/>
      <c r="K33" s="807" t="str">
        <f>+D31</f>
        <v>増加
市町数</v>
      </c>
      <c r="L33" s="807" t="str">
        <f>+E31</f>
        <v>減少
市町数</v>
      </c>
      <c r="M33" s="807" t="s">
        <v>591</v>
      </c>
    </row>
    <row r="34" spans="2:14">
      <c r="B34" s="1272" t="s">
        <v>313</v>
      </c>
      <c r="C34" s="1273">
        <v>94</v>
      </c>
      <c r="D34" s="820">
        <v>28</v>
      </c>
      <c r="E34" s="819">
        <v>66</v>
      </c>
      <c r="F34" s="1274">
        <v>101</v>
      </c>
      <c r="G34" s="1275"/>
      <c r="H34" s="1274"/>
      <c r="I34" s="740" t="str">
        <f t="shared" ref="I34:I43" si="2">IF(SUM(D34:E34)=C34,"","エラー！合計不一致")</f>
        <v/>
      </c>
      <c r="J34" s="724">
        <v>1970</v>
      </c>
      <c r="K34" s="809">
        <f t="shared" ref="K34:K43" si="3">+D34</f>
        <v>28</v>
      </c>
      <c r="L34" s="809">
        <f t="shared" ref="L34:L43" si="4">+E34</f>
        <v>66</v>
      </c>
      <c r="M34" s="809">
        <f>K34+L34</f>
        <v>94</v>
      </c>
    </row>
    <row r="35" spans="2:14">
      <c r="B35" s="1272" t="s">
        <v>561</v>
      </c>
      <c r="C35" s="1273">
        <v>92</v>
      </c>
      <c r="D35" s="820">
        <v>49</v>
      </c>
      <c r="E35" s="819">
        <v>43</v>
      </c>
      <c r="F35" s="820">
        <v>100</v>
      </c>
      <c r="G35" s="819"/>
      <c r="H35" s="820"/>
      <c r="I35" s="740" t="str">
        <f t="shared" si="2"/>
        <v/>
      </c>
      <c r="J35" s="724">
        <v>75</v>
      </c>
      <c r="K35" s="741">
        <f t="shared" si="3"/>
        <v>49</v>
      </c>
      <c r="L35" s="741">
        <f t="shared" si="4"/>
        <v>43</v>
      </c>
      <c r="M35" s="741">
        <f t="shared" ref="M35:M45" si="5">K35+L35</f>
        <v>92</v>
      </c>
    </row>
    <row r="36" spans="2:14">
      <c r="B36" s="1272" t="s">
        <v>560</v>
      </c>
      <c r="C36" s="1273">
        <v>91</v>
      </c>
      <c r="D36" s="820">
        <v>52</v>
      </c>
      <c r="E36" s="819">
        <v>39</v>
      </c>
      <c r="F36" s="820">
        <v>99</v>
      </c>
      <c r="G36" s="819"/>
      <c r="H36" s="820"/>
      <c r="I36" s="740" t="str">
        <f t="shared" si="2"/>
        <v/>
      </c>
      <c r="J36" s="724">
        <v>80</v>
      </c>
      <c r="K36" s="741">
        <f t="shared" si="3"/>
        <v>52</v>
      </c>
      <c r="L36" s="741">
        <f t="shared" si="4"/>
        <v>39</v>
      </c>
      <c r="M36" s="741">
        <f t="shared" si="5"/>
        <v>91</v>
      </c>
    </row>
    <row r="37" spans="2:14">
      <c r="B37" s="1272" t="s">
        <v>559</v>
      </c>
      <c r="C37" s="1276">
        <v>91</v>
      </c>
      <c r="D37" s="820">
        <v>55</v>
      </c>
      <c r="E37" s="819">
        <v>36</v>
      </c>
      <c r="F37" s="1274">
        <v>99</v>
      </c>
      <c r="G37" s="1275"/>
      <c r="H37" s="1274"/>
      <c r="I37" s="740" t="str">
        <f t="shared" si="2"/>
        <v/>
      </c>
      <c r="J37" s="724">
        <v>85</v>
      </c>
      <c r="K37" s="741">
        <f t="shared" si="3"/>
        <v>55</v>
      </c>
      <c r="L37" s="741">
        <f t="shared" si="4"/>
        <v>36</v>
      </c>
      <c r="M37" s="741">
        <f t="shared" si="5"/>
        <v>91</v>
      </c>
    </row>
    <row r="38" spans="2:14">
      <c r="B38" s="1272" t="s">
        <v>317</v>
      </c>
      <c r="C38" s="1273">
        <v>91</v>
      </c>
      <c r="D38" s="820">
        <v>32</v>
      </c>
      <c r="E38" s="819">
        <v>59</v>
      </c>
      <c r="F38" s="820">
        <v>99</v>
      </c>
      <c r="G38" s="819"/>
      <c r="H38" s="820"/>
      <c r="I38" s="740" t="str">
        <f t="shared" si="2"/>
        <v/>
      </c>
      <c r="J38" s="724">
        <v>90</v>
      </c>
      <c r="K38" s="741">
        <f t="shared" si="3"/>
        <v>32</v>
      </c>
      <c r="L38" s="741">
        <f t="shared" si="4"/>
        <v>59</v>
      </c>
      <c r="M38" s="741">
        <f t="shared" si="5"/>
        <v>91</v>
      </c>
    </row>
    <row r="39" spans="2:14">
      <c r="B39" s="1272" t="s">
        <v>558</v>
      </c>
      <c r="C39" s="1273">
        <v>91</v>
      </c>
      <c r="D39" s="820">
        <v>42</v>
      </c>
      <c r="E39" s="819">
        <v>49</v>
      </c>
      <c r="F39" s="820">
        <v>99</v>
      </c>
      <c r="G39" s="819"/>
      <c r="H39" s="820"/>
      <c r="I39" s="740" t="str">
        <f t="shared" si="2"/>
        <v/>
      </c>
      <c r="J39" s="724">
        <v>95</v>
      </c>
      <c r="K39" s="741">
        <f t="shared" si="3"/>
        <v>42</v>
      </c>
      <c r="L39" s="741">
        <f t="shared" si="4"/>
        <v>49</v>
      </c>
      <c r="M39" s="741">
        <f t="shared" si="5"/>
        <v>91</v>
      </c>
    </row>
    <row r="40" spans="2:14">
      <c r="B40" s="1272" t="s">
        <v>557</v>
      </c>
      <c r="C40" s="1273">
        <v>88</v>
      </c>
      <c r="D40" s="820">
        <v>29</v>
      </c>
      <c r="E40" s="819">
        <v>59</v>
      </c>
      <c r="F40" s="820">
        <v>96</v>
      </c>
      <c r="G40" s="819"/>
      <c r="H40" s="820"/>
      <c r="I40" s="740" t="str">
        <f t="shared" si="2"/>
        <v/>
      </c>
      <c r="J40" s="2273">
        <v>2000</v>
      </c>
      <c r="K40" s="741">
        <f t="shared" si="3"/>
        <v>29</v>
      </c>
      <c r="L40" s="741">
        <f t="shared" si="4"/>
        <v>59</v>
      </c>
      <c r="M40" s="741">
        <f t="shared" si="5"/>
        <v>88</v>
      </c>
      <c r="N40" s="2273"/>
    </row>
    <row r="41" spans="2:14">
      <c r="B41" s="1272" t="s">
        <v>556</v>
      </c>
      <c r="C41" s="1273">
        <v>52</v>
      </c>
      <c r="D41" s="820">
        <v>15</v>
      </c>
      <c r="E41" s="819">
        <v>37</v>
      </c>
      <c r="F41" s="820">
        <v>60</v>
      </c>
      <c r="G41" s="819">
        <v>20</v>
      </c>
      <c r="H41" s="820">
        <v>40</v>
      </c>
      <c r="I41" s="740" t="str">
        <f t="shared" si="2"/>
        <v/>
      </c>
      <c r="J41" s="2274" t="s">
        <v>1251</v>
      </c>
      <c r="K41" s="741">
        <f t="shared" si="3"/>
        <v>15</v>
      </c>
      <c r="L41" s="741">
        <f t="shared" si="4"/>
        <v>37</v>
      </c>
      <c r="M41" s="741">
        <f t="shared" si="5"/>
        <v>52</v>
      </c>
      <c r="N41" s="2273"/>
    </row>
    <row r="42" spans="2:14" ht="24">
      <c r="B42" s="1277" t="s">
        <v>555</v>
      </c>
      <c r="C42" s="1273">
        <v>41</v>
      </c>
      <c r="D42" s="820">
        <v>13</v>
      </c>
      <c r="E42" s="819">
        <v>28</v>
      </c>
      <c r="F42" s="820">
        <v>49</v>
      </c>
      <c r="G42" s="819">
        <v>18</v>
      </c>
      <c r="H42" s="820">
        <v>31</v>
      </c>
      <c r="I42" s="740" t="str">
        <f t="shared" si="2"/>
        <v/>
      </c>
      <c r="J42" s="2274" t="s">
        <v>1252</v>
      </c>
      <c r="K42" s="808">
        <f t="shared" si="3"/>
        <v>13</v>
      </c>
      <c r="L42" s="808">
        <f t="shared" si="4"/>
        <v>28</v>
      </c>
      <c r="M42" s="741">
        <f t="shared" si="5"/>
        <v>41</v>
      </c>
      <c r="N42" s="2273"/>
    </row>
    <row r="43" spans="2:14">
      <c r="B43" s="1272" t="s">
        <v>554</v>
      </c>
      <c r="C43" s="1273">
        <v>41</v>
      </c>
      <c r="D43" s="820">
        <v>10</v>
      </c>
      <c r="E43" s="819">
        <v>31</v>
      </c>
      <c r="F43" s="820">
        <v>49</v>
      </c>
      <c r="G43" s="819">
        <v>15</v>
      </c>
      <c r="H43" s="820">
        <v>34</v>
      </c>
      <c r="I43" s="740" t="str">
        <f t="shared" si="2"/>
        <v/>
      </c>
      <c r="J43" s="724">
        <v>10</v>
      </c>
      <c r="K43" s="741">
        <f t="shared" si="3"/>
        <v>10</v>
      </c>
      <c r="L43" s="741">
        <f t="shared" si="4"/>
        <v>31</v>
      </c>
      <c r="M43" s="741">
        <f t="shared" si="5"/>
        <v>41</v>
      </c>
    </row>
    <row r="44" spans="2:14">
      <c r="B44" s="1278" t="s">
        <v>590</v>
      </c>
      <c r="C44" s="817">
        <f>D44+E44</f>
        <v>41</v>
      </c>
      <c r="D44" s="818">
        <f>K44</f>
        <v>8</v>
      </c>
      <c r="E44" s="817">
        <f>L44</f>
        <v>33</v>
      </c>
      <c r="F44" s="818">
        <v>49</v>
      </c>
      <c r="G44" s="817">
        <v>18</v>
      </c>
      <c r="H44" s="818">
        <v>31</v>
      </c>
      <c r="I44" s="740"/>
      <c r="J44" s="724">
        <v>15</v>
      </c>
      <c r="K44" s="741">
        <v>8</v>
      </c>
      <c r="L44" s="741">
        <v>33</v>
      </c>
      <c r="M44" s="741">
        <f t="shared" si="5"/>
        <v>41</v>
      </c>
    </row>
    <row r="45" spans="2:14">
      <c r="B45" s="1272" t="s">
        <v>395</v>
      </c>
      <c r="C45" s="819">
        <f>D45+E45</f>
        <v>41</v>
      </c>
      <c r="D45" s="820">
        <f>K45</f>
        <v>5</v>
      </c>
      <c r="E45" s="819">
        <f>L45</f>
        <v>36</v>
      </c>
      <c r="F45" s="820">
        <v>49</v>
      </c>
      <c r="G45" s="819">
        <v>19</v>
      </c>
      <c r="H45" s="820">
        <v>30</v>
      </c>
      <c r="I45" s="740"/>
      <c r="J45" s="724">
        <v>20</v>
      </c>
      <c r="K45" s="810">
        <v>5</v>
      </c>
      <c r="L45" s="810">
        <v>36</v>
      </c>
      <c r="M45" s="810">
        <f t="shared" si="5"/>
        <v>41</v>
      </c>
    </row>
    <row r="46" spans="2:14">
      <c r="B46" s="1279" t="s">
        <v>759</v>
      </c>
      <c r="D46" s="1280"/>
      <c r="E46" s="1280"/>
      <c r="F46" s="1222"/>
      <c r="G46" s="1222"/>
      <c r="H46" s="1222"/>
    </row>
    <row r="47" spans="2:14">
      <c r="B47" s="742"/>
      <c r="C47" s="724"/>
      <c r="D47" s="743"/>
      <c r="E47" s="743"/>
    </row>
    <row r="48" spans="2:14">
      <c r="B48" s="724"/>
      <c r="C48" s="724" t="s">
        <v>553</v>
      </c>
    </row>
    <row r="49" spans="2:19">
      <c r="B49" s="724"/>
      <c r="C49" s="723"/>
      <c r="D49" s="743"/>
    </row>
    <row r="50" spans="2:19" ht="24">
      <c r="B50" s="724"/>
      <c r="C50" s="744" t="s">
        <v>53</v>
      </c>
      <c r="D50" s="745" t="s">
        <v>548</v>
      </c>
      <c r="E50" s="746" t="s">
        <v>552</v>
      </c>
      <c r="F50" s="744" t="s">
        <v>549</v>
      </c>
    </row>
    <row r="51" spans="2:19">
      <c r="B51" s="724"/>
      <c r="C51" s="747"/>
      <c r="D51" s="748" t="s">
        <v>551</v>
      </c>
      <c r="E51" s="749" t="s">
        <v>551</v>
      </c>
      <c r="F51" s="749" t="s">
        <v>551</v>
      </c>
    </row>
    <row r="52" spans="2:19">
      <c r="B52" s="724"/>
      <c r="C52" s="750" t="s">
        <v>550</v>
      </c>
      <c r="D52" s="751">
        <v>49</v>
      </c>
      <c r="E52" s="752">
        <v>49</v>
      </c>
      <c r="F52" s="752">
        <v>60</v>
      </c>
      <c r="H52" s="753" t="s">
        <v>402</v>
      </c>
      <c r="I52" s="753" t="s">
        <v>1279</v>
      </c>
      <c r="J52" s="753" t="s">
        <v>403</v>
      </c>
      <c r="L52" s="725"/>
      <c r="M52" s="725"/>
      <c r="N52" s="725"/>
      <c r="O52" s="725"/>
      <c r="P52" s="725"/>
      <c r="Q52" s="725"/>
      <c r="R52" s="46"/>
      <c r="S52" s="725"/>
    </row>
    <row r="53" spans="2:19" ht="24">
      <c r="C53" s="754" t="s">
        <v>547</v>
      </c>
      <c r="D53" s="755">
        <v>10</v>
      </c>
      <c r="E53" s="756">
        <v>18</v>
      </c>
      <c r="F53" s="756">
        <v>20</v>
      </c>
      <c r="G53" s="811" t="s">
        <v>546</v>
      </c>
      <c r="H53" s="812">
        <v>20</v>
      </c>
      <c r="I53" s="812">
        <v>18</v>
      </c>
      <c r="J53" s="813">
        <f>+D53</f>
        <v>10</v>
      </c>
      <c r="M53" s="821"/>
    </row>
    <row r="54" spans="2:19" ht="24">
      <c r="B54" s="724"/>
      <c r="C54" s="754" t="s">
        <v>545</v>
      </c>
      <c r="D54" s="755">
        <v>39</v>
      </c>
      <c r="E54" s="756">
        <v>31</v>
      </c>
      <c r="F54" s="756">
        <v>40</v>
      </c>
      <c r="G54" s="814" t="s">
        <v>544</v>
      </c>
      <c r="H54" s="815">
        <v>40</v>
      </c>
      <c r="I54" s="815">
        <v>31</v>
      </c>
      <c r="J54" s="816">
        <f>+D54</f>
        <v>39</v>
      </c>
      <c r="M54" s="821"/>
    </row>
    <row r="55" spans="2:19">
      <c r="C55" s="264" t="s">
        <v>714</v>
      </c>
      <c r="M55" s="821"/>
    </row>
    <row r="56" spans="2:19">
      <c r="C56" s="724"/>
      <c r="M56" s="821"/>
    </row>
    <row r="57" spans="2:19">
      <c r="M57" s="821"/>
    </row>
    <row r="58" spans="2:19">
      <c r="G58" s="757"/>
      <c r="M58" s="821"/>
    </row>
    <row r="59" spans="2:19">
      <c r="M59" s="821"/>
    </row>
    <row r="60" spans="2:19">
      <c r="M60" s="821"/>
    </row>
    <row r="61" spans="2:19">
      <c r="D61" s="757"/>
      <c r="E61" s="757"/>
      <c r="F61" s="757"/>
      <c r="M61" s="821"/>
    </row>
    <row r="65" spans="2:14">
      <c r="B65" s="739"/>
      <c r="C65" s="725"/>
      <c r="D65" s="725"/>
      <c r="E65" s="46"/>
      <c r="L65" s="758"/>
      <c r="M65" s="758"/>
      <c r="N65" s="758"/>
    </row>
    <row r="66" spans="2:14">
      <c r="B66" s="739"/>
      <c r="C66" s="725"/>
      <c r="D66" s="725"/>
      <c r="E66" s="728"/>
    </row>
  </sheetData>
  <mergeCells count="10">
    <mergeCell ref="H31:H32"/>
    <mergeCell ref="G3:J3"/>
    <mergeCell ref="B3:B4"/>
    <mergeCell ref="C3:F3"/>
    <mergeCell ref="B31:B32"/>
    <mergeCell ref="C31:C32"/>
    <mergeCell ref="D31:D32"/>
    <mergeCell ref="E31:E32"/>
    <mergeCell ref="F31:F32"/>
    <mergeCell ref="G31:G32"/>
  </mergeCells>
  <phoneticPr fontId="2"/>
  <conditionalFormatting sqref="D41:E45">
    <cfRule type="expression" dxfId="5" priority="1" stopIfTrue="1">
      <formula>D41&gt;AVERAGE( IF(ISERROR($D$41:$E$43), "", IF(ISBLANK($D$41:$E$43), "", $D$41:$E$43)))</formula>
    </cfRule>
    <cfRule type="expression" dxfId="4" priority="2" stopIfTrue="1">
      <formula>D41&gt;AVERAGE( IF(ISERROR($D$41:$E$43), "", IF(ISBLANK($D$41:$E$43), "", $D$41:$E$43)))</formula>
    </cfRule>
  </conditionalFormatting>
  <conditionalFormatting sqref="D34:E34">
    <cfRule type="expression" dxfId="3" priority="3" stopIfTrue="1">
      <formula>D34&gt;AVERAGE( IF(ISERROR($D$34:$E$34), "", IF(ISBLANK($D$34:$E$34), "", $D$34:$E$34)))</formula>
    </cfRule>
    <cfRule type="expression" dxfId="2" priority="4" stopIfTrue="1">
      <formula>D34&gt;AVERAGE( IF(ISERROR($D$34:$E$34), "", IF(ISBLANK($D$34:$E$34), "", $D$34:$E$34)))</formula>
    </cfRule>
  </conditionalFormatting>
  <conditionalFormatting sqref="D35:E40">
    <cfRule type="expression" dxfId="1" priority="5" stopIfTrue="1">
      <formula>D35&gt;AVERAGE( IF(ISERROR($D$35:$E$40), "", IF(ISBLANK($D$35:$E$40), "", $D$35:$E$40)))</formula>
    </cfRule>
    <cfRule type="expression" dxfId="0" priority="6" stopIfTrue="1">
      <formula>D35&gt;AVERAGE( IF(ISERROR($D$35:$E$40), "", IF(ISBLANK($D$35:$E$40), "", $D$35:$E$40)))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1:AF106"/>
  <sheetViews>
    <sheetView view="pageBreakPreview" zoomScaleNormal="100" zoomScaleSheetLayoutView="100" workbookViewId="0">
      <selection activeCell="M11" sqref="M11"/>
    </sheetView>
  </sheetViews>
  <sheetFormatPr defaultColWidth="6.75" defaultRowHeight="12"/>
  <cols>
    <col min="1" max="1" width="4.5" style="1" bestFit="1" customWidth="1"/>
    <col min="2" max="2" width="7.625" style="1" customWidth="1"/>
    <col min="3" max="3" width="8.375" style="1" bestFit="1" customWidth="1"/>
    <col min="4" max="4" width="6.125" style="1" bestFit="1" customWidth="1"/>
    <col min="5" max="5" width="9" style="1" customWidth="1"/>
    <col min="6" max="6" width="6.125" style="1" bestFit="1" customWidth="1"/>
    <col min="7" max="7" width="8.375" style="1" bestFit="1" customWidth="1"/>
    <col min="8" max="8" width="6.125" style="148" bestFit="1" customWidth="1"/>
    <col min="9" max="9" width="7.625" style="148" customWidth="1"/>
    <col min="10" max="10" width="6.125" style="1" bestFit="1" customWidth="1"/>
    <col min="11" max="11" width="7.125" style="1" customWidth="1"/>
    <col min="12" max="12" width="7.5" style="1" bestFit="1" customWidth="1"/>
    <col min="13" max="13" width="7.625" style="1" bestFit="1" customWidth="1"/>
    <col min="14" max="15" width="8.375" style="1" bestFit="1" customWidth="1"/>
    <col min="16" max="16" width="7.25" style="1" bestFit="1" customWidth="1"/>
    <col min="17" max="17" width="8" style="1" customWidth="1"/>
    <col min="18" max="18" width="6.75" style="1"/>
    <col min="19" max="22" width="7.875" style="1" customWidth="1"/>
    <col min="23" max="23" width="6.75" style="1"/>
    <col min="24" max="24" width="11" style="1" customWidth="1"/>
    <col min="25" max="16384" width="6.75" style="1"/>
  </cols>
  <sheetData>
    <row r="1" spans="1:32">
      <c r="B1" s="285" t="s">
        <v>1435</v>
      </c>
      <c r="L1" s="149" t="s">
        <v>331</v>
      </c>
    </row>
    <row r="2" spans="1:32">
      <c r="A2" s="150"/>
      <c r="B2" s="2923" t="s">
        <v>60</v>
      </c>
      <c r="C2" s="3048" t="s">
        <v>61</v>
      </c>
      <c r="D2" s="151"/>
      <c r="E2" s="151"/>
      <c r="F2" s="152"/>
      <c r="G2" s="3048" t="s">
        <v>52</v>
      </c>
      <c r="H2" s="151"/>
      <c r="I2" s="151"/>
      <c r="J2" s="152"/>
      <c r="K2" s="3051" t="s">
        <v>68</v>
      </c>
      <c r="L2" s="3050" t="s">
        <v>571</v>
      </c>
      <c r="M2" s="2939" t="s">
        <v>6</v>
      </c>
      <c r="N2" s="168" t="s">
        <v>404</v>
      </c>
      <c r="O2" s="168" t="s">
        <v>404</v>
      </c>
      <c r="X2" s="153" t="s">
        <v>283</v>
      </c>
      <c r="Y2" s="153"/>
      <c r="Z2" s="153"/>
      <c r="AA2" s="153"/>
      <c r="AB2" s="153"/>
      <c r="AC2" s="153"/>
      <c r="AD2" s="153"/>
    </row>
    <row r="3" spans="1:32">
      <c r="A3" s="150"/>
      <c r="B3" s="2924"/>
      <c r="C3" s="3049"/>
      <c r="D3" s="2" t="s">
        <v>48</v>
      </c>
      <c r="E3" s="317" t="s">
        <v>1</v>
      </c>
      <c r="F3" s="2" t="s">
        <v>2</v>
      </c>
      <c r="G3" s="3049"/>
      <c r="H3" s="2" t="s">
        <v>48</v>
      </c>
      <c r="I3" s="317" t="s">
        <v>1</v>
      </c>
      <c r="J3" s="2" t="s">
        <v>2</v>
      </c>
      <c r="K3" s="3049"/>
      <c r="L3" s="2929"/>
      <c r="M3" s="2940"/>
      <c r="N3" s="168" t="s">
        <v>0</v>
      </c>
      <c r="O3" s="168" t="s">
        <v>52</v>
      </c>
      <c r="X3" s="154" t="s">
        <v>284</v>
      </c>
      <c r="Y3" s="155" t="s">
        <v>285</v>
      </c>
      <c r="Z3" s="155"/>
      <c r="AA3" s="155"/>
      <c r="AB3" s="156"/>
      <c r="AC3" s="157"/>
      <c r="AD3" s="158"/>
      <c r="AE3" s="45"/>
      <c r="AF3" s="45"/>
    </row>
    <row r="4" spans="1:32">
      <c r="A4" s="150"/>
      <c r="B4" s="316"/>
      <c r="C4" s="160" t="s">
        <v>54</v>
      </c>
      <c r="D4" s="12" t="s">
        <v>225</v>
      </c>
      <c r="E4" s="160" t="s">
        <v>54</v>
      </c>
      <c r="F4" s="12" t="s">
        <v>225</v>
      </c>
      <c r="G4" s="319" t="s">
        <v>4</v>
      </c>
      <c r="H4" s="12" t="s">
        <v>225</v>
      </c>
      <c r="I4" s="319" t="s">
        <v>4</v>
      </c>
      <c r="J4" s="12" t="s">
        <v>225</v>
      </c>
      <c r="K4" s="319" t="s">
        <v>9</v>
      </c>
      <c r="L4" s="161" t="s">
        <v>8</v>
      </c>
      <c r="M4" s="161" t="s">
        <v>51</v>
      </c>
      <c r="Q4" s="168" t="s">
        <v>404</v>
      </c>
      <c r="R4" s="168"/>
      <c r="S4" s="168" t="s">
        <v>403</v>
      </c>
      <c r="T4" s="806" t="s">
        <v>1253</v>
      </c>
      <c r="U4" s="806" t="s">
        <v>1254</v>
      </c>
      <c r="X4" s="154" t="s">
        <v>286</v>
      </c>
      <c r="Y4" s="155" t="s">
        <v>287</v>
      </c>
      <c r="Z4" s="155"/>
      <c r="AA4" s="155"/>
      <c r="AB4" s="156"/>
      <c r="AC4" s="157"/>
      <c r="AD4" s="158"/>
      <c r="AE4" s="45"/>
      <c r="AF4" s="45"/>
    </row>
    <row r="5" spans="1:32">
      <c r="B5" s="159" t="s">
        <v>62</v>
      </c>
      <c r="C5" s="313">
        <f>'3市区町別2'!E7</f>
        <v>5465002</v>
      </c>
      <c r="D5" s="163">
        <f t="shared" ref="D5:D15" si="0">C5/C$5*100</f>
        <v>100</v>
      </c>
      <c r="E5" s="314">
        <f>SUM(E6:E15)</f>
        <v>-69798</v>
      </c>
      <c r="F5" s="164">
        <v>-0.91522517449029939</v>
      </c>
      <c r="G5" s="313">
        <f>'3市区町別2'!G7</f>
        <v>2402484</v>
      </c>
      <c r="H5" s="163">
        <f t="shared" ref="H5:H15" si="1">G5/G$5*100</f>
        <v>100</v>
      </c>
      <c r="I5" s="314">
        <f>SUM(I6:I15)</f>
        <v>87284</v>
      </c>
      <c r="J5" s="165">
        <f t="shared" ref="J5:J15" si="2">I5/O5*100</f>
        <v>3.7700414651002072</v>
      </c>
      <c r="K5" s="315">
        <f t="shared" ref="K5:K15" si="3">C5/G5</f>
        <v>2.2747298213016194</v>
      </c>
      <c r="L5" s="162">
        <f>SUM(L6:L15)</f>
        <v>8401.0299999999988</v>
      </c>
      <c r="M5" s="322">
        <f t="shared" ref="M5:M15" si="4">C5/L5</f>
        <v>650.51571057358456</v>
      </c>
      <c r="N5" s="166">
        <f>'3市区町別2'!K7</f>
        <v>5534800</v>
      </c>
      <c r="O5" s="167">
        <f>'3市区町別2'!M7</f>
        <v>2315200</v>
      </c>
      <c r="P5" s="1145" t="s">
        <v>69</v>
      </c>
      <c r="Q5" s="1146">
        <f t="shared" ref="Q5:Q15" si="5">+C5</f>
        <v>5465002</v>
      </c>
      <c r="R5" s="1147"/>
      <c r="S5" s="1148">
        <v>5534800</v>
      </c>
      <c r="T5" s="1149">
        <f>'3市区町別2'!K7</f>
        <v>5534800</v>
      </c>
      <c r="U5" s="1149">
        <f>'3市区町別2'!E7</f>
        <v>5465002</v>
      </c>
      <c r="V5" s="182"/>
      <c r="X5" s="154" t="s">
        <v>288</v>
      </c>
      <c r="Y5" s="155" t="s">
        <v>289</v>
      </c>
      <c r="Z5" s="155"/>
      <c r="AA5" s="155"/>
      <c r="AB5" s="156"/>
      <c r="AC5" s="157"/>
      <c r="AD5" s="158"/>
      <c r="AE5" s="45"/>
      <c r="AF5" s="45"/>
    </row>
    <row r="6" spans="1:32" ht="13.5" customHeight="1">
      <c r="B6" s="159" t="s">
        <v>63</v>
      </c>
      <c r="C6" s="313">
        <f>'3市区町別2'!E8</f>
        <v>1525152</v>
      </c>
      <c r="D6" s="163">
        <f t="shared" si="0"/>
        <v>27.90762016189564</v>
      </c>
      <c r="E6" s="314">
        <f>C6-N6</f>
        <v>-12120</v>
      </c>
      <c r="F6" s="164">
        <v>-0.41056857919958556</v>
      </c>
      <c r="G6" s="313">
        <f>'3市区町別2'!G8</f>
        <v>734920</v>
      </c>
      <c r="H6" s="163">
        <f t="shared" si="1"/>
        <v>30.590006010445851</v>
      </c>
      <c r="I6" s="314">
        <f>G6-O6</f>
        <v>29461</v>
      </c>
      <c r="J6" s="165">
        <f t="shared" si="2"/>
        <v>4.176146310416339</v>
      </c>
      <c r="K6" s="315">
        <f t="shared" si="3"/>
        <v>2.0752626136178089</v>
      </c>
      <c r="L6" s="323">
        <f>'3市区町別2'!AD8</f>
        <v>557.02</v>
      </c>
      <c r="M6" s="322">
        <f t="shared" si="4"/>
        <v>2738.0560841621486</v>
      </c>
      <c r="N6" s="166">
        <f>'3市区町別2'!K8</f>
        <v>1537272</v>
      </c>
      <c r="O6" s="167">
        <f>'3市区町別2'!M8</f>
        <v>705459</v>
      </c>
      <c r="P6" s="169" t="s">
        <v>227</v>
      </c>
      <c r="Q6" s="195">
        <f t="shared" si="5"/>
        <v>1525152</v>
      </c>
      <c r="R6" s="169" t="s">
        <v>226</v>
      </c>
      <c r="S6" s="49">
        <v>1537272</v>
      </c>
      <c r="T6" s="716">
        <f>'3市区町別2'!K8</f>
        <v>1537272</v>
      </c>
      <c r="U6" s="716">
        <f>'3市区町別2'!E8</f>
        <v>1525152</v>
      </c>
      <c r="V6" s="170"/>
      <c r="X6" s="154" t="s">
        <v>290</v>
      </c>
      <c r="Y6" s="155" t="s">
        <v>291</v>
      </c>
      <c r="Z6" s="155"/>
      <c r="AA6" s="155"/>
      <c r="AB6" s="156"/>
      <c r="AC6" s="157"/>
      <c r="AD6" s="158"/>
      <c r="AE6" s="45"/>
      <c r="AF6" s="45"/>
    </row>
    <row r="7" spans="1:32" ht="13.5" customHeight="1">
      <c r="B7" s="159" t="s">
        <v>228</v>
      </c>
      <c r="C7" s="313">
        <f>'3市区町別2'!E9</f>
        <v>1039102</v>
      </c>
      <c r="D7" s="163">
        <f t="shared" si="0"/>
        <v>19.01375333439951</v>
      </c>
      <c r="E7" s="314">
        <f t="shared" ref="E7:E15" si="6">C7-N7</f>
        <v>3339</v>
      </c>
      <c r="F7" s="164">
        <v>0.63440511408997047</v>
      </c>
      <c r="G7" s="313">
        <f>'3市区町別2'!G9</f>
        <v>479577</v>
      </c>
      <c r="H7" s="163">
        <f t="shared" si="1"/>
        <v>19.961714625362749</v>
      </c>
      <c r="I7" s="314">
        <f t="shared" ref="I7:I15" si="7">G7-O7</f>
        <v>16298</v>
      </c>
      <c r="J7" s="165">
        <f t="shared" si="2"/>
        <v>3.5179664953516134</v>
      </c>
      <c r="K7" s="315">
        <f t="shared" si="3"/>
        <v>2.1667052423281352</v>
      </c>
      <c r="L7" s="323">
        <f>'3市区町別2'!AD9</f>
        <v>169.15</v>
      </c>
      <c r="M7" s="322">
        <f t="shared" si="4"/>
        <v>6143.0801064144252</v>
      </c>
      <c r="N7" s="166">
        <f>'3市区町別2'!K9</f>
        <v>1035763</v>
      </c>
      <c r="O7" s="167">
        <f>'3市区町別2'!M9</f>
        <v>463279</v>
      </c>
      <c r="P7" s="169" t="s">
        <v>228</v>
      </c>
      <c r="Q7" s="195">
        <f t="shared" si="5"/>
        <v>1039102</v>
      </c>
      <c r="R7" s="169" t="s">
        <v>228</v>
      </c>
      <c r="S7" s="49">
        <v>1035763</v>
      </c>
      <c r="T7" s="716">
        <f>'3市区町別2'!K9</f>
        <v>1035763</v>
      </c>
      <c r="U7" s="716">
        <f>'3市区町別2'!E9</f>
        <v>1039102</v>
      </c>
      <c r="V7" s="170"/>
      <c r="X7" s="154" t="s">
        <v>292</v>
      </c>
      <c r="Y7" s="155" t="s">
        <v>293</v>
      </c>
      <c r="Z7" s="155"/>
      <c r="AA7" s="155"/>
      <c r="AB7" s="156"/>
      <c r="AC7" s="157"/>
      <c r="AD7" s="158"/>
      <c r="AE7" s="45"/>
      <c r="AF7" s="45"/>
    </row>
    <row r="8" spans="1:32" ht="13.5" customHeight="1">
      <c r="B8" s="159" t="s">
        <v>229</v>
      </c>
      <c r="C8" s="313">
        <f>'3市区町別2'!E10</f>
        <v>715809</v>
      </c>
      <c r="D8" s="163">
        <f t="shared" si="0"/>
        <v>13.098055590830523</v>
      </c>
      <c r="E8" s="314">
        <f t="shared" si="6"/>
        <v>-5881</v>
      </c>
      <c r="F8" s="164">
        <v>-0.29328712174039118</v>
      </c>
      <c r="G8" s="313">
        <f>'3市区町別2'!G10</f>
        <v>294673</v>
      </c>
      <c r="H8" s="163">
        <f t="shared" si="1"/>
        <v>12.265347032488041</v>
      </c>
      <c r="I8" s="314">
        <f t="shared" si="7"/>
        <v>7105</v>
      </c>
      <c r="J8" s="165">
        <f t="shared" si="2"/>
        <v>2.4707199688421522</v>
      </c>
      <c r="K8" s="315">
        <f t="shared" si="3"/>
        <v>2.4291638528131183</v>
      </c>
      <c r="L8" s="323">
        <f>'3市区町別2'!AD10</f>
        <v>480.89</v>
      </c>
      <c r="M8" s="322">
        <f t="shared" si="4"/>
        <v>1488.5088065877851</v>
      </c>
      <c r="N8" s="166">
        <f>'3市区町別2'!K10</f>
        <v>721690</v>
      </c>
      <c r="O8" s="167">
        <f>'3市区町別2'!M10</f>
        <v>287568</v>
      </c>
      <c r="P8" s="169" t="s">
        <v>229</v>
      </c>
      <c r="Q8" s="195">
        <f t="shared" si="5"/>
        <v>715809</v>
      </c>
      <c r="R8" s="169" t="s">
        <v>229</v>
      </c>
      <c r="S8" s="49">
        <v>721690</v>
      </c>
      <c r="T8" s="716">
        <f>'3市区町別2'!K10</f>
        <v>721690</v>
      </c>
      <c r="U8" s="716">
        <f>'3市区町別2'!E10</f>
        <v>715809</v>
      </c>
      <c r="V8" s="170"/>
      <c r="X8" s="154" t="s">
        <v>294</v>
      </c>
      <c r="Y8" s="155" t="s">
        <v>295</v>
      </c>
      <c r="Z8" s="155"/>
      <c r="AA8" s="155"/>
      <c r="AB8" s="156"/>
      <c r="AC8" s="157"/>
      <c r="AD8" s="158"/>
      <c r="AE8" s="45"/>
      <c r="AF8" s="45"/>
    </row>
    <row r="9" spans="1:32" ht="13.5" customHeight="1">
      <c r="B9" s="159" t="s">
        <v>230</v>
      </c>
      <c r="C9" s="313">
        <f>'3市区町別2'!E11</f>
        <v>716073</v>
      </c>
      <c r="D9" s="163">
        <f t="shared" si="0"/>
        <v>13.10288633014224</v>
      </c>
      <c r="E9" s="314">
        <f t="shared" si="6"/>
        <v>-560</v>
      </c>
      <c r="F9" s="164">
        <v>0.11033427094186363</v>
      </c>
      <c r="G9" s="313">
        <f>'3市区町別2'!G11</f>
        <v>302730</v>
      </c>
      <c r="H9" s="163">
        <f t="shared" si="1"/>
        <v>12.600708266943714</v>
      </c>
      <c r="I9" s="314">
        <f t="shared" si="7"/>
        <v>16721</v>
      </c>
      <c r="J9" s="165">
        <f t="shared" si="2"/>
        <v>5.8463195214136618</v>
      </c>
      <c r="K9" s="315">
        <f t="shared" si="3"/>
        <v>2.3653849965315628</v>
      </c>
      <c r="L9" s="323">
        <f>'3市区町別2'!AD11</f>
        <v>266.33</v>
      </c>
      <c r="M9" s="322">
        <f t="shared" si="4"/>
        <v>2688.668193594413</v>
      </c>
      <c r="N9" s="166">
        <f>'3市区町別2'!K11</f>
        <v>716633</v>
      </c>
      <c r="O9" s="167">
        <f>'3市区町別2'!M11</f>
        <v>286009</v>
      </c>
      <c r="P9" s="169" t="s">
        <v>230</v>
      </c>
      <c r="Q9" s="195">
        <f t="shared" si="5"/>
        <v>716073</v>
      </c>
      <c r="R9" s="169" t="s">
        <v>230</v>
      </c>
      <c r="S9" s="49">
        <v>716633</v>
      </c>
      <c r="T9" s="716">
        <f>'3市区町別2'!K11</f>
        <v>716633</v>
      </c>
      <c r="U9" s="716">
        <f>'3市区町別2'!E11</f>
        <v>716073</v>
      </c>
      <c r="V9" s="170"/>
      <c r="X9" s="154" t="s">
        <v>296</v>
      </c>
      <c r="Y9" s="155" t="s">
        <v>297</v>
      </c>
      <c r="Z9" s="155"/>
      <c r="AA9" s="155"/>
      <c r="AB9" s="156"/>
      <c r="AC9" s="157"/>
      <c r="AD9" s="158"/>
      <c r="AE9" s="45"/>
      <c r="AF9" s="45"/>
    </row>
    <row r="10" spans="1:32" ht="13.5" customHeight="1">
      <c r="B10" s="159" t="s">
        <v>231</v>
      </c>
      <c r="C10" s="313">
        <f>'3市区町別2'!E12</f>
        <v>264135</v>
      </c>
      <c r="D10" s="163">
        <f t="shared" si="0"/>
        <v>4.8332095761355625</v>
      </c>
      <c r="E10" s="314">
        <f t="shared" si="6"/>
        <v>-8312</v>
      </c>
      <c r="F10" s="164">
        <v>-4.2343092120279948</v>
      </c>
      <c r="G10" s="313">
        <f>'3市区町別2'!G12</f>
        <v>103224</v>
      </c>
      <c r="H10" s="163">
        <f t="shared" si="1"/>
        <v>4.2965530675750596</v>
      </c>
      <c r="I10" s="314">
        <f t="shared" si="7"/>
        <v>5547</v>
      </c>
      <c r="J10" s="165">
        <f t="shared" si="2"/>
        <v>5.6789213427930836</v>
      </c>
      <c r="K10" s="315">
        <f t="shared" si="3"/>
        <v>2.5588525924203673</v>
      </c>
      <c r="L10" s="323">
        <f>'3市区町別2'!AD12</f>
        <v>895.61000000000013</v>
      </c>
      <c r="M10" s="322">
        <f t="shared" si="4"/>
        <v>294.92189680776227</v>
      </c>
      <c r="N10" s="166">
        <f>'3市区町別2'!K12</f>
        <v>272447</v>
      </c>
      <c r="O10" s="167">
        <f>'3市区町別2'!M12</f>
        <v>97677</v>
      </c>
      <c r="P10" s="169" t="s">
        <v>231</v>
      </c>
      <c r="Q10" s="195">
        <f t="shared" si="5"/>
        <v>264135</v>
      </c>
      <c r="R10" s="169" t="s">
        <v>231</v>
      </c>
      <c r="S10" s="49">
        <v>272447</v>
      </c>
      <c r="T10" s="716">
        <f>'3市区町別2'!K12</f>
        <v>272447</v>
      </c>
      <c r="U10" s="716">
        <f>'3市区町別2'!E12</f>
        <v>264135</v>
      </c>
      <c r="V10" s="170"/>
      <c r="X10" s="154" t="s">
        <v>298</v>
      </c>
      <c r="Y10" s="155" t="s">
        <v>299</v>
      </c>
      <c r="Z10" s="155"/>
      <c r="AA10" s="155"/>
      <c r="AB10" s="156"/>
      <c r="AC10" s="157"/>
      <c r="AD10" s="158"/>
      <c r="AE10" s="45"/>
      <c r="AF10" s="45"/>
    </row>
    <row r="11" spans="1:32" ht="13.5" customHeight="1">
      <c r="B11" s="159" t="s">
        <v>232</v>
      </c>
      <c r="C11" s="313">
        <f>'3市区町別2'!E13</f>
        <v>571719</v>
      </c>
      <c r="D11" s="163">
        <f t="shared" si="0"/>
        <v>10.461460032402551</v>
      </c>
      <c r="E11" s="314">
        <f t="shared" si="6"/>
        <v>-7435</v>
      </c>
      <c r="F11" s="164">
        <v>-0.40434811759791089</v>
      </c>
      <c r="G11" s="313">
        <f>'3市区町別2'!G13</f>
        <v>240004</v>
      </c>
      <c r="H11" s="163">
        <f t="shared" si="1"/>
        <v>9.9898271955193039</v>
      </c>
      <c r="I11" s="314">
        <f t="shared" si="7"/>
        <v>12165</v>
      </c>
      <c r="J11" s="165">
        <f t="shared" si="2"/>
        <v>5.3392966085700868</v>
      </c>
      <c r="K11" s="315">
        <f t="shared" si="3"/>
        <v>2.3821227979533672</v>
      </c>
      <c r="L11" s="323">
        <f>'3市区町別2'!AD13</f>
        <v>865.24999999999989</v>
      </c>
      <c r="M11" s="322">
        <f t="shared" si="4"/>
        <v>660.7558509101417</v>
      </c>
      <c r="N11" s="166">
        <f>'3市区町別2'!K13</f>
        <v>579154</v>
      </c>
      <c r="O11" s="167">
        <f>'3市区町別2'!M13</f>
        <v>227839</v>
      </c>
      <c r="P11" s="169" t="s">
        <v>232</v>
      </c>
      <c r="Q11" s="195">
        <f t="shared" si="5"/>
        <v>571719</v>
      </c>
      <c r="R11" s="169" t="s">
        <v>232</v>
      </c>
      <c r="S11" s="49">
        <v>579154</v>
      </c>
      <c r="T11" s="716">
        <f>'3市区町別2'!K13</f>
        <v>579154</v>
      </c>
      <c r="U11" s="716">
        <f>'3市区町別2'!E13</f>
        <v>571719</v>
      </c>
      <c r="V11" s="170"/>
      <c r="X11" s="154" t="s">
        <v>300</v>
      </c>
      <c r="Y11" s="155" t="s">
        <v>301</v>
      </c>
      <c r="Z11" s="155"/>
      <c r="AA11" s="155"/>
      <c r="AB11" s="156"/>
      <c r="AC11" s="157"/>
      <c r="AD11" s="158"/>
      <c r="AE11" s="45"/>
      <c r="AF11" s="45"/>
    </row>
    <row r="12" spans="1:32" ht="13.5" customHeight="1">
      <c r="B12" s="159" t="s">
        <v>233</v>
      </c>
      <c r="C12" s="313">
        <f>'3市区町別2'!E14</f>
        <v>246601</v>
      </c>
      <c r="D12" s="163">
        <f t="shared" si="0"/>
        <v>4.512367973515838</v>
      </c>
      <c r="E12" s="314">
        <f t="shared" si="6"/>
        <v>-13711</v>
      </c>
      <c r="F12" s="164">
        <v>-4.4290139315022241</v>
      </c>
      <c r="G12" s="313">
        <f>'3市区町別2'!G14</f>
        <v>95577</v>
      </c>
      <c r="H12" s="163">
        <f t="shared" si="1"/>
        <v>3.9782575034838943</v>
      </c>
      <c r="I12" s="314">
        <f t="shared" si="7"/>
        <v>760</v>
      </c>
      <c r="J12" s="165">
        <f t="shared" si="2"/>
        <v>0.80154402691500459</v>
      </c>
      <c r="K12" s="315">
        <f t="shared" si="3"/>
        <v>2.5801291105600721</v>
      </c>
      <c r="L12" s="323">
        <f>'3市区町別2'!AD14</f>
        <v>1566.9699999999998</v>
      </c>
      <c r="M12" s="322">
        <f t="shared" si="4"/>
        <v>157.37442324996653</v>
      </c>
      <c r="N12" s="166">
        <f>'3市区町別2'!K14</f>
        <v>260312</v>
      </c>
      <c r="O12" s="167">
        <f>'3市区町別2'!M14</f>
        <v>94817</v>
      </c>
      <c r="P12" s="169" t="s">
        <v>233</v>
      </c>
      <c r="Q12" s="195">
        <f t="shared" si="5"/>
        <v>246601</v>
      </c>
      <c r="R12" s="169" t="s">
        <v>233</v>
      </c>
      <c r="S12" s="49">
        <v>260312</v>
      </c>
      <c r="T12" s="716">
        <f>'3市区町別2'!K14</f>
        <v>260312</v>
      </c>
      <c r="U12" s="716">
        <f>'3市区町別2'!E14</f>
        <v>246601</v>
      </c>
      <c r="V12" s="170"/>
      <c r="X12" s="154" t="s">
        <v>302</v>
      </c>
      <c r="Y12" s="155" t="s">
        <v>303</v>
      </c>
      <c r="Z12" s="155"/>
      <c r="AA12" s="155"/>
      <c r="AB12" s="156"/>
      <c r="AC12" s="157"/>
      <c r="AD12" s="158"/>
      <c r="AE12" s="45"/>
      <c r="AF12" s="45"/>
    </row>
    <row r="13" spans="1:32" ht="13.5" customHeight="1">
      <c r="B13" s="159" t="s">
        <v>235</v>
      </c>
      <c r="C13" s="313">
        <f>'3市区町別2'!E15</f>
        <v>157989</v>
      </c>
      <c r="D13" s="163">
        <f t="shared" si="0"/>
        <v>2.8909230042367779</v>
      </c>
      <c r="E13" s="314">
        <f t="shared" si="6"/>
        <v>-12243</v>
      </c>
      <c r="F13" s="164">
        <v>-5.7007757174417382</v>
      </c>
      <c r="G13" s="313">
        <f>'3市区町別2'!G15</f>
        <v>60808</v>
      </c>
      <c r="H13" s="163">
        <f t="shared" si="1"/>
        <v>2.5310470329875248</v>
      </c>
      <c r="I13" s="314">
        <f t="shared" si="7"/>
        <v>-1113</v>
      </c>
      <c r="J13" s="165">
        <f t="shared" si="2"/>
        <v>-1.7974515915440643</v>
      </c>
      <c r="K13" s="315">
        <f t="shared" si="3"/>
        <v>2.5981614261281409</v>
      </c>
      <c r="L13" s="323">
        <f>'3市区町別2'!AD15</f>
        <v>2133.3000000000002</v>
      </c>
      <c r="M13" s="322">
        <f t="shared" si="4"/>
        <v>74.058500914076774</v>
      </c>
      <c r="N13" s="166">
        <f>'3市区町別2'!K15</f>
        <v>170232</v>
      </c>
      <c r="O13" s="167">
        <f>'3市区町別2'!M15</f>
        <v>61921</v>
      </c>
      <c r="P13" s="169" t="s">
        <v>234</v>
      </c>
      <c r="Q13" s="195">
        <f t="shared" si="5"/>
        <v>157989</v>
      </c>
      <c r="R13" s="169" t="s">
        <v>234</v>
      </c>
      <c r="S13" s="49">
        <v>170232</v>
      </c>
      <c r="T13" s="716">
        <f>'3市区町別2'!K15</f>
        <v>170232</v>
      </c>
      <c r="U13" s="716">
        <f>'3市区町別2'!E15</f>
        <v>157989</v>
      </c>
      <c r="V13" s="170"/>
    </row>
    <row r="14" spans="1:32" ht="13.5" customHeight="1">
      <c r="B14" s="159" t="s">
        <v>237</v>
      </c>
      <c r="C14" s="313">
        <f>'3市区町別2'!E16</f>
        <v>101082</v>
      </c>
      <c r="D14" s="163">
        <f t="shared" si="0"/>
        <v>1.8496242087377095</v>
      </c>
      <c r="E14" s="314">
        <f t="shared" si="6"/>
        <v>-5068</v>
      </c>
      <c r="F14" s="164">
        <v>-4.3460637722932809</v>
      </c>
      <c r="G14" s="313">
        <f>'3市区町別2'!G16</f>
        <v>38638</v>
      </c>
      <c r="H14" s="163">
        <f t="shared" si="1"/>
        <v>1.6082521257165499</v>
      </c>
      <c r="I14" s="314">
        <f t="shared" si="7"/>
        <v>507</v>
      </c>
      <c r="J14" s="165">
        <f t="shared" si="2"/>
        <v>1.3296268128294564</v>
      </c>
      <c r="K14" s="315">
        <f t="shared" si="3"/>
        <v>2.6161291992339146</v>
      </c>
      <c r="L14" s="323">
        <f>'3市区町別2'!AD16</f>
        <v>870.8</v>
      </c>
      <c r="M14" s="322">
        <f t="shared" si="4"/>
        <v>116.07946715663758</v>
      </c>
      <c r="N14" s="166">
        <f>'3市区町別2'!K16</f>
        <v>106150</v>
      </c>
      <c r="O14" s="167">
        <f>'3市区町別2'!M16</f>
        <v>38131</v>
      </c>
      <c r="P14" s="169" t="s">
        <v>236</v>
      </c>
      <c r="Q14" s="195">
        <f t="shared" si="5"/>
        <v>101082</v>
      </c>
      <c r="R14" s="169" t="s">
        <v>236</v>
      </c>
      <c r="S14" s="49">
        <v>106150</v>
      </c>
      <c r="T14" s="716">
        <f>'3市区町別2'!K16</f>
        <v>106150</v>
      </c>
      <c r="U14" s="716">
        <f>'3市区町別2'!E16</f>
        <v>101082</v>
      </c>
      <c r="V14" s="170"/>
    </row>
    <row r="15" spans="1:32" ht="13.5" customHeight="1">
      <c r="B15" s="159" t="s">
        <v>239</v>
      </c>
      <c r="C15" s="313">
        <f>'3市区町別2'!E17</f>
        <v>127340</v>
      </c>
      <c r="D15" s="163">
        <f t="shared" si="0"/>
        <v>2.3300997877036456</v>
      </c>
      <c r="E15" s="314">
        <f t="shared" si="6"/>
        <v>-7807</v>
      </c>
      <c r="F15" s="164">
        <v>-5.8538318460155905</v>
      </c>
      <c r="G15" s="313">
        <f>'3市区町別2'!G17</f>
        <v>52333</v>
      </c>
      <c r="H15" s="163">
        <f t="shared" si="1"/>
        <v>2.1782871394773076</v>
      </c>
      <c r="I15" s="314">
        <f t="shared" si="7"/>
        <v>-167</v>
      </c>
      <c r="J15" s="165">
        <f t="shared" si="2"/>
        <v>-0.3180952380952381</v>
      </c>
      <c r="K15" s="315">
        <f t="shared" si="3"/>
        <v>2.4332639061395294</v>
      </c>
      <c r="L15" s="323">
        <f>'3市区町別2'!AD17</f>
        <v>595.71</v>
      </c>
      <c r="M15" s="322">
        <f t="shared" si="4"/>
        <v>213.76172970069328</v>
      </c>
      <c r="N15" s="166">
        <f>'3市区町別2'!K17</f>
        <v>135147</v>
      </c>
      <c r="O15" s="167">
        <f>'3市区町別2'!M17</f>
        <v>52500</v>
      </c>
      <c r="P15" s="1150" t="s">
        <v>238</v>
      </c>
      <c r="Q15" s="1151">
        <f t="shared" si="5"/>
        <v>127340</v>
      </c>
      <c r="R15" s="1150" t="s">
        <v>238</v>
      </c>
      <c r="S15" s="1152">
        <v>135147</v>
      </c>
      <c r="T15" s="1153">
        <f>'3市区町別2'!K17</f>
        <v>135147</v>
      </c>
      <c r="U15" s="1153">
        <f>'3市区町別2'!E17</f>
        <v>127340</v>
      </c>
      <c r="V15" s="170"/>
    </row>
    <row r="16" spans="1:32" ht="3.75" customHeight="1">
      <c r="B16" s="110"/>
      <c r="C16" s="105"/>
      <c r="D16" s="273"/>
      <c r="E16" s="318"/>
      <c r="F16" s="108"/>
      <c r="G16" s="320"/>
      <c r="H16" s="107"/>
      <c r="I16" s="318"/>
      <c r="J16" s="108"/>
      <c r="K16" s="321"/>
      <c r="L16" s="173"/>
      <c r="M16" s="109"/>
      <c r="N16" s="49"/>
      <c r="O16" s="49"/>
    </row>
    <row r="18" spans="1:19">
      <c r="K18" s="699"/>
      <c r="L18" s="699"/>
      <c r="M18" s="699"/>
      <c r="N18" s="699"/>
      <c r="O18" s="699"/>
      <c r="P18" s="699"/>
      <c r="Q18" s="699"/>
      <c r="R18" s="699"/>
      <c r="S18" s="699"/>
    </row>
    <row r="19" spans="1:19">
      <c r="A19" s="174"/>
      <c r="B19" s="174"/>
      <c r="C19" s="174"/>
      <c r="D19" s="174"/>
      <c r="E19" s="174"/>
      <c r="F19" s="174"/>
      <c r="G19" s="174"/>
      <c r="H19" s="175"/>
      <c r="I19" s="175"/>
      <c r="J19" s="175"/>
      <c r="K19" s="700"/>
      <c r="L19" s="699"/>
      <c r="M19" s="699" t="s">
        <v>281</v>
      </c>
      <c r="N19" s="699"/>
      <c r="O19" s="699"/>
      <c r="P19" s="699"/>
      <c r="Q19" s="699"/>
      <c r="R19" s="699"/>
      <c r="S19" s="699"/>
    </row>
    <row r="20" spans="1:19">
      <c r="A20" s="176"/>
      <c r="B20" s="176"/>
      <c r="C20" s="176"/>
      <c r="D20" s="176"/>
      <c r="E20" s="176"/>
      <c r="F20" s="176"/>
      <c r="G20" s="176"/>
      <c r="H20" s="176"/>
      <c r="I20" s="176"/>
      <c r="J20" s="176"/>
      <c r="K20" s="700"/>
      <c r="L20" s="699"/>
      <c r="M20" s="699"/>
      <c r="N20" s="699"/>
      <c r="O20" s="699"/>
      <c r="P20" s="699"/>
      <c r="Q20" s="699"/>
      <c r="R20" s="699"/>
      <c r="S20" s="699"/>
    </row>
    <row r="21" spans="1:19">
      <c r="A21" s="176"/>
      <c r="B21" s="176"/>
      <c r="C21" s="176"/>
      <c r="D21" s="176"/>
      <c r="E21" s="176"/>
      <c r="F21" s="176"/>
      <c r="G21" s="176"/>
      <c r="H21" s="176"/>
      <c r="I21" s="176"/>
      <c r="J21" s="176"/>
      <c r="K21" s="700"/>
      <c r="L21" s="699"/>
      <c r="M21" s="699"/>
      <c r="N21" s="699"/>
      <c r="O21" s="699"/>
      <c r="P21" s="699"/>
      <c r="Q21" s="699"/>
      <c r="R21" s="699"/>
      <c r="S21" s="699"/>
    </row>
    <row r="22" spans="1:19">
      <c r="A22" s="46"/>
      <c r="B22" s="178"/>
      <c r="C22" s="178"/>
      <c r="D22" s="178"/>
      <c r="E22" s="178"/>
      <c r="F22" s="178"/>
      <c r="G22" s="178"/>
      <c r="H22" s="178"/>
      <c r="I22" s="178"/>
      <c r="J22" s="178"/>
      <c r="K22" s="701"/>
      <c r="L22" s="699"/>
      <c r="M22" s="699"/>
      <c r="N22" s="699"/>
      <c r="O22" s="699"/>
      <c r="P22" s="699"/>
      <c r="Q22" s="699"/>
      <c r="R22" s="699"/>
      <c r="S22" s="699"/>
    </row>
    <row r="23" spans="1:19">
      <c r="A23" s="81"/>
      <c r="B23" s="179"/>
      <c r="C23" s="179"/>
      <c r="D23" s="179"/>
      <c r="E23" s="179"/>
      <c r="F23" s="179"/>
      <c r="G23" s="179"/>
      <c r="H23" s="179"/>
      <c r="I23" s="179"/>
      <c r="J23" s="179"/>
      <c r="K23" s="702"/>
      <c r="L23" s="699"/>
      <c r="M23" s="699"/>
      <c r="N23" s="699"/>
      <c r="O23" s="699"/>
      <c r="P23" s="699"/>
      <c r="Q23" s="699"/>
      <c r="R23" s="699"/>
      <c r="S23" s="699"/>
    </row>
    <row r="24" spans="1:19" s="181" customFormat="1">
      <c r="A24" s="180"/>
      <c r="E24" s="171"/>
      <c r="F24" s="171"/>
      <c r="G24" s="171"/>
      <c r="H24" s="171"/>
      <c r="I24" s="171"/>
      <c r="J24" s="171"/>
      <c r="K24" s="703"/>
      <c r="L24" s="704"/>
      <c r="M24" s="704"/>
      <c r="N24" s="705"/>
      <c r="O24" s="705"/>
      <c r="P24" s="705"/>
      <c r="Q24" s="705"/>
      <c r="R24" s="705"/>
      <c r="S24" s="705"/>
    </row>
    <row r="25" spans="1:19" s="181" customFormat="1">
      <c r="A25" s="180"/>
      <c r="E25" s="171"/>
      <c r="F25" s="171"/>
      <c r="G25" s="171"/>
      <c r="H25" s="171"/>
      <c r="I25" s="171"/>
      <c r="J25" s="171"/>
      <c r="K25" s="703"/>
      <c r="L25" s="704"/>
      <c r="M25" s="704"/>
      <c r="N25" s="705"/>
      <c r="O25" s="705"/>
      <c r="P25" s="705"/>
      <c r="Q25" s="705"/>
      <c r="R25" s="705"/>
      <c r="S25" s="705"/>
    </row>
    <row r="26" spans="1:19">
      <c r="A26" s="180"/>
      <c r="E26" s="171"/>
      <c r="F26" s="171"/>
      <c r="G26" s="171"/>
      <c r="H26" s="171"/>
      <c r="I26" s="171"/>
      <c r="J26" s="171"/>
      <c r="K26" s="703"/>
      <c r="L26" s="704"/>
      <c r="M26" s="704"/>
      <c r="N26" s="699"/>
      <c r="O26" s="699"/>
      <c r="P26" s="699"/>
      <c r="Q26" s="699"/>
      <c r="R26" s="699"/>
      <c r="S26" s="699"/>
    </row>
    <row r="27" spans="1:19">
      <c r="A27" s="180"/>
      <c r="E27" s="171"/>
      <c r="F27" s="171"/>
      <c r="G27" s="171"/>
      <c r="H27" s="171"/>
      <c r="I27" s="171"/>
      <c r="J27" s="171"/>
      <c r="K27" s="703"/>
      <c r="L27" s="704"/>
      <c r="M27" s="704"/>
      <c r="N27" s="699"/>
      <c r="O27" s="699"/>
      <c r="P27" s="699"/>
      <c r="Q27" s="699"/>
      <c r="R27" s="699"/>
      <c r="S27" s="699"/>
    </row>
    <row r="28" spans="1:19">
      <c r="A28" s="180"/>
      <c r="E28" s="171"/>
      <c r="F28" s="171"/>
      <c r="G28" s="171"/>
      <c r="H28" s="171"/>
      <c r="I28" s="171"/>
      <c r="J28" s="171"/>
      <c r="K28" s="703"/>
      <c r="L28" s="704"/>
      <c r="M28" s="704"/>
      <c r="N28" s="699"/>
      <c r="O28" s="699"/>
      <c r="P28" s="699"/>
      <c r="Q28" s="699"/>
      <c r="R28" s="699"/>
      <c r="S28" s="699"/>
    </row>
    <row r="29" spans="1:19">
      <c r="A29" s="180"/>
      <c r="E29" s="171"/>
      <c r="F29" s="171"/>
      <c r="G29" s="171"/>
      <c r="H29" s="171"/>
      <c r="I29" s="171"/>
      <c r="J29" s="171"/>
      <c r="K29" s="703"/>
      <c r="L29" s="704"/>
      <c r="M29" s="704"/>
      <c r="N29" s="699"/>
      <c r="O29" s="699"/>
      <c r="P29" s="699"/>
      <c r="Q29" s="699"/>
      <c r="R29" s="699"/>
      <c r="S29" s="699"/>
    </row>
    <row r="30" spans="1:19">
      <c r="A30" s="180"/>
      <c r="E30" s="171"/>
      <c r="F30" s="171"/>
      <c r="G30" s="171"/>
      <c r="H30" s="171"/>
      <c r="I30" s="171"/>
      <c r="J30" s="171"/>
      <c r="K30" s="703"/>
      <c r="L30" s="704"/>
      <c r="M30" s="704"/>
      <c r="N30" s="699"/>
      <c r="O30" s="699"/>
      <c r="P30" s="699"/>
      <c r="Q30" s="699"/>
      <c r="R30" s="699"/>
      <c r="S30" s="699"/>
    </row>
    <row r="31" spans="1:19">
      <c r="A31" s="180"/>
      <c r="E31" s="171"/>
      <c r="F31" s="171"/>
      <c r="G31" s="171"/>
      <c r="H31" s="171"/>
      <c r="I31" s="171"/>
      <c r="J31" s="171"/>
      <c r="K31" s="703"/>
      <c r="L31" s="704"/>
      <c r="M31" s="704"/>
      <c r="N31" s="699"/>
      <c r="O31" s="699"/>
      <c r="P31" s="699"/>
      <c r="Q31" s="699"/>
      <c r="R31" s="699"/>
      <c r="S31" s="699"/>
    </row>
    <row r="32" spans="1:19">
      <c r="A32" s="180"/>
      <c r="E32" s="171"/>
      <c r="F32" s="171"/>
      <c r="G32" s="171"/>
      <c r="H32" s="171"/>
      <c r="I32" s="171"/>
      <c r="J32" s="171"/>
      <c r="K32" s="703"/>
      <c r="L32" s="704"/>
      <c r="M32" s="704"/>
      <c r="N32" s="699"/>
      <c r="O32" s="699"/>
      <c r="P32" s="699"/>
      <c r="Q32" s="699"/>
      <c r="R32" s="699"/>
      <c r="S32" s="699"/>
    </row>
    <row r="33" spans="1:19" ht="11.25" customHeight="1">
      <c r="A33" s="180"/>
      <c r="E33" s="171"/>
      <c r="F33" s="171"/>
      <c r="G33" s="171"/>
      <c r="H33" s="171"/>
      <c r="I33" s="171"/>
      <c r="J33" s="171"/>
      <c r="K33" s="703"/>
      <c r="L33" s="704"/>
      <c r="M33" s="704"/>
      <c r="N33" s="699"/>
      <c r="O33" s="699"/>
      <c r="P33" s="699"/>
      <c r="Q33" s="699"/>
      <c r="R33" s="699"/>
      <c r="S33" s="699"/>
    </row>
    <row r="34" spans="1:19" ht="11.25" customHeight="1">
      <c r="A34" s="180"/>
      <c r="E34" s="171"/>
      <c r="F34" s="171"/>
      <c r="G34" s="171"/>
      <c r="H34" s="171"/>
      <c r="I34" s="171"/>
      <c r="J34" s="171"/>
      <c r="K34" s="703"/>
      <c r="L34" s="704"/>
      <c r="M34" s="704"/>
      <c r="N34" s="699"/>
      <c r="O34" s="699"/>
      <c r="P34" s="699"/>
      <c r="Q34" s="699"/>
      <c r="R34" s="699"/>
      <c r="S34" s="699"/>
    </row>
    <row r="35" spans="1:19" ht="11.25" customHeight="1">
      <c r="A35" s="180"/>
      <c r="B35" s="170"/>
      <c r="C35" s="171"/>
      <c r="D35" s="171"/>
      <c r="E35" s="170"/>
      <c r="F35" s="171"/>
      <c r="G35" s="171"/>
      <c r="H35" s="170"/>
      <c r="I35" s="171"/>
      <c r="J35" s="171"/>
      <c r="K35" s="703"/>
      <c r="L35" s="704"/>
      <c r="M35" s="704"/>
      <c r="N35" s="699"/>
      <c r="O35" s="699"/>
      <c r="P35" s="699"/>
      <c r="Q35" s="699"/>
      <c r="R35" s="699"/>
      <c r="S35" s="699"/>
    </row>
    <row r="36" spans="1:19" ht="11.25" customHeight="1">
      <c r="A36" s="180"/>
      <c r="E36" s="171"/>
      <c r="F36" s="171"/>
      <c r="G36" s="171"/>
      <c r="H36" s="171"/>
      <c r="I36" s="171"/>
      <c r="J36" s="171"/>
      <c r="K36" s="703"/>
      <c r="L36" s="704"/>
      <c r="M36" s="704"/>
      <c r="N36" s="699"/>
      <c r="O36" s="699"/>
      <c r="P36" s="699"/>
      <c r="Q36" s="699"/>
      <c r="R36" s="699"/>
      <c r="S36" s="699"/>
    </row>
    <row r="37" spans="1:19" ht="11.25" customHeight="1">
      <c r="A37" s="183"/>
      <c r="E37" s="183"/>
      <c r="F37" s="183"/>
      <c r="G37" s="183"/>
      <c r="H37" s="183"/>
      <c r="I37" s="183"/>
      <c r="J37" s="183"/>
      <c r="K37" s="706"/>
      <c r="L37" s="706"/>
      <c r="M37" s="704"/>
      <c r="N37" s="699"/>
      <c r="O37" s="699"/>
      <c r="P37" s="699"/>
      <c r="Q37" s="699"/>
      <c r="R37" s="699"/>
      <c r="S37" s="699"/>
    </row>
    <row r="38" spans="1:19" ht="11.25" customHeight="1">
      <c r="A38" s="180"/>
      <c r="E38" s="171"/>
      <c r="F38" s="171"/>
      <c r="G38" s="171"/>
      <c r="H38" s="171"/>
      <c r="I38" s="171"/>
      <c r="J38" s="171"/>
      <c r="K38" s="703"/>
      <c r="L38" s="704"/>
      <c r="M38" s="704"/>
      <c r="N38" s="699"/>
      <c r="O38" s="699"/>
      <c r="P38" s="699"/>
      <c r="Q38" s="699"/>
      <c r="R38" s="699"/>
      <c r="S38" s="699"/>
    </row>
    <row r="39" spans="1:19" ht="11.25" customHeight="1">
      <c r="A39" s="184"/>
      <c r="E39" s="185"/>
      <c r="F39" s="185"/>
      <c r="G39" s="185"/>
      <c r="H39" s="185"/>
      <c r="I39" s="184"/>
      <c r="J39" s="184"/>
      <c r="K39" s="707"/>
      <c r="L39" s="704"/>
      <c r="M39" s="699"/>
      <c r="N39" s="699"/>
      <c r="O39" s="699"/>
      <c r="P39" s="699"/>
      <c r="Q39" s="699"/>
      <c r="R39" s="699"/>
      <c r="S39" s="699"/>
    </row>
    <row r="40" spans="1:19" ht="11.25" customHeight="1">
      <c r="A40" s="147"/>
      <c r="E40" s="147"/>
      <c r="F40" s="147"/>
      <c r="G40" s="147"/>
      <c r="H40" s="147"/>
      <c r="I40" s="147"/>
      <c r="J40" s="147"/>
      <c r="K40" s="293"/>
      <c r="L40" s="704"/>
      <c r="M40" s="704"/>
      <c r="N40" s="699"/>
      <c r="O40" s="699"/>
      <c r="P40" s="699"/>
      <c r="Q40" s="699"/>
      <c r="R40" s="699"/>
      <c r="S40" s="699"/>
    </row>
    <row r="41" spans="1:19" ht="11.25" customHeight="1">
      <c r="A41" s="147"/>
      <c r="E41" s="147"/>
      <c r="F41" s="147"/>
      <c r="G41" s="147"/>
      <c r="H41" s="147"/>
      <c r="I41" s="147"/>
      <c r="J41" s="147"/>
      <c r="K41" s="293"/>
      <c r="L41" s="704"/>
      <c r="M41" s="704"/>
      <c r="N41" s="699"/>
      <c r="O41" s="699"/>
      <c r="P41" s="699"/>
      <c r="Q41" s="699"/>
      <c r="R41" s="699"/>
      <c r="S41" s="699"/>
    </row>
    <row r="42" spans="1:19" ht="11.25" customHeight="1">
      <c r="A42" s="147"/>
      <c r="E42" s="147"/>
      <c r="F42" s="147"/>
      <c r="G42" s="147"/>
      <c r="H42" s="147"/>
      <c r="I42" s="147"/>
      <c r="J42" s="147"/>
      <c r="K42" s="293"/>
      <c r="L42" s="704"/>
      <c r="M42" s="704"/>
      <c r="N42" s="699"/>
      <c r="O42" s="699"/>
      <c r="P42" s="699"/>
      <c r="Q42" s="699"/>
      <c r="R42" s="699"/>
      <c r="S42" s="699"/>
    </row>
    <row r="43" spans="1:19" ht="11.25" customHeight="1">
      <c r="A43" s="147"/>
      <c r="E43" s="147"/>
      <c r="F43" s="147"/>
      <c r="G43" s="147"/>
      <c r="H43" s="147"/>
      <c r="I43" s="147"/>
      <c r="J43" s="147"/>
      <c r="K43" s="293"/>
      <c r="L43" s="704"/>
      <c r="M43" s="704"/>
      <c r="N43" s="699"/>
      <c r="O43" s="699"/>
      <c r="P43" s="699"/>
      <c r="Q43" s="699"/>
      <c r="R43" s="699"/>
      <c r="S43" s="699"/>
    </row>
    <row r="44" spans="1:19" ht="11.25" customHeight="1">
      <c r="A44" s="147"/>
      <c r="E44" s="147"/>
      <c r="F44" s="147"/>
      <c r="G44" s="147"/>
      <c r="H44" s="147"/>
      <c r="I44" s="147"/>
      <c r="J44" s="147"/>
      <c r="K44" s="293"/>
      <c r="L44" s="704"/>
      <c r="M44" s="704"/>
      <c r="N44" s="699"/>
      <c r="O44" s="699"/>
      <c r="P44" s="699"/>
      <c r="Q44" s="699"/>
      <c r="R44" s="699"/>
      <c r="S44" s="699"/>
    </row>
    <row r="45" spans="1:19" ht="11.25" customHeight="1">
      <c r="A45" s="147"/>
      <c r="E45" s="147"/>
      <c r="F45" s="147"/>
      <c r="G45" s="147"/>
      <c r="H45" s="147"/>
      <c r="I45" s="147"/>
      <c r="J45" s="147"/>
      <c r="K45" s="293"/>
      <c r="L45" s="704"/>
      <c r="M45" s="704"/>
      <c r="N45" s="699"/>
      <c r="O45" s="699"/>
      <c r="P45" s="699"/>
      <c r="Q45" s="699"/>
      <c r="R45" s="699"/>
      <c r="S45" s="699"/>
    </row>
    <row r="46" spans="1:19" ht="11.25" customHeight="1">
      <c r="A46" s="147"/>
      <c r="E46" s="147"/>
      <c r="F46" s="147"/>
      <c r="G46" s="147"/>
      <c r="H46" s="147"/>
      <c r="I46" s="147"/>
      <c r="J46" s="147"/>
      <c r="K46" s="293"/>
      <c r="L46" s="704"/>
      <c r="M46" s="704"/>
      <c r="N46" s="699"/>
      <c r="O46" s="699"/>
      <c r="P46" s="699"/>
      <c r="Q46" s="699"/>
      <c r="R46" s="699"/>
      <c r="S46" s="699"/>
    </row>
    <row r="47" spans="1:19" ht="11.25" customHeight="1">
      <c r="A47" s="147"/>
      <c r="B47" s="147"/>
      <c r="C47" s="147"/>
      <c r="D47" s="147"/>
      <c r="E47" s="147"/>
      <c r="F47" s="147"/>
      <c r="G47" s="147"/>
      <c r="H47" s="147"/>
      <c r="I47" s="147"/>
      <c r="J47" s="147"/>
      <c r="K47" s="293"/>
      <c r="L47" s="704"/>
      <c r="M47" s="704"/>
      <c r="N47" s="699"/>
      <c r="O47" s="699"/>
      <c r="P47" s="699"/>
      <c r="Q47" s="699"/>
      <c r="R47" s="699"/>
      <c r="S47" s="699"/>
    </row>
    <row r="48" spans="1:19" ht="11.25" customHeight="1">
      <c r="A48" s="147"/>
      <c r="B48" s="147"/>
      <c r="C48" s="147"/>
      <c r="D48" s="147"/>
      <c r="E48" s="147"/>
      <c r="F48" s="147"/>
      <c r="G48" s="147"/>
      <c r="H48" s="147"/>
      <c r="I48" s="147"/>
      <c r="J48" s="147"/>
      <c r="K48" s="293"/>
      <c r="L48" s="704"/>
      <c r="M48" s="704"/>
      <c r="N48" s="699"/>
      <c r="O48" s="699"/>
      <c r="P48" s="699"/>
      <c r="Q48" s="699"/>
      <c r="R48" s="699"/>
      <c r="S48" s="699"/>
    </row>
    <row r="49" spans="1:25" ht="11.25" customHeight="1">
      <c r="A49" s="147"/>
      <c r="B49" s="147"/>
      <c r="C49" s="147"/>
      <c r="D49" s="147"/>
      <c r="E49" s="147"/>
      <c r="F49" s="147"/>
      <c r="G49" s="147"/>
      <c r="H49" s="147"/>
      <c r="I49" s="147"/>
      <c r="J49" s="147"/>
      <c r="K49" s="293"/>
      <c r="L49" s="704"/>
      <c r="M49" s="704"/>
      <c r="N49" s="699"/>
      <c r="O49" s="699"/>
      <c r="P49" s="699"/>
      <c r="Q49" s="699"/>
      <c r="R49" s="699"/>
      <c r="S49" s="699"/>
    </row>
    <row r="50" spans="1:25" ht="11.25" customHeight="1">
      <c r="A50" s="147"/>
      <c r="B50" s="147"/>
      <c r="C50" s="147"/>
      <c r="D50" s="147"/>
      <c r="E50" s="147"/>
      <c r="F50" s="147"/>
      <c r="G50" s="147"/>
      <c r="H50" s="147"/>
      <c r="I50" s="147"/>
      <c r="J50" s="147"/>
      <c r="K50" s="147"/>
      <c r="L50" s="182"/>
      <c r="M50" s="182"/>
    </row>
    <row r="51" spans="1:25" ht="11.25" customHeight="1">
      <c r="A51" s="147"/>
      <c r="B51" s="147"/>
      <c r="C51" s="147"/>
      <c r="D51" s="147"/>
      <c r="E51" s="147"/>
      <c r="F51" s="147"/>
      <c r="G51" s="147"/>
      <c r="H51" s="147"/>
      <c r="I51" s="147"/>
      <c r="J51" s="147"/>
      <c r="K51" s="147"/>
      <c r="L51" s="182"/>
      <c r="M51" s="182"/>
      <c r="Q51" s="171"/>
      <c r="R51" s="171"/>
      <c r="S51" s="171"/>
      <c r="T51" s="171"/>
      <c r="U51" s="171"/>
      <c r="V51" s="171"/>
      <c r="W51" s="171"/>
      <c r="X51" s="171"/>
      <c r="Y51" s="171"/>
    </row>
    <row r="52" spans="1:25" ht="11.25" customHeight="1">
      <c r="A52" s="147"/>
      <c r="B52" s="147"/>
      <c r="C52" s="147"/>
      <c r="D52" s="147"/>
      <c r="E52" s="147"/>
      <c r="F52" s="147"/>
      <c r="G52" s="147"/>
      <c r="H52" s="147"/>
      <c r="I52" s="147"/>
      <c r="J52" s="147"/>
      <c r="K52" s="147"/>
      <c r="L52" s="182"/>
      <c r="M52" s="182"/>
      <c r="Q52" s="171"/>
      <c r="R52" s="171"/>
      <c r="S52" s="171"/>
      <c r="T52" s="171"/>
      <c r="U52" s="171"/>
      <c r="V52" s="171"/>
      <c r="W52" s="171"/>
      <c r="X52" s="171"/>
      <c r="Y52" s="171"/>
    </row>
    <row r="53" spans="1:25" ht="11.25" customHeight="1">
      <c r="A53" s="184"/>
      <c r="B53" s="184"/>
      <c r="C53" s="185"/>
      <c r="D53" s="185"/>
      <c r="E53" s="185"/>
      <c r="F53" s="185"/>
      <c r="G53" s="185"/>
      <c r="H53" s="185"/>
      <c r="I53" s="184"/>
      <c r="J53" s="184"/>
      <c r="K53" s="184"/>
      <c r="Q53" s="171"/>
      <c r="R53" s="171"/>
      <c r="S53" s="171"/>
      <c r="T53" s="171"/>
      <c r="U53" s="171"/>
      <c r="V53" s="171"/>
      <c r="W53" s="171"/>
      <c r="X53" s="171"/>
      <c r="Y53" s="171"/>
    </row>
    <row r="54" spans="1:25" ht="11.25" customHeight="1">
      <c r="A54" s="183"/>
      <c r="B54" s="183"/>
      <c r="C54" s="183"/>
      <c r="D54" s="183"/>
      <c r="E54" s="183"/>
      <c r="F54" s="183"/>
      <c r="G54" s="183"/>
      <c r="H54" s="183"/>
      <c r="I54" s="183"/>
      <c r="J54" s="183"/>
      <c r="K54" s="183"/>
      <c r="L54" s="183"/>
      <c r="Q54" s="171"/>
      <c r="R54" s="171"/>
      <c r="S54" s="171"/>
      <c r="T54" s="171"/>
      <c r="U54" s="171"/>
      <c r="V54" s="171"/>
      <c r="W54" s="171"/>
      <c r="X54" s="171"/>
      <c r="Y54" s="171"/>
    </row>
    <row r="55" spans="1:25" ht="11.25" customHeight="1">
      <c r="A55" s="186"/>
      <c r="B55" s="186"/>
      <c r="C55" s="186"/>
      <c r="D55" s="186"/>
      <c r="E55" s="186"/>
      <c r="F55" s="186"/>
      <c r="G55" s="186"/>
      <c r="H55" s="186"/>
      <c r="I55" s="186"/>
      <c r="J55" s="186"/>
      <c r="K55" s="186"/>
      <c r="Q55" s="171"/>
      <c r="R55" s="171"/>
      <c r="S55" s="171"/>
      <c r="T55" s="171"/>
      <c r="U55" s="171"/>
      <c r="V55" s="171"/>
      <c r="W55" s="171"/>
      <c r="X55" s="171"/>
      <c r="Y55" s="171"/>
    </row>
    <row r="56" spans="1:25" ht="15" customHeight="1">
      <c r="A56" s="174"/>
      <c r="B56" s="174"/>
      <c r="C56" s="174"/>
      <c r="D56" s="174"/>
      <c r="E56" s="174"/>
      <c r="F56" s="174"/>
      <c r="G56" s="174"/>
      <c r="H56" s="174"/>
      <c r="I56" s="174"/>
      <c r="J56" s="174"/>
      <c r="K56" s="187"/>
      <c r="Q56" s="171"/>
      <c r="R56" s="171"/>
      <c r="S56" s="171"/>
      <c r="T56" s="171"/>
      <c r="U56" s="171"/>
      <c r="V56" s="171"/>
      <c r="W56" s="171"/>
      <c r="X56" s="171"/>
      <c r="Y56" s="171"/>
    </row>
    <row r="57" spans="1:25" ht="11.25" customHeight="1">
      <c r="A57" s="174"/>
      <c r="B57" s="174"/>
      <c r="C57" s="174"/>
      <c r="D57" s="174"/>
      <c r="E57" s="174"/>
      <c r="F57" s="174"/>
      <c r="G57" s="174"/>
      <c r="H57" s="174"/>
      <c r="I57" s="174"/>
      <c r="J57" s="174"/>
      <c r="K57" s="174"/>
      <c r="Q57" s="171"/>
      <c r="R57" s="171"/>
      <c r="S57" s="171"/>
      <c r="T57" s="171"/>
      <c r="U57" s="171"/>
      <c r="V57" s="171"/>
      <c r="W57" s="171"/>
      <c r="X57" s="171"/>
      <c r="Y57" s="171"/>
    </row>
    <row r="58" spans="1:25" s="177" customFormat="1" ht="11.25" customHeight="1">
      <c r="A58" s="188"/>
      <c r="B58" s="188"/>
      <c r="C58" s="188"/>
      <c r="D58" s="188"/>
      <c r="E58" s="188"/>
      <c r="F58" s="188"/>
      <c r="G58" s="188"/>
      <c r="H58" s="188"/>
      <c r="I58" s="188"/>
      <c r="J58" s="188"/>
      <c r="K58" s="188"/>
      <c r="Q58" s="171"/>
      <c r="R58" s="171"/>
      <c r="S58" s="171"/>
      <c r="T58" s="171"/>
      <c r="U58" s="171"/>
      <c r="V58" s="171"/>
      <c r="W58" s="171"/>
      <c r="X58" s="171"/>
      <c r="Y58" s="171"/>
    </row>
    <row r="59" spans="1:25" s="177" customFormat="1">
      <c r="H59" s="189"/>
      <c r="I59" s="189"/>
      <c r="Q59" s="171"/>
      <c r="R59" s="171"/>
      <c r="S59" s="171"/>
      <c r="T59" s="171"/>
      <c r="U59" s="171"/>
      <c r="V59" s="171"/>
      <c r="W59" s="171"/>
      <c r="X59" s="171"/>
      <c r="Y59" s="171"/>
    </row>
    <row r="60" spans="1:25" s="190" customFormat="1">
      <c r="B60" s="191"/>
      <c r="C60" s="192"/>
      <c r="D60" s="192"/>
      <c r="E60" s="192"/>
      <c r="F60" s="192"/>
      <c r="G60" s="192"/>
      <c r="H60" s="192"/>
      <c r="I60" s="192"/>
      <c r="J60" s="192"/>
      <c r="K60" s="192"/>
      <c r="L60" s="192"/>
      <c r="M60" s="192"/>
    </row>
    <row r="61" spans="1:25" s="190" customFormat="1">
      <c r="B61" s="193"/>
      <c r="C61" s="193"/>
      <c r="D61" s="193"/>
      <c r="E61" s="193"/>
      <c r="F61" s="193"/>
      <c r="G61" s="193"/>
      <c r="H61" s="193"/>
      <c r="I61" s="193"/>
      <c r="J61" s="193"/>
      <c r="K61" s="193"/>
      <c r="L61" s="193"/>
      <c r="M61" s="193"/>
    </row>
    <row r="62" spans="1:25" s="190" customFormat="1">
      <c r="B62" s="194"/>
      <c r="C62" s="195"/>
      <c r="D62" s="195"/>
      <c r="E62" s="195"/>
      <c r="F62" s="195"/>
      <c r="G62" s="195"/>
      <c r="H62" s="195"/>
      <c r="I62" s="195"/>
      <c r="J62" s="195"/>
      <c r="K62" s="195"/>
      <c r="L62" s="195"/>
      <c r="M62" s="195"/>
    </row>
    <row r="63" spans="1:25" s="190" customFormat="1">
      <c r="A63" s="196"/>
      <c r="B63" s="194"/>
      <c r="C63" s="195"/>
      <c r="D63" s="195"/>
      <c r="E63" s="195"/>
      <c r="F63" s="195"/>
      <c r="G63" s="195"/>
      <c r="H63" s="195"/>
      <c r="I63" s="195"/>
      <c r="J63" s="195"/>
      <c r="K63" s="195"/>
      <c r="L63" s="195"/>
      <c r="M63" s="195"/>
    </row>
    <row r="64" spans="1:25" s="190" customFormat="1">
      <c r="A64" s="196"/>
      <c r="B64" s="194"/>
      <c r="C64" s="195"/>
      <c r="D64" s="195"/>
      <c r="E64" s="195"/>
      <c r="F64" s="195"/>
      <c r="G64" s="195"/>
      <c r="H64" s="195"/>
      <c r="I64" s="195"/>
      <c r="J64" s="195"/>
      <c r="K64" s="195"/>
      <c r="L64" s="195"/>
      <c r="M64" s="195"/>
    </row>
    <row r="65" spans="1:27" s="190" customFormat="1">
      <c r="A65" s="196"/>
      <c r="B65" s="194"/>
      <c r="C65" s="195"/>
      <c r="D65" s="195"/>
      <c r="E65" s="195"/>
      <c r="F65" s="195"/>
      <c r="G65" s="195"/>
      <c r="H65" s="195"/>
      <c r="I65" s="195"/>
      <c r="J65" s="195"/>
      <c r="K65" s="195"/>
      <c r="L65" s="195"/>
      <c r="M65" s="195"/>
    </row>
    <row r="66" spans="1:27" s="190" customFormat="1">
      <c r="A66" s="196"/>
      <c r="B66" s="194"/>
      <c r="C66" s="195"/>
      <c r="D66" s="195"/>
      <c r="E66" s="195"/>
      <c r="F66" s="195"/>
      <c r="G66" s="195"/>
      <c r="H66" s="195"/>
      <c r="I66" s="195"/>
      <c r="J66" s="195"/>
      <c r="K66" s="195"/>
      <c r="L66" s="195"/>
      <c r="M66" s="195"/>
    </row>
    <row r="67" spans="1:27" s="190" customFormat="1">
      <c r="A67" s="196"/>
      <c r="B67" s="194"/>
      <c r="C67" s="195"/>
      <c r="D67" s="195"/>
      <c r="E67" s="195"/>
      <c r="F67" s="195"/>
      <c r="G67" s="195"/>
      <c r="H67" s="195"/>
      <c r="I67" s="195"/>
      <c r="J67" s="195"/>
      <c r="K67" s="195"/>
      <c r="L67" s="195"/>
      <c r="M67" s="195"/>
    </row>
    <row r="68" spans="1:27" s="190" customFormat="1">
      <c r="A68" s="196"/>
      <c r="B68" s="194"/>
      <c r="C68" s="195"/>
      <c r="D68" s="195"/>
      <c r="E68" s="195"/>
      <c r="F68" s="195"/>
      <c r="G68" s="195"/>
      <c r="H68" s="195"/>
      <c r="I68" s="195"/>
      <c r="J68" s="195"/>
      <c r="K68" s="195"/>
      <c r="L68" s="195"/>
      <c r="M68" s="195"/>
    </row>
    <row r="69" spans="1:27" s="190" customFormat="1">
      <c r="A69" s="196"/>
      <c r="B69" s="194"/>
      <c r="C69" s="195"/>
      <c r="D69" s="195"/>
      <c r="E69" s="195"/>
      <c r="F69" s="195"/>
      <c r="G69" s="195"/>
      <c r="H69" s="195"/>
      <c r="I69" s="195"/>
      <c r="J69" s="195"/>
      <c r="K69" s="195"/>
      <c r="L69" s="195"/>
      <c r="M69" s="195"/>
    </row>
    <row r="70" spans="1:27" s="190" customFormat="1">
      <c r="A70" s="196"/>
      <c r="B70" s="194"/>
      <c r="C70" s="195"/>
      <c r="D70" s="195"/>
      <c r="E70" s="195"/>
      <c r="F70" s="195"/>
      <c r="G70" s="195"/>
      <c r="H70" s="195"/>
      <c r="I70" s="195"/>
      <c r="J70" s="195"/>
      <c r="K70" s="195"/>
      <c r="L70" s="195"/>
      <c r="M70" s="195"/>
      <c r="O70" s="191"/>
      <c r="P70" s="192"/>
      <c r="Q70" s="192"/>
      <c r="R70" s="192"/>
      <c r="S70" s="192"/>
      <c r="T70" s="192"/>
      <c r="U70" s="192"/>
      <c r="V70" s="192"/>
      <c r="W70" s="192"/>
      <c r="X70" s="192"/>
      <c r="Y70" s="192"/>
      <c r="Z70" s="192"/>
      <c r="AA70" s="192"/>
    </row>
    <row r="71" spans="1:27" s="190" customFormat="1">
      <c r="A71" s="196"/>
      <c r="B71" s="194"/>
      <c r="C71" s="195"/>
      <c r="D71" s="195"/>
      <c r="E71" s="195"/>
      <c r="F71" s="195"/>
      <c r="G71" s="195"/>
      <c r="H71" s="195"/>
      <c r="I71" s="195"/>
      <c r="J71" s="195"/>
      <c r="K71" s="195"/>
      <c r="L71" s="195"/>
      <c r="M71" s="195"/>
      <c r="O71" s="194"/>
      <c r="P71" s="193"/>
      <c r="Q71" s="193"/>
      <c r="R71" s="193"/>
      <c r="S71" s="193"/>
      <c r="T71" s="193"/>
      <c r="U71" s="193"/>
      <c r="V71" s="193"/>
      <c r="W71" s="193"/>
      <c r="X71" s="193"/>
      <c r="Y71" s="193"/>
      <c r="Z71" s="193"/>
      <c r="AA71" s="193"/>
    </row>
    <row r="72" spans="1:27" s="190" customFormat="1">
      <c r="A72" s="196"/>
      <c r="B72" s="194"/>
      <c r="C72" s="195"/>
      <c r="D72" s="195"/>
      <c r="E72" s="195"/>
      <c r="F72" s="195"/>
      <c r="G72" s="195"/>
      <c r="H72" s="195"/>
      <c r="I72" s="195"/>
      <c r="J72" s="195"/>
      <c r="K72" s="195"/>
      <c r="L72" s="195"/>
      <c r="M72" s="195"/>
      <c r="O72" s="194"/>
      <c r="P72" s="195"/>
      <c r="Q72" s="195"/>
      <c r="R72" s="195"/>
      <c r="S72" s="195"/>
      <c r="T72" s="195"/>
      <c r="U72" s="195"/>
      <c r="V72" s="195"/>
      <c r="W72" s="195"/>
      <c r="X72" s="195"/>
      <c r="Y72" s="195"/>
      <c r="Z72" s="195"/>
      <c r="AA72" s="195"/>
    </row>
    <row r="73" spans="1:27" s="190" customFormat="1">
      <c r="A73" s="196"/>
      <c r="B73" s="194"/>
      <c r="C73" s="195"/>
      <c r="D73" s="195"/>
      <c r="E73" s="195"/>
      <c r="F73" s="195"/>
      <c r="G73" s="195"/>
      <c r="H73" s="195"/>
      <c r="I73" s="195"/>
      <c r="J73" s="195"/>
      <c r="K73" s="195"/>
      <c r="L73" s="195"/>
      <c r="M73" s="195"/>
      <c r="O73" s="194"/>
      <c r="P73" s="195"/>
      <c r="Q73" s="195"/>
      <c r="R73" s="195"/>
      <c r="S73" s="195"/>
      <c r="T73" s="195"/>
      <c r="U73" s="195"/>
      <c r="V73" s="195"/>
      <c r="W73" s="195"/>
      <c r="X73" s="195"/>
      <c r="Y73" s="195"/>
      <c r="Z73" s="195"/>
      <c r="AA73" s="195"/>
    </row>
    <row r="74" spans="1:27" s="190" customFormat="1">
      <c r="A74" s="196"/>
      <c r="B74" s="194"/>
      <c r="C74" s="195"/>
      <c r="D74" s="195"/>
      <c r="E74" s="195"/>
      <c r="F74" s="195"/>
      <c r="G74" s="195"/>
      <c r="H74" s="195"/>
      <c r="I74" s="195"/>
      <c r="J74" s="195"/>
      <c r="K74" s="195"/>
      <c r="L74" s="195"/>
      <c r="M74" s="195"/>
      <c r="O74" s="194"/>
      <c r="P74" s="195"/>
      <c r="Q74" s="195"/>
      <c r="R74" s="195"/>
      <c r="S74" s="195"/>
      <c r="T74" s="195"/>
      <c r="U74" s="195"/>
      <c r="V74" s="195"/>
      <c r="W74" s="195"/>
      <c r="X74" s="195"/>
      <c r="Y74" s="195"/>
      <c r="Z74" s="195"/>
      <c r="AA74" s="195"/>
    </row>
    <row r="75" spans="1:27" s="190" customFormat="1">
      <c r="A75" s="196"/>
      <c r="B75" s="194"/>
      <c r="C75" s="195"/>
      <c r="D75" s="195"/>
      <c r="E75" s="195"/>
      <c r="F75" s="195"/>
      <c r="G75" s="195"/>
      <c r="H75" s="195"/>
      <c r="I75" s="195"/>
      <c r="J75" s="195"/>
      <c r="K75" s="195"/>
      <c r="L75" s="195"/>
      <c r="M75" s="195"/>
      <c r="O75" s="194"/>
      <c r="P75" s="195"/>
      <c r="Q75" s="195"/>
      <c r="R75" s="195"/>
      <c r="S75" s="195"/>
      <c r="T75" s="195"/>
      <c r="U75" s="195"/>
      <c r="V75" s="195"/>
      <c r="W75" s="195"/>
      <c r="X75" s="195"/>
      <c r="Y75" s="195"/>
      <c r="Z75" s="195"/>
      <c r="AA75" s="195"/>
    </row>
    <row r="76" spans="1:27" s="190" customFormat="1">
      <c r="A76" s="196"/>
      <c r="B76" s="194"/>
      <c r="C76" s="195"/>
      <c r="D76" s="195"/>
      <c r="E76" s="195"/>
      <c r="F76" s="195"/>
      <c r="G76" s="195"/>
      <c r="H76" s="195"/>
      <c r="I76" s="195"/>
      <c r="J76" s="195"/>
      <c r="K76" s="195"/>
      <c r="L76" s="195"/>
      <c r="M76" s="195"/>
      <c r="O76" s="194"/>
      <c r="P76" s="195"/>
      <c r="Q76" s="195"/>
      <c r="R76" s="195"/>
      <c r="S76" s="195"/>
      <c r="T76" s="195"/>
      <c r="U76" s="195"/>
      <c r="V76" s="195"/>
      <c r="W76" s="195"/>
      <c r="X76" s="195"/>
      <c r="Y76" s="195"/>
      <c r="Z76" s="195"/>
      <c r="AA76" s="195"/>
    </row>
    <row r="77" spans="1:27" s="190" customFormat="1">
      <c r="A77" s="196"/>
      <c r="B77" s="194"/>
      <c r="C77" s="195"/>
      <c r="D77" s="195"/>
      <c r="E77" s="195"/>
      <c r="F77" s="195"/>
      <c r="G77" s="195"/>
      <c r="H77" s="195"/>
      <c r="I77" s="195"/>
      <c r="J77" s="195"/>
      <c r="K77" s="195"/>
      <c r="L77" s="195"/>
      <c r="M77" s="195"/>
      <c r="O77" s="194"/>
      <c r="P77" s="195"/>
      <c r="Q77" s="195"/>
      <c r="R77" s="195"/>
      <c r="S77" s="195"/>
      <c r="T77" s="195"/>
      <c r="U77" s="195"/>
      <c r="V77" s="195"/>
      <c r="W77" s="195"/>
      <c r="X77" s="195"/>
      <c r="Y77" s="195"/>
      <c r="Z77" s="195"/>
      <c r="AA77" s="195"/>
    </row>
    <row r="78" spans="1:27" s="190" customFormat="1">
      <c r="B78" s="194"/>
      <c r="C78" s="195"/>
      <c r="D78" s="195"/>
      <c r="E78" s="195"/>
      <c r="F78" s="195"/>
      <c r="G78" s="195"/>
      <c r="H78" s="195"/>
      <c r="I78" s="195"/>
      <c r="J78" s="195"/>
      <c r="K78" s="195"/>
      <c r="L78" s="195"/>
      <c r="M78" s="195"/>
      <c r="O78" s="194"/>
      <c r="P78" s="195"/>
      <c r="Q78" s="195"/>
      <c r="R78" s="195"/>
      <c r="S78" s="195"/>
      <c r="T78" s="195"/>
      <c r="U78" s="195"/>
      <c r="V78" s="195"/>
      <c r="W78" s="195"/>
      <c r="X78" s="195"/>
      <c r="Y78" s="195"/>
      <c r="Z78" s="195"/>
      <c r="AA78" s="195"/>
    </row>
    <row r="79" spans="1:27" s="190" customFormat="1">
      <c r="A79" s="196"/>
      <c r="B79" s="194"/>
      <c r="C79" s="195"/>
      <c r="D79" s="195"/>
      <c r="E79" s="195"/>
      <c r="F79" s="195"/>
      <c r="G79" s="195"/>
      <c r="H79" s="195"/>
      <c r="I79" s="195"/>
      <c r="J79" s="195"/>
      <c r="K79" s="195"/>
      <c r="L79" s="195"/>
      <c r="M79" s="195"/>
      <c r="O79" s="194"/>
      <c r="P79" s="195"/>
      <c r="Q79" s="195"/>
      <c r="R79" s="195"/>
      <c r="S79" s="195"/>
      <c r="T79" s="195"/>
      <c r="U79" s="195"/>
      <c r="V79" s="195"/>
      <c r="W79" s="195"/>
      <c r="X79" s="195"/>
      <c r="Y79" s="195"/>
      <c r="Z79" s="195"/>
      <c r="AA79" s="195"/>
    </row>
    <row r="80" spans="1:27" s="190" customFormat="1">
      <c r="A80" s="196"/>
      <c r="B80" s="194"/>
      <c r="C80" s="195"/>
      <c r="D80" s="195"/>
      <c r="E80" s="195"/>
      <c r="F80" s="195"/>
      <c r="G80" s="195"/>
      <c r="H80" s="195"/>
      <c r="I80" s="195"/>
      <c r="J80" s="195"/>
      <c r="K80" s="195"/>
      <c r="L80" s="195"/>
      <c r="M80" s="195"/>
      <c r="O80" s="194"/>
      <c r="P80" s="195"/>
      <c r="Q80" s="195"/>
      <c r="R80" s="195"/>
      <c r="S80" s="195"/>
      <c r="T80" s="195"/>
      <c r="U80" s="195"/>
      <c r="V80" s="195"/>
      <c r="W80" s="195"/>
      <c r="X80" s="195"/>
      <c r="Y80" s="195"/>
      <c r="Z80" s="195"/>
      <c r="AA80" s="195"/>
    </row>
    <row r="81" s="190" customFormat="1"/>
    <row r="82" s="190" customFormat="1"/>
    <row r="83" s="190" customFormat="1"/>
    <row r="84" s="190" customFormat="1"/>
    <row r="85" s="190" customFormat="1"/>
    <row r="86" s="190" customFormat="1"/>
    <row r="87" s="190" customFormat="1"/>
    <row r="88" s="190" customFormat="1"/>
    <row r="89" s="190" customFormat="1"/>
    <row r="90" s="190" customFormat="1"/>
    <row r="91" s="190" customFormat="1"/>
    <row r="92" s="190" customFormat="1"/>
    <row r="93" s="190" customFormat="1"/>
    <row r="94" s="190" customFormat="1"/>
    <row r="95" s="190" customFormat="1"/>
    <row r="96" s="190" customFormat="1"/>
    <row r="97" s="190" customFormat="1"/>
    <row r="98" s="190" customFormat="1"/>
    <row r="99" s="190" customFormat="1"/>
    <row r="100" s="190" customFormat="1"/>
    <row r="101" s="190" customFormat="1"/>
    <row r="102" s="190" customFormat="1"/>
    <row r="103" s="190" customFormat="1"/>
    <row r="104" s="150" customFormat="1"/>
    <row r="105" s="150" customFormat="1"/>
    <row r="106" s="150" customFormat="1"/>
  </sheetData>
  <mergeCells count="6">
    <mergeCell ref="M2:M3"/>
    <mergeCell ref="B2:B3"/>
    <mergeCell ref="C2:C3"/>
    <mergeCell ref="G2:G3"/>
    <mergeCell ref="L2:L3"/>
    <mergeCell ref="K2:K3"/>
  </mergeCells>
  <phoneticPr fontId="2"/>
  <pageMargins left="0.39370078740157483" right="0" top="0.39370078740157483" bottom="0.39370078740157483" header="0.19685039370078741" footer="0.19685039370078741"/>
  <pageSetup paperSize="9" scale="82"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5DEB7-75A1-49D5-ADED-7EFB7ACE4B80}">
  <sheetPr>
    <tabColor theme="0"/>
  </sheetPr>
  <dimension ref="A1:AF30"/>
  <sheetViews>
    <sheetView workbookViewId="0">
      <pane xSplit="1" ySplit="2" topLeftCell="Q3" activePane="bottomRight" state="frozen"/>
      <selection pane="topRight" activeCell="B1" sqref="B1"/>
      <selection pane="bottomLeft" activeCell="A3" sqref="A3"/>
      <selection pane="bottomRight" activeCell="AB14" sqref="AB14"/>
    </sheetView>
  </sheetViews>
  <sheetFormatPr defaultColWidth="9" defaultRowHeight="13.5"/>
  <cols>
    <col min="1" max="1" width="12.375" style="1192" customWidth="1"/>
    <col min="2" max="31" width="9" style="1192"/>
    <col min="32" max="32" width="9.25" style="1192" bestFit="1" customWidth="1"/>
    <col min="33" max="16384" width="9" style="1192"/>
  </cols>
  <sheetData>
    <row r="1" spans="1:32" s="1155" customFormat="1" ht="12.75">
      <c r="A1" s="1154" t="s">
        <v>1284</v>
      </c>
      <c r="T1" s="1155" t="s">
        <v>589</v>
      </c>
      <c r="X1" s="1156" t="s">
        <v>718</v>
      </c>
      <c r="Y1" s="1157" t="s">
        <v>719</v>
      </c>
      <c r="Z1" s="1156" t="s">
        <v>718</v>
      </c>
      <c r="AC1" s="1155" t="s">
        <v>720</v>
      </c>
      <c r="AD1" s="1157" t="s">
        <v>719</v>
      </c>
    </row>
    <row r="2" spans="1:32" s="1155" customFormat="1" ht="25.5">
      <c r="A2" s="1158"/>
      <c r="B2" s="1159" t="s">
        <v>721</v>
      </c>
      <c r="C2" s="1160" t="s">
        <v>722</v>
      </c>
      <c r="D2" s="1160" t="s">
        <v>723</v>
      </c>
      <c r="E2" s="1160" t="s">
        <v>724</v>
      </c>
      <c r="F2" s="1161" t="s">
        <v>725</v>
      </c>
      <c r="G2" s="1161" t="s">
        <v>726</v>
      </c>
      <c r="H2" s="1161" t="s">
        <v>727</v>
      </c>
      <c r="I2" s="1161" t="s">
        <v>728</v>
      </c>
      <c r="J2" s="1161" t="s">
        <v>729</v>
      </c>
      <c r="K2" s="1161" t="s">
        <v>730</v>
      </c>
      <c r="L2" s="1161" t="s">
        <v>731</v>
      </c>
      <c r="M2" s="1161" t="s">
        <v>732</v>
      </c>
      <c r="N2" s="1160" t="s">
        <v>733</v>
      </c>
      <c r="O2" s="1160" t="s">
        <v>734</v>
      </c>
      <c r="P2" s="1160" t="s">
        <v>735</v>
      </c>
      <c r="Q2" s="1160" t="s">
        <v>736</v>
      </c>
      <c r="R2" s="1160" t="s">
        <v>737</v>
      </c>
      <c r="S2" s="1162" t="s">
        <v>738</v>
      </c>
      <c r="T2" s="1160" t="s">
        <v>739</v>
      </c>
      <c r="U2" s="1163" t="s">
        <v>740</v>
      </c>
      <c r="V2" s="1160" t="s">
        <v>741</v>
      </c>
      <c r="W2" s="1160" t="s">
        <v>742</v>
      </c>
      <c r="X2" s="1160" t="s">
        <v>743</v>
      </c>
      <c r="Y2" s="1160" t="s">
        <v>744</v>
      </c>
      <c r="Z2" s="1160" t="s">
        <v>745</v>
      </c>
      <c r="AA2" s="1160" t="s">
        <v>746</v>
      </c>
      <c r="AB2" s="1160" t="s">
        <v>747</v>
      </c>
      <c r="AC2" s="1160" t="s">
        <v>748</v>
      </c>
      <c r="AD2" s="1160" t="s">
        <v>749</v>
      </c>
      <c r="AE2" s="1160" t="s">
        <v>1184</v>
      </c>
    </row>
    <row r="3" spans="1:32" s="1155" customFormat="1">
      <c r="A3" s="1165" t="s">
        <v>750</v>
      </c>
      <c r="B3" s="1166">
        <v>2302783</v>
      </c>
      <c r="C3" s="1166">
        <v>2455668</v>
      </c>
      <c r="D3" s="1166">
        <v>2647326</v>
      </c>
      <c r="E3" s="1166">
        <v>2924276</v>
      </c>
      <c r="F3" s="1166">
        <v>3222490</v>
      </c>
      <c r="G3" s="1166">
        <v>3059083</v>
      </c>
      <c r="H3" s="1166">
        <v>3311526</v>
      </c>
      <c r="I3" s="1166">
        <v>3622519</v>
      </c>
      <c r="J3" s="1166">
        <v>3908127</v>
      </c>
      <c r="K3" s="1166">
        <v>4309944</v>
      </c>
      <c r="L3" s="1166">
        <v>4667928</v>
      </c>
      <c r="M3" s="1166">
        <v>4992140</v>
      </c>
      <c r="N3" s="1166">
        <v>5144892</v>
      </c>
      <c r="O3" s="1166">
        <v>5278050</v>
      </c>
      <c r="P3" s="1166">
        <v>5405040</v>
      </c>
      <c r="Q3" s="1166">
        <v>5401877</v>
      </c>
      <c r="R3" s="1166">
        <v>5550574</v>
      </c>
      <c r="S3" s="1166">
        <v>5590601</v>
      </c>
      <c r="T3" s="1167">
        <v>5588133</v>
      </c>
      <c r="U3" s="1166">
        <v>5582038</v>
      </c>
      <c r="V3" s="1166">
        <v>5571096</v>
      </c>
      <c r="W3" s="1167">
        <v>5556788</v>
      </c>
      <c r="X3" s="1166">
        <v>5541205</v>
      </c>
      <c r="Y3" s="1168">
        <v>5534800</v>
      </c>
      <c r="Z3" s="1168">
        <v>5520576</v>
      </c>
      <c r="AA3" s="1168">
        <v>5503021</v>
      </c>
      <c r="AB3" s="1168">
        <v>5483450</v>
      </c>
      <c r="AC3" s="2586">
        <v>5463596</v>
      </c>
      <c r="AD3" s="2585">
        <f>'3市区町別2'!E7</f>
        <v>5465002</v>
      </c>
      <c r="AE3" s="2589">
        <v>5436742</v>
      </c>
      <c r="AF3" s="2335">
        <f>AE3-B3</f>
        <v>3133959</v>
      </c>
    </row>
    <row r="4" spans="1:32" s="1155" customFormat="1">
      <c r="A4" s="1170" t="s">
        <v>86</v>
      </c>
      <c r="B4" s="1171">
        <v>746534</v>
      </c>
      <c r="C4" s="1171">
        <v>818602</v>
      </c>
      <c r="D4" s="1171">
        <v>915216</v>
      </c>
      <c r="E4" s="1171">
        <v>1058033</v>
      </c>
      <c r="F4" s="1171">
        <v>1134436</v>
      </c>
      <c r="G4" s="1171">
        <v>693971</v>
      </c>
      <c r="H4" s="1171">
        <v>820956</v>
      </c>
      <c r="I4" s="1171">
        <v>986311</v>
      </c>
      <c r="J4" s="1171">
        <v>1113937</v>
      </c>
      <c r="K4" s="1171">
        <v>1216614</v>
      </c>
      <c r="L4" s="1171">
        <v>1288901</v>
      </c>
      <c r="M4" s="1171">
        <v>1360565</v>
      </c>
      <c r="N4" s="1171">
        <v>1367390</v>
      </c>
      <c r="O4" s="1171">
        <v>1410834</v>
      </c>
      <c r="P4" s="1171">
        <v>1477410</v>
      </c>
      <c r="Q4" s="1171">
        <v>1423792</v>
      </c>
      <c r="R4" s="1171">
        <v>1493398</v>
      </c>
      <c r="S4" s="1171">
        <v>1525393</v>
      </c>
      <c r="T4" s="1172">
        <v>1544200</v>
      </c>
      <c r="U4" s="1171">
        <v>1544496</v>
      </c>
      <c r="V4" s="1171">
        <v>1542128</v>
      </c>
      <c r="W4" s="1172">
        <v>1539751</v>
      </c>
      <c r="X4" s="1171">
        <v>1537864</v>
      </c>
      <c r="Y4" s="1168">
        <v>1537272</v>
      </c>
      <c r="Z4" s="1168">
        <v>1535765</v>
      </c>
      <c r="AA4" s="1168">
        <v>1532153</v>
      </c>
      <c r="AB4" s="1168">
        <v>1527407</v>
      </c>
      <c r="AC4" s="2586">
        <v>1522944</v>
      </c>
      <c r="AD4" s="2585">
        <f>'3市区町別2'!E8</f>
        <v>1525152</v>
      </c>
      <c r="AE4" s="2589">
        <v>1518943</v>
      </c>
      <c r="AF4" s="2335">
        <f t="shared" ref="AF4:AF13" si="0">AE4-B4</f>
        <v>772409</v>
      </c>
    </row>
    <row r="5" spans="1:32" s="1155" customFormat="1">
      <c r="A5" s="1170" t="s">
        <v>10</v>
      </c>
      <c r="B5" s="1173">
        <v>149803</v>
      </c>
      <c r="C5" s="1173">
        <v>198802</v>
      </c>
      <c r="D5" s="1173">
        <v>248207</v>
      </c>
      <c r="E5" s="1173">
        <v>339054</v>
      </c>
      <c r="F5" s="1173">
        <v>483423</v>
      </c>
      <c r="G5" s="1173">
        <v>414026</v>
      </c>
      <c r="H5" s="1173">
        <v>490534</v>
      </c>
      <c r="I5" s="1173">
        <v>596652</v>
      </c>
      <c r="J5" s="1173">
        <v>725613</v>
      </c>
      <c r="K5" s="1173">
        <v>901058</v>
      </c>
      <c r="L5" s="1173">
        <v>1001677</v>
      </c>
      <c r="M5" s="1173">
        <v>1022616</v>
      </c>
      <c r="N5" s="1173">
        <v>1015724</v>
      </c>
      <c r="O5" s="1173">
        <v>1017509</v>
      </c>
      <c r="P5" s="1173">
        <v>1013432</v>
      </c>
      <c r="Q5" s="1173">
        <v>954007</v>
      </c>
      <c r="R5" s="1173">
        <v>988126</v>
      </c>
      <c r="S5" s="1173">
        <v>1018574</v>
      </c>
      <c r="T5" s="1174">
        <v>1029626</v>
      </c>
      <c r="U5" s="1173">
        <v>1029378</v>
      </c>
      <c r="V5" s="1173">
        <v>1029324</v>
      </c>
      <c r="W5" s="1174">
        <v>1029733</v>
      </c>
      <c r="X5" s="1173">
        <v>1029517</v>
      </c>
      <c r="Y5" s="1175">
        <v>1035763</v>
      </c>
      <c r="Z5" s="1175">
        <v>1035506</v>
      </c>
      <c r="AA5" s="1175">
        <v>1034328</v>
      </c>
      <c r="AB5" s="1175">
        <v>1033949</v>
      </c>
      <c r="AC5" s="2587">
        <v>1033217</v>
      </c>
      <c r="AD5" s="1697">
        <f>'3市区町別2'!E9</f>
        <v>1039102</v>
      </c>
      <c r="AE5" s="2590">
        <v>1036469</v>
      </c>
      <c r="AF5" s="2335">
        <f t="shared" si="0"/>
        <v>886666</v>
      </c>
    </row>
    <row r="6" spans="1:32" s="1155" customFormat="1">
      <c r="A6" s="1170" t="s">
        <v>11</v>
      </c>
      <c r="B6" s="1173">
        <v>77452</v>
      </c>
      <c r="C6" s="1173">
        <v>84554</v>
      </c>
      <c r="D6" s="1173">
        <v>93997</v>
      </c>
      <c r="E6" s="1173">
        <v>106638</v>
      </c>
      <c r="F6" s="1173">
        <v>124850</v>
      </c>
      <c r="G6" s="1173">
        <v>175551</v>
      </c>
      <c r="H6" s="1173">
        <v>181756</v>
      </c>
      <c r="I6" s="1173">
        <v>200501</v>
      </c>
      <c r="J6" s="1173">
        <v>234568</v>
      </c>
      <c r="K6" s="1173">
        <v>313451</v>
      </c>
      <c r="L6" s="1173">
        <v>408191</v>
      </c>
      <c r="M6" s="1173">
        <v>493576</v>
      </c>
      <c r="N6" s="1173">
        <v>539745</v>
      </c>
      <c r="O6" s="1173">
        <v>568526</v>
      </c>
      <c r="P6" s="1173">
        <v>615367</v>
      </c>
      <c r="Q6" s="1173">
        <v>658923</v>
      </c>
      <c r="R6" s="1173">
        <v>699789</v>
      </c>
      <c r="S6" s="1173">
        <v>713373</v>
      </c>
      <c r="T6" s="1174">
        <v>724205</v>
      </c>
      <c r="U6" s="1173">
        <v>726260</v>
      </c>
      <c r="V6" s="1173">
        <v>727488</v>
      </c>
      <c r="W6" s="1174">
        <v>727284</v>
      </c>
      <c r="X6" s="1173">
        <v>726539</v>
      </c>
      <c r="Y6" s="1175">
        <v>721690</v>
      </c>
      <c r="Z6" s="1175">
        <v>721237</v>
      </c>
      <c r="AA6" s="1175">
        <v>720348</v>
      </c>
      <c r="AB6" s="1175">
        <v>719220</v>
      </c>
      <c r="AC6" s="2587">
        <v>717906</v>
      </c>
      <c r="AD6" s="2592">
        <f>'3市区町別2'!E10</f>
        <v>715809</v>
      </c>
      <c r="AE6" s="2590">
        <v>712562</v>
      </c>
      <c r="AF6" s="2335">
        <f t="shared" si="0"/>
        <v>635110</v>
      </c>
    </row>
    <row r="7" spans="1:32" s="1155" customFormat="1">
      <c r="A7" s="1158" t="s">
        <v>12</v>
      </c>
      <c r="B7" s="2124">
        <v>168570</v>
      </c>
      <c r="C7" s="2124">
        <v>182433</v>
      </c>
      <c r="D7" s="2124">
        <v>190212</v>
      </c>
      <c r="E7" s="2124">
        <v>203985</v>
      </c>
      <c r="F7" s="2124">
        <v>225060</v>
      </c>
      <c r="G7" s="2124">
        <v>267575</v>
      </c>
      <c r="H7" s="2124">
        <v>285721</v>
      </c>
      <c r="I7" s="2124">
        <v>298858</v>
      </c>
      <c r="J7" s="2124">
        <v>313039</v>
      </c>
      <c r="K7" s="2124">
        <v>364824</v>
      </c>
      <c r="L7" s="2124">
        <v>450061</v>
      </c>
      <c r="M7" s="2124">
        <v>538741</v>
      </c>
      <c r="N7" s="2124">
        <v>606701</v>
      </c>
      <c r="O7" s="2124">
        <v>641444</v>
      </c>
      <c r="P7" s="2124">
        <v>665214</v>
      </c>
      <c r="Q7" s="2124">
        <v>710765</v>
      </c>
      <c r="R7" s="2124">
        <v>721127</v>
      </c>
      <c r="S7" s="2124">
        <v>718429</v>
      </c>
      <c r="T7" s="2125">
        <v>716006</v>
      </c>
      <c r="U7" s="2124">
        <v>716586</v>
      </c>
      <c r="V7" s="2124">
        <v>716451</v>
      </c>
      <c r="W7" s="2125">
        <v>715647</v>
      </c>
      <c r="X7" s="2124">
        <v>714587</v>
      </c>
      <c r="Y7" s="1168">
        <v>716633</v>
      </c>
      <c r="Z7" s="1168">
        <v>715422</v>
      </c>
      <c r="AA7" s="1168">
        <v>715083</v>
      </c>
      <c r="AB7" s="1168">
        <v>714726</v>
      </c>
      <c r="AC7" s="2586">
        <v>713697</v>
      </c>
      <c r="AD7" s="1697">
        <f>'3市区町別2'!E11</f>
        <v>716073</v>
      </c>
      <c r="AE7" s="2589">
        <v>714627</v>
      </c>
      <c r="AF7" s="2335">
        <f t="shared" si="0"/>
        <v>546057</v>
      </c>
    </row>
    <row r="8" spans="1:32" s="1155" customFormat="1">
      <c r="A8" s="1170" t="s">
        <v>13</v>
      </c>
      <c r="B8" s="1173">
        <v>164372</v>
      </c>
      <c r="C8" s="1173">
        <v>168383</v>
      </c>
      <c r="D8" s="1173">
        <v>174941</v>
      </c>
      <c r="E8" s="1173">
        <v>180611</v>
      </c>
      <c r="F8" s="1173">
        <v>185090</v>
      </c>
      <c r="G8" s="1173">
        <v>227028</v>
      </c>
      <c r="H8" s="1173">
        <v>237124</v>
      </c>
      <c r="I8" s="1173">
        <v>246112</v>
      </c>
      <c r="J8" s="1173">
        <v>246644</v>
      </c>
      <c r="K8" s="1173">
        <v>240051</v>
      </c>
      <c r="L8" s="1173">
        <v>239443</v>
      </c>
      <c r="M8" s="1173">
        <v>259327</v>
      </c>
      <c r="N8" s="1173">
        <v>279672</v>
      </c>
      <c r="O8" s="1173">
        <v>289898</v>
      </c>
      <c r="P8" s="1173">
        <v>292471</v>
      </c>
      <c r="Q8" s="1173">
        <v>298004</v>
      </c>
      <c r="R8" s="1173">
        <v>298390</v>
      </c>
      <c r="S8" s="1173">
        <v>291745</v>
      </c>
      <c r="T8" s="1174">
        <v>284769</v>
      </c>
      <c r="U8" s="1173">
        <v>282942</v>
      </c>
      <c r="V8" s="1173">
        <v>281009</v>
      </c>
      <c r="W8" s="1174">
        <v>278449</v>
      </c>
      <c r="X8" s="1173">
        <v>275971</v>
      </c>
      <c r="Y8" s="1175">
        <v>272447</v>
      </c>
      <c r="Z8" s="1175">
        <v>271028</v>
      </c>
      <c r="AA8" s="1175">
        <v>269235</v>
      </c>
      <c r="AB8" s="1175">
        <v>267560</v>
      </c>
      <c r="AC8" s="2587">
        <v>265529</v>
      </c>
      <c r="AD8" s="1697">
        <f>'3市区町別2'!E12</f>
        <v>264135</v>
      </c>
      <c r="AE8" s="2590">
        <v>261002</v>
      </c>
      <c r="AF8" s="2335">
        <f t="shared" si="0"/>
        <v>96630</v>
      </c>
    </row>
    <row r="9" spans="1:32" s="1155" customFormat="1">
      <c r="A9" s="1170" t="s">
        <v>14</v>
      </c>
      <c r="B9" s="1173">
        <v>246507</v>
      </c>
      <c r="C9" s="1173">
        <v>258611</v>
      </c>
      <c r="D9" s="1173">
        <v>270883</v>
      </c>
      <c r="E9" s="1173">
        <v>282066</v>
      </c>
      <c r="F9" s="1173">
        <v>308755</v>
      </c>
      <c r="G9" s="1173">
        <v>356740</v>
      </c>
      <c r="H9" s="1173">
        <v>374521</v>
      </c>
      <c r="I9" s="1173">
        <v>396977</v>
      </c>
      <c r="J9" s="1173">
        <v>420478</v>
      </c>
      <c r="K9" s="1173">
        <v>459172</v>
      </c>
      <c r="L9" s="1173">
        <v>493648</v>
      </c>
      <c r="M9" s="1173">
        <v>526395</v>
      </c>
      <c r="N9" s="1173">
        <v>542545</v>
      </c>
      <c r="O9" s="1173">
        <v>554508</v>
      </c>
      <c r="P9" s="1173">
        <v>558639</v>
      </c>
      <c r="Q9" s="1173">
        <v>576597</v>
      </c>
      <c r="R9" s="1173">
        <v>582863</v>
      </c>
      <c r="S9" s="1173">
        <v>584128</v>
      </c>
      <c r="T9" s="1174">
        <v>581677</v>
      </c>
      <c r="U9" s="1173">
        <v>581442</v>
      </c>
      <c r="V9" s="1173">
        <v>580870</v>
      </c>
      <c r="W9" s="1174">
        <v>580002</v>
      </c>
      <c r="X9" s="1173">
        <v>578624</v>
      </c>
      <c r="Y9" s="1175">
        <v>579154</v>
      </c>
      <c r="Z9" s="1175">
        <v>577594</v>
      </c>
      <c r="AA9" s="1175">
        <v>575657</v>
      </c>
      <c r="AB9" s="1175">
        <v>573389</v>
      </c>
      <c r="AC9" s="2587">
        <v>571944</v>
      </c>
      <c r="AD9" s="1697">
        <f>'3市区町別2'!E13</f>
        <v>571719</v>
      </c>
      <c r="AE9" s="2590">
        <v>568270</v>
      </c>
      <c r="AF9" s="2335">
        <f t="shared" si="0"/>
        <v>321763</v>
      </c>
    </row>
    <row r="10" spans="1:32" s="1155" customFormat="1">
      <c r="A10" s="1176" t="s">
        <v>15</v>
      </c>
      <c r="B10" s="1177">
        <v>207976</v>
      </c>
      <c r="C10" s="1177">
        <v>200611</v>
      </c>
      <c r="D10" s="1177">
        <v>207724</v>
      </c>
      <c r="E10" s="1177">
        <v>210596</v>
      </c>
      <c r="F10" s="1177">
        <v>222313</v>
      </c>
      <c r="G10" s="1177">
        <v>284785</v>
      </c>
      <c r="H10" s="1177">
        <v>283103</v>
      </c>
      <c r="I10" s="1177">
        <v>276572</v>
      </c>
      <c r="J10" s="1177">
        <v>268761</v>
      </c>
      <c r="K10" s="1177">
        <v>268467</v>
      </c>
      <c r="L10" s="1177">
        <v>271984</v>
      </c>
      <c r="M10" s="1177">
        <v>286544</v>
      </c>
      <c r="N10" s="1177">
        <v>292743</v>
      </c>
      <c r="O10" s="1177">
        <v>297235</v>
      </c>
      <c r="P10" s="1177">
        <v>292586</v>
      </c>
      <c r="Q10" s="1177">
        <v>292469</v>
      </c>
      <c r="R10" s="1177">
        <v>287780</v>
      </c>
      <c r="S10" s="1177">
        <v>280302</v>
      </c>
      <c r="T10" s="1178">
        <v>272476</v>
      </c>
      <c r="U10" s="1177">
        <v>270439</v>
      </c>
      <c r="V10" s="1177">
        <v>268281</v>
      </c>
      <c r="W10" s="1178">
        <v>265803</v>
      </c>
      <c r="X10" s="1177">
        <v>263148</v>
      </c>
      <c r="Y10" s="1179">
        <v>260312</v>
      </c>
      <c r="Z10" s="1179">
        <v>257438</v>
      </c>
      <c r="AA10" s="1179">
        <v>254860</v>
      </c>
      <c r="AB10" s="1179">
        <v>251697</v>
      </c>
      <c r="AC10" s="2588">
        <v>248747</v>
      </c>
      <c r="AD10" s="1697">
        <f>'3市区町別2'!E14</f>
        <v>246601</v>
      </c>
      <c r="AE10" s="2591">
        <v>243466</v>
      </c>
      <c r="AF10" s="2335">
        <f t="shared" si="0"/>
        <v>35490</v>
      </c>
    </row>
    <row r="11" spans="1:32" s="1155" customFormat="1">
      <c r="A11" s="1170" t="s">
        <v>16</v>
      </c>
      <c r="B11" s="1173">
        <v>234468</v>
      </c>
      <c r="C11" s="1173">
        <v>232840</v>
      </c>
      <c r="D11" s="1173">
        <v>235392</v>
      </c>
      <c r="E11" s="1173">
        <v>234011</v>
      </c>
      <c r="F11" s="1173">
        <v>236378</v>
      </c>
      <c r="G11" s="1173">
        <v>266180</v>
      </c>
      <c r="H11" s="1173">
        <v>266849</v>
      </c>
      <c r="I11" s="1173">
        <v>264484</v>
      </c>
      <c r="J11" s="1173">
        <v>253020</v>
      </c>
      <c r="K11" s="1173">
        <v>237611</v>
      </c>
      <c r="L11" s="1173">
        <v>222236</v>
      </c>
      <c r="M11" s="1173">
        <v>217816</v>
      </c>
      <c r="N11" s="1173">
        <v>215485</v>
      </c>
      <c r="O11" s="1173">
        <v>213805</v>
      </c>
      <c r="P11" s="1173">
        <v>208242</v>
      </c>
      <c r="Q11" s="1173">
        <v>205842</v>
      </c>
      <c r="R11" s="1173">
        <v>200803</v>
      </c>
      <c r="S11" s="1173">
        <v>191211</v>
      </c>
      <c r="T11" s="1174">
        <v>180607</v>
      </c>
      <c r="U11" s="1173">
        <v>178494</v>
      </c>
      <c r="V11" s="1173">
        <v>176177</v>
      </c>
      <c r="W11" s="1174">
        <v>173744</v>
      </c>
      <c r="X11" s="1173">
        <v>171295</v>
      </c>
      <c r="Y11" s="1175">
        <v>170232</v>
      </c>
      <c r="Z11" s="1175">
        <v>167971</v>
      </c>
      <c r="AA11" s="1175">
        <v>165490</v>
      </c>
      <c r="AB11" s="1175">
        <v>162791</v>
      </c>
      <c r="AC11" s="2587">
        <v>159879</v>
      </c>
      <c r="AD11" s="2585">
        <f>'3市区町別2'!E15</f>
        <v>157989</v>
      </c>
      <c r="AE11" s="2590">
        <v>155351</v>
      </c>
      <c r="AF11" s="2335">
        <f t="shared" si="0"/>
        <v>-79117</v>
      </c>
    </row>
    <row r="12" spans="1:32" s="1155" customFormat="1">
      <c r="A12" s="1170" t="s">
        <v>17</v>
      </c>
      <c r="B12" s="1173">
        <v>120884</v>
      </c>
      <c r="C12" s="1173">
        <v>120546</v>
      </c>
      <c r="D12" s="1173">
        <v>122255</v>
      </c>
      <c r="E12" s="1173">
        <v>119242</v>
      </c>
      <c r="F12" s="1173">
        <v>117090</v>
      </c>
      <c r="G12" s="1173">
        <v>146337</v>
      </c>
      <c r="H12" s="1173">
        <v>144682</v>
      </c>
      <c r="I12" s="1173">
        <v>141144</v>
      </c>
      <c r="J12" s="1173">
        <v>133259</v>
      </c>
      <c r="K12" s="1173">
        <v>123223</v>
      </c>
      <c r="L12" s="1173">
        <v>115869</v>
      </c>
      <c r="M12" s="1173">
        <v>114427</v>
      </c>
      <c r="N12" s="1173">
        <v>114667</v>
      </c>
      <c r="O12" s="1173">
        <v>115247</v>
      </c>
      <c r="P12" s="1173">
        <v>115461</v>
      </c>
      <c r="Q12" s="1173">
        <v>118740</v>
      </c>
      <c r="R12" s="1173">
        <v>119187</v>
      </c>
      <c r="S12" s="1173">
        <v>116055</v>
      </c>
      <c r="T12" s="1174">
        <v>111020</v>
      </c>
      <c r="U12" s="1173">
        <v>110185</v>
      </c>
      <c r="V12" s="1173">
        <v>109173</v>
      </c>
      <c r="W12" s="1174">
        <v>108034</v>
      </c>
      <c r="X12" s="1173">
        <v>106812</v>
      </c>
      <c r="Y12" s="1175">
        <v>106150</v>
      </c>
      <c r="Z12" s="1175">
        <v>105103</v>
      </c>
      <c r="AA12" s="1175">
        <v>103955</v>
      </c>
      <c r="AB12" s="1175">
        <v>102875</v>
      </c>
      <c r="AC12" s="2587">
        <v>101720</v>
      </c>
      <c r="AD12" s="1697">
        <f>'3市区町別2'!E16</f>
        <v>101082</v>
      </c>
      <c r="AE12" s="2590">
        <v>99810</v>
      </c>
      <c r="AF12" s="2335">
        <f t="shared" si="0"/>
        <v>-21074</v>
      </c>
    </row>
    <row r="13" spans="1:32" s="1155" customFormat="1">
      <c r="A13" s="1176" t="s">
        <v>18</v>
      </c>
      <c r="B13" s="1177">
        <v>186217</v>
      </c>
      <c r="C13" s="1177">
        <v>190286</v>
      </c>
      <c r="D13" s="1177">
        <v>188499</v>
      </c>
      <c r="E13" s="1177">
        <v>190040</v>
      </c>
      <c r="F13" s="1177">
        <v>185095</v>
      </c>
      <c r="G13" s="1177">
        <v>226890</v>
      </c>
      <c r="H13" s="1177">
        <v>226280</v>
      </c>
      <c r="I13" s="1177">
        <v>214908</v>
      </c>
      <c r="J13" s="1177">
        <v>198808</v>
      </c>
      <c r="K13" s="1177">
        <v>185473</v>
      </c>
      <c r="L13" s="1177">
        <v>175918</v>
      </c>
      <c r="M13" s="1177">
        <v>172133</v>
      </c>
      <c r="N13" s="1177">
        <v>170220</v>
      </c>
      <c r="O13" s="1177">
        <v>169044</v>
      </c>
      <c r="P13" s="1177">
        <v>166218</v>
      </c>
      <c r="Q13" s="1177">
        <v>162738</v>
      </c>
      <c r="R13" s="1177">
        <v>159111</v>
      </c>
      <c r="S13" s="1177">
        <v>151391</v>
      </c>
      <c r="T13" s="1178">
        <v>143547</v>
      </c>
      <c r="U13" s="1177">
        <v>141816</v>
      </c>
      <c r="V13" s="1177">
        <v>140195</v>
      </c>
      <c r="W13" s="1178">
        <v>138341</v>
      </c>
      <c r="X13" s="1177">
        <v>136848</v>
      </c>
      <c r="Y13" s="1179">
        <v>135147</v>
      </c>
      <c r="Z13" s="1179">
        <v>133512</v>
      </c>
      <c r="AA13" s="1179">
        <v>131912</v>
      </c>
      <c r="AB13" s="1179">
        <v>129836</v>
      </c>
      <c r="AC13" s="2588">
        <v>128013</v>
      </c>
      <c r="AD13" s="2592">
        <f>'3市区町別2'!E17</f>
        <v>127340</v>
      </c>
      <c r="AE13" s="2591">
        <v>126242</v>
      </c>
      <c r="AF13" s="2335">
        <f t="shared" si="0"/>
        <v>-59975</v>
      </c>
    </row>
    <row r="14" spans="1:32" s="1155" customFormat="1" ht="12.75">
      <c r="A14" s="1154" t="s">
        <v>751</v>
      </c>
      <c r="T14" s="1155" t="s">
        <v>752</v>
      </c>
      <c r="Y14" s="1180"/>
    </row>
    <row r="15" spans="1:32" s="1155" customFormat="1" ht="12.75">
      <c r="A15" s="1165" t="s">
        <v>750</v>
      </c>
      <c r="B15" s="1181">
        <v>100</v>
      </c>
      <c r="C15" s="1181">
        <v>100</v>
      </c>
      <c r="D15" s="1181">
        <v>100</v>
      </c>
      <c r="E15" s="1181">
        <v>100</v>
      </c>
      <c r="F15" s="1181">
        <v>100</v>
      </c>
      <c r="G15" s="1181">
        <v>100</v>
      </c>
      <c r="H15" s="1181">
        <v>100</v>
      </c>
      <c r="I15" s="1181">
        <v>100</v>
      </c>
      <c r="J15" s="1181">
        <v>100</v>
      </c>
      <c r="K15" s="1181">
        <v>100</v>
      </c>
      <c r="L15" s="1181">
        <v>100</v>
      </c>
      <c r="M15" s="1181">
        <v>100</v>
      </c>
      <c r="N15" s="1181">
        <v>100</v>
      </c>
      <c r="O15" s="1181">
        <v>100</v>
      </c>
      <c r="P15" s="1181">
        <v>100</v>
      </c>
      <c r="Q15" s="1181">
        <v>100</v>
      </c>
      <c r="R15" s="1181">
        <v>100</v>
      </c>
      <c r="S15" s="1181">
        <v>100</v>
      </c>
      <c r="T15" s="1182">
        <v>100</v>
      </c>
      <c r="U15" s="1181">
        <v>100</v>
      </c>
      <c r="V15" s="1181">
        <v>100</v>
      </c>
      <c r="W15" s="1182">
        <v>100</v>
      </c>
      <c r="X15" s="1182">
        <v>100</v>
      </c>
      <c r="Y15" s="1183">
        <f t="shared" ref="Y15:AE25" si="1">Y3/Y$3*100</f>
        <v>100</v>
      </c>
      <c r="Z15" s="1183">
        <f t="shared" si="1"/>
        <v>100</v>
      </c>
      <c r="AA15" s="1183">
        <f t="shared" si="1"/>
        <v>100</v>
      </c>
      <c r="AB15" s="1183">
        <f t="shared" si="1"/>
        <v>100</v>
      </c>
      <c r="AC15" s="1183">
        <f t="shared" si="1"/>
        <v>100</v>
      </c>
      <c r="AD15" s="1183">
        <f t="shared" si="1"/>
        <v>100</v>
      </c>
      <c r="AE15" s="1183">
        <f t="shared" si="1"/>
        <v>100</v>
      </c>
    </row>
    <row r="16" spans="1:32" s="1155" customFormat="1">
      <c r="A16" s="1170" t="s">
        <v>86</v>
      </c>
      <c r="B16" s="1184">
        <v>32.4</v>
      </c>
      <c r="C16" s="1184">
        <v>33.299999999999997</v>
      </c>
      <c r="D16" s="1184">
        <v>34.6</v>
      </c>
      <c r="E16" s="1184">
        <v>36.200000000000003</v>
      </c>
      <c r="F16" s="1184">
        <v>35.200000000000003</v>
      </c>
      <c r="G16" s="1184">
        <v>22.7</v>
      </c>
      <c r="H16" s="1184">
        <v>24.8</v>
      </c>
      <c r="I16" s="1184">
        <v>27.2</v>
      </c>
      <c r="J16" s="1184">
        <v>28.5</v>
      </c>
      <c r="K16" s="1184">
        <v>28.2</v>
      </c>
      <c r="L16" s="1184">
        <v>27.6</v>
      </c>
      <c r="M16" s="1184">
        <v>27.3</v>
      </c>
      <c r="N16" s="1184">
        <v>26.6</v>
      </c>
      <c r="O16" s="1184">
        <v>26.7</v>
      </c>
      <c r="P16" s="1184">
        <v>27.3</v>
      </c>
      <c r="Q16" s="1184">
        <v>26.4</v>
      </c>
      <c r="R16" s="1184">
        <v>26.9</v>
      </c>
      <c r="S16" s="1184">
        <v>27.3</v>
      </c>
      <c r="T16" s="1185">
        <v>27.6</v>
      </c>
      <c r="U16" s="1184">
        <v>27.7</v>
      </c>
      <c r="V16" s="1184">
        <v>27.7</v>
      </c>
      <c r="W16" s="1185">
        <v>27.7</v>
      </c>
      <c r="X16" s="1184">
        <v>27.8</v>
      </c>
      <c r="Y16" s="1183">
        <f t="shared" si="1"/>
        <v>27.774662137746621</v>
      </c>
      <c r="Z16" s="1183">
        <f t="shared" si="1"/>
        <v>27.818926865602428</v>
      </c>
      <c r="AA16" s="1183">
        <f t="shared" si="1"/>
        <v>27.842034402558159</v>
      </c>
      <c r="AB16" s="1183">
        <f t="shared" si="1"/>
        <v>27.854854152039316</v>
      </c>
      <c r="AC16" s="1183">
        <f t="shared" si="1"/>
        <v>27.874388955552348</v>
      </c>
      <c r="AD16" s="1183">
        <f t="shared" si="1"/>
        <v>27.90762016189564</v>
      </c>
      <c r="AE16" s="1183">
        <f t="shared" si="1"/>
        <v>27.93847859618867</v>
      </c>
      <c r="AF16" s="2334">
        <f>AE16-B16</f>
        <v>-4.4615214038113287</v>
      </c>
    </row>
    <row r="17" spans="1:32" s="1155" customFormat="1">
      <c r="A17" s="1170" t="s">
        <v>10</v>
      </c>
      <c r="B17" s="1184">
        <v>6.5</v>
      </c>
      <c r="C17" s="1184">
        <v>8.1</v>
      </c>
      <c r="D17" s="1184">
        <v>9.4</v>
      </c>
      <c r="E17" s="1184">
        <v>11.6</v>
      </c>
      <c r="F17" s="1184">
        <v>15</v>
      </c>
      <c r="G17" s="1184">
        <v>13.5</v>
      </c>
      <c r="H17" s="1184">
        <v>14.8</v>
      </c>
      <c r="I17" s="1184">
        <v>16.5</v>
      </c>
      <c r="J17" s="1184">
        <v>18.600000000000001</v>
      </c>
      <c r="K17" s="1184">
        <v>20.9</v>
      </c>
      <c r="L17" s="1184">
        <v>21.5</v>
      </c>
      <c r="M17" s="1184">
        <v>20.5</v>
      </c>
      <c r="N17" s="1184">
        <v>19.7</v>
      </c>
      <c r="O17" s="1184">
        <v>19.3</v>
      </c>
      <c r="P17" s="1184">
        <v>18.7</v>
      </c>
      <c r="Q17" s="1184">
        <v>17.7</v>
      </c>
      <c r="R17" s="1184">
        <v>17.8</v>
      </c>
      <c r="S17" s="1184">
        <v>18.2</v>
      </c>
      <c r="T17" s="1185">
        <v>18.399999999999999</v>
      </c>
      <c r="U17" s="1184">
        <v>18.399999999999999</v>
      </c>
      <c r="V17" s="1184">
        <v>18.5</v>
      </c>
      <c r="W17" s="1185">
        <v>18.5</v>
      </c>
      <c r="X17" s="1184">
        <v>18.600000000000001</v>
      </c>
      <c r="Y17" s="1186">
        <f t="shared" si="1"/>
        <v>18.71364818963648</v>
      </c>
      <c r="Z17" s="1186">
        <f t="shared" si="1"/>
        <v>18.757209392643087</v>
      </c>
      <c r="AA17" s="1186">
        <f t="shared" si="1"/>
        <v>18.795639704082539</v>
      </c>
      <c r="AB17" s="1186">
        <f t="shared" si="1"/>
        <v>18.855811578477052</v>
      </c>
      <c r="AC17" s="1186">
        <f t="shared" si="1"/>
        <v>18.91093338526494</v>
      </c>
      <c r="AD17" s="1186">
        <f t="shared" si="1"/>
        <v>19.01375333439951</v>
      </c>
      <c r="AE17" s="1186">
        <f t="shared" si="1"/>
        <v>19.064156437807789</v>
      </c>
      <c r="AF17" s="2334">
        <f t="shared" ref="AF17:AF25" si="2">AE17-B17</f>
        <v>12.564156437807789</v>
      </c>
    </row>
    <row r="18" spans="1:32" s="1155" customFormat="1">
      <c r="A18" s="1170" t="s">
        <v>11</v>
      </c>
      <c r="B18" s="1184">
        <v>3.4</v>
      </c>
      <c r="C18" s="1184">
        <v>3.4</v>
      </c>
      <c r="D18" s="1184">
        <v>3.6</v>
      </c>
      <c r="E18" s="1184">
        <v>3.6</v>
      </c>
      <c r="F18" s="1184">
        <v>3.9</v>
      </c>
      <c r="G18" s="1184">
        <v>5.7</v>
      </c>
      <c r="H18" s="1184">
        <v>5.5</v>
      </c>
      <c r="I18" s="1184">
        <v>5.5</v>
      </c>
      <c r="J18" s="1184">
        <v>6</v>
      </c>
      <c r="K18" s="1184">
        <v>7.3</v>
      </c>
      <c r="L18" s="1184">
        <v>8.6999999999999993</v>
      </c>
      <c r="M18" s="1184">
        <v>9.9</v>
      </c>
      <c r="N18" s="1184">
        <v>10.5</v>
      </c>
      <c r="O18" s="1184">
        <v>10.8</v>
      </c>
      <c r="P18" s="1184">
        <v>11.4</v>
      </c>
      <c r="Q18" s="1184">
        <v>12.2</v>
      </c>
      <c r="R18" s="1184">
        <v>12.6</v>
      </c>
      <c r="S18" s="1184">
        <v>12.8</v>
      </c>
      <c r="T18" s="1185">
        <v>13</v>
      </c>
      <c r="U18" s="1184">
        <v>13</v>
      </c>
      <c r="V18" s="1184">
        <v>13.1</v>
      </c>
      <c r="W18" s="1185">
        <v>13.1</v>
      </c>
      <c r="X18" s="1184">
        <v>13.1</v>
      </c>
      <c r="Y18" s="1186">
        <f t="shared" si="1"/>
        <v>13.039134205391342</v>
      </c>
      <c r="Z18" s="1186">
        <f t="shared" si="1"/>
        <v>13.064524426436661</v>
      </c>
      <c r="AA18" s="1186">
        <f t="shared" si="1"/>
        <v>13.090046358173083</v>
      </c>
      <c r="AB18" s="1186">
        <f t="shared" si="1"/>
        <v>13.116195096152969</v>
      </c>
      <c r="AC18" s="1186">
        <f t="shared" si="1"/>
        <v>13.139807555317049</v>
      </c>
      <c r="AD18" s="1186">
        <f t="shared" si="1"/>
        <v>13.098055590830523</v>
      </c>
      <c r="AE18" s="1186">
        <f t="shared" si="1"/>
        <v>13.106415570207306</v>
      </c>
      <c r="AF18" s="2334">
        <f t="shared" si="2"/>
        <v>9.7064155702073052</v>
      </c>
    </row>
    <row r="19" spans="1:32" s="1155" customFormat="1">
      <c r="A19" s="1158" t="s">
        <v>12</v>
      </c>
      <c r="B19" s="2122">
        <v>7.3</v>
      </c>
      <c r="C19" s="2122">
        <v>7.4</v>
      </c>
      <c r="D19" s="2122">
        <v>7.2</v>
      </c>
      <c r="E19" s="2122">
        <v>7</v>
      </c>
      <c r="F19" s="2122">
        <v>7</v>
      </c>
      <c r="G19" s="2122">
        <v>8.6999999999999993</v>
      </c>
      <c r="H19" s="2122">
        <v>8.6</v>
      </c>
      <c r="I19" s="2122">
        <v>8.3000000000000007</v>
      </c>
      <c r="J19" s="2122">
        <v>8</v>
      </c>
      <c r="K19" s="2122">
        <v>8.5</v>
      </c>
      <c r="L19" s="2122">
        <v>9.6</v>
      </c>
      <c r="M19" s="2122">
        <v>10.8</v>
      </c>
      <c r="N19" s="2122">
        <v>11.8</v>
      </c>
      <c r="O19" s="2122">
        <v>12.2</v>
      </c>
      <c r="P19" s="2122">
        <v>12.3</v>
      </c>
      <c r="Q19" s="2122">
        <v>13.2</v>
      </c>
      <c r="R19" s="2122">
        <v>13</v>
      </c>
      <c r="S19" s="2122">
        <v>12.9</v>
      </c>
      <c r="T19" s="2123">
        <v>12.8</v>
      </c>
      <c r="U19" s="2122">
        <v>12.8</v>
      </c>
      <c r="V19" s="2122">
        <v>12.9</v>
      </c>
      <c r="W19" s="2123">
        <v>12.9</v>
      </c>
      <c r="X19" s="2122">
        <v>12.9</v>
      </c>
      <c r="Y19" s="1183">
        <f t="shared" si="1"/>
        <v>12.947766856977669</v>
      </c>
      <c r="Z19" s="1183">
        <f t="shared" si="1"/>
        <v>12.959191214829758</v>
      </c>
      <c r="AA19" s="1183">
        <f t="shared" si="1"/>
        <v>12.99437163696086</v>
      </c>
      <c r="AB19" s="1183">
        <f t="shared" si="1"/>
        <v>13.034239393082823</v>
      </c>
      <c r="AC19" s="1183">
        <f t="shared" si="1"/>
        <v>13.062770380533262</v>
      </c>
      <c r="AD19" s="1183">
        <f t="shared" si="1"/>
        <v>13.10288633014224</v>
      </c>
      <c r="AE19" s="1183">
        <f t="shared" si="1"/>
        <v>13.144397876522373</v>
      </c>
      <c r="AF19" s="2334">
        <f t="shared" si="2"/>
        <v>5.8443978765223727</v>
      </c>
    </row>
    <row r="20" spans="1:32" s="1155" customFormat="1">
      <c r="A20" s="1170" t="s">
        <v>13</v>
      </c>
      <c r="B20" s="1184">
        <v>7.1</v>
      </c>
      <c r="C20" s="1184">
        <v>6.9</v>
      </c>
      <c r="D20" s="1184">
        <v>6.6</v>
      </c>
      <c r="E20" s="1184">
        <v>6.2</v>
      </c>
      <c r="F20" s="1184">
        <v>5.7</v>
      </c>
      <c r="G20" s="1184">
        <v>7.4</v>
      </c>
      <c r="H20" s="1184">
        <v>7.2</v>
      </c>
      <c r="I20" s="1184">
        <v>6.8</v>
      </c>
      <c r="J20" s="1184">
        <v>6.3</v>
      </c>
      <c r="K20" s="1184">
        <v>5.6</v>
      </c>
      <c r="L20" s="1184">
        <v>5.0999999999999996</v>
      </c>
      <c r="M20" s="1184">
        <v>5.2</v>
      </c>
      <c r="N20" s="1184">
        <v>5.4</v>
      </c>
      <c r="O20" s="1184">
        <v>5.5</v>
      </c>
      <c r="P20" s="1184">
        <v>5.4</v>
      </c>
      <c r="Q20" s="1184">
        <v>5.5</v>
      </c>
      <c r="R20" s="1184">
        <v>5.4</v>
      </c>
      <c r="S20" s="1184">
        <v>5.2</v>
      </c>
      <c r="T20" s="1185">
        <v>5.0999999999999996</v>
      </c>
      <c r="U20" s="1184">
        <v>5.0999999999999996</v>
      </c>
      <c r="V20" s="1184">
        <v>5</v>
      </c>
      <c r="W20" s="1185">
        <v>5</v>
      </c>
      <c r="X20" s="1184">
        <v>5</v>
      </c>
      <c r="Y20" s="1186">
        <f t="shared" si="1"/>
        <v>4.9224362217243618</v>
      </c>
      <c r="Z20" s="1186">
        <f t="shared" si="1"/>
        <v>4.9094152494232484</v>
      </c>
      <c r="AA20" s="1186">
        <f t="shared" si="1"/>
        <v>4.8924945043822294</v>
      </c>
      <c r="AB20" s="1186">
        <f t="shared" si="1"/>
        <v>4.8794098605804743</v>
      </c>
      <c r="AC20" s="1186">
        <f t="shared" si="1"/>
        <v>4.8599676842870521</v>
      </c>
      <c r="AD20" s="1186">
        <f t="shared" si="1"/>
        <v>4.8332095761355625</v>
      </c>
      <c r="AE20" s="1186">
        <f t="shared" si="1"/>
        <v>4.8007060110632427</v>
      </c>
      <c r="AF20" s="2334">
        <f t="shared" si="2"/>
        <v>-2.299293988936757</v>
      </c>
    </row>
    <row r="21" spans="1:32" s="1155" customFormat="1">
      <c r="A21" s="1170" t="s">
        <v>14</v>
      </c>
      <c r="B21" s="1184">
        <v>10.7</v>
      </c>
      <c r="C21" s="1184">
        <v>10.5</v>
      </c>
      <c r="D21" s="1184">
        <v>10.199999999999999</v>
      </c>
      <c r="E21" s="1184">
        <v>9.6</v>
      </c>
      <c r="F21" s="1184">
        <v>9.6</v>
      </c>
      <c r="G21" s="1184">
        <v>11.7</v>
      </c>
      <c r="H21" s="1184">
        <v>11.3</v>
      </c>
      <c r="I21" s="1184">
        <v>11</v>
      </c>
      <c r="J21" s="1184">
        <v>10.8</v>
      </c>
      <c r="K21" s="1184">
        <v>10.7</v>
      </c>
      <c r="L21" s="1184">
        <v>10.6</v>
      </c>
      <c r="M21" s="1184">
        <v>10.5</v>
      </c>
      <c r="N21" s="1184">
        <v>10.5</v>
      </c>
      <c r="O21" s="1184">
        <v>10.5</v>
      </c>
      <c r="P21" s="1184">
        <v>10.3</v>
      </c>
      <c r="Q21" s="1184">
        <v>10.7</v>
      </c>
      <c r="R21" s="1184">
        <v>10.5</v>
      </c>
      <c r="S21" s="1184">
        <v>10.4</v>
      </c>
      <c r="T21" s="1185">
        <v>10.4</v>
      </c>
      <c r="U21" s="1184">
        <v>10.4</v>
      </c>
      <c r="V21" s="1184">
        <v>10.4</v>
      </c>
      <c r="W21" s="1185">
        <v>10.4</v>
      </c>
      <c r="X21" s="1184">
        <v>10.4</v>
      </c>
      <c r="Y21" s="1186">
        <f t="shared" si="1"/>
        <v>10.46386499963865</v>
      </c>
      <c r="Z21" s="1186">
        <f t="shared" si="1"/>
        <v>10.462567674097775</v>
      </c>
      <c r="AA21" s="1186">
        <f t="shared" si="1"/>
        <v>10.46074510709663</v>
      </c>
      <c r="AB21" s="1186">
        <f t="shared" si="1"/>
        <v>10.456719765840848</v>
      </c>
      <c r="AC21" s="1186">
        <f t="shared" si="1"/>
        <v>10.468270347953986</v>
      </c>
      <c r="AD21" s="1186">
        <f t="shared" si="1"/>
        <v>10.461460032402551</v>
      </c>
      <c r="AE21" s="1186">
        <f t="shared" si="1"/>
        <v>10.452399617270784</v>
      </c>
      <c r="AF21" s="2334">
        <f t="shared" si="2"/>
        <v>-0.2476003827292157</v>
      </c>
    </row>
    <row r="22" spans="1:32" s="1155" customFormat="1">
      <c r="A22" s="1176" t="s">
        <v>15</v>
      </c>
      <c r="B22" s="1187">
        <v>9</v>
      </c>
      <c r="C22" s="1187">
        <v>8.1999999999999993</v>
      </c>
      <c r="D22" s="1187">
        <v>7.8</v>
      </c>
      <c r="E22" s="1187">
        <v>7.2</v>
      </c>
      <c r="F22" s="1187">
        <v>6.9</v>
      </c>
      <c r="G22" s="1187">
        <v>9.3000000000000007</v>
      </c>
      <c r="H22" s="1187">
        <v>8.5</v>
      </c>
      <c r="I22" s="1187">
        <v>7.6</v>
      </c>
      <c r="J22" s="1187">
        <v>6.9</v>
      </c>
      <c r="K22" s="1187">
        <v>6.2</v>
      </c>
      <c r="L22" s="1187">
        <v>5.8</v>
      </c>
      <c r="M22" s="1187">
        <v>5.7</v>
      </c>
      <c r="N22" s="1187">
        <v>5.7</v>
      </c>
      <c r="O22" s="1187">
        <v>5.6</v>
      </c>
      <c r="P22" s="1187">
        <v>5.4</v>
      </c>
      <c r="Q22" s="1187">
        <v>5.4</v>
      </c>
      <c r="R22" s="1187">
        <v>5.2</v>
      </c>
      <c r="S22" s="1187">
        <v>5</v>
      </c>
      <c r="T22" s="1188">
        <v>4.9000000000000004</v>
      </c>
      <c r="U22" s="1187">
        <v>4.8</v>
      </c>
      <c r="V22" s="1187">
        <v>4.8</v>
      </c>
      <c r="W22" s="1188">
        <v>4.8</v>
      </c>
      <c r="X22" s="1187">
        <v>4.7</v>
      </c>
      <c r="Y22" s="1189">
        <f t="shared" si="1"/>
        <v>4.7031871070318712</v>
      </c>
      <c r="Z22" s="1189">
        <f t="shared" si="1"/>
        <v>4.6632452845500181</v>
      </c>
      <c r="AA22" s="1189">
        <f t="shared" si="1"/>
        <v>4.6312743491256896</v>
      </c>
      <c r="AB22" s="1189">
        <f t="shared" si="1"/>
        <v>4.5901211828319761</v>
      </c>
      <c r="AC22" s="1189">
        <f t="shared" si="1"/>
        <v>4.5528073451990227</v>
      </c>
      <c r="AD22" s="1189">
        <f t="shared" si="1"/>
        <v>4.512367973515838</v>
      </c>
      <c r="AE22" s="1186">
        <f t="shared" si="1"/>
        <v>4.4781598979683057</v>
      </c>
      <c r="AF22" s="2334">
        <f t="shared" si="2"/>
        <v>-4.5218401020316943</v>
      </c>
    </row>
    <row r="23" spans="1:32" s="1155" customFormat="1">
      <c r="A23" s="1170" t="s">
        <v>16</v>
      </c>
      <c r="B23" s="1184">
        <v>10.199999999999999</v>
      </c>
      <c r="C23" s="1184">
        <v>9.5</v>
      </c>
      <c r="D23" s="1184">
        <v>8.9</v>
      </c>
      <c r="E23" s="1184">
        <v>8</v>
      </c>
      <c r="F23" s="1184">
        <v>7.3</v>
      </c>
      <c r="G23" s="1184">
        <v>8.6999999999999993</v>
      </c>
      <c r="H23" s="1184">
        <v>8.1</v>
      </c>
      <c r="I23" s="1184">
        <v>7.3</v>
      </c>
      <c r="J23" s="1184">
        <v>6.5</v>
      </c>
      <c r="K23" s="1184">
        <v>5.5</v>
      </c>
      <c r="L23" s="1184">
        <v>4.8</v>
      </c>
      <c r="M23" s="1184">
        <v>4.4000000000000004</v>
      </c>
      <c r="N23" s="1184">
        <v>4.2</v>
      </c>
      <c r="O23" s="1184">
        <v>4.0999999999999996</v>
      </c>
      <c r="P23" s="1184">
        <v>3.9</v>
      </c>
      <c r="Q23" s="1184">
        <v>3.8</v>
      </c>
      <c r="R23" s="1184">
        <v>3.6</v>
      </c>
      <c r="S23" s="1184">
        <v>3.4</v>
      </c>
      <c r="T23" s="1185">
        <v>3.2</v>
      </c>
      <c r="U23" s="1184">
        <v>3.2</v>
      </c>
      <c r="V23" s="1184">
        <v>3.2</v>
      </c>
      <c r="W23" s="1185">
        <v>3.1</v>
      </c>
      <c r="X23" s="1184">
        <v>3.1</v>
      </c>
      <c r="Y23" s="1186">
        <f t="shared" si="1"/>
        <v>3.075666690756667</v>
      </c>
      <c r="Z23" s="1186">
        <f t="shared" si="1"/>
        <v>3.0426354061605165</v>
      </c>
      <c r="AA23" s="1186">
        <f t="shared" si="1"/>
        <v>3.0072572864977256</v>
      </c>
      <c r="AB23" s="1186">
        <f t="shared" si="1"/>
        <v>2.968769661435775</v>
      </c>
      <c r="AC23" s="1186">
        <f t="shared" si="1"/>
        <v>2.9262595550622703</v>
      </c>
      <c r="AD23" s="1186">
        <f t="shared" si="1"/>
        <v>2.8909230042367779</v>
      </c>
      <c r="AE23" s="1183">
        <f t="shared" si="1"/>
        <v>2.8574282171197383</v>
      </c>
      <c r="AF23" s="2334">
        <f t="shared" si="2"/>
        <v>-7.3425717828802615</v>
      </c>
    </row>
    <row r="24" spans="1:32" s="1155" customFormat="1">
      <c r="A24" s="1170" t="s">
        <v>17</v>
      </c>
      <c r="B24" s="1184">
        <v>5.2</v>
      </c>
      <c r="C24" s="1184">
        <v>4.9000000000000004</v>
      </c>
      <c r="D24" s="1184">
        <v>4.5999999999999996</v>
      </c>
      <c r="E24" s="1184">
        <v>4.0999999999999996</v>
      </c>
      <c r="F24" s="1184">
        <v>3.6</v>
      </c>
      <c r="G24" s="1184">
        <v>4.8</v>
      </c>
      <c r="H24" s="1184">
        <v>4.4000000000000004</v>
      </c>
      <c r="I24" s="1184">
        <v>3.9</v>
      </c>
      <c r="J24" s="1184">
        <v>3.4</v>
      </c>
      <c r="K24" s="1184">
        <v>2.9</v>
      </c>
      <c r="L24" s="1184">
        <v>2.5</v>
      </c>
      <c r="M24" s="1184">
        <v>2.2999999999999998</v>
      </c>
      <c r="N24" s="1184">
        <v>2.2000000000000002</v>
      </c>
      <c r="O24" s="1184">
        <v>2.2000000000000002</v>
      </c>
      <c r="P24" s="1184">
        <v>2.1</v>
      </c>
      <c r="Q24" s="1184">
        <v>2.2000000000000002</v>
      </c>
      <c r="R24" s="1184">
        <v>2.1</v>
      </c>
      <c r="S24" s="1184">
        <v>2.1</v>
      </c>
      <c r="T24" s="1185">
        <v>2</v>
      </c>
      <c r="U24" s="1184">
        <v>2</v>
      </c>
      <c r="V24" s="1184">
        <v>2</v>
      </c>
      <c r="W24" s="1185">
        <v>1.9</v>
      </c>
      <c r="X24" s="1184">
        <v>1.9</v>
      </c>
      <c r="Y24" s="1186">
        <f t="shared" si="1"/>
        <v>1.9178651441786516</v>
      </c>
      <c r="Z24" s="1186">
        <f t="shared" si="1"/>
        <v>1.9038411933827195</v>
      </c>
      <c r="AA24" s="1186">
        <f t="shared" si="1"/>
        <v>1.8890533036308603</v>
      </c>
      <c r="AB24" s="1186">
        <f t="shared" si="1"/>
        <v>1.8760999006100172</v>
      </c>
      <c r="AC24" s="1186">
        <f t="shared" si="1"/>
        <v>1.8617774813511103</v>
      </c>
      <c r="AD24" s="1186">
        <f t="shared" si="1"/>
        <v>1.8496242087377095</v>
      </c>
      <c r="AE24" s="1186">
        <f t="shared" si="1"/>
        <v>1.8358421275094534</v>
      </c>
      <c r="AF24" s="2334">
        <f t="shared" si="2"/>
        <v>-3.364157872490547</v>
      </c>
    </row>
    <row r="25" spans="1:32" s="1155" customFormat="1">
      <c r="A25" s="1176" t="s">
        <v>18</v>
      </c>
      <c r="B25" s="1187">
        <v>8.1</v>
      </c>
      <c r="C25" s="1187">
        <v>7.7</v>
      </c>
      <c r="D25" s="1187">
        <v>7.1</v>
      </c>
      <c r="E25" s="1187">
        <v>6.5</v>
      </c>
      <c r="F25" s="1187">
        <v>5.7</v>
      </c>
      <c r="G25" s="1187">
        <v>7.4</v>
      </c>
      <c r="H25" s="1187">
        <v>6.8</v>
      </c>
      <c r="I25" s="1187">
        <v>5.9</v>
      </c>
      <c r="J25" s="1187">
        <v>5.0999999999999996</v>
      </c>
      <c r="K25" s="1187">
        <v>4.3</v>
      </c>
      <c r="L25" s="1187">
        <v>3.8</v>
      </c>
      <c r="M25" s="1187">
        <v>3.4</v>
      </c>
      <c r="N25" s="1187">
        <v>3.3</v>
      </c>
      <c r="O25" s="1187">
        <v>3.2</v>
      </c>
      <c r="P25" s="1187">
        <v>3.1</v>
      </c>
      <c r="Q25" s="1187">
        <v>3</v>
      </c>
      <c r="R25" s="1187">
        <v>2.9</v>
      </c>
      <c r="S25" s="1187">
        <v>2.7</v>
      </c>
      <c r="T25" s="1188">
        <v>2.6</v>
      </c>
      <c r="U25" s="1187">
        <v>2.5</v>
      </c>
      <c r="V25" s="1187">
        <v>2.5</v>
      </c>
      <c r="W25" s="1188">
        <v>2.5</v>
      </c>
      <c r="X25" s="1187">
        <v>2.5</v>
      </c>
      <c r="Y25" s="1189">
        <f t="shared" si="1"/>
        <v>2.4417684469176844</v>
      </c>
      <c r="Z25" s="1189">
        <f t="shared" si="1"/>
        <v>2.4184432928737869</v>
      </c>
      <c r="AA25" s="1189">
        <f t="shared" si="1"/>
        <v>2.3970833474922228</v>
      </c>
      <c r="AB25" s="1189">
        <f t="shared" si="1"/>
        <v>2.3677794089487456</v>
      </c>
      <c r="AC25" s="1189">
        <f t="shared" si="1"/>
        <v>2.3430173094789586</v>
      </c>
      <c r="AD25" s="1189">
        <f t="shared" si="1"/>
        <v>2.3300997877036456</v>
      </c>
      <c r="AE25" s="1189">
        <f t="shared" si="1"/>
        <v>2.3220156483423344</v>
      </c>
      <c r="AF25" s="2334">
        <f t="shared" si="2"/>
        <v>-5.7779843516576648</v>
      </c>
    </row>
    <row r="26" spans="1:32" s="1191" customFormat="1" ht="12.75">
      <c r="A26" s="1190" t="s">
        <v>753</v>
      </c>
    </row>
    <row r="27" spans="1:32" s="1191" customFormat="1" ht="12.75"/>
    <row r="28" spans="1:32">
      <c r="A28" s="1371" t="s">
        <v>1181</v>
      </c>
      <c r="B28" s="2249">
        <f>SUM(B16:B18)</f>
        <v>42.3</v>
      </c>
      <c r="C28" s="2249">
        <f t="shared" ref="C28:AD28" si="3">SUM(C16:C18)</f>
        <v>44.8</v>
      </c>
      <c r="D28" s="2249">
        <f t="shared" si="3"/>
        <v>47.6</v>
      </c>
      <c r="E28" s="2249">
        <f t="shared" si="3"/>
        <v>51.400000000000006</v>
      </c>
      <c r="F28" s="2249">
        <f t="shared" si="3"/>
        <v>54.1</v>
      </c>
      <c r="G28" s="2249">
        <f t="shared" si="3"/>
        <v>41.900000000000006</v>
      </c>
      <c r="H28" s="2249">
        <f t="shared" si="3"/>
        <v>45.1</v>
      </c>
      <c r="I28" s="2249">
        <f t="shared" si="3"/>
        <v>49.2</v>
      </c>
      <c r="J28" s="2249">
        <f t="shared" si="3"/>
        <v>53.1</v>
      </c>
      <c r="K28" s="2249">
        <f t="shared" si="3"/>
        <v>56.399999999999991</v>
      </c>
      <c r="L28" s="2249">
        <f t="shared" si="3"/>
        <v>57.8</v>
      </c>
      <c r="M28" s="2249">
        <f t="shared" si="3"/>
        <v>57.699999999999996</v>
      </c>
      <c r="N28" s="2249">
        <f t="shared" si="3"/>
        <v>56.8</v>
      </c>
      <c r="O28" s="2249">
        <f t="shared" si="3"/>
        <v>56.8</v>
      </c>
      <c r="P28" s="2249">
        <f t="shared" si="3"/>
        <v>57.4</v>
      </c>
      <c r="Q28" s="2249">
        <f t="shared" si="3"/>
        <v>56.3</v>
      </c>
      <c r="R28" s="2249">
        <f t="shared" si="3"/>
        <v>57.300000000000004</v>
      </c>
      <c r="S28" s="2249">
        <f t="shared" si="3"/>
        <v>58.3</v>
      </c>
      <c r="T28" s="2249">
        <f t="shared" si="3"/>
        <v>59</v>
      </c>
      <c r="U28" s="2249">
        <f t="shared" si="3"/>
        <v>59.099999999999994</v>
      </c>
      <c r="V28" s="2249">
        <f t="shared" si="3"/>
        <v>59.300000000000004</v>
      </c>
      <c r="W28" s="2249">
        <f t="shared" si="3"/>
        <v>59.300000000000004</v>
      </c>
      <c r="X28" s="2249">
        <f t="shared" si="3"/>
        <v>59.500000000000007</v>
      </c>
      <c r="Y28" s="2249">
        <f t="shared" si="3"/>
        <v>59.527444532774446</v>
      </c>
      <c r="Z28" s="2249">
        <f t="shared" si="3"/>
        <v>59.640660684682175</v>
      </c>
      <c r="AA28" s="2249">
        <f t="shared" si="3"/>
        <v>59.727720464813785</v>
      </c>
      <c r="AB28" s="2249">
        <f t="shared" si="3"/>
        <v>59.826860826669339</v>
      </c>
      <c r="AC28" s="2249">
        <f t="shared" si="3"/>
        <v>59.925129896134337</v>
      </c>
      <c r="AD28" s="2249">
        <f t="shared" si="3"/>
        <v>60.019429087125673</v>
      </c>
      <c r="AE28" s="2249">
        <f t="shared" ref="AE28" si="4">SUM(AE16:AE18)</f>
        <v>60.109050604203759</v>
      </c>
      <c r="AF28" s="2334">
        <f>AE28-B28</f>
        <v>17.809050604203762</v>
      </c>
    </row>
    <row r="29" spans="1:32">
      <c r="A29" s="1365" t="s">
        <v>1182</v>
      </c>
      <c r="B29" s="2250">
        <f>SUM(B19:B22)</f>
        <v>34.099999999999994</v>
      </c>
      <c r="C29" s="2250">
        <f t="shared" ref="C29:AD29" si="5">SUM(C19:C22)</f>
        <v>33</v>
      </c>
      <c r="D29" s="2250">
        <f t="shared" si="5"/>
        <v>31.8</v>
      </c>
      <c r="E29" s="2250">
        <f t="shared" si="5"/>
        <v>29.999999999999996</v>
      </c>
      <c r="F29" s="2250">
        <f t="shared" si="5"/>
        <v>29.199999999999996</v>
      </c>
      <c r="G29" s="2250">
        <f t="shared" si="5"/>
        <v>37.1</v>
      </c>
      <c r="H29" s="2250">
        <f t="shared" si="5"/>
        <v>35.6</v>
      </c>
      <c r="I29" s="2250">
        <f t="shared" si="5"/>
        <v>33.700000000000003</v>
      </c>
      <c r="J29" s="2250">
        <f t="shared" si="5"/>
        <v>32</v>
      </c>
      <c r="K29" s="2250">
        <f t="shared" si="5"/>
        <v>30.999999999999996</v>
      </c>
      <c r="L29" s="2250">
        <f t="shared" si="5"/>
        <v>31.099999999999998</v>
      </c>
      <c r="M29" s="2250">
        <f t="shared" si="5"/>
        <v>32.200000000000003</v>
      </c>
      <c r="N29" s="2250">
        <f t="shared" si="5"/>
        <v>33.400000000000006</v>
      </c>
      <c r="O29" s="2250">
        <f t="shared" si="5"/>
        <v>33.799999999999997</v>
      </c>
      <c r="P29" s="2250">
        <f t="shared" si="5"/>
        <v>33.400000000000006</v>
      </c>
      <c r="Q29" s="2250">
        <f t="shared" si="5"/>
        <v>34.799999999999997</v>
      </c>
      <c r="R29" s="2250">
        <f t="shared" si="5"/>
        <v>34.1</v>
      </c>
      <c r="S29" s="2250">
        <f t="shared" si="5"/>
        <v>33.5</v>
      </c>
      <c r="T29" s="2250">
        <f t="shared" si="5"/>
        <v>33.199999999999996</v>
      </c>
      <c r="U29" s="2250">
        <f t="shared" si="5"/>
        <v>33.099999999999994</v>
      </c>
      <c r="V29" s="2250">
        <f t="shared" si="5"/>
        <v>33.099999999999994</v>
      </c>
      <c r="W29" s="2250">
        <f t="shared" si="5"/>
        <v>33.099999999999994</v>
      </c>
      <c r="X29" s="2250">
        <f t="shared" si="5"/>
        <v>33</v>
      </c>
      <c r="Y29" s="2250">
        <f t="shared" si="5"/>
        <v>33.037255185372551</v>
      </c>
      <c r="Z29" s="2250">
        <f t="shared" si="5"/>
        <v>32.994419422900798</v>
      </c>
      <c r="AA29" s="2250">
        <f t="shared" si="5"/>
        <v>32.978885597565409</v>
      </c>
      <c r="AB29" s="2250">
        <f t="shared" si="5"/>
        <v>32.960490202336125</v>
      </c>
      <c r="AC29" s="2250">
        <f t="shared" si="5"/>
        <v>32.943815757973326</v>
      </c>
      <c r="AD29" s="2250">
        <f t="shared" si="5"/>
        <v>32.909923912196192</v>
      </c>
      <c r="AE29" s="2250">
        <f t="shared" ref="AE29" si="6">SUM(AE19:AE22)</f>
        <v>32.875663402824706</v>
      </c>
      <c r="AF29" s="2334">
        <f t="shared" ref="AF29:AF30" si="7">AE29-B29</f>
        <v>-1.224336597175288</v>
      </c>
    </row>
    <row r="30" spans="1:32">
      <c r="A30" s="1375" t="s">
        <v>1183</v>
      </c>
      <c r="B30" s="2251">
        <f>SUM(B23:B25)</f>
        <v>23.5</v>
      </c>
      <c r="C30" s="2251">
        <f t="shared" ref="C30:AD30" si="8">SUM(C23:C25)</f>
        <v>22.1</v>
      </c>
      <c r="D30" s="2251">
        <f t="shared" si="8"/>
        <v>20.6</v>
      </c>
      <c r="E30" s="2251">
        <f t="shared" si="8"/>
        <v>18.600000000000001</v>
      </c>
      <c r="F30" s="2251">
        <f t="shared" si="8"/>
        <v>16.600000000000001</v>
      </c>
      <c r="G30" s="2251">
        <f t="shared" si="8"/>
        <v>20.9</v>
      </c>
      <c r="H30" s="2251">
        <f t="shared" si="8"/>
        <v>19.3</v>
      </c>
      <c r="I30" s="2251">
        <f t="shared" si="8"/>
        <v>17.100000000000001</v>
      </c>
      <c r="J30" s="2251">
        <f t="shared" si="8"/>
        <v>15</v>
      </c>
      <c r="K30" s="2251">
        <f t="shared" si="8"/>
        <v>12.7</v>
      </c>
      <c r="L30" s="2251">
        <f t="shared" si="8"/>
        <v>11.1</v>
      </c>
      <c r="M30" s="2251">
        <f t="shared" si="8"/>
        <v>10.1</v>
      </c>
      <c r="N30" s="2251">
        <f t="shared" si="8"/>
        <v>9.6999999999999993</v>
      </c>
      <c r="O30" s="2251">
        <f t="shared" si="8"/>
        <v>9.5</v>
      </c>
      <c r="P30" s="2251">
        <f t="shared" si="8"/>
        <v>9.1</v>
      </c>
      <c r="Q30" s="2251">
        <f t="shared" si="8"/>
        <v>9</v>
      </c>
      <c r="R30" s="2251">
        <f t="shared" si="8"/>
        <v>8.6</v>
      </c>
      <c r="S30" s="2251">
        <f t="shared" si="8"/>
        <v>8.1999999999999993</v>
      </c>
      <c r="T30" s="2251">
        <f t="shared" si="8"/>
        <v>7.8000000000000007</v>
      </c>
      <c r="U30" s="2251">
        <f t="shared" si="8"/>
        <v>7.7</v>
      </c>
      <c r="V30" s="2251">
        <f t="shared" si="8"/>
        <v>7.7</v>
      </c>
      <c r="W30" s="2251">
        <f t="shared" si="8"/>
        <v>7.5</v>
      </c>
      <c r="X30" s="2251">
        <f t="shared" si="8"/>
        <v>7.5</v>
      </c>
      <c r="Y30" s="2251">
        <f t="shared" si="8"/>
        <v>7.435300281853003</v>
      </c>
      <c r="Z30" s="2251">
        <f t="shared" si="8"/>
        <v>7.3649198924170225</v>
      </c>
      <c r="AA30" s="2251">
        <f t="shared" si="8"/>
        <v>7.2933939376208086</v>
      </c>
      <c r="AB30" s="2251">
        <f t="shared" si="8"/>
        <v>7.2126489709945378</v>
      </c>
      <c r="AC30" s="2251">
        <f t="shared" si="8"/>
        <v>7.1310543458923394</v>
      </c>
      <c r="AD30" s="2251">
        <f t="shared" si="8"/>
        <v>7.0706470006781323</v>
      </c>
      <c r="AE30" s="2251">
        <f t="shared" ref="AE30" si="9">SUM(AE23:AE25)</f>
        <v>7.0152859929715259</v>
      </c>
      <c r="AF30" s="2334">
        <f t="shared" si="7"/>
        <v>-16.484714007028472</v>
      </c>
    </row>
  </sheetData>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B1:AB63"/>
  <sheetViews>
    <sheetView zoomScaleNormal="100" zoomScaleSheetLayoutView="100" workbookViewId="0">
      <selection activeCell="H9" sqref="H9"/>
    </sheetView>
  </sheetViews>
  <sheetFormatPr defaultColWidth="9" defaultRowHeight="12"/>
  <cols>
    <col min="1" max="1" width="3.125" style="150" customWidth="1"/>
    <col min="2" max="2" width="4.5" style="150" bestFit="1" customWidth="1"/>
    <col min="3" max="3" width="5.875" style="150" customWidth="1"/>
    <col min="4" max="5" width="9.125" style="150" customWidth="1"/>
    <col min="6" max="10" width="7.625" style="150" customWidth="1"/>
    <col min="11" max="11" width="8.5" style="150" customWidth="1"/>
    <col min="12" max="13" width="7.625" style="150" customWidth="1"/>
    <col min="14" max="14" width="9.125" style="150" customWidth="1"/>
    <col min="15" max="15" width="2.875" style="150" customWidth="1"/>
    <col min="16" max="16" width="4" style="150" customWidth="1"/>
    <col min="17" max="18" width="7.625" style="150" bestFit="1" customWidth="1"/>
    <col min="19" max="19" width="6.5" style="150" bestFit="1" customWidth="1"/>
    <col min="20" max="21" width="6.875" style="150" bestFit="1" customWidth="1"/>
    <col min="22" max="22" width="6.5" style="150" bestFit="1" customWidth="1"/>
    <col min="23" max="23" width="7.625" style="150" bestFit="1" customWidth="1"/>
    <col min="24" max="24" width="7.5" style="150" bestFit="1" customWidth="1"/>
    <col min="25" max="25" width="6.875" style="150" bestFit="1" customWidth="1"/>
    <col min="26" max="27" width="7.5" style="150" bestFit="1" customWidth="1"/>
    <col min="28" max="28" width="5.125" style="150" customWidth="1"/>
    <col min="29" max="16384" width="9" style="150"/>
  </cols>
  <sheetData>
    <row r="1" spans="2:28">
      <c r="C1" s="197" t="s">
        <v>241</v>
      </c>
      <c r="D1" s="198"/>
      <c r="E1" s="198"/>
      <c r="F1" s="198"/>
      <c r="G1" s="198"/>
      <c r="H1" s="198"/>
      <c r="I1" s="198"/>
      <c r="J1" s="198"/>
      <c r="K1" s="198"/>
      <c r="L1" s="198"/>
      <c r="M1" s="198"/>
      <c r="N1" s="198"/>
    </row>
    <row r="2" spans="2:28" ht="15.75" customHeight="1">
      <c r="B2" s="199"/>
      <c r="C2" s="2332" t="s">
        <v>53</v>
      </c>
      <c r="D2" s="200" t="s">
        <v>73</v>
      </c>
      <c r="E2" s="200" t="s">
        <v>74</v>
      </c>
      <c r="F2" s="200" t="s">
        <v>75</v>
      </c>
      <c r="G2" s="200" t="s">
        <v>76</v>
      </c>
      <c r="H2" s="200" t="s">
        <v>77</v>
      </c>
      <c r="I2" s="200" t="s">
        <v>78</v>
      </c>
      <c r="J2" s="200" t="s">
        <v>79</v>
      </c>
      <c r="K2" s="200" t="s">
        <v>80</v>
      </c>
      <c r="L2" s="200" t="s">
        <v>81</v>
      </c>
      <c r="M2" s="303" t="s">
        <v>82</v>
      </c>
      <c r="N2" s="200" t="s">
        <v>83</v>
      </c>
    </row>
    <row r="3" spans="2:28">
      <c r="B3" s="199"/>
      <c r="C3" s="2331" t="s">
        <v>240</v>
      </c>
      <c r="D3" s="201" t="s">
        <v>3</v>
      </c>
      <c r="E3" s="201" t="s">
        <v>3</v>
      </c>
      <c r="F3" s="201" t="s">
        <v>3</v>
      </c>
      <c r="G3" s="201" t="s">
        <v>3</v>
      </c>
      <c r="H3" s="201" t="s">
        <v>3</v>
      </c>
      <c r="I3" s="201" t="s">
        <v>3</v>
      </c>
      <c r="J3" s="201" t="s">
        <v>3</v>
      </c>
      <c r="K3" s="201" t="s">
        <v>3</v>
      </c>
      <c r="L3" s="201" t="s">
        <v>3</v>
      </c>
      <c r="M3" s="304" t="s">
        <v>3</v>
      </c>
      <c r="N3" s="201" t="s">
        <v>3</v>
      </c>
    </row>
    <row r="4" spans="2:28">
      <c r="B4" s="199"/>
      <c r="C4" s="202">
        <v>55</v>
      </c>
      <c r="D4" s="172">
        <v>986344</v>
      </c>
      <c r="E4" s="172">
        <v>596652</v>
      </c>
      <c r="F4" s="172">
        <v>200501</v>
      </c>
      <c r="G4" s="172">
        <v>298825</v>
      </c>
      <c r="H4" s="172">
        <v>246112</v>
      </c>
      <c r="I4" s="172">
        <v>396977</v>
      </c>
      <c r="J4" s="172">
        <v>275000</v>
      </c>
      <c r="K4" s="172">
        <v>264484</v>
      </c>
      <c r="L4" s="172">
        <v>141144</v>
      </c>
      <c r="M4" s="305">
        <v>214908</v>
      </c>
      <c r="N4" s="172">
        <f t="shared" ref="N4:N15" si="0">SUM(D4:M4)</f>
        <v>3620947</v>
      </c>
    </row>
    <row r="5" spans="2:28">
      <c r="B5" s="199"/>
      <c r="C5" s="203">
        <v>60</v>
      </c>
      <c r="D5" s="204">
        <v>1113977</v>
      </c>
      <c r="E5" s="204">
        <v>725613</v>
      </c>
      <c r="F5" s="204">
        <v>234568</v>
      </c>
      <c r="G5" s="204">
        <v>312999</v>
      </c>
      <c r="H5" s="204">
        <v>246644</v>
      </c>
      <c r="I5" s="204">
        <v>420478</v>
      </c>
      <c r="J5" s="204">
        <v>267121</v>
      </c>
      <c r="K5" s="204">
        <v>253020</v>
      </c>
      <c r="L5" s="204">
        <v>133259</v>
      </c>
      <c r="M5" s="306">
        <v>198808</v>
      </c>
      <c r="N5" s="204">
        <f t="shared" si="0"/>
        <v>3906487</v>
      </c>
      <c r="P5" s="205"/>
      <c r="Q5" s="206"/>
      <c r="R5" s="206"/>
      <c r="S5" s="206"/>
      <c r="T5" s="206"/>
      <c r="U5" s="206"/>
      <c r="V5" s="206"/>
      <c r="W5" s="206"/>
      <c r="X5" s="206"/>
      <c r="Y5" s="206"/>
      <c r="Z5" s="206"/>
      <c r="AA5" s="206"/>
      <c r="AB5" s="207"/>
    </row>
    <row r="6" spans="2:28">
      <c r="B6" s="199"/>
      <c r="C6" s="203">
        <v>65</v>
      </c>
      <c r="D6" s="204">
        <v>1216666</v>
      </c>
      <c r="E6" s="204">
        <v>901058</v>
      </c>
      <c r="F6" s="204">
        <v>313451</v>
      </c>
      <c r="G6" s="204">
        <v>364772</v>
      </c>
      <c r="H6" s="204">
        <v>240051</v>
      </c>
      <c r="I6" s="204">
        <v>459172</v>
      </c>
      <c r="J6" s="204">
        <v>268467</v>
      </c>
      <c r="K6" s="204">
        <v>237611</v>
      </c>
      <c r="L6" s="204">
        <v>123223</v>
      </c>
      <c r="M6" s="306">
        <v>185473</v>
      </c>
      <c r="N6" s="204">
        <f t="shared" si="0"/>
        <v>4309944</v>
      </c>
      <c r="P6" s="208"/>
      <c r="Q6" s="207"/>
      <c r="R6" s="207"/>
      <c r="S6" s="207"/>
      <c r="T6" s="207"/>
      <c r="U6" s="207"/>
      <c r="V6" s="207"/>
      <c r="W6" s="207"/>
      <c r="X6" s="207"/>
      <c r="Y6" s="207"/>
      <c r="Z6" s="207"/>
      <c r="AA6" s="207"/>
      <c r="AB6" s="207"/>
    </row>
    <row r="7" spans="2:28">
      <c r="B7" s="199"/>
      <c r="C7" s="203">
        <v>70</v>
      </c>
      <c r="D7" s="204">
        <v>1288937</v>
      </c>
      <c r="E7" s="204">
        <v>1001677</v>
      </c>
      <c r="F7" s="204">
        <v>408191</v>
      </c>
      <c r="G7" s="204">
        <v>450025</v>
      </c>
      <c r="H7" s="204">
        <v>239443</v>
      </c>
      <c r="I7" s="204">
        <v>493648</v>
      </c>
      <c r="J7" s="204">
        <v>271984</v>
      </c>
      <c r="K7" s="204">
        <v>222236</v>
      </c>
      <c r="L7" s="204">
        <v>115869</v>
      </c>
      <c r="M7" s="306">
        <v>175918</v>
      </c>
      <c r="N7" s="204">
        <f t="shared" si="0"/>
        <v>4667928</v>
      </c>
      <c r="P7" s="208"/>
      <c r="Q7" s="195"/>
      <c r="R7" s="195"/>
      <c r="S7" s="195"/>
      <c r="T7" s="195"/>
      <c r="U7" s="195"/>
      <c r="V7" s="195"/>
      <c r="W7" s="195"/>
      <c r="X7" s="195"/>
      <c r="Y7" s="195"/>
      <c r="Z7" s="195"/>
      <c r="AA7" s="195"/>
      <c r="AB7" s="207"/>
    </row>
    <row r="8" spans="2:28">
      <c r="B8" s="199"/>
      <c r="C8" s="203">
        <v>75</v>
      </c>
      <c r="D8" s="204">
        <v>1360605</v>
      </c>
      <c r="E8" s="204">
        <v>1022616</v>
      </c>
      <c r="F8" s="204">
        <v>493576</v>
      </c>
      <c r="G8" s="204">
        <v>538701</v>
      </c>
      <c r="H8" s="204">
        <v>259327</v>
      </c>
      <c r="I8" s="204">
        <v>526395</v>
      </c>
      <c r="J8" s="204">
        <v>286544</v>
      </c>
      <c r="K8" s="204">
        <v>217816</v>
      </c>
      <c r="L8" s="204">
        <v>114427</v>
      </c>
      <c r="M8" s="306">
        <v>172133</v>
      </c>
      <c r="N8" s="204">
        <f t="shared" si="0"/>
        <v>4992140</v>
      </c>
      <c r="P8" s="208"/>
      <c r="Q8" s="195"/>
      <c r="R8" s="195"/>
      <c r="S8" s="195"/>
      <c r="T8" s="195"/>
      <c r="U8" s="195"/>
      <c r="V8" s="195"/>
      <c r="W8" s="195"/>
      <c r="X8" s="195"/>
      <c r="Y8" s="195"/>
      <c r="Z8" s="195"/>
      <c r="AA8" s="195"/>
      <c r="AB8" s="207"/>
    </row>
    <row r="9" spans="2:28">
      <c r="B9" s="199"/>
      <c r="C9" s="203">
        <v>80</v>
      </c>
      <c r="D9" s="204">
        <v>1367390</v>
      </c>
      <c r="E9" s="204">
        <v>1015724</v>
      </c>
      <c r="F9" s="204">
        <v>539745</v>
      </c>
      <c r="G9" s="204">
        <v>606701</v>
      </c>
      <c r="H9" s="204">
        <v>279672</v>
      </c>
      <c r="I9" s="204">
        <v>542545</v>
      </c>
      <c r="J9" s="204">
        <v>292743</v>
      </c>
      <c r="K9" s="204">
        <v>215485</v>
      </c>
      <c r="L9" s="204">
        <v>114667</v>
      </c>
      <c r="M9" s="306">
        <v>170220</v>
      </c>
      <c r="N9" s="204">
        <f t="shared" si="0"/>
        <v>5144892</v>
      </c>
      <c r="P9" s="208"/>
      <c r="Q9" s="195"/>
      <c r="R9" s="195"/>
      <c r="S9" s="195"/>
      <c r="T9" s="195"/>
      <c r="U9" s="195"/>
      <c r="V9" s="195"/>
      <c r="W9" s="195"/>
      <c r="X9" s="195"/>
      <c r="Y9" s="195"/>
      <c r="Z9" s="195"/>
      <c r="AA9" s="195"/>
      <c r="AB9" s="207"/>
    </row>
    <row r="10" spans="2:28" ht="12" customHeight="1">
      <c r="B10" s="199"/>
      <c r="C10" s="209">
        <v>85</v>
      </c>
      <c r="D10" s="172">
        <v>1410834</v>
      </c>
      <c r="E10" s="172">
        <v>1017509</v>
      </c>
      <c r="F10" s="172">
        <v>568526</v>
      </c>
      <c r="G10" s="172">
        <v>641444</v>
      </c>
      <c r="H10" s="172">
        <v>289898</v>
      </c>
      <c r="I10" s="172">
        <v>554508</v>
      </c>
      <c r="J10" s="172">
        <v>297235</v>
      </c>
      <c r="K10" s="172">
        <v>213805</v>
      </c>
      <c r="L10" s="172">
        <v>115247</v>
      </c>
      <c r="M10" s="305">
        <v>169044</v>
      </c>
      <c r="N10" s="172">
        <f t="shared" si="0"/>
        <v>5278050</v>
      </c>
      <c r="P10" s="207"/>
      <c r="Q10" s="207"/>
      <c r="R10" s="207"/>
      <c r="S10" s="207"/>
      <c r="T10" s="207"/>
      <c r="U10" s="207"/>
      <c r="V10" s="207"/>
      <c r="W10" s="207"/>
      <c r="X10" s="207"/>
      <c r="Y10" s="207"/>
      <c r="Z10" s="207"/>
      <c r="AA10" s="207"/>
      <c r="AB10" s="207"/>
    </row>
    <row r="11" spans="2:28" ht="12" customHeight="1">
      <c r="B11" s="199"/>
      <c r="C11" s="210">
        <v>90</v>
      </c>
      <c r="D11" s="204">
        <v>1477410</v>
      </c>
      <c r="E11" s="204">
        <v>1013432</v>
      </c>
      <c r="F11" s="204">
        <v>615367</v>
      </c>
      <c r="G11" s="204">
        <v>665214</v>
      </c>
      <c r="H11" s="204">
        <v>292471</v>
      </c>
      <c r="I11" s="204">
        <v>558639</v>
      </c>
      <c r="J11" s="204">
        <v>292586</v>
      </c>
      <c r="K11" s="204">
        <v>208242</v>
      </c>
      <c r="L11" s="204">
        <v>115461</v>
      </c>
      <c r="M11" s="306">
        <v>166218</v>
      </c>
      <c r="N11" s="204">
        <f t="shared" si="0"/>
        <v>5405040</v>
      </c>
    </row>
    <row r="12" spans="2:28" ht="12" customHeight="1">
      <c r="B12" s="199"/>
      <c r="C12" s="210">
        <v>95</v>
      </c>
      <c r="D12" s="204">
        <v>1423792</v>
      </c>
      <c r="E12" s="204">
        <v>954007</v>
      </c>
      <c r="F12" s="204">
        <v>658923</v>
      </c>
      <c r="G12" s="204">
        <v>710765</v>
      </c>
      <c r="H12" s="204">
        <v>298004</v>
      </c>
      <c r="I12" s="204">
        <v>576597</v>
      </c>
      <c r="J12" s="204">
        <v>292469</v>
      </c>
      <c r="K12" s="204">
        <v>205842</v>
      </c>
      <c r="L12" s="204">
        <v>118740</v>
      </c>
      <c r="M12" s="306">
        <v>162738</v>
      </c>
      <c r="N12" s="204">
        <f t="shared" si="0"/>
        <v>5401877</v>
      </c>
    </row>
    <row r="13" spans="2:28" ht="12" customHeight="1">
      <c r="B13" s="199"/>
      <c r="C13" s="2333" t="s">
        <v>1280</v>
      </c>
      <c r="D13" s="204">
        <v>1493398</v>
      </c>
      <c r="E13" s="204">
        <v>988126</v>
      </c>
      <c r="F13" s="204">
        <v>699789</v>
      </c>
      <c r="G13" s="204">
        <v>721127</v>
      </c>
      <c r="H13" s="204">
        <v>298390</v>
      </c>
      <c r="I13" s="204">
        <v>582863</v>
      </c>
      <c r="J13" s="204">
        <v>287780</v>
      </c>
      <c r="K13" s="204">
        <v>200803</v>
      </c>
      <c r="L13" s="204">
        <v>119187</v>
      </c>
      <c r="M13" s="306">
        <v>159111</v>
      </c>
      <c r="N13" s="204">
        <f t="shared" si="0"/>
        <v>5550574</v>
      </c>
    </row>
    <row r="14" spans="2:28" ht="12" customHeight="1">
      <c r="B14" s="199"/>
      <c r="C14" s="2333" t="s">
        <v>606</v>
      </c>
      <c r="D14" s="204">
        <v>1525393</v>
      </c>
      <c r="E14" s="204">
        <v>1018574</v>
      </c>
      <c r="F14" s="204">
        <v>713373</v>
      </c>
      <c r="G14" s="204">
        <v>718429</v>
      </c>
      <c r="H14" s="204">
        <v>291745</v>
      </c>
      <c r="I14" s="204">
        <v>584128</v>
      </c>
      <c r="J14" s="204">
        <v>280302</v>
      </c>
      <c r="K14" s="204">
        <v>191211</v>
      </c>
      <c r="L14" s="204">
        <v>116055</v>
      </c>
      <c r="M14" s="306">
        <v>151391</v>
      </c>
      <c r="N14" s="204">
        <f t="shared" si="0"/>
        <v>5590601</v>
      </c>
    </row>
    <row r="15" spans="2:28" ht="12" customHeight="1">
      <c r="B15" s="199"/>
      <c r="C15" s="210">
        <v>10</v>
      </c>
      <c r="D15" s="204">
        <v>1544200</v>
      </c>
      <c r="E15" s="204">
        <v>1029626</v>
      </c>
      <c r="F15" s="204">
        <v>724205</v>
      </c>
      <c r="G15" s="204">
        <v>716006</v>
      </c>
      <c r="H15" s="204">
        <v>284769</v>
      </c>
      <c r="I15" s="204">
        <v>581677</v>
      </c>
      <c r="J15" s="204">
        <v>272476</v>
      </c>
      <c r="K15" s="204">
        <v>180607</v>
      </c>
      <c r="L15" s="204">
        <v>111020</v>
      </c>
      <c r="M15" s="306">
        <v>143547</v>
      </c>
      <c r="N15" s="204">
        <f t="shared" si="0"/>
        <v>5588133</v>
      </c>
    </row>
    <row r="16" spans="2:28" ht="12" customHeight="1">
      <c r="B16" s="199"/>
      <c r="C16" s="795">
        <v>15</v>
      </c>
      <c r="D16" s="306">
        <v>1537272</v>
      </c>
      <c r="E16" s="306">
        <v>1035763</v>
      </c>
      <c r="F16" s="306">
        <v>721690</v>
      </c>
      <c r="G16" s="306">
        <v>716633</v>
      </c>
      <c r="H16" s="306">
        <v>272447</v>
      </c>
      <c r="I16" s="306">
        <v>579154</v>
      </c>
      <c r="J16" s="306">
        <v>260312</v>
      </c>
      <c r="K16" s="306">
        <v>170232</v>
      </c>
      <c r="L16" s="306">
        <v>106150</v>
      </c>
      <c r="M16" s="306">
        <v>135147</v>
      </c>
      <c r="N16" s="306">
        <f>SUM(D16:M16)</f>
        <v>5534800</v>
      </c>
    </row>
    <row r="17" spans="2:14" ht="12" customHeight="1">
      <c r="B17" s="199"/>
      <c r="C17" s="475">
        <v>20</v>
      </c>
      <c r="D17" s="474">
        <v>1525152</v>
      </c>
      <c r="E17" s="474">
        <v>1039102</v>
      </c>
      <c r="F17" s="474">
        <v>715809</v>
      </c>
      <c r="G17" s="474">
        <v>716073</v>
      </c>
      <c r="H17" s="474">
        <v>264135</v>
      </c>
      <c r="I17" s="474">
        <v>571719</v>
      </c>
      <c r="J17" s="474">
        <v>246601</v>
      </c>
      <c r="K17" s="474">
        <v>157989</v>
      </c>
      <c r="L17" s="474">
        <v>101082</v>
      </c>
      <c r="M17" s="474">
        <v>127340</v>
      </c>
      <c r="N17" s="793">
        <f>SUM(D17:M17)</f>
        <v>5465002</v>
      </c>
    </row>
    <row r="18" spans="2:14" ht="14.25" customHeight="1">
      <c r="B18" s="199"/>
      <c r="C18" s="2330" t="s">
        <v>1</v>
      </c>
      <c r="D18" s="201" t="s">
        <v>3</v>
      </c>
      <c r="E18" s="201" t="s">
        <v>3</v>
      </c>
      <c r="F18" s="201" t="s">
        <v>3</v>
      </c>
      <c r="G18" s="201" t="s">
        <v>3</v>
      </c>
      <c r="H18" s="201" t="s">
        <v>3</v>
      </c>
      <c r="I18" s="201" t="s">
        <v>3</v>
      </c>
      <c r="J18" s="201" t="s">
        <v>3</v>
      </c>
      <c r="K18" s="201" t="s">
        <v>3</v>
      </c>
      <c r="L18" s="201" t="s">
        <v>3</v>
      </c>
      <c r="M18" s="304" t="s">
        <v>3</v>
      </c>
      <c r="N18" s="201" t="s">
        <v>3</v>
      </c>
    </row>
    <row r="19" spans="2:14" ht="12" customHeight="1">
      <c r="B19" s="199"/>
      <c r="C19" s="209">
        <v>85</v>
      </c>
      <c r="D19" s="211">
        <f>SUM(D10,-D9)</f>
        <v>43444</v>
      </c>
      <c r="E19" s="211">
        <f t="shared" ref="E19:N19" si="1">SUM(E10,-E9)</f>
        <v>1785</v>
      </c>
      <c r="F19" s="211">
        <f t="shared" si="1"/>
        <v>28781</v>
      </c>
      <c r="G19" s="211">
        <f t="shared" si="1"/>
        <v>34743</v>
      </c>
      <c r="H19" s="211">
        <f t="shared" si="1"/>
        <v>10226</v>
      </c>
      <c r="I19" s="211">
        <f t="shared" si="1"/>
        <v>11963</v>
      </c>
      <c r="J19" s="211">
        <f t="shared" si="1"/>
        <v>4492</v>
      </c>
      <c r="K19" s="211">
        <f t="shared" si="1"/>
        <v>-1680</v>
      </c>
      <c r="L19" s="211">
        <f t="shared" si="1"/>
        <v>580</v>
      </c>
      <c r="M19" s="307">
        <f t="shared" si="1"/>
        <v>-1176</v>
      </c>
      <c r="N19" s="211">
        <f t="shared" si="1"/>
        <v>133158</v>
      </c>
    </row>
    <row r="20" spans="2:14" ht="12" customHeight="1">
      <c r="B20" s="199"/>
      <c r="C20" s="210">
        <v>90</v>
      </c>
      <c r="D20" s="212">
        <f t="shared" ref="D20:N20" si="2">SUM(D11,-D10)</f>
        <v>66576</v>
      </c>
      <c r="E20" s="212">
        <f t="shared" si="2"/>
        <v>-4077</v>
      </c>
      <c r="F20" s="212">
        <f t="shared" si="2"/>
        <v>46841</v>
      </c>
      <c r="G20" s="212">
        <f t="shared" si="2"/>
        <v>23770</v>
      </c>
      <c r="H20" s="212">
        <f t="shared" si="2"/>
        <v>2573</v>
      </c>
      <c r="I20" s="212">
        <f t="shared" si="2"/>
        <v>4131</v>
      </c>
      <c r="J20" s="212">
        <f t="shared" si="2"/>
        <v>-4649</v>
      </c>
      <c r="K20" s="212">
        <f t="shared" si="2"/>
        <v>-5563</v>
      </c>
      <c r="L20" s="212">
        <f t="shared" si="2"/>
        <v>214</v>
      </c>
      <c r="M20" s="308">
        <f t="shared" si="2"/>
        <v>-2826</v>
      </c>
      <c r="N20" s="212">
        <f t="shared" si="2"/>
        <v>126990</v>
      </c>
    </row>
    <row r="21" spans="2:14" ht="12" customHeight="1">
      <c r="B21" s="199"/>
      <c r="C21" s="210">
        <v>95</v>
      </c>
      <c r="D21" s="212">
        <f t="shared" ref="D21:N21" si="3">SUM(D12,-D11)</f>
        <v>-53618</v>
      </c>
      <c r="E21" s="212">
        <f t="shared" si="3"/>
        <v>-59425</v>
      </c>
      <c r="F21" s="212">
        <f t="shared" si="3"/>
        <v>43556</v>
      </c>
      <c r="G21" s="212">
        <f t="shared" si="3"/>
        <v>45551</v>
      </c>
      <c r="H21" s="212">
        <f t="shared" si="3"/>
        <v>5533</v>
      </c>
      <c r="I21" s="212">
        <f t="shared" si="3"/>
        <v>17958</v>
      </c>
      <c r="J21" s="212">
        <f t="shared" si="3"/>
        <v>-117</v>
      </c>
      <c r="K21" s="212">
        <f t="shared" si="3"/>
        <v>-2400</v>
      </c>
      <c r="L21" s="212">
        <f t="shared" si="3"/>
        <v>3279</v>
      </c>
      <c r="M21" s="308">
        <f t="shared" si="3"/>
        <v>-3480</v>
      </c>
      <c r="N21" s="212">
        <f t="shared" si="3"/>
        <v>-3163</v>
      </c>
    </row>
    <row r="22" spans="2:14" ht="12" customHeight="1">
      <c r="B22" s="199"/>
      <c r="C22" s="2333" t="s">
        <v>1281</v>
      </c>
      <c r="D22" s="212">
        <f t="shared" ref="D22:N22" si="4">SUM(D13,-D12)</f>
        <v>69606</v>
      </c>
      <c r="E22" s="212">
        <f t="shared" si="4"/>
        <v>34119</v>
      </c>
      <c r="F22" s="212">
        <f t="shared" si="4"/>
        <v>40866</v>
      </c>
      <c r="G22" s="212">
        <f t="shared" si="4"/>
        <v>10362</v>
      </c>
      <c r="H22" s="212">
        <f t="shared" si="4"/>
        <v>386</v>
      </c>
      <c r="I22" s="212">
        <f t="shared" si="4"/>
        <v>6266</v>
      </c>
      <c r="J22" s="212">
        <f t="shared" si="4"/>
        <v>-4689</v>
      </c>
      <c r="K22" s="212">
        <f t="shared" si="4"/>
        <v>-5039</v>
      </c>
      <c r="L22" s="212">
        <f t="shared" si="4"/>
        <v>447</v>
      </c>
      <c r="M22" s="308">
        <f t="shared" si="4"/>
        <v>-3627</v>
      </c>
      <c r="N22" s="212">
        <f t="shared" si="4"/>
        <v>148697</v>
      </c>
    </row>
    <row r="23" spans="2:14" ht="12" customHeight="1">
      <c r="B23" s="199"/>
      <c r="C23" s="2333" t="s">
        <v>1282</v>
      </c>
      <c r="D23" s="212">
        <f t="shared" ref="D23:N23" si="5">SUM(D14,-D13)</f>
        <v>31995</v>
      </c>
      <c r="E23" s="212">
        <f t="shared" si="5"/>
        <v>30448</v>
      </c>
      <c r="F23" s="212">
        <f t="shared" si="5"/>
        <v>13584</v>
      </c>
      <c r="G23" s="212">
        <f t="shared" si="5"/>
        <v>-2698</v>
      </c>
      <c r="H23" s="212">
        <f t="shared" si="5"/>
        <v>-6645</v>
      </c>
      <c r="I23" s="212">
        <f t="shared" si="5"/>
        <v>1265</v>
      </c>
      <c r="J23" s="212">
        <f t="shared" si="5"/>
        <v>-7478</v>
      </c>
      <c r="K23" s="212">
        <f t="shared" si="5"/>
        <v>-9592</v>
      </c>
      <c r="L23" s="212">
        <f t="shared" si="5"/>
        <v>-3132</v>
      </c>
      <c r="M23" s="308">
        <f t="shared" si="5"/>
        <v>-7720</v>
      </c>
      <c r="N23" s="212">
        <f t="shared" si="5"/>
        <v>40027</v>
      </c>
    </row>
    <row r="24" spans="2:14" ht="12" customHeight="1">
      <c r="B24" s="199"/>
      <c r="C24" s="210">
        <v>10</v>
      </c>
      <c r="D24" s="212">
        <f t="shared" ref="D24:N24" si="6">SUM(D15,-D14)</f>
        <v>18807</v>
      </c>
      <c r="E24" s="212">
        <f t="shared" si="6"/>
        <v>11052</v>
      </c>
      <c r="F24" s="212">
        <f t="shared" si="6"/>
        <v>10832</v>
      </c>
      <c r="G24" s="212">
        <f t="shared" si="6"/>
        <v>-2423</v>
      </c>
      <c r="H24" s="212">
        <f t="shared" si="6"/>
        <v>-6976</v>
      </c>
      <c r="I24" s="212">
        <f t="shared" si="6"/>
        <v>-2451</v>
      </c>
      <c r="J24" s="212">
        <f t="shared" si="6"/>
        <v>-7826</v>
      </c>
      <c r="K24" s="212">
        <f t="shared" si="6"/>
        <v>-10604</v>
      </c>
      <c r="L24" s="212">
        <f t="shared" si="6"/>
        <v>-5035</v>
      </c>
      <c r="M24" s="308">
        <f t="shared" si="6"/>
        <v>-7844</v>
      </c>
      <c r="N24" s="212">
        <f t="shared" si="6"/>
        <v>-2468</v>
      </c>
    </row>
    <row r="25" spans="2:14" ht="12" customHeight="1">
      <c r="B25" s="199"/>
      <c r="C25" s="209">
        <v>15</v>
      </c>
      <c r="D25" s="212">
        <f t="shared" ref="D25:N26" si="7">SUM(D16,-D15)</f>
        <v>-6928</v>
      </c>
      <c r="E25" s="212">
        <f t="shared" si="7"/>
        <v>6137</v>
      </c>
      <c r="F25" s="212">
        <f t="shared" si="7"/>
        <v>-2515</v>
      </c>
      <c r="G25" s="212">
        <f t="shared" si="7"/>
        <v>627</v>
      </c>
      <c r="H25" s="212">
        <f t="shared" si="7"/>
        <v>-12322</v>
      </c>
      <c r="I25" s="212">
        <f t="shared" si="7"/>
        <v>-2523</v>
      </c>
      <c r="J25" s="212">
        <f t="shared" si="7"/>
        <v>-12164</v>
      </c>
      <c r="K25" s="212">
        <f t="shared" si="7"/>
        <v>-10375</v>
      </c>
      <c r="L25" s="212">
        <f t="shared" si="7"/>
        <v>-4870</v>
      </c>
      <c r="M25" s="308">
        <f t="shared" si="7"/>
        <v>-8400</v>
      </c>
      <c r="N25" s="212">
        <f t="shared" si="7"/>
        <v>-53333</v>
      </c>
    </row>
    <row r="26" spans="2:14" ht="12" customHeight="1">
      <c r="B26" s="199"/>
      <c r="C26" s="475">
        <v>20</v>
      </c>
      <c r="D26" s="792">
        <f t="shared" si="7"/>
        <v>-12120</v>
      </c>
      <c r="E26" s="792">
        <f t="shared" si="7"/>
        <v>3339</v>
      </c>
      <c r="F26" s="792">
        <f t="shared" si="7"/>
        <v>-5881</v>
      </c>
      <c r="G26" s="792">
        <f t="shared" si="7"/>
        <v>-560</v>
      </c>
      <c r="H26" s="792">
        <f t="shared" si="7"/>
        <v>-8312</v>
      </c>
      <c r="I26" s="792">
        <f t="shared" si="7"/>
        <v>-7435</v>
      </c>
      <c r="J26" s="792">
        <f t="shared" si="7"/>
        <v>-13711</v>
      </c>
      <c r="K26" s="792">
        <f t="shared" si="7"/>
        <v>-12243</v>
      </c>
      <c r="L26" s="792">
        <f t="shared" si="7"/>
        <v>-5068</v>
      </c>
      <c r="M26" s="792">
        <f t="shared" si="7"/>
        <v>-7807</v>
      </c>
      <c r="N26" s="792">
        <f t="shared" si="7"/>
        <v>-69798</v>
      </c>
    </row>
    <row r="27" spans="2:14" ht="12" customHeight="1">
      <c r="B27" s="199"/>
      <c r="C27" s="2330" t="s">
        <v>65</v>
      </c>
      <c r="D27" s="201" t="s">
        <v>282</v>
      </c>
      <c r="E27" s="201" t="s">
        <v>282</v>
      </c>
      <c r="F27" s="201" t="s">
        <v>282</v>
      </c>
      <c r="G27" s="201" t="s">
        <v>282</v>
      </c>
      <c r="H27" s="201" t="s">
        <v>282</v>
      </c>
      <c r="I27" s="201" t="s">
        <v>282</v>
      </c>
      <c r="J27" s="201" t="s">
        <v>282</v>
      </c>
      <c r="K27" s="201" t="s">
        <v>282</v>
      </c>
      <c r="L27" s="201" t="s">
        <v>282</v>
      </c>
      <c r="M27" s="304" t="s">
        <v>282</v>
      </c>
      <c r="N27" s="201" t="s">
        <v>282</v>
      </c>
    </row>
    <row r="28" spans="2:14" ht="12" customHeight="1">
      <c r="B28" s="199"/>
      <c r="C28" s="210">
        <v>90</v>
      </c>
      <c r="D28" s="213">
        <f t="shared" ref="D28:F34" si="8">+D20/D10*100</f>
        <v>4.7189109420385389</v>
      </c>
      <c r="E28" s="213">
        <f t="shared" si="8"/>
        <v>-0.40068441655061526</v>
      </c>
      <c r="F28" s="213">
        <f t="shared" si="8"/>
        <v>8.2390251281383797</v>
      </c>
      <c r="G28" s="213">
        <f t="shared" ref="G28:N28" si="9">+G20/G10*100</f>
        <v>3.7057015109658829</v>
      </c>
      <c r="H28" s="213">
        <f t="shared" si="9"/>
        <v>0.88755355331875341</v>
      </c>
      <c r="I28" s="213">
        <f t="shared" si="9"/>
        <v>0.74498474323183794</v>
      </c>
      <c r="J28" s="213">
        <f t="shared" si="9"/>
        <v>-1.5640822917893249</v>
      </c>
      <c r="K28" s="213">
        <f t="shared" si="9"/>
        <v>-2.6019036037510817</v>
      </c>
      <c r="L28" s="213">
        <f t="shared" si="9"/>
        <v>0.18568813071056081</v>
      </c>
      <c r="M28" s="213">
        <f t="shared" si="9"/>
        <v>-1.6717540995243843</v>
      </c>
      <c r="N28" s="213">
        <f t="shared" si="9"/>
        <v>2.406002216727769</v>
      </c>
    </row>
    <row r="29" spans="2:14" ht="12" customHeight="1">
      <c r="B29" s="199"/>
      <c r="C29" s="210">
        <v>95</v>
      </c>
      <c r="D29" s="213">
        <f t="shared" si="8"/>
        <v>-3.6291889184451169</v>
      </c>
      <c r="E29" s="213">
        <f t="shared" si="8"/>
        <v>-5.8637382675897349</v>
      </c>
      <c r="F29" s="213">
        <f t="shared" si="8"/>
        <v>7.0780526092559404</v>
      </c>
      <c r="G29" s="213">
        <f t="shared" ref="G29:N29" si="10">+G21/G11*100</f>
        <v>6.8475708568971783</v>
      </c>
      <c r="H29" s="213">
        <f t="shared" si="10"/>
        <v>1.8918114958406131</v>
      </c>
      <c r="I29" s="213">
        <f t="shared" si="10"/>
        <v>3.2145983363137911</v>
      </c>
      <c r="J29" s="213">
        <f t="shared" si="10"/>
        <v>-3.9988242773065008E-2</v>
      </c>
      <c r="K29" s="213">
        <f t="shared" si="10"/>
        <v>-1.1525052583052409</v>
      </c>
      <c r="L29" s="213">
        <f t="shared" si="10"/>
        <v>2.8399199729778886</v>
      </c>
      <c r="M29" s="213">
        <f t="shared" si="10"/>
        <v>-2.0936360682958526</v>
      </c>
      <c r="N29" s="213">
        <f t="shared" si="10"/>
        <v>-5.8519455915219863E-2</v>
      </c>
    </row>
    <row r="30" spans="2:14" ht="12" customHeight="1">
      <c r="B30" s="199"/>
      <c r="C30" s="2333" t="s">
        <v>1281</v>
      </c>
      <c r="D30" s="213">
        <f t="shared" si="8"/>
        <v>4.888775888612944</v>
      </c>
      <c r="E30" s="213">
        <f t="shared" si="8"/>
        <v>3.5763888524926966</v>
      </c>
      <c r="F30" s="213">
        <f t="shared" si="8"/>
        <v>6.2019386180175839</v>
      </c>
      <c r="G30" s="213">
        <f t="shared" ref="G30:N30" si="11">+G22/G12*100</f>
        <v>1.4578658206298847</v>
      </c>
      <c r="H30" s="213">
        <f t="shared" si="11"/>
        <v>0.1295284627051986</v>
      </c>
      <c r="I30" s="213">
        <f t="shared" si="11"/>
        <v>1.0867208813087825</v>
      </c>
      <c r="J30" s="213">
        <f t="shared" si="11"/>
        <v>-1.6032468398360169</v>
      </c>
      <c r="K30" s="213">
        <f t="shared" si="11"/>
        <v>-2.4479940925564265</v>
      </c>
      <c r="L30" s="213">
        <f t="shared" si="11"/>
        <v>0.37645275391611926</v>
      </c>
      <c r="M30" s="213">
        <f t="shared" si="11"/>
        <v>-2.2287357593186594</v>
      </c>
      <c r="N30" s="213">
        <f t="shared" si="11"/>
        <v>2.7526913330310929</v>
      </c>
    </row>
    <row r="31" spans="2:14" ht="12" customHeight="1">
      <c r="B31" s="199"/>
      <c r="C31" s="2333" t="s">
        <v>1282</v>
      </c>
      <c r="D31" s="213">
        <f t="shared" si="8"/>
        <v>2.1424295465776706</v>
      </c>
      <c r="E31" s="213">
        <f t="shared" si="8"/>
        <v>3.0813884059320373</v>
      </c>
      <c r="F31" s="213">
        <f t="shared" si="8"/>
        <v>1.9411565486167972</v>
      </c>
      <c r="G31" s="213">
        <f t="shared" ref="G31:N31" si="12">+G23/G13*100</f>
        <v>-0.37413659452495884</v>
      </c>
      <c r="H31" s="213">
        <f t="shared" si="12"/>
        <v>-2.2269513053386509</v>
      </c>
      <c r="I31" s="213">
        <f t="shared" si="12"/>
        <v>0.21703213276533248</v>
      </c>
      <c r="J31" s="213">
        <f t="shared" si="12"/>
        <v>-2.5985127527972756</v>
      </c>
      <c r="K31" s="213">
        <f t="shared" si="12"/>
        <v>-4.7768210634303276</v>
      </c>
      <c r="L31" s="213">
        <f t="shared" si="12"/>
        <v>-2.6278033678169601</v>
      </c>
      <c r="M31" s="213">
        <f t="shared" si="12"/>
        <v>-4.8519586955018825</v>
      </c>
      <c r="N31" s="213">
        <f t="shared" si="12"/>
        <v>0.72113262520236643</v>
      </c>
    </row>
    <row r="32" spans="2:14" ht="12" customHeight="1">
      <c r="B32" s="199"/>
      <c r="C32" s="210">
        <v>10</v>
      </c>
      <c r="D32" s="213">
        <f t="shared" si="8"/>
        <v>1.2329281699863577</v>
      </c>
      <c r="E32" s="213">
        <f t="shared" si="8"/>
        <v>1.0850463491116011</v>
      </c>
      <c r="F32" s="213">
        <f t="shared" si="8"/>
        <v>1.5184202373793234</v>
      </c>
      <c r="G32" s="213">
        <f t="shared" ref="G32:N32" si="13">+G24/G14*100</f>
        <v>-0.33726366836528038</v>
      </c>
      <c r="H32" s="213">
        <f t="shared" si="13"/>
        <v>-2.3911292395756565</v>
      </c>
      <c r="I32" s="213">
        <f t="shared" si="13"/>
        <v>-0.41959981373945437</v>
      </c>
      <c r="J32" s="213">
        <f t="shared" si="13"/>
        <v>-2.7919886408231118</v>
      </c>
      <c r="K32" s="213">
        <f t="shared" si="13"/>
        <v>-5.5457060524760609</v>
      </c>
      <c r="L32" s="213">
        <f t="shared" si="13"/>
        <v>-4.3384602128301237</v>
      </c>
      <c r="M32" s="213">
        <f t="shared" si="13"/>
        <v>-5.1812855453758813</v>
      </c>
      <c r="N32" s="213">
        <f t="shared" si="13"/>
        <v>-4.4145522100396718E-2</v>
      </c>
    </row>
    <row r="33" spans="2:25" ht="12" customHeight="1">
      <c r="B33" s="199"/>
      <c r="C33" s="209">
        <v>15</v>
      </c>
      <c r="D33" s="213">
        <f t="shared" si="8"/>
        <v>-0.44864654837456286</v>
      </c>
      <c r="E33" s="213">
        <f t="shared" si="8"/>
        <v>0.5960416694994104</v>
      </c>
      <c r="F33" s="213">
        <f t="shared" si="8"/>
        <v>-0.34727735931124476</v>
      </c>
      <c r="G33" s="213">
        <f t="shared" ref="G33:N34" si="14">+G25/G15*100</f>
        <v>8.7569098582972765E-2</v>
      </c>
      <c r="H33" s="213">
        <f t="shared" si="14"/>
        <v>-4.3270159322117223</v>
      </c>
      <c r="I33" s="213">
        <f t="shared" si="14"/>
        <v>-0.433745876147759</v>
      </c>
      <c r="J33" s="213">
        <f t="shared" si="14"/>
        <v>-4.4642463923428117</v>
      </c>
      <c r="K33" s="213">
        <f t="shared" si="14"/>
        <v>-5.7445171006660871</v>
      </c>
      <c r="L33" s="213">
        <f t="shared" si="14"/>
        <v>-4.3865970095478293</v>
      </c>
      <c r="M33" s="213">
        <f t="shared" si="14"/>
        <v>-5.8517419381805258</v>
      </c>
      <c r="N33" s="213">
        <f t="shared" si="14"/>
        <v>-0.95439747049685475</v>
      </c>
    </row>
    <row r="34" spans="2:25" ht="12" customHeight="1">
      <c r="B34" s="199"/>
      <c r="C34" s="476">
        <v>20</v>
      </c>
      <c r="D34" s="794">
        <f t="shared" si="8"/>
        <v>-0.78840959830140667</v>
      </c>
      <c r="E34" s="794">
        <f t="shared" si="8"/>
        <v>0.32237104434122477</v>
      </c>
      <c r="F34" s="794">
        <f t="shared" si="8"/>
        <v>-0.8148928210173344</v>
      </c>
      <c r="G34" s="794">
        <f t="shared" si="14"/>
        <v>-7.8143205797109538E-2</v>
      </c>
      <c r="H34" s="794">
        <f t="shared" si="14"/>
        <v>-3.0508686093074981</v>
      </c>
      <c r="I34" s="794">
        <f t="shared" si="14"/>
        <v>-1.2837690838706113</v>
      </c>
      <c r="J34" s="794">
        <f t="shared" si="14"/>
        <v>-5.2671409692983806</v>
      </c>
      <c r="K34" s="794">
        <f t="shared" si="14"/>
        <v>-7.1919498096715069</v>
      </c>
      <c r="L34" s="794">
        <f t="shared" si="14"/>
        <v>-4.7743758831841729</v>
      </c>
      <c r="M34" s="794">
        <f t="shared" si="14"/>
        <v>-5.7766728081274463</v>
      </c>
      <c r="N34" s="794">
        <f t="shared" si="14"/>
        <v>-1.2610753776107537</v>
      </c>
    </row>
    <row r="35" spans="2:25" ht="12" customHeight="1">
      <c r="B35" s="199"/>
      <c r="C35" s="214" t="s">
        <v>330</v>
      </c>
      <c r="D35" s="215"/>
      <c r="E35" s="215"/>
      <c r="F35" s="215"/>
      <c r="G35" s="215"/>
      <c r="H35" s="215"/>
      <c r="I35" s="215"/>
      <c r="J35" s="215"/>
      <c r="K35" s="215"/>
      <c r="L35" s="215"/>
      <c r="M35" s="215"/>
      <c r="N35" s="215"/>
    </row>
    <row r="36" spans="2:25" ht="12" customHeight="1">
      <c r="B36" s="199"/>
      <c r="C36" s="214" t="s">
        <v>754</v>
      </c>
      <c r="D36" s="1193">
        <f>D26-D25</f>
        <v>-5192</v>
      </c>
      <c r="E36" s="1193">
        <f t="shared" ref="E36:N36" si="15">E26-E25</f>
        <v>-2798</v>
      </c>
      <c r="F36" s="1193">
        <f t="shared" si="15"/>
        <v>-3366</v>
      </c>
      <c r="G36" s="1193">
        <f t="shared" si="15"/>
        <v>-1187</v>
      </c>
      <c r="H36" s="1194">
        <f t="shared" si="15"/>
        <v>4010</v>
      </c>
      <c r="I36" s="1193">
        <f t="shared" si="15"/>
        <v>-4912</v>
      </c>
      <c r="J36" s="1193">
        <f t="shared" si="15"/>
        <v>-1547</v>
      </c>
      <c r="K36" s="1193">
        <f t="shared" si="15"/>
        <v>-1868</v>
      </c>
      <c r="L36" s="1193">
        <f t="shared" si="15"/>
        <v>-198</v>
      </c>
      <c r="M36" s="1194">
        <f t="shared" si="15"/>
        <v>593</v>
      </c>
      <c r="N36" s="1193">
        <f t="shared" si="15"/>
        <v>-16465</v>
      </c>
      <c r="O36" s="1193" t="s">
        <v>755</v>
      </c>
    </row>
    <row r="37" spans="2:25" ht="12" customHeight="1">
      <c r="B37" s="199"/>
      <c r="C37" s="216"/>
      <c r="D37" s="215"/>
      <c r="E37" s="215"/>
      <c r="F37" s="215"/>
      <c r="G37" s="215"/>
      <c r="H37" s="215"/>
      <c r="I37" s="215"/>
      <c r="J37" s="215"/>
      <c r="K37" s="215"/>
      <c r="L37" s="215"/>
      <c r="M37" s="215"/>
      <c r="N37" s="215"/>
    </row>
    <row r="38" spans="2:25">
      <c r="B38" s="217" t="s">
        <v>221</v>
      </c>
      <c r="C38" s="150" t="s">
        <v>346</v>
      </c>
      <c r="D38" s="309">
        <f t="shared" ref="D38:N38" si="16">D16-D10</f>
        <v>126438</v>
      </c>
      <c r="E38" s="309">
        <f t="shared" si="16"/>
        <v>18254</v>
      </c>
      <c r="F38" s="309">
        <f t="shared" si="16"/>
        <v>153164</v>
      </c>
      <c r="G38" s="309">
        <f t="shared" si="16"/>
        <v>75189</v>
      </c>
      <c r="H38" s="309">
        <f t="shared" si="16"/>
        <v>-17451</v>
      </c>
      <c r="I38" s="309">
        <f t="shared" si="16"/>
        <v>24646</v>
      </c>
      <c r="J38" s="309">
        <f t="shared" si="16"/>
        <v>-36923</v>
      </c>
      <c r="K38" s="309">
        <f t="shared" si="16"/>
        <v>-43573</v>
      </c>
      <c r="L38" s="309">
        <f t="shared" si="16"/>
        <v>-9097</v>
      </c>
      <c r="M38" s="309">
        <f t="shared" si="16"/>
        <v>-33897</v>
      </c>
      <c r="N38" s="309">
        <f t="shared" si="16"/>
        <v>256750</v>
      </c>
    </row>
    <row r="39" spans="2:25">
      <c r="B39" s="217" t="s">
        <v>50</v>
      </c>
      <c r="D39" s="310">
        <f t="shared" ref="D39:N39" si="17">+D38/D10</f>
        <v>8.9619331544320599E-2</v>
      </c>
      <c r="E39" s="310">
        <f t="shared" si="17"/>
        <v>1.793989045797138E-2</v>
      </c>
      <c r="F39" s="310">
        <f t="shared" si="17"/>
        <v>0.26940544495766244</v>
      </c>
      <c r="G39" s="310">
        <f t="shared" si="17"/>
        <v>0.11721833862348077</v>
      </c>
      <c r="H39" s="310">
        <f t="shared" si="17"/>
        <v>-6.0197034819143284E-2</v>
      </c>
      <c r="I39" s="310">
        <f t="shared" si="17"/>
        <v>4.4446608525034806E-2</v>
      </c>
      <c r="J39" s="310">
        <f t="shared" si="17"/>
        <v>-0.12422157552105237</v>
      </c>
      <c r="K39" s="310">
        <f t="shared" si="17"/>
        <v>-0.20379785318397606</v>
      </c>
      <c r="L39" s="310">
        <f t="shared" si="17"/>
        <v>-7.8934809582895865E-2</v>
      </c>
      <c r="M39" s="310">
        <f t="shared" si="17"/>
        <v>-0.20052175764889615</v>
      </c>
      <c r="N39" s="310">
        <f t="shared" si="17"/>
        <v>4.8644859370411422E-2</v>
      </c>
    </row>
    <row r="40" spans="2:25">
      <c r="C40" s="208"/>
      <c r="D40" s="274"/>
      <c r="E40" s="274"/>
      <c r="F40" s="274"/>
      <c r="G40" s="274"/>
      <c r="H40" s="274"/>
      <c r="I40" s="274"/>
      <c r="J40" s="274"/>
      <c r="K40" s="274"/>
      <c r="L40" s="274"/>
      <c r="M40" s="274"/>
      <c r="N40" s="274"/>
    </row>
    <row r="41" spans="2:25">
      <c r="C41" s="150" t="s">
        <v>1283</v>
      </c>
      <c r="D41" s="274"/>
      <c r="E41" s="274"/>
      <c r="F41" s="274"/>
      <c r="G41" s="274"/>
      <c r="H41" s="274"/>
      <c r="I41" s="274"/>
      <c r="J41" s="274"/>
      <c r="K41" s="274"/>
      <c r="L41" s="274"/>
      <c r="M41" s="274"/>
      <c r="N41" s="274"/>
    </row>
    <row r="44" spans="2:25">
      <c r="C44" s="483"/>
      <c r="D44" s="483" t="s">
        <v>715</v>
      </c>
      <c r="E44" s="483"/>
      <c r="F44" s="483"/>
      <c r="G44" s="483"/>
      <c r="H44" s="483"/>
      <c r="I44" s="483"/>
      <c r="J44" s="483"/>
      <c r="K44" s="483"/>
      <c r="L44" s="483"/>
      <c r="M44" s="483"/>
      <c r="N44" s="483"/>
      <c r="O44" s="483"/>
      <c r="P44" s="483"/>
      <c r="Q44" s="483"/>
      <c r="R44" s="483"/>
      <c r="S44" s="483"/>
      <c r="T44" s="483"/>
      <c r="U44" s="483"/>
      <c r="V44" s="483"/>
      <c r="W44" s="483"/>
      <c r="X44" s="483"/>
      <c r="Y44" s="483"/>
    </row>
    <row r="45" spans="2:25">
      <c r="C45" s="483"/>
      <c r="D45" s="483"/>
      <c r="E45" s="483"/>
      <c r="F45" s="483"/>
      <c r="G45" s="483"/>
      <c r="H45" s="483"/>
      <c r="I45" s="483"/>
      <c r="J45" s="483"/>
      <c r="K45" s="483"/>
      <c r="L45" s="483"/>
      <c r="M45" s="483"/>
      <c r="N45" s="483"/>
      <c r="O45" s="483"/>
      <c r="P45" s="483"/>
      <c r="Q45" s="483"/>
      <c r="R45" s="483"/>
      <c r="S45" s="483"/>
      <c r="T45" s="483"/>
      <c r="U45" s="483"/>
      <c r="V45" s="483"/>
      <c r="W45" s="483"/>
      <c r="X45" s="483"/>
      <c r="Y45" s="483"/>
    </row>
    <row r="46" spans="2:25">
      <c r="C46" s="483"/>
      <c r="D46" s="483"/>
      <c r="E46" s="483"/>
      <c r="F46" s="483"/>
      <c r="G46" s="483"/>
      <c r="H46" s="483"/>
      <c r="I46" s="483"/>
      <c r="J46" s="483"/>
      <c r="K46" s="483"/>
      <c r="L46" s="483"/>
      <c r="M46" s="483"/>
      <c r="N46" s="483"/>
      <c r="O46" s="483"/>
      <c r="P46" s="483"/>
      <c r="Q46" s="483"/>
      <c r="R46" s="483"/>
      <c r="S46" s="483"/>
      <c r="T46" s="483"/>
      <c r="U46" s="483"/>
      <c r="V46" s="483"/>
      <c r="W46" s="483"/>
      <c r="X46" s="483"/>
      <c r="Y46" s="483"/>
    </row>
    <row r="47" spans="2:25">
      <c r="C47" s="483"/>
      <c r="D47" s="483"/>
      <c r="E47" s="483"/>
      <c r="F47" s="483"/>
      <c r="G47" s="483"/>
      <c r="H47" s="483"/>
      <c r="I47" s="483"/>
      <c r="J47" s="483"/>
      <c r="K47" s="483"/>
      <c r="L47" s="483"/>
      <c r="M47" s="483"/>
      <c r="N47" s="483"/>
      <c r="O47" s="483"/>
      <c r="P47" s="483"/>
      <c r="Q47" s="483"/>
      <c r="R47" s="483"/>
      <c r="S47" s="483"/>
      <c r="T47" s="483"/>
      <c r="U47" s="483"/>
      <c r="V47" s="483"/>
      <c r="W47" s="483"/>
      <c r="X47" s="483"/>
      <c r="Y47" s="483"/>
    </row>
    <row r="48" spans="2:25">
      <c r="C48" s="483"/>
      <c r="D48" s="483"/>
      <c r="E48" s="483"/>
      <c r="F48" s="483"/>
      <c r="G48" s="483"/>
      <c r="H48" s="483"/>
      <c r="I48" s="483"/>
      <c r="J48" s="483"/>
      <c r="K48" s="483"/>
      <c r="L48" s="483"/>
      <c r="M48" s="483"/>
      <c r="N48" s="483"/>
      <c r="O48" s="483"/>
      <c r="P48" s="483"/>
      <c r="Q48" s="483"/>
      <c r="R48" s="483"/>
      <c r="S48" s="483"/>
      <c r="T48" s="483"/>
      <c r="U48" s="483"/>
      <c r="V48" s="483"/>
      <c r="W48" s="483"/>
      <c r="X48" s="483"/>
      <c r="Y48" s="483"/>
    </row>
    <row r="49" spans="3:25">
      <c r="C49" s="483"/>
      <c r="D49" s="483"/>
      <c r="E49" s="483"/>
      <c r="F49" s="483"/>
      <c r="G49" s="483"/>
      <c r="H49" s="483"/>
      <c r="I49" s="483"/>
      <c r="J49" s="483"/>
      <c r="K49" s="483"/>
      <c r="L49" s="483"/>
      <c r="M49" s="483"/>
      <c r="N49" s="483"/>
      <c r="O49" s="483"/>
      <c r="P49" s="483"/>
      <c r="Q49" s="483"/>
      <c r="R49" s="483"/>
      <c r="S49" s="483"/>
      <c r="T49" s="483"/>
      <c r="U49" s="483"/>
      <c r="V49" s="483"/>
      <c r="W49" s="483"/>
      <c r="X49" s="483"/>
      <c r="Y49" s="483"/>
    </row>
    <row r="50" spans="3:25">
      <c r="C50" s="483"/>
      <c r="D50" s="483"/>
      <c r="E50" s="483"/>
      <c r="F50" s="483"/>
      <c r="G50" s="483"/>
      <c r="H50" s="483"/>
      <c r="I50" s="483"/>
      <c r="J50" s="483"/>
      <c r="K50" s="483"/>
      <c r="L50" s="483"/>
      <c r="M50" s="483"/>
      <c r="N50" s="483"/>
      <c r="O50" s="483"/>
      <c r="P50" s="483"/>
      <c r="Q50" s="483"/>
      <c r="R50" s="483"/>
      <c r="S50" s="483"/>
      <c r="T50" s="483"/>
      <c r="U50" s="483"/>
      <c r="V50" s="483"/>
      <c r="W50" s="483"/>
      <c r="X50" s="483"/>
      <c r="Y50" s="483"/>
    </row>
    <row r="51" spans="3:25">
      <c r="C51" s="483"/>
      <c r="D51" s="483"/>
      <c r="E51" s="483"/>
      <c r="F51" s="483"/>
      <c r="G51" s="483"/>
      <c r="H51" s="483"/>
      <c r="I51" s="483"/>
      <c r="J51" s="483"/>
      <c r="K51" s="483"/>
      <c r="L51" s="483"/>
      <c r="M51" s="483"/>
      <c r="N51" s="483"/>
      <c r="O51" s="483"/>
      <c r="P51" s="483"/>
      <c r="Q51" s="483"/>
      <c r="R51" s="483"/>
      <c r="S51" s="483"/>
      <c r="T51" s="483"/>
      <c r="U51" s="483"/>
      <c r="V51" s="483"/>
      <c r="W51" s="483"/>
      <c r="X51" s="483"/>
      <c r="Y51" s="483"/>
    </row>
    <row r="52" spans="3:25">
      <c r="C52" s="483"/>
      <c r="D52" s="483"/>
      <c r="E52" s="483"/>
      <c r="F52" s="483"/>
      <c r="G52" s="483"/>
      <c r="H52" s="483"/>
      <c r="I52" s="483"/>
      <c r="J52" s="483"/>
      <c r="K52" s="483"/>
      <c r="L52" s="483"/>
      <c r="M52" s="483"/>
      <c r="N52" s="483"/>
      <c r="O52" s="483"/>
      <c r="P52" s="483"/>
      <c r="Q52" s="483"/>
      <c r="R52" s="483"/>
      <c r="S52" s="483"/>
      <c r="T52" s="483"/>
      <c r="U52" s="483"/>
      <c r="V52" s="483"/>
      <c r="W52" s="483"/>
      <c r="X52" s="483"/>
      <c r="Y52" s="483"/>
    </row>
    <row r="53" spans="3:25">
      <c r="C53" s="483"/>
      <c r="D53" s="483"/>
      <c r="E53" s="483"/>
      <c r="F53" s="483"/>
      <c r="G53" s="483"/>
      <c r="H53" s="483"/>
      <c r="I53" s="483"/>
      <c r="J53" s="483"/>
      <c r="K53" s="483"/>
      <c r="L53" s="483"/>
      <c r="M53" s="483"/>
      <c r="N53" s="483"/>
      <c r="O53" s="483"/>
      <c r="P53" s="483"/>
      <c r="Q53" s="483"/>
      <c r="R53" s="483"/>
      <c r="S53" s="483"/>
      <c r="T53" s="483"/>
      <c r="U53" s="483"/>
      <c r="V53" s="483"/>
      <c r="W53" s="483"/>
      <c r="X53" s="483"/>
      <c r="Y53" s="483"/>
    </row>
    <row r="54" spans="3:25">
      <c r="C54" s="483"/>
      <c r="D54" s="483"/>
      <c r="E54" s="483"/>
      <c r="F54" s="483"/>
      <c r="G54" s="483"/>
      <c r="H54" s="483"/>
      <c r="I54" s="483"/>
      <c r="J54" s="483"/>
      <c r="K54" s="483"/>
      <c r="L54" s="483"/>
      <c r="M54" s="483"/>
      <c r="N54" s="483"/>
      <c r="O54" s="483"/>
      <c r="P54" s="483"/>
      <c r="Q54" s="483"/>
      <c r="R54" s="483"/>
      <c r="S54" s="483"/>
      <c r="T54" s="483"/>
      <c r="U54" s="483"/>
      <c r="V54" s="483"/>
      <c r="W54" s="483"/>
      <c r="X54" s="483"/>
      <c r="Y54" s="483"/>
    </row>
    <row r="55" spans="3:25">
      <c r="C55" s="483"/>
      <c r="D55" s="483"/>
      <c r="E55" s="483"/>
      <c r="F55" s="483"/>
      <c r="G55" s="483"/>
      <c r="H55" s="483"/>
      <c r="I55" s="483"/>
      <c r="J55" s="483"/>
      <c r="K55" s="483"/>
      <c r="L55" s="483"/>
      <c r="M55" s="483"/>
      <c r="N55" s="483"/>
      <c r="O55" s="483"/>
      <c r="P55" s="483"/>
      <c r="Q55" s="483"/>
      <c r="R55" s="483"/>
      <c r="S55" s="483"/>
      <c r="T55" s="483"/>
      <c r="U55" s="483"/>
      <c r="V55" s="483"/>
      <c r="W55" s="483"/>
      <c r="X55" s="483"/>
      <c r="Y55" s="483"/>
    </row>
    <row r="56" spans="3:25">
      <c r="C56" s="483"/>
      <c r="D56" s="483"/>
      <c r="E56" s="483"/>
      <c r="F56" s="483"/>
      <c r="G56" s="483"/>
      <c r="H56" s="483"/>
      <c r="I56" s="483"/>
      <c r="J56" s="483"/>
      <c r="K56" s="483"/>
      <c r="L56" s="483"/>
      <c r="M56" s="483"/>
      <c r="N56" s="483"/>
      <c r="O56" s="483"/>
      <c r="P56" s="483"/>
      <c r="Q56" s="483"/>
      <c r="R56" s="483"/>
      <c r="S56" s="483"/>
      <c r="T56" s="483"/>
      <c r="U56" s="483"/>
      <c r="V56" s="483"/>
      <c r="W56" s="483"/>
      <c r="X56" s="483"/>
      <c r="Y56" s="483"/>
    </row>
    <row r="57" spans="3:25">
      <c r="C57" s="483"/>
      <c r="D57" s="483"/>
      <c r="E57" s="483"/>
      <c r="F57" s="483"/>
      <c r="G57" s="483"/>
      <c r="H57" s="483"/>
      <c r="I57" s="483"/>
      <c r="J57" s="483"/>
      <c r="K57" s="483"/>
      <c r="L57" s="483"/>
      <c r="M57" s="483"/>
      <c r="N57" s="483"/>
      <c r="O57" s="483"/>
      <c r="P57" s="483"/>
      <c r="Q57" s="483"/>
      <c r="R57" s="483"/>
      <c r="S57" s="483"/>
      <c r="T57" s="483"/>
      <c r="U57" s="483"/>
      <c r="V57" s="483"/>
      <c r="W57" s="483"/>
      <c r="X57" s="483"/>
      <c r="Y57" s="483"/>
    </row>
    <row r="58" spans="3:25">
      <c r="C58" s="483"/>
      <c r="D58" s="483"/>
      <c r="E58" s="483"/>
      <c r="F58" s="483"/>
      <c r="G58" s="483"/>
      <c r="H58" s="483"/>
      <c r="I58" s="483"/>
      <c r="J58" s="483"/>
      <c r="K58" s="483"/>
      <c r="L58" s="483"/>
      <c r="M58" s="483"/>
      <c r="N58" s="483"/>
      <c r="O58" s="483"/>
      <c r="P58" s="483"/>
      <c r="Q58" s="483"/>
      <c r="R58" s="483"/>
      <c r="S58" s="483"/>
      <c r="T58" s="483"/>
      <c r="U58" s="483"/>
      <c r="V58" s="483"/>
      <c r="W58" s="483"/>
      <c r="X58" s="483"/>
      <c r="Y58" s="483"/>
    </row>
    <row r="59" spans="3:25">
      <c r="C59" s="483"/>
      <c r="D59" s="483"/>
      <c r="E59" s="483"/>
      <c r="F59" s="483"/>
      <c r="G59" s="483"/>
      <c r="H59" s="483"/>
      <c r="I59" s="483"/>
      <c r="J59" s="483"/>
      <c r="K59" s="483"/>
      <c r="L59" s="483"/>
      <c r="M59" s="483"/>
      <c r="N59" s="483"/>
      <c r="O59" s="483"/>
      <c r="P59" s="483"/>
      <c r="Q59" s="483"/>
      <c r="R59" s="483"/>
      <c r="S59" s="483"/>
      <c r="T59" s="483"/>
      <c r="U59" s="483"/>
      <c r="V59" s="483"/>
      <c r="W59" s="483"/>
      <c r="X59" s="483"/>
      <c r="Y59" s="483"/>
    </row>
    <row r="60" spans="3:25">
      <c r="C60" s="483"/>
      <c r="D60" s="483"/>
      <c r="E60" s="483"/>
      <c r="F60" s="483"/>
      <c r="G60" s="483"/>
      <c r="H60" s="483"/>
      <c r="I60" s="483"/>
      <c r="J60" s="483"/>
      <c r="K60" s="483"/>
      <c r="L60" s="483"/>
      <c r="M60" s="483"/>
      <c r="N60" s="483"/>
      <c r="O60" s="483"/>
      <c r="P60" s="483"/>
      <c r="Q60" s="483"/>
      <c r="R60" s="483"/>
      <c r="S60" s="483"/>
      <c r="T60" s="483"/>
      <c r="U60" s="483"/>
      <c r="V60" s="483"/>
      <c r="W60" s="483"/>
      <c r="X60" s="483"/>
      <c r="Y60" s="483"/>
    </row>
    <row r="61" spans="3:25">
      <c r="N61" s="483"/>
      <c r="O61" s="483"/>
      <c r="P61" s="483"/>
      <c r="Q61" s="483"/>
      <c r="R61" s="483"/>
      <c r="S61" s="483"/>
      <c r="T61" s="483"/>
      <c r="U61" s="483"/>
      <c r="V61" s="483"/>
      <c r="W61" s="483"/>
      <c r="X61" s="483"/>
      <c r="Y61" s="483"/>
    </row>
    <row r="62" spans="3:25">
      <c r="N62" s="483"/>
      <c r="O62" s="483"/>
      <c r="P62" s="483"/>
      <c r="Q62" s="483"/>
      <c r="R62" s="483"/>
      <c r="S62" s="483"/>
      <c r="T62" s="483"/>
      <c r="U62" s="483"/>
      <c r="V62" s="483"/>
      <c r="W62" s="483"/>
      <c r="X62" s="483"/>
      <c r="Y62" s="483"/>
    </row>
    <row r="63" spans="3:25">
      <c r="N63" s="483"/>
      <c r="O63" s="483"/>
      <c r="P63" s="483"/>
      <c r="Q63" s="483"/>
      <c r="R63" s="483"/>
      <c r="S63" s="483"/>
      <c r="T63" s="483"/>
      <c r="U63" s="483"/>
      <c r="V63" s="483"/>
      <c r="W63" s="483"/>
      <c r="X63" s="483"/>
      <c r="Y63" s="483"/>
    </row>
  </sheetData>
  <phoneticPr fontId="2"/>
  <pageMargins left="0.39370078740157483" right="0" top="0.39370078740157483" bottom="0.39370078740157483" header="0.19685039370078741" footer="0.19685039370078741"/>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A1:BG50"/>
  <sheetViews>
    <sheetView zoomScaleNormal="100" zoomScaleSheetLayoutView="150" workbookViewId="0">
      <selection activeCell="B20" sqref="B20"/>
    </sheetView>
  </sheetViews>
  <sheetFormatPr defaultColWidth="13.5" defaultRowHeight="12"/>
  <cols>
    <col min="1" max="1" width="5.5" style="226" customWidth="1"/>
    <col min="2" max="5" width="8.375" style="226" bestFit="1" customWidth="1"/>
    <col min="6" max="7" width="7.375" style="226" customWidth="1"/>
    <col min="8" max="10" width="4.625" style="226" bestFit="1" customWidth="1"/>
    <col min="11" max="12" width="4.5" style="226" customWidth="1"/>
    <col min="13" max="18" width="10.125" style="226" hidden="1" customWidth="1"/>
    <col min="19" max="19" width="4.875" style="226" bestFit="1" customWidth="1"/>
    <col min="20" max="23" width="4.625" style="226" bestFit="1" customWidth="1"/>
    <col min="24" max="24" width="8" style="226" customWidth="1"/>
    <col min="25" max="25" width="12" style="226" customWidth="1"/>
    <col min="26" max="26" width="3.375" style="226" customWidth="1"/>
    <col min="27" max="28" width="5.375" style="226" bestFit="1" customWidth="1"/>
    <col min="29" max="29" width="8.25" style="226" bestFit="1" customWidth="1"/>
    <col min="30" max="30" width="6.125" style="226" bestFit="1" customWidth="1"/>
    <col min="31" max="33" width="8.375" style="226" bestFit="1" customWidth="1"/>
    <col min="34" max="37" width="5.75" style="226" bestFit="1" customWidth="1"/>
    <col min="38" max="45" width="5.625" style="226" bestFit="1" customWidth="1"/>
    <col min="46" max="59" width="13.5" style="226" hidden="1" customWidth="1"/>
    <col min="60" max="69" width="7.5" style="226" customWidth="1"/>
    <col min="70" max="16384" width="13.5" style="226"/>
  </cols>
  <sheetData>
    <row r="1" spans="1:45" s="223" customFormat="1" ht="15.75" customHeight="1">
      <c r="A1" s="218"/>
      <c r="B1" s="288" t="s">
        <v>305</v>
      </c>
      <c r="C1" s="219"/>
      <c r="D1" s="219"/>
      <c r="E1" s="219"/>
      <c r="F1" s="219"/>
      <c r="G1" s="220"/>
      <c r="H1" s="219"/>
      <c r="I1" s="219"/>
      <c r="J1" s="219"/>
      <c r="K1" s="219"/>
      <c r="L1" s="218"/>
      <c r="M1" s="218"/>
      <c r="N1" s="219"/>
      <c r="O1" s="219"/>
      <c r="P1" s="218"/>
      <c r="Q1" s="219"/>
      <c r="R1" s="219"/>
      <c r="S1" s="219"/>
      <c r="T1" s="219"/>
      <c r="U1" s="219"/>
      <c r="V1" s="219"/>
      <c r="W1" s="220"/>
      <c r="X1" s="220"/>
      <c r="Y1" s="220"/>
      <c r="Z1" s="221"/>
      <c r="AA1" s="221"/>
      <c r="AB1" s="221"/>
      <c r="AC1" s="275" t="s">
        <v>333</v>
      </c>
      <c r="AD1" s="221" t="s">
        <v>335</v>
      </c>
      <c r="AE1" s="221"/>
      <c r="AF1" s="221"/>
      <c r="AG1" s="221"/>
      <c r="AH1" s="221"/>
      <c r="AI1" s="221"/>
      <c r="AJ1" s="221"/>
      <c r="AK1" s="221"/>
      <c r="AL1" s="221"/>
      <c r="AM1" s="221"/>
      <c r="AN1" s="221"/>
      <c r="AO1" s="222"/>
      <c r="AP1" s="222"/>
      <c r="AQ1" s="222"/>
      <c r="AR1" s="222"/>
      <c r="AS1" s="222"/>
    </row>
    <row r="2" spans="1:45" ht="13.5" customHeight="1">
      <c r="A2" s="3058" t="s">
        <v>53</v>
      </c>
      <c r="B2" s="3059" t="s">
        <v>1243</v>
      </c>
      <c r="C2" s="3059"/>
      <c r="D2" s="3059"/>
      <c r="E2" s="3059"/>
      <c r="F2" s="3059"/>
      <c r="G2" s="3059"/>
      <c r="H2" s="3060" t="s">
        <v>306</v>
      </c>
      <c r="I2" s="3061"/>
      <c r="J2" s="3061"/>
      <c r="K2" s="3061"/>
      <c r="L2" s="3062"/>
      <c r="M2" s="3060" t="s">
        <v>307</v>
      </c>
      <c r="N2" s="3061"/>
      <c r="O2" s="3061"/>
      <c r="P2" s="3061"/>
      <c r="Q2" s="3061"/>
      <c r="R2" s="3062"/>
      <c r="S2" s="3060" t="s">
        <v>308</v>
      </c>
      <c r="T2" s="3061"/>
      <c r="U2" s="3061"/>
      <c r="V2" s="3061"/>
      <c r="W2" s="3062"/>
      <c r="X2" s="290"/>
      <c r="Y2" s="290"/>
      <c r="Z2" s="224"/>
      <c r="AA2" s="224"/>
      <c r="AB2" s="224"/>
      <c r="AC2" s="225"/>
      <c r="AE2" s="225"/>
      <c r="AF2" s="225"/>
      <c r="AG2" s="227"/>
      <c r="AH2" s="227"/>
      <c r="AI2" s="227"/>
      <c r="AJ2" s="225"/>
      <c r="AK2" s="225"/>
      <c r="AL2" s="225"/>
      <c r="AM2" s="225"/>
    </row>
    <row r="3" spans="1:45" ht="6.75" customHeight="1">
      <c r="A3" s="3058"/>
      <c r="B3" s="3063" t="s">
        <v>319</v>
      </c>
      <c r="C3" s="3056" t="s">
        <v>320</v>
      </c>
      <c r="D3" s="3056" t="s">
        <v>309</v>
      </c>
      <c r="E3" s="3052" t="s">
        <v>321</v>
      </c>
      <c r="F3" s="228"/>
      <c r="G3" s="229"/>
      <c r="H3" s="3056" t="s">
        <v>322</v>
      </c>
      <c r="I3" s="3056" t="s">
        <v>309</v>
      </c>
      <c r="J3" s="3052" t="s">
        <v>321</v>
      </c>
      <c r="K3" s="228"/>
      <c r="L3" s="229"/>
      <c r="M3" s="3054" t="s">
        <v>323</v>
      </c>
      <c r="N3" s="3056" t="s">
        <v>322</v>
      </c>
      <c r="O3" s="3056" t="s">
        <v>309</v>
      </c>
      <c r="P3" s="3052" t="s">
        <v>321</v>
      </c>
      <c r="Q3" s="228"/>
      <c r="R3" s="228"/>
      <c r="S3" s="3056" t="s">
        <v>322</v>
      </c>
      <c r="T3" s="3056" t="s">
        <v>309</v>
      </c>
      <c r="U3" s="3052" t="s">
        <v>321</v>
      </c>
      <c r="V3" s="228"/>
      <c r="W3" s="229"/>
      <c r="X3" s="291"/>
      <c r="Y3" s="291"/>
      <c r="Z3" s="230"/>
      <c r="AA3" s="230"/>
      <c r="AB3" s="230"/>
      <c r="AC3" s="225"/>
      <c r="AE3" s="225"/>
      <c r="AF3" s="230"/>
      <c r="AG3" s="230"/>
      <c r="AH3" s="230"/>
      <c r="AI3" s="225"/>
      <c r="AJ3" s="225"/>
      <c r="AK3" s="225"/>
      <c r="AL3" s="225"/>
      <c r="AM3" s="225"/>
    </row>
    <row r="4" spans="1:45" ht="24">
      <c r="A4" s="3058"/>
      <c r="B4" s="3064"/>
      <c r="C4" s="3057"/>
      <c r="D4" s="3057"/>
      <c r="E4" s="3053"/>
      <c r="F4" s="231" t="s">
        <v>324</v>
      </c>
      <c r="G4" s="231" t="s">
        <v>325</v>
      </c>
      <c r="H4" s="3057"/>
      <c r="I4" s="3057"/>
      <c r="J4" s="3053"/>
      <c r="K4" s="231" t="s">
        <v>324</v>
      </c>
      <c r="L4" s="231" t="s">
        <v>325</v>
      </c>
      <c r="M4" s="3055"/>
      <c r="N4" s="3057"/>
      <c r="O4" s="3057"/>
      <c r="P4" s="3053"/>
      <c r="Q4" s="231" t="s">
        <v>324</v>
      </c>
      <c r="R4" s="232" t="s">
        <v>325</v>
      </c>
      <c r="S4" s="3057"/>
      <c r="T4" s="3057"/>
      <c r="U4" s="3053"/>
      <c r="V4" s="231" t="s">
        <v>324</v>
      </c>
      <c r="W4" s="231" t="s">
        <v>325</v>
      </c>
      <c r="X4" s="292"/>
      <c r="Y4" s="292"/>
      <c r="AB4" s="226" t="s">
        <v>717</v>
      </c>
      <c r="AE4" s="225"/>
      <c r="AF4" s="225"/>
      <c r="AG4" s="225"/>
      <c r="AH4" s="225"/>
      <c r="AI4" s="230"/>
      <c r="AJ4" s="230"/>
      <c r="AK4" s="225"/>
      <c r="AL4" s="225"/>
      <c r="AM4" s="225"/>
    </row>
    <row r="5" spans="1:45">
      <c r="A5" s="233"/>
      <c r="B5" s="234" t="s">
        <v>3</v>
      </c>
      <c r="C5" s="235" t="s">
        <v>3</v>
      </c>
      <c r="D5" s="235" t="s">
        <v>3</v>
      </c>
      <c r="E5" s="236" t="s">
        <v>3</v>
      </c>
      <c r="F5" s="236" t="s">
        <v>3</v>
      </c>
      <c r="G5" s="237" t="s">
        <v>3</v>
      </c>
      <c r="H5" s="294" t="s">
        <v>222</v>
      </c>
      <c r="I5" s="239" t="s">
        <v>222</v>
      </c>
      <c r="J5" s="239" t="s">
        <v>222</v>
      </c>
      <c r="K5" s="239" t="s">
        <v>222</v>
      </c>
      <c r="L5" s="295" t="s">
        <v>222</v>
      </c>
      <c r="M5" s="241" t="s">
        <v>3</v>
      </c>
      <c r="N5" s="241" t="s">
        <v>3</v>
      </c>
      <c r="O5" s="241" t="s">
        <v>3</v>
      </c>
      <c r="P5" s="241" t="s">
        <v>3</v>
      </c>
      <c r="Q5" s="241" t="s">
        <v>3</v>
      </c>
      <c r="R5" s="241" t="s">
        <v>3</v>
      </c>
      <c r="S5" s="242" t="s">
        <v>222</v>
      </c>
      <c r="T5" s="238" t="s">
        <v>222</v>
      </c>
      <c r="U5" s="238" t="s">
        <v>222</v>
      </c>
      <c r="V5" s="238" t="s">
        <v>222</v>
      </c>
      <c r="W5" s="240" t="s">
        <v>222</v>
      </c>
      <c r="X5" s="238"/>
      <c r="Y5" s="238"/>
      <c r="AB5" s="225"/>
      <c r="AC5" s="230"/>
      <c r="AD5" s="2275"/>
      <c r="AE5" s="2276" t="s">
        <v>326</v>
      </c>
      <c r="AF5" s="2276" t="s">
        <v>310</v>
      </c>
      <c r="AG5" s="2276" t="s">
        <v>327</v>
      </c>
      <c r="AH5" s="2277"/>
      <c r="AI5" s="2276" t="s">
        <v>328</v>
      </c>
      <c r="AJ5" s="2276" t="s">
        <v>310</v>
      </c>
      <c r="AK5" s="2276" t="s">
        <v>327</v>
      </c>
      <c r="AL5" s="225"/>
      <c r="AM5" s="225"/>
    </row>
    <row r="6" spans="1:45">
      <c r="A6" s="2254" t="s">
        <v>311</v>
      </c>
      <c r="B6" s="243">
        <v>3906487</v>
      </c>
      <c r="C6" s="244">
        <v>1089072</v>
      </c>
      <c r="D6" s="244">
        <v>2594822</v>
      </c>
      <c r="E6" s="244">
        <v>222593</v>
      </c>
      <c r="F6" s="244">
        <f>SUM(E6,-G6)</f>
        <v>154769</v>
      </c>
      <c r="G6" s="245">
        <v>67824</v>
      </c>
      <c r="H6" s="249">
        <f>ROUND(+C6/$X6*100,1)</f>
        <v>27.9</v>
      </c>
      <c r="I6" s="246">
        <f>ROUND(+D6/$X6*100,1)</f>
        <v>66.400000000000006</v>
      </c>
      <c r="J6" s="2252">
        <f>ROUND(+E6/$X6*100,1)</f>
        <v>5.7</v>
      </c>
      <c r="K6" s="246">
        <f>ROUND(+F6/$X6*100,1)</f>
        <v>4</v>
      </c>
      <c r="L6" s="247">
        <f>ROUND(+G6/$X6*100,1)</f>
        <v>1.7</v>
      </c>
      <c r="M6" s="248">
        <v>94301623</v>
      </c>
      <c r="N6" s="248">
        <v>28434159</v>
      </c>
      <c r="O6" s="248">
        <v>60469355</v>
      </c>
      <c r="P6" s="248">
        <v>5397980</v>
      </c>
      <c r="Q6" s="244">
        <f>SUM(P6,-R6)</f>
        <v>3756317</v>
      </c>
      <c r="R6" s="248">
        <v>1641663</v>
      </c>
      <c r="S6" s="249">
        <f>+N6/$Y6*100</f>
        <v>30.152395040528202</v>
      </c>
      <c r="T6" s="246">
        <f>+O6/$Y6*100</f>
        <v>64.12343265738717</v>
      </c>
      <c r="U6" s="2252">
        <f>+P6/$Y6*100</f>
        <v>5.7241723020846305</v>
      </c>
      <c r="V6" s="246">
        <f>+Q6/$Y6*100</f>
        <v>3.9833059272634639</v>
      </c>
      <c r="W6" s="247">
        <f>+R6/$Y6*100</f>
        <v>1.7408663748211668</v>
      </c>
      <c r="X6" s="293">
        <f t="shared" ref="X6:X17" si="0">SUM(C6:E6)</f>
        <v>3906487</v>
      </c>
      <c r="Y6" s="293">
        <f>SUM(N6:P6)</f>
        <v>94301494</v>
      </c>
      <c r="AA6" s="250">
        <f t="shared" ref="AA6:AA15" si="1">SUM(H6:J6)</f>
        <v>100.00000000000001</v>
      </c>
      <c r="AB6" s="251">
        <f t="shared" ref="AB6:AB15" si="2">SUM(S6:U6)</f>
        <v>100</v>
      </c>
      <c r="AC6" s="230"/>
      <c r="AD6" s="252">
        <v>1960</v>
      </c>
      <c r="AE6" s="49">
        <f t="shared" ref="AE6:AE15" si="3">+C6</f>
        <v>1089072</v>
      </c>
      <c r="AF6" s="49">
        <f t="shared" ref="AF6:AF15" si="4">+D6</f>
        <v>2594822</v>
      </c>
      <c r="AG6" s="49">
        <f t="shared" ref="AG6:AG15" si="5">+E6</f>
        <v>222593</v>
      </c>
      <c r="AH6" s="252">
        <v>1960</v>
      </c>
      <c r="AI6" s="246">
        <f t="shared" ref="AI6:AI16" si="6">+H6</f>
        <v>27.9</v>
      </c>
      <c r="AJ6" s="246">
        <f t="shared" ref="AJ6:AJ16" si="7">+I6</f>
        <v>66.400000000000006</v>
      </c>
      <c r="AK6" s="246">
        <f t="shared" ref="AK6:AK16" si="8">+J6</f>
        <v>5.7</v>
      </c>
      <c r="AL6" s="225"/>
      <c r="AM6" s="225"/>
    </row>
    <row r="7" spans="1:45">
      <c r="A7" s="2254" t="s">
        <v>312</v>
      </c>
      <c r="B7" s="243">
        <v>4309944</v>
      </c>
      <c r="C7" s="244">
        <v>1037393</v>
      </c>
      <c r="D7" s="244">
        <v>3006974</v>
      </c>
      <c r="E7" s="244">
        <v>265577</v>
      </c>
      <c r="F7" s="244">
        <f>SUM(E7,-G7)</f>
        <v>186064</v>
      </c>
      <c r="G7" s="245">
        <v>79513</v>
      </c>
      <c r="H7" s="249">
        <f t="shared" ref="H7:H17" si="9">ROUND(+C7/$X7*100,1)</f>
        <v>24.1</v>
      </c>
      <c r="I7" s="246">
        <f t="shared" ref="I7:I17" si="10">ROUND(+D7/$X7*100,1)</f>
        <v>69.8</v>
      </c>
      <c r="J7" s="2252">
        <f t="shared" ref="J7:J17" si="11">ROUND(+E7/$X7*100,1)</f>
        <v>6.2</v>
      </c>
      <c r="K7" s="246">
        <f t="shared" ref="K7:K17" si="12">ROUND(+F7/$X7*100,1)</f>
        <v>4.3</v>
      </c>
      <c r="L7" s="247">
        <f t="shared" ref="L7:L17" si="13">ROUND(+G7/$X7*100,1)</f>
        <v>1.8</v>
      </c>
      <c r="M7" s="248">
        <v>99209137</v>
      </c>
      <c r="N7" s="248">
        <v>25529230</v>
      </c>
      <c r="O7" s="248">
        <v>67444242</v>
      </c>
      <c r="P7" s="248">
        <v>6236614</v>
      </c>
      <c r="Q7" s="244">
        <f>SUM(P7,-R7)</f>
        <v>4343084</v>
      </c>
      <c r="R7" s="248">
        <v>1893530</v>
      </c>
      <c r="S7" s="249">
        <f t="shared" ref="S7:S17" si="14">+N7/$Y7*100</f>
        <v>25.732494577214659</v>
      </c>
      <c r="T7" s="246">
        <f t="shared" ref="T7:T17" si="15">+O7/$Y7*100</f>
        <v>67.981235294967888</v>
      </c>
      <c r="U7" s="2252">
        <f t="shared" ref="U7:U17" si="16">+P7/$Y7*100</f>
        <v>6.2862701278174473</v>
      </c>
      <c r="V7" s="246">
        <f t="shared" ref="V7:V17" si="17">+Q7/$Y7*100</f>
        <v>4.3776637790637531</v>
      </c>
      <c r="W7" s="247">
        <f t="shared" ref="W7:W17" si="18">+R7/$Y7*100</f>
        <v>1.9086063487536942</v>
      </c>
      <c r="X7" s="293">
        <f t="shared" si="0"/>
        <v>4309944</v>
      </c>
      <c r="Y7" s="293">
        <f t="shared" ref="Y7:Y17" si="19">SUM(N7:P7)</f>
        <v>99210086</v>
      </c>
      <c r="AA7" s="250">
        <f t="shared" si="1"/>
        <v>100.10000000000001</v>
      </c>
      <c r="AB7" s="251">
        <f t="shared" si="2"/>
        <v>99.999999999999986</v>
      </c>
      <c r="AC7" s="230"/>
      <c r="AD7" s="252">
        <v>65</v>
      </c>
      <c r="AE7" s="49">
        <f t="shared" si="3"/>
        <v>1037393</v>
      </c>
      <c r="AF7" s="49">
        <f t="shared" si="4"/>
        <v>3006974</v>
      </c>
      <c r="AG7" s="49">
        <f t="shared" si="5"/>
        <v>265577</v>
      </c>
      <c r="AH7" s="252">
        <v>65</v>
      </c>
      <c r="AI7" s="246">
        <f t="shared" si="6"/>
        <v>24.1</v>
      </c>
      <c r="AJ7" s="246">
        <f t="shared" si="7"/>
        <v>69.8</v>
      </c>
      <c r="AK7" s="246">
        <f t="shared" si="8"/>
        <v>6.2</v>
      </c>
      <c r="AL7" s="225"/>
      <c r="AM7" s="225"/>
    </row>
    <row r="8" spans="1:45">
      <c r="A8" s="2254" t="s">
        <v>313</v>
      </c>
      <c r="B8" s="243">
        <v>4667928</v>
      </c>
      <c r="C8" s="244">
        <v>1096958</v>
      </c>
      <c r="D8" s="244">
        <v>3246965</v>
      </c>
      <c r="E8" s="244">
        <v>324005</v>
      </c>
      <c r="F8" s="244">
        <f>SUM(E8,-G8)</f>
        <v>228130</v>
      </c>
      <c r="G8" s="245">
        <v>95875</v>
      </c>
      <c r="H8" s="249">
        <f t="shared" si="9"/>
        <v>23.5</v>
      </c>
      <c r="I8" s="246">
        <f t="shared" si="10"/>
        <v>69.599999999999994</v>
      </c>
      <c r="J8" s="2252">
        <f t="shared" si="11"/>
        <v>6.9</v>
      </c>
      <c r="K8" s="246">
        <f t="shared" si="12"/>
        <v>4.9000000000000004</v>
      </c>
      <c r="L8" s="247">
        <f t="shared" si="13"/>
        <v>2.1</v>
      </c>
      <c r="M8" s="248">
        <v>104665171</v>
      </c>
      <c r="N8" s="248">
        <v>25152779</v>
      </c>
      <c r="O8" s="248">
        <v>72119100</v>
      </c>
      <c r="P8" s="248">
        <v>7393292</v>
      </c>
      <c r="Q8" s="244">
        <f>SUM(P8,-R8)</f>
        <v>5155992</v>
      </c>
      <c r="R8" s="248">
        <v>2237300</v>
      </c>
      <c r="S8" s="249">
        <f t="shared" si="14"/>
        <v>24.031660923766129</v>
      </c>
      <c r="T8" s="246">
        <f t="shared" si="15"/>
        <v>68.904583359444374</v>
      </c>
      <c r="U8" s="2252">
        <f t="shared" si="16"/>
        <v>7.063755716789494</v>
      </c>
      <c r="V8" s="246">
        <f t="shared" si="17"/>
        <v>4.926177400503172</v>
      </c>
      <c r="W8" s="247">
        <f t="shared" si="18"/>
        <v>2.137578316286322</v>
      </c>
      <c r="X8" s="293">
        <f t="shared" si="0"/>
        <v>4667928</v>
      </c>
      <c r="Y8" s="293">
        <f t="shared" si="19"/>
        <v>104665171</v>
      </c>
      <c r="AA8" s="250">
        <f t="shared" si="1"/>
        <v>100</v>
      </c>
      <c r="AB8" s="251">
        <f t="shared" si="2"/>
        <v>100</v>
      </c>
      <c r="AC8" s="230"/>
      <c r="AD8" s="252">
        <v>70</v>
      </c>
      <c r="AE8" s="49">
        <f t="shared" si="3"/>
        <v>1096958</v>
      </c>
      <c r="AF8" s="49">
        <f t="shared" si="4"/>
        <v>3246965</v>
      </c>
      <c r="AG8" s="49">
        <f t="shared" si="5"/>
        <v>324005</v>
      </c>
      <c r="AH8" s="252">
        <v>70</v>
      </c>
      <c r="AI8" s="246">
        <f t="shared" si="6"/>
        <v>23.5</v>
      </c>
      <c r="AJ8" s="246">
        <f t="shared" si="7"/>
        <v>69.599999999999994</v>
      </c>
      <c r="AK8" s="246">
        <f t="shared" si="8"/>
        <v>6.9</v>
      </c>
      <c r="AL8" s="225"/>
      <c r="AM8" s="225"/>
    </row>
    <row r="9" spans="1:45">
      <c r="A9" s="2254" t="s">
        <v>314</v>
      </c>
      <c r="B9" s="243">
        <v>4992140</v>
      </c>
      <c r="C9" s="244">
        <v>1224538</v>
      </c>
      <c r="D9" s="244">
        <v>3369577</v>
      </c>
      <c r="E9" s="244">
        <v>395727</v>
      </c>
      <c r="F9" s="244">
        <f>SUM(E9,-G9)</f>
        <v>270725</v>
      </c>
      <c r="G9" s="245">
        <v>125002</v>
      </c>
      <c r="H9" s="249">
        <f t="shared" si="9"/>
        <v>24.5</v>
      </c>
      <c r="I9" s="246">
        <f t="shared" si="10"/>
        <v>67.5</v>
      </c>
      <c r="J9" s="2252">
        <f t="shared" si="11"/>
        <v>7.9</v>
      </c>
      <c r="K9" s="246">
        <f t="shared" si="12"/>
        <v>5.4</v>
      </c>
      <c r="L9" s="247">
        <f t="shared" si="13"/>
        <v>2.5</v>
      </c>
      <c r="M9" s="248">
        <v>111939643</v>
      </c>
      <c r="N9" s="248">
        <v>27220692</v>
      </c>
      <c r="O9" s="248">
        <v>75807317</v>
      </c>
      <c r="P9" s="248">
        <v>8865429</v>
      </c>
      <c r="Q9" s="244">
        <f>SUM(P9,-R9)</f>
        <v>6024919</v>
      </c>
      <c r="R9" s="248">
        <v>2840510</v>
      </c>
      <c r="S9" s="249">
        <f t="shared" si="14"/>
        <v>24.327335442137365</v>
      </c>
      <c r="T9" s="246">
        <f t="shared" si="15"/>
        <v>67.749564545509813</v>
      </c>
      <c r="U9" s="2252">
        <f t="shared" si="16"/>
        <v>7.9231000123528244</v>
      </c>
      <c r="V9" s="246">
        <f t="shared" si="17"/>
        <v>5.3845150418919117</v>
      </c>
      <c r="W9" s="247">
        <f t="shared" si="18"/>
        <v>2.5385849704609131</v>
      </c>
      <c r="X9" s="293">
        <f t="shared" si="0"/>
        <v>4989842</v>
      </c>
      <c r="Y9" s="293">
        <f t="shared" si="19"/>
        <v>111893438</v>
      </c>
      <c r="AA9" s="250">
        <f t="shared" si="1"/>
        <v>99.9</v>
      </c>
      <c r="AB9" s="251">
        <f t="shared" si="2"/>
        <v>100</v>
      </c>
      <c r="AC9" s="230"/>
      <c r="AD9" s="252">
        <v>75</v>
      </c>
      <c r="AE9" s="49">
        <f t="shared" si="3"/>
        <v>1224538</v>
      </c>
      <c r="AF9" s="49">
        <f t="shared" si="4"/>
        <v>3369577</v>
      </c>
      <c r="AG9" s="49">
        <f t="shared" si="5"/>
        <v>395727</v>
      </c>
      <c r="AH9" s="252">
        <v>75</v>
      </c>
      <c r="AI9" s="246">
        <f t="shared" si="6"/>
        <v>24.5</v>
      </c>
      <c r="AJ9" s="246">
        <f t="shared" si="7"/>
        <v>67.5</v>
      </c>
      <c r="AK9" s="246">
        <f t="shared" si="8"/>
        <v>7.9</v>
      </c>
      <c r="AL9" s="225"/>
      <c r="AM9" s="225"/>
    </row>
    <row r="10" spans="1:45">
      <c r="A10" s="2254" t="s">
        <v>315</v>
      </c>
      <c r="B10" s="253">
        <v>5144892</v>
      </c>
      <c r="C10" s="220">
        <v>1227770</v>
      </c>
      <c r="D10" s="220">
        <v>3435027</v>
      </c>
      <c r="E10" s="220">
        <v>474708</v>
      </c>
      <c r="F10" s="220">
        <f>176447+135564</f>
        <v>312011</v>
      </c>
      <c r="G10" s="254">
        <f>91032+48860+22805</f>
        <v>162697</v>
      </c>
      <c r="H10" s="249">
        <f t="shared" si="9"/>
        <v>23.9</v>
      </c>
      <c r="I10" s="246">
        <f t="shared" si="10"/>
        <v>66.900000000000006</v>
      </c>
      <c r="J10" s="2252">
        <f t="shared" si="11"/>
        <v>9.1999999999999993</v>
      </c>
      <c r="K10" s="246">
        <f t="shared" si="12"/>
        <v>6.1</v>
      </c>
      <c r="L10" s="247">
        <f t="shared" si="13"/>
        <v>3.2</v>
      </c>
      <c r="M10" s="219">
        <v>117060396</v>
      </c>
      <c r="N10" s="219">
        <v>27507078</v>
      </c>
      <c r="O10" s="219">
        <v>78834599</v>
      </c>
      <c r="P10" s="219">
        <v>10647356</v>
      </c>
      <c r="Q10" s="219">
        <v>6987658</v>
      </c>
      <c r="R10" s="219">
        <v>3659698</v>
      </c>
      <c r="S10" s="249">
        <f t="shared" si="14"/>
        <v>23.512527024648541</v>
      </c>
      <c r="T10" s="246">
        <f t="shared" si="15"/>
        <v>67.386315604472088</v>
      </c>
      <c r="U10" s="2252">
        <f t="shared" si="16"/>
        <v>9.1011573708793723</v>
      </c>
      <c r="V10" s="246">
        <f t="shared" si="17"/>
        <v>5.9729171366003166</v>
      </c>
      <c r="W10" s="247">
        <f t="shared" si="18"/>
        <v>3.1282402342790538</v>
      </c>
      <c r="X10" s="293">
        <f t="shared" si="0"/>
        <v>5137505</v>
      </c>
      <c r="Y10" s="293">
        <f t="shared" si="19"/>
        <v>116989033</v>
      </c>
      <c r="Z10" s="255"/>
      <c r="AA10" s="250">
        <f t="shared" si="1"/>
        <v>100.00000000000001</v>
      </c>
      <c r="AB10" s="251">
        <f t="shared" si="2"/>
        <v>100</v>
      </c>
      <c r="AC10" s="225"/>
      <c r="AD10" s="252">
        <v>80</v>
      </c>
      <c r="AE10" s="49">
        <f t="shared" si="3"/>
        <v>1227770</v>
      </c>
      <c r="AF10" s="49">
        <f t="shared" si="4"/>
        <v>3435027</v>
      </c>
      <c r="AG10" s="49">
        <f t="shared" si="5"/>
        <v>474708</v>
      </c>
      <c r="AH10" s="252">
        <v>80</v>
      </c>
      <c r="AI10" s="246">
        <f t="shared" si="6"/>
        <v>23.9</v>
      </c>
      <c r="AJ10" s="246">
        <f t="shared" si="7"/>
        <v>66.900000000000006</v>
      </c>
      <c r="AK10" s="246">
        <f t="shared" si="8"/>
        <v>9.1999999999999993</v>
      </c>
      <c r="AL10" s="251"/>
      <c r="AM10" s="225"/>
    </row>
    <row r="11" spans="1:45">
      <c r="A11" s="2254" t="s">
        <v>316</v>
      </c>
      <c r="B11" s="253">
        <v>5278050</v>
      </c>
      <c r="C11" s="220">
        <v>1149105</v>
      </c>
      <c r="D11" s="220">
        <v>3581543</v>
      </c>
      <c r="E11" s="220">
        <v>545382</v>
      </c>
      <c r="F11" s="220">
        <f>177822+158213</f>
        <v>336035</v>
      </c>
      <c r="G11" s="254">
        <f>111395+63653+34299</f>
        <v>209347</v>
      </c>
      <c r="H11" s="249">
        <f t="shared" si="9"/>
        <v>21.8</v>
      </c>
      <c r="I11" s="246">
        <f t="shared" si="10"/>
        <v>67.900000000000006</v>
      </c>
      <c r="J11" s="2252">
        <f t="shared" si="11"/>
        <v>10.3</v>
      </c>
      <c r="K11" s="246">
        <f t="shared" si="12"/>
        <v>6.4</v>
      </c>
      <c r="L11" s="247">
        <f t="shared" si="13"/>
        <v>4</v>
      </c>
      <c r="M11" s="219">
        <v>121048923</v>
      </c>
      <c r="N11" s="219">
        <v>26033218</v>
      </c>
      <c r="O11" s="219">
        <v>82506016</v>
      </c>
      <c r="P11" s="219">
        <v>12468343</v>
      </c>
      <c r="Q11" s="219">
        <v>7756816</v>
      </c>
      <c r="R11" s="219">
        <v>4711527</v>
      </c>
      <c r="S11" s="249">
        <f t="shared" si="14"/>
        <v>21.513709013444672</v>
      </c>
      <c r="T11" s="246">
        <f t="shared" si="15"/>
        <v>68.182520504480465</v>
      </c>
      <c r="U11" s="2252">
        <f t="shared" si="16"/>
        <v>10.303770482074853</v>
      </c>
      <c r="V11" s="246">
        <f t="shared" si="17"/>
        <v>6.4101903304782315</v>
      </c>
      <c r="W11" s="247">
        <f t="shared" si="18"/>
        <v>3.8935801515966229</v>
      </c>
      <c r="X11" s="293">
        <f t="shared" si="0"/>
        <v>5276030</v>
      </c>
      <c r="Y11" s="293">
        <f t="shared" si="19"/>
        <v>121007577</v>
      </c>
      <c r="Z11" s="255"/>
      <c r="AA11" s="250">
        <f t="shared" si="1"/>
        <v>100</v>
      </c>
      <c r="AB11" s="251">
        <f t="shared" si="2"/>
        <v>99.999999999999986</v>
      </c>
      <c r="AC11" s="225"/>
      <c r="AD11" s="252">
        <v>85</v>
      </c>
      <c r="AE11" s="49">
        <f t="shared" si="3"/>
        <v>1149105</v>
      </c>
      <c r="AF11" s="49">
        <f t="shared" si="4"/>
        <v>3581543</v>
      </c>
      <c r="AG11" s="49">
        <f t="shared" si="5"/>
        <v>545382</v>
      </c>
      <c r="AH11" s="252">
        <v>85</v>
      </c>
      <c r="AI11" s="246">
        <f t="shared" si="6"/>
        <v>21.8</v>
      </c>
      <c r="AJ11" s="246">
        <f t="shared" si="7"/>
        <v>67.900000000000006</v>
      </c>
      <c r="AK11" s="246">
        <f t="shared" si="8"/>
        <v>10.3</v>
      </c>
      <c r="AL11" s="251"/>
      <c r="AM11" s="225"/>
    </row>
    <row r="12" spans="1:45">
      <c r="A12" s="2254" t="s">
        <v>317</v>
      </c>
      <c r="B12" s="256">
        <v>5405040</v>
      </c>
      <c r="C12" s="220">
        <v>991045</v>
      </c>
      <c r="D12" s="220">
        <v>3752880</v>
      </c>
      <c r="E12" s="220">
        <v>642401</v>
      </c>
      <c r="F12" s="220">
        <f>217944+161388</f>
        <v>379332</v>
      </c>
      <c r="G12" s="254">
        <f>132978+81349+48742</f>
        <v>263069</v>
      </c>
      <c r="H12" s="249">
        <f t="shared" si="9"/>
        <v>18.399999999999999</v>
      </c>
      <c r="I12" s="246">
        <f t="shared" si="10"/>
        <v>69.7</v>
      </c>
      <c r="J12" s="2252">
        <f t="shared" si="11"/>
        <v>11.9</v>
      </c>
      <c r="K12" s="246">
        <f t="shared" si="12"/>
        <v>7</v>
      </c>
      <c r="L12" s="247">
        <f t="shared" si="13"/>
        <v>4.9000000000000004</v>
      </c>
      <c r="M12" s="219">
        <v>123611167</v>
      </c>
      <c r="N12" s="219">
        <v>22486239</v>
      </c>
      <c r="O12" s="219">
        <v>85903976</v>
      </c>
      <c r="P12" s="219">
        <v>14894595</v>
      </c>
      <c r="Q12" s="219">
        <v>8921110</v>
      </c>
      <c r="R12" s="219">
        <v>5973485</v>
      </c>
      <c r="S12" s="249">
        <f t="shared" si="14"/>
        <v>18.239261592729875</v>
      </c>
      <c r="T12" s="246">
        <f t="shared" si="15"/>
        <v>69.679286523619581</v>
      </c>
      <c r="U12" s="2252">
        <f t="shared" si="16"/>
        <v>12.081451883650548</v>
      </c>
      <c r="V12" s="246">
        <f t="shared" si="17"/>
        <v>7.2361793800874583</v>
      </c>
      <c r="W12" s="247">
        <f t="shared" si="18"/>
        <v>4.8452725035630912</v>
      </c>
      <c r="X12" s="293">
        <f t="shared" si="0"/>
        <v>5386326</v>
      </c>
      <c r="Y12" s="293">
        <f t="shared" si="19"/>
        <v>123284810</v>
      </c>
      <c r="Z12" s="255"/>
      <c r="AA12" s="250">
        <f t="shared" si="1"/>
        <v>100</v>
      </c>
      <c r="AB12" s="251">
        <f t="shared" si="2"/>
        <v>100</v>
      </c>
      <c r="AC12" s="225"/>
      <c r="AD12" s="252">
        <v>90</v>
      </c>
      <c r="AE12" s="49">
        <f t="shared" si="3"/>
        <v>991045</v>
      </c>
      <c r="AF12" s="49">
        <f t="shared" si="4"/>
        <v>3752880</v>
      </c>
      <c r="AG12" s="49">
        <f t="shared" si="5"/>
        <v>642401</v>
      </c>
      <c r="AH12" s="252">
        <v>90</v>
      </c>
      <c r="AI12" s="246">
        <f t="shared" si="6"/>
        <v>18.399999999999999</v>
      </c>
      <c r="AJ12" s="246">
        <f t="shared" si="7"/>
        <v>69.7</v>
      </c>
      <c r="AK12" s="246">
        <f t="shared" si="8"/>
        <v>11.9</v>
      </c>
      <c r="AL12" s="251"/>
      <c r="AM12" s="225"/>
    </row>
    <row r="13" spans="1:45">
      <c r="A13" s="2254" t="s">
        <v>318</v>
      </c>
      <c r="B13" s="256">
        <v>5401877</v>
      </c>
      <c r="C13" s="220">
        <v>880094</v>
      </c>
      <c r="D13" s="220">
        <v>3755500</v>
      </c>
      <c r="E13" s="220">
        <v>763752</v>
      </c>
      <c r="F13" s="220">
        <v>467092</v>
      </c>
      <c r="G13" s="254">
        <v>296660</v>
      </c>
      <c r="H13" s="249">
        <f t="shared" si="9"/>
        <v>16.3</v>
      </c>
      <c r="I13" s="246">
        <f t="shared" si="10"/>
        <v>69.599999999999994</v>
      </c>
      <c r="J13" s="2252">
        <f t="shared" si="11"/>
        <v>14.1</v>
      </c>
      <c r="K13" s="246">
        <f t="shared" si="12"/>
        <v>8.6999999999999993</v>
      </c>
      <c r="L13" s="247">
        <f t="shared" si="13"/>
        <v>5.5</v>
      </c>
      <c r="M13" s="219">
        <v>125570246</v>
      </c>
      <c r="N13" s="219">
        <v>20013730</v>
      </c>
      <c r="O13" s="219">
        <v>87164721</v>
      </c>
      <c r="P13" s="219">
        <v>18260822</v>
      </c>
      <c r="Q13" s="219">
        <v>11091245</v>
      </c>
      <c r="R13" s="219">
        <v>7169577</v>
      </c>
      <c r="S13" s="249">
        <f t="shared" si="14"/>
        <v>15.954915491259264</v>
      </c>
      <c r="T13" s="246">
        <f t="shared" si="15"/>
        <v>69.487584641852948</v>
      </c>
      <c r="U13" s="2252">
        <f t="shared" si="16"/>
        <v>14.557499866887779</v>
      </c>
      <c r="V13" s="246">
        <f t="shared" si="17"/>
        <v>8.8419238526677368</v>
      </c>
      <c r="W13" s="247">
        <f t="shared" si="18"/>
        <v>5.7155760142200442</v>
      </c>
      <c r="X13" s="293">
        <f t="shared" si="0"/>
        <v>5399346</v>
      </c>
      <c r="Y13" s="293">
        <f t="shared" si="19"/>
        <v>125439273</v>
      </c>
      <c r="Z13" s="255"/>
      <c r="AA13" s="250">
        <f t="shared" si="1"/>
        <v>99.999999999999986</v>
      </c>
      <c r="AB13" s="251">
        <f t="shared" si="2"/>
        <v>100</v>
      </c>
      <c r="AC13" s="225"/>
      <c r="AD13" s="252">
        <v>95</v>
      </c>
      <c r="AE13" s="49">
        <f t="shared" si="3"/>
        <v>880094</v>
      </c>
      <c r="AF13" s="49">
        <f t="shared" si="4"/>
        <v>3755500</v>
      </c>
      <c r="AG13" s="49">
        <f t="shared" si="5"/>
        <v>763752</v>
      </c>
      <c r="AH13" s="252">
        <v>95</v>
      </c>
      <c r="AI13" s="246">
        <f t="shared" si="6"/>
        <v>16.3</v>
      </c>
      <c r="AJ13" s="246">
        <f t="shared" si="7"/>
        <v>69.599999999999994</v>
      </c>
      <c r="AK13" s="246">
        <f t="shared" si="8"/>
        <v>14.1</v>
      </c>
      <c r="AL13" s="251"/>
      <c r="AM13" s="225"/>
    </row>
    <row r="14" spans="1:45">
      <c r="A14" s="2254" t="s">
        <v>242</v>
      </c>
      <c r="B14" s="256">
        <v>5550574</v>
      </c>
      <c r="C14" s="220">
        <v>830112</v>
      </c>
      <c r="D14" s="220">
        <v>3776483</v>
      </c>
      <c r="E14" s="220">
        <v>939950</v>
      </c>
      <c r="F14" s="220">
        <v>563395</v>
      </c>
      <c r="G14" s="254">
        <v>376555</v>
      </c>
      <c r="H14" s="249">
        <f t="shared" si="9"/>
        <v>15</v>
      </c>
      <c r="I14" s="246">
        <f t="shared" si="10"/>
        <v>68.099999999999994</v>
      </c>
      <c r="J14" s="2252">
        <f t="shared" si="11"/>
        <v>16.899999999999999</v>
      </c>
      <c r="K14" s="246">
        <f t="shared" si="12"/>
        <v>10.199999999999999</v>
      </c>
      <c r="L14" s="247">
        <f t="shared" si="13"/>
        <v>6.8</v>
      </c>
      <c r="M14" s="219">
        <v>126925843</v>
      </c>
      <c r="N14" s="219">
        <v>18472499</v>
      </c>
      <c r="O14" s="219">
        <v>86219631</v>
      </c>
      <c r="P14" s="219">
        <v>22005152</v>
      </c>
      <c r="Q14" s="219">
        <v>13006515</v>
      </c>
      <c r="R14" s="219">
        <v>8998637</v>
      </c>
      <c r="S14" s="249">
        <f t="shared" si="14"/>
        <v>14.580027849374069</v>
      </c>
      <c r="T14" s="246">
        <f t="shared" si="15"/>
        <v>68.051681645388413</v>
      </c>
      <c r="U14" s="2252">
        <f t="shared" si="16"/>
        <v>17.368290505237518</v>
      </c>
      <c r="V14" s="246">
        <f t="shared" si="17"/>
        <v>10.265820067079261</v>
      </c>
      <c r="W14" s="247">
        <f t="shared" si="18"/>
        <v>7.1024704381582549</v>
      </c>
      <c r="X14" s="293">
        <f t="shared" si="0"/>
        <v>5546545</v>
      </c>
      <c r="Y14" s="293">
        <f t="shared" si="19"/>
        <v>126697282</v>
      </c>
      <c r="Z14" s="255"/>
      <c r="AA14" s="250">
        <f t="shared" si="1"/>
        <v>100</v>
      </c>
      <c r="AB14" s="251">
        <f t="shared" si="2"/>
        <v>100</v>
      </c>
      <c r="AC14" s="225"/>
      <c r="AD14" s="252">
        <v>2000</v>
      </c>
      <c r="AE14" s="49">
        <f t="shared" si="3"/>
        <v>830112</v>
      </c>
      <c r="AF14" s="49">
        <f t="shared" si="4"/>
        <v>3776483</v>
      </c>
      <c r="AG14" s="49">
        <f t="shared" si="5"/>
        <v>939950</v>
      </c>
      <c r="AH14" s="252">
        <v>2000</v>
      </c>
      <c r="AI14" s="246">
        <f t="shared" si="6"/>
        <v>15</v>
      </c>
      <c r="AJ14" s="246">
        <f t="shared" si="7"/>
        <v>68.099999999999994</v>
      </c>
      <c r="AK14" s="246">
        <f t="shared" si="8"/>
        <v>16.899999999999999</v>
      </c>
      <c r="AL14" s="251"/>
      <c r="AM14" s="225"/>
    </row>
    <row r="15" spans="1:45">
      <c r="A15" s="2254" t="s">
        <v>70</v>
      </c>
      <c r="B15" s="256">
        <v>5590601</v>
      </c>
      <c r="C15" s="220">
        <v>793885</v>
      </c>
      <c r="D15" s="220">
        <v>3667475</v>
      </c>
      <c r="E15" s="220">
        <v>1108564</v>
      </c>
      <c r="F15" s="220">
        <v>616949</v>
      </c>
      <c r="G15" s="254">
        <v>491615</v>
      </c>
      <c r="H15" s="249">
        <f t="shared" si="9"/>
        <v>14.3</v>
      </c>
      <c r="I15" s="246">
        <f t="shared" si="10"/>
        <v>65.8</v>
      </c>
      <c r="J15" s="2252">
        <f t="shared" si="11"/>
        <v>19.899999999999999</v>
      </c>
      <c r="K15" s="246">
        <f t="shared" si="12"/>
        <v>11.1</v>
      </c>
      <c r="L15" s="247">
        <f t="shared" si="13"/>
        <v>8.8000000000000007</v>
      </c>
      <c r="M15" s="219">
        <v>127767994</v>
      </c>
      <c r="N15" s="219">
        <v>17521234</v>
      </c>
      <c r="O15" s="219">
        <v>84092414</v>
      </c>
      <c r="P15" s="219">
        <v>25672005</v>
      </c>
      <c r="Q15" s="219">
        <v>14070107</v>
      </c>
      <c r="R15" s="219">
        <v>11601898</v>
      </c>
      <c r="S15" s="249">
        <f t="shared" si="14"/>
        <v>13.7652858645428</v>
      </c>
      <c r="T15" s="246">
        <f t="shared" si="15"/>
        <v>66.065901394244335</v>
      </c>
      <c r="U15" s="2252">
        <f t="shared" si="16"/>
        <v>20.168812741212868</v>
      </c>
      <c r="V15" s="246">
        <f t="shared" si="17"/>
        <v>11.053961439000513</v>
      </c>
      <c r="W15" s="247">
        <f t="shared" si="18"/>
        <v>9.1148513022123545</v>
      </c>
      <c r="X15" s="293">
        <f t="shared" si="0"/>
        <v>5569924</v>
      </c>
      <c r="Y15" s="293">
        <f t="shared" si="19"/>
        <v>127285653</v>
      </c>
      <c r="Z15" s="255"/>
      <c r="AA15" s="250">
        <f t="shared" si="1"/>
        <v>100</v>
      </c>
      <c r="AB15" s="251">
        <f t="shared" si="2"/>
        <v>100</v>
      </c>
      <c r="AC15" s="225"/>
      <c r="AD15" s="2253" t="s">
        <v>1244</v>
      </c>
      <c r="AE15" s="49">
        <f t="shared" si="3"/>
        <v>793885</v>
      </c>
      <c r="AF15" s="49">
        <f t="shared" si="4"/>
        <v>3667475</v>
      </c>
      <c r="AG15" s="49">
        <f t="shared" si="5"/>
        <v>1108564</v>
      </c>
      <c r="AH15" s="2253" t="s">
        <v>1244</v>
      </c>
      <c r="AI15" s="246">
        <f t="shared" si="6"/>
        <v>14.3</v>
      </c>
      <c r="AJ15" s="246">
        <f t="shared" si="7"/>
        <v>65.8</v>
      </c>
      <c r="AK15" s="246">
        <f t="shared" si="8"/>
        <v>19.899999999999999</v>
      </c>
      <c r="AL15" s="251"/>
      <c r="AM15" s="225"/>
    </row>
    <row r="16" spans="1:45">
      <c r="A16" s="2254" t="s">
        <v>71</v>
      </c>
      <c r="B16" s="796">
        <v>5588133</v>
      </c>
      <c r="C16" s="293">
        <v>759277</v>
      </c>
      <c r="D16" s="293">
        <v>3515442</v>
      </c>
      <c r="E16" s="293">
        <v>1281486</v>
      </c>
      <c r="F16" s="797">
        <f>E16-G16</f>
        <v>681163</v>
      </c>
      <c r="G16" s="798">
        <v>600323</v>
      </c>
      <c r="H16" s="249">
        <f t="shared" si="9"/>
        <v>13.7</v>
      </c>
      <c r="I16" s="246">
        <f t="shared" si="10"/>
        <v>63.3</v>
      </c>
      <c r="J16" s="2252">
        <f t="shared" si="11"/>
        <v>23.1</v>
      </c>
      <c r="K16" s="246">
        <f t="shared" si="12"/>
        <v>12.3</v>
      </c>
      <c r="L16" s="247">
        <f t="shared" si="13"/>
        <v>10.8</v>
      </c>
      <c r="M16" s="258">
        <v>128057352</v>
      </c>
      <c r="N16" s="258">
        <v>16803444</v>
      </c>
      <c r="O16" s="258">
        <v>81031800</v>
      </c>
      <c r="P16" s="258">
        <v>29245685</v>
      </c>
      <c r="Q16" s="259">
        <f>P16-R16</f>
        <v>15173475</v>
      </c>
      <c r="R16" s="258">
        <v>14072210</v>
      </c>
      <c r="S16" s="249">
        <f t="shared" si="14"/>
        <v>13.222632327467485</v>
      </c>
      <c r="T16" s="246">
        <f t="shared" si="15"/>
        <v>63.76393424067588</v>
      </c>
      <c r="U16" s="2252">
        <f t="shared" si="16"/>
        <v>23.01343343185664</v>
      </c>
      <c r="V16" s="246">
        <f t="shared" si="17"/>
        <v>11.940009503707673</v>
      </c>
      <c r="W16" s="247">
        <f t="shared" si="18"/>
        <v>11.073423928148967</v>
      </c>
      <c r="X16" s="293">
        <f>SUM(C16:E16)</f>
        <v>5556205</v>
      </c>
      <c r="Y16" s="293">
        <f t="shared" si="19"/>
        <v>127080929</v>
      </c>
      <c r="Z16" s="255"/>
      <c r="AA16" s="250">
        <f>SUM(H16:J16)</f>
        <v>100.1</v>
      </c>
      <c r="AB16" s="251">
        <f>SUM(S16:U16)</f>
        <v>100</v>
      </c>
      <c r="AC16" s="225"/>
      <c r="AD16" s="252">
        <v>10</v>
      </c>
      <c r="AE16" s="49">
        <f t="shared" ref="AE16:AG17" si="20">+C16</f>
        <v>759277</v>
      </c>
      <c r="AF16" s="49">
        <f t="shared" si="20"/>
        <v>3515442</v>
      </c>
      <c r="AG16" s="49">
        <f t="shared" si="20"/>
        <v>1281486</v>
      </c>
      <c r="AH16" s="252">
        <v>10</v>
      </c>
      <c r="AI16" s="246">
        <f t="shared" si="6"/>
        <v>13.7</v>
      </c>
      <c r="AJ16" s="246">
        <f t="shared" si="7"/>
        <v>63.3</v>
      </c>
      <c r="AK16" s="246">
        <f t="shared" si="8"/>
        <v>23.1</v>
      </c>
      <c r="AL16" s="251"/>
      <c r="AM16" s="225"/>
    </row>
    <row r="17" spans="1:39">
      <c r="A17" s="2255" t="s">
        <v>334</v>
      </c>
      <c r="B17" s="2723">
        <v>5534800</v>
      </c>
      <c r="C17" s="289">
        <v>710647</v>
      </c>
      <c r="D17" s="289">
        <v>3322644</v>
      </c>
      <c r="E17" s="289">
        <v>1501509</v>
      </c>
      <c r="F17" s="312">
        <f>E17-G17</f>
        <v>796738</v>
      </c>
      <c r="G17" s="2724">
        <v>704771</v>
      </c>
      <c r="H17" s="803">
        <f t="shared" si="9"/>
        <v>12.8</v>
      </c>
      <c r="I17" s="804">
        <f t="shared" si="10"/>
        <v>60</v>
      </c>
      <c r="J17" s="804">
        <f t="shared" si="11"/>
        <v>27.1</v>
      </c>
      <c r="K17" s="804">
        <f t="shared" si="12"/>
        <v>14.4</v>
      </c>
      <c r="L17" s="805">
        <f t="shared" si="13"/>
        <v>12.7</v>
      </c>
      <c r="M17" s="289">
        <v>127094745</v>
      </c>
      <c r="N17" s="289">
        <v>15886810</v>
      </c>
      <c r="O17" s="289">
        <v>76288736</v>
      </c>
      <c r="P17" s="289">
        <v>33465441</v>
      </c>
      <c r="Q17" s="312">
        <f>P17-R17</f>
        <v>17339678</v>
      </c>
      <c r="R17" s="289">
        <v>16125763</v>
      </c>
      <c r="S17" s="803">
        <f t="shared" si="14"/>
        <v>12.64460776641304</v>
      </c>
      <c r="T17" s="804">
        <f t="shared" si="15"/>
        <v>60.719624878464217</v>
      </c>
      <c r="U17" s="804">
        <f t="shared" si="16"/>
        <v>26.635767355122734</v>
      </c>
      <c r="V17" s="804">
        <f t="shared" si="17"/>
        <v>13.800972448584792</v>
      </c>
      <c r="W17" s="805">
        <f t="shared" si="18"/>
        <v>12.834794906537944</v>
      </c>
      <c r="X17" s="293">
        <f t="shared" si="0"/>
        <v>5534800</v>
      </c>
      <c r="Y17" s="293">
        <f t="shared" si="19"/>
        <v>125640987</v>
      </c>
      <c r="AA17" s="250">
        <f>SUM(H17:J17)</f>
        <v>99.9</v>
      </c>
      <c r="AB17" s="251">
        <f>SUM(S17:U17)</f>
        <v>100</v>
      </c>
      <c r="AD17" s="261">
        <v>15</v>
      </c>
      <c r="AE17" s="49">
        <f t="shared" si="20"/>
        <v>710647</v>
      </c>
      <c r="AF17" s="49">
        <f t="shared" si="20"/>
        <v>3322644</v>
      </c>
      <c r="AG17" s="49">
        <f t="shared" si="20"/>
        <v>1501509</v>
      </c>
      <c r="AH17" s="261">
        <v>15</v>
      </c>
      <c r="AI17" s="246">
        <f t="shared" ref="AI17:AK18" si="21">+H17</f>
        <v>12.8</v>
      </c>
      <c r="AJ17" s="246">
        <f t="shared" si="21"/>
        <v>60</v>
      </c>
      <c r="AK17" s="246">
        <f t="shared" si="21"/>
        <v>27.1</v>
      </c>
      <c r="AL17" s="225"/>
      <c r="AM17" s="225"/>
    </row>
    <row r="18" spans="1:39">
      <c r="A18" s="800" t="s">
        <v>395</v>
      </c>
      <c r="B18" s="801">
        <f>'21_3地域年齢別2020'!F167</f>
        <v>5465002</v>
      </c>
      <c r="C18" s="326">
        <f>'21_3地域年齢別2020'!AB167</f>
        <v>666511</v>
      </c>
      <c r="D18" s="326">
        <f>'21_3地域年齢別2020'!AC167</f>
        <v>3197092</v>
      </c>
      <c r="E18" s="326">
        <f>'21_3地域年齢別2020'!AD167</f>
        <v>1601399</v>
      </c>
      <c r="F18" s="802">
        <f>E18-G18</f>
        <v>770758</v>
      </c>
      <c r="G18" s="473">
        <f>'21_3地域年齢別2020'!AE167</f>
        <v>830641</v>
      </c>
      <c r="H18" s="803">
        <f>ROUND(+C18/$X18*100,1)</f>
        <v>12.2</v>
      </c>
      <c r="I18" s="804">
        <f>ROUND(+D18/$X18*100,1)</f>
        <v>58.5</v>
      </c>
      <c r="J18" s="804">
        <f>ROUND(+E18/$X18*100,1)</f>
        <v>29.3</v>
      </c>
      <c r="K18" s="804">
        <f>ROUND(+F18/$X18*100,1)</f>
        <v>14.1</v>
      </c>
      <c r="L18" s="805">
        <f>ROUND(+G18/$X18*100,1)</f>
        <v>15.2</v>
      </c>
      <c r="M18" s="326">
        <v>126167000</v>
      </c>
      <c r="N18" s="326">
        <v>15210000</v>
      </c>
      <c r="O18" s="326">
        <v>75072000</v>
      </c>
      <c r="P18" s="326">
        <v>35885000</v>
      </c>
      <c r="Q18" s="802">
        <f>P18-R18</f>
        <v>17395000</v>
      </c>
      <c r="R18" s="802">
        <v>18490000</v>
      </c>
      <c r="S18" s="803">
        <f>+N18/$Y18*100</f>
        <v>12.055450315851212</v>
      </c>
      <c r="T18" s="804">
        <f>+O18/$Y18*100</f>
        <v>59.502088501747686</v>
      </c>
      <c r="U18" s="804">
        <f>+P18/$Y18*100</f>
        <v>28.442461182401104</v>
      </c>
      <c r="V18" s="804">
        <f>+Q18/$Y18*100</f>
        <v>13.787281935846933</v>
      </c>
      <c r="W18" s="805">
        <f>+R18/$Y18*100</f>
        <v>14.655179246554169</v>
      </c>
      <c r="X18" s="293">
        <f>SUM(C18:E18)</f>
        <v>5465002</v>
      </c>
      <c r="Y18" s="293">
        <f>SUM(N18:P18)</f>
        <v>126167000</v>
      </c>
      <c r="AA18" s="250">
        <f>SUM(H18:J18)</f>
        <v>100</v>
      </c>
      <c r="AB18" s="251">
        <f>SUM(S18:U18)</f>
        <v>100</v>
      </c>
      <c r="AD18" s="261">
        <v>20</v>
      </c>
      <c r="AE18" s="49">
        <f>+C18</f>
        <v>666511</v>
      </c>
      <c r="AF18" s="49">
        <f>+D18</f>
        <v>3197092</v>
      </c>
      <c r="AG18" s="49">
        <f>+E18</f>
        <v>1601399</v>
      </c>
      <c r="AH18" s="261">
        <v>20</v>
      </c>
      <c r="AI18" s="246">
        <f t="shared" si="21"/>
        <v>12.2</v>
      </c>
      <c r="AJ18" s="246">
        <f t="shared" si="21"/>
        <v>58.5</v>
      </c>
      <c r="AK18" s="246">
        <f t="shared" si="21"/>
        <v>29.3</v>
      </c>
      <c r="AL18" s="225"/>
      <c r="AM18" s="225"/>
    </row>
    <row r="19" spans="1:39">
      <c r="A19" s="218"/>
      <c r="B19" s="260" t="s">
        <v>1598</v>
      </c>
      <c r="C19" s="218"/>
      <c r="D19" s="218"/>
      <c r="E19" s="218"/>
      <c r="F19" s="218"/>
      <c r="G19" s="218"/>
      <c r="H19" s="218"/>
      <c r="I19" s="218"/>
      <c r="J19" s="218"/>
      <c r="K19" s="311" t="s">
        <v>347</v>
      </c>
      <c r="L19" s="218" t="s">
        <v>348</v>
      </c>
      <c r="M19" s="218"/>
      <c r="N19" s="218"/>
      <c r="O19" s="218"/>
      <c r="P19" s="218"/>
      <c r="Q19" s="218"/>
      <c r="R19" s="218"/>
      <c r="S19" s="218"/>
      <c r="T19" s="218"/>
      <c r="U19" s="218"/>
      <c r="V19" s="311" t="s">
        <v>347</v>
      </c>
      <c r="W19" s="218" t="s">
        <v>348</v>
      </c>
      <c r="X19" s="218"/>
      <c r="Y19" s="218"/>
      <c r="AD19" s="226" t="s">
        <v>333</v>
      </c>
    </row>
    <row r="20" spans="1:39" ht="11.25" customHeight="1">
      <c r="A20" s="218"/>
      <c r="B20" s="218" t="s">
        <v>760</v>
      </c>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AD20" s="226" t="s">
        <v>333</v>
      </c>
    </row>
    <row r="40" spans="2:30">
      <c r="AD40" s="225"/>
    </row>
    <row r="41" spans="2:30">
      <c r="AD41" s="225"/>
    </row>
    <row r="42" spans="2:30">
      <c r="AD42" s="225"/>
    </row>
    <row r="43" spans="2:30">
      <c r="AD43" s="225"/>
    </row>
    <row r="44" spans="2:30">
      <c r="AD44" s="225"/>
    </row>
    <row r="45" spans="2:30">
      <c r="AD45" s="225"/>
    </row>
    <row r="46" spans="2:30">
      <c r="AD46" s="225"/>
    </row>
    <row r="47" spans="2:30">
      <c r="B47" s="261"/>
      <c r="C47" s="49"/>
      <c r="D47" s="49"/>
      <c r="E47" s="49"/>
      <c r="AD47" s="225"/>
    </row>
    <row r="48" spans="2:30">
      <c r="B48" s="261"/>
      <c r="C48" s="49"/>
      <c r="D48" s="49"/>
      <c r="E48" s="49"/>
      <c r="AD48" s="225"/>
    </row>
    <row r="49" spans="2:30">
      <c r="B49" s="261"/>
      <c r="C49" s="49"/>
      <c r="D49" s="49"/>
      <c r="E49" s="49"/>
      <c r="AD49" s="225"/>
    </row>
    <row r="50" spans="2:30">
      <c r="AD50" s="225"/>
    </row>
  </sheetData>
  <mergeCells count="19">
    <mergeCell ref="S2:W2"/>
    <mergeCell ref="T3:T4"/>
    <mergeCell ref="B3:B4"/>
    <mergeCell ref="C3:C4"/>
    <mergeCell ref="D3:D4"/>
    <mergeCell ref="U3:U4"/>
    <mergeCell ref="O3:O4"/>
    <mergeCell ref="H3:H4"/>
    <mergeCell ref="I3:I4"/>
    <mergeCell ref="J3:J4"/>
    <mergeCell ref="S3:S4"/>
    <mergeCell ref="P3:P4"/>
    <mergeCell ref="E3:E4"/>
    <mergeCell ref="M3:M4"/>
    <mergeCell ref="N3:N4"/>
    <mergeCell ref="A2:A4"/>
    <mergeCell ref="B2:G2"/>
    <mergeCell ref="H2:L2"/>
    <mergeCell ref="M2:R2"/>
  </mergeCells>
  <phoneticPr fontId="2"/>
  <printOptions horizontalCentered="1"/>
  <pageMargins left="0.39370078740157483" right="0" top="0.39370078740157483" bottom="0.39370078740157483" header="0.19685039370078741" footer="0.19685039370078741"/>
  <pageSetup paperSize="9" orientation="portrait" blackAndWhite="1" r:id="rId1"/>
  <headerFooter alignWithMargins="0">
    <oddHeader>&amp;R&amp;8&amp;F　&amp;A　&amp;D</oddHeader>
    <oddFooter>&amp;C&amp;8&amp;P/&amp;N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C034-9232-41AD-B5F6-9A76F4DEB8E6}">
  <sheetPr>
    <tabColor theme="9" tint="0.79998168889431442"/>
  </sheetPr>
  <dimension ref="A1:BQ57"/>
  <sheetViews>
    <sheetView workbookViewId="0">
      <pane xSplit="2" ySplit="4" topLeftCell="BE5" activePane="bottomRight" state="frozen"/>
      <selection pane="topRight" activeCell="C1" sqref="C1"/>
      <selection pane="bottomLeft" activeCell="A5" sqref="A5"/>
      <selection pane="bottomRight" activeCell="BU19" sqref="BU19"/>
    </sheetView>
  </sheetViews>
  <sheetFormatPr defaultRowHeight="12"/>
  <cols>
    <col min="1" max="1" width="3.5" style="920" customWidth="1"/>
    <col min="2" max="2" width="7.5" style="920" bestFit="1" customWidth="1"/>
    <col min="3" max="17" width="10.625" style="920" customWidth="1"/>
    <col min="18" max="58" width="9.625" style="920" customWidth="1"/>
    <col min="59" max="63" width="10.125" style="920" bestFit="1" customWidth="1"/>
    <col min="64" max="65" width="10.125" style="920" hidden="1" customWidth="1"/>
    <col min="66" max="66" width="10.25" style="920" hidden="1" customWidth="1"/>
    <col min="67" max="67" width="10.125" style="920" hidden="1" customWidth="1"/>
    <col min="68" max="68" width="10.125" style="920" customWidth="1"/>
    <col min="69" max="69" width="9.25" style="920" bestFit="1" customWidth="1"/>
    <col min="70" max="268" width="8.75" style="920"/>
    <col min="269" max="269" width="3.5" style="920" customWidth="1"/>
    <col min="270" max="270" width="7.5" style="920" bestFit="1" customWidth="1"/>
    <col min="271" max="290" width="0" style="920" hidden="1" customWidth="1"/>
    <col min="291" max="311" width="9.625" style="920" customWidth="1"/>
    <col min="312" max="524" width="8.75" style="920"/>
    <col min="525" max="525" width="3.5" style="920" customWidth="1"/>
    <col min="526" max="526" width="7.5" style="920" bestFit="1" customWidth="1"/>
    <col min="527" max="546" width="0" style="920" hidden="1" customWidth="1"/>
    <col min="547" max="567" width="9.625" style="920" customWidth="1"/>
    <col min="568" max="780" width="8.75" style="920"/>
    <col min="781" max="781" width="3.5" style="920" customWidth="1"/>
    <col min="782" max="782" width="7.5" style="920" bestFit="1" customWidth="1"/>
    <col min="783" max="802" width="0" style="920" hidden="1" customWidth="1"/>
    <col min="803" max="823" width="9.625" style="920" customWidth="1"/>
    <col min="824" max="1036" width="8.75" style="920"/>
    <col min="1037" max="1037" width="3.5" style="920" customWidth="1"/>
    <col min="1038" max="1038" width="7.5" style="920" bestFit="1" customWidth="1"/>
    <col min="1039" max="1058" width="0" style="920" hidden="1" customWidth="1"/>
    <col min="1059" max="1079" width="9.625" style="920" customWidth="1"/>
    <col min="1080" max="1292" width="8.75" style="920"/>
    <col min="1293" max="1293" width="3.5" style="920" customWidth="1"/>
    <col min="1294" max="1294" width="7.5" style="920" bestFit="1" customWidth="1"/>
    <col min="1295" max="1314" width="0" style="920" hidden="1" customWidth="1"/>
    <col min="1315" max="1335" width="9.625" style="920" customWidth="1"/>
    <col min="1336" max="1548" width="8.75" style="920"/>
    <col min="1549" max="1549" width="3.5" style="920" customWidth="1"/>
    <col min="1550" max="1550" width="7.5" style="920" bestFit="1" customWidth="1"/>
    <col min="1551" max="1570" width="0" style="920" hidden="1" customWidth="1"/>
    <col min="1571" max="1591" width="9.625" style="920" customWidth="1"/>
    <col min="1592" max="1804" width="8.75" style="920"/>
    <col min="1805" max="1805" width="3.5" style="920" customWidth="1"/>
    <col min="1806" max="1806" width="7.5" style="920" bestFit="1" customWidth="1"/>
    <col min="1807" max="1826" width="0" style="920" hidden="1" customWidth="1"/>
    <col min="1827" max="1847" width="9.625" style="920" customWidth="1"/>
    <col min="1848" max="2060" width="8.75" style="920"/>
    <col min="2061" max="2061" width="3.5" style="920" customWidth="1"/>
    <col min="2062" max="2062" width="7.5" style="920" bestFit="1" customWidth="1"/>
    <col min="2063" max="2082" width="0" style="920" hidden="1" customWidth="1"/>
    <col min="2083" max="2103" width="9.625" style="920" customWidth="1"/>
    <col min="2104" max="2316" width="8.75" style="920"/>
    <col min="2317" max="2317" width="3.5" style="920" customWidth="1"/>
    <col min="2318" max="2318" width="7.5" style="920" bestFit="1" customWidth="1"/>
    <col min="2319" max="2338" width="0" style="920" hidden="1" customWidth="1"/>
    <col min="2339" max="2359" width="9.625" style="920" customWidth="1"/>
    <col min="2360" max="2572" width="8.75" style="920"/>
    <col min="2573" max="2573" width="3.5" style="920" customWidth="1"/>
    <col min="2574" max="2574" width="7.5" style="920" bestFit="1" customWidth="1"/>
    <col min="2575" max="2594" width="0" style="920" hidden="1" customWidth="1"/>
    <col min="2595" max="2615" width="9.625" style="920" customWidth="1"/>
    <col min="2616" max="2828" width="8.75" style="920"/>
    <col min="2829" max="2829" width="3.5" style="920" customWidth="1"/>
    <col min="2830" max="2830" width="7.5" style="920" bestFit="1" customWidth="1"/>
    <col min="2831" max="2850" width="0" style="920" hidden="1" customWidth="1"/>
    <col min="2851" max="2871" width="9.625" style="920" customWidth="1"/>
    <col min="2872" max="3084" width="8.75" style="920"/>
    <col min="3085" max="3085" width="3.5" style="920" customWidth="1"/>
    <col min="3086" max="3086" width="7.5" style="920" bestFit="1" customWidth="1"/>
    <col min="3087" max="3106" width="0" style="920" hidden="1" customWidth="1"/>
    <col min="3107" max="3127" width="9.625" style="920" customWidth="1"/>
    <col min="3128" max="3340" width="8.75" style="920"/>
    <col min="3341" max="3341" width="3.5" style="920" customWidth="1"/>
    <col min="3342" max="3342" width="7.5" style="920" bestFit="1" customWidth="1"/>
    <col min="3343" max="3362" width="0" style="920" hidden="1" customWidth="1"/>
    <col min="3363" max="3383" width="9.625" style="920" customWidth="1"/>
    <col min="3384" max="3596" width="8.75" style="920"/>
    <col min="3597" max="3597" width="3.5" style="920" customWidth="1"/>
    <col min="3598" max="3598" width="7.5" style="920" bestFit="1" customWidth="1"/>
    <col min="3599" max="3618" width="0" style="920" hidden="1" customWidth="1"/>
    <col min="3619" max="3639" width="9.625" style="920" customWidth="1"/>
    <col min="3640" max="3852" width="8.75" style="920"/>
    <col min="3853" max="3853" width="3.5" style="920" customWidth="1"/>
    <col min="3854" max="3854" width="7.5" style="920" bestFit="1" customWidth="1"/>
    <col min="3855" max="3874" width="0" style="920" hidden="1" customWidth="1"/>
    <col min="3875" max="3895" width="9.625" style="920" customWidth="1"/>
    <col min="3896" max="4108" width="8.75" style="920"/>
    <col min="4109" max="4109" width="3.5" style="920" customWidth="1"/>
    <col min="4110" max="4110" width="7.5" style="920" bestFit="1" customWidth="1"/>
    <col min="4111" max="4130" width="0" style="920" hidden="1" customWidth="1"/>
    <col min="4131" max="4151" width="9.625" style="920" customWidth="1"/>
    <col min="4152" max="4364" width="8.75" style="920"/>
    <col min="4365" max="4365" width="3.5" style="920" customWidth="1"/>
    <col min="4366" max="4366" width="7.5" style="920" bestFit="1" customWidth="1"/>
    <col min="4367" max="4386" width="0" style="920" hidden="1" customWidth="1"/>
    <col min="4387" max="4407" width="9.625" style="920" customWidth="1"/>
    <col min="4408" max="4620" width="8.75" style="920"/>
    <col min="4621" max="4621" width="3.5" style="920" customWidth="1"/>
    <col min="4622" max="4622" width="7.5" style="920" bestFit="1" customWidth="1"/>
    <col min="4623" max="4642" width="0" style="920" hidden="1" customWidth="1"/>
    <col min="4643" max="4663" width="9.625" style="920" customWidth="1"/>
    <col min="4664" max="4876" width="8.75" style="920"/>
    <col min="4877" max="4877" width="3.5" style="920" customWidth="1"/>
    <col min="4878" max="4878" width="7.5" style="920" bestFit="1" customWidth="1"/>
    <col min="4879" max="4898" width="0" style="920" hidden="1" customWidth="1"/>
    <col min="4899" max="4919" width="9.625" style="920" customWidth="1"/>
    <col min="4920" max="5132" width="8.75" style="920"/>
    <col min="5133" max="5133" width="3.5" style="920" customWidth="1"/>
    <col min="5134" max="5134" width="7.5" style="920" bestFit="1" customWidth="1"/>
    <col min="5135" max="5154" width="0" style="920" hidden="1" customWidth="1"/>
    <col min="5155" max="5175" width="9.625" style="920" customWidth="1"/>
    <col min="5176" max="5388" width="8.75" style="920"/>
    <col min="5389" max="5389" width="3.5" style="920" customWidth="1"/>
    <col min="5390" max="5390" width="7.5" style="920" bestFit="1" customWidth="1"/>
    <col min="5391" max="5410" width="0" style="920" hidden="1" customWidth="1"/>
    <col min="5411" max="5431" width="9.625" style="920" customWidth="1"/>
    <col min="5432" max="5644" width="8.75" style="920"/>
    <col min="5645" max="5645" width="3.5" style="920" customWidth="1"/>
    <col min="5646" max="5646" width="7.5" style="920" bestFit="1" customWidth="1"/>
    <col min="5647" max="5666" width="0" style="920" hidden="1" customWidth="1"/>
    <col min="5667" max="5687" width="9.625" style="920" customWidth="1"/>
    <col min="5688" max="5900" width="8.75" style="920"/>
    <col min="5901" max="5901" width="3.5" style="920" customWidth="1"/>
    <col min="5902" max="5902" width="7.5" style="920" bestFit="1" customWidth="1"/>
    <col min="5903" max="5922" width="0" style="920" hidden="1" customWidth="1"/>
    <col min="5923" max="5943" width="9.625" style="920" customWidth="1"/>
    <col min="5944" max="6156" width="8.75" style="920"/>
    <col min="6157" max="6157" width="3.5" style="920" customWidth="1"/>
    <col min="6158" max="6158" width="7.5" style="920" bestFit="1" customWidth="1"/>
    <col min="6159" max="6178" width="0" style="920" hidden="1" customWidth="1"/>
    <col min="6179" max="6199" width="9.625" style="920" customWidth="1"/>
    <col min="6200" max="6412" width="8.75" style="920"/>
    <col min="6413" max="6413" width="3.5" style="920" customWidth="1"/>
    <col min="6414" max="6414" width="7.5" style="920" bestFit="1" customWidth="1"/>
    <col min="6415" max="6434" width="0" style="920" hidden="1" customWidth="1"/>
    <col min="6435" max="6455" width="9.625" style="920" customWidth="1"/>
    <col min="6456" max="6668" width="8.75" style="920"/>
    <col min="6669" max="6669" width="3.5" style="920" customWidth="1"/>
    <col min="6670" max="6670" width="7.5" style="920" bestFit="1" customWidth="1"/>
    <col min="6671" max="6690" width="0" style="920" hidden="1" customWidth="1"/>
    <col min="6691" max="6711" width="9.625" style="920" customWidth="1"/>
    <col min="6712" max="6924" width="8.75" style="920"/>
    <col min="6925" max="6925" width="3.5" style="920" customWidth="1"/>
    <col min="6926" max="6926" width="7.5" style="920" bestFit="1" customWidth="1"/>
    <col min="6927" max="6946" width="0" style="920" hidden="1" customWidth="1"/>
    <col min="6947" max="6967" width="9.625" style="920" customWidth="1"/>
    <col min="6968" max="7180" width="8.75" style="920"/>
    <col min="7181" max="7181" width="3.5" style="920" customWidth="1"/>
    <col min="7182" max="7182" width="7.5" style="920" bestFit="1" customWidth="1"/>
    <col min="7183" max="7202" width="0" style="920" hidden="1" customWidth="1"/>
    <col min="7203" max="7223" width="9.625" style="920" customWidth="1"/>
    <col min="7224" max="7436" width="8.75" style="920"/>
    <col min="7437" max="7437" width="3.5" style="920" customWidth="1"/>
    <col min="7438" max="7438" width="7.5" style="920" bestFit="1" customWidth="1"/>
    <col min="7439" max="7458" width="0" style="920" hidden="1" customWidth="1"/>
    <col min="7459" max="7479" width="9.625" style="920" customWidth="1"/>
    <col min="7480" max="7692" width="8.75" style="920"/>
    <col min="7693" max="7693" width="3.5" style="920" customWidth="1"/>
    <col min="7694" max="7694" width="7.5" style="920" bestFit="1" customWidth="1"/>
    <col min="7695" max="7714" width="0" style="920" hidden="1" customWidth="1"/>
    <col min="7715" max="7735" width="9.625" style="920" customWidth="1"/>
    <col min="7736" max="7948" width="8.75" style="920"/>
    <col min="7949" max="7949" width="3.5" style="920" customWidth="1"/>
    <col min="7950" max="7950" width="7.5" style="920" bestFit="1" customWidth="1"/>
    <col min="7951" max="7970" width="0" style="920" hidden="1" customWidth="1"/>
    <col min="7971" max="7991" width="9.625" style="920" customWidth="1"/>
    <col min="7992" max="8204" width="8.75" style="920"/>
    <col min="8205" max="8205" width="3.5" style="920" customWidth="1"/>
    <col min="8206" max="8206" width="7.5" style="920" bestFit="1" customWidth="1"/>
    <col min="8207" max="8226" width="0" style="920" hidden="1" customWidth="1"/>
    <col min="8227" max="8247" width="9.625" style="920" customWidth="1"/>
    <col min="8248" max="8460" width="8.75" style="920"/>
    <col min="8461" max="8461" width="3.5" style="920" customWidth="1"/>
    <col min="8462" max="8462" width="7.5" style="920" bestFit="1" customWidth="1"/>
    <col min="8463" max="8482" width="0" style="920" hidden="1" customWidth="1"/>
    <col min="8483" max="8503" width="9.625" style="920" customWidth="1"/>
    <col min="8504" max="8716" width="8.75" style="920"/>
    <col min="8717" max="8717" width="3.5" style="920" customWidth="1"/>
    <col min="8718" max="8718" width="7.5" style="920" bestFit="1" customWidth="1"/>
    <col min="8719" max="8738" width="0" style="920" hidden="1" customWidth="1"/>
    <col min="8739" max="8759" width="9.625" style="920" customWidth="1"/>
    <col min="8760" max="8972" width="8.75" style="920"/>
    <col min="8973" max="8973" width="3.5" style="920" customWidth="1"/>
    <col min="8974" max="8974" width="7.5" style="920" bestFit="1" customWidth="1"/>
    <col min="8975" max="8994" width="0" style="920" hidden="1" customWidth="1"/>
    <col min="8995" max="9015" width="9.625" style="920" customWidth="1"/>
    <col min="9016" max="9228" width="8.75" style="920"/>
    <col min="9229" max="9229" width="3.5" style="920" customWidth="1"/>
    <col min="9230" max="9230" width="7.5" style="920" bestFit="1" customWidth="1"/>
    <col min="9231" max="9250" width="0" style="920" hidden="1" customWidth="1"/>
    <col min="9251" max="9271" width="9.625" style="920" customWidth="1"/>
    <col min="9272" max="9484" width="8.75" style="920"/>
    <col min="9485" max="9485" width="3.5" style="920" customWidth="1"/>
    <col min="9486" max="9486" width="7.5" style="920" bestFit="1" customWidth="1"/>
    <col min="9487" max="9506" width="0" style="920" hidden="1" customWidth="1"/>
    <col min="9507" max="9527" width="9.625" style="920" customWidth="1"/>
    <col min="9528" max="9740" width="8.75" style="920"/>
    <col min="9741" max="9741" width="3.5" style="920" customWidth="1"/>
    <col min="9742" max="9742" width="7.5" style="920" bestFit="1" customWidth="1"/>
    <col min="9743" max="9762" width="0" style="920" hidden="1" customWidth="1"/>
    <col min="9763" max="9783" width="9.625" style="920" customWidth="1"/>
    <col min="9784" max="9996" width="8.75" style="920"/>
    <col min="9997" max="9997" width="3.5" style="920" customWidth="1"/>
    <col min="9998" max="9998" width="7.5" style="920" bestFit="1" customWidth="1"/>
    <col min="9999" max="10018" width="0" style="920" hidden="1" customWidth="1"/>
    <col min="10019" max="10039" width="9.625" style="920" customWidth="1"/>
    <col min="10040" max="10252" width="8.75" style="920"/>
    <col min="10253" max="10253" width="3.5" style="920" customWidth="1"/>
    <col min="10254" max="10254" width="7.5" style="920" bestFit="1" customWidth="1"/>
    <col min="10255" max="10274" width="0" style="920" hidden="1" customWidth="1"/>
    <col min="10275" max="10295" width="9.625" style="920" customWidth="1"/>
    <col min="10296" max="10508" width="8.75" style="920"/>
    <col min="10509" max="10509" width="3.5" style="920" customWidth="1"/>
    <col min="10510" max="10510" width="7.5" style="920" bestFit="1" customWidth="1"/>
    <col min="10511" max="10530" width="0" style="920" hidden="1" customWidth="1"/>
    <col min="10531" max="10551" width="9.625" style="920" customWidth="1"/>
    <col min="10552" max="10764" width="8.75" style="920"/>
    <col min="10765" max="10765" width="3.5" style="920" customWidth="1"/>
    <col min="10766" max="10766" width="7.5" style="920" bestFit="1" customWidth="1"/>
    <col min="10767" max="10786" width="0" style="920" hidden="1" customWidth="1"/>
    <col min="10787" max="10807" width="9.625" style="920" customWidth="1"/>
    <col min="10808" max="11020" width="8.75" style="920"/>
    <col min="11021" max="11021" width="3.5" style="920" customWidth="1"/>
    <col min="11022" max="11022" width="7.5" style="920" bestFit="1" customWidth="1"/>
    <col min="11023" max="11042" width="0" style="920" hidden="1" customWidth="1"/>
    <col min="11043" max="11063" width="9.625" style="920" customWidth="1"/>
    <col min="11064" max="11276" width="8.75" style="920"/>
    <col min="11277" max="11277" width="3.5" style="920" customWidth="1"/>
    <col min="11278" max="11278" width="7.5" style="920" bestFit="1" customWidth="1"/>
    <col min="11279" max="11298" width="0" style="920" hidden="1" customWidth="1"/>
    <col min="11299" max="11319" width="9.625" style="920" customWidth="1"/>
    <col min="11320" max="11532" width="8.75" style="920"/>
    <col min="11533" max="11533" width="3.5" style="920" customWidth="1"/>
    <col min="11534" max="11534" width="7.5" style="920" bestFit="1" customWidth="1"/>
    <col min="11535" max="11554" width="0" style="920" hidden="1" customWidth="1"/>
    <col min="11555" max="11575" width="9.625" style="920" customWidth="1"/>
    <col min="11576" max="11788" width="8.75" style="920"/>
    <col min="11789" max="11789" width="3.5" style="920" customWidth="1"/>
    <col min="11790" max="11790" width="7.5" style="920" bestFit="1" customWidth="1"/>
    <col min="11791" max="11810" width="0" style="920" hidden="1" customWidth="1"/>
    <col min="11811" max="11831" width="9.625" style="920" customWidth="1"/>
    <col min="11832" max="12044" width="8.75" style="920"/>
    <col min="12045" max="12045" width="3.5" style="920" customWidth="1"/>
    <col min="12046" max="12046" width="7.5" style="920" bestFit="1" customWidth="1"/>
    <col min="12047" max="12066" width="0" style="920" hidden="1" customWidth="1"/>
    <col min="12067" max="12087" width="9.625" style="920" customWidth="1"/>
    <col min="12088" max="12300" width="8.75" style="920"/>
    <col min="12301" max="12301" width="3.5" style="920" customWidth="1"/>
    <col min="12302" max="12302" width="7.5" style="920" bestFit="1" customWidth="1"/>
    <col min="12303" max="12322" width="0" style="920" hidden="1" customWidth="1"/>
    <col min="12323" max="12343" width="9.625" style="920" customWidth="1"/>
    <col min="12344" max="12556" width="8.75" style="920"/>
    <col min="12557" max="12557" width="3.5" style="920" customWidth="1"/>
    <col min="12558" max="12558" width="7.5" style="920" bestFit="1" customWidth="1"/>
    <col min="12559" max="12578" width="0" style="920" hidden="1" customWidth="1"/>
    <col min="12579" max="12599" width="9.625" style="920" customWidth="1"/>
    <col min="12600" max="12812" width="8.75" style="920"/>
    <col min="12813" max="12813" width="3.5" style="920" customWidth="1"/>
    <col min="12814" max="12814" width="7.5" style="920" bestFit="1" customWidth="1"/>
    <col min="12815" max="12834" width="0" style="920" hidden="1" customWidth="1"/>
    <col min="12835" max="12855" width="9.625" style="920" customWidth="1"/>
    <col min="12856" max="13068" width="8.75" style="920"/>
    <col min="13069" max="13069" width="3.5" style="920" customWidth="1"/>
    <col min="13070" max="13070" width="7.5" style="920" bestFit="1" customWidth="1"/>
    <col min="13071" max="13090" width="0" style="920" hidden="1" customWidth="1"/>
    <col min="13091" max="13111" width="9.625" style="920" customWidth="1"/>
    <col min="13112" max="13324" width="8.75" style="920"/>
    <col min="13325" max="13325" width="3.5" style="920" customWidth="1"/>
    <col min="13326" max="13326" width="7.5" style="920" bestFit="1" customWidth="1"/>
    <col min="13327" max="13346" width="0" style="920" hidden="1" customWidth="1"/>
    <col min="13347" max="13367" width="9.625" style="920" customWidth="1"/>
    <col min="13368" max="13580" width="8.75" style="920"/>
    <col min="13581" max="13581" width="3.5" style="920" customWidth="1"/>
    <col min="13582" max="13582" width="7.5" style="920" bestFit="1" customWidth="1"/>
    <col min="13583" max="13602" width="0" style="920" hidden="1" customWidth="1"/>
    <col min="13603" max="13623" width="9.625" style="920" customWidth="1"/>
    <col min="13624" max="13836" width="8.75" style="920"/>
    <col min="13837" max="13837" width="3.5" style="920" customWidth="1"/>
    <col min="13838" max="13838" width="7.5" style="920" bestFit="1" customWidth="1"/>
    <col min="13839" max="13858" width="0" style="920" hidden="1" customWidth="1"/>
    <col min="13859" max="13879" width="9.625" style="920" customWidth="1"/>
    <col min="13880" max="14092" width="8.75" style="920"/>
    <col min="14093" max="14093" width="3.5" style="920" customWidth="1"/>
    <col min="14094" max="14094" width="7.5" style="920" bestFit="1" customWidth="1"/>
    <col min="14095" max="14114" width="0" style="920" hidden="1" customWidth="1"/>
    <col min="14115" max="14135" width="9.625" style="920" customWidth="1"/>
    <col min="14136" max="14348" width="8.75" style="920"/>
    <col min="14349" max="14349" width="3.5" style="920" customWidth="1"/>
    <col min="14350" max="14350" width="7.5" style="920" bestFit="1" customWidth="1"/>
    <col min="14351" max="14370" width="0" style="920" hidden="1" customWidth="1"/>
    <col min="14371" max="14391" width="9.625" style="920" customWidth="1"/>
    <col min="14392" max="14604" width="8.75" style="920"/>
    <col min="14605" max="14605" width="3.5" style="920" customWidth="1"/>
    <col min="14606" max="14606" width="7.5" style="920" bestFit="1" customWidth="1"/>
    <col min="14607" max="14626" width="0" style="920" hidden="1" customWidth="1"/>
    <col min="14627" max="14647" width="9.625" style="920" customWidth="1"/>
    <col min="14648" max="14860" width="8.75" style="920"/>
    <col min="14861" max="14861" width="3.5" style="920" customWidth="1"/>
    <col min="14862" max="14862" width="7.5" style="920" bestFit="1" customWidth="1"/>
    <col min="14863" max="14882" width="0" style="920" hidden="1" customWidth="1"/>
    <col min="14883" max="14903" width="9.625" style="920" customWidth="1"/>
    <col min="14904" max="15116" width="8.75" style="920"/>
    <col min="15117" max="15117" width="3.5" style="920" customWidth="1"/>
    <col min="15118" max="15118" width="7.5" style="920" bestFit="1" customWidth="1"/>
    <col min="15119" max="15138" width="0" style="920" hidden="1" customWidth="1"/>
    <col min="15139" max="15159" width="9.625" style="920" customWidth="1"/>
    <col min="15160" max="15372" width="8.75" style="920"/>
    <col min="15373" max="15373" width="3.5" style="920" customWidth="1"/>
    <col min="15374" max="15374" width="7.5" style="920" bestFit="1" customWidth="1"/>
    <col min="15375" max="15394" width="0" style="920" hidden="1" customWidth="1"/>
    <col min="15395" max="15415" width="9.625" style="920" customWidth="1"/>
    <col min="15416" max="15628" width="8.75" style="920"/>
    <col min="15629" max="15629" width="3.5" style="920" customWidth="1"/>
    <col min="15630" max="15630" width="7.5" style="920" bestFit="1" customWidth="1"/>
    <col min="15631" max="15650" width="0" style="920" hidden="1" customWidth="1"/>
    <col min="15651" max="15671" width="9.625" style="920" customWidth="1"/>
    <col min="15672" max="15884" width="8.75" style="920"/>
    <col min="15885" max="15885" width="3.5" style="920" customWidth="1"/>
    <col min="15886" max="15886" width="7.5" style="920" bestFit="1" customWidth="1"/>
    <col min="15887" max="15906" width="0" style="920" hidden="1" customWidth="1"/>
    <col min="15907" max="15927" width="9.625" style="920" customWidth="1"/>
    <col min="15928" max="16140" width="8.75" style="920"/>
    <col min="16141" max="16141" width="3.5" style="920" customWidth="1"/>
    <col min="16142" max="16142" width="7.5" style="920" bestFit="1" customWidth="1"/>
    <col min="16143" max="16162" width="0" style="920" hidden="1" customWidth="1"/>
    <col min="16163" max="16183" width="9.625" style="920" customWidth="1"/>
    <col min="16184" max="16384" width="8.75" style="920"/>
  </cols>
  <sheetData>
    <row r="1" spans="1:69">
      <c r="A1" s="919" t="s">
        <v>676</v>
      </c>
      <c r="R1" s="919"/>
      <c r="S1" s="919"/>
      <c r="BE1" s="920" t="s">
        <v>333</v>
      </c>
      <c r="BG1" s="920" t="s">
        <v>677</v>
      </c>
      <c r="BH1" s="920" t="s">
        <v>677</v>
      </c>
      <c r="BI1" s="978" t="s">
        <v>677</v>
      </c>
      <c r="BJ1" s="920" t="s">
        <v>677</v>
      </c>
      <c r="BK1" s="920" t="s">
        <v>1434</v>
      </c>
      <c r="BL1" s="979" t="s">
        <v>678</v>
      </c>
      <c r="BM1" s="979" t="s">
        <v>678</v>
      </c>
      <c r="BN1" s="979" t="s">
        <v>678</v>
      </c>
      <c r="BO1" s="979" t="s">
        <v>678</v>
      </c>
      <c r="BP1" s="920" t="s">
        <v>1433</v>
      </c>
    </row>
    <row r="2" spans="1:69" s="925" customFormat="1">
      <c r="A2" s="3065" t="s">
        <v>668</v>
      </c>
      <c r="B2" s="3066"/>
      <c r="C2" s="980" t="s">
        <v>679</v>
      </c>
      <c r="D2" s="980" t="s">
        <v>679</v>
      </c>
      <c r="E2" s="980" t="s">
        <v>679</v>
      </c>
      <c r="F2" s="980" t="s">
        <v>679</v>
      </c>
      <c r="G2" s="980" t="s">
        <v>679</v>
      </c>
      <c r="H2" s="980" t="s">
        <v>679</v>
      </c>
      <c r="I2" s="980" t="s">
        <v>679</v>
      </c>
      <c r="J2" s="980" t="s">
        <v>679</v>
      </c>
      <c r="K2" s="921" t="s">
        <v>669</v>
      </c>
      <c r="L2" s="922" t="s">
        <v>669</v>
      </c>
      <c r="M2" s="921" t="s">
        <v>669</v>
      </c>
      <c r="N2" s="922" t="s">
        <v>669</v>
      </c>
      <c r="O2" s="921" t="s">
        <v>669</v>
      </c>
      <c r="P2" s="981" t="s">
        <v>680</v>
      </c>
      <c r="Q2" s="921" t="s">
        <v>669</v>
      </c>
      <c r="R2" s="923" t="s">
        <v>669</v>
      </c>
      <c r="S2" s="924" t="s">
        <v>669</v>
      </c>
      <c r="T2" s="923" t="s">
        <v>669</v>
      </c>
      <c r="U2" s="924" t="s">
        <v>669</v>
      </c>
      <c r="V2" s="923" t="s">
        <v>669</v>
      </c>
      <c r="W2" s="924" t="s">
        <v>669</v>
      </c>
      <c r="X2" s="974" t="s">
        <v>681</v>
      </c>
      <c r="Y2" s="924" t="s">
        <v>681</v>
      </c>
      <c r="Z2" s="924" t="s">
        <v>681</v>
      </c>
      <c r="AA2" s="973" t="s">
        <v>681</v>
      </c>
      <c r="AB2" s="924" t="s">
        <v>669</v>
      </c>
      <c r="AC2" s="974" t="s">
        <v>681</v>
      </c>
      <c r="AD2" s="924" t="s">
        <v>681</v>
      </c>
      <c r="AE2" s="924" t="s">
        <v>681</v>
      </c>
      <c r="AF2" s="973" t="s">
        <v>681</v>
      </c>
      <c r="AG2" s="924" t="s">
        <v>669</v>
      </c>
      <c r="AH2" s="974" t="s">
        <v>681</v>
      </c>
      <c r="AI2" s="924" t="s">
        <v>681</v>
      </c>
      <c r="AJ2" s="924" t="s">
        <v>681</v>
      </c>
      <c r="AK2" s="973" t="s">
        <v>681</v>
      </c>
      <c r="AL2" s="924" t="s">
        <v>669</v>
      </c>
      <c r="AM2" s="974" t="s">
        <v>681</v>
      </c>
      <c r="AN2" s="924" t="s">
        <v>681</v>
      </c>
      <c r="AO2" s="924" t="s">
        <v>681</v>
      </c>
      <c r="AP2" s="973" t="s">
        <v>681</v>
      </c>
      <c r="AQ2" s="924" t="s">
        <v>669</v>
      </c>
      <c r="AR2" s="974" t="s">
        <v>681</v>
      </c>
      <c r="AS2" s="924" t="s">
        <v>681</v>
      </c>
      <c r="AT2" s="924" t="s">
        <v>681</v>
      </c>
      <c r="AU2" s="973" t="s">
        <v>681</v>
      </c>
      <c r="AV2" s="924" t="s">
        <v>669</v>
      </c>
      <c r="AW2" s="974" t="s">
        <v>681</v>
      </c>
      <c r="AX2" s="924" t="s">
        <v>681</v>
      </c>
      <c r="AY2" s="924" t="s">
        <v>681</v>
      </c>
      <c r="AZ2" s="973" t="s">
        <v>681</v>
      </c>
      <c r="BA2" s="924" t="s">
        <v>669</v>
      </c>
      <c r="BB2" s="924" t="s">
        <v>681</v>
      </c>
      <c r="BC2" s="924" t="s">
        <v>681</v>
      </c>
      <c r="BD2" s="924" t="s">
        <v>681</v>
      </c>
      <c r="BE2" s="924" t="s">
        <v>681</v>
      </c>
      <c r="BF2" s="923" t="s">
        <v>669</v>
      </c>
      <c r="BG2" s="921" t="s">
        <v>681</v>
      </c>
      <c r="BH2" s="921" t="s">
        <v>681</v>
      </c>
      <c r="BI2" s="921" t="s">
        <v>681</v>
      </c>
      <c r="BJ2" s="921" t="s">
        <v>681</v>
      </c>
      <c r="BK2" s="921" t="s">
        <v>669</v>
      </c>
      <c r="BL2" s="982" t="s">
        <v>681</v>
      </c>
      <c r="BM2" s="982" t="s">
        <v>681</v>
      </c>
      <c r="BN2" s="982" t="s">
        <v>681</v>
      </c>
      <c r="BO2" s="982" t="s">
        <v>681</v>
      </c>
      <c r="BP2" s="921" t="s">
        <v>669</v>
      </c>
    </row>
    <row r="3" spans="1:69" s="925" customFormat="1">
      <c r="A3" s="3067"/>
      <c r="B3" s="3068"/>
      <c r="C3" s="976">
        <v>1884</v>
      </c>
      <c r="D3" s="976">
        <v>1888</v>
      </c>
      <c r="E3" s="976">
        <v>1893</v>
      </c>
      <c r="F3" s="976">
        <v>1898</v>
      </c>
      <c r="G3" s="976">
        <v>1903</v>
      </c>
      <c r="H3" s="976">
        <v>1908</v>
      </c>
      <c r="I3" s="976">
        <v>1913</v>
      </c>
      <c r="J3" s="976">
        <v>1918</v>
      </c>
      <c r="K3" s="926">
        <v>1920</v>
      </c>
      <c r="L3" s="927">
        <v>1925</v>
      </c>
      <c r="M3" s="926">
        <v>1930</v>
      </c>
      <c r="N3" s="927">
        <v>1935</v>
      </c>
      <c r="O3" s="926">
        <v>1940</v>
      </c>
      <c r="P3" s="983">
        <v>1945</v>
      </c>
      <c r="Q3" s="926">
        <v>1947</v>
      </c>
      <c r="R3" s="925">
        <v>1950</v>
      </c>
      <c r="S3" s="928">
        <v>1955</v>
      </c>
      <c r="T3" s="925">
        <v>1960</v>
      </c>
      <c r="U3" s="928">
        <v>1965</v>
      </c>
      <c r="V3" s="925">
        <v>1970</v>
      </c>
      <c r="W3" s="928">
        <v>1975</v>
      </c>
      <c r="X3" s="976">
        <v>1976</v>
      </c>
      <c r="Y3" s="928">
        <v>1977</v>
      </c>
      <c r="Z3" s="928">
        <v>1978</v>
      </c>
      <c r="AA3" s="975">
        <v>1979</v>
      </c>
      <c r="AB3" s="928">
        <v>1980</v>
      </c>
      <c r="AC3" s="976">
        <v>1981</v>
      </c>
      <c r="AD3" s="928">
        <v>1982</v>
      </c>
      <c r="AE3" s="928">
        <v>1983</v>
      </c>
      <c r="AF3" s="975">
        <v>1984</v>
      </c>
      <c r="AG3" s="928">
        <v>1985</v>
      </c>
      <c r="AH3" s="976">
        <v>1986</v>
      </c>
      <c r="AI3" s="928">
        <v>1987</v>
      </c>
      <c r="AJ3" s="928">
        <v>1988</v>
      </c>
      <c r="AK3" s="975">
        <v>1989</v>
      </c>
      <c r="AL3" s="928">
        <v>1990</v>
      </c>
      <c r="AM3" s="976">
        <v>1991</v>
      </c>
      <c r="AN3" s="928">
        <v>1992</v>
      </c>
      <c r="AO3" s="928">
        <v>1993</v>
      </c>
      <c r="AP3" s="975">
        <v>1994</v>
      </c>
      <c r="AQ3" s="928">
        <v>1995</v>
      </c>
      <c r="AR3" s="976">
        <v>1996</v>
      </c>
      <c r="AS3" s="928">
        <v>1997</v>
      </c>
      <c r="AT3" s="928">
        <v>1998</v>
      </c>
      <c r="AU3" s="975">
        <v>1999</v>
      </c>
      <c r="AV3" s="928">
        <v>2000</v>
      </c>
      <c r="AW3" s="976">
        <v>2001</v>
      </c>
      <c r="AX3" s="928">
        <v>2002</v>
      </c>
      <c r="AY3" s="928">
        <v>2003</v>
      </c>
      <c r="AZ3" s="975">
        <v>2004</v>
      </c>
      <c r="BA3" s="928">
        <v>2005</v>
      </c>
      <c r="BB3" s="928">
        <v>2006</v>
      </c>
      <c r="BC3" s="928">
        <v>2007</v>
      </c>
      <c r="BD3" s="928">
        <v>2008</v>
      </c>
      <c r="BE3" s="928">
        <v>2009</v>
      </c>
      <c r="BF3" s="925">
        <v>2010</v>
      </c>
      <c r="BG3" s="926">
        <v>2011</v>
      </c>
      <c r="BH3" s="926">
        <v>2012</v>
      </c>
      <c r="BI3" s="926">
        <v>2013</v>
      </c>
      <c r="BJ3" s="926">
        <v>2014</v>
      </c>
      <c r="BK3" s="926">
        <v>2015</v>
      </c>
      <c r="BL3" s="984">
        <v>2016</v>
      </c>
      <c r="BM3" s="984">
        <v>2017</v>
      </c>
      <c r="BN3" s="984">
        <v>2018</v>
      </c>
      <c r="BO3" s="984">
        <v>2019</v>
      </c>
      <c r="BP3" s="926">
        <v>2020</v>
      </c>
      <c r="BQ3" s="925" t="s">
        <v>710</v>
      </c>
    </row>
    <row r="4" spans="1:69" s="925" customFormat="1">
      <c r="A4" s="3069"/>
      <c r="B4" s="3070"/>
      <c r="C4" s="977" t="s">
        <v>682</v>
      </c>
      <c r="D4" s="977" t="s">
        <v>683</v>
      </c>
      <c r="E4" s="977" t="s">
        <v>684</v>
      </c>
      <c r="F4" s="977" t="s">
        <v>685</v>
      </c>
      <c r="G4" s="986">
        <v>1461</v>
      </c>
      <c r="H4" s="986">
        <v>3288</v>
      </c>
      <c r="I4" s="986">
        <v>5114</v>
      </c>
      <c r="J4" s="986">
        <v>6940</v>
      </c>
      <c r="K4" s="929">
        <v>7580</v>
      </c>
      <c r="L4" s="930">
        <v>9406</v>
      </c>
      <c r="M4" s="929">
        <v>11232</v>
      </c>
      <c r="N4" s="930">
        <v>13058</v>
      </c>
      <c r="O4" s="929">
        <v>14885</v>
      </c>
      <c r="P4" s="985">
        <v>16742</v>
      </c>
      <c r="Q4" s="929">
        <v>17441</v>
      </c>
      <c r="R4" s="931">
        <v>18537</v>
      </c>
      <c r="S4" s="932">
        <v>20363</v>
      </c>
      <c r="T4" s="931">
        <v>22190</v>
      </c>
      <c r="U4" s="932">
        <v>24016</v>
      </c>
      <c r="V4" s="931">
        <v>25842</v>
      </c>
      <c r="W4" s="932">
        <v>27668</v>
      </c>
      <c r="X4" s="986">
        <v>28034</v>
      </c>
      <c r="Y4" s="932">
        <v>28399</v>
      </c>
      <c r="Z4" s="932">
        <v>28764</v>
      </c>
      <c r="AA4" s="987">
        <v>29129</v>
      </c>
      <c r="AB4" s="932">
        <v>29495</v>
      </c>
      <c r="AC4" s="986">
        <v>29860</v>
      </c>
      <c r="AD4" s="932">
        <v>30225</v>
      </c>
      <c r="AE4" s="932">
        <v>30590</v>
      </c>
      <c r="AF4" s="987">
        <v>30956</v>
      </c>
      <c r="AG4" s="932">
        <v>31321</v>
      </c>
      <c r="AH4" s="986">
        <v>31686</v>
      </c>
      <c r="AI4" s="932">
        <v>32051</v>
      </c>
      <c r="AJ4" s="932">
        <v>32417</v>
      </c>
      <c r="AK4" s="987">
        <v>32782</v>
      </c>
      <c r="AL4" s="932">
        <v>33147</v>
      </c>
      <c r="AM4" s="986">
        <v>33512</v>
      </c>
      <c r="AN4" s="932">
        <v>33878</v>
      </c>
      <c r="AO4" s="932">
        <v>34243</v>
      </c>
      <c r="AP4" s="987">
        <v>34608</v>
      </c>
      <c r="AQ4" s="932">
        <v>34973</v>
      </c>
      <c r="AR4" s="986">
        <v>35339</v>
      </c>
      <c r="AS4" s="932">
        <v>35704</v>
      </c>
      <c r="AT4" s="932">
        <v>36069</v>
      </c>
      <c r="AU4" s="987">
        <v>36434</v>
      </c>
      <c r="AV4" s="932">
        <v>36800</v>
      </c>
      <c r="AW4" s="986">
        <v>37165</v>
      </c>
      <c r="AX4" s="932">
        <v>37530</v>
      </c>
      <c r="AY4" s="932">
        <v>37895</v>
      </c>
      <c r="AZ4" s="987">
        <v>38261</v>
      </c>
      <c r="BA4" s="932">
        <v>38626</v>
      </c>
      <c r="BB4" s="932">
        <v>38991</v>
      </c>
      <c r="BC4" s="932">
        <v>39356</v>
      </c>
      <c r="BD4" s="932">
        <v>39722</v>
      </c>
      <c r="BE4" s="932">
        <v>40087</v>
      </c>
      <c r="BF4" s="931">
        <v>40452</v>
      </c>
      <c r="BG4" s="933">
        <v>40817</v>
      </c>
      <c r="BH4" s="933">
        <v>41183</v>
      </c>
      <c r="BI4" s="933">
        <v>41548</v>
      </c>
      <c r="BJ4" s="933">
        <v>41913</v>
      </c>
      <c r="BK4" s="933">
        <v>42278</v>
      </c>
      <c r="BL4" s="988">
        <v>42644</v>
      </c>
      <c r="BM4" s="988">
        <v>43009</v>
      </c>
      <c r="BN4" s="988">
        <v>43374</v>
      </c>
      <c r="BO4" s="989" t="s">
        <v>686</v>
      </c>
      <c r="BP4" s="929">
        <v>44105</v>
      </c>
    </row>
    <row r="5" spans="1:69">
      <c r="A5" s="934"/>
      <c r="B5" s="935" t="s">
        <v>670</v>
      </c>
      <c r="C5" s="990">
        <v>37451800</v>
      </c>
      <c r="D5" s="990">
        <v>39626600</v>
      </c>
      <c r="E5" s="990">
        <v>41378600</v>
      </c>
      <c r="F5" s="990">
        <v>43716400</v>
      </c>
      <c r="G5" s="990">
        <v>46588000</v>
      </c>
      <c r="H5" s="990">
        <v>49318300</v>
      </c>
      <c r="I5" s="990">
        <v>52911800</v>
      </c>
      <c r="J5" s="990">
        <v>55662900</v>
      </c>
      <c r="K5" s="936">
        <v>55963053</v>
      </c>
      <c r="L5" s="937">
        <v>59736822</v>
      </c>
      <c r="M5" s="936">
        <v>64450005</v>
      </c>
      <c r="N5" s="937">
        <v>69254148</v>
      </c>
      <c r="O5" s="936">
        <v>73114308</v>
      </c>
      <c r="P5" s="991">
        <v>71998104</v>
      </c>
      <c r="Q5" s="936">
        <v>78101473</v>
      </c>
      <c r="R5" s="938">
        <v>84114574</v>
      </c>
      <c r="S5" s="939">
        <v>90076594</v>
      </c>
      <c r="T5" s="938">
        <v>94301623</v>
      </c>
      <c r="U5" s="939">
        <v>99209137</v>
      </c>
      <c r="V5" s="938">
        <v>104665171</v>
      </c>
      <c r="W5" s="939">
        <v>111939643</v>
      </c>
      <c r="X5" s="938">
        <v>113094803</v>
      </c>
      <c r="Y5" s="938">
        <v>114166871</v>
      </c>
      <c r="Z5" s="938">
        <v>115189813</v>
      </c>
      <c r="AA5" s="938">
        <v>116152870</v>
      </c>
      <c r="AB5" s="939">
        <v>117060396</v>
      </c>
      <c r="AC5" s="938">
        <v>117894359</v>
      </c>
      <c r="AD5" s="938">
        <v>118721502</v>
      </c>
      <c r="AE5" s="938">
        <v>119534121</v>
      </c>
      <c r="AF5" s="938">
        <v>120303852</v>
      </c>
      <c r="AG5" s="939">
        <v>121048923</v>
      </c>
      <c r="AH5" s="938">
        <v>121665188</v>
      </c>
      <c r="AI5" s="938">
        <v>122255569</v>
      </c>
      <c r="AJ5" s="938">
        <v>122770102</v>
      </c>
      <c r="AK5" s="938">
        <v>123219789</v>
      </c>
      <c r="AL5" s="939">
        <v>123611167</v>
      </c>
      <c r="AM5" s="938">
        <v>124101248</v>
      </c>
      <c r="AN5" s="938">
        <v>124567307</v>
      </c>
      <c r="AO5" s="938">
        <v>124937786</v>
      </c>
      <c r="AP5" s="938">
        <v>125265074</v>
      </c>
      <c r="AQ5" s="939">
        <v>125570246</v>
      </c>
      <c r="AR5" s="938">
        <v>125859439</v>
      </c>
      <c r="AS5" s="938">
        <v>126156558</v>
      </c>
      <c r="AT5" s="938">
        <v>126471863</v>
      </c>
      <c r="AU5" s="938">
        <v>126666894</v>
      </c>
      <c r="AV5" s="940">
        <f t="shared" ref="AV5:BF5" si="0">SUM(AV6:AV52)</f>
        <v>126925843</v>
      </c>
      <c r="AW5" s="941">
        <f t="shared" si="0"/>
        <v>127316043</v>
      </c>
      <c r="AX5" s="941">
        <f t="shared" si="0"/>
        <v>127485823</v>
      </c>
      <c r="AY5" s="941">
        <f t="shared" si="0"/>
        <v>127694277</v>
      </c>
      <c r="AZ5" s="941">
        <f t="shared" si="0"/>
        <v>127786988</v>
      </c>
      <c r="BA5" s="940">
        <f t="shared" si="0"/>
        <v>127767994</v>
      </c>
      <c r="BB5" s="992">
        <f>SUM(BB6:BB52)</f>
        <v>127900515</v>
      </c>
      <c r="BC5" s="941">
        <f t="shared" si="0"/>
        <v>128032743</v>
      </c>
      <c r="BD5" s="941">
        <f t="shared" si="0"/>
        <v>128083960</v>
      </c>
      <c r="BE5" s="993">
        <f t="shared" si="0"/>
        <v>128031514</v>
      </c>
      <c r="BF5" s="941">
        <f t="shared" si="0"/>
        <v>128057352</v>
      </c>
      <c r="BG5" s="994">
        <v>127834233</v>
      </c>
      <c r="BH5" s="995">
        <v>127592657</v>
      </c>
      <c r="BI5" s="996">
        <v>127413888</v>
      </c>
      <c r="BJ5" s="997">
        <v>127237150</v>
      </c>
      <c r="BK5" s="942">
        <v>127094745</v>
      </c>
      <c r="BL5" s="998">
        <v>126932772</v>
      </c>
      <c r="BM5" s="998">
        <v>126706210</v>
      </c>
      <c r="BN5" s="999">
        <v>126443180</v>
      </c>
      <c r="BO5" s="999">
        <v>126166948</v>
      </c>
      <c r="BP5" s="942">
        <v>126146099</v>
      </c>
      <c r="BQ5" s="1135">
        <f>BP5-BK5</f>
        <v>-948646</v>
      </c>
    </row>
    <row r="6" spans="1:69">
      <c r="A6" s="943">
        <v>1</v>
      </c>
      <c r="B6" s="944" t="s">
        <v>622</v>
      </c>
      <c r="C6" s="1000">
        <v>227900</v>
      </c>
      <c r="D6" s="1000">
        <v>308600</v>
      </c>
      <c r="E6" s="1000">
        <v>466100</v>
      </c>
      <c r="F6" s="1000">
        <v>766900</v>
      </c>
      <c r="G6" s="1000">
        <v>994300</v>
      </c>
      <c r="H6" s="1000">
        <v>1322400</v>
      </c>
      <c r="I6" s="1000">
        <v>1650100</v>
      </c>
      <c r="J6" s="1000">
        <v>2048600</v>
      </c>
      <c r="K6" s="936">
        <v>2359183</v>
      </c>
      <c r="L6" s="937">
        <v>2498679</v>
      </c>
      <c r="M6" s="936">
        <v>2812335</v>
      </c>
      <c r="N6" s="937">
        <v>3068282</v>
      </c>
      <c r="O6" s="936">
        <v>3272718</v>
      </c>
      <c r="P6" s="991">
        <v>3518389</v>
      </c>
      <c r="Q6" s="936">
        <v>3852821</v>
      </c>
      <c r="R6" s="945">
        <v>4295567</v>
      </c>
      <c r="S6" s="946">
        <v>4773087</v>
      </c>
      <c r="T6" s="945">
        <v>5039206</v>
      </c>
      <c r="U6" s="946">
        <v>5171800</v>
      </c>
      <c r="V6" s="945">
        <v>5184287</v>
      </c>
      <c r="W6" s="946">
        <v>5338206</v>
      </c>
      <c r="X6" s="945">
        <v>5394846</v>
      </c>
      <c r="Y6" s="945">
        <v>5443219</v>
      </c>
      <c r="Z6" s="945">
        <v>5489946</v>
      </c>
      <c r="AA6" s="945">
        <v>5535100</v>
      </c>
      <c r="AB6" s="946">
        <v>5575989</v>
      </c>
      <c r="AC6" s="945">
        <v>5605351</v>
      </c>
      <c r="AD6" s="945">
        <v>5630032</v>
      </c>
      <c r="AE6" s="945">
        <v>5655802</v>
      </c>
      <c r="AF6" s="945">
        <v>5671864</v>
      </c>
      <c r="AG6" s="946">
        <v>5679439</v>
      </c>
      <c r="AH6" s="945">
        <v>5673233</v>
      </c>
      <c r="AI6" s="945">
        <v>5660201</v>
      </c>
      <c r="AJ6" s="945">
        <v>5655709</v>
      </c>
      <c r="AK6" s="945">
        <v>5649478</v>
      </c>
      <c r="AL6" s="946">
        <v>5643647</v>
      </c>
      <c r="AM6" s="945">
        <v>5649995</v>
      </c>
      <c r="AN6" s="945">
        <v>5660925</v>
      </c>
      <c r="AO6" s="945">
        <v>5669137</v>
      </c>
      <c r="AP6" s="945">
        <v>5680724</v>
      </c>
      <c r="AQ6" s="946">
        <v>5692321</v>
      </c>
      <c r="AR6" s="945">
        <v>5697386</v>
      </c>
      <c r="AS6" s="945">
        <v>5698506</v>
      </c>
      <c r="AT6" s="945">
        <v>5695313</v>
      </c>
      <c r="AU6" s="945">
        <v>5688679</v>
      </c>
      <c r="AV6" s="947">
        <v>5683062</v>
      </c>
      <c r="AW6" s="1001">
        <v>5680457</v>
      </c>
      <c r="AX6" s="1001">
        <v>5672473</v>
      </c>
      <c r="AY6" s="1002">
        <v>5662955</v>
      </c>
      <c r="AZ6" s="1002">
        <v>5649817</v>
      </c>
      <c r="BA6" s="948">
        <v>5627737</v>
      </c>
      <c r="BB6" s="1003">
        <v>5604968</v>
      </c>
      <c r="BC6" s="1002">
        <v>5578858</v>
      </c>
      <c r="BD6" s="1002">
        <v>5548114</v>
      </c>
      <c r="BE6" s="1004">
        <v>5523526</v>
      </c>
      <c r="BF6" s="949">
        <v>5506419</v>
      </c>
      <c r="BG6" s="1005">
        <v>5488473</v>
      </c>
      <c r="BH6" s="949">
        <v>5465088</v>
      </c>
      <c r="BI6" s="949">
        <v>5438288</v>
      </c>
      <c r="BJ6" s="1006">
        <v>5410214</v>
      </c>
      <c r="BK6" s="950">
        <v>5381733</v>
      </c>
      <c r="BL6" s="998">
        <v>5351828</v>
      </c>
      <c r="BM6" s="998">
        <v>5320082</v>
      </c>
      <c r="BN6" s="998">
        <v>5285753</v>
      </c>
      <c r="BO6" s="998">
        <v>5250049</v>
      </c>
      <c r="BP6" s="950">
        <v>5224614</v>
      </c>
      <c r="BQ6" s="1135">
        <f t="shared" ref="BQ6:BQ52" si="1">BP6-BK6</f>
        <v>-157119</v>
      </c>
    </row>
    <row r="7" spans="1:69">
      <c r="A7" s="951">
        <v>2</v>
      </c>
      <c r="B7" s="952" t="s">
        <v>623</v>
      </c>
      <c r="C7" s="1007">
        <v>490600</v>
      </c>
      <c r="D7" s="1007">
        <v>527600</v>
      </c>
      <c r="E7" s="1007">
        <v>562500</v>
      </c>
      <c r="F7" s="1007">
        <v>604100</v>
      </c>
      <c r="G7" s="1007">
        <v>649000</v>
      </c>
      <c r="H7" s="1007">
        <v>698900</v>
      </c>
      <c r="I7" s="1007">
        <v>747200</v>
      </c>
      <c r="J7" s="1007">
        <v>786400</v>
      </c>
      <c r="K7" s="936">
        <v>756454</v>
      </c>
      <c r="L7" s="937">
        <v>812977</v>
      </c>
      <c r="M7" s="936">
        <v>879914</v>
      </c>
      <c r="N7" s="937">
        <v>967129</v>
      </c>
      <c r="O7" s="936">
        <v>1000509</v>
      </c>
      <c r="P7" s="991">
        <v>1083250</v>
      </c>
      <c r="Q7" s="936">
        <v>1180245</v>
      </c>
      <c r="R7" s="949">
        <v>1282867</v>
      </c>
      <c r="S7" s="953">
        <v>1382523</v>
      </c>
      <c r="T7" s="949">
        <v>1426606</v>
      </c>
      <c r="U7" s="953">
        <v>1416591</v>
      </c>
      <c r="V7" s="949">
        <v>1427520</v>
      </c>
      <c r="W7" s="953">
        <v>1468646</v>
      </c>
      <c r="X7" s="949">
        <v>1483553</v>
      </c>
      <c r="Y7" s="949">
        <v>1495683</v>
      </c>
      <c r="Z7" s="949">
        <v>1507289</v>
      </c>
      <c r="AA7" s="949">
        <v>1516424</v>
      </c>
      <c r="AB7" s="953">
        <v>1523907</v>
      </c>
      <c r="AC7" s="949">
        <v>1526470</v>
      </c>
      <c r="AD7" s="949">
        <v>1527390</v>
      </c>
      <c r="AE7" s="949">
        <v>1528420</v>
      </c>
      <c r="AF7" s="949">
        <v>1526615</v>
      </c>
      <c r="AG7" s="953">
        <v>1524448</v>
      </c>
      <c r="AH7" s="949">
        <v>1517416</v>
      </c>
      <c r="AI7" s="949">
        <v>1510947</v>
      </c>
      <c r="AJ7" s="949">
        <v>1502127</v>
      </c>
      <c r="AK7" s="949">
        <v>1492214</v>
      </c>
      <c r="AL7" s="953">
        <v>1482873</v>
      </c>
      <c r="AM7" s="949">
        <v>1478647</v>
      </c>
      <c r="AN7" s="949">
        <v>1476117</v>
      </c>
      <c r="AO7" s="949">
        <v>1476364</v>
      </c>
      <c r="AP7" s="949">
        <v>1479514</v>
      </c>
      <c r="AQ7" s="953">
        <v>1481663</v>
      </c>
      <c r="AR7" s="949">
        <v>1483081</v>
      </c>
      <c r="AS7" s="949">
        <v>1481122</v>
      </c>
      <c r="AT7" s="949">
        <v>1479412</v>
      </c>
      <c r="AU7" s="949">
        <v>1477151</v>
      </c>
      <c r="AV7" s="954">
        <v>1475728</v>
      </c>
      <c r="AW7" s="1008">
        <v>1473020</v>
      </c>
      <c r="AX7" s="1008">
        <v>1466917</v>
      </c>
      <c r="AY7" s="1009">
        <v>1458767</v>
      </c>
      <c r="AZ7" s="1009">
        <v>1448421</v>
      </c>
      <c r="BA7" s="955">
        <v>1436657</v>
      </c>
      <c r="BB7" s="1003">
        <v>1423748</v>
      </c>
      <c r="BC7" s="1002">
        <v>1409297</v>
      </c>
      <c r="BD7" s="1002">
        <v>1395383</v>
      </c>
      <c r="BE7" s="1004">
        <v>1383485</v>
      </c>
      <c r="BF7" s="949">
        <v>1373339</v>
      </c>
      <c r="BG7" s="1005">
        <v>1363230</v>
      </c>
      <c r="BH7" s="949">
        <v>1350371</v>
      </c>
      <c r="BI7" s="949">
        <v>1336726</v>
      </c>
      <c r="BJ7" s="1006">
        <v>1322706</v>
      </c>
      <c r="BK7" s="950">
        <v>1308265</v>
      </c>
      <c r="BL7" s="998">
        <v>1293470</v>
      </c>
      <c r="BM7" s="998">
        <v>1278490</v>
      </c>
      <c r="BN7" s="998">
        <v>1262861</v>
      </c>
      <c r="BO7" s="998">
        <v>1246371</v>
      </c>
      <c r="BP7" s="950">
        <v>1237984</v>
      </c>
      <c r="BQ7" s="1135">
        <f t="shared" si="1"/>
        <v>-70281</v>
      </c>
    </row>
    <row r="8" spans="1:69">
      <c r="A8" s="951">
        <v>3</v>
      </c>
      <c r="B8" s="952" t="s">
        <v>624</v>
      </c>
      <c r="C8" s="1007">
        <v>613300</v>
      </c>
      <c r="D8" s="1007">
        <v>655400</v>
      </c>
      <c r="E8" s="1007">
        <v>688200</v>
      </c>
      <c r="F8" s="1007">
        <v>708600</v>
      </c>
      <c r="G8" s="1007">
        <v>735300</v>
      </c>
      <c r="H8" s="1007">
        <v>760800</v>
      </c>
      <c r="I8" s="1007">
        <v>827500</v>
      </c>
      <c r="J8" s="1007">
        <v>847300</v>
      </c>
      <c r="K8" s="936">
        <v>845540</v>
      </c>
      <c r="L8" s="937">
        <v>900984</v>
      </c>
      <c r="M8" s="936">
        <v>975771</v>
      </c>
      <c r="N8" s="937">
        <v>1046111</v>
      </c>
      <c r="O8" s="936">
        <v>1095793</v>
      </c>
      <c r="P8" s="991">
        <v>1227789</v>
      </c>
      <c r="Q8" s="936">
        <v>1262743</v>
      </c>
      <c r="R8" s="949">
        <v>1346728</v>
      </c>
      <c r="S8" s="953">
        <v>1427097</v>
      </c>
      <c r="T8" s="949">
        <v>1448517</v>
      </c>
      <c r="U8" s="953">
        <v>1411118</v>
      </c>
      <c r="V8" s="949">
        <v>1371383</v>
      </c>
      <c r="W8" s="953">
        <v>1385563</v>
      </c>
      <c r="X8" s="949">
        <v>1395275</v>
      </c>
      <c r="Y8" s="949">
        <v>1401298</v>
      </c>
      <c r="Z8" s="949">
        <v>1408991</v>
      </c>
      <c r="AA8" s="949">
        <v>1415658</v>
      </c>
      <c r="AB8" s="953">
        <v>1421927</v>
      </c>
      <c r="AC8" s="949">
        <v>1426473</v>
      </c>
      <c r="AD8" s="949">
        <v>1429237</v>
      </c>
      <c r="AE8" s="949">
        <v>1431557</v>
      </c>
      <c r="AF8" s="949">
        <v>1433445</v>
      </c>
      <c r="AG8" s="953">
        <v>1433611</v>
      </c>
      <c r="AH8" s="949">
        <v>1430937</v>
      </c>
      <c r="AI8" s="949">
        <v>1426573</v>
      </c>
      <c r="AJ8" s="949">
        <v>1423579</v>
      </c>
      <c r="AK8" s="949">
        <v>1419220</v>
      </c>
      <c r="AL8" s="953">
        <v>1416928</v>
      </c>
      <c r="AM8" s="949">
        <v>1415581</v>
      </c>
      <c r="AN8" s="949">
        <v>1415688</v>
      </c>
      <c r="AO8" s="949">
        <v>1416950</v>
      </c>
      <c r="AP8" s="949">
        <v>1418218</v>
      </c>
      <c r="AQ8" s="953">
        <v>1419505</v>
      </c>
      <c r="AR8" s="949">
        <v>1420381</v>
      </c>
      <c r="AS8" s="949">
        <v>1419427</v>
      </c>
      <c r="AT8" s="949">
        <v>1418944</v>
      </c>
      <c r="AU8" s="949">
        <v>1417365</v>
      </c>
      <c r="AV8" s="954">
        <v>1416180</v>
      </c>
      <c r="AW8" s="1008">
        <v>1413314</v>
      </c>
      <c r="AX8" s="1008">
        <v>1407317</v>
      </c>
      <c r="AY8" s="1009">
        <v>1401409</v>
      </c>
      <c r="AZ8" s="1009">
        <v>1394548</v>
      </c>
      <c r="BA8" s="955">
        <v>1385041</v>
      </c>
      <c r="BB8" s="1003">
        <v>1374956</v>
      </c>
      <c r="BC8" s="1002">
        <v>1364051</v>
      </c>
      <c r="BD8" s="1002">
        <v>1351918</v>
      </c>
      <c r="BE8" s="1004">
        <v>1340110</v>
      </c>
      <c r="BF8" s="949">
        <v>1330147</v>
      </c>
      <c r="BG8" s="1005">
        <v>1314664</v>
      </c>
      <c r="BH8" s="949">
        <v>1305782</v>
      </c>
      <c r="BI8" s="949">
        <v>1298507</v>
      </c>
      <c r="BJ8" s="1006">
        <v>1289687</v>
      </c>
      <c r="BK8" s="950">
        <v>1279594</v>
      </c>
      <c r="BL8" s="998">
        <v>1267993</v>
      </c>
      <c r="BM8" s="998">
        <v>1254847</v>
      </c>
      <c r="BN8" s="998">
        <v>1240742</v>
      </c>
      <c r="BO8" s="998">
        <v>1226816</v>
      </c>
      <c r="BP8" s="950">
        <v>1210534</v>
      </c>
      <c r="BQ8" s="1135">
        <f t="shared" si="1"/>
        <v>-69060</v>
      </c>
    </row>
    <row r="9" spans="1:69">
      <c r="A9" s="951">
        <v>4</v>
      </c>
      <c r="B9" s="952" t="s">
        <v>625</v>
      </c>
      <c r="C9" s="1007">
        <v>643400</v>
      </c>
      <c r="D9" s="1007">
        <v>735100</v>
      </c>
      <c r="E9" s="1007">
        <v>789600</v>
      </c>
      <c r="F9" s="1007">
        <v>831200</v>
      </c>
      <c r="G9" s="1007">
        <v>879600</v>
      </c>
      <c r="H9" s="1007">
        <v>854100</v>
      </c>
      <c r="I9" s="1007">
        <v>912700</v>
      </c>
      <c r="J9" s="1007">
        <v>934600</v>
      </c>
      <c r="K9" s="936">
        <v>961768</v>
      </c>
      <c r="L9" s="937">
        <v>1044036</v>
      </c>
      <c r="M9" s="936">
        <v>1142784</v>
      </c>
      <c r="N9" s="937">
        <v>1234801</v>
      </c>
      <c r="O9" s="936">
        <v>1271238</v>
      </c>
      <c r="P9" s="991">
        <v>1462254</v>
      </c>
      <c r="Q9" s="936">
        <v>1566831</v>
      </c>
      <c r="R9" s="949">
        <v>1663442</v>
      </c>
      <c r="S9" s="953">
        <v>1727065</v>
      </c>
      <c r="T9" s="949">
        <v>1743195</v>
      </c>
      <c r="U9" s="953">
        <v>1753126</v>
      </c>
      <c r="V9" s="949">
        <v>1819223</v>
      </c>
      <c r="W9" s="953">
        <v>1955267</v>
      </c>
      <c r="X9" s="949">
        <v>1983534</v>
      </c>
      <c r="Y9" s="949">
        <v>2008109</v>
      </c>
      <c r="Z9" s="949">
        <v>2031935</v>
      </c>
      <c r="AA9" s="949">
        <v>2058585</v>
      </c>
      <c r="AB9" s="953">
        <v>2082320</v>
      </c>
      <c r="AC9" s="949">
        <v>2103608</v>
      </c>
      <c r="AD9" s="949">
        <v>2125463</v>
      </c>
      <c r="AE9" s="949">
        <v>2144328</v>
      </c>
      <c r="AF9" s="949">
        <v>2160514</v>
      </c>
      <c r="AG9" s="953">
        <v>2176295</v>
      </c>
      <c r="AH9" s="949">
        <v>2189616</v>
      </c>
      <c r="AI9" s="949">
        <v>2206309</v>
      </c>
      <c r="AJ9" s="949">
        <v>2221337</v>
      </c>
      <c r="AK9" s="949">
        <v>2236089</v>
      </c>
      <c r="AL9" s="953">
        <v>2248558</v>
      </c>
      <c r="AM9" s="949">
        <v>2266996</v>
      </c>
      <c r="AN9" s="949">
        <v>2283397</v>
      </c>
      <c r="AO9" s="949">
        <v>2298988</v>
      </c>
      <c r="AP9" s="949">
        <v>2312765</v>
      </c>
      <c r="AQ9" s="953">
        <v>2328739</v>
      </c>
      <c r="AR9" s="949">
        <v>2338263</v>
      </c>
      <c r="AS9" s="949">
        <v>2348159</v>
      </c>
      <c r="AT9" s="949">
        <v>2355043</v>
      </c>
      <c r="AU9" s="949">
        <v>2359758</v>
      </c>
      <c r="AV9" s="954">
        <v>2365320</v>
      </c>
      <c r="AW9" s="1008">
        <v>2369297</v>
      </c>
      <c r="AX9" s="1008">
        <v>2368800</v>
      </c>
      <c r="AY9" s="1009">
        <v>2369128</v>
      </c>
      <c r="AZ9" s="1009">
        <v>2366429</v>
      </c>
      <c r="BA9" s="955">
        <v>2360218</v>
      </c>
      <c r="BB9" s="1003">
        <v>2357687</v>
      </c>
      <c r="BC9" s="1002">
        <v>2353535</v>
      </c>
      <c r="BD9" s="1002">
        <v>2349362</v>
      </c>
      <c r="BE9" s="1004">
        <v>2347804</v>
      </c>
      <c r="BF9" s="949">
        <v>2348165</v>
      </c>
      <c r="BG9" s="1005">
        <v>2326311</v>
      </c>
      <c r="BH9" s="949">
        <v>2328968</v>
      </c>
      <c r="BI9" s="949">
        <v>2333321</v>
      </c>
      <c r="BJ9" s="1006">
        <v>2334948</v>
      </c>
      <c r="BK9" s="950">
        <v>2333899</v>
      </c>
      <c r="BL9" s="998">
        <v>2330120</v>
      </c>
      <c r="BM9" s="998">
        <v>2323325</v>
      </c>
      <c r="BN9" s="998">
        <v>2315577</v>
      </c>
      <c r="BO9" s="998">
        <v>2306365</v>
      </c>
      <c r="BP9" s="950">
        <v>2301996</v>
      </c>
      <c r="BQ9" s="1135">
        <f t="shared" si="1"/>
        <v>-31903</v>
      </c>
    </row>
    <row r="10" spans="1:69" ht="12.75">
      <c r="A10" s="951">
        <v>5</v>
      </c>
      <c r="B10" s="952" t="s">
        <v>626</v>
      </c>
      <c r="C10" s="1007">
        <v>639500</v>
      </c>
      <c r="D10" s="1007">
        <v>684300</v>
      </c>
      <c r="E10" s="1007">
        <v>719600</v>
      </c>
      <c r="F10" s="1007">
        <v>763600</v>
      </c>
      <c r="G10" s="1007">
        <v>818400</v>
      </c>
      <c r="H10" s="1007">
        <v>869800</v>
      </c>
      <c r="I10" s="1007">
        <v>918800</v>
      </c>
      <c r="J10" s="1007">
        <v>950800</v>
      </c>
      <c r="K10" s="936">
        <v>898537</v>
      </c>
      <c r="L10" s="937">
        <v>936408</v>
      </c>
      <c r="M10" s="936">
        <v>987706</v>
      </c>
      <c r="N10" s="937">
        <v>1037744</v>
      </c>
      <c r="O10" s="936">
        <v>1052275</v>
      </c>
      <c r="P10" s="991">
        <v>1211871</v>
      </c>
      <c r="Q10" s="936">
        <v>1257398</v>
      </c>
      <c r="R10" s="949">
        <v>1309031</v>
      </c>
      <c r="S10" s="953">
        <v>1348871</v>
      </c>
      <c r="T10" s="949">
        <v>1335580</v>
      </c>
      <c r="U10" s="956">
        <v>1279835</v>
      </c>
      <c r="V10" s="949">
        <v>1241376</v>
      </c>
      <c r="W10" s="953">
        <v>1232481</v>
      </c>
      <c r="X10" s="949">
        <v>1239209</v>
      </c>
      <c r="Y10" s="949">
        <v>1244665</v>
      </c>
      <c r="Z10" s="949">
        <v>1249517</v>
      </c>
      <c r="AA10" s="949">
        <v>1253958</v>
      </c>
      <c r="AB10" s="953">
        <v>1256745</v>
      </c>
      <c r="AC10" s="949">
        <v>1258751</v>
      </c>
      <c r="AD10" s="949">
        <v>1257966</v>
      </c>
      <c r="AE10" s="949">
        <v>1256444</v>
      </c>
      <c r="AF10" s="949">
        <v>1255323</v>
      </c>
      <c r="AG10" s="953">
        <v>1254032</v>
      </c>
      <c r="AH10" s="949">
        <v>1248642</v>
      </c>
      <c r="AI10" s="949">
        <v>1243664</v>
      </c>
      <c r="AJ10" s="949">
        <v>1237890</v>
      </c>
      <c r="AK10" s="949">
        <v>1232115</v>
      </c>
      <c r="AL10" s="953">
        <v>1227478</v>
      </c>
      <c r="AM10" s="949">
        <v>1222941</v>
      </c>
      <c r="AN10" s="949">
        <v>1219982</v>
      </c>
      <c r="AO10" s="949">
        <v>1217315</v>
      </c>
      <c r="AP10" s="949">
        <v>1216034</v>
      </c>
      <c r="AQ10" s="953">
        <v>1213667</v>
      </c>
      <c r="AR10" s="949">
        <v>1209580</v>
      </c>
      <c r="AS10" s="949">
        <v>1204824</v>
      </c>
      <c r="AT10" s="949">
        <v>1199900</v>
      </c>
      <c r="AU10" s="949">
        <v>1194601</v>
      </c>
      <c r="AV10" s="954">
        <v>1189279</v>
      </c>
      <c r="AW10" s="1008">
        <v>1183164</v>
      </c>
      <c r="AX10" s="1008">
        <v>1174946</v>
      </c>
      <c r="AY10" s="1009">
        <v>1165424</v>
      </c>
      <c r="AZ10" s="1009">
        <v>1156265</v>
      </c>
      <c r="BA10" s="955">
        <v>1145501</v>
      </c>
      <c r="BB10" s="1003">
        <v>1134047</v>
      </c>
      <c r="BC10" s="1002">
        <v>1121159</v>
      </c>
      <c r="BD10" s="1002">
        <v>1108576</v>
      </c>
      <c r="BE10" s="1004">
        <v>1096607</v>
      </c>
      <c r="BF10" s="949">
        <v>1085997</v>
      </c>
      <c r="BG10" s="1005">
        <v>1074835</v>
      </c>
      <c r="BH10" s="949">
        <v>1062717</v>
      </c>
      <c r="BI10" s="949">
        <v>1050180</v>
      </c>
      <c r="BJ10" s="1006">
        <v>1036884</v>
      </c>
      <c r="BK10" s="950">
        <v>1023119</v>
      </c>
      <c r="BL10" s="998">
        <v>1009806</v>
      </c>
      <c r="BM10" s="998">
        <v>995649</v>
      </c>
      <c r="BN10" s="998">
        <v>981016</v>
      </c>
      <c r="BO10" s="998">
        <v>966490</v>
      </c>
      <c r="BP10" s="950">
        <v>959502</v>
      </c>
      <c r="BQ10" s="1135">
        <f t="shared" si="1"/>
        <v>-63617</v>
      </c>
    </row>
    <row r="11" spans="1:69">
      <c r="A11" s="951">
        <v>6</v>
      </c>
      <c r="B11" s="952" t="s">
        <v>627</v>
      </c>
      <c r="C11" s="1007">
        <v>704500</v>
      </c>
      <c r="D11" s="1007">
        <v>742600</v>
      </c>
      <c r="E11" s="1007">
        <v>777300</v>
      </c>
      <c r="F11" s="1007">
        <v>814600</v>
      </c>
      <c r="G11" s="1007">
        <v>862000</v>
      </c>
      <c r="H11" s="1007">
        <v>892100</v>
      </c>
      <c r="I11" s="1007">
        <v>950700</v>
      </c>
      <c r="J11" s="1007">
        <v>971300</v>
      </c>
      <c r="K11" s="936">
        <v>968925</v>
      </c>
      <c r="L11" s="937">
        <v>1027297</v>
      </c>
      <c r="M11" s="936">
        <v>1080034</v>
      </c>
      <c r="N11" s="937">
        <v>1116822</v>
      </c>
      <c r="O11" s="936">
        <v>1119338</v>
      </c>
      <c r="P11" s="991">
        <v>1326350</v>
      </c>
      <c r="Q11" s="936">
        <v>1335653</v>
      </c>
      <c r="R11" s="949">
        <v>1357347</v>
      </c>
      <c r="S11" s="953">
        <v>1353649</v>
      </c>
      <c r="T11" s="949">
        <v>1320664</v>
      </c>
      <c r="U11" s="953">
        <v>1263103</v>
      </c>
      <c r="V11" s="949">
        <v>1225618</v>
      </c>
      <c r="W11" s="953">
        <v>1220302</v>
      </c>
      <c r="X11" s="949">
        <v>1226962</v>
      </c>
      <c r="Y11" s="949">
        <v>1234212</v>
      </c>
      <c r="Z11" s="949">
        <v>1240525</v>
      </c>
      <c r="AA11" s="949">
        <v>1246643</v>
      </c>
      <c r="AB11" s="953">
        <v>1251917</v>
      </c>
      <c r="AC11" s="949">
        <v>1255286</v>
      </c>
      <c r="AD11" s="949">
        <v>1256548</v>
      </c>
      <c r="AE11" s="949">
        <v>1257572</v>
      </c>
      <c r="AF11" s="949">
        <v>1259765</v>
      </c>
      <c r="AG11" s="953">
        <v>1261662</v>
      </c>
      <c r="AH11" s="949">
        <v>1261707</v>
      </c>
      <c r="AI11" s="949">
        <v>1261870</v>
      </c>
      <c r="AJ11" s="949">
        <v>1261707</v>
      </c>
      <c r="AK11" s="949">
        <v>1260149</v>
      </c>
      <c r="AL11" s="953">
        <v>1258390</v>
      </c>
      <c r="AM11" s="949">
        <v>1257492</v>
      </c>
      <c r="AN11" s="949">
        <v>1256651</v>
      </c>
      <c r="AO11" s="949">
        <v>1255948</v>
      </c>
      <c r="AP11" s="949">
        <v>1256108</v>
      </c>
      <c r="AQ11" s="953">
        <v>1256958</v>
      </c>
      <c r="AR11" s="949">
        <v>1254940</v>
      </c>
      <c r="AS11" s="949">
        <v>1253045</v>
      </c>
      <c r="AT11" s="949">
        <v>1250646</v>
      </c>
      <c r="AU11" s="949">
        <v>1246685</v>
      </c>
      <c r="AV11" s="954">
        <v>1244147</v>
      </c>
      <c r="AW11" s="1008">
        <v>1240781</v>
      </c>
      <c r="AX11" s="1008">
        <v>1235522</v>
      </c>
      <c r="AY11" s="1009">
        <v>1230229</v>
      </c>
      <c r="AZ11" s="1009">
        <v>1223765</v>
      </c>
      <c r="BA11" s="955">
        <v>1216181</v>
      </c>
      <c r="BB11" s="1003">
        <v>1207399</v>
      </c>
      <c r="BC11" s="1002">
        <v>1198161</v>
      </c>
      <c r="BD11" s="1002">
        <v>1187913</v>
      </c>
      <c r="BE11" s="1004">
        <v>1178227</v>
      </c>
      <c r="BF11" s="949">
        <v>1168924</v>
      </c>
      <c r="BG11" s="1005">
        <v>1162055</v>
      </c>
      <c r="BH11" s="949">
        <v>1153347</v>
      </c>
      <c r="BI11" s="949">
        <v>1143807</v>
      </c>
      <c r="BJ11" s="1006">
        <v>1134097</v>
      </c>
      <c r="BK11" s="950">
        <v>1123891</v>
      </c>
      <c r="BL11" s="998">
        <v>1113109</v>
      </c>
      <c r="BM11" s="998">
        <v>1101699</v>
      </c>
      <c r="BN11" s="998">
        <v>1090247</v>
      </c>
      <c r="BO11" s="998">
        <v>1077666</v>
      </c>
      <c r="BP11" s="950">
        <v>1068027</v>
      </c>
      <c r="BQ11" s="1135">
        <f t="shared" si="1"/>
        <v>-55864</v>
      </c>
    </row>
    <row r="12" spans="1:69">
      <c r="A12" s="951">
        <v>7</v>
      </c>
      <c r="B12" s="952" t="s">
        <v>628</v>
      </c>
      <c r="C12" s="1007">
        <v>854700</v>
      </c>
      <c r="D12" s="1007">
        <v>913800</v>
      </c>
      <c r="E12" s="1007">
        <v>986600</v>
      </c>
      <c r="F12" s="1007">
        <v>1060800</v>
      </c>
      <c r="G12" s="1007">
        <v>1133100</v>
      </c>
      <c r="H12" s="1007">
        <v>1183300</v>
      </c>
      <c r="I12" s="1007">
        <v>1260600</v>
      </c>
      <c r="J12" s="1007">
        <v>1339900</v>
      </c>
      <c r="K12" s="936">
        <v>1362750</v>
      </c>
      <c r="L12" s="937">
        <v>1437596</v>
      </c>
      <c r="M12" s="936">
        <v>1508150</v>
      </c>
      <c r="N12" s="937">
        <v>1581563</v>
      </c>
      <c r="O12" s="936">
        <v>1625521</v>
      </c>
      <c r="P12" s="991">
        <v>1957356</v>
      </c>
      <c r="Q12" s="936">
        <v>1992460</v>
      </c>
      <c r="R12" s="949">
        <v>2062394</v>
      </c>
      <c r="S12" s="953">
        <v>2095237</v>
      </c>
      <c r="T12" s="949">
        <v>2051137</v>
      </c>
      <c r="U12" s="953">
        <v>1983754</v>
      </c>
      <c r="V12" s="949">
        <v>1946077</v>
      </c>
      <c r="W12" s="953">
        <v>1970616</v>
      </c>
      <c r="X12" s="949">
        <v>1984151</v>
      </c>
      <c r="Y12" s="949">
        <v>1998418</v>
      </c>
      <c r="Z12" s="949">
        <v>2011646</v>
      </c>
      <c r="AA12" s="949">
        <v>2023127</v>
      </c>
      <c r="AB12" s="953">
        <v>2035272</v>
      </c>
      <c r="AC12" s="949">
        <v>2043222</v>
      </c>
      <c r="AD12" s="949">
        <v>2051958</v>
      </c>
      <c r="AE12" s="949">
        <v>2061026</v>
      </c>
      <c r="AF12" s="949">
        <v>2071050</v>
      </c>
      <c r="AG12" s="953">
        <v>2080304</v>
      </c>
      <c r="AH12" s="949">
        <v>2084826</v>
      </c>
      <c r="AI12" s="949">
        <v>2090717</v>
      </c>
      <c r="AJ12" s="949">
        <v>2095102</v>
      </c>
      <c r="AK12" s="949">
        <v>2099665</v>
      </c>
      <c r="AL12" s="953">
        <v>2104058</v>
      </c>
      <c r="AM12" s="949">
        <v>2108961</v>
      </c>
      <c r="AN12" s="949">
        <v>2116193</v>
      </c>
      <c r="AO12" s="949">
        <v>2123189</v>
      </c>
      <c r="AP12" s="949">
        <v>2128620</v>
      </c>
      <c r="AQ12" s="953">
        <v>2133592</v>
      </c>
      <c r="AR12" s="949">
        <v>2134473</v>
      </c>
      <c r="AS12" s="949">
        <v>2133591</v>
      </c>
      <c r="AT12" s="949">
        <v>2131637</v>
      </c>
      <c r="AU12" s="949">
        <v>2128641</v>
      </c>
      <c r="AV12" s="954">
        <v>2126935</v>
      </c>
      <c r="AW12" s="1008">
        <v>2124128</v>
      </c>
      <c r="AX12" s="1008">
        <v>2117694</v>
      </c>
      <c r="AY12" s="1009">
        <v>2109993</v>
      </c>
      <c r="AZ12" s="1009">
        <v>2101531</v>
      </c>
      <c r="BA12" s="955">
        <v>2091319</v>
      </c>
      <c r="BB12" s="1003">
        <v>2080194</v>
      </c>
      <c r="BC12" s="1002">
        <v>2067480</v>
      </c>
      <c r="BD12" s="1002">
        <v>2053773</v>
      </c>
      <c r="BE12" s="1004">
        <v>2041454</v>
      </c>
      <c r="BF12" s="949">
        <v>2029064</v>
      </c>
      <c r="BG12" s="1005">
        <v>1987602</v>
      </c>
      <c r="BH12" s="949">
        <v>1957150</v>
      </c>
      <c r="BI12" s="949">
        <v>1939846</v>
      </c>
      <c r="BJ12" s="1006">
        <v>1926986</v>
      </c>
      <c r="BK12" s="950">
        <v>1914039</v>
      </c>
      <c r="BL12" s="998">
        <v>1900760</v>
      </c>
      <c r="BM12" s="998">
        <v>1882300</v>
      </c>
      <c r="BN12" s="998">
        <v>1863732</v>
      </c>
      <c r="BO12" s="998">
        <v>1845519</v>
      </c>
      <c r="BP12" s="950">
        <v>1833152</v>
      </c>
      <c r="BQ12" s="1135">
        <f t="shared" si="1"/>
        <v>-80887</v>
      </c>
    </row>
    <row r="13" spans="1:69">
      <c r="A13" s="943">
        <v>8</v>
      </c>
      <c r="B13" s="944" t="s">
        <v>629</v>
      </c>
      <c r="C13" s="1000">
        <v>925400</v>
      </c>
      <c r="D13" s="1000">
        <v>992100</v>
      </c>
      <c r="E13" s="1000">
        <v>1046400</v>
      </c>
      <c r="F13" s="1000">
        <v>1115700</v>
      </c>
      <c r="G13" s="1000">
        <v>1162900</v>
      </c>
      <c r="H13" s="1000">
        <v>1216400</v>
      </c>
      <c r="I13" s="1000">
        <v>1290000</v>
      </c>
      <c r="J13" s="1000">
        <v>1360500</v>
      </c>
      <c r="K13" s="936">
        <v>1350400</v>
      </c>
      <c r="L13" s="937">
        <v>1409092</v>
      </c>
      <c r="M13" s="936">
        <v>1487097</v>
      </c>
      <c r="N13" s="937">
        <v>1548991</v>
      </c>
      <c r="O13" s="936">
        <v>1620000</v>
      </c>
      <c r="P13" s="991">
        <v>1944344</v>
      </c>
      <c r="Q13" s="936">
        <v>2013735</v>
      </c>
      <c r="R13" s="945">
        <v>2039418</v>
      </c>
      <c r="S13" s="946">
        <v>2064037</v>
      </c>
      <c r="T13" s="949">
        <v>2047024</v>
      </c>
      <c r="U13" s="953">
        <v>2056154</v>
      </c>
      <c r="V13" s="949">
        <v>2143551</v>
      </c>
      <c r="W13" s="953">
        <v>2342198</v>
      </c>
      <c r="X13" s="949">
        <v>2379572</v>
      </c>
      <c r="Y13" s="949">
        <v>2417320</v>
      </c>
      <c r="Z13" s="949">
        <v>2462903</v>
      </c>
      <c r="AA13" s="949">
        <v>2510343</v>
      </c>
      <c r="AB13" s="953">
        <v>2558007</v>
      </c>
      <c r="AC13" s="949">
        <v>2595488</v>
      </c>
      <c r="AD13" s="949">
        <v>2635629</v>
      </c>
      <c r="AE13" s="949">
        <v>2670063</v>
      </c>
      <c r="AF13" s="949">
        <v>2697858</v>
      </c>
      <c r="AG13" s="953">
        <v>2725005</v>
      </c>
      <c r="AH13" s="949">
        <v>2745903</v>
      </c>
      <c r="AI13" s="949">
        <v>2769136</v>
      </c>
      <c r="AJ13" s="949">
        <v>2794914</v>
      </c>
      <c r="AK13" s="949">
        <v>2822255</v>
      </c>
      <c r="AL13" s="953">
        <v>2845382</v>
      </c>
      <c r="AM13" s="949">
        <v>2871268</v>
      </c>
      <c r="AN13" s="949">
        <v>2897636</v>
      </c>
      <c r="AO13" s="949">
        <v>2919992</v>
      </c>
      <c r="AP13" s="949">
        <v>2940008</v>
      </c>
      <c r="AQ13" s="953">
        <v>2955530</v>
      </c>
      <c r="AR13" s="949">
        <v>2966295</v>
      </c>
      <c r="AS13" s="949">
        <v>2972736</v>
      </c>
      <c r="AT13" s="949">
        <v>2979979</v>
      </c>
      <c r="AU13" s="949">
        <v>2981492</v>
      </c>
      <c r="AV13" s="954">
        <v>2985676</v>
      </c>
      <c r="AW13" s="1008">
        <v>2989912</v>
      </c>
      <c r="AX13" s="1008">
        <v>2986607</v>
      </c>
      <c r="AY13" s="1009">
        <v>2985395</v>
      </c>
      <c r="AZ13" s="1009">
        <v>2981612</v>
      </c>
      <c r="BA13" s="955">
        <v>2975167</v>
      </c>
      <c r="BB13" s="1003">
        <v>2974079</v>
      </c>
      <c r="BC13" s="1002">
        <v>2973420</v>
      </c>
      <c r="BD13" s="1002">
        <v>2971001</v>
      </c>
      <c r="BE13" s="1004">
        <v>2969638</v>
      </c>
      <c r="BF13" s="949">
        <v>2969770</v>
      </c>
      <c r="BG13" s="1005">
        <v>2959708</v>
      </c>
      <c r="BH13" s="949">
        <v>2947360</v>
      </c>
      <c r="BI13" s="949">
        <v>2937282</v>
      </c>
      <c r="BJ13" s="1006">
        <v>2926685</v>
      </c>
      <c r="BK13" s="950">
        <v>2916976</v>
      </c>
      <c r="BL13" s="998">
        <v>2904590</v>
      </c>
      <c r="BM13" s="998">
        <v>2892201</v>
      </c>
      <c r="BN13" s="998">
        <v>2877196</v>
      </c>
      <c r="BO13" s="998">
        <v>2860307</v>
      </c>
      <c r="BP13" s="950">
        <v>2867009</v>
      </c>
      <c r="BQ13" s="1135">
        <f t="shared" si="1"/>
        <v>-49967</v>
      </c>
    </row>
    <row r="14" spans="1:69">
      <c r="A14" s="943">
        <v>9</v>
      </c>
      <c r="B14" s="944" t="s">
        <v>630</v>
      </c>
      <c r="C14" s="1000">
        <v>623100</v>
      </c>
      <c r="D14" s="1000">
        <v>673900</v>
      </c>
      <c r="E14" s="1000">
        <v>727400</v>
      </c>
      <c r="F14" s="1000">
        <v>793300</v>
      </c>
      <c r="G14" s="1000">
        <v>870400</v>
      </c>
      <c r="H14" s="1000">
        <v>926700</v>
      </c>
      <c r="I14" s="1000">
        <v>995700</v>
      </c>
      <c r="J14" s="1000">
        <v>1054800</v>
      </c>
      <c r="K14" s="936">
        <v>1046479</v>
      </c>
      <c r="L14" s="937">
        <v>1090428</v>
      </c>
      <c r="M14" s="936">
        <v>1141737</v>
      </c>
      <c r="N14" s="937">
        <v>1195057</v>
      </c>
      <c r="O14" s="936">
        <v>1206657</v>
      </c>
      <c r="P14" s="991">
        <v>1546355</v>
      </c>
      <c r="Q14" s="936">
        <v>1534311</v>
      </c>
      <c r="R14" s="945">
        <v>1550462</v>
      </c>
      <c r="S14" s="946">
        <v>1547580</v>
      </c>
      <c r="T14" s="949">
        <v>1513624</v>
      </c>
      <c r="U14" s="953">
        <v>1521656</v>
      </c>
      <c r="V14" s="949">
        <v>1580021</v>
      </c>
      <c r="W14" s="953">
        <v>1698003</v>
      </c>
      <c r="X14" s="949">
        <v>1717272</v>
      </c>
      <c r="Y14" s="949">
        <v>1736198</v>
      </c>
      <c r="Z14" s="949">
        <v>1753256</v>
      </c>
      <c r="AA14" s="949">
        <v>1775341</v>
      </c>
      <c r="AB14" s="953">
        <v>1792201</v>
      </c>
      <c r="AC14" s="949">
        <v>1807298</v>
      </c>
      <c r="AD14" s="949">
        <v>1821621</v>
      </c>
      <c r="AE14" s="949">
        <v>1835319</v>
      </c>
      <c r="AF14" s="949">
        <v>1849757</v>
      </c>
      <c r="AG14" s="953">
        <v>1866066</v>
      </c>
      <c r="AH14" s="949">
        <v>1880305</v>
      </c>
      <c r="AI14" s="949">
        <v>1895410</v>
      </c>
      <c r="AJ14" s="949">
        <v>1908013</v>
      </c>
      <c r="AK14" s="949">
        <v>1920926</v>
      </c>
      <c r="AL14" s="953">
        <v>1935168</v>
      </c>
      <c r="AM14" s="949">
        <v>1947782</v>
      </c>
      <c r="AN14" s="949">
        <v>1958712</v>
      </c>
      <c r="AO14" s="949">
        <v>1968915</v>
      </c>
      <c r="AP14" s="949">
        <v>1976886</v>
      </c>
      <c r="AQ14" s="953">
        <v>1984390</v>
      </c>
      <c r="AR14" s="949">
        <v>1990502</v>
      </c>
      <c r="AS14" s="949">
        <v>1996399</v>
      </c>
      <c r="AT14" s="949">
        <v>2000626</v>
      </c>
      <c r="AU14" s="949">
        <v>2002573</v>
      </c>
      <c r="AV14" s="954">
        <v>2004817</v>
      </c>
      <c r="AW14" s="1008">
        <v>2011138</v>
      </c>
      <c r="AX14" s="1008">
        <v>2011779</v>
      </c>
      <c r="AY14" s="1009">
        <v>2013879</v>
      </c>
      <c r="AZ14" s="1009">
        <v>2016420</v>
      </c>
      <c r="BA14" s="955">
        <v>2016631</v>
      </c>
      <c r="BB14" s="1003">
        <v>2016444</v>
      </c>
      <c r="BC14" s="1002">
        <v>2016241</v>
      </c>
      <c r="BD14" s="1002">
        <v>2015010</v>
      </c>
      <c r="BE14" s="1004">
        <v>2010917</v>
      </c>
      <c r="BF14" s="949">
        <v>2007683</v>
      </c>
      <c r="BG14" s="1005">
        <v>1999973</v>
      </c>
      <c r="BH14" s="949">
        <v>1991643</v>
      </c>
      <c r="BI14" s="949">
        <v>1985744</v>
      </c>
      <c r="BJ14" s="1006">
        <v>1979925</v>
      </c>
      <c r="BK14" s="950">
        <v>1974255</v>
      </c>
      <c r="BL14" s="998">
        <v>1966032</v>
      </c>
      <c r="BM14" s="998">
        <v>1956910</v>
      </c>
      <c r="BN14" s="998">
        <v>1945954</v>
      </c>
      <c r="BO14" s="998">
        <v>1933990</v>
      </c>
      <c r="BP14" s="950">
        <v>1933146</v>
      </c>
      <c r="BQ14" s="1135">
        <f t="shared" si="1"/>
        <v>-41109</v>
      </c>
    </row>
    <row r="15" spans="1:69">
      <c r="A15" s="943">
        <v>10</v>
      </c>
      <c r="B15" s="944" t="s">
        <v>631</v>
      </c>
      <c r="C15" s="1000">
        <v>629600</v>
      </c>
      <c r="D15" s="1000">
        <v>692600</v>
      </c>
      <c r="E15" s="1000">
        <v>736700</v>
      </c>
      <c r="F15" s="1000">
        <v>784300</v>
      </c>
      <c r="G15" s="1000">
        <v>854700</v>
      </c>
      <c r="H15" s="1000">
        <v>906700</v>
      </c>
      <c r="I15" s="1000">
        <v>984500</v>
      </c>
      <c r="J15" s="1000">
        <v>1044900</v>
      </c>
      <c r="K15" s="936">
        <v>1052610</v>
      </c>
      <c r="L15" s="937">
        <v>1118858</v>
      </c>
      <c r="M15" s="936">
        <v>1186080</v>
      </c>
      <c r="N15" s="937">
        <v>1242453</v>
      </c>
      <c r="O15" s="936">
        <v>1299027</v>
      </c>
      <c r="P15" s="991">
        <v>1546081</v>
      </c>
      <c r="Q15" s="936">
        <v>1572787</v>
      </c>
      <c r="R15" s="945">
        <v>1601380</v>
      </c>
      <c r="S15" s="946">
        <v>1613549</v>
      </c>
      <c r="T15" s="949">
        <v>1578476</v>
      </c>
      <c r="U15" s="953">
        <v>1605584</v>
      </c>
      <c r="V15" s="949">
        <v>1658909</v>
      </c>
      <c r="W15" s="953">
        <v>1756480</v>
      </c>
      <c r="X15" s="949">
        <v>1776909</v>
      </c>
      <c r="Y15" s="949">
        <v>1796589</v>
      </c>
      <c r="Z15" s="949">
        <v>1814327</v>
      </c>
      <c r="AA15" s="949">
        <v>1829784</v>
      </c>
      <c r="AB15" s="953">
        <v>1848562</v>
      </c>
      <c r="AC15" s="949">
        <v>1863384</v>
      </c>
      <c r="AD15" s="949">
        <v>1877193</v>
      </c>
      <c r="AE15" s="949">
        <v>1890125</v>
      </c>
      <c r="AF15" s="949">
        <v>1903501</v>
      </c>
      <c r="AG15" s="953">
        <v>1921259</v>
      </c>
      <c r="AH15" s="949">
        <v>1931045</v>
      </c>
      <c r="AI15" s="949">
        <v>1939995</v>
      </c>
      <c r="AJ15" s="949">
        <v>1948615</v>
      </c>
      <c r="AK15" s="949">
        <v>1958917</v>
      </c>
      <c r="AL15" s="953">
        <v>1966265</v>
      </c>
      <c r="AM15" s="949">
        <v>1974475</v>
      </c>
      <c r="AN15" s="949">
        <v>1984041</v>
      </c>
      <c r="AO15" s="949">
        <v>1990185</v>
      </c>
      <c r="AP15" s="949">
        <v>1996459</v>
      </c>
      <c r="AQ15" s="953">
        <v>2003540</v>
      </c>
      <c r="AR15" s="949">
        <v>2008599</v>
      </c>
      <c r="AS15" s="949">
        <v>2012703</v>
      </c>
      <c r="AT15" s="949">
        <v>2017489</v>
      </c>
      <c r="AU15" s="949">
        <v>2019818</v>
      </c>
      <c r="AV15" s="954">
        <v>2024852</v>
      </c>
      <c r="AW15" s="1008">
        <v>2029227</v>
      </c>
      <c r="AX15" s="1008">
        <v>2029561</v>
      </c>
      <c r="AY15" s="1009">
        <v>2029625</v>
      </c>
      <c r="AZ15" s="1009">
        <v>2027362</v>
      </c>
      <c r="BA15" s="955">
        <v>2024135</v>
      </c>
      <c r="BB15" s="1003">
        <v>2022312</v>
      </c>
      <c r="BC15" s="1002">
        <v>2019611</v>
      </c>
      <c r="BD15" s="1002">
        <v>2017219</v>
      </c>
      <c r="BE15" s="1004">
        <v>2013617</v>
      </c>
      <c r="BF15" s="949">
        <v>2008068</v>
      </c>
      <c r="BG15" s="1005">
        <v>2001344</v>
      </c>
      <c r="BH15" s="949">
        <v>1993857</v>
      </c>
      <c r="BI15" s="949">
        <v>1986137</v>
      </c>
      <c r="BJ15" s="1006">
        <v>1979444</v>
      </c>
      <c r="BK15" s="950">
        <v>1973115</v>
      </c>
      <c r="BL15" s="998">
        <v>1967292</v>
      </c>
      <c r="BM15" s="998">
        <v>1959831</v>
      </c>
      <c r="BN15" s="998">
        <v>1952135</v>
      </c>
      <c r="BO15" s="998">
        <v>1942456</v>
      </c>
      <c r="BP15" s="950">
        <v>1939110</v>
      </c>
      <c r="BQ15" s="1135">
        <f t="shared" si="1"/>
        <v>-34005</v>
      </c>
    </row>
    <row r="16" spans="1:69">
      <c r="A16" s="943">
        <v>11</v>
      </c>
      <c r="B16" s="944" t="s">
        <v>632</v>
      </c>
      <c r="C16" s="1000">
        <v>980100</v>
      </c>
      <c r="D16" s="1000">
        <v>1042400</v>
      </c>
      <c r="E16" s="1000">
        <v>1092500</v>
      </c>
      <c r="F16" s="1000">
        <v>1132000</v>
      </c>
      <c r="G16" s="1000">
        <v>1192900</v>
      </c>
      <c r="H16" s="1000">
        <v>1229500</v>
      </c>
      <c r="I16" s="1000">
        <v>1304700</v>
      </c>
      <c r="J16" s="1000">
        <v>1348700</v>
      </c>
      <c r="K16" s="936">
        <v>1319533</v>
      </c>
      <c r="L16" s="937">
        <v>1394461</v>
      </c>
      <c r="M16" s="936">
        <v>1459172</v>
      </c>
      <c r="N16" s="937">
        <v>1528854</v>
      </c>
      <c r="O16" s="936">
        <v>1608039</v>
      </c>
      <c r="P16" s="991">
        <v>2047261</v>
      </c>
      <c r="Q16" s="936">
        <v>2100453</v>
      </c>
      <c r="R16" s="945">
        <v>2146445</v>
      </c>
      <c r="S16" s="946">
        <v>2262623</v>
      </c>
      <c r="T16" s="949">
        <v>2430871</v>
      </c>
      <c r="U16" s="953">
        <v>3014983</v>
      </c>
      <c r="V16" s="949">
        <v>3866472</v>
      </c>
      <c r="W16" s="953">
        <v>4821340</v>
      </c>
      <c r="X16" s="949">
        <v>4963978</v>
      </c>
      <c r="Y16" s="949">
        <v>5091203</v>
      </c>
      <c r="Z16" s="949">
        <v>5208352</v>
      </c>
      <c r="AA16" s="949">
        <v>5318116</v>
      </c>
      <c r="AB16" s="953">
        <v>5420480</v>
      </c>
      <c r="AC16" s="949">
        <v>5519549</v>
      </c>
      <c r="AD16" s="949">
        <v>5614569</v>
      </c>
      <c r="AE16" s="949">
        <v>5700343</v>
      </c>
      <c r="AF16" s="949">
        <v>5783771</v>
      </c>
      <c r="AG16" s="953">
        <v>5863678</v>
      </c>
      <c r="AH16" s="949">
        <v>5954486</v>
      </c>
      <c r="AI16" s="949">
        <v>6071499</v>
      </c>
      <c r="AJ16" s="949">
        <v>6194684</v>
      </c>
      <c r="AK16" s="949">
        <v>6307636</v>
      </c>
      <c r="AL16" s="953">
        <v>6405319</v>
      </c>
      <c r="AM16" s="949">
        <v>6485715</v>
      </c>
      <c r="AN16" s="949">
        <v>6566635</v>
      </c>
      <c r="AO16" s="949">
        <v>6640108</v>
      </c>
      <c r="AP16" s="949">
        <v>6703273</v>
      </c>
      <c r="AQ16" s="953">
        <v>6759311</v>
      </c>
      <c r="AR16" s="949">
        <v>6803670</v>
      </c>
      <c r="AS16" s="949">
        <v>6840782</v>
      </c>
      <c r="AT16" s="949">
        <v>6876821</v>
      </c>
      <c r="AU16" s="949">
        <v>6906395</v>
      </c>
      <c r="AV16" s="954">
        <v>6938006</v>
      </c>
      <c r="AW16" s="1008">
        <v>6977453</v>
      </c>
      <c r="AX16" s="1008">
        <v>7000169</v>
      </c>
      <c r="AY16" s="1009">
        <v>7028001</v>
      </c>
      <c r="AZ16" s="1009">
        <v>7045736</v>
      </c>
      <c r="BA16" s="955">
        <v>7054243</v>
      </c>
      <c r="BB16" s="1003">
        <v>7079239</v>
      </c>
      <c r="BC16" s="1002">
        <v>7106242</v>
      </c>
      <c r="BD16" s="1002">
        <v>7136317</v>
      </c>
      <c r="BE16" s="1004">
        <v>7161304</v>
      </c>
      <c r="BF16" s="949">
        <v>7194556</v>
      </c>
      <c r="BG16" s="1005">
        <v>7209169</v>
      </c>
      <c r="BH16" s="949">
        <v>7216272</v>
      </c>
      <c r="BI16" s="949">
        <v>7228239</v>
      </c>
      <c r="BJ16" s="1006">
        <v>7247026</v>
      </c>
      <c r="BK16" s="950">
        <v>7266534</v>
      </c>
      <c r="BL16" s="998">
        <v>7289429</v>
      </c>
      <c r="BM16" s="998">
        <v>7309629</v>
      </c>
      <c r="BN16" s="998">
        <v>7329806</v>
      </c>
      <c r="BO16" s="998">
        <v>7349693</v>
      </c>
      <c r="BP16" s="950">
        <v>7344765</v>
      </c>
      <c r="BQ16" s="1135">
        <f t="shared" si="1"/>
        <v>78231</v>
      </c>
    </row>
    <row r="17" spans="1:69">
      <c r="A17" s="943">
        <v>12</v>
      </c>
      <c r="B17" s="944" t="s">
        <v>633</v>
      </c>
      <c r="C17" s="1000">
        <v>1107500</v>
      </c>
      <c r="D17" s="1000">
        <v>1158800</v>
      </c>
      <c r="E17" s="1000">
        <v>1198400</v>
      </c>
      <c r="F17" s="1000">
        <v>1238200</v>
      </c>
      <c r="G17" s="1000">
        <v>1279900</v>
      </c>
      <c r="H17" s="1000">
        <v>1312200</v>
      </c>
      <c r="I17" s="1000">
        <v>1367400</v>
      </c>
      <c r="J17" s="1000">
        <v>1362200</v>
      </c>
      <c r="K17" s="936">
        <v>1336155</v>
      </c>
      <c r="L17" s="937">
        <v>1399257</v>
      </c>
      <c r="M17" s="936">
        <v>1470121</v>
      </c>
      <c r="N17" s="937">
        <v>1546394</v>
      </c>
      <c r="O17" s="936">
        <v>1588425</v>
      </c>
      <c r="P17" s="991">
        <v>1966862</v>
      </c>
      <c r="Q17" s="936">
        <v>2112917</v>
      </c>
      <c r="R17" s="945">
        <v>2139037</v>
      </c>
      <c r="S17" s="946">
        <v>2205060</v>
      </c>
      <c r="T17" s="949">
        <v>2306010</v>
      </c>
      <c r="U17" s="953">
        <v>2701770</v>
      </c>
      <c r="V17" s="949">
        <v>3366624</v>
      </c>
      <c r="W17" s="953">
        <v>4149147</v>
      </c>
      <c r="X17" s="949">
        <v>4266626</v>
      </c>
      <c r="Y17" s="949">
        <v>4381751</v>
      </c>
      <c r="Z17" s="949">
        <v>4508003</v>
      </c>
      <c r="AA17" s="949">
        <v>4625708</v>
      </c>
      <c r="AB17" s="953">
        <v>4735424</v>
      </c>
      <c r="AC17" s="949">
        <v>4834309</v>
      </c>
      <c r="AD17" s="949">
        <v>4922872</v>
      </c>
      <c r="AE17" s="949">
        <v>5005059</v>
      </c>
      <c r="AF17" s="949">
        <v>5078650</v>
      </c>
      <c r="AG17" s="953">
        <v>5148163</v>
      </c>
      <c r="AH17" s="949">
        <v>5219378</v>
      </c>
      <c r="AI17" s="949">
        <v>5306607</v>
      </c>
      <c r="AJ17" s="949">
        <v>5402854</v>
      </c>
      <c r="AK17" s="949">
        <v>5486585</v>
      </c>
      <c r="AL17" s="953">
        <v>5555429</v>
      </c>
      <c r="AM17" s="949">
        <v>5617182</v>
      </c>
      <c r="AN17" s="949">
        <v>5679434</v>
      </c>
      <c r="AO17" s="949">
        <v>5730677</v>
      </c>
      <c r="AP17" s="949">
        <v>5767083</v>
      </c>
      <c r="AQ17" s="953">
        <v>5797782</v>
      </c>
      <c r="AR17" s="949">
        <v>5817204</v>
      </c>
      <c r="AS17" s="949">
        <v>5838712</v>
      </c>
      <c r="AT17" s="949">
        <v>5866883</v>
      </c>
      <c r="AU17" s="949">
        <v>5893468</v>
      </c>
      <c r="AV17" s="954">
        <v>5926285</v>
      </c>
      <c r="AW17" s="1008">
        <v>5969939</v>
      </c>
      <c r="AX17" s="1008">
        <v>5997990</v>
      </c>
      <c r="AY17" s="1009">
        <v>6029644</v>
      </c>
      <c r="AZ17" s="1009">
        <v>6046717</v>
      </c>
      <c r="BA17" s="955">
        <v>6056462</v>
      </c>
      <c r="BB17" s="1003">
        <v>6083881</v>
      </c>
      <c r="BC17" s="1002">
        <v>6118748</v>
      </c>
      <c r="BD17" s="1002">
        <v>6152836</v>
      </c>
      <c r="BE17" s="1004">
        <v>6180052</v>
      </c>
      <c r="BF17" s="949">
        <v>6216289</v>
      </c>
      <c r="BG17" s="1005">
        <v>6217004</v>
      </c>
      <c r="BH17" s="949">
        <v>6200257</v>
      </c>
      <c r="BI17" s="949">
        <v>6200982</v>
      </c>
      <c r="BJ17" s="1006">
        <v>6208719</v>
      </c>
      <c r="BK17" s="950">
        <v>6222666</v>
      </c>
      <c r="BL17" s="998">
        <v>6235725</v>
      </c>
      <c r="BM17" s="998">
        <v>6245613</v>
      </c>
      <c r="BN17" s="998">
        <v>6254585</v>
      </c>
      <c r="BO17" s="998">
        <v>6259382</v>
      </c>
      <c r="BP17" s="950">
        <v>6284480</v>
      </c>
      <c r="BQ17" s="1135">
        <f t="shared" si="1"/>
        <v>61814</v>
      </c>
    </row>
    <row r="18" spans="1:69">
      <c r="A18" s="943">
        <v>13</v>
      </c>
      <c r="B18" s="944" t="s">
        <v>634</v>
      </c>
      <c r="C18" s="1010">
        <v>1152500</v>
      </c>
      <c r="D18" s="1010">
        <v>1354400</v>
      </c>
      <c r="E18" s="1000">
        <v>1608700</v>
      </c>
      <c r="F18" s="1000">
        <v>1878000</v>
      </c>
      <c r="G18" s="1000">
        <v>2251300</v>
      </c>
      <c r="H18" s="1000">
        <v>2681400</v>
      </c>
      <c r="I18" s="1000">
        <v>2809600</v>
      </c>
      <c r="J18" s="1000">
        <v>3340100</v>
      </c>
      <c r="K18" s="936">
        <v>3699428</v>
      </c>
      <c r="L18" s="937">
        <v>4485144</v>
      </c>
      <c r="M18" s="936">
        <v>5408678</v>
      </c>
      <c r="N18" s="937">
        <v>6369919</v>
      </c>
      <c r="O18" s="936">
        <v>7354971</v>
      </c>
      <c r="P18" s="991">
        <v>3488284</v>
      </c>
      <c r="Q18" s="936">
        <v>5000777</v>
      </c>
      <c r="R18" s="945">
        <v>6277500</v>
      </c>
      <c r="S18" s="946">
        <v>8037084</v>
      </c>
      <c r="T18" s="949">
        <v>9683802</v>
      </c>
      <c r="U18" s="953">
        <v>10869244</v>
      </c>
      <c r="V18" s="949">
        <v>11408071</v>
      </c>
      <c r="W18" s="953">
        <v>11673554</v>
      </c>
      <c r="X18" s="949">
        <v>11674081</v>
      </c>
      <c r="Y18" s="949">
        <v>11668930</v>
      </c>
      <c r="Z18" s="949">
        <v>11658834</v>
      </c>
      <c r="AA18" s="949">
        <v>11636534</v>
      </c>
      <c r="AB18" s="953">
        <v>11618281</v>
      </c>
      <c r="AC18" s="949">
        <v>11619066</v>
      </c>
      <c r="AD18" s="949">
        <v>11645872</v>
      </c>
      <c r="AE18" s="949">
        <v>11700815</v>
      </c>
      <c r="AF18" s="949">
        <v>11762368</v>
      </c>
      <c r="AG18" s="953">
        <v>11829363</v>
      </c>
      <c r="AH18" s="949">
        <v>11894011</v>
      </c>
      <c r="AI18" s="949">
        <v>11904896</v>
      </c>
      <c r="AJ18" s="949">
        <v>11898526</v>
      </c>
      <c r="AK18" s="949">
        <v>11878244</v>
      </c>
      <c r="AL18" s="953">
        <v>11855563</v>
      </c>
      <c r="AM18" s="949">
        <v>11893607</v>
      </c>
      <c r="AN18" s="949">
        <v>11886655</v>
      </c>
      <c r="AO18" s="949">
        <v>11848996</v>
      </c>
      <c r="AP18" s="949">
        <v>11796131</v>
      </c>
      <c r="AQ18" s="953">
        <v>11773605</v>
      </c>
      <c r="AR18" s="949">
        <v>11808423</v>
      </c>
      <c r="AS18" s="949">
        <v>11881018</v>
      </c>
      <c r="AT18" s="949">
        <v>11939338</v>
      </c>
      <c r="AU18" s="949">
        <v>11983139</v>
      </c>
      <c r="AV18" s="954">
        <v>12064101</v>
      </c>
      <c r="AW18" s="1008">
        <v>12164539</v>
      </c>
      <c r="AX18" s="1008">
        <v>12270768</v>
      </c>
      <c r="AY18" s="1009">
        <v>12388268</v>
      </c>
      <c r="AZ18" s="1009">
        <v>12482371</v>
      </c>
      <c r="BA18" s="955">
        <v>12576601</v>
      </c>
      <c r="BB18" s="1003">
        <v>12704115</v>
      </c>
      <c r="BC18" s="1002">
        <v>12848310</v>
      </c>
      <c r="BD18" s="1002">
        <v>12973259</v>
      </c>
      <c r="BE18" s="1004">
        <v>13048003</v>
      </c>
      <c r="BF18" s="949">
        <v>13159388</v>
      </c>
      <c r="BG18" s="1005">
        <v>13198315</v>
      </c>
      <c r="BH18" s="949">
        <v>13234383</v>
      </c>
      <c r="BI18" s="949">
        <v>13307028</v>
      </c>
      <c r="BJ18" s="1006">
        <v>13399237</v>
      </c>
      <c r="BK18" s="950">
        <v>13515272</v>
      </c>
      <c r="BL18" s="998">
        <v>13623937</v>
      </c>
      <c r="BM18" s="998">
        <v>13723799</v>
      </c>
      <c r="BN18" s="998">
        <v>13822133</v>
      </c>
      <c r="BO18" s="998">
        <v>13920663</v>
      </c>
      <c r="BP18" s="950">
        <v>14047594</v>
      </c>
      <c r="BQ18" s="1135">
        <f t="shared" si="1"/>
        <v>532322</v>
      </c>
    </row>
    <row r="19" spans="1:69">
      <c r="A19" s="943">
        <v>14</v>
      </c>
      <c r="B19" s="944" t="s">
        <v>635</v>
      </c>
      <c r="C19" s="1010">
        <v>823200</v>
      </c>
      <c r="D19" s="1010">
        <v>919100</v>
      </c>
      <c r="E19" s="1000">
        <v>759800</v>
      </c>
      <c r="F19" s="1000">
        <v>863500</v>
      </c>
      <c r="G19" s="1000">
        <v>978200</v>
      </c>
      <c r="H19" s="1000">
        <v>1092100</v>
      </c>
      <c r="I19" s="1000">
        <v>1145100</v>
      </c>
      <c r="J19" s="1000">
        <v>1246700</v>
      </c>
      <c r="K19" s="936">
        <v>1323390</v>
      </c>
      <c r="L19" s="937">
        <v>1416792</v>
      </c>
      <c r="M19" s="936">
        <v>1619606</v>
      </c>
      <c r="N19" s="937">
        <v>1840005</v>
      </c>
      <c r="O19" s="936">
        <v>2188974</v>
      </c>
      <c r="P19" s="991">
        <v>1865667</v>
      </c>
      <c r="Q19" s="936">
        <v>2218120</v>
      </c>
      <c r="R19" s="945">
        <v>2487665</v>
      </c>
      <c r="S19" s="946">
        <v>2919497</v>
      </c>
      <c r="T19" s="949">
        <v>3443176</v>
      </c>
      <c r="U19" s="953">
        <v>4430743</v>
      </c>
      <c r="V19" s="949">
        <v>5472247</v>
      </c>
      <c r="W19" s="953">
        <v>6397748</v>
      </c>
      <c r="X19" s="949">
        <v>6509514</v>
      </c>
      <c r="Y19" s="949">
        <v>6615642</v>
      </c>
      <c r="Z19" s="949">
        <v>6727999</v>
      </c>
      <c r="AA19" s="949">
        <v>6831719</v>
      </c>
      <c r="AB19" s="953">
        <v>6924348</v>
      </c>
      <c r="AC19" s="949">
        <v>7022445</v>
      </c>
      <c r="AD19" s="949">
        <v>7127104</v>
      </c>
      <c r="AE19" s="949">
        <v>7227038</v>
      </c>
      <c r="AF19" s="949">
        <v>7327972</v>
      </c>
      <c r="AG19" s="953">
        <v>7431974</v>
      </c>
      <c r="AH19" s="949">
        <v>7552891</v>
      </c>
      <c r="AI19" s="949">
        <v>7683867</v>
      </c>
      <c r="AJ19" s="949">
        <v>7793935</v>
      </c>
      <c r="AK19" s="949">
        <v>7891178</v>
      </c>
      <c r="AL19" s="953">
        <v>7980391</v>
      </c>
      <c r="AM19" s="949">
        <v>8049843</v>
      </c>
      <c r="AN19" s="949">
        <v>8115905</v>
      </c>
      <c r="AO19" s="949">
        <v>8166475</v>
      </c>
      <c r="AP19" s="949">
        <v>8207184</v>
      </c>
      <c r="AQ19" s="953">
        <v>8245900</v>
      </c>
      <c r="AR19" s="949">
        <v>8278802</v>
      </c>
      <c r="AS19" s="949">
        <v>8319432</v>
      </c>
      <c r="AT19" s="949">
        <v>8382957</v>
      </c>
      <c r="AU19" s="949">
        <v>8431501</v>
      </c>
      <c r="AV19" s="954">
        <v>8489974</v>
      </c>
      <c r="AW19" s="1008">
        <v>8575231</v>
      </c>
      <c r="AX19" s="1008">
        <v>8635587</v>
      </c>
      <c r="AY19" s="1009">
        <v>8701606</v>
      </c>
      <c r="AZ19" s="1009">
        <v>8752788</v>
      </c>
      <c r="BA19" s="955">
        <v>8791597</v>
      </c>
      <c r="BB19" s="1003">
        <v>8845689</v>
      </c>
      <c r="BC19" s="1002">
        <v>8911651</v>
      </c>
      <c r="BD19" s="1002">
        <v>8964582</v>
      </c>
      <c r="BE19" s="1004">
        <v>9006282</v>
      </c>
      <c r="BF19" s="949">
        <v>9048331</v>
      </c>
      <c r="BG19" s="1005">
        <v>9059848</v>
      </c>
      <c r="BH19" s="949">
        <v>9070319</v>
      </c>
      <c r="BI19" s="949">
        <v>9083762</v>
      </c>
      <c r="BJ19" s="1006">
        <v>9102650</v>
      </c>
      <c r="BK19" s="950">
        <v>9126213</v>
      </c>
      <c r="BL19" s="998">
        <v>9144504</v>
      </c>
      <c r="BM19" s="998">
        <v>9158670</v>
      </c>
      <c r="BN19" s="998">
        <v>9176594</v>
      </c>
      <c r="BO19" s="998">
        <v>9198268</v>
      </c>
      <c r="BP19" s="950">
        <v>9237337</v>
      </c>
      <c r="BQ19" s="1135">
        <f t="shared" si="1"/>
        <v>111124</v>
      </c>
    </row>
    <row r="20" spans="1:69">
      <c r="A20" s="951">
        <v>15</v>
      </c>
      <c r="B20" s="952" t="s">
        <v>636</v>
      </c>
      <c r="C20" s="1007">
        <v>1583400</v>
      </c>
      <c r="D20" s="1007">
        <v>1662900</v>
      </c>
      <c r="E20" s="1007">
        <v>1706400</v>
      </c>
      <c r="F20" s="1007">
        <v>1707100</v>
      </c>
      <c r="G20" s="1007">
        <v>1732200</v>
      </c>
      <c r="H20" s="1007">
        <v>1765500</v>
      </c>
      <c r="I20" s="1007">
        <v>1877600</v>
      </c>
      <c r="J20" s="1007">
        <v>1867600</v>
      </c>
      <c r="K20" s="936">
        <v>1776474</v>
      </c>
      <c r="L20" s="937">
        <v>1849807</v>
      </c>
      <c r="M20" s="936">
        <v>1933326</v>
      </c>
      <c r="N20" s="937">
        <v>1995777</v>
      </c>
      <c r="O20" s="936">
        <v>2064402</v>
      </c>
      <c r="P20" s="991">
        <v>2389653</v>
      </c>
      <c r="Q20" s="936">
        <v>2418271</v>
      </c>
      <c r="R20" s="949">
        <v>2460997</v>
      </c>
      <c r="S20" s="953">
        <v>2473492</v>
      </c>
      <c r="T20" s="949">
        <v>2442037</v>
      </c>
      <c r="U20" s="953">
        <v>2398931</v>
      </c>
      <c r="V20" s="949">
        <v>2360982</v>
      </c>
      <c r="W20" s="953">
        <v>2391938</v>
      </c>
      <c r="X20" s="949">
        <v>2405956</v>
      </c>
      <c r="Y20" s="949">
        <v>2417439</v>
      </c>
      <c r="Z20" s="949">
        <v>2428217</v>
      </c>
      <c r="AA20" s="949">
        <v>2439070</v>
      </c>
      <c r="AB20" s="953">
        <v>2451357</v>
      </c>
      <c r="AC20" s="949">
        <v>2458608</v>
      </c>
      <c r="AD20" s="949">
        <v>2465096</v>
      </c>
      <c r="AE20" s="949">
        <v>2469121</v>
      </c>
      <c r="AF20" s="949">
        <v>2474442</v>
      </c>
      <c r="AG20" s="953">
        <v>2478470</v>
      </c>
      <c r="AH20" s="949">
        <v>2478036</v>
      </c>
      <c r="AI20" s="949">
        <v>2476783</v>
      </c>
      <c r="AJ20" s="949">
        <v>2476414</v>
      </c>
      <c r="AK20" s="949">
        <v>2476303</v>
      </c>
      <c r="AL20" s="953">
        <v>2474583</v>
      </c>
      <c r="AM20" s="949">
        <v>2474937</v>
      </c>
      <c r="AN20" s="949">
        <v>2476163</v>
      </c>
      <c r="AO20" s="949">
        <v>2479283</v>
      </c>
      <c r="AP20" s="949">
        <v>2483969</v>
      </c>
      <c r="AQ20" s="953">
        <v>2488364</v>
      </c>
      <c r="AR20" s="949">
        <v>2490314</v>
      </c>
      <c r="AS20" s="949">
        <v>2489858</v>
      </c>
      <c r="AT20" s="949">
        <v>2487622</v>
      </c>
      <c r="AU20" s="949">
        <v>2481621</v>
      </c>
      <c r="AV20" s="954">
        <v>2475733</v>
      </c>
      <c r="AW20" s="1008">
        <v>2470837</v>
      </c>
      <c r="AX20" s="1008">
        <v>2462093</v>
      </c>
      <c r="AY20" s="1009">
        <v>2454690</v>
      </c>
      <c r="AZ20" s="1009">
        <v>2444951</v>
      </c>
      <c r="BA20" s="955">
        <v>2431459</v>
      </c>
      <c r="BB20" s="1003">
        <v>2420002</v>
      </c>
      <c r="BC20" s="1002">
        <v>2408133</v>
      </c>
      <c r="BD20" s="1002">
        <v>2395986</v>
      </c>
      <c r="BE20" s="1004">
        <v>2384694</v>
      </c>
      <c r="BF20" s="949">
        <v>2374450</v>
      </c>
      <c r="BG20" s="1005">
        <v>2363997</v>
      </c>
      <c r="BH20" s="949">
        <v>2350351</v>
      </c>
      <c r="BI20" s="949">
        <v>2335753</v>
      </c>
      <c r="BJ20" s="1006">
        <v>2320320</v>
      </c>
      <c r="BK20" s="950">
        <v>2304264</v>
      </c>
      <c r="BL20" s="998">
        <v>2285937</v>
      </c>
      <c r="BM20" s="998">
        <v>2266519</v>
      </c>
      <c r="BN20" s="998">
        <v>2245660</v>
      </c>
      <c r="BO20" s="998">
        <v>2223106</v>
      </c>
      <c r="BP20" s="950">
        <v>2201272</v>
      </c>
      <c r="BQ20" s="1135">
        <f t="shared" si="1"/>
        <v>-102992</v>
      </c>
    </row>
    <row r="21" spans="1:69">
      <c r="A21" s="951">
        <v>16</v>
      </c>
      <c r="B21" s="952" t="s">
        <v>637</v>
      </c>
      <c r="C21" s="1007">
        <v>700700</v>
      </c>
      <c r="D21" s="1007">
        <v>748500</v>
      </c>
      <c r="E21" s="1007">
        <v>774400</v>
      </c>
      <c r="F21" s="1007">
        <v>755500</v>
      </c>
      <c r="G21" s="1007">
        <v>762000</v>
      </c>
      <c r="H21" s="1007">
        <v>748700</v>
      </c>
      <c r="I21" s="1007">
        <v>784100</v>
      </c>
      <c r="J21" s="1007">
        <v>783500</v>
      </c>
      <c r="K21" s="936">
        <v>724276</v>
      </c>
      <c r="L21" s="937">
        <v>749243</v>
      </c>
      <c r="M21" s="936">
        <v>778953</v>
      </c>
      <c r="N21" s="937">
        <v>798890</v>
      </c>
      <c r="O21" s="936">
        <v>822569</v>
      </c>
      <c r="P21" s="991">
        <v>953834</v>
      </c>
      <c r="Q21" s="936">
        <v>979229</v>
      </c>
      <c r="R21" s="949">
        <v>1008790</v>
      </c>
      <c r="S21" s="953">
        <v>1021121</v>
      </c>
      <c r="T21" s="949">
        <v>1032614</v>
      </c>
      <c r="U21" s="953">
        <v>1025465</v>
      </c>
      <c r="V21" s="949">
        <v>1029695</v>
      </c>
      <c r="W21" s="953">
        <v>1070791</v>
      </c>
      <c r="X21" s="949">
        <v>1078569</v>
      </c>
      <c r="Y21" s="949">
        <v>1085402</v>
      </c>
      <c r="Z21" s="949">
        <v>1091611</v>
      </c>
      <c r="AA21" s="949">
        <v>1097801</v>
      </c>
      <c r="AB21" s="953">
        <v>1103459</v>
      </c>
      <c r="AC21" s="949">
        <v>1106167</v>
      </c>
      <c r="AD21" s="949">
        <v>1109578</v>
      </c>
      <c r="AE21" s="949">
        <v>1112825</v>
      </c>
      <c r="AF21" s="949">
        <v>1115807</v>
      </c>
      <c r="AG21" s="953">
        <v>1118369</v>
      </c>
      <c r="AH21" s="949">
        <v>1119098</v>
      </c>
      <c r="AI21" s="949">
        <v>1120494</v>
      </c>
      <c r="AJ21" s="949">
        <v>1120107</v>
      </c>
      <c r="AK21" s="949">
        <v>1120608</v>
      </c>
      <c r="AL21" s="953">
        <v>1120161</v>
      </c>
      <c r="AM21" s="949">
        <v>1120618</v>
      </c>
      <c r="AN21" s="949">
        <v>1120078</v>
      </c>
      <c r="AO21" s="949">
        <v>1120991</v>
      </c>
      <c r="AP21" s="949">
        <v>1121489</v>
      </c>
      <c r="AQ21" s="953">
        <v>1123125</v>
      </c>
      <c r="AR21" s="949">
        <v>1124658</v>
      </c>
      <c r="AS21" s="949">
        <v>1124194</v>
      </c>
      <c r="AT21" s="949">
        <v>1123532</v>
      </c>
      <c r="AU21" s="949">
        <v>1121520</v>
      </c>
      <c r="AV21" s="954">
        <v>1120851</v>
      </c>
      <c r="AW21" s="1008">
        <v>1120368</v>
      </c>
      <c r="AX21" s="1008">
        <v>1118372</v>
      </c>
      <c r="AY21" s="1009">
        <v>1116015</v>
      </c>
      <c r="AZ21" s="1009">
        <v>1114555</v>
      </c>
      <c r="BA21" s="955">
        <v>1111729</v>
      </c>
      <c r="BB21" s="1003">
        <v>1110499</v>
      </c>
      <c r="BC21" s="1002">
        <v>1106738</v>
      </c>
      <c r="BD21" s="1002">
        <v>1102884</v>
      </c>
      <c r="BE21" s="1004">
        <v>1097508</v>
      </c>
      <c r="BF21" s="949">
        <v>1093247</v>
      </c>
      <c r="BG21" s="1005">
        <v>1088236</v>
      </c>
      <c r="BH21" s="949">
        <v>1083429</v>
      </c>
      <c r="BI21" s="949">
        <v>1077447</v>
      </c>
      <c r="BJ21" s="1006">
        <v>1071709</v>
      </c>
      <c r="BK21" s="950">
        <v>1066328</v>
      </c>
      <c r="BL21" s="998">
        <v>1061273</v>
      </c>
      <c r="BM21" s="998">
        <v>1055976</v>
      </c>
      <c r="BN21" s="998">
        <v>1050485</v>
      </c>
      <c r="BO21" s="998">
        <v>1043502</v>
      </c>
      <c r="BP21" s="950">
        <v>1034814</v>
      </c>
      <c r="BQ21" s="1135">
        <f t="shared" si="1"/>
        <v>-31514</v>
      </c>
    </row>
    <row r="22" spans="1:69">
      <c r="A22" s="951">
        <v>17</v>
      </c>
      <c r="B22" s="952" t="s">
        <v>638</v>
      </c>
      <c r="C22" s="1007">
        <v>732600</v>
      </c>
      <c r="D22" s="1007">
        <v>743000</v>
      </c>
      <c r="E22" s="1007">
        <v>750800</v>
      </c>
      <c r="F22" s="1007">
        <v>732100</v>
      </c>
      <c r="G22" s="1007">
        <v>745100</v>
      </c>
      <c r="H22" s="1007">
        <v>752000</v>
      </c>
      <c r="I22" s="1007">
        <v>779400</v>
      </c>
      <c r="J22" s="1007">
        <v>769900</v>
      </c>
      <c r="K22" s="936">
        <v>747360</v>
      </c>
      <c r="L22" s="937">
        <v>750854</v>
      </c>
      <c r="M22" s="936">
        <v>756835</v>
      </c>
      <c r="N22" s="937">
        <v>768416</v>
      </c>
      <c r="O22" s="936">
        <v>757676</v>
      </c>
      <c r="P22" s="991">
        <v>887510</v>
      </c>
      <c r="Q22" s="936">
        <v>927743</v>
      </c>
      <c r="R22" s="949">
        <v>957279</v>
      </c>
      <c r="S22" s="953">
        <v>966187</v>
      </c>
      <c r="T22" s="949">
        <v>973418</v>
      </c>
      <c r="U22" s="953">
        <v>980499</v>
      </c>
      <c r="V22" s="949">
        <v>1002420</v>
      </c>
      <c r="W22" s="953">
        <v>1069872</v>
      </c>
      <c r="X22" s="949">
        <v>1081545</v>
      </c>
      <c r="Y22" s="949">
        <v>1091348</v>
      </c>
      <c r="Z22" s="949">
        <v>1099965</v>
      </c>
      <c r="AA22" s="949">
        <v>1110212</v>
      </c>
      <c r="AB22" s="953">
        <v>1119304</v>
      </c>
      <c r="AC22" s="949">
        <v>1126756</v>
      </c>
      <c r="AD22" s="949">
        <v>1134320</v>
      </c>
      <c r="AE22" s="949">
        <v>1141331</v>
      </c>
      <c r="AF22" s="949">
        <v>1147015</v>
      </c>
      <c r="AG22" s="953">
        <v>1152325</v>
      </c>
      <c r="AH22" s="949">
        <v>1155270</v>
      </c>
      <c r="AI22" s="949">
        <v>1157533</v>
      </c>
      <c r="AJ22" s="949">
        <v>1160106</v>
      </c>
      <c r="AK22" s="949">
        <v>1162641</v>
      </c>
      <c r="AL22" s="953">
        <v>1164628</v>
      </c>
      <c r="AM22" s="949">
        <v>1167161</v>
      </c>
      <c r="AN22" s="949">
        <v>1170571</v>
      </c>
      <c r="AO22" s="949">
        <v>1173275</v>
      </c>
      <c r="AP22" s="949">
        <v>1176029</v>
      </c>
      <c r="AQ22" s="953">
        <v>1180068</v>
      </c>
      <c r="AR22" s="949">
        <v>1180973</v>
      </c>
      <c r="AS22" s="949">
        <v>1181086</v>
      </c>
      <c r="AT22" s="949">
        <v>1181369</v>
      </c>
      <c r="AU22" s="949">
        <v>1180274</v>
      </c>
      <c r="AV22" s="954">
        <v>1180977</v>
      </c>
      <c r="AW22" s="1008">
        <v>1181868</v>
      </c>
      <c r="AX22" s="1008">
        <v>1180042</v>
      </c>
      <c r="AY22" s="1009">
        <v>1179456</v>
      </c>
      <c r="AZ22" s="1009">
        <v>1177710</v>
      </c>
      <c r="BA22" s="955">
        <v>1174026</v>
      </c>
      <c r="BB22" s="1003">
        <v>1172992</v>
      </c>
      <c r="BC22" s="1002">
        <v>1172794</v>
      </c>
      <c r="BD22" s="1002">
        <v>1172128</v>
      </c>
      <c r="BE22" s="1004">
        <v>1170537</v>
      </c>
      <c r="BF22" s="949">
        <v>1169788</v>
      </c>
      <c r="BG22" s="1005">
        <v>1166641</v>
      </c>
      <c r="BH22" s="949">
        <v>1163516</v>
      </c>
      <c r="BI22" s="949">
        <v>1160360</v>
      </c>
      <c r="BJ22" s="1006">
        <v>1156903</v>
      </c>
      <c r="BK22" s="950">
        <v>1154008</v>
      </c>
      <c r="BL22" s="998">
        <v>1150878</v>
      </c>
      <c r="BM22" s="998">
        <v>1147465</v>
      </c>
      <c r="BN22" s="998">
        <v>1143395</v>
      </c>
      <c r="BO22" s="998">
        <v>1137649</v>
      </c>
      <c r="BP22" s="950">
        <v>1132526</v>
      </c>
      <c r="BQ22" s="1135">
        <f t="shared" si="1"/>
        <v>-21482</v>
      </c>
    </row>
    <row r="23" spans="1:69">
      <c r="A23" s="951">
        <v>18</v>
      </c>
      <c r="B23" s="952" t="s">
        <v>639</v>
      </c>
      <c r="C23" s="1007">
        <v>580600</v>
      </c>
      <c r="D23" s="1007">
        <v>594700</v>
      </c>
      <c r="E23" s="1007">
        <v>606300</v>
      </c>
      <c r="F23" s="1007">
        <v>606200</v>
      </c>
      <c r="G23" s="1007">
        <v>619900</v>
      </c>
      <c r="H23" s="1007">
        <v>612100</v>
      </c>
      <c r="I23" s="1007">
        <v>637100</v>
      </c>
      <c r="J23" s="1007">
        <v>622800</v>
      </c>
      <c r="K23" s="936">
        <v>599155</v>
      </c>
      <c r="L23" s="937">
        <v>597899</v>
      </c>
      <c r="M23" s="936">
        <v>618144</v>
      </c>
      <c r="N23" s="937">
        <v>646659</v>
      </c>
      <c r="O23" s="936">
        <v>643904</v>
      </c>
      <c r="P23" s="991">
        <v>724856</v>
      </c>
      <c r="Q23" s="936">
        <v>726264</v>
      </c>
      <c r="R23" s="949">
        <v>752374</v>
      </c>
      <c r="S23" s="953">
        <v>754055</v>
      </c>
      <c r="T23" s="949">
        <v>752696</v>
      </c>
      <c r="U23" s="953">
        <v>750557</v>
      </c>
      <c r="V23" s="949">
        <v>744230</v>
      </c>
      <c r="W23" s="953">
        <v>773599</v>
      </c>
      <c r="X23" s="949">
        <v>779299</v>
      </c>
      <c r="Y23" s="949">
        <v>783253</v>
      </c>
      <c r="Z23" s="949">
        <v>787000</v>
      </c>
      <c r="AA23" s="949">
        <v>790856</v>
      </c>
      <c r="AB23" s="953">
        <v>794354</v>
      </c>
      <c r="AC23" s="949">
        <v>798152</v>
      </c>
      <c r="AD23" s="949">
        <v>803084</v>
      </c>
      <c r="AE23" s="949">
        <v>808689</v>
      </c>
      <c r="AF23" s="949">
        <v>813185</v>
      </c>
      <c r="AG23" s="953">
        <v>817633</v>
      </c>
      <c r="AH23" s="949">
        <v>819499</v>
      </c>
      <c r="AI23" s="949">
        <v>821636</v>
      </c>
      <c r="AJ23" s="949">
        <v>822251</v>
      </c>
      <c r="AK23" s="949">
        <v>823007</v>
      </c>
      <c r="AL23" s="953">
        <v>823585</v>
      </c>
      <c r="AM23" s="949">
        <v>823096</v>
      </c>
      <c r="AN23" s="949">
        <v>823278</v>
      </c>
      <c r="AO23" s="949">
        <v>823939</v>
      </c>
      <c r="AP23" s="949">
        <v>825461</v>
      </c>
      <c r="AQ23" s="953">
        <v>826996</v>
      </c>
      <c r="AR23" s="949">
        <v>828258</v>
      </c>
      <c r="AS23" s="949">
        <v>828027</v>
      </c>
      <c r="AT23" s="949">
        <v>828177</v>
      </c>
      <c r="AU23" s="949">
        <v>827651</v>
      </c>
      <c r="AV23" s="954">
        <v>828944</v>
      </c>
      <c r="AW23" s="1008">
        <v>829579</v>
      </c>
      <c r="AX23" s="1008">
        <v>827794</v>
      </c>
      <c r="AY23" s="1009">
        <v>826708</v>
      </c>
      <c r="AZ23" s="1009">
        <v>824311</v>
      </c>
      <c r="BA23" s="955">
        <v>821592</v>
      </c>
      <c r="BB23" s="1003">
        <v>819588</v>
      </c>
      <c r="BC23" s="1002">
        <v>816883</v>
      </c>
      <c r="BD23" s="1002">
        <v>813818</v>
      </c>
      <c r="BE23" s="1004">
        <v>809632</v>
      </c>
      <c r="BF23" s="949">
        <v>806314</v>
      </c>
      <c r="BG23" s="1005">
        <v>803202</v>
      </c>
      <c r="BH23" s="949">
        <v>799504</v>
      </c>
      <c r="BI23" s="949">
        <v>795574</v>
      </c>
      <c r="BJ23" s="1006">
        <v>790837</v>
      </c>
      <c r="BK23" s="950">
        <v>786740</v>
      </c>
      <c r="BL23" s="998">
        <v>782411</v>
      </c>
      <c r="BM23" s="998">
        <v>778595</v>
      </c>
      <c r="BN23" s="998">
        <v>773973</v>
      </c>
      <c r="BO23" s="998">
        <v>767937</v>
      </c>
      <c r="BP23" s="950">
        <v>766863</v>
      </c>
      <c r="BQ23" s="1135">
        <f t="shared" si="1"/>
        <v>-19877</v>
      </c>
    </row>
    <row r="24" spans="1:69">
      <c r="A24" s="951">
        <v>19</v>
      </c>
      <c r="B24" s="952" t="s">
        <v>640</v>
      </c>
      <c r="C24" s="1007">
        <v>414800</v>
      </c>
      <c r="D24" s="1007">
        <v>443400</v>
      </c>
      <c r="E24" s="1007">
        <v>467600</v>
      </c>
      <c r="F24" s="1007">
        <v>489900</v>
      </c>
      <c r="G24" s="1007">
        <v>522100</v>
      </c>
      <c r="H24" s="1007">
        <v>550000</v>
      </c>
      <c r="I24" s="1007">
        <v>585700</v>
      </c>
      <c r="J24" s="1007">
        <v>607100</v>
      </c>
      <c r="K24" s="936">
        <v>583453</v>
      </c>
      <c r="L24" s="937">
        <v>600675</v>
      </c>
      <c r="M24" s="936">
        <v>631042</v>
      </c>
      <c r="N24" s="937">
        <v>646727</v>
      </c>
      <c r="O24" s="936">
        <v>663026</v>
      </c>
      <c r="P24" s="991">
        <v>839057</v>
      </c>
      <c r="Q24" s="936">
        <v>807251</v>
      </c>
      <c r="R24" s="949">
        <v>811369</v>
      </c>
      <c r="S24" s="953">
        <v>807044</v>
      </c>
      <c r="T24" s="949">
        <v>782062</v>
      </c>
      <c r="U24" s="953">
        <v>763194</v>
      </c>
      <c r="V24" s="949">
        <v>762029</v>
      </c>
      <c r="W24" s="953">
        <v>783050</v>
      </c>
      <c r="X24" s="949">
        <v>787487</v>
      </c>
      <c r="Y24" s="949">
        <v>792085</v>
      </c>
      <c r="Z24" s="949">
        <v>795716</v>
      </c>
      <c r="AA24" s="949">
        <v>799909</v>
      </c>
      <c r="AB24" s="953">
        <v>804256</v>
      </c>
      <c r="AC24" s="949">
        <v>808837</v>
      </c>
      <c r="AD24" s="949">
        <v>813471</v>
      </c>
      <c r="AE24" s="949">
        <v>819535</v>
      </c>
      <c r="AF24" s="949">
        <v>825635</v>
      </c>
      <c r="AG24" s="953">
        <v>832832</v>
      </c>
      <c r="AH24" s="949">
        <v>837442</v>
      </c>
      <c r="AI24" s="949">
        <v>841442</v>
      </c>
      <c r="AJ24" s="949">
        <v>845256</v>
      </c>
      <c r="AK24" s="949">
        <v>848796</v>
      </c>
      <c r="AL24" s="953">
        <v>852966</v>
      </c>
      <c r="AM24" s="949">
        <v>859758</v>
      </c>
      <c r="AN24" s="949">
        <v>865352</v>
      </c>
      <c r="AO24" s="949">
        <v>870590</v>
      </c>
      <c r="AP24" s="949">
        <v>876580</v>
      </c>
      <c r="AQ24" s="953">
        <v>881996</v>
      </c>
      <c r="AR24" s="949">
        <v>884597</v>
      </c>
      <c r="AS24" s="949">
        <v>886340</v>
      </c>
      <c r="AT24" s="949">
        <v>888125</v>
      </c>
      <c r="AU24" s="949">
        <v>887309</v>
      </c>
      <c r="AV24" s="954">
        <v>888172</v>
      </c>
      <c r="AW24" s="1008">
        <v>890130</v>
      </c>
      <c r="AX24" s="1008">
        <v>889439</v>
      </c>
      <c r="AY24" s="1009">
        <v>887879</v>
      </c>
      <c r="AZ24" s="1009">
        <v>886406</v>
      </c>
      <c r="BA24" s="955">
        <v>884515</v>
      </c>
      <c r="BB24" s="1003">
        <v>880302</v>
      </c>
      <c r="BC24" s="1002">
        <v>876797</v>
      </c>
      <c r="BD24" s="1002">
        <v>870658</v>
      </c>
      <c r="BE24" s="1004">
        <v>866916</v>
      </c>
      <c r="BF24" s="949">
        <v>863075</v>
      </c>
      <c r="BG24" s="1005">
        <v>857449</v>
      </c>
      <c r="BH24" s="949">
        <v>852320</v>
      </c>
      <c r="BI24" s="949">
        <v>847226</v>
      </c>
      <c r="BJ24" s="1006">
        <v>841125</v>
      </c>
      <c r="BK24" s="950">
        <v>834930</v>
      </c>
      <c r="BL24" s="998">
        <v>829708</v>
      </c>
      <c r="BM24" s="998">
        <v>823333</v>
      </c>
      <c r="BN24" s="998">
        <v>817480</v>
      </c>
      <c r="BO24" s="998">
        <v>810956</v>
      </c>
      <c r="BP24" s="950">
        <v>809974</v>
      </c>
      <c r="BQ24" s="1135">
        <f t="shared" si="1"/>
        <v>-24956</v>
      </c>
    </row>
    <row r="25" spans="1:69">
      <c r="A25" s="943">
        <v>20</v>
      </c>
      <c r="B25" s="944" t="s">
        <v>671</v>
      </c>
      <c r="C25" s="1000">
        <v>1040100</v>
      </c>
      <c r="D25" s="1000">
        <v>1107500</v>
      </c>
      <c r="E25" s="1000">
        <v>1168100</v>
      </c>
      <c r="F25" s="1000">
        <v>1218800</v>
      </c>
      <c r="G25" s="1000">
        <v>1300300</v>
      </c>
      <c r="H25" s="1000">
        <v>1352200</v>
      </c>
      <c r="I25" s="1000">
        <v>1448600</v>
      </c>
      <c r="J25" s="1000">
        <v>1526100</v>
      </c>
      <c r="K25" s="936">
        <v>1562722</v>
      </c>
      <c r="L25" s="937">
        <v>1629217</v>
      </c>
      <c r="M25" s="936">
        <v>1717118</v>
      </c>
      <c r="N25" s="937">
        <v>1714000</v>
      </c>
      <c r="O25" s="936">
        <v>1710729</v>
      </c>
      <c r="P25" s="991">
        <v>2121050</v>
      </c>
      <c r="Q25" s="936">
        <v>2060010</v>
      </c>
      <c r="R25" s="945">
        <v>2060831</v>
      </c>
      <c r="S25" s="946">
        <v>2021292</v>
      </c>
      <c r="T25" s="949">
        <v>1981433</v>
      </c>
      <c r="U25" s="953">
        <v>1958007</v>
      </c>
      <c r="V25" s="949">
        <v>1956917</v>
      </c>
      <c r="W25" s="953">
        <v>2017564</v>
      </c>
      <c r="X25" s="949">
        <v>2032884</v>
      </c>
      <c r="Y25" s="949">
        <v>2048100</v>
      </c>
      <c r="Z25" s="949">
        <v>2061872</v>
      </c>
      <c r="AA25" s="949">
        <v>2073926</v>
      </c>
      <c r="AB25" s="953">
        <v>2083934</v>
      </c>
      <c r="AC25" s="949">
        <v>2093229</v>
      </c>
      <c r="AD25" s="949">
        <v>2102147</v>
      </c>
      <c r="AE25" s="949">
        <v>2112140</v>
      </c>
      <c r="AF25" s="949">
        <v>2124935</v>
      </c>
      <c r="AG25" s="953">
        <v>2136927</v>
      </c>
      <c r="AH25" s="949">
        <v>2143203</v>
      </c>
      <c r="AI25" s="949">
        <v>2147681</v>
      </c>
      <c r="AJ25" s="949">
        <v>2149319</v>
      </c>
      <c r="AK25" s="949">
        <v>2153016</v>
      </c>
      <c r="AL25" s="953">
        <v>2156627</v>
      </c>
      <c r="AM25" s="949">
        <v>2161646</v>
      </c>
      <c r="AN25" s="949">
        <v>2168718</v>
      </c>
      <c r="AO25" s="949">
        <v>2175223</v>
      </c>
      <c r="AP25" s="949">
        <v>2183810</v>
      </c>
      <c r="AQ25" s="953">
        <v>2193984</v>
      </c>
      <c r="AR25" s="949">
        <v>2203152</v>
      </c>
      <c r="AS25" s="949">
        <v>2207035</v>
      </c>
      <c r="AT25" s="949">
        <v>2210194</v>
      </c>
      <c r="AU25" s="949">
        <v>2210187</v>
      </c>
      <c r="AV25" s="954">
        <v>2215168</v>
      </c>
      <c r="AW25" s="1008">
        <v>2221950</v>
      </c>
      <c r="AX25" s="1008">
        <v>2214643</v>
      </c>
      <c r="AY25" s="1009">
        <v>2210419</v>
      </c>
      <c r="AZ25" s="1009">
        <v>2205815</v>
      </c>
      <c r="BA25" s="955">
        <v>2196114</v>
      </c>
      <c r="BB25" s="1003">
        <v>2189483</v>
      </c>
      <c r="BC25" s="1002">
        <v>2181858</v>
      </c>
      <c r="BD25" s="1002">
        <v>2172728</v>
      </c>
      <c r="BE25" s="1004">
        <v>2162080</v>
      </c>
      <c r="BF25" s="949">
        <v>2152449</v>
      </c>
      <c r="BG25" s="1005">
        <v>2142409</v>
      </c>
      <c r="BH25" s="949">
        <v>2132301</v>
      </c>
      <c r="BI25" s="949">
        <v>2122398</v>
      </c>
      <c r="BJ25" s="1006">
        <v>2110496</v>
      </c>
      <c r="BK25" s="950">
        <v>2098804</v>
      </c>
      <c r="BL25" s="998">
        <v>2088065</v>
      </c>
      <c r="BM25" s="998">
        <v>2075807</v>
      </c>
      <c r="BN25" s="998">
        <v>2063298</v>
      </c>
      <c r="BO25" s="998">
        <v>2048790</v>
      </c>
      <c r="BP25" s="950">
        <v>2048011</v>
      </c>
      <c r="BQ25" s="1135">
        <f t="shared" si="1"/>
        <v>-50793</v>
      </c>
    </row>
    <row r="26" spans="1:69">
      <c r="A26" s="943">
        <v>21</v>
      </c>
      <c r="B26" s="944" t="s">
        <v>672</v>
      </c>
      <c r="C26" s="1000">
        <v>869100</v>
      </c>
      <c r="D26" s="1000">
        <v>904500</v>
      </c>
      <c r="E26" s="1000">
        <v>933300</v>
      </c>
      <c r="F26" s="1000">
        <v>949900</v>
      </c>
      <c r="G26" s="1000">
        <v>990300</v>
      </c>
      <c r="H26" s="1000">
        <v>995100</v>
      </c>
      <c r="I26" s="1000">
        <v>1065000</v>
      </c>
      <c r="J26" s="1000">
        <v>1089400</v>
      </c>
      <c r="K26" s="936">
        <v>1070407</v>
      </c>
      <c r="L26" s="937">
        <v>1132557</v>
      </c>
      <c r="M26" s="936">
        <v>1178405</v>
      </c>
      <c r="N26" s="937">
        <v>1225799</v>
      </c>
      <c r="O26" s="936">
        <v>1265024</v>
      </c>
      <c r="P26" s="991">
        <v>1518649</v>
      </c>
      <c r="Q26" s="936">
        <v>1493644</v>
      </c>
      <c r="R26" s="945">
        <v>1544538</v>
      </c>
      <c r="S26" s="946">
        <v>1583605</v>
      </c>
      <c r="T26" s="949">
        <v>1638399</v>
      </c>
      <c r="U26" s="953">
        <v>1700365</v>
      </c>
      <c r="V26" s="949">
        <v>1758954</v>
      </c>
      <c r="W26" s="953">
        <v>1867978</v>
      </c>
      <c r="X26" s="949">
        <v>1888573</v>
      </c>
      <c r="Y26" s="949">
        <v>1908914</v>
      </c>
      <c r="Z26" s="949">
        <v>1926875</v>
      </c>
      <c r="AA26" s="949">
        <v>1943218</v>
      </c>
      <c r="AB26" s="953">
        <v>1960107</v>
      </c>
      <c r="AC26" s="949">
        <v>1975168</v>
      </c>
      <c r="AD26" s="949">
        <v>1990266</v>
      </c>
      <c r="AE26" s="949">
        <v>2003713</v>
      </c>
      <c r="AF26" s="949">
        <v>2016794</v>
      </c>
      <c r="AG26" s="953">
        <v>2028536</v>
      </c>
      <c r="AH26" s="949">
        <v>2035943</v>
      </c>
      <c r="AI26" s="949">
        <v>2044212</v>
      </c>
      <c r="AJ26" s="949">
        <v>2051239</v>
      </c>
      <c r="AK26" s="949">
        <v>2058086</v>
      </c>
      <c r="AL26" s="953">
        <v>2066569</v>
      </c>
      <c r="AM26" s="949">
        <v>2073168</v>
      </c>
      <c r="AN26" s="949">
        <v>2082071</v>
      </c>
      <c r="AO26" s="949">
        <v>2089059</v>
      </c>
      <c r="AP26" s="949">
        <v>2094634</v>
      </c>
      <c r="AQ26" s="953">
        <v>2100315</v>
      </c>
      <c r="AR26" s="949">
        <v>2104184</v>
      </c>
      <c r="AS26" s="949">
        <v>2106160</v>
      </c>
      <c r="AT26" s="949">
        <v>2107673</v>
      </c>
      <c r="AU26" s="949">
        <v>2107481</v>
      </c>
      <c r="AV26" s="954">
        <v>2107700</v>
      </c>
      <c r="AW26" s="1008">
        <v>2110896</v>
      </c>
      <c r="AX26" s="1008">
        <v>2109871</v>
      </c>
      <c r="AY26" s="1009">
        <v>2109997</v>
      </c>
      <c r="AZ26" s="1009">
        <v>2107821</v>
      </c>
      <c r="BA26" s="955">
        <v>2107226</v>
      </c>
      <c r="BB26" s="1003">
        <v>2104872</v>
      </c>
      <c r="BC26" s="1002">
        <v>2103660</v>
      </c>
      <c r="BD26" s="1002">
        <v>2099968</v>
      </c>
      <c r="BE26" s="1004">
        <v>2091192</v>
      </c>
      <c r="BF26" s="949">
        <v>2080773</v>
      </c>
      <c r="BG26" s="1005">
        <v>2071313</v>
      </c>
      <c r="BH26" s="949">
        <v>2062192</v>
      </c>
      <c r="BI26" s="949">
        <v>2052712</v>
      </c>
      <c r="BJ26" s="1006">
        <v>2042780</v>
      </c>
      <c r="BK26" s="950">
        <v>2031903</v>
      </c>
      <c r="BL26" s="998">
        <v>2021872</v>
      </c>
      <c r="BM26" s="998">
        <v>2008298</v>
      </c>
      <c r="BN26" s="998">
        <v>1996691</v>
      </c>
      <c r="BO26" s="998">
        <v>1986587</v>
      </c>
      <c r="BP26" s="950">
        <v>1978742</v>
      </c>
      <c r="BQ26" s="1135">
        <f t="shared" si="1"/>
        <v>-53161</v>
      </c>
    </row>
    <row r="27" spans="1:69">
      <c r="A27" s="943">
        <v>22</v>
      </c>
      <c r="B27" s="944" t="s">
        <v>641</v>
      </c>
      <c r="C27" s="1000">
        <v>975900</v>
      </c>
      <c r="D27" s="1000">
        <v>1048400</v>
      </c>
      <c r="E27" s="1000">
        <v>1105800</v>
      </c>
      <c r="F27" s="1000">
        <v>1159200</v>
      </c>
      <c r="G27" s="1000">
        <v>1248600</v>
      </c>
      <c r="H27" s="1000">
        <v>1323100</v>
      </c>
      <c r="I27" s="1000">
        <v>1461800</v>
      </c>
      <c r="J27" s="1000">
        <v>1553500</v>
      </c>
      <c r="K27" s="936">
        <v>1550387</v>
      </c>
      <c r="L27" s="937">
        <v>1671217</v>
      </c>
      <c r="M27" s="936">
        <v>1797805</v>
      </c>
      <c r="N27" s="937">
        <v>1939860</v>
      </c>
      <c r="O27" s="936">
        <v>2017860</v>
      </c>
      <c r="P27" s="991">
        <v>2220358</v>
      </c>
      <c r="Q27" s="936">
        <v>2353005</v>
      </c>
      <c r="R27" s="945">
        <v>2471472</v>
      </c>
      <c r="S27" s="946">
        <v>2650435</v>
      </c>
      <c r="T27" s="949">
        <v>2756271</v>
      </c>
      <c r="U27" s="953">
        <v>2912521</v>
      </c>
      <c r="V27" s="949">
        <v>3089895</v>
      </c>
      <c r="W27" s="953">
        <v>3308799</v>
      </c>
      <c r="X27" s="949">
        <v>3340863</v>
      </c>
      <c r="Y27" s="949">
        <v>3368357</v>
      </c>
      <c r="Z27" s="949">
        <v>3395940</v>
      </c>
      <c r="AA27" s="949">
        <v>3422663</v>
      </c>
      <c r="AB27" s="953">
        <v>3446804</v>
      </c>
      <c r="AC27" s="949">
        <v>3471689</v>
      </c>
      <c r="AD27" s="949">
        <v>3498378</v>
      </c>
      <c r="AE27" s="949">
        <v>3522026</v>
      </c>
      <c r="AF27" s="949">
        <v>3546953</v>
      </c>
      <c r="AG27" s="953">
        <v>3574692</v>
      </c>
      <c r="AH27" s="949">
        <v>3597198</v>
      </c>
      <c r="AI27" s="949">
        <v>3619368</v>
      </c>
      <c r="AJ27" s="949">
        <v>3638846</v>
      </c>
      <c r="AK27" s="949">
        <v>3656591</v>
      </c>
      <c r="AL27" s="953">
        <v>3670840</v>
      </c>
      <c r="AM27" s="949">
        <v>3687178</v>
      </c>
      <c r="AN27" s="949">
        <v>3704192</v>
      </c>
      <c r="AO27" s="949">
        <v>3716121</v>
      </c>
      <c r="AP27" s="949">
        <v>3728664</v>
      </c>
      <c r="AQ27" s="953">
        <v>3737689</v>
      </c>
      <c r="AR27" s="949">
        <v>3745383</v>
      </c>
      <c r="AS27" s="949">
        <v>3751636</v>
      </c>
      <c r="AT27" s="949">
        <v>3757896</v>
      </c>
      <c r="AU27" s="949">
        <v>3760574</v>
      </c>
      <c r="AV27" s="954">
        <v>3767393</v>
      </c>
      <c r="AW27" s="1008">
        <v>3779991</v>
      </c>
      <c r="AX27" s="1008">
        <v>3784231</v>
      </c>
      <c r="AY27" s="1009">
        <v>3789929</v>
      </c>
      <c r="AZ27" s="1009">
        <v>3790914</v>
      </c>
      <c r="BA27" s="955">
        <v>3792377</v>
      </c>
      <c r="BB27" s="1003">
        <v>3795023</v>
      </c>
      <c r="BC27" s="1002">
        <v>3796029</v>
      </c>
      <c r="BD27" s="1002">
        <v>3792896</v>
      </c>
      <c r="BE27" s="1004">
        <v>3782596</v>
      </c>
      <c r="BF27" s="949">
        <v>3765007</v>
      </c>
      <c r="BG27" s="1005">
        <v>3751546</v>
      </c>
      <c r="BH27" s="949">
        <v>3739249</v>
      </c>
      <c r="BI27" s="949">
        <v>3729878</v>
      </c>
      <c r="BJ27" s="1006">
        <v>3714610</v>
      </c>
      <c r="BK27" s="950">
        <v>3700305</v>
      </c>
      <c r="BL27" s="998">
        <v>3687668</v>
      </c>
      <c r="BM27" s="998">
        <v>3675356</v>
      </c>
      <c r="BN27" s="998">
        <v>3659169</v>
      </c>
      <c r="BO27" s="998">
        <v>3643528</v>
      </c>
      <c r="BP27" s="950">
        <v>3633202</v>
      </c>
      <c r="BQ27" s="1135">
        <f t="shared" si="1"/>
        <v>-67103</v>
      </c>
    </row>
    <row r="28" spans="1:69">
      <c r="A28" s="943">
        <v>23</v>
      </c>
      <c r="B28" s="944" t="s">
        <v>642</v>
      </c>
      <c r="C28" s="1000">
        <v>1364400</v>
      </c>
      <c r="D28" s="1000">
        <v>1436100</v>
      </c>
      <c r="E28" s="1000">
        <v>1494800</v>
      </c>
      <c r="F28" s="1000">
        <v>1554700</v>
      </c>
      <c r="G28" s="1000">
        <v>1660600</v>
      </c>
      <c r="H28" s="1000">
        <v>1786500</v>
      </c>
      <c r="I28" s="1000">
        <v>1962500</v>
      </c>
      <c r="J28" s="1000">
        <v>2057300</v>
      </c>
      <c r="K28" s="936">
        <v>2089762</v>
      </c>
      <c r="L28" s="937">
        <v>2319494</v>
      </c>
      <c r="M28" s="936">
        <v>2567413</v>
      </c>
      <c r="N28" s="937">
        <v>2862701</v>
      </c>
      <c r="O28" s="936">
        <v>3166592</v>
      </c>
      <c r="P28" s="991">
        <v>2857851</v>
      </c>
      <c r="Q28" s="936">
        <v>3122902</v>
      </c>
      <c r="R28" s="945">
        <v>3390585</v>
      </c>
      <c r="S28" s="946">
        <v>3769209</v>
      </c>
      <c r="T28" s="949">
        <v>4206313</v>
      </c>
      <c r="U28" s="953">
        <v>4798653</v>
      </c>
      <c r="V28" s="949">
        <v>5386163</v>
      </c>
      <c r="W28" s="953">
        <v>5923569</v>
      </c>
      <c r="X28" s="949">
        <v>5989640</v>
      </c>
      <c r="Y28" s="949">
        <v>6055848</v>
      </c>
      <c r="Z28" s="949">
        <v>6117273</v>
      </c>
      <c r="AA28" s="949">
        <v>6172192</v>
      </c>
      <c r="AB28" s="953">
        <v>6221638</v>
      </c>
      <c r="AC28" s="949">
        <v>6265632</v>
      </c>
      <c r="AD28" s="949">
        <v>6309371</v>
      </c>
      <c r="AE28" s="949">
        <v>6353419</v>
      </c>
      <c r="AF28" s="949">
        <v>6400952</v>
      </c>
      <c r="AG28" s="953">
        <v>6455172</v>
      </c>
      <c r="AH28" s="949">
        <v>6512073</v>
      </c>
      <c r="AI28" s="949">
        <v>6566011</v>
      </c>
      <c r="AJ28" s="949">
        <v>6606342</v>
      </c>
      <c r="AK28" s="949">
        <v>6649222</v>
      </c>
      <c r="AL28" s="953">
        <v>6690603</v>
      </c>
      <c r="AM28" s="949">
        <v>6729125</v>
      </c>
      <c r="AN28" s="949">
        <v>6775525</v>
      </c>
      <c r="AO28" s="949">
        <v>6809691</v>
      </c>
      <c r="AP28" s="949">
        <v>6838659</v>
      </c>
      <c r="AQ28" s="953">
        <v>6868336</v>
      </c>
      <c r="AR28" s="949">
        <v>6897120</v>
      </c>
      <c r="AS28" s="949">
        <v>6931381</v>
      </c>
      <c r="AT28" s="949">
        <v>6973379</v>
      </c>
      <c r="AU28" s="949">
        <v>7006311</v>
      </c>
      <c r="AV28" s="954">
        <v>7043300</v>
      </c>
      <c r="AW28" s="1008">
        <v>7091404</v>
      </c>
      <c r="AX28" s="1008">
        <v>7131414</v>
      </c>
      <c r="AY28" s="1009">
        <v>7169761</v>
      </c>
      <c r="AZ28" s="1009">
        <v>7208763</v>
      </c>
      <c r="BA28" s="955">
        <v>7254704</v>
      </c>
      <c r="BB28" s="1003">
        <v>7306825</v>
      </c>
      <c r="BC28" s="1002">
        <v>7356938</v>
      </c>
      <c r="BD28" s="1002">
        <v>7398781</v>
      </c>
      <c r="BE28" s="1004">
        <v>7411370</v>
      </c>
      <c r="BF28" s="949">
        <v>7410719</v>
      </c>
      <c r="BG28" s="1005">
        <v>7418388</v>
      </c>
      <c r="BH28" s="949">
        <v>7431357</v>
      </c>
      <c r="BI28" s="949">
        <v>7449212</v>
      </c>
      <c r="BJ28" s="1006">
        <v>7463860</v>
      </c>
      <c r="BK28" s="950">
        <v>7483128</v>
      </c>
      <c r="BL28" s="998">
        <v>7506900</v>
      </c>
      <c r="BM28" s="998">
        <v>7524759</v>
      </c>
      <c r="BN28" s="998">
        <v>7536775</v>
      </c>
      <c r="BO28" s="998">
        <v>7552239</v>
      </c>
      <c r="BP28" s="950">
        <v>7542415</v>
      </c>
      <c r="BQ28" s="1135">
        <f t="shared" si="1"/>
        <v>59287</v>
      </c>
    </row>
    <row r="29" spans="1:69">
      <c r="A29" s="943">
        <v>24</v>
      </c>
      <c r="B29" s="944" t="s">
        <v>643</v>
      </c>
      <c r="C29" s="1000">
        <v>874900</v>
      </c>
      <c r="D29" s="1000">
        <v>908300</v>
      </c>
      <c r="E29" s="1000">
        <v>939100</v>
      </c>
      <c r="F29" s="1000">
        <v>960800</v>
      </c>
      <c r="G29" s="1000">
        <v>1007200</v>
      </c>
      <c r="H29" s="1000">
        <v>1031200</v>
      </c>
      <c r="I29" s="1000">
        <v>1077900</v>
      </c>
      <c r="J29" s="1000">
        <v>1086900</v>
      </c>
      <c r="K29" s="936">
        <v>1069270</v>
      </c>
      <c r="L29" s="937">
        <v>1107692</v>
      </c>
      <c r="M29" s="936">
        <v>1157407</v>
      </c>
      <c r="N29" s="937">
        <v>1174595</v>
      </c>
      <c r="O29" s="936">
        <v>1198783</v>
      </c>
      <c r="P29" s="991">
        <v>1394286</v>
      </c>
      <c r="Q29" s="936">
        <v>1416494</v>
      </c>
      <c r="R29" s="945">
        <v>1461197</v>
      </c>
      <c r="S29" s="946">
        <v>1485582</v>
      </c>
      <c r="T29" s="949">
        <v>1485054</v>
      </c>
      <c r="U29" s="953">
        <v>1514467</v>
      </c>
      <c r="V29" s="949">
        <v>1543083</v>
      </c>
      <c r="W29" s="953">
        <v>1626002</v>
      </c>
      <c r="X29" s="949">
        <v>1637581</v>
      </c>
      <c r="Y29" s="949">
        <v>1649487</v>
      </c>
      <c r="Z29" s="949">
        <v>1660764</v>
      </c>
      <c r="AA29" s="949">
        <v>1672184</v>
      </c>
      <c r="AB29" s="953">
        <v>1686936</v>
      </c>
      <c r="AC29" s="949">
        <v>1702311</v>
      </c>
      <c r="AD29" s="949">
        <v>1716142</v>
      </c>
      <c r="AE29" s="949">
        <v>1728178</v>
      </c>
      <c r="AF29" s="949">
        <v>1736656</v>
      </c>
      <c r="AG29" s="953">
        <v>1747311</v>
      </c>
      <c r="AH29" s="949">
        <v>1756347</v>
      </c>
      <c r="AI29" s="949">
        <v>1765155</v>
      </c>
      <c r="AJ29" s="949">
        <v>1771876</v>
      </c>
      <c r="AK29" s="949">
        <v>1782276</v>
      </c>
      <c r="AL29" s="953">
        <v>1792514</v>
      </c>
      <c r="AM29" s="949">
        <v>1803103</v>
      </c>
      <c r="AN29" s="949">
        <v>1813738</v>
      </c>
      <c r="AO29" s="949">
        <v>1822556</v>
      </c>
      <c r="AP29" s="949">
        <v>1832621</v>
      </c>
      <c r="AQ29" s="953">
        <v>1841358</v>
      </c>
      <c r="AR29" s="949">
        <v>1846478</v>
      </c>
      <c r="AS29" s="949">
        <v>1851030</v>
      </c>
      <c r="AT29" s="949">
        <v>1854551</v>
      </c>
      <c r="AU29" s="949">
        <v>1855659</v>
      </c>
      <c r="AV29" s="954">
        <v>1857339</v>
      </c>
      <c r="AW29" s="1008">
        <v>1862124</v>
      </c>
      <c r="AX29" s="1008">
        <v>1862592</v>
      </c>
      <c r="AY29" s="1009">
        <v>1864210</v>
      </c>
      <c r="AZ29" s="1009">
        <v>1866540</v>
      </c>
      <c r="BA29" s="955">
        <v>1866963</v>
      </c>
      <c r="BB29" s="1003">
        <v>1871501</v>
      </c>
      <c r="BC29" s="1002">
        <v>1873144</v>
      </c>
      <c r="BD29" s="1002">
        <v>1871164</v>
      </c>
      <c r="BE29" s="1004">
        <v>1864156</v>
      </c>
      <c r="BF29" s="949">
        <v>1854724</v>
      </c>
      <c r="BG29" s="1005">
        <v>1847316</v>
      </c>
      <c r="BH29" s="949">
        <v>1840544</v>
      </c>
      <c r="BI29" s="949">
        <v>1833461</v>
      </c>
      <c r="BJ29" s="1006">
        <v>1825701</v>
      </c>
      <c r="BK29" s="950">
        <v>1815865</v>
      </c>
      <c r="BL29" s="998">
        <v>1808236</v>
      </c>
      <c r="BM29" s="998">
        <v>1799620</v>
      </c>
      <c r="BN29" s="998">
        <v>1791336</v>
      </c>
      <c r="BO29" s="998">
        <v>1780882</v>
      </c>
      <c r="BP29" s="950">
        <v>1770254</v>
      </c>
      <c r="BQ29" s="1135">
        <f t="shared" si="1"/>
        <v>-45611</v>
      </c>
    </row>
    <row r="30" spans="1:69">
      <c r="A30" s="943">
        <v>25</v>
      </c>
      <c r="B30" s="944" t="s">
        <v>644</v>
      </c>
      <c r="C30" s="1000">
        <v>634600</v>
      </c>
      <c r="D30" s="1000">
        <v>655800</v>
      </c>
      <c r="E30" s="1000">
        <v>668300</v>
      </c>
      <c r="F30" s="1000">
        <v>665300</v>
      </c>
      <c r="G30" s="1000">
        <v>686500</v>
      </c>
      <c r="H30" s="1000">
        <v>657400</v>
      </c>
      <c r="I30" s="1000">
        <v>671200</v>
      </c>
      <c r="J30" s="1000">
        <v>675100</v>
      </c>
      <c r="K30" s="936">
        <v>651050</v>
      </c>
      <c r="L30" s="937">
        <v>662412</v>
      </c>
      <c r="M30" s="936">
        <v>691631</v>
      </c>
      <c r="N30" s="937">
        <v>711436</v>
      </c>
      <c r="O30" s="936">
        <v>703679</v>
      </c>
      <c r="P30" s="991">
        <v>860911</v>
      </c>
      <c r="Q30" s="936">
        <v>858367</v>
      </c>
      <c r="R30" s="945">
        <v>861180</v>
      </c>
      <c r="S30" s="946">
        <v>853734</v>
      </c>
      <c r="T30" s="949">
        <v>842695</v>
      </c>
      <c r="U30" s="953">
        <v>853385</v>
      </c>
      <c r="V30" s="949">
        <v>889768</v>
      </c>
      <c r="W30" s="953">
        <v>985621</v>
      </c>
      <c r="X30" s="949">
        <v>1005599</v>
      </c>
      <c r="Y30" s="949">
        <v>1025622</v>
      </c>
      <c r="Z30" s="949">
        <v>1042991</v>
      </c>
      <c r="AA30" s="949">
        <v>1061243</v>
      </c>
      <c r="AB30" s="953">
        <v>1079898</v>
      </c>
      <c r="AC30" s="949">
        <v>1096578</v>
      </c>
      <c r="AD30" s="949">
        <v>1112214</v>
      </c>
      <c r="AE30" s="949">
        <v>1127346</v>
      </c>
      <c r="AF30" s="949">
        <v>1140930</v>
      </c>
      <c r="AG30" s="953">
        <v>1155844</v>
      </c>
      <c r="AH30" s="949">
        <v>1166411</v>
      </c>
      <c r="AI30" s="949">
        <v>1177857</v>
      </c>
      <c r="AJ30" s="949">
        <v>1190897</v>
      </c>
      <c r="AK30" s="949">
        <v>1205851</v>
      </c>
      <c r="AL30" s="953">
        <v>1222411</v>
      </c>
      <c r="AM30" s="949">
        <v>1235355</v>
      </c>
      <c r="AN30" s="949">
        <v>1248215</v>
      </c>
      <c r="AO30" s="949">
        <v>1260553</v>
      </c>
      <c r="AP30" s="949">
        <v>1273337</v>
      </c>
      <c r="AQ30" s="953">
        <v>1287005</v>
      </c>
      <c r="AR30" s="949">
        <v>1298231</v>
      </c>
      <c r="AS30" s="949">
        <v>1310213</v>
      </c>
      <c r="AT30" s="949">
        <v>1322919</v>
      </c>
      <c r="AU30" s="949">
        <v>1332428</v>
      </c>
      <c r="AV30" s="954">
        <v>1342832</v>
      </c>
      <c r="AW30" s="1008">
        <v>1353895</v>
      </c>
      <c r="AX30" s="1008">
        <v>1360715</v>
      </c>
      <c r="AY30" s="1009">
        <v>1368189</v>
      </c>
      <c r="AZ30" s="1009">
        <v>1374556</v>
      </c>
      <c r="BA30" s="955">
        <v>1380361</v>
      </c>
      <c r="BB30" s="1003">
        <v>1389745</v>
      </c>
      <c r="BC30" s="1002">
        <v>1397841</v>
      </c>
      <c r="BD30" s="1002">
        <v>1404657</v>
      </c>
      <c r="BE30" s="1004">
        <v>1408564</v>
      </c>
      <c r="BF30" s="949">
        <v>1410777</v>
      </c>
      <c r="BG30" s="1005">
        <v>1413236</v>
      </c>
      <c r="BH30" s="949">
        <v>1414275</v>
      </c>
      <c r="BI30" s="949">
        <v>1415199</v>
      </c>
      <c r="BJ30" s="1006">
        <v>1414419</v>
      </c>
      <c r="BK30" s="950">
        <v>1412916</v>
      </c>
      <c r="BL30" s="998">
        <v>1412830</v>
      </c>
      <c r="BM30" s="998">
        <v>1412528</v>
      </c>
      <c r="BN30" s="998">
        <v>1412430</v>
      </c>
      <c r="BO30" s="998">
        <v>1413943</v>
      </c>
      <c r="BP30" s="950">
        <v>1413610</v>
      </c>
      <c r="BQ30" s="1135">
        <f t="shared" si="1"/>
        <v>694</v>
      </c>
    </row>
    <row r="31" spans="1:69">
      <c r="A31" s="943">
        <v>26</v>
      </c>
      <c r="B31" s="944" t="s">
        <v>645</v>
      </c>
      <c r="C31" s="1000">
        <v>845500</v>
      </c>
      <c r="D31" s="1000">
        <v>865500</v>
      </c>
      <c r="E31" s="1000">
        <v>901800</v>
      </c>
      <c r="F31" s="1000">
        <v>955700</v>
      </c>
      <c r="G31" s="1000">
        <v>1013800</v>
      </c>
      <c r="H31" s="1000">
        <v>1099800</v>
      </c>
      <c r="I31" s="1000">
        <v>1222700</v>
      </c>
      <c r="J31" s="1000">
        <v>1317000</v>
      </c>
      <c r="K31" s="936">
        <v>1287147</v>
      </c>
      <c r="L31" s="937">
        <v>1406382</v>
      </c>
      <c r="M31" s="936">
        <v>1552832</v>
      </c>
      <c r="N31" s="937">
        <v>1702508</v>
      </c>
      <c r="O31" s="936">
        <v>1729993</v>
      </c>
      <c r="P31" s="991">
        <v>1603796</v>
      </c>
      <c r="Q31" s="936">
        <v>1739084</v>
      </c>
      <c r="R31" s="945">
        <v>1832934</v>
      </c>
      <c r="S31" s="946">
        <v>1935161</v>
      </c>
      <c r="T31" s="949">
        <v>1993403</v>
      </c>
      <c r="U31" s="953">
        <v>2102808</v>
      </c>
      <c r="V31" s="949">
        <v>2250087</v>
      </c>
      <c r="W31" s="953">
        <v>2424856</v>
      </c>
      <c r="X31" s="949">
        <v>2451825</v>
      </c>
      <c r="Y31" s="949">
        <v>2474291</v>
      </c>
      <c r="Z31" s="949">
        <v>2494468</v>
      </c>
      <c r="AA31" s="949">
        <v>2512244</v>
      </c>
      <c r="AB31" s="953">
        <v>2527330</v>
      </c>
      <c r="AC31" s="949">
        <v>2539239</v>
      </c>
      <c r="AD31" s="949">
        <v>2553427</v>
      </c>
      <c r="AE31" s="949">
        <v>2568949</v>
      </c>
      <c r="AF31" s="949">
        <v>2578496</v>
      </c>
      <c r="AG31" s="953">
        <v>2586574</v>
      </c>
      <c r="AH31" s="949">
        <v>2595498</v>
      </c>
      <c r="AI31" s="949">
        <v>2601102</v>
      </c>
      <c r="AJ31" s="949">
        <v>2604004</v>
      </c>
      <c r="AK31" s="949">
        <v>2604475</v>
      </c>
      <c r="AL31" s="953">
        <v>2602460</v>
      </c>
      <c r="AM31" s="949">
        <v>2608170</v>
      </c>
      <c r="AN31" s="949">
        <v>2615300</v>
      </c>
      <c r="AO31" s="949">
        <v>2618091</v>
      </c>
      <c r="AP31" s="949">
        <v>2622006</v>
      </c>
      <c r="AQ31" s="953">
        <v>2629592</v>
      </c>
      <c r="AR31" s="949">
        <v>2634483</v>
      </c>
      <c r="AS31" s="949">
        <v>2637682</v>
      </c>
      <c r="AT31" s="949">
        <v>2642841</v>
      </c>
      <c r="AU31" s="949">
        <v>2644995</v>
      </c>
      <c r="AV31" s="954">
        <v>2644391</v>
      </c>
      <c r="AW31" s="1008">
        <v>2648775</v>
      </c>
      <c r="AX31" s="1008">
        <v>2648007</v>
      </c>
      <c r="AY31" s="1009">
        <v>2649756</v>
      </c>
      <c r="AZ31" s="1009">
        <v>2650181</v>
      </c>
      <c r="BA31" s="955">
        <v>2647660</v>
      </c>
      <c r="BB31" s="1003">
        <v>2646326</v>
      </c>
      <c r="BC31" s="1002">
        <v>2642761</v>
      </c>
      <c r="BD31" s="1002">
        <v>2640062</v>
      </c>
      <c r="BE31" s="1004">
        <v>2637009</v>
      </c>
      <c r="BF31" s="949">
        <v>2636092</v>
      </c>
      <c r="BG31" s="1005">
        <v>2633168</v>
      </c>
      <c r="BH31" s="949">
        <v>2627976</v>
      </c>
      <c r="BI31" s="949">
        <v>2621850</v>
      </c>
      <c r="BJ31" s="1006">
        <v>2615689</v>
      </c>
      <c r="BK31" s="950">
        <v>2610353</v>
      </c>
      <c r="BL31" s="998">
        <v>2605349</v>
      </c>
      <c r="BM31" s="998">
        <v>2599167</v>
      </c>
      <c r="BN31" s="998">
        <v>2590895</v>
      </c>
      <c r="BO31" s="998">
        <v>2582957</v>
      </c>
      <c r="BP31" s="950">
        <v>2578087</v>
      </c>
      <c r="BQ31" s="1135">
        <f t="shared" si="1"/>
        <v>-32266</v>
      </c>
    </row>
    <row r="32" spans="1:69">
      <c r="A32" s="943">
        <v>27</v>
      </c>
      <c r="B32" s="944" t="s">
        <v>646</v>
      </c>
      <c r="C32" s="1011">
        <v>1632800</v>
      </c>
      <c r="D32" s="1000">
        <v>1242400</v>
      </c>
      <c r="E32" s="1000">
        <v>1315500</v>
      </c>
      <c r="F32" s="1000">
        <v>1485500</v>
      </c>
      <c r="G32" s="1000">
        <v>1675600</v>
      </c>
      <c r="H32" s="1000">
        <v>1948200</v>
      </c>
      <c r="I32" s="1000">
        <v>2175700</v>
      </c>
      <c r="J32" s="1000">
        <v>2560600</v>
      </c>
      <c r="K32" s="936">
        <v>2587847</v>
      </c>
      <c r="L32" s="937">
        <v>3059502</v>
      </c>
      <c r="M32" s="936">
        <v>3540017</v>
      </c>
      <c r="N32" s="937">
        <v>4297174</v>
      </c>
      <c r="O32" s="936">
        <v>4792966</v>
      </c>
      <c r="P32" s="991">
        <v>2800958</v>
      </c>
      <c r="Q32" s="936">
        <v>3334659</v>
      </c>
      <c r="R32" s="945">
        <v>3857047</v>
      </c>
      <c r="S32" s="946">
        <v>4618308</v>
      </c>
      <c r="T32" s="949">
        <v>5504746</v>
      </c>
      <c r="U32" s="953">
        <v>6657189</v>
      </c>
      <c r="V32" s="949">
        <v>7620480</v>
      </c>
      <c r="W32" s="953">
        <v>8278925</v>
      </c>
      <c r="X32" s="949">
        <v>8330316</v>
      </c>
      <c r="Y32" s="949">
        <v>8373467</v>
      </c>
      <c r="Z32" s="949">
        <v>8411930</v>
      </c>
      <c r="AA32" s="949">
        <v>8445416</v>
      </c>
      <c r="AB32" s="953">
        <v>8473446</v>
      </c>
      <c r="AC32" s="949">
        <v>8508744</v>
      </c>
      <c r="AD32" s="949">
        <v>8542551</v>
      </c>
      <c r="AE32" s="949">
        <v>8588275</v>
      </c>
      <c r="AF32" s="949">
        <v>8632325</v>
      </c>
      <c r="AG32" s="953">
        <v>8668095</v>
      </c>
      <c r="AH32" s="949">
        <v>8705081</v>
      </c>
      <c r="AI32" s="949">
        <v>8736898</v>
      </c>
      <c r="AJ32" s="949">
        <v>8747972</v>
      </c>
      <c r="AK32" s="949">
        <v>8744008</v>
      </c>
      <c r="AL32" s="953">
        <v>8734516</v>
      </c>
      <c r="AM32" s="949">
        <v>8749868</v>
      </c>
      <c r="AN32" s="949">
        <v>8760732</v>
      </c>
      <c r="AO32" s="949">
        <v>8761747</v>
      </c>
      <c r="AP32" s="949">
        <v>8758835</v>
      </c>
      <c r="AQ32" s="953">
        <v>8797268</v>
      </c>
      <c r="AR32" s="949">
        <v>8806777</v>
      </c>
      <c r="AS32" s="949">
        <v>8807707</v>
      </c>
      <c r="AT32" s="949">
        <v>8813095</v>
      </c>
      <c r="AU32" s="949">
        <v>8812549</v>
      </c>
      <c r="AV32" s="954">
        <v>8805081</v>
      </c>
      <c r="AW32" s="1008">
        <v>8820648</v>
      </c>
      <c r="AX32" s="1008">
        <v>8820732</v>
      </c>
      <c r="AY32" s="1009">
        <v>8823897</v>
      </c>
      <c r="AZ32" s="1009">
        <v>8825039</v>
      </c>
      <c r="BA32" s="955">
        <v>8817166</v>
      </c>
      <c r="BB32" s="1003">
        <v>8828334</v>
      </c>
      <c r="BC32" s="1002">
        <v>8838725</v>
      </c>
      <c r="BD32" s="1002">
        <v>8846687</v>
      </c>
      <c r="BE32" s="1004">
        <v>8854811</v>
      </c>
      <c r="BF32" s="949">
        <v>8865245</v>
      </c>
      <c r="BG32" s="1005">
        <v>8863451</v>
      </c>
      <c r="BH32" s="949">
        <v>8860750</v>
      </c>
      <c r="BI32" s="949">
        <v>8856044</v>
      </c>
      <c r="BJ32" s="1006">
        <v>8845195</v>
      </c>
      <c r="BK32" s="950">
        <v>8839469</v>
      </c>
      <c r="BL32" s="998">
        <v>8832512</v>
      </c>
      <c r="BM32" s="998">
        <v>8823286</v>
      </c>
      <c r="BN32" s="998">
        <v>8812920</v>
      </c>
      <c r="BO32" s="998">
        <v>8809363</v>
      </c>
      <c r="BP32" s="950">
        <v>8837685</v>
      </c>
      <c r="BQ32" s="1135">
        <f t="shared" si="1"/>
        <v>-1784</v>
      </c>
    </row>
    <row r="33" spans="1:69" s="963" customFormat="1" ht="12" customHeight="1">
      <c r="A33" s="2256">
        <v>28</v>
      </c>
      <c r="B33" s="2257" t="s">
        <v>506</v>
      </c>
      <c r="C33" s="2258">
        <v>1442600</v>
      </c>
      <c r="D33" s="2258">
        <v>1510500</v>
      </c>
      <c r="E33" s="2258">
        <v>1563700</v>
      </c>
      <c r="F33" s="2258">
        <v>1659600</v>
      </c>
      <c r="G33" s="2258">
        <v>1761800</v>
      </c>
      <c r="H33" s="2258">
        <v>1891000</v>
      </c>
      <c r="I33" s="2258">
        <v>2048500</v>
      </c>
      <c r="J33" s="2258">
        <v>2180100</v>
      </c>
      <c r="K33" s="936">
        <v>2301799</v>
      </c>
      <c r="L33" s="937">
        <v>2454679</v>
      </c>
      <c r="M33" s="936">
        <v>2646301</v>
      </c>
      <c r="N33" s="937">
        <v>2923249</v>
      </c>
      <c r="O33" s="936">
        <v>3221232</v>
      </c>
      <c r="P33" s="937">
        <v>2821892</v>
      </c>
      <c r="Q33" s="936">
        <v>3057444</v>
      </c>
      <c r="R33" s="1026">
        <v>3309935</v>
      </c>
      <c r="S33" s="1346">
        <v>3620947</v>
      </c>
      <c r="T33" s="1026">
        <v>3906487</v>
      </c>
      <c r="U33" s="1346">
        <v>4309944</v>
      </c>
      <c r="V33" s="1026">
        <v>4667928</v>
      </c>
      <c r="W33" s="1346">
        <v>4992140</v>
      </c>
      <c r="X33" s="1026">
        <v>5028655</v>
      </c>
      <c r="Y33" s="1026">
        <v>5063107</v>
      </c>
      <c r="Z33" s="1026">
        <v>5093047</v>
      </c>
      <c r="AA33" s="1026">
        <v>5118679</v>
      </c>
      <c r="AB33" s="1346">
        <v>5144892</v>
      </c>
      <c r="AC33" s="1026">
        <v>5170742</v>
      </c>
      <c r="AD33" s="1026">
        <v>5198183</v>
      </c>
      <c r="AE33" s="1026">
        <v>5227217</v>
      </c>
      <c r="AF33" s="1026">
        <v>5252331</v>
      </c>
      <c r="AG33" s="1346">
        <v>5278050</v>
      </c>
      <c r="AH33" s="1026">
        <v>5300155</v>
      </c>
      <c r="AI33" s="1026">
        <v>5319448</v>
      </c>
      <c r="AJ33" s="1026">
        <v>5343819</v>
      </c>
      <c r="AK33" s="1026">
        <v>5372345</v>
      </c>
      <c r="AL33" s="1346">
        <v>5405040</v>
      </c>
      <c r="AM33" s="1026">
        <v>5425508</v>
      </c>
      <c r="AN33" s="1026">
        <v>5443360</v>
      </c>
      <c r="AO33" s="1026">
        <v>5456671</v>
      </c>
      <c r="AP33" s="1026">
        <v>5469360</v>
      </c>
      <c r="AQ33" s="1346">
        <v>5401877</v>
      </c>
      <c r="AR33" s="1026">
        <v>5421331</v>
      </c>
      <c r="AS33" s="1026">
        <v>5454893</v>
      </c>
      <c r="AT33" s="1026">
        <v>5493702</v>
      </c>
      <c r="AU33" s="1026">
        <v>5527818</v>
      </c>
      <c r="AV33" s="2259">
        <v>5550574</v>
      </c>
      <c r="AW33" s="2260">
        <v>5571927</v>
      </c>
      <c r="AX33" s="2260">
        <v>5580263</v>
      </c>
      <c r="AY33" s="2261">
        <v>5588684</v>
      </c>
      <c r="AZ33" s="2261">
        <v>5591801</v>
      </c>
      <c r="BA33" s="2262">
        <v>5590601</v>
      </c>
      <c r="BB33" s="2263">
        <v>5592495</v>
      </c>
      <c r="BC33" s="2261">
        <v>5592816</v>
      </c>
      <c r="BD33" s="2261">
        <v>5592019</v>
      </c>
      <c r="BE33" s="2264">
        <v>5590569</v>
      </c>
      <c r="BF33" s="1026">
        <v>5588133</v>
      </c>
      <c r="BG33" s="2265">
        <v>5584252</v>
      </c>
      <c r="BH33" s="1026">
        <v>5575415</v>
      </c>
      <c r="BI33" s="1026">
        <v>5564516</v>
      </c>
      <c r="BJ33" s="1605">
        <v>5550385</v>
      </c>
      <c r="BK33" s="2266">
        <v>5534800</v>
      </c>
      <c r="BL33" s="2266">
        <v>5519963</v>
      </c>
      <c r="BM33" s="2266">
        <v>5503111</v>
      </c>
      <c r="BN33" s="2266">
        <v>5484375</v>
      </c>
      <c r="BO33" s="2266">
        <v>5466190</v>
      </c>
      <c r="BP33" s="2266">
        <v>5465002</v>
      </c>
      <c r="BQ33" s="2267">
        <f t="shared" si="1"/>
        <v>-69798</v>
      </c>
    </row>
    <row r="34" spans="1:69">
      <c r="A34" s="943">
        <v>29</v>
      </c>
      <c r="B34" s="944" t="s">
        <v>647</v>
      </c>
      <c r="C34" s="1012" t="s">
        <v>67</v>
      </c>
      <c r="D34" s="1000">
        <v>493000</v>
      </c>
      <c r="E34" s="1000">
        <v>503300</v>
      </c>
      <c r="F34" s="1000">
        <v>519000</v>
      </c>
      <c r="G34" s="1000">
        <v>539700</v>
      </c>
      <c r="H34" s="1000">
        <v>548600</v>
      </c>
      <c r="I34" s="1000">
        <v>580200</v>
      </c>
      <c r="J34" s="1000">
        <v>582100</v>
      </c>
      <c r="K34" s="936">
        <v>564607</v>
      </c>
      <c r="L34" s="937">
        <v>583828</v>
      </c>
      <c r="M34" s="936">
        <v>596225</v>
      </c>
      <c r="N34" s="937">
        <v>620471</v>
      </c>
      <c r="O34" s="936">
        <v>620509</v>
      </c>
      <c r="P34" s="991">
        <v>779685</v>
      </c>
      <c r="Q34" s="936">
        <v>779935</v>
      </c>
      <c r="R34" s="945">
        <v>763883</v>
      </c>
      <c r="S34" s="946">
        <v>776861</v>
      </c>
      <c r="T34" s="949">
        <v>781058</v>
      </c>
      <c r="U34" s="953">
        <v>825965</v>
      </c>
      <c r="V34" s="949">
        <v>930160</v>
      </c>
      <c r="W34" s="953">
        <v>1077491</v>
      </c>
      <c r="X34" s="949">
        <v>1098225</v>
      </c>
      <c r="Y34" s="949">
        <v>1123948</v>
      </c>
      <c r="Z34" s="949">
        <v>1152243</v>
      </c>
      <c r="AA34" s="949">
        <v>1181201</v>
      </c>
      <c r="AB34" s="953">
        <v>1209365</v>
      </c>
      <c r="AC34" s="949">
        <v>1233057</v>
      </c>
      <c r="AD34" s="949">
        <v>1253646</v>
      </c>
      <c r="AE34" s="949">
        <v>1272520</v>
      </c>
      <c r="AF34" s="949">
        <v>1290300</v>
      </c>
      <c r="AG34" s="953">
        <v>1304866</v>
      </c>
      <c r="AH34" s="949">
        <v>1317766</v>
      </c>
      <c r="AI34" s="949">
        <v>1332594</v>
      </c>
      <c r="AJ34" s="949">
        <v>1347261</v>
      </c>
      <c r="AK34" s="949">
        <v>1362675</v>
      </c>
      <c r="AL34" s="953">
        <v>1375481</v>
      </c>
      <c r="AM34" s="949">
        <v>1388459</v>
      </c>
      <c r="AN34" s="949">
        <v>1400454</v>
      </c>
      <c r="AO34" s="949">
        <v>1412047</v>
      </c>
      <c r="AP34" s="949">
        <v>1420232</v>
      </c>
      <c r="AQ34" s="953">
        <v>1430862</v>
      </c>
      <c r="AR34" s="949">
        <v>1437405</v>
      </c>
      <c r="AS34" s="949">
        <v>1441673</v>
      </c>
      <c r="AT34" s="949">
        <v>1443132</v>
      </c>
      <c r="AU34" s="949">
        <v>1444257</v>
      </c>
      <c r="AV34" s="954">
        <v>1442795</v>
      </c>
      <c r="AW34" s="1008">
        <v>1441608</v>
      </c>
      <c r="AX34" s="1008">
        <v>1436682</v>
      </c>
      <c r="AY34" s="1009">
        <v>1433977</v>
      </c>
      <c r="AZ34" s="1009">
        <v>1428309</v>
      </c>
      <c r="BA34" s="955">
        <v>1421310</v>
      </c>
      <c r="BB34" s="1003">
        <v>1416849</v>
      </c>
      <c r="BC34" s="1002">
        <v>1412542</v>
      </c>
      <c r="BD34" s="1002">
        <v>1407389</v>
      </c>
      <c r="BE34" s="1004">
        <v>1403847</v>
      </c>
      <c r="BF34" s="949">
        <v>1400728</v>
      </c>
      <c r="BG34" s="1005">
        <v>1395064</v>
      </c>
      <c r="BH34" s="949">
        <v>1388173</v>
      </c>
      <c r="BI34" s="949">
        <v>1380909</v>
      </c>
      <c r="BJ34" s="1006">
        <v>1372556</v>
      </c>
      <c r="BK34" s="950">
        <v>1364316</v>
      </c>
      <c r="BL34" s="998">
        <v>1356319</v>
      </c>
      <c r="BM34" s="998">
        <v>1347564</v>
      </c>
      <c r="BN34" s="998">
        <v>1339011</v>
      </c>
      <c r="BO34" s="998">
        <v>1330123</v>
      </c>
      <c r="BP34" s="950">
        <v>1324473</v>
      </c>
      <c r="BQ34" s="1135">
        <f t="shared" si="1"/>
        <v>-39843</v>
      </c>
    </row>
    <row r="35" spans="1:69">
      <c r="A35" s="943">
        <v>30</v>
      </c>
      <c r="B35" s="944" t="s">
        <v>648</v>
      </c>
      <c r="C35" s="1000">
        <v>610800</v>
      </c>
      <c r="D35" s="1000">
        <v>621400</v>
      </c>
      <c r="E35" s="1000">
        <v>630800</v>
      </c>
      <c r="F35" s="1000">
        <v>656100</v>
      </c>
      <c r="G35" s="1000">
        <v>679500</v>
      </c>
      <c r="H35" s="1000">
        <v>700400</v>
      </c>
      <c r="I35" s="1000">
        <v>757700</v>
      </c>
      <c r="J35" s="1000">
        <v>778100</v>
      </c>
      <c r="K35" s="936">
        <v>750411</v>
      </c>
      <c r="L35" s="937">
        <v>787511</v>
      </c>
      <c r="M35" s="936">
        <v>830748</v>
      </c>
      <c r="N35" s="937">
        <v>864087</v>
      </c>
      <c r="O35" s="936">
        <v>865074</v>
      </c>
      <c r="P35" s="991">
        <v>936006</v>
      </c>
      <c r="Q35" s="936">
        <v>959999</v>
      </c>
      <c r="R35" s="945">
        <v>982113</v>
      </c>
      <c r="S35" s="946">
        <v>1006819</v>
      </c>
      <c r="T35" s="949">
        <v>1002191</v>
      </c>
      <c r="U35" s="953">
        <v>1026975</v>
      </c>
      <c r="V35" s="949">
        <v>1042736</v>
      </c>
      <c r="W35" s="953">
        <v>1072118</v>
      </c>
      <c r="X35" s="949">
        <v>1077308</v>
      </c>
      <c r="Y35" s="949">
        <v>1080384</v>
      </c>
      <c r="Z35" s="949">
        <v>1083859</v>
      </c>
      <c r="AA35" s="949">
        <v>1086078</v>
      </c>
      <c r="AB35" s="953">
        <v>1087012</v>
      </c>
      <c r="AC35" s="949">
        <v>1088435</v>
      </c>
      <c r="AD35" s="949">
        <v>1090424</v>
      </c>
      <c r="AE35" s="949">
        <v>1089947</v>
      </c>
      <c r="AF35" s="949">
        <v>1088485</v>
      </c>
      <c r="AG35" s="953">
        <v>1087206</v>
      </c>
      <c r="AH35" s="949">
        <v>1083040</v>
      </c>
      <c r="AI35" s="949">
        <v>1078978</v>
      </c>
      <c r="AJ35" s="949">
        <v>1075716</v>
      </c>
      <c r="AK35" s="949">
        <v>1074086</v>
      </c>
      <c r="AL35" s="953">
        <v>1074325</v>
      </c>
      <c r="AM35" s="949">
        <v>1075653</v>
      </c>
      <c r="AN35" s="949">
        <v>1076472</v>
      </c>
      <c r="AO35" s="949">
        <v>1077443</v>
      </c>
      <c r="AP35" s="949">
        <v>1079620</v>
      </c>
      <c r="AQ35" s="953">
        <v>1080435</v>
      </c>
      <c r="AR35" s="949">
        <v>1079491</v>
      </c>
      <c r="AS35" s="949">
        <v>1077949</v>
      </c>
      <c r="AT35" s="949">
        <v>1075777</v>
      </c>
      <c r="AU35" s="949">
        <v>1073806</v>
      </c>
      <c r="AV35" s="954">
        <v>1069912</v>
      </c>
      <c r="AW35" s="1008">
        <v>1065209</v>
      </c>
      <c r="AX35" s="1008">
        <v>1058798</v>
      </c>
      <c r="AY35" s="1009">
        <v>1051951</v>
      </c>
      <c r="AZ35" s="1009">
        <v>1045113</v>
      </c>
      <c r="BA35" s="955">
        <v>1035969</v>
      </c>
      <c r="BB35" s="1003">
        <v>1028967</v>
      </c>
      <c r="BC35" s="1002">
        <v>1021047</v>
      </c>
      <c r="BD35" s="1002">
        <v>1014000</v>
      </c>
      <c r="BE35" s="1004">
        <v>1007714</v>
      </c>
      <c r="BF35" s="949">
        <v>1002198</v>
      </c>
      <c r="BG35" s="1005">
        <v>995326</v>
      </c>
      <c r="BH35" s="949">
        <v>988350</v>
      </c>
      <c r="BI35" s="949">
        <v>980392</v>
      </c>
      <c r="BJ35" s="1006">
        <v>972420</v>
      </c>
      <c r="BK35" s="950">
        <v>963579</v>
      </c>
      <c r="BL35" s="998">
        <v>954013</v>
      </c>
      <c r="BM35" s="998">
        <v>944889</v>
      </c>
      <c r="BN35" s="998">
        <v>934707</v>
      </c>
      <c r="BO35" s="998">
        <v>924933</v>
      </c>
      <c r="BP35" s="950">
        <v>922584</v>
      </c>
      <c r="BQ35" s="1135">
        <f t="shared" si="1"/>
        <v>-40995</v>
      </c>
    </row>
    <row r="36" spans="1:69">
      <c r="A36" s="951">
        <v>31</v>
      </c>
      <c r="B36" s="952" t="s">
        <v>649</v>
      </c>
      <c r="C36" s="1007">
        <v>380200</v>
      </c>
      <c r="D36" s="1007">
        <v>393700</v>
      </c>
      <c r="E36" s="1007">
        <v>401600</v>
      </c>
      <c r="F36" s="1007">
        <v>408400</v>
      </c>
      <c r="G36" s="1007">
        <v>422500</v>
      </c>
      <c r="H36" s="1007">
        <v>426300</v>
      </c>
      <c r="I36" s="1007">
        <v>455200</v>
      </c>
      <c r="J36" s="1007">
        <v>453200</v>
      </c>
      <c r="K36" s="936">
        <v>454675</v>
      </c>
      <c r="L36" s="937">
        <v>472230</v>
      </c>
      <c r="M36" s="936">
        <v>489266</v>
      </c>
      <c r="N36" s="937">
        <v>490461</v>
      </c>
      <c r="O36" s="936">
        <v>484390</v>
      </c>
      <c r="P36" s="991">
        <v>563220</v>
      </c>
      <c r="Q36" s="936">
        <v>587606</v>
      </c>
      <c r="R36" s="949">
        <v>600177</v>
      </c>
      <c r="S36" s="953">
        <v>614259</v>
      </c>
      <c r="T36" s="949">
        <v>599135</v>
      </c>
      <c r="U36" s="953">
        <v>579853</v>
      </c>
      <c r="V36" s="949">
        <v>568777</v>
      </c>
      <c r="W36" s="953">
        <v>581311</v>
      </c>
      <c r="X36" s="949">
        <v>586005</v>
      </c>
      <c r="Y36" s="949">
        <v>590779</v>
      </c>
      <c r="Z36" s="949">
        <v>594679</v>
      </c>
      <c r="AA36" s="949">
        <v>600036</v>
      </c>
      <c r="AB36" s="953">
        <v>604221</v>
      </c>
      <c r="AC36" s="949">
        <v>607371</v>
      </c>
      <c r="AD36" s="949">
        <v>610141</v>
      </c>
      <c r="AE36" s="949">
        <v>612183</v>
      </c>
      <c r="AF36" s="949">
        <v>614154</v>
      </c>
      <c r="AG36" s="953">
        <v>616024</v>
      </c>
      <c r="AH36" s="949">
        <v>616172</v>
      </c>
      <c r="AI36" s="949">
        <v>616322</v>
      </c>
      <c r="AJ36" s="949">
        <v>616577</v>
      </c>
      <c r="AK36" s="949">
        <v>616214</v>
      </c>
      <c r="AL36" s="953">
        <v>615722</v>
      </c>
      <c r="AM36" s="949">
        <v>615480</v>
      </c>
      <c r="AN36" s="949">
        <v>614526</v>
      </c>
      <c r="AO36" s="949">
        <v>614070</v>
      </c>
      <c r="AP36" s="949">
        <v>614264</v>
      </c>
      <c r="AQ36" s="953">
        <v>614929</v>
      </c>
      <c r="AR36" s="949">
        <v>614511</v>
      </c>
      <c r="AS36" s="949">
        <v>614318</v>
      </c>
      <c r="AT36" s="949">
        <v>614737</v>
      </c>
      <c r="AU36" s="949">
        <v>614027</v>
      </c>
      <c r="AV36" s="954">
        <v>613289</v>
      </c>
      <c r="AW36" s="1008">
        <v>613368</v>
      </c>
      <c r="AX36" s="1008">
        <v>612424</v>
      </c>
      <c r="AY36" s="1009">
        <v>611321</v>
      </c>
      <c r="AZ36" s="1009">
        <v>609912</v>
      </c>
      <c r="BA36" s="955">
        <v>607012</v>
      </c>
      <c r="BB36" s="1003">
        <v>604489</v>
      </c>
      <c r="BC36" s="1002">
        <v>600659</v>
      </c>
      <c r="BD36" s="1002">
        <v>596325</v>
      </c>
      <c r="BE36" s="1004">
        <v>592131</v>
      </c>
      <c r="BF36" s="949">
        <v>588667</v>
      </c>
      <c r="BG36" s="1005">
        <v>586212</v>
      </c>
      <c r="BH36" s="949">
        <v>583223</v>
      </c>
      <c r="BI36" s="949">
        <v>579809</v>
      </c>
      <c r="BJ36" s="1006">
        <v>576804</v>
      </c>
      <c r="BK36" s="950">
        <v>573441</v>
      </c>
      <c r="BL36" s="998">
        <v>569554</v>
      </c>
      <c r="BM36" s="998">
        <v>565124</v>
      </c>
      <c r="BN36" s="998">
        <v>560397</v>
      </c>
      <c r="BO36" s="998">
        <v>555558</v>
      </c>
      <c r="BP36" s="950">
        <v>553407</v>
      </c>
      <c r="BQ36" s="1135">
        <f t="shared" si="1"/>
        <v>-20034</v>
      </c>
    </row>
    <row r="37" spans="1:69">
      <c r="A37" s="951">
        <v>32</v>
      </c>
      <c r="B37" s="952" t="s">
        <v>650</v>
      </c>
      <c r="C37" s="1007">
        <v>677500</v>
      </c>
      <c r="D37" s="1007">
        <v>691500</v>
      </c>
      <c r="E37" s="1007">
        <v>700900</v>
      </c>
      <c r="F37" s="1007">
        <v>704400</v>
      </c>
      <c r="G37" s="1007">
        <v>717100</v>
      </c>
      <c r="H37" s="1007">
        <v>721800</v>
      </c>
      <c r="I37" s="1007">
        <v>750800</v>
      </c>
      <c r="J37" s="1007">
        <v>713700</v>
      </c>
      <c r="K37" s="936">
        <v>714712</v>
      </c>
      <c r="L37" s="937">
        <v>722402</v>
      </c>
      <c r="M37" s="936">
        <v>739507</v>
      </c>
      <c r="N37" s="937">
        <v>747119</v>
      </c>
      <c r="O37" s="936">
        <v>740940</v>
      </c>
      <c r="P37" s="991">
        <v>860275</v>
      </c>
      <c r="Q37" s="936">
        <v>894267</v>
      </c>
      <c r="R37" s="949">
        <v>912551</v>
      </c>
      <c r="S37" s="953">
        <v>929066</v>
      </c>
      <c r="T37" s="949">
        <v>888886</v>
      </c>
      <c r="U37" s="953">
        <v>821620</v>
      </c>
      <c r="V37" s="949">
        <v>773575</v>
      </c>
      <c r="W37" s="953">
        <v>768886</v>
      </c>
      <c r="X37" s="949">
        <v>771488</v>
      </c>
      <c r="Y37" s="949">
        <v>775232</v>
      </c>
      <c r="Z37" s="949">
        <v>778736</v>
      </c>
      <c r="AA37" s="949">
        <v>782194</v>
      </c>
      <c r="AB37" s="953">
        <v>784795</v>
      </c>
      <c r="AC37" s="949">
        <v>787135</v>
      </c>
      <c r="AD37" s="949">
        <v>789724</v>
      </c>
      <c r="AE37" s="949">
        <v>790383</v>
      </c>
      <c r="AF37" s="949">
        <v>792724</v>
      </c>
      <c r="AG37" s="953">
        <v>794629</v>
      </c>
      <c r="AH37" s="949">
        <v>792780</v>
      </c>
      <c r="AI37" s="949">
        <v>791607</v>
      </c>
      <c r="AJ37" s="949">
        <v>788575</v>
      </c>
      <c r="AK37" s="949">
        <v>785121</v>
      </c>
      <c r="AL37" s="953">
        <v>781021</v>
      </c>
      <c r="AM37" s="949">
        <v>778267</v>
      </c>
      <c r="AN37" s="949">
        <v>775442</v>
      </c>
      <c r="AO37" s="949">
        <v>772547</v>
      </c>
      <c r="AP37" s="949">
        <v>771584</v>
      </c>
      <c r="AQ37" s="953">
        <v>771441</v>
      </c>
      <c r="AR37" s="949">
        <v>769713</v>
      </c>
      <c r="AS37" s="949">
        <v>767581</v>
      </c>
      <c r="AT37" s="949">
        <v>765162</v>
      </c>
      <c r="AU37" s="949">
        <v>762817</v>
      </c>
      <c r="AV37" s="954">
        <v>761503</v>
      </c>
      <c r="AW37" s="1008">
        <v>760374</v>
      </c>
      <c r="AX37" s="1008">
        <v>756032</v>
      </c>
      <c r="AY37" s="1009">
        <v>752310</v>
      </c>
      <c r="AZ37" s="1009">
        <v>747276</v>
      </c>
      <c r="BA37" s="955">
        <v>742223</v>
      </c>
      <c r="BB37" s="1003">
        <v>737302</v>
      </c>
      <c r="BC37" s="1002">
        <v>732552</v>
      </c>
      <c r="BD37" s="1002">
        <v>727184</v>
      </c>
      <c r="BE37" s="1004">
        <v>721182</v>
      </c>
      <c r="BF37" s="949">
        <v>717397</v>
      </c>
      <c r="BG37" s="1005">
        <v>712876</v>
      </c>
      <c r="BH37" s="949">
        <v>707987</v>
      </c>
      <c r="BI37" s="949">
        <v>703738</v>
      </c>
      <c r="BJ37" s="1006">
        <v>698842</v>
      </c>
      <c r="BK37" s="950">
        <v>694352</v>
      </c>
      <c r="BL37" s="998">
        <v>689877</v>
      </c>
      <c r="BM37" s="998">
        <v>684868</v>
      </c>
      <c r="BN37" s="998">
        <v>680031</v>
      </c>
      <c r="BO37" s="998">
        <v>674346</v>
      </c>
      <c r="BP37" s="950">
        <v>671126</v>
      </c>
      <c r="BQ37" s="1135">
        <f t="shared" si="1"/>
        <v>-23226</v>
      </c>
    </row>
    <row r="38" spans="1:69">
      <c r="A38" s="951">
        <v>33</v>
      </c>
      <c r="B38" s="952" t="s">
        <v>651</v>
      </c>
      <c r="C38" s="1007">
        <v>1035000</v>
      </c>
      <c r="D38" s="1007">
        <v>1059400</v>
      </c>
      <c r="E38" s="1007">
        <v>1078000</v>
      </c>
      <c r="F38" s="1007">
        <v>1098300</v>
      </c>
      <c r="G38" s="1007">
        <v>1145300</v>
      </c>
      <c r="H38" s="1007">
        <v>1174700</v>
      </c>
      <c r="I38" s="1007">
        <v>1234200</v>
      </c>
      <c r="J38" s="1007">
        <v>1253400</v>
      </c>
      <c r="K38" s="936">
        <v>1217698</v>
      </c>
      <c r="L38" s="937">
        <v>1238447</v>
      </c>
      <c r="M38" s="936">
        <v>1283962</v>
      </c>
      <c r="N38" s="937">
        <v>1332647</v>
      </c>
      <c r="O38" s="936">
        <v>1329358</v>
      </c>
      <c r="P38" s="991">
        <v>1564626</v>
      </c>
      <c r="Q38" s="936">
        <v>1619622</v>
      </c>
      <c r="R38" s="949">
        <v>1661099</v>
      </c>
      <c r="S38" s="953">
        <v>1689800</v>
      </c>
      <c r="T38" s="949">
        <v>1670454</v>
      </c>
      <c r="U38" s="953">
        <v>1645135</v>
      </c>
      <c r="V38" s="949">
        <v>1707026</v>
      </c>
      <c r="W38" s="953">
        <v>1814305</v>
      </c>
      <c r="X38" s="949">
        <v>1828597</v>
      </c>
      <c r="Y38" s="949">
        <v>1839586</v>
      </c>
      <c r="Z38" s="949">
        <v>1850280</v>
      </c>
      <c r="AA38" s="949">
        <v>1861225</v>
      </c>
      <c r="AB38" s="953">
        <v>1871023</v>
      </c>
      <c r="AC38" s="949">
        <v>1881271</v>
      </c>
      <c r="AD38" s="949">
        <v>1891159</v>
      </c>
      <c r="AE38" s="949">
        <v>1900769</v>
      </c>
      <c r="AF38" s="949">
        <v>1909128</v>
      </c>
      <c r="AG38" s="953">
        <v>1916906</v>
      </c>
      <c r="AH38" s="949">
        <v>1921339</v>
      </c>
      <c r="AI38" s="949">
        <v>1924391</v>
      </c>
      <c r="AJ38" s="949">
        <v>1924745</v>
      </c>
      <c r="AK38" s="949">
        <v>1925270</v>
      </c>
      <c r="AL38" s="953">
        <v>1925877</v>
      </c>
      <c r="AM38" s="949">
        <v>1930308</v>
      </c>
      <c r="AN38" s="949">
        <v>1934896</v>
      </c>
      <c r="AO38" s="949">
        <v>1940410</v>
      </c>
      <c r="AP38" s="949">
        <v>1944850</v>
      </c>
      <c r="AQ38" s="953">
        <v>1950750</v>
      </c>
      <c r="AR38" s="949">
        <v>1950956</v>
      </c>
      <c r="AS38" s="949">
        <v>1952279</v>
      </c>
      <c r="AT38" s="949">
        <v>1952906</v>
      </c>
      <c r="AU38" s="949">
        <v>1952525</v>
      </c>
      <c r="AV38" s="954">
        <v>1950828</v>
      </c>
      <c r="AW38" s="1008">
        <v>1954390</v>
      </c>
      <c r="AX38" s="1008">
        <v>1955864</v>
      </c>
      <c r="AY38" s="1009">
        <v>1958082</v>
      </c>
      <c r="AZ38" s="1009">
        <v>1958733</v>
      </c>
      <c r="BA38" s="955">
        <v>1957264</v>
      </c>
      <c r="BB38" s="1003">
        <v>1956333</v>
      </c>
      <c r="BC38" s="1002">
        <v>1955992</v>
      </c>
      <c r="BD38" s="1002">
        <v>1953400</v>
      </c>
      <c r="BE38" s="1004">
        <v>1948521</v>
      </c>
      <c r="BF38" s="949">
        <v>1945276</v>
      </c>
      <c r="BG38" s="1005">
        <v>1941085</v>
      </c>
      <c r="BH38" s="949">
        <v>1937090</v>
      </c>
      <c r="BI38" s="949">
        <v>1931729</v>
      </c>
      <c r="BJ38" s="1006">
        <v>1926234</v>
      </c>
      <c r="BK38" s="950">
        <v>1921525</v>
      </c>
      <c r="BL38" s="998">
        <v>1914617</v>
      </c>
      <c r="BM38" s="998">
        <v>1907140</v>
      </c>
      <c r="BN38" s="998">
        <v>1898237</v>
      </c>
      <c r="BO38" s="998">
        <v>1889586</v>
      </c>
      <c r="BP38" s="950">
        <v>1888432</v>
      </c>
      <c r="BQ38" s="1135">
        <f t="shared" si="1"/>
        <v>-33093</v>
      </c>
    </row>
    <row r="39" spans="1:69">
      <c r="A39" s="951">
        <v>34</v>
      </c>
      <c r="B39" s="952" t="s">
        <v>652</v>
      </c>
      <c r="C39" s="1007">
        <v>1256600</v>
      </c>
      <c r="D39" s="1007">
        <v>1291400</v>
      </c>
      <c r="E39" s="1007">
        <v>1339100</v>
      </c>
      <c r="F39" s="1007">
        <v>1405100</v>
      </c>
      <c r="G39" s="1007">
        <v>1458500</v>
      </c>
      <c r="H39" s="1007">
        <v>1533900</v>
      </c>
      <c r="I39" s="1007">
        <v>1624500</v>
      </c>
      <c r="J39" s="1007">
        <v>1628500</v>
      </c>
      <c r="K39" s="936">
        <v>1541905</v>
      </c>
      <c r="L39" s="937">
        <v>1617680</v>
      </c>
      <c r="M39" s="936">
        <v>1692136</v>
      </c>
      <c r="N39" s="937">
        <v>1804916</v>
      </c>
      <c r="O39" s="936">
        <v>1869504</v>
      </c>
      <c r="P39" s="991">
        <v>1885471</v>
      </c>
      <c r="Q39" s="936">
        <v>2011498</v>
      </c>
      <c r="R39" s="949">
        <v>2081967</v>
      </c>
      <c r="S39" s="953">
        <v>2149044</v>
      </c>
      <c r="T39" s="949">
        <v>2184043</v>
      </c>
      <c r="U39" s="953">
        <v>2281146</v>
      </c>
      <c r="V39" s="949">
        <v>2436135</v>
      </c>
      <c r="W39" s="953">
        <v>2646324</v>
      </c>
      <c r="X39" s="949">
        <v>2669802</v>
      </c>
      <c r="Y39" s="949">
        <v>2689246</v>
      </c>
      <c r="Z39" s="949">
        <v>2703316</v>
      </c>
      <c r="AA39" s="949">
        <v>2716518</v>
      </c>
      <c r="AB39" s="953">
        <v>2739161</v>
      </c>
      <c r="AC39" s="949">
        <v>2760682</v>
      </c>
      <c r="AD39" s="949">
        <v>2777169</v>
      </c>
      <c r="AE39" s="949">
        <v>2792816</v>
      </c>
      <c r="AF39" s="949">
        <v>2806638</v>
      </c>
      <c r="AG39" s="953">
        <v>2819200</v>
      </c>
      <c r="AH39" s="949">
        <v>2828743</v>
      </c>
      <c r="AI39" s="949">
        <v>2833895</v>
      </c>
      <c r="AJ39" s="949">
        <v>2838441</v>
      </c>
      <c r="AK39" s="949">
        <v>2842528</v>
      </c>
      <c r="AL39" s="953">
        <v>2849847</v>
      </c>
      <c r="AM39" s="949">
        <v>2858600</v>
      </c>
      <c r="AN39" s="949">
        <v>2867251</v>
      </c>
      <c r="AO39" s="949">
        <v>2873035</v>
      </c>
      <c r="AP39" s="949">
        <v>2876744</v>
      </c>
      <c r="AQ39" s="953">
        <v>2881748</v>
      </c>
      <c r="AR39" s="949">
        <v>2881396</v>
      </c>
      <c r="AS39" s="949">
        <v>2881581</v>
      </c>
      <c r="AT39" s="949">
        <v>2882427</v>
      </c>
      <c r="AU39" s="949">
        <v>2880907</v>
      </c>
      <c r="AV39" s="954">
        <v>2878915</v>
      </c>
      <c r="AW39" s="1008">
        <v>2879639</v>
      </c>
      <c r="AX39" s="1008">
        <v>2878257</v>
      </c>
      <c r="AY39" s="1009">
        <v>2879271</v>
      </c>
      <c r="AZ39" s="1009">
        <v>2878531</v>
      </c>
      <c r="BA39" s="955">
        <v>2876642</v>
      </c>
      <c r="BB39" s="1003">
        <v>2874920</v>
      </c>
      <c r="BC39" s="1002">
        <v>2873976</v>
      </c>
      <c r="BD39" s="1002">
        <v>2869772</v>
      </c>
      <c r="BE39" s="1004">
        <v>2864385</v>
      </c>
      <c r="BF39" s="949">
        <v>2860750</v>
      </c>
      <c r="BG39" s="1005">
        <v>2858342</v>
      </c>
      <c r="BH39" s="949">
        <v>2854860</v>
      </c>
      <c r="BI39" s="949">
        <v>2849709</v>
      </c>
      <c r="BJ39" s="1006">
        <v>2846474</v>
      </c>
      <c r="BK39" s="950">
        <v>2843990</v>
      </c>
      <c r="BL39" s="998">
        <v>2837348</v>
      </c>
      <c r="BM39" s="998">
        <v>2828733</v>
      </c>
      <c r="BN39" s="998">
        <v>2817157</v>
      </c>
      <c r="BO39" s="998">
        <v>2804177</v>
      </c>
      <c r="BP39" s="950">
        <v>2799702</v>
      </c>
      <c r="BQ39" s="1135">
        <f t="shared" si="1"/>
        <v>-44288</v>
      </c>
    </row>
    <row r="40" spans="1:69">
      <c r="A40" s="951">
        <v>35</v>
      </c>
      <c r="B40" s="952" t="s">
        <v>653</v>
      </c>
      <c r="C40" s="1007">
        <v>894900</v>
      </c>
      <c r="D40" s="1007">
        <v>910800</v>
      </c>
      <c r="E40" s="1007">
        <v>929000</v>
      </c>
      <c r="F40" s="1007">
        <v>953500</v>
      </c>
      <c r="G40" s="1007">
        <v>986400</v>
      </c>
      <c r="H40" s="1007">
        <v>1012000</v>
      </c>
      <c r="I40" s="1007">
        <v>1060900</v>
      </c>
      <c r="J40" s="1007">
        <v>1068000</v>
      </c>
      <c r="K40" s="936">
        <v>1041013</v>
      </c>
      <c r="L40" s="937">
        <v>1094544</v>
      </c>
      <c r="M40" s="936">
        <v>1135637</v>
      </c>
      <c r="N40" s="937">
        <v>1190542</v>
      </c>
      <c r="O40" s="936">
        <v>1294242</v>
      </c>
      <c r="P40" s="991">
        <v>1356491</v>
      </c>
      <c r="Q40" s="936">
        <v>1479244</v>
      </c>
      <c r="R40" s="949">
        <v>1540882</v>
      </c>
      <c r="S40" s="953">
        <v>1609839</v>
      </c>
      <c r="T40" s="949">
        <v>1602207</v>
      </c>
      <c r="U40" s="953">
        <v>1543573</v>
      </c>
      <c r="V40" s="949">
        <v>1511448</v>
      </c>
      <c r="W40" s="953">
        <v>1555218</v>
      </c>
      <c r="X40" s="949">
        <v>1564297</v>
      </c>
      <c r="Y40" s="949">
        <v>1572810</v>
      </c>
      <c r="Z40" s="949">
        <v>1579367</v>
      </c>
      <c r="AA40" s="949">
        <v>1582594</v>
      </c>
      <c r="AB40" s="953">
        <v>1587079</v>
      </c>
      <c r="AC40" s="949">
        <v>1591570</v>
      </c>
      <c r="AD40" s="949">
        <v>1597436</v>
      </c>
      <c r="AE40" s="949">
        <v>1600129</v>
      </c>
      <c r="AF40" s="949">
        <v>1601437</v>
      </c>
      <c r="AG40" s="953">
        <v>1601627</v>
      </c>
      <c r="AH40" s="949">
        <v>1597661</v>
      </c>
      <c r="AI40" s="949">
        <v>1592306</v>
      </c>
      <c r="AJ40" s="949">
        <v>1587336</v>
      </c>
      <c r="AK40" s="949">
        <v>1581145</v>
      </c>
      <c r="AL40" s="953">
        <v>1572616</v>
      </c>
      <c r="AM40" s="949">
        <v>1568508</v>
      </c>
      <c r="AN40" s="949">
        <v>1564537</v>
      </c>
      <c r="AO40" s="949">
        <v>1561073</v>
      </c>
      <c r="AP40" s="949">
        <v>1558724</v>
      </c>
      <c r="AQ40" s="953">
        <v>1555543</v>
      </c>
      <c r="AR40" s="949">
        <v>1550084</v>
      </c>
      <c r="AS40" s="949">
        <v>1545322</v>
      </c>
      <c r="AT40" s="949">
        <v>1539953</v>
      </c>
      <c r="AU40" s="949">
        <v>1534513</v>
      </c>
      <c r="AV40" s="954">
        <v>1527964</v>
      </c>
      <c r="AW40" s="1008">
        <v>1523438</v>
      </c>
      <c r="AX40" s="1008">
        <v>1516863</v>
      </c>
      <c r="AY40" s="1009">
        <v>1510400</v>
      </c>
      <c r="AZ40" s="1009">
        <v>1502223</v>
      </c>
      <c r="BA40" s="955">
        <v>1492606</v>
      </c>
      <c r="BB40" s="1003">
        <v>1484438</v>
      </c>
      <c r="BC40" s="1002">
        <v>1475776</v>
      </c>
      <c r="BD40" s="1002">
        <v>1466365</v>
      </c>
      <c r="BE40" s="1004">
        <v>1459128</v>
      </c>
      <c r="BF40" s="949">
        <v>1451338</v>
      </c>
      <c r="BG40" s="1005">
        <v>1444227</v>
      </c>
      <c r="BH40" s="949">
        <v>1434178</v>
      </c>
      <c r="BI40" s="949">
        <v>1424850</v>
      </c>
      <c r="BJ40" s="1006">
        <v>1415195</v>
      </c>
      <c r="BK40" s="950">
        <v>1404729</v>
      </c>
      <c r="BL40" s="998">
        <v>1394400</v>
      </c>
      <c r="BM40" s="998">
        <v>1382901</v>
      </c>
      <c r="BN40" s="998">
        <v>1370424</v>
      </c>
      <c r="BO40" s="998">
        <v>1358336</v>
      </c>
      <c r="BP40" s="950">
        <v>1342059</v>
      </c>
      <c r="BQ40" s="1135">
        <f t="shared" si="1"/>
        <v>-62670</v>
      </c>
    </row>
    <row r="41" spans="1:69">
      <c r="A41" s="951">
        <v>36</v>
      </c>
      <c r="B41" s="952" t="s">
        <v>654</v>
      </c>
      <c r="C41" s="1007">
        <v>649300</v>
      </c>
      <c r="D41" s="1007">
        <v>676100</v>
      </c>
      <c r="E41" s="1007">
        <v>677900</v>
      </c>
      <c r="F41" s="1007">
        <v>670600</v>
      </c>
      <c r="G41" s="1007">
        <v>688500</v>
      </c>
      <c r="H41" s="1007">
        <v>698800</v>
      </c>
      <c r="I41" s="1007">
        <v>724700</v>
      </c>
      <c r="J41" s="1007">
        <v>731400</v>
      </c>
      <c r="K41" s="936">
        <v>670212</v>
      </c>
      <c r="L41" s="937">
        <v>689814</v>
      </c>
      <c r="M41" s="936">
        <v>716544</v>
      </c>
      <c r="N41" s="937">
        <v>728748</v>
      </c>
      <c r="O41" s="936">
        <v>718717</v>
      </c>
      <c r="P41" s="991">
        <v>835763</v>
      </c>
      <c r="Q41" s="936">
        <v>854811</v>
      </c>
      <c r="R41" s="949">
        <v>878511</v>
      </c>
      <c r="S41" s="953">
        <v>878109</v>
      </c>
      <c r="T41" s="949">
        <v>847274</v>
      </c>
      <c r="U41" s="953">
        <v>815115</v>
      </c>
      <c r="V41" s="949">
        <v>791111</v>
      </c>
      <c r="W41" s="953">
        <v>805166</v>
      </c>
      <c r="X41" s="949">
        <v>809473</v>
      </c>
      <c r="Y41" s="949">
        <v>813102</v>
      </c>
      <c r="Z41" s="949">
        <v>817575</v>
      </c>
      <c r="AA41" s="949">
        <v>822055</v>
      </c>
      <c r="AB41" s="953">
        <v>825261</v>
      </c>
      <c r="AC41" s="949">
        <v>827441</v>
      </c>
      <c r="AD41" s="949">
        <v>829605</v>
      </c>
      <c r="AE41" s="949">
        <v>831385</v>
      </c>
      <c r="AF41" s="949">
        <v>833718</v>
      </c>
      <c r="AG41" s="953">
        <v>834889</v>
      </c>
      <c r="AH41" s="949">
        <v>835066</v>
      </c>
      <c r="AI41" s="949">
        <v>835270</v>
      </c>
      <c r="AJ41" s="949">
        <v>834360</v>
      </c>
      <c r="AK41" s="949">
        <v>833138</v>
      </c>
      <c r="AL41" s="953">
        <v>831598</v>
      </c>
      <c r="AM41" s="949">
        <v>830879</v>
      </c>
      <c r="AN41" s="949">
        <v>830466</v>
      </c>
      <c r="AO41" s="949">
        <v>830888</v>
      </c>
      <c r="AP41" s="949">
        <v>830494</v>
      </c>
      <c r="AQ41" s="953">
        <v>832427</v>
      </c>
      <c r="AR41" s="949">
        <v>831259</v>
      </c>
      <c r="AS41" s="949">
        <v>830015</v>
      </c>
      <c r="AT41" s="949">
        <v>829042</v>
      </c>
      <c r="AU41" s="949">
        <v>826955</v>
      </c>
      <c r="AV41" s="954">
        <v>824108</v>
      </c>
      <c r="AW41" s="1008">
        <v>822339</v>
      </c>
      <c r="AX41" s="1008">
        <v>820286</v>
      </c>
      <c r="AY41" s="1009">
        <v>817550</v>
      </c>
      <c r="AZ41" s="1009">
        <v>813989</v>
      </c>
      <c r="BA41" s="955">
        <v>809950</v>
      </c>
      <c r="BB41" s="1003">
        <v>805502</v>
      </c>
      <c r="BC41" s="1002">
        <v>800262</v>
      </c>
      <c r="BD41" s="1002">
        <v>794653</v>
      </c>
      <c r="BE41" s="1004">
        <v>789934</v>
      </c>
      <c r="BF41" s="949">
        <v>785491</v>
      </c>
      <c r="BG41" s="1005">
        <v>779906</v>
      </c>
      <c r="BH41" s="949">
        <v>774855</v>
      </c>
      <c r="BI41" s="949">
        <v>768715</v>
      </c>
      <c r="BJ41" s="1006">
        <v>762534</v>
      </c>
      <c r="BK41" s="950">
        <v>755733</v>
      </c>
      <c r="BL41" s="998">
        <v>750176</v>
      </c>
      <c r="BM41" s="998">
        <v>743323</v>
      </c>
      <c r="BN41" s="998">
        <v>735970</v>
      </c>
      <c r="BO41" s="998">
        <v>727977</v>
      </c>
      <c r="BP41" s="950">
        <v>719559</v>
      </c>
      <c r="BQ41" s="1135">
        <f t="shared" si="1"/>
        <v>-36174</v>
      </c>
    </row>
    <row r="42" spans="1:69">
      <c r="A42" s="951">
        <v>37</v>
      </c>
      <c r="B42" s="952" t="s">
        <v>655</v>
      </c>
      <c r="C42" s="1012" t="s">
        <v>67</v>
      </c>
      <c r="D42" s="1007">
        <v>659600</v>
      </c>
      <c r="E42" s="1007">
        <v>672100</v>
      </c>
      <c r="F42" s="1007">
        <v>676200</v>
      </c>
      <c r="G42" s="1007">
        <v>689600</v>
      </c>
      <c r="H42" s="1007">
        <v>704500</v>
      </c>
      <c r="I42" s="1007">
        <v>744100</v>
      </c>
      <c r="J42" s="1007">
        <v>701700</v>
      </c>
      <c r="K42" s="936">
        <v>677852</v>
      </c>
      <c r="L42" s="937">
        <v>700308</v>
      </c>
      <c r="M42" s="936">
        <v>732816</v>
      </c>
      <c r="N42" s="937">
        <v>748656</v>
      </c>
      <c r="O42" s="936">
        <v>730394</v>
      </c>
      <c r="P42" s="991">
        <v>863700</v>
      </c>
      <c r="Q42" s="936">
        <v>917673</v>
      </c>
      <c r="R42" s="949">
        <v>946022</v>
      </c>
      <c r="S42" s="953">
        <v>943823</v>
      </c>
      <c r="T42" s="949">
        <v>918867</v>
      </c>
      <c r="U42" s="953">
        <v>900845</v>
      </c>
      <c r="V42" s="949">
        <v>907897</v>
      </c>
      <c r="W42" s="953">
        <v>961292</v>
      </c>
      <c r="X42" s="949">
        <v>970236</v>
      </c>
      <c r="Y42" s="949">
        <v>979368</v>
      </c>
      <c r="Z42" s="949">
        <v>986453</v>
      </c>
      <c r="AA42" s="949">
        <v>993306</v>
      </c>
      <c r="AB42" s="953">
        <v>999864</v>
      </c>
      <c r="AC42" s="949">
        <v>1004909</v>
      </c>
      <c r="AD42" s="949">
        <v>1009658</v>
      </c>
      <c r="AE42" s="949">
        <v>1014092</v>
      </c>
      <c r="AF42" s="949">
        <v>1018050</v>
      </c>
      <c r="AG42" s="953">
        <v>1022569</v>
      </c>
      <c r="AH42" s="949">
        <v>1023572</v>
      </c>
      <c r="AI42" s="949">
        <v>1024282</v>
      </c>
      <c r="AJ42" s="949">
        <v>1024545</v>
      </c>
      <c r="AK42" s="949">
        <v>1023406</v>
      </c>
      <c r="AL42" s="953">
        <v>1023412</v>
      </c>
      <c r="AM42" s="949">
        <v>1023310</v>
      </c>
      <c r="AN42" s="949">
        <v>1023942</v>
      </c>
      <c r="AO42" s="949">
        <v>1024635</v>
      </c>
      <c r="AP42" s="949">
        <v>1025619</v>
      </c>
      <c r="AQ42" s="953">
        <v>1027006</v>
      </c>
      <c r="AR42" s="949">
        <v>1026659</v>
      </c>
      <c r="AS42" s="949">
        <v>1025891</v>
      </c>
      <c r="AT42" s="949">
        <v>1025377</v>
      </c>
      <c r="AU42" s="949">
        <v>1024761</v>
      </c>
      <c r="AV42" s="954">
        <v>1022890</v>
      </c>
      <c r="AW42" s="1008">
        <v>1021902</v>
      </c>
      <c r="AX42" s="1008">
        <v>1019548</v>
      </c>
      <c r="AY42" s="1009">
        <v>1018049</v>
      </c>
      <c r="AZ42" s="1009">
        <v>1015752</v>
      </c>
      <c r="BA42" s="955">
        <v>1012400</v>
      </c>
      <c r="BB42" s="1003">
        <v>1009166</v>
      </c>
      <c r="BC42" s="1002">
        <v>1005866</v>
      </c>
      <c r="BD42" s="1002">
        <v>1002748</v>
      </c>
      <c r="BE42" s="1004">
        <v>999381</v>
      </c>
      <c r="BF42" s="949">
        <v>995842</v>
      </c>
      <c r="BG42" s="1005">
        <v>991738</v>
      </c>
      <c r="BH42" s="949">
        <v>988672</v>
      </c>
      <c r="BI42" s="949">
        <v>984860</v>
      </c>
      <c r="BJ42" s="1006">
        <v>980251</v>
      </c>
      <c r="BK42" s="950">
        <v>976263</v>
      </c>
      <c r="BL42" s="998">
        <v>972113</v>
      </c>
      <c r="BM42" s="998">
        <v>967445</v>
      </c>
      <c r="BN42" s="998">
        <v>962032</v>
      </c>
      <c r="BO42" s="998">
        <v>956347</v>
      </c>
      <c r="BP42" s="950">
        <v>950244</v>
      </c>
      <c r="BQ42" s="1135">
        <f t="shared" si="1"/>
        <v>-26019</v>
      </c>
    </row>
    <row r="43" spans="1:69">
      <c r="A43" s="951">
        <v>38</v>
      </c>
      <c r="B43" s="952" t="s">
        <v>656</v>
      </c>
      <c r="C43" s="1011">
        <v>1508300</v>
      </c>
      <c r="D43" s="1007">
        <v>905100</v>
      </c>
      <c r="E43" s="1007">
        <v>939100</v>
      </c>
      <c r="F43" s="1007">
        <v>968400</v>
      </c>
      <c r="G43" s="1007">
        <v>1003200</v>
      </c>
      <c r="H43" s="1007">
        <v>1024300</v>
      </c>
      <c r="I43" s="1007">
        <v>1093100</v>
      </c>
      <c r="J43" s="1007">
        <v>1102700</v>
      </c>
      <c r="K43" s="936">
        <v>1046720</v>
      </c>
      <c r="L43" s="937">
        <v>1096366</v>
      </c>
      <c r="M43" s="936">
        <v>1142122</v>
      </c>
      <c r="N43" s="937">
        <v>1164898</v>
      </c>
      <c r="O43" s="936">
        <v>1178705</v>
      </c>
      <c r="P43" s="991">
        <v>1361484</v>
      </c>
      <c r="Q43" s="936">
        <v>1453887</v>
      </c>
      <c r="R43" s="949">
        <v>1521878</v>
      </c>
      <c r="S43" s="953">
        <v>1540628</v>
      </c>
      <c r="T43" s="949">
        <v>1500687</v>
      </c>
      <c r="U43" s="953">
        <v>1446384</v>
      </c>
      <c r="V43" s="949">
        <v>1418124</v>
      </c>
      <c r="W43" s="953">
        <v>1465215</v>
      </c>
      <c r="X43" s="949">
        <v>1476342</v>
      </c>
      <c r="Y43" s="949">
        <v>1486396</v>
      </c>
      <c r="Z43" s="949">
        <v>1493436</v>
      </c>
      <c r="AA43" s="949">
        <v>1500208</v>
      </c>
      <c r="AB43" s="953">
        <v>1506637</v>
      </c>
      <c r="AC43" s="949">
        <v>1512153</v>
      </c>
      <c r="AD43" s="949">
        <v>1517046</v>
      </c>
      <c r="AE43" s="949">
        <v>1521541</v>
      </c>
      <c r="AF43" s="949">
        <v>1525844</v>
      </c>
      <c r="AG43" s="953">
        <v>1529983</v>
      </c>
      <c r="AH43" s="949">
        <v>1527539</v>
      </c>
      <c r="AI43" s="949">
        <v>1524673</v>
      </c>
      <c r="AJ43" s="949">
        <v>1521771</v>
      </c>
      <c r="AK43" s="949">
        <v>1518639</v>
      </c>
      <c r="AL43" s="953">
        <v>1515025</v>
      </c>
      <c r="AM43" s="949">
        <v>1512920</v>
      </c>
      <c r="AN43" s="949">
        <v>1510522</v>
      </c>
      <c r="AO43" s="949">
        <v>1508440</v>
      </c>
      <c r="AP43" s="949">
        <v>1507689</v>
      </c>
      <c r="AQ43" s="953">
        <v>1506700</v>
      </c>
      <c r="AR43" s="949">
        <v>1504979</v>
      </c>
      <c r="AS43" s="949">
        <v>1503332</v>
      </c>
      <c r="AT43" s="949">
        <v>1501199</v>
      </c>
      <c r="AU43" s="949">
        <v>1496348</v>
      </c>
      <c r="AV43" s="954">
        <v>1493092</v>
      </c>
      <c r="AW43" s="1008">
        <v>1490140</v>
      </c>
      <c r="AX43" s="1008">
        <v>1484982</v>
      </c>
      <c r="AY43" s="1009">
        <v>1480905</v>
      </c>
      <c r="AZ43" s="1009">
        <v>1474592</v>
      </c>
      <c r="BA43" s="955">
        <v>1467815</v>
      </c>
      <c r="BB43" s="1003">
        <v>1460486</v>
      </c>
      <c r="BC43" s="1002">
        <v>1452905</v>
      </c>
      <c r="BD43" s="1002">
        <v>1445291</v>
      </c>
      <c r="BE43" s="1004">
        <v>1437844</v>
      </c>
      <c r="BF43" s="949">
        <v>1431493</v>
      </c>
      <c r="BG43" s="1005">
        <v>1423512</v>
      </c>
      <c r="BH43" s="949">
        <v>1415115</v>
      </c>
      <c r="BI43" s="949">
        <v>1405600</v>
      </c>
      <c r="BJ43" s="1006">
        <v>1396018</v>
      </c>
      <c r="BK43" s="950">
        <v>1385262</v>
      </c>
      <c r="BL43" s="998">
        <v>1374914</v>
      </c>
      <c r="BM43" s="998">
        <v>1364071</v>
      </c>
      <c r="BN43" s="998">
        <v>1351783</v>
      </c>
      <c r="BO43" s="998">
        <v>1339215</v>
      </c>
      <c r="BP43" s="950">
        <v>1334841</v>
      </c>
      <c r="BQ43" s="1135">
        <f t="shared" si="1"/>
        <v>-50421</v>
      </c>
    </row>
    <row r="44" spans="1:69">
      <c r="A44" s="951">
        <v>39</v>
      </c>
      <c r="B44" s="952" t="s">
        <v>657</v>
      </c>
      <c r="C44" s="1007">
        <v>545200</v>
      </c>
      <c r="D44" s="1007">
        <v>565600</v>
      </c>
      <c r="E44" s="1007">
        <v>582100</v>
      </c>
      <c r="F44" s="1007">
        <v>604500</v>
      </c>
      <c r="G44" s="1007">
        <v>625700</v>
      </c>
      <c r="H44" s="1007">
        <v>647800</v>
      </c>
      <c r="I44" s="1007">
        <v>690200</v>
      </c>
      <c r="J44" s="1007">
        <v>695400</v>
      </c>
      <c r="K44" s="936">
        <v>670895</v>
      </c>
      <c r="L44" s="937">
        <v>687478</v>
      </c>
      <c r="M44" s="936">
        <v>718152</v>
      </c>
      <c r="N44" s="937">
        <v>714980</v>
      </c>
      <c r="O44" s="936">
        <v>709286</v>
      </c>
      <c r="P44" s="991">
        <v>775578</v>
      </c>
      <c r="Q44" s="936">
        <v>848337</v>
      </c>
      <c r="R44" s="949">
        <v>873874</v>
      </c>
      <c r="S44" s="953">
        <v>882683</v>
      </c>
      <c r="T44" s="949">
        <v>854595</v>
      </c>
      <c r="U44" s="953">
        <v>812714</v>
      </c>
      <c r="V44" s="949">
        <v>786882</v>
      </c>
      <c r="W44" s="953">
        <v>808397</v>
      </c>
      <c r="X44" s="949">
        <v>814112</v>
      </c>
      <c r="Y44" s="949">
        <v>818842</v>
      </c>
      <c r="Z44" s="949">
        <v>823795</v>
      </c>
      <c r="AA44" s="949">
        <v>828947</v>
      </c>
      <c r="AB44" s="953">
        <v>831275</v>
      </c>
      <c r="AC44" s="949">
        <v>833467</v>
      </c>
      <c r="AD44" s="949">
        <v>835556</v>
      </c>
      <c r="AE44" s="949">
        <v>837676</v>
      </c>
      <c r="AF44" s="949">
        <v>838647</v>
      </c>
      <c r="AG44" s="953">
        <v>839784</v>
      </c>
      <c r="AH44" s="949">
        <v>837621</v>
      </c>
      <c r="AI44" s="949">
        <v>835908</v>
      </c>
      <c r="AJ44" s="949">
        <v>833110</v>
      </c>
      <c r="AK44" s="949">
        <v>829978</v>
      </c>
      <c r="AL44" s="953">
        <v>825034</v>
      </c>
      <c r="AM44" s="949">
        <v>822160</v>
      </c>
      <c r="AN44" s="949">
        <v>818827</v>
      </c>
      <c r="AO44" s="949">
        <v>817479</v>
      </c>
      <c r="AP44" s="949">
        <v>816799</v>
      </c>
      <c r="AQ44" s="953">
        <v>816704</v>
      </c>
      <c r="AR44" s="949">
        <v>816197</v>
      </c>
      <c r="AS44" s="949">
        <v>815930</v>
      </c>
      <c r="AT44" s="949">
        <v>815526</v>
      </c>
      <c r="AU44" s="949">
        <v>814991</v>
      </c>
      <c r="AV44" s="954">
        <v>813949</v>
      </c>
      <c r="AW44" s="1008">
        <v>812428</v>
      </c>
      <c r="AX44" s="1008">
        <v>809680</v>
      </c>
      <c r="AY44" s="1009">
        <v>805927</v>
      </c>
      <c r="AZ44" s="1009">
        <v>801991</v>
      </c>
      <c r="BA44" s="955">
        <v>796292</v>
      </c>
      <c r="BB44" s="1003">
        <v>790024</v>
      </c>
      <c r="BC44" s="1002">
        <v>782725</v>
      </c>
      <c r="BD44" s="1002">
        <v>775159</v>
      </c>
      <c r="BE44" s="1004">
        <v>768754</v>
      </c>
      <c r="BF44" s="949">
        <v>764456</v>
      </c>
      <c r="BG44" s="1005">
        <v>757911</v>
      </c>
      <c r="BH44" s="949">
        <v>750527</v>
      </c>
      <c r="BI44" s="949">
        <v>743253</v>
      </c>
      <c r="BJ44" s="1006">
        <v>735507</v>
      </c>
      <c r="BK44" s="950">
        <v>728276</v>
      </c>
      <c r="BL44" s="998">
        <v>720972</v>
      </c>
      <c r="BM44" s="998">
        <v>713688</v>
      </c>
      <c r="BN44" s="998">
        <v>706126</v>
      </c>
      <c r="BO44" s="998">
        <v>698029</v>
      </c>
      <c r="BP44" s="950">
        <v>691527</v>
      </c>
      <c r="BQ44" s="1135">
        <f t="shared" si="1"/>
        <v>-36749</v>
      </c>
    </row>
    <row r="45" spans="1:69">
      <c r="A45" s="951">
        <v>40</v>
      </c>
      <c r="B45" s="952" t="s">
        <v>658</v>
      </c>
      <c r="C45" s="1007">
        <v>1133800</v>
      </c>
      <c r="D45" s="1007">
        <v>1209600</v>
      </c>
      <c r="E45" s="1007">
        <v>1267000</v>
      </c>
      <c r="F45" s="1007">
        <v>1378600</v>
      </c>
      <c r="G45" s="1007">
        <v>1507600</v>
      </c>
      <c r="H45" s="1007">
        <v>1635400</v>
      </c>
      <c r="I45" s="1007">
        <v>1808200</v>
      </c>
      <c r="J45" s="1007">
        <v>1990900</v>
      </c>
      <c r="K45" s="936">
        <v>2188249</v>
      </c>
      <c r="L45" s="937">
        <v>2301668</v>
      </c>
      <c r="M45" s="936">
        <v>2527119</v>
      </c>
      <c r="N45" s="937">
        <v>2755804</v>
      </c>
      <c r="O45" s="936">
        <v>3094132</v>
      </c>
      <c r="P45" s="991">
        <v>2746855</v>
      </c>
      <c r="Q45" s="936">
        <v>3178134</v>
      </c>
      <c r="R45" s="949">
        <v>3530169</v>
      </c>
      <c r="S45" s="953">
        <v>3859764</v>
      </c>
      <c r="T45" s="949">
        <v>4006679</v>
      </c>
      <c r="U45" s="953">
        <v>3964611</v>
      </c>
      <c r="V45" s="949">
        <v>4027416</v>
      </c>
      <c r="W45" s="953">
        <v>4292963</v>
      </c>
      <c r="X45" s="949">
        <v>4353397</v>
      </c>
      <c r="Y45" s="949">
        <v>4410867</v>
      </c>
      <c r="Z45" s="949">
        <v>4459839</v>
      </c>
      <c r="AA45" s="949">
        <v>4505740</v>
      </c>
      <c r="AB45" s="953">
        <v>4553461</v>
      </c>
      <c r="AC45" s="949">
        <v>4594016</v>
      </c>
      <c r="AD45" s="949">
        <v>4631796</v>
      </c>
      <c r="AE45" s="949">
        <v>4666687</v>
      </c>
      <c r="AF45" s="949">
        <v>4696679</v>
      </c>
      <c r="AG45" s="953">
        <v>4719259</v>
      </c>
      <c r="AH45" s="949">
        <v>4740802</v>
      </c>
      <c r="AI45" s="949">
        <v>4756061</v>
      </c>
      <c r="AJ45" s="949">
        <v>4773213</v>
      </c>
      <c r="AK45" s="949">
        <v>4793242</v>
      </c>
      <c r="AL45" s="953">
        <v>4811050</v>
      </c>
      <c r="AM45" s="949">
        <v>4834041</v>
      </c>
      <c r="AN45" s="949">
        <v>4859123</v>
      </c>
      <c r="AO45" s="949">
        <v>4884913</v>
      </c>
      <c r="AP45" s="949">
        <v>4909143</v>
      </c>
      <c r="AQ45" s="953">
        <v>4933393</v>
      </c>
      <c r="AR45" s="949">
        <v>4952441</v>
      </c>
      <c r="AS45" s="949">
        <v>4971153</v>
      </c>
      <c r="AT45" s="949">
        <v>4989888</v>
      </c>
      <c r="AU45" s="949">
        <v>5002038</v>
      </c>
      <c r="AV45" s="954">
        <v>5015699</v>
      </c>
      <c r="AW45" s="1008">
        <v>5030097</v>
      </c>
      <c r="AX45" s="1008">
        <v>5038924</v>
      </c>
      <c r="AY45" s="1009">
        <v>5044785</v>
      </c>
      <c r="AZ45" s="1009">
        <v>5050023</v>
      </c>
      <c r="BA45" s="955">
        <v>5049908</v>
      </c>
      <c r="BB45" s="1003">
        <v>5057048</v>
      </c>
      <c r="BC45" s="1002">
        <v>5061237</v>
      </c>
      <c r="BD45" s="1002">
        <v>5062337</v>
      </c>
      <c r="BE45" s="1004">
        <v>5063940</v>
      </c>
      <c r="BF45" s="949">
        <v>5071968</v>
      </c>
      <c r="BG45" s="1005">
        <v>5081323</v>
      </c>
      <c r="BH45" s="949">
        <v>5089312</v>
      </c>
      <c r="BI45" s="949">
        <v>5095749</v>
      </c>
      <c r="BJ45" s="1006">
        <v>5099230</v>
      </c>
      <c r="BK45" s="950">
        <v>5101556</v>
      </c>
      <c r="BL45" s="998">
        <v>5104429</v>
      </c>
      <c r="BM45" s="998">
        <v>5106669</v>
      </c>
      <c r="BN45" s="998">
        <v>5107267</v>
      </c>
      <c r="BO45" s="998">
        <v>5103679</v>
      </c>
      <c r="BP45" s="950">
        <v>5135214</v>
      </c>
      <c r="BQ45" s="1135">
        <f t="shared" si="1"/>
        <v>33658</v>
      </c>
    </row>
    <row r="46" spans="1:69">
      <c r="A46" s="951">
        <v>41</v>
      </c>
      <c r="B46" s="952" t="s">
        <v>659</v>
      </c>
      <c r="C46" s="1007">
        <v>518600</v>
      </c>
      <c r="D46" s="1007">
        <v>551900</v>
      </c>
      <c r="E46" s="1007">
        <v>574300</v>
      </c>
      <c r="F46" s="1007">
        <v>607700</v>
      </c>
      <c r="G46" s="1007">
        <v>637500</v>
      </c>
      <c r="H46" s="1007">
        <v>650700</v>
      </c>
      <c r="I46" s="1007">
        <v>678600</v>
      </c>
      <c r="J46" s="1007">
        <v>656600</v>
      </c>
      <c r="K46" s="936">
        <v>673895</v>
      </c>
      <c r="L46" s="937">
        <v>684831</v>
      </c>
      <c r="M46" s="936">
        <v>691565</v>
      </c>
      <c r="N46" s="937">
        <v>686117</v>
      </c>
      <c r="O46" s="936">
        <v>701517</v>
      </c>
      <c r="P46" s="991">
        <v>830431</v>
      </c>
      <c r="Q46" s="936">
        <v>917797</v>
      </c>
      <c r="R46" s="949">
        <v>945082</v>
      </c>
      <c r="S46" s="953">
        <v>973749</v>
      </c>
      <c r="T46" s="949">
        <v>942874</v>
      </c>
      <c r="U46" s="953">
        <v>871885</v>
      </c>
      <c r="V46" s="949">
        <v>838468</v>
      </c>
      <c r="W46" s="953">
        <v>837674</v>
      </c>
      <c r="X46" s="949">
        <v>842178</v>
      </c>
      <c r="Y46" s="949">
        <v>847995</v>
      </c>
      <c r="Z46" s="949">
        <v>853510</v>
      </c>
      <c r="AA46" s="949">
        <v>860044</v>
      </c>
      <c r="AB46" s="953">
        <v>865574</v>
      </c>
      <c r="AC46" s="949">
        <v>869372</v>
      </c>
      <c r="AD46" s="949">
        <v>872936</v>
      </c>
      <c r="AE46" s="949">
        <v>876307</v>
      </c>
      <c r="AF46" s="949">
        <v>878217</v>
      </c>
      <c r="AG46" s="953">
        <v>880013</v>
      </c>
      <c r="AH46" s="949">
        <v>879879</v>
      </c>
      <c r="AI46" s="949">
        <v>880306</v>
      </c>
      <c r="AJ46" s="949">
        <v>879916</v>
      </c>
      <c r="AK46" s="949">
        <v>878918</v>
      </c>
      <c r="AL46" s="953">
        <v>877851</v>
      </c>
      <c r="AM46" s="949">
        <v>877928</v>
      </c>
      <c r="AN46" s="949">
        <v>879040</v>
      </c>
      <c r="AO46" s="949">
        <v>880303</v>
      </c>
      <c r="AP46" s="949">
        <v>882604</v>
      </c>
      <c r="AQ46" s="953">
        <v>884316</v>
      </c>
      <c r="AR46" s="949">
        <v>884303</v>
      </c>
      <c r="AS46" s="949">
        <v>882258</v>
      </c>
      <c r="AT46" s="949">
        <v>880707</v>
      </c>
      <c r="AU46" s="949">
        <v>878589</v>
      </c>
      <c r="AV46" s="954">
        <v>876654</v>
      </c>
      <c r="AW46" s="1008">
        <v>876190</v>
      </c>
      <c r="AX46" s="1008">
        <v>873750</v>
      </c>
      <c r="AY46" s="1009">
        <v>872085</v>
      </c>
      <c r="AZ46" s="1009">
        <v>869632</v>
      </c>
      <c r="BA46" s="955">
        <v>866369</v>
      </c>
      <c r="BB46" s="1003">
        <v>862900</v>
      </c>
      <c r="BC46" s="1002">
        <v>859644</v>
      </c>
      <c r="BD46" s="1002">
        <v>856364</v>
      </c>
      <c r="BE46" s="1004">
        <v>852777</v>
      </c>
      <c r="BF46" s="949">
        <v>849788</v>
      </c>
      <c r="BG46" s="1005">
        <v>847369</v>
      </c>
      <c r="BH46" s="949">
        <v>844665</v>
      </c>
      <c r="BI46" s="949">
        <v>841420</v>
      </c>
      <c r="BJ46" s="1006">
        <v>837368</v>
      </c>
      <c r="BK46" s="950">
        <v>832832</v>
      </c>
      <c r="BL46" s="998">
        <v>828369</v>
      </c>
      <c r="BM46" s="998">
        <v>823773</v>
      </c>
      <c r="BN46" s="998">
        <v>819214</v>
      </c>
      <c r="BO46" s="998">
        <v>814711</v>
      </c>
      <c r="BP46" s="950">
        <v>811442</v>
      </c>
      <c r="BQ46" s="1135">
        <f t="shared" si="1"/>
        <v>-21390</v>
      </c>
    </row>
    <row r="47" spans="1:69">
      <c r="A47" s="951">
        <v>42</v>
      </c>
      <c r="B47" s="952" t="s">
        <v>660</v>
      </c>
      <c r="C47" s="1007">
        <v>704500</v>
      </c>
      <c r="D47" s="1007">
        <v>744600</v>
      </c>
      <c r="E47" s="1007">
        <v>779200</v>
      </c>
      <c r="F47" s="1007">
        <v>867300</v>
      </c>
      <c r="G47" s="1007">
        <v>966400</v>
      </c>
      <c r="H47" s="1007">
        <v>1048900</v>
      </c>
      <c r="I47" s="1007">
        <v>1082600</v>
      </c>
      <c r="J47" s="1007">
        <v>1164700</v>
      </c>
      <c r="K47" s="936">
        <v>1136182</v>
      </c>
      <c r="L47" s="937">
        <v>1163945</v>
      </c>
      <c r="M47" s="936">
        <v>1233362</v>
      </c>
      <c r="N47" s="937">
        <v>1296883</v>
      </c>
      <c r="O47" s="936">
        <v>1370063</v>
      </c>
      <c r="P47" s="991">
        <v>1318589</v>
      </c>
      <c r="Q47" s="936">
        <v>1531674</v>
      </c>
      <c r="R47" s="949">
        <v>1645492</v>
      </c>
      <c r="S47" s="953">
        <v>1747596</v>
      </c>
      <c r="T47" s="949">
        <v>1760421</v>
      </c>
      <c r="U47" s="953">
        <v>1641245</v>
      </c>
      <c r="V47" s="949">
        <v>1570245</v>
      </c>
      <c r="W47" s="953">
        <v>1571912</v>
      </c>
      <c r="X47" s="949">
        <v>1576037</v>
      </c>
      <c r="Y47" s="949">
        <v>1581688</v>
      </c>
      <c r="Z47" s="949">
        <v>1586696</v>
      </c>
      <c r="AA47" s="949">
        <v>1587995</v>
      </c>
      <c r="AB47" s="953">
        <v>1590564</v>
      </c>
      <c r="AC47" s="949">
        <v>1593886</v>
      </c>
      <c r="AD47" s="949">
        <v>1594579</v>
      </c>
      <c r="AE47" s="949">
        <v>1595500</v>
      </c>
      <c r="AF47" s="949">
        <v>1595106</v>
      </c>
      <c r="AG47" s="953">
        <v>1593968</v>
      </c>
      <c r="AH47" s="949">
        <v>1589485</v>
      </c>
      <c r="AI47" s="949">
        <v>1583985</v>
      </c>
      <c r="AJ47" s="949">
        <v>1578365</v>
      </c>
      <c r="AK47" s="949">
        <v>1569962</v>
      </c>
      <c r="AL47" s="953">
        <v>1562959</v>
      </c>
      <c r="AM47" s="949">
        <v>1556672</v>
      </c>
      <c r="AN47" s="949">
        <v>1551805</v>
      </c>
      <c r="AO47" s="949">
        <v>1549805</v>
      </c>
      <c r="AP47" s="949">
        <v>1548702</v>
      </c>
      <c r="AQ47" s="953">
        <v>1544934</v>
      </c>
      <c r="AR47" s="949">
        <v>1540284</v>
      </c>
      <c r="AS47" s="949">
        <v>1533462</v>
      </c>
      <c r="AT47" s="949">
        <v>1526457</v>
      </c>
      <c r="AU47" s="949">
        <v>1520486</v>
      </c>
      <c r="AV47" s="954">
        <v>1516523</v>
      </c>
      <c r="AW47" s="1008">
        <v>1512170</v>
      </c>
      <c r="AX47" s="1008">
        <v>1504579</v>
      </c>
      <c r="AY47" s="1009">
        <v>1497549</v>
      </c>
      <c r="AZ47" s="1009">
        <v>1490035</v>
      </c>
      <c r="BA47" s="955">
        <v>1478632</v>
      </c>
      <c r="BB47" s="1003">
        <v>1467357</v>
      </c>
      <c r="BC47" s="1002">
        <v>1455386</v>
      </c>
      <c r="BD47" s="1002">
        <v>1443067</v>
      </c>
      <c r="BE47" s="1004">
        <v>1433611</v>
      </c>
      <c r="BF47" s="949">
        <v>1426779</v>
      </c>
      <c r="BG47" s="1005">
        <v>1417650</v>
      </c>
      <c r="BH47" s="949">
        <v>1408288</v>
      </c>
      <c r="BI47" s="949">
        <v>1397442</v>
      </c>
      <c r="BJ47" s="1006">
        <v>1387340</v>
      </c>
      <c r="BK47" s="950">
        <v>1377187</v>
      </c>
      <c r="BL47" s="998">
        <v>1366792</v>
      </c>
      <c r="BM47" s="998">
        <v>1354038</v>
      </c>
      <c r="BN47" s="998">
        <v>1340600</v>
      </c>
      <c r="BO47" s="998">
        <v>1326524</v>
      </c>
      <c r="BP47" s="950">
        <v>1312317</v>
      </c>
      <c r="BQ47" s="1135">
        <f t="shared" si="1"/>
        <v>-64870</v>
      </c>
    </row>
    <row r="48" spans="1:69">
      <c r="A48" s="951">
        <v>43</v>
      </c>
      <c r="B48" s="952" t="s">
        <v>661</v>
      </c>
      <c r="C48" s="1007">
        <v>1000000</v>
      </c>
      <c r="D48" s="1007">
        <v>1041500</v>
      </c>
      <c r="E48" s="1007">
        <v>1078400</v>
      </c>
      <c r="F48" s="1007">
        <v>1131100</v>
      </c>
      <c r="G48" s="1007">
        <v>1171200</v>
      </c>
      <c r="H48" s="1007">
        <v>1204100</v>
      </c>
      <c r="I48" s="1007">
        <v>1279300</v>
      </c>
      <c r="J48" s="1007">
        <v>1277800</v>
      </c>
      <c r="K48" s="936">
        <v>1233233</v>
      </c>
      <c r="L48" s="937">
        <v>1296086</v>
      </c>
      <c r="M48" s="936">
        <v>1353993</v>
      </c>
      <c r="N48" s="937">
        <v>1387054</v>
      </c>
      <c r="O48" s="936">
        <v>1368179</v>
      </c>
      <c r="P48" s="991">
        <v>1556490</v>
      </c>
      <c r="Q48" s="936">
        <v>1765726</v>
      </c>
      <c r="R48" s="949">
        <v>1827582</v>
      </c>
      <c r="S48" s="953">
        <v>1895663</v>
      </c>
      <c r="T48" s="949">
        <v>1856192</v>
      </c>
      <c r="U48" s="953">
        <v>1770736</v>
      </c>
      <c r="V48" s="949">
        <v>1700229</v>
      </c>
      <c r="W48" s="953">
        <v>1715273</v>
      </c>
      <c r="X48" s="949">
        <v>1730889</v>
      </c>
      <c r="Y48" s="949">
        <v>1747480</v>
      </c>
      <c r="Z48" s="949">
        <v>1763080</v>
      </c>
      <c r="AA48" s="949">
        <v>1777315</v>
      </c>
      <c r="AB48" s="953">
        <v>1790327</v>
      </c>
      <c r="AC48" s="949">
        <v>1801766</v>
      </c>
      <c r="AD48" s="949">
        <v>1811089</v>
      </c>
      <c r="AE48" s="949">
        <v>1819525</v>
      </c>
      <c r="AF48" s="949">
        <v>1829834</v>
      </c>
      <c r="AG48" s="953">
        <v>1837747</v>
      </c>
      <c r="AH48" s="949">
        <v>1840144</v>
      </c>
      <c r="AI48" s="949">
        <v>1842498</v>
      </c>
      <c r="AJ48" s="949">
        <v>1842374</v>
      </c>
      <c r="AK48" s="949">
        <v>1840998</v>
      </c>
      <c r="AL48" s="953">
        <v>1840326</v>
      </c>
      <c r="AM48" s="949">
        <v>1843668</v>
      </c>
      <c r="AN48" s="949">
        <v>1846439</v>
      </c>
      <c r="AO48" s="949">
        <v>1849942</v>
      </c>
      <c r="AP48" s="949">
        <v>1855058</v>
      </c>
      <c r="AQ48" s="953">
        <v>1859793</v>
      </c>
      <c r="AR48" s="949">
        <v>1860936</v>
      </c>
      <c r="AS48" s="949">
        <v>1861481</v>
      </c>
      <c r="AT48" s="949">
        <v>1861694</v>
      </c>
      <c r="AU48" s="949">
        <v>1860742</v>
      </c>
      <c r="AV48" s="954">
        <v>1859344</v>
      </c>
      <c r="AW48" s="1008">
        <v>1859688</v>
      </c>
      <c r="AX48" s="1008">
        <v>1856676</v>
      </c>
      <c r="AY48" s="1009">
        <v>1852403</v>
      </c>
      <c r="AZ48" s="1009">
        <v>1848437</v>
      </c>
      <c r="BA48" s="955">
        <v>1842233</v>
      </c>
      <c r="BB48" s="1003">
        <v>1838148</v>
      </c>
      <c r="BC48" s="1002">
        <v>1831588</v>
      </c>
      <c r="BD48" s="1002">
        <v>1826425</v>
      </c>
      <c r="BE48" s="1004">
        <v>1820933</v>
      </c>
      <c r="BF48" s="949">
        <v>1817426</v>
      </c>
      <c r="BG48" s="1005">
        <v>1812712</v>
      </c>
      <c r="BH48" s="949">
        <v>1807197</v>
      </c>
      <c r="BI48" s="949">
        <v>1801467</v>
      </c>
      <c r="BJ48" s="1006">
        <v>1794623</v>
      </c>
      <c r="BK48" s="950">
        <v>1786170</v>
      </c>
      <c r="BL48" s="998">
        <v>1774179</v>
      </c>
      <c r="BM48" s="998">
        <v>1765315</v>
      </c>
      <c r="BN48" s="998">
        <v>1756896</v>
      </c>
      <c r="BO48" s="998">
        <v>1747567</v>
      </c>
      <c r="BP48" s="950">
        <v>1738301</v>
      </c>
      <c r="BQ48" s="1135">
        <f t="shared" si="1"/>
        <v>-47869</v>
      </c>
    </row>
    <row r="49" spans="1:69">
      <c r="A49" s="951">
        <v>44</v>
      </c>
      <c r="B49" s="952" t="s">
        <v>662</v>
      </c>
      <c r="C49" s="1007">
        <v>750100</v>
      </c>
      <c r="D49" s="1007">
        <v>780000</v>
      </c>
      <c r="E49" s="1007">
        <v>791200</v>
      </c>
      <c r="F49" s="1007">
        <v>816000</v>
      </c>
      <c r="G49" s="1007">
        <v>835100</v>
      </c>
      <c r="H49" s="1007">
        <v>856200</v>
      </c>
      <c r="I49" s="1007">
        <v>899600</v>
      </c>
      <c r="J49" s="1007">
        <v>896100</v>
      </c>
      <c r="K49" s="936">
        <v>860282</v>
      </c>
      <c r="L49" s="937">
        <v>915136</v>
      </c>
      <c r="M49" s="936">
        <v>945771</v>
      </c>
      <c r="N49" s="937">
        <v>980458</v>
      </c>
      <c r="O49" s="936">
        <v>972975</v>
      </c>
      <c r="P49" s="991">
        <v>1124513</v>
      </c>
      <c r="Q49" s="936">
        <v>1233651</v>
      </c>
      <c r="R49" s="949">
        <v>1252999</v>
      </c>
      <c r="S49" s="953">
        <v>1277199</v>
      </c>
      <c r="T49" s="949">
        <v>1239655</v>
      </c>
      <c r="U49" s="953">
        <v>1187480</v>
      </c>
      <c r="V49" s="949">
        <v>1155566</v>
      </c>
      <c r="W49" s="953">
        <v>1190314</v>
      </c>
      <c r="X49" s="949">
        <v>1199450</v>
      </c>
      <c r="Y49" s="949">
        <v>1207017</v>
      </c>
      <c r="Z49" s="949">
        <v>1214682</v>
      </c>
      <c r="AA49" s="949">
        <v>1223358</v>
      </c>
      <c r="AB49" s="953">
        <v>1228913</v>
      </c>
      <c r="AC49" s="949">
        <v>1234301</v>
      </c>
      <c r="AD49" s="949">
        <v>1239124</v>
      </c>
      <c r="AE49" s="949">
        <v>1243293</v>
      </c>
      <c r="AF49" s="949">
        <v>1247893</v>
      </c>
      <c r="AG49" s="953">
        <v>1250214</v>
      </c>
      <c r="AH49" s="949">
        <v>1248844</v>
      </c>
      <c r="AI49" s="949">
        <v>1246708</v>
      </c>
      <c r="AJ49" s="949">
        <v>1243471</v>
      </c>
      <c r="AK49" s="949">
        <v>1239984</v>
      </c>
      <c r="AL49" s="953">
        <v>1236942</v>
      </c>
      <c r="AM49" s="949">
        <v>1234968</v>
      </c>
      <c r="AN49" s="949">
        <v>1232926</v>
      </c>
      <c r="AO49" s="949">
        <v>1231106</v>
      </c>
      <c r="AP49" s="949">
        <v>1231520</v>
      </c>
      <c r="AQ49" s="953">
        <v>1231306</v>
      </c>
      <c r="AR49" s="949">
        <v>1229790</v>
      </c>
      <c r="AS49" s="949">
        <v>1228178</v>
      </c>
      <c r="AT49" s="949">
        <v>1226164</v>
      </c>
      <c r="AU49" s="949">
        <v>1224001</v>
      </c>
      <c r="AV49" s="954">
        <v>1221140</v>
      </c>
      <c r="AW49" s="1008">
        <v>1220364</v>
      </c>
      <c r="AX49" s="1008">
        <v>1219012</v>
      </c>
      <c r="AY49" s="1009">
        <v>1216774</v>
      </c>
      <c r="AZ49" s="1009">
        <v>1214085</v>
      </c>
      <c r="BA49" s="955">
        <v>1209571</v>
      </c>
      <c r="BB49" s="1003">
        <v>1207052</v>
      </c>
      <c r="BC49" s="1002">
        <v>1205806</v>
      </c>
      <c r="BD49" s="1002">
        <v>1204330</v>
      </c>
      <c r="BE49" s="1004">
        <v>1200264</v>
      </c>
      <c r="BF49" s="949">
        <v>1196529</v>
      </c>
      <c r="BG49" s="1005">
        <v>1191906</v>
      </c>
      <c r="BH49" s="949">
        <v>1186365</v>
      </c>
      <c r="BI49" s="949">
        <v>1179891</v>
      </c>
      <c r="BJ49" s="1006">
        <v>1172945</v>
      </c>
      <c r="BK49" s="950">
        <v>1166338</v>
      </c>
      <c r="BL49" s="998">
        <v>1159741</v>
      </c>
      <c r="BM49" s="998">
        <v>1152257</v>
      </c>
      <c r="BN49" s="998">
        <v>1143585</v>
      </c>
      <c r="BO49" s="998">
        <v>1135434</v>
      </c>
      <c r="BP49" s="950">
        <v>1123852</v>
      </c>
      <c r="BQ49" s="1135">
        <f t="shared" si="1"/>
        <v>-42486</v>
      </c>
    </row>
    <row r="50" spans="1:69">
      <c r="A50" s="951">
        <v>45</v>
      </c>
      <c r="B50" s="952" t="s">
        <v>663</v>
      </c>
      <c r="C50" s="1007">
        <v>381500</v>
      </c>
      <c r="D50" s="1007">
        <v>404300</v>
      </c>
      <c r="E50" s="1007">
        <v>428900</v>
      </c>
      <c r="F50" s="1007">
        <v>454000</v>
      </c>
      <c r="G50" s="1007">
        <v>491200</v>
      </c>
      <c r="H50" s="1007">
        <v>528600</v>
      </c>
      <c r="I50" s="1007">
        <v>585600</v>
      </c>
      <c r="J50" s="1007">
        <v>636000</v>
      </c>
      <c r="K50" s="936">
        <v>651097</v>
      </c>
      <c r="L50" s="937">
        <v>691094</v>
      </c>
      <c r="M50" s="936">
        <v>760467</v>
      </c>
      <c r="N50" s="937">
        <v>824431</v>
      </c>
      <c r="O50" s="936">
        <v>840357</v>
      </c>
      <c r="P50" s="991">
        <v>913687</v>
      </c>
      <c r="Q50" s="936">
        <v>1025689</v>
      </c>
      <c r="R50" s="949">
        <v>1091427</v>
      </c>
      <c r="S50" s="953">
        <v>1139384</v>
      </c>
      <c r="T50" s="949">
        <v>1134590</v>
      </c>
      <c r="U50" s="953">
        <v>1080692</v>
      </c>
      <c r="V50" s="949">
        <v>1051105</v>
      </c>
      <c r="W50" s="953">
        <v>1085055</v>
      </c>
      <c r="X50" s="949">
        <v>1099645</v>
      </c>
      <c r="Y50" s="949">
        <v>1114240</v>
      </c>
      <c r="Z50" s="949">
        <v>1126725</v>
      </c>
      <c r="AA50" s="949">
        <v>1140534</v>
      </c>
      <c r="AB50" s="953">
        <v>1151587</v>
      </c>
      <c r="AC50" s="949">
        <v>1158393</v>
      </c>
      <c r="AD50" s="949">
        <v>1165722</v>
      </c>
      <c r="AE50" s="949">
        <v>1169814</v>
      </c>
      <c r="AF50" s="949">
        <v>1173126</v>
      </c>
      <c r="AG50" s="953">
        <v>1175543</v>
      </c>
      <c r="AH50" s="949">
        <v>1174316</v>
      </c>
      <c r="AI50" s="949">
        <v>1173920</v>
      </c>
      <c r="AJ50" s="949">
        <v>1173093</v>
      </c>
      <c r="AK50" s="949">
        <v>1171658</v>
      </c>
      <c r="AL50" s="953">
        <v>1168907</v>
      </c>
      <c r="AM50" s="949">
        <v>1167193</v>
      </c>
      <c r="AN50" s="949">
        <v>1167422</v>
      </c>
      <c r="AO50" s="949">
        <v>1170538</v>
      </c>
      <c r="AP50" s="949">
        <v>1174060</v>
      </c>
      <c r="AQ50" s="953">
        <v>1175819</v>
      </c>
      <c r="AR50" s="949">
        <v>1176600</v>
      </c>
      <c r="AS50" s="949">
        <v>1175097</v>
      </c>
      <c r="AT50" s="949">
        <v>1173190</v>
      </c>
      <c r="AU50" s="949">
        <v>1172148</v>
      </c>
      <c r="AV50" s="954">
        <v>1170007</v>
      </c>
      <c r="AW50" s="1008">
        <v>1167942</v>
      </c>
      <c r="AX50" s="1008">
        <v>1165061</v>
      </c>
      <c r="AY50" s="1009">
        <v>1162227</v>
      </c>
      <c r="AZ50" s="1009">
        <v>1158839</v>
      </c>
      <c r="BA50" s="955">
        <v>1153042</v>
      </c>
      <c r="BB50" s="1003">
        <v>1149605</v>
      </c>
      <c r="BC50" s="1002">
        <v>1145694</v>
      </c>
      <c r="BD50" s="1002">
        <v>1140733</v>
      </c>
      <c r="BE50" s="1004">
        <v>1137568</v>
      </c>
      <c r="BF50" s="949">
        <v>1135233</v>
      </c>
      <c r="BG50" s="1005">
        <v>1130486</v>
      </c>
      <c r="BH50" s="949">
        <v>1125182</v>
      </c>
      <c r="BI50" s="949">
        <v>1119044</v>
      </c>
      <c r="BJ50" s="1006">
        <v>1112174</v>
      </c>
      <c r="BK50" s="950">
        <v>1104069</v>
      </c>
      <c r="BL50" s="998">
        <v>1096171</v>
      </c>
      <c r="BM50" s="998">
        <v>1088780</v>
      </c>
      <c r="BN50" s="998">
        <v>1080736</v>
      </c>
      <c r="BO50" s="998">
        <v>1073301</v>
      </c>
      <c r="BP50" s="950">
        <v>1069576</v>
      </c>
      <c r="BQ50" s="1135">
        <f t="shared" si="1"/>
        <v>-34493</v>
      </c>
    </row>
    <row r="51" spans="1:69">
      <c r="A51" s="951">
        <v>46</v>
      </c>
      <c r="B51" s="952" t="s">
        <v>664</v>
      </c>
      <c r="C51" s="1007">
        <v>933800</v>
      </c>
      <c r="D51" s="1007">
        <v>981200</v>
      </c>
      <c r="E51" s="1007">
        <v>1029300</v>
      </c>
      <c r="F51" s="1007">
        <v>1087200</v>
      </c>
      <c r="G51" s="1007">
        <v>1163600</v>
      </c>
      <c r="H51" s="1007">
        <v>1246100</v>
      </c>
      <c r="I51" s="1007">
        <v>1368700</v>
      </c>
      <c r="J51" s="1007">
        <v>1426200</v>
      </c>
      <c r="K51" s="936">
        <v>1415582</v>
      </c>
      <c r="L51" s="937">
        <v>1472193</v>
      </c>
      <c r="M51" s="936">
        <v>1556690</v>
      </c>
      <c r="N51" s="937">
        <v>1591466</v>
      </c>
      <c r="O51" s="936">
        <v>1589467</v>
      </c>
      <c r="P51" s="991">
        <v>1538466</v>
      </c>
      <c r="Q51" s="936">
        <v>1746305</v>
      </c>
      <c r="R51" s="949">
        <v>1804118</v>
      </c>
      <c r="S51" s="953">
        <v>2044112</v>
      </c>
      <c r="T51" s="949">
        <v>1963104</v>
      </c>
      <c r="U51" s="953">
        <v>1853541</v>
      </c>
      <c r="V51" s="949">
        <v>1729150</v>
      </c>
      <c r="W51" s="953">
        <v>1723902</v>
      </c>
      <c r="X51" s="949">
        <v>1734890</v>
      </c>
      <c r="Y51" s="949">
        <v>1746998</v>
      </c>
      <c r="Z51" s="949">
        <v>1759573</v>
      </c>
      <c r="AA51" s="949">
        <v>1773184</v>
      </c>
      <c r="AB51" s="953">
        <v>1784623</v>
      </c>
      <c r="AC51" s="949">
        <v>1794065</v>
      </c>
      <c r="AD51" s="949">
        <v>1801306</v>
      </c>
      <c r="AE51" s="949">
        <v>1806772</v>
      </c>
      <c r="AF51" s="949">
        <v>1813541</v>
      </c>
      <c r="AG51" s="953">
        <v>1819270</v>
      </c>
      <c r="AH51" s="949">
        <v>1816273</v>
      </c>
      <c r="AI51" s="949">
        <v>1815793</v>
      </c>
      <c r="AJ51" s="949">
        <v>1811521</v>
      </c>
      <c r="AK51" s="949">
        <v>1805442</v>
      </c>
      <c r="AL51" s="953">
        <v>1797824</v>
      </c>
      <c r="AM51" s="949">
        <v>1792855</v>
      </c>
      <c r="AN51" s="949">
        <v>1788801</v>
      </c>
      <c r="AO51" s="949">
        <v>1788388</v>
      </c>
      <c r="AP51" s="949">
        <v>1790798</v>
      </c>
      <c r="AQ51" s="953">
        <v>1794224</v>
      </c>
      <c r="AR51" s="949">
        <v>1793175</v>
      </c>
      <c r="AS51" s="949">
        <v>1792058</v>
      </c>
      <c r="AT51" s="949">
        <v>1790315</v>
      </c>
      <c r="AU51" s="949">
        <v>1787648</v>
      </c>
      <c r="AV51" s="954">
        <v>1786194</v>
      </c>
      <c r="AW51" s="1008">
        <v>1781544</v>
      </c>
      <c r="AX51" s="1008">
        <v>1776098</v>
      </c>
      <c r="AY51" s="1009">
        <v>1770015</v>
      </c>
      <c r="AZ51" s="1009">
        <v>1762992</v>
      </c>
      <c r="BA51" s="955">
        <v>1753179</v>
      </c>
      <c r="BB51" s="1003">
        <v>1744150</v>
      </c>
      <c r="BC51" s="1002">
        <v>1732730</v>
      </c>
      <c r="BD51" s="1002">
        <v>1720785</v>
      </c>
      <c r="BE51" s="1004">
        <v>1712128</v>
      </c>
      <c r="BF51" s="949">
        <v>1706242</v>
      </c>
      <c r="BG51" s="1005">
        <v>1697193</v>
      </c>
      <c r="BH51" s="949">
        <v>1686596</v>
      </c>
      <c r="BI51" s="949">
        <v>1675101</v>
      </c>
      <c r="BJ51" s="1006">
        <v>1661780</v>
      </c>
      <c r="BK51" s="950">
        <v>1648177</v>
      </c>
      <c r="BL51" s="998">
        <v>1637253</v>
      </c>
      <c r="BM51" s="998">
        <v>1625651</v>
      </c>
      <c r="BN51" s="998">
        <v>1614233</v>
      </c>
      <c r="BO51" s="998">
        <v>1602273</v>
      </c>
      <c r="BP51" s="950">
        <v>1588256</v>
      </c>
      <c r="BQ51" s="1135">
        <f t="shared" si="1"/>
        <v>-59921</v>
      </c>
    </row>
    <row r="52" spans="1:69">
      <c r="A52" s="964">
        <v>47</v>
      </c>
      <c r="B52" s="965" t="s">
        <v>665</v>
      </c>
      <c r="C52" s="1013">
        <v>364400</v>
      </c>
      <c r="D52" s="1013">
        <v>373700</v>
      </c>
      <c r="E52" s="1013">
        <v>420900</v>
      </c>
      <c r="F52" s="1013">
        <v>454900</v>
      </c>
      <c r="G52" s="1013">
        <v>471400</v>
      </c>
      <c r="H52" s="1013">
        <v>496000</v>
      </c>
      <c r="I52" s="1013">
        <v>531200</v>
      </c>
      <c r="J52" s="1013">
        <v>572700</v>
      </c>
      <c r="K52" s="966">
        <v>571572</v>
      </c>
      <c r="L52" s="967">
        <v>557622</v>
      </c>
      <c r="M52" s="966">
        <v>577509</v>
      </c>
      <c r="N52" s="967">
        <v>592494</v>
      </c>
      <c r="O52" s="966">
        <v>574579</v>
      </c>
      <c r="P52" s="1014" t="s">
        <v>67</v>
      </c>
      <c r="Q52" s="966" t="s">
        <v>67</v>
      </c>
      <c r="R52" s="968">
        <v>914937</v>
      </c>
      <c r="S52" s="969">
        <v>801065</v>
      </c>
      <c r="T52" s="968">
        <v>883122</v>
      </c>
      <c r="U52" s="969">
        <v>934176</v>
      </c>
      <c r="V52" s="968">
        <v>945111</v>
      </c>
      <c r="W52" s="969">
        <v>1042572</v>
      </c>
      <c r="X52" s="968">
        <v>1058158</v>
      </c>
      <c r="Y52" s="968">
        <v>1070936</v>
      </c>
      <c r="Z52" s="968">
        <v>1080777</v>
      </c>
      <c r="AA52" s="968">
        <v>1093685</v>
      </c>
      <c r="AB52" s="969">
        <v>1106559</v>
      </c>
      <c r="AC52" s="968">
        <v>1118517</v>
      </c>
      <c r="AD52" s="968">
        <v>1131704</v>
      </c>
      <c r="AE52" s="968">
        <v>1146107</v>
      </c>
      <c r="AF52" s="968">
        <v>1161422</v>
      </c>
      <c r="AG52" s="969">
        <v>1179097</v>
      </c>
      <c r="AH52" s="968">
        <v>1188496</v>
      </c>
      <c r="AI52" s="968">
        <v>1198761</v>
      </c>
      <c r="AJ52" s="968">
        <v>1208272</v>
      </c>
      <c r="AK52" s="968">
        <v>1215489</v>
      </c>
      <c r="AL52" s="969">
        <v>1222398</v>
      </c>
      <c r="AM52" s="968">
        <v>1230203</v>
      </c>
      <c r="AN52" s="968">
        <v>1239152</v>
      </c>
      <c r="AO52" s="968">
        <v>1249695</v>
      </c>
      <c r="AP52" s="968">
        <v>1262109</v>
      </c>
      <c r="AQ52" s="969">
        <v>1273440</v>
      </c>
      <c r="AR52" s="968">
        <v>1281722</v>
      </c>
      <c r="AS52" s="968">
        <v>1289302</v>
      </c>
      <c r="AT52" s="968">
        <v>1298147</v>
      </c>
      <c r="AU52" s="968">
        <v>1307692</v>
      </c>
      <c r="AV52" s="970">
        <v>1318220</v>
      </c>
      <c r="AW52" s="1015">
        <v>1327221</v>
      </c>
      <c r="AX52" s="1015">
        <v>1335969</v>
      </c>
      <c r="AY52" s="1016">
        <v>1344783</v>
      </c>
      <c r="AZ52" s="1016">
        <v>1353379</v>
      </c>
      <c r="BA52" s="971">
        <v>1361594</v>
      </c>
      <c r="BB52" s="1017">
        <v>1369034</v>
      </c>
      <c r="BC52" s="1018">
        <v>1374475</v>
      </c>
      <c r="BD52" s="1018">
        <v>1377934</v>
      </c>
      <c r="BE52" s="1019">
        <v>1384812</v>
      </c>
      <c r="BF52" s="968">
        <v>1392818</v>
      </c>
      <c r="BG52" s="1020">
        <v>1402260</v>
      </c>
      <c r="BH52" s="968">
        <v>1411329</v>
      </c>
      <c r="BI52" s="968">
        <v>1418731</v>
      </c>
      <c r="BJ52" s="1021">
        <v>1425618</v>
      </c>
      <c r="BK52" s="972">
        <v>1433566</v>
      </c>
      <c r="BL52" s="1022">
        <v>1439338</v>
      </c>
      <c r="BM52" s="1022">
        <v>1443116</v>
      </c>
      <c r="BN52" s="1022">
        <v>1447561</v>
      </c>
      <c r="BO52" s="1022">
        <v>1453168</v>
      </c>
      <c r="BP52" s="972">
        <v>1467480</v>
      </c>
      <c r="BQ52" s="1135">
        <f t="shared" si="1"/>
        <v>33914</v>
      </c>
    </row>
    <row r="53" spans="1:69">
      <c r="A53" s="920" t="s">
        <v>687</v>
      </c>
      <c r="BG53" s="920" t="s">
        <v>688</v>
      </c>
    </row>
    <row r="54" spans="1:69">
      <c r="A54" s="920" t="s">
        <v>689</v>
      </c>
    </row>
    <row r="55" spans="1:69" ht="13.5">
      <c r="A55" s="1023" t="s">
        <v>690</v>
      </c>
      <c r="B55" s="1023"/>
      <c r="C55" s="1024"/>
      <c r="D55" s="1023"/>
      <c r="E55" s="1023"/>
      <c r="F55" s="1023"/>
      <c r="G55" s="1023"/>
    </row>
    <row r="56" spans="1:69" ht="13.5">
      <c r="A56" s="1023" t="s">
        <v>691</v>
      </c>
      <c r="B56" s="1023"/>
      <c r="C56" s="1024"/>
      <c r="D56" s="1023"/>
      <c r="E56" s="1023"/>
      <c r="F56" s="1023"/>
      <c r="G56" s="1023"/>
    </row>
    <row r="57" spans="1:69" ht="13.5">
      <c r="A57" s="1023" t="s">
        <v>692</v>
      </c>
      <c r="B57" s="1023"/>
      <c r="C57" s="1024"/>
      <c r="D57" s="1023"/>
      <c r="E57" s="1023"/>
      <c r="F57" s="1023"/>
      <c r="G57" s="1023"/>
    </row>
  </sheetData>
  <mergeCells count="1">
    <mergeCell ref="A2:B4"/>
  </mergeCells>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6E52B-550F-4EF1-87E8-2F7EB137C234}">
  <sheetPr>
    <tabColor theme="9" tint="0.79998168889431442"/>
  </sheetPr>
  <dimension ref="A1:X54"/>
  <sheetViews>
    <sheetView workbookViewId="0">
      <pane xSplit="2" ySplit="4" topLeftCell="N5" activePane="bottomRight" state="frozen"/>
      <selection pane="topRight" activeCell="C1" sqref="C1"/>
      <selection pane="bottomLeft" activeCell="A5" sqref="A5"/>
      <selection pane="bottomRight" activeCell="V11" sqref="V11"/>
    </sheetView>
  </sheetViews>
  <sheetFormatPr defaultRowHeight="12"/>
  <cols>
    <col min="1" max="1" width="3.5" style="920" customWidth="1"/>
    <col min="2" max="2" width="8.375" style="920" customWidth="1"/>
    <col min="3" max="8" width="10.625" style="920" customWidth="1"/>
    <col min="9" max="21" width="9.625" style="920" customWidth="1"/>
    <col min="22" max="22" width="10.125" style="920" bestFit="1" customWidth="1"/>
    <col min="23" max="23" width="9.125" style="920" customWidth="1"/>
    <col min="24" max="222" width="8.75" style="920"/>
    <col min="223" max="223" width="3.5" style="920" customWidth="1"/>
    <col min="224" max="224" width="7.5" style="920" bestFit="1" customWidth="1"/>
    <col min="225" max="244" width="0" style="920" hidden="1" customWidth="1"/>
    <col min="245" max="265" width="9.625" style="920" customWidth="1"/>
    <col min="266" max="478" width="8.75" style="920"/>
    <col min="479" max="479" width="3.5" style="920" customWidth="1"/>
    <col min="480" max="480" width="7.5" style="920" bestFit="1" customWidth="1"/>
    <col min="481" max="500" width="0" style="920" hidden="1" customWidth="1"/>
    <col min="501" max="521" width="9.625" style="920" customWidth="1"/>
    <col min="522" max="734" width="8.75" style="920"/>
    <col min="735" max="735" width="3.5" style="920" customWidth="1"/>
    <col min="736" max="736" width="7.5" style="920" bestFit="1" customWidth="1"/>
    <col min="737" max="756" width="0" style="920" hidden="1" customWidth="1"/>
    <col min="757" max="777" width="9.625" style="920" customWidth="1"/>
    <col min="778" max="990" width="8.75" style="920"/>
    <col min="991" max="991" width="3.5" style="920" customWidth="1"/>
    <col min="992" max="992" width="7.5" style="920" bestFit="1" customWidth="1"/>
    <col min="993" max="1012" width="0" style="920" hidden="1" customWidth="1"/>
    <col min="1013" max="1033" width="9.625" style="920" customWidth="1"/>
    <col min="1034" max="1246" width="8.75" style="920"/>
    <col min="1247" max="1247" width="3.5" style="920" customWidth="1"/>
    <col min="1248" max="1248" width="7.5" style="920" bestFit="1" customWidth="1"/>
    <col min="1249" max="1268" width="0" style="920" hidden="1" customWidth="1"/>
    <col min="1269" max="1289" width="9.625" style="920" customWidth="1"/>
    <col min="1290" max="1502" width="8.75" style="920"/>
    <col min="1503" max="1503" width="3.5" style="920" customWidth="1"/>
    <col min="1504" max="1504" width="7.5" style="920" bestFit="1" customWidth="1"/>
    <col min="1505" max="1524" width="0" style="920" hidden="1" customWidth="1"/>
    <col min="1525" max="1545" width="9.625" style="920" customWidth="1"/>
    <col min="1546" max="1758" width="8.75" style="920"/>
    <col min="1759" max="1759" width="3.5" style="920" customWidth="1"/>
    <col min="1760" max="1760" width="7.5" style="920" bestFit="1" customWidth="1"/>
    <col min="1761" max="1780" width="0" style="920" hidden="1" customWidth="1"/>
    <col min="1781" max="1801" width="9.625" style="920" customWidth="1"/>
    <col min="1802" max="2014" width="8.75" style="920"/>
    <col min="2015" max="2015" width="3.5" style="920" customWidth="1"/>
    <col min="2016" max="2016" width="7.5" style="920" bestFit="1" customWidth="1"/>
    <col min="2017" max="2036" width="0" style="920" hidden="1" customWidth="1"/>
    <col min="2037" max="2057" width="9.625" style="920" customWidth="1"/>
    <col min="2058" max="2270" width="8.75" style="920"/>
    <col min="2271" max="2271" width="3.5" style="920" customWidth="1"/>
    <col min="2272" max="2272" width="7.5" style="920" bestFit="1" customWidth="1"/>
    <col min="2273" max="2292" width="0" style="920" hidden="1" customWidth="1"/>
    <col min="2293" max="2313" width="9.625" style="920" customWidth="1"/>
    <col min="2314" max="2526" width="8.75" style="920"/>
    <col min="2527" max="2527" width="3.5" style="920" customWidth="1"/>
    <col min="2528" max="2528" width="7.5" style="920" bestFit="1" customWidth="1"/>
    <col min="2529" max="2548" width="0" style="920" hidden="1" customWidth="1"/>
    <col min="2549" max="2569" width="9.625" style="920" customWidth="1"/>
    <col min="2570" max="2782" width="8.75" style="920"/>
    <col min="2783" max="2783" width="3.5" style="920" customWidth="1"/>
    <col min="2784" max="2784" width="7.5" style="920" bestFit="1" customWidth="1"/>
    <col min="2785" max="2804" width="0" style="920" hidden="1" customWidth="1"/>
    <col min="2805" max="2825" width="9.625" style="920" customWidth="1"/>
    <col min="2826" max="3038" width="8.75" style="920"/>
    <col min="3039" max="3039" width="3.5" style="920" customWidth="1"/>
    <col min="3040" max="3040" width="7.5" style="920" bestFit="1" customWidth="1"/>
    <col min="3041" max="3060" width="0" style="920" hidden="1" customWidth="1"/>
    <col min="3061" max="3081" width="9.625" style="920" customWidth="1"/>
    <col min="3082" max="3294" width="8.75" style="920"/>
    <col min="3295" max="3295" width="3.5" style="920" customWidth="1"/>
    <col min="3296" max="3296" width="7.5" style="920" bestFit="1" customWidth="1"/>
    <col min="3297" max="3316" width="0" style="920" hidden="1" customWidth="1"/>
    <col min="3317" max="3337" width="9.625" style="920" customWidth="1"/>
    <col min="3338" max="3550" width="8.75" style="920"/>
    <col min="3551" max="3551" width="3.5" style="920" customWidth="1"/>
    <col min="3552" max="3552" width="7.5" style="920" bestFit="1" customWidth="1"/>
    <col min="3553" max="3572" width="0" style="920" hidden="1" customWidth="1"/>
    <col min="3573" max="3593" width="9.625" style="920" customWidth="1"/>
    <col min="3594" max="3806" width="8.75" style="920"/>
    <col min="3807" max="3807" width="3.5" style="920" customWidth="1"/>
    <col min="3808" max="3808" width="7.5" style="920" bestFit="1" customWidth="1"/>
    <col min="3809" max="3828" width="0" style="920" hidden="1" customWidth="1"/>
    <col min="3829" max="3849" width="9.625" style="920" customWidth="1"/>
    <col min="3850" max="4062" width="8.75" style="920"/>
    <col min="4063" max="4063" width="3.5" style="920" customWidth="1"/>
    <col min="4064" max="4064" width="7.5" style="920" bestFit="1" customWidth="1"/>
    <col min="4065" max="4084" width="0" style="920" hidden="1" customWidth="1"/>
    <col min="4085" max="4105" width="9.625" style="920" customWidth="1"/>
    <col min="4106" max="4318" width="8.75" style="920"/>
    <col min="4319" max="4319" width="3.5" style="920" customWidth="1"/>
    <col min="4320" max="4320" width="7.5" style="920" bestFit="1" customWidth="1"/>
    <col min="4321" max="4340" width="0" style="920" hidden="1" customWidth="1"/>
    <col min="4341" max="4361" width="9.625" style="920" customWidth="1"/>
    <col min="4362" max="4574" width="8.75" style="920"/>
    <col min="4575" max="4575" width="3.5" style="920" customWidth="1"/>
    <col min="4576" max="4576" width="7.5" style="920" bestFit="1" customWidth="1"/>
    <col min="4577" max="4596" width="0" style="920" hidden="1" customWidth="1"/>
    <col min="4597" max="4617" width="9.625" style="920" customWidth="1"/>
    <col min="4618" max="4830" width="8.75" style="920"/>
    <col min="4831" max="4831" width="3.5" style="920" customWidth="1"/>
    <col min="4832" max="4832" width="7.5" style="920" bestFit="1" customWidth="1"/>
    <col min="4833" max="4852" width="0" style="920" hidden="1" customWidth="1"/>
    <col min="4853" max="4873" width="9.625" style="920" customWidth="1"/>
    <col min="4874" max="5086" width="8.75" style="920"/>
    <col min="5087" max="5087" width="3.5" style="920" customWidth="1"/>
    <col min="5088" max="5088" width="7.5" style="920" bestFit="1" customWidth="1"/>
    <col min="5089" max="5108" width="0" style="920" hidden="1" customWidth="1"/>
    <col min="5109" max="5129" width="9.625" style="920" customWidth="1"/>
    <col min="5130" max="5342" width="8.75" style="920"/>
    <col min="5343" max="5343" width="3.5" style="920" customWidth="1"/>
    <col min="5344" max="5344" width="7.5" style="920" bestFit="1" customWidth="1"/>
    <col min="5345" max="5364" width="0" style="920" hidden="1" customWidth="1"/>
    <col min="5365" max="5385" width="9.625" style="920" customWidth="1"/>
    <col min="5386" max="5598" width="8.75" style="920"/>
    <col min="5599" max="5599" width="3.5" style="920" customWidth="1"/>
    <col min="5600" max="5600" width="7.5" style="920" bestFit="1" customWidth="1"/>
    <col min="5601" max="5620" width="0" style="920" hidden="1" customWidth="1"/>
    <col min="5621" max="5641" width="9.625" style="920" customWidth="1"/>
    <col min="5642" max="5854" width="8.75" style="920"/>
    <col min="5855" max="5855" width="3.5" style="920" customWidth="1"/>
    <col min="5856" max="5856" width="7.5" style="920" bestFit="1" customWidth="1"/>
    <col min="5857" max="5876" width="0" style="920" hidden="1" customWidth="1"/>
    <col min="5877" max="5897" width="9.625" style="920" customWidth="1"/>
    <col min="5898" max="6110" width="8.75" style="920"/>
    <col min="6111" max="6111" width="3.5" style="920" customWidth="1"/>
    <col min="6112" max="6112" width="7.5" style="920" bestFit="1" customWidth="1"/>
    <col min="6113" max="6132" width="0" style="920" hidden="1" customWidth="1"/>
    <col min="6133" max="6153" width="9.625" style="920" customWidth="1"/>
    <col min="6154" max="6366" width="8.75" style="920"/>
    <col min="6367" max="6367" width="3.5" style="920" customWidth="1"/>
    <col min="6368" max="6368" width="7.5" style="920" bestFit="1" customWidth="1"/>
    <col min="6369" max="6388" width="0" style="920" hidden="1" customWidth="1"/>
    <col min="6389" max="6409" width="9.625" style="920" customWidth="1"/>
    <col min="6410" max="6622" width="8.75" style="920"/>
    <col min="6623" max="6623" width="3.5" style="920" customWidth="1"/>
    <col min="6624" max="6624" width="7.5" style="920" bestFit="1" customWidth="1"/>
    <col min="6625" max="6644" width="0" style="920" hidden="1" customWidth="1"/>
    <col min="6645" max="6665" width="9.625" style="920" customWidth="1"/>
    <col min="6666" max="6878" width="8.75" style="920"/>
    <col min="6879" max="6879" width="3.5" style="920" customWidth="1"/>
    <col min="6880" max="6880" width="7.5" style="920" bestFit="1" customWidth="1"/>
    <col min="6881" max="6900" width="0" style="920" hidden="1" customWidth="1"/>
    <col min="6901" max="6921" width="9.625" style="920" customWidth="1"/>
    <col min="6922" max="7134" width="8.75" style="920"/>
    <col min="7135" max="7135" width="3.5" style="920" customWidth="1"/>
    <col min="7136" max="7136" width="7.5" style="920" bestFit="1" customWidth="1"/>
    <col min="7137" max="7156" width="0" style="920" hidden="1" customWidth="1"/>
    <col min="7157" max="7177" width="9.625" style="920" customWidth="1"/>
    <col min="7178" max="7390" width="8.75" style="920"/>
    <col min="7391" max="7391" width="3.5" style="920" customWidth="1"/>
    <col min="7392" max="7392" width="7.5" style="920" bestFit="1" customWidth="1"/>
    <col min="7393" max="7412" width="0" style="920" hidden="1" customWidth="1"/>
    <col min="7413" max="7433" width="9.625" style="920" customWidth="1"/>
    <col min="7434" max="7646" width="8.75" style="920"/>
    <col min="7647" max="7647" width="3.5" style="920" customWidth="1"/>
    <col min="7648" max="7648" width="7.5" style="920" bestFit="1" customWidth="1"/>
    <col min="7649" max="7668" width="0" style="920" hidden="1" customWidth="1"/>
    <col min="7669" max="7689" width="9.625" style="920" customWidth="1"/>
    <col min="7690" max="7902" width="8.75" style="920"/>
    <col min="7903" max="7903" width="3.5" style="920" customWidth="1"/>
    <col min="7904" max="7904" width="7.5" style="920" bestFit="1" customWidth="1"/>
    <col min="7905" max="7924" width="0" style="920" hidden="1" customWidth="1"/>
    <col min="7925" max="7945" width="9.625" style="920" customWidth="1"/>
    <col min="7946" max="8158" width="8.75" style="920"/>
    <col min="8159" max="8159" width="3.5" style="920" customWidth="1"/>
    <col min="8160" max="8160" width="7.5" style="920" bestFit="1" customWidth="1"/>
    <col min="8161" max="8180" width="0" style="920" hidden="1" customWidth="1"/>
    <col min="8181" max="8201" width="9.625" style="920" customWidth="1"/>
    <col min="8202" max="8414" width="8.75" style="920"/>
    <col min="8415" max="8415" width="3.5" style="920" customWidth="1"/>
    <col min="8416" max="8416" width="7.5" style="920" bestFit="1" customWidth="1"/>
    <col min="8417" max="8436" width="0" style="920" hidden="1" customWidth="1"/>
    <col min="8437" max="8457" width="9.625" style="920" customWidth="1"/>
    <col min="8458" max="8670" width="8.75" style="920"/>
    <col min="8671" max="8671" width="3.5" style="920" customWidth="1"/>
    <col min="8672" max="8672" width="7.5" style="920" bestFit="1" customWidth="1"/>
    <col min="8673" max="8692" width="0" style="920" hidden="1" customWidth="1"/>
    <col min="8693" max="8713" width="9.625" style="920" customWidth="1"/>
    <col min="8714" max="8926" width="8.75" style="920"/>
    <col min="8927" max="8927" width="3.5" style="920" customWidth="1"/>
    <col min="8928" max="8928" width="7.5" style="920" bestFit="1" customWidth="1"/>
    <col min="8929" max="8948" width="0" style="920" hidden="1" customWidth="1"/>
    <col min="8949" max="8969" width="9.625" style="920" customWidth="1"/>
    <col min="8970" max="9182" width="8.75" style="920"/>
    <col min="9183" max="9183" width="3.5" style="920" customWidth="1"/>
    <col min="9184" max="9184" width="7.5" style="920" bestFit="1" customWidth="1"/>
    <col min="9185" max="9204" width="0" style="920" hidden="1" customWidth="1"/>
    <col min="9205" max="9225" width="9.625" style="920" customWidth="1"/>
    <col min="9226" max="9438" width="8.75" style="920"/>
    <col min="9439" max="9439" width="3.5" style="920" customWidth="1"/>
    <col min="9440" max="9440" width="7.5" style="920" bestFit="1" customWidth="1"/>
    <col min="9441" max="9460" width="0" style="920" hidden="1" customWidth="1"/>
    <col min="9461" max="9481" width="9.625" style="920" customWidth="1"/>
    <col min="9482" max="9694" width="8.75" style="920"/>
    <col min="9695" max="9695" width="3.5" style="920" customWidth="1"/>
    <col min="9696" max="9696" width="7.5" style="920" bestFit="1" customWidth="1"/>
    <col min="9697" max="9716" width="0" style="920" hidden="1" customWidth="1"/>
    <col min="9717" max="9737" width="9.625" style="920" customWidth="1"/>
    <col min="9738" max="9950" width="8.75" style="920"/>
    <col min="9951" max="9951" width="3.5" style="920" customWidth="1"/>
    <col min="9952" max="9952" width="7.5" style="920" bestFit="1" customWidth="1"/>
    <col min="9953" max="9972" width="0" style="920" hidden="1" customWidth="1"/>
    <col min="9973" max="9993" width="9.625" style="920" customWidth="1"/>
    <col min="9994" max="10206" width="8.75" style="920"/>
    <col min="10207" max="10207" width="3.5" style="920" customWidth="1"/>
    <col min="10208" max="10208" width="7.5" style="920" bestFit="1" customWidth="1"/>
    <col min="10209" max="10228" width="0" style="920" hidden="1" customWidth="1"/>
    <col min="10229" max="10249" width="9.625" style="920" customWidth="1"/>
    <col min="10250" max="10462" width="8.75" style="920"/>
    <col min="10463" max="10463" width="3.5" style="920" customWidth="1"/>
    <col min="10464" max="10464" width="7.5" style="920" bestFit="1" customWidth="1"/>
    <col min="10465" max="10484" width="0" style="920" hidden="1" customWidth="1"/>
    <col min="10485" max="10505" width="9.625" style="920" customWidth="1"/>
    <col min="10506" max="10718" width="8.75" style="920"/>
    <col min="10719" max="10719" width="3.5" style="920" customWidth="1"/>
    <col min="10720" max="10720" width="7.5" style="920" bestFit="1" customWidth="1"/>
    <col min="10721" max="10740" width="0" style="920" hidden="1" customWidth="1"/>
    <col min="10741" max="10761" width="9.625" style="920" customWidth="1"/>
    <col min="10762" max="10974" width="8.75" style="920"/>
    <col min="10975" max="10975" width="3.5" style="920" customWidth="1"/>
    <col min="10976" max="10976" width="7.5" style="920" bestFit="1" customWidth="1"/>
    <col min="10977" max="10996" width="0" style="920" hidden="1" customWidth="1"/>
    <col min="10997" max="11017" width="9.625" style="920" customWidth="1"/>
    <col min="11018" max="11230" width="8.75" style="920"/>
    <col min="11231" max="11231" width="3.5" style="920" customWidth="1"/>
    <col min="11232" max="11232" width="7.5" style="920" bestFit="1" customWidth="1"/>
    <col min="11233" max="11252" width="0" style="920" hidden="1" customWidth="1"/>
    <col min="11253" max="11273" width="9.625" style="920" customWidth="1"/>
    <col min="11274" max="11486" width="8.75" style="920"/>
    <col min="11487" max="11487" width="3.5" style="920" customWidth="1"/>
    <col min="11488" max="11488" width="7.5" style="920" bestFit="1" customWidth="1"/>
    <col min="11489" max="11508" width="0" style="920" hidden="1" customWidth="1"/>
    <col min="11509" max="11529" width="9.625" style="920" customWidth="1"/>
    <col min="11530" max="11742" width="8.75" style="920"/>
    <col min="11743" max="11743" width="3.5" style="920" customWidth="1"/>
    <col min="11744" max="11744" width="7.5" style="920" bestFit="1" customWidth="1"/>
    <col min="11745" max="11764" width="0" style="920" hidden="1" customWidth="1"/>
    <col min="11765" max="11785" width="9.625" style="920" customWidth="1"/>
    <col min="11786" max="11998" width="8.75" style="920"/>
    <col min="11999" max="11999" width="3.5" style="920" customWidth="1"/>
    <col min="12000" max="12000" width="7.5" style="920" bestFit="1" customWidth="1"/>
    <col min="12001" max="12020" width="0" style="920" hidden="1" customWidth="1"/>
    <col min="12021" max="12041" width="9.625" style="920" customWidth="1"/>
    <col min="12042" max="12254" width="8.75" style="920"/>
    <col min="12255" max="12255" width="3.5" style="920" customWidth="1"/>
    <col min="12256" max="12256" width="7.5" style="920" bestFit="1" customWidth="1"/>
    <col min="12257" max="12276" width="0" style="920" hidden="1" customWidth="1"/>
    <col min="12277" max="12297" width="9.625" style="920" customWidth="1"/>
    <col min="12298" max="12510" width="8.75" style="920"/>
    <col min="12511" max="12511" width="3.5" style="920" customWidth="1"/>
    <col min="12512" max="12512" width="7.5" style="920" bestFit="1" customWidth="1"/>
    <col min="12513" max="12532" width="0" style="920" hidden="1" customWidth="1"/>
    <col min="12533" max="12553" width="9.625" style="920" customWidth="1"/>
    <col min="12554" max="12766" width="8.75" style="920"/>
    <col min="12767" max="12767" width="3.5" style="920" customWidth="1"/>
    <col min="12768" max="12768" width="7.5" style="920" bestFit="1" customWidth="1"/>
    <col min="12769" max="12788" width="0" style="920" hidden="1" customWidth="1"/>
    <col min="12789" max="12809" width="9.625" style="920" customWidth="1"/>
    <col min="12810" max="13022" width="8.75" style="920"/>
    <col min="13023" max="13023" width="3.5" style="920" customWidth="1"/>
    <col min="13024" max="13024" width="7.5" style="920" bestFit="1" customWidth="1"/>
    <col min="13025" max="13044" width="0" style="920" hidden="1" customWidth="1"/>
    <col min="13045" max="13065" width="9.625" style="920" customWidth="1"/>
    <col min="13066" max="13278" width="8.75" style="920"/>
    <col min="13279" max="13279" width="3.5" style="920" customWidth="1"/>
    <col min="13280" max="13280" width="7.5" style="920" bestFit="1" customWidth="1"/>
    <col min="13281" max="13300" width="0" style="920" hidden="1" customWidth="1"/>
    <col min="13301" max="13321" width="9.625" style="920" customWidth="1"/>
    <col min="13322" max="13534" width="8.75" style="920"/>
    <col min="13535" max="13535" width="3.5" style="920" customWidth="1"/>
    <col min="13536" max="13536" width="7.5" style="920" bestFit="1" customWidth="1"/>
    <col min="13537" max="13556" width="0" style="920" hidden="1" customWidth="1"/>
    <col min="13557" max="13577" width="9.625" style="920" customWidth="1"/>
    <col min="13578" max="13790" width="8.75" style="920"/>
    <col min="13791" max="13791" width="3.5" style="920" customWidth="1"/>
    <col min="13792" max="13792" width="7.5" style="920" bestFit="1" customWidth="1"/>
    <col min="13793" max="13812" width="0" style="920" hidden="1" customWidth="1"/>
    <col min="13813" max="13833" width="9.625" style="920" customWidth="1"/>
    <col min="13834" max="14046" width="8.75" style="920"/>
    <col min="14047" max="14047" width="3.5" style="920" customWidth="1"/>
    <col min="14048" max="14048" width="7.5" style="920" bestFit="1" customWidth="1"/>
    <col min="14049" max="14068" width="0" style="920" hidden="1" customWidth="1"/>
    <col min="14069" max="14089" width="9.625" style="920" customWidth="1"/>
    <col min="14090" max="14302" width="8.75" style="920"/>
    <col min="14303" max="14303" width="3.5" style="920" customWidth="1"/>
    <col min="14304" max="14304" width="7.5" style="920" bestFit="1" customWidth="1"/>
    <col min="14305" max="14324" width="0" style="920" hidden="1" customWidth="1"/>
    <col min="14325" max="14345" width="9.625" style="920" customWidth="1"/>
    <col min="14346" max="14558" width="8.75" style="920"/>
    <col min="14559" max="14559" width="3.5" style="920" customWidth="1"/>
    <col min="14560" max="14560" width="7.5" style="920" bestFit="1" customWidth="1"/>
    <col min="14561" max="14580" width="0" style="920" hidden="1" customWidth="1"/>
    <col min="14581" max="14601" width="9.625" style="920" customWidth="1"/>
    <col min="14602" max="14814" width="8.75" style="920"/>
    <col min="14815" max="14815" width="3.5" style="920" customWidth="1"/>
    <col min="14816" max="14816" width="7.5" style="920" bestFit="1" customWidth="1"/>
    <col min="14817" max="14836" width="0" style="920" hidden="1" customWidth="1"/>
    <col min="14837" max="14857" width="9.625" style="920" customWidth="1"/>
    <col min="14858" max="15070" width="8.75" style="920"/>
    <col min="15071" max="15071" width="3.5" style="920" customWidth="1"/>
    <col min="15072" max="15072" width="7.5" style="920" bestFit="1" customWidth="1"/>
    <col min="15073" max="15092" width="0" style="920" hidden="1" customWidth="1"/>
    <col min="15093" max="15113" width="9.625" style="920" customWidth="1"/>
    <col min="15114" max="15326" width="8.75" style="920"/>
    <col min="15327" max="15327" width="3.5" style="920" customWidth="1"/>
    <col min="15328" max="15328" width="7.5" style="920" bestFit="1" customWidth="1"/>
    <col min="15329" max="15348" width="0" style="920" hidden="1" customWidth="1"/>
    <col min="15349" max="15369" width="9.625" style="920" customWidth="1"/>
    <col min="15370" max="15582" width="8.75" style="920"/>
    <col min="15583" max="15583" width="3.5" style="920" customWidth="1"/>
    <col min="15584" max="15584" width="7.5" style="920" bestFit="1" customWidth="1"/>
    <col min="15585" max="15604" width="0" style="920" hidden="1" customWidth="1"/>
    <col min="15605" max="15625" width="9.625" style="920" customWidth="1"/>
    <col min="15626" max="15838" width="8.75" style="920"/>
    <col min="15839" max="15839" width="3.5" style="920" customWidth="1"/>
    <col min="15840" max="15840" width="7.5" style="920" bestFit="1" customWidth="1"/>
    <col min="15841" max="15860" width="0" style="920" hidden="1" customWidth="1"/>
    <col min="15861" max="15881" width="9.625" style="920" customWidth="1"/>
    <col min="15882" max="16094" width="8.75" style="920"/>
    <col min="16095" max="16095" width="3.5" style="920" customWidth="1"/>
    <col min="16096" max="16096" width="7.5" style="920" bestFit="1" customWidth="1"/>
    <col min="16097" max="16116" width="0" style="920" hidden="1" customWidth="1"/>
    <col min="16117" max="16137" width="9.625" style="920" customWidth="1"/>
    <col min="16138" max="16384" width="8.75" style="920"/>
  </cols>
  <sheetData>
    <row r="1" spans="1:24">
      <c r="A1" s="919" t="s">
        <v>673</v>
      </c>
      <c r="I1" s="919"/>
      <c r="J1" s="919"/>
      <c r="V1" s="978" t="s">
        <v>1432</v>
      </c>
    </row>
    <row r="2" spans="1:24" s="925" customFormat="1">
      <c r="A2" s="3065" t="s">
        <v>668</v>
      </c>
      <c r="B2" s="3066"/>
      <c r="C2" s="921" t="s">
        <v>669</v>
      </c>
      <c r="D2" s="922" t="s">
        <v>669</v>
      </c>
      <c r="E2" s="921" t="s">
        <v>669</v>
      </c>
      <c r="F2" s="922" t="s">
        <v>669</v>
      </c>
      <c r="G2" s="921" t="s">
        <v>669</v>
      </c>
      <c r="H2" s="921" t="s">
        <v>669</v>
      </c>
      <c r="I2" s="923" t="s">
        <v>669</v>
      </c>
      <c r="J2" s="924" t="s">
        <v>669</v>
      </c>
      <c r="K2" s="922" t="s">
        <v>669</v>
      </c>
      <c r="L2" s="924" t="s">
        <v>669</v>
      </c>
      <c r="M2" s="922" t="s">
        <v>669</v>
      </c>
      <c r="N2" s="921" t="s">
        <v>669</v>
      </c>
      <c r="O2" s="921" t="s">
        <v>669</v>
      </c>
      <c r="P2" s="921" t="s">
        <v>669</v>
      </c>
      <c r="Q2" s="921" t="s">
        <v>669</v>
      </c>
      <c r="R2" s="921" t="s">
        <v>669</v>
      </c>
      <c r="S2" s="921" t="s">
        <v>669</v>
      </c>
      <c r="T2" s="921" t="s">
        <v>669</v>
      </c>
      <c r="U2" s="922" t="s">
        <v>669</v>
      </c>
      <c r="V2" s="921" t="s">
        <v>669</v>
      </c>
      <c r="W2" s="921" t="s">
        <v>669</v>
      </c>
    </row>
    <row r="3" spans="1:24" s="925" customFormat="1">
      <c r="A3" s="3067"/>
      <c r="B3" s="3068"/>
      <c r="C3" s="926">
        <v>1920</v>
      </c>
      <c r="D3" s="927">
        <v>1925</v>
      </c>
      <c r="E3" s="926">
        <v>1930</v>
      </c>
      <c r="F3" s="927">
        <v>1935</v>
      </c>
      <c r="G3" s="926">
        <v>1940</v>
      </c>
      <c r="H3" s="926">
        <v>1947</v>
      </c>
      <c r="I3" s="925">
        <v>1950</v>
      </c>
      <c r="J3" s="928">
        <v>1955</v>
      </c>
      <c r="K3" s="927">
        <v>1960</v>
      </c>
      <c r="L3" s="928">
        <v>1965</v>
      </c>
      <c r="M3" s="927">
        <v>1970</v>
      </c>
      <c r="N3" s="926">
        <v>1975</v>
      </c>
      <c r="O3" s="926">
        <v>1980</v>
      </c>
      <c r="P3" s="926">
        <v>1985</v>
      </c>
      <c r="Q3" s="926">
        <v>1990</v>
      </c>
      <c r="R3" s="926">
        <v>1995</v>
      </c>
      <c r="S3" s="926">
        <v>2000</v>
      </c>
      <c r="T3" s="926">
        <v>2005</v>
      </c>
      <c r="U3" s="927">
        <v>2010</v>
      </c>
      <c r="V3" s="926">
        <v>2015</v>
      </c>
      <c r="W3" s="926">
        <v>2020</v>
      </c>
      <c r="X3" s="925" t="s">
        <v>710</v>
      </c>
    </row>
    <row r="4" spans="1:24" s="925" customFormat="1">
      <c r="A4" s="3069"/>
      <c r="B4" s="3070"/>
      <c r="C4" s="929">
        <v>7580</v>
      </c>
      <c r="D4" s="930">
        <v>9406</v>
      </c>
      <c r="E4" s="929">
        <v>11232</v>
      </c>
      <c r="F4" s="930">
        <v>13058</v>
      </c>
      <c r="G4" s="929">
        <v>14885</v>
      </c>
      <c r="H4" s="929">
        <v>17441</v>
      </c>
      <c r="I4" s="931">
        <v>18537</v>
      </c>
      <c r="J4" s="932">
        <v>20363</v>
      </c>
      <c r="K4" s="930">
        <v>22190</v>
      </c>
      <c r="L4" s="932">
        <v>24016</v>
      </c>
      <c r="M4" s="930">
        <v>25842</v>
      </c>
      <c r="N4" s="929">
        <v>27668</v>
      </c>
      <c r="O4" s="929">
        <v>29495</v>
      </c>
      <c r="P4" s="929">
        <v>31321</v>
      </c>
      <c r="Q4" s="929">
        <v>33147</v>
      </c>
      <c r="R4" s="929">
        <v>34973</v>
      </c>
      <c r="S4" s="929">
        <v>36800</v>
      </c>
      <c r="T4" s="929">
        <v>38626</v>
      </c>
      <c r="U4" s="930">
        <v>40452</v>
      </c>
      <c r="V4" s="933">
        <v>42278</v>
      </c>
      <c r="W4" s="933">
        <v>44105</v>
      </c>
    </row>
    <row r="5" spans="1:24">
      <c r="A5" s="934"/>
      <c r="B5" s="935" t="s">
        <v>670</v>
      </c>
      <c r="C5" s="936">
        <v>11220849</v>
      </c>
      <c r="D5" s="937">
        <v>11999609</v>
      </c>
      <c r="E5" s="936">
        <v>12705278</v>
      </c>
      <c r="F5" s="937">
        <v>13378077</v>
      </c>
      <c r="G5" s="936">
        <v>14342282</v>
      </c>
      <c r="H5" s="936">
        <v>15870811</v>
      </c>
      <c r="I5" s="938">
        <v>16580129</v>
      </c>
      <c r="J5" s="939">
        <v>17959923</v>
      </c>
      <c r="K5" s="1026">
        <v>22566528</v>
      </c>
      <c r="L5" s="939">
        <v>24081803</v>
      </c>
      <c r="M5" s="938">
        <v>30374298</v>
      </c>
      <c r="N5" s="939">
        <v>33728859</v>
      </c>
      <c r="O5" s="939">
        <v>36015026</v>
      </c>
      <c r="P5" s="939">
        <v>38133297</v>
      </c>
      <c r="Q5" s="939">
        <v>41035777</v>
      </c>
      <c r="R5" s="939">
        <v>44107856</v>
      </c>
      <c r="S5" s="940">
        <v>47062743</v>
      </c>
      <c r="T5" s="940">
        <v>49566305</v>
      </c>
      <c r="U5" s="941">
        <v>51950504</v>
      </c>
      <c r="V5" s="942">
        <v>53448685</v>
      </c>
      <c r="W5" s="942">
        <v>55830154</v>
      </c>
      <c r="X5" s="1135">
        <f>W5-V5</f>
        <v>2381469</v>
      </c>
    </row>
    <row r="6" spans="1:24">
      <c r="A6" s="943">
        <v>1</v>
      </c>
      <c r="B6" s="944" t="s">
        <v>622</v>
      </c>
      <c r="C6" s="936">
        <v>449820</v>
      </c>
      <c r="D6" s="937">
        <v>468729</v>
      </c>
      <c r="E6" s="936">
        <v>509816</v>
      </c>
      <c r="F6" s="937">
        <v>545387</v>
      </c>
      <c r="G6" s="936">
        <v>580535</v>
      </c>
      <c r="H6" s="936">
        <v>722226</v>
      </c>
      <c r="I6" s="945">
        <v>796538</v>
      </c>
      <c r="J6" s="946">
        <v>897769</v>
      </c>
      <c r="K6" s="945">
        <v>1194470</v>
      </c>
      <c r="L6" s="946">
        <v>1264143</v>
      </c>
      <c r="M6" s="945">
        <v>1527751</v>
      </c>
      <c r="N6" s="946">
        <v>1676489</v>
      </c>
      <c r="O6" s="946">
        <v>1843386</v>
      </c>
      <c r="P6" s="946">
        <v>1930078</v>
      </c>
      <c r="Q6" s="946">
        <v>2031612</v>
      </c>
      <c r="R6" s="946">
        <v>2187000</v>
      </c>
      <c r="S6" s="947">
        <v>2306419</v>
      </c>
      <c r="T6" s="948">
        <v>2380251</v>
      </c>
      <c r="U6" s="949">
        <v>2424317</v>
      </c>
      <c r="V6" s="950">
        <v>2444810</v>
      </c>
      <c r="W6" s="950">
        <v>2476846</v>
      </c>
      <c r="X6" s="1135">
        <f t="shared" ref="X6:X52" si="0">W6-V6</f>
        <v>32036</v>
      </c>
    </row>
    <row r="7" spans="1:24">
      <c r="A7" s="951">
        <v>2</v>
      </c>
      <c r="B7" s="952" t="s">
        <v>623</v>
      </c>
      <c r="C7" s="936">
        <v>127690</v>
      </c>
      <c r="D7" s="937">
        <v>138557</v>
      </c>
      <c r="E7" s="936">
        <v>148303</v>
      </c>
      <c r="F7" s="937">
        <v>161823</v>
      </c>
      <c r="G7" s="936">
        <v>169108</v>
      </c>
      <c r="H7" s="936">
        <v>206074</v>
      </c>
      <c r="I7" s="949">
        <v>220755</v>
      </c>
      <c r="J7" s="953">
        <v>243353</v>
      </c>
      <c r="K7" s="949">
        <v>284903</v>
      </c>
      <c r="L7" s="953">
        <v>310219</v>
      </c>
      <c r="M7" s="949">
        <v>357073</v>
      </c>
      <c r="N7" s="953">
        <v>393887</v>
      </c>
      <c r="O7" s="953">
        <v>428557</v>
      </c>
      <c r="P7" s="953">
        <v>443995</v>
      </c>
      <c r="Q7" s="953">
        <v>455304</v>
      </c>
      <c r="R7" s="953">
        <v>482731</v>
      </c>
      <c r="S7" s="954">
        <v>506540</v>
      </c>
      <c r="T7" s="955">
        <v>510779</v>
      </c>
      <c r="U7" s="949">
        <v>513385</v>
      </c>
      <c r="V7" s="950">
        <v>510945</v>
      </c>
      <c r="W7" s="950">
        <v>511526</v>
      </c>
      <c r="X7" s="1135">
        <f t="shared" si="0"/>
        <v>581</v>
      </c>
    </row>
    <row r="8" spans="1:24">
      <c r="A8" s="951">
        <v>3</v>
      </c>
      <c r="B8" s="952" t="s">
        <v>624</v>
      </c>
      <c r="C8" s="936">
        <v>144304</v>
      </c>
      <c r="D8" s="937">
        <v>152928</v>
      </c>
      <c r="E8" s="936">
        <v>162783</v>
      </c>
      <c r="F8" s="937">
        <v>175051</v>
      </c>
      <c r="G8" s="936">
        <v>184899</v>
      </c>
      <c r="H8" s="936">
        <v>221552</v>
      </c>
      <c r="I8" s="949">
        <v>233333</v>
      </c>
      <c r="J8" s="953">
        <v>250280</v>
      </c>
      <c r="K8" s="949">
        <v>294054</v>
      </c>
      <c r="L8" s="953">
        <v>309851</v>
      </c>
      <c r="M8" s="949">
        <v>343684</v>
      </c>
      <c r="N8" s="953">
        <v>371702</v>
      </c>
      <c r="O8" s="953">
        <v>397847</v>
      </c>
      <c r="P8" s="953">
        <v>412880</v>
      </c>
      <c r="Q8" s="953">
        <v>427458</v>
      </c>
      <c r="R8" s="953">
        <v>453722</v>
      </c>
      <c r="S8" s="954">
        <v>476398</v>
      </c>
      <c r="T8" s="955">
        <v>483926</v>
      </c>
      <c r="U8" s="949">
        <v>483934</v>
      </c>
      <c r="V8" s="950">
        <v>493049</v>
      </c>
      <c r="W8" s="950">
        <v>492436</v>
      </c>
      <c r="X8" s="1135">
        <f t="shared" si="0"/>
        <v>-613</v>
      </c>
    </row>
    <row r="9" spans="1:24">
      <c r="A9" s="951">
        <v>4</v>
      </c>
      <c r="B9" s="952" t="s">
        <v>625</v>
      </c>
      <c r="C9" s="936">
        <v>161765</v>
      </c>
      <c r="D9" s="937">
        <v>174678</v>
      </c>
      <c r="E9" s="936">
        <v>187388</v>
      </c>
      <c r="F9" s="937">
        <v>200142</v>
      </c>
      <c r="G9" s="936">
        <v>204434</v>
      </c>
      <c r="H9" s="936">
        <v>265938</v>
      </c>
      <c r="I9" s="949">
        <v>280593</v>
      </c>
      <c r="J9" s="953">
        <v>302605</v>
      </c>
      <c r="K9" s="949">
        <v>354546</v>
      </c>
      <c r="L9" s="953">
        <v>391163</v>
      </c>
      <c r="M9" s="949">
        <v>469589</v>
      </c>
      <c r="N9" s="953">
        <v>544276</v>
      </c>
      <c r="O9" s="953">
        <v>599968</v>
      </c>
      <c r="P9" s="953">
        <v>641669</v>
      </c>
      <c r="Q9" s="953">
        <v>699740</v>
      </c>
      <c r="R9" s="953">
        <v>776944</v>
      </c>
      <c r="S9" s="954">
        <v>833366</v>
      </c>
      <c r="T9" s="955">
        <v>865200</v>
      </c>
      <c r="U9" s="949">
        <v>901862</v>
      </c>
      <c r="V9" s="950">
        <v>944720</v>
      </c>
      <c r="W9" s="950">
        <v>982523</v>
      </c>
      <c r="X9" s="1135">
        <f t="shared" si="0"/>
        <v>37803</v>
      </c>
    </row>
    <row r="10" spans="1:24" ht="12.75">
      <c r="A10" s="951">
        <v>5</v>
      </c>
      <c r="B10" s="952" t="s">
        <v>626</v>
      </c>
      <c r="C10" s="936">
        <v>152838</v>
      </c>
      <c r="D10" s="937">
        <v>160027</v>
      </c>
      <c r="E10" s="936">
        <v>167101</v>
      </c>
      <c r="F10" s="937">
        <v>175380</v>
      </c>
      <c r="G10" s="936">
        <v>178256</v>
      </c>
      <c r="H10" s="936">
        <v>218505</v>
      </c>
      <c r="I10" s="949">
        <v>225462</v>
      </c>
      <c r="J10" s="953">
        <v>236998</v>
      </c>
      <c r="K10" s="949">
        <v>267460</v>
      </c>
      <c r="L10" s="956">
        <v>279468</v>
      </c>
      <c r="M10" s="949">
        <v>307739</v>
      </c>
      <c r="N10" s="953">
        <v>326291</v>
      </c>
      <c r="O10" s="953">
        <v>343418</v>
      </c>
      <c r="P10" s="953">
        <v>350976</v>
      </c>
      <c r="Q10" s="953">
        <v>358562</v>
      </c>
      <c r="R10" s="953">
        <v>374821</v>
      </c>
      <c r="S10" s="954">
        <v>389190</v>
      </c>
      <c r="T10" s="955">
        <v>393038</v>
      </c>
      <c r="U10" s="949">
        <v>390136</v>
      </c>
      <c r="V10" s="950">
        <v>388560</v>
      </c>
      <c r="W10" s="950">
        <v>385187</v>
      </c>
      <c r="X10" s="1135">
        <f t="shared" si="0"/>
        <v>-3373</v>
      </c>
    </row>
    <row r="11" spans="1:24">
      <c r="A11" s="951">
        <v>6</v>
      </c>
      <c r="B11" s="952" t="s">
        <v>627</v>
      </c>
      <c r="C11" s="936">
        <v>161242</v>
      </c>
      <c r="D11" s="937">
        <v>169024</v>
      </c>
      <c r="E11" s="936">
        <v>176985</v>
      </c>
      <c r="F11" s="937">
        <v>184741</v>
      </c>
      <c r="G11" s="936">
        <v>186206</v>
      </c>
      <c r="H11" s="936">
        <v>230366</v>
      </c>
      <c r="I11" s="949">
        <v>232888</v>
      </c>
      <c r="J11" s="953">
        <v>239895</v>
      </c>
      <c r="K11" s="949">
        <v>264148</v>
      </c>
      <c r="L11" s="953">
        <v>270658</v>
      </c>
      <c r="M11" s="949">
        <v>293254</v>
      </c>
      <c r="N11" s="953">
        <v>308141</v>
      </c>
      <c r="O11" s="953">
        <v>323583</v>
      </c>
      <c r="P11" s="953">
        <v>331303</v>
      </c>
      <c r="Q11" s="953">
        <v>341638</v>
      </c>
      <c r="R11" s="953">
        <v>360178</v>
      </c>
      <c r="S11" s="954">
        <v>377049</v>
      </c>
      <c r="T11" s="955">
        <v>386728</v>
      </c>
      <c r="U11" s="949">
        <v>388608</v>
      </c>
      <c r="V11" s="950">
        <v>393396</v>
      </c>
      <c r="W11" s="950">
        <v>398015</v>
      </c>
      <c r="X11" s="1135">
        <f t="shared" si="0"/>
        <v>4619</v>
      </c>
    </row>
    <row r="12" spans="1:24">
      <c r="A12" s="951">
        <v>7</v>
      </c>
      <c r="B12" s="952" t="s">
        <v>628</v>
      </c>
      <c r="C12" s="936">
        <v>249323</v>
      </c>
      <c r="D12" s="937">
        <v>257066</v>
      </c>
      <c r="E12" s="936">
        <v>263869</v>
      </c>
      <c r="F12" s="937">
        <v>272537</v>
      </c>
      <c r="G12" s="936">
        <v>275039</v>
      </c>
      <c r="H12" s="936">
        <v>355489</v>
      </c>
      <c r="I12" s="949">
        <v>358902</v>
      </c>
      <c r="J12" s="953">
        <v>370577</v>
      </c>
      <c r="K12" s="949">
        <v>416161</v>
      </c>
      <c r="L12" s="953">
        <v>424249</v>
      </c>
      <c r="M12" s="949">
        <v>476871</v>
      </c>
      <c r="N12" s="953">
        <v>515488</v>
      </c>
      <c r="O12" s="953">
        <v>550442</v>
      </c>
      <c r="P12" s="953">
        <v>574968</v>
      </c>
      <c r="Q12" s="953">
        <v>606936</v>
      </c>
      <c r="R12" s="953">
        <v>653814</v>
      </c>
      <c r="S12" s="954">
        <v>687828</v>
      </c>
      <c r="T12" s="955">
        <v>709644</v>
      </c>
      <c r="U12" s="949">
        <v>720794</v>
      </c>
      <c r="V12" s="950">
        <v>737598</v>
      </c>
      <c r="W12" s="950">
        <v>742911</v>
      </c>
      <c r="X12" s="1135">
        <f t="shared" si="0"/>
        <v>5313</v>
      </c>
    </row>
    <row r="13" spans="1:24">
      <c r="A13" s="943">
        <v>8</v>
      </c>
      <c r="B13" s="944" t="s">
        <v>629</v>
      </c>
      <c r="C13" s="936">
        <v>271129</v>
      </c>
      <c r="D13" s="937">
        <v>277335</v>
      </c>
      <c r="E13" s="936">
        <v>281091</v>
      </c>
      <c r="F13" s="937">
        <v>287676</v>
      </c>
      <c r="G13" s="936">
        <v>297122</v>
      </c>
      <c r="H13" s="936">
        <v>377751</v>
      </c>
      <c r="I13" s="945">
        <v>375861</v>
      </c>
      <c r="J13" s="946">
        <v>382315</v>
      </c>
      <c r="K13" s="949">
        <v>424621</v>
      </c>
      <c r="L13" s="953">
        <v>447871</v>
      </c>
      <c r="M13" s="949">
        <v>538250</v>
      </c>
      <c r="N13" s="953">
        <v>616022</v>
      </c>
      <c r="O13" s="953">
        <v>692855</v>
      </c>
      <c r="P13" s="953">
        <v>758085</v>
      </c>
      <c r="Q13" s="953">
        <v>833634</v>
      </c>
      <c r="R13" s="953">
        <v>922745</v>
      </c>
      <c r="S13" s="954">
        <v>985829</v>
      </c>
      <c r="T13" s="955">
        <v>1032476</v>
      </c>
      <c r="U13" s="949">
        <v>1088411</v>
      </c>
      <c r="V13" s="950">
        <v>1124349</v>
      </c>
      <c r="W13" s="950">
        <v>1184133</v>
      </c>
      <c r="X13" s="1135">
        <f t="shared" si="0"/>
        <v>59784</v>
      </c>
    </row>
    <row r="14" spans="1:24">
      <c r="A14" s="943">
        <v>9</v>
      </c>
      <c r="B14" s="944" t="s">
        <v>630</v>
      </c>
      <c r="C14" s="936">
        <v>193645</v>
      </c>
      <c r="D14" s="937">
        <v>200172</v>
      </c>
      <c r="E14" s="936">
        <v>205376</v>
      </c>
      <c r="F14" s="937">
        <v>213082</v>
      </c>
      <c r="G14" s="936">
        <v>213930</v>
      </c>
      <c r="H14" s="936">
        <v>282783</v>
      </c>
      <c r="I14" s="945">
        <v>279736</v>
      </c>
      <c r="J14" s="946">
        <v>284267</v>
      </c>
      <c r="K14" s="949">
        <v>314547</v>
      </c>
      <c r="L14" s="953">
        <v>331483</v>
      </c>
      <c r="M14" s="949">
        <v>399068</v>
      </c>
      <c r="N14" s="953">
        <v>452835</v>
      </c>
      <c r="O14" s="953">
        <v>490152</v>
      </c>
      <c r="P14" s="953">
        <v>521556</v>
      </c>
      <c r="Q14" s="953">
        <v>573521</v>
      </c>
      <c r="R14" s="953">
        <v>625174</v>
      </c>
      <c r="S14" s="954">
        <v>667459</v>
      </c>
      <c r="T14" s="955">
        <v>709346</v>
      </c>
      <c r="U14" s="949">
        <v>745604</v>
      </c>
      <c r="V14" s="950">
        <v>763097</v>
      </c>
      <c r="W14" s="950">
        <v>796923</v>
      </c>
      <c r="X14" s="1135">
        <f t="shared" si="0"/>
        <v>33826</v>
      </c>
    </row>
    <row r="15" spans="1:24">
      <c r="A15" s="943">
        <v>10</v>
      </c>
      <c r="B15" s="944" t="s">
        <v>631</v>
      </c>
      <c r="C15" s="936">
        <v>195486</v>
      </c>
      <c r="D15" s="937">
        <v>207223</v>
      </c>
      <c r="E15" s="936">
        <v>217058</v>
      </c>
      <c r="F15" s="937">
        <v>225219</v>
      </c>
      <c r="G15" s="936">
        <v>234332</v>
      </c>
      <c r="H15" s="936">
        <v>295802</v>
      </c>
      <c r="I15" s="945">
        <v>294846</v>
      </c>
      <c r="J15" s="946">
        <v>301500</v>
      </c>
      <c r="K15" s="949">
        <v>334326</v>
      </c>
      <c r="L15" s="953">
        <v>359831</v>
      </c>
      <c r="M15" s="949">
        <v>423622</v>
      </c>
      <c r="N15" s="953">
        <v>472791</v>
      </c>
      <c r="O15" s="953">
        <v>516390</v>
      </c>
      <c r="P15" s="953">
        <v>556268</v>
      </c>
      <c r="Q15" s="953">
        <v>603198</v>
      </c>
      <c r="R15" s="953">
        <v>650836</v>
      </c>
      <c r="S15" s="954">
        <v>695092</v>
      </c>
      <c r="T15" s="955">
        <v>726203</v>
      </c>
      <c r="U15" s="949">
        <v>755756</v>
      </c>
      <c r="V15" s="950">
        <v>773952</v>
      </c>
      <c r="W15" s="950">
        <v>805252</v>
      </c>
      <c r="X15" s="1135">
        <f t="shared" si="0"/>
        <v>31300</v>
      </c>
    </row>
    <row r="16" spans="1:24">
      <c r="A16" s="943">
        <v>11</v>
      </c>
      <c r="B16" s="944" t="s">
        <v>632</v>
      </c>
      <c r="C16" s="936">
        <v>237949</v>
      </c>
      <c r="D16" s="937">
        <v>253261</v>
      </c>
      <c r="E16" s="936">
        <v>265465</v>
      </c>
      <c r="F16" s="937">
        <v>277548</v>
      </c>
      <c r="G16" s="936">
        <v>290509</v>
      </c>
      <c r="H16" s="936">
        <v>399099</v>
      </c>
      <c r="I16" s="945">
        <v>398779</v>
      </c>
      <c r="J16" s="946">
        <v>423902</v>
      </c>
      <c r="K16" s="949">
        <v>524881</v>
      </c>
      <c r="L16" s="953">
        <v>696821</v>
      </c>
      <c r="M16" s="949">
        <v>1081478</v>
      </c>
      <c r="N16" s="953">
        <v>1389147</v>
      </c>
      <c r="O16" s="953">
        <v>1584655</v>
      </c>
      <c r="P16" s="953">
        <v>1751372</v>
      </c>
      <c r="Q16" s="953">
        <v>2044234</v>
      </c>
      <c r="R16" s="953">
        <v>2289138</v>
      </c>
      <c r="S16" s="954">
        <v>2482374</v>
      </c>
      <c r="T16" s="955">
        <v>2650115</v>
      </c>
      <c r="U16" s="949">
        <v>2841595</v>
      </c>
      <c r="V16" s="950">
        <v>2971659</v>
      </c>
      <c r="W16" s="950">
        <v>3162743</v>
      </c>
      <c r="X16" s="1135">
        <f t="shared" si="0"/>
        <v>191084</v>
      </c>
    </row>
    <row r="17" spans="1:24">
      <c r="A17" s="943">
        <v>12</v>
      </c>
      <c r="B17" s="944" t="s">
        <v>633</v>
      </c>
      <c r="C17" s="936">
        <v>259026</v>
      </c>
      <c r="D17" s="937">
        <v>270796</v>
      </c>
      <c r="E17" s="936">
        <v>281216</v>
      </c>
      <c r="F17" s="937">
        <v>293939</v>
      </c>
      <c r="G17" s="936">
        <v>302116</v>
      </c>
      <c r="H17" s="936">
        <v>405530</v>
      </c>
      <c r="I17" s="945">
        <v>407609</v>
      </c>
      <c r="J17" s="946">
        <v>423617</v>
      </c>
      <c r="K17" s="949">
        <v>505640</v>
      </c>
      <c r="L17" s="953">
        <v>637164</v>
      </c>
      <c r="M17" s="949">
        <v>960407</v>
      </c>
      <c r="N17" s="953">
        <v>1227493</v>
      </c>
      <c r="O17" s="953">
        <v>1418917</v>
      </c>
      <c r="P17" s="953">
        <v>1572575</v>
      </c>
      <c r="Q17" s="953">
        <v>1813903</v>
      </c>
      <c r="R17" s="953">
        <v>2015296</v>
      </c>
      <c r="S17" s="954">
        <v>2173312</v>
      </c>
      <c r="T17" s="955">
        <v>2325232</v>
      </c>
      <c r="U17" s="949">
        <v>2515904</v>
      </c>
      <c r="V17" s="950">
        <v>2609132</v>
      </c>
      <c r="W17" s="950">
        <v>2773840</v>
      </c>
      <c r="X17" s="1135">
        <f t="shared" si="0"/>
        <v>164708</v>
      </c>
    </row>
    <row r="18" spans="1:24">
      <c r="A18" s="943">
        <v>13</v>
      </c>
      <c r="B18" s="944" t="s">
        <v>634</v>
      </c>
      <c r="C18" s="936">
        <v>771845</v>
      </c>
      <c r="D18" s="937">
        <v>973530</v>
      </c>
      <c r="E18" s="936">
        <v>1125925</v>
      </c>
      <c r="F18" s="937">
        <v>1287620</v>
      </c>
      <c r="G18" s="936">
        <v>1539950</v>
      </c>
      <c r="H18" s="936">
        <v>1213124</v>
      </c>
      <c r="I18" s="945">
        <v>1438627</v>
      </c>
      <c r="J18" s="946">
        <v>1797466</v>
      </c>
      <c r="K18" s="949">
        <v>2777976</v>
      </c>
      <c r="L18" s="953">
        <v>3104749</v>
      </c>
      <c r="M18" s="949">
        <v>3962379</v>
      </c>
      <c r="N18" s="953">
        <v>4238137</v>
      </c>
      <c r="O18" s="953">
        <v>4320207</v>
      </c>
      <c r="P18" s="953">
        <v>4511423</v>
      </c>
      <c r="Q18" s="953">
        <v>4785406</v>
      </c>
      <c r="R18" s="953">
        <v>4998492</v>
      </c>
      <c r="S18" s="954">
        <v>5423551</v>
      </c>
      <c r="T18" s="955">
        <v>5890792</v>
      </c>
      <c r="U18" s="949">
        <v>6393768</v>
      </c>
      <c r="V18" s="950">
        <v>6701123</v>
      </c>
      <c r="W18" s="950">
        <v>7227180</v>
      </c>
      <c r="X18" s="1135">
        <f t="shared" si="0"/>
        <v>526057</v>
      </c>
    </row>
    <row r="19" spans="1:24">
      <c r="A19" s="943">
        <v>14</v>
      </c>
      <c r="B19" s="944" t="s">
        <v>635</v>
      </c>
      <c r="C19" s="936">
        <v>261142</v>
      </c>
      <c r="D19" s="937">
        <v>287777</v>
      </c>
      <c r="E19" s="936">
        <v>323263</v>
      </c>
      <c r="F19" s="937">
        <v>358316</v>
      </c>
      <c r="G19" s="936">
        <v>431229</v>
      </c>
      <c r="H19" s="936">
        <v>465951</v>
      </c>
      <c r="I19" s="945">
        <v>523914</v>
      </c>
      <c r="J19" s="946">
        <v>625619</v>
      </c>
      <c r="K19" s="949">
        <v>894314</v>
      </c>
      <c r="L19" s="953">
        <v>1149842</v>
      </c>
      <c r="M19" s="949">
        <v>1773982</v>
      </c>
      <c r="N19" s="953">
        <v>2081308</v>
      </c>
      <c r="O19" s="953">
        <v>2258649</v>
      </c>
      <c r="P19" s="953">
        <v>2491849</v>
      </c>
      <c r="Q19" s="953">
        <v>2847812</v>
      </c>
      <c r="R19" s="953">
        <v>3093998</v>
      </c>
      <c r="S19" s="954">
        <v>3341233</v>
      </c>
      <c r="T19" s="955">
        <v>3591866</v>
      </c>
      <c r="U19" s="949">
        <v>3844525</v>
      </c>
      <c r="V19" s="950">
        <v>3979277</v>
      </c>
      <c r="W19" s="950">
        <v>4223706</v>
      </c>
      <c r="X19" s="1135">
        <f t="shared" si="0"/>
        <v>244429</v>
      </c>
    </row>
    <row r="20" spans="1:24">
      <c r="A20" s="951">
        <v>15</v>
      </c>
      <c r="B20" s="952" t="s">
        <v>636</v>
      </c>
      <c r="C20" s="936">
        <v>328321</v>
      </c>
      <c r="D20" s="937">
        <v>338246</v>
      </c>
      <c r="E20" s="936">
        <v>346545</v>
      </c>
      <c r="F20" s="937">
        <v>355772</v>
      </c>
      <c r="G20" s="936">
        <v>361065</v>
      </c>
      <c r="H20" s="936">
        <v>431909</v>
      </c>
      <c r="I20" s="949">
        <v>437066</v>
      </c>
      <c r="J20" s="953">
        <v>449393</v>
      </c>
      <c r="K20" s="949">
        <v>505639</v>
      </c>
      <c r="L20" s="953">
        <v>521495</v>
      </c>
      <c r="M20" s="949">
        <v>582917</v>
      </c>
      <c r="N20" s="953">
        <v>623526</v>
      </c>
      <c r="O20" s="953">
        <v>658213</v>
      </c>
      <c r="P20" s="953">
        <v>680756</v>
      </c>
      <c r="Q20" s="953">
        <v>707779</v>
      </c>
      <c r="R20" s="953">
        <v>757341</v>
      </c>
      <c r="S20" s="954">
        <v>795868</v>
      </c>
      <c r="T20" s="955">
        <v>819552</v>
      </c>
      <c r="U20" s="949">
        <v>839039</v>
      </c>
      <c r="V20" s="950">
        <v>848150</v>
      </c>
      <c r="W20" s="950">
        <v>864750</v>
      </c>
      <c r="X20" s="1135">
        <f t="shared" si="0"/>
        <v>16600</v>
      </c>
    </row>
    <row r="21" spans="1:24">
      <c r="A21" s="951">
        <v>16</v>
      </c>
      <c r="B21" s="952" t="s">
        <v>637</v>
      </c>
      <c r="C21" s="936">
        <v>141255</v>
      </c>
      <c r="D21" s="937">
        <v>145784</v>
      </c>
      <c r="E21" s="936">
        <v>150662</v>
      </c>
      <c r="F21" s="937">
        <v>154911</v>
      </c>
      <c r="G21" s="936">
        <v>159243</v>
      </c>
      <c r="H21" s="936">
        <v>191920</v>
      </c>
      <c r="I21" s="949">
        <v>192815</v>
      </c>
      <c r="J21" s="953">
        <v>199332</v>
      </c>
      <c r="K21" s="949">
        <v>233684</v>
      </c>
      <c r="L21" s="953">
        <v>230297</v>
      </c>
      <c r="M21" s="949">
        <v>260697</v>
      </c>
      <c r="N21" s="953">
        <v>276515</v>
      </c>
      <c r="O21" s="953">
        <v>291388</v>
      </c>
      <c r="P21" s="953">
        <v>300526</v>
      </c>
      <c r="Q21" s="953">
        <v>314602</v>
      </c>
      <c r="R21" s="953">
        <v>337290</v>
      </c>
      <c r="S21" s="954">
        <v>357574</v>
      </c>
      <c r="T21" s="955">
        <v>371815</v>
      </c>
      <c r="U21" s="949">
        <v>383439</v>
      </c>
      <c r="V21" s="950">
        <v>391171</v>
      </c>
      <c r="W21" s="950">
        <v>403989</v>
      </c>
      <c r="X21" s="1135">
        <f t="shared" si="0"/>
        <v>12818</v>
      </c>
    </row>
    <row r="22" spans="1:24">
      <c r="A22" s="951">
        <v>17</v>
      </c>
      <c r="B22" s="952" t="s">
        <v>638</v>
      </c>
      <c r="C22" s="936">
        <v>151766</v>
      </c>
      <c r="D22" s="937">
        <v>154052</v>
      </c>
      <c r="E22" s="936">
        <v>155075</v>
      </c>
      <c r="F22" s="937">
        <v>158110</v>
      </c>
      <c r="G22" s="936">
        <v>158886</v>
      </c>
      <c r="H22" s="936">
        <v>195257</v>
      </c>
      <c r="I22" s="949">
        <v>194652</v>
      </c>
      <c r="J22" s="953">
        <v>198161</v>
      </c>
      <c r="K22" s="949">
        <v>229684</v>
      </c>
      <c r="L22" s="953">
        <v>230451</v>
      </c>
      <c r="M22" s="949">
        <v>270817</v>
      </c>
      <c r="N22" s="953">
        <v>300680</v>
      </c>
      <c r="O22" s="953">
        <v>322071</v>
      </c>
      <c r="P22" s="953">
        <v>338066</v>
      </c>
      <c r="Q22" s="953">
        <v>361157</v>
      </c>
      <c r="R22" s="953">
        <v>390212</v>
      </c>
      <c r="S22" s="954">
        <v>411341</v>
      </c>
      <c r="T22" s="955">
        <v>424585</v>
      </c>
      <c r="U22" s="949">
        <v>441170</v>
      </c>
      <c r="V22" s="950">
        <v>453368</v>
      </c>
      <c r="W22" s="950">
        <v>469910</v>
      </c>
      <c r="X22" s="1135">
        <f t="shared" si="0"/>
        <v>16542</v>
      </c>
    </row>
    <row r="23" spans="1:24">
      <c r="A23" s="951">
        <v>18</v>
      </c>
      <c r="B23" s="952" t="s">
        <v>639</v>
      </c>
      <c r="C23" s="936">
        <v>124910</v>
      </c>
      <c r="D23" s="937">
        <v>125800</v>
      </c>
      <c r="E23" s="936">
        <v>128309</v>
      </c>
      <c r="F23" s="937">
        <v>133533</v>
      </c>
      <c r="G23" s="936">
        <v>134186</v>
      </c>
      <c r="H23" s="936">
        <v>154605</v>
      </c>
      <c r="I23" s="949">
        <v>154424</v>
      </c>
      <c r="J23" s="953">
        <v>156827</v>
      </c>
      <c r="K23" s="949">
        <v>177431</v>
      </c>
      <c r="L23" s="953">
        <v>173502</v>
      </c>
      <c r="M23" s="949">
        <v>192906</v>
      </c>
      <c r="N23" s="953">
        <v>204456</v>
      </c>
      <c r="O23" s="953">
        <v>212744</v>
      </c>
      <c r="P23" s="953">
        <v>224295</v>
      </c>
      <c r="Q23" s="953">
        <v>234192</v>
      </c>
      <c r="R23" s="953">
        <v>246911</v>
      </c>
      <c r="S23" s="954">
        <v>259612</v>
      </c>
      <c r="T23" s="955">
        <v>269577</v>
      </c>
      <c r="U23" s="949">
        <v>275599</v>
      </c>
      <c r="V23" s="950">
        <v>279687</v>
      </c>
      <c r="W23" s="950">
        <v>291662</v>
      </c>
      <c r="X23" s="1135">
        <f t="shared" si="0"/>
        <v>11975</v>
      </c>
    </row>
    <row r="24" spans="1:24">
      <c r="A24" s="951">
        <v>19</v>
      </c>
      <c r="B24" s="952" t="s">
        <v>640</v>
      </c>
      <c r="C24" s="936">
        <v>114686</v>
      </c>
      <c r="D24" s="937">
        <v>118360</v>
      </c>
      <c r="E24" s="936">
        <v>122022</v>
      </c>
      <c r="F24" s="937">
        <v>124095</v>
      </c>
      <c r="G24" s="936">
        <v>124555</v>
      </c>
      <c r="H24" s="936">
        <v>155194</v>
      </c>
      <c r="I24" s="949">
        <v>152965</v>
      </c>
      <c r="J24" s="953">
        <v>155561</v>
      </c>
      <c r="K24" s="949">
        <v>173389</v>
      </c>
      <c r="L24" s="953">
        <v>175811</v>
      </c>
      <c r="M24" s="949">
        <v>197541</v>
      </c>
      <c r="N24" s="953">
        <v>213895</v>
      </c>
      <c r="O24" s="953">
        <v>227928</v>
      </c>
      <c r="P24" s="953">
        <v>244804</v>
      </c>
      <c r="Q24" s="953">
        <v>263553</v>
      </c>
      <c r="R24" s="953">
        <v>292336</v>
      </c>
      <c r="S24" s="954">
        <v>308724</v>
      </c>
      <c r="T24" s="955">
        <v>321261</v>
      </c>
      <c r="U24" s="949">
        <v>327721</v>
      </c>
      <c r="V24" s="950">
        <v>330976</v>
      </c>
      <c r="W24" s="950">
        <v>338853</v>
      </c>
      <c r="X24" s="1135">
        <f t="shared" si="0"/>
        <v>7877</v>
      </c>
    </row>
    <row r="25" spans="1:24">
      <c r="A25" s="943">
        <v>20</v>
      </c>
      <c r="B25" s="944" t="s">
        <v>671</v>
      </c>
      <c r="C25" s="936">
        <v>303228</v>
      </c>
      <c r="D25" s="937">
        <v>315227</v>
      </c>
      <c r="E25" s="936">
        <v>327864</v>
      </c>
      <c r="F25" s="937">
        <v>332730</v>
      </c>
      <c r="G25" s="936">
        <v>329844</v>
      </c>
      <c r="H25" s="936">
        <v>398074</v>
      </c>
      <c r="I25" s="945">
        <v>400359</v>
      </c>
      <c r="J25" s="946">
        <v>407770</v>
      </c>
      <c r="K25" s="949">
        <v>457739</v>
      </c>
      <c r="L25" s="953">
        <v>463680</v>
      </c>
      <c r="M25" s="949">
        <v>523893</v>
      </c>
      <c r="N25" s="953">
        <v>557675</v>
      </c>
      <c r="O25" s="953">
        <v>591022</v>
      </c>
      <c r="P25" s="953">
        <v>621880</v>
      </c>
      <c r="Q25" s="953">
        <v>657286</v>
      </c>
      <c r="R25" s="953">
        <v>713414</v>
      </c>
      <c r="S25" s="954">
        <v>758164</v>
      </c>
      <c r="T25" s="955">
        <v>780245</v>
      </c>
      <c r="U25" s="949">
        <v>794461</v>
      </c>
      <c r="V25" s="950">
        <v>807108</v>
      </c>
      <c r="W25" s="950">
        <v>832097</v>
      </c>
      <c r="X25" s="1135">
        <f t="shared" si="0"/>
        <v>24989</v>
      </c>
    </row>
    <row r="26" spans="1:24">
      <c r="A26" s="943">
        <v>21</v>
      </c>
      <c r="B26" s="944" t="s">
        <v>672</v>
      </c>
      <c r="C26" s="936">
        <v>218943</v>
      </c>
      <c r="D26" s="937">
        <v>228982</v>
      </c>
      <c r="E26" s="936">
        <v>235122</v>
      </c>
      <c r="F26" s="937">
        <v>244557</v>
      </c>
      <c r="G26" s="936">
        <v>248815</v>
      </c>
      <c r="H26" s="936">
        <v>297940</v>
      </c>
      <c r="I26" s="945">
        <v>300502</v>
      </c>
      <c r="J26" s="946">
        <v>314923</v>
      </c>
      <c r="K26" s="949">
        <v>395755</v>
      </c>
      <c r="L26" s="953">
        <v>390610</v>
      </c>
      <c r="M26" s="949">
        <v>476660</v>
      </c>
      <c r="N26" s="953">
        <v>509185</v>
      </c>
      <c r="O26" s="953">
        <v>539740</v>
      </c>
      <c r="P26" s="953">
        <v>567946</v>
      </c>
      <c r="Q26" s="953">
        <v>602906</v>
      </c>
      <c r="R26" s="953">
        <v>645341</v>
      </c>
      <c r="S26" s="954">
        <v>680317</v>
      </c>
      <c r="T26" s="955">
        <v>713452</v>
      </c>
      <c r="U26" s="949">
        <v>737151</v>
      </c>
      <c r="V26" s="950">
        <v>753212</v>
      </c>
      <c r="W26" s="950">
        <v>780730</v>
      </c>
      <c r="X26" s="1135">
        <f t="shared" si="0"/>
        <v>27518</v>
      </c>
    </row>
    <row r="27" spans="1:24">
      <c r="A27" s="943">
        <v>22</v>
      </c>
      <c r="B27" s="944" t="s">
        <v>641</v>
      </c>
      <c r="C27" s="936">
        <v>287086</v>
      </c>
      <c r="D27" s="937">
        <v>309783</v>
      </c>
      <c r="E27" s="936">
        <v>327908</v>
      </c>
      <c r="F27" s="937">
        <v>348139</v>
      </c>
      <c r="G27" s="936">
        <v>360404</v>
      </c>
      <c r="H27" s="936">
        <v>437277</v>
      </c>
      <c r="I27" s="945">
        <v>451954</v>
      </c>
      <c r="J27" s="946">
        <v>490068</v>
      </c>
      <c r="K27" s="949">
        <v>619289</v>
      </c>
      <c r="L27" s="953">
        <v>653960</v>
      </c>
      <c r="M27" s="949">
        <v>822567</v>
      </c>
      <c r="N27" s="953">
        <v>913806</v>
      </c>
      <c r="O27" s="953">
        <v>969904</v>
      </c>
      <c r="P27" s="953">
        <v>1033037</v>
      </c>
      <c r="Q27" s="953">
        <v>1117693</v>
      </c>
      <c r="R27" s="953">
        <v>1204189</v>
      </c>
      <c r="S27" s="954">
        <v>1280984</v>
      </c>
      <c r="T27" s="955">
        <v>1353578</v>
      </c>
      <c r="U27" s="949">
        <v>1399140</v>
      </c>
      <c r="V27" s="950">
        <v>1429600</v>
      </c>
      <c r="W27" s="950">
        <v>1483472</v>
      </c>
      <c r="X27" s="1135">
        <f t="shared" si="0"/>
        <v>53872</v>
      </c>
    </row>
    <row r="28" spans="1:24">
      <c r="A28" s="943">
        <v>23</v>
      </c>
      <c r="B28" s="944" t="s">
        <v>642</v>
      </c>
      <c r="C28" s="936">
        <v>429030</v>
      </c>
      <c r="D28" s="937">
        <v>477752</v>
      </c>
      <c r="E28" s="936">
        <v>521151</v>
      </c>
      <c r="F28" s="937">
        <v>569723</v>
      </c>
      <c r="G28" s="936">
        <v>627106</v>
      </c>
      <c r="H28" s="936">
        <v>649184</v>
      </c>
      <c r="I28" s="945">
        <v>680837</v>
      </c>
      <c r="J28" s="946">
        <v>748928</v>
      </c>
      <c r="K28" s="949">
        <v>1113989</v>
      </c>
      <c r="L28" s="953">
        <v>1126554</v>
      </c>
      <c r="M28" s="949">
        <v>1616370</v>
      </c>
      <c r="N28" s="953">
        <v>1778388</v>
      </c>
      <c r="O28" s="953">
        <v>1878100</v>
      </c>
      <c r="P28" s="953">
        <v>1985108</v>
      </c>
      <c r="Q28" s="953">
        <v>2174110</v>
      </c>
      <c r="R28" s="953">
        <v>2358519</v>
      </c>
      <c r="S28" s="954">
        <v>2548219</v>
      </c>
      <c r="T28" s="955">
        <v>2758637</v>
      </c>
      <c r="U28" s="949">
        <v>2933802</v>
      </c>
      <c r="V28" s="950">
        <v>3063833</v>
      </c>
      <c r="W28" s="950">
        <v>3238301</v>
      </c>
      <c r="X28" s="1135">
        <f t="shared" si="0"/>
        <v>174468</v>
      </c>
    </row>
    <row r="29" spans="1:24">
      <c r="A29" s="943">
        <v>24</v>
      </c>
      <c r="B29" s="944" t="s">
        <v>643</v>
      </c>
      <c r="C29" s="936">
        <v>222045</v>
      </c>
      <c r="D29" s="937">
        <v>228250</v>
      </c>
      <c r="E29" s="936">
        <v>235695</v>
      </c>
      <c r="F29" s="937">
        <v>239812</v>
      </c>
      <c r="G29" s="936">
        <v>242566</v>
      </c>
      <c r="H29" s="936">
        <v>295210</v>
      </c>
      <c r="I29" s="945">
        <v>296031</v>
      </c>
      <c r="J29" s="946">
        <v>305379</v>
      </c>
      <c r="K29" s="949">
        <v>357802</v>
      </c>
      <c r="L29" s="953">
        <v>357520</v>
      </c>
      <c r="M29" s="949">
        <v>421682</v>
      </c>
      <c r="N29" s="953">
        <v>455336</v>
      </c>
      <c r="O29" s="953">
        <v>477992</v>
      </c>
      <c r="P29" s="953">
        <v>508085</v>
      </c>
      <c r="Q29" s="953">
        <v>546117</v>
      </c>
      <c r="R29" s="953">
        <v>596909</v>
      </c>
      <c r="S29" s="954">
        <v>636682</v>
      </c>
      <c r="T29" s="955">
        <v>675459</v>
      </c>
      <c r="U29" s="949">
        <v>704607</v>
      </c>
      <c r="V29" s="950">
        <v>720292</v>
      </c>
      <c r="W29" s="950">
        <v>742598</v>
      </c>
      <c r="X29" s="1135">
        <f t="shared" si="0"/>
        <v>22306</v>
      </c>
    </row>
    <row r="30" spans="1:24">
      <c r="A30" s="943">
        <v>25</v>
      </c>
      <c r="B30" s="944" t="s">
        <v>644</v>
      </c>
      <c r="C30" s="936">
        <v>143426</v>
      </c>
      <c r="D30" s="937">
        <v>144662</v>
      </c>
      <c r="E30" s="936">
        <v>147962</v>
      </c>
      <c r="F30" s="937">
        <v>151137</v>
      </c>
      <c r="G30" s="936">
        <v>149135</v>
      </c>
      <c r="H30" s="936">
        <v>182734</v>
      </c>
      <c r="I30" s="945">
        <v>178689</v>
      </c>
      <c r="J30" s="946">
        <v>177482</v>
      </c>
      <c r="K30" s="949">
        <v>202081</v>
      </c>
      <c r="L30" s="953">
        <v>195831</v>
      </c>
      <c r="M30" s="949">
        <v>237686</v>
      </c>
      <c r="N30" s="953">
        <v>267970</v>
      </c>
      <c r="O30" s="953">
        <v>294534</v>
      </c>
      <c r="P30" s="953">
        <v>320354</v>
      </c>
      <c r="Q30" s="953">
        <v>352364</v>
      </c>
      <c r="R30" s="953">
        <v>394848</v>
      </c>
      <c r="S30" s="954">
        <v>440294</v>
      </c>
      <c r="T30" s="955">
        <v>479217</v>
      </c>
      <c r="U30" s="949">
        <v>517748</v>
      </c>
      <c r="V30" s="950">
        <v>537550</v>
      </c>
      <c r="W30" s="950">
        <v>571374</v>
      </c>
      <c r="X30" s="1135">
        <f t="shared" si="0"/>
        <v>33824</v>
      </c>
    </row>
    <row r="31" spans="1:24">
      <c r="A31" s="943">
        <v>26</v>
      </c>
      <c r="B31" s="944" t="s">
        <v>645</v>
      </c>
      <c r="C31" s="936">
        <v>276931</v>
      </c>
      <c r="D31" s="937">
        <v>304097</v>
      </c>
      <c r="E31" s="936">
        <v>328207</v>
      </c>
      <c r="F31" s="937">
        <v>353587</v>
      </c>
      <c r="G31" s="936">
        <v>368087</v>
      </c>
      <c r="H31" s="936">
        <v>403218</v>
      </c>
      <c r="I31" s="945">
        <v>412957</v>
      </c>
      <c r="J31" s="946">
        <v>426024</v>
      </c>
      <c r="K31" s="949">
        <v>503812</v>
      </c>
      <c r="L31" s="953">
        <v>540023</v>
      </c>
      <c r="M31" s="949">
        <v>683856</v>
      </c>
      <c r="N31" s="953">
        <v>775088</v>
      </c>
      <c r="O31" s="953">
        <v>828369</v>
      </c>
      <c r="P31" s="953">
        <v>860309</v>
      </c>
      <c r="Q31" s="953">
        <v>902420</v>
      </c>
      <c r="R31" s="953">
        <v>966598</v>
      </c>
      <c r="S31" s="954">
        <v>1026724</v>
      </c>
      <c r="T31" s="955">
        <v>1079041</v>
      </c>
      <c r="U31" s="949">
        <v>1122057</v>
      </c>
      <c r="V31" s="950">
        <v>1152902</v>
      </c>
      <c r="W31" s="950">
        <v>1190527</v>
      </c>
      <c r="X31" s="1135">
        <f t="shared" si="0"/>
        <v>37625</v>
      </c>
    </row>
    <row r="32" spans="1:24">
      <c r="A32" s="943">
        <v>27</v>
      </c>
      <c r="B32" s="944" t="s">
        <v>646</v>
      </c>
      <c r="C32" s="936">
        <v>567104</v>
      </c>
      <c r="D32" s="937">
        <v>683638</v>
      </c>
      <c r="E32" s="936">
        <v>770834</v>
      </c>
      <c r="F32" s="937">
        <v>898059</v>
      </c>
      <c r="G32" s="936">
        <v>1046435</v>
      </c>
      <c r="H32" s="936">
        <v>809696</v>
      </c>
      <c r="I32" s="945">
        <v>881536</v>
      </c>
      <c r="J32" s="946">
        <v>1023248</v>
      </c>
      <c r="K32" s="949">
        <v>1514679</v>
      </c>
      <c r="L32" s="953">
        <v>1757650</v>
      </c>
      <c r="M32" s="949">
        <v>2470977</v>
      </c>
      <c r="N32" s="953">
        <v>2697983</v>
      </c>
      <c r="O32" s="953">
        <v>2774652</v>
      </c>
      <c r="P32" s="953">
        <v>2904717</v>
      </c>
      <c r="Q32" s="953">
        <v>3091912</v>
      </c>
      <c r="R32" s="953">
        <v>3300335</v>
      </c>
      <c r="S32" s="954">
        <v>3485910</v>
      </c>
      <c r="T32" s="955">
        <v>3654293</v>
      </c>
      <c r="U32" s="949">
        <v>3832386</v>
      </c>
      <c r="V32" s="950">
        <v>3923887</v>
      </c>
      <c r="W32" s="950">
        <v>4135879</v>
      </c>
      <c r="X32" s="1135">
        <f t="shared" si="0"/>
        <v>211992</v>
      </c>
    </row>
    <row r="33" spans="1:24" s="963" customFormat="1" ht="12" customHeight="1">
      <c r="A33" s="2256">
        <v>28</v>
      </c>
      <c r="B33" s="2257" t="s">
        <v>506</v>
      </c>
      <c r="C33" s="936">
        <v>492529</v>
      </c>
      <c r="D33" s="937">
        <v>531072</v>
      </c>
      <c r="E33" s="936">
        <v>562592</v>
      </c>
      <c r="F33" s="937">
        <v>611066</v>
      </c>
      <c r="G33" s="936">
        <v>681219</v>
      </c>
      <c r="H33" s="936">
        <v>673990</v>
      </c>
      <c r="I33" s="1026">
        <v>713901</v>
      </c>
      <c r="J33" s="1346">
        <v>785747</v>
      </c>
      <c r="K33" s="1026">
        <v>1006489</v>
      </c>
      <c r="L33" s="1346">
        <v>1090934</v>
      </c>
      <c r="M33" s="1026">
        <v>1404431</v>
      </c>
      <c r="N33" s="1346">
        <v>1532780</v>
      </c>
      <c r="O33" s="1346">
        <v>1592224</v>
      </c>
      <c r="P33" s="1346">
        <v>1666482</v>
      </c>
      <c r="Q33" s="1346">
        <v>1791672</v>
      </c>
      <c r="R33" s="1346">
        <v>1871922</v>
      </c>
      <c r="S33" s="2259">
        <v>2040709</v>
      </c>
      <c r="T33" s="2262">
        <v>2146488</v>
      </c>
      <c r="U33" s="1026">
        <v>2255318</v>
      </c>
      <c r="V33" s="2266">
        <v>2315200</v>
      </c>
      <c r="W33" s="2266">
        <v>2402484</v>
      </c>
      <c r="X33" s="1135">
        <f t="shared" si="0"/>
        <v>87284</v>
      </c>
    </row>
    <row r="34" spans="1:24">
      <c r="A34" s="943">
        <v>29</v>
      </c>
      <c r="B34" s="944" t="s">
        <v>647</v>
      </c>
      <c r="C34" s="936">
        <v>113178</v>
      </c>
      <c r="D34" s="937">
        <v>116623</v>
      </c>
      <c r="E34" s="936">
        <v>120297</v>
      </c>
      <c r="F34" s="937">
        <v>123886</v>
      </c>
      <c r="G34" s="936">
        <v>124775</v>
      </c>
      <c r="H34" s="936">
        <v>162760</v>
      </c>
      <c r="I34" s="945">
        <v>157102</v>
      </c>
      <c r="J34" s="946">
        <v>158643</v>
      </c>
      <c r="K34" s="949">
        <v>184542</v>
      </c>
      <c r="L34" s="953">
        <v>191911</v>
      </c>
      <c r="M34" s="949">
        <v>248678</v>
      </c>
      <c r="N34" s="953">
        <v>297569</v>
      </c>
      <c r="O34" s="953">
        <v>340335</v>
      </c>
      <c r="P34" s="953">
        <v>375311</v>
      </c>
      <c r="Q34" s="953">
        <v>413323</v>
      </c>
      <c r="R34" s="953">
        <v>456849</v>
      </c>
      <c r="S34" s="954">
        <v>486896</v>
      </c>
      <c r="T34" s="955">
        <v>503068</v>
      </c>
      <c r="U34" s="949">
        <v>523523</v>
      </c>
      <c r="V34" s="950">
        <v>530221</v>
      </c>
      <c r="W34" s="950">
        <v>544981</v>
      </c>
      <c r="X34" s="1135">
        <f t="shared" si="0"/>
        <v>14760</v>
      </c>
    </row>
    <row r="35" spans="1:24">
      <c r="A35" s="943">
        <v>30</v>
      </c>
      <c r="B35" s="944" t="s">
        <v>648</v>
      </c>
      <c r="C35" s="936">
        <v>161742</v>
      </c>
      <c r="D35" s="937">
        <v>169276</v>
      </c>
      <c r="E35" s="936">
        <v>177455</v>
      </c>
      <c r="F35" s="937">
        <v>184753</v>
      </c>
      <c r="G35" s="936">
        <v>186142</v>
      </c>
      <c r="H35" s="936">
        <v>216413</v>
      </c>
      <c r="I35" s="945">
        <v>215568</v>
      </c>
      <c r="J35" s="946">
        <v>223526</v>
      </c>
      <c r="K35" s="949">
        <v>247507</v>
      </c>
      <c r="L35" s="953">
        <v>261074</v>
      </c>
      <c r="M35" s="949">
        <v>300991</v>
      </c>
      <c r="N35" s="953">
        <v>317171</v>
      </c>
      <c r="O35" s="953">
        <v>327434</v>
      </c>
      <c r="P35" s="953">
        <v>333839</v>
      </c>
      <c r="Q35" s="953">
        <v>345446</v>
      </c>
      <c r="R35" s="953">
        <v>366141</v>
      </c>
      <c r="S35" s="954">
        <v>380698</v>
      </c>
      <c r="T35" s="955">
        <v>384880</v>
      </c>
      <c r="U35" s="949">
        <v>393553</v>
      </c>
      <c r="V35" s="950">
        <v>392332</v>
      </c>
      <c r="W35" s="950">
        <v>394483</v>
      </c>
      <c r="X35" s="1135">
        <f t="shared" si="0"/>
        <v>2151</v>
      </c>
    </row>
    <row r="36" spans="1:24">
      <c r="A36" s="951">
        <v>31</v>
      </c>
      <c r="B36" s="952" t="s">
        <v>649</v>
      </c>
      <c r="C36" s="936">
        <v>91499</v>
      </c>
      <c r="D36" s="937">
        <v>93125</v>
      </c>
      <c r="E36" s="936">
        <v>94729</v>
      </c>
      <c r="F36" s="937">
        <v>95080</v>
      </c>
      <c r="G36" s="936">
        <v>93781</v>
      </c>
      <c r="H36" s="936">
        <v>115069</v>
      </c>
      <c r="I36" s="949">
        <v>116530</v>
      </c>
      <c r="J36" s="953">
        <v>120879</v>
      </c>
      <c r="K36" s="949">
        <v>130137</v>
      </c>
      <c r="L36" s="953">
        <v>134666</v>
      </c>
      <c r="M36" s="949">
        <v>148432</v>
      </c>
      <c r="N36" s="953">
        <v>159232</v>
      </c>
      <c r="O36" s="953">
        <v>168520</v>
      </c>
      <c r="P36" s="953">
        <v>173211</v>
      </c>
      <c r="Q36" s="953">
        <v>179829</v>
      </c>
      <c r="R36" s="953">
        <v>189405</v>
      </c>
      <c r="S36" s="954">
        <v>201067</v>
      </c>
      <c r="T36" s="955">
        <v>209541</v>
      </c>
      <c r="U36" s="949">
        <v>211964</v>
      </c>
      <c r="V36" s="950">
        <v>216894</v>
      </c>
      <c r="W36" s="950">
        <v>219742</v>
      </c>
      <c r="X36" s="1135">
        <f t="shared" si="0"/>
        <v>2848</v>
      </c>
    </row>
    <row r="37" spans="1:24">
      <c r="A37" s="951">
        <v>32</v>
      </c>
      <c r="B37" s="952" t="s">
        <v>650</v>
      </c>
      <c r="C37" s="936">
        <v>157652</v>
      </c>
      <c r="D37" s="937">
        <v>157266</v>
      </c>
      <c r="E37" s="936">
        <v>157572</v>
      </c>
      <c r="F37" s="937">
        <v>157635</v>
      </c>
      <c r="G37" s="936">
        <v>153937</v>
      </c>
      <c r="H37" s="936">
        <v>180918</v>
      </c>
      <c r="I37" s="949">
        <v>181928</v>
      </c>
      <c r="J37" s="953">
        <v>186422</v>
      </c>
      <c r="K37" s="949">
        <v>201128</v>
      </c>
      <c r="L37" s="953">
        <v>196820</v>
      </c>
      <c r="M37" s="949">
        <v>209979</v>
      </c>
      <c r="N37" s="953">
        <v>217596</v>
      </c>
      <c r="O37" s="953">
        <v>226552</v>
      </c>
      <c r="P37" s="953">
        <v>233161</v>
      </c>
      <c r="Q37" s="953">
        <v>236110</v>
      </c>
      <c r="R37" s="953">
        <v>246476</v>
      </c>
      <c r="S37" s="954">
        <v>257530</v>
      </c>
      <c r="T37" s="955">
        <v>260864</v>
      </c>
      <c r="U37" s="949">
        <v>262219</v>
      </c>
      <c r="V37" s="950">
        <v>265008</v>
      </c>
      <c r="W37" s="950">
        <v>269892</v>
      </c>
      <c r="X37" s="1135">
        <f t="shared" si="0"/>
        <v>4884</v>
      </c>
    </row>
    <row r="38" spans="1:24">
      <c r="A38" s="951">
        <v>33</v>
      </c>
      <c r="B38" s="952" t="s">
        <v>651</v>
      </c>
      <c r="C38" s="936">
        <v>266770</v>
      </c>
      <c r="D38" s="937">
        <v>269382</v>
      </c>
      <c r="E38" s="936">
        <v>274872</v>
      </c>
      <c r="F38" s="937">
        <v>281761</v>
      </c>
      <c r="G38" s="936">
        <v>280472</v>
      </c>
      <c r="H38" s="936">
        <v>340152</v>
      </c>
      <c r="I38" s="949">
        <v>342701</v>
      </c>
      <c r="J38" s="953">
        <v>352402</v>
      </c>
      <c r="K38" s="949">
        <v>403899</v>
      </c>
      <c r="L38" s="953">
        <v>402669</v>
      </c>
      <c r="M38" s="949">
        <v>494891</v>
      </c>
      <c r="N38" s="953">
        <v>539377</v>
      </c>
      <c r="O38" s="953">
        <v>561355</v>
      </c>
      <c r="P38" s="953">
        <v>583470</v>
      </c>
      <c r="Q38" s="953">
        <v>609712</v>
      </c>
      <c r="R38" s="953">
        <v>659078</v>
      </c>
      <c r="S38" s="954">
        <v>691620</v>
      </c>
      <c r="T38" s="955">
        <v>732346</v>
      </c>
      <c r="U38" s="949">
        <v>754511</v>
      </c>
      <c r="V38" s="950">
        <v>772977</v>
      </c>
      <c r="W38" s="950">
        <v>801409</v>
      </c>
      <c r="X38" s="1135">
        <f t="shared" si="0"/>
        <v>28432</v>
      </c>
    </row>
    <row r="39" spans="1:24">
      <c r="A39" s="951">
        <v>34</v>
      </c>
      <c r="B39" s="952" t="s">
        <v>652</v>
      </c>
      <c r="C39" s="936">
        <v>335938</v>
      </c>
      <c r="D39" s="937">
        <v>350155</v>
      </c>
      <c r="E39" s="936">
        <v>360898</v>
      </c>
      <c r="F39" s="937">
        <v>382243</v>
      </c>
      <c r="G39" s="936">
        <v>400174</v>
      </c>
      <c r="H39" s="936">
        <v>444375</v>
      </c>
      <c r="I39" s="949">
        <v>452824</v>
      </c>
      <c r="J39" s="953">
        <v>475145</v>
      </c>
      <c r="K39" s="949">
        <v>553741</v>
      </c>
      <c r="L39" s="953">
        <v>605588</v>
      </c>
      <c r="M39" s="949">
        <v>748029</v>
      </c>
      <c r="N39" s="953">
        <v>835207</v>
      </c>
      <c r="O39" s="953">
        <v>877120</v>
      </c>
      <c r="P39" s="953">
        <v>922244</v>
      </c>
      <c r="Q39" s="953">
        <v>981096</v>
      </c>
      <c r="R39" s="953">
        <v>1049588</v>
      </c>
      <c r="S39" s="954">
        <v>1099536</v>
      </c>
      <c r="T39" s="955">
        <v>1145551</v>
      </c>
      <c r="U39" s="949">
        <v>1184967</v>
      </c>
      <c r="V39" s="950">
        <v>1211425</v>
      </c>
      <c r="W39" s="950">
        <v>1243527</v>
      </c>
      <c r="X39" s="1135">
        <f t="shared" si="0"/>
        <v>32102</v>
      </c>
    </row>
    <row r="40" spans="1:24">
      <c r="A40" s="951">
        <v>35</v>
      </c>
      <c r="B40" s="952" t="s">
        <v>653</v>
      </c>
      <c r="C40" s="936">
        <v>232883</v>
      </c>
      <c r="D40" s="937">
        <v>241607</v>
      </c>
      <c r="E40" s="936">
        <v>249195</v>
      </c>
      <c r="F40" s="937">
        <v>259129</v>
      </c>
      <c r="G40" s="936">
        <v>277091</v>
      </c>
      <c r="H40" s="936">
        <v>325358</v>
      </c>
      <c r="I40" s="949">
        <v>331711</v>
      </c>
      <c r="J40" s="953">
        <v>346668</v>
      </c>
      <c r="K40" s="949">
        <v>390799</v>
      </c>
      <c r="L40" s="953">
        <v>394977</v>
      </c>
      <c r="M40" s="949">
        <v>440243</v>
      </c>
      <c r="N40" s="953">
        <v>474969</v>
      </c>
      <c r="O40" s="953">
        <v>498627</v>
      </c>
      <c r="P40" s="953">
        <v>518938</v>
      </c>
      <c r="Q40" s="953">
        <v>536936</v>
      </c>
      <c r="R40" s="953">
        <v>564210</v>
      </c>
      <c r="S40" s="954">
        <v>583725</v>
      </c>
      <c r="T40" s="955">
        <v>591460</v>
      </c>
      <c r="U40" s="949">
        <v>597432</v>
      </c>
      <c r="V40" s="950">
        <v>598834</v>
      </c>
      <c r="W40" s="950">
        <v>598824</v>
      </c>
      <c r="X40" s="1135">
        <f t="shared" si="0"/>
        <v>-10</v>
      </c>
    </row>
    <row r="41" spans="1:24">
      <c r="A41" s="951">
        <v>36</v>
      </c>
      <c r="B41" s="952" t="s">
        <v>654</v>
      </c>
      <c r="C41" s="936">
        <v>140697</v>
      </c>
      <c r="D41" s="937">
        <v>142683</v>
      </c>
      <c r="E41" s="936">
        <v>144529</v>
      </c>
      <c r="F41" s="937">
        <v>145835</v>
      </c>
      <c r="G41" s="936">
        <v>142851</v>
      </c>
      <c r="H41" s="936">
        <v>172716</v>
      </c>
      <c r="I41" s="949">
        <v>171415</v>
      </c>
      <c r="J41" s="953">
        <v>174250</v>
      </c>
      <c r="K41" s="949">
        <v>189582</v>
      </c>
      <c r="L41" s="953">
        <v>192114</v>
      </c>
      <c r="M41" s="949">
        <v>212318</v>
      </c>
      <c r="N41" s="953">
        <v>227914</v>
      </c>
      <c r="O41" s="953">
        <v>240321</v>
      </c>
      <c r="P41" s="953">
        <v>248498</v>
      </c>
      <c r="Q41" s="953">
        <v>259729</v>
      </c>
      <c r="R41" s="953">
        <v>274953</v>
      </c>
      <c r="S41" s="954">
        <v>288808</v>
      </c>
      <c r="T41" s="955">
        <v>298480</v>
      </c>
      <c r="U41" s="949">
        <v>302294</v>
      </c>
      <c r="V41" s="950">
        <v>305754</v>
      </c>
      <c r="W41" s="950">
        <v>308210</v>
      </c>
      <c r="X41" s="1135">
        <f t="shared" si="0"/>
        <v>2456</v>
      </c>
    </row>
    <row r="42" spans="1:24">
      <c r="A42" s="951">
        <v>37</v>
      </c>
      <c r="B42" s="952" t="s">
        <v>655</v>
      </c>
      <c r="C42" s="936">
        <v>145252</v>
      </c>
      <c r="D42" s="937">
        <v>146958</v>
      </c>
      <c r="E42" s="936">
        <v>150144</v>
      </c>
      <c r="F42" s="937">
        <v>152187</v>
      </c>
      <c r="G42" s="936">
        <v>148965</v>
      </c>
      <c r="H42" s="936">
        <v>192216</v>
      </c>
      <c r="I42" s="949">
        <v>191305</v>
      </c>
      <c r="J42" s="953">
        <v>195136</v>
      </c>
      <c r="K42" s="949">
        <v>211532</v>
      </c>
      <c r="L42" s="953">
        <v>220808</v>
      </c>
      <c r="M42" s="949">
        <v>250039</v>
      </c>
      <c r="N42" s="953">
        <v>276741</v>
      </c>
      <c r="O42" s="953">
        <v>293979</v>
      </c>
      <c r="P42" s="953">
        <v>306996</v>
      </c>
      <c r="Q42" s="953">
        <v>322797</v>
      </c>
      <c r="R42" s="953">
        <v>346147</v>
      </c>
      <c r="S42" s="954">
        <v>364972</v>
      </c>
      <c r="T42" s="955">
        <v>377691</v>
      </c>
      <c r="U42" s="949">
        <v>390474</v>
      </c>
      <c r="V42" s="950">
        <v>398551</v>
      </c>
      <c r="W42" s="950">
        <v>406985</v>
      </c>
      <c r="X42" s="1135">
        <f t="shared" si="0"/>
        <v>8434</v>
      </c>
    </row>
    <row r="43" spans="1:24">
      <c r="A43" s="951">
        <v>38</v>
      </c>
      <c r="B43" s="952" t="s">
        <v>656</v>
      </c>
      <c r="C43" s="936">
        <v>228445</v>
      </c>
      <c r="D43" s="937">
        <v>234678</v>
      </c>
      <c r="E43" s="936">
        <v>239491</v>
      </c>
      <c r="F43" s="937">
        <v>243083</v>
      </c>
      <c r="G43" s="936">
        <v>243244</v>
      </c>
      <c r="H43" s="936">
        <v>301700</v>
      </c>
      <c r="I43" s="949">
        <v>306181</v>
      </c>
      <c r="J43" s="953">
        <v>317899</v>
      </c>
      <c r="K43" s="949">
        <v>356390</v>
      </c>
      <c r="L43" s="953">
        <v>364888</v>
      </c>
      <c r="M43" s="949">
        <v>408758</v>
      </c>
      <c r="N43" s="953">
        <v>444933</v>
      </c>
      <c r="O43" s="953">
        <v>470653</v>
      </c>
      <c r="P43" s="953">
        <v>492583</v>
      </c>
      <c r="Q43" s="953">
        <v>512771</v>
      </c>
      <c r="R43" s="953">
        <v>541701</v>
      </c>
      <c r="S43" s="954">
        <v>566146</v>
      </c>
      <c r="T43" s="955">
        <v>582803</v>
      </c>
      <c r="U43" s="949">
        <v>590888</v>
      </c>
      <c r="V43" s="950">
        <v>591972</v>
      </c>
      <c r="W43" s="950">
        <v>601402</v>
      </c>
      <c r="X43" s="1135">
        <f t="shared" si="0"/>
        <v>9430</v>
      </c>
    </row>
    <row r="44" spans="1:24">
      <c r="A44" s="951">
        <v>39</v>
      </c>
      <c r="B44" s="952" t="s">
        <v>657</v>
      </c>
      <c r="C44" s="936">
        <v>145023</v>
      </c>
      <c r="D44" s="937">
        <v>147924</v>
      </c>
      <c r="E44" s="936">
        <v>153953</v>
      </c>
      <c r="F44" s="937">
        <v>156373</v>
      </c>
      <c r="G44" s="936">
        <v>155567</v>
      </c>
      <c r="H44" s="936">
        <v>183464</v>
      </c>
      <c r="I44" s="949">
        <v>189505</v>
      </c>
      <c r="J44" s="953">
        <v>197560</v>
      </c>
      <c r="K44" s="949">
        <v>216669</v>
      </c>
      <c r="L44" s="953">
        <v>223051</v>
      </c>
      <c r="M44" s="949">
        <v>242871</v>
      </c>
      <c r="N44" s="953">
        <v>260780</v>
      </c>
      <c r="O44" s="953">
        <v>275713</v>
      </c>
      <c r="P44" s="953">
        <v>283424</v>
      </c>
      <c r="Q44" s="953">
        <v>291804</v>
      </c>
      <c r="R44" s="953">
        <v>304237</v>
      </c>
      <c r="S44" s="954">
        <v>321140</v>
      </c>
      <c r="T44" s="955">
        <v>324439</v>
      </c>
      <c r="U44" s="949">
        <v>321909</v>
      </c>
      <c r="V44" s="950">
        <v>319011</v>
      </c>
      <c r="W44" s="950">
        <v>315272</v>
      </c>
      <c r="X44" s="1135">
        <f t="shared" si="0"/>
        <v>-3739</v>
      </c>
    </row>
    <row r="45" spans="1:24">
      <c r="A45" s="951">
        <v>40</v>
      </c>
      <c r="B45" s="952" t="s">
        <v>658</v>
      </c>
      <c r="C45" s="936">
        <v>439715</v>
      </c>
      <c r="D45" s="937">
        <v>461671</v>
      </c>
      <c r="E45" s="936">
        <v>496485</v>
      </c>
      <c r="F45" s="937">
        <v>533779</v>
      </c>
      <c r="G45" s="936">
        <v>596540</v>
      </c>
      <c r="H45" s="936">
        <v>650201</v>
      </c>
      <c r="I45" s="949">
        <v>715073</v>
      </c>
      <c r="J45" s="953">
        <v>778185</v>
      </c>
      <c r="K45" s="949">
        <v>934472</v>
      </c>
      <c r="L45" s="953">
        <v>976951</v>
      </c>
      <c r="M45" s="949">
        <v>1149022</v>
      </c>
      <c r="N45" s="953">
        <v>1303481</v>
      </c>
      <c r="O45" s="953">
        <v>1432382</v>
      </c>
      <c r="P45" s="953">
        <v>1522528</v>
      </c>
      <c r="Q45" s="953">
        <v>1639213</v>
      </c>
      <c r="R45" s="953">
        <v>1782911</v>
      </c>
      <c r="S45" s="954">
        <v>1917721</v>
      </c>
      <c r="T45" s="955">
        <v>2009911</v>
      </c>
      <c r="U45" s="949">
        <v>2110468</v>
      </c>
      <c r="V45" s="950">
        <v>2201037</v>
      </c>
      <c r="W45" s="950">
        <v>2323325</v>
      </c>
      <c r="X45" s="1135">
        <f t="shared" si="0"/>
        <v>122288</v>
      </c>
    </row>
    <row r="46" spans="1:24">
      <c r="A46" s="951">
        <v>41</v>
      </c>
      <c r="B46" s="952" t="s">
        <v>659</v>
      </c>
      <c r="C46" s="936">
        <v>128854</v>
      </c>
      <c r="D46" s="937">
        <v>129728</v>
      </c>
      <c r="E46" s="936">
        <v>128731</v>
      </c>
      <c r="F46" s="937">
        <v>127717</v>
      </c>
      <c r="G46" s="936">
        <v>129761</v>
      </c>
      <c r="H46" s="936">
        <v>174652</v>
      </c>
      <c r="I46" s="949">
        <v>176603</v>
      </c>
      <c r="J46" s="953">
        <v>181468</v>
      </c>
      <c r="K46" s="949">
        <v>194404</v>
      </c>
      <c r="L46" s="953">
        <v>191425</v>
      </c>
      <c r="M46" s="949">
        <v>205018</v>
      </c>
      <c r="N46" s="953">
        <v>217136</v>
      </c>
      <c r="O46" s="953">
        <v>233117</v>
      </c>
      <c r="P46" s="953">
        <v>242619</v>
      </c>
      <c r="Q46" s="953">
        <v>251225</v>
      </c>
      <c r="R46" s="953">
        <v>267862</v>
      </c>
      <c r="S46" s="954">
        <v>278306</v>
      </c>
      <c r="T46" s="955">
        <v>287431</v>
      </c>
      <c r="U46" s="949">
        <v>295038</v>
      </c>
      <c r="V46" s="950">
        <v>302109</v>
      </c>
      <c r="W46" s="950">
        <v>312680</v>
      </c>
      <c r="X46" s="1135">
        <f t="shared" si="0"/>
        <v>10571</v>
      </c>
    </row>
    <row r="47" spans="1:24">
      <c r="A47" s="951">
        <v>42</v>
      </c>
      <c r="B47" s="952" t="s">
        <v>660</v>
      </c>
      <c r="C47" s="936">
        <v>227700</v>
      </c>
      <c r="D47" s="937">
        <v>233093</v>
      </c>
      <c r="E47" s="936">
        <v>241457</v>
      </c>
      <c r="F47" s="937">
        <v>252998</v>
      </c>
      <c r="G47" s="936">
        <v>268750</v>
      </c>
      <c r="H47" s="936">
        <v>311457</v>
      </c>
      <c r="I47" s="949">
        <v>327419</v>
      </c>
      <c r="J47" s="953">
        <v>347589</v>
      </c>
      <c r="K47" s="949">
        <v>393675</v>
      </c>
      <c r="L47" s="953">
        <v>387838</v>
      </c>
      <c r="M47" s="949">
        <v>417787</v>
      </c>
      <c r="N47" s="953">
        <v>445388</v>
      </c>
      <c r="O47" s="953">
        <v>470927</v>
      </c>
      <c r="P47" s="953">
        <v>489492</v>
      </c>
      <c r="Q47" s="953">
        <v>503741</v>
      </c>
      <c r="R47" s="953">
        <v>529872</v>
      </c>
      <c r="S47" s="954">
        <v>544878</v>
      </c>
      <c r="T47" s="955">
        <v>553620</v>
      </c>
      <c r="U47" s="949">
        <v>558660</v>
      </c>
      <c r="V47" s="950">
        <v>560720</v>
      </c>
      <c r="W47" s="950">
        <v>558230</v>
      </c>
      <c r="X47" s="1135">
        <f t="shared" si="0"/>
        <v>-2490</v>
      </c>
    </row>
    <row r="48" spans="1:24">
      <c r="A48" s="951">
        <v>43</v>
      </c>
      <c r="B48" s="952" t="s">
        <v>661</v>
      </c>
      <c r="C48" s="936">
        <v>238696</v>
      </c>
      <c r="D48" s="937">
        <v>249642</v>
      </c>
      <c r="E48" s="936">
        <v>256258</v>
      </c>
      <c r="F48" s="937">
        <v>261520</v>
      </c>
      <c r="G48" s="936">
        <v>256229</v>
      </c>
      <c r="H48" s="936">
        <v>348273</v>
      </c>
      <c r="I48" s="949">
        <v>351093</v>
      </c>
      <c r="J48" s="953">
        <v>362477</v>
      </c>
      <c r="K48" s="949">
        <v>396297</v>
      </c>
      <c r="L48" s="953">
        <v>409603</v>
      </c>
      <c r="M48" s="949">
        <v>450870</v>
      </c>
      <c r="N48" s="953">
        <v>484846</v>
      </c>
      <c r="O48" s="953">
        <v>525564</v>
      </c>
      <c r="P48" s="953">
        <v>553963</v>
      </c>
      <c r="Q48" s="953">
        <v>578862</v>
      </c>
      <c r="R48" s="953">
        <v>618211</v>
      </c>
      <c r="S48" s="954">
        <v>647216</v>
      </c>
      <c r="T48" s="955">
        <v>667533</v>
      </c>
      <c r="U48" s="949">
        <v>688234</v>
      </c>
      <c r="V48" s="950">
        <v>704730</v>
      </c>
      <c r="W48" s="950">
        <v>719154</v>
      </c>
      <c r="X48" s="1135">
        <f t="shared" si="0"/>
        <v>14424</v>
      </c>
    </row>
    <row r="49" spans="1:24">
      <c r="A49" s="951">
        <v>44</v>
      </c>
      <c r="B49" s="952" t="s">
        <v>662</v>
      </c>
      <c r="C49" s="936">
        <v>176843</v>
      </c>
      <c r="D49" s="937">
        <v>186367</v>
      </c>
      <c r="E49" s="936">
        <v>190280</v>
      </c>
      <c r="F49" s="937">
        <v>195351</v>
      </c>
      <c r="G49" s="936">
        <v>193759</v>
      </c>
      <c r="H49" s="936">
        <v>248471</v>
      </c>
      <c r="I49" s="949">
        <v>246465</v>
      </c>
      <c r="J49" s="953">
        <v>253221</v>
      </c>
      <c r="K49" s="949">
        <v>275919</v>
      </c>
      <c r="L49" s="953">
        <v>285787</v>
      </c>
      <c r="M49" s="949">
        <v>321761</v>
      </c>
      <c r="N49" s="953">
        <v>355406</v>
      </c>
      <c r="O49" s="953">
        <v>379040</v>
      </c>
      <c r="P49" s="953">
        <v>395855</v>
      </c>
      <c r="Q49" s="953">
        <v>411634</v>
      </c>
      <c r="R49" s="953">
        <v>435040</v>
      </c>
      <c r="S49" s="954">
        <v>453814</v>
      </c>
      <c r="T49" s="955">
        <v>469270</v>
      </c>
      <c r="U49" s="949">
        <v>482051</v>
      </c>
      <c r="V49" s="950">
        <v>486535</v>
      </c>
      <c r="W49" s="950">
        <v>489249</v>
      </c>
      <c r="X49" s="1135">
        <f t="shared" si="0"/>
        <v>2714</v>
      </c>
    </row>
    <row r="50" spans="1:24">
      <c r="A50" s="951">
        <v>45</v>
      </c>
      <c r="B50" s="952" t="s">
        <v>663</v>
      </c>
      <c r="C50" s="936">
        <v>132311</v>
      </c>
      <c r="D50" s="937">
        <v>138646</v>
      </c>
      <c r="E50" s="936">
        <v>148016</v>
      </c>
      <c r="F50" s="937">
        <v>158432</v>
      </c>
      <c r="G50" s="936">
        <v>159998</v>
      </c>
      <c r="H50" s="936">
        <v>203831</v>
      </c>
      <c r="I50" s="949">
        <v>212555</v>
      </c>
      <c r="J50" s="953">
        <v>226271</v>
      </c>
      <c r="K50" s="949">
        <v>263074</v>
      </c>
      <c r="L50" s="953">
        <v>266311</v>
      </c>
      <c r="M50" s="949">
        <v>299063</v>
      </c>
      <c r="N50" s="953">
        <v>327205</v>
      </c>
      <c r="O50" s="953">
        <v>359013</v>
      </c>
      <c r="P50" s="953">
        <v>376071</v>
      </c>
      <c r="Q50" s="953">
        <v>392653</v>
      </c>
      <c r="R50" s="953">
        <v>421222</v>
      </c>
      <c r="S50" s="954">
        <v>439012</v>
      </c>
      <c r="T50" s="955">
        <v>451208</v>
      </c>
      <c r="U50" s="949">
        <v>460505</v>
      </c>
      <c r="V50" s="950">
        <v>462858</v>
      </c>
      <c r="W50" s="950">
        <v>470055</v>
      </c>
      <c r="X50" s="1135">
        <f t="shared" si="0"/>
        <v>7197</v>
      </c>
    </row>
    <row r="51" spans="1:24">
      <c r="A51" s="951">
        <v>46</v>
      </c>
      <c r="B51" s="952" t="s">
        <v>664</v>
      </c>
      <c r="C51" s="936">
        <v>299424</v>
      </c>
      <c r="D51" s="937">
        <v>313547</v>
      </c>
      <c r="E51" s="936">
        <v>322074</v>
      </c>
      <c r="F51" s="937">
        <v>332623</v>
      </c>
      <c r="G51" s="936">
        <v>327684</v>
      </c>
      <c r="H51" s="936">
        <v>362387</v>
      </c>
      <c r="I51" s="949">
        <v>377620</v>
      </c>
      <c r="J51" s="953">
        <v>443176</v>
      </c>
      <c r="K51" s="949">
        <v>478564</v>
      </c>
      <c r="L51" s="953">
        <v>489492</v>
      </c>
      <c r="M51" s="949">
        <v>522539</v>
      </c>
      <c r="N51" s="953">
        <v>559772</v>
      </c>
      <c r="O51" s="953">
        <v>607452</v>
      </c>
      <c r="P51" s="953">
        <v>640954</v>
      </c>
      <c r="Q51" s="953">
        <v>659880</v>
      </c>
      <c r="R51" s="953">
        <v>688646</v>
      </c>
      <c r="S51" s="954">
        <v>716610</v>
      </c>
      <c r="T51" s="955">
        <v>725045</v>
      </c>
      <c r="U51" s="949">
        <v>729386</v>
      </c>
      <c r="V51" s="950">
        <v>724690</v>
      </c>
      <c r="W51" s="950">
        <v>728179</v>
      </c>
      <c r="X51" s="1135">
        <f t="shared" si="0"/>
        <v>3489</v>
      </c>
    </row>
    <row r="52" spans="1:24">
      <c r="A52" s="964">
        <v>47</v>
      </c>
      <c r="B52" s="965" t="s">
        <v>665</v>
      </c>
      <c r="C52" s="966">
        <v>119763</v>
      </c>
      <c r="D52" s="967">
        <v>120430</v>
      </c>
      <c r="E52" s="966">
        <v>123255</v>
      </c>
      <c r="F52" s="967" t="s">
        <v>666</v>
      </c>
      <c r="G52" s="966">
        <v>123351</v>
      </c>
      <c r="H52" s="966" t="s">
        <v>67</v>
      </c>
      <c r="I52" s="968" t="s">
        <v>67</v>
      </c>
      <c r="J52" s="969" t="s">
        <v>67</v>
      </c>
      <c r="K52" s="968">
        <v>200672</v>
      </c>
      <c r="L52" s="969" t="s">
        <v>67</v>
      </c>
      <c r="M52" s="968">
        <v>224862</v>
      </c>
      <c r="N52" s="969">
        <v>262846</v>
      </c>
      <c r="O52" s="969">
        <v>299015</v>
      </c>
      <c r="P52" s="969">
        <v>334778</v>
      </c>
      <c r="Q52" s="969">
        <v>368295</v>
      </c>
      <c r="R52" s="969">
        <v>404253</v>
      </c>
      <c r="S52" s="970">
        <v>446286</v>
      </c>
      <c r="T52" s="971">
        <v>488368</v>
      </c>
      <c r="U52" s="968">
        <v>520191</v>
      </c>
      <c r="V52" s="972">
        <v>560424</v>
      </c>
      <c r="W52" s="972">
        <v>614708</v>
      </c>
      <c r="X52" s="1135">
        <f t="shared" si="0"/>
        <v>54284</v>
      </c>
    </row>
    <row r="53" spans="1:24">
      <c r="A53" s="920" t="s">
        <v>674</v>
      </c>
    </row>
    <row r="54" spans="1:24">
      <c r="C54" s="1025">
        <f>SUM(C6:C52)-C5</f>
        <v>0</v>
      </c>
      <c r="D54" s="1025">
        <f t="shared" ref="D54:W54" si="1">SUM(D6:D52)-D5</f>
        <v>0</v>
      </c>
      <c r="E54" s="1025">
        <f t="shared" si="1"/>
        <v>0</v>
      </c>
      <c r="F54" s="1025">
        <f t="shared" si="1"/>
        <v>0</v>
      </c>
      <c r="G54" s="1025">
        <f t="shared" si="1"/>
        <v>0</v>
      </c>
      <c r="H54" s="1025">
        <f t="shared" si="1"/>
        <v>0</v>
      </c>
      <c r="I54" s="1025">
        <f t="shared" si="1"/>
        <v>0</v>
      </c>
      <c r="J54" s="1025">
        <f t="shared" si="1"/>
        <v>0</v>
      </c>
      <c r="K54" s="1025">
        <f t="shared" si="1"/>
        <v>-16</v>
      </c>
      <c r="L54" s="1025">
        <f t="shared" si="1"/>
        <v>0</v>
      </c>
      <c r="M54" s="1025">
        <f t="shared" si="1"/>
        <v>0</v>
      </c>
      <c r="N54" s="1025">
        <f t="shared" si="1"/>
        <v>0</v>
      </c>
      <c r="O54" s="1025">
        <f t="shared" si="1"/>
        <v>0</v>
      </c>
      <c r="P54" s="1025">
        <f t="shared" si="1"/>
        <v>0</v>
      </c>
      <c r="Q54" s="1025">
        <f t="shared" si="1"/>
        <v>0</v>
      </c>
      <c r="R54" s="1025">
        <f t="shared" si="1"/>
        <v>0</v>
      </c>
      <c r="S54" s="1025">
        <f t="shared" si="1"/>
        <v>0</v>
      </c>
      <c r="T54" s="1025">
        <f t="shared" si="1"/>
        <v>0</v>
      </c>
      <c r="U54" s="1025">
        <f t="shared" si="1"/>
        <v>0</v>
      </c>
      <c r="V54" s="1025">
        <f t="shared" si="1"/>
        <v>0</v>
      </c>
      <c r="W54" s="1025">
        <f t="shared" si="1"/>
        <v>0</v>
      </c>
    </row>
  </sheetData>
  <mergeCells count="1">
    <mergeCell ref="A2:B4"/>
  </mergeCells>
  <phoneticPr fontId="2"/>
  <pageMargins left="0.7" right="0.7" top="0.75" bottom="0.75"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C24BA-BC81-4EDA-B834-405B75B1E85E}">
  <sheetPr>
    <tabColor theme="9" tint="0.79998168889431442"/>
  </sheetPr>
  <dimension ref="A1:X54"/>
  <sheetViews>
    <sheetView workbookViewId="0">
      <pane xSplit="2" ySplit="4" topLeftCell="L5" activePane="bottomRight" state="frozen"/>
      <selection pane="topRight" activeCell="C1" sqref="C1"/>
      <selection pane="bottomLeft" activeCell="A5" sqref="A5"/>
      <selection pane="bottomRight" activeCell="T15" sqref="T15"/>
    </sheetView>
  </sheetViews>
  <sheetFormatPr defaultRowHeight="13.5"/>
  <cols>
    <col min="1" max="1" width="4.375" customWidth="1"/>
    <col min="2" max="2" width="10.25" customWidth="1"/>
    <col min="3" max="22" width="9.375" customWidth="1"/>
    <col min="23" max="23" width="9.125" style="920" customWidth="1"/>
    <col min="24" max="24" width="9" style="920" customWidth="1"/>
  </cols>
  <sheetData>
    <row r="1" spans="1:24" s="920" customFormat="1" ht="12">
      <c r="A1" s="919" t="s">
        <v>675</v>
      </c>
      <c r="K1" s="920" t="s">
        <v>599</v>
      </c>
      <c r="M1" s="920" t="s">
        <v>599</v>
      </c>
      <c r="N1" s="920" t="s">
        <v>599</v>
      </c>
      <c r="O1" s="920" t="s">
        <v>599</v>
      </c>
      <c r="P1" s="920" t="s">
        <v>599</v>
      </c>
      <c r="Q1" s="920" t="s">
        <v>599</v>
      </c>
      <c r="R1" s="920" t="s">
        <v>599</v>
      </c>
      <c r="S1" s="920" t="s">
        <v>599</v>
      </c>
      <c r="T1" s="920" t="s">
        <v>599</v>
      </c>
      <c r="U1" s="920" t="s">
        <v>599</v>
      </c>
      <c r="V1" s="920" t="s">
        <v>599</v>
      </c>
    </row>
    <row r="2" spans="1:24" s="925" customFormat="1" ht="12">
      <c r="A2" s="3065" t="s">
        <v>668</v>
      </c>
      <c r="B2" s="3066"/>
      <c r="C2" s="921" t="s">
        <v>669</v>
      </c>
      <c r="D2" s="922" t="s">
        <v>669</v>
      </c>
      <c r="E2" s="921" t="s">
        <v>669</v>
      </c>
      <c r="F2" s="922" t="s">
        <v>669</v>
      </c>
      <c r="G2" s="921" t="s">
        <v>669</v>
      </c>
      <c r="H2" s="921" t="s">
        <v>669</v>
      </c>
      <c r="I2" s="923" t="s">
        <v>669</v>
      </c>
      <c r="J2" s="924" t="s">
        <v>669</v>
      </c>
      <c r="K2" s="922" t="s">
        <v>669</v>
      </c>
      <c r="L2" s="924" t="s">
        <v>669</v>
      </c>
      <c r="M2" s="922" t="s">
        <v>669</v>
      </c>
      <c r="N2" s="921" t="s">
        <v>669</v>
      </c>
      <c r="O2" s="921" t="s">
        <v>669</v>
      </c>
      <c r="P2" s="921" t="s">
        <v>669</v>
      </c>
      <c r="Q2" s="921" t="s">
        <v>669</v>
      </c>
      <c r="R2" s="921" t="s">
        <v>669</v>
      </c>
      <c r="S2" s="921" t="s">
        <v>669</v>
      </c>
      <c r="T2" s="921" t="s">
        <v>669</v>
      </c>
      <c r="U2" s="921" t="s">
        <v>669</v>
      </c>
      <c r="V2" s="921" t="s">
        <v>669</v>
      </c>
      <c r="W2" s="921" t="s">
        <v>669</v>
      </c>
    </row>
    <row r="3" spans="1:24" s="925" customFormat="1" ht="12">
      <c r="A3" s="3067"/>
      <c r="B3" s="3068"/>
      <c r="C3" s="926">
        <v>1920</v>
      </c>
      <c r="D3" s="927">
        <v>1925</v>
      </c>
      <c r="E3" s="926">
        <v>1930</v>
      </c>
      <c r="F3" s="927">
        <v>1935</v>
      </c>
      <c r="G3" s="926">
        <v>1940</v>
      </c>
      <c r="H3" s="926">
        <v>1947</v>
      </c>
      <c r="I3" s="925">
        <v>1950</v>
      </c>
      <c r="J3" s="928">
        <v>1955</v>
      </c>
      <c r="K3" s="927">
        <v>1960</v>
      </c>
      <c r="L3" s="928">
        <v>1965</v>
      </c>
      <c r="M3" s="927">
        <v>1970</v>
      </c>
      <c r="N3" s="926">
        <v>1975</v>
      </c>
      <c r="O3" s="926">
        <v>1980</v>
      </c>
      <c r="P3" s="926">
        <v>1985</v>
      </c>
      <c r="Q3" s="926">
        <v>1990</v>
      </c>
      <c r="R3" s="926">
        <v>1995</v>
      </c>
      <c r="S3" s="926">
        <v>2000</v>
      </c>
      <c r="T3" s="926">
        <v>2005</v>
      </c>
      <c r="U3" s="926">
        <v>2010</v>
      </c>
      <c r="V3" s="926">
        <v>2015</v>
      </c>
      <c r="W3" s="926">
        <v>2020</v>
      </c>
      <c r="X3" s="925" t="s">
        <v>710</v>
      </c>
    </row>
    <row r="4" spans="1:24" s="925" customFormat="1" ht="12">
      <c r="A4" s="3069"/>
      <c r="B4" s="3070"/>
      <c r="C4" s="929">
        <v>7580</v>
      </c>
      <c r="D4" s="930">
        <v>9406</v>
      </c>
      <c r="E4" s="929">
        <v>11232</v>
      </c>
      <c r="F4" s="930">
        <v>13058</v>
      </c>
      <c r="G4" s="929">
        <v>14885</v>
      </c>
      <c r="H4" s="929">
        <v>17441</v>
      </c>
      <c r="I4" s="931">
        <v>18537</v>
      </c>
      <c r="J4" s="932">
        <v>20363</v>
      </c>
      <c r="K4" s="930">
        <v>22190</v>
      </c>
      <c r="L4" s="932">
        <v>24016</v>
      </c>
      <c r="M4" s="931">
        <v>25842</v>
      </c>
      <c r="N4" s="932">
        <v>27668</v>
      </c>
      <c r="O4" s="932">
        <v>29495</v>
      </c>
      <c r="P4" s="932">
        <v>31321</v>
      </c>
      <c r="Q4" s="932">
        <v>33147</v>
      </c>
      <c r="R4" s="932">
        <v>34973</v>
      </c>
      <c r="S4" s="932">
        <v>36800</v>
      </c>
      <c r="T4" s="932">
        <v>38626</v>
      </c>
      <c r="U4" s="1281">
        <v>40452</v>
      </c>
      <c r="V4" s="1281">
        <v>42278</v>
      </c>
      <c r="W4" s="933">
        <v>44105</v>
      </c>
    </row>
    <row r="5" spans="1:24" s="920" customFormat="1" ht="12">
      <c r="A5" s="934"/>
      <c r="B5" s="935" t="s">
        <v>670</v>
      </c>
      <c r="C5" s="1282">
        <v>11122120</v>
      </c>
      <c r="D5" s="1283">
        <v>11902593</v>
      </c>
      <c r="E5" s="1282">
        <v>12600276</v>
      </c>
      <c r="F5" s="1283">
        <v>13383349</v>
      </c>
      <c r="G5" s="1282">
        <v>14213947</v>
      </c>
      <c r="H5" s="1282">
        <v>15785219</v>
      </c>
      <c r="I5" s="938">
        <v>16425390</v>
      </c>
      <c r="J5" s="939">
        <v>17383321</v>
      </c>
      <c r="K5" s="938">
        <v>22538645</v>
      </c>
      <c r="L5" s="939">
        <v>23085393</v>
      </c>
      <c r="M5" s="938">
        <v>30297014</v>
      </c>
      <c r="N5" s="939">
        <v>33595728</v>
      </c>
      <c r="O5" s="939">
        <v>35823609</v>
      </c>
      <c r="P5" s="939">
        <v>37979984</v>
      </c>
      <c r="Q5" s="939">
        <v>40670475</v>
      </c>
      <c r="R5" s="939">
        <v>43899923</v>
      </c>
      <c r="S5" s="940">
        <v>46782383</v>
      </c>
      <c r="T5" s="940">
        <v>49062530</v>
      </c>
      <c r="U5" s="940">
        <v>51842307</v>
      </c>
      <c r="V5" s="1284">
        <v>53331797</v>
      </c>
      <c r="W5" s="1284">
        <v>55704949</v>
      </c>
      <c r="X5" s="1135">
        <f>W5-V5</f>
        <v>2373152</v>
      </c>
    </row>
    <row r="6" spans="1:24" s="920" customFormat="1" ht="12">
      <c r="A6" s="943">
        <v>1</v>
      </c>
      <c r="B6" s="944" t="s">
        <v>622</v>
      </c>
      <c r="C6" s="1282">
        <v>443000</v>
      </c>
      <c r="D6" s="1283">
        <v>461506</v>
      </c>
      <c r="E6" s="1282">
        <v>501758</v>
      </c>
      <c r="F6" s="1283">
        <v>536536</v>
      </c>
      <c r="G6" s="1282">
        <v>570636</v>
      </c>
      <c r="H6" s="1282">
        <v>715086</v>
      </c>
      <c r="I6" s="945">
        <v>788103</v>
      </c>
      <c r="J6" s="946">
        <v>868004</v>
      </c>
      <c r="K6" s="945">
        <v>1192714</v>
      </c>
      <c r="L6" s="946">
        <v>1195700</v>
      </c>
      <c r="M6" s="945">
        <v>1524354</v>
      </c>
      <c r="N6" s="946">
        <v>1669742</v>
      </c>
      <c r="O6" s="946">
        <v>1823789</v>
      </c>
      <c r="P6" s="946">
        <v>1915016</v>
      </c>
      <c r="Q6" s="946">
        <v>2015275</v>
      </c>
      <c r="R6" s="946">
        <v>2174122</v>
      </c>
      <c r="S6" s="947">
        <v>2277968</v>
      </c>
      <c r="T6" s="948">
        <v>2368892</v>
      </c>
      <c r="U6" s="953">
        <v>2418305</v>
      </c>
      <c r="V6" s="1285">
        <v>2438206</v>
      </c>
      <c r="W6" s="1285">
        <v>2469063</v>
      </c>
      <c r="X6" s="1135">
        <f t="shared" ref="X6:X52" si="0">W6-V6</f>
        <v>30857</v>
      </c>
    </row>
    <row r="7" spans="1:24" s="920" customFormat="1" ht="12">
      <c r="A7" s="951">
        <v>2</v>
      </c>
      <c r="B7" s="952" t="s">
        <v>623</v>
      </c>
      <c r="C7" s="1282">
        <v>126376</v>
      </c>
      <c r="D7" s="1283">
        <v>137156</v>
      </c>
      <c r="E7" s="1282">
        <v>146815</v>
      </c>
      <c r="F7" s="1283">
        <v>160137</v>
      </c>
      <c r="G7" s="1282">
        <v>167375</v>
      </c>
      <c r="H7" s="1282">
        <v>204638</v>
      </c>
      <c r="I7" s="949">
        <v>219412</v>
      </c>
      <c r="J7" s="953">
        <v>236579</v>
      </c>
      <c r="K7" s="949">
        <v>284542</v>
      </c>
      <c r="L7" s="953">
        <v>299326</v>
      </c>
      <c r="M7" s="949">
        <v>356365</v>
      </c>
      <c r="N7" s="953">
        <v>392844</v>
      </c>
      <c r="O7" s="953">
        <v>426840</v>
      </c>
      <c r="P7" s="953">
        <v>442096</v>
      </c>
      <c r="Q7" s="953">
        <v>453425</v>
      </c>
      <c r="R7" s="953">
        <v>480829</v>
      </c>
      <c r="S7" s="954">
        <v>504373</v>
      </c>
      <c r="T7" s="955">
        <v>509107</v>
      </c>
      <c r="U7" s="953">
        <v>511427</v>
      </c>
      <c r="V7" s="1285">
        <v>509241</v>
      </c>
      <c r="W7" s="1285">
        <v>509649</v>
      </c>
      <c r="X7" s="1135">
        <f t="shared" si="0"/>
        <v>408</v>
      </c>
    </row>
    <row r="8" spans="1:24" s="920" customFormat="1" ht="12">
      <c r="A8" s="951">
        <v>3</v>
      </c>
      <c r="B8" s="952" t="s">
        <v>624</v>
      </c>
      <c r="C8" s="1282">
        <v>143108</v>
      </c>
      <c r="D8" s="1283">
        <v>151621</v>
      </c>
      <c r="E8" s="1282">
        <v>161085</v>
      </c>
      <c r="F8" s="1283">
        <v>173009</v>
      </c>
      <c r="G8" s="1282">
        <v>182846</v>
      </c>
      <c r="H8" s="1282">
        <v>220047</v>
      </c>
      <c r="I8" s="949">
        <v>231106</v>
      </c>
      <c r="J8" s="953">
        <v>243473</v>
      </c>
      <c r="K8" s="949">
        <v>293701</v>
      </c>
      <c r="L8" s="953">
        <v>296468</v>
      </c>
      <c r="M8" s="949">
        <v>342889</v>
      </c>
      <c r="N8" s="953">
        <v>370582</v>
      </c>
      <c r="O8" s="953">
        <v>396176</v>
      </c>
      <c r="P8" s="953">
        <v>411675</v>
      </c>
      <c r="Q8" s="953">
        <v>426288</v>
      </c>
      <c r="R8" s="953">
        <v>452461</v>
      </c>
      <c r="S8" s="954">
        <v>474660</v>
      </c>
      <c r="T8" s="955">
        <v>479302</v>
      </c>
      <c r="U8" s="953">
        <v>482845</v>
      </c>
      <c r="V8" s="1285">
        <v>489383</v>
      </c>
      <c r="W8" s="1285">
        <v>490828</v>
      </c>
      <c r="X8" s="1135">
        <f t="shared" si="0"/>
        <v>1445</v>
      </c>
    </row>
    <row r="9" spans="1:24" s="920" customFormat="1" ht="12">
      <c r="A9" s="951">
        <v>4</v>
      </c>
      <c r="B9" s="952" t="s">
        <v>625</v>
      </c>
      <c r="C9" s="1282">
        <v>160008</v>
      </c>
      <c r="D9" s="1283">
        <v>173039</v>
      </c>
      <c r="E9" s="1282">
        <v>185630</v>
      </c>
      <c r="F9" s="1283">
        <v>197972</v>
      </c>
      <c r="G9" s="1282">
        <v>202402</v>
      </c>
      <c r="H9" s="1282">
        <v>264068</v>
      </c>
      <c r="I9" s="949">
        <v>277856</v>
      </c>
      <c r="J9" s="953">
        <v>293046</v>
      </c>
      <c r="K9" s="949">
        <v>353942</v>
      </c>
      <c r="L9" s="953">
        <v>371855</v>
      </c>
      <c r="M9" s="949">
        <v>468366</v>
      </c>
      <c r="N9" s="953">
        <v>542451</v>
      </c>
      <c r="O9" s="953">
        <v>597218</v>
      </c>
      <c r="P9" s="953">
        <v>639197</v>
      </c>
      <c r="Q9" s="953">
        <v>692436</v>
      </c>
      <c r="R9" s="953">
        <v>774830</v>
      </c>
      <c r="S9" s="954">
        <v>831669</v>
      </c>
      <c r="T9" s="955">
        <v>858628</v>
      </c>
      <c r="U9" s="953">
        <v>900352</v>
      </c>
      <c r="V9" s="1285">
        <v>942569</v>
      </c>
      <c r="W9" s="1285">
        <v>980549</v>
      </c>
      <c r="X9" s="1135">
        <f t="shared" si="0"/>
        <v>37980</v>
      </c>
    </row>
    <row r="10" spans="1:24" s="920" customFormat="1" ht="12.75">
      <c r="A10" s="951">
        <v>5</v>
      </c>
      <c r="B10" s="952" t="s">
        <v>626</v>
      </c>
      <c r="C10" s="1282">
        <v>151624</v>
      </c>
      <c r="D10" s="1283">
        <v>158932</v>
      </c>
      <c r="E10" s="1282">
        <v>166051</v>
      </c>
      <c r="F10" s="1283">
        <v>174026</v>
      </c>
      <c r="G10" s="1282">
        <v>176885</v>
      </c>
      <c r="H10" s="1282">
        <v>217217</v>
      </c>
      <c r="I10" s="949">
        <v>224147</v>
      </c>
      <c r="J10" s="953">
        <v>232225</v>
      </c>
      <c r="K10" s="949">
        <v>267250</v>
      </c>
      <c r="L10" s="956">
        <v>270543</v>
      </c>
      <c r="M10" s="949">
        <v>307141</v>
      </c>
      <c r="N10" s="953">
        <v>325476</v>
      </c>
      <c r="O10" s="953">
        <v>342546</v>
      </c>
      <c r="P10" s="953">
        <v>349876</v>
      </c>
      <c r="Q10" s="953">
        <v>357557</v>
      </c>
      <c r="R10" s="953">
        <v>373972</v>
      </c>
      <c r="S10" s="954">
        <v>388424</v>
      </c>
      <c r="T10" s="955">
        <v>391276</v>
      </c>
      <c r="U10" s="953">
        <v>389095</v>
      </c>
      <c r="V10" s="1285">
        <v>387392</v>
      </c>
      <c r="W10" s="1285">
        <v>383531</v>
      </c>
      <c r="X10" s="1135">
        <f t="shared" si="0"/>
        <v>-3861</v>
      </c>
    </row>
    <row r="11" spans="1:24" s="920" customFormat="1" ht="12">
      <c r="A11" s="951">
        <v>6</v>
      </c>
      <c r="B11" s="952" t="s">
        <v>627</v>
      </c>
      <c r="C11" s="1282">
        <v>159750</v>
      </c>
      <c r="D11" s="1283">
        <v>167721</v>
      </c>
      <c r="E11" s="1282">
        <v>175674</v>
      </c>
      <c r="F11" s="1283">
        <v>183246</v>
      </c>
      <c r="G11" s="1282">
        <v>184727</v>
      </c>
      <c r="H11" s="1282">
        <v>228944</v>
      </c>
      <c r="I11" s="949">
        <v>231812</v>
      </c>
      <c r="J11" s="953">
        <v>235342</v>
      </c>
      <c r="K11" s="949">
        <v>263888</v>
      </c>
      <c r="L11" s="953">
        <v>263186</v>
      </c>
      <c r="M11" s="949">
        <v>292754</v>
      </c>
      <c r="N11" s="953">
        <v>307547</v>
      </c>
      <c r="O11" s="953">
        <v>322691</v>
      </c>
      <c r="P11" s="953">
        <v>330211</v>
      </c>
      <c r="Q11" s="953">
        <v>340521</v>
      </c>
      <c r="R11" s="953">
        <v>359297</v>
      </c>
      <c r="S11" s="954">
        <v>376219</v>
      </c>
      <c r="T11" s="955">
        <v>385416</v>
      </c>
      <c r="U11" s="953">
        <v>387682</v>
      </c>
      <c r="V11" s="1285">
        <v>392288</v>
      </c>
      <c r="W11" s="1285">
        <v>396792</v>
      </c>
      <c r="X11" s="1135">
        <f t="shared" si="0"/>
        <v>4504</v>
      </c>
    </row>
    <row r="12" spans="1:24" s="920" customFormat="1" ht="12">
      <c r="A12" s="951">
        <v>7</v>
      </c>
      <c r="B12" s="952" t="s">
        <v>628</v>
      </c>
      <c r="C12" s="1282">
        <v>247316</v>
      </c>
      <c r="D12" s="1283">
        <v>254988</v>
      </c>
      <c r="E12" s="1282">
        <v>261966</v>
      </c>
      <c r="F12" s="1283">
        <v>270162</v>
      </c>
      <c r="G12" s="1282">
        <v>272864</v>
      </c>
      <c r="H12" s="1282">
        <v>353553</v>
      </c>
      <c r="I12" s="949">
        <v>356878</v>
      </c>
      <c r="J12" s="953">
        <v>362360</v>
      </c>
      <c r="K12" s="949">
        <v>415806</v>
      </c>
      <c r="L12" s="953">
        <v>411851</v>
      </c>
      <c r="M12" s="949">
        <v>476142</v>
      </c>
      <c r="N12" s="953">
        <v>514420</v>
      </c>
      <c r="O12" s="953">
        <v>548636</v>
      </c>
      <c r="P12" s="953">
        <v>573668</v>
      </c>
      <c r="Q12" s="953">
        <v>603712</v>
      </c>
      <c r="R12" s="953">
        <v>652011</v>
      </c>
      <c r="S12" s="954">
        <v>686225</v>
      </c>
      <c r="T12" s="955">
        <v>707223</v>
      </c>
      <c r="U12" s="953">
        <v>719441</v>
      </c>
      <c r="V12" s="1285">
        <v>730013</v>
      </c>
      <c r="W12" s="1285">
        <v>740089</v>
      </c>
      <c r="X12" s="1135">
        <f t="shared" si="0"/>
        <v>10076</v>
      </c>
    </row>
    <row r="13" spans="1:24" s="920" customFormat="1" ht="12">
      <c r="A13" s="943">
        <v>8</v>
      </c>
      <c r="B13" s="944" t="s">
        <v>629</v>
      </c>
      <c r="C13" s="1282">
        <v>269860</v>
      </c>
      <c r="D13" s="1283">
        <v>276120</v>
      </c>
      <c r="E13" s="1282">
        <v>279895</v>
      </c>
      <c r="F13" s="1283">
        <v>286471</v>
      </c>
      <c r="G13" s="1282">
        <v>295880</v>
      </c>
      <c r="H13" s="1282">
        <v>376758</v>
      </c>
      <c r="I13" s="945">
        <v>374557</v>
      </c>
      <c r="J13" s="946">
        <v>377417</v>
      </c>
      <c r="K13" s="949">
        <v>424232</v>
      </c>
      <c r="L13" s="953">
        <v>440261</v>
      </c>
      <c r="M13" s="949">
        <v>537276</v>
      </c>
      <c r="N13" s="953">
        <v>614623</v>
      </c>
      <c r="O13" s="953">
        <v>690887</v>
      </c>
      <c r="P13" s="953">
        <v>756629</v>
      </c>
      <c r="Q13" s="953">
        <v>829549</v>
      </c>
      <c r="R13" s="953">
        <v>920513</v>
      </c>
      <c r="S13" s="954">
        <v>983817</v>
      </c>
      <c r="T13" s="955">
        <v>1029481</v>
      </c>
      <c r="U13" s="953">
        <v>1086715</v>
      </c>
      <c r="V13" s="1285">
        <v>1122443</v>
      </c>
      <c r="W13" s="1285">
        <v>1181598</v>
      </c>
      <c r="X13" s="1135">
        <f t="shared" si="0"/>
        <v>59155</v>
      </c>
    </row>
    <row r="14" spans="1:24" s="920" customFormat="1" ht="12">
      <c r="A14" s="943">
        <v>9</v>
      </c>
      <c r="B14" s="944" t="s">
        <v>630</v>
      </c>
      <c r="C14" s="1282">
        <v>192573</v>
      </c>
      <c r="D14" s="1283">
        <v>199207</v>
      </c>
      <c r="E14" s="1282">
        <v>204251</v>
      </c>
      <c r="F14" s="1283">
        <v>211932</v>
      </c>
      <c r="G14" s="1282">
        <v>212762</v>
      </c>
      <c r="H14" s="1282">
        <v>281708</v>
      </c>
      <c r="I14" s="945">
        <v>278678</v>
      </c>
      <c r="J14" s="946">
        <v>279317</v>
      </c>
      <c r="K14" s="949">
        <v>314233</v>
      </c>
      <c r="L14" s="953">
        <v>325952</v>
      </c>
      <c r="M14" s="949">
        <v>398507</v>
      </c>
      <c r="N14" s="953">
        <v>451934</v>
      </c>
      <c r="O14" s="953">
        <v>488227</v>
      </c>
      <c r="P14" s="953">
        <v>520536</v>
      </c>
      <c r="Q14" s="953">
        <v>571473</v>
      </c>
      <c r="R14" s="953">
        <v>623194</v>
      </c>
      <c r="S14" s="954">
        <v>665934</v>
      </c>
      <c r="T14" s="955">
        <v>705206</v>
      </c>
      <c r="U14" s="953">
        <v>744193</v>
      </c>
      <c r="V14" s="1285">
        <v>761863</v>
      </c>
      <c r="W14" s="1285">
        <v>795449</v>
      </c>
      <c r="X14" s="1135">
        <f t="shared" si="0"/>
        <v>33586</v>
      </c>
    </row>
    <row r="15" spans="1:24" s="920" customFormat="1" ht="12">
      <c r="A15" s="943">
        <v>10</v>
      </c>
      <c r="B15" s="944" t="s">
        <v>631</v>
      </c>
      <c r="C15" s="1282">
        <v>194032</v>
      </c>
      <c r="D15" s="1283">
        <v>205762</v>
      </c>
      <c r="E15" s="1282">
        <v>215431</v>
      </c>
      <c r="F15" s="1283">
        <v>223665</v>
      </c>
      <c r="G15" s="1282">
        <v>232506</v>
      </c>
      <c r="H15" s="1282">
        <v>294595</v>
      </c>
      <c r="I15" s="945">
        <v>293428</v>
      </c>
      <c r="J15" s="946">
        <v>296811</v>
      </c>
      <c r="K15" s="949">
        <v>334096</v>
      </c>
      <c r="L15" s="953">
        <v>353113</v>
      </c>
      <c r="M15" s="949">
        <v>422843</v>
      </c>
      <c r="N15" s="953">
        <v>471851</v>
      </c>
      <c r="O15" s="953">
        <v>513224</v>
      </c>
      <c r="P15" s="953">
        <v>555087</v>
      </c>
      <c r="Q15" s="953">
        <v>600222</v>
      </c>
      <c r="R15" s="953">
        <v>649664</v>
      </c>
      <c r="S15" s="954">
        <v>690972</v>
      </c>
      <c r="T15" s="955">
        <v>724121</v>
      </c>
      <c r="U15" s="953">
        <v>754324</v>
      </c>
      <c r="V15" s="1285">
        <v>772014</v>
      </c>
      <c r="W15" s="1285">
        <v>803215</v>
      </c>
      <c r="X15" s="1135">
        <f t="shared" si="0"/>
        <v>31201</v>
      </c>
    </row>
    <row r="16" spans="1:24" s="920" customFormat="1" ht="12">
      <c r="A16" s="943">
        <v>11</v>
      </c>
      <c r="B16" s="944" t="s">
        <v>632</v>
      </c>
      <c r="C16" s="1282">
        <v>237109</v>
      </c>
      <c r="D16" s="1283">
        <v>252337</v>
      </c>
      <c r="E16" s="1282">
        <v>264452</v>
      </c>
      <c r="F16" s="1283">
        <v>276274</v>
      </c>
      <c r="G16" s="1282">
        <v>289022</v>
      </c>
      <c r="H16" s="1282">
        <v>397887</v>
      </c>
      <c r="I16" s="945">
        <v>396717</v>
      </c>
      <c r="J16" s="946">
        <v>416158</v>
      </c>
      <c r="K16" s="949">
        <v>524523</v>
      </c>
      <c r="L16" s="953">
        <v>680850</v>
      </c>
      <c r="M16" s="949">
        <v>1079654</v>
      </c>
      <c r="N16" s="953">
        <v>1385291</v>
      </c>
      <c r="O16" s="953">
        <v>1578048</v>
      </c>
      <c r="P16" s="953">
        <v>1745952</v>
      </c>
      <c r="Q16" s="953">
        <v>2027970</v>
      </c>
      <c r="R16" s="953">
        <v>2278736</v>
      </c>
      <c r="S16" s="954">
        <v>2470487</v>
      </c>
      <c r="T16" s="955">
        <v>2630623</v>
      </c>
      <c r="U16" s="953">
        <v>2837542</v>
      </c>
      <c r="V16" s="1285">
        <v>2967928</v>
      </c>
      <c r="W16" s="1285">
        <v>3157627</v>
      </c>
      <c r="X16" s="1135">
        <f t="shared" si="0"/>
        <v>189699</v>
      </c>
    </row>
    <row r="17" spans="1:24" s="920" customFormat="1" ht="12">
      <c r="A17" s="943">
        <v>12</v>
      </c>
      <c r="B17" s="944" t="s">
        <v>633</v>
      </c>
      <c r="C17" s="1282">
        <v>257587</v>
      </c>
      <c r="D17" s="1283">
        <v>269317</v>
      </c>
      <c r="E17" s="1282">
        <v>279746</v>
      </c>
      <c r="F17" s="1283">
        <v>292254</v>
      </c>
      <c r="G17" s="1282">
        <v>300716</v>
      </c>
      <c r="H17" s="1282">
        <v>404288</v>
      </c>
      <c r="I17" s="945">
        <v>405262</v>
      </c>
      <c r="J17" s="946">
        <v>414710</v>
      </c>
      <c r="K17" s="949">
        <v>505017</v>
      </c>
      <c r="L17" s="953">
        <v>621045</v>
      </c>
      <c r="M17" s="949">
        <v>958338</v>
      </c>
      <c r="N17" s="953">
        <v>1223104</v>
      </c>
      <c r="O17" s="953">
        <v>1412365</v>
      </c>
      <c r="P17" s="953">
        <v>1568063</v>
      </c>
      <c r="Q17" s="953">
        <v>1797429</v>
      </c>
      <c r="R17" s="953">
        <v>2008600</v>
      </c>
      <c r="S17" s="954">
        <v>2164117</v>
      </c>
      <c r="T17" s="955">
        <v>2304321</v>
      </c>
      <c r="U17" s="953">
        <v>2512441</v>
      </c>
      <c r="V17" s="1285">
        <v>2604839</v>
      </c>
      <c r="W17" s="1285">
        <v>2767661</v>
      </c>
      <c r="X17" s="1135">
        <f t="shared" si="0"/>
        <v>162822</v>
      </c>
    </row>
    <row r="18" spans="1:24" s="920" customFormat="1" ht="12">
      <c r="A18" s="943">
        <v>13</v>
      </c>
      <c r="B18" s="944" t="s">
        <v>634</v>
      </c>
      <c r="C18" s="1282">
        <v>765326</v>
      </c>
      <c r="D18" s="1283">
        <v>966985</v>
      </c>
      <c r="E18" s="1282">
        <v>1116527</v>
      </c>
      <c r="F18" s="1283">
        <v>1276213</v>
      </c>
      <c r="G18" s="1282">
        <v>1527157</v>
      </c>
      <c r="H18" s="1282">
        <v>1203999</v>
      </c>
      <c r="I18" s="945">
        <v>1408063</v>
      </c>
      <c r="J18" s="946">
        <v>1665499</v>
      </c>
      <c r="K18" s="949">
        <v>2773076</v>
      </c>
      <c r="L18" s="953">
        <v>2867970</v>
      </c>
      <c r="M18" s="949">
        <v>3947787</v>
      </c>
      <c r="N18" s="953">
        <v>4206920</v>
      </c>
      <c r="O18" s="953">
        <v>4285658</v>
      </c>
      <c r="P18" s="953">
        <v>4488493</v>
      </c>
      <c r="Q18" s="953">
        <v>4693621</v>
      </c>
      <c r="R18" s="953">
        <v>4952354</v>
      </c>
      <c r="S18" s="954">
        <v>5371057</v>
      </c>
      <c r="T18" s="955">
        <v>5747460</v>
      </c>
      <c r="U18" s="953">
        <v>6382049</v>
      </c>
      <c r="V18" s="1285">
        <v>6690934</v>
      </c>
      <c r="W18" s="1285">
        <v>7216650</v>
      </c>
      <c r="X18" s="1135">
        <f t="shared" si="0"/>
        <v>525716</v>
      </c>
    </row>
    <row r="19" spans="1:24" s="920" customFormat="1" ht="12">
      <c r="A19" s="943">
        <v>14</v>
      </c>
      <c r="B19" s="944" t="s">
        <v>635</v>
      </c>
      <c r="C19" s="1282">
        <v>258546</v>
      </c>
      <c r="D19" s="1283">
        <v>285500</v>
      </c>
      <c r="E19" s="1282">
        <v>320924</v>
      </c>
      <c r="F19" s="1283">
        <v>355530</v>
      </c>
      <c r="G19" s="1282">
        <v>427509</v>
      </c>
      <c r="H19" s="1282">
        <v>462802</v>
      </c>
      <c r="I19" s="945">
        <v>515457</v>
      </c>
      <c r="J19" s="946">
        <v>594707</v>
      </c>
      <c r="K19" s="949">
        <v>891577</v>
      </c>
      <c r="L19" s="953">
        <v>1092937</v>
      </c>
      <c r="M19" s="949">
        <v>1769773</v>
      </c>
      <c r="N19" s="953">
        <v>2070374</v>
      </c>
      <c r="O19" s="953">
        <v>2242599</v>
      </c>
      <c r="P19" s="953">
        <v>2478160</v>
      </c>
      <c r="Q19" s="953">
        <v>2817902</v>
      </c>
      <c r="R19" s="953">
        <v>3078608</v>
      </c>
      <c r="S19" s="954">
        <v>3318332</v>
      </c>
      <c r="T19" s="955">
        <v>3549710</v>
      </c>
      <c r="U19" s="953">
        <v>3830111</v>
      </c>
      <c r="V19" s="1285">
        <v>3965190</v>
      </c>
      <c r="W19" s="1285">
        <v>4210122</v>
      </c>
      <c r="X19" s="1135">
        <f t="shared" si="0"/>
        <v>244932</v>
      </c>
    </row>
    <row r="20" spans="1:24" s="920" customFormat="1" ht="12">
      <c r="A20" s="951">
        <v>15</v>
      </c>
      <c r="B20" s="952" t="s">
        <v>636</v>
      </c>
      <c r="C20" s="1282">
        <v>325756</v>
      </c>
      <c r="D20" s="1283">
        <v>335767</v>
      </c>
      <c r="E20" s="1282">
        <v>344364</v>
      </c>
      <c r="F20" s="1283">
        <v>353221</v>
      </c>
      <c r="G20" s="1282">
        <v>358323</v>
      </c>
      <c r="H20" s="1282">
        <v>429681</v>
      </c>
      <c r="I20" s="949">
        <v>434232</v>
      </c>
      <c r="J20" s="953">
        <v>438398</v>
      </c>
      <c r="K20" s="949">
        <v>505299</v>
      </c>
      <c r="L20" s="953">
        <v>502925</v>
      </c>
      <c r="M20" s="949">
        <v>582068</v>
      </c>
      <c r="N20" s="953">
        <v>622240</v>
      </c>
      <c r="O20" s="953">
        <v>654670</v>
      </c>
      <c r="P20" s="953">
        <v>678295</v>
      </c>
      <c r="Q20" s="953">
        <v>705002</v>
      </c>
      <c r="R20" s="953">
        <v>755510</v>
      </c>
      <c r="S20" s="954">
        <v>791880</v>
      </c>
      <c r="T20" s="955">
        <v>812726</v>
      </c>
      <c r="U20" s="953">
        <v>837387</v>
      </c>
      <c r="V20" s="1285">
        <v>846485</v>
      </c>
      <c r="W20" s="1285">
        <v>862796</v>
      </c>
      <c r="X20" s="1135">
        <f t="shared" si="0"/>
        <v>16311</v>
      </c>
    </row>
    <row r="21" spans="1:24" s="920" customFormat="1" ht="12">
      <c r="A21" s="951">
        <v>16</v>
      </c>
      <c r="B21" s="952" t="s">
        <v>637</v>
      </c>
      <c r="C21" s="1282">
        <v>140454</v>
      </c>
      <c r="D21" s="1283">
        <v>144793</v>
      </c>
      <c r="E21" s="1282">
        <v>149681</v>
      </c>
      <c r="F21" s="1283">
        <v>153620</v>
      </c>
      <c r="G21" s="1282">
        <v>158006</v>
      </c>
      <c r="H21" s="1282">
        <v>191016</v>
      </c>
      <c r="I21" s="949">
        <v>192122</v>
      </c>
      <c r="J21" s="953">
        <v>196150</v>
      </c>
      <c r="K21" s="949">
        <v>233524</v>
      </c>
      <c r="L21" s="953">
        <v>225675</v>
      </c>
      <c r="M21" s="949">
        <v>260268</v>
      </c>
      <c r="N21" s="953">
        <v>275918</v>
      </c>
      <c r="O21" s="953">
        <v>288795</v>
      </c>
      <c r="P21" s="953">
        <v>298586</v>
      </c>
      <c r="Q21" s="953">
        <v>312401</v>
      </c>
      <c r="R21" s="953">
        <v>336218</v>
      </c>
      <c r="S21" s="954">
        <v>356361</v>
      </c>
      <c r="T21" s="955">
        <v>370230</v>
      </c>
      <c r="U21" s="953">
        <v>382431</v>
      </c>
      <c r="V21" s="1285">
        <v>390313</v>
      </c>
      <c r="W21" s="1285">
        <v>403007</v>
      </c>
      <c r="X21" s="1135">
        <f t="shared" si="0"/>
        <v>12694</v>
      </c>
    </row>
    <row r="22" spans="1:24" s="920" customFormat="1" ht="12">
      <c r="A22" s="951">
        <v>17</v>
      </c>
      <c r="B22" s="952" t="s">
        <v>638</v>
      </c>
      <c r="C22" s="1282">
        <v>150518</v>
      </c>
      <c r="D22" s="1283">
        <v>152664</v>
      </c>
      <c r="E22" s="1282">
        <v>153831</v>
      </c>
      <c r="F22" s="1283">
        <v>156540</v>
      </c>
      <c r="G22" s="1282">
        <v>157672</v>
      </c>
      <c r="H22" s="1282">
        <v>194411</v>
      </c>
      <c r="I22" s="949">
        <v>193062</v>
      </c>
      <c r="J22" s="953">
        <v>191940</v>
      </c>
      <c r="K22" s="949">
        <v>229491</v>
      </c>
      <c r="L22" s="953">
        <v>219580</v>
      </c>
      <c r="M22" s="949">
        <v>270301</v>
      </c>
      <c r="N22" s="953">
        <v>299713</v>
      </c>
      <c r="O22" s="953">
        <v>320696</v>
      </c>
      <c r="P22" s="953">
        <v>337267</v>
      </c>
      <c r="Q22" s="953">
        <v>358678</v>
      </c>
      <c r="R22" s="953">
        <v>389435</v>
      </c>
      <c r="S22" s="954">
        <v>406618</v>
      </c>
      <c r="T22" s="955">
        <v>423157</v>
      </c>
      <c r="U22" s="953">
        <v>440247</v>
      </c>
      <c r="V22" s="1285">
        <v>452355</v>
      </c>
      <c r="W22" s="1285">
        <v>468835</v>
      </c>
      <c r="X22" s="1135">
        <f t="shared" si="0"/>
        <v>16480</v>
      </c>
    </row>
    <row r="23" spans="1:24" s="920" customFormat="1" ht="12">
      <c r="A23" s="951">
        <v>18</v>
      </c>
      <c r="B23" s="952" t="s">
        <v>639</v>
      </c>
      <c r="C23" s="1282">
        <v>124105</v>
      </c>
      <c r="D23" s="1283">
        <v>124999</v>
      </c>
      <c r="E23" s="1282">
        <v>127498</v>
      </c>
      <c r="F23" s="1283">
        <v>132368</v>
      </c>
      <c r="G23" s="1282">
        <v>133118</v>
      </c>
      <c r="H23" s="1282">
        <v>153801</v>
      </c>
      <c r="I23" s="949">
        <v>153285</v>
      </c>
      <c r="J23" s="953">
        <v>153312</v>
      </c>
      <c r="K23" s="949">
        <v>177289</v>
      </c>
      <c r="L23" s="953">
        <v>169494</v>
      </c>
      <c r="M23" s="949">
        <v>192534</v>
      </c>
      <c r="N23" s="953">
        <v>203863</v>
      </c>
      <c r="O23" s="953">
        <v>212017</v>
      </c>
      <c r="P23" s="953">
        <v>222975</v>
      </c>
      <c r="Q23" s="953">
        <v>232848</v>
      </c>
      <c r="R23" s="953">
        <v>246132</v>
      </c>
      <c r="S23" s="954">
        <v>258328</v>
      </c>
      <c r="T23" s="955">
        <v>267385</v>
      </c>
      <c r="U23" s="953">
        <v>274818</v>
      </c>
      <c r="V23" s="1285">
        <v>278990</v>
      </c>
      <c r="W23" s="1285">
        <v>290692</v>
      </c>
      <c r="X23" s="1135">
        <f t="shared" si="0"/>
        <v>11702</v>
      </c>
    </row>
    <row r="24" spans="1:24" s="920" customFormat="1" ht="12">
      <c r="A24" s="951">
        <v>19</v>
      </c>
      <c r="B24" s="952" t="s">
        <v>640</v>
      </c>
      <c r="C24" s="1282">
        <v>113770</v>
      </c>
      <c r="D24" s="1283">
        <v>117481</v>
      </c>
      <c r="E24" s="1282">
        <v>121107</v>
      </c>
      <c r="F24" s="1283">
        <v>123169</v>
      </c>
      <c r="G24" s="1282">
        <v>123412</v>
      </c>
      <c r="H24" s="1282">
        <v>154692</v>
      </c>
      <c r="I24" s="949">
        <v>152285</v>
      </c>
      <c r="J24" s="953">
        <v>152944</v>
      </c>
      <c r="K24" s="949">
        <v>173244</v>
      </c>
      <c r="L24" s="953">
        <v>171671</v>
      </c>
      <c r="M24" s="949">
        <v>197267</v>
      </c>
      <c r="N24" s="953">
        <v>213351</v>
      </c>
      <c r="O24" s="953">
        <v>226997</v>
      </c>
      <c r="P24" s="953">
        <v>244167</v>
      </c>
      <c r="Q24" s="953">
        <v>262195</v>
      </c>
      <c r="R24" s="953">
        <v>290339</v>
      </c>
      <c r="S24" s="954">
        <v>307916</v>
      </c>
      <c r="T24" s="955">
        <v>320170</v>
      </c>
      <c r="U24" s="953">
        <v>327075</v>
      </c>
      <c r="V24" s="1285">
        <v>330375</v>
      </c>
      <c r="W24" s="1285">
        <v>338057</v>
      </c>
      <c r="X24" s="1135">
        <f t="shared" si="0"/>
        <v>7682</v>
      </c>
    </row>
    <row r="25" spans="1:24" s="920" customFormat="1" ht="12">
      <c r="A25" s="943">
        <v>20</v>
      </c>
      <c r="B25" s="944" t="s">
        <v>671</v>
      </c>
      <c r="C25" s="1282">
        <v>299407</v>
      </c>
      <c r="D25" s="1283">
        <v>311439</v>
      </c>
      <c r="E25" s="1282">
        <v>324375</v>
      </c>
      <c r="F25" s="1283">
        <v>329117</v>
      </c>
      <c r="G25" s="1282">
        <v>326333</v>
      </c>
      <c r="H25" s="1282">
        <v>395767</v>
      </c>
      <c r="I25" s="945">
        <v>397407</v>
      </c>
      <c r="J25" s="946">
        <v>395747</v>
      </c>
      <c r="K25" s="949">
        <v>457374</v>
      </c>
      <c r="L25" s="953">
        <v>448207</v>
      </c>
      <c r="M25" s="949">
        <v>523078</v>
      </c>
      <c r="N25" s="953">
        <v>556344</v>
      </c>
      <c r="O25" s="953">
        <v>588554</v>
      </c>
      <c r="P25" s="953">
        <v>619239</v>
      </c>
      <c r="Q25" s="953">
        <v>655332</v>
      </c>
      <c r="R25" s="953">
        <v>710518</v>
      </c>
      <c r="S25" s="954">
        <v>755840</v>
      </c>
      <c r="T25" s="955">
        <v>777931</v>
      </c>
      <c r="U25" s="953">
        <v>792831</v>
      </c>
      <c r="V25" s="1285">
        <v>805279</v>
      </c>
      <c r="W25" s="1285">
        <v>829979</v>
      </c>
      <c r="X25" s="1135">
        <f t="shared" si="0"/>
        <v>24700</v>
      </c>
    </row>
    <row r="26" spans="1:24" s="920" customFormat="1" ht="12">
      <c r="A26" s="943">
        <v>21</v>
      </c>
      <c r="B26" s="944" t="s">
        <v>672</v>
      </c>
      <c r="C26" s="1282">
        <v>217069</v>
      </c>
      <c r="D26" s="1283">
        <v>226767</v>
      </c>
      <c r="E26" s="1282">
        <v>233275</v>
      </c>
      <c r="F26" s="1283">
        <v>242211</v>
      </c>
      <c r="G26" s="1282">
        <v>246715</v>
      </c>
      <c r="H26" s="1282">
        <v>296400</v>
      </c>
      <c r="I26" s="945">
        <v>298507</v>
      </c>
      <c r="J26" s="946">
        <v>307210</v>
      </c>
      <c r="K26" s="949">
        <v>395457</v>
      </c>
      <c r="L26" s="953">
        <v>378364</v>
      </c>
      <c r="M26" s="949">
        <v>475676</v>
      </c>
      <c r="N26" s="953">
        <v>507886</v>
      </c>
      <c r="O26" s="953">
        <v>538271</v>
      </c>
      <c r="P26" s="953">
        <v>566089</v>
      </c>
      <c r="Q26" s="953">
        <v>601015</v>
      </c>
      <c r="R26" s="953">
        <v>643531</v>
      </c>
      <c r="S26" s="954">
        <v>678036</v>
      </c>
      <c r="T26" s="955">
        <v>710166</v>
      </c>
      <c r="U26" s="953">
        <v>735702</v>
      </c>
      <c r="V26" s="1285">
        <v>751726</v>
      </c>
      <c r="W26" s="1285">
        <v>779029</v>
      </c>
      <c r="X26" s="1135">
        <f t="shared" si="0"/>
        <v>27303</v>
      </c>
    </row>
    <row r="27" spans="1:24" s="920" customFormat="1" ht="12">
      <c r="A27" s="943">
        <v>22</v>
      </c>
      <c r="B27" s="944" t="s">
        <v>641</v>
      </c>
      <c r="C27" s="1282">
        <v>284464</v>
      </c>
      <c r="D27" s="1283">
        <v>307117</v>
      </c>
      <c r="E27" s="1282">
        <v>325222</v>
      </c>
      <c r="F27" s="1283">
        <v>345084</v>
      </c>
      <c r="G27" s="1282">
        <v>357594</v>
      </c>
      <c r="H27" s="1282">
        <v>435186</v>
      </c>
      <c r="I27" s="945">
        <v>448085</v>
      </c>
      <c r="J27" s="946">
        <v>477729</v>
      </c>
      <c r="K27" s="949">
        <v>618715</v>
      </c>
      <c r="L27" s="953">
        <v>632168</v>
      </c>
      <c r="M27" s="949">
        <v>821443</v>
      </c>
      <c r="N27" s="953">
        <v>911993</v>
      </c>
      <c r="O27" s="953">
        <v>967399</v>
      </c>
      <c r="P27" s="953">
        <v>1030942</v>
      </c>
      <c r="Q27" s="953">
        <v>1115007</v>
      </c>
      <c r="R27" s="953">
        <v>1202533</v>
      </c>
      <c r="S27" s="954">
        <v>1278668</v>
      </c>
      <c r="T27" s="955">
        <v>1346952</v>
      </c>
      <c r="U27" s="953">
        <v>1397173</v>
      </c>
      <c r="V27" s="1285">
        <v>1427449</v>
      </c>
      <c r="W27" s="1285">
        <v>1480969</v>
      </c>
      <c r="X27" s="1135">
        <f t="shared" si="0"/>
        <v>53520</v>
      </c>
    </row>
    <row r="28" spans="1:24" s="920" customFormat="1" ht="12">
      <c r="A28" s="943">
        <v>23</v>
      </c>
      <c r="B28" s="944" t="s">
        <v>642</v>
      </c>
      <c r="C28" s="1282">
        <v>425756</v>
      </c>
      <c r="D28" s="1283">
        <v>473761</v>
      </c>
      <c r="E28" s="1282">
        <v>516520</v>
      </c>
      <c r="F28" s="1283">
        <v>564589</v>
      </c>
      <c r="G28" s="1282">
        <v>619837</v>
      </c>
      <c r="H28" s="1282">
        <v>646658</v>
      </c>
      <c r="I28" s="945">
        <v>674117</v>
      </c>
      <c r="J28" s="946">
        <v>728018</v>
      </c>
      <c r="K28" s="949">
        <v>1113154</v>
      </c>
      <c r="L28" s="953">
        <v>1078114</v>
      </c>
      <c r="M28" s="949">
        <v>1613475</v>
      </c>
      <c r="N28" s="953">
        <v>1774313</v>
      </c>
      <c r="O28" s="953">
        <v>1872311</v>
      </c>
      <c r="P28" s="953">
        <v>1979233</v>
      </c>
      <c r="Q28" s="953">
        <v>2160791</v>
      </c>
      <c r="R28" s="953">
        <v>2348211</v>
      </c>
      <c r="S28" s="954">
        <v>2522824</v>
      </c>
      <c r="T28" s="955">
        <v>2724476</v>
      </c>
      <c r="U28" s="953">
        <v>2929943</v>
      </c>
      <c r="V28" s="1285">
        <v>3059956</v>
      </c>
      <c r="W28" s="1285">
        <v>3233126</v>
      </c>
      <c r="X28" s="1135">
        <f t="shared" si="0"/>
        <v>173170</v>
      </c>
    </row>
    <row r="29" spans="1:24" s="920" customFormat="1" ht="12">
      <c r="A29" s="943">
        <v>24</v>
      </c>
      <c r="B29" s="944" t="s">
        <v>643</v>
      </c>
      <c r="C29" s="1282">
        <v>220302</v>
      </c>
      <c r="D29" s="1283">
        <v>226325</v>
      </c>
      <c r="E29" s="1282">
        <v>233687</v>
      </c>
      <c r="F29" s="1283">
        <v>237849</v>
      </c>
      <c r="G29" s="1282">
        <v>240801</v>
      </c>
      <c r="H29" s="1282">
        <v>294062</v>
      </c>
      <c r="I29" s="945">
        <v>294446</v>
      </c>
      <c r="J29" s="946">
        <v>299664</v>
      </c>
      <c r="K29" s="949">
        <v>357572</v>
      </c>
      <c r="L29" s="953">
        <v>350614</v>
      </c>
      <c r="M29" s="949">
        <v>420945</v>
      </c>
      <c r="N29" s="953">
        <v>454317</v>
      </c>
      <c r="O29" s="953">
        <v>476665</v>
      </c>
      <c r="P29" s="953">
        <v>507088</v>
      </c>
      <c r="Q29" s="953">
        <v>544844</v>
      </c>
      <c r="R29" s="953">
        <v>596099</v>
      </c>
      <c r="S29" s="954">
        <v>635382</v>
      </c>
      <c r="T29" s="955">
        <v>672552</v>
      </c>
      <c r="U29" s="953">
        <v>703237</v>
      </c>
      <c r="V29" s="1285">
        <v>718934</v>
      </c>
      <c r="W29" s="1285">
        <v>741183</v>
      </c>
      <c r="X29" s="1135">
        <f t="shared" si="0"/>
        <v>22249</v>
      </c>
    </row>
    <row r="30" spans="1:24" s="920" customFormat="1" ht="12">
      <c r="A30" s="943">
        <v>25</v>
      </c>
      <c r="B30" s="944" t="s">
        <v>644</v>
      </c>
      <c r="C30" s="1282">
        <v>142782</v>
      </c>
      <c r="D30" s="1283">
        <v>143864</v>
      </c>
      <c r="E30" s="1282">
        <v>147155</v>
      </c>
      <c r="F30" s="1283">
        <v>150040</v>
      </c>
      <c r="G30" s="1282">
        <v>148260</v>
      </c>
      <c r="H30" s="1282">
        <v>182017</v>
      </c>
      <c r="I30" s="945">
        <v>177796</v>
      </c>
      <c r="J30" s="946">
        <v>174140</v>
      </c>
      <c r="K30" s="949">
        <v>201933</v>
      </c>
      <c r="L30" s="953">
        <v>191650</v>
      </c>
      <c r="M30" s="949">
        <v>237120</v>
      </c>
      <c r="N30" s="953">
        <v>267123</v>
      </c>
      <c r="O30" s="953">
        <v>293600</v>
      </c>
      <c r="P30" s="953">
        <v>319515</v>
      </c>
      <c r="Q30" s="953">
        <v>350673</v>
      </c>
      <c r="R30" s="953">
        <v>394271</v>
      </c>
      <c r="S30" s="954">
        <v>439370</v>
      </c>
      <c r="T30" s="955">
        <v>477645</v>
      </c>
      <c r="U30" s="953">
        <v>517049</v>
      </c>
      <c r="V30" s="1285">
        <v>536706</v>
      </c>
      <c r="W30" s="1285">
        <v>570529</v>
      </c>
      <c r="X30" s="1135">
        <f t="shared" si="0"/>
        <v>33823</v>
      </c>
    </row>
    <row r="31" spans="1:24" s="920" customFormat="1" ht="12">
      <c r="A31" s="943">
        <v>26</v>
      </c>
      <c r="B31" s="944" t="s">
        <v>645</v>
      </c>
      <c r="C31" s="1282">
        <v>274354</v>
      </c>
      <c r="D31" s="1283">
        <v>301120</v>
      </c>
      <c r="E31" s="1282">
        <v>325226</v>
      </c>
      <c r="F31" s="1283">
        <v>350236</v>
      </c>
      <c r="G31" s="1282">
        <v>364918</v>
      </c>
      <c r="H31" s="1282">
        <v>401787</v>
      </c>
      <c r="I31" s="945">
        <v>407162</v>
      </c>
      <c r="J31" s="946">
        <v>405924</v>
      </c>
      <c r="K31" s="949">
        <v>503224</v>
      </c>
      <c r="L31" s="953">
        <v>498788</v>
      </c>
      <c r="M31" s="949">
        <v>682101</v>
      </c>
      <c r="N31" s="953">
        <v>772174</v>
      </c>
      <c r="O31" s="953">
        <v>825689</v>
      </c>
      <c r="P31" s="953">
        <v>857424</v>
      </c>
      <c r="Q31" s="953">
        <v>893733</v>
      </c>
      <c r="R31" s="953">
        <v>958252</v>
      </c>
      <c r="S31" s="954">
        <v>1015468</v>
      </c>
      <c r="T31" s="955">
        <v>1063907</v>
      </c>
      <c r="U31" s="953">
        <v>1120440</v>
      </c>
      <c r="V31" s="1285">
        <v>1151422</v>
      </c>
      <c r="W31" s="1285">
        <v>1188903</v>
      </c>
      <c r="X31" s="1135">
        <f t="shared" si="0"/>
        <v>37481</v>
      </c>
    </row>
    <row r="32" spans="1:24" s="920" customFormat="1" ht="12">
      <c r="A32" s="943">
        <v>27</v>
      </c>
      <c r="B32" s="944" t="s">
        <v>646</v>
      </c>
      <c r="C32" s="1282">
        <v>562096</v>
      </c>
      <c r="D32" s="1283">
        <v>679498</v>
      </c>
      <c r="E32" s="1282">
        <v>765259</v>
      </c>
      <c r="F32" s="1283">
        <v>889898</v>
      </c>
      <c r="G32" s="1282">
        <v>1035929</v>
      </c>
      <c r="H32" s="1282">
        <v>805288</v>
      </c>
      <c r="I32" s="945">
        <v>871284</v>
      </c>
      <c r="J32" s="946">
        <v>986198</v>
      </c>
      <c r="K32" s="949">
        <v>1512994</v>
      </c>
      <c r="L32" s="953">
        <v>1680758</v>
      </c>
      <c r="M32" s="949">
        <v>2457589</v>
      </c>
      <c r="N32" s="953">
        <v>2680020</v>
      </c>
      <c r="O32" s="953">
        <v>2753105</v>
      </c>
      <c r="P32" s="953">
        <v>2883169</v>
      </c>
      <c r="Q32" s="953">
        <v>3039638</v>
      </c>
      <c r="R32" s="953">
        <v>3270397</v>
      </c>
      <c r="S32" s="954">
        <v>3454840</v>
      </c>
      <c r="T32" s="955">
        <v>3590593</v>
      </c>
      <c r="U32" s="953">
        <v>3823279</v>
      </c>
      <c r="V32" s="1285">
        <v>3918441</v>
      </c>
      <c r="W32" s="1285">
        <v>4126995</v>
      </c>
      <c r="X32" s="1135">
        <f t="shared" si="0"/>
        <v>208554</v>
      </c>
    </row>
    <row r="33" spans="1:24" s="963" customFormat="1" ht="12" customHeight="1">
      <c r="A33" s="957">
        <v>28</v>
      </c>
      <c r="B33" s="958" t="s">
        <v>506</v>
      </c>
      <c r="C33" s="1286">
        <v>488467</v>
      </c>
      <c r="D33" s="1287">
        <v>527536</v>
      </c>
      <c r="E33" s="1286">
        <v>558023</v>
      </c>
      <c r="F33" s="1287">
        <v>606203</v>
      </c>
      <c r="G33" s="1286">
        <v>675478</v>
      </c>
      <c r="H33" s="1286">
        <v>670711</v>
      </c>
      <c r="I33" s="959">
        <v>706695</v>
      </c>
      <c r="J33" s="960">
        <v>762504</v>
      </c>
      <c r="K33" s="959">
        <v>1005086</v>
      </c>
      <c r="L33" s="960">
        <v>1055245</v>
      </c>
      <c r="M33" s="959">
        <v>1401600</v>
      </c>
      <c r="N33" s="960">
        <v>1527952</v>
      </c>
      <c r="O33" s="960">
        <v>1582793</v>
      </c>
      <c r="P33" s="960">
        <v>1660915</v>
      </c>
      <c r="Q33" s="960">
        <v>1774925</v>
      </c>
      <c r="R33" s="960">
        <v>1867031</v>
      </c>
      <c r="S33" s="961">
        <v>2035097</v>
      </c>
      <c r="T33" s="962">
        <v>2128963</v>
      </c>
      <c r="U33" s="960">
        <v>2252522</v>
      </c>
      <c r="V33" s="960">
        <v>2312284</v>
      </c>
      <c r="W33" s="1285">
        <v>2399358</v>
      </c>
      <c r="X33" s="1135">
        <f t="shared" si="0"/>
        <v>87074</v>
      </c>
    </row>
    <row r="34" spans="1:24" s="920" customFormat="1" ht="12">
      <c r="A34" s="943">
        <v>29</v>
      </c>
      <c r="B34" s="944" t="s">
        <v>647</v>
      </c>
      <c r="C34" s="1282">
        <v>112183</v>
      </c>
      <c r="D34" s="1283">
        <v>115654</v>
      </c>
      <c r="E34" s="1282">
        <v>119258</v>
      </c>
      <c r="F34" s="1283">
        <v>122531</v>
      </c>
      <c r="G34" s="1282">
        <v>123819</v>
      </c>
      <c r="H34" s="1282">
        <v>162011</v>
      </c>
      <c r="I34" s="945">
        <v>156289</v>
      </c>
      <c r="J34" s="946">
        <v>155359</v>
      </c>
      <c r="K34" s="949">
        <v>184360</v>
      </c>
      <c r="L34" s="953">
        <v>187894</v>
      </c>
      <c r="M34" s="949">
        <v>247710</v>
      </c>
      <c r="N34" s="953">
        <v>296284</v>
      </c>
      <c r="O34" s="953">
        <v>338364</v>
      </c>
      <c r="P34" s="953">
        <v>373989</v>
      </c>
      <c r="Q34" s="953">
        <v>411215</v>
      </c>
      <c r="R34" s="953">
        <v>454984</v>
      </c>
      <c r="S34" s="954">
        <v>484954</v>
      </c>
      <c r="T34" s="955">
        <v>500994</v>
      </c>
      <c r="U34" s="953">
        <v>522600</v>
      </c>
      <c r="V34" s="1285">
        <v>529258</v>
      </c>
      <c r="W34" s="1285">
        <v>543908</v>
      </c>
      <c r="X34" s="1135">
        <f t="shared" si="0"/>
        <v>14650</v>
      </c>
    </row>
    <row r="35" spans="1:24" s="920" customFormat="1" ht="12">
      <c r="A35" s="943">
        <v>30</v>
      </c>
      <c r="B35" s="944" t="s">
        <v>648</v>
      </c>
      <c r="C35" s="1282">
        <v>160184</v>
      </c>
      <c r="D35" s="1283">
        <v>167712</v>
      </c>
      <c r="E35" s="1282">
        <v>175939</v>
      </c>
      <c r="F35" s="1283">
        <v>183000</v>
      </c>
      <c r="G35" s="1282">
        <v>184640</v>
      </c>
      <c r="H35" s="1282">
        <v>215659</v>
      </c>
      <c r="I35" s="945">
        <v>214717</v>
      </c>
      <c r="J35" s="946">
        <v>218931</v>
      </c>
      <c r="K35" s="949">
        <v>247288</v>
      </c>
      <c r="L35" s="953">
        <v>255777</v>
      </c>
      <c r="M35" s="949">
        <v>300458</v>
      </c>
      <c r="N35" s="953">
        <v>316229</v>
      </c>
      <c r="O35" s="953">
        <v>326250</v>
      </c>
      <c r="P35" s="953">
        <v>333199</v>
      </c>
      <c r="Q35" s="953">
        <v>344155</v>
      </c>
      <c r="R35" s="953">
        <v>365384</v>
      </c>
      <c r="S35" s="954">
        <v>379753</v>
      </c>
      <c r="T35" s="955">
        <v>383214</v>
      </c>
      <c r="U35" s="953">
        <v>392842</v>
      </c>
      <c r="V35" s="1285">
        <v>391465</v>
      </c>
      <c r="W35" s="1285">
        <v>393489</v>
      </c>
      <c r="X35" s="1135">
        <f t="shared" si="0"/>
        <v>2024</v>
      </c>
    </row>
    <row r="36" spans="1:24" s="920" customFormat="1" ht="12">
      <c r="A36" s="951">
        <v>31</v>
      </c>
      <c r="B36" s="952" t="s">
        <v>649</v>
      </c>
      <c r="C36" s="1282">
        <v>90688</v>
      </c>
      <c r="D36" s="1283">
        <v>92275</v>
      </c>
      <c r="E36" s="1282">
        <v>93975</v>
      </c>
      <c r="F36" s="1283">
        <v>94350</v>
      </c>
      <c r="G36" s="1282">
        <v>93119</v>
      </c>
      <c r="H36" s="1282">
        <v>114545</v>
      </c>
      <c r="I36" s="949">
        <v>115954</v>
      </c>
      <c r="J36" s="953">
        <v>117843</v>
      </c>
      <c r="K36" s="949">
        <v>130017</v>
      </c>
      <c r="L36" s="953">
        <v>131063</v>
      </c>
      <c r="M36" s="949">
        <v>148193</v>
      </c>
      <c r="N36" s="953">
        <v>158821</v>
      </c>
      <c r="O36" s="953">
        <v>168025</v>
      </c>
      <c r="P36" s="953">
        <v>172828</v>
      </c>
      <c r="Q36" s="953">
        <v>179133</v>
      </c>
      <c r="R36" s="953">
        <v>188866</v>
      </c>
      <c r="S36" s="954">
        <v>199988</v>
      </c>
      <c r="T36" s="955">
        <v>208526</v>
      </c>
      <c r="U36" s="953">
        <v>211396</v>
      </c>
      <c r="V36" s="1285">
        <v>216244</v>
      </c>
      <c r="W36" s="1285">
        <v>219069</v>
      </c>
      <c r="X36" s="1135">
        <f t="shared" si="0"/>
        <v>2825</v>
      </c>
    </row>
    <row r="37" spans="1:24" s="920" customFormat="1" ht="12">
      <c r="A37" s="951">
        <v>32</v>
      </c>
      <c r="B37" s="952" t="s">
        <v>650</v>
      </c>
      <c r="C37" s="1282">
        <v>156110</v>
      </c>
      <c r="D37" s="1283">
        <v>156005</v>
      </c>
      <c r="E37" s="1282">
        <v>156246</v>
      </c>
      <c r="F37" s="1283">
        <v>156215</v>
      </c>
      <c r="G37" s="1282">
        <v>152816</v>
      </c>
      <c r="H37" s="1282">
        <v>180031</v>
      </c>
      <c r="I37" s="949">
        <v>180760</v>
      </c>
      <c r="J37" s="953">
        <v>180327</v>
      </c>
      <c r="K37" s="949">
        <v>200968</v>
      </c>
      <c r="L37" s="953">
        <v>188733</v>
      </c>
      <c r="M37" s="949">
        <v>209664</v>
      </c>
      <c r="N37" s="953">
        <v>217135</v>
      </c>
      <c r="O37" s="953">
        <v>225720</v>
      </c>
      <c r="P37" s="953">
        <v>231795</v>
      </c>
      <c r="Q37" s="953">
        <v>235014</v>
      </c>
      <c r="R37" s="953">
        <v>244996</v>
      </c>
      <c r="S37" s="954">
        <v>256508</v>
      </c>
      <c r="T37" s="955">
        <v>259289</v>
      </c>
      <c r="U37" s="953">
        <v>260921</v>
      </c>
      <c r="V37" s="1285">
        <v>264080</v>
      </c>
      <c r="W37" s="1285">
        <v>268462</v>
      </c>
      <c r="X37" s="1135">
        <f t="shared" si="0"/>
        <v>4382</v>
      </c>
    </row>
    <row r="38" spans="1:24" s="920" customFormat="1" ht="12">
      <c r="A38" s="951">
        <v>33</v>
      </c>
      <c r="B38" s="952" t="s">
        <v>651</v>
      </c>
      <c r="C38" s="1282">
        <v>264749</v>
      </c>
      <c r="D38" s="1283">
        <v>267547</v>
      </c>
      <c r="E38" s="1282">
        <v>272816</v>
      </c>
      <c r="F38" s="1283">
        <v>279213</v>
      </c>
      <c r="G38" s="1282">
        <v>278313</v>
      </c>
      <c r="H38" s="1282">
        <v>338572</v>
      </c>
      <c r="I38" s="949">
        <v>340703</v>
      </c>
      <c r="J38" s="953">
        <v>344035</v>
      </c>
      <c r="K38" s="949">
        <v>403548</v>
      </c>
      <c r="L38" s="953">
        <v>391079</v>
      </c>
      <c r="M38" s="949">
        <v>493819</v>
      </c>
      <c r="N38" s="953">
        <v>537829</v>
      </c>
      <c r="O38" s="953">
        <v>560043</v>
      </c>
      <c r="P38" s="953">
        <v>582128</v>
      </c>
      <c r="Q38" s="953">
        <v>607668</v>
      </c>
      <c r="R38" s="953">
        <v>656761</v>
      </c>
      <c r="S38" s="954">
        <v>689733</v>
      </c>
      <c r="T38" s="955">
        <v>724474</v>
      </c>
      <c r="U38" s="953">
        <v>752878</v>
      </c>
      <c r="V38" s="1285">
        <v>771242</v>
      </c>
      <c r="W38" s="1285">
        <v>799611</v>
      </c>
      <c r="X38" s="1135">
        <f t="shared" si="0"/>
        <v>28369</v>
      </c>
    </row>
    <row r="39" spans="1:24" s="920" customFormat="1" ht="12">
      <c r="A39" s="951">
        <v>34</v>
      </c>
      <c r="B39" s="952" t="s">
        <v>652</v>
      </c>
      <c r="C39" s="1282">
        <v>332746</v>
      </c>
      <c r="D39" s="1283">
        <v>347389</v>
      </c>
      <c r="E39" s="1282">
        <v>357822</v>
      </c>
      <c r="F39" s="1283">
        <v>378516</v>
      </c>
      <c r="G39" s="1282">
        <v>396294</v>
      </c>
      <c r="H39" s="1282">
        <v>441963</v>
      </c>
      <c r="I39" s="949">
        <v>448715</v>
      </c>
      <c r="J39" s="953">
        <v>461649</v>
      </c>
      <c r="K39" s="949">
        <v>553110</v>
      </c>
      <c r="L39" s="953">
        <v>578783</v>
      </c>
      <c r="M39" s="949">
        <v>746716</v>
      </c>
      <c r="N39" s="953">
        <v>832552</v>
      </c>
      <c r="O39" s="953">
        <v>873984</v>
      </c>
      <c r="P39" s="953">
        <v>919506</v>
      </c>
      <c r="Q39" s="953">
        <v>974038</v>
      </c>
      <c r="R39" s="953">
        <v>1046122</v>
      </c>
      <c r="S39" s="954">
        <v>1095905</v>
      </c>
      <c r="T39" s="955">
        <v>1131024</v>
      </c>
      <c r="U39" s="953">
        <v>1183036</v>
      </c>
      <c r="V39" s="1285">
        <v>1209288</v>
      </c>
      <c r="W39" s="1285">
        <v>1241204</v>
      </c>
      <c r="X39" s="1135">
        <f t="shared" si="0"/>
        <v>31916</v>
      </c>
    </row>
    <row r="40" spans="1:24" s="920" customFormat="1" ht="12">
      <c r="A40" s="951">
        <v>35</v>
      </c>
      <c r="B40" s="952" t="s">
        <v>653</v>
      </c>
      <c r="C40" s="1282">
        <v>230027</v>
      </c>
      <c r="D40" s="1283">
        <v>238864</v>
      </c>
      <c r="E40" s="1282">
        <v>246821</v>
      </c>
      <c r="F40" s="1283">
        <v>256301</v>
      </c>
      <c r="G40" s="1282">
        <v>273480</v>
      </c>
      <c r="H40" s="1282">
        <v>323075</v>
      </c>
      <c r="I40" s="949">
        <v>328811</v>
      </c>
      <c r="J40" s="953">
        <v>335480</v>
      </c>
      <c r="K40" s="949">
        <v>390430</v>
      </c>
      <c r="L40" s="953">
        <v>381677</v>
      </c>
      <c r="M40" s="949">
        <v>439398</v>
      </c>
      <c r="N40" s="953">
        <v>473665</v>
      </c>
      <c r="O40" s="953">
        <v>496753</v>
      </c>
      <c r="P40" s="953">
        <v>517745</v>
      </c>
      <c r="Q40" s="953">
        <v>534584</v>
      </c>
      <c r="R40" s="953">
        <v>562792</v>
      </c>
      <c r="S40" s="954">
        <v>582437</v>
      </c>
      <c r="T40" s="955">
        <v>588736</v>
      </c>
      <c r="U40" s="953">
        <v>596231</v>
      </c>
      <c r="V40" s="1285">
        <v>597426</v>
      </c>
      <c r="W40" s="1285">
        <v>597309</v>
      </c>
      <c r="X40" s="1135">
        <f t="shared" si="0"/>
        <v>-117</v>
      </c>
    </row>
    <row r="41" spans="1:24" s="920" customFormat="1" ht="12">
      <c r="A41" s="951">
        <v>36</v>
      </c>
      <c r="B41" s="952" t="s">
        <v>654</v>
      </c>
      <c r="C41" s="1282">
        <v>139432</v>
      </c>
      <c r="D41" s="1283">
        <v>141355</v>
      </c>
      <c r="E41" s="1282">
        <v>143265</v>
      </c>
      <c r="F41" s="1283">
        <v>144401</v>
      </c>
      <c r="G41" s="1282">
        <v>141641</v>
      </c>
      <c r="H41" s="1282">
        <v>171975</v>
      </c>
      <c r="I41" s="949">
        <v>170711</v>
      </c>
      <c r="J41" s="953">
        <v>170817</v>
      </c>
      <c r="K41" s="949">
        <v>189351</v>
      </c>
      <c r="L41" s="953">
        <v>188344</v>
      </c>
      <c r="M41" s="949">
        <v>211715</v>
      </c>
      <c r="N41" s="953">
        <v>227148</v>
      </c>
      <c r="O41" s="953">
        <v>239171</v>
      </c>
      <c r="P41" s="953">
        <v>247845</v>
      </c>
      <c r="Q41" s="953">
        <v>258149</v>
      </c>
      <c r="R41" s="953">
        <v>273839</v>
      </c>
      <c r="S41" s="954">
        <v>287897</v>
      </c>
      <c r="T41" s="955">
        <v>297539</v>
      </c>
      <c r="U41" s="953">
        <v>301546</v>
      </c>
      <c r="V41" s="1285">
        <v>304911</v>
      </c>
      <c r="W41" s="1285">
        <v>307358</v>
      </c>
      <c r="X41" s="1135">
        <f t="shared" si="0"/>
        <v>2447</v>
      </c>
    </row>
    <row r="42" spans="1:24" s="920" customFormat="1" ht="12">
      <c r="A42" s="951">
        <v>37</v>
      </c>
      <c r="B42" s="952" t="s">
        <v>655</v>
      </c>
      <c r="C42" s="1282">
        <v>144249</v>
      </c>
      <c r="D42" s="1283">
        <v>145946</v>
      </c>
      <c r="E42" s="1282">
        <v>149127</v>
      </c>
      <c r="F42" s="1283">
        <v>151087</v>
      </c>
      <c r="G42" s="1282">
        <v>148137</v>
      </c>
      <c r="H42" s="1282">
        <v>191432</v>
      </c>
      <c r="I42" s="949">
        <v>190521</v>
      </c>
      <c r="J42" s="953">
        <v>191483</v>
      </c>
      <c r="K42" s="949">
        <v>211316</v>
      </c>
      <c r="L42" s="953">
        <v>216976</v>
      </c>
      <c r="M42" s="949">
        <v>249486</v>
      </c>
      <c r="N42" s="953">
        <v>276070</v>
      </c>
      <c r="O42" s="953">
        <v>293032</v>
      </c>
      <c r="P42" s="953">
        <v>305767</v>
      </c>
      <c r="Q42" s="953">
        <v>321453</v>
      </c>
      <c r="R42" s="953">
        <v>345422</v>
      </c>
      <c r="S42" s="954">
        <v>363955</v>
      </c>
      <c r="T42" s="955">
        <v>375634</v>
      </c>
      <c r="U42" s="953">
        <v>389652</v>
      </c>
      <c r="V42" s="1285">
        <v>397602</v>
      </c>
      <c r="W42" s="1285">
        <v>406062</v>
      </c>
      <c r="X42" s="1135">
        <f t="shared" si="0"/>
        <v>8460</v>
      </c>
    </row>
    <row r="43" spans="1:24" s="920" customFormat="1" ht="12">
      <c r="A43" s="951">
        <v>38</v>
      </c>
      <c r="B43" s="952" t="s">
        <v>656</v>
      </c>
      <c r="C43" s="1282">
        <v>226430</v>
      </c>
      <c r="D43" s="1283">
        <v>232578</v>
      </c>
      <c r="E43" s="1282">
        <v>237236</v>
      </c>
      <c r="F43" s="1283">
        <v>240682</v>
      </c>
      <c r="G43" s="1282">
        <v>241078</v>
      </c>
      <c r="H43" s="1282">
        <v>300299</v>
      </c>
      <c r="I43" s="949">
        <v>304195</v>
      </c>
      <c r="J43" s="953">
        <v>309610</v>
      </c>
      <c r="K43" s="949">
        <v>356038</v>
      </c>
      <c r="L43" s="953">
        <v>353061</v>
      </c>
      <c r="M43" s="949">
        <v>407958</v>
      </c>
      <c r="N43" s="953">
        <v>443843</v>
      </c>
      <c r="O43" s="953">
        <v>469240</v>
      </c>
      <c r="P43" s="953">
        <v>491539</v>
      </c>
      <c r="Q43" s="953">
        <v>510897</v>
      </c>
      <c r="R43" s="953">
        <v>540670</v>
      </c>
      <c r="S43" s="954">
        <v>564959</v>
      </c>
      <c r="T43" s="955">
        <v>581003</v>
      </c>
      <c r="U43" s="953">
        <v>589676</v>
      </c>
      <c r="V43" s="1285">
        <v>590629</v>
      </c>
      <c r="W43" s="1285">
        <v>599941</v>
      </c>
      <c r="X43" s="1135">
        <f t="shared" si="0"/>
        <v>9312</v>
      </c>
    </row>
    <row r="44" spans="1:24" s="920" customFormat="1" ht="12">
      <c r="A44" s="951">
        <v>39</v>
      </c>
      <c r="B44" s="952" t="s">
        <v>657</v>
      </c>
      <c r="C44" s="1282">
        <v>143629</v>
      </c>
      <c r="D44" s="1283">
        <v>146691</v>
      </c>
      <c r="E44" s="1282">
        <v>152409</v>
      </c>
      <c r="F44" s="1283">
        <v>154641</v>
      </c>
      <c r="G44" s="1282">
        <v>154012</v>
      </c>
      <c r="H44" s="1282">
        <v>182284</v>
      </c>
      <c r="I44" s="949">
        <v>188004</v>
      </c>
      <c r="J44" s="953">
        <v>192220</v>
      </c>
      <c r="K44" s="949">
        <v>216415</v>
      </c>
      <c r="L44" s="953">
        <v>215998</v>
      </c>
      <c r="M44" s="949">
        <v>242238</v>
      </c>
      <c r="N44" s="953">
        <v>259613</v>
      </c>
      <c r="O44" s="953">
        <v>273404</v>
      </c>
      <c r="P44" s="953">
        <v>281430</v>
      </c>
      <c r="Q44" s="953">
        <v>288577</v>
      </c>
      <c r="R44" s="953">
        <v>302868</v>
      </c>
      <c r="S44" s="954">
        <v>319298</v>
      </c>
      <c r="T44" s="955">
        <v>323327</v>
      </c>
      <c r="U44" s="953">
        <v>321004</v>
      </c>
      <c r="V44" s="1285">
        <v>318086</v>
      </c>
      <c r="W44" s="1285">
        <v>314330</v>
      </c>
      <c r="X44" s="1135">
        <f t="shared" si="0"/>
        <v>-3756</v>
      </c>
    </row>
    <row r="45" spans="1:24" s="920" customFormat="1" ht="12">
      <c r="A45" s="951">
        <v>40</v>
      </c>
      <c r="B45" s="952" t="s">
        <v>658</v>
      </c>
      <c r="C45" s="1282">
        <v>434928</v>
      </c>
      <c r="D45" s="1283">
        <v>457052</v>
      </c>
      <c r="E45" s="1282">
        <v>491961</v>
      </c>
      <c r="F45" s="1283">
        <v>528734</v>
      </c>
      <c r="G45" s="1282">
        <v>589815</v>
      </c>
      <c r="H45" s="1282">
        <v>645641</v>
      </c>
      <c r="I45" s="949">
        <v>705546</v>
      </c>
      <c r="J45" s="953">
        <v>754212</v>
      </c>
      <c r="K45" s="949">
        <v>932973</v>
      </c>
      <c r="L45" s="953">
        <v>938225</v>
      </c>
      <c r="M45" s="949">
        <v>1146765</v>
      </c>
      <c r="N45" s="953">
        <v>1298837</v>
      </c>
      <c r="O45" s="953">
        <v>1425791</v>
      </c>
      <c r="P45" s="953">
        <v>1518580</v>
      </c>
      <c r="Q45" s="953">
        <v>1623805</v>
      </c>
      <c r="R45" s="953">
        <v>1774183</v>
      </c>
      <c r="S45" s="954">
        <v>1906862</v>
      </c>
      <c r="T45" s="955">
        <v>1984662</v>
      </c>
      <c r="U45" s="953">
        <v>2106654</v>
      </c>
      <c r="V45" s="1285">
        <v>2196617</v>
      </c>
      <c r="W45" s="1285">
        <v>2318479</v>
      </c>
      <c r="X45" s="1135">
        <f t="shared" si="0"/>
        <v>121862</v>
      </c>
    </row>
    <row r="46" spans="1:24" s="920" customFormat="1" ht="12">
      <c r="A46" s="951">
        <v>41</v>
      </c>
      <c r="B46" s="952" t="s">
        <v>659</v>
      </c>
      <c r="C46" s="1282">
        <v>127762</v>
      </c>
      <c r="D46" s="1283">
        <v>128632</v>
      </c>
      <c r="E46" s="1282">
        <v>127725</v>
      </c>
      <c r="F46" s="1283">
        <v>126691</v>
      </c>
      <c r="G46" s="1282">
        <v>128681</v>
      </c>
      <c r="H46" s="1282">
        <v>173874</v>
      </c>
      <c r="I46" s="949">
        <v>175772</v>
      </c>
      <c r="J46" s="953">
        <v>177981</v>
      </c>
      <c r="K46" s="949">
        <v>194158</v>
      </c>
      <c r="L46" s="953">
        <v>187537</v>
      </c>
      <c r="M46" s="949">
        <v>204445</v>
      </c>
      <c r="N46" s="953">
        <v>216440</v>
      </c>
      <c r="O46" s="953">
        <v>232420</v>
      </c>
      <c r="P46" s="953">
        <v>241786</v>
      </c>
      <c r="Q46" s="953">
        <v>250178</v>
      </c>
      <c r="R46" s="953">
        <v>267230</v>
      </c>
      <c r="S46" s="954">
        <v>277606</v>
      </c>
      <c r="T46" s="955">
        <v>286239</v>
      </c>
      <c r="U46" s="953">
        <v>294120</v>
      </c>
      <c r="V46" s="1285">
        <v>301009</v>
      </c>
      <c r="W46" s="1285">
        <v>311173</v>
      </c>
      <c r="X46" s="1135">
        <f t="shared" si="0"/>
        <v>10164</v>
      </c>
    </row>
    <row r="47" spans="1:24" s="920" customFormat="1" ht="12">
      <c r="A47" s="951">
        <v>42</v>
      </c>
      <c r="B47" s="952" t="s">
        <v>660</v>
      </c>
      <c r="C47" s="1282">
        <v>223647</v>
      </c>
      <c r="D47" s="1283">
        <v>230062</v>
      </c>
      <c r="E47" s="1282">
        <v>238297</v>
      </c>
      <c r="F47" s="1283">
        <v>249588</v>
      </c>
      <c r="G47" s="1282">
        <v>264680</v>
      </c>
      <c r="H47" s="1282">
        <v>309415</v>
      </c>
      <c r="I47" s="949">
        <v>323324</v>
      </c>
      <c r="J47" s="953">
        <v>336639</v>
      </c>
      <c r="K47" s="949">
        <v>393096</v>
      </c>
      <c r="L47" s="953">
        <v>372770</v>
      </c>
      <c r="M47" s="949">
        <v>416524</v>
      </c>
      <c r="N47" s="953">
        <v>444058</v>
      </c>
      <c r="O47" s="953">
        <v>468977</v>
      </c>
      <c r="P47" s="953">
        <v>487597</v>
      </c>
      <c r="Q47" s="953">
        <v>501901</v>
      </c>
      <c r="R47" s="953">
        <v>528156</v>
      </c>
      <c r="S47" s="954">
        <v>542985</v>
      </c>
      <c r="T47" s="955">
        <v>551530</v>
      </c>
      <c r="U47" s="953">
        <v>556895</v>
      </c>
      <c r="V47" s="1285">
        <v>558380</v>
      </c>
      <c r="W47" s="1285">
        <v>556130</v>
      </c>
      <c r="X47" s="1135">
        <f t="shared" si="0"/>
        <v>-2250</v>
      </c>
    </row>
    <row r="48" spans="1:24" s="920" customFormat="1" ht="12">
      <c r="A48" s="951">
        <v>43</v>
      </c>
      <c r="B48" s="952" t="s">
        <v>661</v>
      </c>
      <c r="C48" s="1282">
        <v>236663</v>
      </c>
      <c r="D48" s="1283">
        <v>247511</v>
      </c>
      <c r="E48" s="1282">
        <v>254086</v>
      </c>
      <c r="F48" s="1283">
        <v>259467</v>
      </c>
      <c r="G48" s="1282">
        <v>254416</v>
      </c>
      <c r="H48" s="1282">
        <v>346811</v>
      </c>
      <c r="I48" s="949">
        <v>348901</v>
      </c>
      <c r="J48" s="953">
        <v>353586</v>
      </c>
      <c r="K48" s="949">
        <v>395703</v>
      </c>
      <c r="L48" s="953">
        <v>395648</v>
      </c>
      <c r="M48" s="949">
        <v>449607</v>
      </c>
      <c r="N48" s="953">
        <v>483130</v>
      </c>
      <c r="O48" s="953">
        <v>523858</v>
      </c>
      <c r="P48" s="953">
        <v>551628</v>
      </c>
      <c r="Q48" s="953">
        <v>575227</v>
      </c>
      <c r="R48" s="953">
        <v>615744</v>
      </c>
      <c r="S48" s="954">
        <v>644963</v>
      </c>
      <c r="T48" s="955">
        <v>664338</v>
      </c>
      <c r="U48" s="953">
        <v>686123</v>
      </c>
      <c r="V48" s="1285">
        <v>702565</v>
      </c>
      <c r="W48" s="1285">
        <v>716740</v>
      </c>
      <c r="X48" s="1135">
        <f t="shared" si="0"/>
        <v>14175</v>
      </c>
    </row>
    <row r="49" spans="1:24" s="920" customFormat="1" ht="12">
      <c r="A49" s="951">
        <v>44</v>
      </c>
      <c r="B49" s="952" t="s">
        <v>662</v>
      </c>
      <c r="C49" s="1282">
        <v>175233</v>
      </c>
      <c r="D49" s="1283">
        <v>184628</v>
      </c>
      <c r="E49" s="1282">
        <v>188278</v>
      </c>
      <c r="F49" s="1283">
        <v>193322</v>
      </c>
      <c r="G49" s="1282">
        <v>191794</v>
      </c>
      <c r="H49" s="1282">
        <v>246892</v>
      </c>
      <c r="I49" s="949">
        <v>244696</v>
      </c>
      <c r="J49" s="953">
        <v>245783</v>
      </c>
      <c r="K49" s="949">
        <v>275582</v>
      </c>
      <c r="L49" s="953">
        <v>275707</v>
      </c>
      <c r="M49" s="949">
        <v>320781</v>
      </c>
      <c r="N49" s="953">
        <v>354217</v>
      </c>
      <c r="O49" s="953">
        <v>377814</v>
      </c>
      <c r="P49" s="953">
        <v>394903</v>
      </c>
      <c r="Q49" s="953">
        <v>409347</v>
      </c>
      <c r="R49" s="953">
        <v>433897</v>
      </c>
      <c r="S49" s="954">
        <v>451697</v>
      </c>
      <c r="T49" s="955">
        <v>465195</v>
      </c>
      <c r="U49" s="953">
        <v>480443</v>
      </c>
      <c r="V49" s="1285">
        <v>485001</v>
      </c>
      <c r="W49" s="1285">
        <v>487679</v>
      </c>
      <c r="X49" s="1135">
        <f t="shared" si="0"/>
        <v>2678</v>
      </c>
    </row>
    <row r="50" spans="1:24" s="920" customFormat="1" ht="12">
      <c r="A50" s="951">
        <v>45</v>
      </c>
      <c r="B50" s="952" t="s">
        <v>663</v>
      </c>
      <c r="C50" s="1282">
        <v>131179</v>
      </c>
      <c r="D50" s="1283">
        <v>137491</v>
      </c>
      <c r="E50" s="1282">
        <v>146630</v>
      </c>
      <c r="F50" s="1283">
        <v>156684</v>
      </c>
      <c r="G50" s="1282">
        <v>158658</v>
      </c>
      <c r="H50" s="1282">
        <v>202694</v>
      </c>
      <c r="I50" s="949">
        <v>210832</v>
      </c>
      <c r="J50" s="953">
        <v>220273</v>
      </c>
      <c r="K50" s="949">
        <v>262758</v>
      </c>
      <c r="L50" s="953">
        <v>257693</v>
      </c>
      <c r="M50" s="949">
        <v>298385</v>
      </c>
      <c r="N50" s="953">
        <v>326222</v>
      </c>
      <c r="O50" s="953">
        <v>357888</v>
      </c>
      <c r="P50" s="953">
        <v>375218</v>
      </c>
      <c r="Q50" s="953">
        <v>390730</v>
      </c>
      <c r="R50" s="953">
        <v>420260</v>
      </c>
      <c r="S50" s="954">
        <v>437493</v>
      </c>
      <c r="T50" s="955">
        <v>449269</v>
      </c>
      <c r="U50" s="953">
        <v>459177</v>
      </c>
      <c r="V50" s="1285">
        <v>461389</v>
      </c>
      <c r="W50" s="1285">
        <v>468575</v>
      </c>
      <c r="X50" s="1135">
        <f t="shared" si="0"/>
        <v>7186</v>
      </c>
    </row>
    <row r="51" spans="1:24" s="920" customFormat="1" ht="12">
      <c r="A51" s="951">
        <v>46</v>
      </c>
      <c r="B51" s="952" t="s">
        <v>664</v>
      </c>
      <c r="C51" s="1282">
        <v>297547</v>
      </c>
      <c r="D51" s="1283">
        <v>311877</v>
      </c>
      <c r="E51" s="1282">
        <v>320244</v>
      </c>
      <c r="F51" s="1283">
        <v>330572</v>
      </c>
      <c r="G51" s="1282">
        <v>326081</v>
      </c>
      <c r="H51" s="1282">
        <v>360979</v>
      </c>
      <c r="I51" s="949">
        <v>374978</v>
      </c>
      <c r="J51" s="953">
        <v>431567</v>
      </c>
      <c r="K51" s="949">
        <v>477966</v>
      </c>
      <c r="L51" s="953">
        <v>474118</v>
      </c>
      <c r="M51" s="949">
        <v>521203</v>
      </c>
      <c r="N51" s="953">
        <v>558055</v>
      </c>
      <c r="O51" s="953">
        <v>605639</v>
      </c>
      <c r="P51" s="953">
        <v>639362</v>
      </c>
      <c r="Q51" s="953">
        <v>656944</v>
      </c>
      <c r="R51" s="953">
        <v>687021</v>
      </c>
      <c r="S51" s="954">
        <v>714413</v>
      </c>
      <c r="T51" s="955">
        <v>722937</v>
      </c>
      <c r="U51" s="953">
        <v>727273</v>
      </c>
      <c r="V51" s="1285">
        <v>722372</v>
      </c>
      <c r="W51" s="1285">
        <v>725855</v>
      </c>
      <c r="X51" s="1135">
        <f t="shared" si="0"/>
        <v>3483</v>
      </c>
    </row>
    <row r="52" spans="1:24" s="920" customFormat="1" ht="12">
      <c r="A52" s="964">
        <v>47</v>
      </c>
      <c r="B52" s="965" t="s">
        <v>665</v>
      </c>
      <c r="C52" s="1288">
        <v>119219</v>
      </c>
      <c r="D52" s="1289">
        <v>120002</v>
      </c>
      <c r="E52" s="1288">
        <v>122713</v>
      </c>
      <c r="F52" s="1289">
        <v>125782</v>
      </c>
      <c r="G52" s="1288">
        <v>122790</v>
      </c>
      <c r="H52" s="1288" t="s">
        <v>67</v>
      </c>
      <c r="I52" s="968" t="s">
        <v>67</v>
      </c>
      <c r="J52" s="969" t="s">
        <v>67</v>
      </c>
      <c r="K52" s="968">
        <v>200599</v>
      </c>
      <c r="L52" s="969" t="s">
        <v>67</v>
      </c>
      <c r="M52" s="968">
        <v>224295</v>
      </c>
      <c r="N52" s="969">
        <v>261214</v>
      </c>
      <c r="O52" s="969">
        <v>296770</v>
      </c>
      <c r="P52" s="969">
        <v>333576</v>
      </c>
      <c r="Q52" s="969">
        <v>362998</v>
      </c>
      <c r="R52" s="969">
        <v>403060</v>
      </c>
      <c r="S52" s="970">
        <v>440095</v>
      </c>
      <c r="T52" s="971">
        <v>486981</v>
      </c>
      <c r="U52" s="969">
        <v>519184</v>
      </c>
      <c r="V52" s="1290">
        <v>559215</v>
      </c>
      <c r="W52" s="1290">
        <v>613294</v>
      </c>
      <c r="X52" s="1135">
        <f t="shared" si="0"/>
        <v>54079</v>
      </c>
    </row>
    <row r="53" spans="1:24" s="920" customFormat="1" ht="12">
      <c r="A53" s="920" t="s">
        <v>674</v>
      </c>
    </row>
    <row r="54" spans="1:24" s="920" customFormat="1" ht="12">
      <c r="C54" s="1025"/>
      <c r="D54" s="1025"/>
      <c r="E54" s="1025"/>
      <c r="F54" s="1025"/>
      <c r="G54" s="1025"/>
      <c r="H54" s="1025"/>
      <c r="I54" s="1025"/>
      <c r="J54" s="1025"/>
      <c r="K54" s="1025"/>
      <c r="L54" s="1025"/>
      <c r="M54" s="1025"/>
      <c r="N54" s="1025"/>
      <c r="O54" s="1025"/>
      <c r="P54" s="1025"/>
      <c r="Q54" s="1025"/>
      <c r="R54" s="1025"/>
      <c r="S54" s="1025"/>
      <c r="T54" s="1025"/>
      <c r="U54" s="1025"/>
      <c r="V54" s="1025"/>
      <c r="W54" s="1025"/>
    </row>
  </sheetData>
  <mergeCells count="1">
    <mergeCell ref="A2:B4"/>
  </mergeCells>
  <phoneticPr fontId="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150F4-B8D4-484F-A71F-C8D91B7509B4}">
  <sheetPr>
    <tabColor theme="9" tint="0.79998168889431442"/>
  </sheetPr>
  <dimension ref="A1:T65535"/>
  <sheetViews>
    <sheetView workbookViewId="0">
      <selection activeCell="J13" sqref="J13"/>
    </sheetView>
  </sheetViews>
  <sheetFormatPr defaultColWidth="9" defaultRowHeight="13.5"/>
  <cols>
    <col min="1" max="1" width="4" style="423" customWidth="1"/>
    <col min="2" max="6" width="9" style="423"/>
    <col min="7" max="7" width="6.875" style="1845" customWidth="1"/>
    <col min="8" max="8" width="7.375" style="1777" customWidth="1"/>
    <col min="9" max="16384" width="9" style="423"/>
  </cols>
  <sheetData>
    <row r="1" spans="1:20">
      <c r="A1" s="1774"/>
      <c r="B1" s="1775" t="s">
        <v>1080</v>
      </c>
      <c r="G1" s="1776"/>
      <c r="I1" s="1778"/>
      <c r="J1" s="1778"/>
      <c r="K1" s="1778"/>
      <c r="L1" s="1778"/>
      <c r="M1" s="1778"/>
      <c r="N1" s="1778"/>
      <c r="O1" s="1778"/>
      <c r="P1" s="1778"/>
      <c r="Q1" s="1778"/>
      <c r="R1" s="1778"/>
      <c r="S1" s="1778"/>
      <c r="T1" s="1778"/>
    </row>
    <row r="2" spans="1:20" ht="18.75">
      <c r="A2" s="3071" t="s">
        <v>975</v>
      </c>
      <c r="B2" s="3071"/>
      <c r="C2" s="1779" t="s">
        <v>1081</v>
      </c>
      <c r="D2" s="1779" t="s">
        <v>1081</v>
      </c>
      <c r="E2" s="1780" t="s">
        <v>1</v>
      </c>
      <c r="F2" s="1781" t="s">
        <v>2</v>
      </c>
      <c r="G2" s="1782" t="s">
        <v>394</v>
      </c>
      <c r="H2" s="1783" t="s">
        <v>716</v>
      </c>
      <c r="I2" s="1784"/>
      <c r="J2" s="1778"/>
      <c r="K2" s="1778"/>
      <c r="L2" s="1778"/>
      <c r="M2" s="1778"/>
      <c r="N2" s="1778"/>
      <c r="O2" s="1778"/>
      <c r="P2" s="1778"/>
      <c r="Q2" s="1778"/>
      <c r="R2" s="1778"/>
      <c r="S2" s="1778"/>
      <c r="T2" s="1778"/>
    </row>
    <row r="3" spans="1:20">
      <c r="A3" s="3072" t="s">
        <v>997</v>
      </c>
      <c r="B3" s="3072"/>
      <c r="C3" s="1785" t="s">
        <v>1082</v>
      </c>
      <c r="D3" s="1785" t="s">
        <v>1083</v>
      </c>
      <c r="E3" s="1786"/>
      <c r="F3" s="1787"/>
      <c r="G3" s="1788" t="s">
        <v>1084</v>
      </c>
      <c r="H3" s="1777" t="s">
        <v>1084</v>
      </c>
      <c r="I3" s="1778"/>
      <c r="J3" s="1778"/>
      <c r="K3" s="1778"/>
      <c r="L3" s="1778"/>
      <c r="M3" s="1778"/>
      <c r="N3" s="1778"/>
      <c r="O3" s="1778"/>
      <c r="P3" s="1778"/>
      <c r="Q3" s="1778"/>
      <c r="R3" s="1778"/>
      <c r="S3" s="1778"/>
      <c r="T3" s="1778"/>
    </row>
    <row r="4" spans="1:20" ht="14.25">
      <c r="A4" s="3073" t="s">
        <v>998</v>
      </c>
      <c r="B4" s="3073"/>
      <c r="C4" s="1789" t="s">
        <v>1085</v>
      </c>
      <c r="D4" s="1789" t="s">
        <v>1085</v>
      </c>
      <c r="E4" s="1790"/>
      <c r="F4" s="1791" t="s">
        <v>180</v>
      </c>
      <c r="G4" s="1792"/>
      <c r="I4" s="1778"/>
      <c r="J4" s="1778"/>
      <c r="K4" s="1778"/>
      <c r="L4" s="1778"/>
      <c r="M4" s="1778"/>
      <c r="N4" s="1778"/>
      <c r="O4" s="1793"/>
      <c r="P4" s="1778"/>
      <c r="Q4" s="1778"/>
      <c r="R4" s="1778"/>
      <c r="S4" s="1778"/>
      <c r="T4" s="1778"/>
    </row>
    <row r="5" spans="1:20">
      <c r="A5" s="1794"/>
      <c r="B5" s="1795"/>
      <c r="C5" s="1796"/>
      <c r="D5" s="1797"/>
      <c r="E5" s="1797"/>
      <c r="F5" s="1798"/>
      <c r="G5" s="1799"/>
      <c r="I5" s="1778"/>
      <c r="J5" s="1778"/>
      <c r="K5" s="1778"/>
      <c r="L5" s="1778"/>
      <c r="M5" s="1778"/>
      <c r="N5" s="1778"/>
      <c r="O5" s="1778"/>
      <c r="P5" s="1778"/>
      <c r="Q5" s="1778"/>
      <c r="R5" s="1778"/>
      <c r="S5" s="1778"/>
      <c r="T5" s="1778"/>
    </row>
    <row r="6" spans="1:20">
      <c r="A6" s="1606" t="s">
        <v>529</v>
      </c>
      <c r="B6" s="1800" t="s">
        <v>506</v>
      </c>
      <c r="C6" s="1801">
        <v>5534800</v>
      </c>
      <c r="D6" s="2593">
        <f>'5市町推移2'!W6</f>
        <v>5465002</v>
      </c>
      <c r="E6" s="1803">
        <f>D6-C6</f>
        <v>-69798</v>
      </c>
      <c r="F6" s="1804">
        <f>ROUND((D6-C6)/C6*100,1)</f>
        <v>-1.3</v>
      </c>
      <c r="G6" s="1805" t="str">
        <f>IF(F6&gt;=3,"a",IF(F6&gt;=0,"b",IF(F6&gt;=-3,"c",IF(F6&gt;=-6,"d","e"))))</f>
        <v>c</v>
      </c>
      <c r="H6" s="1806" t="s">
        <v>1086</v>
      </c>
      <c r="I6" s="1778"/>
      <c r="J6" s="1778"/>
      <c r="K6" s="1778"/>
      <c r="L6" s="1778"/>
      <c r="M6" s="1778"/>
      <c r="N6" s="1778"/>
      <c r="O6" s="1778"/>
      <c r="P6" s="1778"/>
      <c r="Q6" s="1778"/>
      <c r="R6" s="1807"/>
      <c r="S6" s="1808" t="s">
        <v>1087</v>
      </c>
      <c r="T6" s="1809" t="s">
        <v>1088</v>
      </c>
    </row>
    <row r="7" spans="1:20">
      <c r="A7" s="1810">
        <v>100</v>
      </c>
      <c r="B7" s="1800" t="s">
        <v>86</v>
      </c>
      <c r="C7" s="1811">
        <v>1537272</v>
      </c>
      <c r="D7" s="2593">
        <f>'5市町推移2'!W7</f>
        <v>1525152</v>
      </c>
      <c r="E7" s="1803">
        <f t="shared" ref="E7:E56" si="0">D7-C7</f>
        <v>-12120</v>
      </c>
      <c r="F7" s="1804">
        <f t="shared" ref="F7:F56" si="1">ROUND((D7-C7)/C7*100,1)</f>
        <v>-0.8</v>
      </c>
      <c r="G7" s="1805" t="str">
        <f t="shared" ref="G7:G56" si="2">IF(F7&gt;=3,"a",IF(F7&gt;=0,"b",IF(F7&gt;=-3,"c",IF(F7&gt;=-6,"d","e"))))</f>
        <v>c</v>
      </c>
      <c r="H7" s="1777" t="s">
        <v>1086</v>
      </c>
      <c r="I7" s="1778"/>
      <c r="J7" s="1778"/>
      <c r="K7" s="1778"/>
      <c r="L7" s="1778"/>
      <c r="M7" s="1778"/>
      <c r="N7" s="1778"/>
      <c r="O7" s="1778"/>
      <c r="P7" s="1778"/>
      <c r="Q7" s="1778"/>
      <c r="R7" s="1813"/>
      <c r="S7" s="1808" t="s">
        <v>1089</v>
      </c>
      <c r="T7" s="1809" t="s">
        <v>1090</v>
      </c>
    </row>
    <row r="8" spans="1:20">
      <c r="A8" s="1606"/>
      <c r="B8" s="1814" t="s">
        <v>10</v>
      </c>
      <c r="C8" s="1815">
        <v>1035763</v>
      </c>
      <c r="D8" s="2594">
        <f>'5市町推移2'!W17</f>
        <v>1039102</v>
      </c>
      <c r="E8" s="1803">
        <f t="shared" si="0"/>
        <v>3339</v>
      </c>
      <c r="F8" s="1804">
        <f t="shared" si="1"/>
        <v>0.3</v>
      </c>
      <c r="G8" s="1805" t="str">
        <f t="shared" si="2"/>
        <v>b</v>
      </c>
      <c r="H8" s="1777" t="s">
        <v>1091</v>
      </c>
      <c r="I8" s="1778"/>
      <c r="J8" s="1778"/>
      <c r="K8" s="1778"/>
      <c r="L8" s="1778"/>
      <c r="M8" s="1778"/>
      <c r="N8" s="1778"/>
      <c r="O8" s="1778"/>
      <c r="P8" s="1778"/>
      <c r="Q8" s="1778"/>
      <c r="R8" s="1817"/>
      <c r="S8" s="1808" t="s">
        <v>1092</v>
      </c>
      <c r="T8" s="1809" t="s">
        <v>1093</v>
      </c>
    </row>
    <row r="9" spans="1:20">
      <c r="A9" s="1818">
        <v>202</v>
      </c>
      <c r="B9" s="1819" t="s">
        <v>96</v>
      </c>
      <c r="C9" s="1815">
        <v>452563</v>
      </c>
      <c r="D9" s="2594">
        <f>'5市町推移2'!W18</f>
        <v>459593</v>
      </c>
      <c r="E9" s="1803">
        <f t="shared" si="0"/>
        <v>7030</v>
      </c>
      <c r="F9" s="1804">
        <f t="shared" si="1"/>
        <v>1.6</v>
      </c>
      <c r="G9" s="1820" t="str">
        <f t="shared" si="2"/>
        <v>b</v>
      </c>
      <c r="H9" s="1777" t="s">
        <v>1086</v>
      </c>
      <c r="I9" s="1778"/>
      <c r="J9" s="1778"/>
      <c r="K9" s="1778"/>
      <c r="L9" s="1778"/>
      <c r="M9" s="1778"/>
      <c r="N9" s="1778"/>
      <c r="O9" s="1778"/>
      <c r="P9" s="1778"/>
      <c r="Q9" s="1778"/>
      <c r="R9" s="1821"/>
      <c r="S9" s="1808" t="s">
        <v>1094</v>
      </c>
      <c r="T9" s="1809" t="s">
        <v>1095</v>
      </c>
    </row>
    <row r="10" spans="1:20">
      <c r="A10" s="1818">
        <v>204</v>
      </c>
      <c r="B10" s="1819" t="s">
        <v>87</v>
      </c>
      <c r="C10" s="1815">
        <v>487850</v>
      </c>
      <c r="D10" s="2594">
        <f>'5市町推移2'!W19</f>
        <v>485587</v>
      </c>
      <c r="E10" s="1803">
        <f t="shared" si="0"/>
        <v>-2263</v>
      </c>
      <c r="F10" s="1804">
        <f t="shared" si="1"/>
        <v>-0.5</v>
      </c>
      <c r="G10" s="1820" t="str">
        <f t="shared" si="2"/>
        <v>c</v>
      </c>
      <c r="H10" s="1777" t="s">
        <v>1091</v>
      </c>
      <c r="I10" s="1778"/>
      <c r="J10" s="1778"/>
      <c r="K10" s="1778"/>
      <c r="L10" s="1778"/>
      <c r="M10" s="1778"/>
      <c r="N10" s="1778"/>
      <c r="O10" s="1778"/>
      <c r="P10" s="1778"/>
      <c r="Q10" s="1778"/>
      <c r="R10" s="1822"/>
      <c r="S10" s="1808" t="s">
        <v>1096</v>
      </c>
      <c r="T10" s="1823" t="s">
        <v>1097</v>
      </c>
    </row>
    <row r="11" spans="1:20">
      <c r="A11" s="1818">
        <v>206</v>
      </c>
      <c r="B11" s="1819" t="s">
        <v>88</v>
      </c>
      <c r="C11" s="1815">
        <v>95350</v>
      </c>
      <c r="D11" s="2594">
        <f>'5市町推移2'!W20</f>
        <v>93922</v>
      </c>
      <c r="E11" s="1803">
        <f t="shared" si="0"/>
        <v>-1428</v>
      </c>
      <c r="F11" s="1804">
        <f t="shared" si="1"/>
        <v>-1.5</v>
      </c>
      <c r="G11" s="1820" t="str">
        <f t="shared" si="2"/>
        <v>c</v>
      </c>
      <c r="H11" s="1777" t="s">
        <v>1091</v>
      </c>
      <c r="I11" s="1778"/>
      <c r="J11" s="1778"/>
      <c r="K11" s="1778"/>
      <c r="L11" s="1778"/>
      <c r="M11" s="1778"/>
      <c r="N11" s="1778"/>
      <c r="O11" s="1778"/>
      <c r="P11" s="1778"/>
      <c r="Q11" s="1778"/>
      <c r="R11" s="1778"/>
      <c r="S11" s="1778"/>
      <c r="T11" s="1778"/>
    </row>
    <row r="12" spans="1:20">
      <c r="A12" s="1606"/>
      <c r="B12" s="1814" t="s">
        <v>11</v>
      </c>
      <c r="C12" s="1815">
        <v>721690</v>
      </c>
      <c r="D12" s="2594">
        <f>'5市町推移2'!W21</f>
        <v>715809</v>
      </c>
      <c r="E12" s="1803">
        <f t="shared" si="0"/>
        <v>-5881</v>
      </c>
      <c r="F12" s="1804">
        <f t="shared" si="1"/>
        <v>-0.8</v>
      </c>
      <c r="G12" s="1805" t="str">
        <f t="shared" si="2"/>
        <v>c</v>
      </c>
      <c r="H12" s="1777" t="s">
        <v>1091</v>
      </c>
      <c r="I12" s="1778"/>
      <c r="J12" s="1778"/>
      <c r="K12" s="1778"/>
      <c r="L12" s="1778"/>
      <c r="M12" s="1778"/>
      <c r="N12" s="1778"/>
      <c r="O12" s="1778"/>
      <c r="P12" s="1778"/>
      <c r="Q12" s="1778"/>
      <c r="R12" s="1778" t="s">
        <v>331</v>
      </c>
      <c r="S12" s="1824"/>
      <c r="T12" s="1824"/>
    </row>
    <row r="13" spans="1:20">
      <c r="A13" s="1818">
        <v>207</v>
      </c>
      <c r="B13" s="1819" t="s">
        <v>99</v>
      </c>
      <c r="C13" s="1815">
        <v>196883</v>
      </c>
      <c r="D13" s="2594">
        <f>'5市町推移2'!W22</f>
        <v>198138</v>
      </c>
      <c r="E13" s="1803">
        <f t="shared" si="0"/>
        <v>1255</v>
      </c>
      <c r="F13" s="1804">
        <f t="shared" si="1"/>
        <v>0.6</v>
      </c>
      <c r="G13" s="1805" t="str">
        <f t="shared" si="2"/>
        <v>b</v>
      </c>
      <c r="H13" s="1777" t="s">
        <v>1091</v>
      </c>
      <c r="I13" s="1778"/>
      <c r="J13" s="1778"/>
      <c r="K13" s="1778"/>
      <c r="L13" s="1778"/>
      <c r="M13" s="1778"/>
      <c r="N13" s="1778"/>
      <c r="O13" s="1778"/>
      <c r="P13" s="1778"/>
      <c r="Q13" s="1778"/>
      <c r="R13" s="1778"/>
      <c r="S13" s="1778"/>
      <c r="T13" s="1778"/>
    </row>
    <row r="14" spans="1:20">
      <c r="A14" s="1818">
        <v>214</v>
      </c>
      <c r="B14" s="1819" t="s">
        <v>89</v>
      </c>
      <c r="C14" s="1815">
        <v>224903</v>
      </c>
      <c r="D14" s="2594">
        <f>'5市町推移2'!W23</f>
        <v>226432</v>
      </c>
      <c r="E14" s="1803">
        <f t="shared" si="0"/>
        <v>1529</v>
      </c>
      <c r="F14" s="1804">
        <f t="shared" si="1"/>
        <v>0.7</v>
      </c>
      <c r="G14" s="1805" t="str">
        <f t="shared" si="2"/>
        <v>b</v>
      </c>
      <c r="H14" s="1777" t="s">
        <v>1091</v>
      </c>
      <c r="I14" s="1778"/>
      <c r="J14" s="1778"/>
      <c r="K14" s="1778"/>
      <c r="L14" s="1778"/>
      <c r="M14" s="1778"/>
      <c r="N14" s="1778"/>
      <c r="O14" s="1778"/>
      <c r="P14" s="1778"/>
      <c r="Q14" s="1778"/>
      <c r="R14" s="1778"/>
      <c r="S14" s="1778"/>
      <c r="T14" s="1778"/>
    </row>
    <row r="15" spans="1:20">
      <c r="A15" s="1818">
        <v>217</v>
      </c>
      <c r="B15" s="1819" t="s">
        <v>106</v>
      </c>
      <c r="C15" s="1815">
        <v>156375</v>
      </c>
      <c r="D15" s="2594">
        <f>'5市町推移2'!W24</f>
        <v>152321</v>
      </c>
      <c r="E15" s="1803">
        <f t="shared" si="0"/>
        <v>-4054</v>
      </c>
      <c r="F15" s="1804">
        <f t="shared" si="1"/>
        <v>-2.6</v>
      </c>
      <c r="G15" s="1805" t="str">
        <f t="shared" si="2"/>
        <v>c</v>
      </c>
      <c r="H15" s="1777" t="s">
        <v>1086</v>
      </c>
      <c r="I15" s="1778"/>
      <c r="J15" s="1778"/>
      <c r="K15" s="1778"/>
      <c r="L15" s="1778"/>
      <c r="M15" s="1778"/>
      <c r="N15" s="1778"/>
      <c r="O15" s="1778"/>
      <c r="P15" s="1778"/>
      <c r="Q15" s="1778"/>
      <c r="R15" s="1778"/>
      <c r="S15" s="1778"/>
      <c r="T15" s="1778"/>
    </row>
    <row r="16" spans="1:20">
      <c r="A16" s="1818">
        <v>219</v>
      </c>
      <c r="B16" s="1819" t="s">
        <v>107</v>
      </c>
      <c r="C16" s="1815">
        <v>112691</v>
      </c>
      <c r="D16" s="2594">
        <f>'5市町推移2'!W25</f>
        <v>109238</v>
      </c>
      <c r="E16" s="1803">
        <f t="shared" si="0"/>
        <v>-3453</v>
      </c>
      <c r="F16" s="1804">
        <f t="shared" si="1"/>
        <v>-3.1</v>
      </c>
      <c r="G16" s="1805" t="str">
        <f t="shared" si="2"/>
        <v>d</v>
      </c>
      <c r="H16" s="1777" t="s">
        <v>1086</v>
      </c>
      <c r="I16" s="1778"/>
      <c r="J16" s="1778"/>
      <c r="K16" s="1778"/>
      <c r="L16" s="1778"/>
      <c r="M16" s="1778"/>
      <c r="N16" s="1778"/>
      <c r="O16" s="1778"/>
      <c r="P16" s="1778"/>
      <c r="Q16" s="1778"/>
      <c r="R16" s="1778"/>
      <c r="S16" s="1778"/>
      <c r="T16" s="1778"/>
    </row>
    <row r="17" spans="1:20">
      <c r="A17" s="1818">
        <v>301</v>
      </c>
      <c r="B17" s="1819" t="s">
        <v>35</v>
      </c>
      <c r="C17" s="1815">
        <v>30838</v>
      </c>
      <c r="D17" s="2594">
        <f>'5市町推移2'!W26</f>
        <v>29680</v>
      </c>
      <c r="E17" s="1803">
        <f t="shared" si="0"/>
        <v>-1158</v>
      </c>
      <c r="F17" s="1804">
        <f t="shared" si="1"/>
        <v>-3.8</v>
      </c>
      <c r="G17" s="1820" t="str">
        <f t="shared" si="2"/>
        <v>d</v>
      </c>
      <c r="H17" s="1777" t="s">
        <v>1086</v>
      </c>
      <c r="I17" s="1778"/>
      <c r="J17" s="1778"/>
      <c r="K17" s="1778"/>
      <c r="L17" s="1778"/>
      <c r="M17" s="1778"/>
      <c r="N17" s="1778"/>
      <c r="O17" s="1778"/>
      <c r="P17" s="1778"/>
      <c r="Q17" s="1778"/>
      <c r="R17" s="1778"/>
      <c r="S17" s="1778"/>
      <c r="T17" s="1778"/>
    </row>
    <row r="18" spans="1:20">
      <c r="A18" s="1606"/>
      <c r="B18" s="1814" t="s">
        <v>12</v>
      </c>
      <c r="C18" s="1815">
        <v>716633</v>
      </c>
      <c r="D18" s="2594">
        <f>'5市町推移2'!W27</f>
        <v>716073</v>
      </c>
      <c r="E18" s="1803">
        <f t="shared" si="0"/>
        <v>-560</v>
      </c>
      <c r="F18" s="1804">
        <f t="shared" si="1"/>
        <v>-0.1</v>
      </c>
      <c r="G18" s="1805" t="str">
        <f t="shared" si="2"/>
        <v>c</v>
      </c>
      <c r="H18" s="1777" t="s">
        <v>1086</v>
      </c>
      <c r="I18" s="1778"/>
      <c r="J18" s="1778"/>
      <c r="K18" s="1778"/>
      <c r="L18" s="1778"/>
      <c r="M18" s="1778"/>
      <c r="N18" s="1778"/>
      <c r="O18" s="1778"/>
      <c r="P18" s="1778"/>
      <c r="Q18" s="1778"/>
      <c r="R18" s="1825"/>
      <c r="S18" s="1778"/>
      <c r="T18" s="1778"/>
    </row>
    <row r="19" spans="1:20">
      <c r="A19" s="1818">
        <v>203</v>
      </c>
      <c r="B19" s="1819" t="s">
        <v>97</v>
      </c>
      <c r="C19" s="1815">
        <v>293409</v>
      </c>
      <c r="D19" s="2594">
        <f>'5市町推移2'!W28</f>
        <v>303601</v>
      </c>
      <c r="E19" s="1803">
        <f t="shared" si="0"/>
        <v>10192</v>
      </c>
      <c r="F19" s="1804">
        <f t="shared" si="1"/>
        <v>3.5</v>
      </c>
      <c r="G19" s="1820" t="str">
        <f t="shared" si="2"/>
        <v>a</v>
      </c>
      <c r="H19" s="1777" t="s">
        <v>1091</v>
      </c>
      <c r="I19" s="1778"/>
      <c r="J19" s="1778"/>
      <c r="K19" s="1778"/>
      <c r="L19" s="1778"/>
      <c r="M19" s="1778"/>
      <c r="N19" s="1778"/>
      <c r="O19" s="1778"/>
      <c r="P19" s="1778"/>
      <c r="Q19" s="1778"/>
      <c r="R19" s="1825"/>
      <c r="S19" s="1778"/>
      <c r="T19" s="1778"/>
    </row>
    <row r="20" spans="1:20">
      <c r="A20" s="1818">
        <v>210</v>
      </c>
      <c r="B20" s="1819" t="s">
        <v>26</v>
      </c>
      <c r="C20" s="1815">
        <v>267435</v>
      </c>
      <c r="D20" s="2594">
        <f>'5市町推移2'!W29</f>
        <v>260878</v>
      </c>
      <c r="E20" s="1803">
        <f t="shared" si="0"/>
        <v>-6557</v>
      </c>
      <c r="F20" s="1804">
        <f t="shared" si="1"/>
        <v>-2.5</v>
      </c>
      <c r="G20" s="1820" t="str">
        <f t="shared" si="2"/>
        <v>c</v>
      </c>
      <c r="H20" s="1777" t="s">
        <v>1091</v>
      </c>
      <c r="I20" s="1778"/>
      <c r="J20" s="1778"/>
      <c r="K20" s="1778"/>
      <c r="L20" s="1778"/>
      <c r="M20" s="1778"/>
      <c r="N20" s="1778"/>
      <c r="O20" s="1778"/>
      <c r="P20" s="1778"/>
      <c r="Q20" s="1778"/>
      <c r="R20" s="1825"/>
      <c r="S20" s="1778"/>
      <c r="T20" s="1778"/>
    </row>
    <row r="21" spans="1:20">
      <c r="A21" s="1818">
        <v>216</v>
      </c>
      <c r="B21" s="1819" t="s">
        <v>105</v>
      </c>
      <c r="C21" s="1815">
        <v>91030</v>
      </c>
      <c r="D21" s="2594">
        <f>'5市町推移2'!W30</f>
        <v>87722</v>
      </c>
      <c r="E21" s="1803">
        <f t="shared" si="0"/>
        <v>-3308</v>
      </c>
      <c r="F21" s="1804">
        <f t="shared" si="1"/>
        <v>-3.6</v>
      </c>
      <c r="G21" s="1820" t="str">
        <f t="shared" si="2"/>
        <v>d</v>
      </c>
      <c r="H21" s="1777" t="s">
        <v>1086</v>
      </c>
      <c r="I21" s="1778"/>
      <c r="J21" s="1778"/>
      <c r="K21" s="1778"/>
      <c r="L21" s="1778"/>
      <c r="M21" s="1778"/>
      <c r="N21" s="1778"/>
      <c r="O21" s="1778"/>
      <c r="P21" s="1778"/>
      <c r="Q21" s="1778"/>
      <c r="R21" s="1778"/>
      <c r="S21" s="483"/>
      <c r="T21" s="1778"/>
    </row>
    <row r="22" spans="1:20">
      <c r="A22" s="1818">
        <v>381</v>
      </c>
      <c r="B22" s="1819" t="s">
        <v>37</v>
      </c>
      <c r="C22" s="1815">
        <v>31020</v>
      </c>
      <c r="D22" s="2594">
        <f>'5市町推移2'!W31</f>
        <v>30268</v>
      </c>
      <c r="E22" s="1803">
        <f t="shared" si="0"/>
        <v>-752</v>
      </c>
      <c r="F22" s="1804">
        <f t="shared" si="1"/>
        <v>-2.4</v>
      </c>
      <c r="G22" s="1805" t="str">
        <f t="shared" si="2"/>
        <v>c</v>
      </c>
      <c r="H22" s="1777" t="s">
        <v>1086</v>
      </c>
      <c r="I22" s="1778"/>
      <c r="J22" s="1778"/>
      <c r="K22" s="1778"/>
      <c r="L22" s="1778"/>
      <c r="M22" s="1778"/>
      <c r="N22" s="1778"/>
      <c r="O22" s="1778"/>
      <c r="P22" s="1778"/>
      <c r="Q22" s="1778"/>
      <c r="R22" s="1778"/>
      <c r="S22" s="1778"/>
      <c r="T22" s="1778"/>
    </row>
    <row r="23" spans="1:20">
      <c r="A23" s="1818">
        <v>382</v>
      </c>
      <c r="B23" s="1819" t="s">
        <v>38</v>
      </c>
      <c r="C23" s="1815">
        <v>33739</v>
      </c>
      <c r="D23" s="2594">
        <f>'5市町推移2'!W32</f>
        <v>33604</v>
      </c>
      <c r="E23" s="1803">
        <f t="shared" si="0"/>
        <v>-135</v>
      </c>
      <c r="F23" s="1804">
        <f t="shared" si="1"/>
        <v>-0.4</v>
      </c>
      <c r="G23" s="1820" t="str">
        <f t="shared" si="2"/>
        <v>c</v>
      </c>
      <c r="H23" s="1777" t="s">
        <v>1091</v>
      </c>
      <c r="I23" s="1778"/>
      <c r="J23" s="1778"/>
      <c r="K23" s="1778"/>
      <c r="L23" s="1778"/>
      <c r="M23" s="1778"/>
      <c r="N23" s="1778"/>
      <c r="O23" s="1778"/>
      <c r="P23" s="1778"/>
      <c r="Q23" s="1778"/>
      <c r="R23" s="1778"/>
      <c r="S23" s="1778"/>
      <c r="T23" s="1778"/>
    </row>
    <row r="24" spans="1:20">
      <c r="A24" s="1606"/>
      <c r="B24" s="1826" t="s">
        <v>13</v>
      </c>
      <c r="C24" s="1815">
        <v>272447</v>
      </c>
      <c r="D24" s="2594">
        <f>'5市町推移2'!W33</f>
        <v>264135</v>
      </c>
      <c r="E24" s="1803">
        <f t="shared" si="0"/>
        <v>-8312</v>
      </c>
      <c r="F24" s="1804">
        <f t="shared" si="1"/>
        <v>-3.1</v>
      </c>
      <c r="G24" s="1805" t="str">
        <f t="shared" si="2"/>
        <v>d</v>
      </c>
      <c r="H24" s="1777" t="s">
        <v>1098</v>
      </c>
      <c r="I24" s="1778"/>
      <c r="J24" s="1778"/>
      <c r="K24" s="1778"/>
      <c r="L24" s="1778"/>
      <c r="M24" s="1778"/>
      <c r="N24" s="1778"/>
      <c r="O24" s="1778"/>
      <c r="P24" s="1778"/>
      <c r="Q24" s="1778"/>
      <c r="R24" s="1778"/>
      <c r="S24" s="1778"/>
      <c r="T24" s="1778"/>
    </row>
    <row r="25" spans="1:20">
      <c r="A25" s="1827">
        <v>213</v>
      </c>
      <c r="B25" s="1828" t="s">
        <v>510</v>
      </c>
      <c r="C25" s="1815">
        <v>40866</v>
      </c>
      <c r="D25" s="2594">
        <f>'5市町推移2'!W34</f>
        <v>38673</v>
      </c>
      <c r="E25" s="1803">
        <f t="shared" si="0"/>
        <v>-2193</v>
      </c>
      <c r="F25" s="1804">
        <f t="shared" si="1"/>
        <v>-5.4</v>
      </c>
      <c r="G25" s="1805" t="str">
        <f t="shared" si="2"/>
        <v>d</v>
      </c>
      <c r="H25" s="1777" t="s">
        <v>1098</v>
      </c>
      <c r="I25" s="1778"/>
      <c r="J25" s="1778"/>
      <c r="K25" s="1778"/>
      <c r="L25" s="1778"/>
      <c r="M25" s="1778"/>
      <c r="N25" s="1778"/>
      <c r="O25" s="1778"/>
      <c r="P25" s="1778"/>
      <c r="Q25" s="1778"/>
      <c r="R25" s="1778"/>
      <c r="S25" s="1778"/>
      <c r="T25" s="1778"/>
    </row>
    <row r="26" spans="1:20">
      <c r="A26" s="1818">
        <v>215</v>
      </c>
      <c r="B26" s="1819" t="s">
        <v>1099</v>
      </c>
      <c r="C26" s="1815">
        <v>77178</v>
      </c>
      <c r="D26" s="2594">
        <f>'5市町推移2'!W35</f>
        <v>75294</v>
      </c>
      <c r="E26" s="1803">
        <f t="shared" si="0"/>
        <v>-1884</v>
      </c>
      <c r="F26" s="1804">
        <f t="shared" si="1"/>
        <v>-2.4</v>
      </c>
      <c r="G26" s="1820" t="str">
        <f t="shared" si="2"/>
        <v>c</v>
      </c>
      <c r="H26" s="1777" t="s">
        <v>1098</v>
      </c>
      <c r="I26" s="1778"/>
      <c r="J26" s="1778"/>
      <c r="K26" s="1778"/>
      <c r="L26" s="1778"/>
      <c r="M26" s="1778"/>
      <c r="N26" s="1778"/>
      <c r="O26" s="1778"/>
      <c r="P26" s="1778"/>
      <c r="Q26" s="1778"/>
      <c r="R26" s="1778"/>
      <c r="S26" s="1778"/>
      <c r="T26" s="1778"/>
    </row>
    <row r="27" spans="1:20">
      <c r="A27" s="1818">
        <v>218</v>
      </c>
      <c r="B27" s="1819" t="s">
        <v>90</v>
      </c>
      <c r="C27" s="1815">
        <v>48580</v>
      </c>
      <c r="D27" s="2594">
        <f>'5市町推移2'!W36</f>
        <v>47562</v>
      </c>
      <c r="E27" s="1803">
        <f t="shared" si="0"/>
        <v>-1018</v>
      </c>
      <c r="F27" s="1804">
        <f t="shared" si="1"/>
        <v>-2.1</v>
      </c>
      <c r="G27" s="1805" t="str">
        <f t="shared" si="2"/>
        <v>c</v>
      </c>
      <c r="H27" s="1777" t="s">
        <v>1086</v>
      </c>
      <c r="I27" s="1778"/>
      <c r="J27" s="1778"/>
      <c r="K27" s="1778"/>
      <c r="L27" s="1778"/>
      <c r="M27" s="1778"/>
      <c r="N27" s="1778"/>
      <c r="O27" s="1778"/>
      <c r="P27" s="1778"/>
      <c r="Q27" s="1778"/>
      <c r="R27" s="1778"/>
      <c r="S27" s="1778"/>
      <c r="T27" s="1778"/>
    </row>
    <row r="28" spans="1:20">
      <c r="A28" s="1818">
        <v>220</v>
      </c>
      <c r="B28" s="1819" t="s">
        <v>91</v>
      </c>
      <c r="C28" s="1815">
        <v>44313</v>
      </c>
      <c r="D28" s="2594">
        <f>'5市町推移2'!W37</f>
        <v>42700</v>
      </c>
      <c r="E28" s="1803">
        <f t="shared" si="0"/>
        <v>-1613</v>
      </c>
      <c r="F28" s="1804">
        <f t="shared" si="1"/>
        <v>-3.6</v>
      </c>
      <c r="G28" s="1805" t="str">
        <f t="shared" si="2"/>
        <v>d</v>
      </c>
      <c r="H28" s="1777" t="s">
        <v>1098</v>
      </c>
      <c r="I28" s="1778"/>
      <c r="J28" s="1778"/>
      <c r="K28" s="1778"/>
      <c r="L28" s="1778"/>
      <c r="M28" s="1778"/>
      <c r="N28" s="1778"/>
      <c r="O28" s="1778"/>
      <c r="P28" s="1778"/>
      <c r="Q28" s="1778"/>
      <c r="R28" s="1778"/>
      <c r="S28" s="1778"/>
      <c r="T28" s="1778"/>
    </row>
    <row r="29" spans="1:20">
      <c r="A29" s="1818">
        <v>228</v>
      </c>
      <c r="B29" s="1819" t="s">
        <v>1100</v>
      </c>
      <c r="C29" s="1815">
        <v>40310</v>
      </c>
      <c r="D29" s="2594">
        <f>'5市町推移2'!W38</f>
        <v>40645</v>
      </c>
      <c r="E29" s="1803">
        <f t="shared" si="0"/>
        <v>335</v>
      </c>
      <c r="F29" s="1804">
        <f t="shared" si="1"/>
        <v>0.8</v>
      </c>
      <c r="G29" s="1820" t="str">
        <f t="shared" si="2"/>
        <v>b</v>
      </c>
      <c r="H29" s="1777" t="s">
        <v>1086</v>
      </c>
      <c r="I29" s="1778"/>
      <c r="J29" s="1778"/>
      <c r="K29" s="1778"/>
      <c r="L29" s="1778"/>
      <c r="M29" s="1778"/>
      <c r="N29" s="1778"/>
      <c r="O29" s="1778"/>
      <c r="P29" s="1778"/>
      <c r="Q29" s="1778"/>
      <c r="R29" s="1778"/>
      <c r="S29" s="1778"/>
      <c r="T29" s="1778"/>
    </row>
    <row r="30" spans="1:20">
      <c r="A30" s="1818">
        <v>365</v>
      </c>
      <c r="B30" s="1819" t="s">
        <v>1101</v>
      </c>
      <c r="C30" s="1815">
        <v>21200</v>
      </c>
      <c r="D30" s="2594">
        <f>'5市町推移2'!W39</f>
        <v>19261</v>
      </c>
      <c r="E30" s="1803">
        <f t="shared" si="0"/>
        <v>-1939</v>
      </c>
      <c r="F30" s="1804">
        <f t="shared" si="1"/>
        <v>-9.1</v>
      </c>
      <c r="G30" s="1820" t="str">
        <f t="shared" si="2"/>
        <v>e</v>
      </c>
      <c r="H30" s="1777" t="s">
        <v>1098</v>
      </c>
      <c r="I30" s="1778"/>
      <c r="J30" s="1778"/>
      <c r="K30" s="1778"/>
      <c r="L30" s="1778"/>
      <c r="M30" s="1778"/>
      <c r="N30" s="1778"/>
      <c r="O30" s="1778"/>
      <c r="P30" s="1778"/>
      <c r="Q30" s="1778"/>
      <c r="R30" s="1778"/>
      <c r="S30" s="1778"/>
      <c r="T30" s="1778"/>
    </row>
    <row r="31" spans="1:20">
      <c r="A31" s="1606"/>
      <c r="B31" s="1826" t="s">
        <v>14</v>
      </c>
      <c r="C31" s="1815">
        <v>579154</v>
      </c>
      <c r="D31" s="2594">
        <f>'5市町推移2'!W40</f>
        <v>571719</v>
      </c>
      <c r="E31" s="1803">
        <f t="shared" si="0"/>
        <v>-7435</v>
      </c>
      <c r="F31" s="1804">
        <f t="shared" si="1"/>
        <v>-1.3</v>
      </c>
      <c r="G31" s="1805" t="str">
        <f t="shared" si="2"/>
        <v>c</v>
      </c>
      <c r="H31" s="1777" t="s">
        <v>1086</v>
      </c>
      <c r="I31" s="1778"/>
      <c r="J31" s="1778"/>
      <c r="K31" s="1778"/>
      <c r="L31" s="1778"/>
      <c r="M31" s="1778"/>
      <c r="N31" s="1778"/>
      <c r="O31" s="1778"/>
      <c r="P31" s="1778"/>
      <c r="Q31" s="1778"/>
      <c r="R31" s="1778"/>
      <c r="S31" s="1778"/>
      <c r="T31" s="1778"/>
    </row>
    <row r="32" spans="1:20">
      <c r="A32" s="1561">
        <v>201</v>
      </c>
      <c r="B32" s="1829" t="s">
        <v>514</v>
      </c>
      <c r="C32" s="1815">
        <v>535664</v>
      </c>
      <c r="D32" s="2594">
        <f>'5市町推移2'!W41</f>
        <v>530495</v>
      </c>
      <c r="E32" s="1803">
        <f t="shared" si="0"/>
        <v>-5169</v>
      </c>
      <c r="F32" s="1804">
        <f t="shared" si="1"/>
        <v>-1</v>
      </c>
      <c r="G32" s="1805" t="str">
        <f t="shared" si="2"/>
        <v>c</v>
      </c>
      <c r="H32" s="1777" t="s">
        <v>1086</v>
      </c>
      <c r="I32" s="1778"/>
      <c r="J32" s="1778"/>
      <c r="K32" s="1778"/>
      <c r="L32" s="1778"/>
      <c r="M32" s="1778"/>
      <c r="N32" s="1778"/>
      <c r="O32" s="1778"/>
      <c r="P32" s="1778"/>
      <c r="Q32" s="1778"/>
      <c r="R32" s="1778"/>
      <c r="S32" s="1778"/>
      <c r="T32" s="1778"/>
    </row>
    <row r="33" spans="1:20">
      <c r="A33" s="1818">
        <v>442</v>
      </c>
      <c r="B33" s="1819" t="s">
        <v>39</v>
      </c>
      <c r="C33" s="1815">
        <v>12300</v>
      </c>
      <c r="D33" s="2594">
        <f>'5市町推移2'!W42</f>
        <v>11231</v>
      </c>
      <c r="E33" s="1803">
        <f t="shared" si="0"/>
        <v>-1069</v>
      </c>
      <c r="F33" s="1804">
        <f t="shared" si="1"/>
        <v>-8.6999999999999993</v>
      </c>
      <c r="G33" s="1820" t="str">
        <f t="shared" si="2"/>
        <v>e</v>
      </c>
      <c r="H33" s="1777" t="s">
        <v>1098</v>
      </c>
      <c r="I33" s="1778"/>
      <c r="J33" s="1778"/>
      <c r="K33" s="1778"/>
      <c r="L33" s="1778"/>
      <c r="M33" s="1778"/>
      <c r="N33" s="1778"/>
      <c r="O33" s="1778"/>
      <c r="P33" s="1778"/>
      <c r="Q33" s="1778"/>
      <c r="R33" s="1778"/>
      <c r="S33" s="1778"/>
      <c r="T33" s="1778"/>
    </row>
    <row r="34" spans="1:20">
      <c r="A34" s="1818">
        <v>443</v>
      </c>
      <c r="B34" s="1819" t="s">
        <v>40</v>
      </c>
      <c r="C34" s="1815">
        <v>19738</v>
      </c>
      <c r="D34" s="2594">
        <f>'5市町推移2'!W43</f>
        <v>19377</v>
      </c>
      <c r="E34" s="1803">
        <f t="shared" si="0"/>
        <v>-361</v>
      </c>
      <c r="F34" s="1804">
        <f t="shared" si="1"/>
        <v>-1.8</v>
      </c>
      <c r="G34" s="1805" t="str">
        <f t="shared" si="2"/>
        <v>c</v>
      </c>
      <c r="H34" s="1777" t="s">
        <v>1086</v>
      </c>
      <c r="I34" s="1778"/>
      <c r="J34" s="1778"/>
      <c r="K34" s="1778"/>
      <c r="L34" s="1778"/>
      <c r="M34" s="1778"/>
      <c r="N34" s="1778"/>
      <c r="O34" s="1778"/>
      <c r="P34" s="1778"/>
      <c r="Q34" s="1778"/>
      <c r="R34" s="1778"/>
      <c r="S34" s="1778"/>
      <c r="T34" s="1778"/>
    </row>
    <row r="35" spans="1:20">
      <c r="A35" s="1818">
        <v>446</v>
      </c>
      <c r="B35" s="1819" t="s">
        <v>1102</v>
      </c>
      <c r="C35" s="1815">
        <v>11452</v>
      </c>
      <c r="D35" s="2594">
        <f>'5市町推移2'!W44</f>
        <v>10616</v>
      </c>
      <c r="E35" s="1803">
        <f t="shared" si="0"/>
        <v>-836</v>
      </c>
      <c r="F35" s="1804">
        <f t="shared" si="1"/>
        <v>-7.3</v>
      </c>
      <c r="G35" s="1820" t="str">
        <f t="shared" si="2"/>
        <v>e</v>
      </c>
      <c r="H35" s="1777" t="s">
        <v>1098</v>
      </c>
      <c r="I35" s="1778"/>
      <c r="J35" s="1778"/>
      <c r="K35" s="1778"/>
      <c r="L35" s="1778"/>
      <c r="M35" s="1778"/>
      <c r="N35" s="1778"/>
      <c r="O35" s="1778"/>
      <c r="P35" s="1778"/>
      <c r="Q35" s="1778"/>
      <c r="R35" s="1778"/>
      <c r="S35" s="1778"/>
      <c r="T35" s="1778"/>
    </row>
    <row r="36" spans="1:20">
      <c r="A36" s="1606"/>
      <c r="B36" s="1826" t="s">
        <v>15</v>
      </c>
      <c r="C36" s="1815">
        <v>260312</v>
      </c>
      <c r="D36" s="2594">
        <f>'5市町推移2'!W45</f>
        <v>246601</v>
      </c>
      <c r="E36" s="1803">
        <f t="shared" si="0"/>
        <v>-13711</v>
      </c>
      <c r="F36" s="1804">
        <f t="shared" si="1"/>
        <v>-5.3</v>
      </c>
      <c r="G36" s="1805" t="str">
        <f t="shared" si="2"/>
        <v>d</v>
      </c>
      <c r="H36" s="1777" t="s">
        <v>1098</v>
      </c>
      <c r="I36" s="1778"/>
      <c r="J36" s="1778"/>
      <c r="K36" s="1778"/>
      <c r="L36" s="1778"/>
      <c r="M36" s="1778"/>
      <c r="N36" s="1778"/>
      <c r="O36" s="1778"/>
      <c r="P36" s="1778"/>
      <c r="Q36" s="1778"/>
      <c r="R36" s="1778"/>
      <c r="S36" s="1778"/>
      <c r="T36" s="1778"/>
    </row>
    <row r="37" spans="1:20">
      <c r="A37" s="1830">
        <v>208</v>
      </c>
      <c r="B37" s="1831" t="s">
        <v>100</v>
      </c>
      <c r="C37" s="1815">
        <v>30129</v>
      </c>
      <c r="D37" s="2594">
        <f>'5市町推移2'!W46</f>
        <v>28355</v>
      </c>
      <c r="E37" s="1803">
        <f t="shared" si="0"/>
        <v>-1774</v>
      </c>
      <c r="F37" s="1804">
        <f t="shared" si="1"/>
        <v>-5.9</v>
      </c>
      <c r="G37" s="1805" t="str">
        <f t="shared" si="2"/>
        <v>d</v>
      </c>
      <c r="H37" s="1777" t="s">
        <v>1098</v>
      </c>
      <c r="I37" s="1778"/>
      <c r="J37" s="1778"/>
      <c r="K37" s="1778"/>
      <c r="L37" s="1778"/>
      <c r="M37" s="1778"/>
      <c r="N37" s="1778"/>
      <c r="O37" s="1778"/>
      <c r="P37" s="1778"/>
      <c r="Q37" s="1778"/>
      <c r="R37" s="1778"/>
      <c r="S37" s="1778"/>
      <c r="T37" s="1778"/>
    </row>
    <row r="38" spans="1:20">
      <c r="A38" s="1830">
        <v>212</v>
      </c>
      <c r="B38" s="1831" t="s">
        <v>102</v>
      </c>
      <c r="C38" s="1815">
        <v>48567</v>
      </c>
      <c r="D38" s="2594">
        <f>'5市町推移2'!W47</f>
        <v>45892</v>
      </c>
      <c r="E38" s="1803">
        <f t="shared" si="0"/>
        <v>-2675</v>
      </c>
      <c r="F38" s="1804">
        <f t="shared" si="1"/>
        <v>-5.5</v>
      </c>
      <c r="G38" s="1820" t="str">
        <f t="shared" si="2"/>
        <v>d</v>
      </c>
      <c r="H38" s="1777" t="s">
        <v>1086</v>
      </c>
      <c r="I38" s="1778"/>
      <c r="J38" s="1778"/>
      <c r="K38" s="1778"/>
      <c r="L38" s="1778"/>
      <c r="M38" s="1778"/>
      <c r="N38" s="1778"/>
      <c r="O38" s="1778"/>
      <c r="P38" s="1778"/>
      <c r="Q38" s="1778"/>
      <c r="R38" s="1778"/>
      <c r="S38" s="1778"/>
      <c r="T38" s="1778"/>
    </row>
    <row r="39" spans="1:20">
      <c r="A39" s="1830">
        <v>227</v>
      </c>
      <c r="B39" s="1831" t="s">
        <v>1008</v>
      </c>
      <c r="C39" s="1815">
        <v>37773</v>
      </c>
      <c r="D39" s="2594">
        <f>'5市町推移2'!W48</f>
        <v>34819</v>
      </c>
      <c r="E39" s="1803">
        <f t="shared" si="0"/>
        <v>-2954</v>
      </c>
      <c r="F39" s="1804">
        <f t="shared" si="1"/>
        <v>-7.8</v>
      </c>
      <c r="G39" s="1820" t="str">
        <f t="shared" si="2"/>
        <v>e</v>
      </c>
      <c r="H39" s="1777" t="s">
        <v>1098</v>
      </c>
      <c r="I39" s="1778"/>
      <c r="J39" s="1778"/>
      <c r="K39" s="1778"/>
      <c r="L39" s="1778"/>
      <c r="M39" s="1778"/>
      <c r="N39" s="1778"/>
      <c r="O39" s="1778"/>
      <c r="P39" s="1778"/>
      <c r="Q39" s="1778"/>
      <c r="R39" s="1778"/>
      <c r="S39" s="1778"/>
      <c r="T39" s="1778"/>
    </row>
    <row r="40" spans="1:20">
      <c r="A40" s="1830">
        <v>229</v>
      </c>
      <c r="B40" s="1831" t="s">
        <v>517</v>
      </c>
      <c r="C40" s="1815">
        <v>77419</v>
      </c>
      <c r="D40" s="2594">
        <f>'5市町推移2'!W49</f>
        <v>74316</v>
      </c>
      <c r="E40" s="1803">
        <f t="shared" si="0"/>
        <v>-3103</v>
      </c>
      <c r="F40" s="1804">
        <f t="shared" si="1"/>
        <v>-4</v>
      </c>
      <c r="G40" s="1820" t="str">
        <f t="shared" si="2"/>
        <v>d</v>
      </c>
      <c r="H40" s="1777" t="s">
        <v>1086</v>
      </c>
      <c r="I40" s="1778"/>
      <c r="J40" s="1778"/>
      <c r="K40" s="1778"/>
      <c r="L40" s="1778"/>
      <c r="M40" s="1778"/>
      <c r="N40" s="1778"/>
      <c r="O40" s="1778"/>
      <c r="P40" s="1778"/>
      <c r="Q40" s="1778"/>
      <c r="R40" s="1778"/>
      <c r="S40" s="1778"/>
      <c r="T40" s="1778"/>
    </row>
    <row r="41" spans="1:20">
      <c r="A41" s="1830">
        <v>464</v>
      </c>
      <c r="B41" s="1831" t="s">
        <v>42</v>
      </c>
      <c r="C41" s="1815">
        <v>33690</v>
      </c>
      <c r="D41" s="2594">
        <f>'5市町推移2'!W50</f>
        <v>33477</v>
      </c>
      <c r="E41" s="1803">
        <f t="shared" si="0"/>
        <v>-213</v>
      </c>
      <c r="F41" s="1804">
        <f t="shared" si="1"/>
        <v>-0.6</v>
      </c>
      <c r="G41" s="1820" t="str">
        <f t="shared" si="2"/>
        <v>c</v>
      </c>
      <c r="H41" s="1777" t="s">
        <v>1091</v>
      </c>
      <c r="I41" s="1778"/>
      <c r="J41" s="1778"/>
      <c r="K41" s="1778"/>
      <c r="L41" s="1778"/>
      <c r="M41" s="1778"/>
      <c r="N41" s="1778"/>
      <c r="O41" s="1778"/>
      <c r="P41" s="1778"/>
      <c r="Q41" s="1778"/>
      <c r="R41" s="1778"/>
      <c r="S41" s="1778"/>
      <c r="T41" s="1778"/>
    </row>
    <row r="42" spans="1:20">
      <c r="A42" s="1830">
        <v>481</v>
      </c>
      <c r="B42" s="1831" t="s">
        <v>43</v>
      </c>
      <c r="C42" s="1815">
        <v>15224</v>
      </c>
      <c r="D42" s="2594">
        <f>'5市町推移2'!W51</f>
        <v>13879</v>
      </c>
      <c r="E42" s="1803">
        <f t="shared" si="0"/>
        <v>-1345</v>
      </c>
      <c r="F42" s="1804">
        <f t="shared" si="1"/>
        <v>-8.8000000000000007</v>
      </c>
      <c r="G42" s="1805" t="str">
        <f t="shared" si="2"/>
        <v>e</v>
      </c>
      <c r="H42" s="1777" t="s">
        <v>1103</v>
      </c>
      <c r="I42" s="1778"/>
      <c r="J42" s="1778"/>
      <c r="K42" s="1778"/>
      <c r="L42" s="1778"/>
      <c r="M42" s="1778"/>
      <c r="N42" s="1778"/>
      <c r="O42" s="1778"/>
      <c r="P42" s="1778"/>
      <c r="Q42" s="1778"/>
      <c r="R42" s="1778"/>
      <c r="S42" s="1778"/>
      <c r="T42" s="1778"/>
    </row>
    <row r="43" spans="1:20">
      <c r="A43" s="1830">
        <v>501</v>
      </c>
      <c r="B43" s="1831" t="s">
        <v>518</v>
      </c>
      <c r="C43" s="1815">
        <v>17510</v>
      </c>
      <c r="D43" s="2594">
        <f>'5市町推移2'!W52</f>
        <v>15863</v>
      </c>
      <c r="E43" s="1803">
        <f t="shared" si="0"/>
        <v>-1647</v>
      </c>
      <c r="F43" s="1804">
        <f t="shared" si="1"/>
        <v>-9.4</v>
      </c>
      <c r="G43" s="1805" t="str">
        <f t="shared" si="2"/>
        <v>e</v>
      </c>
      <c r="H43" s="1777" t="s">
        <v>1103</v>
      </c>
      <c r="I43" s="1778"/>
      <c r="J43" s="1778"/>
      <c r="K43" s="1778"/>
      <c r="L43" s="1778"/>
      <c r="M43" s="1778"/>
      <c r="N43" s="1778"/>
      <c r="O43" s="1778"/>
      <c r="P43" s="1778"/>
      <c r="Q43" s="1778"/>
      <c r="R43" s="1778"/>
      <c r="S43" s="1778"/>
      <c r="T43" s="1778"/>
    </row>
    <row r="44" spans="1:20">
      <c r="A44" s="1830"/>
      <c r="B44" s="1832" t="s">
        <v>16</v>
      </c>
      <c r="C44" s="1815">
        <v>170232</v>
      </c>
      <c r="D44" s="2594">
        <f>'5市町推移2'!W53</f>
        <v>157989</v>
      </c>
      <c r="E44" s="1803">
        <f t="shared" si="0"/>
        <v>-12243</v>
      </c>
      <c r="F44" s="1804">
        <f t="shared" si="1"/>
        <v>-7.2</v>
      </c>
      <c r="G44" s="1805" t="str">
        <f t="shared" si="2"/>
        <v>e</v>
      </c>
      <c r="H44" s="1777" t="s">
        <v>1098</v>
      </c>
      <c r="I44" s="1778"/>
      <c r="J44" s="1778"/>
      <c r="K44" s="1778"/>
      <c r="L44" s="1778"/>
      <c r="M44" s="1778"/>
      <c r="N44" s="1778"/>
      <c r="O44" s="1778"/>
      <c r="P44" s="1778"/>
      <c r="Q44" s="1778"/>
      <c r="R44" s="1778"/>
      <c r="S44" s="1778"/>
      <c r="T44" s="1778"/>
    </row>
    <row r="45" spans="1:20">
      <c r="A45" s="1830">
        <v>209</v>
      </c>
      <c r="B45" s="1819" t="s">
        <v>939</v>
      </c>
      <c r="C45" s="1815">
        <v>82250</v>
      </c>
      <c r="D45" s="2594">
        <f>'5市町推移2'!W54</f>
        <v>77489</v>
      </c>
      <c r="E45" s="1803">
        <f t="shared" si="0"/>
        <v>-4761</v>
      </c>
      <c r="F45" s="1804">
        <f t="shared" si="1"/>
        <v>-5.8</v>
      </c>
      <c r="G45" s="1805" t="str">
        <f t="shared" si="2"/>
        <v>d</v>
      </c>
      <c r="H45" s="1777" t="s">
        <v>1098</v>
      </c>
      <c r="I45" s="1778"/>
      <c r="J45" s="1778"/>
      <c r="K45" s="1778"/>
      <c r="L45" s="1778"/>
      <c r="M45" s="1778"/>
      <c r="N45" s="1778"/>
      <c r="O45" s="1778"/>
      <c r="P45" s="1778"/>
      <c r="Q45" s="1778"/>
      <c r="R45" s="1778"/>
      <c r="S45" s="1778"/>
      <c r="T45" s="1778"/>
    </row>
    <row r="46" spans="1:20">
      <c r="A46" s="1830">
        <v>222</v>
      </c>
      <c r="B46" s="1831" t="s">
        <v>1011</v>
      </c>
      <c r="C46" s="1815">
        <v>24288</v>
      </c>
      <c r="D46" s="2594">
        <f>'5市町推移2'!W55</f>
        <v>22129</v>
      </c>
      <c r="E46" s="1803">
        <f t="shared" si="0"/>
        <v>-2159</v>
      </c>
      <c r="F46" s="1804">
        <f t="shared" si="1"/>
        <v>-8.9</v>
      </c>
      <c r="G46" s="1805" t="str">
        <f t="shared" si="2"/>
        <v>e</v>
      </c>
      <c r="H46" s="1777" t="s">
        <v>1103</v>
      </c>
      <c r="I46" s="1778"/>
      <c r="J46" s="1778"/>
      <c r="K46" s="1778"/>
      <c r="L46" s="1778"/>
      <c r="M46" s="1778"/>
      <c r="N46" s="1778"/>
      <c r="O46" s="1778"/>
      <c r="P46" s="1778"/>
      <c r="Q46" s="1778"/>
      <c r="R46" s="1778"/>
      <c r="S46" s="1778"/>
      <c r="T46" s="1778"/>
    </row>
    <row r="47" spans="1:20">
      <c r="A47" s="1830">
        <v>225</v>
      </c>
      <c r="B47" s="1831" t="s">
        <v>1012</v>
      </c>
      <c r="C47" s="1815">
        <v>30805</v>
      </c>
      <c r="D47" s="2594">
        <f>'5市町推移2'!W56</f>
        <v>28989</v>
      </c>
      <c r="E47" s="1803">
        <f t="shared" si="0"/>
        <v>-1816</v>
      </c>
      <c r="F47" s="1804">
        <f t="shared" si="1"/>
        <v>-5.9</v>
      </c>
      <c r="G47" s="1805" t="str">
        <f t="shared" si="2"/>
        <v>d</v>
      </c>
      <c r="H47" s="1777" t="s">
        <v>1098</v>
      </c>
      <c r="I47" s="1778"/>
      <c r="J47" s="1778"/>
      <c r="K47" s="1778"/>
      <c r="L47" s="1778"/>
      <c r="M47" s="1778"/>
      <c r="N47" s="1778"/>
      <c r="O47" s="1778"/>
      <c r="P47" s="1778"/>
      <c r="Q47" s="1778"/>
      <c r="R47" s="1778"/>
      <c r="S47" s="1778"/>
      <c r="T47" s="1778"/>
    </row>
    <row r="48" spans="1:20">
      <c r="A48" s="1830">
        <v>585</v>
      </c>
      <c r="B48" s="1831" t="s">
        <v>1013</v>
      </c>
      <c r="C48" s="1815">
        <v>18070</v>
      </c>
      <c r="D48" s="2594">
        <f>'5市町推移2'!W57</f>
        <v>16064</v>
      </c>
      <c r="E48" s="1803">
        <f t="shared" si="0"/>
        <v>-2006</v>
      </c>
      <c r="F48" s="1804">
        <f t="shared" si="1"/>
        <v>-11.1</v>
      </c>
      <c r="G48" s="1805" t="str">
        <f t="shared" si="2"/>
        <v>e</v>
      </c>
      <c r="H48" s="1777" t="s">
        <v>1103</v>
      </c>
      <c r="I48" s="1778"/>
      <c r="J48" s="1778"/>
      <c r="K48" s="1778"/>
      <c r="L48" s="1778"/>
      <c r="M48" s="1778"/>
      <c r="N48" s="1778"/>
      <c r="O48" s="1778"/>
      <c r="P48" s="1778"/>
      <c r="Q48" s="1778"/>
      <c r="R48" s="1778"/>
      <c r="S48" s="1778"/>
      <c r="T48" s="1778"/>
    </row>
    <row r="49" spans="1:20">
      <c r="A49" s="1830">
        <v>586</v>
      </c>
      <c r="B49" s="1831" t="s">
        <v>523</v>
      </c>
      <c r="C49" s="1815">
        <v>14819</v>
      </c>
      <c r="D49" s="2594">
        <f>'5市町推移2'!W58</f>
        <v>13318</v>
      </c>
      <c r="E49" s="1803">
        <f t="shared" si="0"/>
        <v>-1501</v>
      </c>
      <c r="F49" s="1804">
        <f t="shared" si="1"/>
        <v>-10.1</v>
      </c>
      <c r="G49" s="1805" t="str">
        <f t="shared" si="2"/>
        <v>e</v>
      </c>
      <c r="H49" s="1777" t="s">
        <v>1103</v>
      </c>
      <c r="I49" s="1778"/>
      <c r="J49" s="1778"/>
      <c r="K49" s="1778"/>
      <c r="L49" s="1778"/>
      <c r="M49" s="1778"/>
      <c r="N49" s="1778"/>
      <c r="O49" s="1778"/>
      <c r="P49" s="1778"/>
      <c r="Q49" s="1778"/>
      <c r="R49" s="1778"/>
      <c r="S49" s="1778"/>
      <c r="T49" s="1778"/>
    </row>
    <row r="50" spans="1:20">
      <c r="A50" s="1833"/>
      <c r="B50" s="1834" t="s">
        <v>17</v>
      </c>
      <c r="C50" s="1815">
        <v>106150</v>
      </c>
      <c r="D50" s="2594">
        <f>'5市町推移2'!W59</f>
        <v>101082</v>
      </c>
      <c r="E50" s="1803">
        <f t="shared" si="0"/>
        <v>-5068</v>
      </c>
      <c r="F50" s="1804">
        <f t="shared" si="1"/>
        <v>-4.8</v>
      </c>
      <c r="G50" s="1805" t="str">
        <f t="shared" si="2"/>
        <v>d</v>
      </c>
      <c r="H50" s="1777" t="s">
        <v>1098</v>
      </c>
      <c r="I50" s="1778"/>
      <c r="J50" s="1778"/>
      <c r="K50" s="1778"/>
      <c r="L50" s="1778"/>
      <c r="M50" s="1778"/>
      <c r="N50" s="1778"/>
      <c r="O50" s="1778"/>
      <c r="P50" s="1778"/>
      <c r="Q50" s="1778"/>
      <c r="R50" s="1778"/>
      <c r="S50" s="1778"/>
      <c r="T50" s="1778"/>
    </row>
    <row r="51" spans="1:20">
      <c r="A51" s="1830">
        <v>221</v>
      </c>
      <c r="B51" s="1831" t="s">
        <v>108</v>
      </c>
      <c r="C51" s="1815">
        <v>41490</v>
      </c>
      <c r="D51" s="2594">
        <f>'5市町推移2'!W60</f>
        <v>39611</v>
      </c>
      <c r="E51" s="1803">
        <f t="shared" si="0"/>
        <v>-1879</v>
      </c>
      <c r="F51" s="1804">
        <f t="shared" si="1"/>
        <v>-4.5</v>
      </c>
      <c r="G51" s="1805" t="str">
        <f t="shared" si="2"/>
        <v>d</v>
      </c>
      <c r="H51" s="1777" t="s">
        <v>1098</v>
      </c>
      <c r="I51" s="1778"/>
      <c r="J51" s="1778"/>
      <c r="K51" s="1778"/>
      <c r="L51" s="1778"/>
      <c r="M51" s="1778"/>
      <c r="N51" s="1778"/>
      <c r="O51" s="1778"/>
      <c r="P51" s="1778"/>
      <c r="Q51" s="1778"/>
      <c r="R51" s="1778"/>
      <c r="S51" s="1778"/>
      <c r="T51" s="1778"/>
    </row>
    <row r="52" spans="1:20">
      <c r="A52" s="1830">
        <v>223</v>
      </c>
      <c r="B52" s="1831" t="s">
        <v>952</v>
      </c>
      <c r="C52" s="1815">
        <v>64660</v>
      </c>
      <c r="D52" s="2594">
        <f>'5市町推移2'!W61</f>
        <v>61471</v>
      </c>
      <c r="E52" s="1803">
        <f t="shared" si="0"/>
        <v>-3189</v>
      </c>
      <c r="F52" s="1804">
        <f t="shared" si="1"/>
        <v>-4.9000000000000004</v>
      </c>
      <c r="G52" s="1805" t="str">
        <f t="shared" si="2"/>
        <v>d</v>
      </c>
      <c r="H52" s="1777" t="s">
        <v>1098</v>
      </c>
      <c r="I52" s="1778"/>
      <c r="J52" s="1835"/>
      <c r="K52" s="1778"/>
      <c r="L52" s="1778"/>
      <c r="M52" s="1778"/>
      <c r="N52" s="1778"/>
      <c r="O52" s="1778"/>
      <c r="P52" s="1778"/>
      <c r="Q52" s="1778"/>
      <c r="R52" s="1778"/>
      <c r="S52" s="1778"/>
      <c r="T52" s="1778"/>
    </row>
    <row r="53" spans="1:20">
      <c r="A53" s="1833"/>
      <c r="B53" s="1836" t="s">
        <v>18</v>
      </c>
      <c r="C53" s="1815">
        <v>135147</v>
      </c>
      <c r="D53" s="2594">
        <f>'5市町推移2'!W62</f>
        <v>127340</v>
      </c>
      <c r="E53" s="1803">
        <f t="shared" si="0"/>
        <v>-7807</v>
      </c>
      <c r="F53" s="1804">
        <f t="shared" si="1"/>
        <v>-5.8</v>
      </c>
      <c r="G53" s="1805" t="str">
        <f t="shared" si="2"/>
        <v>d</v>
      </c>
      <c r="H53" s="1777" t="s">
        <v>1098</v>
      </c>
      <c r="I53" s="1778"/>
      <c r="J53" s="1778"/>
      <c r="K53" s="1778"/>
      <c r="L53" s="1778"/>
      <c r="M53" s="1778"/>
      <c r="N53" s="1778"/>
      <c r="O53" s="1778"/>
      <c r="P53" s="1778"/>
      <c r="Q53" s="1778"/>
      <c r="R53" s="1778"/>
      <c r="S53" s="1778"/>
      <c r="T53" s="1778"/>
    </row>
    <row r="54" spans="1:20">
      <c r="A54" s="1774">
        <v>205</v>
      </c>
      <c r="B54" s="1837" t="s">
        <v>526</v>
      </c>
      <c r="C54" s="1815">
        <v>44258</v>
      </c>
      <c r="D54" s="2594">
        <f>'5市町推移2'!W63</f>
        <v>41236</v>
      </c>
      <c r="E54" s="1803">
        <f t="shared" si="0"/>
        <v>-3022</v>
      </c>
      <c r="F54" s="1804">
        <f t="shared" si="1"/>
        <v>-6.8</v>
      </c>
      <c r="G54" s="1820" t="str">
        <f t="shared" si="2"/>
        <v>e</v>
      </c>
      <c r="H54" s="1777" t="s">
        <v>1098</v>
      </c>
      <c r="I54" s="1778"/>
      <c r="J54" s="1778"/>
      <c r="K54" s="1778"/>
      <c r="L54" s="1778"/>
      <c r="M54" s="1778"/>
      <c r="N54" s="1778"/>
      <c r="O54" s="1778"/>
      <c r="P54" s="1778"/>
      <c r="Q54" s="1778"/>
      <c r="R54" s="1778"/>
      <c r="S54" s="1778"/>
      <c r="T54" s="1778"/>
    </row>
    <row r="55" spans="1:20">
      <c r="A55" s="1830">
        <v>224</v>
      </c>
      <c r="B55" s="1831" t="s">
        <v>29</v>
      </c>
      <c r="C55" s="1815">
        <v>46912</v>
      </c>
      <c r="D55" s="2594">
        <f>'5市町推移2'!W64</f>
        <v>44137</v>
      </c>
      <c r="E55" s="1803">
        <f t="shared" si="0"/>
        <v>-2775</v>
      </c>
      <c r="F55" s="1804">
        <f t="shared" si="1"/>
        <v>-5.9</v>
      </c>
      <c r="G55" s="1805" t="str">
        <f t="shared" si="2"/>
        <v>d</v>
      </c>
      <c r="H55" s="1777" t="s">
        <v>1098</v>
      </c>
      <c r="I55" s="1778"/>
      <c r="J55" s="1778"/>
      <c r="K55" s="1778"/>
      <c r="L55" s="1778"/>
      <c r="M55" s="1778"/>
      <c r="N55" s="1778"/>
      <c r="O55" s="1778"/>
      <c r="P55" s="1778"/>
      <c r="Q55" s="1778"/>
      <c r="R55" s="1778"/>
      <c r="S55" s="1778"/>
      <c r="T55" s="1778"/>
    </row>
    <row r="56" spans="1:20">
      <c r="A56" s="1830">
        <v>226</v>
      </c>
      <c r="B56" s="1831" t="s">
        <v>1016</v>
      </c>
      <c r="C56" s="1815">
        <v>43977</v>
      </c>
      <c r="D56" s="2594">
        <f>'5市町推移2'!W65</f>
        <v>41967</v>
      </c>
      <c r="E56" s="1803">
        <f t="shared" si="0"/>
        <v>-2010</v>
      </c>
      <c r="F56" s="1804">
        <f t="shared" si="1"/>
        <v>-4.5999999999999996</v>
      </c>
      <c r="G56" s="1805" t="str">
        <f t="shared" si="2"/>
        <v>d</v>
      </c>
      <c r="H56" s="1777" t="s">
        <v>1098</v>
      </c>
      <c r="I56" s="1778"/>
      <c r="J56" s="1778"/>
      <c r="K56" s="1778"/>
      <c r="L56" s="1778"/>
      <c r="M56" s="1778"/>
      <c r="N56" s="1778"/>
      <c r="O56" s="1778"/>
      <c r="P56" s="1778"/>
      <c r="Q56" s="1778"/>
      <c r="R56" s="1778"/>
      <c r="S56" s="1778"/>
      <c r="T56" s="1778"/>
    </row>
    <row r="57" spans="1:20">
      <c r="A57" s="1838"/>
      <c r="B57" s="1839"/>
      <c r="C57" s="1840"/>
      <c r="D57" s="1841" t="s">
        <v>333</v>
      </c>
      <c r="E57" s="1841"/>
      <c r="F57" s="1842"/>
      <c r="G57" s="1792"/>
      <c r="I57" s="1778"/>
      <c r="J57" s="1778"/>
      <c r="K57" s="1778"/>
      <c r="L57" s="1778"/>
      <c r="M57" s="1778"/>
      <c r="N57" s="1778"/>
      <c r="O57" s="1778"/>
      <c r="P57" s="1778"/>
      <c r="Q57" s="1778"/>
      <c r="R57" s="1778"/>
      <c r="S57" s="1778"/>
      <c r="T57" s="1778"/>
    </row>
    <row r="58" spans="1:20">
      <c r="A58" s="1658"/>
      <c r="B58" s="1658" t="s">
        <v>1104</v>
      </c>
      <c r="C58" s="1843" t="s">
        <v>1105</v>
      </c>
      <c r="D58" s="1844"/>
      <c r="E58" s="1844"/>
      <c r="F58" s="1844"/>
      <c r="G58" s="1776"/>
      <c r="I58" s="1778"/>
      <c r="J58" s="1778"/>
      <c r="K58" s="1778"/>
      <c r="L58" s="1778"/>
      <c r="M58" s="1778"/>
      <c r="N58" s="1778"/>
      <c r="O58" s="1778"/>
      <c r="P58" s="1778"/>
      <c r="Q58" s="1778"/>
      <c r="R58" s="1778"/>
      <c r="S58" s="1778"/>
      <c r="T58" s="1778"/>
    </row>
    <row r="59" spans="1:20">
      <c r="D59" s="423" t="s">
        <v>333</v>
      </c>
      <c r="G59" s="1776"/>
      <c r="I59" s="1778"/>
      <c r="J59" s="1778"/>
      <c r="K59" s="1778"/>
      <c r="L59" s="1778"/>
      <c r="M59" s="1778"/>
      <c r="N59" s="1778"/>
      <c r="O59" s="1778"/>
      <c r="P59" s="1778"/>
      <c r="Q59" s="1778"/>
      <c r="R59" s="1778"/>
      <c r="S59" s="1778"/>
      <c r="T59" s="1778"/>
    </row>
    <row r="60" spans="1:20">
      <c r="D60" s="423" t="s">
        <v>333</v>
      </c>
      <c r="G60" s="1776"/>
      <c r="I60" s="1778"/>
      <c r="J60" s="1778"/>
      <c r="K60" s="1778"/>
      <c r="L60" s="1778"/>
      <c r="M60" s="1778"/>
      <c r="N60" s="1778"/>
      <c r="O60" s="1778"/>
      <c r="P60" s="1778"/>
      <c r="Q60" s="1778"/>
      <c r="R60" s="1778"/>
      <c r="S60" s="1778"/>
      <c r="T60" s="1778"/>
    </row>
    <row r="61" spans="1:20">
      <c r="D61" s="423" t="s">
        <v>333</v>
      </c>
      <c r="G61" s="1776"/>
      <c r="I61" s="1778"/>
      <c r="J61" s="1778"/>
      <c r="K61" s="1778"/>
      <c r="L61" s="1778"/>
      <c r="M61" s="1778"/>
      <c r="N61" s="1778"/>
      <c r="O61" s="1778"/>
      <c r="P61" s="1778"/>
      <c r="Q61" s="1778"/>
      <c r="R61" s="1778"/>
      <c r="S61" s="1778"/>
      <c r="T61" s="1778"/>
    </row>
    <row r="62" spans="1:20">
      <c r="D62" s="423" t="s">
        <v>333</v>
      </c>
      <c r="G62" s="1776"/>
      <c r="I62" s="1778"/>
      <c r="J62" s="1778"/>
      <c r="K62" s="1778"/>
      <c r="L62" s="1778"/>
      <c r="M62" s="1778"/>
      <c r="N62" s="1778"/>
      <c r="O62" s="1778"/>
      <c r="P62" s="1778"/>
      <c r="Q62" s="1778"/>
      <c r="R62" s="1778"/>
      <c r="S62" s="1778"/>
      <c r="T62" s="1778"/>
    </row>
    <row r="63" spans="1:20">
      <c r="D63" s="423" t="s">
        <v>333</v>
      </c>
      <c r="G63" s="1776"/>
      <c r="I63" s="1778"/>
      <c r="J63" s="1778"/>
      <c r="K63" s="1778"/>
      <c r="L63" s="1778"/>
      <c r="M63" s="1778"/>
      <c r="N63" s="1778"/>
      <c r="O63" s="1778"/>
      <c r="P63" s="1778"/>
      <c r="Q63" s="1778"/>
      <c r="R63" s="1778"/>
      <c r="S63" s="1778"/>
      <c r="T63" s="1778"/>
    </row>
    <row r="64" spans="1:20">
      <c r="D64" s="423" t="s">
        <v>333</v>
      </c>
      <c r="G64" s="1776"/>
      <c r="I64" s="1778"/>
      <c r="J64" s="1778"/>
      <c r="K64" s="1778"/>
      <c r="L64" s="1778"/>
      <c r="M64" s="1778"/>
      <c r="N64" s="1778"/>
      <c r="O64" s="1778"/>
      <c r="P64" s="1778"/>
      <c r="Q64" s="1778"/>
      <c r="R64" s="1778"/>
      <c r="S64" s="1778"/>
      <c r="T64" s="1778"/>
    </row>
    <row r="65" spans="4:20">
      <c r="D65" s="423" t="s">
        <v>333</v>
      </c>
      <c r="G65" s="1776"/>
      <c r="I65" s="1778"/>
      <c r="J65" s="1778"/>
      <c r="K65" s="1778"/>
      <c r="L65" s="1778"/>
      <c r="M65" s="1778"/>
      <c r="N65" s="1778"/>
      <c r="O65" s="1778"/>
      <c r="P65" s="1778"/>
      <c r="Q65" s="1778"/>
      <c r="R65" s="1778"/>
      <c r="S65" s="1778"/>
      <c r="T65" s="1778"/>
    </row>
    <row r="66" spans="4:20">
      <c r="G66" s="1776"/>
      <c r="I66" s="1778"/>
      <c r="J66" s="1778"/>
      <c r="K66" s="1778"/>
      <c r="L66" s="1778"/>
      <c r="M66" s="1778"/>
      <c r="N66" s="1778"/>
      <c r="O66" s="1778"/>
      <c r="P66" s="1778"/>
      <c r="Q66" s="1778"/>
      <c r="R66" s="1778"/>
      <c r="S66" s="1778"/>
      <c r="T66" s="1778"/>
    </row>
    <row r="67" spans="4:20">
      <c r="G67" s="1776"/>
      <c r="I67" s="1778"/>
      <c r="J67" s="1778"/>
      <c r="K67" s="1778"/>
      <c r="L67" s="1778"/>
      <c r="M67" s="1778"/>
      <c r="N67" s="1778"/>
      <c r="O67" s="1778"/>
      <c r="P67" s="1778"/>
      <c r="Q67" s="1778"/>
      <c r="R67" s="1778"/>
      <c r="S67" s="1778"/>
      <c r="T67" s="1778"/>
    </row>
    <row r="68" spans="4:20">
      <c r="G68" s="1776"/>
      <c r="I68" s="1778"/>
      <c r="J68" s="1778"/>
      <c r="K68" s="1778"/>
      <c r="L68" s="1778"/>
      <c r="M68" s="1778"/>
      <c r="N68" s="1778"/>
      <c r="O68" s="1778"/>
      <c r="P68" s="1778"/>
      <c r="Q68" s="1778"/>
      <c r="R68" s="1778"/>
      <c r="S68" s="1778"/>
      <c r="T68" s="1778"/>
    </row>
    <row r="69" spans="4:20">
      <c r="G69" s="1776"/>
      <c r="I69" s="1778"/>
      <c r="J69" s="1778"/>
      <c r="K69" s="1778"/>
      <c r="L69" s="1778"/>
      <c r="M69" s="1778"/>
      <c r="N69" s="1778"/>
      <c r="O69" s="1778"/>
      <c r="P69" s="1778"/>
      <c r="Q69" s="1778"/>
      <c r="R69" s="1778"/>
      <c r="S69" s="1778"/>
      <c r="T69" s="1778"/>
    </row>
    <row r="70" spans="4:20">
      <c r="G70" s="1776"/>
      <c r="I70" s="1778"/>
      <c r="J70" s="1778"/>
      <c r="K70" s="1778"/>
      <c r="L70" s="1778"/>
      <c r="M70" s="1778"/>
      <c r="N70" s="1778"/>
      <c r="O70" s="1778"/>
      <c r="P70" s="1778"/>
      <c r="Q70" s="1778"/>
      <c r="R70" s="1778"/>
      <c r="S70" s="1778"/>
      <c r="T70" s="1778"/>
    </row>
    <row r="71" spans="4:20">
      <c r="G71" s="1776"/>
      <c r="I71" s="1778"/>
      <c r="J71" s="1778"/>
      <c r="K71" s="1778"/>
      <c r="L71" s="1778"/>
      <c r="M71" s="1778"/>
      <c r="N71" s="1778"/>
      <c r="O71" s="1778"/>
      <c r="P71" s="1778"/>
      <c r="Q71" s="1778"/>
      <c r="R71" s="1778"/>
      <c r="S71" s="1778"/>
      <c r="T71" s="1778"/>
    </row>
    <row r="72" spans="4:20">
      <c r="G72" s="1776"/>
      <c r="I72" s="1778"/>
      <c r="J72" s="1778"/>
      <c r="K72" s="1778"/>
      <c r="L72" s="1778"/>
      <c r="M72" s="1778"/>
      <c r="N72" s="1778"/>
      <c r="O72" s="1778"/>
      <c r="P72" s="1778"/>
      <c r="Q72" s="1778"/>
      <c r="R72" s="1778"/>
      <c r="S72" s="1778"/>
      <c r="T72" s="1778"/>
    </row>
    <row r="73" spans="4:20">
      <c r="G73" s="1776"/>
    </row>
    <row r="74" spans="4:20">
      <c r="G74" s="1776"/>
    </row>
    <row r="75" spans="4:20">
      <c r="G75" s="1776"/>
    </row>
    <row r="76" spans="4:20">
      <c r="G76" s="1776"/>
    </row>
    <row r="77" spans="4:20">
      <c r="G77" s="1776"/>
    </row>
    <row r="78" spans="4:20">
      <c r="G78" s="1776"/>
    </row>
    <row r="79" spans="4:20">
      <c r="G79" s="1776"/>
    </row>
    <row r="80" spans="4:20">
      <c r="G80" s="1776"/>
    </row>
    <row r="81" spans="7:7">
      <c r="G81" s="1776"/>
    </row>
    <row r="82" spans="7:7">
      <c r="G82" s="1776"/>
    </row>
    <row r="83" spans="7:7">
      <c r="G83" s="1776"/>
    </row>
    <row r="84" spans="7:7">
      <c r="G84" s="1776"/>
    </row>
    <row r="85" spans="7:7">
      <c r="G85" s="1776"/>
    </row>
    <row r="86" spans="7:7">
      <c r="G86" s="1776"/>
    </row>
    <row r="87" spans="7:7">
      <c r="G87" s="1776"/>
    </row>
    <row r="88" spans="7:7">
      <c r="G88" s="1776"/>
    </row>
    <row r="89" spans="7:7">
      <c r="G89" s="1776"/>
    </row>
    <row r="90" spans="7:7">
      <c r="G90" s="1776"/>
    </row>
    <row r="91" spans="7:7">
      <c r="G91" s="1776"/>
    </row>
    <row r="92" spans="7:7">
      <c r="G92" s="1776"/>
    </row>
    <row r="93" spans="7:7">
      <c r="G93" s="1776"/>
    </row>
    <row r="94" spans="7:7">
      <c r="G94" s="1776"/>
    </row>
    <row r="95" spans="7:7">
      <c r="G95" s="1776"/>
    </row>
    <row r="96" spans="7:7">
      <c r="G96" s="1776"/>
    </row>
    <row r="97" spans="7:7">
      <c r="G97" s="1776"/>
    </row>
    <row r="98" spans="7:7">
      <c r="G98" s="1776"/>
    </row>
    <row r="99" spans="7:7">
      <c r="G99" s="1776"/>
    </row>
    <row r="100" spans="7:7">
      <c r="G100" s="1776"/>
    </row>
    <row r="101" spans="7:7">
      <c r="G101" s="1776"/>
    </row>
    <row r="102" spans="7:7">
      <c r="G102" s="1776"/>
    </row>
    <row r="103" spans="7:7">
      <c r="G103" s="1776"/>
    </row>
    <row r="104" spans="7:7">
      <c r="G104" s="1776"/>
    </row>
    <row r="105" spans="7:7">
      <c r="G105" s="1776"/>
    </row>
    <row r="106" spans="7:7">
      <c r="G106" s="1776"/>
    </row>
    <row r="107" spans="7:7">
      <c r="G107" s="1776"/>
    </row>
    <row r="108" spans="7:7">
      <c r="G108" s="1776"/>
    </row>
    <row r="109" spans="7:7">
      <c r="G109" s="1776"/>
    </row>
    <row r="110" spans="7:7">
      <c r="G110" s="1776"/>
    </row>
    <row r="111" spans="7:7">
      <c r="G111" s="1776"/>
    </row>
    <row r="112" spans="7:7">
      <c r="G112" s="1776"/>
    </row>
    <row r="113" spans="7:7">
      <c r="G113" s="1776"/>
    </row>
    <row r="114" spans="7:7">
      <c r="G114" s="1776"/>
    </row>
    <row r="115" spans="7:7">
      <c r="G115" s="1776"/>
    </row>
    <row r="116" spans="7:7">
      <c r="G116" s="1776"/>
    </row>
    <row r="117" spans="7:7">
      <c r="G117" s="1776"/>
    </row>
    <row r="118" spans="7:7">
      <c r="G118" s="1776"/>
    </row>
    <row r="119" spans="7:7">
      <c r="G119" s="1776"/>
    </row>
    <row r="120" spans="7:7">
      <c r="G120" s="1776"/>
    </row>
    <row r="121" spans="7:7">
      <c r="G121" s="1776"/>
    </row>
    <row r="122" spans="7:7">
      <c r="G122" s="1776"/>
    </row>
    <row r="123" spans="7:7">
      <c r="G123" s="1776"/>
    </row>
    <row r="124" spans="7:7">
      <c r="G124" s="1776"/>
    </row>
    <row r="125" spans="7:7">
      <c r="G125" s="1776"/>
    </row>
    <row r="126" spans="7:7">
      <c r="G126" s="1776"/>
    </row>
    <row r="127" spans="7:7">
      <c r="G127" s="1776"/>
    </row>
    <row r="128" spans="7:7">
      <c r="G128" s="1776"/>
    </row>
    <row r="129" spans="7:7">
      <c r="G129" s="1776"/>
    </row>
    <row r="130" spans="7:7">
      <c r="G130" s="1776"/>
    </row>
    <row r="131" spans="7:7">
      <c r="G131" s="1776"/>
    </row>
    <row r="132" spans="7:7">
      <c r="G132" s="1776"/>
    </row>
    <row r="133" spans="7:7">
      <c r="G133" s="1776"/>
    </row>
    <row r="134" spans="7:7">
      <c r="G134" s="1776"/>
    </row>
    <row r="135" spans="7:7">
      <c r="G135" s="1776"/>
    </row>
    <row r="136" spans="7:7">
      <c r="G136" s="1776"/>
    </row>
    <row r="137" spans="7:7">
      <c r="G137" s="1776"/>
    </row>
    <row r="138" spans="7:7">
      <c r="G138" s="1776"/>
    </row>
    <row r="139" spans="7:7">
      <c r="G139" s="1776"/>
    </row>
    <row r="140" spans="7:7">
      <c r="G140" s="1776"/>
    </row>
    <row r="141" spans="7:7">
      <c r="G141" s="1776"/>
    </row>
    <row r="142" spans="7:7">
      <c r="G142" s="1776"/>
    </row>
    <row r="143" spans="7:7">
      <c r="G143" s="1776"/>
    </row>
    <row r="144" spans="7:7">
      <c r="G144" s="1776"/>
    </row>
    <row r="145" spans="7:7">
      <c r="G145" s="1776"/>
    </row>
    <row r="146" spans="7:7">
      <c r="G146" s="1776"/>
    </row>
    <row r="147" spans="7:7">
      <c r="G147" s="1776"/>
    </row>
    <row r="148" spans="7:7">
      <c r="G148" s="1776"/>
    </row>
    <row r="149" spans="7:7">
      <c r="G149" s="1776"/>
    </row>
    <row r="150" spans="7:7">
      <c r="G150" s="1776"/>
    </row>
    <row r="151" spans="7:7">
      <c r="G151" s="1776"/>
    </row>
    <row r="152" spans="7:7">
      <c r="G152" s="1776"/>
    </row>
    <row r="153" spans="7:7">
      <c r="G153" s="1776"/>
    </row>
    <row r="154" spans="7:7">
      <c r="G154" s="1776"/>
    </row>
    <row r="155" spans="7:7">
      <c r="G155" s="1776"/>
    </row>
    <row r="156" spans="7:7">
      <c r="G156" s="1776"/>
    </row>
    <row r="157" spans="7:7">
      <c r="G157" s="1776"/>
    </row>
    <row r="158" spans="7:7">
      <c r="G158" s="1776"/>
    </row>
    <row r="159" spans="7:7">
      <c r="G159" s="1776"/>
    </row>
    <row r="160" spans="7:7">
      <c r="G160" s="1776"/>
    </row>
    <row r="161" spans="7:7">
      <c r="G161" s="1776"/>
    </row>
    <row r="162" spans="7:7">
      <c r="G162" s="1776"/>
    </row>
    <row r="163" spans="7:7">
      <c r="G163" s="1776"/>
    </row>
    <row r="164" spans="7:7">
      <c r="G164" s="1776"/>
    </row>
    <row r="165" spans="7:7">
      <c r="G165" s="1776"/>
    </row>
    <row r="166" spans="7:7">
      <c r="G166" s="1776"/>
    </row>
    <row r="167" spans="7:7">
      <c r="G167" s="1776"/>
    </row>
    <row r="168" spans="7:7">
      <c r="G168" s="1776"/>
    </row>
    <row r="169" spans="7:7">
      <c r="G169" s="1776"/>
    </row>
    <row r="170" spans="7:7">
      <c r="G170" s="1776"/>
    </row>
    <row r="171" spans="7:7">
      <c r="G171" s="1776"/>
    </row>
    <row r="172" spans="7:7">
      <c r="G172" s="1776"/>
    </row>
    <row r="173" spans="7:7">
      <c r="G173" s="1776"/>
    </row>
    <row r="174" spans="7:7">
      <c r="G174" s="1776"/>
    </row>
    <row r="175" spans="7:7">
      <c r="G175" s="1776"/>
    </row>
    <row r="176" spans="7:7">
      <c r="G176" s="1776"/>
    </row>
    <row r="177" spans="7:7">
      <c r="G177" s="1776"/>
    </row>
    <row r="178" spans="7:7">
      <c r="G178" s="1776"/>
    </row>
    <row r="179" spans="7:7">
      <c r="G179" s="1776"/>
    </row>
    <row r="180" spans="7:7">
      <c r="G180" s="1776"/>
    </row>
    <row r="181" spans="7:7">
      <c r="G181" s="1776"/>
    </row>
    <row r="182" spans="7:7">
      <c r="G182" s="1776"/>
    </row>
    <row r="183" spans="7:7">
      <c r="G183" s="1776"/>
    </row>
    <row r="184" spans="7:7">
      <c r="G184" s="1776"/>
    </row>
    <row r="185" spans="7:7">
      <c r="G185" s="1776"/>
    </row>
    <row r="186" spans="7:7">
      <c r="G186" s="1776"/>
    </row>
    <row r="187" spans="7:7">
      <c r="G187" s="1776"/>
    </row>
    <row r="188" spans="7:7">
      <c r="G188" s="1776"/>
    </row>
    <row r="189" spans="7:7">
      <c r="G189" s="1776"/>
    </row>
    <row r="190" spans="7:7">
      <c r="G190" s="1776"/>
    </row>
    <row r="191" spans="7:7">
      <c r="G191" s="1776"/>
    </row>
    <row r="192" spans="7:7">
      <c r="G192" s="1776"/>
    </row>
    <row r="193" spans="7:7">
      <c r="G193" s="1776"/>
    </row>
    <row r="194" spans="7:7">
      <c r="G194" s="1776"/>
    </row>
    <row r="195" spans="7:7">
      <c r="G195" s="1776"/>
    </row>
    <row r="196" spans="7:7">
      <c r="G196" s="1776"/>
    </row>
    <row r="197" spans="7:7">
      <c r="G197" s="1776"/>
    </row>
    <row r="198" spans="7:7">
      <c r="G198" s="1776"/>
    </row>
    <row r="199" spans="7:7">
      <c r="G199" s="1776"/>
    </row>
    <row r="200" spans="7:7">
      <c r="G200" s="1776"/>
    </row>
    <row r="201" spans="7:7">
      <c r="G201" s="1776"/>
    </row>
    <row r="202" spans="7:7">
      <c r="G202" s="1776"/>
    </row>
    <row r="203" spans="7:7">
      <c r="G203" s="1776"/>
    </row>
    <row r="204" spans="7:7">
      <c r="G204" s="1776"/>
    </row>
    <row r="205" spans="7:7">
      <c r="G205" s="1776"/>
    </row>
    <row r="206" spans="7:7">
      <c r="G206" s="1776"/>
    </row>
    <row r="207" spans="7:7">
      <c r="G207" s="1776"/>
    </row>
    <row r="208" spans="7:7">
      <c r="G208" s="1776"/>
    </row>
    <row r="209" spans="7:7">
      <c r="G209" s="1776"/>
    </row>
    <row r="210" spans="7:7">
      <c r="G210" s="1776"/>
    </row>
    <row r="211" spans="7:7">
      <c r="G211" s="1776"/>
    </row>
    <row r="212" spans="7:7">
      <c r="G212" s="1776"/>
    </row>
    <row r="213" spans="7:7">
      <c r="G213" s="1776"/>
    </row>
    <row r="214" spans="7:7">
      <c r="G214" s="1776"/>
    </row>
    <row r="215" spans="7:7">
      <c r="G215" s="1776"/>
    </row>
    <row r="216" spans="7:7">
      <c r="G216" s="1776"/>
    </row>
    <row r="217" spans="7:7">
      <c r="G217" s="1776"/>
    </row>
    <row r="218" spans="7:7">
      <c r="G218" s="1776"/>
    </row>
    <row r="219" spans="7:7">
      <c r="G219" s="1776"/>
    </row>
    <row r="220" spans="7:7">
      <c r="G220" s="1776"/>
    </row>
    <row r="221" spans="7:7">
      <c r="G221" s="1776"/>
    </row>
    <row r="222" spans="7:7">
      <c r="G222" s="1776"/>
    </row>
    <row r="223" spans="7:7">
      <c r="G223" s="1776"/>
    </row>
    <row r="224" spans="7:7">
      <c r="G224" s="1776"/>
    </row>
    <row r="225" spans="7:7">
      <c r="G225" s="1776"/>
    </row>
    <row r="226" spans="7:7">
      <c r="G226" s="1776"/>
    </row>
    <row r="227" spans="7:7">
      <c r="G227" s="1776"/>
    </row>
    <row r="228" spans="7:7">
      <c r="G228" s="1776"/>
    </row>
    <row r="229" spans="7:7">
      <c r="G229" s="1776"/>
    </row>
    <row r="230" spans="7:7">
      <c r="G230" s="1776"/>
    </row>
    <row r="231" spans="7:7">
      <c r="G231" s="1776"/>
    </row>
    <row r="232" spans="7:7">
      <c r="G232" s="1776"/>
    </row>
    <row r="233" spans="7:7">
      <c r="G233" s="1776"/>
    </row>
    <row r="234" spans="7:7">
      <c r="G234" s="1776"/>
    </row>
    <row r="235" spans="7:7">
      <c r="G235" s="1776"/>
    </row>
    <row r="236" spans="7:7">
      <c r="G236" s="1776"/>
    </row>
    <row r="237" spans="7:7">
      <c r="G237" s="1776"/>
    </row>
    <row r="238" spans="7:7">
      <c r="G238" s="1776"/>
    </row>
    <row r="239" spans="7:7">
      <c r="G239" s="1776"/>
    </row>
    <row r="240" spans="7:7">
      <c r="G240" s="1776"/>
    </row>
    <row r="241" spans="7:7">
      <c r="G241" s="1776"/>
    </row>
    <row r="242" spans="7:7">
      <c r="G242" s="1776"/>
    </row>
    <row r="243" spans="7:7">
      <c r="G243" s="1776"/>
    </row>
    <row r="244" spans="7:7">
      <c r="G244" s="1776"/>
    </row>
    <row r="245" spans="7:7">
      <c r="G245" s="1776"/>
    </row>
    <row r="246" spans="7:7">
      <c r="G246" s="1776"/>
    </row>
    <row r="247" spans="7:7">
      <c r="G247" s="1776"/>
    </row>
    <row r="248" spans="7:7">
      <c r="G248" s="1776"/>
    </row>
    <row r="249" spans="7:7">
      <c r="G249" s="1776"/>
    </row>
    <row r="250" spans="7:7">
      <c r="G250" s="1776"/>
    </row>
    <row r="251" spans="7:7">
      <c r="G251" s="1776"/>
    </row>
    <row r="252" spans="7:7">
      <c r="G252" s="1776"/>
    </row>
    <row r="253" spans="7:7">
      <c r="G253" s="1776"/>
    </row>
    <row r="254" spans="7:7">
      <c r="G254" s="1776"/>
    </row>
    <row r="255" spans="7:7">
      <c r="G255" s="1776"/>
    </row>
    <row r="256" spans="7:7">
      <c r="G256" s="1776"/>
    </row>
    <row r="257" spans="7:7">
      <c r="G257" s="1776"/>
    </row>
    <row r="258" spans="7:7">
      <c r="G258" s="1776"/>
    </row>
    <row r="259" spans="7:7">
      <c r="G259" s="1776"/>
    </row>
    <row r="260" spans="7:7">
      <c r="G260" s="1776"/>
    </row>
    <row r="261" spans="7:7">
      <c r="G261" s="1776"/>
    </row>
    <row r="262" spans="7:7">
      <c r="G262" s="1776"/>
    </row>
    <row r="263" spans="7:7">
      <c r="G263" s="1776"/>
    </row>
    <row r="264" spans="7:7">
      <c r="G264" s="1776"/>
    </row>
    <row r="265" spans="7:7">
      <c r="G265" s="1776"/>
    </row>
    <row r="266" spans="7:7">
      <c r="G266" s="1776"/>
    </row>
    <row r="267" spans="7:7">
      <c r="G267" s="1776"/>
    </row>
    <row r="268" spans="7:7">
      <c r="G268" s="1776"/>
    </row>
    <row r="269" spans="7:7">
      <c r="G269" s="1776"/>
    </row>
    <row r="270" spans="7:7">
      <c r="G270" s="1776"/>
    </row>
    <row r="271" spans="7:7">
      <c r="G271" s="1776"/>
    </row>
    <row r="272" spans="7:7">
      <c r="G272" s="1776"/>
    </row>
    <row r="273" spans="7:7">
      <c r="G273" s="1776"/>
    </row>
    <row r="274" spans="7:7">
      <c r="G274" s="1776"/>
    </row>
    <row r="275" spans="7:7">
      <c r="G275" s="1776"/>
    </row>
    <row r="276" spans="7:7">
      <c r="G276" s="1776"/>
    </row>
    <row r="277" spans="7:7">
      <c r="G277" s="1776"/>
    </row>
    <row r="278" spans="7:7">
      <c r="G278" s="1776"/>
    </row>
    <row r="279" spans="7:7">
      <c r="G279" s="1776"/>
    </row>
    <row r="280" spans="7:7">
      <c r="G280" s="1776"/>
    </row>
    <row r="281" spans="7:7">
      <c r="G281" s="1776"/>
    </row>
    <row r="282" spans="7:7">
      <c r="G282" s="1776"/>
    </row>
    <row r="283" spans="7:7">
      <c r="G283" s="1776"/>
    </row>
    <row r="284" spans="7:7">
      <c r="G284" s="1776"/>
    </row>
    <row r="285" spans="7:7">
      <c r="G285" s="1776"/>
    </row>
    <row r="286" spans="7:7">
      <c r="G286" s="1776"/>
    </row>
    <row r="287" spans="7:7">
      <c r="G287" s="1776"/>
    </row>
    <row r="288" spans="7:7">
      <c r="G288" s="1776"/>
    </row>
    <row r="289" spans="7:7">
      <c r="G289" s="1776"/>
    </row>
    <row r="290" spans="7:7">
      <c r="G290" s="1776"/>
    </row>
    <row r="291" spans="7:7">
      <c r="G291" s="1776"/>
    </row>
    <row r="292" spans="7:7">
      <c r="G292" s="1776"/>
    </row>
    <row r="293" spans="7:7">
      <c r="G293" s="1776"/>
    </row>
    <row r="294" spans="7:7">
      <c r="G294" s="1776"/>
    </row>
    <row r="295" spans="7:7">
      <c r="G295" s="1776"/>
    </row>
    <row r="296" spans="7:7">
      <c r="G296" s="1776"/>
    </row>
    <row r="297" spans="7:7">
      <c r="G297" s="1776"/>
    </row>
    <row r="298" spans="7:7">
      <c r="G298" s="1776"/>
    </row>
    <row r="299" spans="7:7">
      <c r="G299" s="1776"/>
    </row>
    <row r="300" spans="7:7">
      <c r="G300" s="1776"/>
    </row>
    <row r="301" spans="7:7">
      <c r="G301" s="1776"/>
    </row>
    <row r="302" spans="7:7">
      <c r="G302" s="1776"/>
    </row>
    <row r="303" spans="7:7">
      <c r="G303" s="1776"/>
    </row>
    <row r="304" spans="7:7">
      <c r="G304" s="1776"/>
    </row>
    <row r="305" spans="7:7">
      <c r="G305" s="1776"/>
    </row>
    <row r="306" spans="7:7">
      <c r="G306" s="1776"/>
    </row>
    <row r="307" spans="7:7">
      <c r="G307" s="1776"/>
    </row>
    <row r="308" spans="7:7">
      <c r="G308" s="1776"/>
    </row>
    <row r="309" spans="7:7">
      <c r="G309" s="1776"/>
    </row>
    <row r="310" spans="7:7">
      <c r="G310" s="1776"/>
    </row>
    <row r="311" spans="7:7">
      <c r="G311" s="1776"/>
    </row>
    <row r="312" spans="7:7">
      <c r="G312" s="1776"/>
    </row>
    <row r="313" spans="7:7">
      <c r="G313" s="1776"/>
    </row>
    <row r="314" spans="7:7">
      <c r="G314" s="1776"/>
    </row>
    <row r="315" spans="7:7">
      <c r="G315" s="1776"/>
    </row>
    <row r="316" spans="7:7">
      <c r="G316" s="1776"/>
    </row>
    <row r="317" spans="7:7">
      <c r="G317" s="1776"/>
    </row>
    <row r="318" spans="7:7">
      <c r="G318" s="1776"/>
    </row>
    <row r="319" spans="7:7">
      <c r="G319" s="1776"/>
    </row>
    <row r="320" spans="7:7">
      <c r="G320" s="1776"/>
    </row>
    <row r="321" spans="7:7">
      <c r="G321" s="1776"/>
    </row>
    <row r="322" spans="7:7">
      <c r="G322" s="1776"/>
    </row>
    <row r="323" spans="7:7">
      <c r="G323" s="1776"/>
    </row>
    <row r="324" spans="7:7">
      <c r="G324" s="1776"/>
    </row>
    <row r="325" spans="7:7">
      <c r="G325" s="1776"/>
    </row>
    <row r="326" spans="7:7">
      <c r="G326" s="1776"/>
    </row>
    <row r="327" spans="7:7">
      <c r="G327" s="1776"/>
    </row>
    <row r="328" spans="7:7">
      <c r="G328" s="1776"/>
    </row>
    <row r="329" spans="7:7">
      <c r="G329" s="1776"/>
    </row>
    <row r="330" spans="7:7">
      <c r="G330" s="1776"/>
    </row>
    <row r="331" spans="7:7">
      <c r="G331" s="1776"/>
    </row>
    <row r="332" spans="7:7">
      <c r="G332" s="1776"/>
    </row>
    <row r="333" spans="7:7">
      <c r="G333" s="1776"/>
    </row>
    <row r="334" spans="7:7">
      <c r="G334" s="1776"/>
    </row>
    <row r="335" spans="7:7">
      <c r="G335" s="1776"/>
    </row>
    <row r="336" spans="7:7">
      <c r="G336" s="1776"/>
    </row>
    <row r="337" spans="7:7">
      <c r="G337" s="1776"/>
    </row>
    <row r="338" spans="7:7">
      <c r="G338" s="1776"/>
    </row>
    <row r="339" spans="7:7">
      <c r="G339" s="1776"/>
    </row>
    <row r="340" spans="7:7">
      <c r="G340" s="1776"/>
    </row>
    <row r="341" spans="7:7">
      <c r="G341" s="1776"/>
    </row>
    <row r="342" spans="7:7">
      <c r="G342" s="1776"/>
    </row>
    <row r="343" spans="7:7">
      <c r="G343" s="1776"/>
    </row>
    <row r="344" spans="7:7">
      <c r="G344" s="1776"/>
    </row>
    <row r="345" spans="7:7">
      <c r="G345" s="1776"/>
    </row>
    <row r="346" spans="7:7">
      <c r="G346" s="1776"/>
    </row>
    <row r="347" spans="7:7">
      <c r="G347" s="1776"/>
    </row>
    <row r="348" spans="7:7">
      <c r="G348" s="1776"/>
    </row>
    <row r="349" spans="7:7">
      <c r="G349" s="1776"/>
    </row>
    <row r="350" spans="7:7">
      <c r="G350" s="1776"/>
    </row>
    <row r="351" spans="7:7">
      <c r="G351" s="1776"/>
    </row>
    <row r="352" spans="7:7">
      <c r="G352" s="1776"/>
    </row>
    <row r="353" spans="7:7">
      <c r="G353" s="1776"/>
    </row>
    <row r="354" spans="7:7">
      <c r="G354" s="1776"/>
    </row>
    <row r="355" spans="7:7">
      <c r="G355" s="1776"/>
    </row>
    <row r="356" spans="7:7">
      <c r="G356" s="1776"/>
    </row>
    <row r="357" spans="7:7">
      <c r="G357" s="1776"/>
    </row>
    <row r="358" spans="7:7">
      <c r="G358" s="1776"/>
    </row>
    <row r="359" spans="7:7">
      <c r="G359" s="1776"/>
    </row>
    <row r="360" spans="7:7">
      <c r="G360" s="1776"/>
    </row>
    <row r="361" spans="7:7">
      <c r="G361" s="1776"/>
    </row>
    <row r="362" spans="7:7">
      <c r="G362" s="1776"/>
    </row>
    <row r="363" spans="7:7">
      <c r="G363" s="1776"/>
    </row>
    <row r="364" spans="7:7">
      <c r="G364" s="1776"/>
    </row>
    <row r="365" spans="7:7">
      <c r="G365" s="1776"/>
    </row>
    <row r="366" spans="7:7">
      <c r="G366" s="1776"/>
    </row>
    <row r="367" spans="7:7">
      <c r="G367" s="1776"/>
    </row>
    <row r="368" spans="7:7">
      <c r="G368" s="1776"/>
    </row>
    <row r="369" spans="7:7">
      <c r="G369" s="1776"/>
    </row>
    <row r="370" spans="7:7">
      <c r="G370" s="1776"/>
    </row>
    <row r="371" spans="7:7">
      <c r="G371" s="1776"/>
    </row>
    <row r="372" spans="7:7">
      <c r="G372" s="1776"/>
    </row>
    <row r="373" spans="7:7">
      <c r="G373" s="1776"/>
    </row>
    <row r="374" spans="7:7">
      <c r="G374" s="1776"/>
    </row>
    <row r="375" spans="7:7">
      <c r="G375" s="1776"/>
    </row>
    <row r="376" spans="7:7">
      <c r="G376" s="1776"/>
    </row>
    <row r="377" spans="7:7">
      <c r="G377" s="1776"/>
    </row>
    <row r="378" spans="7:7">
      <c r="G378" s="1776"/>
    </row>
    <row r="379" spans="7:7">
      <c r="G379" s="1776"/>
    </row>
    <row r="380" spans="7:7">
      <c r="G380" s="1776"/>
    </row>
    <row r="381" spans="7:7">
      <c r="G381" s="1776"/>
    </row>
    <row r="382" spans="7:7">
      <c r="G382" s="1776"/>
    </row>
    <row r="383" spans="7:7">
      <c r="G383" s="1776"/>
    </row>
    <row r="384" spans="7:7">
      <c r="G384" s="1776"/>
    </row>
    <row r="385" spans="7:7">
      <c r="G385" s="1776"/>
    </row>
    <row r="386" spans="7:7">
      <c r="G386" s="1776"/>
    </row>
    <row r="387" spans="7:7">
      <c r="G387" s="1776"/>
    </row>
    <row r="388" spans="7:7">
      <c r="G388" s="1776"/>
    </row>
    <row r="389" spans="7:7">
      <c r="G389" s="1776"/>
    </row>
    <row r="390" spans="7:7">
      <c r="G390" s="1776"/>
    </row>
    <row r="391" spans="7:7">
      <c r="G391" s="1776"/>
    </row>
    <row r="392" spans="7:7">
      <c r="G392" s="1776"/>
    </row>
    <row r="393" spans="7:7">
      <c r="G393" s="1776"/>
    </row>
    <row r="394" spans="7:7">
      <c r="G394" s="1776"/>
    </row>
    <row r="395" spans="7:7">
      <c r="G395" s="1776"/>
    </row>
    <row r="396" spans="7:7">
      <c r="G396" s="1776"/>
    </row>
    <row r="397" spans="7:7">
      <c r="G397" s="1776"/>
    </row>
    <row r="398" spans="7:7">
      <c r="G398" s="1776"/>
    </row>
    <row r="399" spans="7:7">
      <c r="G399" s="1776"/>
    </row>
    <row r="400" spans="7:7">
      <c r="G400" s="1776"/>
    </row>
    <row r="401" spans="7:7">
      <c r="G401" s="1776"/>
    </row>
    <row r="402" spans="7:7">
      <c r="G402" s="1776"/>
    </row>
    <row r="403" spans="7:7">
      <c r="G403" s="1776"/>
    </row>
    <row r="404" spans="7:7">
      <c r="G404" s="1776"/>
    </row>
    <row r="405" spans="7:7">
      <c r="G405" s="1776"/>
    </row>
    <row r="406" spans="7:7">
      <c r="G406" s="1776"/>
    </row>
    <row r="407" spans="7:7">
      <c r="G407" s="1776"/>
    </row>
    <row r="408" spans="7:7">
      <c r="G408" s="1776"/>
    </row>
    <row r="409" spans="7:7">
      <c r="G409" s="1776"/>
    </row>
    <row r="410" spans="7:7">
      <c r="G410" s="1776"/>
    </row>
    <row r="411" spans="7:7">
      <c r="G411" s="1776"/>
    </row>
    <row r="412" spans="7:7">
      <c r="G412" s="1776"/>
    </row>
    <row r="413" spans="7:7">
      <c r="G413" s="1776"/>
    </row>
    <row r="414" spans="7:7">
      <c r="G414" s="1776"/>
    </row>
    <row r="415" spans="7:7">
      <c r="G415" s="1776"/>
    </row>
    <row r="416" spans="7:7">
      <c r="G416" s="1776"/>
    </row>
    <row r="417" spans="7:7">
      <c r="G417" s="1776"/>
    </row>
    <row r="418" spans="7:7">
      <c r="G418" s="1776"/>
    </row>
    <row r="419" spans="7:7">
      <c r="G419" s="1776"/>
    </row>
    <row r="420" spans="7:7">
      <c r="G420" s="1776"/>
    </row>
    <row r="421" spans="7:7">
      <c r="G421" s="1776"/>
    </row>
    <row r="422" spans="7:7">
      <c r="G422" s="1776"/>
    </row>
    <row r="423" spans="7:7">
      <c r="G423" s="1776"/>
    </row>
    <row r="424" spans="7:7">
      <c r="G424" s="1776"/>
    </row>
    <row r="425" spans="7:7">
      <c r="G425" s="1776"/>
    </row>
    <row r="426" spans="7:7">
      <c r="G426" s="1776"/>
    </row>
    <row r="427" spans="7:7">
      <c r="G427" s="1776"/>
    </row>
    <row r="428" spans="7:7">
      <c r="G428" s="1776"/>
    </row>
    <row r="429" spans="7:7">
      <c r="G429" s="1776"/>
    </row>
    <row r="430" spans="7:7">
      <c r="G430" s="1776"/>
    </row>
    <row r="431" spans="7:7">
      <c r="G431" s="1776"/>
    </row>
    <row r="432" spans="7:7">
      <c r="G432" s="1776"/>
    </row>
    <row r="433" spans="7:7">
      <c r="G433" s="1776"/>
    </row>
    <row r="434" spans="7:7">
      <c r="G434" s="1776"/>
    </row>
    <row r="435" spans="7:7">
      <c r="G435" s="1776"/>
    </row>
    <row r="436" spans="7:7">
      <c r="G436" s="1776"/>
    </row>
    <row r="437" spans="7:7">
      <c r="G437" s="1776"/>
    </row>
    <row r="438" spans="7:7">
      <c r="G438" s="1776"/>
    </row>
    <row r="439" spans="7:7">
      <c r="G439" s="1776"/>
    </row>
    <row r="440" spans="7:7">
      <c r="G440" s="1776"/>
    </row>
    <row r="441" spans="7:7">
      <c r="G441" s="1776"/>
    </row>
    <row r="442" spans="7:7">
      <c r="G442" s="1776"/>
    </row>
    <row r="443" spans="7:7">
      <c r="G443" s="1776"/>
    </row>
    <row r="444" spans="7:7">
      <c r="G444" s="1776"/>
    </row>
    <row r="445" spans="7:7">
      <c r="G445" s="1776"/>
    </row>
    <row r="446" spans="7:7">
      <c r="G446" s="1776"/>
    </row>
    <row r="447" spans="7:7">
      <c r="G447" s="1776"/>
    </row>
    <row r="448" spans="7:7">
      <c r="G448" s="1776"/>
    </row>
    <row r="449" spans="7:7">
      <c r="G449" s="1776"/>
    </row>
    <row r="450" spans="7:7">
      <c r="G450" s="1776"/>
    </row>
    <row r="451" spans="7:7">
      <c r="G451" s="1776"/>
    </row>
    <row r="452" spans="7:7">
      <c r="G452" s="1776"/>
    </row>
    <row r="453" spans="7:7">
      <c r="G453" s="1776"/>
    </row>
    <row r="454" spans="7:7">
      <c r="G454" s="1776"/>
    </row>
    <row r="455" spans="7:7">
      <c r="G455" s="1776"/>
    </row>
    <row r="456" spans="7:7">
      <c r="G456" s="1776"/>
    </row>
    <row r="457" spans="7:7">
      <c r="G457" s="1776"/>
    </row>
    <row r="458" spans="7:7">
      <c r="G458" s="1776"/>
    </row>
    <row r="459" spans="7:7">
      <c r="G459" s="1776"/>
    </row>
    <row r="460" spans="7:7">
      <c r="G460" s="1776"/>
    </row>
    <row r="461" spans="7:7">
      <c r="G461" s="1776"/>
    </row>
    <row r="462" spans="7:7">
      <c r="G462" s="1776"/>
    </row>
    <row r="463" spans="7:7">
      <c r="G463" s="1776"/>
    </row>
    <row r="464" spans="7:7">
      <c r="G464" s="1776"/>
    </row>
    <row r="465" spans="7:7">
      <c r="G465" s="1776"/>
    </row>
    <row r="466" spans="7:7">
      <c r="G466" s="1776"/>
    </row>
    <row r="467" spans="7:7">
      <c r="G467" s="1776"/>
    </row>
    <row r="468" spans="7:7">
      <c r="G468" s="1776"/>
    </row>
    <row r="469" spans="7:7">
      <c r="G469" s="1776"/>
    </row>
    <row r="470" spans="7:7">
      <c r="G470" s="1776"/>
    </row>
    <row r="471" spans="7:7">
      <c r="G471" s="1776"/>
    </row>
    <row r="472" spans="7:7">
      <c r="G472" s="1776"/>
    </row>
    <row r="473" spans="7:7">
      <c r="G473" s="1776"/>
    </row>
    <row r="474" spans="7:7">
      <c r="G474" s="1776"/>
    </row>
    <row r="475" spans="7:7">
      <c r="G475" s="1776"/>
    </row>
    <row r="476" spans="7:7">
      <c r="G476" s="1776"/>
    </row>
    <row r="477" spans="7:7">
      <c r="G477" s="1776"/>
    </row>
    <row r="478" spans="7:7">
      <c r="G478" s="1776"/>
    </row>
    <row r="479" spans="7:7">
      <c r="G479" s="1776"/>
    </row>
    <row r="480" spans="7:7">
      <c r="G480" s="1776"/>
    </row>
    <row r="481" spans="7:7">
      <c r="G481" s="1776"/>
    </row>
    <row r="482" spans="7:7">
      <c r="G482" s="1776"/>
    </row>
    <row r="483" spans="7:7">
      <c r="G483" s="1776"/>
    </row>
    <row r="484" spans="7:7">
      <c r="G484" s="1776"/>
    </row>
    <row r="485" spans="7:7">
      <c r="G485" s="1776"/>
    </row>
    <row r="486" spans="7:7">
      <c r="G486" s="1776"/>
    </row>
    <row r="487" spans="7:7">
      <c r="G487" s="1776"/>
    </row>
    <row r="488" spans="7:7">
      <c r="G488" s="1776"/>
    </row>
    <row r="489" spans="7:7">
      <c r="G489" s="1776"/>
    </row>
    <row r="490" spans="7:7">
      <c r="G490" s="1776"/>
    </row>
    <row r="491" spans="7:7">
      <c r="G491" s="1776"/>
    </row>
    <row r="492" spans="7:7">
      <c r="G492" s="1776"/>
    </row>
    <row r="493" spans="7:7">
      <c r="G493" s="1776"/>
    </row>
    <row r="494" spans="7:7">
      <c r="G494" s="1776"/>
    </row>
    <row r="495" spans="7:7">
      <c r="G495" s="1776"/>
    </row>
    <row r="496" spans="7:7">
      <c r="G496" s="1776"/>
    </row>
    <row r="497" spans="7:7">
      <c r="G497" s="1776"/>
    </row>
    <row r="498" spans="7:7">
      <c r="G498" s="1776"/>
    </row>
    <row r="499" spans="7:7">
      <c r="G499" s="1776"/>
    </row>
    <row r="500" spans="7:7">
      <c r="G500" s="1776"/>
    </row>
    <row r="501" spans="7:7">
      <c r="G501" s="1776"/>
    </row>
    <row r="502" spans="7:7">
      <c r="G502" s="1776"/>
    </row>
    <row r="503" spans="7:7">
      <c r="G503" s="1776"/>
    </row>
    <row r="504" spans="7:7">
      <c r="G504" s="1776"/>
    </row>
    <row r="505" spans="7:7">
      <c r="G505" s="1776"/>
    </row>
    <row r="506" spans="7:7">
      <c r="G506" s="1776"/>
    </row>
    <row r="507" spans="7:7">
      <c r="G507" s="1776"/>
    </row>
    <row r="508" spans="7:7">
      <c r="G508" s="1776"/>
    </row>
    <row r="509" spans="7:7">
      <c r="G509" s="1776"/>
    </row>
    <row r="510" spans="7:7">
      <c r="G510" s="1776"/>
    </row>
    <row r="511" spans="7:7">
      <c r="G511" s="1776"/>
    </row>
    <row r="512" spans="7:7">
      <c r="G512" s="1776"/>
    </row>
    <row r="513" spans="7:7">
      <c r="G513" s="1776"/>
    </row>
    <row r="514" spans="7:7">
      <c r="G514" s="1776"/>
    </row>
    <row r="515" spans="7:7">
      <c r="G515" s="1776"/>
    </row>
    <row r="516" spans="7:7">
      <c r="G516" s="1776"/>
    </row>
    <row r="517" spans="7:7">
      <c r="G517" s="1776"/>
    </row>
    <row r="518" spans="7:7">
      <c r="G518" s="1776"/>
    </row>
    <row r="519" spans="7:7">
      <c r="G519" s="1776"/>
    </row>
    <row r="520" spans="7:7">
      <c r="G520" s="1776"/>
    </row>
    <row r="521" spans="7:7">
      <c r="G521" s="1776"/>
    </row>
    <row r="522" spans="7:7">
      <c r="G522" s="1776"/>
    </row>
    <row r="523" spans="7:7">
      <c r="G523" s="1776"/>
    </row>
    <row r="524" spans="7:7">
      <c r="G524" s="1776"/>
    </row>
    <row r="525" spans="7:7">
      <c r="G525" s="1776"/>
    </row>
    <row r="526" spans="7:7">
      <c r="G526" s="1776"/>
    </row>
    <row r="527" spans="7:7">
      <c r="G527" s="1776"/>
    </row>
    <row r="528" spans="7:7">
      <c r="G528" s="1776"/>
    </row>
    <row r="529" spans="7:7">
      <c r="G529" s="1776"/>
    </row>
    <row r="530" spans="7:7">
      <c r="G530" s="1776"/>
    </row>
    <row r="531" spans="7:7">
      <c r="G531" s="1776"/>
    </row>
    <row r="532" spans="7:7">
      <c r="G532" s="1776"/>
    </row>
    <row r="533" spans="7:7">
      <c r="G533" s="1776"/>
    </row>
    <row r="534" spans="7:7">
      <c r="G534" s="1776"/>
    </row>
    <row r="535" spans="7:7">
      <c r="G535" s="1776"/>
    </row>
    <row r="536" spans="7:7">
      <c r="G536" s="1776"/>
    </row>
    <row r="537" spans="7:7">
      <c r="G537" s="1776"/>
    </row>
    <row r="538" spans="7:7">
      <c r="G538" s="1776"/>
    </row>
    <row r="539" spans="7:7">
      <c r="G539" s="1776"/>
    </row>
    <row r="540" spans="7:7">
      <c r="G540" s="1776"/>
    </row>
    <row r="541" spans="7:7">
      <c r="G541" s="1776"/>
    </row>
    <row r="542" spans="7:7">
      <c r="G542" s="1776"/>
    </row>
    <row r="543" spans="7:7">
      <c r="G543" s="1776"/>
    </row>
    <row r="544" spans="7:7">
      <c r="G544" s="1776"/>
    </row>
    <row r="545" spans="7:7">
      <c r="G545" s="1776"/>
    </row>
    <row r="546" spans="7:7">
      <c r="G546" s="1776"/>
    </row>
    <row r="547" spans="7:7">
      <c r="G547" s="1776"/>
    </row>
    <row r="548" spans="7:7">
      <c r="G548" s="1776"/>
    </row>
    <row r="549" spans="7:7">
      <c r="G549" s="1776"/>
    </row>
    <row r="550" spans="7:7">
      <c r="G550" s="1776"/>
    </row>
    <row r="551" spans="7:7">
      <c r="G551" s="1776"/>
    </row>
    <row r="552" spans="7:7">
      <c r="G552" s="1776"/>
    </row>
    <row r="553" spans="7:7">
      <c r="G553" s="1776"/>
    </row>
    <row r="554" spans="7:7">
      <c r="G554" s="1776"/>
    </row>
    <row r="555" spans="7:7">
      <c r="G555" s="1776"/>
    </row>
    <row r="556" spans="7:7">
      <c r="G556" s="1776"/>
    </row>
    <row r="557" spans="7:7">
      <c r="G557" s="1776"/>
    </row>
    <row r="558" spans="7:7">
      <c r="G558" s="1776"/>
    </row>
    <row r="559" spans="7:7">
      <c r="G559" s="1776"/>
    </row>
    <row r="560" spans="7:7">
      <c r="G560" s="1776"/>
    </row>
    <row r="561" spans="7:7">
      <c r="G561" s="1776"/>
    </row>
    <row r="562" spans="7:7">
      <c r="G562" s="1776"/>
    </row>
    <row r="563" spans="7:7">
      <c r="G563" s="1776"/>
    </row>
    <row r="564" spans="7:7">
      <c r="G564" s="1776"/>
    </row>
    <row r="565" spans="7:7">
      <c r="G565" s="1776"/>
    </row>
    <row r="566" spans="7:7">
      <c r="G566" s="1776"/>
    </row>
    <row r="567" spans="7:7">
      <c r="G567" s="1776"/>
    </row>
    <row r="568" spans="7:7">
      <c r="G568" s="1776"/>
    </row>
    <row r="569" spans="7:7">
      <c r="G569" s="1776"/>
    </row>
    <row r="570" spans="7:7">
      <c r="G570" s="1776"/>
    </row>
    <row r="571" spans="7:7">
      <c r="G571" s="1776"/>
    </row>
    <row r="572" spans="7:7">
      <c r="G572" s="1776"/>
    </row>
    <row r="573" spans="7:7">
      <c r="G573" s="1776"/>
    </row>
    <row r="574" spans="7:7">
      <c r="G574" s="1776"/>
    </row>
    <row r="575" spans="7:7">
      <c r="G575" s="1776"/>
    </row>
    <row r="576" spans="7:7">
      <c r="G576" s="1776"/>
    </row>
    <row r="577" spans="7:7">
      <c r="G577" s="1776"/>
    </row>
    <row r="578" spans="7:7">
      <c r="G578" s="1776"/>
    </row>
    <row r="579" spans="7:7">
      <c r="G579" s="1776"/>
    </row>
    <row r="580" spans="7:7">
      <c r="G580" s="1776"/>
    </row>
    <row r="581" spans="7:7">
      <c r="G581" s="1776"/>
    </row>
    <row r="582" spans="7:7">
      <c r="G582" s="1776"/>
    </row>
    <row r="583" spans="7:7">
      <c r="G583" s="1776"/>
    </row>
    <row r="584" spans="7:7">
      <c r="G584" s="1776"/>
    </row>
    <row r="585" spans="7:7">
      <c r="G585" s="1776"/>
    </row>
    <row r="586" spans="7:7">
      <c r="G586" s="1776"/>
    </row>
    <row r="587" spans="7:7">
      <c r="G587" s="1776"/>
    </row>
    <row r="588" spans="7:7">
      <c r="G588" s="1776"/>
    </row>
    <row r="589" spans="7:7">
      <c r="G589" s="1776"/>
    </row>
    <row r="590" spans="7:7">
      <c r="G590" s="1776"/>
    </row>
    <row r="591" spans="7:7">
      <c r="G591" s="1776"/>
    </row>
    <row r="592" spans="7:7">
      <c r="G592" s="1776"/>
    </row>
    <row r="593" spans="7:7">
      <c r="G593" s="1776"/>
    </row>
    <row r="594" spans="7:7">
      <c r="G594" s="1776"/>
    </row>
    <row r="595" spans="7:7">
      <c r="G595" s="1776"/>
    </row>
    <row r="596" spans="7:7">
      <c r="G596" s="1776"/>
    </row>
    <row r="597" spans="7:7">
      <c r="G597" s="1776"/>
    </row>
    <row r="598" spans="7:7">
      <c r="G598" s="1776"/>
    </row>
    <row r="599" spans="7:7">
      <c r="G599" s="1776"/>
    </row>
    <row r="600" spans="7:7">
      <c r="G600" s="1776"/>
    </row>
    <row r="601" spans="7:7">
      <c r="G601" s="1776"/>
    </row>
    <row r="602" spans="7:7">
      <c r="G602" s="1776"/>
    </row>
    <row r="603" spans="7:7">
      <c r="G603" s="1776"/>
    </row>
    <row r="604" spans="7:7">
      <c r="G604" s="1776"/>
    </row>
    <row r="605" spans="7:7">
      <c r="G605" s="1776"/>
    </row>
    <row r="606" spans="7:7">
      <c r="G606" s="1776"/>
    </row>
    <row r="607" spans="7:7">
      <c r="G607" s="1776"/>
    </row>
    <row r="608" spans="7:7">
      <c r="G608" s="1776"/>
    </row>
    <row r="609" spans="7:7">
      <c r="G609" s="1776"/>
    </row>
    <row r="610" spans="7:7">
      <c r="G610" s="1776"/>
    </row>
    <row r="611" spans="7:7">
      <c r="G611" s="1776"/>
    </row>
    <row r="612" spans="7:7">
      <c r="G612" s="1776"/>
    </row>
    <row r="613" spans="7:7">
      <c r="G613" s="1776"/>
    </row>
    <row r="614" spans="7:7">
      <c r="G614" s="1776"/>
    </row>
    <row r="615" spans="7:7">
      <c r="G615" s="1776"/>
    </row>
    <row r="616" spans="7:7">
      <c r="G616" s="1776"/>
    </row>
    <row r="617" spans="7:7">
      <c r="G617" s="1776"/>
    </row>
    <row r="618" spans="7:7">
      <c r="G618" s="1776"/>
    </row>
    <row r="619" spans="7:7">
      <c r="G619" s="1776"/>
    </row>
    <row r="620" spans="7:7">
      <c r="G620" s="1776"/>
    </row>
    <row r="621" spans="7:7">
      <c r="G621" s="1776"/>
    </row>
    <row r="622" spans="7:7">
      <c r="G622" s="1776"/>
    </row>
    <row r="623" spans="7:7">
      <c r="G623" s="1776"/>
    </row>
    <row r="624" spans="7:7">
      <c r="G624" s="1776"/>
    </row>
    <row r="625" spans="7:7">
      <c r="G625" s="1776"/>
    </row>
    <row r="626" spans="7:7">
      <c r="G626" s="1776"/>
    </row>
    <row r="627" spans="7:7">
      <c r="G627" s="1776"/>
    </row>
    <row r="628" spans="7:7">
      <c r="G628" s="1776"/>
    </row>
    <row r="629" spans="7:7">
      <c r="G629" s="1776"/>
    </row>
    <row r="630" spans="7:7">
      <c r="G630" s="1776"/>
    </row>
    <row r="631" spans="7:7">
      <c r="G631" s="1776"/>
    </row>
    <row r="632" spans="7:7">
      <c r="G632" s="1776"/>
    </row>
    <row r="633" spans="7:7">
      <c r="G633" s="1776"/>
    </row>
    <row r="634" spans="7:7">
      <c r="G634" s="1776"/>
    </row>
    <row r="635" spans="7:7">
      <c r="G635" s="1776"/>
    </row>
    <row r="636" spans="7:7">
      <c r="G636" s="1776"/>
    </row>
    <row r="637" spans="7:7">
      <c r="G637" s="1776"/>
    </row>
    <row r="638" spans="7:7">
      <c r="G638" s="1776"/>
    </row>
    <row r="639" spans="7:7">
      <c r="G639" s="1776"/>
    </row>
    <row r="640" spans="7:7">
      <c r="G640" s="1776"/>
    </row>
    <row r="641" spans="7:7">
      <c r="G641" s="1776"/>
    </row>
    <row r="642" spans="7:7">
      <c r="G642" s="1776"/>
    </row>
    <row r="643" spans="7:7">
      <c r="G643" s="1776"/>
    </row>
    <row r="644" spans="7:7">
      <c r="G644" s="1776"/>
    </row>
    <row r="645" spans="7:7">
      <c r="G645" s="1776"/>
    </row>
    <row r="646" spans="7:7">
      <c r="G646" s="1776"/>
    </row>
    <row r="647" spans="7:7">
      <c r="G647" s="1776"/>
    </row>
    <row r="648" spans="7:7">
      <c r="G648" s="1776"/>
    </row>
    <row r="649" spans="7:7">
      <c r="G649" s="1776"/>
    </row>
    <row r="650" spans="7:7">
      <c r="G650" s="1776"/>
    </row>
    <row r="651" spans="7:7">
      <c r="G651" s="1776"/>
    </row>
    <row r="652" spans="7:7">
      <c r="G652" s="1776"/>
    </row>
    <row r="653" spans="7:7">
      <c r="G653" s="1776"/>
    </row>
    <row r="654" spans="7:7">
      <c r="G654" s="1776"/>
    </row>
    <row r="655" spans="7:7">
      <c r="G655" s="1776"/>
    </row>
    <row r="656" spans="7:7">
      <c r="G656" s="1776"/>
    </row>
    <row r="657" spans="7:7">
      <c r="G657" s="1776"/>
    </row>
    <row r="658" spans="7:7">
      <c r="G658" s="1776"/>
    </row>
    <row r="659" spans="7:7">
      <c r="G659" s="1776"/>
    </row>
    <row r="660" spans="7:7">
      <c r="G660" s="1776"/>
    </row>
    <row r="661" spans="7:7">
      <c r="G661" s="1776"/>
    </row>
    <row r="662" spans="7:7">
      <c r="G662" s="1776"/>
    </row>
    <row r="663" spans="7:7">
      <c r="G663" s="1776"/>
    </row>
    <row r="664" spans="7:7">
      <c r="G664" s="1776"/>
    </row>
    <row r="665" spans="7:7">
      <c r="G665" s="1776"/>
    </row>
    <row r="666" spans="7:7">
      <c r="G666" s="1776"/>
    </row>
    <row r="667" spans="7:7">
      <c r="G667" s="1776"/>
    </row>
    <row r="668" spans="7:7">
      <c r="G668" s="1776"/>
    </row>
    <row r="669" spans="7:7">
      <c r="G669" s="1776"/>
    </row>
    <row r="670" spans="7:7">
      <c r="G670" s="1776"/>
    </row>
    <row r="671" spans="7:7">
      <c r="G671" s="1776"/>
    </row>
    <row r="672" spans="7:7">
      <c r="G672" s="1776"/>
    </row>
    <row r="673" spans="7:7">
      <c r="G673" s="1776"/>
    </row>
    <row r="674" spans="7:7">
      <c r="G674" s="1776"/>
    </row>
    <row r="675" spans="7:7">
      <c r="G675" s="1776"/>
    </row>
    <row r="676" spans="7:7">
      <c r="G676" s="1776"/>
    </row>
    <row r="677" spans="7:7">
      <c r="G677" s="1776"/>
    </row>
    <row r="678" spans="7:7">
      <c r="G678" s="1776"/>
    </row>
    <row r="679" spans="7:7">
      <c r="G679" s="1776"/>
    </row>
    <row r="680" spans="7:7">
      <c r="G680" s="1776"/>
    </row>
    <row r="681" spans="7:7">
      <c r="G681" s="1776"/>
    </row>
    <row r="682" spans="7:7">
      <c r="G682" s="1776"/>
    </row>
    <row r="683" spans="7:7">
      <c r="G683" s="1776"/>
    </row>
    <row r="684" spans="7:7">
      <c r="G684" s="1776"/>
    </row>
    <row r="685" spans="7:7">
      <c r="G685" s="1776"/>
    </row>
    <row r="686" spans="7:7">
      <c r="G686" s="1776"/>
    </row>
    <row r="687" spans="7:7">
      <c r="G687" s="1776"/>
    </row>
    <row r="688" spans="7:7">
      <c r="G688" s="1776"/>
    </row>
    <row r="689" spans="7:7">
      <c r="G689" s="1776"/>
    </row>
    <row r="690" spans="7:7">
      <c r="G690" s="1776"/>
    </row>
    <row r="691" spans="7:7">
      <c r="G691" s="1776"/>
    </row>
    <row r="692" spans="7:7">
      <c r="G692" s="1776"/>
    </row>
    <row r="693" spans="7:7">
      <c r="G693" s="1776"/>
    </row>
    <row r="694" spans="7:7">
      <c r="G694" s="1776"/>
    </row>
    <row r="695" spans="7:7">
      <c r="G695" s="1776"/>
    </row>
    <row r="696" spans="7:7">
      <c r="G696" s="1776"/>
    </row>
    <row r="697" spans="7:7">
      <c r="G697" s="1776"/>
    </row>
    <row r="698" spans="7:7">
      <c r="G698" s="1776"/>
    </row>
    <row r="699" spans="7:7">
      <c r="G699" s="1776"/>
    </row>
    <row r="700" spans="7:7">
      <c r="G700" s="1776"/>
    </row>
    <row r="701" spans="7:7">
      <c r="G701" s="1776"/>
    </row>
    <row r="702" spans="7:7">
      <c r="G702" s="1776"/>
    </row>
    <row r="703" spans="7:7">
      <c r="G703" s="1776"/>
    </row>
    <row r="704" spans="7:7">
      <c r="G704" s="1776"/>
    </row>
    <row r="705" spans="7:7">
      <c r="G705" s="1776"/>
    </row>
    <row r="706" spans="7:7">
      <c r="G706" s="1776"/>
    </row>
    <row r="707" spans="7:7">
      <c r="G707" s="1776"/>
    </row>
    <row r="708" spans="7:7">
      <c r="G708" s="1776"/>
    </row>
    <row r="709" spans="7:7">
      <c r="G709" s="1776"/>
    </row>
    <row r="710" spans="7:7">
      <c r="G710" s="1776"/>
    </row>
    <row r="711" spans="7:7">
      <c r="G711" s="1776"/>
    </row>
    <row r="712" spans="7:7">
      <c r="G712" s="1776"/>
    </row>
    <row r="713" spans="7:7">
      <c r="G713" s="1776"/>
    </row>
    <row r="714" spans="7:7">
      <c r="G714" s="1776"/>
    </row>
    <row r="715" spans="7:7">
      <c r="G715" s="1776"/>
    </row>
    <row r="716" spans="7:7">
      <c r="G716" s="1776"/>
    </row>
    <row r="717" spans="7:7">
      <c r="G717" s="1776"/>
    </row>
    <row r="718" spans="7:7">
      <c r="G718" s="1776"/>
    </row>
    <row r="719" spans="7:7">
      <c r="G719" s="1776"/>
    </row>
    <row r="720" spans="7:7">
      <c r="G720" s="1776"/>
    </row>
    <row r="721" spans="7:7">
      <c r="G721" s="1776"/>
    </row>
    <row r="722" spans="7:7">
      <c r="G722" s="1776"/>
    </row>
    <row r="723" spans="7:7">
      <c r="G723" s="1776"/>
    </row>
    <row r="724" spans="7:7">
      <c r="G724" s="1776"/>
    </row>
    <row r="725" spans="7:7">
      <c r="G725" s="1776"/>
    </row>
    <row r="726" spans="7:7">
      <c r="G726" s="1776"/>
    </row>
    <row r="727" spans="7:7">
      <c r="G727" s="1776"/>
    </row>
    <row r="728" spans="7:7">
      <c r="G728" s="1776"/>
    </row>
    <row r="729" spans="7:7">
      <c r="G729" s="1776"/>
    </row>
    <row r="730" spans="7:7">
      <c r="G730" s="1776"/>
    </row>
    <row r="731" spans="7:7">
      <c r="G731" s="1776"/>
    </row>
    <row r="732" spans="7:7">
      <c r="G732" s="1776"/>
    </row>
    <row r="733" spans="7:7">
      <c r="G733" s="1776"/>
    </row>
    <row r="734" spans="7:7">
      <c r="G734" s="1776"/>
    </row>
    <row r="735" spans="7:7">
      <c r="G735" s="1776"/>
    </row>
    <row r="736" spans="7:7">
      <c r="G736" s="1776"/>
    </row>
    <row r="737" spans="7:7">
      <c r="G737" s="1776"/>
    </row>
    <row r="738" spans="7:7">
      <c r="G738" s="1776"/>
    </row>
    <row r="739" spans="7:7">
      <c r="G739" s="1776"/>
    </row>
    <row r="740" spans="7:7">
      <c r="G740" s="1776"/>
    </row>
    <row r="741" spans="7:7">
      <c r="G741" s="1776"/>
    </row>
    <row r="742" spans="7:7">
      <c r="G742" s="1776"/>
    </row>
    <row r="743" spans="7:7">
      <c r="G743" s="1776"/>
    </row>
    <row r="744" spans="7:7">
      <c r="G744" s="1776"/>
    </row>
    <row r="745" spans="7:7">
      <c r="G745" s="1776"/>
    </row>
    <row r="746" spans="7:7">
      <c r="G746" s="1776"/>
    </row>
    <row r="747" spans="7:7">
      <c r="G747" s="1776"/>
    </row>
    <row r="748" spans="7:7">
      <c r="G748" s="1776"/>
    </row>
    <row r="749" spans="7:7">
      <c r="G749" s="1776"/>
    </row>
    <row r="750" spans="7:7">
      <c r="G750" s="1776"/>
    </row>
    <row r="751" spans="7:7">
      <c r="G751" s="1776"/>
    </row>
    <row r="752" spans="7:7">
      <c r="G752" s="1776"/>
    </row>
    <row r="753" spans="7:7">
      <c r="G753" s="1776"/>
    </row>
    <row r="754" spans="7:7">
      <c r="G754" s="1776"/>
    </row>
    <row r="755" spans="7:7">
      <c r="G755" s="1776"/>
    </row>
    <row r="756" spans="7:7">
      <c r="G756" s="1776"/>
    </row>
    <row r="757" spans="7:7">
      <c r="G757" s="1776"/>
    </row>
    <row r="758" spans="7:7">
      <c r="G758" s="1776"/>
    </row>
    <row r="759" spans="7:7">
      <c r="G759" s="1776"/>
    </row>
    <row r="760" spans="7:7">
      <c r="G760" s="1776"/>
    </row>
    <row r="761" spans="7:7">
      <c r="G761" s="1776"/>
    </row>
    <row r="762" spans="7:7">
      <c r="G762" s="1776"/>
    </row>
    <row r="763" spans="7:7">
      <c r="G763" s="1776"/>
    </row>
    <row r="764" spans="7:7">
      <c r="G764" s="1776"/>
    </row>
    <row r="765" spans="7:7">
      <c r="G765" s="1776"/>
    </row>
    <row r="766" spans="7:7">
      <c r="G766" s="1776"/>
    </row>
    <row r="767" spans="7:7">
      <c r="G767" s="1776"/>
    </row>
    <row r="768" spans="7:7">
      <c r="G768" s="1776"/>
    </row>
    <row r="769" spans="7:7">
      <c r="G769" s="1776"/>
    </row>
    <row r="770" spans="7:7">
      <c r="G770" s="1776"/>
    </row>
    <row r="771" spans="7:7">
      <c r="G771" s="1776"/>
    </row>
    <row r="772" spans="7:7">
      <c r="G772" s="1776"/>
    </row>
    <row r="773" spans="7:7">
      <c r="G773" s="1776"/>
    </row>
    <row r="774" spans="7:7">
      <c r="G774" s="1776"/>
    </row>
    <row r="775" spans="7:7">
      <c r="G775" s="1776"/>
    </row>
    <row r="776" spans="7:7">
      <c r="G776" s="1776"/>
    </row>
    <row r="777" spans="7:7">
      <c r="G777" s="1776"/>
    </row>
    <row r="778" spans="7:7">
      <c r="G778" s="1776"/>
    </row>
    <row r="779" spans="7:7">
      <c r="G779" s="1776"/>
    </row>
    <row r="780" spans="7:7">
      <c r="G780" s="1776"/>
    </row>
    <row r="781" spans="7:7">
      <c r="G781" s="1776"/>
    </row>
    <row r="782" spans="7:7">
      <c r="G782" s="1776"/>
    </row>
    <row r="783" spans="7:7">
      <c r="G783" s="1776"/>
    </row>
    <row r="784" spans="7:7">
      <c r="G784" s="1776"/>
    </row>
    <row r="785" spans="7:7">
      <c r="G785" s="1776"/>
    </row>
    <row r="786" spans="7:7">
      <c r="G786" s="1776"/>
    </row>
    <row r="787" spans="7:7">
      <c r="G787" s="1776"/>
    </row>
    <row r="788" spans="7:7">
      <c r="G788" s="1776"/>
    </row>
    <row r="789" spans="7:7">
      <c r="G789" s="1776"/>
    </row>
    <row r="790" spans="7:7">
      <c r="G790" s="1776"/>
    </row>
    <row r="791" spans="7:7">
      <c r="G791" s="1776"/>
    </row>
    <row r="792" spans="7:7">
      <c r="G792" s="1776"/>
    </row>
    <row r="793" spans="7:7">
      <c r="G793" s="1776"/>
    </row>
    <row r="794" spans="7:7">
      <c r="G794" s="1776"/>
    </row>
    <row r="795" spans="7:7">
      <c r="G795" s="1776"/>
    </row>
    <row r="796" spans="7:7">
      <c r="G796" s="1776"/>
    </row>
    <row r="797" spans="7:7">
      <c r="G797" s="1776"/>
    </row>
    <row r="798" spans="7:7">
      <c r="G798" s="1776"/>
    </row>
    <row r="799" spans="7:7">
      <c r="G799" s="1776"/>
    </row>
    <row r="800" spans="7:7">
      <c r="G800" s="1776"/>
    </row>
    <row r="801" spans="7:7">
      <c r="G801" s="1776"/>
    </row>
    <row r="802" spans="7:7">
      <c r="G802" s="1776"/>
    </row>
    <row r="803" spans="7:7">
      <c r="G803" s="1776"/>
    </row>
    <row r="804" spans="7:7">
      <c r="G804" s="1776"/>
    </row>
    <row r="805" spans="7:7">
      <c r="G805" s="1776"/>
    </row>
    <row r="806" spans="7:7">
      <c r="G806" s="1776"/>
    </row>
    <row r="807" spans="7:7">
      <c r="G807" s="1776"/>
    </row>
    <row r="808" spans="7:7">
      <c r="G808" s="1776"/>
    </row>
    <row r="809" spans="7:7">
      <c r="G809" s="1776"/>
    </row>
    <row r="810" spans="7:7">
      <c r="G810" s="1776"/>
    </row>
    <row r="811" spans="7:7">
      <c r="G811" s="1776"/>
    </row>
    <row r="812" spans="7:7">
      <c r="G812" s="1776"/>
    </row>
    <row r="813" spans="7:7">
      <c r="G813" s="1776"/>
    </row>
    <row r="814" spans="7:7">
      <c r="G814" s="1776"/>
    </row>
    <row r="815" spans="7:7">
      <c r="G815" s="1776"/>
    </row>
    <row r="816" spans="7:7">
      <c r="G816" s="1776"/>
    </row>
    <row r="817" spans="7:7">
      <c r="G817" s="1776"/>
    </row>
    <row r="818" spans="7:7">
      <c r="G818" s="1776"/>
    </row>
    <row r="819" spans="7:7">
      <c r="G819" s="1776"/>
    </row>
    <row r="820" spans="7:7">
      <c r="G820" s="1776"/>
    </row>
    <row r="821" spans="7:7">
      <c r="G821" s="1776"/>
    </row>
    <row r="822" spans="7:7">
      <c r="G822" s="1776"/>
    </row>
    <row r="823" spans="7:7">
      <c r="G823" s="1776"/>
    </row>
    <row r="824" spans="7:7">
      <c r="G824" s="1776"/>
    </row>
    <row r="825" spans="7:7">
      <c r="G825" s="1776"/>
    </row>
    <row r="826" spans="7:7">
      <c r="G826" s="1776"/>
    </row>
    <row r="827" spans="7:7">
      <c r="G827" s="1776"/>
    </row>
    <row r="828" spans="7:7">
      <c r="G828" s="1776"/>
    </row>
    <row r="829" spans="7:7">
      <c r="G829" s="1776"/>
    </row>
    <row r="830" spans="7:7">
      <c r="G830" s="1776"/>
    </row>
    <row r="831" spans="7:7">
      <c r="G831" s="1776"/>
    </row>
    <row r="832" spans="7:7">
      <c r="G832" s="1776"/>
    </row>
    <row r="833" spans="7:7">
      <c r="G833" s="1776"/>
    </row>
    <row r="834" spans="7:7">
      <c r="G834" s="1776"/>
    </row>
    <row r="835" spans="7:7">
      <c r="G835" s="1776"/>
    </row>
    <row r="836" spans="7:7">
      <c r="G836" s="1776"/>
    </row>
    <row r="837" spans="7:7">
      <c r="G837" s="1776"/>
    </row>
    <row r="838" spans="7:7">
      <c r="G838" s="1776"/>
    </row>
    <row r="839" spans="7:7">
      <c r="G839" s="1776"/>
    </row>
    <row r="840" spans="7:7">
      <c r="G840" s="1776"/>
    </row>
    <row r="841" spans="7:7">
      <c r="G841" s="1776"/>
    </row>
    <row r="842" spans="7:7">
      <c r="G842" s="1776"/>
    </row>
    <row r="843" spans="7:7">
      <c r="G843" s="1776"/>
    </row>
    <row r="844" spans="7:7">
      <c r="G844" s="1776"/>
    </row>
    <row r="845" spans="7:7">
      <c r="G845" s="1776"/>
    </row>
    <row r="846" spans="7:7">
      <c r="G846" s="1776"/>
    </row>
    <row r="847" spans="7:7">
      <c r="G847" s="1776"/>
    </row>
    <row r="848" spans="7:7">
      <c r="G848" s="1776"/>
    </row>
    <row r="849" spans="7:7">
      <c r="G849" s="1776"/>
    </row>
    <row r="850" spans="7:7">
      <c r="G850" s="1776"/>
    </row>
    <row r="851" spans="7:7">
      <c r="G851" s="1776"/>
    </row>
    <row r="852" spans="7:7">
      <c r="G852" s="1776"/>
    </row>
    <row r="853" spans="7:7">
      <c r="G853" s="1776"/>
    </row>
    <row r="854" spans="7:7">
      <c r="G854" s="1776"/>
    </row>
    <row r="855" spans="7:7">
      <c r="G855" s="1776"/>
    </row>
    <row r="856" spans="7:7">
      <c r="G856" s="1776"/>
    </row>
    <row r="857" spans="7:7">
      <c r="G857" s="1776"/>
    </row>
    <row r="858" spans="7:7">
      <c r="G858" s="1776"/>
    </row>
    <row r="859" spans="7:7">
      <c r="G859" s="1776"/>
    </row>
    <row r="860" spans="7:7">
      <c r="G860" s="1776"/>
    </row>
    <row r="861" spans="7:7">
      <c r="G861" s="1776"/>
    </row>
    <row r="862" spans="7:7">
      <c r="G862" s="1776"/>
    </row>
    <row r="863" spans="7:7">
      <c r="G863" s="1776"/>
    </row>
    <row r="864" spans="7:7">
      <c r="G864" s="1776"/>
    </row>
    <row r="865" spans="7:7">
      <c r="G865" s="1776"/>
    </row>
    <row r="866" spans="7:7">
      <c r="G866" s="1776"/>
    </row>
    <row r="867" spans="7:7">
      <c r="G867" s="1776"/>
    </row>
    <row r="868" spans="7:7">
      <c r="G868" s="1776"/>
    </row>
    <row r="869" spans="7:7">
      <c r="G869" s="1776"/>
    </row>
    <row r="870" spans="7:7">
      <c r="G870" s="1776"/>
    </row>
    <row r="871" spans="7:7">
      <c r="G871" s="1776"/>
    </row>
    <row r="872" spans="7:7">
      <c r="G872" s="1776"/>
    </row>
    <row r="873" spans="7:7">
      <c r="G873" s="1776"/>
    </row>
    <row r="874" spans="7:7">
      <c r="G874" s="1776"/>
    </row>
    <row r="875" spans="7:7">
      <c r="G875" s="1776"/>
    </row>
    <row r="876" spans="7:7">
      <c r="G876" s="1776"/>
    </row>
    <row r="877" spans="7:7">
      <c r="G877" s="1776"/>
    </row>
    <row r="878" spans="7:7">
      <c r="G878" s="1776"/>
    </row>
    <row r="879" spans="7:7">
      <c r="G879" s="1776"/>
    </row>
    <row r="880" spans="7:7">
      <c r="G880" s="1776"/>
    </row>
    <row r="881" spans="7:7">
      <c r="G881" s="1776"/>
    </row>
    <row r="882" spans="7:7">
      <c r="G882" s="1776"/>
    </row>
    <row r="883" spans="7:7">
      <c r="G883" s="1776"/>
    </row>
    <row r="884" spans="7:7">
      <c r="G884" s="1776"/>
    </row>
    <row r="885" spans="7:7">
      <c r="G885" s="1776"/>
    </row>
    <row r="886" spans="7:7">
      <c r="G886" s="1776"/>
    </row>
    <row r="887" spans="7:7">
      <c r="G887" s="1776"/>
    </row>
    <row r="888" spans="7:7">
      <c r="G888" s="1776"/>
    </row>
    <row r="889" spans="7:7">
      <c r="G889" s="1776"/>
    </row>
    <row r="890" spans="7:7">
      <c r="G890" s="1776"/>
    </row>
    <row r="891" spans="7:7">
      <c r="G891" s="1776"/>
    </row>
    <row r="892" spans="7:7">
      <c r="G892" s="1776"/>
    </row>
    <row r="893" spans="7:7">
      <c r="G893" s="1776"/>
    </row>
    <row r="894" spans="7:7">
      <c r="G894" s="1776"/>
    </row>
    <row r="895" spans="7:7">
      <c r="G895" s="1776"/>
    </row>
    <row r="896" spans="7:7">
      <c r="G896" s="1776"/>
    </row>
    <row r="897" spans="7:7">
      <c r="G897" s="1776"/>
    </row>
    <row r="898" spans="7:7">
      <c r="G898" s="1776"/>
    </row>
    <row r="899" spans="7:7">
      <c r="G899" s="1776"/>
    </row>
    <row r="900" spans="7:7">
      <c r="G900" s="1776"/>
    </row>
    <row r="901" spans="7:7">
      <c r="G901" s="1776"/>
    </row>
    <row r="902" spans="7:7">
      <c r="G902" s="1776"/>
    </row>
    <row r="903" spans="7:7">
      <c r="G903" s="1776"/>
    </row>
    <row r="904" spans="7:7">
      <c r="G904" s="1776"/>
    </row>
    <row r="905" spans="7:7">
      <c r="G905" s="1776"/>
    </row>
    <row r="906" spans="7:7">
      <c r="G906" s="1776"/>
    </row>
    <row r="907" spans="7:7">
      <c r="G907" s="1776"/>
    </row>
    <row r="908" spans="7:7">
      <c r="G908" s="1776"/>
    </row>
    <row r="909" spans="7:7">
      <c r="G909" s="1776"/>
    </row>
    <row r="910" spans="7:7">
      <c r="G910" s="1776"/>
    </row>
    <row r="911" spans="7:7">
      <c r="G911" s="1776"/>
    </row>
    <row r="912" spans="7:7">
      <c r="G912" s="1776"/>
    </row>
    <row r="913" spans="7:7">
      <c r="G913" s="1776"/>
    </row>
    <row r="914" spans="7:7">
      <c r="G914" s="1776"/>
    </row>
    <row r="915" spans="7:7">
      <c r="G915" s="1776"/>
    </row>
    <row r="916" spans="7:7">
      <c r="G916" s="1776"/>
    </row>
    <row r="917" spans="7:7">
      <c r="G917" s="1776"/>
    </row>
    <row r="918" spans="7:7">
      <c r="G918" s="1776"/>
    </row>
    <row r="919" spans="7:7">
      <c r="G919" s="1776"/>
    </row>
    <row r="920" spans="7:7">
      <c r="G920" s="1776"/>
    </row>
    <row r="921" spans="7:7">
      <c r="G921" s="1776"/>
    </row>
    <row r="922" spans="7:7">
      <c r="G922" s="1776"/>
    </row>
    <row r="923" spans="7:7">
      <c r="G923" s="1776"/>
    </row>
    <row r="924" spans="7:7">
      <c r="G924" s="1776"/>
    </row>
    <row r="925" spans="7:7">
      <c r="G925" s="1776"/>
    </row>
    <row r="926" spans="7:7">
      <c r="G926" s="1776"/>
    </row>
    <row r="927" spans="7:7">
      <c r="G927" s="1776"/>
    </row>
    <row r="928" spans="7:7">
      <c r="G928" s="1776"/>
    </row>
    <row r="929" spans="7:7">
      <c r="G929" s="1776"/>
    </row>
    <row r="930" spans="7:7">
      <c r="G930" s="1776"/>
    </row>
    <row r="931" spans="7:7">
      <c r="G931" s="1776"/>
    </row>
    <row r="932" spans="7:7">
      <c r="G932" s="1776"/>
    </row>
    <row r="933" spans="7:7">
      <c r="G933" s="1776"/>
    </row>
    <row r="934" spans="7:7">
      <c r="G934" s="1776"/>
    </row>
    <row r="935" spans="7:7">
      <c r="G935" s="1776"/>
    </row>
    <row r="936" spans="7:7">
      <c r="G936" s="1776"/>
    </row>
    <row r="937" spans="7:7">
      <c r="G937" s="1776"/>
    </row>
    <row r="938" spans="7:7">
      <c r="G938" s="1776"/>
    </row>
    <row r="939" spans="7:7">
      <c r="G939" s="1776"/>
    </row>
    <row r="940" spans="7:7">
      <c r="G940" s="1776"/>
    </row>
    <row r="941" spans="7:7">
      <c r="G941" s="1776"/>
    </row>
    <row r="942" spans="7:7">
      <c r="G942" s="1776"/>
    </row>
    <row r="943" spans="7:7">
      <c r="G943" s="1776"/>
    </row>
    <row r="944" spans="7:7">
      <c r="G944" s="1776"/>
    </row>
    <row r="945" spans="7:7">
      <c r="G945" s="1776"/>
    </row>
    <row r="946" spans="7:7">
      <c r="G946" s="1776"/>
    </row>
    <row r="947" spans="7:7">
      <c r="G947" s="1776"/>
    </row>
    <row r="948" spans="7:7">
      <c r="G948" s="1776"/>
    </row>
    <row r="949" spans="7:7">
      <c r="G949" s="1776"/>
    </row>
    <row r="950" spans="7:7">
      <c r="G950" s="1776"/>
    </row>
    <row r="951" spans="7:7">
      <c r="G951" s="1776"/>
    </row>
    <row r="952" spans="7:7">
      <c r="G952" s="1776"/>
    </row>
    <row r="953" spans="7:7">
      <c r="G953" s="1776"/>
    </row>
    <row r="954" spans="7:7">
      <c r="G954" s="1776"/>
    </row>
    <row r="955" spans="7:7">
      <c r="G955" s="1776"/>
    </row>
    <row r="956" spans="7:7">
      <c r="G956" s="1776"/>
    </row>
    <row r="957" spans="7:7">
      <c r="G957" s="1776"/>
    </row>
    <row r="958" spans="7:7">
      <c r="G958" s="1776"/>
    </row>
    <row r="959" spans="7:7">
      <c r="G959" s="1776"/>
    </row>
    <row r="960" spans="7:7">
      <c r="G960" s="1776"/>
    </row>
    <row r="961" spans="7:7">
      <c r="G961" s="1776"/>
    </row>
    <row r="962" spans="7:7">
      <c r="G962" s="1776"/>
    </row>
    <row r="963" spans="7:7">
      <c r="G963" s="1776"/>
    </row>
    <row r="964" spans="7:7">
      <c r="G964" s="1776"/>
    </row>
    <row r="965" spans="7:7">
      <c r="G965" s="1776"/>
    </row>
    <row r="966" spans="7:7">
      <c r="G966" s="1776"/>
    </row>
    <row r="967" spans="7:7">
      <c r="G967" s="1776"/>
    </row>
    <row r="968" spans="7:7">
      <c r="G968" s="1776"/>
    </row>
    <row r="969" spans="7:7">
      <c r="G969" s="1776"/>
    </row>
    <row r="970" spans="7:7">
      <c r="G970" s="1776"/>
    </row>
    <row r="971" spans="7:7">
      <c r="G971" s="1776"/>
    </row>
    <row r="972" spans="7:7">
      <c r="G972" s="1776"/>
    </row>
    <row r="973" spans="7:7">
      <c r="G973" s="1776"/>
    </row>
    <row r="974" spans="7:7">
      <c r="G974" s="1776"/>
    </row>
    <row r="975" spans="7:7">
      <c r="G975" s="1776"/>
    </row>
    <row r="976" spans="7:7">
      <c r="G976" s="1776"/>
    </row>
    <row r="977" spans="7:7">
      <c r="G977" s="1776"/>
    </row>
    <row r="978" spans="7:7">
      <c r="G978" s="1776"/>
    </row>
    <row r="979" spans="7:7">
      <c r="G979" s="1776"/>
    </row>
    <row r="980" spans="7:7">
      <c r="G980" s="1776"/>
    </row>
    <row r="981" spans="7:7">
      <c r="G981" s="1776"/>
    </row>
    <row r="982" spans="7:7">
      <c r="G982" s="1776"/>
    </row>
    <row r="983" spans="7:7">
      <c r="G983" s="1776"/>
    </row>
    <row r="984" spans="7:7">
      <c r="G984" s="1776"/>
    </row>
    <row r="985" spans="7:7">
      <c r="G985" s="1776"/>
    </row>
    <row r="986" spans="7:7">
      <c r="G986" s="1776"/>
    </row>
    <row r="987" spans="7:7">
      <c r="G987" s="1776"/>
    </row>
    <row r="988" spans="7:7">
      <c r="G988" s="1776"/>
    </row>
    <row r="989" spans="7:7">
      <c r="G989" s="1776"/>
    </row>
    <row r="990" spans="7:7">
      <c r="G990" s="1776"/>
    </row>
    <row r="991" spans="7:7">
      <c r="G991" s="1776"/>
    </row>
    <row r="992" spans="7:7">
      <c r="G992" s="1776"/>
    </row>
    <row r="993" spans="7:7">
      <c r="G993" s="1776"/>
    </row>
    <row r="994" spans="7:7">
      <c r="G994" s="1776"/>
    </row>
    <row r="995" spans="7:7">
      <c r="G995" s="1776"/>
    </row>
    <row r="996" spans="7:7">
      <c r="G996" s="1776"/>
    </row>
    <row r="997" spans="7:7">
      <c r="G997" s="1776"/>
    </row>
    <row r="998" spans="7:7">
      <c r="G998" s="1776"/>
    </row>
    <row r="999" spans="7:7">
      <c r="G999" s="1776"/>
    </row>
    <row r="1000" spans="7:7">
      <c r="G1000" s="1776"/>
    </row>
    <row r="1001" spans="7:7">
      <c r="G1001" s="1776"/>
    </row>
    <row r="1002" spans="7:7">
      <c r="G1002" s="1776"/>
    </row>
    <row r="1003" spans="7:7">
      <c r="G1003" s="1776"/>
    </row>
    <row r="1004" spans="7:7">
      <c r="G1004" s="1776"/>
    </row>
    <row r="1005" spans="7:7">
      <c r="G1005" s="1776"/>
    </row>
    <row r="1006" spans="7:7">
      <c r="G1006" s="1776"/>
    </row>
    <row r="1007" spans="7:7">
      <c r="G1007" s="1776"/>
    </row>
    <row r="1008" spans="7:7">
      <c r="G1008" s="1776"/>
    </row>
    <row r="1009" spans="7:7">
      <c r="G1009" s="1776"/>
    </row>
    <row r="1010" spans="7:7">
      <c r="G1010" s="1776"/>
    </row>
    <row r="1011" spans="7:7">
      <c r="G1011" s="1776"/>
    </row>
    <row r="1012" spans="7:7">
      <c r="G1012" s="1776"/>
    </row>
    <row r="1013" spans="7:7">
      <c r="G1013" s="1776"/>
    </row>
    <row r="1014" spans="7:7">
      <c r="G1014" s="1776"/>
    </row>
    <row r="1015" spans="7:7">
      <c r="G1015" s="1776"/>
    </row>
    <row r="1016" spans="7:7">
      <c r="G1016" s="1776"/>
    </row>
    <row r="1017" spans="7:7">
      <c r="G1017" s="1776"/>
    </row>
    <row r="1018" spans="7:7">
      <c r="G1018" s="1776"/>
    </row>
    <row r="1019" spans="7:7">
      <c r="G1019" s="1776"/>
    </row>
    <row r="1020" spans="7:7">
      <c r="G1020" s="1776"/>
    </row>
    <row r="1021" spans="7:7">
      <c r="G1021" s="1776"/>
    </row>
    <row r="1022" spans="7:7">
      <c r="G1022" s="1776"/>
    </row>
    <row r="1023" spans="7:7">
      <c r="G1023" s="1776"/>
    </row>
    <row r="1024" spans="7:7">
      <c r="G1024" s="1776"/>
    </row>
    <row r="1025" spans="7:7">
      <c r="G1025" s="1776"/>
    </row>
    <row r="1026" spans="7:7">
      <c r="G1026" s="1776"/>
    </row>
    <row r="1027" spans="7:7">
      <c r="G1027" s="1776"/>
    </row>
    <row r="1028" spans="7:7">
      <c r="G1028" s="1776"/>
    </row>
    <row r="1029" spans="7:7">
      <c r="G1029" s="1776"/>
    </row>
    <row r="1030" spans="7:7">
      <c r="G1030" s="1776"/>
    </row>
    <row r="1031" spans="7:7">
      <c r="G1031" s="1776"/>
    </row>
    <row r="1032" spans="7:7">
      <c r="G1032" s="1776"/>
    </row>
    <row r="1033" spans="7:7">
      <c r="G1033" s="1776"/>
    </row>
    <row r="1034" spans="7:7">
      <c r="G1034" s="1776"/>
    </row>
    <row r="1035" spans="7:7">
      <c r="G1035" s="1776"/>
    </row>
    <row r="1036" spans="7:7">
      <c r="G1036" s="1776"/>
    </row>
    <row r="1037" spans="7:7">
      <c r="G1037" s="1776"/>
    </row>
    <row r="1038" spans="7:7">
      <c r="G1038" s="1776"/>
    </row>
    <row r="1039" spans="7:7">
      <c r="G1039" s="1776"/>
    </row>
    <row r="1040" spans="7:7">
      <c r="G1040" s="1776"/>
    </row>
    <row r="1041" spans="7:7">
      <c r="G1041" s="1776"/>
    </row>
    <row r="1042" spans="7:7">
      <c r="G1042" s="1776"/>
    </row>
    <row r="1043" spans="7:7">
      <c r="G1043" s="1776"/>
    </row>
    <row r="1044" spans="7:7">
      <c r="G1044" s="1776"/>
    </row>
    <row r="1045" spans="7:7">
      <c r="G1045" s="1776"/>
    </row>
    <row r="1046" spans="7:7">
      <c r="G1046" s="1776"/>
    </row>
    <row r="1047" spans="7:7">
      <c r="G1047" s="1776"/>
    </row>
    <row r="1048" spans="7:7">
      <c r="G1048" s="1776"/>
    </row>
    <row r="1049" spans="7:7">
      <c r="G1049" s="1776"/>
    </row>
    <row r="1050" spans="7:7">
      <c r="G1050" s="1776"/>
    </row>
    <row r="1051" spans="7:7">
      <c r="G1051" s="1776"/>
    </row>
    <row r="1052" spans="7:7">
      <c r="G1052" s="1776"/>
    </row>
    <row r="1053" spans="7:7">
      <c r="G1053" s="1776"/>
    </row>
    <row r="1054" spans="7:7">
      <c r="G1054" s="1776"/>
    </row>
    <row r="1055" spans="7:7">
      <c r="G1055" s="1776"/>
    </row>
    <row r="1056" spans="7:7">
      <c r="G1056" s="1776"/>
    </row>
    <row r="1057" spans="7:7">
      <c r="G1057" s="1776"/>
    </row>
    <row r="1058" spans="7:7">
      <c r="G1058" s="1776"/>
    </row>
    <row r="1059" spans="7:7">
      <c r="G1059" s="1776"/>
    </row>
    <row r="1060" spans="7:7">
      <c r="G1060" s="1776"/>
    </row>
    <row r="1061" spans="7:7">
      <c r="G1061" s="1776"/>
    </row>
    <row r="1062" spans="7:7">
      <c r="G1062" s="1776"/>
    </row>
    <row r="1063" spans="7:7">
      <c r="G1063" s="1776"/>
    </row>
    <row r="1064" spans="7:7">
      <c r="G1064" s="1776"/>
    </row>
    <row r="1065" spans="7:7">
      <c r="G1065" s="1776"/>
    </row>
    <row r="1066" spans="7:7">
      <c r="G1066" s="1776"/>
    </row>
    <row r="1067" spans="7:7">
      <c r="G1067" s="1776"/>
    </row>
    <row r="1068" spans="7:7">
      <c r="G1068" s="1776"/>
    </row>
    <row r="1069" spans="7:7">
      <c r="G1069" s="1776"/>
    </row>
    <row r="1070" spans="7:7">
      <c r="G1070" s="1776"/>
    </row>
    <row r="1071" spans="7:7">
      <c r="G1071" s="1776"/>
    </row>
    <row r="1072" spans="7:7">
      <c r="G1072" s="1776"/>
    </row>
    <row r="1073" spans="7:7">
      <c r="G1073" s="1776"/>
    </row>
    <row r="1074" spans="7:7">
      <c r="G1074" s="1776"/>
    </row>
    <row r="1075" spans="7:7">
      <c r="G1075" s="1776"/>
    </row>
    <row r="1076" spans="7:7">
      <c r="G1076" s="1776"/>
    </row>
    <row r="1077" spans="7:7">
      <c r="G1077" s="1776"/>
    </row>
    <row r="1078" spans="7:7">
      <c r="G1078" s="1776"/>
    </row>
    <row r="1079" spans="7:7">
      <c r="G1079" s="1776"/>
    </row>
    <row r="1080" spans="7:7">
      <c r="G1080" s="1776"/>
    </row>
    <row r="1081" spans="7:7">
      <c r="G1081" s="1776"/>
    </row>
    <row r="1082" spans="7:7">
      <c r="G1082" s="1776"/>
    </row>
    <row r="1083" spans="7:7">
      <c r="G1083" s="1776"/>
    </row>
    <row r="1084" spans="7:7">
      <c r="G1084" s="1776"/>
    </row>
    <row r="1085" spans="7:7">
      <c r="G1085" s="1776"/>
    </row>
    <row r="1086" spans="7:7">
      <c r="G1086" s="1776"/>
    </row>
    <row r="1087" spans="7:7">
      <c r="G1087" s="1776"/>
    </row>
    <row r="1088" spans="7:7">
      <c r="G1088" s="1776"/>
    </row>
    <row r="1089" spans="7:7">
      <c r="G1089" s="1776"/>
    </row>
    <row r="1090" spans="7:7">
      <c r="G1090" s="1776"/>
    </row>
    <row r="1091" spans="7:7">
      <c r="G1091" s="1776"/>
    </row>
    <row r="1092" spans="7:7">
      <c r="G1092" s="1776"/>
    </row>
    <row r="1093" spans="7:7">
      <c r="G1093" s="1776"/>
    </row>
    <row r="1094" spans="7:7">
      <c r="G1094" s="1776"/>
    </row>
    <row r="1095" spans="7:7">
      <c r="G1095" s="1776"/>
    </row>
    <row r="1096" spans="7:7">
      <c r="G1096" s="1776"/>
    </row>
    <row r="1097" spans="7:7">
      <c r="G1097" s="1776"/>
    </row>
    <row r="1098" spans="7:7">
      <c r="G1098" s="1776"/>
    </row>
    <row r="1099" spans="7:7">
      <c r="G1099" s="1776"/>
    </row>
    <row r="1100" spans="7:7">
      <c r="G1100" s="1776"/>
    </row>
    <row r="1101" spans="7:7">
      <c r="G1101" s="1776"/>
    </row>
    <row r="1102" spans="7:7">
      <c r="G1102" s="1776"/>
    </row>
    <row r="1103" spans="7:7">
      <c r="G1103" s="1776"/>
    </row>
    <row r="1104" spans="7:7">
      <c r="G1104" s="1776"/>
    </row>
    <row r="1105" spans="7:7">
      <c r="G1105" s="1776"/>
    </row>
    <row r="1106" spans="7:7">
      <c r="G1106" s="1776"/>
    </row>
    <row r="1107" spans="7:7">
      <c r="G1107" s="1776"/>
    </row>
    <row r="1108" spans="7:7">
      <c r="G1108" s="1776"/>
    </row>
    <row r="1109" spans="7:7">
      <c r="G1109" s="1776"/>
    </row>
    <row r="1110" spans="7:7">
      <c r="G1110" s="1776"/>
    </row>
    <row r="1111" spans="7:7">
      <c r="G1111" s="1776"/>
    </row>
    <row r="1112" spans="7:7">
      <c r="G1112" s="1776"/>
    </row>
    <row r="1113" spans="7:7">
      <c r="G1113" s="1776"/>
    </row>
    <row r="1114" spans="7:7">
      <c r="G1114" s="1776"/>
    </row>
    <row r="1115" spans="7:7">
      <c r="G1115" s="1776"/>
    </row>
    <row r="1116" spans="7:7">
      <c r="G1116" s="1776"/>
    </row>
    <row r="1117" spans="7:7">
      <c r="G1117" s="1776"/>
    </row>
    <row r="1118" spans="7:7">
      <c r="G1118" s="1776"/>
    </row>
    <row r="1119" spans="7:7">
      <c r="G1119" s="1776"/>
    </row>
    <row r="1120" spans="7:7">
      <c r="G1120" s="1776"/>
    </row>
    <row r="1121" spans="7:7">
      <c r="G1121" s="1776"/>
    </row>
    <row r="1122" spans="7:7">
      <c r="G1122" s="1776"/>
    </row>
    <row r="1123" spans="7:7">
      <c r="G1123" s="1776"/>
    </row>
    <row r="1124" spans="7:7">
      <c r="G1124" s="1776"/>
    </row>
    <row r="1125" spans="7:7">
      <c r="G1125" s="1776"/>
    </row>
    <row r="1126" spans="7:7">
      <c r="G1126" s="1776"/>
    </row>
    <row r="1127" spans="7:7">
      <c r="G1127" s="1776"/>
    </row>
    <row r="1128" spans="7:7">
      <c r="G1128" s="1776"/>
    </row>
    <row r="1129" spans="7:7">
      <c r="G1129" s="1776"/>
    </row>
    <row r="1130" spans="7:7">
      <c r="G1130" s="1776"/>
    </row>
    <row r="1131" spans="7:7">
      <c r="G1131" s="1776"/>
    </row>
    <row r="1132" spans="7:7">
      <c r="G1132" s="1776"/>
    </row>
    <row r="1133" spans="7:7">
      <c r="G1133" s="1776"/>
    </row>
    <row r="1134" spans="7:7">
      <c r="G1134" s="1776"/>
    </row>
    <row r="1135" spans="7:7">
      <c r="G1135" s="1776"/>
    </row>
    <row r="1136" spans="7:7">
      <c r="G1136" s="1776"/>
    </row>
    <row r="1137" spans="7:7">
      <c r="G1137" s="1776"/>
    </row>
    <row r="1138" spans="7:7">
      <c r="G1138" s="1776"/>
    </row>
    <row r="1139" spans="7:7">
      <c r="G1139" s="1776"/>
    </row>
    <row r="1140" spans="7:7">
      <c r="G1140" s="1776"/>
    </row>
    <row r="1141" spans="7:7">
      <c r="G1141" s="1776"/>
    </row>
    <row r="1142" spans="7:7">
      <c r="G1142" s="1776"/>
    </row>
    <row r="1143" spans="7:7">
      <c r="G1143" s="1776"/>
    </row>
    <row r="1144" spans="7:7">
      <c r="G1144" s="1776"/>
    </row>
    <row r="1145" spans="7:7">
      <c r="G1145" s="1776"/>
    </row>
    <row r="1146" spans="7:7">
      <c r="G1146" s="1776"/>
    </row>
    <row r="1147" spans="7:7">
      <c r="G1147" s="1776"/>
    </row>
    <row r="1148" spans="7:7">
      <c r="G1148" s="1776"/>
    </row>
    <row r="1149" spans="7:7">
      <c r="G1149" s="1776"/>
    </row>
    <row r="1150" spans="7:7">
      <c r="G1150" s="1776"/>
    </row>
    <row r="1151" spans="7:7">
      <c r="G1151" s="1776"/>
    </row>
    <row r="1152" spans="7:7">
      <c r="G1152" s="1776"/>
    </row>
    <row r="1153" spans="7:7">
      <c r="G1153" s="1776"/>
    </row>
    <row r="1154" spans="7:7">
      <c r="G1154" s="1776"/>
    </row>
    <row r="1155" spans="7:7">
      <c r="G1155" s="1776"/>
    </row>
    <row r="1156" spans="7:7">
      <c r="G1156" s="1776"/>
    </row>
    <row r="1157" spans="7:7">
      <c r="G1157" s="1776"/>
    </row>
    <row r="1158" spans="7:7">
      <c r="G1158" s="1776"/>
    </row>
    <row r="1159" spans="7:7">
      <c r="G1159" s="1776"/>
    </row>
    <row r="1160" spans="7:7">
      <c r="G1160" s="1776"/>
    </row>
    <row r="1161" spans="7:7">
      <c r="G1161" s="1776"/>
    </row>
    <row r="1162" spans="7:7">
      <c r="G1162" s="1776"/>
    </row>
    <row r="1163" spans="7:7">
      <c r="G1163" s="1776"/>
    </row>
    <row r="1164" spans="7:7">
      <c r="G1164" s="1776"/>
    </row>
    <row r="1165" spans="7:7">
      <c r="G1165" s="1776"/>
    </row>
    <row r="1166" spans="7:7">
      <c r="G1166" s="1776"/>
    </row>
    <row r="1167" spans="7:7">
      <c r="G1167" s="1776"/>
    </row>
    <row r="1168" spans="7:7">
      <c r="G1168" s="1776"/>
    </row>
    <row r="1169" spans="7:7">
      <c r="G1169" s="1776"/>
    </row>
    <row r="1170" spans="7:7">
      <c r="G1170" s="1776"/>
    </row>
    <row r="1171" spans="7:7">
      <c r="G1171" s="1776"/>
    </row>
    <row r="1172" spans="7:7">
      <c r="G1172" s="1776"/>
    </row>
    <row r="1173" spans="7:7">
      <c r="G1173" s="1776"/>
    </row>
    <row r="1174" spans="7:7">
      <c r="G1174" s="1776"/>
    </row>
    <row r="1175" spans="7:7">
      <c r="G1175" s="1776"/>
    </row>
    <row r="1176" spans="7:7">
      <c r="G1176" s="1776"/>
    </row>
    <row r="1177" spans="7:7">
      <c r="G1177" s="1776"/>
    </row>
    <row r="1178" spans="7:7">
      <c r="G1178" s="1776"/>
    </row>
    <row r="1179" spans="7:7">
      <c r="G1179" s="1776"/>
    </row>
    <row r="1180" spans="7:7">
      <c r="G1180" s="1776"/>
    </row>
    <row r="1181" spans="7:7">
      <c r="G1181" s="1776"/>
    </row>
    <row r="1182" spans="7:7">
      <c r="G1182" s="1776"/>
    </row>
    <row r="1183" spans="7:7">
      <c r="G1183" s="1776"/>
    </row>
    <row r="1184" spans="7:7">
      <c r="G1184" s="1776"/>
    </row>
    <row r="1185" spans="7:7">
      <c r="G1185" s="1776"/>
    </row>
    <row r="1186" spans="7:7">
      <c r="G1186" s="1776"/>
    </row>
    <row r="1187" spans="7:7">
      <c r="G1187" s="1776"/>
    </row>
    <row r="1188" spans="7:7">
      <c r="G1188" s="1776"/>
    </row>
    <row r="1189" spans="7:7">
      <c r="G1189" s="1776"/>
    </row>
    <row r="1190" spans="7:7">
      <c r="G1190" s="1776"/>
    </row>
    <row r="1191" spans="7:7">
      <c r="G1191" s="1776"/>
    </row>
    <row r="1192" spans="7:7">
      <c r="G1192" s="1776"/>
    </row>
    <row r="1193" spans="7:7">
      <c r="G1193" s="1776"/>
    </row>
    <row r="1194" spans="7:7">
      <c r="G1194" s="1776"/>
    </row>
    <row r="1195" spans="7:7">
      <c r="G1195" s="1776"/>
    </row>
    <row r="1196" spans="7:7">
      <c r="G1196" s="1776"/>
    </row>
    <row r="1197" spans="7:7">
      <c r="G1197" s="1776"/>
    </row>
    <row r="1198" spans="7:7">
      <c r="G1198" s="1776"/>
    </row>
    <row r="1199" spans="7:7">
      <c r="G1199" s="1776"/>
    </row>
    <row r="1200" spans="7:7">
      <c r="G1200" s="1776"/>
    </row>
    <row r="1201" spans="7:7">
      <c r="G1201" s="1776"/>
    </row>
    <row r="1202" spans="7:7">
      <c r="G1202" s="1776"/>
    </row>
    <row r="1203" spans="7:7">
      <c r="G1203" s="1776"/>
    </row>
    <row r="1204" spans="7:7">
      <c r="G1204" s="1776"/>
    </row>
    <row r="1205" spans="7:7">
      <c r="G1205" s="1776"/>
    </row>
    <row r="1206" spans="7:7">
      <c r="G1206" s="1776"/>
    </row>
    <row r="1207" spans="7:7">
      <c r="G1207" s="1776"/>
    </row>
    <row r="1208" spans="7:7">
      <c r="G1208" s="1776"/>
    </row>
    <row r="1209" spans="7:7">
      <c r="G1209" s="1776"/>
    </row>
    <row r="1210" spans="7:7">
      <c r="G1210" s="1776"/>
    </row>
    <row r="1211" spans="7:7">
      <c r="G1211" s="1776"/>
    </row>
    <row r="1212" spans="7:7">
      <c r="G1212" s="1776"/>
    </row>
    <row r="1213" spans="7:7">
      <c r="G1213" s="1776"/>
    </row>
    <row r="1214" spans="7:7">
      <c r="G1214" s="1776"/>
    </row>
    <row r="1215" spans="7:7">
      <c r="G1215" s="1776"/>
    </row>
    <row r="1216" spans="7:7">
      <c r="G1216" s="1776"/>
    </row>
    <row r="1217" spans="7:7">
      <c r="G1217" s="1776"/>
    </row>
    <row r="1218" spans="7:7">
      <c r="G1218" s="1776"/>
    </row>
    <row r="1219" spans="7:7">
      <c r="G1219" s="1776"/>
    </row>
    <row r="1220" spans="7:7">
      <c r="G1220" s="1776"/>
    </row>
    <row r="1221" spans="7:7">
      <c r="G1221" s="1776"/>
    </row>
    <row r="1222" spans="7:7">
      <c r="G1222" s="1776"/>
    </row>
    <row r="1223" spans="7:7">
      <c r="G1223" s="1776"/>
    </row>
    <row r="1224" spans="7:7">
      <c r="G1224" s="1776"/>
    </row>
    <row r="1225" spans="7:7">
      <c r="G1225" s="1776"/>
    </row>
    <row r="1226" spans="7:7">
      <c r="G1226" s="1776"/>
    </row>
    <row r="1227" spans="7:7">
      <c r="G1227" s="1776"/>
    </row>
    <row r="1228" spans="7:7">
      <c r="G1228" s="1776"/>
    </row>
    <row r="1229" spans="7:7">
      <c r="G1229" s="1776"/>
    </row>
    <row r="1230" spans="7:7">
      <c r="G1230" s="1776"/>
    </row>
    <row r="1231" spans="7:7">
      <c r="G1231" s="1776"/>
    </row>
    <row r="1232" spans="7:7">
      <c r="G1232" s="1776"/>
    </row>
    <row r="1233" spans="7:7">
      <c r="G1233" s="1776"/>
    </row>
    <row r="1234" spans="7:7">
      <c r="G1234" s="1776"/>
    </row>
    <row r="1235" spans="7:7">
      <c r="G1235" s="1776"/>
    </row>
    <row r="1236" spans="7:7">
      <c r="G1236" s="1776"/>
    </row>
    <row r="1237" spans="7:7">
      <c r="G1237" s="1776"/>
    </row>
    <row r="1238" spans="7:7">
      <c r="G1238" s="1776"/>
    </row>
    <row r="1239" spans="7:7">
      <c r="G1239" s="1776"/>
    </row>
    <row r="1240" spans="7:7">
      <c r="G1240" s="1776"/>
    </row>
    <row r="1241" spans="7:7">
      <c r="G1241" s="1776"/>
    </row>
    <row r="1242" spans="7:7">
      <c r="G1242" s="1776"/>
    </row>
    <row r="1243" spans="7:7">
      <c r="G1243" s="1776"/>
    </row>
    <row r="1244" spans="7:7">
      <c r="G1244" s="1776"/>
    </row>
    <row r="1245" spans="7:7">
      <c r="G1245" s="1776"/>
    </row>
    <row r="1246" spans="7:7">
      <c r="G1246" s="1776"/>
    </row>
    <row r="1247" spans="7:7">
      <c r="G1247" s="1776"/>
    </row>
    <row r="1248" spans="7:7">
      <c r="G1248" s="1776"/>
    </row>
    <row r="1249" spans="7:7">
      <c r="G1249" s="1776"/>
    </row>
    <row r="1250" spans="7:7">
      <c r="G1250" s="1776"/>
    </row>
    <row r="1251" spans="7:7">
      <c r="G1251" s="1776"/>
    </row>
    <row r="1252" spans="7:7">
      <c r="G1252" s="1776"/>
    </row>
    <row r="1253" spans="7:7">
      <c r="G1253" s="1776"/>
    </row>
    <row r="1254" spans="7:7">
      <c r="G1254" s="1776"/>
    </row>
    <row r="1255" spans="7:7">
      <c r="G1255" s="1776"/>
    </row>
    <row r="1256" spans="7:7">
      <c r="G1256" s="1776"/>
    </row>
    <row r="1257" spans="7:7">
      <c r="G1257" s="1776"/>
    </row>
    <row r="1258" spans="7:7">
      <c r="G1258" s="1776"/>
    </row>
    <row r="1259" spans="7:7">
      <c r="G1259" s="1776"/>
    </row>
    <row r="1260" spans="7:7">
      <c r="G1260" s="1776"/>
    </row>
    <row r="1261" spans="7:7">
      <c r="G1261" s="1776"/>
    </row>
    <row r="1262" spans="7:7">
      <c r="G1262" s="1776"/>
    </row>
    <row r="1263" spans="7:7">
      <c r="G1263" s="1776"/>
    </row>
    <row r="1264" spans="7:7">
      <c r="G1264" s="1776"/>
    </row>
    <row r="1265" spans="7:7">
      <c r="G1265" s="1776"/>
    </row>
    <row r="1266" spans="7:7">
      <c r="G1266" s="1776"/>
    </row>
    <row r="1267" spans="7:7">
      <c r="G1267" s="1776"/>
    </row>
    <row r="1268" spans="7:7">
      <c r="G1268" s="1776"/>
    </row>
    <row r="1269" spans="7:7">
      <c r="G1269" s="1776"/>
    </row>
    <row r="1270" spans="7:7">
      <c r="G1270" s="1776"/>
    </row>
    <row r="1271" spans="7:7">
      <c r="G1271" s="1776"/>
    </row>
    <row r="1272" spans="7:7">
      <c r="G1272" s="1776"/>
    </row>
    <row r="1273" spans="7:7">
      <c r="G1273" s="1776"/>
    </row>
    <row r="1274" spans="7:7">
      <c r="G1274" s="1776"/>
    </row>
    <row r="1275" spans="7:7">
      <c r="G1275" s="1776"/>
    </row>
    <row r="1276" spans="7:7">
      <c r="G1276" s="1776"/>
    </row>
    <row r="1277" spans="7:7">
      <c r="G1277" s="1776"/>
    </row>
    <row r="1278" spans="7:7">
      <c r="G1278" s="1776"/>
    </row>
    <row r="1279" spans="7:7">
      <c r="G1279" s="1776"/>
    </row>
    <row r="1280" spans="7:7">
      <c r="G1280" s="1776"/>
    </row>
    <row r="1281" spans="7:7">
      <c r="G1281" s="1776"/>
    </row>
    <row r="1282" spans="7:7">
      <c r="G1282" s="1776"/>
    </row>
    <row r="1283" spans="7:7">
      <c r="G1283" s="1776"/>
    </row>
    <row r="1284" spans="7:7">
      <c r="G1284" s="1776"/>
    </row>
    <row r="1285" spans="7:7">
      <c r="G1285" s="1776"/>
    </row>
    <row r="1286" spans="7:7">
      <c r="G1286" s="1776"/>
    </row>
    <row r="1287" spans="7:7">
      <c r="G1287" s="1776"/>
    </row>
    <row r="1288" spans="7:7">
      <c r="G1288" s="1776"/>
    </row>
    <row r="1289" spans="7:7">
      <c r="G1289" s="1776"/>
    </row>
    <row r="1290" spans="7:7">
      <c r="G1290" s="1776"/>
    </row>
    <row r="1291" spans="7:7">
      <c r="G1291" s="1776"/>
    </row>
    <row r="1292" spans="7:7">
      <c r="G1292" s="1776"/>
    </row>
    <row r="1293" spans="7:7">
      <c r="G1293" s="1776"/>
    </row>
    <row r="1294" spans="7:7">
      <c r="G1294" s="1776"/>
    </row>
    <row r="1295" spans="7:7">
      <c r="G1295" s="1776"/>
    </row>
    <row r="1296" spans="7:7">
      <c r="G1296" s="1776"/>
    </row>
    <row r="1297" spans="7:7">
      <c r="G1297" s="1776"/>
    </row>
    <row r="1298" spans="7:7">
      <c r="G1298" s="1776"/>
    </row>
    <row r="1299" spans="7:7">
      <c r="G1299" s="1776"/>
    </row>
    <row r="1300" spans="7:7">
      <c r="G1300" s="1776"/>
    </row>
    <row r="1301" spans="7:7">
      <c r="G1301" s="1776"/>
    </row>
    <row r="1302" spans="7:7">
      <c r="G1302" s="1776"/>
    </row>
    <row r="1303" spans="7:7">
      <c r="G1303" s="1776"/>
    </row>
    <row r="1304" spans="7:7">
      <c r="G1304" s="1776"/>
    </row>
    <row r="1305" spans="7:7">
      <c r="G1305" s="1776"/>
    </row>
    <row r="1306" spans="7:7">
      <c r="G1306" s="1776"/>
    </row>
    <row r="1307" spans="7:7">
      <c r="G1307" s="1776"/>
    </row>
    <row r="1308" spans="7:7">
      <c r="G1308" s="1776"/>
    </row>
    <row r="1309" spans="7:7">
      <c r="G1309" s="1776"/>
    </row>
    <row r="1310" spans="7:7">
      <c r="G1310" s="1776"/>
    </row>
    <row r="1311" spans="7:7">
      <c r="G1311" s="1776"/>
    </row>
    <row r="1312" spans="7:7">
      <c r="G1312" s="1776"/>
    </row>
    <row r="1313" spans="7:7">
      <c r="G1313" s="1776"/>
    </row>
    <row r="1314" spans="7:7">
      <c r="G1314" s="1776"/>
    </row>
    <row r="1315" spans="7:7">
      <c r="G1315" s="1776"/>
    </row>
    <row r="1316" spans="7:7">
      <c r="G1316" s="1776"/>
    </row>
    <row r="1317" spans="7:7">
      <c r="G1317" s="1776"/>
    </row>
    <row r="1318" spans="7:7">
      <c r="G1318" s="1776"/>
    </row>
    <row r="1319" spans="7:7">
      <c r="G1319" s="1776"/>
    </row>
    <row r="1320" spans="7:7">
      <c r="G1320" s="1776"/>
    </row>
    <row r="1321" spans="7:7">
      <c r="G1321" s="1776"/>
    </row>
    <row r="1322" spans="7:7">
      <c r="G1322" s="1776"/>
    </row>
    <row r="1323" spans="7:7">
      <c r="G1323" s="1776"/>
    </row>
    <row r="1324" spans="7:7">
      <c r="G1324" s="1776"/>
    </row>
    <row r="1325" spans="7:7">
      <c r="G1325" s="1776"/>
    </row>
    <row r="1326" spans="7:7">
      <c r="G1326" s="1776"/>
    </row>
    <row r="1327" spans="7:7">
      <c r="G1327" s="1776"/>
    </row>
    <row r="1328" spans="7:7">
      <c r="G1328" s="1776"/>
    </row>
    <row r="1329" spans="7:7">
      <c r="G1329" s="1776"/>
    </row>
    <row r="1330" spans="7:7">
      <c r="G1330" s="1776"/>
    </row>
    <row r="1331" spans="7:7">
      <c r="G1331" s="1776"/>
    </row>
    <row r="1332" spans="7:7">
      <c r="G1332" s="1776"/>
    </row>
    <row r="1333" spans="7:7">
      <c r="G1333" s="1776"/>
    </row>
    <row r="1334" spans="7:7">
      <c r="G1334" s="1776"/>
    </row>
    <row r="1335" spans="7:7">
      <c r="G1335" s="1776"/>
    </row>
    <row r="1336" spans="7:7">
      <c r="G1336" s="1776"/>
    </row>
    <row r="1337" spans="7:7">
      <c r="G1337" s="1776"/>
    </row>
    <row r="1338" spans="7:7">
      <c r="G1338" s="1776"/>
    </row>
    <row r="1339" spans="7:7">
      <c r="G1339" s="1776"/>
    </row>
    <row r="1340" spans="7:7">
      <c r="G1340" s="1776"/>
    </row>
    <row r="1341" spans="7:7">
      <c r="G1341" s="1776"/>
    </row>
    <row r="1342" spans="7:7">
      <c r="G1342" s="1776"/>
    </row>
    <row r="1343" spans="7:7">
      <c r="G1343" s="1776"/>
    </row>
    <row r="1344" spans="7:7">
      <c r="G1344" s="1776"/>
    </row>
    <row r="1345" spans="7:7">
      <c r="G1345" s="1776"/>
    </row>
    <row r="1346" spans="7:7">
      <c r="G1346" s="1776"/>
    </row>
    <row r="1347" spans="7:7">
      <c r="G1347" s="1776"/>
    </row>
    <row r="1348" spans="7:7">
      <c r="G1348" s="1776"/>
    </row>
    <row r="1349" spans="7:7">
      <c r="G1349" s="1776"/>
    </row>
    <row r="1350" spans="7:7">
      <c r="G1350" s="1776"/>
    </row>
    <row r="1351" spans="7:7">
      <c r="G1351" s="1776"/>
    </row>
    <row r="1352" spans="7:7">
      <c r="G1352" s="1776"/>
    </row>
    <row r="1353" spans="7:7">
      <c r="G1353" s="1776"/>
    </row>
    <row r="1354" spans="7:7">
      <c r="G1354" s="1776"/>
    </row>
    <row r="1355" spans="7:7">
      <c r="G1355" s="1776"/>
    </row>
    <row r="1356" spans="7:7">
      <c r="G1356" s="1776"/>
    </row>
    <row r="1357" spans="7:7">
      <c r="G1357" s="1776"/>
    </row>
    <row r="1358" spans="7:7">
      <c r="G1358" s="1776"/>
    </row>
    <row r="1359" spans="7:7">
      <c r="G1359" s="1776"/>
    </row>
    <row r="1360" spans="7:7">
      <c r="G1360" s="1776"/>
    </row>
    <row r="1361" spans="7:7">
      <c r="G1361" s="1776"/>
    </row>
    <row r="1362" spans="7:7">
      <c r="G1362" s="1776"/>
    </row>
    <row r="1363" spans="7:7">
      <c r="G1363" s="1776"/>
    </row>
    <row r="1364" spans="7:7">
      <c r="G1364" s="1776"/>
    </row>
    <row r="1365" spans="7:7">
      <c r="G1365" s="1776"/>
    </row>
    <row r="1366" spans="7:7">
      <c r="G1366" s="1776"/>
    </row>
    <row r="1367" spans="7:7">
      <c r="G1367" s="1776"/>
    </row>
    <row r="1368" spans="7:7">
      <c r="G1368" s="1776"/>
    </row>
    <row r="1369" spans="7:7">
      <c r="G1369" s="1776"/>
    </row>
    <row r="1370" spans="7:7">
      <c r="G1370" s="1776"/>
    </row>
    <row r="1371" spans="7:7">
      <c r="G1371" s="1776"/>
    </row>
    <row r="1372" spans="7:7">
      <c r="G1372" s="1776"/>
    </row>
    <row r="1373" spans="7:7">
      <c r="G1373" s="1776"/>
    </row>
    <row r="1374" spans="7:7">
      <c r="G1374" s="1776"/>
    </row>
    <row r="1375" spans="7:7">
      <c r="G1375" s="1776"/>
    </row>
    <row r="1376" spans="7:7">
      <c r="G1376" s="1776"/>
    </row>
    <row r="1377" spans="7:7">
      <c r="G1377" s="1776"/>
    </row>
    <row r="1378" spans="7:7">
      <c r="G1378" s="1776"/>
    </row>
    <row r="1379" spans="7:7">
      <c r="G1379" s="1776"/>
    </row>
    <row r="1380" spans="7:7">
      <c r="G1380" s="1776"/>
    </row>
    <row r="1381" spans="7:7">
      <c r="G1381" s="1776"/>
    </row>
    <row r="1382" spans="7:7">
      <c r="G1382" s="1776"/>
    </row>
    <row r="1383" spans="7:7">
      <c r="G1383" s="1776"/>
    </row>
    <row r="1384" spans="7:7">
      <c r="G1384" s="1776"/>
    </row>
    <row r="1385" spans="7:7">
      <c r="G1385" s="1776"/>
    </row>
    <row r="1386" spans="7:7">
      <c r="G1386" s="1776"/>
    </row>
    <row r="1387" spans="7:7">
      <c r="G1387" s="1776"/>
    </row>
    <row r="1388" spans="7:7">
      <c r="G1388" s="1776"/>
    </row>
    <row r="1389" spans="7:7">
      <c r="G1389" s="1776"/>
    </row>
    <row r="1390" spans="7:7">
      <c r="G1390" s="1776"/>
    </row>
    <row r="1391" spans="7:7">
      <c r="G1391" s="1776"/>
    </row>
    <row r="1392" spans="7:7">
      <c r="G1392" s="1776"/>
    </row>
    <row r="1393" spans="7:7">
      <c r="G1393" s="1776"/>
    </row>
    <row r="1394" spans="7:7">
      <c r="G1394" s="1776"/>
    </row>
    <row r="1395" spans="7:7">
      <c r="G1395" s="1776"/>
    </row>
    <row r="1396" spans="7:7">
      <c r="G1396" s="1776"/>
    </row>
    <row r="1397" spans="7:7">
      <c r="G1397" s="1776"/>
    </row>
    <row r="1398" spans="7:7">
      <c r="G1398" s="1776"/>
    </row>
    <row r="1399" spans="7:7">
      <c r="G1399" s="1776"/>
    </row>
    <row r="1400" spans="7:7">
      <c r="G1400" s="1776"/>
    </row>
    <row r="1401" spans="7:7">
      <c r="G1401" s="1776"/>
    </row>
    <row r="1402" spans="7:7">
      <c r="G1402" s="1776"/>
    </row>
    <row r="1403" spans="7:7">
      <c r="G1403" s="1776"/>
    </row>
    <row r="1404" spans="7:7">
      <c r="G1404" s="1776"/>
    </row>
    <row r="1405" spans="7:7">
      <c r="G1405" s="1776"/>
    </row>
    <row r="1406" spans="7:7">
      <c r="G1406" s="1776"/>
    </row>
    <row r="1407" spans="7:7">
      <c r="G1407" s="1776"/>
    </row>
    <row r="1408" spans="7:7">
      <c r="G1408" s="1776"/>
    </row>
    <row r="1409" spans="7:7">
      <c r="G1409" s="1776"/>
    </row>
    <row r="1410" spans="7:7">
      <c r="G1410" s="1776"/>
    </row>
    <row r="1411" spans="7:7">
      <c r="G1411" s="1776"/>
    </row>
    <row r="1412" spans="7:7">
      <c r="G1412" s="1776"/>
    </row>
    <row r="1413" spans="7:7">
      <c r="G1413" s="1776"/>
    </row>
    <row r="1414" spans="7:7">
      <c r="G1414" s="1776"/>
    </row>
    <row r="1415" spans="7:7">
      <c r="G1415" s="1776"/>
    </row>
    <row r="1416" spans="7:7">
      <c r="G1416" s="1776"/>
    </row>
    <row r="1417" spans="7:7">
      <c r="G1417" s="1776"/>
    </row>
    <row r="1418" spans="7:7">
      <c r="G1418" s="1776"/>
    </row>
    <row r="1419" spans="7:7">
      <c r="G1419" s="1776"/>
    </row>
    <row r="1420" spans="7:7">
      <c r="G1420" s="1776"/>
    </row>
    <row r="1421" spans="7:7">
      <c r="G1421" s="1776"/>
    </row>
    <row r="1422" spans="7:7">
      <c r="G1422" s="1776"/>
    </row>
    <row r="1423" spans="7:7">
      <c r="G1423" s="1776"/>
    </row>
    <row r="1424" spans="7:7">
      <c r="G1424" s="1776"/>
    </row>
    <row r="1425" spans="7:7">
      <c r="G1425" s="1776"/>
    </row>
    <row r="1426" spans="7:7">
      <c r="G1426" s="1776"/>
    </row>
    <row r="1427" spans="7:7">
      <c r="G1427" s="1776"/>
    </row>
    <row r="1428" spans="7:7">
      <c r="G1428" s="1776"/>
    </row>
    <row r="1429" spans="7:7">
      <c r="G1429" s="1776"/>
    </row>
    <row r="1430" spans="7:7">
      <c r="G1430" s="1776"/>
    </row>
    <row r="1431" spans="7:7">
      <c r="G1431" s="1776"/>
    </row>
    <row r="1432" spans="7:7">
      <c r="G1432" s="1776"/>
    </row>
    <row r="1433" spans="7:7">
      <c r="G1433" s="1776"/>
    </row>
    <row r="1434" spans="7:7">
      <c r="G1434" s="1776"/>
    </row>
    <row r="1435" spans="7:7">
      <c r="G1435" s="1776"/>
    </row>
    <row r="1436" spans="7:7">
      <c r="G1436" s="1776"/>
    </row>
    <row r="1437" spans="7:7">
      <c r="G1437" s="1776"/>
    </row>
    <row r="1438" spans="7:7">
      <c r="G1438" s="1776"/>
    </row>
    <row r="1439" spans="7:7">
      <c r="G1439" s="1776"/>
    </row>
    <row r="1440" spans="7:7">
      <c r="G1440" s="1776"/>
    </row>
    <row r="1441" spans="7:7">
      <c r="G1441" s="1776"/>
    </row>
    <row r="1442" spans="7:7">
      <c r="G1442" s="1776"/>
    </row>
    <row r="1443" spans="7:7">
      <c r="G1443" s="1776"/>
    </row>
    <row r="1444" spans="7:7">
      <c r="G1444" s="1776"/>
    </row>
    <row r="1445" spans="7:7">
      <c r="G1445" s="1776"/>
    </row>
    <row r="1446" spans="7:7">
      <c r="G1446" s="1776"/>
    </row>
    <row r="1447" spans="7:7">
      <c r="G1447" s="1776"/>
    </row>
    <row r="1448" spans="7:7">
      <c r="G1448" s="1776"/>
    </row>
    <row r="1449" spans="7:7">
      <c r="G1449" s="1776"/>
    </row>
    <row r="1450" spans="7:7">
      <c r="G1450" s="1776"/>
    </row>
    <row r="1451" spans="7:7">
      <c r="G1451" s="1776"/>
    </row>
    <row r="1452" spans="7:7">
      <c r="G1452" s="1776"/>
    </row>
    <row r="1453" spans="7:7">
      <c r="G1453" s="1776"/>
    </row>
    <row r="1454" spans="7:7">
      <c r="G1454" s="1776"/>
    </row>
    <row r="1455" spans="7:7">
      <c r="G1455" s="1776"/>
    </row>
    <row r="1456" spans="7:7">
      <c r="G1456" s="1776"/>
    </row>
    <row r="1457" spans="7:7">
      <c r="G1457" s="1776"/>
    </row>
    <row r="1458" spans="7:7">
      <c r="G1458" s="1776"/>
    </row>
    <row r="1459" spans="7:7">
      <c r="G1459" s="1776"/>
    </row>
    <row r="1460" spans="7:7">
      <c r="G1460" s="1776"/>
    </row>
    <row r="1461" spans="7:7">
      <c r="G1461" s="1776"/>
    </row>
    <row r="1462" spans="7:7">
      <c r="G1462" s="1776"/>
    </row>
    <row r="1463" spans="7:7">
      <c r="G1463" s="1776"/>
    </row>
    <row r="1464" spans="7:7">
      <c r="G1464" s="1776"/>
    </row>
    <row r="1465" spans="7:7">
      <c r="G1465" s="1776"/>
    </row>
    <row r="1466" spans="7:7">
      <c r="G1466" s="1776"/>
    </row>
    <row r="1467" spans="7:7">
      <c r="G1467" s="1776"/>
    </row>
    <row r="1468" spans="7:7">
      <c r="G1468" s="1776"/>
    </row>
    <row r="1469" spans="7:7">
      <c r="G1469" s="1776"/>
    </row>
    <row r="1470" spans="7:7">
      <c r="G1470" s="1776"/>
    </row>
    <row r="1471" spans="7:7">
      <c r="G1471" s="1776"/>
    </row>
    <row r="1472" spans="7:7">
      <c r="G1472" s="1776"/>
    </row>
    <row r="1473" spans="7:7">
      <c r="G1473" s="1776"/>
    </row>
    <row r="1474" spans="7:7">
      <c r="G1474" s="1776"/>
    </row>
    <row r="1475" spans="7:7">
      <c r="G1475" s="1776"/>
    </row>
    <row r="1476" spans="7:7">
      <c r="G1476" s="1776"/>
    </row>
    <row r="1477" spans="7:7">
      <c r="G1477" s="1776"/>
    </row>
    <row r="1478" spans="7:7">
      <c r="G1478" s="1776"/>
    </row>
    <row r="1479" spans="7:7">
      <c r="G1479" s="1776"/>
    </row>
    <row r="1480" spans="7:7">
      <c r="G1480" s="1776"/>
    </row>
    <row r="1481" spans="7:7">
      <c r="G1481" s="1776"/>
    </row>
    <row r="1482" spans="7:7">
      <c r="G1482" s="1776"/>
    </row>
    <row r="1483" spans="7:7">
      <c r="G1483" s="1776"/>
    </row>
    <row r="1484" spans="7:7">
      <c r="G1484" s="1776"/>
    </row>
    <row r="1485" spans="7:7">
      <c r="G1485" s="1776"/>
    </row>
    <row r="1486" spans="7:7">
      <c r="G1486" s="1776"/>
    </row>
    <row r="1487" spans="7:7">
      <c r="G1487" s="1776"/>
    </row>
    <row r="1488" spans="7:7">
      <c r="G1488" s="1776"/>
    </row>
    <row r="1489" spans="7:7">
      <c r="G1489" s="1776"/>
    </row>
    <row r="1490" spans="7:7">
      <c r="G1490" s="1776"/>
    </row>
    <row r="1491" spans="7:7">
      <c r="G1491" s="1776"/>
    </row>
    <row r="1492" spans="7:7">
      <c r="G1492" s="1776"/>
    </row>
    <row r="1493" spans="7:7">
      <c r="G1493" s="1776"/>
    </row>
    <row r="1494" spans="7:7">
      <c r="G1494" s="1776"/>
    </row>
    <row r="1495" spans="7:7">
      <c r="G1495" s="1776"/>
    </row>
    <row r="1496" spans="7:7">
      <c r="G1496" s="1776"/>
    </row>
    <row r="1497" spans="7:7">
      <c r="G1497" s="1776"/>
    </row>
    <row r="1498" spans="7:7">
      <c r="G1498" s="1776"/>
    </row>
    <row r="1499" spans="7:7">
      <c r="G1499" s="1776"/>
    </row>
    <row r="1500" spans="7:7">
      <c r="G1500" s="1776"/>
    </row>
    <row r="1501" spans="7:7">
      <c r="G1501" s="1776"/>
    </row>
    <row r="1502" spans="7:7">
      <c r="G1502" s="1776"/>
    </row>
    <row r="1503" spans="7:7">
      <c r="G1503" s="1776"/>
    </row>
    <row r="1504" spans="7:7">
      <c r="G1504" s="1776"/>
    </row>
    <row r="1505" spans="7:7">
      <c r="G1505" s="1776"/>
    </row>
    <row r="1506" spans="7:7">
      <c r="G1506" s="1776"/>
    </row>
    <row r="1507" spans="7:7">
      <c r="G1507" s="1776"/>
    </row>
    <row r="1508" spans="7:7">
      <c r="G1508" s="1776"/>
    </row>
    <row r="1509" spans="7:7">
      <c r="G1509" s="1776"/>
    </row>
    <row r="1510" spans="7:7">
      <c r="G1510" s="1776"/>
    </row>
    <row r="1511" spans="7:7">
      <c r="G1511" s="1776"/>
    </row>
    <row r="1512" spans="7:7">
      <c r="G1512" s="1776"/>
    </row>
    <row r="1513" spans="7:7">
      <c r="G1513" s="1776"/>
    </row>
    <row r="1514" spans="7:7">
      <c r="G1514" s="1776"/>
    </row>
    <row r="1515" spans="7:7">
      <c r="G1515" s="1776"/>
    </row>
    <row r="1516" spans="7:7">
      <c r="G1516" s="1776"/>
    </row>
    <row r="1517" spans="7:7">
      <c r="G1517" s="1776"/>
    </row>
    <row r="1518" spans="7:7">
      <c r="G1518" s="1776"/>
    </row>
    <row r="1519" spans="7:7">
      <c r="G1519" s="1776"/>
    </row>
    <row r="1520" spans="7:7">
      <c r="G1520" s="1776"/>
    </row>
    <row r="1521" spans="7:7">
      <c r="G1521" s="1776"/>
    </row>
    <row r="1522" spans="7:7">
      <c r="G1522" s="1776"/>
    </row>
    <row r="1523" spans="7:7">
      <c r="G1523" s="1776"/>
    </row>
    <row r="1524" spans="7:7">
      <c r="G1524" s="1776"/>
    </row>
    <row r="1525" spans="7:7">
      <c r="G1525" s="1776"/>
    </row>
    <row r="1526" spans="7:7">
      <c r="G1526" s="1776"/>
    </row>
    <row r="1527" spans="7:7">
      <c r="G1527" s="1776"/>
    </row>
    <row r="1528" spans="7:7">
      <c r="G1528" s="1776"/>
    </row>
    <row r="1529" spans="7:7">
      <c r="G1529" s="1776"/>
    </row>
    <row r="1530" spans="7:7">
      <c r="G1530" s="1776"/>
    </row>
    <row r="1531" spans="7:7">
      <c r="G1531" s="1776"/>
    </row>
    <row r="1532" spans="7:7">
      <c r="G1532" s="1776"/>
    </row>
    <row r="1533" spans="7:7">
      <c r="G1533" s="1776"/>
    </row>
    <row r="1534" spans="7:7">
      <c r="G1534" s="1776"/>
    </row>
    <row r="1535" spans="7:7">
      <c r="G1535" s="1776"/>
    </row>
    <row r="1536" spans="7:7">
      <c r="G1536" s="1776"/>
    </row>
    <row r="1537" spans="7:7">
      <c r="G1537" s="1776"/>
    </row>
    <row r="1538" spans="7:7">
      <c r="G1538" s="1776"/>
    </row>
    <row r="1539" spans="7:7">
      <c r="G1539" s="1776"/>
    </row>
    <row r="1540" spans="7:7">
      <c r="G1540" s="1776"/>
    </row>
    <row r="1541" spans="7:7">
      <c r="G1541" s="1776"/>
    </row>
    <row r="1542" spans="7:7">
      <c r="G1542" s="1776"/>
    </row>
    <row r="1543" spans="7:7">
      <c r="G1543" s="1776"/>
    </row>
    <row r="1544" spans="7:7">
      <c r="G1544" s="1776"/>
    </row>
    <row r="1545" spans="7:7">
      <c r="G1545" s="1776"/>
    </row>
    <row r="1546" spans="7:7">
      <c r="G1546" s="1776"/>
    </row>
    <row r="1547" spans="7:7">
      <c r="G1547" s="1776"/>
    </row>
    <row r="1548" spans="7:7">
      <c r="G1548" s="1776"/>
    </row>
    <row r="1549" spans="7:7">
      <c r="G1549" s="1776"/>
    </row>
    <row r="1550" spans="7:7">
      <c r="G1550" s="1776"/>
    </row>
    <row r="1551" spans="7:7">
      <c r="G1551" s="1776"/>
    </row>
    <row r="1552" spans="7:7">
      <c r="G1552" s="1776"/>
    </row>
    <row r="1553" spans="7:7">
      <c r="G1553" s="1776"/>
    </row>
    <row r="1554" spans="7:7">
      <c r="G1554" s="1776"/>
    </row>
    <row r="1555" spans="7:7">
      <c r="G1555" s="1776"/>
    </row>
    <row r="1556" spans="7:7">
      <c r="G1556" s="1776"/>
    </row>
    <row r="1557" spans="7:7">
      <c r="G1557" s="1776"/>
    </row>
    <row r="1558" spans="7:7">
      <c r="G1558" s="1776"/>
    </row>
    <row r="1559" spans="7:7">
      <c r="G1559" s="1776"/>
    </row>
    <row r="1560" spans="7:7">
      <c r="G1560" s="1776"/>
    </row>
    <row r="1561" spans="7:7">
      <c r="G1561" s="1776"/>
    </row>
    <row r="1562" spans="7:7">
      <c r="G1562" s="1776"/>
    </row>
    <row r="1563" spans="7:7">
      <c r="G1563" s="1776"/>
    </row>
    <row r="1564" spans="7:7">
      <c r="G1564" s="1776"/>
    </row>
    <row r="1565" spans="7:7">
      <c r="G1565" s="1776"/>
    </row>
    <row r="1566" spans="7:7">
      <c r="G1566" s="1776"/>
    </row>
    <row r="1567" spans="7:7">
      <c r="G1567" s="1776"/>
    </row>
    <row r="1568" spans="7:7">
      <c r="G1568" s="1776"/>
    </row>
    <row r="1569" spans="7:7">
      <c r="G1569" s="1776"/>
    </row>
    <row r="1570" spans="7:7">
      <c r="G1570" s="1776"/>
    </row>
    <row r="1571" spans="7:7">
      <c r="G1571" s="1776"/>
    </row>
    <row r="1572" spans="7:7">
      <c r="G1572" s="1776"/>
    </row>
    <row r="1573" spans="7:7">
      <c r="G1573" s="1776"/>
    </row>
    <row r="1574" spans="7:7">
      <c r="G1574" s="1776"/>
    </row>
    <row r="1575" spans="7:7">
      <c r="G1575" s="1776"/>
    </row>
    <row r="1576" spans="7:7">
      <c r="G1576" s="1776"/>
    </row>
    <row r="1577" spans="7:7">
      <c r="G1577" s="1776"/>
    </row>
    <row r="1578" spans="7:7">
      <c r="G1578" s="1776"/>
    </row>
    <row r="1579" spans="7:7">
      <c r="G1579" s="1776"/>
    </row>
    <row r="1580" spans="7:7">
      <c r="G1580" s="1776"/>
    </row>
    <row r="1581" spans="7:7">
      <c r="G1581" s="1776"/>
    </row>
    <row r="1582" spans="7:7">
      <c r="G1582" s="1776"/>
    </row>
    <row r="1583" spans="7:7">
      <c r="G1583" s="1776"/>
    </row>
    <row r="1584" spans="7:7">
      <c r="G1584" s="1776"/>
    </row>
    <row r="1585" spans="7:7">
      <c r="G1585" s="1776"/>
    </row>
    <row r="1586" spans="7:7">
      <c r="G1586" s="1776"/>
    </row>
    <row r="1587" spans="7:7">
      <c r="G1587" s="1776"/>
    </row>
    <row r="1588" spans="7:7">
      <c r="G1588" s="1776"/>
    </row>
    <row r="1589" spans="7:7">
      <c r="G1589" s="1776"/>
    </row>
    <row r="1590" spans="7:7">
      <c r="G1590" s="1776"/>
    </row>
    <row r="1591" spans="7:7">
      <c r="G1591" s="1776"/>
    </row>
    <row r="1592" spans="7:7">
      <c r="G1592" s="1776"/>
    </row>
    <row r="1593" spans="7:7">
      <c r="G1593" s="1776"/>
    </row>
    <row r="1594" spans="7:7">
      <c r="G1594" s="1776"/>
    </row>
    <row r="1595" spans="7:7">
      <c r="G1595" s="1776"/>
    </row>
    <row r="1596" spans="7:7">
      <c r="G1596" s="1776"/>
    </row>
    <row r="1597" spans="7:7">
      <c r="G1597" s="1776"/>
    </row>
    <row r="1598" spans="7:7">
      <c r="G1598" s="1776"/>
    </row>
    <row r="1599" spans="7:7">
      <c r="G1599" s="1776"/>
    </row>
    <row r="1600" spans="7:7">
      <c r="G1600" s="1776"/>
    </row>
    <row r="1601" spans="7:7">
      <c r="G1601" s="1776"/>
    </row>
    <row r="1602" spans="7:7">
      <c r="G1602" s="1776"/>
    </row>
    <row r="1603" spans="7:7">
      <c r="G1603" s="1776"/>
    </row>
    <row r="1604" spans="7:7">
      <c r="G1604" s="1776"/>
    </row>
    <row r="1605" spans="7:7">
      <c r="G1605" s="1776"/>
    </row>
    <row r="1606" spans="7:7">
      <c r="G1606" s="1776"/>
    </row>
    <row r="1607" spans="7:7">
      <c r="G1607" s="1776"/>
    </row>
    <row r="1608" spans="7:7">
      <c r="G1608" s="1776"/>
    </row>
    <row r="1609" spans="7:7">
      <c r="G1609" s="1776"/>
    </row>
    <row r="1610" spans="7:7">
      <c r="G1610" s="1776"/>
    </row>
    <row r="1611" spans="7:7">
      <c r="G1611" s="1776"/>
    </row>
    <row r="1612" spans="7:7">
      <c r="G1612" s="1776"/>
    </row>
    <row r="1613" spans="7:7">
      <c r="G1613" s="1776"/>
    </row>
    <row r="1614" spans="7:7">
      <c r="G1614" s="1776"/>
    </row>
    <row r="1615" spans="7:7">
      <c r="G1615" s="1776"/>
    </row>
    <row r="1616" spans="7:7">
      <c r="G1616" s="1776"/>
    </row>
    <row r="1617" spans="7:7">
      <c r="G1617" s="1776"/>
    </row>
    <row r="1618" spans="7:7">
      <c r="G1618" s="1776"/>
    </row>
    <row r="1619" spans="7:7">
      <c r="G1619" s="1776"/>
    </row>
    <row r="1620" spans="7:7">
      <c r="G1620" s="1776"/>
    </row>
    <row r="1621" spans="7:7">
      <c r="G1621" s="1776"/>
    </row>
    <row r="1622" spans="7:7">
      <c r="G1622" s="1776"/>
    </row>
    <row r="1623" spans="7:7">
      <c r="G1623" s="1776"/>
    </row>
    <row r="1624" spans="7:7">
      <c r="G1624" s="1776"/>
    </row>
    <row r="1625" spans="7:7">
      <c r="G1625" s="1776"/>
    </row>
    <row r="1626" spans="7:7">
      <c r="G1626" s="1776"/>
    </row>
    <row r="1627" spans="7:7">
      <c r="G1627" s="1776"/>
    </row>
    <row r="1628" spans="7:7">
      <c r="G1628" s="1776"/>
    </row>
    <row r="1629" spans="7:7">
      <c r="G1629" s="1776"/>
    </row>
    <row r="1630" spans="7:7">
      <c r="G1630" s="1776"/>
    </row>
    <row r="1631" spans="7:7">
      <c r="G1631" s="1776"/>
    </row>
    <row r="1632" spans="7:7">
      <c r="G1632" s="1776"/>
    </row>
    <row r="1633" spans="7:7">
      <c r="G1633" s="1776"/>
    </row>
    <row r="1634" spans="7:7">
      <c r="G1634" s="1776"/>
    </row>
    <row r="1635" spans="7:7">
      <c r="G1635" s="1776"/>
    </row>
    <row r="1636" spans="7:7">
      <c r="G1636" s="1776"/>
    </row>
    <row r="1637" spans="7:7">
      <c r="G1637" s="1776"/>
    </row>
    <row r="1638" spans="7:7">
      <c r="G1638" s="1776"/>
    </row>
    <row r="1639" spans="7:7">
      <c r="G1639" s="1776"/>
    </row>
    <row r="1640" spans="7:7">
      <c r="G1640" s="1776"/>
    </row>
    <row r="1641" spans="7:7">
      <c r="G1641" s="1776"/>
    </row>
    <row r="1642" spans="7:7">
      <c r="G1642" s="1776"/>
    </row>
    <row r="1643" spans="7:7">
      <c r="G1643" s="1776"/>
    </row>
    <row r="1644" spans="7:7">
      <c r="G1644" s="1776"/>
    </row>
    <row r="1645" spans="7:7">
      <c r="G1645" s="1776"/>
    </row>
    <row r="1646" spans="7:7">
      <c r="G1646" s="1776"/>
    </row>
    <row r="1647" spans="7:7">
      <c r="G1647" s="1776"/>
    </row>
    <row r="1648" spans="7:7">
      <c r="G1648" s="1776"/>
    </row>
    <row r="1649" spans="7:7">
      <c r="G1649" s="1776"/>
    </row>
    <row r="1650" spans="7:7">
      <c r="G1650" s="1776"/>
    </row>
    <row r="1651" spans="7:7">
      <c r="G1651" s="1776"/>
    </row>
    <row r="1652" spans="7:7">
      <c r="G1652" s="1776"/>
    </row>
    <row r="1653" spans="7:7">
      <c r="G1653" s="1776"/>
    </row>
    <row r="1654" spans="7:7">
      <c r="G1654" s="1776"/>
    </row>
    <row r="1655" spans="7:7">
      <c r="G1655" s="1776"/>
    </row>
    <row r="1656" spans="7:7">
      <c r="G1656" s="1776"/>
    </row>
    <row r="1657" spans="7:7">
      <c r="G1657" s="1776"/>
    </row>
    <row r="1658" spans="7:7">
      <c r="G1658" s="1776"/>
    </row>
    <row r="1659" spans="7:7">
      <c r="G1659" s="1776"/>
    </row>
    <row r="1660" spans="7:7">
      <c r="G1660" s="1776"/>
    </row>
    <row r="1661" spans="7:7">
      <c r="G1661" s="1776"/>
    </row>
    <row r="1662" spans="7:7">
      <c r="G1662" s="1776"/>
    </row>
    <row r="1663" spans="7:7">
      <c r="G1663" s="1776"/>
    </row>
    <row r="1664" spans="7:7">
      <c r="G1664" s="1776"/>
    </row>
    <row r="1665" spans="7:7">
      <c r="G1665" s="1776"/>
    </row>
    <row r="1666" spans="7:7">
      <c r="G1666" s="1776"/>
    </row>
    <row r="1667" spans="7:7">
      <c r="G1667" s="1776"/>
    </row>
    <row r="1668" spans="7:7">
      <c r="G1668" s="1776"/>
    </row>
    <row r="1669" spans="7:7">
      <c r="G1669" s="1776"/>
    </row>
    <row r="1670" spans="7:7">
      <c r="G1670" s="1776"/>
    </row>
    <row r="1671" spans="7:7">
      <c r="G1671" s="1776"/>
    </row>
    <row r="1672" spans="7:7">
      <c r="G1672" s="1776"/>
    </row>
    <row r="1673" spans="7:7">
      <c r="G1673" s="1776"/>
    </row>
    <row r="1674" spans="7:7">
      <c r="G1674" s="1776"/>
    </row>
    <row r="1675" spans="7:7">
      <c r="G1675" s="1776"/>
    </row>
    <row r="1676" spans="7:7">
      <c r="G1676" s="1776"/>
    </row>
    <row r="1677" spans="7:7">
      <c r="G1677" s="1776"/>
    </row>
    <row r="1678" spans="7:7">
      <c r="G1678" s="1776"/>
    </row>
    <row r="1679" spans="7:7">
      <c r="G1679" s="1776"/>
    </row>
    <row r="1680" spans="7:7">
      <c r="G1680" s="1776"/>
    </row>
    <row r="1681" spans="7:7">
      <c r="G1681" s="1776"/>
    </row>
    <row r="1682" spans="7:7">
      <c r="G1682" s="1776"/>
    </row>
    <row r="1683" spans="7:7">
      <c r="G1683" s="1776"/>
    </row>
    <row r="1684" spans="7:7">
      <c r="G1684" s="1776"/>
    </row>
    <row r="1685" spans="7:7">
      <c r="G1685" s="1776"/>
    </row>
    <row r="1686" spans="7:7">
      <c r="G1686" s="1776"/>
    </row>
    <row r="1687" spans="7:7">
      <c r="G1687" s="1776"/>
    </row>
    <row r="1688" spans="7:7">
      <c r="G1688" s="1776"/>
    </row>
    <row r="1689" spans="7:7">
      <c r="G1689" s="1776"/>
    </row>
    <row r="1690" spans="7:7">
      <c r="G1690" s="1776"/>
    </row>
    <row r="1691" spans="7:7">
      <c r="G1691" s="1776"/>
    </row>
    <row r="1692" spans="7:7">
      <c r="G1692" s="1776"/>
    </row>
    <row r="1693" spans="7:7">
      <c r="G1693" s="1776"/>
    </row>
    <row r="1694" spans="7:7">
      <c r="G1694" s="1776"/>
    </row>
    <row r="1695" spans="7:7">
      <c r="G1695" s="1776"/>
    </row>
    <row r="1696" spans="7:7">
      <c r="G1696" s="1776"/>
    </row>
    <row r="1697" spans="7:7">
      <c r="G1697" s="1776"/>
    </row>
    <row r="1698" spans="7:7">
      <c r="G1698" s="1776"/>
    </row>
    <row r="1699" spans="7:7">
      <c r="G1699" s="1776"/>
    </row>
    <row r="1700" spans="7:7">
      <c r="G1700" s="1776"/>
    </row>
    <row r="1701" spans="7:7">
      <c r="G1701" s="1776"/>
    </row>
    <row r="1702" spans="7:7">
      <c r="G1702" s="1776"/>
    </row>
    <row r="1703" spans="7:7">
      <c r="G1703" s="1776"/>
    </row>
    <row r="1704" spans="7:7">
      <c r="G1704" s="1776"/>
    </row>
    <row r="1705" spans="7:7">
      <c r="G1705" s="1776"/>
    </row>
    <row r="1706" spans="7:7">
      <c r="G1706" s="1776"/>
    </row>
    <row r="1707" spans="7:7">
      <c r="G1707" s="1776"/>
    </row>
    <row r="1708" spans="7:7">
      <c r="G1708" s="1776"/>
    </row>
    <row r="1709" spans="7:7">
      <c r="G1709" s="1776"/>
    </row>
    <row r="1710" spans="7:7">
      <c r="G1710" s="1776"/>
    </row>
    <row r="1711" spans="7:7">
      <c r="G1711" s="1776"/>
    </row>
    <row r="1712" spans="7:7">
      <c r="G1712" s="1776"/>
    </row>
    <row r="1713" spans="7:7">
      <c r="G1713" s="1776"/>
    </row>
    <row r="1714" spans="7:7">
      <c r="G1714" s="1776"/>
    </row>
    <row r="1715" spans="7:7">
      <c r="G1715" s="1776"/>
    </row>
    <row r="1716" spans="7:7">
      <c r="G1716" s="1776"/>
    </row>
    <row r="1717" spans="7:7">
      <c r="G1717" s="1776"/>
    </row>
    <row r="1718" spans="7:7">
      <c r="G1718" s="1776"/>
    </row>
    <row r="1719" spans="7:7">
      <c r="G1719" s="1776"/>
    </row>
    <row r="1720" spans="7:7">
      <c r="G1720" s="1776"/>
    </row>
    <row r="1721" spans="7:7">
      <c r="G1721" s="1776"/>
    </row>
    <row r="1722" spans="7:7">
      <c r="G1722" s="1776"/>
    </row>
    <row r="1723" spans="7:7">
      <c r="G1723" s="1776"/>
    </row>
    <row r="1724" spans="7:7">
      <c r="G1724" s="1776"/>
    </row>
    <row r="1725" spans="7:7">
      <c r="G1725" s="1776"/>
    </row>
    <row r="1726" spans="7:7">
      <c r="G1726" s="1776"/>
    </row>
    <row r="1727" spans="7:7">
      <c r="G1727" s="1776"/>
    </row>
    <row r="1728" spans="7:7">
      <c r="G1728" s="1776"/>
    </row>
    <row r="1729" spans="7:7">
      <c r="G1729" s="1776"/>
    </row>
    <row r="1730" spans="7:7">
      <c r="G1730" s="1776"/>
    </row>
    <row r="1731" spans="7:7">
      <c r="G1731" s="1776"/>
    </row>
    <row r="1732" spans="7:7">
      <c r="G1732" s="1776"/>
    </row>
    <row r="1733" spans="7:7">
      <c r="G1733" s="1776"/>
    </row>
    <row r="1734" spans="7:7">
      <c r="G1734" s="1776"/>
    </row>
    <row r="1735" spans="7:7">
      <c r="G1735" s="1776"/>
    </row>
    <row r="1736" spans="7:7">
      <c r="G1736" s="1776"/>
    </row>
    <row r="1737" spans="7:7">
      <c r="G1737" s="1776"/>
    </row>
    <row r="1738" spans="7:7">
      <c r="G1738" s="1776"/>
    </row>
    <row r="1739" spans="7:7">
      <c r="G1739" s="1776"/>
    </row>
    <row r="1740" spans="7:7">
      <c r="G1740" s="1776"/>
    </row>
    <row r="1741" spans="7:7">
      <c r="G1741" s="1776"/>
    </row>
    <row r="1742" spans="7:7">
      <c r="G1742" s="1776"/>
    </row>
    <row r="1743" spans="7:7">
      <c r="G1743" s="1776"/>
    </row>
    <row r="1744" spans="7:7">
      <c r="G1744" s="1776"/>
    </row>
    <row r="1745" spans="7:7">
      <c r="G1745" s="1776"/>
    </row>
    <row r="1746" spans="7:7">
      <c r="G1746" s="1776"/>
    </row>
    <row r="1747" spans="7:7">
      <c r="G1747" s="1776"/>
    </row>
    <row r="1748" spans="7:7">
      <c r="G1748" s="1776"/>
    </row>
    <row r="1749" spans="7:7">
      <c r="G1749" s="1776"/>
    </row>
    <row r="1750" spans="7:7">
      <c r="G1750" s="1776"/>
    </row>
    <row r="1751" spans="7:7">
      <c r="G1751" s="1776"/>
    </row>
    <row r="1752" spans="7:7">
      <c r="G1752" s="1776"/>
    </row>
    <row r="1753" spans="7:7">
      <c r="G1753" s="1776"/>
    </row>
    <row r="1754" spans="7:7">
      <c r="G1754" s="1776"/>
    </row>
    <row r="1755" spans="7:7">
      <c r="G1755" s="1776"/>
    </row>
    <row r="1756" spans="7:7">
      <c r="G1756" s="1776"/>
    </row>
    <row r="1757" spans="7:7">
      <c r="G1757" s="1776"/>
    </row>
    <row r="1758" spans="7:7">
      <c r="G1758" s="1776"/>
    </row>
    <row r="1759" spans="7:7">
      <c r="G1759" s="1776"/>
    </row>
    <row r="1760" spans="7:7">
      <c r="G1760" s="1776"/>
    </row>
    <row r="1761" spans="7:7">
      <c r="G1761" s="1776"/>
    </row>
    <row r="1762" spans="7:7">
      <c r="G1762" s="1776"/>
    </row>
    <row r="1763" spans="7:7">
      <c r="G1763" s="1776"/>
    </row>
    <row r="1764" spans="7:7">
      <c r="G1764" s="1776"/>
    </row>
    <row r="1765" spans="7:7">
      <c r="G1765" s="1776"/>
    </row>
    <row r="1766" spans="7:7">
      <c r="G1766" s="1776"/>
    </row>
    <row r="1767" spans="7:7">
      <c r="G1767" s="1776"/>
    </row>
    <row r="1768" spans="7:7">
      <c r="G1768" s="1776"/>
    </row>
    <row r="1769" spans="7:7">
      <c r="G1769" s="1776"/>
    </row>
    <row r="1770" spans="7:7">
      <c r="G1770" s="1776"/>
    </row>
    <row r="1771" spans="7:7">
      <c r="G1771" s="1776"/>
    </row>
    <row r="1772" spans="7:7">
      <c r="G1772" s="1776"/>
    </row>
    <row r="1773" spans="7:7">
      <c r="G1773" s="1776"/>
    </row>
    <row r="1774" spans="7:7">
      <c r="G1774" s="1776"/>
    </row>
    <row r="1775" spans="7:7">
      <c r="G1775" s="1776"/>
    </row>
    <row r="1776" spans="7:7">
      <c r="G1776" s="1776"/>
    </row>
    <row r="1777" spans="7:7">
      <c r="G1777" s="1776"/>
    </row>
    <row r="1778" spans="7:7">
      <c r="G1778" s="1776"/>
    </row>
    <row r="1779" spans="7:7">
      <c r="G1779" s="1776"/>
    </row>
    <row r="1780" spans="7:7">
      <c r="G1780" s="1776"/>
    </row>
    <row r="1781" spans="7:7">
      <c r="G1781" s="1776"/>
    </row>
    <row r="1782" spans="7:7">
      <c r="G1782" s="1776"/>
    </row>
    <row r="1783" spans="7:7">
      <c r="G1783" s="1776"/>
    </row>
    <row r="1784" spans="7:7">
      <c r="G1784" s="1776"/>
    </row>
    <row r="1785" spans="7:7">
      <c r="G1785" s="1776"/>
    </row>
    <row r="1786" spans="7:7">
      <c r="G1786" s="1776"/>
    </row>
    <row r="1787" spans="7:7">
      <c r="G1787" s="1776"/>
    </row>
    <row r="1788" spans="7:7">
      <c r="G1788" s="1776"/>
    </row>
    <row r="1789" spans="7:7">
      <c r="G1789" s="1776"/>
    </row>
    <row r="1790" spans="7:7">
      <c r="G1790" s="1776"/>
    </row>
    <row r="1791" spans="7:7">
      <c r="G1791" s="1776"/>
    </row>
    <row r="1792" spans="7:7">
      <c r="G1792" s="1776"/>
    </row>
    <row r="1793" spans="7:7">
      <c r="G1793" s="1776"/>
    </row>
    <row r="1794" spans="7:7">
      <c r="G1794" s="1776"/>
    </row>
    <row r="1795" spans="7:7">
      <c r="G1795" s="1776"/>
    </row>
    <row r="1796" spans="7:7">
      <c r="G1796" s="1776"/>
    </row>
    <row r="1797" spans="7:7">
      <c r="G1797" s="1776"/>
    </row>
    <row r="1798" spans="7:7">
      <c r="G1798" s="1776"/>
    </row>
    <row r="1799" spans="7:7">
      <c r="G1799" s="1776"/>
    </row>
    <row r="1800" spans="7:7">
      <c r="G1800" s="1776"/>
    </row>
    <row r="1801" spans="7:7">
      <c r="G1801" s="1776"/>
    </row>
    <row r="1802" spans="7:7">
      <c r="G1802" s="1776"/>
    </row>
    <row r="1803" spans="7:7">
      <c r="G1803" s="1776"/>
    </row>
    <row r="1804" spans="7:7">
      <c r="G1804" s="1776"/>
    </row>
    <row r="1805" spans="7:7">
      <c r="G1805" s="1776"/>
    </row>
    <row r="1806" spans="7:7">
      <c r="G1806" s="1776"/>
    </row>
    <row r="1807" spans="7:7">
      <c r="G1807" s="1776"/>
    </row>
    <row r="1808" spans="7:7">
      <c r="G1808" s="1776"/>
    </row>
    <row r="1809" spans="7:7">
      <c r="G1809" s="1776"/>
    </row>
    <row r="1810" spans="7:7">
      <c r="G1810" s="1776"/>
    </row>
    <row r="1811" spans="7:7">
      <c r="G1811" s="1776"/>
    </row>
    <row r="1812" spans="7:7">
      <c r="G1812" s="1776"/>
    </row>
    <row r="1813" spans="7:7">
      <c r="G1813" s="1776"/>
    </row>
    <row r="1814" spans="7:7">
      <c r="G1814" s="1776"/>
    </row>
    <row r="1815" spans="7:7">
      <c r="G1815" s="1776"/>
    </row>
    <row r="1816" spans="7:7">
      <c r="G1816" s="1776"/>
    </row>
    <row r="1817" spans="7:7">
      <c r="G1817" s="1776"/>
    </row>
    <row r="1818" spans="7:7">
      <c r="G1818" s="1776"/>
    </row>
    <row r="1819" spans="7:7">
      <c r="G1819" s="1776"/>
    </row>
    <row r="1820" spans="7:7">
      <c r="G1820" s="1776"/>
    </row>
    <row r="1821" spans="7:7">
      <c r="G1821" s="1776"/>
    </row>
    <row r="1822" spans="7:7">
      <c r="G1822" s="1776"/>
    </row>
    <row r="1823" spans="7:7">
      <c r="G1823" s="1776"/>
    </row>
    <row r="1824" spans="7:7">
      <c r="G1824" s="1776"/>
    </row>
    <row r="1825" spans="7:7">
      <c r="G1825" s="1776"/>
    </row>
    <row r="1826" spans="7:7">
      <c r="G1826" s="1776"/>
    </row>
    <row r="1827" spans="7:7">
      <c r="G1827" s="1776"/>
    </row>
    <row r="1828" spans="7:7">
      <c r="G1828" s="1776"/>
    </row>
    <row r="1829" spans="7:7">
      <c r="G1829" s="1776"/>
    </row>
    <row r="1830" spans="7:7">
      <c r="G1830" s="1776"/>
    </row>
    <row r="1831" spans="7:7">
      <c r="G1831" s="1776"/>
    </row>
    <row r="1832" spans="7:7">
      <c r="G1832" s="1776"/>
    </row>
    <row r="1833" spans="7:7">
      <c r="G1833" s="1776"/>
    </row>
    <row r="1834" spans="7:7">
      <c r="G1834" s="1776"/>
    </row>
    <row r="1835" spans="7:7">
      <c r="G1835" s="1776"/>
    </row>
    <row r="1836" spans="7:7">
      <c r="G1836" s="1776"/>
    </row>
    <row r="1837" spans="7:7">
      <c r="G1837" s="1776"/>
    </row>
    <row r="1838" spans="7:7">
      <c r="G1838" s="1776"/>
    </row>
    <row r="1839" spans="7:7">
      <c r="G1839" s="1776"/>
    </row>
    <row r="1840" spans="7:7">
      <c r="G1840" s="1776"/>
    </row>
    <row r="1841" spans="7:7">
      <c r="G1841" s="1776"/>
    </row>
    <row r="1842" spans="7:7">
      <c r="G1842" s="1776"/>
    </row>
    <row r="1843" spans="7:7">
      <c r="G1843" s="1776"/>
    </row>
    <row r="1844" spans="7:7">
      <c r="G1844" s="1776"/>
    </row>
    <row r="1845" spans="7:7">
      <c r="G1845" s="1776"/>
    </row>
    <row r="1846" spans="7:7">
      <c r="G1846" s="1776"/>
    </row>
    <row r="1847" spans="7:7">
      <c r="G1847" s="1776"/>
    </row>
    <row r="1848" spans="7:7">
      <c r="G1848" s="1776"/>
    </row>
    <row r="1849" spans="7:7">
      <c r="G1849" s="1776"/>
    </row>
    <row r="1850" spans="7:7">
      <c r="G1850" s="1776"/>
    </row>
    <row r="1851" spans="7:7">
      <c r="G1851" s="1776"/>
    </row>
    <row r="1852" spans="7:7">
      <c r="G1852" s="1776"/>
    </row>
    <row r="1853" spans="7:7">
      <c r="G1853" s="1776"/>
    </row>
    <row r="1854" spans="7:7">
      <c r="G1854" s="1776"/>
    </row>
    <row r="1855" spans="7:7">
      <c r="G1855" s="1776"/>
    </row>
    <row r="1856" spans="7:7">
      <c r="G1856" s="1776"/>
    </row>
    <row r="1857" spans="7:7">
      <c r="G1857" s="1776"/>
    </row>
    <row r="1858" spans="7:7">
      <c r="G1858" s="1776"/>
    </row>
    <row r="1859" spans="7:7">
      <c r="G1859" s="1776"/>
    </row>
    <row r="1860" spans="7:7">
      <c r="G1860" s="1776"/>
    </row>
    <row r="1861" spans="7:7">
      <c r="G1861" s="1776"/>
    </row>
    <row r="1862" spans="7:7">
      <c r="G1862" s="1776"/>
    </row>
    <row r="1863" spans="7:7">
      <c r="G1863" s="1776"/>
    </row>
    <row r="1864" spans="7:7">
      <c r="G1864" s="1776"/>
    </row>
    <row r="1865" spans="7:7">
      <c r="G1865" s="1776"/>
    </row>
    <row r="1866" spans="7:7">
      <c r="G1866" s="1776"/>
    </row>
    <row r="1867" spans="7:7">
      <c r="G1867" s="1776"/>
    </row>
    <row r="1868" spans="7:7">
      <c r="G1868" s="1776"/>
    </row>
    <row r="1869" spans="7:7">
      <c r="G1869" s="1776"/>
    </row>
    <row r="1870" spans="7:7">
      <c r="G1870" s="1776"/>
    </row>
    <row r="1871" spans="7:7">
      <c r="G1871" s="1776"/>
    </row>
    <row r="1872" spans="7:7">
      <c r="G1872" s="1776"/>
    </row>
    <row r="1873" spans="7:7">
      <c r="G1873" s="1776"/>
    </row>
    <row r="1874" spans="7:7">
      <c r="G1874" s="1776"/>
    </row>
    <row r="1875" spans="7:7">
      <c r="G1875" s="1776"/>
    </row>
    <row r="1876" spans="7:7">
      <c r="G1876" s="1776"/>
    </row>
    <row r="1877" spans="7:7">
      <c r="G1877" s="1776"/>
    </row>
    <row r="1878" spans="7:7">
      <c r="G1878" s="1776"/>
    </row>
    <row r="1879" spans="7:7">
      <c r="G1879" s="1776"/>
    </row>
    <row r="1880" spans="7:7">
      <c r="G1880" s="1776"/>
    </row>
    <row r="1881" spans="7:7">
      <c r="G1881" s="1776"/>
    </row>
    <row r="1882" spans="7:7">
      <c r="G1882" s="1776"/>
    </row>
    <row r="1883" spans="7:7">
      <c r="G1883" s="1776"/>
    </row>
    <row r="1884" spans="7:7">
      <c r="G1884" s="1776"/>
    </row>
    <row r="1885" spans="7:7">
      <c r="G1885" s="1776"/>
    </row>
    <row r="1886" spans="7:7">
      <c r="G1886" s="1776"/>
    </row>
    <row r="1887" spans="7:7">
      <c r="G1887" s="1776"/>
    </row>
    <row r="1888" spans="7:7">
      <c r="G1888" s="1776"/>
    </row>
    <row r="1889" spans="7:7">
      <c r="G1889" s="1776"/>
    </row>
    <row r="1890" spans="7:7">
      <c r="G1890" s="1776"/>
    </row>
    <row r="1891" spans="7:7">
      <c r="G1891" s="1776"/>
    </row>
    <row r="1892" spans="7:7">
      <c r="G1892" s="1776"/>
    </row>
    <row r="1893" spans="7:7">
      <c r="G1893" s="1776"/>
    </row>
    <row r="1894" spans="7:7">
      <c r="G1894" s="1776"/>
    </row>
    <row r="1895" spans="7:7">
      <c r="G1895" s="1776"/>
    </row>
    <row r="1896" spans="7:7">
      <c r="G1896" s="1776"/>
    </row>
    <row r="1897" spans="7:7">
      <c r="G1897" s="1776"/>
    </row>
    <row r="1898" spans="7:7">
      <c r="G1898" s="1776"/>
    </row>
    <row r="1899" spans="7:7">
      <c r="G1899" s="1776"/>
    </row>
    <row r="1900" spans="7:7">
      <c r="G1900" s="1776"/>
    </row>
    <row r="1901" spans="7:7">
      <c r="G1901" s="1776"/>
    </row>
    <row r="1902" spans="7:7">
      <c r="G1902" s="1776"/>
    </row>
    <row r="1903" spans="7:7">
      <c r="G1903" s="1776"/>
    </row>
    <row r="1904" spans="7:7">
      <c r="G1904" s="1776"/>
    </row>
    <row r="1905" spans="7:7">
      <c r="G1905" s="1776"/>
    </row>
    <row r="1906" spans="7:7">
      <c r="G1906" s="1776"/>
    </row>
    <row r="1907" spans="7:7">
      <c r="G1907" s="1776"/>
    </row>
    <row r="1908" spans="7:7">
      <c r="G1908" s="1776"/>
    </row>
    <row r="1909" spans="7:7">
      <c r="G1909" s="1776"/>
    </row>
    <row r="1910" spans="7:7">
      <c r="G1910" s="1776"/>
    </row>
    <row r="1911" spans="7:7">
      <c r="G1911" s="1776"/>
    </row>
    <row r="1912" spans="7:7">
      <c r="G1912" s="1776"/>
    </row>
    <row r="1913" spans="7:7">
      <c r="G1913" s="1776"/>
    </row>
    <row r="1914" spans="7:7">
      <c r="G1914" s="1776"/>
    </row>
    <row r="1915" spans="7:7">
      <c r="G1915" s="1776"/>
    </row>
    <row r="1916" spans="7:7">
      <c r="G1916" s="1776"/>
    </row>
    <row r="1917" spans="7:7">
      <c r="G1917" s="1776"/>
    </row>
    <row r="1918" spans="7:7">
      <c r="G1918" s="1776"/>
    </row>
    <row r="1919" spans="7:7">
      <c r="G1919" s="1776"/>
    </row>
    <row r="1920" spans="7:7">
      <c r="G1920" s="1776"/>
    </row>
    <row r="1921" spans="7:7">
      <c r="G1921" s="1776"/>
    </row>
    <row r="1922" spans="7:7">
      <c r="G1922" s="1776"/>
    </row>
    <row r="1923" spans="7:7">
      <c r="G1923" s="1776"/>
    </row>
    <row r="1924" spans="7:7">
      <c r="G1924" s="1776"/>
    </row>
    <row r="1925" spans="7:7">
      <c r="G1925" s="1776"/>
    </row>
    <row r="1926" spans="7:7">
      <c r="G1926" s="1776"/>
    </row>
    <row r="1927" spans="7:7">
      <c r="G1927" s="1776"/>
    </row>
    <row r="1928" spans="7:7">
      <c r="G1928" s="1776"/>
    </row>
    <row r="1929" spans="7:7">
      <c r="G1929" s="1776"/>
    </row>
    <row r="1930" spans="7:7">
      <c r="G1930" s="1776"/>
    </row>
    <row r="1931" spans="7:7">
      <c r="G1931" s="1776"/>
    </row>
    <row r="1932" spans="7:7">
      <c r="G1932" s="1776"/>
    </row>
    <row r="1933" spans="7:7">
      <c r="G1933" s="1776"/>
    </row>
    <row r="1934" spans="7:7">
      <c r="G1934" s="1776"/>
    </row>
    <row r="1935" spans="7:7">
      <c r="G1935" s="1776"/>
    </row>
    <row r="1936" spans="7:7">
      <c r="G1936" s="1776"/>
    </row>
    <row r="1937" spans="7:7">
      <c r="G1937" s="1776"/>
    </row>
    <row r="1938" spans="7:7">
      <c r="G1938" s="1776"/>
    </row>
    <row r="1939" spans="7:7">
      <c r="G1939" s="1776"/>
    </row>
    <row r="1940" spans="7:7">
      <c r="G1940" s="1776"/>
    </row>
    <row r="1941" spans="7:7">
      <c r="G1941" s="1776"/>
    </row>
    <row r="1942" spans="7:7">
      <c r="G1942" s="1776"/>
    </row>
    <row r="1943" spans="7:7">
      <c r="G1943" s="1776"/>
    </row>
    <row r="1944" spans="7:7">
      <c r="G1944" s="1776"/>
    </row>
    <row r="1945" spans="7:7">
      <c r="G1945" s="1776"/>
    </row>
    <row r="1946" spans="7:7">
      <c r="G1946" s="1776"/>
    </row>
    <row r="1947" spans="7:7">
      <c r="G1947" s="1776"/>
    </row>
    <row r="1948" spans="7:7">
      <c r="G1948" s="1776"/>
    </row>
    <row r="1949" spans="7:7">
      <c r="G1949" s="1776"/>
    </row>
    <row r="1950" spans="7:7">
      <c r="G1950" s="1776"/>
    </row>
    <row r="1951" spans="7:7">
      <c r="G1951" s="1776"/>
    </row>
    <row r="1952" spans="7:7">
      <c r="G1952" s="1776"/>
    </row>
    <row r="1953" spans="7:7">
      <c r="G1953" s="1776"/>
    </row>
    <row r="1954" spans="7:7">
      <c r="G1954" s="1776"/>
    </row>
    <row r="1955" spans="7:7">
      <c r="G1955" s="1776"/>
    </row>
    <row r="1956" spans="7:7">
      <c r="G1956" s="1776"/>
    </row>
    <row r="1957" spans="7:7">
      <c r="G1957" s="1776"/>
    </row>
    <row r="1958" spans="7:7">
      <c r="G1958" s="1776"/>
    </row>
    <row r="1959" spans="7:7">
      <c r="G1959" s="1776"/>
    </row>
    <row r="1960" spans="7:7">
      <c r="G1960" s="1776"/>
    </row>
    <row r="1961" spans="7:7">
      <c r="G1961" s="1776"/>
    </row>
    <row r="1962" spans="7:7">
      <c r="G1962" s="1776"/>
    </row>
    <row r="1963" spans="7:7">
      <c r="G1963" s="1776"/>
    </row>
    <row r="1964" spans="7:7">
      <c r="G1964" s="1776"/>
    </row>
    <row r="1965" spans="7:7">
      <c r="G1965" s="1776"/>
    </row>
    <row r="1966" spans="7:7">
      <c r="G1966" s="1776"/>
    </row>
    <row r="1967" spans="7:7">
      <c r="G1967" s="1776"/>
    </row>
    <row r="1968" spans="7:7">
      <c r="G1968" s="1776"/>
    </row>
    <row r="1969" spans="7:7">
      <c r="G1969" s="1776"/>
    </row>
    <row r="1970" spans="7:7">
      <c r="G1970" s="1776"/>
    </row>
    <row r="1971" spans="7:7">
      <c r="G1971" s="1776"/>
    </row>
    <row r="1972" spans="7:7">
      <c r="G1972" s="1776"/>
    </row>
    <row r="1973" spans="7:7">
      <c r="G1973" s="1776"/>
    </row>
    <row r="1974" spans="7:7">
      <c r="G1974" s="1776"/>
    </row>
    <row r="1975" spans="7:7">
      <c r="G1975" s="1776"/>
    </row>
    <row r="1976" spans="7:7">
      <c r="G1976" s="1776"/>
    </row>
    <row r="1977" spans="7:7">
      <c r="G1977" s="1776"/>
    </row>
    <row r="1978" spans="7:7">
      <c r="G1978" s="1776"/>
    </row>
    <row r="1979" spans="7:7">
      <c r="G1979" s="1776"/>
    </row>
    <row r="1980" spans="7:7">
      <c r="G1980" s="1776"/>
    </row>
    <row r="1981" spans="7:7">
      <c r="G1981" s="1776"/>
    </row>
    <row r="1982" spans="7:7">
      <c r="G1982" s="1776"/>
    </row>
    <row r="1983" spans="7:7">
      <c r="G1983" s="1776"/>
    </row>
    <row r="1984" spans="7:7">
      <c r="G1984" s="1776"/>
    </row>
    <row r="1985" spans="7:7">
      <c r="G1985" s="1776"/>
    </row>
    <row r="1986" spans="7:7">
      <c r="G1986" s="1776"/>
    </row>
    <row r="1987" spans="7:7">
      <c r="G1987" s="1776"/>
    </row>
    <row r="1988" spans="7:7">
      <c r="G1988" s="1776"/>
    </row>
    <row r="1989" spans="7:7">
      <c r="G1989" s="1776"/>
    </row>
    <row r="1990" spans="7:7">
      <c r="G1990" s="1776"/>
    </row>
    <row r="1991" spans="7:7">
      <c r="G1991" s="1776"/>
    </row>
    <row r="1992" spans="7:7">
      <c r="G1992" s="1776"/>
    </row>
    <row r="1993" spans="7:7">
      <c r="G1993" s="1776"/>
    </row>
    <row r="1994" spans="7:7">
      <c r="G1994" s="1776"/>
    </row>
    <row r="1995" spans="7:7">
      <c r="G1995" s="1776"/>
    </row>
    <row r="1996" spans="7:7">
      <c r="G1996" s="1776"/>
    </row>
    <row r="1997" spans="7:7">
      <c r="G1997" s="1776"/>
    </row>
    <row r="1998" spans="7:7">
      <c r="G1998" s="1776"/>
    </row>
    <row r="1999" spans="7:7">
      <c r="G1999" s="1776"/>
    </row>
    <row r="2000" spans="7:7">
      <c r="G2000" s="1776"/>
    </row>
    <row r="2001" spans="7:7">
      <c r="G2001" s="1776"/>
    </row>
    <row r="2002" spans="7:7">
      <c r="G2002" s="1776"/>
    </row>
    <row r="2003" spans="7:7">
      <c r="G2003" s="1776"/>
    </row>
    <row r="2004" spans="7:7">
      <c r="G2004" s="1776"/>
    </row>
    <row r="2005" spans="7:7">
      <c r="G2005" s="1776"/>
    </row>
    <row r="2006" spans="7:7">
      <c r="G2006" s="1776"/>
    </row>
    <row r="2007" spans="7:7">
      <c r="G2007" s="1776"/>
    </row>
    <row r="2008" spans="7:7">
      <c r="G2008" s="1776"/>
    </row>
    <row r="2009" spans="7:7">
      <c r="G2009" s="1776"/>
    </row>
    <row r="2010" spans="7:7">
      <c r="G2010" s="1776"/>
    </row>
    <row r="2011" spans="7:7">
      <c r="G2011" s="1776"/>
    </row>
    <row r="2012" spans="7:7">
      <c r="G2012" s="1776"/>
    </row>
    <row r="2013" spans="7:7">
      <c r="G2013" s="1776"/>
    </row>
    <row r="2014" spans="7:7">
      <c r="G2014" s="1776"/>
    </row>
    <row r="2015" spans="7:7">
      <c r="G2015" s="1776"/>
    </row>
    <row r="2016" spans="7:7">
      <c r="G2016" s="1776"/>
    </row>
    <row r="2017" spans="7:7">
      <c r="G2017" s="1776"/>
    </row>
    <row r="2018" spans="7:7">
      <c r="G2018" s="1776"/>
    </row>
    <row r="2019" spans="7:7">
      <c r="G2019" s="1776"/>
    </row>
    <row r="2020" spans="7:7">
      <c r="G2020" s="1776"/>
    </row>
    <row r="2021" spans="7:7">
      <c r="G2021" s="1776"/>
    </row>
    <row r="2022" spans="7:7">
      <c r="G2022" s="1776"/>
    </row>
    <row r="2023" spans="7:7">
      <c r="G2023" s="1776"/>
    </row>
    <row r="2024" spans="7:7">
      <c r="G2024" s="1776"/>
    </row>
    <row r="2025" spans="7:7">
      <c r="G2025" s="1776"/>
    </row>
    <row r="2026" spans="7:7">
      <c r="G2026" s="1776"/>
    </row>
    <row r="2027" spans="7:7">
      <c r="G2027" s="1776"/>
    </row>
    <row r="2028" spans="7:7">
      <c r="G2028" s="1776"/>
    </row>
    <row r="2029" spans="7:7">
      <c r="G2029" s="1776"/>
    </row>
    <row r="2030" spans="7:7">
      <c r="G2030" s="1776"/>
    </row>
    <row r="2031" spans="7:7">
      <c r="G2031" s="1776"/>
    </row>
    <row r="2032" spans="7:7">
      <c r="G2032" s="1776"/>
    </row>
    <row r="2033" spans="7:7">
      <c r="G2033" s="1776"/>
    </row>
    <row r="2034" spans="7:7">
      <c r="G2034" s="1776"/>
    </row>
    <row r="2035" spans="7:7">
      <c r="G2035" s="1776"/>
    </row>
    <row r="2036" spans="7:7">
      <c r="G2036" s="1776"/>
    </row>
    <row r="2037" spans="7:7">
      <c r="G2037" s="1776"/>
    </row>
    <row r="2038" spans="7:7">
      <c r="G2038" s="1776"/>
    </row>
    <row r="2039" spans="7:7">
      <c r="G2039" s="1776"/>
    </row>
    <row r="2040" spans="7:7">
      <c r="G2040" s="1776"/>
    </row>
    <row r="2041" spans="7:7">
      <c r="G2041" s="1776"/>
    </row>
    <row r="2042" spans="7:7">
      <c r="G2042" s="1776"/>
    </row>
    <row r="2043" spans="7:7">
      <c r="G2043" s="1776"/>
    </row>
    <row r="2044" spans="7:7">
      <c r="G2044" s="1776"/>
    </row>
    <row r="2045" spans="7:7">
      <c r="G2045" s="1776"/>
    </row>
    <row r="2046" spans="7:7">
      <c r="G2046" s="1776"/>
    </row>
    <row r="2047" spans="7:7">
      <c r="G2047" s="1776"/>
    </row>
    <row r="2048" spans="7:7">
      <c r="G2048" s="1776"/>
    </row>
    <row r="2049" spans="7:7">
      <c r="G2049" s="1776"/>
    </row>
    <row r="2050" spans="7:7">
      <c r="G2050" s="1776"/>
    </row>
    <row r="2051" spans="7:7">
      <c r="G2051" s="1776"/>
    </row>
    <row r="2052" spans="7:7">
      <c r="G2052" s="1776"/>
    </row>
    <row r="2053" spans="7:7">
      <c r="G2053" s="1776"/>
    </row>
    <row r="2054" spans="7:7">
      <c r="G2054" s="1776"/>
    </row>
    <row r="2055" spans="7:7">
      <c r="G2055" s="1776"/>
    </row>
    <row r="2056" spans="7:7">
      <c r="G2056" s="1776"/>
    </row>
    <row r="2057" spans="7:7">
      <c r="G2057" s="1776"/>
    </row>
    <row r="2058" spans="7:7">
      <c r="G2058" s="1776"/>
    </row>
    <row r="2059" spans="7:7">
      <c r="G2059" s="1776"/>
    </row>
    <row r="2060" spans="7:7">
      <c r="G2060" s="1776"/>
    </row>
    <row r="2061" spans="7:7">
      <c r="G2061" s="1776"/>
    </row>
    <row r="2062" spans="7:7">
      <c r="G2062" s="1776"/>
    </row>
    <row r="2063" spans="7:7">
      <c r="G2063" s="1776"/>
    </row>
    <row r="2064" spans="7:7">
      <c r="G2064" s="1776"/>
    </row>
    <row r="2065" spans="7:7">
      <c r="G2065" s="1776"/>
    </row>
    <row r="2066" spans="7:7">
      <c r="G2066" s="1776"/>
    </row>
    <row r="2067" spans="7:7">
      <c r="G2067" s="1776"/>
    </row>
    <row r="2068" spans="7:7">
      <c r="G2068" s="1776"/>
    </row>
    <row r="2069" spans="7:7">
      <c r="G2069" s="1776"/>
    </row>
    <row r="2070" spans="7:7">
      <c r="G2070" s="1776"/>
    </row>
    <row r="2071" spans="7:7">
      <c r="G2071" s="1776"/>
    </row>
    <row r="2072" spans="7:7">
      <c r="G2072" s="1776"/>
    </row>
    <row r="2073" spans="7:7">
      <c r="G2073" s="1776"/>
    </row>
    <row r="2074" spans="7:7">
      <c r="G2074" s="1776"/>
    </row>
    <row r="2075" spans="7:7">
      <c r="G2075" s="1776"/>
    </row>
    <row r="2076" spans="7:7">
      <c r="G2076" s="1776"/>
    </row>
    <row r="2077" spans="7:7">
      <c r="G2077" s="1776"/>
    </row>
    <row r="2078" spans="7:7">
      <c r="G2078" s="1776"/>
    </row>
    <row r="2079" spans="7:7">
      <c r="G2079" s="1776"/>
    </row>
    <row r="2080" spans="7:7">
      <c r="G2080" s="1776"/>
    </row>
    <row r="2081" spans="7:7">
      <c r="G2081" s="1776"/>
    </row>
    <row r="2082" spans="7:7">
      <c r="G2082" s="1776"/>
    </row>
    <row r="2083" spans="7:7">
      <c r="G2083" s="1776"/>
    </row>
    <row r="2084" spans="7:7">
      <c r="G2084" s="1776"/>
    </row>
    <row r="2085" spans="7:7">
      <c r="G2085" s="1776"/>
    </row>
    <row r="2086" spans="7:7">
      <c r="G2086" s="1776"/>
    </row>
    <row r="2087" spans="7:7">
      <c r="G2087" s="1776"/>
    </row>
    <row r="2088" spans="7:7">
      <c r="G2088" s="1776"/>
    </row>
    <row r="2089" spans="7:7">
      <c r="G2089" s="1776"/>
    </row>
    <row r="2090" spans="7:7">
      <c r="G2090" s="1776"/>
    </row>
    <row r="2091" spans="7:7">
      <c r="G2091" s="1776"/>
    </row>
    <row r="2092" spans="7:7">
      <c r="G2092" s="1776"/>
    </row>
    <row r="2093" spans="7:7">
      <c r="G2093" s="1776"/>
    </row>
    <row r="2094" spans="7:7">
      <c r="G2094" s="1776"/>
    </row>
    <row r="2095" spans="7:7">
      <c r="G2095" s="1776"/>
    </row>
    <row r="2096" spans="7:7">
      <c r="G2096" s="1776"/>
    </row>
    <row r="2097" spans="7:7">
      <c r="G2097" s="1776"/>
    </row>
    <row r="2098" spans="7:7">
      <c r="G2098" s="1776"/>
    </row>
    <row r="2099" spans="7:7">
      <c r="G2099" s="1776"/>
    </row>
    <row r="2100" spans="7:7">
      <c r="G2100" s="1776"/>
    </row>
    <row r="2101" spans="7:7">
      <c r="G2101" s="1776"/>
    </row>
    <row r="2102" spans="7:7">
      <c r="G2102" s="1776"/>
    </row>
    <row r="2103" spans="7:7">
      <c r="G2103" s="1776"/>
    </row>
    <row r="2104" spans="7:7">
      <c r="G2104" s="1776"/>
    </row>
    <row r="2105" spans="7:7">
      <c r="G2105" s="1776"/>
    </row>
    <row r="2106" spans="7:7">
      <c r="G2106" s="1776"/>
    </row>
    <row r="2107" spans="7:7">
      <c r="G2107" s="1776"/>
    </row>
    <row r="2108" spans="7:7">
      <c r="G2108" s="1776"/>
    </row>
    <row r="2109" spans="7:7">
      <c r="G2109" s="1776"/>
    </row>
    <row r="2110" spans="7:7">
      <c r="G2110" s="1776"/>
    </row>
    <row r="2111" spans="7:7">
      <c r="G2111" s="1776"/>
    </row>
    <row r="2112" spans="7:7">
      <c r="G2112" s="1776"/>
    </row>
    <row r="2113" spans="7:7">
      <c r="G2113" s="1776"/>
    </row>
    <row r="2114" spans="7:7">
      <c r="G2114" s="1776"/>
    </row>
    <row r="2115" spans="7:7">
      <c r="G2115" s="1776"/>
    </row>
    <row r="2116" spans="7:7">
      <c r="G2116" s="1776"/>
    </row>
    <row r="2117" spans="7:7">
      <c r="G2117" s="1776"/>
    </row>
    <row r="2118" spans="7:7">
      <c r="G2118" s="1776"/>
    </row>
    <row r="2119" spans="7:7">
      <c r="G2119" s="1776"/>
    </row>
    <row r="2120" spans="7:7">
      <c r="G2120" s="1776"/>
    </row>
    <row r="2121" spans="7:7">
      <c r="G2121" s="1776"/>
    </row>
    <row r="2122" spans="7:7">
      <c r="G2122" s="1776"/>
    </row>
    <row r="2123" spans="7:7">
      <c r="G2123" s="1776"/>
    </row>
    <row r="2124" spans="7:7">
      <c r="G2124" s="1776"/>
    </row>
    <row r="2125" spans="7:7">
      <c r="G2125" s="1776"/>
    </row>
    <row r="2126" spans="7:7">
      <c r="G2126" s="1776"/>
    </row>
    <row r="2127" spans="7:7">
      <c r="G2127" s="1776"/>
    </row>
    <row r="2128" spans="7:7">
      <c r="G2128" s="1776"/>
    </row>
    <row r="2129" spans="7:7">
      <c r="G2129" s="1776"/>
    </row>
    <row r="2130" spans="7:7">
      <c r="G2130" s="1776"/>
    </row>
    <row r="2131" spans="7:7">
      <c r="G2131" s="1776"/>
    </row>
    <row r="2132" spans="7:7">
      <c r="G2132" s="1776"/>
    </row>
    <row r="2133" spans="7:7">
      <c r="G2133" s="1776"/>
    </row>
    <row r="2134" spans="7:7">
      <c r="G2134" s="1776"/>
    </row>
    <row r="2135" spans="7:7">
      <c r="G2135" s="1776"/>
    </row>
    <row r="2136" spans="7:7">
      <c r="G2136" s="1776"/>
    </row>
    <row r="2137" spans="7:7">
      <c r="G2137" s="1776"/>
    </row>
    <row r="2138" spans="7:7">
      <c r="G2138" s="1776"/>
    </row>
    <row r="2139" spans="7:7">
      <c r="G2139" s="1776"/>
    </row>
    <row r="2140" spans="7:7">
      <c r="G2140" s="1776"/>
    </row>
    <row r="2141" spans="7:7">
      <c r="G2141" s="1776"/>
    </row>
    <row r="2142" spans="7:7">
      <c r="G2142" s="1776"/>
    </row>
    <row r="2143" spans="7:7">
      <c r="G2143" s="1776"/>
    </row>
    <row r="2144" spans="7:7">
      <c r="G2144" s="1776"/>
    </row>
    <row r="2145" spans="7:7">
      <c r="G2145" s="1776"/>
    </row>
    <row r="2146" spans="7:7">
      <c r="G2146" s="1776"/>
    </row>
    <row r="2147" spans="7:7">
      <c r="G2147" s="1776"/>
    </row>
    <row r="2148" spans="7:7">
      <c r="G2148" s="1776"/>
    </row>
    <row r="2149" spans="7:7">
      <c r="G2149" s="1776"/>
    </row>
    <row r="2150" spans="7:7">
      <c r="G2150" s="1776"/>
    </row>
    <row r="2151" spans="7:7">
      <c r="G2151" s="1776"/>
    </row>
    <row r="2152" spans="7:7">
      <c r="G2152" s="1776"/>
    </row>
    <row r="2153" spans="7:7">
      <c r="G2153" s="1776"/>
    </row>
    <row r="2154" spans="7:7">
      <c r="G2154" s="1776"/>
    </row>
    <row r="2155" spans="7:7">
      <c r="G2155" s="1776"/>
    </row>
    <row r="2156" spans="7:7">
      <c r="G2156" s="1776"/>
    </row>
    <row r="2157" spans="7:7">
      <c r="G2157" s="1776"/>
    </row>
    <row r="2158" spans="7:7">
      <c r="G2158" s="1776"/>
    </row>
    <row r="2159" spans="7:7">
      <c r="G2159" s="1776"/>
    </row>
    <row r="2160" spans="7:7">
      <c r="G2160" s="1776"/>
    </row>
    <row r="2161" spans="7:7">
      <c r="G2161" s="1776"/>
    </row>
    <row r="2162" spans="7:7">
      <c r="G2162" s="1776"/>
    </row>
    <row r="2163" spans="7:7">
      <c r="G2163" s="1776"/>
    </row>
    <row r="2164" spans="7:7">
      <c r="G2164" s="1776"/>
    </row>
    <row r="2165" spans="7:7">
      <c r="G2165" s="1776"/>
    </row>
    <row r="2166" spans="7:7">
      <c r="G2166" s="1776"/>
    </row>
    <row r="2167" spans="7:7">
      <c r="G2167" s="1776"/>
    </row>
    <row r="2168" spans="7:7">
      <c r="G2168" s="1776"/>
    </row>
    <row r="2169" spans="7:7">
      <c r="G2169" s="1776"/>
    </row>
    <row r="2170" spans="7:7">
      <c r="G2170" s="1776"/>
    </row>
    <row r="2171" spans="7:7">
      <c r="G2171" s="1776"/>
    </row>
    <row r="2172" spans="7:7">
      <c r="G2172" s="1776"/>
    </row>
    <row r="2173" spans="7:7">
      <c r="G2173" s="1776"/>
    </row>
    <row r="2174" spans="7:7">
      <c r="G2174" s="1776"/>
    </row>
    <row r="2175" spans="7:7">
      <c r="G2175" s="1776"/>
    </row>
    <row r="2176" spans="7:7">
      <c r="G2176" s="1776"/>
    </row>
    <row r="2177" spans="7:7">
      <c r="G2177" s="1776"/>
    </row>
    <row r="2178" spans="7:7">
      <c r="G2178" s="1776"/>
    </row>
    <row r="2179" spans="7:7">
      <c r="G2179" s="1776"/>
    </row>
    <row r="2180" spans="7:7">
      <c r="G2180" s="1776"/>
    </row>
    <row r="2181" spans="7:7">
      <c r="G2181" s="1776"/>
    </row>
    <row r="2182" spans="7:7">
      <c r="G2182" s="1776"/>
    </row>
    <row r="2183" spans="7:7">
      <c r="G2183" s="1776"/>
    </row>
    <row r="2184" spans="7:7">
      <c r="G2184" s="1776"/>
    </row>
    <row r="2185" spans="7:7">
      <c r="G2185" s="1776"/>
    </row>
    <row r="2186" spans="7:7">
      <c r="G2186" s="1776"/>
    </row>
    <row r="2187" spans="7:7">
      <c r="G2187" s="1776"/>
    </row>
    <row r="2188" spans="7:7">
      <c r="G2188" s="1776"/>
    </row>
    <row r="2189" spans="7:7">
      <c r="G2189" s="1776"/>
    </row>
    <row r="2190" spans="7:7">
      <c r="G2190" s="1776"/>
    </row>
    <row r="2191" spans="7:7">
      <c r="G2191" s="1776"/>
    </row>
    <row r="2192" spans="7:7">
      <c r="G2192" s="1776"/>
    </row>
    <row r="2193" spans="7:7">
      <c r="G2193" s="1776"/>
    </row>
    <row r="2194" spans="7:7">
      <c r="G2194" s="1776"/>
    </row>
    <row r="2195" spans="7:7">
      <c r="G2195" s="1776"/>
    </row>
    <row r="2196" spans="7:7">
      <c r="G2196" s="1776"/>
    </row>
    <row r="2197" spans="7:7">
      <c r="G2197" s="1776"/>
    </row>
    <row r="2198" spans="7:7">
      <c r="G2198" s="1776"/>
    </row>
    <row r="2199" spans="7:7">
      <c r="G2199" s="1776"/>
    </row>
    <row r="2200" spans="7:7">
      <c r="G2200" s="1776"/>
    </row>
    <row r="2201" spans="7:7">
      <c r="G2201" s="1776"/>
    </row>
    <row r="2202" spans="7:7">
      <c r="G2202" s="1776"/>
    </row>
    <row r="2203" spans="7:7">
      <c r="G2203" s="1776"/>
    </row>
    <row r="2204" spans="7:7">
      <c r="G2204" s="1776"/>
    </row>
    <row r="2205" spans="7:7">
      <c r="G2205" s="1776"/>
    </row>
    <row r="2206" spans="7:7">
      <c r="G2206" s="1776"/>
    </row>
    <row r="2207" spans="7:7">
      <c r="G2207" s="1776"/>
    </row>
    <row r="2208" spans="7:7">
      <c r="G2208" s="1776"/>
    </row>
    <row r="2209" spans="7:7">
      <c r="G2209" s="1776"/>
    </row>
    <row r="2210" spans="7:7">
      <c r="G2210" s="1776"/>
    </row>
    <row r="2211" spans="7:7">
      <c r="G2211" s="1776"/>
    </row>
    <row r="2212" spans="7:7">
      <c r="G2212" s="1776"/>
    </row>
    <row r="2213" spans="7:7">
      <c r="G2213" s="1776"/>
    </row>
    <row r="2214" spans="7:7">
      <c r="G2214" s="1776"/>
    </row>
    <row r="2215" spans="7:7">
      <c r="G2215" s="1776"/>
    </row>
    <row r="2216" spans="7:7">
      <c r="G2216" s="1776"/>
    </row>
    <row r="2217" spans="7:7">
      <c r="G2217" s="1776"/>
    </row>
    <row r="2218" spans="7:7">
      <c r="G2218" s="1776"/>
    </row>
    <row r="2219" spans="7:7">
      <c r="G2219" s="1776"/>
    </row>
    <row r="2220" spans="7:7">
      <c r="G2220" s="1776"/>
    </row>
    <row r="2221" spans="7:7">
      <c r="G2221" s="1776"/>
    </row>
    <row r="2222" spans="7:7">
      <c r="G2222" s="1776"/>
    </row>
    <row r="2223" spans="7:7">
      <c r="G2223" s="1776"/>
    </row>
    <row r="2224" spans="7:7">
      <c r="G2224" s="1776"/>
    </row>
    <row r="2225" spans="7:7">
      <c r="G2225" s="1776"/>
    </row>
    <row r="2226" spans="7:7">
      <c r="G2226" s="1776"/>
    </row>
    <row r="2227" spans="7:7">
      <c r="G2227" s="1776"/>
    </row>
    <row r="2228" spans="7:7">
      <c r="G2228" s="1776"/>
    </row>
    <row r="2229" spans="7:7">
      <c r="G2229" s="1776"/>
    </row>
    <row r="2230" spans="7:7">
      <c r="G2230" s="1776"/>
    </row>
    <row r="2231" spans="7:7">
      <c r="G2231" s="1776"/>
    </row>
    <row r="2232" spans="7:7">
      <c r="G2232" s="1776"/>
    </row>
    <row r="2233" spans="7:7">
      <c r="G2233" s="1776"/>
    </row>
    <row r="2234" spans="7:7">
      <c r="G2234" s="1776"/>
    </row>
    <row r="2235" spans="7:7">
      <c r="G2235" s="1776"/>
    </row>
    <row r="2236" spans="7:7">
      <c r="G2236" s="1776"/>
    </row>
    <row r="2237" spans="7:7">
      <c r="G2237" s="1776"/>
    </row>
    <row r="2238" spans="7:7">
      <c r="G2238" s="1776"/>
    </row>
    <row r="2239" spans="7:7">
      <c r="G2239" s="1776"/>
    </row>
    <row r="2240" spans="7:7">
      <c r="G2240" s="1776"/>
    </row>
    <row r="2241" spans="7:7">
      <c r="G2241" s="1776"/>
    </row>
    <row r="2242" spans="7:7">
      <c r="G2242" s="1776"/>
    </row>
    <row r="2243" spans="7:7">
      <c r="G2243" s="1776"/>
    </row>
    <row r="2244" spans="7:7">
      <c r="G2244" s="1776"/>
    </row>
    <row r="2245" spans="7:7">
      <c r="G2245" s="1776"/>
    </row>
    <row r="2246" spans="7:7">
      <c r="G2246" s="1776"/>
    </row>
    <row r="2247" spans="7:7">
      <c r="G2247" s="1776"/>
    </row>
    <row r="2248" spans="7:7">
      <c r="G2248" s="1776"/>
    </row>
    <row r="2249" spans="7:7">
      <c r="G2249" s="1776"/>
    </row>
    <row r="2250" spans="7:7">
      <c r="G2250" s="1776"/>
    </row>
    <row r="2251" spans="7:7">
      <c r="G2251" s="1776"/>
    </row>
    <row r="2252" spans="7:7">
      <c r="G2252" s="1776"/>
    </row>
    <row r="2253" spans="7:7">
      <c r="G2253" s="1776"/>
    </row>
    <row r="2254" spans="7:7">
      <c r="G2254" s="1776"/>
    </row>
    <row r="2255" spans="7:7">
      <c r="G2255" s="1776"/>
    </row>
    <row r="2256" spans="7:7">
      <c r="G2256" s="1776"/>
    </row>
    <row r="2257" spans="7:7">
      <c r="G2257" s="1776"/>
    </row>
    <row r="2258" spans="7:7">
      <c r="G2258" s="1776"/>
    </row>
    <row r="2259" spans="7:7">
      <c r="G2259" s="1776"/>
    </row>
    <row r="2260" spans="7:7">
      <c r="G2260" s="1776"/>
    </row>
    <row r="2261" spans="7:7">
      <c r="G2261" s="1776"/>
    </row>
    <row r="2262" spans="7:7">
      <c r="G2262" s="1776"/>
    </row>
    <row r="2263" spans="7:7">
      <c r="G2263" s="1776"/>
    </row>
    <row r="2264" spans="7:7">
      <c r="G2264" s="1776"/>
    </row>
    <row r="2265" spans="7:7">
      <c r="G2265" s="1776"/>
    </row>
    <row r="2266" spans="7:7">
      <c r="G2266" s="1776"/>
    </row>
    <row r="2267" spans="7:7">
      <c r="G2267" s="1776"/>
    </row>
    <row r="2268" spans="7:7">
      <c r="G2268" s="1776"/>
    </row>
    <row r="2269" spans="7:7">
      <c r="G2269" s="1776"/>
    </row>
    <row r="2270" spans="7:7">
      <c r="G2270" s="1776"/>
    </row>
    <row r="2271" spans="7:7">
      <c r="G2271" s="1776"/>
    </row>
    <row r="2272" spans="7:7">
      <c r="G2272" s="1776"/>
    </row>
    <row r="2273" spans="7:7">
      <c r="G2273" s="1776"/>
    </row>
    <row r="2274" spans="7:7">
      <c r="G2274" s="1776"/>
    </row>
    <row r="2275" spans="7:7">
      <c r="G2275" s="1776"/>
    </row>
    <row r="2276" spans="7:7">
      <c r="G2276" s="1776"/>
    </row>
    <row r="2277" spans="7:7">
      <c r="G2277" s="1776"/>
    </row>
    <row r="2278" spans="7:7">
      <c r="G2278" s="1776"/>
    </row>
    <row r="2279" spans="7:7">
      <c r="G2279" s="1776"/>
    </row>
    <row r="2280" spans="7:7">
      <c r="G2280" s="1776"/>
    </row>
    <row r="2281" spans="7:7">
      <c r="G2281" s="1776"/>
    </row>
    <row r="2282" spans="7:7">
      <c r="G2282" s="1776"/>
    </row>
    <row r="2283" spans="7:7">
      <c r="G2283" s="1776"/>
    </row>
    <row r="2284" spans="7:7">
      <c r="G2284" s="1776"/>
    </row>
    <row r="2285" spans="7:7">
      <c r="G2285" s="1776"/>
    </row>
    <row r="2286" spans="7:7">
      <c r="G2286" s="1776"/>
    </row>
    <row r="2287" spans="7:7">
      <c r="G2287" s="1776"/>
    </row>
    <row r="2288" spans="7:7">
      <c r="G2288" s="1776"/>
    </row>
    <row r="2289" spans="7:7">
      <c r="G2289" s="1776"/>
    </row>
    <row r="2290" spans="7:7">
      <c r="G2290" s="1776"/>
    </row>
    <row r="2291" spans="7:7">
      <c r="G2291" s="1776"/>
    </row>
    <row r="2292" spans="7:7">
      <c r="G2292" s="1776"/>
    </row>
    <row r="2293" spans="7:7">
      <c r="G2293" s="1776"/>
    </row>
    <row r="2294" spans="7:7">
      <c r="G2294" s="1776"/>
    </row>
    <row r="2295" spans="7:7">
      <c r="G2295" s="1776"/>
    </row>
    <row r="2296" spans="7:7">
      <c r="G2296" s="1776"/>
    </row>
    <row r="2297" spans="7:7">
      <c r="G2297" s="1776"/>
    </row>
    <row r="2298" spans="7:7">
      <c r="G2298" s="1776"/>
    </row>
    <row r="2299" spans="7:7">
      <c r="G2299" s="1776"/>
    </row>
    <row r="2300" spans="7:7">
      <c r="G2300" s="1776"/>
    </row>
    <row r="2301" spans="7:7">
      <c r="G2301" s="1776"/>
    </row>
    <row r="2302" spans="7:7">
      <c r="G2302" s="1776"/>
    </row>
    <row r="2303" spans="7:7">
      <c r="G2303" s="1776"/>
    </row>
    <row r="2304" spans="7:7">
      <c r="G2304" s="1776"/>
    </row>
    <row r="2305" spans="7:7">
      <c r="G2305" s="1776"/>
    </row>
    <row r="2306" spans="7:7">
      <c r="G2306" s="1776"/>
    </row>
    <row r="2307" spans="7:7">
      <c r="G2307" s="1776"/>
    </row>
    <row r="2308" spans="7:7">
      <c r="G2308" s="1776"/>
    </row>
    <row r="2309" spans="7:7">
      <c r="G2309" s="1776"/>
    </row>
    <row r="2310" spans="7:7">
      <c r="G2310" s="1776"/>
    </row>
    <row r="2311" spans="7:7">
      <c r="G2311" s="1776"/>
    </row>
    <row r="2312" spans="7:7">
      <c r="G2312" s="1776"/>
    </row>
    <row r="2313" spans="7:7">
      <c r="G2313" s="1776"/>
    </row>
    <row r="2314" spans="7:7">
      <c r="G2314" s="1776"/>
    </row>
    <row r="2315" spans="7:7">
      <c r="G2315" s="1776"/>
    </row>
    <row r="2316" spans="7:7">
      <c r="G2316" s="1776"/>
    </row>
    <row r="2317" spans="7:7">
      <c r="G2317" s="1776"/>
    </row>
    <row r="2318" spans="7:7">
      <c r="G2318" s="1776"/>
    </row>
    <row r="2319" spans="7:7">
      <c r="G2319" s="1776"/>
    </row>
    <row r="2320" spans="7:7">
      <c r="G2320" s="1776"/>
    </row>
    <row r="2321" spans="7:7">
      <c r="G2321" s="1776"/>
    </row>
    <row r="2322" spans="7:7">
      <c r="G2322" s="1776"/>
    </row>
    <row r="2323" spans="7:7">
      <c r="G2323" s="1776"/>
    </row>
    <row r="2324" spans="7:7">
      <c r="G2324" s="1776"/>
    </row>
    <row r="2325" spans="7:7">
      <c r="G2325" s="1776"/>
    </row>
    <row r="2326" spans="7:7">
      <c r="G2326" s="1776"/>
    </row>
    <row r="2327" spans="7:7">
      <c r="G2327" s="1776"/>
    </row>
    <row r="2328" spans="7:7">
      <c r="G2328" s="1776"/>
    </row>
    <row r="2329" spans="7:7">
      <c r="G2329" s="1776"/>
    </row>
    <row r="2330" spans="7:7">
      <c r="G2330" s="1776"/>
    </row>
    <row r="2331" spans="7:7">
      <c r="G2331" s="1776"/>
    </row>
    <row r="2332" spans="7:7">
      <c r="G2332" s="1776"/>
    </row>
    <row r="2333" spans="7:7">
      <c r="G2333" s="1776"/>
    </row>
    <row r="2334" spans="7:7">
      <c r="G2334" s="1776"/>
    </row>
    <row r="2335" spans="7:7">
      <c r="G2335" s="1776"/>
    </row>
    <row r="2336" spans="7:7">
      <c r="G2336" s="1776"/>
    </row>
    <row r="2337" spans="7:7">
      <c r="G2337" s="1776"/>
    </row>
    <row r="2338" spans="7:7">
      <c r="G2338" s="1776"/>
    </row>
    <row r="2339" spans="7:7">
      <c r="G2339" s="1776"/>
    </row>
    <row r="2340" spans="7:7">
      <c r="G2340" s="1776"/>
    </row>
    <row r="2341" spans="7:7">
      <c r="G2341" s="1776"/>
    </row>
    <row r="2342" spans="7:7">
      <c r="G2342" s="1776"/>
    </row>
    <row r="2343" spans="7:7">
      <c r="G2343" s="1776"/>
    </row>
    <row r="2344" spans="7:7">
      <c r="G2344" s="1776"/>
    </row>
    <row r="2345" spans="7:7">
      <c r="G2345" s="1776"/>
    </row>
    <row r="2346" spans="7:7">
      <c r="G2346" s="1776"/>
    </row>
    <row r="2347" spans="7:7">
      <c r="G2347" s="1776"/>
    </row>
    <row r="2348" spans="7:7">
      <c r="G2348" s="1776"/>
    </row>
    <row r="2349" spans="7:7">
      <c r="G2349" s="1776"/>
    </row>
    <row r="2350" spans="7:7">
      <c r="G2350" s="1776"/>
    </row>
    <row r="2351" spans="7:7">
      <c r="G2351" s="1776"/>
    </row>
    <row r="2352" spans="7:7">
      <c r="G2352" s="1776"/>
    </row>
    <row r="2353" spans="7:7">
      <c r="G2353" s="1776"/>
    </row>
    <row r="2354" spans="7:7">
      <c r="G2354" s="1776"/>
    </row>
    <row r="2355" spans="7:7">
      <c r="G2355" s="1776"/>
    </row>
    <row r="2356" spans="7:7">
      <c r="G2356" s="1776"/>
    </row>
    <row r="2357" spans="7:7">
      <c r="G2357" s="1776"/>
    </row>
    <row r="2358" spans="7:7">
      <c r="G2358" s="1776"/>
    </row>
    <row r="2359" spans="7:7">
      <c r="G2359" s="1776"/>
    </row>
    <row r="2360" spans="7:7">
      <c r="G2360" s="1776"/>
    </row>
    <row r="2361" spans="7:7">
      <c r="G2361" s="1776"/>
    </row>
    <row r="2362" spans="7:7">
      <c r="G2362" s="1776"/>
    </row>
    <row r="2363" spans="7:7">
      <c r="G2363" s="1776"/>
    </row>
    <row r="2364" spans="7:7">
      <c r="G2364" s="1776"/>
    </row>
    <row r="2365" spans="7:7">
      <c r="G2365" s="1776"/>
    </row>
    <row r="2366" spans="7:7">
      <c r="G2366" s="1776"/>
    </row>
    <row r="2367" spans="7:7">
      <c r="G2367" s="1776"/>
    </row>
    <row r="2368" spans="7:7">
      <c r="G2368" s="1776"/>
    </row>
    <row r="2369" spans="7:7">
      <c r="G2369" s="1776"/>
    </row>
    <row r="2370" spans="7:7">
      <c r="G2370" s="1776"/>
    </row>
    <row r="2371" spans="7:7">
      <c r="G2371" s="1776"/>
    </row>
    <row r="2372" spans="7:7">
      <c r="G2372" s="1776"/>
    </row>
    <row r="2373" spans="7:7">
      <c r="G2373" s="1776"/>
    </row>
    <row r="2374" spans="7:7">
      <c r="G2374" s="1776"/>
    </row>
    <row r="2375" spans="7:7">
      <c r="G2375" s="1776"/>
    </row>
    <row r="2376" spans="7:7">
      <c r="G2376" s="1776"/>
    </row>
    <row r="2377" spans="7:7">
      <c r="G2377" s="1776"/>
    </row>
    <row r="2378" spans="7:7">
      <c r="G2378" s="1776"/>
    </row>
    <row r="2379" spans="7:7">
      <c r="G2379" s="1776"/>
    </row>
    <row r="2380" spans="7:7">
      <c r="G2380" s="1776"/>
    </row>
    <row r="2381" spans="7:7">
      <c r="G2381" s="1776"/>
    </row>
    <row r="2382" spans="7:7">
      <c r="G2382" s="1776"/>
    </row>
    <row r="2383" spans="7:7">
      <c r="G2383" s="1776"/>
    </row>
    <row r="2384" spans="7:7">
      <c r="G2384" s="1776"/>
    </row>
    <row r="2385" spans="7:7">
      <c r="G2385" s="1776"/>
    </row>
    <row r="2386" spans="7:7">
      <c r="G2386" s="1776"/>
    </row>
    <row r="2387" spans="7:7">
      <c r="G2387" s="1776"/>
    </row>
    <row r="2388" spans="7:7">
      <c r="G2388" s="1776"/>
    </row>
    <row r="2389" spans="7:7">
      <c r="G2389" s="1776"/>
    </row>
    <row r="2390" spans="7:7">
      <c r="G2390" s="1776"/>
    </row>
    <row r="2391" spans="7:7">
      <c r="G2391" s="1776"/>
    </row>
    <row r="2392" spans="7:7">
      <c r="G2392" s="1776"/>
    </row>
    <row r="2393" spans="7:7">
      <c r="G2393" s="1776"/>
    </row>
    <row r="2394" spans="7:7">
      <c r="G2394" s="1776"/>
    </row>
    <row r="2395" spans="7:7">
      <c r="G2395" s="1776"/>
    </row>
    <row r="2396" spans="7:7">
      <c r="G2396" s="1776"/>
    </row>
    <row r="2397" spans="7:7">
      <c r="G2397" s="1776"/>
    </row>
    <row r="2398" spans="7:7">
      <c r="G2398" s="1776"/>
    </row>
    <row r="2399" spans="7:7">
      <c r="G2399" s="1776"/>
    </row>
    <row r="2400" spans="7:7">
      <c r="G2400" s="1776"/>
    </row>
    <row r="2401" spans="7:7">
      <c r="G2401" s="1776"/>
    </row>
    <row r="2402" spans="7:7">
      <c r="G2402" s="1776"/>
    </row>
    <row r="2403" spans="7:7">
      <c r="G2403" s="1776"/>
    </row>
    <row r="2404" spans="7:7">
      <c r="G2404" s="1776"/>
    </row>
    <row r="2405" spans="7:7">
      <c r="G2405" s="1776"/>
    </row>
    <row r="2406" spans="7:7">
      <c r="G2406" s="1776"/>
    </row>
    <row r="2407" spans="7:7">
      <c r="G2407" s="1776"/>
    </row>
    <row r="2408" spans="7:7">
      <c r="G2408" s="1776"/>
    </row>
    <row r="2409" spans="7:7">
      <c r="G2409" s="1776"/>
    </row>
    <row r="2410" spans="7:7">
      <c r="G2410" s="1776"/>
    </row>
    <row r="2411" spans="7:7">
      <c r="G2411" s="1776"/>
    </row>
    <row r="2412" spans="7:7">
      <c r="G2412" s="1776"/>
    </row>
    <row r="2413" spans="7:7">
      <c r="G2413" s="1776"/>
    </row>
    <row r="2414" spans="7:7">
      <c r="G2414" s="1776"/>
    </row>
    <row r="2415" spans="7:7">
      <c r="G2415" s="1776"/>
    </row>
    <row r="2416" spans="7:7">
      <c r="G2416" s="1776"/>
    </row>
    <row r="2417" spans="7:7">
      <c r="G2417" s="1776"/>
    </row>
    <row r="2418" spans="7:7">
      <c r="G2418" s="1776"/>
    </row>
    <row r="2419" spans="7:7">
      <c r="G2419" s="1776"/>
    </row>
    <row r="2420" spans="7:7">
      <c r="G2420" s="1776"/>
    </row>
    <row r="2421" spans="7:7">
      <c r="G2421" s="1776"/>
    </row>
    <row r="2422" spans="7:7">
      <c r="G2422" s="1776"/>
    </row>
    <row r="2423" spans="7:7">
      <c r="G2423" s="1776"/>
    </row>
    <row r="2424" spans="7:7">
      <c r="G2424" s="1776"/>
    </row>
    <row r="2425" spans="7:7">
      <c r="G2425" s="1776"/>
    </row>
    <row r="2426" spans="7:7">
      <c r="G2426" s="1776"/>
    </row>
    <row r="2427" spans="7:7">
      <c r="G2427" s="1776"/>
    </row>
    <row r="2428" spans="7:7">
      <c r="G2428" s="1776"/>
    </row>
    <row r="2429" spans="7:7">
      <c r="G2429" s="1776"/>
    </row>
    <row r="2430" spans="7:7">
      <c r="G2430" s="1776"/>
    </row>
    <row r="2431" spans="7:7">
      <c r="G2431" s="1776"/>
    </row>
    <row r="2432" spans="7:7">
      <c r="G2432" s="1776"/>
    </row>
    <row r="2433" spans="7:7">
      <c r="G2433" s="1776"/>
    </row>
    <row r="2434" spans="7:7">
      <c r="G2434" s="1776"/>
    </row>
    <row r="2435" spans="7:7">
      <c r="G2435" s="1776"/>
    </row>
    <row r="2436" spans="7:7">
      <c r="G2436" s="1776"/>
    </row>
    <row r="2437" spans="7:7">
      <c r="G2437" s="1776"/>
    </row>
    <row r="2438" spans="7:7">
      <c r="G2438" s="1776"/>
    </row>
    <row r="2439" spans="7:7">
      <c r="G2439" s="1776"/>
    </row>
    <row r="2440" spans="7:7">
      <c r="G2440" s="1776"/>
    </row>
    <row r="2441" spans="7:7">
      <c r="G2441" s="1776"/>
    </row>
    <row r="2442" spans="7:7">
      <c r="G2442" s="1776"/>
    </row>
    <row r="2443" spans="7:7">
      <c r="G2443" s="1776"/>
    </row>
    <row r="2444" spans="7:7">
      <c r="G2444" s="1776"/>
    </row>
    <row r="2445" spans="7:7">
      <c r="G2445" s="1776"/>
    </row>
    <row r="2446" spans="7:7">
      <c r="G2446" s="1776"/>
    </row>
    <row r="2447" spans="7:7">
      <c r="G2447" s="1776"/>
    </row>
    <row r="2448" spans="7:7">
      <c r="G2448" s="1776"/>
    </row>
    <row r="2449" spans="7:7">
      <c r="G2449" s="1776"/>
    </row>
    <row r="2450" spans="7:7">
      <c r="G2450" s="1776"/>
    </row>
    <row r="2451" spans="7:7">
      <c r="G2451" s="1776"/>
    </row>
    <row r="2452" spans="7:7">
      <c r="G2452" s="1776"/>
    </row>
    <row r="2453" spans="7:7">
      <c r="G2453" s="1776"/>
    </row>
    <row r="2454" spans="7:7">
      <c r="G2454" s="1776"/>
    </row>
    <row r="2455" spans="7:7">
      <c r="G2455" s="1776"/>
    </row>
    <row r="2456" spans="7:7">
      <c r="G2456" s="1776"/>
    </row>
    <row r="2457" spans="7:7">
      <c r="G2457" s="1776"/>
    </row>
    <row r="2458" spans="7:7">
      <c r="G2458" s="1776"/>
    </row>
    <row r="2459" spans="7:7">
      <c r="G2459" s="1776"/>
    </row>
    <row r="2460" spans="7:7">
      <c r="G2460" s="1776"/>
    </row>
    <row r="2461" spans="7:7">
      <c r="G2461" s="1776"/>
    </row>
    <row r="2462" spans="7:7">
      <c r="G2462" s="1776"/>
    </row>
    <row r="2463" spans="7:7">
      <c r="G2463" s="1776"/>
    </row>
    <row r="2464" spans="7:7">
      <c r="G2464" s="1776"/>
    </row>
    <row r="2465" spans="7:7">
      <c r="G2465" s="1776"/>
    </row>
    <row r="2466" spans="7:7">
      <c r="G2466" s="1776"/>
    </row>
    <row r="2467" spans="7:7">
      <c r="G2467" s="1776"/>
    </row>
    <row r="2468" spans="7:7">
      <c r="G2468" s="1776"/>
    </row>
    <row r="2469" spans="7:7">
      <c r="G2469" s="1776"/>
    </row>
    <row r="2470" spans="7:7">
      <c r="G2470" s="1776"/>
    </row>
    <row r="2471" spans="7:7">
      <c r="G2471" s="1776"/>
    </row>
    <row r="2472" spans="7:7">
      <c r="G2472" s="1776"/>
    </row>
    <row r="2473" spans="7:7">
      <c r="G2473" s="1776"/>
    </row>
    <row r="2474" spans="7:7">
      <c r="G2474" s="1776"/>
    </row>
    <row r="2475" spans="7:7">
      <c r="G2475" s="1776"/>
    </row>
    <row r="2476" spans="7:7">
      <c r="G2476" s="1776"/>
    </row>
    <row r="2477" spans="7:7">
      <c r="G2477" s="1776"/>
    </row>
    <row r="2478" spans="7:7">
      <c r="G2478" s="1776"/>
    </row>
    <row r="2479" spans="7:7">
      <c r="G2479" s="1776"/>
    </row>
    <row r="2480" spans="7:7">
      <c r="G2480" s="1776"/>
    </row>
    <row r="2481" spans="7:7">
      <c r="G2481" s="1776"/>
    </row>
    <row r="2482" spans="7:7">
      <c r="G2482" s="1776"/>
    </row>
    <row r="2483" spans="7:7">
      <c r="G2483" s="1776"/>
    </row>
    <row r="2484" spans="7:7">
      <c r="G2484" s="1776"/>
    </row>
    <row r="2485" spans="7:7">
      <c r="G2485" s="1776"/>
    </row>
    <row r="2486" spans="7:7">
      <c r="G2486" s="1776"/>
    </row>
    <row r="2487" spans="7:7">
      <c r="G2487" s="1776"/>
    </row>
    <row r="2488" spans="7:7">
      <c r="G2488" s="1776"/>
    </row>
    <row r="2489" spans="7:7">
      <c r="G2489" s="1776"/>
    </row>
    <row r="2490" spans="7:7">
      <c r="G2490" s="1776"/>
    </row>
    <row r="2491" spans="7:7">
      <c r="G2491" s="1776"/>
    </row>
    <row r="2492" spans="7:7">
      <c r="G2492" s="1776"/>
    </row>
    <row r="2493" spans="7:7">
      <c r="G2493" s="1776"/>
    </row>
    <row r="2494" spans="7:7">
      <c r="G2494" s="1776"/>
    </row>
    <row r="2495" spans="7:7">
      <c r="G2495" s="1776"/>
    </row>
    <row r="2496" spans="7:7">
      <c r="G2496" s="1776"/>
    </row>
    <row r="2497" spans="7:7">
      <c r="G2497" s="1776"/>
    </row>
    <row r="2498" spans="7:7">
      <c r="G2498" s="1776"/>
    </row>
    <row r="2499" spans="7:7">
      <c r="G2499" s="1776"/>
    </row>
    <row r="2500" spans="7:7">
      <c r="G2500" s="1776"/>
    </row>
    <row r="2501" spans="7:7">
      <c r="G2501" s="1776"/>
    </row>
    <row r="2502" spans="7:7">
      <c r="G2502" s="1776"/>
    </row>
    <row r="2503" spans="7:7">
      <c r="G2503" s="1776"/>
    </row>
    <row r="2504" spans="7:7">
      <c r="G2504" s="1776"/>
    </row>
    <row r="2505" spans="7:7">
      <c r="G2505" s="1776"/>
    </row>
    <row r="2506" spans="7:7">
      <c r="G2506" s="1776"/>
    </row>
    <row r="2507" spans="7:7">
      <c r="G2507" s="1776"/>
    </row>
    <row r="2508" spans="7:7">
      <c r="G2508" s="1776"/>
    </row>
    <row r="2509" spans="7:7">
      <c r="G2509" s="1776"/>
    </row>
    <row r="2510" spans="7:7">
      <c r="G2510" s="1776"/>
    </row>
    <row r="2511" spans="7:7">
      <c r="G2511" s="1776"/>
    </row>
    <row r="2512" spans="7:7">
      <c r="G2512" s="1776"/>
    </row>
    <row r="2513" spans="7:7">
      <c r="G2513" s="1776"/>
    </row>
    <row r="2514" spans="7:7">
      <c r="G2514" s="1776"/>
    </row>
    <row r="2515" spans="7:7">
      <c r="G2515" s="1776"/>
    </row>
    <row r="2516" spans="7:7">
      <c r="G2516" s="1776"/>
    </row>
    <row r="2517" spans="7:7">
      <c r="G2517" s="1776"/>
    </row>
    <row r="2518" spans="7:7">
      <c r="G2518" s="1776"/>
    </row>
    <row r="2519" spans="7:7">
      <c r="G2519" s="1776"/>
    </row>
    <row r="2520" spans="7:7">
      <c r="G2520" s="1776"/>
    </row>
    <row r="2521" spans="7:7">
      <c r="G2521" s="1776"/>
    </row>
    <row r="2522" spans="7:7">
      <c r="G2522" s="1776"/>
    </row>
    <row r="2523" spans="7:7">
      <c r="G2523" s="1776"/>
    </row>
    <row r="2524" spans="7:7">
      <c r="G2524" s="1776"/>
    </row>
    <row r="2525" spans="7:7">
      <c r="G2525" s="1776"/>
    </row>
    <row r="2526" spans="7:7">
      <c r="G2526" s="1776"/>
    </row>
    <row r="2527" spans="7:7">
      <c r="G2527" s="1776"/>
    </row>
    <row r="2528" spans="7:7">
      <c r="G2528" s="1776"/>
    </row>
    <row r="2529" spans="7:7">
      <c r="G2529" s="1776"/>
    </row>
    <row r="2530" spans="7:7">
      <c r="G2530" s="1776"/>
    </row>
    <row r="2531" spans="7:7">
      <c r="G2531" s="1776"/>
    </row>
    <row r="2532" spans="7:7">
      <c r="G2532" s="1776"/>
    </row>
    <row r="2533" spans="7:7">
      <c r="G2533" s="1776"/>
    </row>
    <row r="2534" spans="7:7">
      <c r="G2534" s="1776"/>
    </row>
    <row r="2535" spans="7:7">
      <c r="G2535" s="1776"/>
    </row>
    <row r="2536" spans="7:7">
      <c r="G2536" s="1776"/>
    </row>
    <row r="2537" spans="7:7">
      <c r="G2537" s="1776"/>
    </row>
    <row r="2538" spans="7:7">
      <c r="G2538" s="1776"/>
    </row>
    <row r="2539" spans="7:7">
      <c r="G2539" s="1776"/>
    </row>
    <row r="2540" spans="7:7">
      <c r="G2540" s="1776"/>
    </row>
    <row r="2541" spans="7:7">
      <c r="G2541" s="1776"/>
    </row>
    <row r="2542" spans="7:7">
      <c r="G2542" s="1776"/>
    </row>
    <row r="2543" spans="7:7">
      <c r="G2543" s="1776"/>
    </row>
    <row r="2544" spans="7:7">
      <c r="G2544" s="1776"/>
    </row>
    <row r="2545" spans="7:7">
      <c r="G2545" s="1776"/>
    </row>
    <row r="2546" spans="7:7">
      <c r="G2546" s="1776"/>
    </row>
    <row r="2547" spans="7:7">
      <c r="G2547" s="1776"/>
    </row>
    <row r="2548" spans="7:7">
      <c r="G2548" s="1776"/>
    </row>
    <row r="2549" spans="7:7">
      <c r="G2549" s="1776"/>
    </row>
    <row r="2550" spans="7:7">
      <c r="G2550" s="1776"/>
    </row>
    <row r="2551" spans="7:7">
      <c r="G2551" s="1776"/>
    </row>
    <row r="2552" spans="7:7">
      <c r="G2552" s="1776"/>
    </row>
    <row r="2553" spans="7:7">
      <c r="G2553" s="1776"/>
    </row>
    <row r="2554" spans="7:7">
      <c r="G2554" s="1776"/>
    </row>
    <row r="2555" spans="7:7">
      <c r="G2555" s="1776"/>
    </row>
    <row r="2556" spans="7:7">
      <c r="G2556" s="1776"/>
    </row>
    <row r="2557" spans="7:7">
      <c r="G2557" s="1776"/>
    </row>
    <row r="2558" spans="7:7">
      <c r="G2558" s="1776"/>
    </row>
    <row r="2559" spans="7:7">
      <c r="G2559" s="1776"/>
    </row>
    <row r="2560" spans="7:7">
      <c r="G2560" s="1776"/>
    </row>
    <row r="2561" spans="7:7">
      <c r="G2561" s="1776"/>
    </row>
    <row r="2562" spans="7:7">
      <c r="G2562" s="1776"/>
    </row>
    <row r="2563" spans="7:7">
      <c r="G2563" s="1776"/>
    </row>
    <row r="2564" spans="7:7">
      <c r="G2564" s="1776"/>
    </row>
    <row r="2565" spans="7:7">
      <c r="G2565" s="1776"/>
    </row>
    <row r="2566" spans="7:7">
      <c r="G2566" s="1776"/>
    </row>
    <row r="2567" spans="7:7">
      <c r="G2567" s="1776"/>
    </row>
    <row r="2568" spans="7:7">
      <c r="G2568" s="1776"/>
    </row>
    <row r="2569" spans="7:7">
      <c r="G2569" s="1776"/>
    </row>
    <row r="2570" spans="7:7">
      <c r="G2570" s="1776"/>
    </row>
    <row r="2571" spans="7:7">
      <c r="G2571" s="1776"/>
    </row>
    <row r="2572" spans="7:7">
      <c r="G2572" s="1776"/>
    </row>
    <row r="2573" spans="7:7">
      <c r="G2573" s="1776"/>
    </row>
    <row r="2574" spans="7:7">
      <c r="G2574" s="1776"/>
    </row>
    <row r="2575" spans="7:7">
      <c r="G2575" s="1776"/>
    </row>
    <row r="2576" spans="7:7">
      <c r="G2576" s="1776"/>
    </row>
    <row r="2577" spans="7:7">
      <c r="G2577" s="1776"/>
    </row>
    <row r="2578" spans="7:7">
      <c r="G2578" s="1776"/>
    </row>
    <row r="2579" spans="7:7">
      <c r="G2579" s="1776"/>
    </row>
    <row r="2580" spans="7:7">
      <c r="G2580" s="1776"/>
    </row>
    <row r="2581" spans="7:7">
      <c r="G2581" s="1776"/>
    </row>
    <row r="2582" spans="7:7">
      <c r="G2582" s="1776"/>
    </row>
    <row r="2583" spans="7:7">
      <c r="G2583" s="1776"/>
    </row>
    <row r="2584" spans="7:7">
      <c r="G2584" s="1776"/>
    </row>
    <row r="2585" spans="7:7">
      <c r="G2585" s="1776"/>
    </row>
    <row r="2586" spans="7:7">
      <c r="G2586" s="1776"/>
    </row>
    <row r="2587" spans="7:7">
      <c r="G2587" s="1776"/>
    </row>
    <row r="2588" spans="7:7">
      <c r="G2588" s="1776"/>
    </row>
    <row r="2589" spans="7:7">
      <c r="G2589" s="1776"/>
    </row>
    <row r="2590" spans="7:7">
      <c r="G2590" s="1776"/>
    </row>
    <row r="2591" spans="7:7">
      <c r="G2591" s="1776"/>
    </row>
    <row r="2592" spans="7:7">
      <c r="G2592" s="1776"/>
    </row>
    <row r="2593" spans="7:7">
      <c r="G2593" s="1776"/>
    </row>
    <row r="2594" spans="7:7">
      <c r="G2594" s="1776"/>
    </row>
    <row r="2595" spans="7:7">
      <c r="G2595" s="1776"/>
    </row>
    <row r="2596" spans="7:7">
      <c r="G2596" s="1776"/>
    </row>
    <row r="2597" spans="7:7">
      <c r="G2597" s="1776"/>
    </row>
    <row r="2598" spans="7:7">
      <c r="G2598" s="1776"/>
    </row>
    <row r="2599" spans="7:7">
      <c r="G2599" s="1776"/>
    </row>
    <row r="2600" spans="7:7">
      <c r="G2600" s="1776"/>
    </row>
    <row r="2601" spans="7:7">
      <c r="G2601" s="1776"/>
    </row>
    <row r="2602" spans="7:7">
      <c r="G2602" s="1776"/>
    </row>
    <row r="2603" spans="7:7">
      <c r="G2603" s="1776"/>
    </row>
    <row r="2604" spans="7:7">
      <c r="G2604" s="1776"/>
    </row>
    <row r="2605" spans="7:7">
      <c r="G2605" s="1776"/>
    </row>
    <row r="2606" spans="7:7">
      <c r="G2606" s="1776"/>
    </row>
    <row r="2607" spans="7:7">
      <c r="G2607" s="1776"/>
    </row>
    <row r="2608" spans="7:7">
      <c r="G2608" s="1776"/>
    </row>
    <row r="2609" spans="7:7">
      <c r="G2609" s="1776"/>
    </row>
    <row r="2610" spans="7:7">
      <c r="G2610" s="1776"/>
    </row>
    <row r="2611" spans="7:7">
      <c r="G2611" s="1776"/>
    </row>
    <row r="2612" spans="7:7">
      <c r="G2612" s="1776"/>
    </row>
    <row r="2613" spans="7:7">
      <c r="G2613" s="1776"/>
    </row>
    <row r="2614" spans="7:7">
      <c r="G2614" s="1776"/>
    </row>
    <row r="2615" spans="7:7">
      <c r="G2615" s="1776"/>
    </row>
    <row r="2616" spans="7:7">
      <c r="G2616" s="1776"/>
    </row>
    <row r="2617" spans="7:7">
      <c r="G2617" s="1776"/>
    </row>
    <row r="2618" spans="7:7">
      <c r="G2618" s="1776"/>
    </row>
    <row r="2619" spans="7:7">
      <c r="G2619" s="1776"/>
    </row>
    <row r="2620" spans="7:7">
      <c r="G2620" s="1776"/>
    </row>
    <row r="2621" spans="7:7">
      <c r="G2621" s="1776"/>
    </row>
    <row r="2622" spans="7:7">
      <c r="G2622" s="1776"/>
    </row>
    <row r="2623" spans="7:7">
      <c r="G2623" s="1776"/>
    </row>
    <row r="2624" spans="7:7">
      <c r="G2624" s="1776"/>
    </row>
    <row r="2625" spans="7:7">
      <c r="G2625" s="1776"/>
    </row>
    <row r="2626" spans="7:7">
      <c r="G2626" s="1776"/>
    </row>
    <row r="2627" spans="7:7">
      <c r="G2627" s="1776"/>
    </row>
    <row r="2628" spans="7:7">
      <c r="G2628" s="1776"/>
    </row>
    <row r="2629" spans="7:7">
      <c r="G2629" s="1776"/>
    </row>
    <row r="2630" spans="7:7">
      <c r="G2630" s="1776"/>
    </row>
    <row r="2631" spans="7:7">
      <c r="G2631" s="1776"/>
    </row>
    <row r="2632" spans="7:7">
      <c r="G2632" s="1776"/>
    </row>
    <row r="2633" spans="7:7">
      <c r="G2633" s="1776"/>
    </row>
    <row r="2634" spans="7:7">
      <c r="G2634" s="1776"/>
    </row>
    <row r="2635" spans="7:7">
      <c r="G2635" s="1776"/>
    </row>
    <row r="2636" spans="7:7">
      <c r="G2636" s="1776"/>
    </row>
    <row r="2637" spans="7:7">
      <c r="G2637" s="1776"/>
    </row>
    <row r="2638" spans="7:7">
      <c r="G2638" s="1776"/>
    </row>
    <row r="2639" spans="7:7">
      <c r="G2639" s="1776"/>
    </row>
    <row r="2640" spans="7:7">
      <c r="G2640" s="1776"/>
    </row>
    <row r="2641" spans="7:7">
      <c r="G2641" s="1776"/>
    </row>
    <row r="2642" spans="7:7">
      <c r="G2642" s="1776"/>
    </row>
    <row r="2643" spans="7:7">
      <c r="G2643" s="1776"/>
    </row>
    <row r="2644" spans="7:7">
      <c r="G2644" s="1776"/>
    </row>
    <row r="2645" spans="7:7">
      <c r="G2645" s="1776"/>
    </row>
    <row r="2646" spans="7:7">
      <c r="G2646" s="1776"/>
    </row>
    <row r="2647" spans="7:7">
      <c r="G2647" s="1776"/>
    </row>
    <row r="2648" spans="7:7">
      <c r="G2648" s="1776"/>
    </row>
    <row r="2649" spans="7:7">
      <c r="G2649" s="1776"/>
    </row>
    <row r="2650" spans="7:7">
      <c r="G2650" s="1776"/>
    </row>
    <row r="2651" spans="7:7">
      <c r="G2651" s="1776"/>
    </row>
    <row r="2652" spans="7:7">
      <c r="G2652" s="1776"/>
    </row>
    <row r="2653" spans="7:7">
      <c r="G2653" s="1776"/>
    </row>
    <row r="2654" spans="7:7">
      <c r="G2654" s="1776"/>
    </row>
    <row r="2655" spans="7:7">
      <c r="G2655" s="1776"/>
    </row>
    <row r="2656" spans="7:7">
      <c r="G2656" s="1776"/>
    </row>
    <row r="2657" spans="7:7">
      <c r="G2657" s="1776"/>
    </row>
    <row r="2658" spans="7:7">
      <c r="G2658" s="1776"/>
    </row>
    <row r="2659" spans="7:7">
      <c r="G2659" s="1776"/>
    </row>
    <row r="2660" spans="7:7">
      <c r="G2660" s="1776"/>
    </row>
    <row r="2661" spans="7:7">
      <c r="G2661" s="1776"/>
    </row>
    <row r="2662" spans="7:7">
      <c r="G2662" s="1776"/>
    </row>
    <row r="2663" spans="7:7">
      <c r="G2663" s="1776"/>
    </row>
    <row r="2664" spans="7:7">
      <c r="G2664" s="1776"/>
    </row>
    <row r="2665" spans="7:7">
      <c r="G2665" s="1776"/>
    </row>
    <row r="2666" spans="7:7">
      <c r="G2666" s="1776"/>
    </row>
    <row r="2667" spans="7:7">
      <c r="G2667" s="1776"/>
    </row>
    <row r="2668" spans="7:7">
      <c r="G2668" s="1776"/>
    </row>
    <row r="2669" spans="7:7">
      <c r="G2669" s="1776"/>
    </row>
    <row r="2670" spans="7:7">
      <c r="G2670" s="1776"/>
    </row>
    <row r="2671" spans="7:7">
      <c r="G2671" s="1776"/>
    </row>
    <row r="2672" spans="7:7">
      <c r="G2672" s="1776"/>
    </row>
    <row r="2673" spans="7:7">
      <c r="G2673" s="1776"/>
    </row>
    <row r="2674" spans="7:7">
      <c r="G2674" s="1776"/>
    </row>
    <row r="2675" spans="7:7">
      <c r="G2675" s="1776"/>
    </row>
    <row r="2676" spans="7:7">
      <c r="G2676" s="1776"/>
    </row>
    <row r="2677" spans="7:7">
      <c r="G2677" s="1776"/>
    </row>
    <row r="2678" spans="7:7">
      <c r="G2678" s="1776"/>
    </row>
    <row r="2679" spans="7:7">
      <c r="G2679" s="1776"/>
    </row>
    <row r="2680" spans="7:7">
      <c r="G2680" s="1776"/>
    </row>
    <row r="2681" spans="7:7">
      <c r="G2681" s="1776"/>
    </row>
    <row r="2682" spans="7:7">
      <c r="G2682" s="1776"/>
    </row>
    <row r="2683" spans="7:7">
      <c r="G2683" s="1776"/>
    </row>
    <row r="2684" spans="7:7">
      <c r="G2684" s="1776"/>
    </row>
    <row r="2685" spans="7:7">
      <c r="G2685" s="1776"/>
    </row>
    <row r="2686" spans="7:7">
      <c r="G2686" s="1776"/>
    </row>
    <row r="2687" spans="7:7">
      <c r="G2687" s="1776"/>
    </row>
    <row r="2688" spans="7:7">
      <c r="G2688" s="1776"/>
    </row>
    <row r="2689" spans="7:7">
      <c r="G2689" s="1776"/>
    </row>
    <row r="2690" spans="7:7">
      <c r="G2690" s="1776"/>
    </row>
    <row r="2691" spans="7:7">
      <c r="G2691" s="1776"/>
    </row>
    <row r="2692" spans="7:7">
      <c r="G2692" s="1776"/>
    </row>
    <row r="2693" spans="7:7">
      <c r="G2693" s="1776"/>
    </row>
    <row r="2694" spans="7:7">
      <c r="G2694" s="1776"/>
    </row>
    <row r="2695" spans="7:7">
      <c r="G2695" s="1776"/>
    </row>
    <row r="2696" spans="7:7">
      <c r="G2696" s="1776"/>
    </row>
    <row r="2697" spans="7:7">
      <c r="G2697" s="1776"/>
    </row>
    <row r="2698" spans="7:7">
      <c r="G2698" s="1776"/>
    </row>
    <row r="2699" spans="7:7">
      <c r="G2699" s="1776"/>
    </row>
    <row r="2700" spans="7:7">
      <c r="G2700" s="1776"/>
    </row>
    <row r="2701" spans="7:7">
      <c r="G2701" s="1776"/>
    </row>
    <row r="2702" spans="7:7">
      <c r="G2702" s="1776"/>
    </row>
    <row r="2703" spans="7:7">
      <c r="G2703" s="1776"/>
    </row>
    <row r="2704" spans="7:7">
      <c r="G2704" s="1776"/>
    </row>
    <row r="2705" spans="7:7">
      <c r="G2705" s="1776"/>
    </row>
    <row r="2706" spans="7:7">
      <c r="G2706" s="1776"/>
    </row>
    <row r="2707" spans="7:7">
      <c r="G2707" s="1776"/>
    </row>
    <row r="2708" spans="7:7">
      <c r="G2708" s="1776"/>
    </row>
    <row r="2709" spans="7:7">
      <c r="G2709" s="1776"/>
    </row>
    <row r="2710" spans="7:7">
      <c r="G2710" s="1776"/>
    </row>
    <row r="2711" spans="7:7">
      <c r="G2711" s="1776"/>
    </row>
    <row r="2712" spans="7:7">
      <c r="G2712" s="1776"/>
    </row>
    <row r="2713" spans="7:7">
      <c r="G2713" s="1776"/>
    </row>
    <row r="2714" spans="7:7">
      <c r="G2714" s="1776"/>
    </row>
    <row r="2715" spans="7:7">
      <c r="G2715" s="1776"/>
    </row>
    <row r="2716" spans="7:7">
      <c r="G2716" s="1776"/>
    </row>
    <row r="2717" spans="7:7">
      <c r="G2717" s="1776"/>
    </row>
    <row r="2718" spans="7:7">
      <c r="G2718" s="1776"/>
    </row>
    <row r="2719" spans="7:7">
      <c r="G2719" s="1776"/>
    </row>
    <row r="2720" spans="7:7">
      <c r="G2720" s="1776"/>
    </row>
    <row r="2721" spans="7:7">
      <c r="G2721" s="1776"/>
    </row>
    <row r="2722" spans="7:7">
      <c r="G2722" s="1776"/>
    </row>
    <row r="2723" spans="7:7">
      <c r="G2723" s="1776"/>
    </row>
    <row r="2724" spans="7:7">
      <c r="G2724" s="1776"/>
    </row>
    <row r="2725" spans="7:7">
      <c r="G2725" s="1776"/>
    </row>
    <row r="2726" spans="7:7">
      <c r="G2726" s="1776"/>
    </row>
    <row r="2727" spans="7:7">
      <c r="G2727" s="1776"/>
    </row>
    <row r="2728" spans="7:7">
      <c r="G2728" s="1776"/>
    </row>
    <row r="2729" spans="7:7">
      <c r="G2729" s="1776"/>
    </row>
    <row r="2730" spans="7:7">
      <c r="G2730" s="1776"/>
    </row>
    <row r="2731" spans="7:7">
      <c r="G2731" s="1776"/>
    </row>
    <row r="2732" spans="7:7">
      <c r="G2732" s="1776"/>
    </row>
    <row r="2733" spans="7:7">
      <c r="G2733" s="1776"/>
    </row>
    <row r="2734" spans="7:7">
      <c r="G2734" s="1776"/>
    </row>
    <row r="2735" spans="7:7">
      <c r="G2735" s="1776"/>
    </row>
    <row r="2736" spans="7:7">
      <c r="G2736" s="1776"/>
    </row>
    <row r="2737" spans="7:7">
      <c r="G2737" s="1776"/>
    </row>
    <row r="2738" spans="7:7">
      <c r="G2738" s="1776"/>
    </row>
    <row r="2739" spans="7:7">
      <c r="G2739" s="1776"/>
    </row>
    <row r="2740" spans="7:7">
      <c r="G2740" s="1776"/>
    </row>
    <row r="2741" spans="7:7">
      <c r="G2741" s="1776"/>
    </row>
    <row r="2742" spans="7:7">
      <c r="G2742" s="1776"/>
    </row>
    <row r="2743" spans="7:7">
      <c r="G2743" s="1776"/>
    </row>
    <row r="2744" spans="7:7">
      <c r="G2744" s="1776"/>
    </row>
    <row r="2745" spans="7:7">
      <c r="G2745" s="1776"/>
    </row>
    <row r="2746" spans="7:7">
      <c r="G2746" s="1776"/>
    </row>
    <row r="2747" spans="7:7">
      <c r="G2747" s="1776"/>
    </row>
    <row r="2748" spans="7:7">
      <c r="G2748" s="1776"/>
    </row>
    <row r="2749" spans="7:7">
      <c r="G2749" s="1776"/>
    </row>
    <row r="2750" spans="7:7">
      <c r="G2750" s="1776"/>
    </row>
    <row r="2751" spans="7:7">
      <c r="G2751" s="1776"/>
    </row>
    <row r="2752" spans="7:7">
      <c r="G2752" s="1776"/>
    </row>
    <row r="2753" spans="7:7">
      <c r="G2753" s="1776"/>
    </row>
    <row r="2754" spans="7:7">
      <c r="G2754" s="1776"/>
    </row>
    <row r="2755" spans="7:7">
      <c r="G2755" s="1776"/>
    </row>
    <row r="2756" spans="7:7">
      <c r="G2756" s="1776"/>
    </row>
    <row r="2757" spans="7:7">
      <c r="G2757" s="1776"/>
    </row>
    <row r="2758" spans="7:7">
      <c r="G2758" s="1776"/>
    </row>
    <row r="2759" spans="7:7">
      <c r="G2759" s="1776"/>
    </row>
    <row r="2760" spans="7:7">
      <c r="G2760" s="1776"/>
    </row>
    <row r="2761" spans="7:7">
      <c r="G2761" s="1776"/>
    </row>
    <row r="2762" spans="7:7">
      <c r="G2762" s="1776"/>
    </row>
    <row r="2763" spans="7:7">
      <c r="G2763" s="1776"/>
    </row>
    <row r="2764" spans="7:7">
      <c r="G2764" s="1776"/>
    </row>
    <row r="2765" spans="7:7">
      <c r="G2765" s="1776"/>
    </row>
    <row r="2766" spans="7:7">
      <c r="G2766" s="1776"/>
    </row>
    <row r="2767" spans="7:7">
      <c r="G2767" s="1776"/>
    </row>
    <row r="2768" spans="7:7">
      <c r="G2768" s="1776"/>
    </row>
    <row r="2769" spans="7:7">
      <c r="G2769" s="1776"/>
    </row>
    <row r="2770" spans="7:7">
      <c r="G2770" s="1776"/>
    </row>
    <row r="2771" spans="7:7">
      <c r="G2771" s="1776"/>
    </row>
    <row r="2772" spans="7:7">
      <c r="G2772" s="1776"/>
    </row>
    <row r="2773" spans="7:7">
      <c r="G2773" s="1776"/>
    </row>
    <row r="2774" spans="7:7">
      <c r="G2774" s="1776"/>
    </row>
    <row r="2775" spans="7:7">
      <c r="G2775" s="1776"/>
    </row>
    <row r="2776" spans="7:7">
      <c r="G2776" s="1776"/>
    </row>
    <row r="2777" spans="7:7">
      <c r="G2777" s="1776"/>
    </row>
    <row r="2778" spans="7:7">
      <c r="G2778" s="1776"/>
    </row>
    <row r="2779" spans="7:7">
      <c r="G2779" s="1776"/>
    </row>
    <row r="2780" spans="7:7">
      <c r="G2780" s="1776"/>
    </row>
    <row r="2781" spans="7:7">
      <c r="G2781" s="1776"/>
    </row>
    <row r="2782" spans="7:7">
      <c r="G2782" s="1776"/>
    </row>
    <row r="2783" spans="7:7">
      <c r="G2783" s="1776"/>
    </row>
    <row r="2784" spans="7:7">
      <c r="G2784" s="1776"/>
    </row>
    <row r="2785" spans="7:7">
      <c r="G2785" s="1776"/>
    </row>
    <row r="2786" spans="7:7">
      <c r="G2786" s="1776"/>
    </row>
    <row r="2787" spans="7:7">
      <c r="G2787" s="1776"/>
    </row>
    <row r="2788" spans="7:7">
      <c r="G2788" s="1776"/>
    </row>
    <row r="2789" spans="7:7">
      <c r="G2789" s="1776"/>
    </row>
    <row r="2790" spans="7:7">
      <c r="G2790" s="1776"/>
    </row>
    <row r="2791" spans="7:7">
      <c r="G2791" s="1776"/>
    </row>
    <row r="2792" spans="7:7">
      <c r="G2792" s="1776"/>
    </row>
    <row r="2793" spans="7:7">
      <c r="G2793" s="1776"/>
    </row>
    <row r="2794" spans="7:7">
      <c r="G2794" s="1776"/>
    </row>
    <row r="2795" spans="7:7">
      <c r="G2795" s="1776"/>
    </row>
    <row r="2796" spans="7:7">
      <c r="G2796" s="1776"/>
    </row>
    <row r="2797" spans="7:7">
      <c r="G2797" s="1776"/>
    </row>
    <row r="2798" spans="7:7">
      <c r="G2798" s="1776"/>
    </row>
    <row r="2799" spans="7:7">
      <c r="G2799" s="1776"/>
    </row>
    <row r="2800" spans="7:7">
      <c r="G2800" s="1776"/>
    </row>
    <row r="2801" spans="7:7">
      <c r="G2801" s="1776"/>
    </row>
    <row r="2802" spans="7:7">
      <c r="G2802" s="1776"/>
    </row>
    <row r="2803" spans="7:7">
      <c r="G2803" s="1776"/>
    </row>
    <row r="2804" spans="7:7">
      <c r="G2804" s="1776"/>
    </row>
    <row r="2805" spans="7:7">
      <c r="G2805" s="1776"/>
    </row>
    <row r="2806" spans="7:7">
      <c r="G2806" s="1776"/>
    </row>
    <row r="2807" spans="7:7">
      <c r="G2807" s="1776"/>
    </row>
    <row r="2808" spans="7:7">
      <c r="G2808" s="1776"/>
    </row>
    <row r="2809" spans="7:7">
      <c r="G2809" s="1776"/>
    </row>
    <row r="2810" spans="7:7">
      <c r="G2810" s="1776"/>
    </row>
    <row r="2811" spans="7:7">
      <c r="G2811" s="1776"/>
    </row>
    <row r="2812" spans="7:7">
      <c r="G2812" s="1776"/>
    </row>
    <row r="2813" spans="7:7">
      <c r="G2813" s="1776"/>
    </row>
    <row r="2814" spans="7:7">
      <c r="G2814" s="1776"/>
    </row>
    <row r="2815" spans="7:7">
      <c r="G2815" s="1776"/>
    </row>
    <row r="2816" spans="7:7">
      <c r="G2816" s="1776"/>
    </row>
    <row r="2817" spans="7:7">
      <c r="G2817" s="1776"/>
    </row>
    <row r="2818" spans="7:7">
      <c r="G2818" s="1776"/>
    </row>
    <row r="2819" spans="7:7">
      <c r="G2819" s="1776"/>
    </row>
    <row r="2820" spans="7:7">
      <c r="G2820" s="1776"/>
    </row>
    <row r="2821" spans="7:7">
      <c r="G2821" s="1776"/>
    </row>
    <row r="2822" spans="7:7">
      <c r="G2822" s="1776"/>
    </row>
    <row r="2823" spans="7:7">
      <c r="G2823" s="1776"/>
    </row>
    <row r="2824" spans="7:7">
      <c r="G2824" s="1776"/>
    </row>
    <row r="2825" spans="7:7">
      <c r="G2825" s="1776"/>
    </row>
    <row r="2826" spans="7:7">
      <c r="G2826" s="1776"/>
    </row>
    <row r="2827" spans="7:7">
      <c r="G2827" s="1776"/>
    </row>
    <row r="2828" spans="7:7">
      <c r="G2828" s="1776"/>
    </row>
    <row r="2829" spans="7:7">
      <c r="G2829" s="1776"/>
    </row>
    <row r="2830" spans="7:7">
      <c r="G2830" s="1776"/>
    </row>
    <row r="2831" spans="7:7">
      <c r="G2831" s="1776"/>
    </row>
    <row r="2832" spans="7:7">
      <c r="G2832" s="1776"/>
    </row>
    <row r="2833" spans="7:7">
      <c r="G2833" s="1776"/>
    </row>
    <row r="2834" spans="7:7">
      <c r="G2834" s="1776"/>
    </row>
    <row r="2835" spans="7:7">
      <c r="G2835" s="1776"/>
    </row>
    <row r="2836" spans="7:7">
      <c r="G2836" s="1776"/>
    </row>
    <row r="2837" spans="7:7">
      <c r="G2837" s="1776"/>
    </row>
    <row r="2838" spans="7:7">
      <c r="G2838" s="1776"/>
    </row>
    <row r="2839" spans="7:7">
      <c r="G2839" s="1776"/>
    </row>
    <row r="2840" spans="7:7">
      <c r="G2840" s="1776"/>
    </row>
    <row r="2841" spans="7:7">
      <c r="G2841" s="1776"/>
    </row>
    <row r="2842" spans="7:7">
      <c r="G2842" s="1776"/>
    </row>
    <row r="2843" spans="7:7">
      <c r="G2843" s="1776"/>
    </row>
    <row r="2844" spans="7:7">
      <c r="G2844" s="1776"/>
    </row>
    <row r="2845" spans="7:7">
      <c r="G2845" s="1776"/>
    </row>
    <row r="2846" spans="7:7">
      <c r="G2846" s="1776"/>
    </row>
    <row r="2847" spans="7:7">
      <c r="G2847" s="1776"/>
    </row>
    <row r="2848" spans="7:7">
      <c r="G2848" s="1776"/>
    </row>
    <row r="2849" spans="7:7">
      <c r="G2849" s="1776"/>
    </row>
    <row r="2850" spans="7:7">
      <c r="G2850" s="1776"/>
    </row>
    <row r="2851" spans="7:7">
      <c r="G2851" s="1776"/>
    </row>
    <row r="2852" spans="7:7">
      <c r="G2852" s="1776"/>
    </row>
    <row r="2853" spans="7:7">
      <c r="G2853" s="1776"/>
    </row>
    <row r="2854" spans="7:7">
      <c r="G2854" s="1776"/>
    </row>
    <row r="2855" spans="7:7">
      <c r="G2855" s="1776"/>
    </row>
    <row r="2856" spans="7:7">
      <c r="G2856" s="1776"/>
    </row>
    <row r="2857" spans="7:7">
      <c r="G2857" s="1776"/>
    </row>
    <row r="2858" spans="7:7">
      <c r="G2858" s="1776"/>
    </row>
    <row r="2859" spans="7:7">
      <c r="G2859" s="1776"/>
    </row>
    <row r="2860" spans="7:7">
      <c r="G2860" s="1776"/>
    </row>
    <row r="2861" spans="7:7">
      <c r="G2861" s="1776"/>
    </row>
    <row r="2862" spans="7:7">
      <c r="G2862" s="1776"/>
    </row>
    <row r="2863" spans="7:7">
      <c r="G2863" s="1776"/>
    </row>
    <row r="2864" spans="7:7">
      <c r="G2864" s="1776"/>
    </row>
    <row r="2865" spans="7:7">
      <c r="G2865" s="1776"/>
    </row>
    <row r="2866" spans="7:7">
      <c r="G2866" s="1776"/>
    </row>
    <row r="2867" spans="7:7">
      <c r="G2867" s="1776"/>
    </row>
    <row r="2868" spans="7:7">
      <c r="G2868" s="1776"/>
    </row>
    <row r="2869" spans="7:7">
      <c r="G2869" s="1776"/>
    </row>
    <row r="2870" spans="7:7">
      <c r="G2870" s="1776"/>
    </row>
    <row r="2871" spans="7:7">
      <c r="G2871" s="1776"/>
    </row>
    <row r="2872" spans="7:7">
      <c r="G2872" s="1776"/>
    </row>
    <row r="2873" spans="7:7">
      <c r="G2873" s="1776"/>
    </row>
    <row r="2874" spans="7:7">
      <c r="G2874" s="1776"/>
    </row>
    <row r="2875" spans="7:7">
      <c r="G2875" s="1776"/>
    </row>
    <row r="2876" spans="7:7">
      <c r="G2876" s="1776"/>
    </row>
    <row r="2877" spans="7:7">
      <c r="G2877" s="1776"/>
    </row>
    <row r="2878" spans="7:7">
      <c r="G2878" s="1776"/>
    </row>
    <row r="2879" spans="7:7">
      <c r="G2879" s="1776"/>
    </row>
    <row r="2880" spans="7:7">
      <c r="G2880" s="1776"/>
    </row>
    <row r="2881" spans="7:7">
      <c r="G2881" s="1776"/>
    </row>
    <row r="2882" spans="7:7">
      <c r="G2882" s="1776"/>
    </row>
    <row r="2883" spans="7:7">
      <c r="G2883" s="1776"/>
    </row>
    <row r="2884" spans="7:7">
      <c r="G2884" s="1776"/>
    </row>
    <row r="2885" spans="7:7">
      <c r="G2885" s="1776"/>
    </row>
    <row r="2886" spans="7:7">
      <c r="G2886" s="1776"/>
    </row>
    <row r="2887" spans="7:7">
      <c r="G2887" s="1776"/>
    </row>
    <row r="2888" spans="7:7">
      <c r="G2888" s="1776"/>
    </row>
    <row r="2889" spans="7:7">
      <c r="G2889" s="1776"/>
    </row>
    <row r="2890" spans="7:7">
      <c r="G2890" s="1776"/>
    </row>
    <row r="2891" spans="7:7">
      <c r="G2891" s="1776"/>
    </row>
    <row r="2892" spans="7:7">
      <c r="G2892" s="1776"/>
    </row>
    <row r="2893" spans="7:7">
      <c r="G2893" s="1776"/>
    </row>
    <row r="2894" spans="7:7">
      <c r="G2894" s="1776"/>
    </row>
    <row r="2895" spans="7:7">
      <c r="G2895" s="1776"/>
    </row>
    <row r="2896" spans="7:7">
      <c r="G2896" s="1776"/>
    </row>
    <row r="2897" spans="7:7">
      <c r="G2897" s="1776"/>
    </row>
    <row r="2898" spans="7:7">
      <c r="G2898" s="1776"/>
    </row>
    <row r="2899" spans="7:7">
      <c r="G2899" s="1776"/>
    </row>
    <row r="2900" spans="7:7">
      <c r="G2900" s="1776"/>
    </row>
    <row r="2901" spans="7:7">
      <c r="G2901" s="1776"/>
    </row>
    <row r="2902" spans="7:7">
      <c r="G2902" s="1776"/>
    </row>
    <row r="2903" spans="7:7">
      <c r="G2903" s="1776"/>
    </row>
    <row r="2904" spans="7:7">
      <c r="G2904" s="1776"/>
    </row>
    <row r="2905" spans="7:7">
      <c r="G2905" s="1776"/>
    </row>
    <row r="2906" spans="7:7">
      <c r="G2906" s="1776"/>
    </row>
    <row r="2907" spans="7:7">
      <c r="G2907" s="1776"/>
    </row>
    <row r="2908" spans="7:7">
      <c r="G2908" s="1776"/>
    </row>
    <row r="2909" spans="7:7">
      <c r="G2909" s="1776"/>
    </row>
    <row r="2910" spans="7:7">
      <c r="G2910" s="1776"/>
    </row>
    <row r="2911" spans="7:7">
      <c r="G2911" s="1776"/>
    </row>
    <row r="2912" spans="7:7">
      <c r="G2912" s="1776"/>
    </row>
    <row r="2913" spans="7:7">
      <c r="G2913" s="1776"/>
    </row>
    <row r="2914" spans="7:7">
      <c r="G2914" s="1776"/>
    </row>
    <row r="2915" spans="7:7">
      <c r="G2915" s="1776"/>
    </row>
    <row r="2916" spans="7:7">
      <c r="G2916" s="1776"/>
    </row>
    <row r="2917" spans="7:7">
      <c r="G2917" s="1776"/>
    </row>
    <row r="2918" spans="7:7">
      <c r="G2918" s="1776"/>
    </row>
    <row r="2919" spans="7:7">
      <c r="G2919" s="1776"/>
    </row>
    <row r="2920" spans="7:7">
      <c r="G2920" s="1776"/>
    </row>
    <row r="2921" spans="7:7">
      <c r="G2921" s="1776"/>
    </row>
    <row r="2922" spans="7:7">
      <c r="G2922" s="1776"/>
    </row>
    <row r="2923" spans="7:7">
      <c r="G2923" s="1776"/>
    </row>
    <row r="2924" spans="7:7">
      <c r="G2924" s="1776"/>
    </row>
    <row r="2925" spans="7:7">
      <c r="G2925" s="1776"/>
    </row>
    <row r="2926" spans="7:7">
      <c r="G2926" s="1776"/>
    </row>
    <row r="2927" spans="7:7">
      <c r="G2927" s="1776"/>
    </row>
    <row r="2928" spans="7:7">
      <c r="G2928" s="1776"/>
    </row>
    <row r="2929" spans="7:7">
      <c r="G2929" s="1776"/>
    </row>
    <row r="2930" spans="7:7">
      <c r="G2930" s="1776"/>
    </row>
    <row r="2931" spans="7:7">
      <c r="G2931" s="1776"/>
    </row>
    <row r="2932" spans="7:7">
      <c r="G2932" s="1776"/>
    </row>
    <row r="2933" spans="7:7">
      <c r="G2933" s="1776"/>
    </row>
    <row r="2934" spans="7:7">
      <c r="G2934" s="1776"/>
    </row>
    <row r="2935" spans="7:7">
      <c r="G2935" s="1776"/>
    </row>
    <row r="2936" spans="7:7">
      <c r="G2936" s="1776"/>
    </row>
    <row r="2937" spans="7:7">
      <c r="G2937" s="1776"/>
    </row>
    <row r="2938" spans="7:7">
      <c r="G2938" s="1776"/>
    </row>
    <row r="2939" spans="7:7">
      <c r="G2939" s="1776"/>
    </row>
    <row r="2940" spans="7:7">
      <c r="G2940" s="1776"/>
    </row>
    <row r="2941" spans="7:7">
      <c r="G2941" s="1776"/>
    </row>
    <row r="2942" spans="7:7">
      <c r="G2942" s="1776"/>
    </row>
    <row r="2943" spans="7:7">
      <c r="G2943" s="1776"/>
    </row>
    <row r="2944" spans="7:7">
      <c r="G2944" s="1776"/>
    </row>
    <row r="2945" spans="7:7">
      <c r="G2945" s="1776"/>
    </row>
    <row r="2946" spans="7:7">
      <c r="G2946" s="1776"/>
    </row>
    <row r="2947" spans="7:7">
      <c r="G2947" s="1776"/>
    </row>
    <row r="2948" spans="7:7">
      <c r="G2948" s="1776"/>
    </row>
    <row r="2949" spans="7:7">
      <c r="G2949" s="1776"/>
    </row>
    <row r="2950" spans="7:7">
      <c r="G2950" s="1776"/>
    </row>
    <row r="2951" spans="7:7">
      <c r="G2951" s="1776"/>
    </row>
    <row r="2952" spans="7:7">
      <c r="G2952" s="1776"/>
    </row>
    <row r="2953" spans="7:7">
      <c r="G2953" s="1776"/>
    </row>
    <row r="2954" spans="7:7">
      <c r="G2954" s="1776"/>
    </row>
    <row r="2955" spans="7:7">
      <c r="G2955" s="1776"/>
    </row>
    <row r="2956" spans="7:7">
      <c r="G2956" s="1776"/>
    </row>
    <row r="2957" spans="7:7">
      <c r="G2957" s="1776"/>
    </row>
    <row r="2958" spans="7:7">
      <c r="G2958" s="1776"/>
    </row>
    <row r="2959" spans="7:7">
      <c r="G2959" s="1776"/>
    </row>
    <row r="2960" spans="7:7">
      <c r="G2960" s="1776"/>
    </row>
    <row r="2961" spans="7:7">
      <c r="G2961" s="1776"/>
    </row>
    <row r="2962" spans="7:7">
      <c r="G2962" s="1776"/>
    </row>
    <row r="2963" spans="7:7">
      <c r="G2963" s="1776"/>
    </row>
    <row r="2964" spans="7:7">
      <c r="G2964" s="1776"/>
    </row>
    <row r="2965" spans="7:7">
      <c r="G2965" s="1776"/>
    </row>
    <row r="2966" spans="7:7">
      <c r="G2966" s="1776"/>
    </row>
    <row r="2967" spans="7:7">
      <c r="G2967" s="1776"/>
    </row>
    <row r="2968" spans="7:7">
      <c r="G2968" s="1776"/>
    </row>
    <row r="2969" spans="7:7">
      <c r="G2969" s="1776"/>
    </row>
    <row r="2970" spans="7:7">
      <c r="G2970" s="1776"/>
    </row>
    <row r="2971" spans="7:7">
      <c r="G2971" s="1776"/>
    </row>
    <row r="2972" spans="7:7">
      <c r="G2972" s="1776"/>
    </row>
    <row r="2973" spans="7:7">
      <c r="G2973" s="1776"/>
    </row>
    <row r="2974" spans="7:7">
      <c r="G2974" s="1776"/>
    </row>
    <row r="2975" spans="7:7">
      <c r="G2975" s="1776"/>
    </row>
    <row r="2976" spans="7:7">
      <c r="G2976" s="1776"/>
    </row>
    <row r="2977" spans="7:7">
      <c r="G2977" s="1776"/>
    </row>
    <row r="2978" spans="7:7">
      <c r="G2978" s="1776"/>
    </row>
    <row r="2979" spans="7:7">
      <c r="G2979" s="1776"/>
    </row>
    <row r="2980" spans="7:7">
      <c r="G2980" s="1776"/>
    </row>
    <row r="2981" spans="7:7">
      <c r="G2981" s="1776"/>
    </row>
    <row r="2982" spans="7:7">
      <c r="G2982" s="1776"/>
    </row>
    <row r="2983" spans="7:7">
      <c r="G2983" s="1776"/>
    </row>
    <row r="2984" spans="7:7">
      <c r="G2984" s="1776"/>
    </row>
    <row r="2985" spans="7:7">
      <c r="G2985" s="1776"/>
    </row>
    <row r="2986" spans="7:7">
      <c r="G2986" s="1776"/>
    </row>
    <row r="2987" spans="7:7">
      <c r="G2987" s="1776"/>
    </row>
    <row r="2988" spans="7:7">
      <c r="G2988" s="1776"/>
    </row>
    <row r="2989" spans="7:7">
      <c r="G2989" s="1776"/>
    </row>
    <row r="2990" spans="7:7">
      <c r="G2990" s="1776"/>
    </row>
    <row r="2991" spans="7:7">
      <c r="G2991" s="1776"/>
    </row>
    <row r="2992" spans="7:7">
      <c r="G2992" s="1776"/>
    </row>
    <row r="2993" spans="7:7">
      <c r="G2993" s="1776"/>
    </row>
    <row r="2994" spans="7:7">
      <c r="G2994" s="1776"/>
    </row>
    <row r="2995" spans="7:7">
      <c r="G2995" s="1776"/>
    </row>
    <row r="2996" spans="7:7">
      <c r="G2996" s="1776"/>
    </row>
    <row r="2997" spans="7:7">
      <c r="G2997" s="1776"/>
    </row>
    <row r="2998" spans="7:7">
      <c r="G2998" s="1776"/>
    </row>
    <row r="2999" spans="7:7">
      <c r="G2999" s="1776"/>
    </row>
    <row r="3000" spans="7:7">
      <c r="G3000" s="1776"/>
    </row>
    <row r="3001" spans="7:7">
      <c r="G3001" s="1776"/>
    </row>
    <row r="3002" spans="7:7">
      <c r="G3002" s="1776"/>
    </row>
    <row r="3003" spans="7:7">
      <c r="G3003" s="1776"/>
    </row>
    <row r="3004" spans="7:7">
      <c r="G3004" s="1776"/>
    </row>
    <row r="3005" spans="7:7">
      <c r="G3005" s="1776"/>
    </row>
    <row r="3006" spans="7:7">
      <c r="G3006" s="1776"/>
    </row>
    <row r="3007" spans="7:7">
      <c r="G3007" s="1776"/>
    </row>
    <row r="3008" spans="7:7">
      <c r="G3008" s="1776"/>
    </row>
    <row r="3009" spans="7:7">
      <c r="G3009" s="1776"/>
    </row>
    <row r="3010" spans="7:7">
      <c r="G3010" s="1776"/>
    </row>
    <row r="3011" spans="7:7">
      <c r="G3011" s="1776"/>
    </row>
    <row r="3012" spans="7:7">
      <c r="G3012" s="1776"/>
    </row>
    <row r="3013" spans="7:7">
      <c r="G3013" s="1776"/>
    </row>
    <row r="3014" spans="7:7">
      <c r="G3014" s="1776"/>
    </row>
    <row r="3015" spans="7:7">
      <c r="G3015" s="1776"/>
    </row>
    <row r="3016" spans="7:7">
      <c r="G3016" s="1776"/>
    </row>
    <row r="3017" spans="7:7">
      <c r="G3017" s="1776"/>
    </row>
    <row r="3018" spans="7:7">
      <c r="G3018" s="1776"/>
    </row>
    <row r="3019" spans="7:7">
      <c r="G3019" s="1776"/>
    </row>
    <row r="3020" spans="7:7">
      <c r="G3020" s="1776"/>
    </row>
    <row r="3021" spans="7:7">
      <c r="G3021" s="1776"/>
    </row>
    <row r="3022" spans="7:7">
      <c r="G3022" s="1776"/>
    </row>
    <row r="3023" spans="7:7">
      <c r="G3023" s="1776"/>
    </row>
    <row r="3024" spans="7:7">
      <c r="G3024" s="1776"/>
    </row>
    <row r="3025" spans="7:7">
      <c r="G3025" s="1776"/>
    </row>
    <row r="3026" spans="7:7">
      <c r="G3026" s="1776"/>
    </row>
    <row r="3027" spans="7:7">
      <c r="G3027" s="1776"/>
    </row>
    <row r="3028" spans="7:7">
      <c r="G3028" s="1776"/>
    </row>
    <row r="3029" spans="7:7">
      <c r="G3029" s="1776"/>
    </row>
    <row r="3030" spans="7:7">
      <c r="G3030" s="1776"/>
    </row>
    <row r="3031" spans="7:7">
      <c r="G3031" s="1776"/>
    </row>
    <row r="3032" spans="7:7">
      <c r="G3032" s="1776"/>
    </row>
    <row r="3033" spans="7:7">
      <c r="G3033" s="1776"/>
    </row>
    <row r="3034" spans="7:7">
      <c r="G3034" s="1776"/>
    </row>
    <row r="3035" spans="7:7">
      <c r="G3035" s="1776"/>
    </row>
    <row r="3036" spans="7:7">
      <c r="G3036" s="1776"/>
    </row>
    <row r="3037" spans="7:7">
      <c r="G3037" s="1776"/>
    </row>
    <row r="3038" spans="7:7">
      <c r="G3038" s="1776"/>
    </row>
    <row r="3039" spans="7:7">
      <c r="G3039" s="1776"/>
    </row>
    <row r="3040" spans="7:7">
      <c r="G3040" s="1776"/>
    </row>
    <row r="3041" spans="7:7">
      <c r="G3041" s="1776"/>
    </row>
    <row r="3042" spans="7:7">
      <c r="G3042" s="1776"/>
    </row>
    <row r="3043" spans="7:7">
      <c r="G3043" s="1776"/>
    </row>
    <row r="3044" spans="7:7">
      <c r="G3044" s="1776"/>
    </row>
    <row r="3045" spans="7:7">
      <c r="G3045" s="1776"/>
    </row>
    <row r="3046" spans="7:7">
      <c r="G3046" s="1776"/>
    </row>
    <row r="3047" spans="7:7">
      <c r="G3047" s="1776"/>
    </row>
    <row r="3048" spans="7:7">
      <c r="G3048" s="1776"/>
    </row>
    <row r="3049" spans="7:7">
      <c r="G3049" s="1776"/>
    </row>
    <row r="3050" spans="7:7">
      <c r="G3050" s="1776"/>
    </row>
    <row r="3051" spans="7:7">
      <c r="G3051" s="1776"/>
    </row>
    <row r="3052" spans="7:7">
      <c r="G3052" s="1776"/>
    </row>
    <row r="3053" spans="7:7">
      <c r="G3053" s="1776"/>
    </row>
    <row r="3054" spans="7:7">
      <c r="G3054" s="1776"/>
    </row>
    <row r="3055" spans="7:7">
      <c r="G3055" s="1776"/>
    </row>
    <row r="3056" spans="7:7">
      <c r="G3056" s="1776"/>
    </row>
    <row r="3057" spans="7:7">
      <c r="G3057" s="1776"/>
    </row>
    <row r="3058" spans="7:7">
      <c r="G3058" s="1776"/>
    </row>
    <row r="3059" spans="7:7">
      <c r="G3059" s="1776"/>
    </row>
    <row r="3060" spans="7:7">
      <c r="G3060" s="1776"/>
    </row>
    <row r="3061" spans="7:7">
      <c r="G3061" s="1776"/>
    </row>
    <row r="3062" spans="7:7">
      <c r="G3062" s="1776"/>
    </row>
    <row r="3063" spans="7:7">
      <c r="G3063" s="1776"/>
    </row>
    <row r="3064" spans="7:7">
      <c r="G3064" s="1776"/>
    </row>
    <row r="3065" spans="7:7">
      <c r="G3065" s="1776"/>
    </row>
    <row r="3066" spans="7:7">
      <c r="G3066" s="1776"/>
    </row>
    <row r="3067" spans="7:7">
      <c r="G3067" s="1776"/>
    </row>
    <row r="3068" spans="7:7">
      <c r="G3068" s="1776"/>
    </row>
    <row r="3069" spans="7:7">
      <c r="G3069" s="1776"/>
    </row>
    <row r="3070" spans="7:7">
      <c r="G3070" s="1776"/>
    </row>
    <row r="3071" spans="7:7">
      <c r="G3071" s="1776"/>
    </row>
    <row r="3072" spans="7:7">
      <c r="G3072" s="1776"/>
    </row>
    <row r="3073" spans="7:7">
      <c r="G3073" s="1776"/>
    </row>
    <row r="3074" spans="7:7">
      <c r="G3074" s="1776"/>
    </row>
    <row r="3075" spans="7:7">
      <c r="G3075" s="1776"/>
    </row>
    <row r="3076" spans="7:7">
      <c r="G3076" s="1776"/>
    </row>
    <row r="3077" spans="7:7">
      <c r="G3077" s="1776"/>
    </row>
    <row r="3078" spans="7:7">
      <c r="G3078" s="1776"/>
    </row>
    <row r="3079" spans="7:7">
      <c r="G3079" s="1776"/>
    </row>
    <row r="3080" spans="7:7">
      <c r="G3080" s="1776"/>
    </row>
    <row r="3081" spans="7:7">
      <c r="G3081" s="1776"/>
    </row>
    <row r="3082" spans="7:7">
      <c r="G3082" s="1776"/>
    </row>
    <row r="3083" spans="7:7">
      <c r="G3083" s="1776"/>
    </row>
    <row r="3084" spans="7:7">
      <c r="G3084" s="1776"/>
    </row>
    <row r="3085" spans="7:7">
      <c r="G3085" s="1776"/>
    </row>
    <row r="3086" spans="7:7">
      <c r="G3086" s="1776"/>
    </row>
    <row r="3087" spans="7:7">
      <c r="G3087" s="1776"/>
    </row>
    <row r="3088" spans="7:7">
      <c r="G3088" s="1776"/>
    </row>
    <row r="3089" spans="7:7">
      <c r="G3089" s="1776"/>
    </row>
    <row r="3090" spans="7:7">
      <c r="G3090" s="1776"/>
    </row>
    <row r="3091" spans="7:7">
      <c r="G3091" s="1776"/>
    </row>
    <row r="3092" spans="7:7">
      <c r="G3092" s="1776"/>
    </row>
    <row r="3093" spans="7:7">
      <c r="G3093" s="1776"/>
    </row>
    <row r="3094" spans="7:7">
      <c r="G3094" s="1776"/>
    </row>
    <row r="3095" spans="7:7">
      <c r="G3095" s="1776"/>
    </row>
    <row r="3096" spans="7:7">
      <c r="G3096" s="1776"/>
    </row>
    <row r="3097" spans="7:7">
      <c r="G3097" s="1776"/>
    </row>
    <row r="3098" spans="7:7">
      <c r="G3098" s="1776"/>
    </row>
    <row r="3099" spans="7:7">
      <c r="G3099" s="1776"/>
    </row>
    <row r="3100" spans="7:7">
      <c r="G3100" s="1776"/>
    </row>
    <row r="3101" spans="7:7">
      <c r="G3101" s="1776"/>
    </row>
    <row r="3102" spans="7:7">
      <c r="G3102" s="1776"/>
    </row>
    <row r="3103" spans="7:7">
      <c r="G3103" s="1776"/>
    </row>
    <row r="3104" spans="7:7">
      <c r="G3104" s="1776"/>
    </row>
    <row r="3105" spans="7:7">
      <c r="G3105" s="1776"/>
    </row>
    <row r="3106" spans="7:7">
      <c r="G3106" s="1776"/>
    </row>
    <row r="3107" spans="7:7">
      <c r="G3107" s="1776"/>
    </row>
    <row r="3108" spans="7:7">
      <c r="G3108" s="1776"/>
    </row>
    <row r="3109" spans="7:7">
      <c r="G3109" s="1776"/>
    </row>
    <row r="3110" spans="7:7">
      <c r="G3110" s="1776"/>
    </row>
    <row r="3111" spans="7:7">
      <c r="G3111" s="1776"/>
    </row>
    <row r="3112" spans="7:7">
      <c r="G3112" s="1776"/>
    </row>
    <row r="3113" spans="7:7">
      <c r="G3113" s="1776"/>
    </row>
    <row r="3114" spans="7:7">
      <c r="G3114" s="1776"/>
    </row>
    <row r="3115" spans="7:7">
      <c r="G3115" s="1776"/>
    </row>
    <row r="3116" spans="7:7">
      <c r="G3116" s="1776"/>
    </row>
    <row r="3117" spans="7:7">
      <c r="G3117" s="1776"/>
    </row>
    <row r="3118" spans="7:7">
      <c r="G3118" s="1776"/>
    </row>
    <row r="3119" spans="7:7">
      <c r="G3119" s="1776"/>
    </row>
    <row r="3120" spans="7:7">
      <c r="G3120" s="1776"/>
    </row>
    <row r="3121" spans="7:7">
      <c r="G3121" s="1776"/>
    </row>
    <row r="3122" spans="7:7">
      <c r="G3122" s="1776"/>
    </row>
    <row r="3123" spans="7:7">
      <c r="G3123" s="1776"/>
    </row>
    <row r="3124" spans="7:7">
      <c r="G3124" s="1776"/>
    </row>
    <row r="3125" spans="7:7">
      <c r="G3125" s="1776"/>
    </row>
    <row r="3126" spans="7:7">
      <c r="G3126" s="1776"/>
    </row>
    <row r="3127" spans="7:7">
      <c r="G3127" s="1776"/>
    </row>
    <row r="3128" spans="7:7">
      <c r="G3128" s="1776"/>
    </row>
    <row r="3129" spans="7:7">
      <c r="G3129" s="1776"/>
    </row>
    <row r="3130" spans="7:7">
      <c r="G3130" s="1776"/>
    </row>
    <row r="3131" spans="7:7">
      <c r="G3131" s="1776"/>
    </row>
    <row r="3132" spans="7:7">
      <c r="G3132" s="1776"/>
    </row>
    <row r="3133" spans="7:7">
      <c r="G3133" s="1776"/>
    </row>
    <row r="3134" spans="7:7">
      <c r="G3134" s="1776"/>
    </row>
    <row r="3135" spans="7:7">
      <c r="G3135" s="1776"/>
    </row>
    <row r="3136" spans="7:7">
      <c r="G3136" s="1776"/>
    </row>
    <row r="3137" spans="7:7">
      <c r="G3137" s="1776"/>
    </row>
    <row r="3138" spans="7:7">
      <c r="G3138" s="1776"/>
    </row>
    <row r="3139" spans="7:7">
      <c r="G3139" s="1776"/>
    </row>
    <row r="3140" spans="7:7">
      <c r="G3140" s="1776"/>
    </row>
    <row r="3141" spans="7:7">
      <c r="G3141" s="1776"/>
    </row>
    <row r="3142" spans="7:7">
      <c r="G3142" s="1776"/>
    </row>
    <row r="3143" spans="7:7">
      <c r="G3143" s="1776"/>
    </row>
    <row r="3144" spans="7:7">
      <c r="G3144" s="1776"/>
    </row>
    <row r="3145" spans="7:7">
      <c r="G3145" s="1776"/>
    </row>
    <row r="3146" spans="7:7">
      <c r="G3146" s="1776"/>
    </row>
    <row r="3147" spans="7:7">
      <c r="G3147" s="1776"/>
    </row>
    <row r="3148" spans="7:7">
      <c r="G3148" s="1776"/>
    </row>
    <row r="3149" spans="7:7">
      <c r="G3149" s="1776"/>
    </row>
    <row r="3150" spans="7:7">
      <c r="G3150" s="1776"/>
    </row>
    <row r="3151" spans="7:7">
      <c r="G3151" s="1776"/>
    </row>
    <row r="3152" spans="7:7">
      <c r="G3152" s="1776"/>
    </row>
    <row r="3153" spans="7:7">
      <c r="G3153" s="1776"/>
    </row>
    <row r="3154" spans="7:7">
      <c r="G3154" s="1776"/>
    </row>
    <row r="3155" spans="7:7">
      <c r="G3155" s="1776"/>
    </row>
    <row r="3156" spans="7:7">
      <c r="G3156" s="1776"/>
    </row>
    <row r="3157" spans="7:7">
      <c r="G3157" s="1776"/>
    </row>
    <row r="3158" spans="7:7">
      <c r="G3158" s="1776"/>
    </row>
    <row r="3159" spans="7:7">
      <c r="G3159" s="1776"/>
    </row>
    <row r="3160" spans="7:7">
      <c r="G3160" s="1776"/>
    </row>
    <row r="3161" spans="7:7">
      <c r="G3161" s="1776"/>
    </row>
    <row r="3162" spans="7:7">
      <c r="G3162" s="1776"/>
    </row>
    <row r="3163" spans="7:7">
      <c r="G3163" s="1776"/>
    </row>
    <row r="3164" spans="7:7">
      <c r="G3164" s="1776"/>
    </row>
    <row r="3165" spans="7:7">
      <c r="G3165" s="1776"/>
    </row>
    <row r="3166" spans="7:7">
      <c r="G3166" s="1776"/>
    </row>
    <row r="3167" spans="7:7">
      <c r="G3167" s="1776"/>
    </row>
    <row r="3168" spans="7:7">
      <c r="G3168" s="1776"/>
    </row>
    <row r="3169" spans="7:7">
      <c r="G3169" s="1776"/>
    </row>
    <row r="3170" spans="7:7">
      <c r="G3170" s="1776"/>
    </row>
    <row r="3171" spans="7:7">
      <c r="G3171" s="1776"/>
    </row>
    <row r="3172" spans="7:7">
      <c r="G3172" s="1776"/>
    </row>
    <row r="3173" spans="7:7">
      <c r="G3173" s="1776"/>
    </row>
    <row r="3174" spans="7:7">
      <c r="G3174" s="1776"/>
    </row>
    <row r="3175" spans="7:7">
      <c r="G3175" s="1776"/>
    </row>
    <row r="3176" spans="7:7">
      <c r="G3176" s="1776"/>
    </row>
    <row r="3177" spans="7:7">
      <c r="G3177" s="1776"/>
    </row>
    <row r="3178" spans="7:7">
      <c r="G3178" s="1776"/>
    </row>
    <row r="3179" spans="7:7">
      <c r="G3179" s="1776"/>
    </row>
    <row r="3180" spans="7:7">
      <c r="G3180" s="1776"/>
    </row>
    <row r="3181" spans="7:7">
      <c r="G3181" s="1776"/>
    </row>
    <row r="3182" spans="7:7">
      <c r="G3182" s="1776"/>
    </row>
    <row r="3183" spans="7:7">
      <c r="G3183" s="1776"/>
    </row>
    <row r="3184" spans="7:7">
      <c r="G3184" s="1776"/>
    </row>
    <row r="3185" spans="7:7">
      <c r="G3185" s="1776"/>
    </row>
    <row r="3186" spans="7:7">
      <c r="G3186" s="1776"/>
    </row>
    <row r="3187" spans="7:7">
      <c r="G3187" s="1776"/>
    </row>
    <row r="3188" spans="7:7">
      <c r="G3188" s="1776"/>
    </row>
    <row r="3189" spans="7:7">
      <c r="G3189" s="1776"/>
    </row>
    <row r="3190" spans="7:7">
      <c r="G3190" s="1776"/>
    </row>
    <row r="3191" spans="7:7">
      <c r="G3191" s="1776"/>
    </row>
    <row r="3192" spans="7:7">
      <c r="G3192" s="1776"/>
    </row>
    <row r="3193" spans="7:7">
      <c r="G3193" s="1776"/>
    </row>
    <row r="3194" spans="7:7">
      <c r="G3194" s="1776"/>
    </row>
    <row r="3195" spans="7:7">
      <c r="G3195" s="1776"/>
    </row>
    <row r="3196" spans="7:7">
      <c r="G3196" s="1776"/>
    </row>
    <row r="3197" spans="7:7">
      <c r="G3197" s="1776"/>
    </row>
    <row r="3198" spans="7:7">
      <c r="G3198" s="1776"/>
    </row>
    <row r="3199" spans="7:7">
      <c r="G3199" s="1776"/>
    </row>
    <row r="3200" spans="7:7">
      <c r="G3200" s="1776"/>
    </row>
    <row r="3201" spans="7:7">
      <c r="G3201" s="1776"/>
    </row>
    <row r="3202" spans="7:7">
      <c r="G3202" s="1776"/>
    </row>
    <row r="3203" spans="7:7">
      <c r="G3203" s="1776"/>
    </row>
    <row r="3204" spans="7:7">
      <c r="G3204" s="1776"/>
    </row>
    <row r="3205" spans="7:7">
      <c r="G3205" s="1776"/>
    </row>
    <row r="3206" spans="7:7">
      <c r="G3206" s="1776"/>
    </row>
    <row r="3207" spans="7:7">
      <c r="G3207" s="1776"/>
    </row>
    <row r="3208" spans="7:7">
      <c r="G3208" s="1776"/>
    </row>
    <row r="3209" spans="7:7">
      <c r="G3209" s="1776"/>
    </row>
    <row r="3210" spans="7:7">
      <c r="G3210" s="1776"/>
    </row>
    <row r="3211" spans="7:7">
      <c r="G3211" s="1776"/>
    </row>
    <row r="3212" spans="7:7">
      <c r="G3212" s="1776"/>
    </row>
    <row r="3213" spans="7:7">
      <c r="G3213" s="1776"/>
    </row>
    <row r="3214" spans="7:7">
      <c r="G3214" s="1776"/>
    </row>
    <row r="3215" spans="7:7">
      <c r="G3215" s="1776"/>
    </row>
    <row r="3216" spans="7:7">
      <c r="G3216" s="1776"/>
    </row>
    <row r="3217" spans="7:7">
      <c r="G3217" s="1776"/>
    </row>
    <row r="3218" spans="7:7">
      <c r="G3218" s="1776"/>
    </row>
    <row r="3219" spans="7:7">
      <c r="G3219" s="1776"/>
    </row>
    <row r="3220" spans="7:7">
      <c r="G3220" s="1776"/>
    </row>
    <row r="3221" spans="7:7">
      <c r="G3221" s="1776"/>
    </row>
    <row r="3222" spans="7:7">
      <c r="G3222" s="1776"/>
    </row>
    <row r="3223" spans="7:7">
      <c r="G3223" s="1776"/>
    </row>
    <row r="3224" spans="7:7">
      <c r="G3224" s="1776"/>
    </row>
    <row r="3225" spans="7:7">
      <c r="G3225" s="1776"/>
    </row>
    <row r="3226" spans="7:7">
      <c r="G3226" s="1776"/>
    </row>
    <row r="3227" spans="7:7">
      <c r="G3227" s="1776"/>
    </row>
    <row r="3228" spans="7:7">
      <c r="G3228" s="1776"/>
    </row>
    <row r="3229" spans="7:7">
      <c r="G3229" s="1776"/>
    </row>
    <row r="3230" spans="7:7">
      <c r="G3230" s="1776"/>
    </row>
    <row r="3231" spans="7:7">
      <c r="G3231" s="1776"/>
    </row>
    <row r="3232" spans="7:7">
      <c r="G3232" s="1776"/>
    </row>
    <row r="3233" spans="7:7">
      <c r="G3233" s="1776"/>
    </row>
    <row r="3234" spans="7:7">
      <c r="G3234" s="1776"/>
    </row>
    <row r="3235" spans="7:7">
      <c r="G3235" s="1776"/>
    </row>
    <row r="3236" spans="7:7">
      <c r="G3236" s="1776"/>
    </row>
    <row r="3237" spans="7:7">
      <c r="G3237" s="1776"/>
    </row>
    <row r="3238" spans="7:7">
      <c r="G3238" s="1776"/>
    </row>
    <row r="3239" spans="7:7">
      <c r="G3239" s="1776"/>
    </row>
    <row r="3240" spans="7:7">
      <c r="G3240" s="1776"/>
    </row>
    <row r="3241" spans="7:7">
      <c r="G3241" s="1776"/>
    </row>
    <row r="3242" spans="7:7">
      <c r="G3242" s="1776"/>
    </row>
    <row r="3243" spans="7:7">
      <c r="G3243" s="1776"/>
    </row>
    <row r="3244" spans="7:7">
      <c r="G3244" s="1776"/>
    </row>
    <row r="3245" spans="7:7">
      <c r="G3245" s="1776"/>
    </row>
    <row r="3246" spans="7:7">
      <c r="G3246" s="1776"/>
    </row>
    <row r="3247" spans="7:7">
      <c r="G3247" s="1776"/>
    </row>
    <row r="3248" spans="7:7">
      <c r="G3248" s="1776"/>
    </row>
    <row r="3249" spans="7:7">
      <c r="G3249" s="1776"/>
    </row>
    <row r="3250" spans="7:7">
      <c r="G3250" s="1776"/>
    </row>
    <row r="3251" spans="7:7">
      <c r="G3251" s="1776"/>
    </row>
    <row r="3252" spans="7:7">
      <c r="G3252" s="1776"/>
    </row>
    <row r="3253" spans="7:7">
      <c r="G3253" s="1776"/>
    </row>
    <row r="3254" spans="7:7">
      <c r="G3254" s="1776"/>
    </row>
    <row r="3255" spans="7:7">
      <c r="G3255" s="1776"/>
    </row>
    <row r="3256" spans="7:7">
      <c r="G3256" s="1776"/>
    </row>
    <row r="3257" spans="7:7">
      <c r="G3257" s="1776"/>
    </row>
    <row r="3258" spans="7:7">
      <c r="G3258" s="1776"/>
    </row>
    <row r="3259" spans="7:7">
      <c r="G3259" s="1776"/>
    </row>
    <row r="3260" spans="7:7">
      <c r="G3260" s="1776"/>
    </row>
    <row r="3261" spans="7:7">
      <c r="G3261" s="1776"/>
    </row>
    <row r="3262" spans="7:7">
      <c r="G3262" s="1776"/>
    </row>
    <row r="3263" spans="7:7">
      <c r="G3263" s="1776"/>
    </row>
    <row r="3264" spans="7:7">
      <c r="G3264" s="1776"/>
    </row>
    <row r="3265" spans="7:7">
      <c r="G3265" s="1776"/>
    </row>
    <row r="3266" spans="7:7">
      <c r="G3266" s="1776"/>
    </row>
    <row r="3267" spans="7:7">
      <c r="G3267" s="1776"/>
    </row>
    <row r="3268" spans="7:7">
      <c r="G3268" s="1776"/>
    </row>
    <row r="3269" spans="7:7">
      <c r="G3269" s="1776"/>
    </row>
    <row r="3270" spans="7:7">
      <c r="G3270" s="1776"/>
    </row>
    <row r="3271" spans="7:7">
      <c r="G3271" s="1776"/>
    </row>
    <row r="3272" spans="7:7">
      <c r="G3272" s="1776"/>
    </row>
    <row r="3273" spans="7:7">
      <c r="G3273" s="1776"/>
    </row>
    <row r="3274" spans="7:7">
      <c r="G3274" s="1776"/>
    </row>
    <row r="3275" spans="7:7">
      <c r="G3275" s="1776"/>
    </row>
    <row r="3276" spans="7:7">
      <c r="G3276" s="1776"/>
    </row>
    <row r="3277" spans="7:7">
      <c r="G3277" s="1776"/>
    </row>
    <row r="3278" spans="7:7">
      <c r="G3278" s="1776"/>
    </row>
    <row r="3279" spans="7:7">
      <c r="G3279" s="1776"/>
    </row>
    <row r="3280" spans="7:7">
      <c r="G3280" s="1776"/>
    </row>
    <row r="3281" spans="7:7">
      <c r="G3281" s="1776"/>
    </row>
    <row r="3282" spans="7:7">
      <c r="G3282" s="1776"/>
    </row>
    <row r="3283" spans="7:7">
      <c r="G3283" s="1776"/>
    </row>
    <row r="3284" spans="7:7">
      <c r="G3284" s="1776"/>
    </row>
    <row r="3285" spans="7:7">
      <c r="G3285" s="1776"/>
    </row>
    <row r="3286" spans="7:7">
      <c r="G3286" s="1776"/>
    </row>
    <row r="3287" spans="7:7">
      <c r="G3287" s="1776"/>
    </row>
    <row r="3288" spans="7:7">
      <c r="G3288" s="1776"/>
    </row>
    <row r="3289" spans="7:7">
      <c r="G3289" s="1776"/>
    </row>
    <row r="3290" spans="7:7">
      <c r="G3290" s="1776"/>
    </row>
    <row r="3291" spans="7:7">
      <c r="G3291" s="1776"/>
    </row>
    <row r="3292" spans="7:7">
      <c r="G3292" s="1776"/>
    </row>
    <row r="3293" spans="7:7">
      <c r="G3293" s="1776"/>
    </row>
    <row r="3294" spans="7:7">
      <c r="G3294" s="1776"/>
    </row>
    <row r="3295" spans="7:7">
      <c r="G3295" s="1776"/>
    </row>
    <row r="3296" spans="7:7">
      <c r="G3296" s="1776"/>
    </row>
    <row r="3297" spans="7:7">
      <c r="G3297" s="1776"/>
    </row>
    <row r="3298" spans="7:7">
      <c r="G3298" s="1776"/>
    </row>
    <row r="3299" spans="7:7">
      <c r="G3299" s="1776"/>
    </row>
    <row r="3300" spans="7:7">
      <c r="G3300" s="1776"/>
    </row>
    <row r="3301" spans="7:7">
      <c r="G3301" s="1776"/>
    </row>
    <row r="3302" spans="7:7">
      <c r="G3302" s="1776"/>
    </row>
    <row r="3303" spans="7:7">
      <c r="G3303" s="1776"/>
    </row>
    <row r="3304" spans="7:7">
      <c r="G3304" s="1776"/>
    </row>
    <row r="3305" spans="7:7">
      <c r="G3305" s="1776"/>
    </row>
    <row r="3306" spans="7:7">
      <c r="G3306" s="1776"/>
    </row>
    <row r="3307" spans="7:7">
      <c r="G3307" s="1776"/>
    </row>
    <row r="3308" spans="7:7">
      <c r="G3308" s="1776"/>
    </row>
    <row r="3309" spans="7:7">
      <c r="G3309" s="1776"/>
    </row>
    <row r="3310" spans="7:7">
      <c r="G3310" s="1776"/>
    </row>
    <row r="3311" spans="7:7">
      <c r="G3311" s="1776"/>
    </row>
    <row r="3312" spans="7:7">
      <c r="G3312" s="1776"/>
    </row>
    <row r="3313" spans="7:7">
      <c r="G3313" s="1776"/>
    </row>
    <row r="3314" spans="7:7">
      <c r="G3314" s="1776"/>
    </row>
    <row r="3315" spans="7:7">
      <c r="G3315" s="1776"/>
    </row>
    <row r="3316" spans="7:7">
      <c r="G3316" s="1776"/>
    </row>
    <row r="3317" spans="7:7">
      <c r="G3317" s="1776"/>
    </row>
    <row r="3318" spans="7:7">
      <c r="G3318" s="1776"/>
    </row>
    <row r="3319" spans="7:7">
      <c r="G3319" s="1776"/>
    </row>
    <row r="3320" spans="7:7">
      <c r="G3320" s="1776"/>
    </row>
    <row r="3321" spans="7:7">
      <c r="G3321" s="1776"/>
    </row>
    <row r="3322" spans="7:7">
      <c r="G3322" s="1776"/>
    </row>
    <row r="3323" spans="7:7">
      <c r="G3323" s="1776"/>
    </row>
    <row r="3324" spans="7:7">
      <c r="G3324" s="1776"/>
    </row>
    <row r="3325" spans="7:7">
      <c r="G3325" s="1776"/>
    </row>
    <row r="3326" spans="7:7">
      <c r="G3326" s="1776"/>
    </row>
    <row r="3327" spans="7:7">
      <c r="G3327" s="1776"/>
    </row>
    <row r="3328" spans="7:7">
      <c r="G3328" s="1776"/>
    </row>
    <row r="3329" spans="7:7">
      <c r="G3329" s="1776"/>
    </row>
    <row r="3330" spans="7:7">
      <c r="G3330" s="1776"/>
    </row>
    <row r="3331" spans="7:7">
      <c r="G3331" s="1776"/>
    </row>
    <row r="3332" spans="7:7">
      <c r="G3332" s="1776"/>
    </row>
    <row r="3333" spans="7:7">
      <c r="G3333" s="1776"/>
    </row>
    <row r="3334" spans="7:7">
      <c r="G3334" s="1776"/>
    </row>
    <row r="3335" spans="7:7">
      <c r="G3335" s="1776"/>
    </row>
    <row r="3336" spans="7:7">
      <c r="G3336" s="1776"/>
    </row>
    <row r="3337" spans="7:7">
      <c r="G3337" s="1776"/>
    </row>
    <row r="3338" spans="7:7">
      <c r="G3338" s="1776"/>
    </row>
    <row r="3339" spans="7:7">
      <c r="G3339" s="1776"/>
    </row>
    <row r="3340" spans="7:7">
      <c r="G3340" s="1776"/>
    </row>
    <row r="3341" spans="7:7">
      <c r="G3341" s="1776"/>
    </row>
    <row r="3342" spans="7:7">
      <c r="G3342" s="1776"/>
    </row>
    <row r="3343" spans="7:7">
      <c r="G3343" s="1776"/>
    </row>
    <row r="3344" spans="7:7">
      <c r="G3344" s="1776"/>
    </row>
    <row r="3345" spans="7:7">
      <c r="G3345" s="1776"/>
    </row>
    <row r="3346" spans="7:7">
      <c r="G3346" s="1776"/>
    </row>
    <row r="3347" spans="7:7">
      <c r="G3347" s="1776"/>
    </row>
    <row r="3348" spans="7:7">
      <c r="G3348" s="1776"/>
    </row>
    <row r="3349" spans="7:7">
      <c r="G3349" s="1776"/>
    </row>
    <row r="3350" spans="7:7">
      <c r="G3350" s="1776"/>
    </row>
    <row r="3351" spans="7:7">
      <c r="G3351" s="1776"/>
    </row>
    <row r="3352" spans="7:7">
      <c r="G3352" s="1776"/>
    </row>
    <row r="3353" spans="7:7">
      <c r="G3353" s="1776"/>
    </row>
    <row r="3354" spans="7:7">
      <c r="G3354" s="1776"/>
    </row>
    <row r="3355" spans="7:7">
      <c r="G3355" s="1776"/>
    </row>
    <row r="3356" spans="7:7">
      <c r="G3356" s="1776"/>
    </row>
    <row r="3357" spans="7:7">
      <c r="G3357" s="1776"/>
    </row>
    <row r="3358" spans="7:7">
      <c r="G3358" s="1776"/>
    </row>
    <row r="3359" spans="7:7">
      <c r="G3359" s="1776"/>
    </row>
    <row r="3360" spans="7:7">
      <c r="G3360" s="1776"/>
    </row>
    <row r="3361" spans="7:7">
      <c r="G3361" s="1776"/>
    </row>
    <row r="3362" spans="7:7">
      <c r="G3362" s="1776"/>
    </row>
    <row r="3363" spans="7:7">
      <c r="G3363" s="1776"/>
    </row>
    <row r="3364" spans="7:7">
      <c r="G3364" s="1776"/>
    </row>
    <row r="3365" spans="7:7">
      <c r="G3365" s="1776"/>
    </row>
    <row r="3366" spans="7:7">
      <c r="G3366" s="1776"/>
    </row>
    <row r="3367" spans="7:7">
      <c r="G3367" s="1776"/>
    </row>
    <row r="3368" spans="7:7">
      <c r="G3368" s="1776"/>
    </row>
    <row r="3369" spans="7:7">
      <c r="G3369" s="1776"/>
    </row>
    <row r="3370" spans="7:7">
      <c r="G3370" s="1776"/>
    </row>
    <row r="3371" spans="7:7">
      <c r="G3371" s="1776"/>
    </row>
    <row r="3372" spans="7:7">
      <c r="G3372" s="1776"/>
    </row>
    <row r="3373" spans="7:7">
      <c r="G3373" s="1776"/>
    </row>
    <row r="3374" spans="7:7">
      <c r="G3374" s="1776"/>
    </row>
    <row r="3375" spans="7:7">
      <c r="G3375" s="1776"/>
    </row>
    <row r="3376" spans="7:7">
      <c r="G3376" s="1776"/>
    </row>
    <row r="3377" spans="7:7">
      <c r="G3377" s="1776"/>
    </row>
    <row r="3378" spans="7:7">
      <c r="G3378" s="1776"/>
    </row>
    <row r="3379" spans="7:7">
      <c r="G3379" s="1776"/>
    </row>
    <row r="3380" spans="7:7">
      <c r="G3380" s="1776"/>
    </row>
    <row r="3381" spans="7:7">
      <c r="G3381" s="1776"/>
    </row>
    <row r="3382" spans="7:7">
      <c r="G3382" s="1776"/>
    </row>
    <row r="3383" spans="7:7">
      <c r="G3383" s="1776"/>
    </row>
    <row r="3384" spans="7:7">
      <c r="G3384" s="1776"/>
    </row>
    <row r="3385" spans="7:7">
      <c r="G3385" s="1776"/>
    </row>
    <row r="3386" spans="7:7">
      <c r="G3386" s="1776"/>
    </row>
    <row r="3387" spans="7:7">
      <c r="G3387" s="1776"/>
    </row>
    <row r="3388" spans="7:7">
      <c r="G3388" s="1776"/>
    </row>
    <row r="3389" spans="7:7">
      <c r="G3389" s="1776"/>
    </row>
    <row r="3390" spans="7:7">
      <c r="G3390" s="1776"/>
    </row>
    <row r="3391" spans="7:7">
      <c r="G3391" s="1776"/>
    </row>
    <row r="3392" spans="7:7">
      <c r="G3392" s="1776"/>
    </row>
    <row r="3393" spans="7:7">
      <c r="G3393" s="1776"/>
    </row>
    <row r="3394" spans="7:7">
      <c r="G3394" s="1776"/>
    </row>
    <row r="3395" spans="7:7">
      <c r="G3395" s="1776"/>
    </row>
    <row r="3396" spans="7:7">
      <c r="G3396" s="1776"/>
    </row>
    <row r="3397" spans="7:7">
      <c r="G3397" s="1776"/>
    </row>
    <row r="3398" spans="7:7">
      <c r="G3398" s="1776"/>
    </row>
    <row r="3399" spans="7:7">
      <c r="G3399" s="1776"/>
    </row>
    <row r="3400" spans="7:7">
      <c r="G3400" s="1776"/>
    </row>
    <row r="3401" spans="7:7">
      <c r="G3401" s="1776"/>
    </row>
    <row r="3402" spans="7:7">
      <c r="G3402" s="1776"/>
    </row>
    <row r="3403" spans="7:7">
      <c r="G3403" s="1776"/>
    </row>
    <row r="3404" spans="7:7">
      <c r="G3404" s="1776"/>
    </row>
    <row r="3405" spans="7:7">
      <c r="G3405" s="1776"/>
    </row>
    <row r="3406" spans="7:7">
      <c r="G3406" s="1776"/>
    </row>
    <row r="3407" spans="7:7">
      <c r="G3407" s="1776"/>
    </row>
    <row r="3408" spans="7:7">
      <c r="G3408" s="1776"/>
    </row>
    <row r="3409" spans="7:7">
      <c r="G3409" s="1776"/>
    </row>
    <row r="3410" spans="7:7">
      <c r="G3410" s="1776"/>
    </row>
    <row r="3411" spans="7:7">
      <c r="G3411" s="1776"/>
    </row>
    <row r="3412" spans="7:7">
      <c r="G3412" s="1776"/>
    </row>
    <row r="3413" spans="7:7">
      <c r="G3413" s="1776"/>
    </row>
    <row r="3414" spans="7:7">
      <c r="G3414" s="1776"/>
    </row>
    <row r="3415" spans="7:7">
      <c r="G3415" s="1776"/>
    </row>
    <row r="3416" spans="7:7">
      <c r="G3416" s="1776"/>
    </row>
    <row r="3417" spans="7:7">
      <c r="G3417" s="1776"/>
    </row>
    <row r="3418" spans="7:7">
      <c r="G3418" s="1776"/>
    </row>
    <row r="3419" spans="7:7">
      <c r="G3419" s="1776"/>
    </row>
    <row r="3420" spans="7:7">
      <c r="G3420" s="1776"/>
    </row>
    <row r="3421" spans="7:7">
      <c r="G3421" s="1776"/>
    </row>
    <row r="3422" spans="7:7">
      <c r="G3422" s="1776"/>
    </row>
    <row r="3423" spans="7:7">
      <c r="G3423" s="1776"/>
    </row>
    <row r="3424" spans="7:7">
      <c r="G3424" s="1776"/>
    </row>
    <row r="3425" spans="7:7">
      <c r="G3425" s="1776"/>
    </row>
    <row r="3426" spans="7:7">
      <c r="G3426" s="1776"/>
    </row>
    <row r="3427" spans="7:7">
      <c r="G3427" s="1776"/>
    </row>
    <row r="3428" spans="7:7">
      <c r="G3428" s="1776"/>
    </row>
    <row r="3429" spans="7:7">
      <c r="G3429" s="1776"/>
    </row>
    <row r="3430" spans="7:7">
      <c r="G3430" s="1776"/>
    </row>
    <row r="3431" spans="7:7">
      <c r="G3431" s="1776"/>
    </row>
    <row r="3432" spans="7:7">
      <c r="G3432" s="1776"/>
    </row>
    <row r="3433" spans="7:7">
      <c r="G3433" s="1776"/>
    </row>
    <row r="3434" spans="7:7">
      <c r="G3434" s="1776"/>
    </row>
    <row r="3435" spans="7:7">
      <c r="G3435" s="1776"/>
    </row>
    <row r="3436" spans="7:7">
      <c r="G3436" s="1776"/>
    </row>
    <row r="3437" spans="7:7">
      <c r="G3437" s="1776"/>
    </row>
    <row r="3438" spans="7:7">
      <c r="G3438" s="1776"/>
    </row>
    <row r="3439" spans="7:7">
      <c r="G3439" s="1776"/>
    </row>
    <row r="3440" spans="7:7">
      <c r="G3440" s="1776"/>
    </row>
    <row r="3441" spans="7:7">
      <c r="G3441" s="1776"/>
    </row>
    <row r="3442" spans="7:7">
      <c r="G3442" s="1776"/>
    </row>
    <row r="3443" spans="7:7">
      <c r="G3443" s="1776"/>
    </row>
    <row r="3444" spans="7:7">
      <c r="G3444" s="1776"/>
    </row>
    <row r="3445" spans="7:7">
      <c r="G3445" s="1776"/>
    </row>
    <row r="3446" spans="7:7">
      <c r="G3446" s="1776"/>
    </row>
    <row r="3447" spans="7:7">
      <c r="G3447" s="1776"/>
    </row>
    <row r="3448" spans="7:7">
      <c r="G3448" s="1776"/>
    </row>
    <row r="3449" spans="7:7">
      <c r="G3449" s="1776"/>
    </row>
    <row r="3450" spans="7:7">
      <c r="G3450" s="1776"/>
    </row>
    <row r="3451" spans="7:7">
      <c r="G3451" s="1776"/>
    </row>
    <row r="3452" spans="7:7">
      <c r="G3452" s="1776"/>
    </row>
    <row r="3453" spans="7:7">
      <c r="G3453" s="1776"/>
    </row>
    <row r="3454" spans="7:7">
      <c r="G3454" s="1776"/>
    </row>
    <row r="3455" spans="7:7">
      <c r="G3455" s="1776"/>
    </row>
    <row r="3456" spans="7:7">
      <c r="G3456" s="1776"/>
    </row>
    <row r="3457" spans="7:7">
      <c r="G3457" s="1776"/>
    </row>
    <row r="3458" spans="7:7">
      <c r="G3458" s="1776"/>
    </row>
    <row r="3459" spans="7:7">
      <c r="G3459" s="1776"/>
    </row>
    <row r="3460" spans="7:7">
      <c r="G3460" s="1776"/>
    </row>
    <row r="3461" spans="7:7">
      <c r="G3461" s="1776"/>
    </row>
    <row r="3462" spans="7:7">
      <c r="G3462" s="1776"/>
    </row>
    <row r="3463" spans="7:7">
      <c r="G3463" s="1776"/>
    </row>
    <row r="3464" spans="7:7">
      <c r="G3464" s="1776"/>
    </row>
    <row r="3465" spans="7:7">
      <c r="G3465" s="1776"/>
    </row>
    <row r="3466" spans="7:7">
      <c r="G3466" s="1776"/>
    </row>
    <row r="3467" spans="7:7">
      <c r="G3467" s="1776"/>
    </row>
    <row r="3468" spans="7:7">
      <c r="G3468" s="1776"/>
    </row>
    <row r="3469" spans="7:7">
      <c r="G3469" s="1776"/>
    </row>
    <row r="3470" spans="7:7">
      <c r="G3470" s="1776"/>
    </row>
    <row r="3471" spans="7:7">
      <c r="G3471" s="1776"/>
    </row>
    <row r="3472" spans="7:7">
      <c r="G3472" s="1776"/>
    </row>
    <row r="3473" spans="7:7">
      <c r="G3473" s="1776"/>
    </row>
    <row r="3474" spans="7:7">
      <c r="G3474" s="1776"/>
    </row>
    <row r="3475" spans="7:7">
      <c r="G3475" s="1776"/>
    </row>
    <row r="3476" spans="7:7">
      <c r="G3476" s="1776"/>
    </row>
    <row r="3477" spans="7:7">
      <c r="G3477" s="1776"/>
    </row>
    <row r="3478" spans="7:7">
      <c r="G3478" s="1776"/>
    </row>
    <row r="3479" spans="7:7">
      <c r="G3479" s="1776"/>
    </row>
    <row r="3480" spans="7:7">
      <c r="G3480" s="1776"/>
    </row>
    <row r="3481" spans="7:7">
      <c r="G3481" s="1776"/>
    </row>
    <row r="3482" spans="7:7">
      <c r="G3482" s="1776"/>
    </row>
    <row r="3483" spans="7:7">
      <c r="G3483" s="1776"/>
    </row>
    <row r="3484" spans="7:7">
      <c r="G3484" s="1776"/>
    </row>
    <row r="3485" spans="7:7">
      <c r="G3485" s="1776"/>
    </row>
    <row r="3486" spans="7:7">
      <c r="G3486" s="1776"/>
    </row>
    <row r="3487" spans="7:7">
      <c r="G3487" s="1776"/>
    </row>
    <row r="3488" spans="7:7">
      <c r="G3488" s="1776"/>
    </row>
    <row r="3489" spans="7:7">
      <c r="G3489" s="1776"/>
    </row>
    <row r="3490" spans="7:7">
      <c r="G3490" s="1776"/>
    </row>
    <row r="3491" spans="7:7">
      <c r="G3491" s="1776"/>
    </row>
    <row r="3492" spans="7:7">
      <c r="G3492" s="1776"/>
    </row>
    <row r="3493" spans="7:7">
      <c r="G3493" s="1776"/>
    </row>
    <row r="3494" spans="7:7">
      <c r="G3494" s="1776"/>
    </row>
    <row r="3495" spans="7:7">
      <c r="G3495" s="1776"/>
    </row>
    <row r="3496" spans="7:7">
      <c r="G3496" s="1776"/>
    </row>
    <row r="3497" spans="7:7">
      <c r="G3497" s="1776"/>
    </row>
    <row r="3498" spans="7:7">
      <c r="G3498" s="1776"/>
    </row>
    <row r="3499" spans="7:7">
      <c r="G3499" s="1776"/>
    </row>
    <row r="3500" spans="7:7">
      <c r="G3500" s="1776"/>
    </row>
    <row r="3501" spans="7:7">
      <c r="G3501" s="1776"/>
    </row>
    <row r="3502" spans="7:7">
      <c r="G3502" s="1776"/>
    </row>
    <row r="3503" spans="7:7">
      <c r="G3503" s="1776"/>
    </row>
    <row r="3504" spans="7:7">
      <c r="G3504" s="1776"/>
    </row>
    <row r="3505" spans="7:7">
      <c r="G3505" s="1776"/>
    </row>
    <row r="3506" spans="7:7">
      <c r="G3506" s="1776"/>
    </row>
    <row r="3507" spans="7:7">
      <c r="G3507" s="1776"/>
    </row>
    <row r="3508" spans="7:7">
      <c r="G3508" s="1776"/>
    </row>
    <row r="3509" spans="7:7">
      <c r="G3509" s="1776"/>
    </row>
    <row r="3510" spans="7:7">
      <c r="G3510" s="1776"/>
    </row>
    <row r="3511" spans="7:7">
      <c r="G3511" s="1776"/>
    </row>
    <row r="3512" spans="7:7">
      <c r="G3512" s="1776"/>
    </row>
    <row r="3513" spans="7:7">
      <c r="G3513" s="1776"/>
    </row>
    <row r="3514" spans="7:7">
      <c r="G3514" s="1776"/>
    </row>
    <row r="3515" spans="7:7">
      <c r="G3515" s="1776"/>
    </row>
    <row r="3516" spans="7:7">
      <c r="G3516" s="1776"/>
    </row>
    <row r="3517" spans="7:7">
      <c r="G3517" s="1776"/>
    </row>
    <row r="3518" spans="7:7">
      <c r="G3518" s="1776"/>
    </row>
    <row r="3519" spans="7:7">
      <c r="G3519" s="1776"/>
    </row>
    <row r="3520" spans="7:7">
      <c r="G3520" s="1776"/>
    </row>
    <row r="3521" spans="7:7">
      <c r="G3521" s="1776"/>
    </row>
    <row r="3522" spans="7:7">
      <c r="G3522" s="1776"/>
    </row>
    <row r="3523" spans="7:7">
      <c r="G3523" s="1776"/>
    </row>
    <row r="3524" spans="7:7">
      <c r="G3524" s="1776"/>
    </row>
    <row r="3525" spans="7:7">
      <c r="G3525" s="1776"/>
    </row>
    <row r="3526" spans="7:7">
      <c r="G3526" s="1776"/>
    </row>
    <row r="3527" spans="7:7">
      <c r="G3527" s="1776"/>
    </row>
    <row r="3528" spans="7:7">
      <c r="G3528" s="1776"/>
    </row>
    <row r="3529" spans="7:7">
      <c r="G3529" s="1776"/>
    </row>
    <row r="3530" spans="7:7">
      <c r="G3530" s="1776"/>
    </row>
    <row r="3531" spans="7:7">
      <c r="G3531" s="1776"/>
    </row>
    <row r="3532" spans="7:7">
      <c r="G3532" s="1776"/>
    </row>
    <row r="3533" spans="7:7">
      <c r="G3533" s="1776"/>
    </row>
    <row r="3534" spans="7:7">
      <c r="G3534" s="1776"/>
    </row>
    <row r="3535" spans="7:7">
      <c r="G3535" s="1776"/>
    </row>
    <row r="3536" spans="7:7">
      <c r="G3536" s="1776"/>
    </row>
    <row r="3537" spans="7:7">
      <c r="G3537" s="1776"/>
    </row>
    <row r="3538" spans="7:7">
      <c r="G3538" s="1776"/>
    </row>
    <row r="3539" spans="7:7">
      <c r="G3539" s="1776"/>
    </row>
    <row r="3540" spans="7:7">
      <c r="G3540" s="1776"/>
    </row>
    <row r="3541" spans="7:7">
      <c r="G3541" s="1776"/>
    </row>
    <row r="3542" spans="7:7">
      <c r="G3542" s="1776"/>
    </row>
    <row r="3543" spans="7:7">
      <c r="G3543" s="1776"/>
    </row>
    <row r="3544" spans="7:7">
      <c r="G3544" s="1776"/>
    </row>
    <row r="3545" spans="7:7">
      <c r="G3545" s="1776"/>
    </row>
    <row r="3546" spans="7:7">
      <c r="G3546" s="1776"/>
    </row>
    <row r="3547" spans="7:7">
      <c r="G3547" s="1776"/>
    </row>
    <row r="3548" spans="7:7">
      <c r="G3548" s="1776"/>
    </row>
    <row r="3549" spans="7:7">
      <c r="G3549" s="1776"/>
    </row>
    <row r="3550" spans="7:7">
      <c r="G3550" s="1776"/>
    </row>
    <row r="3551" spans="7:7">
      <c r="G3551" s="1776"/>
    </row>
    <row r="3552" spans="7:7">
      <c r="G3552" s="1776"/>
    </row>
    <row r="3553" spans="7:7">
      <c r="G3553" s="1776"/>
    </row>
    <row r="3554" spans="7:7">
      <c r="G3554" s="1776"/>
    </row>
    <row r="3555" spans="7:7">
      <c r="G3555" s="1776"/>
    </row>
    <row r="3556" spans="7:7">
      <c r="G3556" s="1776"/>
    </row>
    <row r="3557" spans="7:7">
      <c r="G3557" s="1776"/>
    </row>
    <row r="3558" spans="7:7">
      <c r="G3558" s="1776"/>
    </row>
    <row r="3559" spans="7:7">
      <c r="G3559" s="1776"/>
    </row>
    <row r="3560" spans="7:7">
      <c r="G3560" s="1776"/>
    </row>
    <row r="3561" spans="7:7">
      <c r="G3561" s="1776"/>
    </row>
    <row r="3562" spans="7:7">
      <c r="G3562" s="1776"/>
    </row>
    <row r="3563" spans="7:7">
      <c r="G3563" s="1776"/>
    </row>
    <row r="3564" spans="7:7">
      <c r="G3564" s="1776"/>
    </row>
    <row r="3565" spans="7:7">
      <c r="G3565" s="1776"/>
    </row>
    <row r="3566" spans="7:7">
      <c r="G3566" s="1776"/>
    </row>
    <row r="3567" spans="7:7">
      <c r="G3567" s="1776"/>
    </row>
    <row r="3568" spans="7:7">
      <c r="G3568" s="1776"/>
    </row>
    <row r="3569" spans="7:7">
      <c r="G3569" s="1776"/>
    </row>
    <row r="3570" spans="7:7">
      <c r="G3570" s="1776"/>
    </row>
    <row r="3571" spans="7:7">
      <c r="G3571" s="1776"/>
    </row>
    <row r="3572" spans="7:7">
      <c r="G3572" s="1776"/>
    </row>
    <row r="3573" spans="7:7">
      <c r="G3573" s="1776"/>
    </row>
    <row r="3574" spans="7:7">
      <c r="G3574" s="1776"/>
    </row>
    <row r="3575" spans="7:7">
      <c r="G3575" s="1776"/>
    </row>
    <row r="3576" spans="7:7">
      <c r="G3576" s="1776"/>
    </row>
    <row r="3577" spans="7:7">
      <c r="G3577" s="1776"/>
    </row>
    <row r="3578" spans="7:7">
      <c r="G3578" s="1776"/>
    </row>
    <row r="3579" spans="7:7">
      <c r="G3579" s="1776"/>
    </row>
    <row r="3580" spans="7:7">
      <c r="G3580" s="1776"/>
    </row>
    <row r="3581" spans="7:7">
      <c r="G3581" s="1776"/>
    </row>
    <row r="3582" spans="7:7">
      <c r="G3582" s="1776"/>
    </row>
    <row r="3583" spans="7:7">
      <c r="G3583" s="1776"/>
    </row>
    <row r="3584" spans="7:7">
      <c r="G3584" s="1776"/>
    </row>
    <row r="3585" spans="7:7">
      <c r="G3585" s="1776"/>
    </row>
    <row r="3586" spans="7:7">
      <c r="G3586" s="1776"/>
    </row>
    <row r="3587" spans="7:7">
      <c r="G3587" s="1776"/>
    </row>
    <row r="3588" spans="7:7">
      <c r="G3588" s="1776"/>
    </row>
    <row r="3589" spans="7:7">
      <c r="G3589" s="1776"/>
    </row>
    <row r="3590" spans="7:7">
      <c r="G3590" s="1776"/>
    </row>
    <row r="3591" spans="7:7">
      <c r="G3591" s="1776"/>
    </row>
    <row r="3592" spans="7:7">
      <c r="G3592" s="1776"/>
    </row>
    <row r="3593" spans="7:7">
      <c r="G3593" s="1776"/>
    </row>
    <row r="3594" spans="7:7">
      <c r="G3594" s="1776"/>
    </row>
    <row r="3595" spans="7:7">
      <c r="G3595" s="1776"/>
    </row>
    <row r="3596" spans="7:7">
      <c r="G3596" s="1776"/>
    </row>
    <row r="3597" spans="7:7">
      <c r="G3597" s="1776"/>
    </row>
    <row r="3598" spans="7:7">
      <c r="G3598" s="1776"/>
    </row>
    <row r="3599" spans="7:7">
      <c r="G3599" s="1776"/>
    </row>
    <row r="3600" spans="7:7">
      <c r="G3600" s="1776"/>
    </row>
    <row r="3601" spans="7:7">
      <c r="G3601" s="1776"/>
    </row>
    <row r="3602" spans="7:7">
      <c r="G3602" s="1776"/>
    </row>
    <row r="3603" spans="7:7">
      <c r="G3603" s="1776"/>
    </row>
    <row r="3604" spans="7:7">
      <c r="G3604" s="1776"/>
    </row>
    <row r="3605" spans="7:7">
      <c r="G3605" s="1776"/>
    </row>
    <row r="3606" spans="7:7">
      <c r="G3606" s="1776"/>
    </row>
    <row r="3607" spans="7:7">
      <c r="G3607" s="1776"/>
    </row>
    <row r="3608" spans="7:7">
      <c r="G3608" s="1776"/>
    </row>
    <row r="3609" spans="7:7">
      <c r="G3609" s="1776"/>
    </row>
    <row r="3610" spans="7:7">
      <c r="G3610" s="1776"/>
    </row>
    <row r="3611" spans="7:7">
      <c r="G3611" s="1776"/>
    </row>
    <row r="3612" spans="7:7">
      <c r="G3612" s="1776"/>
    </row>
    <row r="3613" spans="7:7">
      <c r="G3613" s="1776"/>
    </row>
    <row r="3614" spans="7:7">
      <c r="G3614" s="1776"/>
    </row>
    <row r="3615" spans="7:7">
      <c r="G3615" s="1776"/>
    </row>
    <row r="3616" spans="7:7">
      <c r="G3616" s="1776"/>
    </row>
    <row r="3617" spans="7:7">
      <c r="G3617" s="1776"/>
    </row>
    <row r="3618" spans="7:7">
      <c r="G3618" s="1776"/>
    </row>
    <row r="3619" spans="7:7">
      <c r="G3619" s="1776"/>
    </row>
    <row r="3620" spans="7:7">
      <c r="G3620" s="1776"/>
    </row>
    <row r="3621" spans="7:7">
      <c r="G3621" s="1776"/>
    </row>
    <row r="3622" spans="7:7">
      <c r="G3622" s="1776"/>
    </row>
    <row r="3623" spans="7:7">
      <c r="G3623" s="1776"/>
    </row>
    <row r="3624" spans="7:7">
      <c r="G3624" s="1776"/>
    </row>
    <row r="3625" spans="7:7">
      <c r="G3625" s="1776"/>
    </row>
    <row r="3626" spans="7:7">
      <c r="G3626" s="1776"/>
    </row>
    <row r="3627" spans="7:7">
      <c r="G3627" s="1776"/>
    </row>
    <row r="3628" spans="7:7">
      <c r="G3628" s="1776"/>
    </row>
    <row r="3629" spans="7:7">
      <c r="G3629" s="1776"/>
    </row>
    <row r="3630" spans="7:7">
      <c r="G3630" s="1776"/>
    </row>
    <row r="3631" spans="7:7">
      <c r="G3631" s="1776"/>
    </row>
    <row r="3632" spans="7:7">
      <c r="G3632" s="1776"/>
    </row>
    <row r="3633" spans="7:7">
      <c r="G3633" s="1776"/>
    </row>
    <row r="3634" spans="7:7">
      <c r="G3634" s="1776"/>
    </row>
    <row r="3635" spans="7:7">
      <c r="G3635" s="1776"/>
    </row>
    <row r="3636" spans="7:7">
      <c r="G3636" s="1776"/>
    </row>
    <row r="3637" spans="7:7">
      <c r="G3637" s="1776"/>
    </row>
    <row r="3638" spans="7:7">
      <c r="G3638" s="1776"/>
    </row>
    <row r="3639" spans="7:7">
      <c r="G3639" s="1776"/>
    </row>
    <row r="3640" spans="7:7">
      <c r="G3640" s="1776"/>
    </row>
    <row r="3641" spans="7:7">
      <c r="G3641" s="1776"/>
    </row>
    <row r="3642" spans="7:7">
      <c r="G3642" s="1776"/>
    </row>
    <row r="3643" spans="7:7">
      <c r="G3643" s="1776"/>
    </row>
    <row r="3644" spans="7:7">
      <c r="G3644" s="1776"/>
    </row>
    <row r="3645" spans="7:7">
      <c r="G3645" s="1776"/>
    </row>
    <row r="3646" spans="7:7">
      <c r="G3646" s="1776"/>
    </row>
    <row r="3647" spans="7:7">
      <c r="G3647" s="1776"/>
    </row>
    <row r="3648" spans="7:7">
      <c r="G3648" s="1776"/>
    </row>
    <row r="3649" spans="7:7">
      <c r="G3649" s="1776"/>
    </row>
    <row r="3650" spans="7:7">
      <c r="G3650" s="1776"/>
    </row>
    <row r="3651" spans="7:7">
      <c r="G3651" s="1776"/>
    </row>
    <row r="3652" spans="7:7">
      <c r="G3652" s="1776"/>
    </row>
    <row r="3653" spans="7:7">
      <c r="G3653" s="1776"/>
    </row>
    <row r="3654" spans="7:7">
      <c r="G3654" s="1776"/>
    </row>
    <row r="3655" spans="7:7">
      <c r="G3655" s="1776"/>
    </row>
    <row r="3656" spans="7:7">
      <c r="G3656" s="1776"/>
    </row>
    <row r="3657" spans="7:7">
      <c r="G3657" s="1776"/>
    </row>
    <row r="3658" spans="7:7">
      <c r="G3658" s="1776"/>
    </row>
    <row r="3659" spans="7:7">
      <c r="G3659" s="1776"/>
    </row>
    <row r="3660" spans="7:7">
      <c r="G3660" s="1776"/>
    </row>
    <row r="3661" spans="7:7">
      <c r="G3661" s="1776"/>
    </row>
    <row r="3662" spans="7:7">
      <c r="G3662" s="1776"/>
    </row>
    <row r="3663" spans="7:7">
      <c r="G3663" s="1776"/>
    </row>
    <row r="3664" spans="7:7">
      <c r="G3664" s="1776"/>
    </row>
    <row r="3665" spans="7:7">
      <c r="G3665" s="1776"/>
    </row>
    <row r="3666" spans="7:7">
      <c r="G3666" s="1776"/>
    </row>
    <row r="3667" spans="7:7">
      <c r="G3667" s="1776"/>
    </row>
    <row r="3668" spans="7:7">
      <c r="G3668" s="1776"/>
    </row>
    <row r="3669" spans="7:7">
      <c r="G3669" s="1776"/>
    </row>
    <row r="3670" spans="7:7">
      <c r="G3670" s="1776"/>
    </row>
    <row r="3671" spans="7:7">
      <c r="G3671" s="1776"/>
    </row>
    <row r="3672" spans="7:7">
      <c r="G3672" s="1776"/>
    </row>
    <row r="3673" spans="7:7">
      <c r="G3673" s="1776"/>
    </row>
    <row r="3674" spans="7:7">
      <c r="G3674" s="1776"/>
    </row>
    <row r="3675" spans="7:7">
      <c r="G3675" s="1776"/>
    </row>
    <row r="3676" spans="7:7">
      <c r="G3676" s="1776"/>
    </row>
    <row r="3677" spans="7:7">
      <c r="G3677" s="1776"/>
    </row>
    <row r="3678" spans="7:7">
      <c r="G3678" s="1776"/>
    </row>
    <row r="3679" spans="7:7">
      <c r="G3679" s="1776"/>
    </row>
    <row r="3680" spans="7:7">
      <c r="G3680" s="1776"/>
    </row>
    <row r="3681" spans="7:7">
      <c r="G3681" s="1776"/>
    </row>
    <row r="3682" spans="7:7">
      <c r="G3682" s="1776"/>
    </row>
    <row r="3683" spans="7:7">
      <c r="G3683" s="1776"/>
    </row>
    <row r="3684" spans="7:7">
      <c r="G3684" s="1776"/>
    </row>
    <row r="3685" spans="7:7">
      <c r="G3685" s="1776"/>
    </row>
    <row r="3686" spans="7:7">
      <c r="G3686" s="1776"/>
    </row>
    <row r="3687" spans="7:7">
      <c r="G3687" s="1776"/>
    </row>
    <row r="3688" spans="7:7">
      <c r="G3688" s="1776"/>
    </row>
    <row r="3689" spans="7:7">
      <c r="G3689" s="1776"/>
    </row>
    <row r="3690" spans="7:7">
      <c r="G3690" s="1776"/>
    </row>
    <row r="3691" spans="7:7">
      <c r="G3691" s="1776"/>
    </row>
    <row r="3692" spans="7:7">
      <c r="G3692" s="1776"/>
    </row>
    <row r="3693" spans="7:7">
      <c r="G3693" s="1776"/>
    </row>
    <row r="3694" spans="7:7">
      <c r="G3694" s="1776"/>
    </row>
    <row r="3695" spans="7:7">
      <c r="G3695" s="1776"/>
    </row>
    <row r="3696" spans="7:7">
      <c r="G3696" s="1776"/>
    </row>
    <row r="3697" spans="7:7">
      <c r="G3697" s="1776"/>
    </row>
    <row r="3698" spans="7:7">
      <c r="G3698" s="1776"/>
    </row>
    <row r="3699" spans="7:7">
      <c r="G3699" s="1776"/>
    </row>
    <row r="3700" spans="7:7">
      <c r="G3700" s="1776"/>
    </row>
    <row r="3701" spans="7:7">
      <c r="G3701" s="1776"/>
    </row>
    <row r="3702" spans="7:7">
      <c r="G3702" s="1776"/>
    </row>
    <row r="3703" spans="7:7">
      <c r="G3703" s="1776"/>
    </row>
    <row r="3704" spans="7:7">
      <c r="G3704" s="1776"/>
    </row>
    <row r="3705" spans="7:7">
      <c r="G3705" s="1776"/>
    </row>
    <row r="3706" spans="7:7">
      <c r="G3706" s="1776"/>
    </row>
    <row r="3707" spans="7:7">
      <c r="G3707" s="1776"/>
    </row>
    <row r="3708" spans="7:7">
      <c r="G3708" s="1776"/>
    </row>
    <row r="3709" spans="7:7">
      <c r="G3709" s="1776"/>
    </row>
    <row r="3710" spans="7:7">
      <c r="G3710" s="1776"/>
    </row>
    <row r="3711" spans="7:7">
      <c r="G3711" s="1776"/>
    </row>
    <row r="3712" spans="7:7">
      <c r="G3712" s="1776"/>
    </row>
    <row r="3713" spans="7:7">
      <c r="G3713" s="1776"/>
    </row>
    <row r="3714" spans="7:7">
      <c r="G3714" s="1776"/>
    </row>
    <row r="3715" spans="7:7">
      <c r="G3715" s="1776"/>
    </row>
    <row r="3716" spans="7:7">
      <c r="G3716" s="1776"/>
    </row>
    <row r="3717" spans="7:7">
      <c r="G3717" s="1776"/>
    </row>
    <row r="3718" spans="7:7">
      <c r="G3718" s="1776"/>
    </row>
    <row r="3719" spans="7:7">
      <c r="G3719" s="1776"/>
    </row>
    <row r="3720" spans="7:7">
      <c r="G3720" s="1776"/>
    </row>
    <row r="3721" spans="7:7">
      <c r="G3721" s="1776"/>
    </row>
    <row r="3722" spans="7:7">
      <c r="G3722" s="1776"/>
    </row>
    <row r="3723" spans="7:7">
      <c r="G3723" s="1776"/>
    </row>
    <row r="3724" spans="7:7">
      <c r="G3724" s="1776"/>
    </row>
    <row r="3725" spans="7:7">
      <c r="G3725" s="1776"/>
    </row>
    <row r="3726" spans="7:7">
      <c r="G3726" s="1776"/>
    </row>
    <row r="3727" spans="7:7">
      <c r="G3727" s="1776"/>
    </row>
    <row r="3728" spans="7:7">
      <c r="G3728" s="1776"/>
    </row>
    <row r="3729" spans="7:7">
      <c r="G3729" s="1776"/>
    </row>
    <row r="3730" spans="7:7">
      <c r="G3730" s="1776"/>
    </row>
    <row r="3731" spans="7:7">
      <c r="G3731" s="1776"/>
    </row>
    <row r="3732" spans="7:7">
      <c r="G3732" s="1776"/>
    </row>
    <row r="3733" spans="7:7">
      <c r="G3733" s="1776"/>
    </row>
    <row r="3734" spans="7:7">
      <c r="G3734" s="1776"/>
    </row>
    <row r="3735" spans="7:7">
      <c r="G3735" s="1776"/>
    </row>
    <row r="3736" spans="7:7">
      <c r="G3736" s="1776"/>
    </row>
    <row r="3737" spans="7:7">
      <c r="G3737" s="1776"/>
    </row>
    <row r="3738" spans="7:7">
      <c r="G3738" s="1776"/>
    </row>
    <row r="3739" spans="7:7">
      <c r="G3739" s="1776"/>
    </row>
    <row r="3740" spans="7:7">
      <c r="G3740" s="1776"/>
    </row>
    <row r="3741" spans="7:7">
      <c r="G3741" s="1776"/>
    </row>
    <row r="3742" spans="7:7">
      <c r="G3742" s="1776"/>
    </row>
    <row r="3743" spans="7:7">
      <c r="G3743" s="1776"/>
    </row>
    <row r="3744" spans="7:7">
      <c r="G3744" s="1776"/>
    </row>
    <row r="3745" spans="7:7">
      <c r="G3745" s="1776"/>
    </row>
    <row r="3746" spans="7:7">
      <c r="G3746" s="1776"/>
    </row>
    <row r="3747" spans="7:7">
      <c r="G3747" s="1776"/>
    </row>
    <row r="3748" spans="7:7">
      <c r="G3748" s="1776"/>
    </row>
    <row r="3749" spans="7:7">
      <c r="G3749" s="1776"/>
    </row>
    <row r="3750" spans="7:7">
      <c r="G3750" s="1776"/>
    </row>
    <row r="3751" spans="7:7">
      <c r="G3751" s="1776"/>
    </row>
    <row r="3752" spans="7:7">
      <c r="G3752" s="1776"/>
    </row>
    <row r="3753" spans="7:7">
      <c r="G3753" s="1776"/>
    </row>
    <row r="3754" spans="7:7">
      <c r="G3754" s="1776"/>
    </row>
    <row r="3755" spans="7:7">
      <c r="G3755" s="1776"/>
    </row>
    <row r="3756" spans="7:7">
      <c r="G3756" s="1776"/>
    </row>
    <row r="3757" spans="7:7">
      <c r="G3757" s="1776"/>
    </row>
    <row r="3758" spans="7:7">
      <c r="G3758" s="1776"/>
    </row>
    <row r="3759" spans="7:7">
      <c r="G3759" s="1776"/>
    </row>
    <row r="3760" spans="7:7">
      <c r="G3760" s="1776"/>
    </row>
    <row r="3761" spans="7:7">
      <c r="G3761" s="1776"/>
    </row>
    <row r="3762" spans="7:7">
      <c r="G3762" s="1776"/>
    </row>
    <row r="3763" spans="7:7">
      <c r="G3763" s="1776"/>
    </row>
    <row r="3764" spans="7:7">
      <c r="G3764" s="1776"/>
    </row>
    <row r="3765" spans="7:7">
      <c r="G3765" s="1776"/>
    </row>
    <row r="3766" spans="7:7">
      <c r="G3766" s="1776"/>
    </row>
    <row r="3767" spans="7:7">
      <c r="G3767" s="1776"/>
    </row>
    <row r="3768" spans="7:7">
      <c r="G3768" s="1776"/>
    </row>
    <row r="3769" spans="7:7">
      <c r="G3769" s="1776"/>
    </row>
    <row r="3770" spans="7:7">
      <c r="G3770" s="1776"/>
    </row>
    <row r="3771" spans="7:7">
      <c r="G3771" s="1776"/>
    </row>
    <row r="3772" spans="7:7">
      <c r="G3772" s="1776"/>
    </row>
    <row r="3773" spans="7:7">
      <c r="G3773" s="1776"/>
    </row>
    <row r="3774" spans="7:7">
      <c r="G3774" s="1776"/>
    </row>
    <row r="3775" spans="7:7">
      <c r="G3775" s="1776"/>
    </row>
    <row r="3776" spans="7:7">
      <c r="G3776" s="1776"/>
    </row>
    <row r="3777" spans="7:7">
      <c r="G3777" s="1776"/>
    </row>
    <row r="3778" spans="7:7">
      <c r="G3778" s="1776"/>
    </row>
    <row r="3779" spans="7:7">
      <c r="G3779" s="1776"/>
    </row>
    <row r="3780" spans="7:7">
      <c r="G3780" s="1776"/>
    </row>
    <row r="3781" spans="7:7">
      <c r="G3781" s="1776"/>
    </row>
    <row r="3782" spans="7:7">
      <c r="G3782" s="1776"/>
    </row>
    <row r="3783" spans="7:7">
      <c r="G3783" s="1776"/>
    </row>
    <row r="3784" spans="7:7">
      <c r="G3784" s="1776"/>
    </row>
    <row r="3785" spans="7:7">
      <c r="G3785" s="1776"/>
    </row>
    <row r="3786" spans="7:7">
      <c r="G3786" s="1776"/>
    </row>
    <row r="3787" spans="7:7">
      <c r="G3787" s="1776"/>
    </row>
    <row r="3788" spans="7:7">
      <c r="G3788" s="1776"/>
    </row>
    <row r="3789" spans="7:7">
      <c r="G3789" s="1776"/>
    </row>
    <row r="3790" spans="7:7">
      <c r="G3790" s="1776"/>
    </row>
    <row r="3791" spans="7:7">
      <c r="G3791" s="1776"/>
    </row>
    <row r="3792" spans="7:7">
      <c r="G3792" s="1776"/>
    </row>
    <row r="3793" spans="7:7">
      <c r="G3793" s="1776"/>
    </row>
    <row r="3794" spans="7:7">
      <c r="G3794" s="1776"/>
    </row>
    <row r="3795" spans="7:7">
      <c r="G3795" s="1776"/>
    </row>
    <row r="3796" spans="7:7">
      <c r="G3796" s="1776"/>
    </row>
    <row r="3797" spans="7:7">
      <c r="G3797" s="1776"/>
    </row>
    <row r="3798" spans="7:7">
      <c r="G3798" s="1776"/>
    </row>
    <row r="3799" spans="7:7">
      <c r="G3799" s="1776"/>
    </row>
    <row r="3800" spans="7:7">
      <c r="G3800" s="1776"/>
    </row>
    <row r="3801" spans="7:7">
      <c r="G3801" s="1776"/>
    </row>
    <row r="3802" spans="7:7">
      <c r="G3802" s="1776"/>
    </row>
    <row r="3803" spans="7:7">
      <c r="G3803" s="1776"/>
    </row>
    <row r="3804" spans="7:7">
      <c r="G3804" s="1776"/>
    </row>
    <row r="3805" spans="7:7">
      <c r="G3805" s="1776"/>
    </row>
    <row r="3806" spans="7:7">
      <c r="G3806" s="1776"/>
    </row>
    <row r="3807" spans="7:7">
      <c r="G3807" s="1776"/>
    </row>
    <row r="3808" spans="7:7">
      <c r="G3808" s="1776"/>
    </row>
    <row r="3809" spans="7:7">
      <c r="G3809" s="1776"/>
    </row>
    <row r="3810" spans="7:7">
      <c r="G3810" s="1776"/>
    </row>
    <row r="3811" spans="7:7">
      <c r="G3811" s="1776"/>
    </row>
    <row r="3812" spans="7:7">
      <c r="G3812" s="1776"/>
    </row>
    <row r="3813" spans="7:7">
      <c r="G3813" s="1776"/>
    </row>
    <row r="3814" spans="7:7">
      <c r="G3814" s="1776"/>
    </row>
    <row r="3815" spans="7:7">
      <c r="G3815" s="1776"/>
    </row>
    <row r="3816" spans="7:7">
      <c r="G3816" s="1776"/>
    </row>
    <row r="3817" spans="7:7">
      <c r="G3817" s="1776"/>
    </row>
    <row r="3818" spans="7:7">
      <c r="G3818" s="1776"/>
    </row>
    <row r="3819" spans="7:7">
      <c r="G3819" s="1776"/>
    </row>
    <row r="3820" spans="7:7">
      <c r="G3820" s="1776"/>
    </row>
    <row r="3821" spans="7:7">
      <c r="G3821" s="1776"/>
    </row>
    <row r="3822" spans="7:7">
      <c r="G3822" s="1776"/>
    </row>
    <row r="3823" spans="7:7">
      <c r="G3823" s="1776"/>
    </row>
    <row r="3824" spans="7:7">
      <c r="G3824" s="1776"/>
    </row>
    <row r="3825" spans="7:7">
      <c r="G3825" s="1776"/>
    </row>
    <row r="3826" spans="7:7">
      <c r="G3826" s="1776"/>
    </row>
    <row r="3827" spans="7:7">
      <c r="G3827" s="1776"/>
    </row>
    <row r="3828" spans="7:7">
      <c r="G3828" s="1776"/>
    </row>
    <row r="3829" spans="7:7">
      <c r="G3829" s="1776"/>
    </row>
    <row r="3830" spans="7:7">
      <c r="G3830" s="1776"/>
    </row>
    <row r="3831" spans="7:7">
      <c r="G3831" s="1776"/>
    </row>
    <row r="3832" spans="7:7">
      <c r="G3832" s="1776"/>
    </row>
    <row r="3833" spans="7:7">
      <c r="G3833" s="1776"/>
    </row>
    <row r="3834" spans="7:7">
      <c r="G3834" s="1776"/>
    </row>
    <row r="3835" spans="7:7">
      <c r="G3835" s="1776"/>
    </row>
    <row r="3836" spans="7:7">
      <c r="G3836" s="1776"/>
    </row>
    <row r="3837" spans="7:7">
      <c r="G3837" s="1776"/>
    </row>
    <row r="3838" spans="7:7">
      <c r="G3838" s="1776"/>
    </row>
    <row r="3839" spans="7:7">
      <c r="G3839" s="1776"/>
    </row>
    <row r="3840" spans="7:7">
      <c r="G3840" s="1776"/>
    </row>
    <row r="3841" spans="7:7">
      <c r="G3841" s="1776"/>
    </row>
    <row r="3842" spans="7:7">
      <c r="G3842" s="1776"/>
    </row>
    <row r="3843" spans="7:7">
      <c r="G3843" s="1776"/>
    </row>
    <row r="3844" spans="7:7">
      <c r="G3844" s="1776"/>
    </row>
    <row r="3845" spans="7:7">
      <c r="G3845" s="1776"/>
    </row>
    <row r="3846" spans="7:7">
      <c r="G3846" s="1776"/>
    </row>
    <row r="3847" spans="7:7">
      <c r="G3847" s="1776"/>
    </row>
    <row r="3848" spans="7:7">
      <c r="G3848" s="1776"/>
    </row>
    <row r="3849" spans="7:7">
      <c r="G3849" s="1776"/>
    </row>
    <row r="3850" spans="7:7">
      <c r="G3850" s="1776"/>
    </row>
    <row r="3851" spans="7:7">
      <c r="G3851" s="1776"/>
    </row>
    <row r="3852" spans="7:7">
      <c r="G3852" s="1776"/>
    </row>
    <row r="3853" spans="7:7">
      <c r="G3853" s="1776"/>
    </row>
    <row r="3854" spans="7:7">
      <c r="G3854" s="1776"/>
    </row>
    <row r="3855" spans="7:7">
      <c r="G3855" s="1776"/>
    </row>
    <row r="3856" spans="7:7">
      <c r="G3856" s="1776"/>
    </row>
    <row r="3857" spans="7:7">
      <c r="G3857" s="1776"/>
    </row>
    <row r="3858" spans="7:7">
      <c r="G3858" s="1776"/>
    </row>
    <row r="3859" spans="7:7">
      <c r="G3859" s="1776"/>
    </row>
    <row r="3860" spans="7:7">
      <c r="G3860" s="1776"/>
    </row>
    <row r="3861" spans="7:7">
      <c r="G3861" s="1776"/>
    </row>
    <row r="3862" spans="7:7">
      <c r="G3862" s="1776"/>
    </row>
    <row r="3863" spans="7:7">
      <c r="G3863" s="1776"/>
    </row>
    <row r="3864" spans="7:7">
      <c r="G3864" s="1776"/>
    </row>
    <row r="3865" spans="7:7">
      <c r="G3865" s="1776"/>
    </row>
    <row r="3866" spans="7:7">
      <c r="G3866" s="1776"/>
    </row>
    <row r="3867" spans="7:7">
      <c r="G3867" s="1776"/>
    </row>
    <row r="3868" spans="7:7">
      <c r="G3868" s="1776"/>
    </row>
    <row r="3869" spans="7:7">
      <c r="G3869" s="1776"/>
    </row>
    <row r="3870" spans="7:7">
      <c r="G3870" s="1776"/>
    </row>
    <row r="3871" spans="7:7">
      <c r="G3871" s="1776"/>
    </row>
    <row r="3872" spans="7:7">
      <c r="G3872" s="1776"/>
    </row>
    <row r="3873" spans="7:7">
      <c r="G3873" s="1776"/>
    </row>
    <row r="3874" spans="7:7">
      <c r="G3874" s="1776"/>
    </row>
    <row r="3875" spans="7:7">
      <c r="G3875" s="1776"/>
    </row>
    <row r="3876" spans="7:7">
      <c r="G3876" s="1776"/>
    </row>
    <row r="3877" spans="7:7">
      <c r="G3877" s="1776"/>
    </row>
    <row r="3878" spans="7:7">
      <c r="G3878" s="1776"/>
    </row>
    <row r="3879" spans="7:7">
      <c r="G3879" s="1776"/>
    </row>
    <row r="3880" spans="7:7">
      <c r="G3880" s="1776"/>
    </row>
    <row r="3881" spans="7:7">
      <c r="G3881" s="1776"/>
    </row>
    <row r="3882" spans="7:7">
      <c r="G3882" s="1776"/>
    </row>
    <row r="3883" spans="7:7">
      <c r="G3883" s="1776"/>
    </row>
    <row r="3884" spans="7:7">
      <c r="G3884" s="1776"/>
    </row>
    <row r="3885" spans="7:7">
      <c r="G3885" s="1776"/>
    </row>
    <row r="3886" spans="7:7">
      <c r="G3886" s="1776"/>
    </row>
    <row r="3887" spans="7:7">
      <c r="G3887" s="1776"/>
    </row>
    <row r="3888" spans="7:7">
      <c r="G3888" s="1776"/>
    </row>
    <row r="3889" spans="7:7">
      <c r="G3889" s="1776"/>
    </row>
    <row r="3890" spans="7:7">
      <c r="G3890" s="1776"/>
    </row>
    <row r="3891" spans="7:7">
      <c r="G3891" s="1776"/>
    </row>
    <row r="3892" spans="7:7">
      <c r="G3892" s="1776"/>
    </row>
    <row r="3893" spans="7:7">
      <c r="G3893" s="1776"/>
    </row>
    <row r="3894" spans="7:7">
      <c r="G3894" s="1776"/>
    </row>
    <row r="3895" spans="7:7">
      <c r="G3895" s="1776"/>
    </row>
    <row r="3896" spans="7:7">
      <c r="G3896" s="1776"/>
    </row>
    <row r="3897" spans="7:7">
      <c r="G3897" s="1776"/>
    </row>
    <row r="3898" spans="7:7">
      <c r="G3898" s="1776"/>
    </row>
    <row r="3899" spans="7:7">
      <c r="G3899" s="1776"/>
    </row>
    <row r="3900" spans="7:7">
      <c r="G3900" s="1776"/>
    </row>
    <row r="3901" spans="7:7">
      <c r="G3901" s="1776"/>
    </row>
    <row r="3902" spans="7:7">
      <c r="G3902" s="1776"/>
    </row>
    <row r="3903" spans="7:7">
      <c r="G3903" s="1776"/>
    </row>
    <row r="3904" spans="7:7">
      <c r="G3904" s="1776"/>
    </row>
    <row r="3905" spans="7:7">
      <c r="G3905" s="1776"/>
    </row>
    <row r="3906" spans="7:7">
      <c r="G3906" s="1776"/>
    </row>
    <row r="3907" spans="7:7">
      <c r="G3907" s="1776"/>
    </row>
    <row r="3908" spans="7:7">
      <c r="G3908" s="1776"/>
    </row>
    <row r="3909" spans="7:7">
      <c r="G3909" s="1776"/>
    </row>
    <row r="3910" spans="7:7">
      <c r="G3910" s="1776"/>
    </row>
    <row r="3911" spans="7:7">
      <c r="G3911" s="1776"/>
    </row>
    <row r="3912" spans="7:7">
      <c r="G3912" s="1776"/>
    </row>
    <row r="3913" spans="7:7">
      <c r="G3913" s="1776"/>
    </row>
    <row r="3914" spans="7:7">
      <c r="G3914" s="1776"/>
    </row>
    <row r="3915" spans="7:7">
      <c r="G3915" s="1776"/>
    </row>
    <row r="3916" spans="7:7">
      <c r="G3916" s="1776"/>
    </row>
    <row r="3917" spans="7:7">
      <c r="G3917" s="1776"/>
    </row>
    <row r="3918" spans="7:7">
      <c r="G3918" s="1776"/>
    </row>
    <row r="3919" spans="7:7">
      <c r="G3919" s="1776"/>
    </row>
    <row r="3920" spans="7:7">
      <c r="G3920" s="1776"/>
    </row>
    <row r="3921" spans="7:7">
      <c r="G3921" s="1776"/>
    </row>
    <row r="3922" spans="7:7">
      <c r="G3922" s="1776"/>
    </row>
    <row r="3923" spans="7:7">
      <c r="G3923" s="1776"/>
    </row>
    <row r="3924" spans="7:7">
      <c r="G3924" s="1776"/>
    </row>
    <row r="3925" spans="7:7">
      <c r="G3925" s="1776"/>
    </row>
    <row r="3926" spans="7:7">
      <c r="G3926" s="1776"/>
    </row>
    <row r="3927" spans="7:7">
      <c r="G3927" s="1776"/>
    </row>
    <row r="3928" spans="7:7">
      <c r="G3928" s="1776"/>
    </row>
    <row r="3929" spans="7:7">
      <c r="G3929" s="1776"/>
    </row>
    <row r="3930" spans="7:7">
      <c r="G3930" s="1776"/>
    </row>
    <row r="3931" spans="7:7">
      <c r="G3931" s="1776"/>
    </row>
    <row r="3932" spans="7:7">
      <c r="G3932" s="1776"/>
    </row>
    <row r="3933" spans="7:7">
      <c r="G3933" s="1776"/>
    </row>
    <row r="3934" spans="7:7">
      <c r="G3934" s="1776"/>
    </row>
    <row r="3935" spans="7:7">
      <c r="G3935" s="1776"/>
    </row>
    <row r="3936" spans="7:7">
      <c r="G3936" s="1776"/>
    </row>
    <row r="3937" spans="7:7">
      <c r="G3937" s="1776"/>
    </row>
    <row r="3938" spans="7:7">
      <c r="G3938" s="1776"/>
    </row>
    <row r="3939" spans="7:7">
      <c r="G3939" s="1776"/>
    </row>
    <row r="3940" spans="7:7">
      <c r="G3940" s="1776"/>
    </row>
    <row r="3941" spans="7:7">
      <c r="G3941" s="1776"/>
    </row>
    <row r="3942" spans="7:7">
      <c r="G3942" s="1776"/>
    </row>
    <row r="3943" spans="7:7">
      <c r="G3943" s="1776"/>
    </row>
    <row r="3944" spans="7:7">
      <c r="G3944" s="1776"/>
    </row>
    <row r="3945" spans="7:7">
      <c r="G3945" s="1776"/>
    </row>
    <row r="3946" spans="7:7">
      <c r="G3946" s="1776"/>
    </row>
    <row r="3947" spans="7:7">
      <c r="G3947" s="1776"/>
    </row>
    <row r="3948" spans="7:7">
      <c r="G3948" s="1776"/>
    </row>
    <row r="3949" spans="7:7">
      <c r="G3949" s="1776"/>
    </row>
    <row r="3950" spans="7:7">
      <c r="G3950" s="1776"/>
    </row>
    <row r="3951" spans="7:7">
      <c r="G3951" s="1776"/>
    </row>
    <row r="3952" spans="7:7">
      <c r="G3952" s="1776"/>
    </row>
    <row r="3953" spans="7:7">
      <c r="G3953" s="1776"/>
    </row>
    <row r="3954" spans="7:7">
      <c r="G3954" s="1776"/>
    </row>
    <row r="3955" spans="7:7">
      <c r="G3955" s="1776"/>
    </row>
    <row r="3956" spans="7:7">
      <c r="G3956" s="1776"/>
    </row>
    <row r="3957" spans="7:7">
      <c r="G3957" s="1776"/>
    </row>
    <row r="3958" spans="7:7">
      <c r="G3958" s="1776"/>
    </row>
    <row r="3959" spans="7:7">
      <c r="G3959" s="1776"/>
    </row>
    <row r="3960" spans="7:7">
      <c r="G3960" s="1776"/>
    </row>
    <row r="3961" spans="7:7">
      <c r="G3961" s="1776"/>
    </row>
    <row r="3962" spans="7:7">
      <c r="G3962" s="1776"/>
    </row>
    <row r="3963" spans="7:7">
      <c r="G3963" s="1776"/>
    </row>
    <row r="3964" spans="7:7">
      <c r="G3964" s="1776"/>
    </row>
    <row r="3965" spans="7:7">
      <c r="G3965" s="1776"/>
    </row>
    <row r="3966" spans="7:7">
      <c r="G3966" s="1776"/>
    </row>
    <row r="3967" spans="7:7">
      <c r="G3967" s="1776"/>
    </row>
    <row r="3968" spans="7:7">
      <c r="G3968" s="1776"/>
    </row>
    <row r="3969" spans="7:7">
      <c r="G3969" s="1776"/>
    </row>
    <row r="3970" spans="7:7">
      <c r="G3970" s="1776"/>
    </row>
    <row r="3971" spans="7:7">
      <c r="G3971" s="1776"/>
    </row>
    <row r="3972" spans="7:7">
      <c r="G3972" s="1776"/>
    </row>
    <row r="3973" spans="7:7">
      <c r="G3973" s="1776"/>
    </row>
    <row r="3974" spans="7:7">
      <c r="G3974" s="1776"/>
    </row>
    <row r="3975" spans="7:7">
      <c r="G3975" s="1776"/>
    </row>
    <row r="3976" spans="7:7">
      <c r="G3976" s="1776"/>
    </row>
    <row r="3977" spans="7:7">
      <c r="G3977" s="1776"/>
    </row>
    <row r="3978" spans="7:7">
      <c r="G3978" s="1776"/>
    </row>
    <row r="3979" spans="7:7">
      <c r="G3979" s="1776"/>
    </row>
    <row r="3980" spans="7:7">
      <c r="G3980" s="1776"/>
    </row>
    <row r="3981" spans="7:7">
      <c r="G3981" s="1776"/>
    </row>
    <row r="3982" spans="7:7">
      <c r="G3982" s="1776"/>
    </row>
    <row r="3983" spans="7:7">
      <c r="G3983" s="1776"/>
    </row>
    <row r="3984" spans="7:7">
      <c r="G3984" s="1776"/>
    </row>
    <row r="3985" spans="7:7">
      <c r="G3985" s="1776"/>
    </row>
    <row r="3986" spans="7:7">
      <c r="G3986" s="1776"/>
    </row>
    <row r="3987" spans="7:7">
      <c r="G3987" s="1776"/>
    </row>
    <row r="3988" spans="7:7">
      <c r="G3988" s="1776"/>
    </row>
    <row r="3989" spans="7:7">
      <c r="G3989" s="1776"/>
    </row>
    <row r="3990" spans="7:7">
      <c r="G3990" s="1776"/>
    </row>
    <row r="3991" spans="7:7">
      <c r="G3991" s="1776"/>
    </row>
    <row r="3992" spans="7:7">
      <c r="G3992" s="1776"/>
    </row>
    <row r="3993" spans="7:7">
      <c r="G3993" s="1776"/>
    </row>
    <row r="3994" spans="7:7">
      <c r="G3994" s="1776"/>
    </row>
    <row r="3995" spans="7:7">
      <c r="G3995" s="1776"/>
    </row>
    <row r="3996" spans="7:7">
      <c r="G3996" s="1776"/>
    </row>
    <row r="3997" spans="7:7">
      <c r="G3997" s="1776"/>
    </row>
    <row r="3998" spans="7:7">
      <c r="G3998" s="1776"/>
    </row>
    <row r="3999" spans="7:7">
      <c r="G3999" s="1776"/>
    </row>
    <row r="4000" spans="7:7">
      <c r="G4000" s="1776"/>
    </row>
    <row r="4001" spans="7:7">
      <c r="G4001" s="1776"/>
    </row>
    <row r="4002" spans="7:7">
      <c r="G4002" s="1776"/>
    </row>
    <row r="4003" spans="7:7">
      <c r="G4003" s="1776"/>
    </row>
    <row r="4004" spans="7:7">
      <c r="G4004" s="1776"/>
    </row>
    <row r="4005" spans="7:7">
      <c r="G4005" s="1776"/>
    </row>
    <row r="4006" spans="7:7">
      <c r="G4006" s="1776"/>
    </row>
    <row r="4007" spans="7:7">
      <c r="G4007" s="1776"/>
    </row>
    <row r="4008" spans="7:7">
      <c r="G4008" s="1776"/>
    </row>
    <row r="4009" spans="7:7">
      <c r="G4009" s="1776"/>
    </row>
    <row r="4010" spans="7:7">
      <c r="G4010" s="1776"/>
    </row>
    <row r="4011" spans="7:7">
      <c r="G4011" s="1776"/>
    </row>
    <row r="4012" spans="7:7">
      <c r="G4012" s="1776"/>
    </row>
    <row r="4013" spans="7:7">
      <c r="G4013" s="1776"/>
    </row>
    <row r="4014" spans="7:7">
      <c r="G4014" s="1776"/>
    </row>
    <row r="4015" spans="7:7">
      <c r="G4015" s="1776"/>
    </row>
    <row r="4016" spans="7:7">
      <c r="G4016" s="1776"/>
    </row>
    <row r="4017" spans="7:7">
      <c r="G4017" s="1776"/>
    </row>
    <row r="4018" spans="7:7">
      <c r="G4018" s="1776"/>
    </row>
    <row r="4019" spans="7:7">
      <c r="G4019" s="1776"/>
    </row>
    <row r="4020" spans="7:7">
      <c r="G4020" s="1776"/>
    </row>
    <row r="4021" spans="7:7">
      <c r="G4021" s="1776"/>
    </row>
    <row r="4022" spans="7:7">
      <c r="G4022" s="1776"/>
    </row>
    <row r="4023" spans="7:7">
      <c r="G4023" s="1776"/>
    </row>
    <row r="4024" spans="7:7">
      <c r="G4024" s="1776"/>
    </row>
    <row r="4025" spans="7:7">
      <c r="G4025" s="1776"/>
    </row>
    <row r="4026" spans="7:7">
      <c r="G4026" s="1776"/>
    </row>
    <row r="4027" spans="7:7">
      <c r="G4027" s="1776"/>
    </row>
    <row r="4028" spans="7:7">
      <c r="G4028" s="1776"/>
    </row>
    <row r="4029" spans="7:7">
      <c r="G4029" s="1776"/>
    </row>
    <row r="4030" spans="7:7">
      <c r="G4030" s="1776"/>
    </row>
    <row r="4031" spans="7:7">
      <c r="G4031" s="1776"/>
    </row>
    <row r="4032" spans="7:7">
      <c r="G4032" s="1776"/>
    </row>
    <row r="4033" spans="7:7">
      <c r="G4033" s="1776"/>
    </row>
    <row r="4034" spans="7:7">
      <c r="G4034" s="1776"/>
    </row>
    <row r="4035" spans="7:7">
      <c r="G4035" s="1776"/>
    </row>
    <row r="4036" spans="7:7">
      <c r="G4036" s="1776"/>
    </row>
    <row r="4037" spans="7:7">
      <c r="G4037" s="1776"/>
    </row>
    <row r="4038" spans="7:7">
      <c r="G4038" s="1776"/>
    </row>
    <row r="4039" spans="7:7">
      <c r="G4039" s="1776"/>
    </row>
    <row r="4040" spans="7:7">
      <c r="G4040" s="1776"/>
    </row>
    <row r="4041" spans="7:7">
      <c r="G4041" s="1776"/>
    </row>
    <row r="4042" spans="7:7">
      <c r="G4042" s="1776"/>
    </row>
    <row r="4043" spans="7:7">
      <c r="G4043" s="1776"/>
    </row>
    <row r="4044" spans="7:7">
      <c r="G4044" s="1776"/>
    </row>
    <row r="4045" spans="7:7">
      <c r="G4045" s="1776"/>
    </row>
    <row r="4046" spans="7:7">
      <c r="G4046" s="1776"/>
    </row>
    <row r="4047" spans="7:7">
      <c r="G4047" s="1776"/>
    </row>
    <row r="4048" spans="7:7">
      <c r="G4048" s="1776"/>
    </row>
    <row r="4049" spans="7:7">
      <c r="G4049" s="1776"/>
    </row>
    <row r="4050" spans="7:7">
      <c r="G4050" s="1776"/>
    </row>
    <row r="4051" spans="7:7">
      <c r="G4051" s="1776"/>
    </row>
    <row r="4052" spans="7:7">
      <c r="G4052" s="1776"/>
    </row>
    <row r="4053" spans="7:7">
      <c r="G4053" s="1776"/>
    </row>
    <row r="4054" spans="7:7">
      <c r="G4054" s="1776"/>
    </row>
    <row r="4055" spans="7:7">
      <c r="G4055" s="1776"/>
    </row>
    <row r="4056" spans="7:7">
      <c r="G4056" s="1776"/>
    </row>
    <row r="4057" spans="7:7">
      <c r="G4057" s="1776"/>
    </row>
    <row r="4058" spans="7:7">
      <c r="G4058" s="1776"/>
    </row>
    <row r="4059" spans="7:7">
      <c r="G4059" s="1776"/>
    </row>
    <row r="4060" spans="7:7">
      <c r="G4060" s="1776"/>
    </row>
    <row r="4061" spans="7:7">
      <c r="G4061" s="1776"/>
    </row>
    <row r="4062" spans="7:7">
      <c r="G4062" s="1776"/>
    </row>
    <row r="4063" spans="7:7">
      <c r="G4063" s="1776"/>
    </row>
    <row r="4064" spans="7:7">
      <c r="G4064" s="1776"/>
    </row>
    <row r="4065" spans="7:7">
      <c r="G4065" s="1776"/>
    </row>
    <row r="4066" spans="7:7">
      <c r="G4066" s="1776"/>
    </row>
    <row r="4067" spans="7:7">
      <c r="G4067" s="1776"/>
    </row>
    <row r="4068" spans="7:7">
      <c r="G4068" s="1776"/>
    </row>
    <row r="4069" spans="7:7">
      <c r="G4069" s="1776"/>
    </row>
    <row r="4070" spans="7:7">
      <c r="G4070" s="1776"/>
    </row>
    <row r="4071" spans="7:7">
      <c r="G4071" s="1776"/>
    </row>
    <row r="4072" spans="7:7">
      <c r="G4072" s="1776"/>
    </row>
    <row r="4073" spans="7:7">
      <c r="G4073" s="1776"/>
    </row>
    <row r="4074" spans="7:7">
      <c r="G4074" s="1776"/>
    </row>
    <row r="4075" spans="7:7">
      <c r="G4075" s="1776"/>
    </row>
    <row r="4076" spans="7:7">
      <c r="G4076" s="1776"/>
    </row>
    <row r="4077" spans="7:7">
      <c r="G4077" s="1776"/>
    </row>
    <row r="4078" spans="7:7">
      <c r="G4078" s="1776"/>
    </row>
    <row r="4079" spans="7:7">
      <c r="G4079" s="1776"/>
    </row>
    <row r="4080" spans="7:7">
      <c r="G4080" s="1776"/>
    </row>
    <row r="4081" spans="7:7">
      <c r="G4081" s="1776"/>
    </row>
    <row r="4082" spans="7:7">
      <c r="G4082" s="1776"/>
    </row>
    <row r="4083" spans="7:7">
      <c r="G4083" s="1776"/>
    </row>
    <row r="4084" spans="7:7">
      <c r="G4084" s="1776"/>
    </row>
    <row r="4085" spans="7:7">
      <c r="G4085" s="1776"/>
    </row>
    <row r="4086" spans="7:7">
      <c r="G4086" s="1776"/>
    </row>
    <row r="4087" spans="7:7">
      <c r="G4087" s="1776"/>
    </row>
    <row r="4088" spans="7:7">
      <c r="G4088" s="1776"/>
    </row>
    <row r="4089" spans="7:7">
      <c r="G4089" s="1776"/>
    </row>
    <row r="4090" spans="7:7">
      <c r="G4090" s="1776"/>
    </row>
    <row r="4091" spans="7:7">
      <c r="G4091" s="1776"/>
    </row>
    <row r="4092" spans="7:7">
      <c r="G4092" s="1776"/>
    </row>
    <row r="4093" spans="7:7">
      <c r="G4093" s="1776"/>
    </row>
    <row r="4094" spans="7:7">
      <c r="G4094" s="1776"/>
    </row>
    <row r="4095" spans="7:7">
      <c r="G4095" s="1776"/>
    </row>
    <row r="4096" spans="7:7">
      <c r="G4096" s="1776"/>
    </row>
    <row r="4097" spans="7:7">
      <c r="G4097" s="1776"/>
    </row>
    <row r="4098" spans="7:7">
      <c r="G4098" s="1776"/>
    </row>
    <row r="4099" spans="7:7">
      <c r="G4099" s="1776"/>
    </row>
    <row r="4100" spans="7:7">
      <c r="G4100" s="1776"/>
    </row>
    <row r="4101" spans="7:7">
      <c r="G4101" s="1776"/>
    </row>
    <row r="4102" spans="7:7">
      <c r="G4102" s="1776"/>
    </row>
    <row r="4103" spans="7:7">
      <c r="G4103" s="1776"/>
    </row>
    <row r="4104" spans="7:7">
      <c r="G4104" s="1776"/>
    </row>
    <row r="4105" spans="7:7">
      <c r="G4105" s="1776"/>
    </row>
    <row r="4106" spans="7:7">
      <c r="G4106" s="1776"/>
    </row>
    <row r="4107" spans="7:7">
      <c r="G4107" s="1776"/>
    </row>
    <row r="4108" spans="7:7">
      <c r="G4108" s="1776"/>
    </row>
    <row r="4109" spans="7:7">
      <c r="G4109" s="1776"/>
    </row>
    <row r="4110" spans="7:7">
      <c r="G4110" s="1776"/>
    </row>
    <row r="4111" spans="7:7">
      <c r="G4111" s="1776"/>
    </row>
    <row r="4112" spans="7:7">
      <c r="G4112" s="1776"/>
    </row>
    <row r="4113" spans="7:7">
      <c r="G4113" s="1776"/>
    </row>
    <row r="4114" spans="7:7">
      <c r="G4114" s="1776"/>
    </row>
    <row r="4115" spans="7:7">
      <c r="G4115" s="1776"/>
    </row>
    <row r="4116" spans="7:7">
      <c r="G4116" s="1776"/>
    </row>
    <row r="4117" spans="7:7">
      <c r="G4117" s="1776"/>
    </row>
    <row r="4118" spans="7:7">
      <c r="G4118" s="1776"/>
    </row>
    <row r="4119" spans="7:7">
      <c r="G4119" s="1776"/>
    </row>
    <row r="4120" spans="7:7">
      <c r="G4120" s="1776"/>
    </row>
    <row r="4121" spans="7:7">
      <c r="G4121" s="1776"/>
    </row>
    <row r="4122" spans="7:7">
      <c r="G4122" s="1776"/>
    </row>
    <row r="4123" spans="7:7">
      <c r="G4123" s="1776"/>
    </row>
    <row r="4124" spans="7:7">
      <c r="G4124" s="1776"/>
    </row>
    <row r="4125" spans="7:7">
      <c r="G4125" s="1776"/>
    </row>
    <row r="4126" spans="7:7">
      <c r="G4126" s="1776"/>
    </row>
    <row r="4127" spans="7:7">
      <c r="G4127" s="1776"/>
    </row>
    <row r="4128" spans="7:7">
      <c r="G4128" s="1776"/>
    </row>
    <row r="4129" spans="7:7">
      <c r="G4129" s="1776"/>
    </row>
    <row r="4130" spans="7:7">
      <c r="G4130" s="1776"/>
    </row>
    <row r="4131" spans="7:7">
      <c r="G4131" s="1776"/>
    </row>
    <row r="4132" spans="7:7">
      <c r="G4132" s="1776"/>
    </row>
    <row r="4133" spans="7:7">
      <c r="G4133" s="1776"/>
    </row>
    <row r="4134" spans="7:7">
      <c r="G4134" s="1776"/>
    </row>
    <row r="4135" spans="7:7">
      <c r="G4135" s="1776"/>
    </row>
    <row r="4136" spans="7:7">
      <c r="G4136" s="1776"/>
    </row>
    <row r="4137" spans="7:7">
      <c r="G4137" s="1776"/>
    </row>
    <row r="4138" spans="7:7">
      <c r="G4138" s="1776"/>
    </row>
    <row r="4139" spans="7:7">
      <c r="G4139" s="1776"/>
    </row>
    <row r="4140" spans="7:7">
      <c r="G4140" s="1776"/>
    </row>
    <row r="4141" spans="7:7">
      <c r="G4141" s="1776"/>
    </row>
    <row r="4142" spans="7:7">
      <c r="G4142" s="1776"/>
    </row>
    <row r="4143" spans="7:7">
      <c r="G4143" s="1776"/>
    </row>
    <row r="4144" spans="7:7">
      <c r="G4144" s="1776"/>
    </row>
    <row r="4145" spans="7:7">
      <c r="G4145" s="1776"/>
    </row>
    <row r="4146" spans="7:7">
      <c r="G4146" s="1776"/>
    </row>
    <row r="4147" spans="7:7">
      <c r="G4147" s="1776"/>
    </row>
    <row r="4148" spans="7:7">
      <c r="G4148" s="1776"/>
    </row>
    <row r="4149" spans="7:7">
      <c r="G4149" s="1776"/>
    </row>
    <row r="4150" spans="7:7">
      <c r="G4150" s="1776"/>
    </row>
    <row r="4151" spans="7:7">
      <c r="G4151" s="1776"/>
    </row>
    <row r="4152" spans="7:7">
      <c r="G4152" s="1776"/>
    </row>
    <row r="4153" spans="7:7">
      <c r="G4153" s="1776"/>
    </row>
    <row r="4154" spans="7:7">
      <c r="G4154" s="1776"/>
    </row>
    <row r="4155" spans="7:7">
      <c r="G4155" s="1776"/>
    </row>
    <row r="4156" spans="7:7">
      <c r="G4156" s="1776"/>
    </row>
    <row r="4157" spans="7:7">
      <c r="G4157" s="1776"/>
    </row>
    <row r="4158" spans="7:7">
      <c r="G4158" s="1776"/>
    </row>
    <row r="4159" spans="7:7">
      <c r="G4159" s="1776"/>
    </row>
    <row r="4160" spans="7:7">
      <c r="G4160" s="1776"/>
    </row>
    <row r="4161" spans="7:7">
      <c r="G4161" s="1776"/>
    </row>
    <row r="4162" spans="7:7">
      <c r="G4162" s="1776"/>
    </row>
    <row r="4163" spans="7:7">
      <c r="G4163" s="1776"/>
    </row>
    <row r="4164" spans="7:7">
      <c r="G4164" s="1776"/>
    </row>
    <row r="4165" spans="7:7">
      <c r="G4165" s="1776"/>
    </row>
    <row r="4166" spans="7:7">
      <c r="G4166" s="1776"/>
    </row>
    <row r="4167" spans="7:7">
      <c r="G4167" s="1776"/>
    </row>
    <row r="4168" spans="7:7">
      <c r="G4168" s="1776"/>
    </row>
    <row r="4169" spans="7:7">
      <c r="G4169" s="1776"/>
    </row>
    <row r="4170" spans="7:7">
      <c r="G4170" s="1776"/>
    </row>
    <row r="4171" spans="7:7">
      <c r="G4171" s="1776"/>
    </row>
    <row r="4172" spans="7:7">
      <c r="G4172" s="1776"/>
    </row>
    <row r="4173" spans="7:7">
      <c r="G4173" s="1776"/>
    </row>
    <row r="4174" spans="7:7">
      <c r="G4174" s="1776"/>
    </row>
    <row r="4175" spans="7:7">
      <c r="G4175" s="1776"/>
    </row>
    <row r="4176" spans="7:7">
      <c r="G4176" s="1776"/>
    </row>
    <row r="4177" spans="7:7">
      <c r="G4177" s="1776"/>
    </row>
    <row r="4178" spans="7:7">
      <c r="G4178" s="1776"/>
    </row>
    <row r="4179" spans="7:7">
      <c r="G4179" s="1776"/>
    </row>
    <row r="4180" spans="7:7">
      <c r="G4180" s="1776"/>
    </row>
    <row r="4181" spans="7:7">
      <c r="G4181" s="1776"/>
    </row>
    <row r="4182" spans="7:7">
      <c r="G4182" s="1776"/>
    </row>
    <row r="4183" spans="7:7">
      <c r="G4183" s="1776"/>
    </row>
    <row r="4184" spans="7:7">
      <c r="G4184" s="1776"/>
    </row>
    <row r="4185" spans="7:7">
      <c r="G4185" s="1776"/>
    </row>
    <row r="4186" spans="7:7">
      <c r="G4186" s="1776"/>
    </row>
    <row r="4187" spans="7:7">
      <c r="G4187" s="1776"/>
    </row>
    <row r="4188" spans="7:7">
      <c r="G4188" s="1776"/>
    </row>
    <row r="4189" spans="7:7">
      <c r="G4189" s="1776"/>
    </row>
    <row r="4190" spans="7:7">
      <c r="G4190" s="1776"/>
    </row>
    <row r="4191" spans="7:7">
      <c r="G4191" s="1776"/>
    </row>
    <row r="4192" spans="7:7">
      <c r="G4192" s="1776"/>
    </row>
    <row r="4193" spans="7:7">
      <c r="G4193" s="1776"/>
    </row>
    <row r="4194" spans="7:7">
      <c r="G4194" s="1776"/>
    </row>
    <row r="4195" spans="7:7">
      <c r="G4195" s="1776"/>
    </row>
    <row r="4196" spans="7:7">
      <c r="G4196" s="1776"/>
    </row>
    <row r="4197" spans="7:7">
      <c r="G4197" s="1776"/>
    </row>
    <row r="4198" spans="7:7">
      <c r="G4198" s="1776"/>
    </row>
    <row r="4199" spans="7:7">
      <c r="G4199" s="1776"/>
    </row>
    <row r="4200" spans="7:7">
      <c r="G4200" s="1776"/>
    </row>
    <row r="4201" spans="7:7">
      <c r="G4201" s="1776"/>
    </row>
    <row r="4202" spans="7:7">
      <c r="G4202" s="1776"/>
    </row>
    <row r="4203" spans="7:7">
      <c r="G4203" s="1776"/>
    </row>
    <row r="4204" spans="7:7">
      <c r="G4204" s="1776"/>
    </row>
    <row r="4205" spans="7:7">
      <c r="G4205" s="1776"/>
    </row>
    <row r="4206" spans="7:7">
      <c r="G4206" s="1776"/>
    </row>
    <row r="4207" spans="7:7">
      <c r="G4207" s="1776"/>
    </row>
    <row r="4208" spans="7:7">
      <c r="G4208" s="1776"/>
    </row>
    <row r="4209" spans="7:7">
      <c r="G4209" s="1776"/>
    </row>
    <row r="4210" spans="7:7">
      <c r="G4210" s="1776"/>
    </row>
    <row r="4211" spans="7:7">
      <c r="G4211" s="1776"/>
    </row>
    <row r="4212" spans="7:7">
      <c r="G4212" s="1776"/>
    </row>
    <row r="4213" spans="7:7">
      <c r="G4213" s="1776"/>
    </row>
    <row r="4214" spans="7:7">
      <c r="G4214" s="1776"/>
    </row>
    <row r="4215" spans="7:7">
      <c r="G4215" s="1776"/>
    </row>
    <row r="4216" spans="7:7">
      <c r="G4216" s="1776"/>
    </row>
    <row r="4217" spans="7:7">
      <c r="G4217" s="1776"/>
    </row>
    <row r="4218" spans="7:7">
      <c r="G4218" s="1776"/>
    </row>
    <row r="4219" spans="7:7">
      <c r="G4219" s="1776"/>
    </row>
    <row r="4220" spans="7:7">
      <c r="G4220" s="1776"/>
    </row>
    <row r="4221" spans="7:7">
      <c r="G4221" s="1776"/>
    </row>
    <row r="4222" spans="7:7">
      <c r="G4222" s="1776"/>
    </row>
    <row r="4223" spans="7:7">
      <c r="G4223" s="1776"/>
    </row>
    <row r="4224" spans="7:7">
      <c r="G4224" s="1776"/>
    </row>
    <row r="4225" spans="7:7">
      <c r="G4225" s="1776"/>
    </row>
    <row r="4226" spans="7:7">
      <c r="G4226" s="1776"/>
    </row>
    <row r="4227" spans="7:7">
      <c r="G4227" s="1776"/>
    </row>
    <row r="4228" spans="7:7">
      <c r="G4228" s="1776"/>
    </row>
    <row r="4229" spans="7:7">
      <c r="G4229" s="1776"/>
    </row>
    <row r="4230" spans="7:7">
      <c r="G4230" s="1776"/>
    </row>
    <row r="4231" spans="7:7">
      <c r="G4231" s="1776"/>
    </row>
    <row r="4232" spans="7:7">
      <c r="G4232" s="1776"/>
    </row>
    <row r="4233" spans="7:7">
      <c r="G4233" s="1776"/>
    </row>
    <row r="4234" spans="7:7">
      <c r="G4234" s="1776"/>
    </row>
    <row r="4235" spans="7:7">
      <c r="G4235" s="1776"/>
    </row>
    <row r="4236" spans="7:7">
      <c r="G4236" s="1776"/>
    </row>
    <row r="4237" spans="7:7">
      <c r="G4237" s="1776"/>
    </row>
    <row r="4238" spans="7:7">
      <c r="G4238" s="1776"/>
    </row>
    <row r="4239" spans="7:7">
      <c r="G4239" s="1776"/>
    </row>
    <row r="4240" spans="7:7">
      <c r="G4240" s="1776"/>
    </row>
    <row r="4241" spans="7:7">
      <c r="G4241" s="1776"/>
    </row>
    <row r="4242" spans="7:7">
      <c r="G4242" s="1776"/>
    </row>
    <row r="4243" spans="7:7">
      <c r="G4243" s="1776"/>
    </row>
    <row r="4244" spans="7:7">
      <c r="G4244" s="1776"/>
    </row>
    <row r="4245" spans="7:7">
      <c r="G4245" s="1776"/>
    </row>
    <row r="4246" spans="7:7">
      <c r="G4246" s="1776"/>
    </row>
    <row r="4247" spans="7:7">
      <c r="G4247" s="1776"/>
    </row>
    <row r="4248" spans="7:7">
      <c r="G4248" s="1776"/>
    </row>
    <row r="4249" spans="7:7">
      <c r="G4249" s="1776"/>
    </row>
    <row r="4250" spans="7:7">
      <c r="G4250" s="1776"/>
    </row>
    <row r="4251" spans="7:7">
      <c r="G4251" s="1776"/>
    </row>
    <row r="4252" spans="7:7">
      <c r="G4252" s="1776"/>
    </row>
    <row r="4253" spans="7:7">
      <c r="G4253" s="1776"/>
    </row>
    <row r="4254" spans="7:7">
      <c r="G4254" s="1776"/>
    </row>
    <row r="4255" spans="7:7">
      <c r="G4255" s="1776"/>
    </row>
    <row r="4256" spans="7:7">
      <c r="G4256" s="1776"/>
    </row>
    <row r="4257" spans="7:7">
      <c r="G4257" s="1776"/>
    </row>
    <row r="4258" spans="7:7">
      <c r="G4258" s="1776"/>
    </row>
    <row r="4259" spans="7:7">
      <c r="G4259" s="1776"/>
    </row>
    <row r="4260" spans="7:7">
      <c r="G4260" s="1776"/>
    </row>
    <row r="4261" spans="7:7">
      <c r="G4261" s="1776"/>
    </row>
    <row r="4262" spans="7:7">
      <c r="G4262" s="1776"/>
    </row>
    <row r="4263" spans="7:7">
      <c r="G4263" s="1776"/>
    </row>
    <row r="4264" spans="7:7">
      <c r="G4264" s="1776"/>
    </row>
    <row r="4265" spans="7:7">
      <c r="G4265" s="1776"/>
    </row>
    <row r="4266" spans="7:7">
      <c r="G4266" s="1776"/>
    </row>
    <row r="4267" spans="7:7">
      <c r="G4267" s="1776"/>
    </row>
    <row r="4268" spans="7:7">
      <c r="G4268" s="1776"/>
    </row>
    <row r="4269" spans="7:7">
      <c r="G4269" s="1776"/>
    </row>
    <row r="4270" spans="7:7">
      <c r="G4270" s="1776"/>
    </row>
    <row r="4271" spans="7:7">
      <c r="G4271" s="1776"/>
    </row>
    <row r="4272" spans="7:7">
      <c r="G4272" s="1776"/>
    </row>
    <row r="4273" spans="7:7">
      <c r="G4273" s="1776"/>
    </row>
    <row r="4274" spans="7:7">
      <c r="G4274" s="1776"/>
    </row>
    <row r="4275" spans="7:7">
      <c r="G4275" s="1776"/>
    </row>
    <row r="4276" spans="7:7">
      <c r="G4276" s="1776"/>
    </row>
    <row r="4277" spans="7:7">
      <c r="G4277" s="1776"/>
    </row>
    <row r="4278" spans="7:7">
      <c r="G4278" s="1776"/>
    </row>
    <row r="4279" spans="7:7">
      <c r="G4279" s="1776"/>
    </row>
    <row r="4280" spans="7:7">
      <c r="G4280" s="1776"/>
    </row>
    <row r="4281" spans="7:7">
      <c r="G4281" s="1776"/>
    </row>
    <row r="4282" spans="7:7">
      <c r="G4282" s="1776"/>
    </row>
    <row r="4283" spans="7:7">
      <c r="G4283" s="1776"/>
    </row>
    <row r="4284" spans="7:7">
      <c r="G4284" s="1776"/>
    </row>
    <row r="4285" spans="7:7">
      <c r="G4285" s="1776"/>
    </row>
    <row r="4286" spans="7:7">
      <c r="G4286" s="1776"/>
    </row>
    <row r="4287" spans="7:7">
      <c r="G4287" s="1776"/>
    </row>
    <row r="4288" spans="7:7">
      <c r="G4288" s="1776"/>
    </row>
    <row r="4289" spans="7:7">
      <c r="G4289" s="1776"/>
    </row>
    <row r="4290" spans="7:7">
      <c r="G4290" s="1776"/>
    </row>
    <row r="4291" spans="7:7">
      <c r="G4291" s="1776"/>
    </row>
    <row r="4292" spans="7:7">
      <c r="G4292" s="1776"/>
    </row>
    <row r="4293" spans="7:7">
      <c r="G4293" s="1776"/>
    </row>
    <row r="4294" spans="7:7">
      <c r="G4294" s="1776"/>
    </row>
    <row r="4295" spans="7:7">
      <c r="G4295" s="1776"/>
    </row>
    <row r="4296" spans="7:7">
      <c r="G4296" s="1776"/>
    </row>
    <row r="4297" spans="7:7">
      <c r="G4297" s="1776"/>
    </row>
    <row r="4298" spans="7:7">
      <c r="G4298" s="1776"/>
    </row>
    <row r="4299" spans="7:7">
      <c r="G4299" s="1776"/>
    </row>
    <row r="4300" spans="7:7">
      <c r="G4300" s="1776"/>
    </row>
    <row r="4301" spans="7:7">
      <c r="G4301" s="1776"/>
    </row>
    <row r="4302" spans="7:7">
      <c r="G4302" s="1776"/>
    </row>
    <row r="4303" spans="7:7">
      <c r="G4303" s="1776"/>
    </row>
    <row r="4304" spans="7:7">
      <c r="G4304" s="1776"/>
    </row>
    <row r="4305" spans="7:7">
      <c r="G4305" s="1776"/>
    </row>
    <row r="4306" spans="7:7">
      <c r="G4306" s="1776"/>
    </row>
    <row r="4307" spans="7:7">
      <c r="G4307" s="1776"/>
    </row>
    <row r="4308" spans="7:7">
      <c r="G4308" s="1776"/>
    </row>
    <row r="4309" spans="7:7">
      <c r="G4309" s="1776"/>
    </row>
    <row r="4310" spans="7:7">
      <c r="G4310" s="1776"/>
    </row>
    <row r="4311" spans="7:7">
      <c r="G4311" s="1776"/>
    </row>
    <row r="4312" spans="7:7">
      <c r="G4312" s="1776"/>
    </row>
    <row r="4313" spans="7:7">
      <c r="G4313" s="1776"/>
    </row>
    <row r="4314" spans="7:7">
      <c r="G4314" s="1776"/>
    </row>
    <row r="4315" spans="7:7">
      <c r="G4315" s="1776"/>
    </row>
    <row r="4316" spans="7:7">
      <c r="G4316" s="1776"/>
    </row>
    <row r="4317" spans="7:7">
      <c r="G4317" s="1776"/>
    </row>
    <row r="4318" spans="7:7">
      <c r="G4318" s="1776"/>
    </row>
    <row r="4319" spans="7:7">
      <c r="G4319" s="1776"/>
    </row>
    <row r="4320" spans="7:7">
      <c r="G4320" s="1776"/>
    </row>
    <row r="4321" spans="7:7">
      <c r="G4321" s="1776"/>
    </row>
    <row r="4322" spans="7:7">
      <c r="G4322" s="1776"/>
    </row>
    <row r="4323" spans="7:7">
      <c r="G4323" s="1776"/>
    </row>
    <row r="4324" spans="7:7">
      <c r="G4324" s="1776"/>
    </row>
    <row r="4325" spans="7:7">
      <c r="G4325" s="1776"/>
    </row>
    <row r="4326" spans="7:7">
      <c r="G4326" s="1776"/>
    </row>
    <row r="4327" spans="7:7">
      <c r="G4327" s="1776"/>
    </row>
    <row r="4328" spans="7:7">
      <c r="G4328" s="1776"/>
    </row>
    <row r="4329" spans="7:7">
      <c r="G4329" s="1776"/>
    </row>
    <row r="4330" spans="7:7">
      <c r="G4330" s="1776"/>
    </row>
    <row r="4331" spans="7:7">
      <c r="G4331" s="1776"/>
    </row>
    <row r="4332" spans="7:7">
      <c r="G4332" s="1776"/>
    </row>
    <row r="4333" spans="7:7">
      <c r="G4333" s="1776"/>
    </row>
    <row r="4334" spans="7:7">
      <c r="G4334" s="1776"/>
    </row>
    <row r="4335" spans="7:7">
      <c r="G4335" s="1776"/>
    </row>
    <row r="4336" spans="7:7">
      <c r="G4336" s="1776"/>
    </row>
    <row r="4337" spans="7:7">
      <c r="G4337" s="1776"/>
    </row>
    <row r="4338" spans="7:7">
      <c r="G4338" s="1776"/>
    </row>
    <row r="4339" spans="7:7">
      <c r="G4339" s="1776"/>
    </row>
    <row r="4340" spans="7:7">
      <c r="G4340" s="1776"/>
    </row>
    <row r="4341" spans="7:7">
      <c r="G4341" s="1776"/>
    </row>
    <row r="4342" spans="7:7">
      <c r="G4342" s="1776"/>
    </row>
    <row r="4343" spans="7:7">
      <c r="G4343" s="1776"/>
    </row>
    <row r="4344" spans="7:7">
      <c r="G4344" s="1776"/>
    </row>
    <row r="4345" spans="7:7">
      <c r="G4345" s="1776"/>
    </row>
    <row r="4346" spans="7:7">
      <c r="G4346" s="1776"/>
    </row>
    <row r="4347" spans="7:7">
      <c r="G4347" s="1776"/>
    </row>
    <row r="4348" spans="7:7">
      <c r="G4348" s="1776"/>
    </row>
    <row r="4349" spans="7:7">
      <c r="G4349" s="1776"/>
    </row>
    <row r="4350" spans="7:7">
      <c r="G4350" s="1776"/>
    </row>
    <row r="4351" spans="7:7">
      <c r="G4351" s="1776"/>
    </row>
    <row r="4352" spans="7:7">
      <c r="G4352" s="1776"/>
    </row>
    <row r="4353" spans="7:7">
      <c r="G4353" s="1776"/>
    </row>
    <row r="4354" spans="7:7">
      <c r="G4354" s="1776"/>
    </row>
    <row r="4355" spans="7:7">
      <c r="G4355" s="1776"/>
    </row>
    <row r="4356" spans="7:7">
      <c r="G4356" s="1776"/>
    </row>
    <row r="4357" spans="7:7">
      <c r="G4357" s="1776"/>
    </row>
    <row r="4358" spans="7:7">
      <c r="G4358" s="1776"/>
    </row>
    <row r="4359" spans="7:7">
      <c r="G4359" s="1776"/>
    </row>
    <row r="4360" spans="7:7">
      <c r="G4360" s="1776"/>
    </row>
    <row r="4361" spans="7:7">
      <c r="G4361" s="1776"/>
    </row>
    <row r="4362" spans="7:7">
      <c r="G4362" s="1776"/>
    </row>
    <row r="4363" spans="7:7">
      <c r="G4363" s="1776"/>
    </row>
    <row r="4364" spans="7:7">
      <c r="G4364" s="1776"/>
    </row>
    <row r="4365" spans="7:7">
      <c r="G4365" s="1776"/>
    </row>
    <row r="4366" spans="7:7">
      <c r="G4366" s="1776"/>
    </row>
    <row r="4367" spans="7:7">
      <c r="G4367" s="1776"/>
    </row>
    <row r="4368" spans="7:7">
      <c r="G4368" s="1776"/>
    </row>
    <row r="4369" spans="7:7">
      <c r="G4369" s="1776"/>
    </row>
    <row r="4370" spans="7:7">
      <c r="G4370" s="1776"/>
    </row>
    <row r="4371" spans="7:7">
      <c r="G4371" s="1776"/>
    </row>
    <row r="4372" spans="7:7">
      <c r="G4372" s="1776"/>
    </row>
    <row r="4373" spans="7:7">
      <c r="G4373" s="1776"/>
    </row>
    <row r="4374" spans="7:7">
      <c r="G4374" s="1776"/>
    </row>
    <row r="4375" spans="7:7">
      <c r="G4375" s="1776"/>
    </row>
    <row r="4376" spans="7:7">
      <c r="G4376" s="1776"/>
    </row>
    <row r="4377" spans="7:7">
      <c r="G4377" s="1776"/>
    </row>
    <row r="4378" spans="7:7">
      <c r="G4378" s="1776"/>
    </row>
    <row r="4379" spans="7:7">
      <c r="G4379" s="1776"/>
    </row>
    <row r="4380" spans="7:7">
      <c r="G4380" s="1776"/>
    </row>
    <row r="4381" spans="7:7">
      <c r="G4381" s="1776"/>
    </row>
    <row r="4382" spans="7:7">
      <c r="G4382" s="1776"/>
    </row>
    <row r="4383" spans="7:7">
      <c r="G4383" s="1776"/>
    </row>
    <row r="4384" spans="7:7">
      <c r="G4384" s="1776"/>
    </row>
    <row r="4385" spans="7:7">
      <c r="G4385" s="1776"/>
    </row>
    <row r="4386" spans="7:7">
      <c r="G4386" s="1776"/>
    </row>
    <row r="4387" spans="7:7">
      <c r="G4387" s="1776"/>
    </row>
    <row r="4388" spans="7:7">
      <c r="G4388" s="1776"/>
    </row>
    <row r="4389" spans="7:7">
      <c r="G4389" s="1776"/>
    </row>
    <row r="4390" spans="7:7">
      <c r="G4390" s="1776"/>
    </row>
    <row r="4391" spans="7:7">
      <c r="G4391" s="1776"/>
    </row>
    <row r="4392" spans="7:7">
      <c r="G4392" s="1776"/>
    </row>
    <row r="4393" spans="7:7">
      <c r="G4393" s="1776"/>
    </row>
    <row r="4394" spans="7:7">
      <c r="G4394" s="1776"/>
    </row>
    <row r="4395" spans="7:7">
      <c r="G4395" s="1776"/>
    </row>
    <row r="4396" spans="7:7">
      <c r="G4396" s="1776"/>
    </row>
    <row r="4397" spans="7:7">
      <c r="G4397" s="1776"/>
    </row>
    <row r="4398" spans="7:7">
      <c r="G4398" s="1776"/>
    </row>
    <row r="4399" spans="7:7">
      <c r="G4399" s="1776"/>
    </row>
    <row r="4400" spans="7:7">
      <c r="G4400" s="1776"/>
    </row>
    <row r="4401" spans="7:7">
      <c r="G4401" s="1776"/>
    </row>
    <row r="4402" spans="7:7">
      <c r="G4402" s="1776"/>
    </row>
    <row r="4403" spans="7:7">
      <c r="G4403" s="1776"/>
    </row>
    <row r="4404" spans="7:7">
      <c r="G4404" s="1776"/>
    </row>
    <row r="4405" spans="7:7">
      <c r="G4405" s="1776"/>
    </row>
    <row r="4406" spans="7:7">
      <c r="G4406" s="1776"/>
    </row>
    <row r="4407" spans="7:7">
      <c r="G4407" s="1776"/>
    </row>
    <row r="4408" spans="7:7">
      <c r="G4408" s="1776"/>
    </row>
    <row r="4409" spans="7:7">
      <c r="G4409" s="1776"/>
    </row>
    <row r="4410" spans="7:7">
      <c r="G4410" s="1776"/>
    </row>
    <row r="4411" spans="7:7">
      <c r="G4411" s="1776"/>
    </row>
    <row r="4412" spans="7:7">
      <c r="G4412" s="1776"/>
    </row>
    <row r="4413" spans="7:7">
      <c r="G4413" s="1776"/>
    </row>
    <row r="4414" spans="7:7">
      <c r="G4414" s="1776"/>
    </row>
    <row r="4415" spans="7:7">
      <c r="G4415" s="1776"/>
    </row>
    <row r="4416" spans="7:7">
      <c r="G4416" s="1776"/>
    </row>
    <row r="4417" spans="7:7">
      <c r="G4417" s="1776"/>
    </row>
    <row r="4418" spans="7:7">
      <c r="G4418" s="1776"/>
    </row>
    <row r="4419" spans="7:7">
      <c r="G4419" s="1776"/>
    </row>
    <row r="4420" spans="7:7">
      <c r="G4420" s="1776"/>
    </row>
    <row r="4421" spans="7:7">
      <c r="G4421" s="1776"/>
    </row>
    <row r="4422" spans="7:7">
      <c r="G4422" s="1776"/>
    </row>
    <row r="4423" spans="7:7">
      <c r="G4423" s="1776"/>
    </row>
    <row r="4424" spans="7:7">
      <c r="G4424" s="1776"/>
    </row>
    <row r="4425" spans="7:7">
      <c r="G4425" s="1776"/>
    </row>
    <row r="4426" spans="7:7">
      <c r="G4426" s="1776"/>
    </row>
    <row r="4427" spans="7:7">
      <c r="G4427" s="1776"/>
    </row>
    <row r="4428" spans="7:7">
      <c r="G4428" s="1776"/>
    </row>
    <row r="4429" spans="7:7">
      <c r="G4429" s="1776"/>
    </row>
    <row r="4430" spans="7:7">
      <c r="G4430" s="1776"/>
    </row>
    <row r="4431" spans="7:7">
      <c r="G4431" s="1776"/>
    </row>
    <row r="4432" spans="7:7">
      <c r="G4432" s="1776"/>
    </row>
    <row r="4433" spans="7:7">
      <c r="G4433" s="1776"/>
    </row>
    <row r="4434" spans="7:7">
      <c r="G4434" s="1776"/>
    </row>
    <row r="4435" spans="7:7">
      <c r="G4435" s="1776"/>
    </row>
    <row r="4436" spans="7:7">
      <c r="G4436" s="1776"/>
    </row>
    <row r="4437" spans="7:7">
      <c r="G4437" s="1776"/>
    </row>
    <row r="4438" spans="7:7">
      <c r="G4438" s="1776"/>
    </row>
    <row r="4439" spans="7:7">
      <c r="G4439" s="1776"/>
    </row>
    <row r="4440" spans="7:7">
      <c r="G4440" s="1776"/>
    </row>
    <row r="4441" spans="7:7">
      <c r="G4441" s="1776"/>
    </row>
    <row r="4442" spans="7:7">
      <c r="G4442" s="1776"/>
    </row>
    <row r="4443" spans="7:7">
      <c r="G4443" s="1776"/>
    </row>
    <row r="4444" spans="7:7">
      <c r="G4444" s="1776"/>
    </row>
    <row r="4445" spans="7:7">
      <c r="G4445" s="1776"/>
    </row>
    <row r="4446" spans="7:7">
      <c r="G4446" s="1776"/>
    </row>
    <row r="4447" spans="7:7">
      <c r="G4447" s="1776"/>
    </row>
    <row r="4448" spans="7:7">
      <c r="G4448" s="1776"/>
    </row>
    <row r="4449" spans="7:7">
      <c r="G4449" s="1776"/>
    </row>
    <row r="4450" spans="7:7">
      <c r="G4450" s="1776"/>
    </row>
    <row r="4451" spans="7:7">
      <c r="G4451" s="1776"/>
    </row>
    <row r="4452" spans="7:7">
      <c r="G4452" s="1776"/>
    </row>
    <row r="4453" spans="7:7">
      <c r="G4453" s="1776"/>
    </row>
    <row r="4454" spans="7:7">
      <c r="G4454" s="1776"/>
    </row>
    <row r="4455" spans="7:7">
      <c r="G4455" s="1776"/>
    </row>
    <row r="4456" spans="7:7">
      <c r="G4456" s="1776"/>
    </row>
    <row r="4457" spans="7:7">
      <c r="G4457" s="1776"/>
    </row>
    <row r="4458" spans="7:7">
      <c r="G4458" s="1776"/>
    </row>
    <row r="4459" spans="7:7">
      <c r="G4459" s="1776"/>
    </row>
    <row r="4460" spans="7:7">
      <c r="G4460" s="1776"/>
    </row>
    <row r="4461" spans="7:7">
      <c r="G4461" s="1776"/>
    </row>
    <row r="4462" spans="7:7">
      <c r="G4462" s="1776"/>
    </row>
    <row r="4463" spans="7:7">
      <c r="G4463" s="1776"/>
    </row>
    <row r="4464" spans="7:7">
      <c r="G4464" s="1776"/>
    </row>
    <row r="4465" spans="7:7">
      <c r="G4465" s="1776"/>
    </row>
    <row r="4466" spans="7:7">
      <c r="G4466" s="1776"/>
    </row>
    <row r="4467" spans="7:7">
      <c r="G4467" s="1776"/>
    </row>
    <row r="4468" spans="7:7">
      <c r="G4468" s="1776"/>
    </row>
    <row r="4469" spans="7:7">
      <c r="G4469" s="1776"/>
    </row>
    <row r="4470" spans="7:7">
      <c r="G4470" s="1776"/>
    </row>
    <row r="4471" spans="7:7">
      <c r="G4471" s="1776"/>
    </row>
    <row r="4472" spans="7:7">
      <c r="G4472" s="1776"/>
    </row>
    <row r="4473" spans="7:7">
      <c r="G4473" s="1776"/>
    </row>
    <row r="4474" spans="7:7">
      <c r="G4474" s="1776"/>
    </row>
    <row r="4475" spans="7:7">
      <c r="G4475" s="1776"/>
    </row>
    <row r="4476" spans="7:7">
      <c r="G4476" s="1776"/>
    </row>
    <row r="4477" spans="7:7">
      <c r="G4477" s="1776"/>
    </row>
    <row r="4478" spans="7:7">
      <c r="G4478" s="1776"/>
    </row>
    <row r="4479" spans="7:7">
      <c r="G4479" s="1776"/>
    </row>
    <row r="4480" spans="7:7">
      <c r="G4480" s="1776"/>
    </row>
    <row r="4481" spans="7:7">
      <c r="G4481" s="1776"/>
    </row>
    <row r="4482" spans="7:7">
      <c r="G4482" s="1776"/>
    </row>
    <row r="4483" spans="7:7">
      <c r="G4483" s="1776"/>
    </row>
    <row r="4484" spans="7:7">
      <c r="G4484" s="1776"/>
    </row>
    <row r="4485" spans="7:7">
      <c r="G4485" s="1776"/>
    </row>
    <row r="4486" spans="7:7">
      <c r="G4486" s="1776"/>
    </row>
    <row r="4487" spans="7:7">
      <c r="G4487" s="1776"/>
    </row>
    <row r="4488" spans="7:7">
      <c r="G4488" s="1776"/>
    </row>
    <row r="4489" spans="7:7">
      <c r="G4489" s="1776"/>
    </row>
    <row r="4490" spans="7:7">
      <c r="G4490" s="1776"/>
    </row>
    <row r="4491" spans="7:7">
      <c r="G4491" s="1776"/>
    </row>
    <row r="4492" spans="7:7">
      <c r="G4492" s="1776"/>
    </row>
    <row r="4493" spans="7:7">
      <c r="G4493" s="1776"/>
    </row>
    <row r="4494" spans="7:7">
      <c r="G4494" s="1776"/>
    </row>
    <row r="4495" spans="7:7">
      <c r="G4495" s="1776"/>
    </row>
    <row r="4496" spans="7:7">
      <c r="G4496" s="1776"/>
    </row>
    <row r="4497" spans="7:7">
      <c r="G4497" s="1776"/>
    </row>
    <row r="4498" spans="7:7">
      <c r="G4498" s="1776"/>
    </row>
    <row r="4499" spans="7:7">
      <c r="G4499" s="1776"/>
    </row>
    <row r="4500" spans="7:7">
      <c r="G4500" s="1776"/>
    </row>
    <row r="4501" spans="7:7">
      <c r="G4501" s="1776"/>
    </row>
    <row r="4502" spans="7:7">
      <c r="G4502" s="1776"/>
    </row>
    <row r="4503" spans="7:7">
      <c r="G4503" s="1776"/>
    </row>
    <row r="4504" spans="7:7">
      <c r="G4504" s="1776"/>
    </row>
    <row r="4505" spans="7:7">
      <c r="G4505" s="1776"/>
    </row>
    <row r="4506" spans="7:7">
      <c r="G4506" s="1776"/>
    </row>
    <row r="4507" spans="7:7">
      <c r="G4507" s="1776"/>
    </row>
    <row r="4508" spans="7:7">
      <c r="G4508" s="1776"/>
    </row>
    <row r="4509" spans="7:7">
      <c r="G4509" s="1776"/>
    </row>
    <row r="4510" spans="7:7">
      <c r="G4510" s="1776"/>
    </row>
    <row r="4511" spans="7:7">
      <c r="G4511" s="1776"/>
    </row>
    <row r="4512" spans="7:7">
      <c r="G4512" s="1776"/>
    </row>
    <row r="4513" spans="7:7">
      <c r="G4513" s="1776"/>
    </row>
    <row r="4514" spans="7:7">
      <c r="G4514" s="1776"/>
    </row>
    <row r="4515" spans="7:7">
      <c r="G4515" s="1776"/>
    </row>
    <row r="4516" spans="7:7">
      <c r="G4516" s="1776"/>
    </row>
    <row r="4517" spans="7:7">
      <c r="G4517" s="1776"/>
    </row>
    <row r="4518" spans="7:7">
      <c r="G4518" s="1776"/>
    </row>
    <row r="4519" spans="7:7">
      <c r="G4519" s="1776"/>
    </row>
    <row r="4520" spans="7:7">
      <c r="G4520" s="1776"/>
    </row>
    <row r="4521" spans="7:7">
      <c r="G4521" s="1776"/>
    </row>
    <row r="4522" spans="7:7">
      <c r="G4522" s="1776"/>
    </row>
    <row r="4523" spans="7:7">
      <c r="G4523" s="1776"/>
    </row>
    <row r="4524" spans="7:7">
      <c r="G4524" s="1776"/>
    </row>
    <row r="4525" spans="7:7">
      <c r="G4525" s="1776"/>
    </row>
    <row r="4526" spans="7:7">
      <c r="G4526" s="1776"/>
    </row>
    <row r="4527" spans="7:7">
      <c r="G4527" s="1776"/>
    </row>
    <row r="4528" spans="7:7">
      <c r="G4528" s="1776"/>
    </row>
    <row r="4529" spans="7:7">
      <c r="G4529" s="1776"/>
    </row>
    <row r="4530" spans="7:7">
      <c r="G4530" s="1776"/>
    </row>
    <row r="4531" spans="7:7">
      <c r="G4531" s="1776"/>
    </row>
    <row r="4532" spans="7:7">
      <c r="G4532" s="1776"/>
    </row>
    <row r="4533" spans="7:7">
      <c r="G4533" s="1776"/>
    </row>
    <row r="4534" spans="7:7">
      <c r="G4534" s="1776"/>
    </row>
    <row r="4535" spans="7:7">
      <c r="G4535" s="1776"/>
    </row>
    <row r="4536" spans="7:7">
      <c r="G4536" s="1776"/>
    </row>
    <row r="4537" spans="7:7">
      <c r="G4537" s="1776"/>
    </row>
    <row r="4538" spans="7:7">
      <c r="G4538" s="1776"/>
    </row>
    <row r="4539" spans="7:7">
      <c r="G4539" s="1776"/>
    </row>
    <row r="4540" spans="7:7">
      <c r="G4540" s="1776"/>
    </row>
    <row r="4541" spans="7:7">
      <c r="G4541" s="1776"/>
    </row>
    <row r="4542" spans="7:7">
      <c r="G4542" s="1776"/>
    </row>
    <row r="4543" spans="7:7">
      <c r="G4543" s="1776"/>
    </row>
    <row r="4544" spans="7:7">
      <c r="G4544" s="1776"/>
    </row>
    <row r="4545" spans="7:7">
      <c r="G4545" s="1776"/>
    </row>
    <row r="4546" spans="7:7">
      <c r="G4546" s="1776"/>
    </row>
    <row r="4547" spans="7:7">
      <c r="G4547" s="1776"/>
    </row>
    <row r="4548" spans="7:7">
      <c r="G4548" s="1776"/>
    </row>
    <row r="4549" spans="7:7">
      <c r="G4549" s="1776"/>
    </row>
    <row r="4550" spans="7:7">
      <c r="G4550" s="1776"/>
    </row>
    <row r="4551" spans="7:7">
      <c r="G4551" s="1776"/>
    </row>
    <row r="4552" spans="7:7">
      <c r="G4552" s="1776"/>
    </row>
    <row r="4553" spans="7:7">
      <c r="G4553" s="1776"/>
    </row>
    <row r="4554" spans="7:7">
      <c r="G4554" s="1776"/>
    </row>
    <row r="4555" spans="7:7">
      <c r="G4555" s="1776"/>
    </row>
    <row r="4556" spans="7:7">
      <c r="G4556" s="1776"/>
    </row>
    <row r="4557" spans="7:7">
      <c r="G4557" s="1776"/>
    </row>
    <row r="4558" spans="7:7">
      <c r="G4558" s="1776"/>
    </row>
    <row r="4559" spans="7:7">
      <c r="G4559" s="1776"/>
    </row>
    <row r="4560" spans="7:7">
      <c r="G4560" s="1776"/>
    </row>
    <row r="4561" spans="7:7">
      <c r="G4561" s="1776"/>
    </row>
    <row r="4562" spans="7:7">
      <c r="G4562" s="1776"/>
    </row>
    <row r="4563" spans="7:7">
      <c r="G4563" s="1776"/>
    </row>
    <row r="4564" spans="7:7">
      <c r="G4564" s="1776"/>
    </row>
    <row r="4565" spans="7:7">
      <c r="G4565" s="1776"/>
    </row>
    <row r="4566" spans="7:7">
      <c r="G4566" s="1776"/>
    </row>
    <row r="4567" spans="7:7">
      <c r="G4567" s="1776"/>
    </row>
    <row r="4568" spans="7:7">
      <c r="G4568" s="1776"/>
    </row>
    <row r="4569" spans="7:7">
      <c r="G4569" s="1776"/>
    </row>
    <row r="4570" spans="7:7">
      <c r="G4570" s="1776"/>
    </row>
    <row r="4571" spans="7:7">
      <c r="G4571" s="1776"/>
    </row>
    <row r="4572" spans="7:7">
      <c r="G4572" s="1776"/>
    </row>
    <row r="4573" spans="7:7">
      <c r="G4573" s="1776"/>
    </row>
    <row r="4574" spans="7:7">
      <c r="G4574" s="1776"/>
    </row>
    <row r="4575" spans="7:7">
      <c r="G4575" s="1776"/>
    </row>
    <row r="4576" spans="7:7">
      <c r="G4576" s="1776"/>
    </row>
    <row r="4577" spans="7:7">
      <c r="G4577" s="1776"/>
    </row>
    <row r="4578" spans="7:7">
      <c r="G4578" s="1776"/>
    </row>
    <row r="4579" spans="7:7">
      <c r="G4579" s="1776"/>
    </row>
    <row r="4580" spans="7:7">
      <c r="G4580" s="1776"/>
    </row>
    <row r="4581" spans="7:7">
      <c r="G4581" s="1776"/>
    </row>
    <row r="4582" spans="7:7">
      <c r="G4582" s="1776"/>
    </row>
    <row r="4583" spans="7:7">
      <c r="G4583" s="1776"/>
    </row>
    <row r="4584" spans="7:7">
      <c r="G4584" s="1776"/>
    </row>
    <row r="4585" spans="7:7">
      <c r="G4585" s="1776"/>
    </row>
    <row r="4586" spans="7:7">
      <c r="G4586" s="1776"/>
    </row>
    <row r="4587" spans="7:7">
      <c r="G4587" s="1776"/>
    </row>
    <row r="4588" spans="7:7">
      <c r="G4588" s="1776"/>
    </row>
    <row r="4589" spans="7:7">
      <c r="G4589" s="1776"/>
    </row>
    <row r="4590" spans="7:7">
      <c r="G4590" s="1776"/>
    </row>
    <row r="4591" spans="7:7">
      <c r="G4591" s="1776"/>
    </row>
    <row r="4592" spans="7:7">
      <c r="G4592" s="1776"/>
    </row>
    <row r="4593" spans="7:7">
      <c r="G4593" s="1776"/>
    </row>
    <row r="4594" spans="7:7">
      <c r="G4594" s="1776"/>
    </row>
    <row r="4595" spans="7:7">
      <c r="G4595" s="1776"/>
    </row>
    <row r="4596" spans="7:7">
      <c r="G4596" s="1776"/>
    </row>
    <row r="4597" spans="7:7">
      <c r="G4597" s="1776"/>
    </row>
    <row r="4598" spans="7:7">
      <c r="G4598" s="1776"/>
    </row>
    <row r="4599" spans="7:7">
      <c r="G4599" s="1776"/>
    </row>
    <row r="4600" spans="7:7">
      <c r="G4600" s="1776"/>
    </row>
    <row r="4601" spans="7:7">
      <c r="G4601" s="1776"/>
    </row>
    <row r="4602" spans="7:7">
      <c r="G4602" s="1776"/>
    </row>
    <row r="4603" spans="7:7">
      <c r="G4603" s="1776"/>
    </row>
    <row r="4604" spans="7:7">
      <c r="G4604" s="1776"/>
    </row>
    <row r="4605" spans="7:7">
      <c r="G4605" s="1776"/>
    </row>
    <row r="4606" spans="7:7">
      <c r="G4606" s="1776"/>
    </row>
    <row r="4607" spans="7:7">
      <c r="G4607" s="1776"/>
    </row>
    <row r="4608" spans="7:7">
      <c r="G4608" s="1776"/>
    </row>
    <row r="4609" spans="7:7">
      <c r="G4609" s="1776"/>
    </row>
    <row r="4610" spans="7:7">
      <c r="G4610" s="1776"/>
    </row>
    <row r="4611" spans="7:7">
      <c r="G4611" s="1776"/>
    </row>
    <row r="4612" spans="7:7">
      <c r="G4612" s="1776"/>
    </row>
    <row r="4613" spans="7:7">
      <c r="G4613" s="1776"/>
    </row>
    <row r="4614" spans="7:7">
      <c r="G4614" s="1776"/>
    </row>
    <row r="4615" spans="7:7">
      <c r="G4615" s="1776"/>
    </row>
    <row r="4616" spans="7:7">
      <c r="G4616" s="1776"/>
    </row>
    <row r="4617" spans="7:7">
      <c r="G4617" s="1776"/>
    </row>
    <row r="4618" spans="7:7">
      <c r="G4618" s="1776"/>
    </row>
    <row r="4619" spans="7:7">
      <c r="G4619" s="1776"/>
    </row>
    <row r="4620" spans="7:7">
      <c r="G4620" s="1776"/>
    </row>
    <row r="4621" spans="7:7">
      <c r="G4621" s="1776"/>
    </row>
    <row r="4622" spans="7:7">
      <c r="G4622" s="1776"/>
    </row>
    <row r="4623" spans="7:7">
      <c r="G4623" s="1776"/>
    </row>
    <row r="4624" spans="7:7">
      <c r="G4624" s="1776"/>
    </row>
    <row r="4625" spans="7:7">
      <c r="G4625" s="1776"/>
    </row>
    <row r="4626" spans="7:7">
      <c r="G4626" s="1776"/>
    </row>
    <row r="4627" spans="7:7">
      <c r="G4627" s="1776"/>
    </row>
    <row r="4628" spans="7:7">
      <c r="G4628" s="1776"/>
    </row>
    <row r="4629" spans="7:7">
      <c r="G4629" s="1776"/>
    </row>
    <row r="4630" spans="7:7">
      <c r="G4630" s="1776"/>
    </row>
    <row r="4631" spans="7:7">
      <c r="G4631" s="1776"/>
    </row>
    <row r="4632" spans="7:7">
      <c r="G4632" s="1776"/>
    </row>
    <row r="4633" spans="7:7">
      <c r="G4633" s="1776"/>
    </row>
    <row r="4634" spans="7:7">
      <c r="G4634" s="1776"/>
    </row>
    <row r="4635" spans="7:7">
      <c r="G4635" s="1776"/>
    </row>
    <row r="4636" spans="7:7">
      <c r="G4636" s="1776"/>
    </row>
    <row r="4637" spans="7:7">
      <c r="G4637" s="1776"/>
    </row>
    <row r="4638" spans="7:7">
      <c r="G4638" s="1776"/>
    </row>
    <row r="4639" spans="7:7">
      <c r="G4639" s="1776"/>
    </row>
    <row r="4640" spans="7:7">
      <c r="G4640" s="1776"/>
    </row>
    <row r="4641" spans="7:7">
      <c r="G4641" s="1776"/>
    </row>
    <row r="4642" spans="7:7">
      <c r="G4642" s="1776"/>
    </row>
    <row r="4643" spans="7:7">
      <c r="G4643" s="1776"/>
    </row>
    <row r="4644" spans="7:7">
      <c r="G4644" s="1776"/>
    </row>
    <row r="4645" spans="7:7">
      <c r="G4645" s="1776"/>
    </row>
    <row r="4646" spans="7:7">
      <c r="G4646" s="1776"/>
    </row>
    <row r="4647" spans="7:7">
      <c r="G4647" s="1776"/>
    </row>
    <row r="4648" spans="7:7">
      <c r="G4648" s="1776"/>
    </row>
    <row r="4649" spans="7:7">
      <c r="G4649" s="1776"/>
    </row>
    <row r="4650" spans="7:7">
      <c r="G4650" s="1776"/>
    </row>
    <row r="4651" spans="7:7">
      <c r="G4651" s="1776"/>
    </row>
    <row r="4652" spans="7:7">
      <c r="G4652" s="1776"/>
    </row>
    <row r="4653" spans="7:7">
      <c r="G4653" s="1776"/>
    </row>
    <row r="4654" spans="7:7">
      <c r="G4654" s="1776"/>
    </row>
    <row r="4655" spans="7:7">
      <c r="G4655" s="1776"/>
    </row>
    <row r="4656" spans="7:7">
      <c r="G4656" s="1776"/>
    </row>
    <row r="4657" spans="7:7">
      <c r="G4657" s="1776"/>
    </row>
    <row r="4658" spans="7:7">
      <c r="G4658" s="1776"/>
    </row>
    <row r="4659" spans="7:7">
      <c r="G4659" s="1776"/>
    </row>
    <row r="4660" spans="7:7">
      <c r="G4660" s="1776"/>
    </row>
    <row r="4661" spans="7:7">
      <c r="G4661" s="1776"/>
    </row>
    <row r="4662" spans="7:7">
      <c r="G4662" s="1776"/>
    </row>
    <row r="4663" spans="7:7">
      <c r="G4663" s="1776"/>
    </row>
    <row r="4664" spans="7:7">
      <c r="G4664" s="1776"/>
    </row>
    <row r="4665" spans="7:7">
      <c r="G4665" s="1776"/>
    </row>
    <row r="4666" spans="7:7">
      <c r="G4666" s="1776"/>
    </row>
    <row r="4667" spans="7:7">
      <c r="G4667" s="1776"/>
    </row>
    <row r="4668" spans="7:7">
      <c r="G4668" s="1776"/>
    </row>
    <row r="4669" spans="7:7">
      <c r="G4669" s="1776"/>
    </row>
    <row r="4670" spans="7:7">
      <c r="G4670" s="1776"/>
    </row>
    <row r="4671" spans="7:7">
      <c r="G4671" s="1776"/>
    </row>
    <row r="4672" spans="7:7">
      <c r="G4672" s="1776"/>
    </row>
    <row r="4673" spans="7:7">
      <c r="G4673" s="1776"/>
    </row>
    <row r="4674" spans="7:7">
      <c r="G4674" s="1776"/>
    </row>
    <row r="4675" spans="7:7">
      <c r="G4675" s="1776"/>
    </row>
    <row r="4676" spans="7:7">
      <c r="G4676" s="1776"/>
    </row>
    <row r="4677" spans="7:7">
      <c r="G4677" s="1776"/>
    </row>
    <row r="4678" spans="7:7">
      <c r="G4678" s="1776"/>
    </row>
    <row r="4679" spans="7:7">
      <c r="G4679" s="1776"/>
    </row>
    <row r="4680" spans="7:7">
      <c r="G4680" s="1776"/>
    </row>
    <row r="4681" spans="7:7">
      <c r="G4681" s="1776"/>
    </row>
    <row r="4682" spans="7:7">
      <c r="G4682" s="1776"/>
    </row>
    <row r="4683" spans="7:7">
      <c r="G4683" s="1776"/>
    </row>
    <row r="4684" spans="7:7">
      <c r="G4684" s="1776"/>
    </row>
    <row r="4685" spans="7:7">
      <c r="G4685" s="1776"/>
    </row>
    <row r="4686" spans="7:7">
      <c r="G4686" s="1776"/>
    </row>
    <row r="4687" spans="7:7">
      <c r="G4687" s="1776"/>
    </row>
    <row r="4688" spans="7:7">
      <c r="G4688" s="1776"/>
    </row>
    <row r="4689" spans="7:7">
      <c r="G4689" s="1776"/>
    </row>
    <row r="4690" spans="7:7">
      <c r="G4690" s="1776"/>
    </row>
    <row r="4691" spans="7:7">
      <c r="G4691" s="1776"/>
    </row>
    <row r="4692" spans="7:7">
      <c r="G4692" s="1776"/>
    </row>
    <row r="4693" spans="7:7">
      <c r="G4693" s="1776"/>
    </row>
    <row r="4694" spans="7:7">
      <c r="G4694" s="1776"/>
    </row>
    <row r="4695" spans="7:7">
      <c r="G4695" s="1776"/>
    </row>
    <row r="4696" spans="7:7">
      <c r="G4696" s="1776"/>
    </row>
    <row r="4697" spans="7:7">
      <c r="G4697" s="1776"/>
    </row>
    <row r="4698" spans="7:7">
      <c r="G4698" s="1776"/>
    </row>
    <row r="4699" spans="7:7">
      <c r="G4699" s="1776"/>
    </row>
    <row r="4700" spans="7:7">
      <c r="G4700" s="1776"/>
    </row>
    <row r="4701" spans="7:7">
      <c r="G4701" s="1776"/>
    </row>
    <row r="4702" spans="7:7">
      <c r="G4702" s="1776"/>
    </row>
    <row r="4703" spans="7:7">
      <c r="G4703" s="1776"/>
    </row>
    <row r="4704" spans="7:7">
      <c r="G4704" s="1776"/>
    </row>
    <row r="4705" spans="7:7">
      <c r="G4705" s="1776"/>
    </row>
    <row r="4706" spans="7:7">
      <c r="G4706" s="1776"/>
    </row>
    <row r="4707" spans="7:7">
      <c r="G4707" s="1776"/>
    </row>
    <row r="4708" spans="7:7">
      <c r="G4708" s="1776"/>
    </row>
    <row r="4709" spans="7:7">
      <c r="G4709" s="1776"/>
    </row>
    <row r="4710" spans="7:7">
      <c r="G4710" s="1776"/>
    </row>
    <row r="4711" spans="7:7">
      <c r="G4711" s="1776"/>
    </row>
    <row r="4712" spans="7:7">
      <c r="G4712" s="1776"/>
    </row>
    <row r="4713" spans="7:7">
      <c r="G4713" s="1776"/>
    </row>
    <row r="4714" spans="7:7">
      <c r="G4714" s="1776"/>
    </row>
    <row r="4715" spans="7:7">
      <c r="G4715" s="1776"/>
    </row>
    <row r="4716" spans="7:7">
      <c r="G4716" s="1776"/>
    </row>
    <row r="4717" spans="7:7">
      <c r="G4717" s="1776"/>
    </row>
    <row r="4718" spans="7:7">
      <c r="G4718" s="1776"/>
    </row>
    <row r="4719" spans="7:7">
      <c r="G4719" s="1776"/>
    </row>
    <row r="4720" spans="7:7">
      <c r="G4720" s="1776"/>
    </row>
    <row r="4721" spans="7:7">
      <c r="G4721" s="1776"/>
    </row>
    <row r="4722" spans="7:7">
      <c r="G4722" s="1776"/>
    </row>
    <row r="4723" spans="7:7">
      <c r="G4723" s="1776"/>
    </row>
    <row r="4724" spans="7:7">
      <c r="G4724" s="1776"/>
    </row>
    <row r="4725" spans="7:7">
      <c r="G4725" s="1776"/>
    </row>
    <row r="4726" spans="7:7">
      <c r="G4726" s="1776"/>
    </row>
    <row r="4727" spans="7:7">
      <c r="G4727" s="1776"/>
    </row>
    <row r="4728" spans="7:7">
      <c r="G4728" s="1776"/>
    </row>
    <row r="4729" spans="7:7">
      <c r="G4729" s="1776"/>
    </row>
    <row r="4730" spans="7:7">
      <c r="G4730" s="1776"/>
    </row>
    <row r="4731" spans="7:7">
      <c r="G4731" s="1776"/>
    </row>
    <row r="4732" spans="7:7">
      <c r="G4732" s="1776"/>
    </row>
    <row r="4733" spans="7:7">
      <c r="G4733" s="1776"/>
    </row>
    <row r="4734" spans="7:7">
      <c r="G4734" s="1776"/>
    </row>
    <row r="4735" spans="7:7">
      <c r="G4735" s="1776"/>
    </row>
    <row r="4736" spans="7:7">
      <c r="G4736" s="1776"/>
    </row>
    <row r="4737" spans="7:7">
      <c r="G4737" s="1776"/>
    </row>
    <row r="4738" spans="7:7">
      <c r="G4738" s="1776"/>
    </row>
    <row r="4739" spans="7:7">
      <c r="G4739" s="1776"/>
    </row>
    <row r="4740" spans="7:7">
      <c r="G4740" s="1776"/>
    </row>
    <row r="4741" spans="7:7">
      <c r="G4741" s="1776"/>
    </row>
    <row r="4742" spans="7:7">
      <c r="G4742" s="1776"/>
    </row>
    <row r="4743" spans="7:7">
      <c r="G4743" s="1776"/>
    </row>
    <row r="4744" spans="7:7">
      <c r="G4744" s="1776"/>
    </row>
    <row r="4745" spans="7:7">
      <c r="G4745" s="1776"/>
    </row>
    <row r="4746" spans="7:7">
      <c r="G4746" s="1776"/>
    </row>
    <row r="4747" spans="7:7">
      <c r="G4747" s="1776"/>
    </row>
    <row r="4748" spans="7:7">
      <c r="G4748" s="1776"/>
    </row>
    <row r="4749" spans="7:7">
      <c r="G4749" s="1776"/>
    </row>
    <row r="4750" spans="7:7">
      <c r="G4750" s="1776"/>
    </row>
    <row r="4751" spans="7:7">
      <c r="G4751" s="1776"/>
    </row>
    <row r="4752" spans="7:7">
      <c r="G4752" s="1776"/>
    </row>
    <row r="4753" spans="7:7">
      <c r="G4753" s="1776"/>
    </row>
    <row r="4754" spans="7:7">
      <c r="G4754" s="1776"/>
    </row>
    <row r="4755" spans="7:7">
      <c r="G4755" s="1776"/>
    </row>
    <row r="4756" spans="7:7">
      <c r="G4756" s="1776"/>
    </row>
    <row r="4757" spans="7:7">
      <c r="G4757" s="1776"/>
    </row>
    <row r="4758" spans="7:7">
      <c r="G4758" s="1776"/>
    </row>
    <row r="4759" spans="7:7">
      <c r="G4759" s="1776"/>
    </row>
    <row r="4760" spans="7:7">
      <c r="G4760" s="1776"/>
    </row>
    <row r="4761" spans="7:7">
      <c r="G4761" s="1776"/>
    </row>
    <row r="4762" spans="7:7">
      <c r="G4762" s="1776"/>
    </row>
    <row r="4763" spans="7:7">
      <c r="G4763" s="1776"/>
    </row>
    <row r="4764" spans="7:7">
      <c r="G4764" s="1776"/>
    </row>
    <row r="4765" spans="7:7">
      <c r="G4765" s="1776"/>
    </row>
    <row r="4766" spans="7:7">
      <c r="G4766" s="1776"/>
    </row>
    <row r="4767" spans="7:7">
      <c r="G4767" s="1776"/>
    </row>
    <row r="4768" spans="7:7">
      <c r="G4768" s="1776"/>
    </row>
    <row r="4769" spans="7:7">
      <c r="G4769" s="1776"/>
    </row>
    <row r="4770" spans="7:7">
      <c r="G4770" s="1776"/>
    </row>
    <row r="4771" spans="7:7">
      <c r="G4771" s="1776"/>
    </row>
    <row r="4772" spans="7:7">
      <c r="G4772" s="1776"/>
    </row>
    <row r="4773" spans="7:7">
      <c r="G4773" s="1776"/>
    </row>
    <row r="4774" spans="7:7">
      <c r="G4774" s="1776"/>
    </row>
    <row r="4775" spans="7:7">
      <c r="G4775" s="1776"/>
    </row>
    <row r="4776" spans="7:7">
      <c r="G4776" s="1776"/>
    </row>
    <row r="4777" spans="7:7">
      <c r="G4777" s="1776"/>
    </row>
    <row r="4778" spans="7:7">
      <c r="G4778" s="1776"/>
    </row>
    <row r="4779" spans="7:7">
      <c r="G4779" s="1776"/>
    </row>
    <row r="4780" spans="7:7">
      <c r="G4780" s="1776"/>
    </row>
    <row r="4781" spans="7:7">
      <c r="G4781" s="1776"/>
    </row>
    <row r="4782" spans="7:7">
      <c r="G4782" s="1776"/>
    </row>
    <row r="4783" spans="7:7">
      <c r="G4783" s="1776"/>
    </row>
    <row r="4784" spans="7:7">
      <c r="G4784" s="1776"/>
    </row>
    <row r="4785" spans="7:7">
      <c r="G4785" s="1776"/>
    </row>
    <row r="4786" spans="7:7">
      <c r="G4786" s="1776"/>
    </row>
    <row r="4787" spans="7:7">
      <c r="G4787" s="1776"/>
    </row>
    <row r="4788" spans="7:7">
      <c r="G4788" s="1776"/>
    </row>
    <row r="4789" spans="7:7">
      <c r="G4789" s="1776"/>
    </row>
    <row r="4790" spans="7:7">
      <c r="G4790" s="1776"/>
    </row>
    <row r="4791" spans="7:7">
      <c r="G4791" s="1776"/>
    </row>
    <row r="4792" spans="7:7">
      <c r="G4792" s="1776"/>
    </row>
    <row r="4793" spans="7:7">
      <c r="G4793" s="1776"/>
    </row>
    <row r="4794" spans="7:7">
      <c r="G4794" s="1776"/>
    </row>
    <row r="4795" spans="7:7">
      <c r="G4795" s="1776"/>
    </row>
    <row r="4796" spans="7:7">
      <c r="G4796" s="1776"/>
    </row>
    <row r="4797" spans="7:7">
      <c r="G4797" s="1776"/>
    </row>
    <row r="4798" spans="7:7">
      <c r="G4798" s="1776"/>
    </row>
    <row r="4799" spans="7:7">
      <c r="G4799" s="1776"/>
    </row>
    <row r="4800" spans="7:7">
      <c r="G4800" s="1776"/>
    </row>
    <row r="4801" spans="7:7">
      <c r="G4801" s="1776"/>
    </row>
    <row r="4802" spans="7:7">
      <c r="G4802" s="1776"/>
    </row>
    <row r="4803" spans="7:7">
      <c r="G4803" s="1776"/>
    </row>
    <row r="4804" spans="7:7">
      <c r="G4804" s="1776"/>
    </row>
    <row r="4805" spans="7:7">
      <c r="G4805" s="1776"/>
    </row>
    <row r="4806" spans="7:7">
      <c r="G4806" s="1776"/>
    </row>
    <row r="4807" spans="7:7">
      <c r="G4807" s="1776"/>
    </row>
    <row r="4808" spans="7:7">
      <c r="G4808" s="1776"/>
    </row>
    <row r="4809" spans="7:7">
      <c r="G4809" s="1776"/>
    </row>
    <row r="4810" spans="7:7">
      <c r="G4810" s="1776"/>
    </row>
    <row r="4811" spans="7:7">
      <c r="G4811" s="1776"/>
    </row>
    <row r="4812" spans="7:7">
      <c r="G4812" s="1776"/>
    </row>
    <row r="4813" spans="7:7">
      <c r="G4813" s="1776"/>
    </row>
    <row r="4814" spans="7:7">
      <c r="G4814" s="1776"/>
    </row>
    <row r="4815" spans="7:7">
      <c r="G4815" s="1776"/>
    </row>
    <row r="4816" spans="7:7">
      <c r="G4816" s="1776"/>
    </row>
    <row r="4817" spans="7:7">
      <c r="G4817" s="1776"/>
    </row>
    <row r="4818" spans="7:7">
      <c r="G4818" s="1776"/>
    </row>
    <row r="4819" spans="7:7">
      <c r="G4819" s="1776"/>
    </row>
    <row r="4820" spans="7:7">
      <c r="G4820" s="1776"/>
    </row>
    <row r="4821" spans="7:7">
      <c r="G4821" s="1776"/>
    </row>
    <row r="4822" spans="7:7">
      <c r="G4822" s="1776"/>
    </row>
    <row r="4823" spans="7:7">
      <c r="G4823" s="1776"/>
    </row>
    <row r="4824" spans="7:7">
      <c r="G4824" s="1776"/>
    </row>
    <row r="4825" spans="7:7">
      <c r="G4825" s="1776"/>
    </row>
    <row r="4826" spans="7:7">
      <c r="G4826" s="1776"/>
    </row>
    <row r="4827" spans="7:7">
      <c r="G4827" s="1776"/>
    </row>
    <row r="4828" spans="7:7">
      <c r="G4828" s="1776"/>
    </row>
    <row r="4829" spans="7:7">
      <c r="G4829" s="1776"/>
    </row>
    <row r="4830" spans="7:7">
      <c r="G4830" s="1776"/>
    </row>
    <row r="4831" spans="7:7">
      <c r="G4831" s="1776"/>
    </row>
    <row r="4832" spans="7:7">
      <c r="G4832" s="1776"/>
    </row>
    <row r="4833" spans="7:7">
      <c r="G4833" s="1776"/>
    </row>
    <row r="4834" spans="7:7">
      <c r="G4834" s="1776"/>
    </row>
    <row r="4835" spans="7:7">
      <c r="G4835" s="1776"/>
    </row>
    <row r="4836" spans="7:7">
      <c r="G4836" s="1776"/>
    </row>
    <row r="4837" spans="7:7">
      <c r="G4837" s="1776"/>
    </row>
    <row r="4838" spans="7:7">
      <c r="G4838" s="1776"/>
    </row>
    <row r="4839" spans="7:7">
      <c r="G4839" s="1776"/>
    </row>
    <row r="4840" spans="7:7">
      <c r="G4840" s="1776"/>
    </row>
    <row r="4841" spans="7:7">
      <c r="G4841" s="1776"/>
    </row>
    <row r="4842" spans="7:7">
      <c r="G4842" s="1776"/>
    </row>
    <row r="4843" spans="7:7">
      <c r="G4843" s="1776"/>
    </row>
    <row r="4844" spans="7:7">
      <c r="G4844" s="1776"/>
    </row>
    <row r="4845" spans="7:7">
      <c r="G4845" s="1776"/>
    </row>
    <row r="4846" spans="7:7">
      <c r="G4846" s="1776"/>
    </row>
    <row r="4847" spans="7:7">
      <c r="G4847" s="1776"/>
    </row>
    <row r="4848" spans="7:7">
      <c r="G4848" s="1776"/>
    </row>
    <row r="4849" spans="7:7">
      <c r="G4849" s="1776"/>
    </row>
    <row r="4850" spans="7:7">
      <c r="G4850" s="1776"/>
    </row>
    <row r="4851" spans="7:7">
      <c r="G4851" s="1776"/>
    </row>
    <row r="4852" spans="7:7">
      <c r="G4852" s="1776"/>
    </row>
    <row r="4853" spans="7:7">
      <c r="G4853" s="1776"/>
    </row>
    <row r="4854" spans="7:7">
      <c r="G4854" s="1776"/>
    </row>
    <row r="4855" spans="7:7">
      <c r="G4855" s="1776"/>
    </row>
    <row r="4856" spans="7:7">
      <c r="G4856" s="1776"/>
    </row>
    <row r="4857" spans="7:7">
      <c r="G4857" s="1776"/>
    </row>
    <row r="4858" spans="7:7">
      <c r="G4858" s="1776"/>
    </row>
    <row r="4859" spans="7:7">
      <c r="G4859" s="1776"/>
    </row>
    <row r="4860" spans="7:7">
      <c r="G4860" s="1776"/>
    </row>
    <row r="4861" spans="7:7">
      <c r="G4861" s="1776"/>
    </row>
    <row r="4862" spans="7:7">
      <c r="G4862" s="1776"/>
    </row>
    <row r="4863" spans="7:7">
      <c r="G4863" s="1776"/>
    </row>
    <row r="4864" spans="7:7">
      <c r="G4864" s="1776"/>
    </row>
    <row r="4865" spans="7:7">
      <c r="G4865" s="1776"/>
    </row>
    <row r="4866" spans="7:7">
      <c r="G4866" s="1776"/>
    </row>
    <row r="4867" spans="7:7">
      <c r="G4867" s="1776"/>
    </row>
    <row r="4868" spans="7:7">
      <c r="G4868" s="1776"/>
    </row>
    <row r="4869" spans="7:7">
      <c r="G4869" s="1776"/>
    </row>
    <row r="4870" spans="7:7">
      <c r="G4870" s="1776"/>
    </row>
    <row r="4871" spans="7:7">
      <c r="G4871" s="1776"/>
    </row>
    <row r="4872" spans="7:7">
      <c r="G4872" s="1776"/>
    </row>
    <row r="4873" spans="7:7">
      <c r="G4873" s="1776"/>
    </row>
    <row r="4874" spans="7:7">
      <c r="G4874" s="1776"/>
    </row>
    <row r="4875" spans="7:7">
      <c r="G4875" s="1776"/>
    </row>
    <row r="4876" spans="7:7">
      <c r="G4876" s="1776"/>
    </row>
    <row r="4877" spans="7:7">
      <c r="G4877" s="1776"/>
    </row>
    <row r="4878" spans="7:7">
      <c r="G4878" s="1776"/>
    </row>
    <row r="4879" spans="7:7">
      <c r="G4879" s="1776"/>
    </row>
    <row r="4880" spans="7:7">
      <c r="G4880" s="1776"/>
    </row>
    <row r="4881" spans="7:7">
      <c r="G4881" s="1776"/>
    </row>
    <row r="4882" spans="7:7">
      <c r="G4882" s="1776"/>
    </row>
    <row r="4883" spans="7:7">
      <c r="G4883" s="1776"/>
    </row>
    <row r="4884" spans="7:7">
      <c r="G4884" s="1776"/>
    </row>
    <row r="4885" spans="7:7">
      <c r="G4885" s="1776"/>
    </row>
    <row r="4886" spans="7:7">
      <c r="G4886" s="1776"/>
    </row>
    <row r="4887" spans="7:7">
      <c r="G4887" s="1776"/>
    </row>
    <row r="4888" spans="7:7">
      <c r="G4888" s="1776"/>
    </row>
    <row r="4889" spans="7:7">
      <c r="G4889" s="1776"/>
    </row>
    <row r="4890" spans="7:7">
      <c r="G4890" s="1776"/>
    </row>
    <row r="4891" spans="7:7">
      <c r="G4891" s="1776"/>
    </row>
    <row r="4892" spans="7:7">
      <c r="G4892" s="1776"/>
    </row>
    <row r="4893" spans="7:7">
      <c r="G4893" s="1776"/>
    </row>
    <row r="4894" spans="7:7">
      <c r="G4894" s="1776"/>
    </row>
    <row r="4895" spans="7:7">
      <c r="G4895" s="1776"/>
    </row>
    <row r="4896" spans="7:7">
      <c r="G4896" s="1776"/>
    </row>
    <row r="4897" spans="7:7">
      <c r="G4897" s="1776"/>
    </row>
    <row r="4898" spans="7:7">
      <c r="G4898" s="1776"/>
    </row>
    <row r="4899" spans="7:7">
      <c r="G4899" s="1776"/>
    </row>
    <row r="4900" spans="7:7">
      <c r="G4900" s="1776"/>
    </row>
    <row r="4901" spans="7:7">
      <c r="G4901" s="1776"/>
    </row>
    <row r="4902" spans="7:7">
      <c r="G4902" s="1776"/>
    </row>
    <row r="4903" spans="7:7">
      <c r="G4903" s="1776"/>
    </row>
    <row r="4904" spans="7:7">
      <c r="G4904" s="1776"/>
    </row>
    <row r="4905" spans="7:7">
      <c r="G4905" s="1776"/>
    </row>
    <row r="4906" spans="7:7">
      <c r="G4906" s="1776"/>
    </row>
    <row r="4907" spans="7:7">
      <c r="G4907" s="1776"/>
    </row>
    <row r="4908" spans="7:7">
      <c r="G4908" s="1776"/>
    </row>
    <row r="4909" spans="7:7">
      <c r="G4909" s="1776"/>
    </row>
    <row r="4910" spans="7:7">
      <c r="G4910" s="1776"/>
    </row>
    <row r="4911" spans="7:7">
      <c r="G4911" s="1776"/>
    </row>
    <row r="4912" spans="7:7">
      <c r="G4912" s="1776"/>
    </row>
    <row r="4913" spans="7:7">
      <c r="G4913" s="1776"/>
    </row>
    <row r="4914" spans="7:7">
      <c r="G4914" s="1776"/>
    </row>
    <row r="4915" spans="7:7">
      <c r="G4915" s="1776"/>
    </row>
    <row r="4916" spans="7:7">
      <c r="G4916" s="1776"/>
    </row>
    <row r="4917" spans="7:7">
      <c r="G4917" s="1776"/>
    </row>
    <row r="4918" spans="7:7">
      <c r="G4918" s="1776"/>
    </row>
    <row r="4919" spans="7:7">
      <c r="G4919" s="1776"/>
    </row>
    <row r="4920" spans="7:7">
      <c r="G4920" s="1776"/>
    </row>
    <row r="4921" spans="7:7">
      <c r="G4921" s="1776"/>
    </row>
    <row r="4922" spans="7:7">
      <c r="G4922" s="1776"/>
    </row>
    <row r="4923" spans="7:7">
      <c r="G4923" s="1776"/>
    </row>
    <row r="4924" spans="7:7">
      <c r="G4924" s="1776"/>
    </row>
    <row r="4925" spans="7:7">
      <c r="G4925" s="1776"/>
    </row>
    <row r="4926" spans="7:7">
      <c r="G4926" s="1776"/>
    </row>
    <row r="4927" spans="7:7">
      <c r="G4927" s="1776"/>
    </row>
    <row r="4928" spans="7:7">
      <c r="G4928" s="1776"/>
    </row>
    <row r="4929" spans="7:7">
      <c r="G4929" s="1776"/>
    </row>
    <row r="4930" spans="7:7">
      <c r="G4930" s="1776"/>
    </row>
    <row r="4931" spans="7:7">
      <c r="G4931" s="1776"/>
    </row>
    <row r="4932" spans="7:7">
      <c r="G4932" s="1776"/>
    </row>
    <row r="4933" spans="7:7">
      <c r="G4933" s="1776"/>
    </row>
    <row r="4934" spans="7:7">
      <c r="G4934" s="1776"/>
    </row>
    <row r="4935" spans="7:7">
      <c r="G4935" s="1776"/>
    </row>
    <row r="4936" spans="7:7">
      <c r="G4936" s="1776"/>
    </row>
    <row r="4937" spans="7:7">
      <c r="G4937" s="1776"/>
    </row>
    <row r="4938" spans="7:7">
      <c r="G4938" s="1776"/>
    </row>
    <row r="4939" spans="7:7">
      <c r="G4939" s="1776"/>
    </row>
    <row r="4940" spans="7:7">
      <c r="G4940" s="1776"/>
    </row>
    <row r="4941" spans="7:7">
      <c r="G4941" s="1776"/>
    </row>
    <row r="4942" spans="7:7">
      <c r="G4942" s="1776"/>
    </row>
    <row r="4943" spans="7:7">
      <c r="G4943" s="1776"/>
    </row>
    <row r="4944" spans="7:7">
      <c r="G4944" s="1776"/>
    </row>
    <row r="4945" spans="7:7">
      <c r="G4945" s="1776"/>
    </row>
    <row r="4946" spans="7:7">
      <c r="G4946" s="1776"/>
    </row>
    <row r="4947" spans="7:7">
      <c r="G4947" s="1776"/>
    </row>
    <row r="4948" spans="7:7">
      <c r="G4948" s="1776"/>
    </row>
    <row r="4949" spans="7:7">
      <c r="G4949" s="1776"/>
    </row>
    <row r="4950" spans="7:7">
      <c r="G4950" s="1776"/>
    </row>
    <row r="4951" spans="7:7">
      <c r="G4951" s="1776"/>
    </row>
    <row r="4952" spans="7:7">
      <c r="G4952" s="1776"/>
    </row>
    <row r="4953" spans="7:7">
      <c r="G4953" s="1776"/>
    </row>
    <row r="4954" spans="7:7">
      <c r="G4954" s="1776"/>
    </row>
    <row r="4955" spans="7:7">
      <c r="G4955" s="1776"/>
    </row>
    <row r="4956" spans="7:7">
      <c r="G4956" s="1776"/>
    </row>
    <row r="4957" spans="7:7">
      <c r="G4957" s="1776"/>
    </row>
    <row r="4958" spans="7:7">
      <c r="G4958" s="1776"/>
    </row>
    <row r="4959" spans="7:7">
      <c r="G4959" s="1776"/>
    </row>
    <row r="4960" spans="7:7">
      <c r="G4960" s="1776"/>
    </row>
    <row r="4961" spans="7:7">
      <c r="G4961" s="1776"/>
    </row>
    <row r="4962" spans="7:7">
      <c r="G4962" s="1776"/>
    </row>
    <row r="4963" spans="7:7">
      <c r="G4963" s="1776"/>
    </row>
    <row r="4964" spans="7:7">
      <c r="G4964" s="1776"/>
    </row>
    <row r="4965" spans="7:7">
      <c r="G4965" s="1776"/>
    </row>
    <row r="4966" spans="7:7">
      <c r="G4966" s="1776"/>
    </row>
    <row r="4967" spans="7:7">
      <c r="G4967" s="1776"/>
    </row>
    <row r="4968" spans="7:7">
      <c r="G4968" s="1776"/>
    </row>
    <row r="4969" spans="7:7">
      <c r="G4969" s="1776"/>
    </row>
    <row r="4970" spans="7:7">
      <c r="G4970" s="1776"/>
    </row>
    <row r="4971" spans="7:7">
      <c r="G4971" s="1776"/>
    </row>
    <row r="4972" spans="7:7">
      <c r="G4972" s="1776"/>
    </row>
    <row r="4973" spans="7:7">
      <c r="G4973" s="1776"/>
    </row>
    <row r="4974" spans="7:7">
      <c r="G4974" s="1776"/>
    </row>
    <row r="4975" spans="7:7">
      <c r="G4975" s="1776"/>
    </row>
    <row r="4976" spans="7:7">
      <c r="G4976" s="1776"/>
    </row>
    <row r="4977" spans="7:7">
      <c r="G4977" s="1776"/>
    </row>
    <row r="4978" spans="7:7">
      <c r="G4978" s="1776"/>
    </row>
    <row r="4979" spans="7:7">
      <c r="G4979" s="1776"/>
    </row>
    <row r="4980" spans="7:7">
      <c r="G4980" s="1776"/>
    </row>
    <row r="4981" spans="7:7">
      <c r="G4981" s="1776"/>
    </row>
    <row r="4982" spans="7:7">
      <c r="G4982" s="1776"/>
    </row>
    <row r="4983" spans="7:7">
      <c r="G4983" s="1776"/>
    </row>
    <row r="4984" spans="7:7">
      <c r="G4984" s="1776"/>
    </row>
    <row r="4985" spans="7:7">
      <c r="G4985" s="1776"/>
    </row>
    <row r="4986" spans="7:7">
      <c r="G4986" s="1776"/>
    </row>
    <row r="4987" spans="7:7">
      <c r="G4987" s="1776"/>
    </row>
    <row r="4988" spans="7:7">
      <c r="G4988" s="1776"/>
    </row>
    <row r="4989" spans="7:7">
      <c r="G4989" s="1776"/>
    </row>
    <row r="4990" spans="7:7">
      <c r="G4990" s="1776"/>
    </row>
    <row r="4991" spans="7:7">
      <c r="G4991" s="1776"/>
    </row>
    <row r="4992" spans="7:7">
      <c r="G4992" s="1776"/>
    </row>
    <row r="4993" spans="7:7">
      <c r="G4993" s="1776"/>
    </row>
    <row r="4994" spans="7:7">
      <c r="G4994" s="1776"/>
    </row>
    <row r="4995" spans="7:7">
      <c r="G4995" s="1776"/>
    </row>
    <row r="4996" spans="7:7">
      <c r="G4996" s="1776"/>
    </row>
    <row r="4997" spans="7:7">
      <c r="G4997" s="1776"/>
    </row>
    <row r="4998" spans="7:7">
      <c r="G4998" s="1776"/>
    </row>
    <row r="4999" spans="7:7">
      <c r="G4999" s="1776"/>
    </row>
    <row r="5000" spans="7:7">
      <c r="G5000" s="1776"/>
    </row>
    <row r="5001" spans="7:7">
      <c r="G5001" s="1776"/>
    </row>
    <row r="5002" spans="7:7">
      <c r="G5002" s="1776"/>
    </row>
    <row r="5003" spans="7:7">
      <c r="G5003" s="1776"/>
    </row>
    <row r="5004" spans="7:7">
      <c r="G5004" s="1776"/>
    </row>
    <row r="5005" spans="7:7">
      <c r="G5005" s="1776"/>
    </row>
    <row r="5006" spans="7:7">
      <c r="G5006" s="1776"/>
    </row>
    <row r="5007" spans="7:7">
      <c r="G5007" s="1776"/>
    </row>
    <row r="5008" spans="7:7">
      <c r="G5008" s="1776"/>
    </row>
    <row r="5009" spans="7:7">
      <c r="G5009" s="1776"/>
    </row>
    <row r="5010" spans="7:7">
      <c r="G5010" s="1776"/>
    </row>
    <row r="5011" spans="7:7">
      <c r="G5011" s="1776"/>
    </row>
    <row r="5012" spans="7:7">
      <c r="G5012" s="1776"/>
    </row>
    <row r="5013" spans="7:7">
      <c r="G5013" s="1776"/>
    </row>
    <row r="5014" spans="7:7">
      <c r="G5014" s="1776"/>
    </row>
    <row r="5015" spans="7:7">
      <c r="G5015" s="1776"/>
    </row>
    <row r="5016" spans="7:7">
      <c r="G5016" s="1776"/>
    </row>
    <row r="5017" spans="7:7">
      <c r="G5017" s="1776"/>
    </row>
    <row r="5018" spans="7:7">
      <c r="G5018" s="1776"/>
    </row>
    <row r="5019" spans="7:7">
      <c r="G5019" s="1776"/>
    </row>
    <row r="5020" spans="7:7">
      <c r="G5020" s="1776"/>
    </row>
    <row r="5021" spans="7:7">
      <c r="G5021" s="1776"/>
    </row>
    <row r="5022" spans="7:7">
      <c r="G5022" s="1776"/>
    </row>
    <row r="5023" spans="7:7">
      <c r="G5023" s="1776"/>
    </row>
    <row r="5024" spans="7:7">
      <c r="G5024" s="1776"/>
    </row>
    <row r="5025" spans="7:7">
      <c r="G5025" s="1776"/>
    </row>
    <row r="5026" spans="7:7">
      <c r="G5026" s="1776"/>
    </row>
    <row r="5027" spans="7:7">
      <c r="G5027" s="1776"/>
    </row>
    <row r="5028" spans="7:7">
      <c r="G5028" s="1776"/>
    </row>
    <row r="5029" spans="7:7">
      <c r="G5029" s="1776"/>
    </row>
    <row r="5030" spans="7:7">
      <c r="G5030" s="1776"/>
    </row>
    <row r="5031" spans="7:7">
      <c r="G5031" s="1776"/>
    </row>
    <row r="5032" spans="7:7">
      <c r="G5032" s="1776"/>
    </row>
    <row r="5033" spans="7:7">
      <c r="G5033" s="1776"/>
    </row>
    <row r="5034" spans="7:7">
      <c r="G5034" s="1776"/>
    </row>
    <row r="5035" spans="7:7">
      <c r="G5035" s="1776"/>
    </row>
    <row r="5036" spans="7:7">
      <c r="G5036" s="1776"/>
    </row>
    <row r="5037" spans="7:7">
      <c r="G5037" s="1776"/>
    </row>
    <row r="5038" spans="7:7">
      <c r="G5038" s="1776"/>
    </row>
    <row r="5039" spans="7:7">
      <c r="G5039" s="1776"/>
    </row>
    <row r="5040" spans="7:7">
      <c r="G5040" s="1776"/>
    </row>
    <row r="5041" spans="7:7">
      <c r="G5041" s="1776"/>
    </row>
    <row r="5042" spans="7:7">
      <c r="G5042" s="1776"/>
    </row>
    <row r="5043" spans="7:7">
      <c r="G5043" s="1776"/>
    </row>
    <row r="5044" spans="7:7">
      <c r="G5044" s="1776"/>
    </row>
    <row r="5045" spans="7:7">
      <c r="G5045" s="1776"/>
    </row>
    <row r="5046" spans="7:7">
      <c r="G5046" s="1776"/>
    </row>
    <row r="5047" spans="7:7">
      <c r="G5047" s="1776"/>
    </row>
    <row r="5048" spans="7:7">
      <c r="G5048" s="1776"/>
    </row>
    <row r="5049" spans="7:7">
      <c r="G5049" s="1776"/>
    </row>
    <row r="5050" spans="7:7">
      <c r="G5050" s="1776"/>
    </row>
    <row r="5051" spans="7:7">
      <c r="G5051" s="1776"/>
    </row>
    <row r="5052" spans="7:7">
      <c r="G5052" s="1776"/>
    </row>
    <row r="5053" spans="7:7">
      <c r="G5053" s="1776"/>
    </row>
    <row r="5054" spans="7:7">
      <c r="G5054" s="1776"/>
    </row>
    <row r="5055" spans="7:7">
      <c r="G5055" s="1776"/>
    </row>
    <row r="5056" spans="7:7">
      <c r="G5056" s="1776"/>
    </row>
    <row r="5057" spans="7:7">
      <c r="G5057" s="1776"/>
    </row>
    <row r="5058" spans="7:7">
      <c r="G5058" s="1776"/>
    </row>
    <row r="5059" spans="7:7">
      <c r="G5059" s="1776"/>
    </row>
    <row r="5060" spans="7:7">
      <c r="G5060" s="1776"/>
    </row>
    <row r="5061" spans="7:7">
      <c r="G5061" s="1776"/>
    </row>
    <row r="5062" spans="7:7">
      <c r="G5062" s="1776"/>
    </row>
    <row r="5063" spans="7:7">
      <c r="G5063" s="1776"/>
    </row>
    <row r="5064" spans="7:7">
      <c r="G5064" s="1776"/>
    </row>
    <row r="5065" spans="7:7">
      <c r="G5065" s="1776"/>
    </row>
    <row r="5066" spans="7:7">
      <c r="G5066" s="1776"/>
    </row>
    <row r="5067" spans="7:7">
      <c r="G5067" s="1776"/>
    </row>
    <row r="5068" spans="7:7">
      <c r="G5068" s="1776"/>
    </row>
    <row r="5069" spans="7:7">
      <c r="G5069" s="1776"/>
    </row>
    <row r="5070" spans="7:7">
      <c r="G5070" s="1776"/>
    </row>
    <row r="5071" spans="7:7">
      <c r="G5071" s="1776"/>
    </row>
    <row r="5072" spans="7:7">
      <c r="G5072" s="1776"/>
    </row>
    <row r="5073" spans="7:7">
      <c r="G5073" s="1776"/>
    </row>
    <row r="5074" spans="7:7">
      <c r="G5074" s="1776"/>
    </row>
    <row r="5075" spans="7:7">
      <c r="G5075" s="1776"/>
    </row>
    <row r="5076" spans="7:7">
      <c r="G5076" s="1776"/>
    </row>
    <row r="5077" spans="7:7">
      <c r="G5077" s="1776"/>
    </row>
    <row r="5078" spans="7:7">
      <c r="G5078" s="1776"/>
    </row>
    <row r="5079" spans="7:7">
      <c r="G5079" s="1776"/>
    </row>
    <row r="5080" spans="7:7">
      <c r="G5080" s="1776"/>
    </row>
    <row r="5081" spans="7:7">
      <c r="G5081" s="1776"/>
    </row>
    <row r="5082" spans="7:7">
      <c r="G5082" s="1776"/>
    </row>
    <row r="5083" spans="7:7">
      <c r="G5083" s="1776"/>
    </row>
    <row r="5084" spans="7:7">
      <c r="G5084" s="1776"/>
    </row>
    <row r="5085" spans="7:7">
      <c r="G5085" s="1776"/>
    </row>
    <row r="5086" spans="7:7">
      <c r="G5086" s="1776"/>
    </row>
    <row r="5087" spans="7:7">
      <c r="G5087" s="1776"/>
    </row>
    <row r="5088" spans="7:7">
      <c r="G5088" s="1776"/>
    </row>
    <row r="5089" spans="7:7">
      <c r="G5089" s="1776"/>
    </row>
    <row r="5090" spans="7:7">
      <c r="G5090" s="1776"/>
    </row>
    <row r="5091" spans="7:7">
      <c r="G5091" s="1776"/>
    </row>
    <row r="5092" spans="7:7">
      <c r="G5092" s="1776"/>
    </row>
    <row r="5093" spans="7:7">
      <c r="G5093" s="1776"/>
    </row>
    <row r="5094" spans="7:7">
      <c r="G5094" s="1776"/>
    </row>
    <row r="5095" spans="7:7">
      <c r="G5095" s="1776"/>
    </row>
    <row r="5096" spans="7:7">
      <c r="G5096" s="1776"/>
    </row>
    <row r="5097" spans="7:7">
      <c r="G5097" s="1776"/>
    </row>
    <row r="5098" spans="7:7">
      <c r="G5098" s="1776"/>
    </row>
    <row r="5099" spans="7:7">
      <c r="G5099" s="1776"/>
    </row>
    <row r="5100" spans="7:7">
      <c r="G5100" s="1776"/>
    </row>
    <row r="5101" spans="7:7">
      <c r="G5101" s="1776"/>
    </row>
    <row r="5102" spans="7:7">
      <c r="G5102" s="1776"/>
    </row>
    <row r="5103" spans="7:7">
      <c r="G5103" s="1776"/>
    </row>
    <row r="5104" spans="7:7">
      <c r="G5104" s="1776"/>
    </row>
    <row r="5105" spans="7:7">
      <c r="G5105" s="1776"/>
    </row>
    <row r="5106" spans="7:7">
      <c r="G5106" s="1776"/>
    </row>
    <row r="5107" spans="7:7">
      <c r="G5107" s="1776"/>
    </row>
    <row r="5108" spans="7:7">
      <c r="G5108" s="1776"/>
    </row>
    <row r="5109" spans="7:7">
      <c r="G5109" s="1776"/>
    </row>
    <row r="5110" spans="7:7">
      <c r="G5110" s="1776"/>
    </row>
    <row r="5111" spans="7:7">
      <c r="G5111" s="1776"/>
    </row>
    <row r="5112" spans="7:7">
      <c r="G5112" s="1776"/>
    </row>
    <row r="5113" spans="7:7">
      <c r="G5113" s="1776"/>
    </row>
    <row r="5114" spans="7:7">
      <c r="G5114" s="1776"/>
    </row>
    <row r="5115" spans="7:7">
      <c r="G5115" s="1776"/>
    </row>
    <row r="5116" spans="7:7">
      <c r="G5116" s="1776"/>
    </row>
    <row r="5117" spans="7:7">
      <c r="G5117" s="1776"/>
    </row>
    <row r="5118" spans="7:7">
      <c r="G5118" s="1776"/>
    </row>
    <row r="5119" spans="7:7">
      <c r="G5119" s="1776"/>
    </row>
    <row r="5120" spans="7:7">
      <c r="G5120" s="1776"/>
    </row>
    <row r="5121" spans="7:7">
      <c r="G5121" s="1776"/>
    </row>
    <row r="5122" spans="7:7">
      <c r="G5122" s="1776"/>
    </row>
    <row r="5123" spans="7:7">
      <c r="G5123" s="1776"/>
    </row>
    <row r="5124" spans="7:7">
      <c r="G5124" s="1776"/>
    </row>
    <row r="5125" spans="7:7">
      <c r="G5125" s="1776"/>
    </row>
    <row r="5126" spans="7:7">
      <c r="G5126" s="1776"/>
    </row>
    <row r="5127" spans="7:7">
      <c r="G5127" s="1776"/>
    </row>
    <row r="5128" spans="7:7">
      <c r="G5128" s="1776"/>
    </row>
    <row r="5129" spans="7:7">
      <c r="G5129" s="1776"/>
    </row>
    <row r="5130" spans="7:7">
      <c r="G5130" s="1776"/>
    </row>
    <row r="5131" spans="7:7">
      <c r="G5131" s="1776"/>
    </row>
    <row r="5132" spans="7:7">
      <c r="G5132" s="1776"/>
    </row>
    <row r="5133" spans="7:7">
      <c r="G5133" s="1776"/>
    </row>
    <row r="5134" spans="7:7">
      <c r="G5134" s="1776"/>
    </row>
    <row r="5135" spans="7:7">
      <c r="G5135" s="1776"/>
    </row>
    <row r="5136" spans="7:7">
      <c r="G5136" s="1776"/>
    </row>
    <row r="5137" spans="7:7">
      <c r="G5137" s="1776"/>
    </row>
    <row r="5138" spans="7:7">
      <c r="G5138" s="1776"/>
    </row>
    <row r="5139" spans="7:7">
      <c r="G5139" s="1776"/>
    </row>
    <row r="5140" spans="7:7">
      <c r="G5140" s="1776"/>
    </row>
    <row r="5141" spans="7:7">
      <c r="G5141" s="1776"/>
    </row>
    <row r="5142" spans="7:7">
      <c r="G5142" s="1776"/>
    </row>
    <row r="5143" spans="7:7">
      <c r="G5143" s="1776"/>
    </row>
    <row r="5144" spans="7:7">
      <c r="G5144" s="1776"/>
    </row>
    <row r="5145" spans="7:7">
      <c r="G5145" s="1776"/>
    </row>
    <row r="5146" spans="7:7">
      <c r="G5146" s="1776"/>
    </row>
    <row r="5147" spans="7:7">
      <c r="G5147" s="1776"/>
    </row>
    <row r="5148" spans="7:7">
      <c r="G5148" s="1776"/>
    </row>
    <row r="5149" spans="7:7">
      <c r="G5149" s="1776"/>
    </row>
    <row r="5150" spans="7:7">
      <c r="G5150" s="1776"/>
    </row>
    <row r="5151" spans="7:7">
      <c r="G5151" s="1776"/>
    </row>
    <row r="5152" spans="7:7">
      <c r="G5152" s="1776"/>
    </row>
    <row r="5153" spans="7:7">
      <c r="G5153" s="1776"/>
    </row>
    <row r="5154" spans="7:7">
      <c r="G5154" s="1776"/>
    </row>
    <row r="5155" spans="7:7">
      <c r="G5155" s="1776"/>
    </row>
    <row r="5156" spans="7:7">
      <c r="G5156" s="1776"/>
    </row>
    <row r="5157" spans="7:7">
      <c r="G5157" s="1776"/>
    </row>
    <row r="5158" spans="7:7">
      <c r="G5158" s="1776"/>
    </row>
    <row r="5159" spans="7:7">
      <c r="G5159" s="1776"/>
    </row>
    <row r="5160" spans="7:7">
      <c r="G5160" s="1776"/>
    </row>
    <row r="5161" spans="7:7">
      <c r="G5161" s="1776"/>
    </row>
    <row r="5162" spans="7:7">
      <c r="G5162" s="1776"/>
    </row>
    <row r="5163" spans="7:7">
      <c r="G5163" s="1776"/>
    </row>
    <row r="5164" spans="7:7">
      <c r="G5164" s="1776"/>
    </row>
    <row r="5165" spans="7:7">
      <c r="G5165" s="1776"/>
    </row>
    <row r="5166" spans="7:7">
      <c r="G5166" s="1776"/>
    </row>
    <row r="5167" spans="7:7">
      <c r="G5167" s="1776"/>
    </row>
    <row r="5168" spans="7:7">
      <c r="G5168" s="1776"/>
    </row>
    <row r="5169" spans="7:7">
      <c r="G5169" s="1776"/>
    </row>
    <row r="5170" spans="7:7">
      <c r="G5170" s="1776"/>
    </row>
    <row r="5171" spans="7:7">
      <c r="G5171" s="1776"/>
    </row>
    <row r="5172" spans="7:7">
      <c r="G5172" s="1776"/>
    </row>
    <row r="5173" spans="7:7">
      <c r="G5173" s="1776"/>
    </row>
    <row r="5174" spans="7:7">
      <c r="G5174" s="1776"/>
    </row>
    <row r="5175" spans="7:7">
      <c r="G5175" s="1776"/>
    </row>
    <row r="5176" spans="7:7">
      <c r="G5176" s="1776"/>
    </row>
    <row r="5177" spans="7:7">
      <c r="G5177" s="1776"/>
    </row>
    <row r="5178" spans="7:7">
      <c r="G5178" s="1776"/>
    </row>
    <row r="5179" spans="7:7">
      <c r="G5179" s="1776"/>
    </row>
    <row r="5180" spans="7:7">
      <c r="G5180" s="1776"/>
    </row>
    <row r="5181" spans="7:7">
      <c r="G5181" s="1776"/>
    </row>
    <row r="5182" spans="7:7">
      <c r="G5182" s="1776"/>
    </row>
    <row r="5183" spans="7:7">
      <c r="G5183" s="1776"/>
    </row>
    <row r="5184" spans="7:7">
      <c r="G5184" s="1776"/>
    </row>
    <row r="5185" spans="7:7">
      <c r="G5185" s="1776"/>
    </row>
    <row r="5186" spans="7:7">
      <c r="G5186" s="1776"/>
    </row>
    <row r="5187" spans="7:7">
      <c r="G5187" s="1776"/>
    </row>
    <row r="5188" spans="7:7">
      <c r="G5188" s="1776"/>
    </row>
    <row r="5189" spans="7:7">
      <c r="G5189" s="1776"/>
    </row>
    <row r="5190" spans="7:7">
      <c r="G5190" s="1776"/>
    </row>
    <row r="5191" spans="7:7">
      <c r="G5191" s="1776"/>
    </row>
    <row r="5192" spans="7:7">
      <c r="G5192" s="1776"/>
    </row>
    <row r="5193" spans="7:7">
      <c r="G5193" s="1776"/>
    </row>
    <row r="5194" spans="7:7">
      <c r="G5194" s="1776"/>
    </row>
    <row r="5195" spans="7:7">
      <c r="G5195" s="1776"/>
    </row>
    <row r="5196" spans="7:7">
      <c r="G5196" s="1776"/>
    </row>
    <row r="5197" spans="7:7">
      <c r="G5197" s="1776"/>
    </row>
    <row r="5198" spans="7:7">
      <c r="G5198" s="1776"/>
    </row>
    <row r="5199" spans="7:7">
      <c r="G5199" s="1776"/>
    </row>
    <row r="5200" spans="7:7">
      <c r="G5200" s="1776"/>
    </row>
    <row r="5201" spans="7:7">
      <c r="G5201" s="1776"/>
    </row>
    <row r="5202" spans="7:7">
      <c r="G5202" s="1776"/>
    </row>
    <row r="5203" spans="7:7">
      <c r="G5203" s="1776"/>
    </row>
    <row r="5204" spans="7:7">
      <c r="G5204" s="1776"/>
    </row>
    <row r="5205" spans="7:7">
      <c r="G5205" s="1776"/>
    </row>
    <row r="5206" spans="7:7">
      <c r="G5206" s="1776"/>
    </row>
    <row r="5207" spans="7:7">
      <c r="G5207" s="1776"/>
    </row>
    <row r="5208" spans="7:7">
      <c r="G5208" s="1776"/>
    </row>
    <row r="5209" spans="7:7">
      <c r="G5209" s="1776"/>
    </row>
    <row r="5210" spans="7:7">
      <c r="G5210" s="1776"/>
    </row>
    <row r="5211" spans="7:7">
      <c r="G5211" s="1776"/>
    </row>
    <row r="5212" spans="7:7">
      <c r="G5212" s="1776"/>
    </row>
    <row r="5213" spans="7:7">
      <c r="G5213" s="1776"/>
    </row>
    <row r="5214" spans="7:7">
      <c r="G5214" s="1776"/>
    </row>
    <row r="5215" spans="7:7">
      <c r="G5215" s="1776"/>
    </row>
    <row r="5216" spans="7:7">
      <c r="G5216" s="1776"/>
    </row>
    <row r="5217" spans="7:7">
      <c r="G5217" s="1776"/>
    </row>
    <row r="5218" spans="7:7">
      <c r="G5218" s="1776"/>
    </row>
    <row r="5219" spans="7:7">
      <c r="G5219" s="1776"/>
    </row>
    <row r="5220" spans="7:7">
      <c r="G5220" s="1776"/>
    </row>
    <row r="5221" spans="7:7">
      <c r="G5221" s="1776"/>
    </row>
    <row r="5222" spans="7:7">
      <c r="G5222" s="1776"/>
    </row>
    <row r="5223" spans="7:7">
      <c r="G5223" s="1776"/>
    </row>
    <row r="5224" spans="7:7">
      <c r="G5224" s="1776"/>
    </row>
    <row r="5225" spans="7:7">
      <c r="G5225" s="1776"/>
    </row>
    <row r="5226" spans="7:7">
      <c r="G5226" s="1776"/>
    </row>
    <row r="5227" spans="7:7">
      <c r="G5227" s="1776"/>
    </row>
    <row r="5228" spans="7:7">
      <c r="G5228" s="1776"/>
    </row>
    <row r="5229" spans="7:7">
      <c r="G5229" s="1776"/>
    </row>
    <row r="5230" spans="7:7">
      <c r="G5230" s="1776"/>
    </row>
    <row r="5231" spans="7:7">
      <c r="G5231" s="1776"/>
    </row>
    <row r="5232" spans="7:7">
      <c r="G5232" s="1776"/>
    </row>
    <row r="5233" spans="7:7">
      <c r="G5233" s="1776"/>
    </row>
    <row r="5234" spans="7:7">
      <c r="G5234" s="1776"/>
    </row>
    <row r="5235" spans="7:7">
      <c r="G5235" s="1776"/>
    </row>
    <row r="5236" spans="7:7">
      <c r="G5236" s="1776"/>
    </row>
    <row r="5237" spans="7:7">
      <c r="G5237" s="1776"/>
    </row>
    <row r="5238" spans="7:7">
      <c r="G5238" s="1776"/>
    </row>
    <row r="5239" spans="7:7">
      <c r="G5239" s="1776"/>
    </row>
    <row r="5240" spans="7:7">
      <c r="G5240" s="1776"/>
    </row>
    <row r="5241" spans="7:7">
      <c r="G5241" s="1776"/>
    </row>
    <row r="5242" spans="7:7">
      <c r="G5242" s="1776"/>
    </row>
    <row r="5243" spans="7:7">
      <c r="G5243" s="1776"/>
    </row>
    <row r="5244" spans="7:7">
      <c r="G5244" s="1776"/>
    </row>
    <row r="5245" spans="7:7">
      <c r="G5245" s="1776"/>
    </row>
    <row r="5246" spans="7:7">
      <c r="G5246" s="1776"/>
    </row>
    <row r="5247" spans="7:7">
      <c r="G5247" s="1776"/>
    </row>
    <row r="5248" spans="7:7">
      <c r="G5248" s="1776"/>
    </row>
    <row r="5249" spans="7:7">
      <c r="G5249" s="1776"/>
    </row>
    <row r="5250" spans="7:7">
      <c r="G5250" s="1776"/>
    </row>
    <row r="5251" spans="7:7">
      <c r="G5251" s="1776"/>
    </row>
    <row r="5252" spans="7:7">
      <c r="G5252" s="1776"/>
    </row>
    <row r="5253" spans="7:7">
      <c r="G5253" s="1776"/>
    </row>
    <row r="5254" spans="7:7">
      <c r="G5254" s="1776"/>
    </row>
    <row r="5255" spans="7:7">
      <c r="G5255" s="1776"/>
    </row>
    <row r="5256" spans="7:7">
      <c r="G5256" s="1776"/>
    </row>
    <row r="5257" spans="7:7">
      <c r="G5257" s="1776"/>
    </row>
    <row r="5258" spans="7:7">
      <c r="G5258" s="1776"/>
    </row>
    <row r="5259" spans="7:7">
      <c r="G5259" s="1776"/>
    </row>
    <row r="5260" spans="7:7">
      <c r="G5260" s="1776"/>
    </row>
    <row r="5261" spans="7:7">
      <c r="G5261" s="1776"/>
    </row>
    <row r="5262" spans="7:7">
      <c r="G5262" s="1776"/>
    </row>
    <row r="5263" spans="7:7">
      <c r="G5263" s="1776"/>
    </row>
    <row r="5264" spans="7:7">
      <c r="G5264" s="1776"/>
    </row>
    <row r="5265" spans="7:7">
      <c r="G5265" s="1776"/>
    </row>
    <row r="5266" spans="7:7">
      <c r="G5266" s="1776"/>
    </row>
    <row r="5267" spans="7:7">
      <c r="G5267" s="1776"/>
    </row>
    <row r="5268" spans="7:7">
      <c r="G5268" s="1776"/>
    </row>
    <row r="5269" spans="7:7">
      <c r="G5269" s="1776"/>
    </row>
    <row r="5270" spans="7:7">
      <c r="G5270" s="1776"/>
    </row>
    <row r="5271" spans="7:7">
      <c r="G5271" s="1776"/>
    </row>
    <row r="5272" spans="7:7">
      <c r="G5272" s="1776"/>
    </row>
    <row r="5273" spans="7:7">
      <c r="G5273" s="1776"/>
    </row>
    <row r="5274" spans="7:7">
      <c r="G5274" s="1776"/>
    </row>
    <row r="5275" spans="7:7">
      <c r="G5275" s="1776"/>
    </row>
    <row r="5276" spans="7:7">
      <c r="G5276" s="1776"/>
    </row>
    <row r="5277" spans="7:7">
      <c r="G5277" s="1776"/>
    </row>
    <row r="5278" spans="7:7">
      <c r="G5278" s="1776"/>
    </row>
    <row r="5279" spans="7:7">
      <c r="G5279" s="1776"/>
    </row>
    <row r="5280" spans="7:7">
      <c r="G5280" s="1776"/>
    </row>
    <row r="5281" spans="7:7">
      <c r="G5281" s="1776"/>
    </row>
    <row r="5282" spans="7:7">
      <c r="G5282" s="1776"/>
    </row>
    <row r="5283" spans="7:7">
      <c r="G5283" s="1776"/>
    </row>
    <row r="5284" spans="7:7">
      <c r="G5284" s="1776"/>
    </row>
    <row r="5285" spans="7:7">
      <c r="G5285" s="1776"/>
    </row>
    <row r="5286" spans="7:7">
      <c r="G5286" s="1776"/>
    </row>
    <row r="5287" spans="7:7">
      <c r="G5287" s="1776"/>
    </row>
    <row r="5288" spans="7:7">
      <c r="G5288" s="1776"/>
    </row>
    <row r="5289" spans="7:7">
      <c r="G5289" s="1776"/>
    </row>
    <row r="5290" spans="7:7">
      <c r="G5290" s="1776"/>
    </row>
    <row r="5291" spans="7:7">
      <c r="G5291" s="1776"/>
    </row>
    <row r="5292" spans="7:7">
      <c r="G5292" s="1776"/>
    </row>
    <row r="5293" spans="7:7">
      <c r="G5293" s="1776"/>
    </row>
    <row r="5294" spans="7:7">
      <c r="G5294" s="1776"/>
    </row>
    <row r="5295" spans="7:7">
      <c r="G5295" s="1776"/>
    </row>
    <row r="5296" spans="7:7">
      <c r="G5296" s="1776"/>
    </row>
    <row r="5297" spans="7:7">
      <c r="G5297" s="1776"/>
    </row>
    <row r="5298" spans="7:7">
      <c r="G5298" s="1776"/>
    </row>
    <row r="5299" spans="7:7">
      <c r="G5299" s="1776"/>
    </row>
    <row r="5300" spans="7:7">
      <c r="G5300" s="1776"/>
    </row>
    <row r="5301" spans="7:7">
      <c r="G5301" s="1776"/>
    </row>
    <row r="5302" spans="7:7">
      <c r="G5302" s="1776"/>
    </row>
    <row r="5303" spans="7:7">
      <c r="G5303" s="1776"/>
    </row>
    <row r="5304" spans="7:7">
      <c r="G5304" s="1776"/>
    </row>
    <row r="5305" spans="7:7">
      <c r="G5305" s="1776"/>
    </row>
    <row r="5306" spans="7:7">
      <c r="G5306" s="1776"/>
    </row>
    <row r="5307" spans="7:7">
      <c r="G5307" s="1776"/>
    </row>
    <row r="5308" spans="7:7">
      <c r="G5308" s="1776"/>
    </row>
    <row r="5309" spans="7:7">
      <c r="G5309" s="1776"/>
    </row>
    <row r="5310" spans="7:7">
      <c r="G5310" s="1776"/>
    </row>
    <row r="5311" spans="7:7">
      <c r="G5311" s="1776"/>
    </row>
    <row r="5312" spans="7:7">
      <c r="G5312" s="1776"/>
    </row>
    <row r="5313" spans="7:7">
      <c r="G5313" s="1776"/>
    </row>
    <row r="5314" spans="7:7">
      <c r="G5314" s="1776"/>
    </row>
    <row r="5315" spans="7:7">
      <c r="G5315" s="1776"/>
    </row>
    <row r="5316" spans="7:7">
      <c r="G5316" s="1776"/>
    </row>
    <row r="5317" spans="7:7">
      <c r="G5317" s="1776"/>
    </row>
    <row r="5318" spans="7:7">
      <c r="G5318" s="1776"/>
    </row>
    <row r="5319" spans="7:7">
      <c r="G5319" s="1776"/>
    </row>
    <row r="5320" spans="7:7">
      <c r="G5320" s="1776"/>
    </row>
    <row r="5321" spans="7:7">
      <c r="G5321" s="1776"/>
    </row>
    <row r="5322" spans="7:7">
      <c r="G5322" s="1776"/>
    </row>
    <row r="5323" spans="7:7">
      <c r="G5323" s="1776"/>
    </row>
    <row r="5324" spans="7:7">
      <c r="G5324" s="1776"/>
    </row>
    <row r="5325" spans="7:7">
      <c r="G5325" s="1776"/>
    </row>
    <row r="5326" spans="7:7">
      <c r="G5326" s="1776"/>
    </row>
    <row r="5327" spans="7:7">
      <c r="G5327" s="1776"/>
    </row>
    <row r="5328" spans="7:7">
      <c r="G5328" s="1776"/>
    </row>
    <row r="5329" spans="7:7">
      <c r="G5329" s="1776"/>
    </row>
    <row r="5330" spans="7:7">
      <c r="G5330" s="1776"/>
    </row>
    <row r="5331" spans="7:7">
      <c r="G5331" s="1776"/>
    </row>
    <row r="5332" spans="7:7">
      <c r="G5332" s="1776"/>
    </row>
    <row r="5333" spans="7:7">
      <c r="G5333" s="1776"/>
    </row>
    <row r="5334" spans="7:7">
      <c r="G5334" s="1776"/>
    </row>
    <row r="5335" spans="7:7">
      <c r="G5335" s="1776"/>
    </row>
    <row r="5336" spans="7:7">
      <c r="G5336" s="1776"/>
    </row>
    <row r="5337" spans="7:7">
      <c r="G5337" s="1776"/>
    </row>
    <row r="5338" spans="7:7">
      <c r="G5338" s="1776"/>
    </row>
    <row r="5339" spans="7:7">
      <c r="G5339" s="1776"/>
    </row>
    <row r="5340" spans="7:7">
      <c r="G5340" s="1776"/>
    </row>
    <row r="5341" spans="7:7">
      <c r="G5341" s="1776"/>
    </row>
    <row r="5342" spans="7:7">
      <c r="G5342" s="1776"/>
    </row>
    <row r="5343" spans="7:7">
      <c r="G5343" s="1776"/>
    </row>
    <row r="5344" spans="7:7">
      <c r="G5344" s="1776"/>
    </row>
    <row r="5345" spans="7:7">
      <c r="G5345" s="1776"/>
    </row>
    <row r="5346" spans="7:7">
      <c r="G5346" s="1776"/>
    </row>
    <row r="5347" spans="7:7">
      <c r="G5347" s="1776"/>
    </row>
    <row r="5348" spans="7:7">
      <c r="G5348" s="1776"/>
    </row>
    <row r="5349" spans="7:7">
      <c r="G5349" s="1776"/>
    </row>
    <row r="5350" spans="7:7">
      <c r="G5350" s="1776"/>
    </row>
    <row r="5351" spans="7:7">
      <c r="G5351" s="1776"/>
    </row>
    <row r="5352" spans="7:7">
      <c r="G5352" s="1776"/>
    </row>
    <row r="5353" spans="7:7">
      <c r="G5353" s="1776"/>
    </row>
    <row r="5354" spans="7:7">
      <c r="G5354" s="1776"/>
    </row>
    <row r="5355" spans="7:7">
      <c r="G5355" s="1776"/>
    </row>
    <row r="5356" spans="7:7">
      <c r="G5356" s="1776"/>
    </row>
    <row r="5357" spans="7:7">
      <c r="G5357" s="1776"/>
    </row>
    <row r="5358" spans="7:7">
      <c r="G5358" s="1776"/>
    </row>
    <row r="5359" spans="7:7">
      <c r="G5359" s="1776"/>
    </row>
    <row r="5360" spans="7:7">
      <c r="G5360" s="1776"/>
    </row>
    <row r="5361" spans="7:7">
      <c r="G5361" s="1776"/>
    </row>
    <row r="5362" spans="7:7">
      <c r="G5362" s="1776"/>
    </row>
    <row r="5363" spans="7:7">
      <c r="G5363" s="1776"/>
    </row>
    <row r="5364" spans="7:7">
      <c r="G5364" s="1776"/>
    </row>
    <row r="5365" spans="7:7">
      <c r="G5365" s="1776"/>
    </row>
    <row r="5366" spans="7:7">
      <c r="G5366" s="1776"/>
    </row>
    <row r="5367" spans="7:7">
      <c r="G5367" s="1776"/>
    </row>
    <row r="5368" spans="7:7">
      <c r="G5368" s="1776"/>
    </row>
    <row r="5369" spans="7:7">
      <c r="G5369" s="1776"/>
    </row>
    <row r="5370" spans="7:7">
      <c r="G5370" s="1776"/>
    </row>
    <row r="5371" spans="7:7">
      <c r="G5371" s="1776"/>
    </row>
    <row r="5372" spans="7:7">
      <c r="G5372" s="1776"/>
    </row>
    <row r="5373" spans="7:7">
      <c r="G5373" s="1776"/>
    </row>
    <row r="5374" spans="7:7">
      <c r="G5374" s="1776"/>
    </row>
    <row r="5375" spans="7:7">
      <c r="G5375" s="1776"/>
    </row>
    <row r="5376" spans="7:7">
      <c r="G5376" s="1776"/>
    </row>
    <row r="5377" spans="7:7">
      <c r="G5377" s="1776"/>
    </row>
    <row r="5378" spans="7:7">
      <c r="G5378" s="1776"/>
    </row>
    <row r="5379" spans="7:7">
      <c r="G5379" s="1776"/>
    </row>
    <row r="5380" spans="7:7">
      <c r="G5380" s="1776"/>
    </row>
    <row r="5381" spans="7:7">
      <c r="G5381" s="1776"/>
    </row>
    <row r="5382" spans="7:7">
      <c r="G5382" s="1776"/>
    </row>
    <row r="5383" spans="7:7">
      <c r="G5383" s="1776"/>
    </row>
    <row r="5384" spans="7:7">
      <c r="G5384" s="1776"/>
    </row>
    <row r="5385" spans="7:7">
      <c r="G5385" s="1776"/>
    </row>
    <row r="5386" spans="7:7">
      <c r="G5386" s="1776"/>
    </row>
    <row r="5387" spans="7:7">
      <c r="G5387" s="1776"/>
    </row>
    <row r="5388" spans="7:7">
      <c r="G5388" s="1776"/>
    </row>
    <row r="5389" spans="7:7">
      <c r="G5389" s="1776"/>
    </row>
    <row r="5390" spans="7:7">
      <c r="G5390" s="1776"/>
    </row>
    <row r="5391" spans="7:7">
      <c r="G5391" s="1776"/>
    </row>
    <row r="5392" spans="7:7">
      <c r="G5392" s="1776"/>
    </row>
    <row r="5393" spans="7:7">
      <c r="G5393" s="1776"/>
    </row>
    <row r="5394" spans="7:7">
      <c r="G5394" s="1776"/>
    </row>
    <row r="5395" spans="7:7">
      <c r="G5395" s="1776"/>
    </row>
    <row r="5396" spans="7:7">
      <c r="G5396" s="1776"/>
    </row>
    <row r="5397" spans="7:7">
      <c r="G5397" s="1776"/>
    </row>
    <row r="5398" spans="7:7">
      <c r="G5398" s="1776"/>
    </row>
    <row r="5399" spans="7:7">
      <c r="G5399" s="1776"/>
    </row>
    <row r="5400" spans="7:7">
      <c r="G5400" s="1776"/>
    </row>
    <row r="5401" spans="7:7">
      <c r="G5401" s="1776"/>
    </row>
    <row r="5402" spans="7:7">
      <c r="G5402" s="1776"/>
    </row>
    <row r="5403" spans="7:7">
      <c r="G5403" s="1776"/>
    </row>
    <row r="5404" spans="7:7">
      <c r="G5404" s="1776"/>
    </row>
    <row r="5405" spans="7:7">
      <c r="G5405" s="1776"/>
    </row>
    <row r="5406" spans="7:7">
      <c r="G5406" s="1776"/>
    </row>
    <row r="5407" spans="7:7">
      <c r="G5407" s="1776"/>
    </row>
    <row r="5408" spans="7:7">
      <c r="G5408" s="1776"/>
    </row>
    <row r="5409" spans="7:7">
      <c r="G5409" s="1776"/>
    </row>
    <row r="5410" spans="7:7">
      <c r="G5410" s="1776"/>
    </row>
    <row r="5411" spans="7:7">
      <c r="G5411" s="1776"/>
    </row>
    <row r="5412" spans="7:7">
      <c r="G5412" s="1776"/>
    </row>
    <row r="5413" spans="7:7">
      <c r="G5413" s="1776"/>
    </row>
    <row r="5414" spans="7:7">
      <c r="G5414" s="1776"/>
    </row>
    <row r="5415" spans="7:7">
      <c r="G5415" s="1776"/>
    </row>
    <row r="5416" spans="7:7">
      <c r="G5416" s="1776"/>
    </row>
    <row r="5417" spans="7:7">
      <c r="G5417" s="1776"/>
    </row>
    <row r="5418" spans="7:7">
      <c r="G5418" s="1776"/>
    </row>
    <row r="5419" spans="7:7">
      <c r="G5419" s="1776"/>
    </row>
    <row r="5420" spans="7:7">
      <c r="G5420" s="1776"/>
    </row>
    <row r="5421" spans="7:7">
      <c r="G5421" s="1776"/>
    </row>
    <row r="5422" spans="7:7">
      <c r="G5422" s="1776"/>
    </row>
    <row r="5423" spans="7:7">
      <c r="G5423" s="1776"/>
    </row>
    <row r="5424" spans="7:7">
      <c r="G5424" s="1776"/>
    </row>
    <row r="5425" spans="7:7">
      <c r="G5425" s="1776"/>
    </row>
    <row r="5426" spans="7:7">
      <c r="G5426" s="1776"/>
    </row>
    <row r="5427" spans="7:7">
      <c r="G5427" s="1776"/>
    </row>
    <row r="5428" spans="7:7">
      <c r="G5428" s="1776"/>
    </row>
    <row r="5429" spans="7:7">
      <c r="G5429" s="1776"/>
    </row>
    <row r="5430" spans="7:7">
      <c r="G5430" s="1776"/>
    </row>
    <row r="5431" spans="7:7">
      <c r="G5431" s="1776"/>
    </row>
    <row r="5432" spans="7:7">
      <c r="G5432" s="1776"/>
    </row>
    <row r="5433" spans="7:7">
      <c r="G5433" s="1776"/>
    </row>
    <row r="5434" spans="7:7">
      <c r="G5434" s="1776"/>
    </row>
    <row r="5435" spans="7:7">
      <c r="G5435" s="1776"/>
    </row>
    <row r="5436" spans="7:7">
      <c r="G5436" s="1776"/>
    </row>
    <row r="5437" spans="7:7">
      <c r="G5437" s="1776"/>
    </row>
    <row r="5438" spans="7:7">
      <c r="G5438" s="1776"/>
    </row>
    <row r="5439" spans="7:7">
      <c r="G5439" s="1776"/>
    </row>
    <row r="5440" spans="7:7">
      <c r="G5440" s="1776"/>
    </row>
    <row r="5441" spans="7:7">
      <c r="G5441" s="1776"/>
    </row>
    <row r="5442" spans="7:7">
      <c r="G5442" s="1776"/>
    </row>
    <row r="5443" spans="7:7">
      <c r="G5443" s="1776"/>
    </row>
    <row r="5444" spans="7:7">
      <c r="G5444" s="1776"/>
    </row>
    <row r="5445" spans="7:7">
      <c r="G5445" s="1776"/>
    </row>
    <row r="5446" spans="7:7">
      <c r="G5446" s="1776"/>
    </row>
    <row r="5447" spans="7:7">
      <c r="G5447" s="1776"/>
    </row>
    <row r="5448" spans="7:7">
      <c r="G5448" s="1776"/>
    </row>
    <row r="5449" spans="7:7">
      <c r="G5449" s="1776"/>
    </row>
    <row r="5450" spans="7:7">
      <c r="G5450" s="1776"/>
    </row>
    <row r="5451" spans="7:7">
      <c r="G5451" s="1776"/>
    </row>
    <row r="5452" spans="7:7">
      <c r="G5452" s="1776"/>
    </row>
    <row r="5453" spans="7:7">
      <c r="G5453" s="1776"/>
    </row>
    <row r="5454" spans="7:7">
      <c r="G5454" s="1776"/>
    </row>
    <row r="5455" spans="7:7">
      <c r="G5455" s="1776"/>
    </row>
    <row r="5456" spans="7:7">
      <c r="G5456" s="1776"/>
    </row>
    <row r="5457" spans="7:7">
      <c r="G5457" s="1776"/>
    </row>
    <row r="5458" spans="7:7">
      <c r="G5458" s="1776"/>
    </row>
    <row r="5459" spans="7:7">
      <c r="G5459" s="1776"/>
    </row>
    <row r="5460" spans="7:7">
      <c r="G5460" s="1776"/>
    </row>
    <row r="5461" spans="7:7">
      <c r="G5461" s="1776"/>
    </row>
    <row r="5462" spans="7:7">
      <c r="G5462" s="1776"/>
    </row>
    <row r="5463" spans="7:7">
      <c r="G5463" s="1776"/>
    </row>
    <row r="5464" spans="7:7">
      <c r="G5464" s="1776"/>
    </row>
    <row r="5465" spans="7:7">
      <c r="G5465" s="1776"/>
    </row>
    <row r="5466" spans="7:7">
      <c r="G5466" s="1776"/>
    </row>
    <row r="5467" spans="7:7">
      <c r="G5467" s="1776"/>
    </row>
    <row r="5468" spans="7:7">
      <c r="G5468" s="1776"/>
    </row>
    <row r="5469" spans="7:7">
      <c r="G5469" s="1776"/>
    </row>
    <row r="5470" spans="7:7">
      <c r="G5470" s="1776"/>
    </row>
    <row r="5471" spans="7:7">
      <c r="G5471" s="1776"/>
    </row>
    <row r="5472" spans="7:7">
      <c r="G5472" s="1776"/>
    </row>
    <row r="5473" spans="7:7">
      <c r="G5473" s="1776"/>
    </row>
    <row r="5474" spans="7:7">
      <c r="G5474" s="1776"/>
    </row>
    <row r="5475" spans="7:7">
      <c r="G5475" s="1776"/>
    </row>
    <row r="5476" spans="7:7">
      <c r="G5476" s="1776"/>
    </row>
    <row r="5477" spans="7:7">
      <c r="G5477" s="1776"/>
    </row>
    <row r="5478" spans="7:7">
      <c r="G5478" s="1776"/>
    </row>
    <row r="5479" spans="7:7">
      <c r="G5479" s="1776"/>
    </row>
    <row r="5480" spans="7:7">
      <c r="G5480" s="1776"/>
    </row>
    <row r="5481" spans="7:7">
      <c r="G5481" s="1776"/>
    </row>
    <row r="5482" spans="7:7">
      <c r="G5482" s="1776"/>
    </row>
    <row r="5483" spans="7:7">
      <c r="G5483" s="1776"/>
    </row>
    <row r="5484" spans="7:7">
      <c r="G5484" s="1776"/>
    </row>
    <row r="5485" spans="7:7">
      <c r="G5485" s="1776"/>
    </row>
    <row r="5486" spans="7:7">
      <c r="G5486" s="1776"/>
    </row>
    <row r="5487" spans="7:7">
      <c r="G5487" s="1776"/>
    </row>
    <row r="5488" spans="7:7">
      <c r="G5488" s="1776"/>
    </row>
    <row r="5489" spans="7:7">
      <c r="G5489" s="1776"/>
    </row>
    <row r="5490" spans="7:7">
      <c r="G5490" s="1776"/>
    </row>
    <row r="5491" spans="7:7">
      <c r="G5491" s="1776"/>
    </row>
    <row r="5492" spans="7:7">
      <c r="G5492" s="1776"/>
    </row>
    <row r="5493" spans="7:7">
      <c r="G5493" s="1776"/>
    </row>
    <row r="5494" spans="7:7">
      <c r="G5494" s="1776"/>
    </row>
    <row r="5495" spans="7:7">
      <c r="G5495" s="1776"/>
    </row>
    <row r="5496" spans="7:7">
      <c r="G5496" s="1776"/>
    </row>
    <row r="5497" spans="7:7">
      <c r="G5497" s="1776"/>
    </row>
    <row r="5498" spans="7:7">
      <c r="G5498" s="1776"/>
    </row>
    <row r="5499" spans="7:7">
      <c r="G5499" s="1776"/>
    </row>
    <row r="5500" spans="7:7">
      <c r="G5500" s="1776"/>
    </row>
    <row r="5501" spans="7:7">
      <c r="G5501" s="1776"/>
    </row>
    <row r="5502" spans="7:7">
      <c r="G5502" s="1776"/>
    </row>
    <row r="5503" spans="7:7">
      <c r="G5503" s="1776"/>
    </row>
    <row r="5504" spans="7:7">
      <c r="G5504" s="1776"/>
    </row>
    <row r="5505" spans="7:7">
      <c r="G5505" s="1776"/>
    </row>
    <row r="5506" spans="7:7">
      <c r="G5506" s="1776"/>
    </row>
    <row r="5507" spans="7:7">
      <c r="G5507" s="1776"/>
    </row>
    <row r="5508" spans="7:7">
      <c r="G5508" s="1776"/>
    </row>
    <row r="5509" spans="7:7">
      <c r="G5509" s="1776"/>
    </row>
    <row r="5510" spans="7:7">
      <c r="G5510" s="1776"/>
    </row>
    <row r="5511" spans="7:7">
      <c r="G5511" s="1776"/>
    </row>
    <row r="5512" spans="7:7">
      <c r="G5512" s="1776"/>
    </row>
    <row r="5513" spans="7:7">
      <c r="G5513" s="1776"/>
    </row>
    <row r="5514" spans="7:7">
      <c r="G5514" s="1776"/>
    </row>
    <row r="5515" spans="7:7">
      <c r="G5515" s="1776"/>
    </row>
    <row r="5516" spans="7:7">
      <c r="G5516" s="1776"/>
    </row>
    <row r="5517" spans="7:7">
      <c r="G5517" s="1776"/>
    </row>
    <row r="5518" spans="7:7">
      <c r="G5518" s="1776"/>
    </row>
    <row r="5519" spans="7:7">
      <c r="G5519" s="1776"/>
    </row>
    <row r="5520" spans="7:7">
      <c r="G5520" s="1776"/>
    </row>
    <row r="5521" spans="7:7">
      <c r="G5521" s="1776"/>
    </row>
    <row r="5522" spans="7:7">
      <c r="G5522" s="1776"/>
    </row>
    <row r="5523" spans="7:7">
      <c r="G5523" s="1776"/>
    </row>
    <row r="5524" spans="7:7">
      <c r="G5524" s="1776"/>
    </row>
    <row r="5525" spans="7:7">
      <c r="G5525" s="1776"/>
    </row>
    <row r="5526" spans="7:7">
      <c r="G5526" s="1776"/>
    </row>
    <row r="5527" spans="7:7">
      <c r="G5527" s="1776"/>
    </row>
    <row r="5528" spans="7:7">
      <c r="G5528" s="1776"/>
    </row>
    <row r="5529" spans="7:7">
      <c r="G5529" s="1776"/>
    </row>
    <row r="5530" spans="7:7">
      <c r="G5530" s="1776"/>
    </row>
    <row r="5531" spans="7:7">
      <c r="G5531" s="1776"/>
    </row>
    <row r="5532" spans="7:7">
      <c r="G5532" s="1776"/>
    </row>
    <row r="5533" spans="7:7">
      <c r="G5533" s="1776"/>
    </row>
    <row r="5534" spans="7:7">
      <c r="G5534" s="1776"/>
    </row>
    <row r="5535" spans="7:7">
      <c r="G5535" s="1776"/>
    </row>
    <row r="5536" spans="7:7">
      <c r="G5536" s="1776"/>
    </row>
    <row r="5537" spans="7:7">
      <c r="G5537" s="1776"/>
    </row>
    <row r="5538" spans="7:7">
      <c r="G5538" s="1776"/>
    </row>
    <row r="5539" spans="7:7">
      <c r="G5539" s="1776"/>
    </row>
    <row r="5540" spans="7:7">
      <c r="G5540" s="1776"/>
    </row>
    <row r="5541" spans="7:7">
      <c r="G5541" s="1776"/>
    </row>
    <row r="5542" spans="7:7">
      <c r="G5542" s="1776"/>
    </row>
    <row r="5543" spans="7:7">
      <c r="G5543" s="1776"/>
    </row>
    <row r="5544" spans="7:7">
      <c r="G5544" s="1776"/>
    </row>
    <row r="5545" spans="7:7">
      <c r="G5545" s="1776"/>
    </row>
    <row r="5546" spans="7:7">
      <c r="G5546" s="1776"/>
    </row>
    <row r="5547" spans="7:7">
      <c r="G5547" s="1776"/>
    </row>
    <row r="5548" spans="7:7">
      <c r="G5548" s="1776"/>
    </row>
    <row r="5549" spans="7:7">
      <c r="G5549" s="1776"/>
    </row>
    <row r="5550" spans="7:7">
      <c r="G5550" s="1776"/>
    </row>
    <row r="5551" spans="7:7">
      <c r="G5551" s="1776"/>
    </row>
    <row r="5552" spans="7:7">
      <c r="G5552" s="1776"/>
    </row>
    <row r="5553" spans="7:7">
      <c r="G5553" s="1776"/>
    </row>
    <row r="5554" spans="7:7">
      <c r="G5554" s="1776"/>
    </row>
    <row r="5555" spans="7:7">
      <c r="G5555" s="1776"/>
    </row>
    <row r="5556" spans="7:7">
      <c r="G5556" s="1776"/>
    </row>
    <row r="5557" spans="7:7">
      <c r="G5557" s="1776"/>
    </row>
    <row r="5558" spans="7:7">
      <c r="G5558" s="1776"/>
    </row>
    <row r="5559" spans="7:7">
      <c r="G5559" s="1776"/>
    </row>
    <row r="5560" spans="7:7">
      <c r="G5560" s="1776"/>
    </row>
    <row r="5561" spans="7:7">
      <c r="G5561" s="1776"/>
    </row>
    <row r="5562" spans="7:7">
      <c r="G5562" s="1776"/>
    </row>
    <row r="5563" spans="7:7">
      <c r="G5563" s="1776"/>
    </row>
    <row r="5564" spans="7:7">
      <c r="G5564" s="1776"/>
    </row>
    <row r="5565" spans="7:7">
      <c r="G5565" s="1776"/>
    </row>
    <row r="5566" spans="7:7">
      <c r="G5566" s="1776"/>
    </row>
    <row r="5567" spans="7:7">
      <c r="G5567" s="1776"/>
    </row>
    <row r="5568" spans="7:7">
      <c r="G5568" s="1776"/>
    </row>
    <row r="5569" spans="7:7">
      <c r="G5569" s="1776"/>
    </row>
    <row r="5570" spans="7:7">
      <c r="G5570" s="1776"/>
    </row>
    <row r="5571" spans="7:7">
      <c r="G5571" s="1776"/>
    </row>
    <row r="5572" spans="7:7">
      <c r="G5572" s="1776"/>
    </row>
    <row r="5573" spans="7:7">
      <c r="G5573" s="1776"/>
    </row>
    <row r="5574" spans="7:7">
      <c r="G5574" s="1776"/>
    </row>
    <row r="5575" spans="7:7">
      <c r="G5575" s="1776"/>
    </row>
    <row r="5576" spans="7:7">
      <c r="G5576" s="1776"/>
    </row>
    <row r="5577" spans="7:7">
      <c r="G5577" s="1776"/>
    </row>
    <row r="5578" spans="7:7">
      <c r="G5578" s="1776"/>
    </row>
    <row r="5579" spans="7:7">
      <c r="G5579" s="1776"/>
    </row>
    <row r="5580" spans="7:7">
      <c r="G5580" s="1776"/>
    </row>
    <row r="5581" spans="7:7">
      <c r="G5581" s="1776"/>
    </row>
    <row r="5582" spans="7:7">
      <c r="G5582" s="1776"/>
    </row>
    <row r="5583" spans="7:7">
      <c r="G5583" s="1776"/>
    </row>
    <row r="5584" spans="7:7">
      <c r="G5584" s="1776"/>
    </row>
    <row r="5585" spans="7:7">
      <c r="G5585" s="1776"/>
    </row>
    <row r="5586" spans="7:7">
      <c r="G5586" s="1776"/>
    </row>
    <row r="5587" spans="7:7">
      <c r="G5587" s="1776"/>
    </row>
    <row r="5588" spans="7:7">
      <c r="G5588" s="1776"/>
    </row>
    <row r="5589" spans="7:7">
      <c r="G5589" s="1776"/>
    </row>
    <row r="5590" spans="7:7">
      <c r="G5590" s="1776"/>
    </row>
    <row r="5591" spans="7:7">
      <c r="G5591" s="1776"/>
    </row>
    <row r="5592" spans="7:7">
      <c r="G5592" s="1776"/>
    </row>
    <row r="5593" spans="7:7">
      <c r="G5593" s="1776"/>
    </row>
    <row r="5594" spans="7:7">
      <c r="G5594" s="1776"/>
    </row>
    <row r="5595" spans="7:7">
      <c r="G5595" s="1776"/>
    </row>
    <row r="5596" spans="7:7">
      <c r="G5596" s="1776"/>
    </row>
    <row r="5597" spans="7:7">
      <c r="G5597" s="1776"/>
    </row>
    <row r="5598" spans="7:7">
      <c r="G5598" s="1776"/>
    </row>
    <row r="5599" spans="7:7">
      <c r="G5599" s="1776"/>
    </row>
    <row r="5600" spans="7:7">
      <c r="G5600" s="1776"/>
    </row>
    <row r="5601" spans="7:7">
      <c r="G5601" s="1776"/>
    </row>
    <row r="5602" spans="7:7">
      <c r="G5602" s="1776"/>
    </row>
    <row r="5603" spans="7:7">
      <c r="G5603" s="1776"/>
    </row>
    <row r="5604" spans="7:7">
      <c r="G5604" s="1776"/>
    </row>
    <row r="5605" spans="7:7">
      <c r="G5605" s="1776"/>
    </row>
    <row r="5606" spans="7:7">
      <c r="G5606" s="1776"/>
    </row>
    <row r="5607" spans="7:7">
      <c r="G5607" s="1776"/>
    </row>
    <row r="5608" spans="7:7">
      <c r="G5608" s="1776"/>
    </row>
    <row r="5609" spans="7:7">
      <c r="G5609" s="1776"/>
    </row>
    <row r="5610" spans="7:7">
      <c r="G5610" s="1776"/>
    </row>
    <row r="5611" spans="7:7">
      <c r="G5611" s="1776"/>
    </row>
    <row r="5612" spans="7:7">
      <c r="G5612" s="1776"/>
    </row>
    <row r="5613" spans="7:7">
      <c r="G5613" s="1776"/>
    </row>
    <row r="5614" spans="7:7">
      <c r="G5614" s="1776"/>
    </row>
    <row r="5615" spans="7:7">
      <c r="G5615" s="1776"/>
    </row>
    <row r="5616" spans="7:7">
      <c r="G5616" s="1776"/>
    </row>
    <row r="5617" spans="7:7">
      <c r="G5617" s="1776"/>
    </row>
    <row r="5618" spans="7:7">
      <c r="G5618" s="1776"/>
    </row>
    <row r="5619" spans="7:7">
      <c r="G5619" s="1776"/>
    </row>
    <row r="5620" spans="7:7">
      <c r="G5620" s="1776"/>
    </row>
    <row r="5621" spans="7:7">
      <c r="G5621" s="1776"/>
    </row>
    <row r="5622" spans="7:7">
      <c r="G5622" s="1776"/>
    </row>
    <row r="5623" spans="7:7">
      <c r="G5623" s="1776"/>
    </row>
    <row r="5624" spans="7:7">
      <c r="G5624" s="1776"/>
    </row>
    <row r="5625" spans="7:7">
      <c r="G5625" s="1776"/>
    </row>
    <row r="5626" spans="7:7">
      <c r="G5626" s="1776"/>
    </row>
    <row r="5627" spans="7:7">
      <c r="G5627" s="1776"/>
    </row>
    <row r="5628" spans="7:7">
      <c r="G5628" s="1776"/>
    </row>
    <row r="5629" spans="7:7">
      <c r="G5629" s="1776"/>
    </row>
    <row r="5630" spans="7:7">
      <c r="G5630" s="1776"/>
    </row>
    <row r="5631" spans="7:7">
      <c r="G5631" s="1776"/>
    </row>
    <row r="5632" spans="7:7">
      <c r="G5632" s="1776"/>
    </row>
    <row r="5633" spans="7:7">
      <c r="G5633" s="1776"/>
    </row>
    <row r="5634" spans="7:7">
      <c r="G5634" s="1776"/>
    </row>
    <row r="5635" spans="7:7">
      <c r="G5635" s="1776"/>
    </row>
    <row r="5636" spans="7:7">
      <c r="G5636" s="1776"/>
    </row>
    <row r="5637" spans="7:7">
      <c r="G5637" s="1776"/>
    </row>
    <row r="5638" spans="7:7">
      <c r="G5638" s="1776"/>
    </row>
    <row r="5639" spans="7:7">
      <c r="G5639" s="1776"/>
    </row>
    <row r="5640" spans="7:7">
      <c r="G5640" s="1776"/>
    </row>
    <row r="5641" spans="7:7">
      <c r="G5641" s="1776"/>
    </row>
    <row r="5642" spans="7:7">
      <c r="G5642" s="1776"/>
    </row>
    <row r="5643" spans="7:7">
      <c r="G5643" s="1776"/>
    </row>
    <row r="5644" spans="7:7">
      <c r="G5644" s="1776"/>
    </row>
    <row r="5645" spans="7:7">
      <c r="G5645" s="1776"/>
    </row>
    <row r="5646" spans="7:7">
      <c r="G5646" s="1776"/>
    </row>
    <row r="5647" spans="7:7">
      <c r="G5647" s="1776"/>
    </row>
    <row r="5648" spans="7:7">
      <c r="G5648" s="1776"/>
    </row>
    <row r="5649" spans="7:7">
      <c r="G5649" s="1776"/>
    </row>
    <row r="5650" spans="7:7">
      <c r="G5650" s="1776"/>
    </row>
    <row r="5651" spans="7:7">
      <c r="G5651" s="1776"/>
    </row>
    <row r="5652" spans="7:7">
      <c r="G5652" s="1776"/>
    </row>
    <row r="5653" spans="7:7">
      <c r="G5653" s="1776"/>
    </row>
    <row r="5654" spans="7:7">
      <c r="G5654" s="1776"/>
    </row>
    <row r="5655" spans="7:7">
      <c r="G5655" s="1776"/>
    </row>
    <row r="5656" spans="7:7">
      <c r="G5656" s="1776"/>
    </row>
    <row r="5657" spans="7:7">
      <c r="G5657" s="1776"/>
    </row>
    <row r="5658" spans="7:7">
      <c r="G5658" s="1776"/>
    </row>
    <row r="5659" spans="7:7">
      <c r="G5659" s="1776"/>
    </row>
    <row r="5660" spans="7:7">
      <c r="G5660" s="1776"/>
    </row>
    <row r="5661" spans="7:7">
      <c r="G5661" s="1776"/>
    </row>
    <row r="5662" spans="7:7">
      <c r="G5662" s="1776"/>
    </row>
    <row r="5663" spans="7:7">
      <c r="G5663" s="1776"/>
    </row>
    <row r="5664" spans="7:7">
      <c r="G5664" s="1776"/>
    </row>
    <row r="5665" spans="7:7">
      <c r="G5665" s="1776"/>
    </row>
    <row r="5666" spans="7:7">
      <c r="G5666" s="1776"/>
    </row>
    <row r="5667" spans="7:7">
      <c r="G5667" s="1776"/>
    </row>
    <row r="5668" spans="7:7">
      <c r="G5668" s="1776"/>
    </row>
    <row r="5669" spans="7:7">
      <c r="G5669" s="1776"/>
    </row>
    <row r="5670" spans="7:7">
      <c r="G5670" s="1776"/>
    </row>
    <row r="5671" spans="7:7">
      <c r="G5671" s="1776"/>
    </row>
    <row r="5672" spans="7:7">
      <c r="G5672" s="1776"/>
    </row>
    <row r="5673" spans="7:7">
      <c r="G5673" s="1776"/>
    </row>
    <row r="5674" spans="7:7">
      <c r="G5674" s="1776"/>
    </row>
    <row r="5675" spans="7:7">
      <c r="G5675" s="1776"/>
    </row>
    <row r="5676" spans="7:7">
      <c r="G5676" s="1776"/>
    </row>
    <row r="5677" spans="7:7">
      <c r="G5677" s="1776"/>
    </row>
    <row r="5678" spans="7:7">
      <c r="G5678" s="1776"/>
    </row>
    <row r="5679" spans="7:7">
      <c r="G5679" s="1776"/>
    </row>
    <row r="5680" spans="7:7">
      <c r="G5680" s="1776"/>
    </row>
    <row r="5681" spans="7:7">
      <c r="G5681" s="1776"/>
    </row>
    <row r="5682" spans="7:7">
      <c r="G5682" s="1776"/>
    </row>
    <row r="5683" spans="7:7">
      <c r="G5683" s="1776"/>
    </row>
    <row r="5684" spans="7:7">
      <c r="G5684" s="1776"/>
    </row>
    <row r="5685" spans="7:7">
      <c r="G5685" s="1776"/>
    </row>
    <row r="5686" spans="7:7">
      <c r="G5686" s="1776"/>
    </row>
    <row r="5687" spans="7:7">
      <c r="G5687" s="1776"/>
    </row>
    <row r="5688" spans="7:7">
      <c r="G5688" s="1776"/>
    </row>
    <row r="5689" spans="7:7">
      <c r="G5689" s="1776"/>
    </row>
    <row r="5690" spans="7:7">
      <c r="G5690" s="1776"/>
    </row>
    <row r="5691" spans="7:7">
      <c r="G5691" s="1776"/>
    </row>
    <row r="5692" spans="7:7">
      <c r="G5692" s="1776"/>
    </row>
    <row r="5693" spans="7:7">
      <c r="G5693" s="1776"/>
    </row>
    <row r="5694" spans="7:7">
      <c r="G5694" s="1776"/>
    </row>
    <row r="5695" spans="7:7">
      <c r="G5695" s="1776"/>
    </row>
    <row r="5696" spans="7:7">
      <c r="G5696" s="1776"/>
    </row>
    <row r="5697" spans="7:7">
      <c r="G5697" s="1776"/>
    </row>
    <row r="5698" spans="7:7">
      <c r="G5698" s="1776"/>
    </row>
    <row r="5699" spans="7:7">
      <c r="G5699" s="1776"/>
    </row>
    <row r="5700" spans="7:7">
      <c r="G5700" s="1776"/>
    </row>
    <row r="5701" spans="7:7">
      <c r="G5701" s="1776"/>
    </row>
    <row r="5702" spans="7:7">
      <c r="G5702" s="1776"/>
    </row>
    <row r="5703" spans="7:7">
      <c r="G5703" s="1776"/>
    </row>
    <row r="5704" spans="7:7">
      <c r="G5704" s="1776"/>
    </row>
    <row r="5705" spans="7:7">
      <c r="G5705" s="1776"/>
    </row>
    <row r="5706" spans="7:7">
      <c r="G5706" s="1776"/>
    </row>
    <row r="5707" spans="7:7">
      <c r="G5707" s="1776"/>
    </row>
    <row r="5708" spans="7:7">
      <c r="G5708" s="1776"/>
    </row>
    <row r="5709" spans="7:7">
      <c r="G5709" s="1776"/>
    </row>
    <row r="5710" spans="7:7">
      <c r="G5710" s="1776"/>
    </row>
    <row r="5711" spans="7:7">
      <c r="G5711" s="1776"/>
    </row>
    <row r="5712" spans="7:7">
      <c r="G5712" s="1776"/>
    </row>
    <row r="5713" spans="7:7">
      <c r="G5713" s="1776"/>
    </row>
    <row r="5714" spans="7:7">
      <c r="G5714" s="1776"/>
    </row>
    <row r="5715" spans="7:7">
      <c r="G5715" s="1776"/>
    </row>
    <row r="5716" spans="7:7">
      <c r="G5716" s="1776"/>
    </row>
    <row r="5717" spans="7:7">
      <c r="G5717" s="1776"/>
    </row>
    <row r="5718" spans="7:7">
      <c r="G5718" s="1776"/>
    </row>
    <row r="5719" spans="7:7">
      <c r="G5719" s="1776"/>
    </row>
    <row r="5720" spans="7:7">
      <c r="G5720" s="1776"/>
    </row>
    <row r="5721" spans="7:7">
      <c r="G5721" s="1776"/>
    </row>
    <row r="5722" spans="7:7">
      <c r="G5722" s="1776"/>
    </row>
    <row r="5723" spans="7:7">
      <c r="G5723" s="1776"/>
    </row>
    <row r="5724" spans="7:7">
      <c r="G5724" s="1776"/>
    </row>
    <row r="5725" spans="7:7">
      <c r="G5725" s="1776"/>
    </row>
    <row r="5726" spans="7:7">
      <c r="G5726" s="1776"/>
    </row>
    <row r="5727" spans="7:7">
      <c r="G5727" s="1776"/>
    </row>
    <row r="5728" spans="7:7">
      <c r="G5728" s="1776"/>
    </row>
    <row r="5729" spans="7:7">
      <c r="G5729" s="1776"/>
    </row>
    <row r="5730" spans="7:7">
      <c r="G5730" s="1776"/>
    </row>
    <row r="5731" spans="7:7">
      <c r="G5731" s="1776"/>
    </row>
    <row r="5732" spans="7:7">
      <c r="G5732" s="1776"/>
    </row>
    <row r="5733" spans="7:7">
      <c r="G5733" s="1776"/>
    </row>
    <row r="5734" spans="7:7">
      <c r="G5734" s="1776"/>
    </row>
    <row r="5735" spans="7:7">
      <c r="G5735" s="1776"/>
    </row>
    <row r="5736" spans="7:7">
      <c r="G5736" s="1776"/>
    </row>
    <row r="5737" spans="7:7">
      <c r="G5737" s="1776"/>
    </row>
    <row r="5738" spans="7:7">
      <c r="G5738" s="1776"/>
    </row>
    <row r="5739" spans="7:7">
      <c r="G5739" s="1776"/>
    </row>
    <row r="5740" spans="7:7">
      <c r="G5740" s="1776"/>
    </row>
    <row r="5741" spans="7:7">
      <c r="G5741" s="1776"/>
    </row>
    <row r="5742" spans="7:7">
      <c r="G5742" s="1776"/>
    </row>
    <row r="5743" spans="7:7">
      <c r="G5743" s="1776"/>
    </row>
    <row r="5744" spans="7:7">
      <c r="G5744" s="1776"/>
    </row>
    <row r="5745" spans="7:7">
      <c r="G5745" s="1776"/>
    </row>
    <row r="5746" spans="7:7">
      <c r="G5746" s="1776"/>
    </row>
    <row r="5747" spans="7:7">
      <c r="G5747" s="1776"/>
    </row>
    <row r="5748" spans="7:7">
      <c r="G5748" s="1776"/>
    </row>
    <row r="5749" spans="7:7">
      <c r="G5749" s="1776"/>
    </row>
    <row r="5750" spans="7:7">
      <c r="G5750" s="1776"/>
    </row>
    <row r="5751" spans="7:7">
      <c r="G5751" s="1776"/>
    </row>
    <row r="5752" spans="7:7">
      <c r="G5752" s="1776"/>
    </row>
    <row r="5753" spans="7:7">
      <c r="G5753" s="1776"/>
    </row>
    <row r="5754" spans="7:7">
      <c r="G5754" s="1776"/>
    </row>
    <row r="5755" spans="7:7">
      <c r="G5755" s="1776"/>
    </row>
    <row r="5756" spans="7:7">
      <c r="G5756" s="1776"/>
    </row>
    <row r="5757" spans="7:7">
      <c r="G5757" s="1776"/>
    </row>
    <row r="5758" spans="7:7">
      <c r="G5758" s="1776"/>
    </row>
    <row r="5759" spans="7:7">
      <c r="G5759" s="1776"/>
    </row>
    <row r="5760" spans="7:7">
      <c r="G5760" s="1776"/>
    </row>
    <row r="5761" spans="7:7">
      <c r="G5761" s="1776"/>
    </row>
    <row r="5762" spans="7:7">
      <c r="G5762" s="1776"/>
    </row>
    <row r="5763" spans="7:7">
      <c r="G5763" s="1776"/>
    </row>
    <row r="5764" spans="7:7">
      <c r="G5764" s="1776"/>
    </row>
    <row r="5765" spans="7:7">
      <c r="G5765" s="1776"/>
    </row>
    <row r="5766" spans="7:7">
      <c r="G5766" s="1776"/>
    </row>
    <row r="5767" spans="7:7">
      <c r="G5767" s="1776"/>
    </row>
    <row r="5768" spans="7:7">
      <c r="G5768" s="1776"/>
    </row>
    <row r="5769" spans="7:7">
      <c r="G5769" s="1776"/>
    </row>
    <row r="5770" spans="7:7">
      <c r="G5770" s="1776"/>
    </row>
    <row r="5771" spans="7:7">
      <c r="G5771" s="1776"/>
    </row>
    <row r="5772" spans="7:7">
      <c r="G5772" s="1776"/>
    </row>
    <row r="5773" spans="7:7">
      <c r="G5773" s="1776"/>
    </row>
    <row r="5774" spans="7:7">
      <c r="G5774" s="1776"/>
    </row>
    <row r="5775" spans="7:7">
      <c r="G5775" s="1776"/>
    </row>
    <row r="5776" spans="7:7">
      <c r="G5776" s="1776"/>
    </row>
    <row r="5777" spans="7:7">
      <c r="G5777" s="1776"/>
    </row>
    <row r="5778" spans="7:7">
      <c r="G5778" s="1776"/>
    </row>
    <row r="5779" spans="7:7">
      <c r="G5779" s="1776"/>
    </row>
    <row r="5780" spans="7:7">
      <c r="G5780" s="1776"/>
    </row>
    <row r="5781" spans="7:7">
      <c r="G5781" s="1776"/>
    </row>
    <row r="5782" spans="7:7">
      <c r="G5782" s="1776"/>
    </row>
    <row r="5783" spans="7:7">
      <c r="G5783" s="1776"/>
    </row>
    <row r="5784" spans="7:7">
      <c r="G5784" s="1776"/>
    </row>
    <row r="5785" spans="7:7">
      <c r="G5785" s="1776"/>
    </row>
    <row r="5786" spans="7:7">
      <c r="G5786" s="1776"/>
    </row>
    <row r="5787" spans="7:7">
      <c r="G5787" s="1776"/>
    </row>
    <row r="5788" spans="7:7">
      <c r="G5788" s="1776"/>
    </row>
    <row r="5789" spans="7:7">
      <c r="G5789" s="1776"/>
    </row>
    <row r="5790" spans="7:7">
      <c r="G5790" s="1776"/>
    </row>
    <row r="5791" spans="7:7">
      <c r="G5791" s="1776"/>
    </row>
    <row r="5792" spans="7:7">
      <c r="G5792" s="1776"/>
    </row>
    <row r="5793" spans="7:7">
      <c r="G5793" s="1776"/>
    </row>
    <row r="5794" spans="7:7">
      <c r="G5794" s="1776"/>
    </row>
    <row r="5795" spans="7:7">
      <c r="G5795" s="1776"/>
    </row>
    <row r="5796" spans="7:7">
      <c r="G5796" s="1776"/>
    </row>
    <row r="5797" spans="7:7">
      <c r="G5797" s="1776"/>
    </row>
    <row r="5798" spans="7:7">
      <c r="G5798" s="1776"/>
    </row>
    <row r="5799" spans="7:7">
      <c r="G5799" s="1776"/>
    </row>
    <row r="5800" spans="7:7">
      <c r="G5800" s="1776"/>
    </row>
    <row r="5801" spans="7:7">
      <c r="G5801" s="1776"/>
    </row>
    <row r="5802" spans="7:7">
      <c r="G5802" s="1776"/>
    </row>
    <row r="5803" spans="7:7">
      <c r="G5803" s="1776"/>
    </row>
    <row r="5804" spans="7:7">
      <c r="G5804" s="1776"/>
    </row>
    <row r="5805" spans="7:7">
      <c r="G5805" s="1776"/>
    </row>
    <row r="5806" spans="7:7">
      <c r="G5806" s="1776"/>
    </row>
    <row r="5807" spans="7:7">
      <c r="G5807" s="1776"/>
    </row>
    <row r="5808" spans="7:7">
      <c r="G5808" s="1776"/>
    </row>
    <row r="5809" spans="7:7">
      <c r="G5809" s="1776"/>
    </row>
    <row r="5810" spans="7:7">
      <c r="G5810" s="1776"/>
    </row>
    <row r="5811" spans="7:7">
      <c r="G5811" s="1776"/>
    </row>
    <row r="5812" spans="7:7">
      <c r="G5812" s="1776"/>
    </row>
    <row r="5813" spans="7:7">
      <c r="G5813" s="1776"/>
    </row>
    <row r="5814" spans="7:7">
      <c r="G5814" s="1776"/>
    </row>
    <row r="5815" spans="7:7">
      <c r="G5815" s="1776"/>
    </row>
    <row r="5816" spans="7:7">
      <c r="G5816" s="1776"/>
    </row>
    <row r="5817" spans="7:7">
      <c r="G5817" s="1776"/>
    </row>
    <row r="5818" spans="7:7">
      <c r="G5818" s="1776"/>
    </row>
    <row r="5819" spans="7:7">
      <c r="G5819" s="1776"/>
    </row>
    <row r="5820" spans="7:7">
      <c r="G5820" s="1776"/>
    </row>
    <row r="5821" spans="7:7">
      <c r="G5821" s="1776"/>
    </row>
    <row r="5822" spans="7:7">
      <c r="G5822" s="1776"/>
    </row>
    <row r="5823" spans="7:7">
      <c r="G5823" s="1776"/>
    </row>
    <row r="5824" spans="7:7">
      <c r="G5824" s="1776"/>
    </row>
    <row r="5825" spans="7:7">
      <c r="G5825" s="1776"/>
    </row>
    <row r="5826" spans="7:7">
      <c r="G5826" s="1776"/>
    </row>
    <row r="5827" spans="7:7">
      <c r="G5827" s="1776"/>
    </row>
    <row r="5828" spans="7:7">
      <c r="G5828" s="1776"/>
    </row>
    <row r="5829" spans="7:7">
      <c r="G5829" s="1776"/>
    </row>
    <row r="5830" spans="7:7">
      <c r="G5830" s="1776"/>
    </row>
    <row r="5831" spans="7:7">
      <c r="G5831" s="1776"/>
    </row>
    <row r="5832" spans="7:7">
      <c r="G5832" s="1776"/>
    </row>
    <row r="5833" spans="7:7">
      <c r="G5833" s="1776"/>
    </row>
    <row r="5834" spans="7:7">
      <c r="G5834" s="1776"/>
    </row>
    <row r="5835" spans="7:7">
      <c r="G5835" s="1776"/>
    </row>
    <row r="5836" spans="7:7">
      <c r="G5836" s="1776"/>
    </row>
    <row r="5837" spans="7:7">
      <c r="G5837" s="1776"/>
    </row>
    <row r="5838" spans="7:7">
      <c r="G5838" s="1776"/>
    </row>
    <row r="5839" spans="7:7">
      <c r="G5839" s="1776"/>
    </row>
    <row r="5840" spans="7:7">
      <c r="G5840" s="1776"/>
    </row>
    <row r="5841" spans="7:7">
      <c r="G5841" s="1776"/>
    </row>
    <row r="5842" spans="7:7">
      <c r="G5842" s="1776"/>
    </row>
    <row r="5843" spans="7:7">
      <c r="G5843" s="1776"/>
    </row>
    <row r="5844" spans="7:7">
      <c r="G5844" s="1776"/>
    </row>
    <row r="5845" spans="7:7">
      <c r="G5845" s="1776"/>
    </row>
    <row r="5846" spans="7:7">
      <c r="G5846" s="1776"/>
    </row>
    <row r="5847" spans="7:7">
      <c r="G5847" s="1776"/>
    </row>
    <row r="5848" spans="7:7">
      <c r="G5848" s="1776"/>
    </row>
    <row r="5849" spans="7:7">
      <c r="G5849" s="1776"/>
    </row>
    <row r="5850" spans="7:7">
      <c r="G5850" s="1776"/>
    </row>
    <row r="5851" spans="7:7">
      <c r="G5851" s="1776"/>
    </row>
    <row r="5852" spans="7:7">
      <c r="G5852" s="1776"/>
    </row>
    <row r="5853" spans="7:7">
      <c r="G5853" s="1776"/>
    </row>
    <row r="5854" spans="7:7">
      <c r="G5854" s="1776"/>
    </row>
    <row r="5855" spans="7:7">
      <c r="G5855" s="1776"/>
    </row>
    <row r="5856" spans="7:7">
      <c r="G5856" s="1776"/>
    </row>
    <row r="5857" spans="7:7">
      <c r="G5857" s="1776"/>
    </row>
    <row r="5858" spans="7:7">
      <c r="G5858" s="1776"/>
    </row>
    <row r="5859" spans="7:7">
      <c r="G5859" s="1776"/>
    </row>
    <row r="5860" spans="7:7">
      <c r="G5860" s="1776"/>
    </row>
    <row r="5861" spans="7:7">
      <c r="G5861" s="1776"/>
    </row>
    <row r="5862" spans="7:7">
      <c r="G5862" s="1776"/>
    </row>
    <row r="5863" spans="7:7">
      <c r="G5863" s="1776"/>
    </row>
    <row r="5864" spans="7:7">
      <c r="G5864" s="1776"/>
    </row>
    <row r="5865" spans="7:7">
      <c r="G5865" s="1776"/>
    </row>
    <row r="5866" spans="7:7">
      <c r="G5866" s="1776"/>
    </row>
    <row r="5867" spans="7:7">
      <c r="G5867" s="1776"/>
    </row>
    <row r="5868" spans="7:7">
      <c r="G5868" s="1776"/>
    </row>
    <row r="5869" spans="7:7">
      <c r="G5869" s="1776"/>
    </row>
    <row r="5870" spans="7:7">
      <c r="G5870" s="1776"/>
    </row>
    <row r="5871" spans="7:7">
      <c r="G5871" s="1776"/>
    </row>
    <row r="5872" spans="7:7">
      <c r="G5872" s="1776"/>
    </row>
    <row r="5873" spans="7:7">
      <c r="G5873" s="1776"/>
    </row>
    <row r="5874" spans="7:7">
      <c r="G5874" s="1776"/>
    </row>
    <row r="5875" spans="7:7">
      <c r="G5875" s="1776"/>
    </row>
    <row r="5876" spans="7:7">
      <c r="G5876" s="1776"/>
    </row>
    <row r="5877" spans="7:7">
      <c r="G5877" s="1776"/>
    </row>
    <row r="5878" spans="7:7">
      <c r="G5878" s="1776"/>
    </row>
    <row r="5879" spans="7:7">
      <c r="G5879" s="1776"/>
    </row>
    <row r="5880" spans="7:7">
      <c r="G5880" s="1776"/>
    </row>
    <row r="5881" spans="7:7">
      <c r="G5881" s="1776"/>
    </row>
    <row r="5882" spans="7:7">
      <c r="G5882" s="1776"/>
    </row>
    <row r="5883" spans="7:7">
      <c r="G5883" s="1776"/>
    </row>
    <row r="5884" spans="7:7">
      <c r="G5884" s="1776"/>
    </row>
    <row r="5885" spans="7:7">
      <c r="G5885" s="1776"/>
    </row>
    <row r="5886" spans="7:7">
      <c r="G5886" s="1776"/>
    </row>
    <row r="5887" spans="7:7">
      <c r="G5887" s="1776"/>
    </row>
    <row r="5888" spans="7:7">
      <c r="G5888" s="1776"/>
    </row>
    <row r="5889" spans="7:7">
      <c r="G5889" s="1776"/>
    </row>
    <row r="5890" spans="7:7">
      <c r="G5890" s="1776"/>
    </row>
    <row r="5891" spans="7:7">
      <c r="G5891" s="1776"/>
    </row>
    <row r="5892" spans="7:7">
      <c r="G5892" s="1776"/>
    </row>
    <row r="5893" spans="7:7">
      <c r="G5893" s="1776"/>
    </row>
    <row r="5894" spans="7:7">
      <c r="G5894" s="1776"/>
    </row>
    <row r="5895" spans="7:7">
      <c r="G5895" s="1776"/>
    </row>
    <row r="5896" spans="7:7">
      <c r="G5896" s="1776"/>
    </row>
    <row r="5897" spans="7:7">
      <c r="G5897" s="1776"/>
    </row>
    <row r="5898" spans="7:7">
      <c r="G5898" s="1776"/>
    </row>
    <row r="5899" spans="7:7">
      <c r="G5899" s="1776"/>
    </row>
    <row r="5900" spans="7:7">
      <c r="G5900" s="1776"/>
    </row>
    <row r="5901" spans="7:7">
      <c r="G5901" s="1776"/>
    </row>
    <row r="5902" spans="7:7">
      <c r="G5902" s="1776"/>
    </row>
    <row r="5903" spans="7:7">
      <c r="G5903" s="1776"/>
    </row>
    <row r="5904" spans="7:7">
      <c r="G5904" s="1776"/>
    </row>
    <row r="5905" spans="7:7">
      <c r="G5905" s="1776"/>
    </row>
    <row r="5906" spans="7:7">
      <c r="G5906" s="1776"/>
    </row>
    <row r="5907" spans="7:7">
      <c r="G5907" s="1776"/>
    </row>
    <row r="5908" spans="7:7">
      <c r="G5908" s="1776"/>
    </row>
    <row r="5909" spans="7:7">
      <c r="G5909" s="1776"/>
    </row>
    <row r="5910" spans="7:7">
      <c r="G5910" s="1776"/>
    </row>
    <row r="5911" spans="7:7">
      <c r="G5911" s="1776"/>
    </row>
    <row r="5912" spans="7:7">
      <c r="G5912" s="1776"/>
    </row>
    <row r="5913" spans="7:7">
      <c r="G5913" s="1776"/>
    </row>
    <row r="5914" spans="7:7">
      <c r="G5914" s="1776"/>
    </row>
    <row r="5915" spans="7:7">
      <c r="G5915" s="1776"/>
    </row>
    <row r="5916" spans="7:7">
      <c r="G5916" s="1776"/>
    </row>
    <row r="5917" spans="7:7">
      <c r="G5917" s="1776"/>
    </row>
    <row r="5918" spans="7:7">
      <c r="G5918" s="1776"/>
    </row>
    <row r="5919" spans="7:7">
      <c r="G5919" s="1776"/>
    </row>
    <row r="5920" spans="7:7">
      <c r="G5920" s="1776"/>
    </row>
    <row r="5921" spans="7:7">
      <c r="G5921" s="1776"/>
    </row>
    <row r="5922" spans="7:7">
      <c r="G5922" s="1776"/>
    </row>
    <row r="5923" spans="7:7">
      <c r="G5923" s="1776"/>
    </row>
    <row r="5924" spans="7:7">
      <c r="G5924" s="1776"/>
    </row>
    <row r="5925" spans="7:7">
      <c r="G5925" s="1776"/>
    </row>
    <row r="5926" spans="7:7">
      <c r="G5926" s="1776"/>
    </row>
    <row r="5927" spans="7:7">
      <c r="G5927" s="1776"/>
    </row>
    <row r="5928" spans="7:7">
      <c r="G5928" s="1776"/>
    </row>
    <row r="5929" spans="7:7">
      <c r="G5929" s="1776"/>
    </row>
    <row r="5930" spans="7:7">
      <c r="G5930" s="1776"/>
    </row>
    <row r="5931" spans="7:7">
      <c r="G5931" s="1776"/>
    </row>
    <row r="5932" spans="7:7">
      <c r="G5932" s="1776"/>
    </row>
    <row r="5933" spans="7:7">
      <c r="G5933" s="1776"/>
    </row>
    <row r="5934" spans="7:7">
      <c r="G5934" s="1776"/>
    </row>
    <row r="5935" spans="7:7">
      <c r="G5935" s="1776"/>
    </row>
    <row r="5936" spans="7:7">
      <c r="G5936" s="1776"/>
    </row>
    <row r="5937" spans="7:7">
      <c r="G5937" s="1776"/>
    </row>
    <row r="5938" spans="7:7">
      <c r="G5938" s="1776"/>
    </row>
    <row r="5939" spans="7:7">
      <c r="G5939" s="1776"/>
    </row>
    <row r="5940" spans="7:7">
      <c r="G5940" s="1776"/>
    </row>
    <row r="5941" spans="7:7">
      <c r="G5941" s="1776"/>
    </row>
    <row r="5942" spans="7:7">
      <c r="G5942" s="1776"/>
    </row>
    <row r="5943" spans="7:7">
      <c r="G5943" s="1776"/>
    </row>
    <row r="5944" spans="7:7">
      <c r="G5944" s="1776"/>
    </row>
    <row r="5945" spans="7:7">
      <c r="G5945" s="1776"/>
    </row>
    <row r="5946" spans="7:7">
      <c r="G5946" s="1776"/>
    </row>
    <row r="5947" spans="7:7">
      <c r="G5947" s="1776"/>
    </row>
    <row r="5948" spans="7:7">
      <c r="G5948" s="1776"/>
    </row>
    <row r="5949" spans="7:7">
      <c r="G5949" s="1776"/>
    </row>
    <row r="5950" spans="7:7">
      <c r="G5950" s="1776"/>
    </row>
    <row r="5951" spans="7:7">
      <c r="G5951" s="1776"/>
    </row>
    <row r="5952" spans="7:7">
      <c r="G5952" s="1776"/>
    </row>
    <row r="5953" spans="7:7">
      <c r="G5953" s="1776"/>
    </row>
    <row r="5954" spans="7:7">
      <c r="G5954" s="1776"/>
    </row>
    <row r="5955" spans="7:7">
      <c r="G5955" s="1776"/>
    </row>
    <row r="5956" spans="7:7">
      <c r="G5956" s="1776"/>
    </row>
    <row r="5957" spans="7:7">
      <c r="G5957" s="1776"/>
    </row>
    <row r="5958" spans="7:7">
      <c r="G5958" s="1776"/>
    </row>
    <row r="5959" spans="7:7">
      <c r="G5959" s="1776"/>
    </row>
    <row r="5960" spans="7:7">
      <c r="G5960" s="1776"/>
    </row>
    <row r="5961" spans="7:7">
      <c r="G5961" s="1776"/>
    </row>
    <row r="5962" spans="7:7">
      <c r="G5962" s="1776"/>
    </row>
    <row r="5963" spans="7:7">
      <c r="G5963" s="1776"/>
    </row>
    <row r="5964" spans="7:7">
      <c r="G5964" s="1776"/>
    </row>
    <row r="5965" spans="7:7">
      <c r="G5965" s="1776"/>
    </row>
    <row r="5966" spans="7:7">
      <c r="G5966" s="1776"/>
    </row>
    <row r="5967" spans="7:7">
      <c r="G5967" s="1776"/>
    </row>
    <row r="5968" spans="7:7">
      <c r="G5968" s="1776"/>
    </row>
    <row r="5969" spans="7:7">
      <c r="G5969" s="1776"/>
    </row>
    <row r="5970" spans="7:7">
      <c r="G5970" s="1776"/>
    </row>
    <row r="5971" spans="7:7">
      <c r="G5971" s="1776"/>
    </row>
    <row r="5972" spans="7:7">
      <c r="G5972" s="1776"/>
    </row>
    <row r="5973" spans="7:7">
      <c r="G5973" s="1776"/>
    </row>
    <row r="5974" spans="7:7">
      <c r="G5974" s="1776"/>
    </row>
    <row r="5975" spans="7:7">
      <c r="G5975" s="1776"/>
    </row>
    <row r="5976" spans="7:7">
      <c r="G5976" s="1776"/>
    </row>
    <row r="5977" spans="7:7">
      <c r="G5977" s="1776"/>
    </row>
    <row r="5978" spans="7:7">
      <c r="G5978" s="1776"/>
    </row>
    <row r="5979" spans="7:7">
      <c r="G5979" s="1776"/>
    </row>
    <row r="5980" spans="7:7">
      <c r="G5980" s="1776"/>
    </row>
    <row r="5981" spans="7:7">
      <c r="G5981" s="1776"/>
    </row>
    <row r="5982" spans="7:7">
      <c r="G5982" s="1776"/>
    </row>
    <row r="5983" spans="7:7">
      <c r="G5983" s="1776"/>
    </row>
    <row r="5984" spans="7:7">
      <c r="G5984" s="1776"/>
    </row>
    <row r="5985" spans="7:7">
      <c r="G5985" s="1776"/>
    </row>
    <row r="5986" spans="7:7">
      <c r="G5986" s="1776"/>
    </row>
    <row r="5987" spans="7:7">
      <c r="G5987" s="1776"/>
    </row>
    <row r="5988" spans="7:7">
      <c r="G5988" s="1776"/>
    </row>
    <row r="5989" spans="7:7">
      <c r="G5989" s="1776"/>
    </row>
    <row r="5990" spans="7:7">
      <c r="G5990" s="1776"/>
    </row>
    <row r="5991" spans="7:7">
      <c r="G5991" s="1776"/>
    </row>
    <row r="5992" spans="7:7">
      <c r="G5992" s="1776"/>
    </row>
    <row r="5993" spans="7:7">
      <c r="G5993" s="1776"/>
    </row>
    <row r="5994" spans="7:7">
      <c r="G5994" s="1776"/>
    </row>
    <row r="5995" spans="7:7">
      <c r="G5995" s="1776"/>
    </row>
    <row r="5996" spans="7:7">
      <c r="G5996" s="1776"/>
    </row>
    <row r="5997" spans="7:7">
      <c r="G5997" s="1776"/>
    </row>
    <row r="5998" spans="7:7">
      <c r="G5998" s="1776"/>
    </row>
    <row r="5999" spans="7:7">
      <c r="G5999" s="1776"/>
    </row>
    <row r="6000" spans="7:7">
      <c r="G6000" s="1776"/>
    </row>
    <row r="6001" spans="7:7">
      <c r="G6001" s="1776"/>
    </row>
    <row r="6002" spans="7:7">
      <c r="G6002" s="1776"/>
    </row>
    <row r="6003" spans="7:7">
      <c r="G6003" s="1776"/>
    </row>
    <row r="6004" spans="7:7">
      <c r="G6004" s="1776"/>
    </row>
    <row r="6005" spans="7:7">
      <c r="G6005" s="1776"/>
    </row>
    <row r="6006" spans="7:7">
      <c r="G6006" s="1776"/>
    </row>
    <row r="6007" spans="7:7">
      <c r="G6007" s="1776"/>
    </row>
    <row r="6008" spans="7:7">
      <c r="G6008" s="1776"/>
    </row>
    <row r="6009" spans="7:7">
      <c r="G6009" s="1776"/>
    </row>
    <row r="6010" spans="7:7">
      <c r="G6010" s="1776"/>
    </row>
    <row r="6011" spans="7:7">
      <c r="G6011" s="1776"/>
    </row>
    <row r="6012" spans="7:7">
      <c r="G6012" s="1776"/>
    </row>
    <row r="6013" spans="7:7">
      <c r="G6013" s="1776"/>
    </row>
    <row r="6014" spans="7:7">
      <c r="G6014" s="1776"/>
    </row>
    <row r="6015" spans="7:7">
      <c r="G6015" s="1776"/>
    </row>
    <row r="6016" spans="7:7">
      <c r="G6016" s="1776"/>
    </row>
    <row r="6017" spans="7:7">
      <c r="G6017" s="1776"/>
    </row>
    <row r="6018" spans="7:7">
      <c r="G6018" s="1776"/>
    </row>
    <row r="6019" spans="7:7">
      <c r="G6019" s="1776"/>
    </row>
    <row r="6020" spans="7:7">
      <c r="G6020" s="1776"/>
    </row>
    <row r="6021" spans="7:7">
      <c r="G6021" s="1776"/>
    </row>
    <row r="6022" spans="7:7">
      <c r="G6022" s="1776"/>
    </row>
    <row r="6023" spans="7:7">
      <c r="G6023" s="1776"/>
    </row>
    <row r="6024" spans="7:7">
      <c r="G6024" s="1776"/>
    </row>
    <row r="6025" spans="7:7">
      <c r="G6025" s="1776"/>
    </row>
    <row r="6026" spans="7:7">
      <c r="G6026" s="1776"/>
    </row>
    <row r="6027" spans="7:7">
      <c r="G6027" s="1776"/>
    </row>
    <row r="6028" spans="7:7">
      <c r="G6028" s="1776"/>
    </row>
    <row r="6029" spans="7:7">
      <c r="G6029" s="1776"/>
    </row>
    <row r="6030" spans="7:7">
      <c r="G6030" s="1776"/>
    </row>
    <row r="6031" spans="7:7">
      <c r="G6031" s="1776"/>
    </row>
    <row r="6032" spans="7:7">
      <c r="G6032" s="1776"/>
    </row>
    <row r="6033" spans="7:7">
      <c r="G6033" s="1776"/>
    </row>
    <row r="6034" spans="7:7">
      <c r="G6034" s="1776"/>
    </row>
    <row r="6035" spans="7:7">
      <c r="G6035" s="1776"/>
    </row>
    <row r="6036" spans="7:7">
      <c r="G6036" s="1776"/>
    </row>
    <row r="6037" spans="7:7">
      <c r="G6037" s="1776"/>
    </row>
    <row r="6038" spans="7:7">
      <c r="G6038" s="1776"/>
    </row>
    <row r="6039" spans="7:7">
      <c r="G6039" s="1776"/>
    </row>
    <row r="6040" spans="7:7">
      <c r="G6040" s="1776"/>
    </row>
    <row r="6041" spans="7:7">
      <c r="G6041" s="1776"/>
    </row>
    <row r="6042" spans="7:7">
      <c r="G6042" s="1776"/>
    </row>
    <row r="6043" spans="7:7">
      <c r="G6043" s="1776"/>
    </row>
    <row r="6044" spans="7:7">
      <c r="G6044" s="1776"/>
    </row>
    <row r="6045" spans="7:7">
      <c r="G6045" s="1776"/>
    </row>
    <row r="6046" spans="7:7">
      <c r="G6046" s="1776"/>
    </row>
    <row r="6047" spans="7:7">
      <c r="G6047" s="1776"/>
    </row>
    <row r="6048" spans="7:7">
      <c r="G6048" s="1776"/>
    </row>
    <row r="6049" spans="7:7">
      <c r="G6049" s="1776"/>
    </row>
    <row r="6050" spans="7:7">
      <c r="G6050" s="1776"/>
    </row>
    <row r="6051" spans="7:7">
      <c r="G6051" s="1776"/>
    </row>
    <row r="6052" spans="7:7">
      <c r="G6052" s="1776"/>
    </row>
    <row r="6053" spans="7:7">
      <c r="G6053" s="1776"/>
    </row>
    <row r="6054" spans="7:7">
      <c r="G6054" s="1776"/>
    </row>
    <row r="6055" spans="7:7">
      <c r="G6055" s="1776"/>
    </row>
    <row r="6056" spans="7:7">
      <c r="G6056" s="1776"/>
    </row>
    <row r="6057" spans="7:7">
      <c r="G6057" s="1776"/>
    </row>
    <row r="6058" spans="7:7">
      <c r="G6058" s="1776"/>
    </row>
    <row r="6059" spans="7:7">
      <c r="G6059" s="1776"/>
    </row>
    <row r="6060" spans="7:7">
      <c r="G6060" s="1776"/>
    </row>
    <row r="6061" spans="7:7">
      <c r="G6061" s="1776"/>
    </row>
    <row r="6062" spans="7:7">
      <c r="G6062" s="1776"/>
    </row>
    <row r="6063" spans="7:7">
      <c r="G6063" s="1776"/>
    </row>
    <row r="6064" spans="7:7">
      <c r="G6064" s="1776"/>
    </row>
    <row r="6065" spans="7:7">
      <c r="G6065" s="1776"/>
    </row>
    <row r="6066" spans="7:7">
      <c r="G6066" s="1776"/>
    </row>
    <row r="6067" spans="7:7">
      <c r="G6067" s="1776"/>
    </row>
    <row r="6068" spans="7:7">
      <c r="G6068" s="1776"/>
    </row>
    <row r="6069" spans="7:7">
      <c r="G6069" s="1776"/>
    </row>
    <row r="6070" spans="7:7">
      <c r="G6070" s="1776"/>
    </row>
    <row r="6071" spans="7:7">
      <c r="G6071" s="1776"/>
    </row>
    <row r="6072" spans="7:7">
      <c r="G6072" s="1776"/>
    </row>
    <row r="6073" spans="7:7">
      <c r="G6073" s="1776"/>
    </row>
    <row r="6074" spans="7:7">
      <c r="G6074" s="1776"/>
    </row>
    <row r="6075" spans="7:7">
      <c r="G6075" s="1776"/>
    </row>
    <row r="6076" spans="7:7">
      <c r="G6076" s="1776"/>
    </row>
    <row r="6077" spans="7:7">
      <c r="G6077" s="1776"/>
    </row>
    <row r="6078" spans="7:7">
      <c r="G6078" s="1776"/>
    </row>
    <row r="6079" spans="7:7">
      <c r="G6079" s="1776"/>
    </row>
    <row r="6080" spans="7:7">
      <c r="G6080" s="1776"/>
    </row>
    <row r="6081" spans="7:7">
      <c r="G6081" s="1776"/>
    </row>
    <row r="6082" spans="7:7">
      <c r="G6082" s="1776"/>
    </row>
    <row r="6083" spans="7:7">
      <c r="G6083" s="1776"/>
    </row>
    <row r="6084" spans="7:7">
      <c r="G6084" s="1776"/>
    </row>
    <row r="6085" spans="7:7">
      <c r="G6085" s="1776"/>
    </row>
    <row r="6086" spans="7:7">
      <c r="G6086" s="1776"/>
    </row>
    <row r="6087" spans="7:7">
      <c r="G6087" s="1776"/>
    </row>
    <row r="6088" spans="7:7">
      <c r="G6088" s="1776"/>
    </row>
    <row r="6089" spans="7:7">
      <c r="G6089" s="1776"/>
    </row>
    <row r="6090" spans="7:7">
      <c r="G6090" s="1776"/>
    </row>
    <row r="6091" spans="7:7">
      <c r="G6091" s="1776"/>
    </row>
    <row r="6092" spans="7:7">
      <c r="G6092" s="1776"/>
    </row>
    <row r="6093" spans="7:7">
      <c r="G6093" s="1776"/>
    </row>
    <row r="6094" spans="7:7">
      <c r="G6094" s="1776"/>
    </row>
    <row r="6095" spans="7:7">
      <c r="G6095" s="1776"/>
    </row>
    <row r="6096" spans="7:7">
      <c r="G6096" s="1776"/>
    </row>
    <row r="6097" spans="7:7">
      <c r="G6097" s="1776"/>
    </row>
    <row r="6098" spans="7:7">
      <c r="G6098" s="1776"/>
    </row>
    <row r="6099" spans="7:7">
      <c r="G6099" s="1776"/>
    </row>
    <row r="6100" spans="7:7">
      <c r="G6100" s="1776"/>
    </row>
    <row r="6101" spans="7:7">
      <c r="G6101" s="1776"/>
    </row>
    <row r="6102" spans="7:7">
      <c r="G6102" s="1776"/>
    </row>
    <row r="6103" spans="7:7">
      <c r="G6103" s="1776"/>
    </row>
    <row r="6104" spans="7:7">
      <c r="G6104" s="1776"/>
    </row>
    <row r="6105" spans="7:7">
      <c r="G6105" s="1776"/>
    </row>
    <row r="6106" spans="7:7">
      <c r="G6106" s="1776"/>
    </row>
    <row r="6107" spans="7:7">
      <c r="G6107" s="1776"/>
    </row>
    <row r="6108" spans="7:7">
      <c r="G6108" s="1776"/>
    </row>
    <row r="6109" spans="7:7">
      <c r="G6109" s="1776"/>
    </row>
    <row r="6110" spans="7:7">
      <c r="G6110" s="1776"/>
    </row>
    <row r="6111" spans="7:7">
      <c r="G6111" s="1776"/>
    </row>
    <row r="6112" spans="7:7">
      <c r="G6112" s="1776"/>
    </row>
    <row r="6113" spans="7:7">
      <c r="G6113" s="1776"/>
    </row>
    <row r="6114" spans="7:7">
      <c r="G6114" s="1776"/>
    </row>
    <row r="6115" spans="7:7">
      <c r="G6115" s="1776"/>
    </row>
    <row r="6116" spans="7:7">
      <c r="G6116" s="1776"/>
    </row>
    <row r="6117" spans="7:7">
      <c r="G6117" s="1776"/>
    </row>
    <row r="6118" spans="7:7">
      <c r="G6118" s="1776"/>
    </row>
    <row r="6119" spans="7:7">
      <c r="G6119" s="1776"/>
    </row>
    <row r="6120" spans="7:7">
      <c r="G6120" s="1776"/>
    </row>
    <row r="6121" spans="7:7">
      <c r="G6121" s="1776"/>
    </row>
    <row r="6122" spans="7:7">
      <c r="G6122" s="1776"/>
    </row>
    <row r="6123" spans="7:7">
      <c r="G6123" s="1776"/>
    </row>
    <row r="6124" spans="7:7">
      <c r="G6124" s="1776"/>
    </row>
    <row r="6125" spans="7:7">
      <c r="G6125" s="1776"/>
    </row>
    <row r="6126" spans="7:7">
      <c r="G6126" s="1776"/>
    </row>
    <row r="6127" spans="7:7">
      <c r="G6127" s="1776"/>
    </row>
    <row r="6128" spans="7:7">
      <c r="G6128" s="1776"/>
    </row>
    <row r="6129" spans="7:7">
      <c r="G6129" s="1776"/>
    </row>
    <row r="6130" spans="7:7">
      <c r="G6130" s="1776"/>
    </row>
    <row r="6131" spans="7:7">
      <c r="G6131" s="1776"/>
    </row>
    <row r="6132" spans="7:7">
      <c r="G6132" s="1776"/>
    </row>
    <row r="6133" spans="7:7">
      <c r="G6133" s="1776"/>
    </row>
    <row r="6134" spans="7:7">
      <c r="G6134" s="1776"/>
    </row>
    <row r="6135" spans="7:7">
      <c r="G6135" s="1776"/>
    </row>
    <row r="6136" spans="7:7">
      <c r="G6136" s="1776"/>
    </row>
    <row r="6137" spans="7:7">
      <c r="G6137" s="1776"/>
    </row>
    <row r="6138" spans="7:7">
      <c r="G6138" s="1776"/>
    </row>
    <row r="6139" spans="7:7">
      <c r="G6139" s="1776"/>
    </row>
    <row r="6140" spans="7:7">
      <c r="G6140" s="1776"/>
    </row>
    <row r="6141" spans="7:7">
      <c r="G6141" s="1776"/>
    </row>
    <row r="6142" spans="7:7">
      <c r="G6142" s="1776"/>
    </row>
    <row r="6143" spans="7:7">
      <c r="G6143" s="1776"/>
    </row>
    <row r="6144" spans="7:7">
      <c r="G6144" s="1776"/>
    </row>
    <row r="6145" spans="7:7">
      <c r="G6145" s="1776"/>
    </row>
    <row r="6146" spans="7:7">
      <c r="G6146" s="1776"/>
    </row>
    <row r="6147" spans="7:7">
      <c r="G6147" s="1776"/>
    </row>
    <row r="6148" spans="7:7">
      <c r="G6148" s="1776"/>
    </row>
    <row r="6149" spans="7:7">
      <c r="G6149" s="1776"/>
    </row>
    <row r="6150" spans="7:7">
      <c r="G6150" s="1776"/>
    </row>
    <row r="6151" spans="7:7">
      <c r="G6151" s="1776"/>
    </row>
    <row r="6152" spans="7:7">
      <c r="G6152" s="1776"/>
    </row>
    <row r="6153" spans="7:7">
      <c r="G6153" s="1776"/>
    </row>
    <row r="6154" spans="7:7">
      <c r="G6154" s="1776"/>
    </row>
    <row r="6155" spans="7:7">
      <c r="G6155" s="1776"/>
    </row>
    <row r="6156" spans="7:7">
      <c r="G6156" s="1776"/>
    </row>
    <row r="6157" spans="7:7">
      <c r="G6157" s="1776"/>
    </row>
    <row r="6158" spans="7:7">
      <c r="G6158" s="1776"/>
    </row>
    <row r="6159" spans="7:7">
      <c r="G6159" s="1776"/>
    </row>
    <row r="6160" spans="7:7">
      <c r="G6160" s="1776"/>
    </row>
    <row r="6161" spans="7:7">
      <c r="G6161" s="1776"/>
    </row>
    <row r="6162" spans="7:7">
      <c r="G6162" s="1776"/>
    </row>
    <row r="6163" spans="7:7">
      <c r="G6163" s="1776"/>
    </row>
    <row r="6164" spans="7:7">
      <c r="G6164" s="1776"/>
    </row>
    <row r="6165" spans="7:7">
      <c r="G6165" s="1776"/>
    </row>
    <row r="6166" spans="7:7">
      <c r="G6166" s="1776"/>
    </row>
    <row r="6167" spans="7:7">
      <c r="G6167" s="1776"/>
    </row>
    <row r="6168" spans="7:7">
      <c r="G6168" s="1776"/>
    </row>
    <row r="6169" spans="7:7">
      <c r="G6169" s="1776"/>
    </row>
    <row r="6170" spans="7:7">
      <c r="G6170" s="1776"/>
    </row>
    <row r="6171" spans="7:7">
      <c r="G6171" s="1776"/>
    </row>
    <row r="6172" spans="7:7">
      <c r="G6172" s="1776"/>
    </row>
    <row r="6173" spans="7:7">
      <c r="G6173" s="1776"/>
    </row>
    <row r="6174" spans="7:7">
      <c r="G6174" s="1776"/>
    </row>
    <row r="6175" spans="7:7">
      <c r="G6175" s="1776"/>
    </row>
    <row r="6176" spans="7:7">
      <c r="G6176" s="1776"/>
    </row>
    <row r="6177" spans="7:7">
      <c r="G6177" s="1776"/>
    </row>
    <row r="6178" spans="7:7">
      <c r="G6178" s="1776"/>
    </row>
    <row r="6179" spans="7:7">
      <c r="G6179" s="1776"/>
    </row>
    <row r="6180" spans="7:7">
      <c r="G6180" s="1776"/>
    </row>
    <row r="6181" spans="7:7">
      <c r="G6181" s="1776"/>
    </row>
    <row r="6182" spans="7:7">
      <c r="G6182" s="1776"/>
    </row>
    <row r="6183" spans="7:7">
      <c r="G6183" s="1776"/>
    </row>
    <row r="6184" spans="7:7">
      <c r="G6184" s="1776"/>
    </row>
    <row r="6185" spans="7:7">
      <c r="G6185" s="1776"/>
    </row>
    <row r="6186" spans="7:7">
      <c r="G6186" s="1776"/>
    </row>
    <row r="6187" spans="7:7">
      <c r="G6187" s="1776"/>
    </row>
    <row r="6188" spans="7:7">
      <c r="G6188" s="1776"/>
    </row>
    <row r="6189" spans="7:7">
      <c r="G6189" s="1776"/>
    </row>
    <row r="6190" spans="7:7">
      <c r="G6190" s="1776"/>
    </row>
    <row r="6191" spans="7:7">
      <c r="G6191" s="1776"/>
    </row>
    <row r="6192" spans="7:7">
      <c r="G6192" s="1776"/>
    </row>
    <row r="6193" spans="7:7">
      <c r="G6193" s="1776"/>
    </row>
    <row r="6194" spans="7:7">
      <c r="G6194" s="1776"/>
    </row>
    <row r="6195" spans="7:7">
      <c r="G6195" s="1776"/>
    </row>
    <row r="6196" spans="7:7">
      <c r="G6196" s="1776"/>
    </row>
    <row r="6197" spans="7:7">
      <c r="G6197" s="1776"/>
    </row>
    <row r="6198" spans="7:7">
      <c r="G6198" s="1776"/>
    </row>
    <row r="6199" spans="7:7">
      <c r="G6199" s="1776"/>
    </row>
    <row r="6200" spans="7:7">
      <c r="G6200" s="1776"/>
    </row>
    <row r="6201" spans="7:7">
      <c r="G6201" s="1776"/>
    </row>
    <row r="6202" spans="7:7">
      <c r="G6202" s="1776"/>
    </row>
    <row r="6203" spans="7:7">
      <c r="G6203" s="1776"/>
    </row>
    <row r="6204" spans="7:7">
      <c r="G6204" s="1776"/>
    </row>
    <row r="6205" spans="7:7">
      <c r="G6205" s="1776"/>
    </row>
    <row r="6206" spans="7:7">
      <c r="G6206" s="1776"/>
    </row>
    <row r="6207" spans="7:7">
      <c r="G6207" s="1776"/>
    </row>
    <row r="6208" spans="7:7">
      <c r="G6208" s="1776"/>
    </row>
    <row r="6209" spans="7:7">
      <c r="G6209" s="1776"/>
    </row>
    <row r="6210" spans="7:7">
      <c r="G6210" s="1776"/>
    </row>
    <row r="6211" spans="7:7">
      <c r="G6211" s="1776"/>
    </row>
    <row r="6212" spans="7:7">
      <c r="G6212" s="1776"/>
    </row>
    <row r="6213" spans="7:7">
      <c r="G6213" s="1776"/>
    </row>
    <row r="6214" spans="7:7">
      <c r="G6214" s="1776"/>
    </row>
    <row r="6215" spans="7:7">
      <c r="G6215" s="1776"/>
    </row>
    <row r="6216" spans="7:7">
      <c r="G6216" s="1776"/>
    </row>
    <row r="6217" spans="7:7">
      <c r="G6217" s="1776"/>
    </row>
    <row r="6218" spans="7:7">
      <c r="G6218" s="1776"/>
    </row>
    <row r="6219" spans="7:7">
      <c r="G6219" s="1776"/>
    </row>
    <row r="6220" spans="7:7">
      <c r="G6220" s="1776"/>
    </row>
    <row r="6221" spans="7:7">
      <c r="G6221" s="1776"/>
    </row>
    <row r="6222" spans="7:7">
      <c r="G6222" s="1776"/>
    </row>
    <row r="6223" spans="7:7">
      <c r="G6223" s="1776"/>
    </row>
    <row r="6224" spans="7:7">
      <c r="G6224" s="1776"/>
    </row>
    <row r="6225" spans="7:7">
      <c r="G6225" s="1776"/>
    </row>
    <row r="6226" spans="7:7">
      <c r="G6226" s="1776"/>
    </row>
    <row r="6227" spans="7:7">
      <c r="G6227" s="1776"/>
    </row>
    <row r="6228" spans="7:7">
      <c r="G6228" s="1776"/>
    </row>
    <row r="6229" spans="7:7">
      <c r="G6229" s="1776"/>
    </row>
    <row r="6230" spans="7:7">
      <c r="G6230" s="1776"/>
    </row>
    <row r="6231" spans="7:7">
      <c r="G6231" s="1776"/>
    </row>
    <row r="6232" spans="7:7">
      <c r="G6232" s="1776"/>
    </row>
    <row r="6233" spans="7:7">
      <c r="G6233" s="1776"/>
    </row>
    <row r="6234" spans="7:7">
      <c r="G6234" s="1776"/>
    </row>
    <row r="6235" spans="7:7">
      <c r="G6235" s="1776"/>
    </row>
    <row r="6236" spans="7:7">
      <c r="G6236" s="1776"/>
    </row>
    <row r="6237" spans="7:7">
      <c r="G6237" s="1776"/>
    </row>
    <row r="6238" spans="7:7">
      <c r="G6238" s="1776"/>
    </row>
    <row r="6239" spans="7:7">
      <c r="G6239" s="1776"/>
    </row>
    <row r="6240" spans="7:7">
      <c r="G6240" s="1776"/>
    </row>
    <row r="6241" spans="7:7">
      <c r="G6241" s="1776"/>
    </row>
    <row r="6242" spans="7:7">
      <c r="G6242" s="1776"/>
    </row>
    <row r="6243" spans="7:7">
      <c r="G6243" s="1776"/>
    </row>
    <row r="6244" spans="7:7">
      <c r="G6244" s="1776"/>
    </row>
    <row r="6245" spans="7:7">
      <c r="G6245" s="1776"/>
    </row>
    <row r="6246" spans="7:7">
      <c r="G6246" s="1776"/>
    </row>
    <row r="6247" spans="7:7">
      <c r="G6247" s="1776"/>
    </row>
    <row r="6248" spans="7:7">
      <c r="G6248" s="1776"/>
    </row>
    <row r="6249" spans="7:7">
      <c r="G6249" s="1776"/>
    </row>
    <row r="6250" spans="7:7">
      <c r="G6250" s="1776"/>
    </row>
    <row r="6251" spans="7:7">
      <c r="G6251" s="1776"/>
    </row>
    <row r="6252" spans="7:7">
      <c r="G6252" s="1776"/>
    </row>
    <row r="6253" spans="7:7">
      <c r="G6253" s="1776"/>
    </row>
    <row r="6254" spans="7:7">
      <c r="G6254" s="1776"/>
    </row>
    <row r="6255" spans="7:7">
      <c r="G6255" s="1776"/>
    </row>
    <row r="6256" spans="7:7">
      <c r="G6256" s="1776"/>
    </row>
    <row r="6257" spans="7:7">
      <c r="G6257" s="1776"/>
    </row>
    <row r="6258" spans="7:7">
      <c r="G6258" s="1776"/>
    </row>
    <row r="6259" spans="7:7">
      <c r="G6259" s="1776"/>
    </row>
    <row r="6260" spans="7:7">
      <c r="G6260" s="1776"/>
    </row>
    <row r="6261" spans="7:7">
      <c r="G6261" s="1776"/>
    </row>
    <row r="6262" spans="7:7">
      <c r="G6262" s="1776"/>
    </row>
    <row r="6263" spans="7:7">
      <c r="G6263" s="1776"/>
    </row>
    <row r="6264" spans="7:7">
      <c r="G6264" s="1776"/>
    </row>
    <row r="6265" spans="7:7">
      <c r="G6265" s="1776"/>
    </row>
    <row r="6266" spans="7:7">
      <c r="G6266" s="1776"/>
    </row>
    <row r="6267" spans="7:7">
      <c r="G6267" s="1776"/>
    </row>
    <row r="6268" spans="7:7">
      <c r="G6268" s="1776"/>
    </row>
    <row r="6269" spans="7:7">
      <c r="G6269" s="1776"/>
    </row>
    <row r="6270" spans="7:7">
      <c r="G6270" s="1776"/>
    </row>
    <row r="6271" spans="7:7">
      <c r="G6271" s="1776"/>
    </row>
    <row r="6272" spans="7:7">
      <c r="G6272" s="1776"/>
    </row>
    <row r="6273" spans="7:7">
      <c r="G6273" s="1776"/>
    </row>
    <row r="6274" spans="7:7">
      <c r="G6274" s="1776"/>
    </row>
    <row r="6275" spans="7:7">
      <c r="G6275" s="1776"/>
    </row>
    <row r="6276" spans="7:7">
      <c r="G6276" s="1776"/>
    </row>
    <row r="6277" spans="7:7">
      <c r="G6277" s="1776"/>
    </row>
    <row r="6278" spans="7:7">
      <c r="G6278" s="1776"/>
    </row>
    <row r="6279" spans="7:7">
      <c r="G6279" s="1776"/>
    </row>
    <row r="6280" spans="7:7">
      <c r="G6280" s="1776"/>
    </row>
    <row r="6281" spans="7:7">
      <c r="G6281" s="1776"/>
    </row>
    <row r="6282" spans="7:7">
      <c r="G6282" s="1776"/>
    </row>
    <row r="6283" spans="7:7">
      <c r="G6283" s="1776"/>
    </row>
    <row r="6284" spans="7:7">
      <c r="G6284" s="1776"/>
    </row>
    <row r="6285" spans="7:7">
      <c r="G6285" s="1776"/>
    </row>
    <row r="6286" spans="7:7">
      <c r="G6286" s="1776"/>
    </row>
    <row r="6287" spans="7:7">
      <c r="G6287" s="1776"/>
    </row>
    <row r="6288" spans="7:7">
      <c r="G6288" s="1776"/>
    </row>
    <row r="6289" spans="7:7">
      <c r="G6289" s="1776"/>
    </row>
    <row r="6290" spans="7:7">
      <c r="G6290" s="1776"/>
    </row>
    <row r="6291" spans="7:7">
      <c r="G6291" s="1776"/>
    </row>
    <row r="6292" spans="7:7">
      <c r="G6292" s="1776"/>
    </row>
    <row r="6293" spans="7:7">
      <c r="G6293" s="1776"/>
    </row>
    <row r="6294" spans="7:7">
      <c r="G6294" s="1776"/>
    </row>
    <row r="6295" spans="7:7">
      <c r="G6295" s="1776"/>
    </row>
    <row r="6296" spans="7:7">
      <c r="G6296" s="1776"/>
    </row>
    <row r="6297" spans="7:7">
      <c r="G6297" s="1776"/>
    </row>
    <row r="6298" spans="7:7">
      <c r="G6298" s="1776"/>
    </row>
    <row r="6299" spans="7:7">
      <c r="G6299" s="1776"/>
    </row>
    <row r="6300" spans="7:7">
      <c r="G6300" s="1776"/>
    </row>
    <row r="6301" spans="7:7">
      <c r="G6301" s="1776"/>
    </row>
    <row r="6302" spans="7:7">
      <c r="G6302" s="1776"/>
    </row>
    <row r="6303" spans="7:7">
      <c r="G6303" s="1776"/>
    </row>
    <row r="6304" spans="7:7">
      <c r="G6304" s="1776"/>
    </row>
    <row r="6305" spans="7:7">
      <c r="G6305" s="1776"/>
    </row>
    <row r="6306" spans="7:7">
      <c r="G6306" s="1776"/>
    </row>
    <row r="6307" spans="7:7">
      <c r="G6307" s="1776"/>
    </row>
    <row r="6308" spans="7:7">
      <c r="G6308" s="1776"/>
    </row>
    <row r="6309" spans="7:7">
      <c r="G6309" s="1776"/>
    </row>
    <row r="6310" spans="7:7">
      <c r="G6310" s="1776"/>
    </row>
    <row r="6311" spans="7:7">
      <c r="G6311" s="1776"/>
    </row>
    <row r="6312" spans="7:7">
      <c r="G6312" s="1776"/>
    </row>
    <row r="6313" spans="7:7">
      <c r="G6313" s="1776"/>
    </row>
    <row r="6314" spans="7:7">
      <c r="G6314" s="1776"/>
    </row>
    <row r="6315" spans="7:7">
      <c r="G6315" s="1776"/>
    </row>
    <row r="6316" spans="7:7">
      <c r="G6316" s="1776"/>
    </row>
    <row r="6317" spans="7:7">
      <c r="G6317" s="1776"/>
    </row>
    <row r="6318" spans="7:7">
      <c r="G6318" s="1776"/>
    </row>
    <row r="6319" spans="7:7">
      <c r="G6319" s="1776"/>
    </row>
    <row r="6320" spans="7:7">
      <c r="G6320" s="1776"/>
    </row>
    <row r="6321" spans="7:7">
      <c r="G6321" s="1776"/>
    </row>
    <row r="6322" spans="7:7">
      <c r="G6322" s="1776"/>
    </row>
    <row r="6323" spans="7:7">
      <c r="G6323" s="1776"/>
    </row>
    <row r="6324" spans="7:7">
      <c r="G6324" s="1776"/>
    </row>
    <row r="6325" spans="7:7">
      <c r="G6325" s="1776"/>
    </row>
    <row r="6326" spans="7:7">
      <c r="G6326" s="1776"/>
    </row>
    <row r="6327" spans="7:7">
      <c r="G6327" s="1776"/>
    </row>
    <row r="6328" spans="7:7">
      <c r="G6328" s="1776"/>
    </row>
    <row r="6329" spans="7:7">
      <c r="G6329" s="1776"/>
    </row>
    <row r="6330" spans="7:7">
      <c r="G6330" s="1776"/>
    </row>
    <row r="6331" spans="7:7">
      <c r="G6331" s="1776"/>
    </row>
    <row r="6332" spans="7:7">
      <c r="G6332" s="1776"/>
    </row>
    <row r="6333" spans="7:7">
      <c r="G6333" s="1776"/>
    </row>
    <row r="6334" spans="7:7">
      <c r="G6334" s="1776"/>
    </row>
    <row r="6335" spans="7:7">
      <c r="G6335" s="1776"/>
    </row>
    <row r="6336" spans="7:7">
      <c r="G6336" s="1776"/>
    </row>
    <row r="6337" spans="7:7">
      <c r="G6337" s="1776"/>
    </row>
    <row r="6338" spans="7:7">
      <c r="G6338" s="1776"/>
    </row>
    <row r="6339" spans="7:7">
      <c r="G6339" s="1776"/>
    </row>
    <row r="6340" spans="7:7">
      <c r="G6340" s="1776"/>
    </row>
    <row r="6341" spans="7:7">
      <c r="G6341" s="1776"/>
    </row>
    <row r="6342" spans="7:7">
      <c r="G6342" s="1776"/>
    </row>
    <row r="6343" spans="7:7">
      <c r="G6343" s="1776"/>
    </row>
    <row r="6344" spans="7:7">
      <c r="G6344" s="1776"/>
    </row>
    <row r="6345" spans="7:7">
      <c r="G6345" s="1776"/>
    </row>
    <row r="6346" spans="7:7">
      <c r="G6346" s="1776"/>
    </row>
    <row r="6347" spans="7:7">
      <c r="G6347" s="1776"/>
    </row>
    <row r="6348" spans="7:7">
      <c r="G6348" s="1776"/>
    </row>
    <row r="6349" spans="7:7">
      <c r="G6349" s="1776"/>
    </row>
    <row r="6350" spans="7:7">
      <c r="G6350" s="1776"/>
    </row>
    <row r="6351" spans="7:7">
      <c r="G6351" s="1776"/>
    </row>
    <row r="6352" spans="7:7">
      <c r="G6352" s="1776"/>
    </row>
    <row r="6353" spans="7:7">
      <c r="G6353" s="1776"/>
    </row>
    <row r="6354" spans="7:7">
      <c r="G6354" s="1776"/>
    </row>
    <row r="6355" spans="7:7">
      <c r="G6355" s="1776"/>
    </row>
    <row r="6356" spans="7:7">
      <c r="G6356" s="1776"/>
    </row>
    <row r="6357" spans="7:7">
      <c r="G6357" s="1776"/>
    </row>
    <row r="6358" spans="7:7">
      <c r="G6358" s="1776"/>
    </row>
    <row r="6359" spans="7:7">
      <c r="G6359" s="1776"/>
    </row>
    <row r="6360" spans="7:7">
      <c r="G6360" s="1776"/>
    </row>
    <row r="6361" spans="7:7">
      <c r="G6361" s="1776"/>
    </row>
    <row r="6362" spans="7:7">
      <c r="G6362" s="1776"/>
    </row>
    <row r="6363" spans="7:7">
      <c r="G6363" s="1776"/>
    </row>
    <row r="6364" spans="7:7">
      <c r="G6364" s="1776"/>
    </row>
    <row r="6365" spans="7:7">
      <c r="G6365" s="1776"/>
    </row>
    <row r="6366" spans="7:7">
      <c r="G6366" s="1776"/>
    </row>
    <row r="6367" spans="7:7">
      <c r="G6367" s="1776"/>
    </row>
    <row r="6368" spans="7:7">
      <c r="G6368" s="1776"/>
    </row>
    <row r="6369" spans="7:7">
      <c r="G6369" s="1776"/>
    </row>
    <row r="6370" spans="7:7">
      <c r="G6370" s="1776"/>
    </row>
    <row r="6371" spans="7:7">
      <c r="G6371" s="1776"/>
    </row>
    <row r="6372" spans="7:7">
      <c r="G6372" s="1776"/>
    </row>
    <row r="6373" spans="7:7">
      <c r="G6373" s="1776"/>
    </row>
    <row r="6374" spans="7:7">
      <c r="G6374" s="1776"/>
    </row>
    <row r="6375" spans="7:7">
      <c r="G6375" s="1776"/>
    </row>
    <row r="6376" spans="7:7">
      <c r="G6376" s="1776"/>
    </row>
    <row r="6377" spans="7:7">
      <c r="G6377" s="1776"/>
    </row>
    <row r="6378" spans="7:7">
      <c r="G6378" s="1776"/>
    </row>
    <row r="6379" spans="7:7">
      <c r="G6379" s="1776"/>
    </row>
    <row r="6380" spans="7:7">
      <c r="G6380" s="1776"/>
    </row>
    <row r="6381" spans="7:7">
      <c r="G6381" s="1776"/>
    </row>
    <row r="6382" spans="7:7">
      <c r="G6382" s="1776"/>
    </row>
    <row r="6383" spans="7:7">
      <c r="G6383" s="1776"/>
    </row>
    <row r="6384" spans="7:7">
      <c r="G6384" s="1776"/>
    </row>
    <row r="6385" spans="7:7">
      <c r="G6385" s="1776"/>
    </row>
    <row r="6386" spans="7:7">
      <c r="G6386" s="1776"/>
    </row>
    <row r="6387" spans="7:7">
      <c r="G6387" s="1776"/>
    </row>
    <row r="6388" spans="7:7">
      <c r="G6388" s="1776"/>
    </row>
    <row r="6389" spans="7:7">
      <c r="G6389" s="1776"/>
    </row>
    <row r="6390" spans="7:7">
      <c r="G6390" s="1776"/>
    </row>
    <row r="6391" spans="7:7">
      <c r="G6391" s="1776"/>
    </row>
    <row r="6392" spans="7:7">
      <c r="G6392" s="1776"/>
    </row>
    <row r="6393" spans="7:7">
      <c r="G6393" s="1776"/>
    </row>
    <row r="6394" spans="7:7">
      <c r="G6394" s="1776"/>
    </row>
    <row r="6395" spans="7:7">
      <c r="G6395" s="1776"/>
    </row>
    <row r="6396" spans="7:7">
      <c r="G6396" s="1776"/>
    </row>
    <row r="6397" spans="7:7">
      <c r="G6397" s="1776"/>
    </row>
    <row r="6398" spans="7:7">
      <c r="G6398" s="1776"/>
    </row>
    <row r="6399" spans="7:7">
      <c r="G6399" s="1776"/>
    </row>
    <row r="6400" spans="7:7">
      <c r="G6400" s="1776"/>
    </row>
    <row r="6401" spans="7:7">
      <c r="G6401" s="1776"/>
    </row>
    <row r="6402" spans="7:7">
      <c r="G6402" s="1776"/>
    </row>
    <row r="6403" spans="7:7">
      <c r="G6403" s="1776"/>
    </row>
    <row r="6404" spans="7:7">
      <c r="G6404" s="1776"/>
    </row>
    <row r="6405" spans="7:7">
      <c r="G6405" s="1776"/>
    </row>
    <row r="6406" spans="7:7">
      <c r="G6406" s="1776"/>
    </row>
    <row r="6407" spans="7:7">
      <c r="G6407" s="1776"/>
    </row>
    <row r="6408" spans="7:7">
      <c r="G6408" s="1776"/>
    </row>
    <row r="6409" spans="7:7">
      <c r="G6409" s="1776"/>
    </row>
    <row r="6410" spans="7:7">
      <c r="G6410" s="1776"/>
    </row>
    <row r="6411" spans="7:7">
      <c r="G6411" s="1776"/>
    </row>
    <row r="6412" spans="7:7">
      <c r="G6412" s="1776"/>
    </row>
    <row r="6413" spans="7:7">
      <c r="G6413" s="1776"/>
    </row>
    <row r="6414" spans="7:7">
      <c r="G6414" s="1776"/>
    </row>
    <row r="6415" spans="7:7">
      <c r="G6415" s="1776"/>
    </row>
    <row r="6416" spans="7:7">
      <c r="G6416" s="1776"/>
    </row>
    <row r="6417" spans="7:7">
      <c r="G6417" s="1776"/>
    </row>
    <row r="6418" spans="7:7">
      <c r="G6418" s="1776"/>
    </row>
    <row r="6419" spans="7:7">
      <c r="G6419" s="1776"/>
    </row>
    <row r="6420" spans="7:7">
      <c r="G6420" s="1776"/>
    </row>
    <row r="6421" spans="7:7">
      <c r="G6421" s="1776"/>
    </row>
    <row r="6422" spans="7:7">
      <c r="G6422" s="1776"/>
    </row>
    <row r="6423" spans="7:7">
      <c r="G6423" s="1776"/>
    </row>
    <row r="6424" spans="7:7">
      <c r="G6424" s="1776"/>
    </row>
    <row r="6425" spans="7:7">
      <c r="G6425" s="1776"/>
    </row>
    <row r="6426" spans="7:7">
      <c r="G6426" s="1776"/>
    </row>
    <row r="6427" spans="7:7">
      <c r="G6427" s="1776"/>
    </row>
    <row r="6428" spans="7:7">
      <c r="G6428" s="1776"/>
    </row>
    <row r="6429" spans="7:7">
      <c r="G6429" s="1776"/>
    </row>
    <row r="6430" spans="7:7">
      <c r="G6430" s="1776"/>
    </row>
    <row r="6431" spans="7:7">
      <c r="G6431" s="1776"/>
    </row>
    <row r="6432" spans="7:7">
      <c r="G6432" s="1776"/>
    </row>
    <row r="6433" spans="7:7">
      <c r="G6433" s="1776"/>
    </row>
    <row r="6434" spans="7:7">
      <c r="G6434" s="1776"/>
    </row>
    <row r="6435" spans="7:7">
      <c r="G6435" s="1776"/>
    </row>
    <row r="6436" spans="7:7">
      <c r="G6436" s="1776"/>
    </row>
    <row r="6437" spans="7:7">
      <c r="G6437" s="1776"/>
    </row>
    <row r="6438" spans="7:7">
      <c r="G6438" s="1776"/>
    </row>
    <row r="6439" spans="7:7">
      <c r="G6439" s="1776"/>
    </row>
    <row r="6440" spans="7:7">
      <c r="G6440" s="1776"/>
    </row>
    <row r="6441" spans="7:7">
      <c r="G6441" s="1776"/>
    </row>
    <row r="6442" spans="7:7">
      <c r="G6442" s="1776"/>
    </row>
    <row r="6443" spans="7:7">
      <c r="G6443" s="1776"/>
    </row>
    <row r="6444" spans="7:7">
      <c r="G6444" s="1776"/>
    </row>
    <row r="6445" spans="7:7">
      <c r="G6445" s="1776"/>
    </row>
    <row r="6446" spans="7:7">
      <c r="G6446" s="1776"/>
    </row>
    <row r="6447" spans="7:7">
      <c r="G6447" s="1776"/>
    </row>
    <row r="6448" spans="7:7">
      <c r="G6448" s="1776"/>
    </row>
    <row r="6449" spans="7:7">
      <c r="G6449" s="1776"/>
    </row>
    <row r="6450" spans="7:7">
      <c r="G6450" s="1776"/>
    </row>
    <row r="6451" spans="7:7">
      <c r="G6451" s="1776"/>
    </row>
    <row r="6452" spans="7:7">
      <c r="G6452" s="1776"/>
    </row>
    <row r="6453" spans="7:7">
      <c r="G6453" s="1776"/>
    </row>
    <row r="6454" spans="7:7">
      <c r="G6454" s="1776"/>
    </row>
    <row r="6455" spans="7:7">
      <c r="G6455" s="1776"/>
    </row>
    <row r="6456" spans="7:7">
      <c r="G6456" s="1776"/>
    </row>
    <row r="6457" spans="7:7">
      <c r="G6457" s="1776"/>
    </row>
    <row r="6458" spans="7:7">
      <c r="G6458" s="1776"/>
    </row>
    <row r="6459" spans="7:7">
      <c r="G6459" s="1776"/>
    </row>
    <row r="6460" spans="7:7">
      <c r="G6460" s="1776"/>
    </row>
    <row r="6461" spans="7:7">
      <c r="G6461" s="1776"/>
    </row>
    <row r="6462" spans="7:7">
      <c r="G6462" s="1776"/>
    </row>
    <row r="6463" spans="7:7">
      <c r="G6463" s="1776"/>
    </row>
    <row r="6464" spans="7:7">
      <c r="G6464" s="1776"/>
    </row>
    <row r="6465" spans="7:7">
      <c r="G6465" s="1776"/>
    </row>
    <row r="6466" spans="7:7">
      <c r="G6466" s="1776"/>
    </row>
    <row r="6467" spans="7:7">
      <c r="G6467" s="1776"/>
    </row>
    <row r="6468" spans="7:7">
      <c r="G6468" s="1776"/>
    </row>
    <row r="6469" spans="7:7">
      <c r="G6469" s="1776"/>
    </row>
    <row r="6470" spans="7:7">
      <c r="G6470" s="1776"/>
    </row>
    <row r="6471" spans="7:7">
      <c r="G6471" s="1776"/>
    </row>
    <row r="6472" spans="7:7">
      <c r="G6472" s="1776"/>
    </row>
    <row r="6473" spans="7:7">
      <c r="G6473" s="1776"/>
    </row>
    <row r="6474" spans="7:7">
      <c r="G6474" s="1776"/>
    </row>
    <row r="6475" spans="7:7">
      <c r="G6475" s="1776"/>
    </row>
    <row r="6476" spans="7:7">
      <c r="G6476" s="1776"/>
    </row>
    <row r="6477" spans="7:7">
      <c r="G6477" s="1776"/>
    </row>
    <row r="6478" spans="7:7">
      <c r="G6478" s="1776"/>
    </row>
    <row r="6479" spans="7:7">
      <c r="G6479" s="1776"/>
    </row>
    <row r="6480" spans="7:7">
      <c r="G6480" s="1776"/>
    </row>
    <row r="6481" spans="7:7">
      <c r="G6481" s="1776"/>
    </row>
    <row r="6482" spans="7:7">
      <c r="G6482" s="1776"/>
    </row>
    <row r="6483" spans="7:7">
      <c r="G6483" s="1776"/>
    </row>
    <row r="6484" spans="7:7">
      <c r="G6484" s="1776"/>
    </row>
    <row r="6485" spans="7:7">
      <c r="G6485" s="1776"/>
    </row>
    <row r="6486" spans="7:7">
      <c r="G6486" s="1776"/>
    </row>
    <row r="6487" spans="7:7">
      <c r="G6487" s="1776"/>
    </row>
    <row r="6488" spans="7:7">
      <c r="G6488" s="1776"/>
    </row>
    <row r="6489" spans="7:7">
      <c r="G6489" s="1776"/>
    </row>
    <row r="6490" spans="7:7">
      <c r="G6490" s="1776"/>
    </row>
    <row r="6491" spans="7:7">
      <c r="G6491" s="1776"/>
    </row>
    <row r="6492" spans="7:7">
      <c r="G6492" s="1776"/>
    </row>
    <row r="6493" spans="7:7">
      <c r="G6493" s="1776"/>
    </row>
    <row r="6494" spans="7:7">
      <c r="G6494" s="1776"/>
    </row>
    <row r="6495" spans="7:7">
      <c r="G6495" s="1776"/>
    </row>
    <row r="6496" spans="7:7">
      <c r="G6496" s="1776"/>
    </row>
    <row r="6497" spans="7:7">
      <c r="G6497" s="1776"/>
    </row>
    <row r="6498" spans="7:7">
      <c r="G6498" s="1776"/>
    </row>
    <row r="6499" spans="7:7">
      <c r="G6499" s="1776"/>
    </row>
    <row r="6500" spans="7:7">
      <c r="G6500" s="1776"/>
    </row>
    <row r="6501" spans="7:7">
      <c r="G6501" s="1776"/>
    </row>
    <row r="6502" spans="7:7">
      <c r="G6502" s="1776"/>
    </row>
    <row r="6503" spans="7:7">
      <c r="G6503" s="1776"/>
    </row>
    <row r="6504" spans="7:7">
      <c r="G6504" s="1776"/>
    </row>
    <row r="6505" spans="7:7">
      <c r="G6505" s="1776"/>
    </row>
    <row r="6506" spans="7:7">
      <c r="G6506" s="1776"/>
    </row>
    <row r="6507" spans="7:7">
      <c r="G6507" s="1776"/>
    </row>
    <row r="6508" spans="7:7">
      <c r="G6508" s="1776"/>
    </row>
    <row r="6509" spans="7:7">
      <c r="G6509" s="1776"/>
    </row>
    <row r="6510" spans="7:7">
      <c r="G6510" s="1776"/>
    </row>
    <row r="6511" spans="7:7">
      <c r="G6511" s="1776"/>
    </row>
    <row r="6512" spans="7:7">
      <c r="G6512" s="1776"/>
    </row>
    <row r="6513" spans="7:7">
      <c r="G6513" s="1776"/>
    </row>
    <row r="6514" spans="7:7">
      <c r="G6514" s="1776"/>
    </row>
    <row r="6515" spans="7:7">
      <c r="G6515" s="1776"/>
    </row>
    <row r="6516" spans="7:7">
      <c r="G6516" s="1776"/>
    </row>
    <row r="6517" spans="7:7">
      <c r="G6517" s="1776"/>
    </row>
    <row r="6518" spans="7:7">
      <c r="G6518" s="1776"/>
    </row>
    <row r="6519" spans="7:7">
      <c r="G6519" s="1776"/>
    </row>
    <row r="6520" spans="7:7">
      <c r="G6520" s="1776"/>
    </row>
    <row r="6521" spans="7:7">
      <c r="G6521" s="1776"/>
    </row>
    <row r="6522" spans="7:7">
      <c r="G6522" s="1776"/>
    </row>
    <row r="6523" spans="7:7">
      <c r="G6523" s="1776"/>
    </row>
    <row r="6524" spans="7:7">
      <c r="G6524" s="1776"/>
    </row>
    <row r="6525" spans="7:7">
      <c r="G6525" s="1776"/>
    </row>
    <row r="6526" spans="7:7">
      <c r="G6526" s="1776"/>
    </row>
    <row r="6527" spans="7:7">
      <c r="G6527" s="1776"/>
    </row>
    <row r="6528" spans="7:7">
      <c r="G6528" s="1776"/>
    </row>
    <row r="6529" spans="7:7">
      <c r="G6529" s="1776"/>
    </row>
    <row r="6530" spans="7:7">
      <c r="G6530" s="1776"/>
    </row>
    <row r="6531" spans="7:7">
      <c r="G6531" s="1776"/>
    </row>
    <row r="6532" spans="7:7">
      <c r="G6532" s="1776"/>
    </row>
    <row r="6533" spans="7:7">
      <c r="G6533" s="1776"/>
    </row>
    <row r="6534" spans="7:7">
      <c r="G6534" s="1776"/>
    </row>
    <row r="6535" spans="7:7">
      <c r="G6535" s="1776"/>
    </row>
    <row r="6536" spans="7:7">
      <c r="G6536" s="1776"/>
    </row>
    <row r="6537" spans="7:7">
      <c r="G6537" s="1776"/>
    </row>
    <row r="6538" spans="7:7">
      <c r="G6538" s="1776"/>
    </row>
    <row r="6539" spans="7:7">
      <c r="G6539" s="1776"/>
    </row>
    <row r="6540" spans="7:7">
      <c r="G6540" s="1776"/>
    </row>
    <row r="6541" spans="7:7">
      <c r="G6541" s="1776"/>
    </row>
    <row r="6542" spans="7:7">
      <c r="G6542" s="1776"/>
    </row>
    <row r="6543" spans="7:7">
      <c r="G6543" s="1776"/>
    </row>
    <row r="6544" spans="7:7">
      <c r="G6544" s="1776"/>
    </row>
    <row r="6545" spans="7:7">
      <c r="G6545" s="1776"/>
    </row>
    <row r="6546" spans="7:7">
      <c r="G6546" s="1776"/>
    </row>
    <row r="6547" spans="7:7">
      <c r="G6547" s="1776"/>
    </row>
    <row r="6548" spans="7:7">
      <c r="G6548" s="1776"/>
    </row>
    <row r="6549" spans="7:7">
      <c r="G6549" s="1776"/>
    </row>
    <row r="6550" spans="7:7">
      <c r="G6550" s="1776"/>
    </row>
    <row r="6551" spans="7:7">
      <c r="G6551" s="1776"/>
    </row>
    <row r="6552" spans="7:7">
      <c r="G6552" s="1776"/>
    </row>
    <row r="6553" spans="7:7">
      <c r="G6553" s="1776"/>
    </row>
    <row r="6554" spans="7:7">
      <c r="G6554" s="1776"/>
    </row>
    <row r="6555" spans="7:7">
      <c r="G6555" s="1776"/>
    </row>
    <row r="6556" spans="7:7">
      <c r="G6556" s="1776"/>
    </row>
    <row r="6557" spans="7:7">
      <c r="G6557" s="1776"/>
    </row>
    <row r="6558" spans="7:7">
      <c r="G6558" s="1776"/>
    </row>
    <row r="6559" spans="7:7">
      <c r="G6559" s="1776"/>
    </row>
    <row r="6560" spans="7:7">
      <c r="G6560" s="1776"/>
    </row>
    <row r="6561" spans="7:7">
      <c r="G6561" s="1776"/>
    </row>
    <row r="6562" spans="7:7">
      <c r="G6562" s="1776"/>
    </row>
    <row r="6563" spans="7:7">
      <c r="G6563" s="1776"/>
    </row>
    <row r="6564" spans="7:7">
      <c r="G6564" s="1776"/>
    </row>
    <row r="6565" spans="7:7">
      <c r="G6565" s="1776"/>
    </row>
    <row r="6566" spans="7:7">
      <c r="G6566" s="1776"/>
    </row>
    <row r="6567" spans="7:7">
      <c r="G6567" s="1776"/>
    </row>
    <row r="6568" spans="7:7">
      <c r="G6568" s="1776"/>
    </row>
    <row r="6569" spans="7:7">
      <c r="G6569" s="1776"/>
    </row>
    <row r="6570" spans="7:7">
      <c r="G6570" s="1776"/>
    </row>
    <row r="6571" spans="7:7">
      <c r="G6571" s="1776"/>
    </row>
    <row r="6572" spans="7:7">
      <c r="G6572" s="1776"/>
    </row>
    <row r="6573" spans="7:7">
      <c r="G6573" s="1776"/>
    </row>
    <row r="6574" spans="7:7">
      <c r="G6574" s="1776"/>
    </row>
    <row r="6575" spans="7:7">
      <c r="G6575" s="1776"/>
    </row>
    <row r="6576" spans="7:7">
      <c r="G6576" s="1776"/>
    </row>
    <row r="6577" spans="7:7">
      <c r="G6577" s="1776"/>
    </row>
    <row r="6578" spans="7:7">
      <c r="G6578" s="1776"/>
    </row>
    <row r="6579" spans="7:7">
      <c r="G6579" s="1776"/>
    </row>
    <row r="6580" spans="7:7">
      <c r="G6580" s="1776"/>
    </row>
    <row r="6581" spans="7:7">
      <c r="G6581" s="1776"/>
    </row>
    <row r="6582" spans="7:7">
      <c r="G6582" s="1776"/>
    </row>
    <row r="6583" spans="7:7">
      <c r="G6583" s="1776"/>
    </row>
    <row r="6584" spans="7:7">
      <c r="G6584" s="1776"/>
    </row>
    <row r="6585" spans="7:7">
      <c r="G6585" s="1776"/>
    </row>
    <row r="6586" spans="7:7">
      <c r="G6586" s="1776"/>
    </row>
    <row r="6587" spans="7:7">
      <c r="G6587" s="1776"/>
    </row>
    <row r="6588" spans="7:7">
      <c r="G6588" s="1776"/>
    </row>
    <row r="6589" spans="7:7">
      <c r="G6589" s="1776"/>
    </row>
    <row r="6590" spans="7:7">
      <c r="G6590" s="1776"/>
    </row>
    <row r="6591" spans="7:7">
      <c r="G6591" s="1776"/>
    </row>
    <row r="6592" spans="7:7">
      <c r="G6592" s="1776"/>
    </row>
    <row r="6593" spans="7:7">
      <c r="G6593" s="1776"/>
    </row>
    <row r="6594" spans="7:7">
      <c r="G6594" s="1776"/>
    </row>
    <row r="6595" spans="7:7">
      <c r="G6595" s="1776"/>
    </row>
    <row r="6596" spans="7:7">
      <c r="G6596" s="1776"/>
    </row>
    <row r="6597" spans="7:7">
      <c r="G6597" s="1776"/>
    </row>
    <row r="6598" spans="7:7">
      <c r="G6598" s="1776"/>
    </row>
    <row r="6599" spans="7:7">
      <c r="G6599" s="1776"/>
    </row>
    <row r="6600" spans="7:7">
      <c r="G6600" s="1776"/>
    </row>
    <row r="6601" spans="7:7">
      <c r="G6601" s="1776"/>
    </row>
    <row r="6602" spans="7:7">
      <c r="G6602" s="1776"/>
    </row>
    <row r="6603" spans="7:7">
      <c r="G6603" s="1776"/>
    </row>
    <row r="6604" spans="7:7">
      <c r="G6604" s="1776"/>
    </row>
    <row r="6605" spans="7:7">
      <c r="G6605" s="1776"/>
    </row>
    <row r="6606" spans="7:7">
      <c r="G6606" s="1776"/>
    </row>
    <row r="6607" spans="7:7">
      <c r="G6607" s="1776"/>
    </row>
    <row r="6608" spans="7:7">
      <c r="G6608" s="1776"/>
    </row>
    <row r="6609" spans="7:7">
      <c r="G6609" s="1776"/>
    </row>
    <row r="6610" spans="7:7">
      <c r="G6610" s="1776"/>
    </row>
    <row r="6611" spans="7:7">
      <c r="G6611" s="1776"/>
    </row>
    <row r="6612" spans="7:7">
      <c r="G6612" s="1776"/>
    </row>
    <row r="6613" spans="7:7">
      <c r="G6613" s="1776"/>
    </row>
    <row r="6614" spans="7:7">
      <c r="G6614" s="1776"/>
    </row>
    <row r="6615" spans="7:7">
      <c r="G6615" s="1776"/>
    </row>
    <row r="6616" spans="7:7">
      <c r="G6616" s="1776"/>
    </row>
    <row r="6617" spans="7:7">
      <c r="G6617" s="1776"/>
    </row>
    <row r="6618" spans="7:7">
      <c r="G6618" s="1776"/>
    </row>
    <row r="6619" spans="7:7">
      <c r="G6619" s="1776"/>
    </row>
    <row r="6620" spans="7:7">
      <c r="G6620" s="1776"/>
    </row>
    <row r="6621" spans="7:7">
      <c r="G6621" s="1776"/>
    </row>
    <row r="6622" spans="7:7">
      <c r="G6622" s="1776"/>
    </row>
    <row r="6623" spans="7:7">
      <c r="G6623" s="1776"/>
    </row>
    <row r="6624" spans="7:7">
      <c r="G6624" s="1776"/>
    </row>
    <row r="6625" spans="7:7">
      <c r="G6625" s="1776"/>
    </row>
    <row r="6626" spans="7:7">
      <c r="G6626" s="1776"/>
    </row>
    <row r="6627" spans="7:7">
      <c r="G6627" s="1776"/>
    </row>
    <row r="6628" spans="7:7">
      <c r="G6628" s="1776"/>
    </row>
    <row r="6629" spans="7:7">
      <c r="G6629" s="1776"/>
    </row>
    <row r="6630" spans="7:7">
      <c r="G6630" s="1776"/>
    </row>
    <row r="6631" spans="7:7">
      <c r="G6631" s="1776"/>
    </row>
    <row r="6632" spans="7:7">
      <c r="G6632" s="1776"/>
    </row>
    <row r="6633" spans="7:7">
      <c r="G6633" s="1776"/>
    </row>
    <row r="6634" spans="7:7">
      <c r="G6634" s="1776"/>
    </row>
    <row r="6635" spans="7:7">
      <c r="G6635" s="1776"/>
    </row>
    <row r="6636" spans="7:7">
      <c r="G6636" s="1776"/>
    </row>
    <row r="6637" spans="7:7">
      <c r="G6637" s="1776"/>
    </row>
    <row r="6638" spans="7:7">
      <c r="G6638" s="1776"/>
    </row>
    <row r="6639" spans="7:7">
      <c r="G6639" s="1776"/>
    </row>
    <row r="6640" spans="7:7">
      <c r="G6640" s="1776"/>
    </row>
    <row r="6641" spans="7:7">
      <c r="G6641" s="1776"/>
    </row>
    <row r="6642" spans="7:7">
      <c r="G6642" s="1776"/>
    </row>
    <row r="6643" spans="7:7">
      <c r="G6643" s="1776"/>
    </row>
    <row r="6644" spans="7:7">
      <c r="G6644" s="1776"/>
    </row>
    <row r="6645" spans="7:7">
      <c r="G6645" s="1776"/>
    </row>
    <row r="6646" spans="7:7">
      <c r="G6646" s="1776"/>
    </row>
    <row r="6647" spans="7:7">
      <c r="G6647" s="1776"/>
    </row>
    <row r="6648" spans="7:7">
      <c r="G6648" s="1776"/>
    </row>
    <row r="6649" spans="7:7">
      <c r="G6649" s="1776"/>
    </row>
    <row r="6650" spans="7:7">
      <c r="G6650" s="1776"/>
    </row>
    <row r="6651" spans="7:7">
      <c r="G6651" s="1776"/>
    </row>
    <row r="6652" spans="7:7">
      <c r="G6652" s="1776"/>
    </row>
    <row r="6653" spans="7:7">
      <c r="G6653" s="1776"/>
    </row>
    <row r="6654" spans="7:7">
      <c r="G6654" s="1776"/>
    </row>
    <row r="6655" spans="7:7">
      <c r="G6655" s="1776"/>
    </row>
    <row r="6656" spans="7:7">
      <c r="G6656" s="1776"/>
    </row>
    <row r="6657" spans="7:7">
      <c r="G6657" s="1776"/>
    </row>
    <row r="6658" spans="7:7">
      <c r="G6658" s="1776"/>
    </row>
    <row r="6659" spans="7:7">
      <c r="G6659" s="1776"/>
    </row>
    <row r="6660" spans="7:7">
      <c r="G6660" s="1776"/>
    </row>
    <row r="6661" spans="7:7">
      <c r="G6661" s="1776"/>
    </row>
    <row r="6662" spans="7:7">
      <c r="G6662" s="1776"/>
    </row>
    <row r="6663" spans="7:7">
      <c r="G6663" s="1776"/>
    </row>
    <row r="6664" spans="7:7">
      <c r="G6664" s="1776"/>
    </row>
    <row r="6665" spans="7:7">
      <c r="G6665" s="1776"/>
    </row>
    <row r="6666" spans="7:7">
      <c r="G6666" s="1776"/>
    </row>
    <row r="6667" spans="7:7">
      <c r="G6667" s="1776"/>
    </row>
    <row r="6668" spans="7:7">
      <c r="G6668" s="1776"/>
    </row>
    <row r="6669" spans="7:7">
      <c r="G6669" s="1776"/>
    </row>
    <row r="6670" spans="7:7">
      <c r="G6670" s="1776"/>
    </row>
    <row r="6671" spans="7:7">
      <c r="G6671" s="1776"/>
    </row>
    <row r="6672" spans="7:7">
      <c r="G6672" s="1776"/>
    </row>
    <row r="6673" spans="7:7">
      <c r="G6673" s="1776"/>
    </row>
    <row r="6674" spans="7:7">
      <c r="G6674" s="1776"/>
    </row>
    <row r="6675" spans="7:7">
      <c r="G6675" s="1776"/>
    </row>
    <row r="6676" spans="7:7">
      <c r="G6676" s="1776"/>
    </row>
    <row r="6677" spans="7:7">
      <c r="G6677" s="1776"/>
    </row>
    <row r="6678" spans="7:7">
      <c r="G6678" s="1776"/>
    </row>
    <row r="6679" spans="7:7">
      <c r="G6679" s="1776"/>
    </row>
    <row r="6680" spans="7:7">
      <c r="G6680" s="1776"/>
    </row>
    <row r="6681" spans="7:7">
      <c r="G6681" s="1776"/>
    </row>
    <row r="6682" spans="7:7">
      <c r="G6682" s="1776"/>
    </row>
    <row r="6683" spans="7:7">
      <c r="G6683" s="1776"/>
    </row>
    <row r="6684" spans="7:7">
      <c r="G6684" s="1776"/>
    </row>
    <row r="6685" spans="7:7">
      <c r="G6685" s="1776"/>
    </row>
    <row r="6686" spans="7:7">
      <c r="G6686" s="1776"/>
    </row>
    <row r="6687" spans="7:7">
      <c r="G6687" s="1776"/>
    </row>
    <row r="6688" spans="7:7">
      <c r="G6688" s="1776"/>
    </row>
    <row r="6689" spans="7:7">
      <c r="G6689" s="1776"/>
    </row>
    <row r="6690" spans="7:7">
      <c r="G6690" s="1776"/>
    </row>
    <row r="6691" spans="7:7">
      <c r="G6691" s="1776"/>
    </row>
    <row r="6692" spans="7:7">
      <c r="G6692" s="1776"/>
    </row>
    <row r="6693" spans="7:7">
      <c r="G6693" s="1776"/>
    </row>
    <row r="6694" spans="7:7">
      <c r="G6694" s="1776"/>
    </row>
    <row r="6695" spans="7:7">
      <c r="G6695" s="1776"/>
    </row>
    <row r="6696" spans="7:7">
      <c r="G6696" s="1776"/>
    </row>
    <row r="6697" spans="7:7">
      <c r="G6697" s="1776"/>
    </row>
    <row r="6698" spans="7:7">
      <c r="G6698" s="1776"/>
    </row>
    <row r="6699" spans="7:7">
      <c r="G6699" s="1776"/>
    </row>
    <row r="6700" spans="7:7">
      <c r="G6700" s="1776"/>
    </row>
    <row r="6701" spans="7:7">
      <c r="G6701" s="1776"/>
    </row>
    <row r="6702" spans="7:7">
      <c r="G6702" s="1776"/>
    </row>
    <row r="6703" spans="7:7">
      <c r="G6703" s="1776"/>
    </row>
    <row r="6704" spans="7:7">
      <c r="G6704" s="1776"/>
    </row>
    <row r="6705" spans="7:7">
      <c r="G6705" s="1776"/>
    </row>
    <row r="6706" spans="7:7">
      <c r="G6706" s="1776"/>
    </row>
    <row r="6707" spans="7:7">
      <c r="G6707" s="1776"/>
    </row>
    <row r="6708" spans="7:7">
      <c r="G6708" s="1776"/>
    </row>
    <row r="6709" spans="7:7">
      <c r="G6709" s="1776"/>
    </row>
    <row r="6710" spans="7:7">
      <c r="G6710" s="1776"/>
    </row>
    <row r="6711" spans="7:7">
      <c r="G6711" s="1776"/>
    </row>
    <row r="6712" spans="7:7">
      <c r="G6712" s="1776"/>
    </row>
    <row r="6713" spans="7:7">
      <c r="G6713" s="1776"/>
    </row>
    <row r="6714" spans="7:7">
      <c r="G6714" s="1776"/>
    </row>
    <row r="6715" spans="7:7">
      <c r="G6715" s="1776"/>
    </row>
    <row r="6716" spans="7:7">
      <c r="G6716" s="1776"/>
    </row>
    <row r="6717" spans="7:7">
      <c r="G6717" s="1776"/>
    </row>
    <row r="6718" spans="7:7">
      <c r="G6718" s="1776"/>
    </row>
    <row r="6719" spans="7:7">
      <c r="G6719" s="1776"/>
    </row>
    <row r="6720" spans="7:7">
      <c r="G6720" s="1776"/>
    </row>
    <row r="6721" spans="7:7">
      <c r="G6721" s="1776"/>
    </row>
    <row r="6722" spans="7:7">
      <c r="G6722" s="1776"/>
    </row>
    <row r="6723" spans="7:7">
      <c r="G6723" s="1776"/>
    </row>
    <row r="6724" spans="7:7">
      <c r="G6724" s="1776"/>
    </row>
    <row r="6725" spans="7:7">
      <c r="G6725" s="1776"/>
    </row>
    <row r="6726" spans="7:7">
      <c r="G6726" s="1776"/>
    </row>
    <row r="6727" spans="7:7">
      <c r="G6727" s="1776"/>
    </row>
    <row r="6728" spans="7:7">
      <c r="G6728" s="1776"/>
    </row>
    <row r="6729" spans="7:7">
      <c r="G6729" s="1776"/>
    </row>
    <row r="6730" spans="7:7">
      <c r="G6730" s="1776"/>
    </row>
    <row r="6731" spans="7:7">
      <c r="G6731" s="1776"/>
    </row>
    <row r="6732" spans="7:7">
      <c r="G6732" s="1776"/>
    </row>
    <row r="6733" spans="7:7">
      <c r="G6733" s="1776"/>
    </row>
    <row r="6734" spans="7:7">
      <c r="G6734" s="1776"/>
    </row>
    <row r="6735" spans="7:7">
      <c r="G6735" s="1776"/>
    </row>
    <row r="6736" spans="7:7">
      <c r="G6736" s="1776"/>
    </row>
    <row r="6737" spans="7:7">
      <c r="G6737" s="1776"/>
    </row>
    <row r="6738" spans="7:7">
      <c r="G6738" s="1776"/>
    </row>
    <row r="6739" spans="7:7">
      <c r="G6739" s="1776"/>
    </row>
    <row r="6740" spans="7:7">
      <c r="G6740" s="1776"/>
    </row>
    <row r="6741" spans="7:7">
      <c r="G6741" s="1776"/>
    </row>
    <row r="6742" spans="7:7">
      <c r="G6742" s="1776"/>
    </row>
    <row r="6743" spans="7:7">
      <c r="G6743" s="1776"/>
    </row>
    <row r="6744" spans="7:7">
      <c r="G6744" s="1776"/>
    </row>
    <row r="6745" spans="7:7">
      <c r="G6745" s="1776"/>
    </row>
    <row r="6746" spans="7:7">
      <c r="G6746" s="1776"/>
    </row>
    <row r="6747" spans="7:7">
      <c r="G6747" s="1776"/>
    </row>
    <row r="6748" spans="7:7">
      <c r="G6748" s="1776"/>
    </row>
    <row r="6749" spans="7:7">
      <c r="G6749" s="1776"/>
    </row>
    <row r="6750" spans="7:7">
      <c r="G6750" s="1776"/>
    </row>
    <row r="6751" spans="7:7">
      <c r="G6751" s="1776"/>
    </row>
    <row r="6752" spans="7:7">
      <c r="G6752" s="1776"/>
    </row>
    <row r="6753" spans="7:7">
      <c r="G6753" s="1776"/>
    </row>
    <row r="6754" spans="7:7">
      <c r="G6754" s="1776"/>
    </row>
    <row r="6755" spans="7:7">
      <c r="G6755" s="1776"/>
    </row>
    <row r="6756" spans="7:7">
      <c r="G6756" s="1776"/>
    </row>
    <row r="6757" spans="7:7">
      <c r="G6757" s="1776"/>
    </row>
    <row r="6758" spans="7:7">
      <c r="G6758" s="1776"/>
    </row>
    <row r="6759" spans="7:7">
      <c r="G6759" s="1776"/>
    </row>
    <row r="6760" spans="7:7">
      <c r="G6760" s="1776"/>
    </row>
    <row r="6761" spans="7:7">
      <c r="G6761" s="1776"/>
    </row>
    <row r="6762" spans="7:7">
      <c r="G6762" s="1776"/>
    </row>
    <row r="6763" spans="7:7">
      <c r="G6763" s="1776"/>
    </row>
    <row r="6764" spans="7:7">
      <c r="G6764" s="1776"/>
    </row>
    <row r="6765" spans="7:7">
      <c r="G6765" s="1776"/>
    </row>
    <row r="6766" spans="7:7">
      <c r="G6766" s="1776"/>
    </row>
    <row r="6767" spans="7:7">
      <c r="G6767" s="1776"/>
    </row>
    <row r="6768" spans="7:7">
      <c r="G6768" s="1776"/>
    </row>
    <row r="6769" spans="7:7">
      <c r="G6769" s="1776"/>
    </row>
    <row r="6770" spans="7:7">
      <c r="G6770" s="1776"/>
    </row>
    <row r="6771" spans="7:7">
      <c r="G6771" s="1776"/>
    </row>
    <row r="6772" spans="7:7">
      <c r="G6772" s="1776"/>
    </row>
    <row r="6773" spans="7:7">
      <c r="G6773" s="1776"/>
    </row>
    <row r="6774" spans="7:7">
      <c r="G6774" s="1776"/>
    </row>
    <row r="6775" spans="7:7">
      <c r="G6775" s="1776"/>
    </row>
    <row r="6776" spans="7:7">
      <c r="G6776" s="1776"/>
    </row>
    <row r="6777" spans="7:7">
      <c r="G6777" s="1776"/>
    </row>
    <row r="6778" spans="7:7">
      <c r="G6778" s="1776"/>
    </row>
    <row r="6779" spans="7:7">
      <c r="G6779" s="1776"/>
    </row>
    <row r="6780" spans="7:7">
      <c r="G6780" s="1776"/>
    </row>
    <row r="6781" spans="7:7">
      <c r="G6781" s="1776"/>
    </row>
    <row r="6782" spans="7:7">
      <c r="G6782" s="1776"/>
    </row>
    <row r="6783" spans="7:7">
      <c r="G6783" s="1776"/>
    </row>
    <row r="6784" spans="7:7">
      <c r="G6784" s="1776"/>
    </row>
    <row r="6785" spans="7:7">
      <c r="G6785" s="1776"/>
    </row>
    <row r="6786" spans="7:7">
      <c r="G6786" s="1776"/>
    </row>
    <row r="6787" spans="7:7">
      <c r="G6787" s="1776"/>
    </row>
    <row r="6788" spans="7:7">
      <c r="G6788" s="1776"/>
    </row>
    <row r="6789" spans="7:7">
      <c r="G6789" s="1776"/>
    </row>
    <row r="6790" spans="7:7">
      <c r="G6790" s="1776"/>
    </row>
    <row r="6791" spans="7:7">
      <c r="G6791" s="1776"/>
    </row>
    <row r="6792" spans="7:7">
      <c r="G6792" s="1776"/>
    </row>
    <row r="6793" spans="7:7">
      <c r="G6793" s="1776"/>
    </row>
    <row r="6794" spans="7:7">
      <c r="G6794" s="1776"/>
    </row>
    <row r="6795" spans="7:7">
      <c r="G6795" s="1776"/>
    </row>
    <row r="6796" spans="7:7">
      <c r="G6796" s="1776"/>
    </row>
    <row r="6797" spans="7:7">
      <c r="G6797" s="1776"/>
    </row>
    <row r="6798" spans="7:7">
      <c r="G6798" s="1776"/>
    </row>
    <row r="6799" spans="7:7">
      <c r="G6799" s="1776"/>
    </row>
    <row r="6800" spans="7:7">
      <c r="G6800" s="1776"/>
    </row>
    <row r="6801" spans="7:7">
      <c r="G6801" s="1776"/>
    </row>
    <row r="6802" spans="7:7">
      <c r="G6802" s="1776"/>
    </row>
    <row r="6803" spans="7:7">
      <c r="G6803" s="1776"/>
    </row>
    <row r="6804" spans="7:7">
      <c r="G6804" s="1776"/>
    </row>
    <row r="6805" spans="7:7">
      <c r="G6805" s="1776"/>
    </row>
    <row r="6806" spans="7:7">
      <c r="G6806" s="1776"/>
    </row>
    <row r="6807" spans="7:7">
      <c r="G6807" s="1776"/>
    </row>
    <row r="6808" spans="7:7">
      <c r="G6808" s="1776"/>
    </row>
    <row r="6809" spans="7:7">
      <c r="G6809" s="1776"/>
    </row>
    <row r="6810" spans="7:7">
      <c r="G6810" s="1776"/>
    </row>
    <row r="6811" spans="7:7">
      <c r="G6811" s="1776"/>
    </row>
    <row r="6812" spans="7:7">
      <c r="G6812" s="1776"/>
    </row>
    <row r="6813" spans="7:7">
      <c r="G6813" s="1776"/>
    </row>
    <row r="6814" spans="7:7">
      <c r="G6814" s="1776"/>
    </row>
    <row r="6815" spans="7:7">
      <c r="G6815" s="1776"/>
    </row>
    <row r="6816" spans="7:7">
      <c r="G6816" s="1776"/>
    </row>
    <row r="6817" spans="7:7">
      <c r="G6817" s="1776"/>
    </row>
    <row r="6818" spans="7:7">
      <c r="G6818" s="1776"/>
    </row>
    <row r="6819" spans="7:7">
      <c r="G6819" s="1776"/>
    </row>
    <row r="6820" spans="7:7">
      <c r="G6820" s="1776"/>
    </row>
    <row r="6821" spans="7:7">
      <c r="G6821" s="1776"/>
    </row>
    <row r="6822" spans="7:7">
      <c r="G6822" s="1776"/>
    </row>
    <row r="6823" spans="7:7">
      <c r="G6823" s="1776"/>
    </row>
    <row r="6824" spans="7:7">
      <c r="G6824" s="1776"/>
    </row>
    <row r="6825" spans="7:7">
      <c r="G6825" s="1776"/>
    </row>
    <row r="6826" spans="7:7">
      <c r="G6826" s="1776"/>
    </row>
    <row r="6827" spans="7:7">
      <c r="G6827" s="1776"/>
    </row>
    <row r="6828" spans="7:7">
      <c r="G6828" s="1776"/>
    </row>
    <row r="6829" spans="7:7">
      <c r="G6829" s="1776"/>
    </row>
    <row r="6830" spans="7:7">
      <c r="G6830" s="1776"/>
    </row>
    <row r="6831" spans="7:7">
      <c r="G6831" s="1776"/>
    </row>
    <row r="6832" spans="7:7">
      <c r="G6832" s="1776"/>
    </row>
    <row r="6833" spans="7:7">
      <c r="G6833" s="1776"/>
    </row>
    <row r="6834" spans="7:7">
      <c r="G6834" s="1776"/>
    </row>
    <row r="6835" spans="7:7">
      <c r="G6835" s="1776"/>
    </row>
    <row r="6836" spans="7:7">
      <c r="G6836" s="1776"/>
    </row>
    <row r="6837" spans="7:7">
      <c r="G6837" s="1776"/>
    </row>
    <row r="6838" spans="7:7">
      <c r="G6838" s="1776"/>
    </row>
    <row r="6839" spans="7:7">
      <c r="G6839" s="1776"/>
    </row>
    <row r="6840" spans="7:7">
      <c r="G6840" s="1776"/>
    </row>
    <row r="6841" spans="7:7">
      <c r="G6841" s="1776"/>
    </row>
    <row r="6842" spans="7:7">
      <c r="G6842" s="1776"/>
    </row>
    <row r="6843" spans="7:7">
      <c r="G6843" s="1776"/>
    </row>
    <row r="6844" spans="7:7">
      <c r="G6844" s="1776"/>
    </row>
    <row r="6845" spans="7:7">
      <c r="G6845" s="1776"/>
    </row>
    <row r="6846" spans="7:7">
      <c r="G6846" s="1776"/>
    </row>
    <row r="6847" spans="7:7">
      <c r="G6847" s="1776"/>
    </row>
    <row r="6848" spans="7:7">
      <c r="G6848" s="1776"/>
    </row>
    <row r="6849" spans="7:7">
      <c r="G6849" s="1776"/>
    </row>
    <row r="6850" spans="7:7">
      <c r="G6850" s="1776"/>
    </row>
    <row r="6851" spans="7:7">
      <c r="G6851" s="1776"/>
    </row>
    <row r="6852" spans="7:7">
      <c r="G6852" s="1776"/>
    </row>
    <row r="6853" spans="7:7">
      <c r="G6853" s="1776"/>
    </row>
    <row r="6854" spans="7:7">
      <c r="G6854" s="1776"/>
    </row>
    <row r="6855" spans="7:7">
      <c r="G6855" s="1776"/>
    </row>
    <row r="6856" spans="7:7">
      <c r="G6856" s="1776"/>
    </row>
    <row r="6857" spans="7:7">
      <c r="G6857" s="1776"/>
    </row>
    <row r="6858" spans="7:7">
      <c r="G6858" s="1776"/>
    </row>
    <row r="6859" spans="7:7">
      <c r="G6859" s="1776"/>
    </row>
    <row r="6860" spans="7:7">
      <c r="G6860" s="1776"/>
    </row>
    <row r="6861" spans="7:7">
      <c r="G6861" s="1776"/>
    </row>
    <row r="6862" spans="7:7">
      <c r="G6862" s="1776"/>
    </row>
    <row r="6863" spans="7:7">
      <c r="G6863" s="1776"/>
    </row>
    <row r="6864" spans="7:7">
      <c r="G6864" s="1776"/>
    </row>
    <row r="6865" spans="7:7">
      <c r="G6865" s="1776"/>
    </row>
    <row r="6866" spans="7:7">
      <c r="G6866" s="1776"/>
    </row>
    <row r="6867" spans="7:7">
      <c r="G6867" s="1776"/>
    </row>
    <row r="6868" spans="7:7">
      <c r="G6868" s="1776"/>
    </row>
    <row r="6869" spans="7:7">
      <c r="G6869" s="1776"/>
    </row>
    <row r="6870" spans="7:7">
      <c r="G6870" s="1776"/>
    </row>
    <row r="6871" spans="7:7">
      <c r="G6871" s="1776"/>
    </row>
    <row r="6872" spans="7:7">
      <c r="G6872" s="1776"/>
    </row>
    <row r="6873" spans="7:7">
      <c r="G6873" s="1776"/>
    </row>
    <row r="6874" spans="7:7">
      <c r="G6874" s="1776"/>
    </row>
    <row r="6875" spans="7:7">
      <c r="G6875" s="1776"/>
    </row>
    <row r="6876" spans="7:7">
      <c r="G6876" s="1776"/>
    </row>
    <row r="6877" spans="7:7">
      <c r="G6877" s="1776"/>
    </row>
    <row r="6878" spans="7:7">
      <c r="G6878" s="1776"/>
    </row>
    <row r="6879" spans="7:7">
      <c r="G6879" s="1776"/>
    </row>
    <row r="6880" spans="7:7">
      <c r="G6880" s="1776"/>
    </row>
    <row r="6881" spans="7:7">
      <c r="G6881" s="1776"/>
    </row>
    <row r="6882" spans="7:7">
      <c r="G6882" s="1776"/>
    </row>
    <row r="6883" spans="7:7">
      <c r="G6883" s="1776"/>
    </row>
    <row r="6884" spans="7:7">
      <c r="G6884" s="1776"/>
    </row>
    <row r="6885" spans="7:7">
      <c r="G6885" s="1776"/>
    </row>
    <row r="6886" spans="7:7">
      <c r="G6886" s="1776"/>
    </row>
    <row r="6887" spans="7:7">
      <c r="G6887" s="1776"/>
    </row>
    <row r="6888" spans="7:7">
      <c r="G6888" s="1776"/>
    </row>
    <row r="6889" spans="7:7">
      <c r="G6889" s="1776"/>
    </row>
    <row r="6890" spans="7:7">
      <c r="G6890" s="1776"/>
    </row>
    <row r="6891" spans="7:7">
      <c r="G6891" s="1776"/>
    </row>
    <row r="6892" spans="7:7">
      <c r="G6892" s="1776"/>
    </row>
    <row r="6893" spans="7:7">
      <c r="G6893" s="1776"/>
    </row>
    <row r="6894" spans="7:7">
      <c r="G6894" s="1776"/>
    </row>
    <row r="6895" spans="7:7">
      <c r="G6895" s="1776"/>
    </row>
    <row r="6896" spans="7:7">
      <c r="G6896" s="1776"/>
    </row>
    <row r="6897" spans="7:7">
      <c r="G6897" s="1776"/>
    </row>
    <row r="6898" spans="7:7">
      <c r="G6898" s="1776"/>
    </row>
    <row r="6899" spans="7:7">
      <c r="G6899" s="1776"/>
    </row>
    <row r="6900" spans="7:7">
      <c r="G6900" s="1776"/>
    </row>
    <row r="6901" spans="7:7">
      <c r="G6901" s="1776"/>
    </row>
    <row r="6902" spans="7:7">
      <c r="G6902" s="1776"/>
    </row>
    <row r="6903" spans="7:7">
      <c r="G6903" s="1776"/>
    </row>
    <row r="6904" spans="7:7">
      <c r="G6904" s="1776"/>
    </row>
    <row r="6905" spans="7:7">
      <c r="G6905" s="1776"/>
    </row>
    <row r="6906" spans="7:7">
      <c r="G6906" s="1776"/>
    </row>
    <row r="6907" spans="7:7">
      <c r="G6907" s="1776"/>
    </row>
    <row r="6908" spans="7:7">
      <c r="G6908" s="1776"/>
    </row>
    <row r="6909" spans="7:7">
      <c r="G6909" s="1776"/>
    </row>
    <row r="6910" spans="7:7">
      <c r="G6910" s="1776"/>
    </row>
    <row r="6911" spans="7:7">
      <c r="G6911" s="1776"/>
    </row>
    <row r="6912" spans="7:7">
      <c r="G6912" s="1776"/>
    </row>
    <row r="6913" spans="7:7">
      <c r="G6913" s="1776"/>
    </row>
    <row r="6914" spans="7:7">
      <c r="G6914" s="1776"/>
    </row>
    <row r="6915" spans="7:7">
      <c r="G6915" s="1776"/>
    </row>
    <row r="6916" spans="7:7">
      <c r="G6916" s="1776"/>
    </row>
    <row r="6917" spans="7:7">
      <c r="G6917" s="1776"/>
    </row>
    <row r="6918" spans="7:7">
      <c r="G6918" s="1776"/>
    </row>
    <row r="6919" spans="7:7">
      <c r="G6919" s="1776"/>
    </row>
    <row r="6920" spans="7:7">
      <c r="G6920" s="1776"/>
    </row>
    <row r="6921" spans="7:7">
      <c r="G6921" s="1776"/>
    </row>
    <row r="6922" spans="7:7">
      <c r="G6922" s="1776"/>
    </row>
    <row r="6923" spans="7:7">
      <c r="G6923" s="1776"/>
    </row>
    <row r="6924" spans="7:7">
      <c r="G6924" s="1776"/>
    </row>
    <row r="6925" spans="7:7">
      <c r="G6925" s="1776"/>
    </row>
    <row r="6926" spans="7:7">
      <c r="G6926" s="1776"/>
    </row>
    <row r="6927" spans="7:7">
      <c r="G6927" s="1776"/>
    </row>
    <row r="6928" spans="7:7">
      <c r="G6928" s="1776"/>
    </row>
    <row r="6929" spans="7:7">
      <c r="G6929" s="1776"/>
    </row>
    <row r="6930" spans="7:7">
      <c r="G6930" s="1776"/>
    </row>
    <row r="6931" spans="7:7">
      <c r="G6931" s="1776"/>
    </row>
    <row r="6932" spans="7:7">
      <c r="G6932" s="1776"/>
    </row>
    <row r="6933" spans="7:7">
      <c r="G6933" s="1776"/>
    </row>
    <row r="6934" spans="7:7">
      <c r="G6934" s="1776"/>
    </row>
    <row r="6935" spans="7:7">
      <c r="G6935" s="1776"/>
    </row>
    <row r="6936" spans="7:7">
      <c r="G6936" s="1776"/>
    </row>
    <row r="6937" spans="7:7">
      <c r="G6937" s="1776"/>
    </row>
    <row r="6938" spans="7:7">
      <c r="G6938" s="1776"/>
    </row>
    <row r="6939" spans="7:7">
      <c r="G6939" s="1776"/>
    </row>
    <row r="6940" spans="7:7">
      <c r="G6940" s="1776"/>
    </row>
    <row r="6941" spans="7:7">
      <c r="G6941" s="1776"/>
    </row>
    <row r="6942" spans="7:7">
      <c r="G6942" s="1776"/>
    </row>
    <row r="6943" spans="7:7">
      <c r="G6943" s="1776"/>
    </row>
    <row r="6944" spans="7:7">
      <c r="G6944" s="1776"/>
    </row>
    <row r="6945" spans="7:7">
      <c r="G6945" s="1776"/>
    </row>
    <row r="6946" spans="7:7">
      <c r="G6946" s="1776"/>
    </row>
    <row r="6947" spans="7:7">
      <c r="G6947" s="1776"/>
    </row>
    <row r="6948" spans="7:7">
      <c r="G6948" s="1776"/>
    </row>
    <row r="6949" spans="7:7">
      <c r="G6949" s="1776"/>
    </row>
    <row r="6950" spans="7:7">
      <c r="G6950" s="1776"/>
    </row>
    <row r="6951" spans="7:7">
      <c r="G6951" s="1776"/>
    </row>
    <row r="6952" spans="7:7">
      <c r="G6952" s="1776"/>
    </row>
    <row r="6953" spans="7:7">
      <c r="G6953" s="1776"/>
    </row>
    <row r="6954" spans="7:7">
      <c r="G6954" s="1776"/>
    </row>
    <row r="6955" spans="7:7">
      <c r="G6955" s="1776"/>
    </row>
    <row r="6956" spans="7:7">
      <c r="G6956" s="1776"/>
    </row>
    <row r="6957" spans="7:7">
      <c r="G6957" s="1776"/>
    </row>
    <row r="6958" spans="7:7">
      <c r="G6958" s="1776"/>
    </row>
    <row r="6959" spans="7:7">
      <c r="G6959" s="1776"/>
    </row>
    <row r="6960" spans="7:7">
      <c r="G6960" s="1776"/>
    </row>
    <row r="6961" spans="7:7">
      <c r="G6961" s="1776"/>
    </row>
    <row r="6962" spans="7:7">
      <c r="G6962" s="1776"/>
    </row>
    <row r="6963" spans="7:7">
      <c r="G6963" s="1776"/>
    </row>
    <row r="6964" spans="7:7">
      <c r="G6964" s="1776"/>
    </row>
    <row r="6965" spans="7:7">
      <c r="G6965" s="1776"/>
    </row>
    <row r="6966" spans="7:7">
      <c r="G6966" s="1776"/>
    </row>
    <row r="6967" spans="7:7">
      <c r="G6967" s="1776"/>
    </row>
    <row r="6968" spans="7:7">
      <c r="G6968" s="1776"/>
    </row>
    <row r="6969" spans="7:7">
      <c r="G6969" s="1776"/>
    </row>
    <row r="6970" spans="7:7">
      <c r="G6970" s="1776"/>
    </row>
    <row r="6971" spans="7:7">
      <c r="G6971" s="1776"/>
    </row>
    <row r="6972" spans="7:7">
      <c r="G6972" s="1776"/>
    </row>
    <row r="6973" spans="7:7">
      <c r="G6973" s="1776"/>
    </row>
    <row r="6974" spans="7:7">
      <c r="G6974" s="1776"/>
    </row>
    <row r="6975" spans="7:7">
      <c r="G6975" s="1776"/>
    </row>
    <row r="6976" spans="7:7">
      <c r="G6976" s="1776"/>
    </row>
    <row r="6977" spans="7:7">
      <c r="G6977" s="1776"/>
    </row>
    <row r="6978" spans="7:7">
      <c r="G6978" s="1776"/>
    </row>
    <row r="6979" spans="7:7">
      <c r="G6979" s="1776"/>
    </row>
    <row r="6980" spans="7:7">
      <c r="G6980" s="1776"/>
    </row>
    <row r="6981" spans="7:7">
      <c r="G6981" s="1776"/>
    </row>
    <row r="6982" spans="7:7">
      <c r="G6982" s="1776"/>
    </row>
    <row r="6983" spans="7:7">
      <c r="G6983" s="1776"/>
    </row>
    <row r="6984" spans="7:7">
      <c r="G6984" s="1776"/>
    </row>
    <row r="6985" spans="7:7">
      <c r="G6985" s="1776"/>
    </row>
    <row r="6986" spans="7:7">
      <c r="G6986" s="1776"/>
    </row>
    <row r="6987" spans="7:7">
      <c r="G6987" s="1776"/>
    </row>
    <row r="6988" spans="7:7">
      <c r="G6988" s="1776"/>
    </row>
    <row r="6989" spans="7:7">
      <c r="G6989" s="1776"/>
    </row>
    <row r="6990" spans="7:7">
      <c r="G6990" s="1776"/>
    </row>
    <row r="6991" spans="7:7">
      <c r="G6991" s="1776"/>
    </row>
    <row r="6992" spans="7:7">
      <c r="G6992" s="1776"/>
    </row>
    <row r="6993" spans="7:7">
      <c r="G6993" s="1776"/>
    </row>
    <row r="6994" spans="7:7">
      <c r="G6994" s="1776"/>
    </row>
    <row r="6995" spans="7:7">
      <c r="G6995" s="1776"/>
    </row>
    <row r="6996" spans="7:7">
      <c r="G6996" s="1776"/>
    </row>
    <row r="6997" spans="7:7">
      <c r="G6997" s="1776"/>
    </row>
    <row r="6998" spans="7:7">
      <c r="G6998" s="1776"/>
    </row>
    <row r="6999" spans="7:7">
      <c r="G6999" s="1776"/>
    </row>
    <row r="7000" spans="7:7">
      <c r="G7000" s="1776"/>
    </row>
    <row r="7001" spans="7:7">
      <c r="G7001" s="1776"/>
    </row>
    <row r="7002" spans="7:7">
      <c r="G7002" s="1776"/>
    </row>
    <row r="7003" spans="7:7">
      <c r="G7003" s="1776"/>
    </row>
    <row r="7004" spans="7:7">
      <c r="G7004" s="1776"/>
    </row>
    <row r="7005" spans="7:7">
      <c r="G7005" s="1776"/>
    </row>
    <row r="7006" spans="7:7">
      <c r="G7006" s="1776"/>
    </row>
    <row r="7007" spans="7:7">
      <c r="G7007" s="1776"/>
    </row>
    <row r="7008" spans="7:7">
      <c r="G7008" s="1776"/>
    </row>
    <row r="7009" spans="7:7">
      <c r="G7009" s="1776"/>
    </row>
    <row r="7010" spans="7:7">
      <c r="G7010" s="1776"/>
    </row>
    <row r="7011" spans="7:7">
      <c r="G7011" s="1776"/>
    </row>
    <row r="7012" spans="7:7">
      <c r="G7012" s="1776"/>
    </row>
    <row r="7013" spans="7:7">
      <c r="G7013" s="1776"/>
    </row>
    <row r="7014" spans="7:7">
      <c r="G7014" s="1776"/>
    </row>
    <row r="7015" spans="7:7">
      <c r="G7015" s="1776"/>
    </row>
    <row r="7016" spans="7:7">
      <c r="G7016" s="1776"/>
    </row>
    <row r="7017" spans="7:7">
      <c r="G7017" s="1776"/>
    </row>
    <row r="7018" spans="7:7">
      <c r="G7018" s="1776"/>
    </row>
    <row r="7019" spans="7:7">
      <c r="G7019" s="1776"/>
    </row>
    <row r="7020" spans="7:7">
      <c r="G7020" s="1776"/>
    </row>
    <row r="7021" spans="7:7">
      <c r="G7021" s="1776"/>
    </row>
    <row r="7022" spans="7:7">
      <c r="G7022" s="1776"/>
    </row>
    <row r="7023" spans="7:7">
      <c r="G7023" s="1776"/>
    </row>
    <row r="7024" spans="7:7">
      <c r="G7024" s="1776"/>
    </row>
    <row r="7025" spans="7:7">
      <c r="G7025" s="1776"/>
    </row>
    <row r="7026" spans="7:7">
      <c r="G7026" s="1776"/>
    </row>
    <row r="7027" spans="7:7">
      <c r="G7027" s="1776"/>
    </row>
    <row r="7028" spans="7:7">
      <c r="G7028" s="1776"/>
    </row>
    <row r="7029" spans="7:7">
      <c r="G7029" s="1776"/>
    </row>
    <row r="7030" spans="7:7">
      <c r="G7030" s="1776"/>
    </row>
    <row r="7031" spans="7:7">
      <c r="G7031" s="1776"/>
    </row>
    <row r="7032" spans="7:7">
      <c r="G7032" s="1776"/>
    </row>
    <row r="7033" spans="7:7">
      <c r="G7033" s="1776"/>
    </row>
    <row r="7034" spans="7:7">
      <c r="G7034" s="1776"/>
    </row>
    <row r="7035" spans="7:7">
      <c r="G7035" s="1776"/>
    </row>
    <row r="7036" spans="7:7">
      <c r="G7036" s="1776"/>
    </row>
    <row r="7037" spans="7:7">
      <c r="G7037" s="1776"/>
    </row>
    <row r="7038" spans="7:7">
      <c r="G7038" s="1776"/>
    </row>
    <row r="7039" spans="7:7">
      <c r="G7039" s="1776"/>
    </row>
    <row r="7040" spans="7:7">
      <c r="G7040" s="1776"/>
    </row>
    <row r="7041" spans="7:7">
      <c r="G7041" s="1776"/>
    </row>
    <row r="7042" spans="7:7">
      <c r="G7042" s="1776"/>
    </row>
    <row r="7043" spans="7:7">
      <c r="G7043" s="1776"/>
    </row>
    <row r="7044" spans="7:7">
      <c r="G7044" s="1776"/>
    </row>
    <row r="7045" spans="7:7">
      <c r="G7045" s="1776"/>
    </row>
    <row r="7046" spans="7:7">
      <c r="G7046" s="1776"/>
    </row>
    <row r="7047" spans="7:7">
      <c r="G7047" s="1776"/>
    </row>
    <row r="7048" spans="7:7">
      <c r="G7048" s="1776"/>
    </row>
    <row r="7049" spans="7:7">
      <c r="G7049" s="1776"/>
    </row>
    <row r="7050" spans="7:7">
      <c r="G7050" s="1776"/>
    </row>
    <row r="7051" spans="7:7">
      <c r="G7051" s="1776"/>
    </row>
    <row r="7052" spans="7:7">
      <c r="G7052" s="1776"/>
    </row>
    <row r="7053" spans="7:7">
      <c r="G7053" s="1776"/>
    </row>
    <row r="7054" spans="7:7">
      <c r="G7054" s="1776"/>
    </row>
    <row r="7055" spans="7:7">
      <c r="G7055" s="1776"/>
    </row>
    <row r="7056" spans="7:7">
      <c r="G7056" s="1776"/>
    </row>
    <row r="7057" spans="7:7">
      <c r="G7057" s="1776"/>
    </row>
    <row r="7058" spans="7:7">
      <c r="G7058" s="1776"/>
    </row>
    <row r="7059" spans="7:7">
      <c r="G7059" s="1776"/>
    </row>
    <row r="7060" spans="7:7">
      <c r="G7060" s="1776"/>
    </row>
    <row r="7061" spans="7:7">
      <c r="G7061" s="1776"/>
    </row>
    <row r="7062" spans="7:7">
      <c r="G7062" s="1776"/>
    </row>
    <row r="7063" spans="7:7">
      <c r="G7063" s="1776"/>
    </row>
    <row r="7064" spans="7:7">
      <c r="G7064" s="1776"/>
    </row>
    <row r="7065" spans="7:7">
      <c r="G7065" s="1776"/>
    </row>
    <row r="7066" spans="7:7">
      <c r="G7066" s="1776"/>
    </row>
    <row r="7067" spans="7:7">
      <c r="G7067" s="1776"/>
    </row>
    <row r="7068" spans="7:7">
      <c r="G7068" s="1776"/>
    </row>
    <row r="7069" spans="7:7">
      <c r="G7069" s="1776"/>
    </row>
    <row r="7070" spans="7:7">
      <c r="G7070" s="1776"/>
    </row>
    <row r="7071" spans="7:7">
      <c r="G7071" s="1776"/>
    </row>
    <row r="7072" spans="7:7">
      <c r="G7072" s="1776"/>
    </row>
    <row r="7073" spans="7:7">
      <c r="G7073" s="1776"/>
    </row>
    <row r="7074" spans="7:7">
      <c r="G7074" s="1776"/>
    </row>
    <row r="7075" spans="7:7">
      <c r="G7075" s="1776"/>
    </row>
    <row r="7076" spans="7:7">
      <c r="G7076" s="1776"/>
    </row>
    <row r="7077" spans="7:7">
      <c r="G7077" s="1776"/>
    </row>
    <row r="7078" spans="7:7">
      <c r="G7078" s="1776"/>
    </row>
    <row r="7079" spans="7:7">
      <c r="G7079" s="1776"/>
    </row>
    <row r="7080" spans="7:7">
      <c r="G7080" s="1776"/>
    </row>
    <row r="7081" spans="7:7">
      <c r="G7081" s="1776"/>
    </row>
    <row r="7082" spans="7:7">
      <c r="G7082" s="1776"/>
    </row>
    <row r="7083" spans="7:7">
      <c r="G7083" s="1776"/>
    </row>
    <row r="7084" spans="7:7">
      <c r="G7084" s="1776"/>
    </row>
    <row r="7085" spans="7:7">
      <c r="G7085" s="1776"/>
    </row>
    <row r="7086" spans="7:7">
      <c r="G7086" s="1776"/>
    </row>
    <row r="7087" spans="7:7">
      <c r="G7087" s="1776"/>
    </row>
    <row r="7088" spans="7:7">
      <c r="G7088" s="1776"/>
    </row>
    <row r="7089" spans="7:7">
      <c r="G7089" s="1776"/>
    </row>
    <row r="7090" spans="7:7">
      <c r="G7090" s="1776"/>
    </row>
    <row r="7091" spans="7:7">
      <c r="G7091" s="1776"/>
    </row>
    <row r="7092" spans="7:7">
      <c r="G7092" s="1776"/>
    </row>
    <row r="7093" spans="7:7">
      <c r="G7093" s="1776"/>
    </row>
    <row r="7094" spans="7:7">
      <c r="G7094" s="1776"/>
    </row>
    <row r="7095" spans="7:7">
      <c r="G7095" s="1776"/>
    </row>
    <row r="7096" spans="7:7">
      <c r="G7096" s="1776"/>
    </row>
    <row r="7097" spans="7:7">
      <c r="G7097" s="1776"/>
    </row>
    <row r="7098" spans="7:7">
      <c r="G7098" s="1776"/>
    </row>
    <row r="7099" spans="7:7">
      <c r="G7099" s="1776"/>
    </row>
    <row r="7100" spans="7:7">
      <c r="G7100" s="1776"/>
    </row>
    <row r="7101" spans="7:7">
      <c r="G7101" s="1776"/>
    </row>
    <row r="7102" spans="7:7">
      <c r="G7102" s="1776"/>
    </row>
    <row r="7103" spans="7:7">
      <c r="G7103" s="1776"/>
    </row>
    <row r="7104" spans="7:7">
      <c r="G7104" s="1776"/>
    </row>
    <row r="7105" spans="7:7">
      <c r="G7105" s="1776"/>
    </row>
    <row r="7106" spans="7:7">
      <c r="G7106" s="1776"/>
    </row>
    <row r="7107" spans="7:7">
      <c r="G7107" s="1776"/>
    </row>
    <row r="7108" spans="7:7">
      <c r="G7108" s="1776"/>
    </row>
    <row r="7109" spans="7:7">
      <c r="G7109" s="1776"/>
    </row>
    <row r="7110" spans="7:7">
      <c r="G7110" s="1776"/>
    </row>
    <row r="7111" spans="7:7">
      <c r="G7111" s="1776"/>
    </row>
    <row r="7112" spans="7:7">
      <c r="G7112" s="1776"/>
    </row>
    <row r="7113" spans="7:7">
      <c r="G7113" s="1776"/>
    </row>
    <row r="7114" spans="7:7">
      <c r="G7114" s="1776"/>
    </row>
    <row r="7115" spans="7:7">
      <c r="G7115" s="1776"/>
    </row>
    <row r="7116" spans="7:7">
      <c r="G7116" s="1776"/>
    </row>
    <row r="7117" spans="7:7">
      <c r="G7117" s="1776"/>
    </row>
    <row r="7118" spans="7:7">
      <c r="G7118" s="1776"/>
    </row>
    <row r="7119" spans="7:7">
      <c r="G7119" s="1776"/>
    </row>
    <row r="7120" spans="7:7">
      <c r="G7120" s="1776"/>
    </row>
    <row r="7121" spans="7:7">
      <c r="G7121" s="1776"/>
    </row>
    <row r="7122" spans="7:7">
      <c r="G7122" s="1776"/>
    </row>
    <row r="7123" spans="7:7">
      <c r="G7123" s="1776"/>
    </row>
    <row r="7124" spans="7:7">
      <c r="G7124" s="1776"/>
    </row>
    <row r="7125" spans="7:7">
      <c r="G7125" s="1776"/>
    </row>
    <row r="7126" spans="7:7">
      <c r="G7126" s="1776"/>
    </row>
    <row r="7127" spans="7:7">
      <c r="G7127" s="1776"/>
    </row>
    <row r="7128" spans="7:7">
      <c r="G7128" s="1776"/>
    </row>
    <row r="7129" spans="7:7">
      <c r="G7129" s="1776"/>
    </row>
    <row r="7130" spans="7:7">
      <c r="G7130" s="1776"/>
    </row>
    <row r="7131" spans="7:7">
      <c r="G7131" s="1776"/>
    </row>
    <row r="7132" spans="7:7">
      <c r="G7132" s="1776"/>
    </row>
    <row r="7133" spans="7:7">
      <c r="G7133" s="1776"/>
    </row>
    <row r="7134" spans="7:7">
      <c r="G7134" s="1776"/>
    </row>
    <row r="7135" spans="7:7">
      <c r="G7135" s="1776"/>
    </row>
    <row r="7136" spans="7:7">
      <c r="G7136" s="1776"/>
    </row>
    <row r="7137" spans="7:7">
      <c r="G7137" s="1776"/>
    </row>
    <row r="7138" spans="7:7">
      <c r="G7138" s="1776"/>
    </row>
    <row r="7139" spans="7:7">
      <c r="G7139" s="1776"/>
    </row>
    <row r="7140" spans="7:7">
      <c r="G7140" s="1776"/>
    </row>
    <row r="7141" spans="7:7">
      <c r="G7141" s="1776"/>
    </row>
    <row r="7142" spans="7:7">
      <c r="G7142" s="1776"/>
    </row>
    <row r="7143" spans="7:7">
      <c r="G7143" s="1776"/>
    </row>
    <row r="7144" spans="7:7">
      <c r="G7144" s="1776"/>
    </row>
    <row r="7145" spans="7:7">
      <c r="G7145" s="1776"/>
    </row>
    <row r="7146" spans="7:7">
      <c r="G7146" s="1776"/>
    </row>
    <row r="7147" spans="7:7">
      <c r="G7147" s="1776"/>
    </row>
    <row r="7148" spans="7:7">
      <c r="G7148" s="1776"/>
    </row>
    <row r="7149" spans="7:7">
      <c r="G7149" s="1776"/>
    </row>
    <row r="7150" spans="7:7">
      <c r="G7150" s="1776"/>
    </row>
    <row r="7151" spans="7:7">
      <c r="G7151" s="1776"/>
    </row>
    <row r="7152" spans="7:7">
      <c r="G7152" s="1776"/>
    </row>
    <row r="7153" spans="7:7">
      <c r="G7153" s="1776"/>
    </row>
    <row r="7154" spans="7:7">
      <c r="G7154" s="1776"/>
    </row>
    <row r="7155" spans="7:7">
      <c r="G7155" s="1776"/>
    </row>
    <row r="7156" spans="7:7">
      <c r="G7156" s="1776"/>
    </row>
    <row r="7157" spans="7:7">
      <c r="G7157" s="1776"/>
    </row>
    <row r="7158" spans="7:7">
      <c r="G7158" s="1776"/>
    </row>
    <row r="7159" spans="7:7">
      <c r="G7159" s="1776"/>
    </row>
    <row r="7160" spans="7:7">
      <c r="G7160" s="1776"/>
    </row>
    <row r="7161" spans="7:7">
      <c r="G7161" s="1776"/>
    </row>
    <row r="7162" spans="7:7">
      <c r="G7162" s="1776"/>
    </row>
    <row r="7163" spans="7:7">
      <c r="G7163" s="1776"/>
    </row>
    <row r="7164" spans="7:7">
      <c r="G7164" s="1776"/>
    </row>
    <row r="7165" spans="7:7">
      <c r="G7165" s="1776"/>
    </row>
    <row r="7166" spans="7:7">
      <c r="G7166" s="1776"/>
    </row>
    <row r="7167" spans="7:7">
      <c r="G7167" s="1776"/>
    </row>
    <row r="7168" spans="7:7">
      <c r="G7168" s="1776"/>
    </row>
    <row r="7169" spans="7:7">
      <c r="G7169" s="1776"/>
    </row>
    <row r="7170" spans="7:7">
      <c r="G7170" s="1776"/>
    </row>
    <row r="7171" spans="7:7">
      <c r="G7171" s="1776"/>
    </row>
    <row r="7172" spans="7:7">
      <c r="G7172" s="1776"/>
    </row>
    <row r="7173" spans="7:7">
      <c r="G7173" s="1776"/>
    </row>
    <row r="7174" spans="7:7">
      <c r="G7174" s="1776"/>
    </row>
    <row r="7175" spans="7:7">
      <c r="G7175" s="1776"/>
    </row>
    <row r="7176" spans="7:7">
      <c r="G7176" s="1776"/>
    </row>
    <row r="7177" spans="7:7">
      <c r="G7177" s="1776"/>
    </row>
    <row r="7178" spans="7:7">
      <c r="G7178" s="1776"/>
    </row>
    <row r="7179" spans="7:7">
      <c r="G7179" s="1776"/>
    </row>
    <row r="7180" spans="7:7">
      <c r="G7180" s="1776"/>
    </row>
    <row r="7181" spans="7:7">
      <c r="G7181" s="1776"/>
    </row>
    <row r="7182" spans="7:7">
      <c r="G7182" s="1776"/>
    </row>
    <row r="7183" spans="7:7">
      <c r="G7183" s="1776"/>
    </row>
    <row r="7184" spans="7:7">
      <c r="G7184" s="1776"/>
    </row>
    <row r="7185" spans="7:7">
      <c r="G7185" s="1776"/>
    </row>
    <row r="7186" spans="7:7">
      <c r="G7186" s="1776"/>
    </row>
    <row r="7187" spans="7:7">
      <c r="G7187" s="1776"/>
    </row>
    <row r="7188" spans="7:7">
      <c r="G7188" s="1776"/>
    </row>
    <row r="7189" spans="7:7">
      <c r="G7189" s="1776"/>
    </row>
    <row r="7190" spans="7:7">
      <c r="G7190" s="1776"/>
    </row>
    <row r="7191" spans="7:7">
      <c r="G7191" s="1776"/>
    </row>
    <row r="7192" spans="7:7">
      <c r="G7192" s="1776"/>
    </row>
    <row r="7193" spans="7:7">
      <c r="G7193" s="1776"/>
    </row>
    <row r="7194" spans="7:7">
      <c r="G7194" s="1776"/>
    </row>
    <row r="7195" spans="7:7">
      <c r="G7195" s="1776"/>
    </row>
    <row r="7196" spans="7:7">
      <c r="G7196" s="1776"/>
    </row>
    <row r="7197" spans="7:7">
      <c r="G7197" s="1776"/>
    </row>
    <row r="7198" spans="7:7">
      <c r="G7198" s="1776"/>
    </row>
    <row r="7199" spans="7:7">
      <c r="G7199" s="1776"/>
    </row>
    <row r="7200" spans="7:7">
      <c r="G7200" s="1776"/>
    </row>
    <row r="7201" spans="7:7">
      <c r="G7201" s="1776"/>
    </row>
    <row r="7202" spans="7:7">
      <c r="G7202" s="1776"/>
    </row>
    <row r="7203" spans="7:7">
      <c r="G7203" s="1776"/>
    </row>
    <row r="7204" spans="7:7">
      <c r="G7204" s="1776"/>
    </row>
    <row r="7205" spans="7:7">
      <c r="G7205" s="1776"/>
    </row>
    <row r="7206" spans="7:7">
      <c r="G7206" s="1776"/>
    </row>
    <row r="7207" spans="7:7">
      <c r="G7207" s="1776"/>
    </row>
    <row r="7208" spans="7:7">
      <c r="G7208" s="1776"/>
    </row>
    <row r="7209" spans="7:7">
      <c r="G7209" s="1776"/>
    </row>
    <row r="7210" spans="7:7">
      <c r="G7210" s="1776"/>
    </row>
    <row r="7211" spans="7:7">
      <c r="G7211" s="1776"/>
    </row>
    <row r="7212" spans="7:7">
      <c r="G7212" s="1776"/>
    </row>
    <row r="7213" spans="7:7">
      <c r="G7213" s="1776"/>
    </row>
    <row r="7214" spans="7:7">
      <c r="G7214" s="1776"/>
    </row>
    <row r="7215" spans="7:7">
      <c r="G7215" s="1776"/>
    </row>
    <row r="7216" spans="7:7">
      <c r="G7216" s="1776"/>
    </row>
    <row r="7217" spans="7:7">
      <c r="G7217" s="1776"/>
    </row>
    <row r="7218" spans="7:7">
      <c r="G7218" s="1776"/>
    </row>
    <row r="7219" spans="7:7">
      <c r="G7219" s="1776"/>
    </row>
    <row r="7220" spans="7:7">
      <c r="G7220" s="1776"/>
    </row>
    <row r="7221" spans="7:7">
      <c r="G7221" s="1776"/>
    </row>
    <row r="7222" spans="7:7">
      <c r="G7222" s="1776"/>
    </row>
    <row r="7223" spans="7:7">
      <c r="G7223" s="1776"/>
    </row>
    <row r="7224" spans="7:7">
      <c r="G7224" s="1776"/>
    </row>
    <row r="7225" spans="7:7">
      <c r="G7225" s="1776"/>
    </row>
    <row r="7226" spans="7:7">
      <c r="G7226" s="1776"/>
    </row>
    <row r="7227" spans="7:7">
      <c r="G7227" s="1776"/>
    </row>
    <row r="7228" spans="7:7">
      <c r="G7228" s="1776"/>
    </row>
    <row r="7229" spans="7:7">
      <c r="G7229" s="1776"/>
    </row>
    <row r="7230" spans="7:7">
      <c r="G7230" s="1776"/>
    </row>
    <row r="7231" spans="7:7">
      <c r="G7231" s="1776"/>
    </row>
    <row r="7232" spans="7:7">
      <c r="G7232" s="1776"/>
    </row>
    <row r="7233" spans="7:7">
      <c r="G7233" s="1776"/>
    </row>
    <row r="7234" spans="7:7">
      <c r="G7234" s="1776"/>
    </row>
    <row r="7235" spans="7:7">
      <c r="G7235" s="1776"/>
    </row>
    <row r="7236" spans="7:7">
      <c r="G7236" s="1776"/>
    </row>
    <row r="7237" spans="7:7">
      <c r="G7237" s="1776"/>
    </row>
    <row r="7238" spans="7:7">
      <c r="G7238" s="1776"/>
    </row>
    <row r="7239" spans="7:7">
      <c r="G7239" s="1776"/>
    </row>
    <row r="7240" spans="7:7">
      <c r="G7240" s="1776"/>
    </row>
    <row r="7241" spans="7:7">
      <c r="G7241" s="1776"/>
    </row>
    <row r="7242" spans="7:7">
      <c r="G7242" s="1776"/>
    </row>
    <row r="7243" spans="7:7">
      <c r="G7243" s="1776"/>
    </row>
    <row r="7244" spans="7:7">
      <c r="G7244" s="1776"/>
    </row>
    <row r="7245" spans="7:7">
      <c r="G7245" s="1776"/>
    </row>
    <row r="7246" spans="7:7">
      <c r="G7246" s="1776"/>
    </row>
    <row r="7247" spans="7:7">
      <c r="G7247" s="1776"/>
    </row>
    <row r="7248" spans="7:7">
      <c r="G7248" s="1776"/>
    </row>
    <row r="7249" spans="7:7">
      <c r="G7249" s="1776"/>
    </row>
    <row r="7250" spans="7:7">
      <c r="G7250" s="1776"/>
    </row>
    <row r="7251" spans="7:7">
      <c r="G7251" s="1776"/>
    </row>
    <row r="7252" spans="7:7">
      <c r="G7252" s="1776"/>
    </row>
    <row r="7253" spans="7:7">
      <c r="G7253" s="1776"/>
    </row>
    <row r="7254" spans="7:7">
      <c r="G7254" s="1776"/>
    </row>
    <row r="7255" spans="7:7">
      <c r="G7255" s="1776"/>
    </row>
    <row r="7256" spans="7:7">
      <c r="G7256" s="1776"/>
    </row>
    <row r="7257" spans="7:7">
      <c r="G7257" s="1776"/>
    </row>
    <row r="7258" spans="7:7">
      <c r="G7258" s="1776"/>
    </row>
    <row r="7259" spans="7:7">
      <c r="G7259" s="1776"/>
    </row>
    <row r="7260" spans="7:7">
      <c r="G7260" s="1776"/>
    </row>
    <row r="7261" spans="7:7">
      <c r="G7261" s="1776"/>
    </row>
    <row r="7262" spans="7:7">
      <c r="G7262" s="1776"/>
    </row>
    <row r="7263" spans="7:7">
      <c r="G7263" s="1776"/>
    </row>
    <row r="7264" spans="7:7">
      <c r="G7264" s="1776"/>
    </row>
    <row r="7265" spans="7:7">
      <c r="G7265" s="1776"/>
    </row>
    <row r="7266" spans="7:7">
      <c r="G7266" s="1776"/>
    </row>
    <row r="7267" spans="7:7">
      <c r="G7267" s="1776"/>
    </row>
    <row r="7268" spans="7:7">
      <c r="G7268" s="1776"/>
    </row>
    <row r="7269" spans="7:7">
      <c r="G7269" s="1776"/>
    </row>
    <row r="7270" spans="7:7">
      <c r="G7270" s="1776"/>
    </row>
    <row r="7271" spans="7:7">
      <c r="G7271" s="1776"/>
    </row>
    <row r="7272" spans="7:7">
      <c r="G7272" s="1776"/>
    </row>
    <row r="7273" spans="7:7">
      <c r="G7273" s="1776"/>
    </row>
    <row r="7274" spans="7:7">
      <c r="G7274" s="1776"/>
    </row>
    <row r="7275" spans="7:7">
      <c r="G7275" s="1776"/>
    </row>
    <row r="7276" spans="7:7">
      <c r="G7276" s="1776"/>
    </row>
    <row r="7277" spans="7:7">
      <c r="G7277" s="1776"/>
    </row>
    <row r="7278" spans="7:7">
      <c r="G7278" s="1776"/>
    </row>
    <row r="7279" spans="7:7">
      <c r="G7279" s="1776"/>
    </row>
    <row r="7280" spans="7:7">
      <c r="G7280" s="1776"/>
    </row>
    <row r="7281" spans="7:7">
      <c r="G7281" s="1776"/>
    </row>
    <row r="7282" spans="7:7">
      <c r="G7282" s="1776"/>
    </row>
    <row r="7283" spans="7:7">
      <c r="G7283" s="1776"/>
    </row>
    <row r="7284" spans="7:7">
      <c r="G7284" s="1776"/>
    </row>
    <row r="7285" spans="7:7">
      <c r="G7285" s="1776"/>
    </row>
    <row r="7286" spans="7:7">
      <c r="G7286" s="1776"/>
    </row>
    <row r="7287" spans="7:7">
      <c r="G7287" s="1776"/>
    </row>
    <row r="7288" spans="7:7">
      <c r="G7288" s="1776"/>
    </row>
    <row r="7289" spans="7:7">
      <c r="G7289" s="1776"/>
    </row>
    <row r="7290" spans="7:7">
      <c r="G7290" s="1776"/>
    </row>
    <row r="7291" spans="7:7">
      <c r="G7291" s="1776"/>
    </row>
    <row r="7292" spans="7:7">
      <c r="G7292" s="1776"/>
    </row>
    <row r="7293" spans="7:7">
      <c r="G7293" s="1776"/>
    </row>
    <row r="7294" spans="7:7">
      <c r="G7294" s="1776"/>
    </row>
    <row r="7295" spans="7:7">
      <c r="G7295" s="1776"/>
    </row>
    <row r="7296" spans="7:7">
      <c r="G7296" s="1776"/>
    </row>
    <row r="7297" spans="7:7">
      <c r="G7297" s="1776"/>
    </row>
    <row r="7298" spans="7:7">
      <c r="G7298" s="1776"/>
    </row>
    <row r="7299" spans="7:7">
      <c r="G7299" s="1776"/>
    </row>
    <row r="7300" spans="7:7">
      <c r="G7300" s="1776"/>
    </row>
    <row r="7301" spans="7:7">
      <c r="G7301" s="1776"/>
    </row>
    <row r="7302" spans="7:7">
      <c r="G7302" s="1776"/>
    </row>
    <row r="7303" spans="7:7">
      <c r="G7303" s="1776"/>
    </row>
    <row r="7304" spans="7:7">
      <c r="G7304" s="1776"/>
    </row>
    <row r="7305" spans="7:7">
      <c r="G7305" s="1776"/>
    </row>
    <row r="7306" spans="7:7">
      <c r="G7306" s="1776"/>
    </row>
    <row r="7307" spans="7:7">
      <c r="G7307" s="1776"/>
    </row>
    <row r="7308" spans="7:7">
      <c r="G7308" s="1776"/>
    </row>
    <row r="7309" spans="7:7">
      <c r="G7309" s="1776"/>
    </row>
    <row r="7310" spans="7:7">
      <c r="G7310" s="1776"/>
    </row>
    <row r="7311" spans="7:7">
      <c r="G7311" s="1776"/>
    </row>
    <row r="7312" spans="7:7">
      <c r="G7312" s="1776"/>
    </row>
    <row r="7313" spans="7:7">
      <c r="G7313" s="1776"/>
    </row>
    <row r="7314" spans="7:7">
      <c r="G7314" s="1776"/>
    </row>
    <row r="7315" spans="7:7">
      <c r="G7315" s="1776"/>
    </row>
    <row r="7316" spans="7:7">
      <c r="G7316" s="1776"/>
    </row>
    <row r="7317" spans="7:7">
      <c r="G7317" s="1776"/>
    </row>
    <row r="7318" spans="7:7">
      <c r="G7318" s="1776"/>
    </row>
    <row r="7319" spans="7:7">
      <c r="G7319" s="1776"/>
    </row>
    <row r="7320" spans="7:7">
      <c r="G7320" s="1776"/>
    </row>
    <row r="7321" spans="7:7">
      <c r="G7321" s="1776"/>
    </row>
    <row r="7322" spans="7:7">
      <c r="G7322" s="1776"/>
    </row>
    <row r="7323" spans="7:7">
      <c r="G7323" s="1776"/>
    </row>
    <row r="7324" spans="7:7">
      <c r="G7324" s="1776"/>
    </row>
    <row r="7325" spans="7:7">
      <c r="G7325" s="1776"/>
    </row>
    <row r="7326" spans="7:7">
      <c r="G7326" s="1776"/>
    </row>
    <row r="7327" spans="7:7">
      <c r="G7327" s="1776"/>
    </row>
    <row r="7328" spans="7:7">
      <c r="G7328" s="1776"/>
    </row>
    <row r="7329" spans="7:7">
      <c r="G7329" s="1776"/>
    </row>
    <row r="7330" spans="7:7">
      <c r="G7330" s="1776"/>
    </row>
    <row r="7331" spans="7:7">
      <c r="G7331" s="1776"/>
    </row>
    <row r="7332" spans="7:7">
      <c r="G7332" s="1776"/>
    </row>
    <row r="7333" spans="7:7">
      <c r="G7333" s="1776"/>
    </row>
    <row r="7334" spans="7:7">
      <c r="G7334" s="1776"/>
    </row>
    <row r="7335" spans="7:7">
      <c r="G7335" s="1776"/>
    </row>
    <row r="7336" spans="7:7">
      <c r="G7336" s="1776"/>
    </row>
    <row r="7337" spans="7:7">
      <c r="G7337" s="1776"/>
    </row>
    <row r="7338" spans="7:7">
      <c r="G7338" s="1776"/>
    </row>
    <row r="7339" spans="7:7">
      <c r="G7339" s="1776"/>
    </row>
    <row r="7340" spans="7:7">
      <c r="G7340" s="1776"/>
    </row>
    <row r="7341" spans="7:7">
      <c r="G7341" s="1776"/>
    </row>
    <row r="7342" spans="7:7">
      <c r="G7342" s="1776"/>
    </row>
    <row r="7343" spans="7:7">
      <c r="G7343" s="1776"/>
    </row>
    <row r="7344" spans="7:7">
      <c r="G7344" s="1776"/>
    </row>
    <row r="7345" spans="7:7">
      <c r="G7345" s="1776"/>
    </row>
    <row r="7346" spans="7:7">
      <c r="G7346" s="1776"/>
    </row>
    <row r="7347" spans="7:7">
      <c r="G7347" s="1776"/>
    </row>
    <row r="7348" spans="7:7">
      <c r="G7348" s="1776"/>
    </row>
    <row r="7349" spans="7:7">
      <c r="G7349" s="1776"/>
    </row>
    <row r="7350" spans="7:7">
      <c r="G7350" s="1776"/>
    </row>
    <row r="7351" spans="7:7">
      <c r="G7351" s="1776"/>
    </row>
    <row r="7352" spans="7:7">
      <c r="G7352" s="1776"/>
    </row>
    <row r="7353" spans="7:7">
      <c r="G7353" s="1776"/>
    </row>
    <row r="7354" spans="7:7">
      <c r="G7354" s="1776"/>
    </row>
    <row r="7355" spans="7:7">
      <c r="G7355" s="1776"/>
    </row>
    <row r="7356" spans="7:7">
      <c r="G7356" s="1776"/>
    </row>
    <row r="7357" spans="7:7">
      <c r="G7357" s="1776"/>
    </row>
    <row r="7358" spans="7:7">
      <c r="G7358" s="1776"/>
    </row>
    <row r="7359" spans="7:7">
      <c r="G7359" s="1776"/>
    </row>
    <row r="7360" spans="7:7">
      <c r="G7360" s="1776"/>
    </row>
    <row r="7361" spans="7:7">
      <c r="G7361" s="1776"/>
    </row>
    <row r="7362" spans="7:7">
      <c r="G7362" s="1776"/>
    </row>
    <row r="7363" spans="7:7">
      <c r="G7363" s="1776"/>
    </row>
    <row r="7364" spans="7:7">
      <c r="G7364" s="1776"/>
    </row>
    <row r="7365" spans="7:7">
      <c r="G7365" s="1776"/>
    </row>
    <row r="7366" spans="7:7">
      <c r="G7366" s="1776"/>
    </row>
    <row r="7367" spans="7:7">
      <c r="G7367" s="1776"/>
    </row>
    <row r="7368" spans="7:7">
      <c r="G7368" s="1776"/>
    </row>
    <row r="7369" spans="7:7">
      <c r="G7369" s="1776"/>
    </row>
    <row r="7370" spans="7:7">
      <c r="G7370" s="1776"/>
    </row>
    <row r="7371" spans="7:7">
      <c r="G7371" s="1776"/>
    </row>
    <row r="7372" spans="7:7">
      <c r="G7372" s="1776"/>
    </row>
    <row r="7373" spans="7:7">
      <c r="G7373" s="1776"/>
    </row>
    <row r="7374" spans="7:7">
      <c r="G7374" s="1776"/>
    </row>
    <row r="7375" spans="7:7">
      <c r="G7375" s="1776"/>
    </row>
    <row r="7376" spans="7:7">
      <c r="G7376" s="1776"/>
    </row>
    <row r="7377" spans="7:7">
      <c r="G7377" s="1776"/>
    </row>
    <row r="7378" spans="7:7">
      <c r="G7378" s="1776"/>
    </row>
    <row r="7379" spans="7:7">
      <c r="G7379" s="1776"/>
    </row>
    <row r="7380" spans="7:7">
      <c r="G7380" s="1776"/>
    </row>
    <row r="7381" spans="7:7">
      <c r="G7381" s="1776"/>
    </row>
    <row r="7382" spans="7:7">
      <c r="G7382" s="1776"/>
    </row>
    <row r="7383" spans="7:7">
      <c r="G7383" s="1776"/>
    </row>
    <row r="7384" spans="7:7">
      <c r="G7384" s="1776"/>
    </row>
    <row r="7385" spans="7:7">
      <c r="G7385" s="1776"/>
    </row>
    <row r="7386" spans="7:7">
      <c r="G7386" s="1776"/>
    </row>
    <row r="7387" spans="7:7">
      <c r="G7387" s="1776"/>
    </row>
    <row r="7388" spans="7:7">
      <c r="G7388" s="1776"/>
    </row>
    <row r="7389" spans="7:7">
      <c r="G7389" s="1776"/>
    </row>
    <row r="7390" spans="7:7">
      <c r="G7390" s="1776"/>
    </row>
    <row r="7391" spans="7:7">
      <c r="G7391" s="1776"/>
    </row>
    <row r="7392" spans="7:7">
      <c r="G7392" s="1776"/>
    </row>
    <row r="7393" spans="7:7">
      <c r="G7393" s="1776"/>
    </row>
    <row r="7394" spans="7:7">
      <c r="G7394" s="1776"/>
    </row>
    <row r="7395" spans="7:7">
      <c r="G7395" s="1776"/>
    </row>
    <row r="7396" spans="7:7">
      <c r="G7396" s="1776"/>
    </row>
    <row r="7397" spans="7:7">
      <c r="G7397" s="1776"/>
    </row>
    <row r="7398" spans="7:7">
      <c r="G7398" s="1776"/>
    </row>
    <row r="7399" spans="7:7">
      <c r="G7399" s="1776"/>
    </row>
    <row r="7400" spans="7:7">
      <c r="G7400" s="1776"/>
    </row>
    <row r="7401" spans="7:7">
      <c r="G7401" s="1776"/>
    </row>
    <row r="7402" spans="7:7">
      <c r="G7402" s="1776"/>
    </row>
    <row r="7403" spans="7:7">
      <c r="G7403" s="1776"/>
    </row>
    <row r="7404" spans="7:7">
      <c r="G7404" s="1776"/>
    </row>
    <row r="7405" spans="7:7">
      <c r="G7405" s="1776"/>
    </row>
    <row r="7406" spans="7:7">
      <c r="G7406" s="1776"/>
    </row>
    <row r="7407" spans="7:7">
      <c r="G7407" s="1776"/>
    </row>
    <row r="7408" spans="7:7">
      <c r="G7408" s="1776"/>
    </row>
    <row r="7409" spans="7:7">
      <c r="G7409" s="1776"/>
    </row>
    <row r="7410" spans="7:7">
      <c r="G7410" s="1776"/>
    </row>
    <row r="7411" spans="7:7">
      <c r="G7411" s="1776"/>
    </row>
    <row r="7412" spans="7:7">
      <c r="G7412" s="1776"/>
    </row>
    <row r="7413" spans="7:7">
      <c r="G7413" s="1776"/>
    </row>
    <row r="7414" spans="7:7">
      <c r="G7414" s="1776"/>
    </row>
    <row r="7415" spans="7:7">
      <c r="G7415" s="1776"/>
    </row>
    <row r="7416" spans="7:7">
      <c r="G7416" s="1776"/>
    </row>
    <row r="7417" spans="7:7">
      <c r="G7417" s="1776"/>
    </row>
    <row r="7418" spans="7:7">
      <c r="G7418" s="1776"/>
    </row>
    <row r="7419" spans="7:7">
      <c r="G7419" s="1776"/>
    </row>
    <row r="7420" spans="7:7">
      <c r="G7420" s="1776"/>
    </row>
    <row r="7421" spans="7:7">
      <c r="G7421" s="1776"/>
    </row>
    <row r="7422" spans="7:7">
      <c r="G7422" s="1776"/>
    </row>
    <row r="7423" spans="7:7">
      <c r="G7423" s="1776"/>
    </row>
    <row r="7424" spans="7:7">
      <c r="G7424" s="1776"/>
    </row>
    <row r="7425" spans="7:7">
      <c r="G7425" s="1776"/>
    </row>
    <row r="7426" spans="7:7">
      <c r="G7426" s="1776"/>
    </row>
    <row r="7427" spans="7:7">
      <c r="G7427" s="1776"/>
    </row>
    <row r="7428" spans="7:7">
      <c r="G7428" s="1776"/>
    </row>
    <row r="7429" spans="7:7">
      <c r="G7429" s="1776"/>
    </row>
    <row r="7430" spans="7:7">
      <c r="G7430" s="1776"/>
    </row>
    <row r="7431" spans="7:7">
      <c r="G7431" s="1776"/>
    </row>
    <row r="7432" spans="7:7">
      <c r="G7432" s="1776"/>
    </row>
    <row r="7433" spans="7:7">
      <c r="G7433" s="1776"/>
    </row>
    <row r="7434" spans="7:7">
      <c r="G7434" s="1776"/>
    </row>
    <row r="7435" spans="7:7">
      <c r="G7435" s="1776"/>
    </row>
    <row r="7436" spans="7:7">
      <c r="G7436" s="1776"/>
    </row>
    <row r="7437" spans="7:7">
      <c r="G7437" s="1776"/>
    </row>
    <row r="7438" spans="7:7">
      <c r="G7438" s="1776"/>
    </row>
    <row r="7439" spans="7:7">
      <c r="G7439" s="1776"/>
    </row>
    <row r="7440" spans="7:7">
      <c r="G7440" s="1776"/>
    </row>
    <row r="7441" spans="7:7">
      <c r="G7441" s="1776"/>
    </row>
    <row r="7442" spans="7:7">
      <c r="G7442" s="1776"/>
    </row>
    <row r="7443" spans="7:7">
      <c r="G7443" s="1776"/>
    </row>
    <row r="7444" spans="7:7">
      <c r="G7444" s="1776"/>
    </row>
    <row r="7445" spans="7:7">
      <c r="G7445" s="1776"/>
    </row>
    <row r="7446" spans="7:7">
      <c r="G7446" s="1776"/>
    </row>
    <row r="7447" spans="7:7">
      <c r="G7447" s="1776"/>
    </row>
    <row r="7448" spans="7:7">
      <c r="G7448" s="1776"/>
    </row>
    <row r="7449" spans="7:7">
      <c r="G7449" s="1776"/>
    </row>
    <row r="7450" spans="7:7">
      <c r="G7450" s="1776"/>
    </row>
    <row r="7451" spans="7:7">
      <c r="G7451" s="1776"/>
    </row>
    <row r="7452" spans="7:7">
      <c r="G7452" s="1776"/>
    </row>
    <row r="7453" spans="7:7">
      <c r="G7453" s="1776"/>
    </row>
    <row r="7454" spans="7:7">
      <c r="G7454" s="1776"/>
    </row>
    <row r="7455" spans="7:7">
      <c r="G7455" s="1776"/>
    </row>
    <row r="7456" spans="7:7">
      <c r="G7456" s="1776"/>
    </row>
    <row r="7457" spans="7:7">
      <c r="G7457" s="1776"/>
    </row>
    <row r="7458" spans="7:7">
      <c r="G7458" s="1776"/>
    </row>
    <row r="7459" spans="7:7">
      <c r="G7459" s="1776"/>
    </row>
    <row r="7460" spans="7:7">
      <c r="G7460" s="1776"/>
    </row>
    <row r="7461" spans="7:7">
      <c r="G7461" s="1776"/>
    </row>
    <row r="7462" spans="7:7">
      <c r="G7462" s="1776"/>
    </row>
    <row r="7463" spans="7:7">
      <c r="G7463" s="1776"/>
    </row>
    <row r="7464" spans="7:7">
      <c r="G7464" s="1776"/>
    </row>
    <row r="7465" spans="7:7">
      <c r="G7465" s="1776"/>
    </row>
    <row r="7466" spans="7:7">
      <c r="G7466" s="1776"/>
    </row>
    <row r="7467" spans="7:7">
      <c r="G7467" s="1776"/>
    </row>
    <row r="7468" spans="7:7">
      <c r="G7468" s="1776"/>
    </row>
    <row r="7469" spans="7:7">
      <c r="G7469" s="1776"/>
    </row>
    <row r="7470" spans="7:7">
      <c r="G7470" s="1776"/>
    </row>
    <row r="7471" spans="7:7">
      <c r="G7471" s="1776"/>
    </row>
    <row r="7472" spans="7:7">
      <c r="G7472" s="1776"/>
    </row>
    <row r="7473" spans="7:7">
      <c r="G7473" s="1776"/>
    </row>
    <row r="7474" spans="7:7">
      <c r="G7474" s="1776"/>
    </row>
    <row r="7475" spans="7:7">
      <c r="G7475" s="1776"/>
    </row>
    <row r="7476" spans="7:7">
      <c r="G7476" s="1776"/>
    </row>
    <row r="7477" spans="7:7">
      <c r="G7477" s="1776"/>
    </row>
    <row r="7478" spans="7:7">
      <c r="G7478" s="1776"/>
    </row>
    <row r="7479" spans="7:7">
      <c r="G7479" s="1776"/>
    </row>
    <row r="7480" spans="7:7">
      <c r="G7480" s="1776"/>
    </row>
    <row r="7481" spans="7:7">
      <c r="G7481" s="1776"/>
    </row>
    <row r="7482" spans="7:7">
      <c r="G7482" s="1776"/>
    </row>
    <row r="7483" spans="7:7">
      <c r="G7483" s="1776"/>
    </row>
    <row r="7484" spans="7:7">
      <c r="G7484" s="1776"/>
    </row>
    <row r="7485" spans="7:7">
      <c r="G7485" s="1776"/>
    </row>
    <row r="7486" spans="7:7">
      <c r="G7486" s="1776"/>
    </row>
    <row r="7487" spans="7:7">
      <c r="G7487" s="1776"/>
    </row>
    <row r="7488" spans="7:7">
      <c r="G7488" s="1776"/>
    </row>
    <row r="7489" spans="7:7">
      <c r="G7489" s="1776"/>
    </row>
    <row r="7490" spans="7:7">
      <c r="G7490" s="1776"/>
    </row>
    <row r="7491" spans="7:7">
      <c r="G7491" s="1776"/>
    </row>
    <row r="7492" spans="7:7">
      <c r="G7492" s="1776"/>
    </row>
    <row r="7493" spans="7:7">
      <c r="G7493" s="1776"/>
    </row>
    <row r="7494" spans="7:7">
      <c r="G7494" s="1776"/>
    </row>
    <row r="7495" spans="7:7">
      <c r="G7495" s="1776"/>
    </row>
    <row r="7496" spans="7:7">
      <c r="G7496" s="1776"/>
    </row>
    <row r="7497" spans="7:7">
      <c r="G7497" s="1776"/>
    </row>
    <row r="7498" spans="7:7">
      <c r="G7498" s="1776"/>
    </row>
    <row r="7499" spans="7:7">
      <c r="G7499" s="1776"/>
    </row>
    <row r="7500" spans="7:7">
      <c r="G7500" s="1776"/>
    </row>
    <row r="7501" spans="7:7">
      <c r="G7501" s="1776"/>
    </row>
    <row r="7502" spans="7:7">
      <c r="G7502" s="1776"/>
    </row>
    <row r="7503" spans="7:7">
      <c r="G7503" s="1776"/>
    </row>
    <row r="7504" spans="7:7">
      <c r="G7504" s="1776"/>
    </row>
    <row r="7505" spans="7:7">
      <c r="G7505" s="1776"/>
    </row>
    <row r="7506" spans="7:7">
      <c r="G7506" s="1776"/>
    </row>
    <row r="7507" spans="7:7">
      <c r="G7507" s="1776"/>
    </row>
    <row r="7508" spans="7:7">
      <c r="G7508" s="1776"/>
    </row>
    <row r="7509" spans="7:7">
      <c r="G7509" s="1776"/>
    </row>
    <row r="7510" spans="7:7">
      <c r="G7510" s="1776"/>
    </row>
    <row r="7511" spans="7:7">
      <c r="G7511" s="1776"/>
    </row>
    <row r="7512" spans="7:7">
      <c r="G7512" s="1776"/>
    </row>
    <row r="7513" spans="7:7">
      <c r="G7513" s="1776"/>
    </row>
    <row r="7514" spans="7:7">
      <c r="G7514" s="1776"/>
    </row>
    <row r="7515" spans="7:7">
      <c r="G7515" s="1776"/>
    </row>
    <row r="7516" spans="7:7">
      <c r="G7516" s="1776"/>
    </row>
    <row r="7517" spans="7:7">
      <c r="G7517" s="1776"/>
    </row>
    <row r="7518" spans="7:7">
      <c r="G7518" s="1776"/>
    </row>
    <row r="7519" spans="7:7">
      <c r="G7519" s="1776"/>
    </row>
    <row r="7520" spans="7:7">
      <c r="G7520" s="1776"/>
    </row>
    <row r="7521" spans="7:7">
      <c r="G7521" s="1776"/>
    </row>
    <row r="7522" spans="7:7">
      <c r="G7522" s="1776"/>
    </row>
    <row r="7523" spans="7:7">
      <c r="G7523" s="1776"/>
    </row>
    <row r="7524" spans="7:7">
      <c r="G7524" s="1776"/>
    </row>
    <row r="7525" spans="7:7">
      <c r="G7525" s="1776"/>
    </row>
    <row r="7526" spans="7:7">
      <c r="G7526" s="1776"/>
    </row>
    <row r="7527" spans="7:7">
      <c r="G7527" s="1776"/>
    </row>
    <row r="7528" spans="7:7">
      <c r="G7528" s="1776"/>
    </row>
    <row r="7529" spans="7:7">
      <c r="G7529" s="1776"/>
    </row>
    <row r="7530" spans="7:7">
      <c r="G7530" s="1776"/>
    </row>
    <row r="7531" spans="7:7">
      <c r="G7531" s="1776"/>
    </row>
    <row r="7532" spans="7:7">
      <c r="G7532" s="1776"/>
    </row>
    <row r="7533" spans="7:7">
      <c r="G7533" s="1776"/>
    </row>
    <row r="7534" spans="7:7">
      <c r="G7534" s="1776"/>
    </row>
    <row r="7535" spans="7:7">
      <c r="G7535" s="1776"/>
    </row>
    <row r="7536" spans="7:7">
      <c r="G7536" s="1776"/>
    </row>
    <row r="7537" spans="7:7">
      <c r="G7537" s="1776"/>
    </row>
    <row r="7538" spans="7:7">
      <c r="G7538" s="1776"/>
    </row>
    <row r="7539" spans="7:7">
      <c r="G7539" s="1776"/>
    </row>
    <row r="7540" spans="7:7">
      <c r="G7540" s="1776"/>
    </row>
    <row r="7541" spans="7:7">
      <c r="G7541" s="1776"/>
    </row>
    <row r="7542" spans="7:7">
      <c r="G7542" s="1776"/>
    </row>
    <row r="7543" spans="7:7">
      <c r="G7543" s="1776"/>
    </row>
    <row r="7544" spans="7:7">
      <c r="G7544" s="1776"/>
    </row>
    <row r="7545" spans="7:7">
      <c r="G7545" s="1776"/>
    </row>
    <row r="7546" spans="7:7">
      <c r="G7546" s="1776"/>
    </row>
    <row r="7547" spans="7:7">
      <c r="G7547" s="1776"/>
    </row>
    <row r="7548" spans="7:7">
      <c r="G7548" s="1776"/>
    </row>
    <row r="7549" spans="7:7">
      <c r="G7549" s="1776"/>
    </row>
    <row r="7550" spans="7:7">
      <c r="G7550" s="1776"/>
    </row>
    <row r="7551" spans="7:7">
      <c r="G7551" s="1776"/>
    </row>
    <row r="7552" spans="7:7">
      <c r="G7552" s="1776"/>
    </row>
    <row r="7553" spans="7:7">
      <c r="G7553" s="1776"/>
    </row>
    <row r="7554" spans="7:7">
      <c r="G7554" s="1776"/>
    </row>
    <row r="7555" spans="7:7">
      <c r="G7555" s="1776"/>
    </row>
    <row r="7556" spans="7:7">
      <c r="G7556" s="1776"/>
    </row>
    <row r="7557" spans="7:7">
      <c r="G7557" s="1776"/>
    </row>
    <row r="7558" spans="7:7">
      <c r="G7558" s="1776"/>
    </row>
    <row r="7559" spans="7:7">
      <c r="G7559" s="1776"/>
    </row>
    <row r="7560" spans="7:7">
      <c r="G7560" s="1776"/>
    </row>
    <row r="7561" spans="7:7">
      <c r="G7561" s="1776"/>
    </row>
    <row r="7562" spans="7:7">
      <c r="G7562" s="1776"/>
    </row>
    <row r="7563" spans="7:7">
      <c r="G7563" s="1776"/>
    </row>
    <row r="7564" spans="7:7">
      <c r="G7564" s="1776"/>
    </row>
    <row r="7565" spans="7:7">
      <c r="G7565" s="1776"/>
    </row>
    <row r="7566" spans="7:7">
      <c r="G7566" s="1776"/>
    </row>
    <row r="7567" spans="7:7">
      <c r="G7567" s="1776"/>
    </row>
    <row r="7568" spans="7:7">
      <c r="G7568" s="1776"/>
    </row>
    <row r="7569" spans="7:7">
      <c r="G7569" s="1776"/>
    </row>
    <row r="7570" spans="7:7">
      <c r="G7570" s="1776"/>
    </row>
    <row r="7571" spans="7:7">
      <c r="G7571" s="1776"/>
    </row>
    <row r="7572" spans="7:7">
      <c r="G7572" s="1776"/>
    </row>
    <row r="7573" spans="7:7">
      <c r="G7573" s="1776"/>
    </row>
    <row r="7574" spans="7:7">
      <c r="G7574" s="1776"/>
    </row>
    <row r="7575" spans="7:7">
      <c r="G7575" s="1776"/>
    </row>
    <row r="7576" spans="7:7">
      <c r="G7576" s="1776"/>
    </row>
    <row r="7577" spans="7:7">
      <c r="G7577" s="1776"/>
    </row>
    <row r="7578" spans="7:7">
      <c r="G7578" s="1776"/>
    </row>
    <row r="7579" spans="7:7">
      <c r="G7579" s="1776"/>
    </row>
    <row r="7580" spans="7:7">
      <c r="G7580" s="1776"/>
    </row>
    <row r="7581" spans="7:7">
      <c r="G7581" s="1776"/>
    </row>
    <row r="7582" spans="7:7">
      <c r="G7582" s="1776"/>
    </row>
    <row r="7583" spans="7:7">
      <c r="G7583" s="1776"/>
    </row>
    <row r="7584" spans="7:7">
      <c r="G7584" s="1776"/>
    </row>
    <row r="7585" spans="7:7">
      <c r="G7585" s="1776"/>
    </row>
    <row r="7586" spans="7:7">
      <c r="G7586" s="1776"/>
    </row>
    <row r="7587" spans="7:7">
      <c r="G7587" s="1776"/>
    </row>
    <row r="7588" spans="7:7">
      <c r="G7588" s="1776"/>
    </row>
    <row r="7589" spans="7:7">
      <c r="G7589" s="1776"/>
    </row>
    <row r="7590" spans="7:7">
      <c r="G7590" s="1776"/>
    </row>
    <row r="7591" spans="7:7">
      <c r="G7591" s="1776"/>
    </row>
    <row r="7592" spans="7:7">
      <c r="G7592" s="1776"/>
    </row>
    <row r="7593" spans="7:7">
      <c r="G7593" s="1776"/>
    </row>
    <row r="7594" spans="7:7">
      <c r="G7594" s="1776"/>
    </row>
    <row r="7595" spans="7:7">
      <c r="G7595" s="1776"/>
    </row>
    <row r="7596" spans="7:7">
      <c r="G7596" s="1776"/>
    </row>
    <row r="7597" spans="7:7">
      <c r="G7597" s="1776"/>
    </row>
    <row r="7598" spans="7:7">
      <c r="G7598" s="1776"/>
    </row>
    <row r="7599" spans="7:7">
      <c r="G7599" s="1776"/>
    </row>
    <row r="7600" spans="7:7">
      <c r="G7600" s="1776"/>
    </row>
    <row r="7601" spans="7:7">
      <c r="G7601" s="1776"/>
    </row>
    <row r="7602" spans="7:7">
      <c r="G7602" s="1776"/>
    </row>
    <row r="7603" spans="7:7">
      <c r="G7603" s="1776"/>
    </row>
    <row r="7604" spans="7:7">
      <c r="G7604" s="1776"/>
    </row>
    <row r="7605" spans="7:7">
      <c r="G7605" s="1776"/>
    </row>
    <row r="7606" spans="7:7">
      <c r="G7606" s="1776"/>
    </row>
    <row r="7607" spans="7:7">
      <c r="G7607" s="1776"/>
    </row>
    <row r="7608" spans="7:7">
      <c r="G7608" s="1776"/>
    </row>
    <row r="7609" spans="7:7">
      <c r="G7609" s="1776"/>
    </row>
    <row r="7610" spans="7:7">
      <c r="G7610" s="1776"/>
    </row>
    <row r="7611" spans="7:7">
      <c r="G7611" s="1776"/>
    </row>
    <row r="7612" spans="7:7">
      <c r="G7612" s="1776"/>
    </row>
    <row r="7613" spans="7:7">
      <c r="G7613" s="1776"/>
    </row>
    <row r="7614" spans="7:7">
      <c r="G7614" s="1776"/>
    </row>
    <row r="7615" spans="7:7">
      <c r="G7615" s="1776"/>
    </row>
    <row r="7616" spans="7:7">
      <c r="G7616" s="1776"/>
    </row>
    <row r="7617" spans="7:7">
      <c r="G7617" s="1776"/>
    </row>
    <row r="7618" spans="7:7">
      <c r="G7618" s="1776"/>
    </row>
    <row r="7619" spans="7:7">
      <c r="G7619" s="1776"/>
    </row>
    <row r="7620" spans="7:7">
      <c r="G7620" s="1776"/>
    </row>
    <row r="7621" spans="7:7">
      <c r="G7621" s="1776"/>
    </row>
    <row r="7622" spans="7:7">
      <c r="G7622" s="1776"/>
    </row>
    <row r="7623" spans="7:7">
      <c r="G7623" s="1776"/>
    </row>
    <row r="7624" spans="7:7">
      <c r="G7624" s="1776"/>
    </row>
    <row r="7625" spans="7:7">
      <c r="G7625" s="1776"/>
    </row>
    <row r="7626" spans="7:7">
      <c r="G7626" s="1776"/>
    </row>
    <row r="7627" spans="7:7">
      <c r="G7627" s="1776"/>
    </row>
    <row r="7628" spans="7:7">
      <c r="G7628" s="1776"/>
    </row>
    <row r="7629" spans="7:7">
      <c r="G7629" s="1776"/>
    </row>
    <row r="7630" spans="7:7">
      <c r="G7630" s="1776"/>
    </row>
    <row r="7631" spans="7:7">
      <c r="G7631" s="1776"/>
    </row>
    <row r="7632" spans="7:7">
      <c r="G7632" s="1776"/>
    </row>
    <row r="7633" spans="7:7">
      <c r="G7633" s="1776"/>
    </row>
    <row r="7634" spans="7:7">
      <c r="G7634" s="1776"/>
    </row>
    <row r="7635" spans="7:7">
      <c r="G7635" s="1776"/>
    </row>
    <row r="7636" spans="7:7">
      <c r="G7636" s="1776"/>
    </row>
    <row r="7637" spans="7:7">
      <c r="G7637" s="1776"/>
    </row>
    <row r="7638" spans="7:7">
      <c r="G7638" s="1776"/>
    </row>
    <row r="7639" spans="7:7">
      <c r="G7639" s="1776"/>
    </row>
    <row r="7640" spans="7:7">
      <c r="G7640" s="1776"/>
    </row>
    <row r="7641" spans="7:7">
      <c r="G7641" s="1776"/>
    </row>
    <row r="7642" spans="7:7">
      <c r="G7642" s="1776"/>
    </row>
    <row r="7643" spans="7:7">
      <c r="G7643" s="1776"/>
    </row>
    <row r="7644" spans="7:7">
      <c r="G7644" s="1776"/>
    </row>
    <row r="7645" spans="7:7">
      <c r="G7645" s="1776"/>
    </row>
    <row r="7646" spans="7:7">
      <c r="G7646" s="1776"/>
    </row>
    <row r="7647" spans="7:7">
      <c r="G7647" s="1776"/>
    </row>
    <row r="7648" spans="7:7">
      <c r="G7648" s="1776"/>
    </row>
    <row r="7649" spans="7:7">
      <c r="G7649" s="1776"/>
    </row>
    <row r="7650" spans="7:7">
      <c r="G7650" s="1776"/>
    </row>
    <row r="7651" spans="7:7">
      <c r="G7651" s="1776"/>
    </row>
    <row r="7652" spans="7:7">
      <c r="G7652" s="1776"/>
    </row>
    <row r="7653" spans="7:7">
      <c r="G7653" s="1776"/>
    </row>
    <row r="7654" spans="7:7">
      <c r="G7654" s="1776"/>
    </row>
    <row r="7655" spans="7:7">
      <c r="G7655" s="1776"/>
    </row>
    <row r="7656" spans="7:7">
      <c r="G7656" s="1776"/>
    </row>
    <row r="7657" spans="7:7">
      <c r="G7657" s="1776"/>
    </row>
    <row r="7658" spans="7:7">
      <c r="G7658" s="1776"/>
    </row>
    <row r="7659" spans="7:7">
      <c r="G7659" s="1776"/>
    </row>
    <row r="7660" spans="7:7">
      <c r="G7660" s="1776"/>
    </row>
    <row r="7661" spans="7:7">
      <c r="G7661" s="1776"/>
    </row>
    <row r="7662" spans="7:7">
      <c r="G7662" s="1776"/>
    </row>
    <row r="7663" spans="7:7">
      <c r="G7663" s="1776"/>
    </row>
    <row r="7664" spans="7:7">
      <c r="G7664" s="1776"/>
    </row>
    <row r="7665" spans="7:7">
      <c r="G7665" s="1776"/>
    </row>
    <row r="7666" spans="7:7">
      <c r="G7666" s="1776"/>
    </row>
    <row r="7667" spans="7:7">
      <c r="G7667" s="1776"/>
    </row>
    <row r="7668" spans="7:7">
      <c r="G7668" s="1776"/>
    </row>
    <row r="7669" spans="7:7">
      <c r="G7669" s="1776"/>
    </row>
    <row r="7670" spans="7:7">
      <c r="G7670" s="1776"/>
    </row>
    <row r="7671" spans="7:7">
      <c r="G7671" s="1776"/>
    </row>
    <row r="7672" spans="7:7">
      <c r="G7672" s="1776"/>
    </row>
    <row r="7673" spans="7:7">
      <c r="G7673" s="1776"/>
    </row>
    <row r="7674" spans="7:7">
      <c r="G7674" s="1776"/>
    </row>
    <row r="7675" spans="7:7">
      <c r="G7675" s="1776"/>
    </row>
    <row r="7676" spans="7:7">
      <c r="G7676" s="1776"/>
    </row>
    <row r="7677" spans="7:7">
      <c r="G7677" s="1776"/>
    </row>
    <row r="7678" spans="7:7">
      <c r="G7678" s="1776"/>
    </row>
    <row r="7679" spans="7:7">
      <c r="G7679" s="1776"/>
    </row>
    <row r="7680" spans="7:7">
      <c r="G7680" s="1776"/>
    </row>
    <row r="7681" spans="7:7">
      <c r="G7681" s="1776"/>
    </row>
    <row r="7682" spans="7:7">
      <c r="G7682" s="1776"/>
    </row>
    <row r="7683" spans="7:7">
      <c r="G7683" s="1776"/>
    </row>
    <row r="7684" spans="7:7">
      <c r="G7684" s="1776"/>
    </row>
    <row r="7685" spans="7:7">
      <c r="G7685" s="1776"/>
    </row>
    <row r="7686" spans="7:7">
      <c r="G7686" s="1776"/>
    </row>
    <row r="7687" spans="7:7">
      <c r="G7687" s="1776"/>
    </row>
    <row r="7688" spans="7:7">
      <c r="G7688" s="1776"/>
    </row>
    <row r="7689" spans="7:7">
      <c r="G7689" s="1776"/>
    </row>
    <row r="7690" spans="7:7">
      <c r="G7690" s="1776"/>
    </row>
    <row r="7691" spans="7:7">
      <c r="G7691" s="1776"/>
    </row>
    <row r="7692" spans="7:7">
      <c r="G7692" s="1776"/>
    </row>
    <row r="7693" spans="7:7">
      <c r="G7693" s="1776"/>
    </row>
    <row r="7694" spans="7:7">
      <c r="G7694" s="1776"/>
    </row>
    <row r="7695" spans="7:7">
      <c r="G7695" s="1776"/>
    </row>
    <row r="7696" spans="7:7">
      <c r="G7696" s="1776"/>
    </row>
    <row r="7697" spans="7:7">
      <c r="G7697" s="1776"/>
    </row>
    <row r="7698" spans="7:7">
      <c r="G7698" s="1776"/>
    </row>
    <row r="7699" spans="7:7">
      <c r="G7699" s="1776"/>
    </row>
    <row r="7700" spans="7:7">
      <c r="G7700" s="1776"/>
    </row>
    <row r="7701" spans="7:7">
      <c r="G7701" s="1776"/>
    </row>
    <row r="7702" spans="7:7">
      <c r="G7702" s="1776"/>
    </row>
    <row r="7703" spans="7:7">
      <c r="G7703" s="1776"/>
    </row>
    <row r="7704" spans="7:7">
      <c r="G7704" s="1776"/>
    </row>
    <row r="7705" spans="7:7">
      <c r="G7705" s="1776"/>
    </row>
    <row r="7706" spans="7:7">
      <c r="G7706" s="1776"/>
    </row>
    <row r="7707" spans="7:7">
      <c r="G7707" s="1776"/>
    </row>
    <row r="7708" spans="7:7">
      <c r="G7708" s="1776"/>
    </row>
    <row r="7709" spans="7:7">
      <c r="G7709" s="1776"/>
    </row>
    <row r="7710" spans="7:7">
      <c r="G7710" s="1776"/>
    </row>
    <row r="7711" spans="7:7">
      <c r="G7711" s="1776"/>
    </row>
    <row r="7712" spans="7:7">
      <c r="G7712" s="1776"/>
    </row>
    <row r="7713" spans="7:7">
      <c r="G7713" s="1776"/>
    </row>
    <row r="7714" spans="7:7">
      <c r="G7714" s="1776"/>
    </row>
    <row r="7715" spans="7:7">
      <c r="G7715" s="1776"/>
    </row>
    <row r="7716" spans="7:7">
      <c r="G7716" s="1776"/>
    </row>
    <row r="7717" spans="7:7">
      <c r="G7717" s="1776"/>
    </row>
    <row r="7718" spans="7:7">
      <c r="G7718" s="1776"/>
    </row>
    <row r="7719" spans="7:7">
      <c r="G7719" s="1776"/>
    </row>
    <row r="7720" spans="7:7">
      <c r="G7720" s="1776"/>
    </row>
    <row r="7721" spans="7:7">
      <c r="G7721" s="1776"/>
    </row>
    <row r="7722" spans="7:7">
      <c r="G7722" s="1776"/>
    </row>
    <row r="7723" spans="7:7">
      <c r="G7723" s="1776"/>
    </row>
    <row r="7724" spans="7:7">
      <c r="G7724" s="1776"/>
    </row>
    <row r="7725" spans="7:7">
      <c r="G7725" s="1776"/>
    </row>
    <row r="7726" spans="7:7">
      <c r="G7726" s="1776"/>
    </row>
    <row r="7727" spans="7:7">
      <c r="G7727" s="1776"/>
    </row>
    <row r="7728" spans="7:7">
      <c r="G7728" s="1776"/>
    </row>
    <row r="7729" spans="7:7">
      <c r="G7729" s="1776"/>
    </row>
    <row r="7730" spans="7:7">
      <c r="G7730" s="1776"/>
    </row>
    <row r="7731" spans="7:7">
      <c r="G7731" s="1776"/>
    </row>
    <row r="7732" spans="7:7">
      <c r="G7732" s="1776"/>
    </row>
    <row r="7733" spans="7:7">
      <c r="G7733" s="1776"/>
    </row>
    <row r="7734" spans="7:7">
      <c r="G7734" s="1776"/>
    </row>
    <row r="7735" spans="7:7">
      <c r="G7735" s="1776"/>
    </row>
    <row r="7736" spans="7:7">
      <c r="G7736" s="1776"/>
    </row>
    <row r="7737" spans="7:7">
      <c r="G7737" s="1776"/>
    </row>
    <row r="7738" spans="7:7">
      <c r="G7738" s="1776"/>
    </row>
    <row r="7739" spans="7:7">
      <c r="G7739" s="1776"/>
    </row>
    <row r="7740" spans="7:7">
      <c r="G7740" s="1776"/>
    </row>
    <row r="7741" spans="7:7">
      <c r="G7741" s="1776"/>
    </row>
    <row r="7742" spans="7:7">
      <c r="G7742" s="1776"/>
    </row>
    <row r="7743" spans="7:7">
      <c r="G7743" s="1776"/>
    </row>
    <row r="7744" spans="7:7">
      <c r="G7744" s="1776"/>
    </row>
    <row r="7745" spans="7:7">
      <c r="G7745" s="1776"/>
    </row>
    <row r="7746" spans="7:7">
      <c r="G7746" s="1776"/>
    </row>
    <row r="7747" spans="7:7">
      <c r="G7747" s="1776"/>
    </row>
    <row r="7748" spans="7:7">
      <c r="G7748" s="1776"/>
    </row>
    <row r="7749" spans="7:7">
      <c r="G7749" s="1776"/>
    </row>
    <row r="7750" spans="7:7">
      <c r="G7750" s="1776"/>
    </row>
    <row r="7751" spans="7:7">
      <c r="G7751" s="1776"/>
    </row>
    <row r="7752" spans="7:7">
      <c r="G7752" s="1776"/>
    </row>
    <row r="7753" spans="7:7">
      <c r="G7753" s="1776"/>
    </row>
    <row r="7754" spans="7:7">
      <c r="G7754" s="1776"/>
    </row>
    <row r="7755" spans="7:7">
      <c r="G7755" s="1776"/>
    </row>
    <row r="7756" spans="7:7">
      <c r="G7756" s="1776"/>
    </row>
    <row r="7757" spans="7:7">
      <c r="G7757" s="1776"/>
    </row>
    <row r="7758" spans="7:7">
      <c r="G7758" s="1776"/>
    </row>
    <row r="7759" spans="7:7">
      <c r="G7759" s="1776"/>
    </row>
    <row r="7760" spans="7:7">
      <c r="G7760" s="1776"/>
    </row>
    <row r="7761" spans="7:7">
      <c r="G7761" s="1776"/>
    </row>
    <row r="7762" spans="7:7">
      <c r="G7762" s="1776"/>
    </row>
    <row r="7763" spans="7:7">
      <c r="G7763" s="1776"/>
    </row>
    <row r="7764" spans="7:7">
      <c r="G7764" s="1776"/>
    </row>
    <row r="7765" spans="7:7">
      <c r="G7765" s="1776"/>
    </row>
    <row r="7766" spans="7:7">
      <c r="G7766" s="1776"/>
    </row>
    <row r="7767" spans="7:7">
      <c r="G7767" s="1776"/>
    </row>
    <row r="7768" spans="7:7">
      <c r="G7768" s="1776"/>
    </row>
    <row r="7769" spans="7:7">
      <c r="G7769" s="1776"/>
    </row>
    <row r="7770" spans="7:7">
      <c r="G7770" s="1776"/>
    </row>
    <row r="7771" spans="7:7">
      <c r="G7771" s="1776"/>
    </row>
    <row r="7772" spans="7:7">
      <c r="G7772" s="1776"/>
    </row>
    <row r="7773" spans="7:7">
      <c r="G7773" s="1776"/>
    </row>
    <row r="7774" spans="7:7">
      <c r="G7774" s="1776"/>
    </row>
    <row r="7775" spans="7:7">
      <c r="G7775" s="1776"/>
    </row>
    <row r="7776" spans="7:7">
      <c r="G7776" s="1776"/>
    </row>
    <row r="7777" spans="7:7">
      <c r="G7777" s="1776"/>
    </row>
    <row r="7778" spans="7:7">
      <c r="G7778" s="1776"/>
    </row>
    <row r="7779" spans="7:7">
      <c r="G7779" s="1776"/>
    </row>
    <row r="7780" spans="7:7">
      <c r="G7780" s="1776"/>
    </row>
    <row r="7781" spans="7:7">
      <c r="G7781" s="1776"/>
    </row>
    <row r="7782" spans="7:7">
      <c r="G7782" s="1776"/>
    </row>
    <row r="7783" spans="7:7">
      <c r="G7783" s="1776"/>
    </row>
    <row r="7784" spans="7:7">
      <c r="G7784" s="1776"/>
    </row>
    <row r="7785" spans="7:7">
      <c r="G7785" s="1776"/>
    </row>
    <row r="7786" spans="7:7">
      <c r="G7786" s="1776"/>
    </row>
    <row r="7787" spans="7:7">
      <c r="G7787" s="1776"/>
    </row>
    <row r="7788" spans="7:7">
      <c r="G7788" s="1776"/>
    </row>
    <row r="7789" spans="7:7">
      <c r="G7789" s="1776"/>
    </row>
    <row r="7790" spans="7:7">
      <c r="G7790" s="1776"/>
    </row>
    <row r="7791" spans="7:7">
      <c r="G7791" s="1776"/>
    </row>
    <row r="7792" spans="7:7">
      <c r="G7792" s="1776"/>
    </row>
    <row r="7793" spans="7:7">
      <c r="G7793" s="1776"/>
    </row>
    <row r="7794" spans="7:7">
      <c r="G7794" s="1776"/>
    </row>
    <row r="7795" spans="7:7">
      <c r="G7795" s="1776"/>
    </row>
    <row r="7796" spans="7:7">
      <c r="G7796" s="1776"/>
    </row>
    <row r="7797" spans="7:7">
      <c r="G7797" s="1776"/>
    </row>
    <row r="7798" spans="7:7">
      <c r="G7798" s="1776"/>
    </row>
    <row r="7799" spans="7:7">
      <c r="G7799" s="1776"/>
    </row>
    <row r="7800" spans="7:7">
      <c r="G7800" s="1776"/>
    </row>
    <row r="7801" spans="7:7">
      <c r="G7801" s="1776"/>
    </row>
    <row r="7802" spans="7:7">
      <c r="G7802" s="1776"/>
    </row>
    <row r="7803" spans="7:7">
      <c r="G7803" s="1776"/>
    </row>
    <row r="7804" spans="7:7">
      <c r="G7804" s="1776"/>
    </row>
    <row r="7805" spans="7:7">
      <c r="G7805" s="1776"/>
    </row>
    <row r="7806" spans="7:7">
      <c r="G7806" s="1776"/>
    </row>
    <row r="7807" spans="7:7">
      <c r="G7807" s="1776"/>
    </row>
    <row r="7808" spans="7:7">
      <c r="G7808" s="1776"/>
    </row>
    <row r="7809" spans="7:7">
      <c r="G7809" s="1776"/>
    </row>
    <row r="7810" spans="7:7">
      <c r="G7810" s="1776"/>
    </row>
    <row r="7811" spans="7:7">
      <c r="G7811" s="1776"/>
    </row>
    <row r="7812" spans="7:7">
      <c r="G7812" s="1776"/>
    </row>
    <row r="7813" spans="7:7">
      <c r="G7813" s="1776"/>
    </row>
    <row r="7814" spans="7:7">
      <c r="G7814" s="1776"/>
    </row>
    <row r="7815" spans="7:7">
      <c r="G7815" s="1776"/>
    </row>
    <row r="7816" spans="7:7">
      <c r="G7816" s="1776"/>
    </row>
    <row r="7817" spans="7:7">
      <c r="G7817" s="1776"/>
    </row>
    <row r="7818" spans="7:7">
      <c r="G7818" s="1776"/>
    </row>
    <row r="7819" spans="7:7">
      <c r="G7819" s="1776"/>
    </row>
    <row r="7820" spans="7:7">
      <c r="G7820" s="1776"/>
    </row>
    <row r="7821" spans="7:7">
      <c r="G7821" s="1776"/>
    </row>
    <row r="7822" spans="7:7">
      <c r="G7822" s="1776"/>
    </row>
    <row r="7823" spans="7:7">
      <c r="G7823" s="1776"/>
    </row>
    <row r="7824" spans="7:7">
      <c r="G7824" s="1776"/>
    </row>
    <row r="7825" spans="7:7">
      <c r="G7825" s="1776"/>
    </row>
    <row r="7826" spans="7:7">
      <c r="G7826" s="1776"/>
    </row>
    <row r="7827" spans="7:7">
      <c r="G7827" s="1776"/>
    </row>
    <row r="7828" spans="7:7">
      <c r="G7828" s="1776"/>
    </row>
    <row r="7829" spans="7:7">
      <c r="G7829" s="1776"/>
    </row>
    <row r="7830" spans="7:7">
      <c r="G7830" s="1776"/>
    </row>
    <row r="7831" spans="7:7">
      <c r="G7831" s="1776"/>
    </row>
    <row r="7832" spans="7:7">
      <c r="G7832" s="1776"/>
    </row>
    <row r="7833" spans="7:7">
      <c r="G7833" s="1776"/>
    </row>
    <row r="7834" spans="7:7">
      <c r="G7834" s="1776"/>
    </row>
    <row r="7835" spans="7:7">
      <c r="G7835" s="1776"/>
    </row>
    <row r="7836" spans="7:7">
      <c r="G7836" s="1776"/>
    </row>
    <row r="7837" spans="7:7">
      <c r="G7837" s="1776"/>
    </row>
    <row r="7838" spans="7:7">
      <c r="G7838" s="1776"/>
    </row>
    <row r="7839" spans="7:7">
      <c r="G7839" s="1776"/>
    </row>
    <row r="7840" spans="7:7">
      <c r="G7840" s="1776"/>
    </row>
    <row r="7841" spans="7:7">
      <c r="G7841" s="1776"/>
    </row>
    <row r="7842" spans="7:7">
      <c r="G7842" s="1776"/>
    </row>
    <row r="7843" spans="7:7">
      <c r="G7843" s="1776"/>
    </row>
    <row r="7844" spans="7:7">
      <c r="G7844" s="1776"/>
    </row>
    <row r="7845" spans="7:7">
      <c r="G7845" s="1776"/>
    </row>
    <row r="7846" spans="7:7">
      <c r="G7846" s="1776"/>
    </row>
    <row r="7847" spans="7:7">
      <c r="G7847" s="1776"/>
    </row>
    <row r="7848" spans="7:7">
      <c r="G7848" s="1776"/>
    </row>
    <row r="7849" spans="7:7">
      <c r="G7849" s="1776"/>
    </row>
    <row r="7850" spans="7:7">
      <c r="G7850" s="1776"/>
    </row>
    <row r="7851" spans="7:7">
      <c r="G7851" s="1776"/>
    </row>
    <row r="7852" spans="7:7">
      <c r="G7852" s="1776"/>
    </row>
    <row r="7853" spans="7:7">
      <c r="G7853" s="1776"/>
    </row>
    <row r="7854" spans="7:7">
      <c r="G7854" s="1776"/>
    </row>
    <row r="7855" spans="7:7">
      <c r="G7855" s="1776"/>
    </row>
    <row r="7856" spans="7:7">
      <c r="G7856" s="1776"/>
    </row>
    <row r="7857" spans="7:7">
      <c r="G7857" s="1776"/>
    </row>
    <row r="7858" spans="7:7">
      <c r="G7858" s="1776"/>
    </row>
    <row r="7859" spans="7:7">
      <c r="G7859" s="1776"/>
    </row>
    <row r="7860" spans="7:7">
      <c r="G7860" s="1776"/>
    </row>
    <row r="7861" spans="7:7">
      <c r="G7861" s="1776"/>
    </row>
    <row r="7862" spans="7:7">
      <c r="G7862" s="1776"/>
    </row>
    <row r="7863" spans="7:7">
      <c r="G7863" s="1776"/>
    </row>
    <row r="7864" spans="7:7">
      <c r="G7864" s="1776"/>
    </row>
    <row r="7865" spans="7:7">
      <c r="G7865" s="1776"/>
    </row>
    <row r="7866" spans="7:7">
      <c r="G7866" s="1776"/>
    </row>
    <row r="7867" spans="7:7">
      <c r="G7867" s="1776"/>
    </row>
    <row r="7868" spans="7:7">
      <c r="G7868" s="1776"/>
    </row>
    <row r="7869" spans="7:7">
      <c r="G7869" s="1776"/>
    </row>
    <row r="7870" spans="7:7">
      <c r="G7870" s="1776"/>
    </row>
    <row r="7871" spans="7:7">
      <c r="G7871" s="1776"/>
    </row>
    <row r="7872" spans="7:7">
      <c r="G7872" s="1776"/>
    </row>
    <row r="7873" spans="7:7">
      <c r="G7873" s="1776"/>
    </row>
    <row r="7874" spans="7:7">
      <c r="G7874" s="1776"/>
    </row>
    <row r="7875" spans="7:7">
      <c r="G7875" s="1776"/>
    </row>
    <row r="7876" spans="7:7">
      <c r="G7876" s="1776"/>
    </row>
    <row r="7877" spans="7:7">
      <c r="G7877" s="1776"/>
    </row>
    <row r="7878" spans="7:7">
      <c r="G7878" s="1776"/>
    </row>
    <row r="7879" spans="7:7">
      <c r="G7879" s="1776"/>
    </row>
    <row r="7880" spans="7:7">
      <c r="G7880" s="1776"/>
    </row>
    <row r="7881" spans="7:7">
      <c r="G7881" s="1776"/>
    </row>
    <row r="7882" spans="7:7">
      <c r="G7882" s="1776"/>
    </row>
    <row r="7883" spans="7:7">
      <c r="G7883" s="1776"/>
    </row>
    <row r="7884" spans="7:7">
      <c r="G7884" s="1776"/>
    </row>
    <row r="7885" spans="7:7">
      <c r="G7885" s="1776"/>
    </row>
    <row r="7886" spans="7:7">
      <c r="G7886" s="1776"/>
    </row>
    <row r="7887" spans="7:7">
      <c r="G7887" s="1776"/>
    </row>
    <row r="7888" spans="7:7">
      <c r="G7888" s="1776"/>
    </row>
    <row r="7889" spans="7:7">
      <c r="G7889" s="1776"/>
    </row>
    <row r="7890" spans="7:7">
      <c r="G7890" s="1776"/>
    </row>
    <row r="7891" spans="7:7">
      <c r="G7891" s="1776"/>
    </row>
    <row r="7892" spans="7:7">
      <c r="G7892" s="1776"/>
    </row>
    <row r="7893" spans="7:7">
      <c r="G7893" s="1776"/>
    </row>
    <row r="7894" spans="7:7">
      <c r="G7894" s="1776"/>
    </row>
    <row r="7895" spans="7:7">
      <c r="G7895" s="1776"/>
    </row>
    <row r="7896" spans="7:7">
      <c r="G7896" s="1776"/>
    </row>
    <row r="7897" spans="7:7">
      <c r="G7897" s="1776"/>
    </row>
    <row r="7898" spans="7:7">
      <c r="G7898" s="1776"/>
    </row>
    <row r="7899" spans="7:7">
      <c r="G7899" s="1776"/>
    </row>
    <row r="7900" spans="7:7">
      <c r="G7900" s="1776"/>
    </row>
    <row r="7901" spans="7:7">
      <c r="G7901" s="1776"/>
    </row>
    <row r="7902" spans="7:7">
      <c r="G7902" s="1776"/>
    </row>
    <row r="7903" spans="7:7">
      <c r="G7903" s="1776"/>
    </row>
    <row r="7904" spans="7:7">
      <c r="G7904" s="1776"/>
    </row>
    <row r="7905" spans="7:7">
      <c r="G7905" s="1776"/>
    </row>
    <row r="7906" spans="7:7">
      <c r="G7906" s="1776"/>
    </row>
    <row r="7907" spans="7:7">
      <c r="G7907" s="1776"/>
    </row>
    <row r="7908" spans="7:7">
      <c r="G7908" s="1776"/>
    </row>
    <row r="7909" spans="7:7">
      <c r="G7909" s="1776"/>
    </row>
    <row r="7910" spans="7:7">
      <c r="G7910" s="1776"/>
    </row>
    <row r="7911" spans="7:7">
      <c r="G7911" s="1776"/>
    </row>
    <row r="7912" spans="7:7">
      <c r="G7912" s="1776"/>
    </row>
    <row r="7913" spans="7:7">
      <c r="G7913" s="1776"/>
    </row>
    <row r="7914" spans="7:7">
      <c r="G7914" s="1776"/>
    </row>
    <row r="7915" spans="7:7">
      <c r="G7915" s="1776"/>
    </row>
    <row r="7916" spans="7:7">
      <c r="G7916" s="1776"/>
    </row>
    <row r="7917" spans="7:7">
      <c r="G7917" s="1776"/>
    </row>
    <row r="7918" spans="7:7">
      <c r="G7918" s="1776"/>
    </row>
    <row r="7919" spans="7:7">
      <c r="G7919" s="1776"/>
    </row>
    <row r="7920" spans="7:7">
      <c r="G7920" s="1776"/>
    </row>
    <row r="7921" spans="7:7">
      <c r="G7921" s="1776"/>
    </row>
    <row r="7922" spans="7:7">
      <c r="G7922" s="1776"/>
    </row>
    <row r="7923" spans="7:7">
      <c r="G7923" s="1776"/>
    </row>
    <row r="7924" spans="7:7">
      <c r="G7924" s="1776"/>
    </row>
    <row r="7925" spans="7:7">
      <c r="G7925" s="1776"/>
    </row>
    <row r="7926" spans="7:7">
      <c r="G7926" s="1776"/>
    </row>
    <row r="7927" spans="7:7">
      <c r="G7927" s="1776"/>
    </row>
    <row r="7928" spans="7:7">
      <c r="G7928" s="1776"/>
    </row>
    <row r="7929" spans="7:7">
      <c r="G7929" s="1776"/>
    </row>
    <row r="7930" spans="7:7">
      <c r="G7930" s="1776"/>
    </row>
    <row r="7931" spans="7:7">
      <c r="G7931" s="1776"/>
    </row>
    <row r="7932" spans="7:7">
      <c r="G7932" s="1776"/>
    </row>
    <row r="7933" spans="7:7">
      <c r="G7933" s="1776"/>
    </row>
    <row r="7934" spans="7:7">
      <c r="G7934" s="1776"/>
    </row>
    <row r="7935" spans="7:7">
      <c r="G7935" s="1776"/>
    </row>
    <row r="7936" spans="7:7">
      <c r="G7936" s="1776"/>
    </row>
    <row r="7937" spans="7:7">
      <c r="G7937" s="1776"/>
    </row>
    <row r="7938" spans="7:7">
      <c r="G7938" s="1776"/>
    </row>
    <row r="7939" spans="7:7">
      <c r="G7939" s="1776"/>
    </row>
    <row r="7940" spans="7:7">
      <c r="G7940" s="1776"/>
    </row>
    <row r="7941" spans="7:7">
      <c r="G7941" s="1776"/>
    </row>
    <row r="7942" spans="7:7">
      <c r="G7942" s="1776"/>
    </row>
    <row r="7943" spans="7:7">
      <c r="G7943" s="1776"/>
    </row>
    <row r="7944" spans="7:7">
      <c r="G7944" s="1776"/>
    </row>
    <row r="7945" spans="7:7">
      <c r="G7945" s="1776"/>
    </row>
    <row r="7946" spans="7:7">
      <c r="G7946" s="1776"/>
    </row>
    <row r="7947" spans="7:7">
      <c r="G7947" s="1776"/>
    </row>
    <row r="7948" spans="7:7">
      <c r="G7948" s="1776"/>
    </row>
    <row r="7949" spans="7:7">
      <c r="G7949" s="1776"/>
    </row>
    <row r="7950" spans="7:7">
      <c r="G7950" s="1776"/>
    </row>
    <row r="7951" spans="7:7">
      <c r="G7951" s="1776"/>
    </row>
    <row r="7952" spans="7:7">
      <c r="G7952" s="1776"/>
    </row>
    <row r="7953" spans="7:7">
      <c r="G7953" s="1776"/>
    </row>
    <row r="7954" spans="7:7">
      <c r="G7954" s="1776"/>
    </row>
    <row r="7955" spans="7:7">
      <c r="G7955" s="1776"/>
    </row>
    <row r="7956" spans="7:7">
      <c r="G7956" s="1776"/>
    </row>
    <row r="7957" spans="7:7">
      <c r="G7957" s="1776"/>
    </row>
    <row r="7958" spans="7:7">
      <c r="G7958" s="1776"/>
    </row>
    <row r="7959" spans="7:7">
      <c r="G7959" s="1776"/>
    </row>
    <row r="7960" spans="7:7">
      <c r="G7960" s="1776"/>
    </row>
    <row r="7961" spans="7:7">
      <c r="G7961" s="1776"/>
    </row>
    <row r="7962" spans="7:7">
      <c r="G7962" s="1776"/>
    </row>
    <row r="7963" spans="7:7">
      <c r="G7963" s="1776"/>
    </row>
    <row r="7964" spans="7:7">
      <c r="G7964" s="1776"/>
    </row>
    <row r="7965" spans="7:7">
      <c r="G7965" s="1776"/>
    </row>
    <row r="7966" spans="7:7">
      <c r="G7966" s="1776"/>
    </row>
    <row r="7967" spans="7:7">
      <c r="G7967" s="1776"/>
    </row>
    <row r="7968" spans="7:7">
      <c r="G7968" s="1776"/>
    </row>
    <row r="7969" spans="7:7">
      <c r="G7969" s="1776"/>
    </row>
    <row r="7970" spans="7:7">
      <c r="G7970" s="1776"/>
    </row>
    <row r="7971" spans="7:7">
      <c r="G7971" s="1776"/>
    </row>
    <row r="7972" spans="7:7">
      <c r="G7972" s="1776"/>
    </row>
    <row r="7973" spans="7:7">
      <c r="G7973" s="1776"/>
    </row>
    <row r="7974" spans="7:7">
      <c r="G7974" s="1776"/>
    </row>
    <row r="7975" spans="7:7">
      <c r="G7975" s="1776"/>
    </row>
    <row r="7976" spans="7:7">
      <c r="G7976" s="1776"/>
    </row>
    <row r="7977" spans="7:7">
      <c r="G7977" s="1776"/>
    </row>
    <row r="7978" spans="7:7">
      <c r="G7978" s="1776"/>
    </row>
    <row r="7979" spans="7:7">
      <c r="G7979" s="1776"/>
    </row>
    <row r="7980" spans="7:7">
      <c r="G7980" s="1776"/>
    </row>
    <row r="7981" spans="7:7">
      <c r="G7981" s="1776"/>
    </row>
    <row r="7982" spans="7:7">
      <c r="G7982" s="1776"/>
    </row>
    <row r="7983" spans="7:7">
      <c r="G7983" s="1776"/>
    </row>
    <row r="7984" spans="7:7">
      <c r="G7984" s="1776"/>
    </row>
    <row r="7985" spans="7:7">
      <c r="G7985" s="1776"/>
    </row>
    <row r="7986" spans="7:7">
      <c r="G7986" s="1776"/>
    </row>
    <row r="7987" spans="7:7">
      <c r="G7987" s="1776"/>
    </row>
    <row r="7988" spans="7:7">
      <c r="G7988" s="1776"/>
    </row>
    <row r="7989" spans="7:7">
      <c r="G7989" s="1776"/>
    </row>
    <row r="7990" spans="7:7">
      <c r="G7990" s="1776"/>
    </row>
    <row r="7991" spans="7:7">
      <c r="G7991" s="1776"/>
    </row>
    <row r="7992" spans="7:7">
      <c r="G7992" s="1776"/>
    </row>
    <row r="7993" spans="7:7">
      <c r="G7993" s="1776"/>
    </row>
    <row r="7994" spans="7:7">
      <c r="G7994" s="1776"/>
    </row>
    <row r="7995" spans="7:7">
      <c r="G7995" s="1776"/>
    </row>
    <row r="7996" spans="7:7">
      <c r="G7996" s="1776"/>
    </row>
    <row r="7997" spans="7:7">
      <c r="G7997" s="1776"/>
    </row>
    <row r="7998" spans="7:7">
      <c r="G7998" s="1776"/>
    </row>
    <row r="7999" spans="7:7">
      <c r="G7999" s="1776"/>
    </row>
    <row r="8000" spans="7:7">
      <c r="G8000" s="1776"/>
    </row>
    <row r="8001" spans="7:7">
      <c r="G8001" s="1776"/>
    </row>
    <row r="8002" spans="7:7">
      <c r="G8002" s="1776"/>
    </row>
    <row r="8003" spans="7:7">
      <c r="G8003" s="1776"/>
    </row>
    <row r="8004" spans="7:7">
      <c r="G8004" s="1776"/>
    </row>
    <row r="8005" spans="7:7">
      <c r="G8005" s="1776"/>
    </row>
    <row r="8006" spans="7:7">
      <c r="G8006" s="1776"/>
    </row>
    <row r="8007" spans="7:7">
      <c r="G8007" s="1776"/>
    </row>
    <row r="8008" spans="7:7">
      <c r="G8008" s="1776"/>
    </row>
    <row r="8009" spans="7:7">
      <c r="G8009" s="1776"/>
    </row>
    <row r="8010" spans="7:7">
      <c r="G8010" s="1776"/>
    </row>
    <row r="8011" spans="7:7">
      <c r="G8011" s="1776"/>
    </row>
    <row r="8012" spans="7:7">
      <c r="G8012" s="1776"/>
    </row>
    <row r="8013" spans="7:7">
      <c r="G8013" s="1776"/>
    </row>
    <row r="8014" spans="7:7">
      <c r="G8014" s="1776"/>
    </row>
    <row r="8015" spans="7:7">
      <c r="G8015" s="1776"/>
    </row>
    <row r="8016" spans="7:7">
      <c r="G8016" s="1776"/>
    </row>
    <row r="8017" spans="7:7">
      <c r="G8017" s="1776"/>
    </row>
    <row r="8018" spans="7:7">
      <c r="G8018" s="1776"/>
    </row>
    <row r="8019" spans="7:7">
      <c r="G8019" s="1776"/>
    </row>
    <row r="8020" spans="7:7">
      <c r="G8020" s="1776"/>
    </row>
    <row r="8021" spans="7:7">
      <c r="G8021" s="1776"/>
    </row>
    <row r="8022" spans="7:7">
      <c r="G8022" s="1776"/>
    </row>
    <row r="8023" spans="7:7">
      <c r="G8023" s="1776"/>
    </row>
    <row r="8024" spans="7:7">
      <c r="G8024" s="1776"/>
    </row>
    <row r="8025" spans="7:7">
      <c r="G8025" s="1776"/>
    </row>
    <row r="8026" spans="7:7">
      <c r="G8026" s="1776"/>
    </row>
    <row r="8027" spans="7:7">
      <c r="G8027" s="1776"/>
    </row>
    <row r="8028" spans="7:7">
      <c r="G8028" s="1776"/>
    </row>
    <row r="8029" spans="7:7">
      <c r="G8029" s="1776"/>
    </row>
    <row r="8030" spans="7:7">
      <c r="G8030" s="1776"/>
    </row>
    <row r="8031" spans="7:7">
      <c r="G8031" s="1776"/>
    </row>
    <row r="8032" spans="7:7">
      <c r="G8032" s="1776"/>
    </row>
    <row r="8033" spans="7:7">
      <c r="G8033" s="1776"/>
    </row>
    <row r="8034" spans="7:7">
      <c r="G8034" s="1776"/>
    </row>
    <row r="8035" spans="7:7">
      <c r="G8035" s="1776"/>
    </row>
    <row r="8036" spans="7:7">
      <c r="G8036" s="1776"/>
    </row>
    <row r="8037" spans="7:7">
      <c r="G8037" s="1776"/>
    </row>
    <row r="8038" spans="7:7">
      <c r="G8038" s="1776"/>
    </row>
    <row r="8039" spans="7:7">
      <c r="G8039" s="1776"/>
    </row>
    <row r="8040" spans="7:7">
      <c r="G8040" s="1776"/>
    </row>
    <row r="8041" spans="7:7">
      <c r="G8041" s="1776"/>
    </row>
    <row r="8042" spans="7:7">
      <c r="G8042" s="1776"/>
    </row>
    <row r="8043" spans="7:7">
      <c r="G8043" s="1776"/>
    </row>
    <row r="8044" spans="7:7">
      <c r="G8044" s="1776"/>
    </row>
    <row r="8045" spans="7:7">
      <c r="G8045" s="1776"/>
    </row>
    <row r="8046" spans="7:7">
      <c r="G8046" s="1776"/>
    </row>
    <row r="8047" spans="7:7">
      <c r="G8047" s="1776"/>
    </row>
    <row r="8048" spans="7:7">
      <c r="G8048" s="1776"/>
    </row>
    <row r="8049" spans="7:7">
      <c r="G8049" s="1776"/>
    </row>
    <row r="8050" spans="7:7">
      <c r="G8050" s="1776"/>
    </row>
    <row r="8051" spans="7:7">
      <c r="G8051" s="1776"/>
    </row>
    <row r="8052" spans="7:7">
      <c r="G8052" s="1776"/>
    </row>
    <row r="8053" spans="7:7">
      <c r="G8053" s="1776"/>
    </row>
    <row r="8054" spans="7:7">
      <c r="G8054" s="1776"/>
    </row>
    <row r="8055" spans="7:7">
      <c r="G8055" s="1776"/>
    </row>
    <row r="8056" spans="7:7">
      <c r="G8056" s="1776"/>
    </row>
    <row r="8057" spans="7:7">
      <c r="G8057" s="1776"/>
    </row>
    <row r="8058" spans="7:7">
      <c r="G8058" s="1776"/>
    </row>
    <row r="8059" spans="7:7">
      <c r="G8059" s="1776"/>
    </row>
    <row r="8060" spans="7:7">
      <c r="G8060" s="1776"/>
    </row>
    <row r="8061" spans="7:7">
      <c r="G8061" s="1776"/>
    </row>
    <row r="8062" spans="7:7">
      <c r="G8062" s="1776"/>
    </row>
    <row r="8063" spans="7:7">
      <c r="G8063" s="1776"/>
    </row>
    <row r="8064" spans="7:7">
      <c r="G8064" s="1776"/>
    </row>
    <row r="8065" spans="7:7">
      <c r="G8065" s="1776"/>
    </row>
    <row r="8066" spans="7:7">
      <c r="G8066" s="1776"/>
    </row>
    <row r="8067" spans="7:7">
      <c r="G8067" s="1776"/>
    </row>
    <row r="8068" spans="7:7">
      <c r="G8068" s="1776"/>
    </row>
    <row r="8069" spans="7:7">
      <c r="G8069" s="1776"/>
    </row>
    <row r="8070" spans="7:7">
      <c r="G8070" s="1776"/>
    </row>
    <row r="8071" spans="7:7">
      <c r="G8071" s="1776"/>
    </row>
    <row r="8072" spans="7:7">
      <c r="G8072" s="1776"/>
    </row>
    <row r="8073" spans="7:7">
      <c r="G8073" s="1776"/>
    </row>
    <row r="8074" spans="7:7">
      <c r="G8074" s="1776"/>
    </row>
    <row r="8075" spans="7:7">
      <c r="G8075" s="1776"/>
    </row>
    <row r="8076" spans="7:7">
      <c r="G8076" s="1776"/>
    </row>
    <row r="8077" spans="7:7">
      <c r="G8077" s="1776"/>
    </row>
    <row r="8078" spans="7:7">
      <c r="G8078" s="1776"/>
    </row>
    <row r="8079" spans="7:7">
      <c r="G8079" s="1776"/>
    </row>
    <row r="8080" spans="7:7">
      <c r="G8080" s="1776"/>
    </row>
    <row r="8081" spans="7:7">
      <c r="G8081" s="1776"/>
    </row>
    <row r="8082" spans="7:7">
      <c r="G8082" s="1776"/>
    </row>
    <row r="8083" spans="7:7">
      <c r="G8083" s="1776"/>
    </row>
    <row r="8084" spans="7:7">
      <c r="G8084" s="1776"/>
    </row>
    <row r="8085" spans="7:7">
      <c r="G8085" s="1776"/>
    </row>
    <row r="8086" spans="7:7">
      <c r="G8086" s="1776"/>
    </row>
    <row r="8087" spans="7:7">
      <c r="G8087" s="1776"/>
    </row>
    <row r="8088" spans="7:7">
      <c r="G8088" s="1776"/>
    </row>
    <row r="8089" spans="7:7">
      <c r="G8089" s="1776"/>
    </row>
    <row r="8090" spans="7:7">
      <c r="G8090" s="1776"/>
    </row>
    <row r="8091" spans="7:7">
      <c r="G8091" s="1776"/>
    </row>
    <row r="8092" spans="7:7">
      <c r="G8092" s="1776"/>
    </row>
    <row r="8093" spans="7:7">
      <c r="G8093" s="1776"/>
    </row>
    <row r="8094" spans="7:7">
      <c r="G8094" s="1776"/>
    </row>
    <row r="8095" spans="7:7">
      <c r="G8095" s="1776"/>
    </row>
    <row r="8096" spans="7:7">
      <c r="G8096" s="1776"/>
    </row>
    <row r="8097" spans="7:7">
      <c r="G8097" s="1776"/>
    </row>
    <row r="8098" spans="7:7">
      <c r="G8098" s="1776"/>
    </row>
    <row r="8099" spans="7:7">
      <c r="G8099" s="1776"/>
    </row>
    <row r="8100" spans="7:7">
      <c r="G8100" s="1776"/>
    </row>
    <row r="8101" spans="7:7">
      <c r="G8101" s="1776"/>
    </row>
    <row r="8102" spans="7:7">
      <c r="G8102" s="1776"/>
    </row>
    <row r="8103" spans="7:7">
      <c r="G8103" s="1776"/>
    </row>
    <row r="8104" spans="7:7">
      <c r="G8104" s="1776"/>
    </row>
    <row r="8105" spans="7:7">
      <c r="G8105" s="1776"/>
    </row>
    <row r="8106" spans="7:7">
      <c r="G8106" s="1776"/>
    </row>
    <row r="8107" spans="7:7">
      <c r="G8107" s="1776"/>
    </row>
    <row r="8108" spans="7:7">
      <c r="G8108" s="1776"/>
    </row>
    <row r="8109" spans="7:7">
      <c r="G8109" s="1776"/>
    </row>
    <row r="8110" spans="7:7">
      <c r="G8110" s="1776"/>
    </row>
    <row r="8111" spans="7:7">
      <c r="G8111" s="1776"/>
    </row>
    <row r="8112" spans="7:7">
      <c r="G8112" s="1776"/>
    </row>
    <row r="8113" spans="7:7">
      <c r="G8113" s="1776"/>
    </row>
    <row r="8114" spans="7:7">
      <c r="G8114" s="1776"/>
    </row>
    <row r="8115" spans="7:7">
      <c r="G8115" s="1776"/>
    </row>
    <row r="8116" spans="7:7">
      <c r="G8116" s="1776"/>
    </row>
    <row r="8117" spans="7:7">
      <c r="G8117" s="1776"/>
    </row>
    <row r="8118" spans="7:7">
      <c r="G8118" s="1776"/>
    </row>
    <row r="8119" spans="7:7">
      <c r="G8119" s="1776"/>
    </row>
    <row r="8120" spans="7:7">
      <c r="G8120" s="1776"/>
    </row>
    <row r="8121" spans="7:7">
      <c r="G8121" s="1776"/>
    </row>
    <row r="8122" spans="7:7">
      <c r="G8122" s="1776"/>
    </row>
    <row r="8123" spans="7:7">
      <c r="G8123" s="1776"/>
    </row>
    <row r="8124" spans="7:7">
      <c r="G8124" s="1776"/>
    </row>
    <row r="8125" spans="7:7">
      <c r="G8125" s="1776"/>
    </row>
    <row r="8126" spans="7:7">
      <c r="G8126" s="1776"/>
    </row>
    <row r="8127" spans="7:7">
      <c r="G8127" s="1776"/>
    </row>
    <row r="8128" spans="7:7">
      <c r="G8128" s="1776"/>
    </row>
    <row r="8129" spans="7:7">
      <c r="G8129" s="1776"/>
    </row>
    <row r="8130" spans="7:7">
      <c r="G8130" s="1776"/>
    </row>
    <row r="8131" spans="7:7">
      <c r="G8131" s="1776"/>
    </row>
    <row r="8132" spans="7:7">
      <c r="G8132" s="1776"/>
    </row>
    <row r="8133" spans="7:7">
      <c r="G8133" s="1776"/>
    </row>
    <row r="8134" spans="7:7">
      <c r="G8134" s="1776"/>
    </row>
    <row r="8135" spans="7:7">
      <c r="G8135" s="1776"/>
    </row>
    <row r="8136" spans="7:7">
      <c r="G8136" s="1776"/>
    </row>
    <row r="8137" spans="7:7">
      <c r="G8137" s="1776"/>
    </row>
    <row r="8138" spans="7:7">
      <c r="G8138" s="1776"/>
    </row>
    <row r="8139" spans="7:7">
      <c r="G8139" s="1776"/>
    </row>
    <row r="8140" spans="7:7">
      <c r="G8140" s="1776"/>
    </row>
    <row r="8141" spans="7:7">
      <c r="G8141" s="1776"/>
    </row>
    <row r="8142" spans="7:7">
      <c r="G8142" s="1776"/>
    </row>
    <row r="8143" spans="7:7">
      <c r="G8143" s="1776"/>
    </row>
    <row r="8144" spans="7:7">
      <c r="G8144" s="1776"/>
    </row>
    <row r="8145" spans="7:7">
      <c r="G8145" s="1776"/>
    </row>
    <row r="8146" spans="7:7">
      <c r="G8146" s="1776"/>
    </row>
    <row r="8147" spans="7:7">
      <c r="G8147" s="1776"/>
    </row>
    <row r="8148" spans="7:7">
      <c r="G8148" s="1776"/>
    </row>
    <row r="8149" spans="7:7">
      <c r="G8149" s="1776"/>
    </row>
    <row r="8150" spans="7:7">
      <c r="G8150" s="1776"/>
    </row>
    <row r="8151" spans="7:7">
      <c r="G8151" s="1776"/>
    </row>
    <row r="8152" spans="7:7">
      <c r="G8152" s="1776"/>
    </row>
    <row r="8153" spans="7:7">
      <c r="G8153" s="1776"/>
    </row>
    <row r="8154" spans="7:7">
      <c r="G8154" s="1776"/>
    </row>
    <row r="8155" spans="7:7">
      <c r="G8155" s="1776"/>
    </row>
    <row r="8156" spans="7:7">
      <c r="G8156" s="1776"/>
    </row>
    <row r="8157" spans="7:7">
      <c r="G8157" s="1776"/>
    </row>
    <row r="8158" spans="7:7">
      <c r="G8158" s="1776"/>
    </row>
    <row r="8159" spans="7:7">
      <c r="G8159" s="1776"/>
    </row>
    <row r="8160" spans="7:7">
      <c r="G8160" s="1776"/>
    </row>
    <row r="8161" spans="7:7">
      <c r="G8161" s="1776"/>
    </row>
    <row r="8162" spans="7:7">
      <c r="G8162" s="1776"/>
    </row>
    <row r="8163" spans="7:7">
      <c r="G8163" s="1776"/>
    </row>
    <row r="8164" spans="7:7">
      <c r="G8164" s="1776"/>
    </row>
    <row r="8165" spans="7:7">
      <c r="G8165" s="1776"/>
    </row>
    <row r="8166" spans="7:7">
      <c r="G8166" s="1776"/>
    </row>
    <row r="8167" spans="7:7">
      <c r="G8167" s="1776"/>
    </row>
    <row r="8168" spans="7:7">
      <c r="G8168" s="1776"/>
    </row>
    <row r="8169" spans="7:7">
      <c r="G8169" s="1776"/>
    </row>
    <row r="8170" spans="7:7">
      <c r="G8170" s="1776"/>
    </row>
    <row r="8171" spans="7:7">
      <c r="G8171" s="1776"/>
    </row>
    <row r="8172" spans="7:7">
      <c r="G8172" s="1776"/>
    </row>
    <row r="8173" spans="7:7">
      <c r="G8173" s="1776"/>
    </row>
    <row r="8174" spans="7:7">
      <c r="G8174" s="1776"/>
    </row>
    <row r="8175" spans="7:7">
      <c r="G8175" s="1776"/>
    </row>
    <row r="8176" spans="7:7">
      <c r="G8176" s="1776"/>
    </row>
    <row r="8177" spans="7:7">
      <c r="G8177" s="1776"/>
    </row>
    <row r="8178" spans="7:7">
      <c r="G8178" s="1776"/>
    </row>
    <row r="8179" spans="7:7">
      <c r="G8179" s="1776"/>
    </row>
    <row r="8180" spans="7:7">
      <c r="G8180" s="1776"/>
    </row>
    <row r="8181" spans="7:7">
      <c r="G8181" s="1776"/>
    </row>
    <row r="8182" spans="7:7">
      <c r="G8182" s="1776"/>
    </row>
    <row r="8183" spans="7:7">
      <c r="G8183" s="1776"/>
    </row>
    <row r="8184" spans="7:7">
      <c r="G8184" s="1776"/>
    </row>
    <row r="8185" spans="7:7">
      <c r="G8185" s="1776"/>
    </row>
    <row r="8186" spans="7:7">
      <c r="G8186" s="1776"/>
    </row>
    <row r="8187" spans="7:7">
      <c r="G8187" s="1776"/>
    </row>
    <row r="8188" spans="7:7">
      <c r="G8188" s="1776"/>
    </row>
    <row r="8189" spans="7:7">
      <c r="G8189" s="1776"/>
    </row>
    <row r="8190" spans="7:7">
      <c r="G8190" s="1776"/>
    </row>
    <row r="8191" spans="7:7">
      <c r="G8191" s="1776"/>
    </row>
    <row r="8192" spans="7:7">
      <c r="G8192" s="1776"/>
    </row>
    <row r="8193" spans="7:7">
      <c r="G8193" s="1776"/>
    </row>
    <row r="8194" spans="7:7">
      <c r="G8194" s="1776"/>
    </row>
    <row r="8195" spans="7:7">
      <c r="G8195" s="1776"/>
    </row>
    <row r="8196" spans="7:7">
      <c r="G8196" s="1776"/>
    </row>
    <row r="8197" spans="7:7">
      <c r="G8197" s="1776"/>
    </row>
    <row r="8198" spans="7:7">
      <c r="G8198" s="1776"/>
    </row>
    <row r="8199" spans="7:7">
      <c r="G8199" s="1776"/>
    </row>
    <row r="8200" spans="7:7">
      <c r="G8200" s="1776"/>
    </row>
    <row r="8201" spans="7:7">
      <c r="G8201" s="1776"/>
    </row>
    <row r="8202" spans="7:7">
      <c r="G8202" s="1776"/>
    </row>
    <row r="8203" spans="7:7">
      <c r="G8203" s="1776"/>
    </row>
    <row r="8204" spans="7:7">
      <c r="G8204" s="1776"/>
    </row>
    <row r="8205" spans="7:7">
      <c r="G8205" s="1776"/>
    </row>
    <row r="8206" spans="7:7">
      <c r="G8206" s="1776"/>
    </row>
    <row r="8207" spans="7:7">
      <c r="G8207" s="1776"/>
    </row>
    <row r="8208" spans="7:7">
      <c r="G8208" s="1776"/>
    </row>
    <row r="8209" spans="7:7">
      <c r="G8209" s="1776"/>
    </row>
    <row r="8210" spans="7:7">
      <c r="G8210" s="1776"/>
    </row>
    <row r="8211" spans="7:7">
      <c r="G8211" s="1776"/>
    </row>
    <row r="8212" spans="7:7">
      <c r="G8212" s="1776"/>
    </row>
    <row r="8213" spans="7:7">
      <c r="G8213" s="1776"/>
    </row>
    <row r="8214" spans="7:7">
      <c r="G8214" s="1776"/>
    </row>
    <row r="8215" spans="7:7">
      <c r="G8215" s="1776"/>
    </row>
    <row r="8216" spans="7:7">
      <c r="G8216" s="1776"/>
    </row>
    <row r="8217" spans="7:7">
      <c r="G8217" s="1776"/>
    </row>
    <row r="8218" spans="7:7">
      <c r="G8218" s="1776"/>
    </row>
    <row r="8219" spans="7:7">
      <c r="G8219" s="1776"/>
    </row>
    <row r="8220" spans="7:7">
      <c r="G8220" s="1776"/>
    </row>
    <row r="8221" spans="7:7">
      <c r="G8221" s="1776"/>
    </row>
    <row r="8222" spans="7:7">
      <c r="G8222" s="1776"/>
    </row>
    <row r="8223" spans="7:7">
      <c r="G8223" s="1776"/>
    </row>
    <row r="8224" spans="7:7">
      <c r="G8224" s="1776"/>
    </row>
    <row r="8225" spans="7:7">
      <c r="G8225" s="1776"/>
    </row>
    <row r="8226" spans="7:7">
      <c r="G8226" s="1776"/>
    </row>
    <row r="8227" spans="7:7">
      <c r="G8227" s="1776"/>
    </row>
    <row r="8228" spans="7:7">
      <c r="G8228" s="1776"/>
    </row>
    <row r="8229" spans="7:7">
      <c r="G8229" s="1776"/>
    </row>
    <row r="8230" spans="7:7">
      <c r="G8230" s="1776"/>
    </row>
    <row r="8231" spans="7:7">
      <c r="G8231" s="1776"/>
    </row>
    <row r="8232" spans="7:7">
      <c r="G8232" s="1776"/>
    </row>
    <row r="8233" spans="7:7">
      <c r="G8233" s="1776"/>
    </row>
    <row r="8234" spans="7:7">
      <c r="G8234" s="1776"/>
    </row>
    <row r="8235" spans="7:7">
      <c r="G8235" s="1776"/>
    </row>
    <row r="8236" spans="7:7">
      <c r="G8236" s="1776"/>
    </row>
    <row r="8237" spans="7:7">
      <c r="G8237" s="1776"/>
    </row>
    <row r="8238" spans="7:7">
      <c r="G8238" s="1776"/>
    </row>
    <row r="8239" spans="7:7">
      <c r="G8239" s="1776"/>
    </row>
    <row r="8240" spans="7:7">
      <c r="G8240" s="1776"/>
    </row>
    <row r="8241" spans="7:7">
      <c r="G8241" s="1776"/>
    </row>
    <row r="8242" spans="7:7">
      <c r="G8242" s="1776"/>
    </row>
    <row r="8243" spans="7:7">
      <c r="G8243" s="1776"/>
    </row>
    <row r="8244" spans="7:7">
      <c r="G8244" s="1776"/>
    </row>
    <row r="8245" spans="7:7">
      <c r="G8245" s="1776"/>
    </row>
    <row r="8246" spans="7:7">
      <c r="G8246" s="1776"/>
    </row>
    <row r="8247" spans="7:7">
      <c r="G8247" s="1776"/>
    </row>
    <row r="8248" spans="7:7">
      <c r="G8248" s="1776"/>
    </row>
    <row r="8249" spans="7:7">
      <c r="G8249" s="1776"/>
    </row>
    <row r="8250" spans="7:7">
      <c r="G8250" s="1776"/>
    </row>
    <row r="8251" spans="7:7">
      <c r="G8251" s="1776"/>
    </row>
    <row r="8252" spans="7:7">
      <c r="G8252" s="1776"/>
    </row>
    <row r="8253" spans="7:7">
      <c r="G8253" s="1776"/>
    </row>
    <row r="8254" spans="7:7">
      <c r="G8254" s="1776"/>
    </row>
    <row r="8255" spans="7:7">
      <c r="G8255" s="1776"/>
    </row>
    <row r="8256" spans="7:7">
      <c r="G8256" s="1776"/>
    </row>
    <row r="8257" spans="7:7">
      <c r="G8257" s="1776"/>
    </row>
    <row r="8258" spans="7:7">
      <c r="G8258" s="1776"/>
    </row>
    <row r="8259" spans="7:7">
      <c r="G8259" s="1776"/>
    </row>
    <row r="8260" spans="7:7">
      <c r="G8260" s="1776"/>
    </row>
    <row r="8261" spans="7:7">
      <c r="G8261" s="1776"/>
    </row>
    <row r="8262" spans="7:7">
      <c r="G8262" s="1776"/>
    </row>
    <row r="8263" spans="7:7">
      <c r="G8263" s="1776"/>
    </row>
    <row r="8264" spans="7:7">
      <c r="G8264" s="1776"/>
    </row>
    <row r="8265" spans="7:7">
      <c r="G8265" s="1776"/>
    </row>
    <row r="8266" spans="7:7">
      <c r="G8266" s="1776"/>
    </row>
    <row r="8267" spans="7:7">
      <c r="G8267" s="1776"/>
    </row>
    <row r="8268" spans="7:7">
      <c r="G8268" s="1776"/>
    </row>
    <row r="8269" spans="7:7">
      <c r="G8269" s="1776"/>
    </row>
    <row r="8270" spans="7:7">
      <c r="G8270" s="1776"/>
    </row>
    <row r="8271" spans="7:7">
      <c r="G8271" s="1776"/>
    </row>
    <row r="8272" spans="7:7">
      <c r="G8272" s="1776"/>
    </row>
    <row r="8273" spans="7:7">
      <c r="G8273" s="1776"/>
    </row>
    <row r="8274" spans="7:7">
      <c r="G8274" s="1776"/>
    </row>
    <row r="8275" spans="7:7">
      <c r="G8275" s="1776"/>
    </row>
    <row r="8276" spans="7:7">
      <c r="G8276" s="1776"/>
    </row>
    <row r="8277" spans="7:7">
      <c r="G8277" s="1776"/>
    </row>
    <row r="8278" spans="7:7">
      <c r="G8278" s="1776"/>
    </row>
    <row r="8279" spans="7:7">
      <c r="G8279" s="1776"/>
    </row>
    <row r="8280" spans="7:7">
      <c r="G8280" s="1776"/>
    </row>
    <row r="8281" spans="7:7">
      <c r="G8281" s="1776"/>
    </row>
    <row r="8282" spans="7:7">
      <c r="G8282" s="1776"/>
    </row>
    <row r="8283" spans="7:7">
      <c r="G8283" s="1776"/>
    </row>
    <row r="8284" spans="7:7">
      <c r="G8284" s="1776"/>
    </row>
    <row r="8285" spans="7:7">
      <c r="G8285" s="1776"/>
    </row>
    <row r="8286" spans="7:7">
      <c r="G8286" s="1776"/>
    </row>
    <row r="8287" spans="7:7">
      <c r="G8287" s="1776"/>
    </row>
    <row r="8288" spans="7:7">
      <c r="G8288" s="1776"/>
    </row>
    <row r="8289" spans="7:7">
      <c r="G8289" s="1776"/>
    </row>
    <row r="8290" spans="7:7">
      <c r="G8290" s="1776"/>
    </row>
    <row r="8291" spans="7:7">
      <c r="G8291" s="1776"/>
    </row>
    <row r="8292" spans="7:7">
      <c r="G8292" s="1776"/>
    </row>
    <row r="8293" spans="7:7">
      <c r="G8293" s="1776"/>
    </row>
    <row r="8294" spans="7:7">
      <c r="G8294" s="1776"/>
    </row>
    <row r="8295" spans="7:7">
      <c r="G8295" s="1776"/>
    </row>
    <row r="8296" spans="7:7">
      <c r="G8296" s="1776"/>
    </row>
    <row r="8297" spans="7:7">
      <c r="G8297" s="1776"/>
    </row>
    <row r="8298" spans="7:7">
      <c r="G8298" s="1776"/>
    </row>
    <row r="8299" spans="7:7">
      <c r="G8299" s="1776"/>
    </row>
    <row r="8300" spans="7:7">
      <c r="G8300" s="1776"/>
    </row>
    <row r="8301" spans="7:7">
      <c r="G8301" s="1776"/>
    </row>
    <row r="8302" spans="7:7">
      <c r="G8302" s="1776"/>
    </row>
    <row r="8303" spans="7:7">
      <c r="G8303" s="1776"/>
    </row>
    <row r="8304" spans="7:7">
      <c r="G8304" s="1776"/>
    </row>
    <row r="8305" spans="7:7">
      <c r="G8305" s="1776"/>
    </row>
    <row r="8306" spans="7:7">
      <c r="G8306" s="1776"/>
    </row>
    <row r="8307" spans="7:7">
      <c r="G8307" s="1776"/>
    </row>
    <row r="8308" spans="7:7">
      <c r="G8308" s="1776"/>
    </row>
    <row r="8309" spans="7:7">
      <c r="G8309" s="1776"/>
    </row>
    <row r="8310" spans="7:7">
      <c r="G8310" s="1776"/>
    </row>
    <row r="8311" spans="7:7">
      <c r="G8311" s="1776"/>
    </row>
    <row r="8312" spans="7:7">
      <c r="G8312" s="1776"/>
    </row>
    <row r="8313" spans="7:7">
      <c r="G8313" s="1776"/>
    </row>
    <row r="8314" spans="7:7">
      <c r="G8314" s="1776"/>
    </row>
    <row r="8315" spans="7:7">
      <c r="G8315" s="1776"/>
    </row>
    <row r="8316" spans="7:7">
      <c r="G8316" s="1776"/>
    </row>
    <row r="8317" spans="7:7">
      <c r="G8317" s="1776"/>
    </row>
    <row r="8318" spans="7:7">
      <c r="G8318" s="1776"/>
    </row>
    <row r="8319" spans="7:7">
      <c r="G8319" s="1776"/>
    </row>
    <row r="8320" spans="7:7">
      <c r="G8320" s="1776"/>
    </row>
    <row r="8321" spans="7:7">
      <c r="G8321" s="1776"/>
    </row>
    <row r="8322" spans="7:7">
      <c r="G8322" s="1776"/>
    </row>
    <row r="8323" spans="7:7">
      <c r="G8323" s="1776"/>
    </row>
    <row r="8324" spans="7:7">
      <c r="G8324" s="1776"/>
    </row>
    <row r="8325" spans="7:7">
      <c r="G8325" s="1776"/>
    </row>
    <row r="8326" spans="7:7">
      <c r="G8326" s="1776"/>
    </row>
    <row r="8327" spans="7:7">
      <c r="G8327" s="1776"/>
    </row>
    <row r="8328" spans="7:7">
      <c r="G8328" s="1776"/>
    </row>
    <row r="8329" spans="7:7">
      <c r="G8329" s="1776"/>
    </row>
    <row r="8330" spans="7:7">
      <c r="G8330" s="1776"/>
    </row>
    <row r="8331" spans="7:7">
      <c r="G8331" s="1776"/>
    </row>
    <row r="8332" spans="7:7">
      <c r="G8332" s="1776"/>
    </row>
    <row r="8333" spans="7:7">
      <c r="G8333" s="1776"/>
    </row>
    <row r="8334" spans="7:7">
      <c r="G8334" s="1776"/>
    </row>
    <row r="8335" spans="7:7">
      <c r="G8335" s="1776"/>
    </row>
    <row r="8336" spans="7:7">
      <c r="G8336" s="1776"/>
    </row>
    <row r="8337" spans="7:7">
      <c r="G8337" s="1776"/>
    </row>
    <row r="8338" spans="7:7">
      <c r="G8338" s="1776"/>
    </row>
    <row r="8339" spans="7:7">
      <c r="G8339" s="1776"/>
    </row>
    <row r="8340" spans="7:7">
      <c r="G8340" s="1776"/>
    </row>
    <row r="8341" spans="7:7">
      <c r="G8341" s="1776"/>
    </row>
    <row r="8342" spans="7:7">
      <c r="G8342" s="1776"/>
    </row>
    <row r="8343" spans="7:7">
      <c r="G8343" s="1776"/>
    </row>
    <row r="8344" spans="7:7">
      <c r="G8344" s="1776"/>
    </row>
    <row r="8345" spans="7:7">
      <c r="G8345" s="1776"/>
    </row>
    <row r="8346" spans="7:7">
      <c r="G8346" s="1776"/>
    </row>
    <row r="8347" spans="7:7">
      <c r="G8347" s="1776"/>
    </row>
    <row r="8348" spans="7:7">
      <c r="G8348" s="1776"/>
    </row>
    <row r="8349" spans="7:7">
      <c r="G8349" s="1776"/>
    </row>
    <row r="8350" spans="7:7">
      <c r="G8350" s="1776"/>
    </row>
    <row r="8351" spans="7:7">
      <c r="G8351" s="1776"/>
    </row>
    <row r="8352" spans="7:7">
      <c r="G8352" s="1776"/>
    </row>
    <row r="8353" spans="7:7">
      <c r="G8353" s="1776"/>
    </row>
    <row r="8354" spans="7:7">
      <c r="G8354" s="1776"/>
    </row>
    <row r="8355" spans="7:7">
      <c r="G8355" s="1776"/>
    </row>
    <row r="8356" spans="7:7">
      <c r="G8356" s="1776"/>
    </row>
    <row r="8357" spans="7:7">
      <c r="G8357" s="1776"/>
    </row>
    <row r="8358" spans="7:7">
      <c r="G8358" s="1776"/>
    </row>
    <row r="8359" spans="7:7">
      <c r="G8359" s="1776"/>
    </row>
    <row r="8360" spans="7:7">
      <c r="G8360" s="1776"/>
    </row>
    <row r="8361" spans="7:7">
      <c r="G8361" s="1776"/>
    </row>
    <row r="8362" spans="7:7">
      <c r="G8362" s="1776"/>
    </row>
    <row r="8363" spans="7:7">
      <c r="G8363" s="1776"/>
    </row>
    <row r="8364" spans="7:7">
      <c r="G8364" s="1776"/>
    </row>
    <row r="8365" spans="7:7">
      <c r="G8365" s="1776"/>
    </row>
    <row r="8366" spans="7:7">
      <c r="G8366" s="1776"/>
    </row>
    <row r="8367" spans="7:7">
      <c r="G8367" s="1776"/>
    </row>
    <row r="8368" spans="7:7">
      <c r="G8368" s="1776"/>
    </row>
    <row r="8369" spans="7:7">
      <c r="G8369" s="1776"/>
    </row>
    <row r="8370" spans="7:7">
      <c r="G8370" s="1776"/>
    </row>
    <row r="8371" spans="7:7">
      <c r="G8371" s="1776"/>
    </row>
    <row r="8372" spans="7:7">
      <c r="G8372" s="1776"/>
    </row>
    <row r="8373" spans="7:7">
      <c r="G8373" s="1776"/>
    </row>
    <row r="8374" spans="7:7">
      <c r="G8374" s="1776"/>
    </row>
    <row r="8375" spans="7:7">
      <c r="G8375" s="1776"/>
    </row>
    <row r="8376" spans="7:7">
      <c r="G8376" s="1776"/>
    </row>
    <row r="8377" spans="7:7">
      <c r="G8377" s="1776"/>
    </row>
    <row r="8378" spans="7:7">
      <c r="G8378" s="1776"/>
    </row>
    <row r="8379" spans="7:7">
      <c r="G8379" s="1776"/>
    </row>
    <row r="8380" spans="7:7">
      <c r="G8380" s="1776"/>
    </row>
    <row r="8381" spans="7:7">
      <c r="G8381" s="1776"/>
    </row>
    <row r="8382" spans="7:7">
      <c r="G8382" s="1776"/>
    </row>
    <row r="8383" spans="7:7">
      <c r="G8383" s="1776"/>
    </row>
    <row r="8384" spans="7:7">
      <c r="G8384" s="1776"/>
    </row>
    <row r="8385" spans="7:7">
      <c r="G8385" s="1776"/>
    </row>
    <row r="8386" spans="7:7">
      <c r="G8386" s="1776"/>
    </row>
    <row r="8387" spans="7:7">
      <c r="G8387" s="1776"/>
    </row>
    <row r="8388" spans="7:7">
      <c r="G8388" s="1776"/>
    </row>
    <row r="8389" spans="7:7">
      <c r="G8389" s="1776"/>
    </row>
    <row r="8390" spans="7:7">
      <c r="G8390" s="1776"/>
    </row>
    <row r="8391" spans="7:7">
      <c r="G8391" s="1776"/>
    </row>
    <row r="8392" spans="7:7">
      <c r="G8392" s="1776"/>
    </row>
    <row r="8393" spans="7:7">
      <c r="G8393" s="1776"/>
    </row>
    <row r="8394" spans="7:7">
      <c r="G8394" s="1776"/>
    </row>
    <row r="8395" spans="7:7">
      <c r="G8395" s="1776"/>
    </row>
    <row r="8396" spans="7:7">
      <c r="G8396" s="1776"/>
    </row>
    <row r="8397" spans="7:7">
      <c r="G8397" s="1776"/>
    </row>
    <row r="8398" spans="7:7">
      <c r="G8398" s="1776"/>
    </row>
    <row r="8399" spans="7:7">
      <c r="G8399" s="1776"/>
    </row>
    <row r="8400" spans="7:7">
      <c r="G8400" s="1776"/>
    </row>
    <row r="8401" spans="7:7">
      <c r="G8401" s="1776"/>
    </row>
    <row r="8402" spans="7:7">
      <c r="G8402" s="1776"/>
    </row>
    <row r="8403" spans="7:7">
      <c r="G8403" s="1776"/>
    </row>
    <row r="8404" spans="7:7">
      <c r="G8404" s="1776"/>
    </row>
    <row r="8405" spans="7:7">
      <c r="G8405" s="1776"/>
    </row>
    <row r="8406" spans="7:7">
      <c r="G8406" s="1776"/>
    </row>
    <row r="8407" spans="7:7">
      <c r="G8407" s="1776"/>
    </row>
    <row r="8408" spans="7:7">
      <c r="G8408" s="1776"/>
    </row>
    <row r="8409" spans="7:7">
      <c r="G8409" s="1776"/>
    </row>
    <row r="8410" spans="7:7">
      <c r="G8410" s="1776"/>
    </row>
    <row r="8411" spans="7:7">
      <c r="G8411" s="1776"/>
    </row>
    <row r="8412" spans="7:7">
      <c r="G8412" s="1776"/>
    </row>
    <row r="8413" spans="7:7">
      <c r="G8413" s="1776"/>
    </row>
    <row r="8414" spans="7:7">
      <c r="G8414" s="1776"/>
    </row>
    <row r="8415" spans="7:7">
      <c r="G8415" s="1776"/>
    </row>
    <row r="8416" spans="7:7">
      <c r="G8416" s="1776"/>
    </row>
    <row r="8417" spans="7:7">
      <c r="G8417" s="1776"/>
    </row>
    <row r="8418" spans="7:7">
      <c r="G8418" s="1776"/>
    </row>
    <row r="8419" spans="7:7">
      <c r="G8419" s="1776"/>
    </row>
    <row r="8420" spans="7:7">
      <c r="G8420" s="1776"/>
    </row>
    <row r="8421" spans="7:7">
      <c r="G8421" s="1776"/>
    </row>
    <row r="8422" spans="7:7">
      <c r="G8422" s="1776"/>
    </row>
    <row r="8423" spans="7:7">
      <c r="G8423" s="1776"/>
    </row>
    <row r="8424" spans="7:7">
      <c r="G8424" s="1776"/>
    </row>
    <row r="8425" spans="7:7">
      <c r="G8425" s="1776"/>
    </row>
    <row r="8426" spans="7:7">
      <c r="G8426" s="1776"/>
    </row>
    <row r="8427" spans="7:7">
      <c r="G8427" s="1776"/>
    </row>
    <row r="8428" spans="7:7">
      <c r="G8428" s="1776"/>
    </row>
    <row r="8429" spans="7:7">
      <c r="G8429" s="1776"/>
    </row>
    <row r="8430" spans="7:7">
      <c r="G8430" s="1776"/>
    </row>
    <row r="8431" spans="7:7">
      <c r="G8431" s="1776"/>
    </row>
    <row r="8432" spans="7:7">
      <c r="G8432" s="1776"/>
    </row>
    <row r="8433" spans="7:7">
      <c r="G8433" s="1776"/>
    </row>
    <row r="8434" spans="7:7">
      <c r="G8434" s="1776"/>
    </row>
    <row r="8435" spans="7:7">
      <c r="G8435" s="1776"/>
    </row>
    <row r="8436" spans="7:7">
      <c r="G8436" s="1776"/>
    </row>
    <row r="8437" spans="7:7">
      <c r="G8437" s="1776"/>
    </row>
    <row r="8438" spans="7:7">
      <c r="G8438" s="1776"/>
    </row>
    <row r="8439" spans="7:7">
      <c r="G8439" s="1776"/>
    </row>
    <row r="8440" spans="7:7">
      <c r="G8440" s="1776"/>
    </row>
    <row r="8441" spans="7:7">
      <c r="G8441" s="1776"/>
    </row>
    <row r="8442" spans="7:7">
      <c r="G8442" s="1776"/>
    </row>
    <row r="8443" spans="7:7">
      <c r="G8443" s="1776"/>
    </row>
    <row r="8444" spans="7:7">
      <c r="G8444" s="1776"/>
    </row>
    <row r="8445" spans="7:7">
      <c r="G8445" s="1776"/>
    </row>
    <row r="8446" spans="7:7">
      <c r="G8446" s="1776"/>
    </row>
    <row r="8447" spans="7:7">
      <c r="G8447" s="1776"/>
    </row>
    <row r="8448" spans="7:7">
      <c r="G8448" s="1776"/>
    </row>
    <row r="8449" spans="7:7">
      <c r="G8449" s="1776"/>
    </row>
    <row r="8450" spans="7:7">
      <c r="G8450" s="1776"/>
    </row>
    <row r="8451" spans="7:7">
      <c r="G8451" s="1776"/>
    </row>
    <row r="8452" spans="7:7">
      <c r="G8452" s="1776"/>
    </row>
    <row r="8453" spans="7:7">
      <c r="G8453" s="1776"/>
    </row>
    <row r="8454" spans="7:7">
      <c r="G8454" s="1776"/>
    </row>
    <row r="8455" spans="7:7">
      <c r="G8455" s="1776"/>
    </row>
    <row r="8456" spans="7:7">
      <c r="G8456" s="1776"/>
    </row>
    <row r="8457" spans="7:7">
      <c r="G8457" s="1776"/>
    </row>
    <row r="8458" spans="7:7">
      <c r="G8458" s="1776"/>
    </row>
    <row r="8459" spans="7:7">
      <c r="G8459" s="1776"/>
    </row>
    <row r="8460" spans="7:7">
      <c r="G8460" s="1776"/>
    </row>
    <row r="8461" spans="7:7">
      <c r="G8461" s="1776"/>
    </row>
    <row r="8462" spans="7:7">
      <c r="G8462" s="1776"/>
    </row>
    <row r="8463" spans="7:7">
      <c r="G8463" s="1776"/>
    </row>
    <row r="8464" spans="7:7">
      <c r="G8464" s="1776"/>
    </row>
    <row r="8465" spans="7:7">
      <c r="G8465" s="1776"/>
    </row>
    <row r="8466" spans="7:7">
      <c r="G8466" s="1776"/>
    </row>
    <row r="8467" spans="7:7">
      <c r="G8467" s="1776"/>
    </row>
    <row r="8468" spans="7:7">
      <c r="G8468" s="1776"/>
    </row>
    <row r="8469" spans="7:7">
      <c r="G8469" s="1776"/>
    </row>
    <row r="8470" spans="7:7">
      <c r="G8470" s="1776"/>
    </row>
    <row r="8471" spans="7:7">
      <c r="G8471" s="1776"/>
    </row>
    <row r="8472" spans="7:7">
      <c r="G8472" s="1776"/>
    </row>
    <row r="8473" spans="7:7">
      <c r="G8473" s="1776"/>
    </row>
    <row r="8474" spans="7:7">
      <c r="G8474" s="1776"/>
    </row>
    <row r="8475" spans="7:7">
      <c r="G8475" s="1776"/>
    </row>
    <row r="8476" spans="7:7">
      <c r="G8476" s="1776"/>
    </row>
    <row r="8477" spans="7:7">
      <c r="G8477" s="1776"/>
    </row>
    <row r="8478" spans="7:7">
      <c r="G8478" s="1776"/>
    </row>
    <row r="8479" spans="7:7">
      <c r="G8479" s="1776"/>
    </row>
    <row r="8480" spans="7:7">
      <c r="G8480" s="1776"/>
    </row>
    <row r="8481" spans="7:7">
      <c r="G8481" s="1776"/>
    </row>
    <row r="8482" spans="7:7">
      <c r="G8482" s="1776"/>
    </row>
    <row r="8483" spans="7:7">
      <c r="G8483" s="1776"/>
    </row>
    <row r="8484" spans="7:7">
      <c r="G8484" s="1776"/>
    </row>
    <row r="8485" spans="7:7">
      <c r="G8485" s="1776"/>
    </row>
    <row r="8486" spans="7:7">
      <c r="G8486" s="1776"/>
    </row>
    <row r="8487" spans="7:7">
      <c r="G8487" s="1776"/>
    </row>
    <row r="8488" spans="7:7">
      <c r="G8488" s="1776"/>
    </row>
    <row r="8489" spans="7:7">
      <c r="G8489" s="1776"/>
    </row>
    <row r="8490" spans="7:7">
      <c r="G8490" s="1776"/>
    </row>
    <row r="8491" spans="7:7">
      <c r="G8491" s="1776"/>
    </row>
    <row r="8492" spans="7:7">
      <c r="G8492" s="1776"/>
    </row>
    <row r="8493" spans="7:7">
      <c r="G8493" s="1776"/>
    </row>
    <row r="8494" spans="7:7">
      <c r="G8494" s="1776"/>
    </row>
    <row r="8495" spans="7:7">
      <c r="G8495" s="1776"/>
    </row>
    <row r="8496" spans="7:7">
      <c r="G8496" s="1776"/>
    </row>
    <row r="8497" spans="7:7">
      <c r="G8497" s="1776"/>
    </row>
    <row r="8498" spans="7:7">
      <c r="G8498" s="1776"/>
    </row>
    <row r="8499" spans="7:7">
      <c r="G8499" s="1776"/>
    </row>
    <row r="8500" spans="7:7">
      <c r="G8500" s="1776"/>
    </row>
    <row r="8501" spans="7:7">
      <c r="G8501" s="1776"/>
    </row>
    <row r="8502" spans="7:7">
      <c r="G8502" s="1776"/>
    </row>
    <row r="8503" spans="7:7">
      <c r="G8503" s="1776"/>
    </row>
    <row r="8504" spans="7:7">
      <c r="G8504" s="1776"/>
    </row>
    <row r="8505" spans="7:7">
      <c r="G8505" s="1776"/>
    </row>
    <row r="8506" spans="7:7">
      <c r="G8506" s="1776"/>
    </row>
    <row r="8507" spans="7:7">
      <c r="G8507" s="1776"/>
    </row>
    <row r="8508" spans="7:7">
      <c r="G8508" s="1776"/>
    </row>
    <row r="8509" spans="7:7">
      <c r="G8509" s="1776"/>
    </row>
    <row r="8510" spans="7:7">
      <c r="G8510" s="1776"/>
    </row>
    <row r="8511" spans="7:7">
      <c r="G8511" s="1776"/>
    </row>
    <row r="8512" spans="7:7">
      <c r="G8512" s="1776"/>
    </row>
    <row r="8513" spans="7:7">
      <c r="G8513" s="1776"/>
    </row>
    <row r="8514" spans="7:7">
      <c r="G8514" s="1776"/>
    </row>
    <row r="8515" spans="7:7">
      <c r="G8515" s="1776"/>
    </row>
    <row r="8516" spans="7:7">
      <c r="G8516" s="1776"/>
    </row>
    <row r="8517" spans="7:7">
      <c r="G8517" s="1776"/>
    </row>
    <row r="8518" spans="7:7">
      <c r="G8518" s="1776"/>
    </row>
    <row r="8519" spans="7:7">
      <c r="G8519" s="1776"/>
    </row>
    <row r="8520" spans="7:7">
      <c r="G8520" s="1776"/>
    </row>
    <row r="8521" spans="7:7">
      <c r="G8521" s="1776"/>
    </row>
    <row r="8522" spans="7:7">
      <c r="G8522" s="1776"/>
    </row>
    <row r="8523" spans="7:7">
      <c r="G8523" s="1776"/>
    </row>
    <row r="8524" spans="7:7">
      <c r="G8524" s="1776"/>
    </row>
    <row r="8525" spans="7:7">
      <c r="G8525" s="1776"/>
    </row>
    <row r="8526" spans="7:7">
      <c r="G8526" s="1776"/>
    </row>
    <row r="8527" spans="7:7">
      <c r="G8527" s="1776"/>
    </row>
    <row r="8528" spans="7:7">
      <c r="G8528" s="1776"/>
    </row>
    <row r="8529" spans="7:7">
      <c r="G8529" s="1776"/>
    </row>
    <row r="8530" spans="7:7">
      <c r="G8530" s="1776"/>
    </row>
    <row r="8531" spans="7:7">
      <c r="G8531" s="1776"/>
    </row>
    <row r="8532" spans="7:7">
      <c r="G8532" s="1776"/>
    </row>
    <row r="8533" spans="7:7">
      <c r="G8533" s="1776"/>
    </row>
    <row r="8534" spans="7:7">
      <c r="G8534" s="1776"/>
    </row>
    <row r="8535" spans="7:7">
      <c r="G8535" s="1776"/>
    </row>
    <row r="8536" spans="7:7">
      <c r="G8536" s="1776"/>
    </row>
    <row r="8537" spans="7:7">
      <c r="G8537" s="1776"/>
    </row>
    <row r="8538" spans="7:7">
      <c r="G8538" s="1776"/>
    </row>
    <row r="8539" spans="7:7">
      <c r="G8539" s="1776"/>
    </row>
    <row r="8540" spans="7:7">
      <c r="G8540" s="1776"/>
    </row>
    <row r="8541" spans="7:7">
      <c r="G8541" s="1776"/>
    </row>
    <row r="8542" spans="7:7">
      <c r="G8542" s="1776"/>
    </row>
    <row r="8543" spans="7:7">
      <c r="G8543" s="1776"/>
    </row>
    <row r="8544" spans="7:7">
      <c r="G8544" s="1776"/>
    </row>
    <row r="8545" spans="7:7">
      <c r="G8545" s="1776"/>
    </row>
    <row r="8546" spans="7:7">
      <c r="G8546" s="1776"/>
    </row>
    <row r="8547" spans="7:7">
      <c r="G8547" s="1776"/>
    </row>
    <row r="8548" spans="7:7">
      <c r="G8548" s="1776"/>
    </row>
    <row r="8549" spans="7:7">
      <c r="G8549" s="1776"/>
    </row>
    <row r="8550" spans="7:7">
      <c r="G8550" s="1776"/>
    </row>
    <row r="8551" spans="7:7">
      <c r="G8551" s="1776"/>
    </row>
    <row r="8552" spans="7:7">
      <c r="G8552" s="1776"/>
    </row>
    <row r="8553" spans="7:7">
      <c r="G8553" s="1776"/>
    </row>
    <row r="8554" spans="7:7">
      <c r="G8554" s="1776"/>
    </row>
    <row r="8555" spans="7:7">
      <c r="G8555" s="1776"/>
    </row>
    <row r="8556" spans="7:7">
      <c r="G8556" s="1776"/>
    </row>
    <row r="8557" spans="7:7">
      <c r="G8557" s="1776"/>
    </row>
    <row r="8558" spans="7:7">
      <c r="G8558" s="1776"/>
    </row>
    <row r="8559" spans="7:7">
      <c r="G8559" s="1776"/>
    </row>
    <row r="8560" spans="7:7">
      <c r="G8560" s="1776"/>
    </row>
    <row r="8561" spans="7:7">
      <c r="G8561" s="1776"/>
    </row>
    <row r="8562" spans="7:7">
      <c r="G8562" s="1776"/>
    </row>
    <row r="8563" spans="7:7">
      <c r="G8563" s="1776"/>
    </row>
    <row r="8564" spans="7:7">
      <c r="G8564" s="1776"/>
    </row>
    <row r="8565" spans="7:7">
      <c r="G8565" s="1776"/>
    </row>
    <row r="8566" spans="7:7">
      <c r="G8566" s="1776"/>
    </row>
    <row r="8567" spans="7:7">
      <c r="G8567" s="1776"/>
    </row>
    <row r="8568" spans="7:7">
      <c r="G8568" s="1776"/>
    </row>
    <row r="8569" spans="7:7">
      <c r="G8569" s="1776"/>
    </row>
    <row r="8570" spans="7:7">
      <c r="G8570" s="1776"/>
    </row>
    <row r="8571" spans="7:7">
      <c r="G8571" s="1776"/>
    </row>
    <row r="8572" spans="7:7">
      <c r="G8572" s="1776"/>
    </row>
    <row r="8573" spans="7:7">
      <c r="G8573" s="1776"/>
    </row>
    <row r="8574" spans="7:7">
      <c r="G8574" s="1776"/>
    </row>
    <row r="8575" spans="7:7">
      <c r="G8575" s="1776"/>
    </row>
    <row r="8576" spans="7:7">
      <c r="G8576" s="1776"/>
    </row>
    <row r="8577" spans="7:7">
      <c r="G8577" s="1776"/>
    </row>
    <row r="8578" spans="7:7">
      <c r="G8578" s="1776"/>
    </row>
    <row r="8579" spans="7:7">
      <c r="G8579" s="1776"/>
    </row>
    <row r="8580" spans="7:7">
      <c r="G8580" s="1776"/>
    </row>
    <row r="8581" spans="7:7">
      <c r="G8581" s="1776"/>
    </row>
    <row r="8582" spans="7:7">
      <c r="G8582" s="1776"/>
    </row>
    <row r="8583" spans="7:7">
      <c r="G8583" s="1776"/>
    </row>
    <row r="8584" spans="7:7">
      <c r="G8584" s="1776"/>
    </row>
    <row r="8585" spans="7:7">
      <c r="G8585" s="1776"/>
    </row>
    <row r="8586" spans="7:7">
      <c r="G8586" s="1776"/>
    </row>
    <row r="8587" spans="7:7">
      <c r="G8587" s="1776"/>
    </row>
    <row r="8588" spans="7:7">
      <c r="G8588" s="1776"/>
    </row>
    <row r="8589" spans="7:7">
      <c r="G8589" s="1776"/>
    </row>
    <row r="8590" spans="7:7">
      <c r="G8590" s="1776"/>
    </row>
    <row r="8591" spans="7:7">
      <c r="G8591" s="1776"/>
    </row>
    <row r="8592" spans="7:7">
      <c r="G8592" s="1776"/>
    </row>
    <row r="8593" spans="7:7">
      <c r="G8593" s="1776"/>
    </row>
    <row r="8594" spans="7:7">
      <c r="G8594" s="1776"/>
    </row>
    <row r="8595" spans="7:7">
      <c r="G8595" s="1776"/>
    </row>
    <row r="8596" spans="7:7">
      <c r="G8596" s="1776"/>
    </row>
    <row r="8597" spans="7:7">
      <c r="G8597" s="1776"/>
    </row>
    <row r="8598" spans="7:7">
      <c r="G8598" s="1776"/>
    </row>
    <row r="8599" spans="7:7">
      <c r="G8599" s="1776"/>
    </row>
    <row r="8600" spans="7:7">
      <c r="G8600" s="1776"/>
    </row>
    <row r="8601" spans="7:7">
      <c r="G8601" s="1776"/>
    </row>
    <row r="8602" spans="7:7">
      <c r="G8602" s="1776"/>
    </row>
    <row r="8603" spans="7:7">
      <c r="G8603" s="1776"/>
    </row>
    <row r="8604" spans="7:7">
      <c r="G8604" s="1776"/>
    </row>
    <row r="8605" spans="7:7">
      <c r="G8605" s="1776"/>
    </row>
    <row r="8606" spans="7:7">
      <c r="G8606" s="1776"/>
    </row>
    <row r="8607" spans="7:7">
      <c r="G8607" s="1776"/>
    </row>
    <row r="8608" spans="7:7">
      <c r="G8608" s="1776"/>
    </row>
    <row r="8609" spans="7:7">
      <c r="G8609" s="1776"/>
    </row>
    <row r="8610" spans="7:7">
      <c r="G8610" s="1776"/>
    </row>
    <row r="8611" spans="7:7">
      <c r="G8611" s="1776"/>
    </row>
    <row r="8612" spans="7:7">
      <c r="G8612" s="1776"/>
    </row>
    <row r="8613" spans="7:7">
      <c r="G8613" s="1776"/>
    </row>
    <row r="8614" spans="7:7">
      <c r="G8614" s="1776"/>
    </row>
    <row r="8615" spans="7:7">
      <c r="G8615" s="1776"/>
    </row>
    <row r="8616" spans="7:7">
      <c r="G8616" s="1776"/>
    </row>
    <row r="8617" spans="7:7">
      <c r="G8617" s="1776"/>
    </row>
    <row r="8618" spans="7:7">
      <c r="G8618" s="1776"/>
    </row>
    <row r="8619" spans="7:7">
      <c r="G8619" s="1776"/>
    </row>
    <row r="8620" spans="7:7">
      <c r="G8620" s="1776"/>
    </row>
    <row r="8621" spans="7:7">
      <c r="G8621" s="1776"/>
    </row>
    <row r="8622" spans="7:7">
      <c r="G8622" s="1776"/>
    </row>
    <row r="8623" spans="7:7">
      <c r="G8623" s="1776"/>
    </row>
    <row r="8624" spans="7:7">
      <c r="G8624" s="1776"/>
    </row>
    <row r="8625" spans="7:7">
      <c r="G8625" s="1776"/>
    </row>
    <row r="8626" spans="7:7">
      <c r="G8626" s="1776"/>
    </row>
    <row r="8627" spans="7:7">
      <c r="G8627" s="1776"/>
    </row>
    <row r="8628" spans="7:7">
      <c r="G8628" s="1776"/>
    </row>
    <row r="8629" spans="7:7">
      <c r="G8629" s="1776"/>
    </row>
    <row r="8630" spans="7:7">
      <c r="G8630" s="1776"/>
    </row>
    <row r="8631" spans="7:7">
      <c r="G8631" s="1776"/>
    </row>
    <row r="8632" spans="7:7">
      <c r="G8632" s="1776"/>
    </row>
    <row r="8633" spans="7:7">
      <c r="G8633" s="1776"/>
    </row>
    <row r="8634" spans="7:7">
      <c r="G8634" s="1776"/>
    </row>
    <row r="8635" spans="7:7">
      <c r="G8635" s="1776"/>
    </row>
    <row r="8636" spans="7:7">
      <c r="G8636" s="1776"/>
    </row>
    <row r="8637" spans="7:7">
      <c r="G8637" s="1776"/>
    </row>
    <row r="8638" spans="7:7">
      <c r="G8638" s="1776"/>
    </row>
    <row r="8639" spans="7:7">
      <c r="G8639" s="1776"/>
    </row>
    <row r="8640" spans="7:7">
      <c r="G8640" s="1776"/>
    </row>
    <row r="8641" spans="7:7">
      <c r="G8641" s="1776"/>
    </row>
    <row r="8642" spans="7:7">
      <c r="G8642" s="1776"/>
    </row>
    <row r="8643" spans="7:7">
      <c r="G8643" s="1776"/>
    </row>
    <row r="8644" spans="7:7">
      <c r="G8644" s="1776"/>
    </row>
    <row r="8645" spans="7:7">
      <c r="G8645" s="1776"/>
    </row>
    <row r="8646" spans="7:7">
      <c r="G8646" s="1776"/>
    </row>
    <row r="8647" spans="7:7">
      <c r="G8647" s="1776"/>
    </row>
    <row r="8648" spans="7:7">
      <c r="G8648" s="1776"/>
    </row>
    <row r="8649" spans="7:7">
      <c r="G8649" s="1776"/>
    </row>
    <row r="8650" spans="7:7">
      <c r="G8650" s="1776"/>
    </row>
    <row r="8651" spans="7:7">
      <c r="G8651" s="1776"/>
    </row>
    <row r="8652" spans="7:7">
      <c r="G8652" s="1776"/>
    </row>
    <row r="8653" spans="7:7">
      <c r="G8653" s="1776"/>
    </row>
    <row r="8654" spans="7:7">
      <c r="G8654" s="1776"/>
    </row>
    <row r="8655" spans="7:7">
      <c r="G8655" s="1776"/>
    </row>
    <row r="8656" spans="7:7">
      <c r="G8656" s="1776"/>
    </row>
    <row r="8657" spans="7:7">
      <c r="G8657" s="1776"/>
    </row>
    <row r="8658" spans="7:7">
      <c r="G8658" s="1776"/>
    </row>
    <row r="8659" spans="7:7">
      <c r="G8659" s="1776"/>
    </row>
    <row r="8660" spans="7:7">
      <c r="G8660" s="1776"/>
    </row>
    <row r="8661" spans="7:7">
      <c r="G8661" s="1776"/>
    </row>
    <row r="8662" spans="7:7">
      <c r="G8662" s="1776"/>
    </row>
    <row r="8663" spans="7:7">
      <c r="G8663" s="1776"/>
    </row>
    <row r="8664" spans="7:7">
      <c r="G8664" s="1776"/>
    </row>
    <row r="8665" spans="7:7">
      <c r="G8665" s="1776"/>
    </row>
    <row r="8666" spans="7:7">
      <c r="G8666" s="1776"/>
    </row>
    <row r="8667" spans="7:7">
      <c r="G8667" s="1776"/>
    </row>
    <row r="8668" spans="7:7">
      <c r="G8668" s="1776"/>
    </row>
    <row r="8669" spans="7:7">
      <c r="G8669" s="1776"/>
    </row>
    <row r="8670" spans="7:7">
      <c r="G8670" s="1776"/>
    </row>
    <row r="8671" spans="7:7">
      <c r="G8671" s="1776"/>
    </row>
    <row r="8672" spans="7:7">
      <c r="G8672" s="1776"/>
    </row>
    <row r="8673" spans="7:7">
      <c r="G8673" s="1776"/>
    </row>
    <row r="8674" spans="7:7">
      <c r="G8674" s="1776"/>
    </row>
    <row r="8675" spans="7:7">
      <c r="G8675" s="1776"/>
    </row>
    <row r="8676" spans="7:7">
      <c r="G8676" s="1776"/>
    </row>
    <row r="8677" spans="7:7">
      <c r="G8677" s="1776"/>
    </row>
    <row r="8678" spans="7:7">
      <c r="G8678" s="1776"/>
    </row>
    <row r="8679" spans="7:7">
      <c r="G8679" s="1776"/>
    </row>
    <row r="8680" spans="7:7">
      <c r="G8680" s="1776"/>
    </row>
    <row r="8681" spans="7:7">
      <c r="G8681" s="1776"/>
    </row>
    <row r="8682" spans="7:7">
      <c r="G8682" s="1776"/>
    </row>
    <row r="8683" spans="7:7">
      <c r="G8683" s="1776"/>
    </row>
    <row r="8684" spans="7:7">
      <c r="G8684" s="1776"/>
    </row>
    <row r="8685" spans="7:7">
      <c r="G8685" s="1776"/>
    </row>
    <row r="8686" spans="7:7">
      <c r="G8686" s="1776"/>
    </row>
    <row r="8687" spans="7:7">
      <c r="G8687" s="1776"/>
    </row>
    <row r="8688" spans="7:7">
      <c r="G8688" s="1776"/>
    </row>
    <row r="8689" spans="7:7">
      <c r="G8689" s="1776"/>
    </row>
    <row r="8690" spans="7:7">
      <c r="G8690" s="1776"/>
    </row>
    <row r="8691" spans="7:7">
      <c r="G8691" s="1776"/>
    </row>
    <row r="8692" spans="7:7">
      <c r="G8692" s="1776"/>
    </row>
    <row r="8693" spans="7:7">
      <c r="G8693" s="1776"/>
    </row>
    <row r="8694" spans="7:7">
      <c r="G8694" s="1776"/>
    </row>
    <row r="8695" spans="7:7">
      <c r="G8695" s="1776"/>
    </row>
    <row r="8696" spans="7:7">
      <c r="G8696" s="1776"/>
    </row>
    <row r="8697" spans="7:7">
      <c r="G8697" s="1776"/>
    </row>
    <row r="8698" spans="7:7">
      <c r="G8698" s="1776"/>
    </row>
    <row r="8699" spans="7:7">
      <c r="G8699" s="1776"/>
    </row>
    <row r="8700" spans="7:7">
      <c r="G8700" s="1776"/>
    </row>
    <row r="8701" spans="7:7">
      <c r="G8701" s="1776"/>
    </row>
    <row r="8702" spans="7:7">
      <c r="G8702" s="1776"/>
    </row>
    <row r="8703" spans="7:7">
      <c r="G8703" s="1776"/>
    </row>
    <row r="8704" spans="7:7">
      <c r="G8704" s="1776"/>
    </row>
    <row r="8705" spans="7:7">
      <c r="G8705" s="1776"/>
    </row>
    <row r="8706" spans="7:7">
      <c r="G8706" s="1776"/>
    </row>
    <row r="8707" spans="7:7">
      <c r="G8707" s="1776"/>
    </row>
    <row r="8708" spans="7:7">
      <c r="G8708" s="1776"/>
    </row>
    <row r="8709" spans="7:7">
      <c r="G8709" s="1776"/>
    </row>
    <row r="8710" spans="7:7">
      <c r="G8710" s="1776"/>
    </row>
    <row r="8711" spans="7:7">
      <c r="G8711" s="1776"/>
    </row>
    <row r="8712" spans="7:7">
      <c r="G8712" s="1776"/>
    </row>
    <row r="8713" spans="7:7">
      <c r="G8713" s="1776"/>
    </row>
    <row r="8714" spans="7:7">
      <c r="G8714" s="1776"/>
    </row>
    <row r="8715" spans="7:7">
      <c r="G8715" s="1776"/>
    </row>
    <row r="8716" spans="7:7">
      <c r="G8716" s="1776"/>
    </row>
    <row r="8717" spans="7:7">
      <c r="G8717" s="1776"/>
    </row>
    <row r="8718" spans="7:7">
      <c r="G8718" s="1776"/>
    </row>
    <row r="8719" spans="7:7">
      <c r="G8719" s="1776"/>
    </row>
    <row r="8720" spans="7:7">
      <c r="G8720" s="1776"/>
    </row>
    <row r="8721" spans="7:7">
      <c r="G8721" s="1776"/>
    </row>
    <row r="8722" spans="7:7">
      <c r="G8722" s="1776"/>
    </row>
    <row r="8723" spans="7:7">
      <c r="G8723" s="1776"/>
    </row>
    <row r="8724" spans="7:7">
      <c r="G8724" s="1776"/>
    </row>
    <row r="8725" spans="7:7">
      <c r="G8725" s="1776"/>
    </row>
    <row r="8726" spans="7:7">
      <c r="G8726" s="1776"/>
    </row>
    <row r="8727" spans="7:7">
      <c r="G8727" s="1776"/>
    </row>
    <row r="8728" spans="7:7">
      <c r="G8728" s="1776"/>
    </row>
    <row r="8729" spans="7:7">
      <c r="G8729" s="1776"/>
    </row>
    <row r="8730" spans="7:7">
      <c r="G8730" s="1776"/>
    </row>
    <row r="8731" spans="7:7">
      <c r="G8731" s="1776"/>
    </row>
    <row r="8732" spans="7:7">
      <c r="G8732" s="1776"/>
    </row>
    <row r="8733" spans="7:7">
      <c r="G8733" s="1776"/>
    </row>
    <row r="8734" spans="7:7">
      <c r="G8734" s="1776"/>
    </row>
    <row r="8735" spans="7:7">
      <c r="G8735" s="1776"/>
    </row>
    <row r="8736" spans="7:7">
      <c r="G8736" s="1776"/>
    </row>
    <row r="8737" spans="7:7">
      <c r="G8737" s="1776"/>
    </row>
    <row r="8738" spans="7:7">
      <c r="G8738" s="1776"/>
    </row>
    <row r="8739" spans="7:7">
      <c r="G8739" s="1776"/>
    </row>
    <row r="8740" spans="7:7">
      <c r="G8740" s="1776"/>
    </row>
    <row r="8741" spans="7:7">
      <c r="G8741" s="1776"/>
    </row>
    <row r="8742" spans="7:7">
      <c r="G8742" s="1776"/>
    </row>
    <row r="8743" spans="7:7">
      <c r="G8743" s="1776"/>
    </row>
    <row r="8744" spans="7:7">
      <c r="G8744" s="1776"/>
    </row>
    <row r="8745" spans="7:7">
      <c r="G8745" s="1776"/>
    </row>
    <row r="8746" spans="7:7">
      <c r="G8746" s="1776"/>
    </row>
    <row r="8747" spans="7:7">
      <c r="G8747" s="1776"/>
    </row>
    <row r="8748" spans="7:7">
      <c r="G8748" s="1776"/>
    </row>
    <row r="8749" spans="7:7">
      <c r="G8749" s="1776"/>
    </row>
    <row r="8750" spans="7:7">
      <c r="G8750" s="1776"/>
    </row>
    <row r="8751" spans="7:7">
      <c r="G8751" s="1776"/>
    </row>
    <row r="8752" spans="7:7">
      <c r="G8752" s="1776"/>
    </row>
    <row r="8753" spans="7:7">
      <c r="G8753" s="1776"/>
    </row>
    <row r="8754" spans="7:7">
      <c r="G8754" s="1776"/>
    </row>
    <row r="8755" spans="7:7">
      <c r="G8755" s="1776"/>
    </row>
    <row r="8756" spans="7:7">
      <c r="G8756" s="1776"/>
    </row>
    <row r="8757" spans="7:7">
      <c r="G8757" s="1776"/>
    </row>
    <row r="8758" spans="7:7">
      <c r="G8758" s="1776"/>
    </row>
    <row r="8759" spans="7:7">
      <c r="G8759" s="1776"/>
    </row>
    <row r="8760" spans="7:7">
      <c r="G8760" s="1776"/>
    </row>
    <row r="8761" spans="7:7">
      <c r="G8761" s="1776"/>
    </row>
    <row r="8762" spans="7:7">
      <c r="G8762" s="1776"/>
    </row>
    <row r="8763" spans="7:7">
      <c r="G8763" s="1776"/>
    </row>
    <row r="8764" spans="7:7">
      <c r="G8764" s="1776"/>
    </row>
    <row r="8765" spans="7:7">
      <c r="G8765" s="1776"/>
    </row>
    <row r="8766" spans="7:7">
      <c r="G8766" s="1776"/>
    </row>
    <row r="8767" spans="7:7">
      <c r="G8767" s="1776"/>
    </row>
    <row r="8768" spans="7:7">
      <c r="G8768" s="1776"/>
    </row>
    <row r="8769" spans="7:7">
      <c r="G8769" s="1776"/>
    </row>
    <row r="8770" spans="7:7">
      <c r="G8770" s="1776"/>
    </row>
    <row r="8771" spans="7:7">
      <c r="G8771" s="1776"/>
    </row>
    <row r="8772" spans="7:7">
      <c r="G8772" s="1776"/>
    </row>
    <row r="8773" spans="7:7">
      <c r="G8773" s="1776"/>
    </row>
    <row r="8774" spans="7:7">
      <c r="G8774" s="1776"/>
    </row>
    <row r="8775" spans="7:7">
      <c r="G8775" s="1776"/>
    </row>
    <row r="8776" spans="7:7">
      <c r="G8776" s="1776"/>
    </row>
    <row r="8777" spans="7:7">
      <c r="G8777" s="1776"/>
    </row>
    <row r="8778" spans="7:7">
      <c r="G8778" s="1776"/>
    </row>
    <row r="8779" spans="7:7">
      <c r="G8779" s="1776"/>
    </row>
    <row r="8780" spans="7:7">
      <c r="G8780" s="1776"/>
    </row>
    <row r="8781" spans="7:7">
      <c r="G8781" s="1776"/>
    </row>
    <row r="8782" spans="7:7">
      <c r="G8782" s="1776"/>
    </row>
    <row r="8783" spans="7:7">
      <c r="G8783" s="1776"/>
    </row>
    <row r="8784" spans="7:7">
      <c r="G8784" s="1776"/>
    </row>
    <row r="8785" spans="7:7">
      <c r="G8785" s="1776"/>
    </row>
    <row r="8786" spans="7:7">
      <c r="G8786" s="1776"/>
    </row>
    <row r="8787" spans="7:7">
      <c r="G8787" s="1776"/>
    </row>
    <row r="8788" spans="7:7">
      <c r="G8788" s="1776"/>
    </row>
    <row r="8789" spans="7:7">
      <c r="G8789" s="1776"/>
    </row>
    <row r="8790" spans="7:7">
      <c r="G8790" s="1776"/>
    </row>
    <row r="8791" spans="7:7">
      <c r="G8791" s="1776"/>
    </row>
    <row r="8792" spans="7:7">
      <c r="G8792" s="1776"/>
    </row>
    <row r="8793" spans="7:7">
      <c r="G8793" s="1776"/>
    </row>
    <row r="8794" spans="7:7">
      <c r="G8794" s="1776"/>
    </row>
    <row r="8795" spans="7:7">
      <c r="G8795" s="1776"/>
    </row>
    <row r="8796" spans="7:7">
      <c r="G8796" s="1776"/>
    </row>
    <row r="8797" spans="7:7">
      <c r="G8797" s="1776"/>
    </row>
    <row r="8798" spans="7:7">
      <c r="G8798" s="1776"/>
    </row>
    <row r="8799" spans="7:7">
      <c r="G8799" s="1776"/>
    </row>
    <row r="8800" spans="7:7">
      <c r="G8800" s="1776"/>
    </row>
    <row r="8801" spans="7:7">
      <c r="G8801" s="1776"/>
    </row>
    <row r="8802" spans="7:7">
      <c r="G8802" s="1776"/>
    </row>
    <row r="8803" spans="7:7">
      <c r="G8803" s="1776"/>
    </row>
    <row r="8804" spans="7:7">
      <c r="G8804" s="1776"/>
    </row>
    <row r="8805" spans="7:7">
      <c r="G8805" s="1776"/>
    </row>
    <row r="8806" spans="7:7">
      <c r="G8806" s="1776"/>
    </row>
    <row r="8807" spans="7:7">
      <c r="G8807" s="1776"/>
    </row>
    <row r="8808" spans="7:7">
      <c r="G8808" s="1776"/>
    </row>
    <row r="8809" spans="7:7">
      <c r="G8809" s="1776"/>
    </row>
    <row r="8810" spans="7:7">
      <c r="G8810" s="1776"/>
    </row>
    <row r="8811" spans="7:7">
      <c r="G8811" s="1776"/>
    </row>
    <row r="8812" spans="7:7">
      <c r="G8812" s="1776"/>
    </row>
    <row r="8813" spans="7:7">
      <c r="G8813" s="1776"/>
    </row>
    <row r="8814" spans="7:7">
      <c r="G8814" s="1776"/>
    </row>
    <row r="8815" spans="7:7">
      <c r="G8815" s="1776"/>
    </row>
    <row r="8816" spans="7:7">
      <c r="G8816" s="1776"/>
    </row>
    <row r="8817" spans="7:7">
      <c r="G8817" s="1776"/>
    </row>
    <row r="8818" spans="7:7">
      <c r="G8818" s="1776"/>
    </row>
    <row r="8819" spans="7:7">
      <c r="G8819" s="1776"/>
    </row>
    <row r="8820" spans="7:7">
      <c r="G8820" s="1776"/>
    </row>
    <row r="8821" spans="7:7">
      <c r="G8821" s="1776"/>
    </row>
    <row r="8822" spans="7:7">
      <c r="G8822" s="1776"/>
    </row>
    <row r="8823" spans="7:7">
      <c r="G8823" s="1776"/>
    </row>
    <row r="8824" spans="7:7">
      <c r="G8824" s="1776"/>
    </row>
    <row r="8825" spans="7:7">
      <c r="G8825" s="1776"/>
    </row>
    <row r="8826" spans="7:7">
      <c r="G8826" s="1776"/>
    </row>
    <row r="8827" spans="7:7">
      <c r="G8827" s="1776"/>
    </row>
    <row r="8828" spans="7:7">
      <c r="G8828" s="1776"/>
    </row>
    <row r="8829" spans="7:7">
      <c r="G8829" s="1776"/>
    </row>
    <row r="8830" spans="7:7">
      <c r="G8830" s="1776"/>
    </row>
    <row r="8831" spans="7:7">
      <c r="G8831" s="1776"/>
    </row>
    <row r="8832" spans="7:7">
      <c r="G8832" s="1776"/>
    </row>
    <row r="8833" spans="7:7">
      <c r="G8833" s="1776"/>
    </row>
    <row r="8834" spans="7:7">
      <c r="G8834" s="1776"/>
    </row>
    <row r="8835" spans="7:7">
      <c r="G8835" s="1776"/>
    </row>
    <row r="8836" spans="7:7">
      <c r="G8836" s="1776"/>
    </row>
    <row r="8837" spans="7:7">
      <c r="G8837" s="1776"/>
    </row>
    <row r="8838" spans="7:7">
      <c r="G8838" s="1776"/>
    </row>
    <row r="8839" spans="7:7">
      <c r="G8839" s="1776"/>
    </row>
    <row r="8840" spans="7:7">
      <c r="G8840" s="1776"/>
    </row>
    <row r="8841" spans="7:7">
      <c r="G8841" s="1776"/>
    </row>
    <row r="8842" spans="7:7">
      <c r="G8842" s="1776"/>
    </row>
    <row r="8843" spans="7:7">
      <c r="G8843" s="1776"/>
    </row>
    <row r="8844" spans="7:7">
      <c r="G8844" s="1776"/>
    </row>
    <row r="8845" spans="7:7">
      <c r="G8845" s="1776"/>
    </row>
    <row r="8846" spans="7:7">
      <c r="G8846" s="1776"/>
    </row>
    <row r="8847" spans="7:7">
      <c r="G8847" s="1776"/>
    </row>
    <row r="8848" spans="7:7">
      <c r="G8848" s="1776"/>
    </row>
    <row r="8849" spans="7:7">
      <c r="G8849" s="1776"/>
    </row>
    <row r="8850" spans="7:7">
      <c r="G8850" s="1776"/>
    </row>
    <row r="8851" spans="7:7">
      <c r="G8851" s="1776"/>
    </row>
    <row r="8852" spans="7:7">
      <c r="G8852" s="1776"/>
    </row>
    <row r="8853" spans="7:7">
      <c r="G8853" s="1776"/>
    </row>
    <row r="8854" spans="7:7">
      <c r="G8854" s="1776"/>
    </row>
    <row r="8855" spans="7:7">
      <c r="G8855" s="1776"/>
    </row>
    <row r="8856" spans="7:7">
      <c r="G8856" s="1776"/>
    </row>
    <row r="8857" spans="7:7">
      <c r="G8857" s="1776"/>
    </row>
    <row r="8858" spans="7:7">
      <c r="G8858" s="1776"/>
    </row>
    <row r="8859" spans="7:7">
      <c r="G8859" s="1776"/>
    </row>
    <row r="8860" spans="7:7">
      <c r="G8860" s="1776"/>
    </row>
    <row r="8861" spans="7:7">
      <c r="G8861" s="1776"/>
    </row>
    <row r="8862" spans="7:7">
      <c r="G8862" s="1776"/>
    </row>
    <row r="8863" spans="7:7">
      <c r="G8863" s="1776"/>
    </row>
    <row r="8864" spans="7:7">
      <c r="G8864" s="1776"/>
    </row>
    <row r="8865" spans="7:7">
      <c r="G8865" s="1776"/>
    </row>
    <row r="8866" spans="7:7">
      <c r="G8866" s="1776"/>
    </row>
    <row r="8867" spans="7:7">
      <c r="G8867" s="1776"/>
    </row>
    <row r="8868" spans="7:7">
      <c r="G8868" s="1776"/>
    </row>
    <row r="8869" spans="7:7">
      <c r="G8869" s="1776"/>
    </row>
    <row r="8870" spans="7:7">
      <c r="G8870" s="1776"/>
    </row>
    <row r="8871" spans="7:7">
      <c r="G8871" s="1776"/>
    </row>
    <row r="8872" spans="7:7">
      <c r="G8872" s="1776"/>
    </row>
    <row r="8873" spans="7:7">
      <c r="G8873" s="1776"/>
    </row>
    <row r="8874" spans="7:7">
      <c r="G8874" s="1776"/>
    </row>
    <row r="8875" spans="7:7">
      <c r="G8875" s="1776"/>
    </row>
    <row r="8876" spans="7:7">
      <c r="G8876" s="1776"/>
    </row>
    <row r="8877" spans="7:7">
      <c r="G8877" s="1776"/>
    </row>
    <row r="8878" spans="7:7">
      <c r="G8878" s="1776"/>
    </row>
    <row r="8879" spans="7:7">
      <c r="G8879" s="1776"/>
    </row>
    <row r="8880" spans="7:7">
      <c r="G8880" s="1776"/>
    </row>
    <row r="8881" spans="7:7">
      <c r="G8881" s="1776"/>
    </row>
    <row r="8882" spans="7:7">
      <c r="G8882" s="1776"/>
    </row>
    <row r="8883" spans="7:7">
      <c r="G8883" s="1776"/>
    </row>
    <row r="8884" spans="7:7">
      <c r="G8884" s="1776"/>
    </row>
    <row r="8885" spans="7:7">
      <c r="G8885" s="1776"/>
    </row>
    <row r="8886" spans="7:7">
      <c r="G8886" s="1776"/>
    </row>
    <row r="8887" spans="7:7">
      <c r="G8887" s="1776"/>
    </row>
    <row r="8888" spans="7:7">
      <c r="G8888" s="1776"/>
    </row>
    <row r="8889" spans="7:7">
      <c r="G8889" s="1776"/>
    </row>
    <row r="8890" spans="7:7">
      <c r="G8890" s="1776"/>
    </row>
    <row r="8891" spans="7:7">
      <c r="G8891" s="1776"/>
    </row>
    <row r="8892" spans="7:7">
      <c r="G8892" s="1776"/>
    </row>
    <row r="8893" spans="7:7">
      <c r="G8893" s="1776"/>
    </row>
    <row r="8894" spans="7:7">
      <c r="G8894" s="1776"/>
    </row>
    <row r="8895" spans="7:7">
      <c r="G8895" s="1776"/>
    </row>
    <row r="8896" spans="7:7">
      <c r="G8896" s="1776"/>
    </row>
    <row r="8897" spans="7:7">
      <c r="G8897" s="1776"/>
    </row>
    <row r="8898" spans="7:7">
      <c r="G8898" s="1776"/>
    </row>
    <row r="8899" spans="7:7">
      <c r="G8899" s="1776"/>
    </row>
    <row r="8900" spans="7:7">
      <c r="G8900" s="1776"/>
    </row>
    <row r="8901" spans="7:7">
      <c r="G8901" s="1776"/>
    </row>
    <row r="8902" spans="7:7">
      <c r="G8902" s="1776"/>
    </row>
    <row r="8903" spans="7:7">
      <c r="G8903" s="1776"/>
    </row>
    <row r="8904" spans="7:7">
      <c r="G8904" s="1776"/>
    </row>
    <row r="8905" spans="7:7">
      <c r="G8905" s="1776"/>
    </row>
    <row r="8906" spans="7:7">
      <c r="G8906" s="1776"/>
    </row>
    <row r="8907" spans="7:7">
      <c r="G8907" s="1776"/>
    </row>
    <row r="8908" spans="7:7">
      <c r="G8908" s="1776"/>
    </row>
    <row r="8909" spans="7:7">
      <c r="G8909" s="1776"/>
    </row>
    <row r="8910" spans="7:7">
      <c r="G8910" s="1776"/>
    </row>
    <row r="8911" spans="7:7">
      <c r="G8911" s="1776"/>
    </row>
    <row r="8912" spans="7:7">
      <c r="G8912" s="1776"/>
    </row>
    <row r="8913" spans="7:7">
      <c r="G8913" s="1776"/>
    </row>
    <row r="8914" spans="7:7">
      <c r="G8914" s="1776"/>
    </row>
    <row r="8915" spans="7:7">
      <c r="G8915" s="1776"/>
    </row>
    <row r="8916" spans="7:7">
      <c r="G8916" s="1776"/>
    </row>
    <row r="8917" spans="7:7">
      <c r="G8917" s="1776"/>
    </row>
    <row r="8918" spans="7:7">
      <c r="G8918" s="1776"/>
    </row>
    <row r="8919" spans="7:7">
      <c r="G8919" s="1776"/>
    </row>
    <row r="8920" spans="7:7">
      <c r="G8920" s="1776"/>
    </row>
    <row r="8921" spans="7:7">
      <c r="G8921" s="1776"/>
    </row>
    <row r="8922" spans="7:7">
      <c r="G8922" s="1776"/>
    </row>
    <row r="8923" spans="7:7">
      <c r="G8923" s="1776"/>
    </row>
    <row r="8924" spans="7:7">
      <c r="G8924" s="1776"/>
    </row>
    <row r="8925" spans="7:7">
      <c r="G8925" s="1776"/>
    </row>
    <row r="8926" spans="7:7">
      <c r="G8926" s="1776"/>
    </row>
    <row r="8927" spans="7:7">
      <c r="G8927" s="1776"/>
    </row>
    <row r="8928" spans="7:7">
      <c r="G8928" s="1776"/>
    </row>
    <row r="8929" spans="7:7">
      <c r="G8929" s="1776"/>
    </row>
    <row r="8930" spans="7:7">
      <c r="G8930" s="1776"/>
    </row>
    <row r="8931" spans="7:7">
      <c r="G8931" s="1776"/>
    </row>
    <row r="8932" spans="7:7">
      <c r="G8932" s="1776"/>
    </row>
    <row r="8933" spans="7:7">
      <c r="G8933" s="1776"/>
    </row>
    <row r="8934" spans="7:7">
      <c r="G8934" s="1776"/>
    </row>
    <row r="8935" spans="7:7">
      <c r="G8935" s="1776"/>
    </row>
    <row r="8936" spans="7:7">
      <c r="G8936" s="1776"/>
    </row>
    <row r="8937" spans="7:7">
      <c r="G8937" s="1776"/>
    </row>
    <row r="8938" spans="7:7">
      <c r="G8938" s="1776"/>
    </row>
    <row r="8939" spans="7:7">
      <c r="G8939" s="1776"/>
    </row>
    <row r="8940" spans="7:7">
      <c r="G8940" s="1776"/>
    </row>
    <row r="8941" spans="7:7">
      <c r="G8941" s="1776"/>
    </row>
    <row r="8942" spans="7:7">
      <c r="G8942" s="1776"/>
    </row>
    <row r="8943" spans="7:7">
      <c r="G8943" s="1776"/>
    </row>
    <row r="8944" spans="7:7">
      <c r="G8944" s="1776"/>
    </row>
    <row r="8945" spans="7:7">
      <c r="G8945" s="1776"/>
    </row>
    <row r="8946" spans="7:7">
      <c r="G8946" s="1776"/>
    </row>
    <row r="8947" spans="7:7">
      <c r="G8947" s="1776"/>
    </row>
    <row r="8948" spans="7:7">
      <c r="G8948" s="1776"/>
    </row>
    <row r="8949" spans="7:7">
      <c r="G8949" s="1776"/>
    </row>
    <row r="8950" spans="7:7">
      <c r="G8950" s="1776"/>
    </row>
    <row r="8951" spans="7:7">
      <c r="G8951" s="1776"/>
    </row>
    <row r="8952" spans="7:7">
      <c r="G8952" s="1776"/>
    </row>
    <row r="8953" spans="7:7">
      <c r="G8953" s="1776"/>
    </row>
    <row r="8954" spans="7:7">
      <c r="G8954" s="1776"/>
    </row>
    <row r="8955" spans="7:7">
      <c r="G8955" s="1776"/>
    </row>
    <row r="8956" spans="7:7">
      <c r="G8956" s="1776"/>
    </row>
    <row r="8957" spans="7:7">
      <c r="G8957" s="1776"/>
    </row>
    <row r="8958" spans="7:7">
      <c r="G8958" s="1776"/>
    </row>
    <row r="8959" spans="7:7">
      <c r="G8959" s="1776"/>
    </row>
    <row r="8960" spans="7:7">
      <c r="G8960" s="1776"/>
    </row>
    <row r="8961" spans="7:7">
      <c r="G8961" s="1776"/>
    </row>
    <row r="8962" spans="7:7">
      <c r="G8962" s="1776"/>
    </row>
    <row r="8963" spans="7:7">
      <c r="G8963" s="1776"/>
    </row>
    <row r="8964" spans="7:7">
      <c r="G8964" s="1776"/>
    </row>
    <row r="8965" spans="7:7">
      <c r="G8965" s="1776"/>
    </row>
    <row r="8966" spans="7:7">
      <c r="G8966" s="1776"/>
    </row>
    <row r="8967" spans="7:7">
      <c r="G8967" s="1776"/>
    </row>
    <row r="8968" spans="7:7">
      <c r="G8968" s="1776"/>
    </row>
    <row r="8969" spans="7:7">
      <c r="G8969" s="1776"/>
    </row>
    <row r="8970" spans="7:7">
      <c r="G8970" s="1776"/>
    </row>
    <row r="8971" spans="7:7">
      <c r="G8971" s="1776"/>
    </row>
    <row r="8972" spans="7:7">
      <c r="G8972" s="1776"/>
    </row>
    <row r="8973" spans="7:7">
      <c r="G8973" s="1776"/>
    </row>
    <row r="8974" spans="7:7">
      <c r="G8974" s="1776"/>
    </row>
    <row r="8975" spans="7:7">
      <c r="G8975" s="1776"/>
    </row>
    <row r="8976" spans="7:7">
      <c r="G8976" s="1776"/>
    </row>
    <row r="8977" spans="7:7">
      <c r="G8977" s="1776"/>
    </row>
    <row r="8978" spans="7:7">
      <c r="G8978" s="1776"/>
    </row>
    <row r="8979" spans="7:7">
      <c r="G8979" s="1776"/>
    </row>
    <row r="8980" spans="7:7">
      <c r="G8980" s="1776"/>
    </row>
    <row r="8981" spans="7:7">
      <c r="G8981" s="1776"/>
    </row>
    <row r="8982" spans="7:7">
      <c r="G8982" s="1776"/>
    </row>
    <row r="8983" spans="7:7">
      <c r="G8983" s="1776"/>
    </row>
    <row r="8984" spans="7:7">
      <c r="G8984" s="1776"/>
    </row>
    <row r="8985" spans="7:7">
      <c r="G8985" s="1776"/>
    </row>
    <row r="8986" spans="7:7">
      <c r="G8986" s="1776"/>
    </row>
    <row r="8987" spans="7:7">
      <c r="G8987" s="1776"/>
    </row>
    <row r="8988" spans="7:7">
      <c r="G8988" s="1776"/>
    </row>
    <row r="8989" spans="7:7">
      <c r="G8989" s="1776"/>
    </row>
    <row r="8990" spans="7:7">
      <c r="G8990" s="1776"/>
    </row>
    <row r="8991" spans="7:7">
      <c r="G8991" s="1776"/>
    </row>
    <row r="8992" spans="7:7">
      <c r="G8992" s="1776"/>
    </row>
    <row r="8993" spans="7:7">
      <c r="G8993" s="1776"/>
    </row>
    <row r="8994" spans="7:7">
      <c r="G8994" s="1776"/>
    </row>
    <row r="8995" spans="7:7">
      <c r="G8995" s="1776"/>
    </row>
    <row r="8996" spans="7:7">
      <c r="G8996" s="1776"/>
    </row>
    <row r="8997" spans="7:7">
      <c r="G8997" s="1776"/>
    </row>
    <row r="8998" spans="7:7">
      <c r="G8998" s="1776"/>
    </row>
    <row r="8999" spans="7:7">
      <c r="G8999" s="1776"/>
    </row>
    <row r="9000" spans="7:7">
      <c r="G9000" s="1776"/>
    </row>
    <row r="9001" spans="7:7">
      <c r="G9001" s="1776"/>
    </row>
    <row r="9002" spans="7:7">
      <c r="G9002" s="1776"/>
    </row>
    <row r="9003" spans="7:7">
      <c r="G9003" s="1776"/>
    </row>
    <row r="9004" spans="7:7">
      <c r="G9004" s="1776"/>
    </row>
    <row r="9005" spans="7:7">
      <c r="G9005" s="1776"/>
    </row>
    <row r="9006" spans="7:7">
      <c r="G9006" s="1776"/>
    </row>
    <row r="9007" spans="7:7">
      <c r="G9007" s="1776"/>
    </row>
    <row r="9008" spans="7:7">
      <c r="G9008" s="1776"/>
    </row>
    <row r="9009" spans="7:7">
      <c r="G9009" s="1776"/>
    </row>
    <row r="9010" spans="7:7">
      <c r="G9010" s="1776"/>
    </row>
    <row r="9011" spans="7:7">
      <c r="G9011" s="1776"/>
    </row>
    <row r="9012" spans="7:7">
      <c r="G9012" s="1776"/>
    </row>
    <row r="9013" spans="7:7">
      <c r="G9013" s="1776"/>
    </row>
    <row r="9014" spans="7:7">
      <c r="G9014" s="1776"/>
    </row>
    <row r="9015" spans="7:7">
      <c r="G9015" s="1776"/>
    </row>
    <row r="9016" spans="7:7">
      <c r="G9016" s="1776"/>
    </row>
    <row r="9017" spans="7:7">
      <c r="G9017" s="1776"/>
    </row>
    <row r="9018" spans="7:7">
      <c r="G9018" s="1776"/>
    </row>
    <row r="9019" spans="7:7">
      <c r="G9019" s="1776"/>
    </row>
    <row r="9020" spans="7:7">
      <c r="G9020" s="1776"/>
    </row>
    <row r="9021" spans="7:7">
      <c r="G9021" s="1776"/>
    </row>
    <row r="9022" spans="7:7">
      <c r="G9022" s="1776"/>
    </row>
    <row r="9023" spans="7:7">
      <c r="G9023" s="1776"/>
    </row>
    <row r="9024" spans="7:7">
      <c r="G9024" s="1776"/>
    </row>
    <row r="9025" spans="7:7">
      <c r="G9025" s="1776"/>
    </row>
    <row r="9026" spans="7:7">
      <c r="G9026" s="1776"/>
    </row>
    <row r="9027" spans="7:7">
      <c r="G9027" s="1776"/>
    </row>
    <row r="9028" spans="7:7">
      <c r="G9028" s="1776"/>
    </row>
    <row r="9029" spans="7:7">
      <c r="G9029" s="1776"/>
    </row>
    <row r="9030" spans="7:7">
      <c r="G9030" s="1776"/>
    </row>
    <row r="9031" spans="7:7">
      <c r="G9031" s="1776"/>
    </row>
    <row r="9032" spans="7:7">
      <c r="G9032" s="1776"/>
    </row>
    <row r="9033" spans="7:7">
      <c r="G9033" s="1776"/>
    </row>
    <row r="9034" spans="7:7">
      <c r="G9034" s="1776"/>
    </row>
    <row r="9035" spans="7:7">
      <c r="G9035" s="1776"/>
    </row>
    <row r="9036" spans="7:7">
      <c r="G9036" s="1776"/>
    </row>
    <row r="9037" spans="7:7">
      <c r="G9037" s="1776"/>
    </row>
    <row r="9038" spans="7:7">
      <c r="G9038" s="1776"/>
    </row>
    <row r="9039" spans="7:7">
      <c r="G9039" s="1776"/>
    </row>
    <row r="9040" spans="7:7">
      <c r="G9040" s="1776"/>
    </row>
    <row r="9041" spans="7:7">
      <c r="G9041" s="1776"/>
    </row>
    <row r="9042" spans="7:7">
      <c r="G9042" s="1776"/>
    </row>
    <row r="9043" spans="7:7">
      <c r="G9043" s="1776"/>
    </row>
    <row r="9044" spans="7:7">
      <c r="G9044" s="1776"/>
    </row>
    <row r="9045" spans="7:7">
      <c r="G9045" s="1776"/>
    </row>
    <row r="9046" spans="7:7">
      <c r="G9046" s="1776"/>
    </row>
    <row r="9047" spans="7:7">
      <c r="G9047" s="1776"/>
    </row>
    <row r="9048" spans="7:7">
      <c r="G9048" s="1776"/>
    </row>
    <row r="9049" spans="7:7">
      <c r="G9049" s="1776"/>
    </row>
    <row r="9050" spans="7:7">
      <c r="G9050" s="1776"/>
    </row>
    <row r="9051" spans="7:7">
      <c r="G9051" s="1776"/>
    </row>
    <row r="9052" spans="7:7">
      <c r="G9052" s="1776"/>
    </row>
    <row r="9053" spans="7:7">
      <c r="G9053" s="1776"/>
    </row>
    <row r="9054" spans="7:7">
      <c r="G9054" s="1776"/>
    </row>
    <row r="9055" spans="7:7">
      <c r="G9055" s="1776"/>
    </row>
    <row r="9056" spans="7:7">
      <c r="G9056" s="1776"/>
    </row>
    <row r="9057" spans="7:7">
      <c r="G9057" s="1776"/>
    </row>
    <row r="9058" spans="7:7">
      <c r="G9058" s="1776"/>
    </row>
    <row r="9059" spans="7:7">
      <c r="G9059" s="1776"/>
    </row>
    <row r="9060" spans="7:7">
      <c r="G9060" s="1776"/>
    </row>
    <row r="9061" spans="7:7">
      <c r="G9061" s="1776"/>
    </row>
    <row r="9062" spans="7:7">
      <c r="G9062" s="1776"/>
    </row>
    <row r="9063" spans="7:7">
      <c r="G9063" s="1776"/>
    </row>
    <row r="9064" spans="7:7">
      <c r="G9064" s="1776"/>
    </row>
    <row r="9065" spans="7:7">
      <c r="G9065" s="1776"/>
    </row>
    <row r="9066" spans="7:7">
      <c r="G9066" s="1776"/>
    </row>
    <row r="9067" spans="7:7">
      <c r="G9067" s="1776"/>
    </row>
    <row r="9068" spans="7:7">
      <c r="G9068" s="1776"/>
    </row>
    <row r="9069" spans="7:7">
      <c r="G9069" s="1776"/>
    </row>
    <row r="9070" spans="7:7">
      <c r="G9070" s="1776"/>
    </row>
    <row r="9071" spans="7:7">
      <c r="G9071" s="1776"/>
    </row>
    <row r="9072" spans="7:7">
      <c r="G9072" s="1776"/>
    </row>
    <row r="9073" spans="7:7">
      <c r="G9073" s="1776"/>
    </row>
    <row r="9074" spans="7:7">
      <c r="G9074" s="1776"/>
    </row>
    <row r="9075" spans="7:7">
      <c r="G9075" s="1776"/>
    </row>
    <row r="9076" spans="7:7">
      <c r="G9076" s="1776"/>
    </row>
    <row r="9077" spans="7:7">
      <c r="G9077" s="1776"/>
    </row>
    <row r="9078" spans="7:7">
      <c r="G9078" s="1776"/>
    </row>
    <row r="9079" spans="7:7">
      <c r="G9079" s="1776"/>
    </row>
    <row r="9080" spans="7:7">
      <c r="G9080" s="1776"/>
    </row>
    <row r="9081" spans="7:7">
      <c r="G9081" s="1776"/>
    </row>
    <row r="9082" spans="7:7">
      <c r="G9082" s="1776"/>
    </row>
    <row r="9083" spans="7:7">
      <c r="G9083" s="1776"/>
    </row>
    <row r="9084" spans="7:7">
      <c r="G9084" s="1776"/>
    </row>
    <row r="9085" spans="7:7">
      <c r="G9085" s="1776"/>
    </row>
    <row r="9086" spans="7:7">
      <c r="G9086" s="1776"/>
    </row>
    <row r="9087" spans="7:7">
      <c r="G9087" s="1776"/>
    </row>
    <row r="9088" spans="7:7">
      <c r="G9088" s="1776"/>
    </row>
    <row r="9089" spans="7:7">
      <c r="G9089" s="1776"/>
    </row>
    <row r="9090" spans="7:7">
      <c r="G9090" s="1776"/>
    </row>
    <row r="9091" spans="7:7">
      <c r="G9091" s="1776"/>
    </row>
    <row r="9092" spans="7:7">
      <c r="G9092" s="1776"/>
    </row>
    <row r="9093" spans="7:7">
      <c r="G9093" s="1776"/>
    </row>
    <row r="9094" spans="7:7">
      <c r="G9094" s="1776"/>
    </row>
    <row r="9095" spans="7:7">
      <c r="G9095" s="1776"/>
    </row>
    <row r="9096" spans="7:7">
      <c r="G9096" s="1776"/>
    </row>
    <row r="9097" spans="7:7">
      <c r="G9097" s="1776"/>
    </row>
    <row r="9098" spans="7:7">
      <c r="G9098" s="1776"/>
    </row>
    <row r="9099" spans="7:7">
      <c r="G9099" s="1776"/>
    </row>
    <row r="9100" spans="7:7">
      <c r="G9100" s="1776"/>
    </row>
    <row r="9101" spans="7:7">
      <c r="G9101" s="1776"/>
    </row>
    <row r="9102" spans="7:7">
      <c r="G9102" s="1776"/>
    </row>
    <row r="9103" spans="7:7">
      <c r="G9103" s="1776"/>
    </row>
    <row r="9104" spans="7:7">
      <c r="G9104" s="1776"/>
    </row>
    <row r="9105" spans="7:7">
      <c r="G9105" s="1776"/>
    </row>
    <row r="9106" spans="7:7">
      <c r="G9106" s="1776"/>
    </row>
    <row r="9107" spans="7:7">
      <c r="G9107" s="1776"/>
    </row>
    <row r="9108" spans="7:7">
      <c r="G9108" s="1776"/>
    </row>
    <row r="9109" spans="7:7">
      <c r="G9109" s="1776"/>
    </row>
    <row r="9110" spans="7:7">
      <c r="G9110" s="1776"/>
    </row>
    <row r="9111" spans="7:7">
      <c r="G9111" s="1776"/>
    </row>
    <row r="9112" spans="7:7">
      <c r="G9112" s="1776"/>
    </row>
    <row r="9113" spans="7:7">
      <c r="G9113" s="1776"/>
    </row>
    <row r="9114" spans="7:7">
      <c r="G9114" s="1776"/>
    </row>
    <row r="9115" spans="7:7">
      <c r="G9115" s="1776"/>
    </row>
    <row r="9116" spans="7:7">
      <c r="G9116" s="1776"/>
    </row>
    <row r="9117" spans="7:7">
      <c r="G9117" s="1776"/>
    </row>
    <row r="9118" spans="7:7">
      <c r="G9118" s="1776"/>
    </row>
    <row r="9119" spans="7:7">
      <c r="G9119" s="1776"/>
    </row>
    <row r="9120" spans="7:7">
      <c r="G9120" s="1776"/>
    </row>
    <row r="9121" spans="7:7">
      <c r="G9121" s="1776"/>
    </row>
    <row r="9122" spans="7:7">
      <c r="G9122" s="1776"/>
    </row>
    <row r="9123" spans="7:7">
      <c r="G9123" s="1776"/>
    </row>
    <row r="9124" spans="7:7">
      <c r="G9124" s="1776"/>
    </row>
    <row r="9125" spans="7:7">
      <c r="G9125" s="1776"/>
    </row>
    <row r="9126" spans="7:7">
      <c r="G9126" s="1776"/>
    </row>
    <row r="9127" spans="7:7">
      <c r="G9127" s="1776"/>
    </row>
    <row r="9128" spans="7:7">
      <c r="G9128" s="1776"/>
    </row>
    <row r="9129" spans="7:7">
      <c r="G9129" s="1776"/>
    </row>
    <row r="9130" spans="7:7">
      <c r="G9130" s="1776"/>
    </row>
    <row r="9131" spans="7:7">
      <c r="G9131" s="1776"/>
    </row>
    <row r="9132" spans="7:7">
      <c r="G9132" s="1776"/>
    </row>
    <row r="9133" spans="7:7">
      <c r="G9133" s="1776"/>
    </row>
    <row r="9134" spans="7:7">
      <c r="G9134" s="1776"/>
    </row>
    <row r="9135" spans="7:7">
      <c r="G9135" s="1776"/>
    </row>
    <row r="9136" spans="7:7">
      <c r="G9136" s="1776"/>
    </row>
    <row r="9137" spans="7:7">
      <c r="G9137" s="1776"/>
    </row>
    <row r="9138" spans="7:7">
      <c r="G9138" s="1776"/>
    </row>
    <row r="9139" spans="7:7">
      <c r="G9139" s="1776"/>
    </row>
    <row r="9140" spans="7:7">
      <c r="G9140" s="1776"/>
    </row>
    <row r="9141" spans="7:7">
      <c r="G9141" s="1776"/>
    </row>
    <row r="9142" spans="7:7">
      <c r="G9142" s="1776"/>
    </row>
    <row r="9143" spans="7:7">
      <c r="G9143" s="1776"/>
    </row>
    <row r="9144" spans="7:7">
      <c r="G9144" s="1776"/>
    </row>
    <row r="9145" spans="7:7">
      <c r="G9145" s="1776"/>
    </row>
    <row r="9146" spans="7:7">
      <c r="G9146" s="1776"/>
    </row>
    <row r="9147" spans="7:7">
      <c r="G9147" s="1776"/>
    </row>
    <row r="9148" spans="7:7">
      <c r="G9148" s="1776"/>
    </row>
    <row r="9149" spans="7:7">
      <c r="G9149" s="1776"/>
    </row>
    <row r="9150" spans="7:7">
      <c r="G9150" s="1776"/>
    </row>
    <row r="9151" spans="7:7">
      <c r="G9151" s="1776"/>
    </row>
    <row r="9152" spans="7:7">
      <c r="G9152" s="1776"/>
    </row>
    <row r="9153" spans="7:7">
      <c r="G9153" s="1776"/>
    </row>
    <row r="9154" spans="7:7">
      <c r="G9154" s="1776"/>
    </row>
    <row r="9155" spans="7:7">
      <c r="G9155" s="1776"/>
    </row>
    <row r="9156" spans="7:7">
      <c r="G9156" s="1776"/>
    </row>
    <row r="9157" spans="7:7">
      <c r="G9157" s="1776"/>
    </row>
    <row r="9158" spans="7:7">
      <c r="G9158" s="1776"/>
    </row>
    <row r="9159" spans="7:7">
      <c r="G9159" s="1776"/>
    </row>
    <row r="9160" spans="7:7">
      <c r="G9160" s="1776"/>
    </row>
    <row r="9161" spans="7:7">
      <c r="G9161" s="1776"/>
    </row>
    <row r="9162" spans="7:7">
      <c r="G9162" s="1776"/>
    </row>
    <row r="9163" spans="7:7">
      <c r="G9163" s="1776"/>
    </row>
    <row r="9164" spans="7:7">
      <c r="G9164" s="1776"/>
    </row>
    <row r="9165" spans="7:7">
      <c r="G9165" s="1776"/>
    </row>
    <row r="9166" spans="7:7">
      <c r="G9166" s="1776"/>
    </row>
    <row r="9167" spans="7:7">
      <c r="G9167" s="1776"/>
    </row>
    <row r="9168" spans="7:7">
      <c r="G9168" s="1776"/>
    </row>
    <row r="9169" spans="7:7">
      <c r="G9169" s="1776"/>
    </row>
    <row r="9170" spans="7:7">
      <c r="G9170" s="1776"/>
    </row>
    <row r="9171" spans="7:7">
      <c r="G9171" s="1776"/>
    </row>
    <row r="9172" spans="7:7">
      <c r="G9172" s="1776"/>
    </row>
    <row r="9173" spans="7:7">
      <c r="G9173" s="1776"/>
    </row>
    <row r="9174" spans="7:7">
      <c r="G9174" s="1776"/>
    </row>
    <row r="9175" spans="7:7">
      <c r="G9175" s="1776"/>
    </row>
    <row r="9176" spans="7:7">
      <c r="G9176" s="1776"/>
    </row>
    <row r="9177" spans="7:7">
      <c r="G9177" s="1776"/>
    </row>
    <row r="9178" spans="7:7">
      <c r="G9178" s="1776"/>
    </row>
    <row r="9179" spans="7:7">
      <c r="G9179" s="1776"/>
    </row>
    <row r="9180" spans="7:7">
      <c r="G9180" s="1776"/>
    </row>
    <row r="9181" spans="7:7">
      <c r="G9181" s="1776"/>
    </row>
    <row r="9182" spans="7:7">
      <c r="G9182" s="1776"/>
    </row>
    <row r="9183" spans="7:7">
      <c r="G9183" s="1776"/>
    </row>
    <row r="9184" spans="7:7">
      <c r="G9184" s="1776"/>
    </row>
    <row r="9185" spans="7:7">
      <c r="G9185" s="1776"/>
    </row>
    <row r="9186" spans="7:7">
      <c r="G9186" s="1776"/>
    </row>
    <row r="9187" spans="7:7">
      <c r="G9187" s="1776"/>
    </row>
    <row r="9188" spans="7:7">
      <c r="G9188" s="1776"/>
    </row>
    <row r="9189" spans="7:7">
      <c r="G9189" s="1776"/>
    </row>
    <row r="9190" spans="7:7">
      <c r="G9190" s="1776"/>
    </row>
    <row r="9191" spans="7:7">
      <c r="G9191" s="1776"/>
    </row>
    <row r="9192" spans="7:7">
      <c r="G9192" s="1776"/>
    </row>
    <row r="9193" spans="7:7">
      <c r="G9193" s="1776"/>
    </row>
    <row r="9194" spans="7:7">
      <c r="G9194" s="1776"/>
    </row>
    <row r="9195" spans="7:7">
      <c r="G9195" s="1776"/>
    </row>
    <row r="9196" spans="7:7">
      <c r="G9196" s="1776"/>
    </row>
    <row r="9197" spans="7:7">
      <c r="G9197" s="1776"/>
    </row>
    <row r="9198" spans="7:7">
      <c r="G9198" s="1776"/>
    </row>
    <row r="9199" spans="7:7">
      <c r="G9199" s="1776"/>
    </row>
    <row r="9200" spans="7:7">
      <c r="G9200" s="1776"/>
    </row>
    <row r="9201" spans="7:7">
      <c r="G9201" s="1776"/>
    </row>
    <row r="9202" spans="7:7">
      <c r="G9202" s="1776"/>
    </row>
    <row r="9203" spans="7:7">
      <c r="G9203" s="1776"/>
    </row>
    <row r="9204" spans="7:7">
      <c r="G9204" s="1776"/>
    </row>
    <row r="9205" spans="7:7">
      <c r="G9205" s="1776"/>
    </row>
    <row r="9206" spans="7:7">
      <c r="G9206" s="1776"/>
    </row>
    <row r="9207" spans="7:7">
      <c r="G9207" s="1776"/>
    </row>
    <row r="9208" spans="7:7">
      <c r="G9208" s="1776"/>
    </row>
    <row r="9209" spans="7:7">
      <c r="G9209" s="1776"/>
    </row>
    <row r="9210" spans="7:7">
      <c r="G9210" s="1776"/>
    </row>
    <row r="9211" spans="7:7">
      <c r="G9211" s="1776"/>
    </row>
    <row r="9212" spans="7:7">
      <c r="G9212" s="1776"/>
    </row>
    <row r="9213" spans="7:7">
      <c r="G9213" s="1776"/>
    </row>
    <row r="9214" spans="7:7">
      <c r="G9214" s="1776"/>
    </row>
    <row r="9215" spans="7:7">
      <c r="G9215" s="1776"/>
    </row>
    <row r="9216" spans="7:7">
      <c r="G9216" s="1776"/>
    </row>
    <row r="9217" spans="7:7">
      <c r="G9217" s="1776"/>
    </row>
    <row r="9218" spans="7:7">
      <c r="G9218" s="1776"/>
    </row>
    <row r="9219" spans="7:7">
      <c r="G9219" s="1776"/>
    </row>
    <row r="9220" spans="7:7">
      <c r="G9220" s="1776"/>
    </row>
    <row r="9221" spans="7:7">
      <c r="G9221" s="1776"/>
    </row>
    <row r="9222" spans="7:7">
      <c r="G9222" s="1776"/>
    </row>
    <row r="9223" spans="7:7">
      <c r="G9223" s="1776"/>
    </row>
    <row r="9224" spans="7:7">
      <c r="G9224" s="1776"/>
    </row>
    <row r="9225" spans="7:7">
      <c r="G9225" s="1776"/>
    </row>
    <row r="9226" spans="7:7">
      <c r="G9226" s="1776"/>
    </row>
    <row r="9227" spans="7:7">
      <c r="G9227" s="1776"/>
    </row>
    <row r="9228" spans="7:7">
      <c r="G9228" s="1776"/>
    </row>
    <row r="9229" spans="7:7">
      <c r="G9229" s="1776"/>
    </row>
    <row r="9230" spans="7:7">
      <c r="G9230" s="1776"/>
    </row>
    <row r="9231" spans="7:7">
      <c r="G9231" s="1776"/>
    </row>
    <row r="9232" spans="7:7">
      <c r="G9232" s="1776"/>
    </row>
    <row r="9233" spans="7:7">
      <c r="G9233" s="1776"/>
    </row>
    <row r="9234" spans="7:7">
      <c r="G9234" s="1776"/>
    </row>
    <row r="9235" spans="7:7">
      <c r="G9235" s="1776"/>
    </row>
    <row r="9236" spans="7:7">
      <c r="G9236" s="1776"/>
    </row>
    <row r="9237" spans="7:7">
      <c r="G9237" s="1776"/>
    </row>
    <row r="9238" spans="7:7">
      <c r="G9238" s="1776"/>
    </row>
    <row r="9239" spans="7:7">
      <c r="G9239" s="1776"/>
    </row>
    <row r="9240" spans="7:7">
      <c r="G9240" s="1776"/>
    </row>
    <row r="9241" spans="7:7">
      <c r="G9241" s="1776"/>
    </row>
    <row r="9242" spans="7:7">
      <c r="G9242" s="1776"/>
    </row>
    <row r="9243" spans="7:7">
      <c r="G9243" s="1776"/>
    </row>
    <row r="9244" spans="7:7">
      <c r="G9244" s="1776"/>
    </row>
    <row r="9245" spans="7:7">
      <c r="G9245" s="1776"/>
    </row>
    <row r="9246" spans="7:7">
      <c r="G9246" s="1776"/>
    </row>
    <row r="9247" spans="7:7">
      <c r="G9247" s="1776"/>
    </row>
    <row r="9248" spans="7:7">
      <c r="G9248" s="1776"/>
    </row>
    <row r="9249" spans="7:7">
      <c r="G9249" s="1776"/>
    </row>
    <row r="9250" spans="7:7">
      <c r="G9250" s="1776"/>
    </row>
    <row r="9251" spans="7:7">
      <c r="G9251" s="1776"/>
    </row>
    <row r="9252" spans="7:7">
      <c r="G9252" s="1776"/>
    </row>
    <row r="9253" spans="7:7">
      <c r="G9253" s="1776"/>
    </row>
    <row r="9254" spans="7:7">
      <c r="G9254" s="1776"/>
    </row>
    <row r="9255" spans="7:7">
      <c r="G9255" s="1776"/>
    </row>
    <row r="9256" spans="7:7">
      <c r="G9256" s="1776"/>
    </row>
    <row r="9257" spans="7:7">
      <c r="G9257" s="1776"/>
    </row>
    <row r="9258" spans="7:7">
      <c r="G9258" s="1776"/>
    </row>
    <row r="9259" spans="7:7">
      <c r="G9259" s="1776"/>
    </row>
    <row r="9260" spans="7:7">
      <c r="G9260" s="1776"/>
    </row>
    <row r="9261" spans="7:7">
      <c r="G9261" s="1776"/>
    </row>
    <row r="9262" spans="7:7">
      <c r="G9262" s="1776"/>
    </row>
    <row r="9263" spans="7:7">
      <c r="G9263" s="1776"/>
    </row>
    <row r="9264" spans="7:7">
      <c r="G9264" s="1776"/>
    </row>
    <row r="9265" spans="7:7">
      <c r="G9265" s="1776"/>
    </row>
    <row r="9266" spans="7:7">
      <c r="G9266" s="1776"/>
    </row>
    <row r="9267" spans="7:7">
      <c r="G9267" s="1776"/>
    </row>
    <row r="9268" spans="7:7">
      <c r="G9268" s="1776"/>
    </row>
    <row r="9269" spans="7:7">
      <c r="G9269" s="1776"/>
    </row>
    <row r="9270" spans="7:7">
      <c r="G9270" s="1776"/>
    </row>
    <row r="9271" spans="7:7">
      <c r="G9271" s="1776"/>
    </row>
    <row r="9272" spans="7:7">
      <c r="G9272" s="1776"/>
    </row>
    <row r="9273" spans="7:7">
      <c r="G9273" s="1776"/>
    </row>
    <row r="9274" spans="7:7">
      <c r="G9274" s="1776"/>
    </row>
    <row r="9275" spans="7:7">
      <c r="G9275" s="1776"/>
    </row>
    <row r="9276" spans="7:7">
      <c r="G9276" s="1776"/>
    </row>
    <row r="9277" spans="7:7">
      <c r="G9277" s="1776"/>
    </row>
    <row r="9278" spans="7:7">
      <c r="G9278" s="1776"/>
    </row>
    <row r="9279" spans="7:7">
      <c r="G9279" s="1776"/>
    </row>
    <row r="9280" spans="7:7">
      <c r="G9280" s="1776"/>
    </row>
    <row r="9281" spans="7:7">
      <c r="G9281" s="1776"/>
    </row>
    <row r="9282" spans="7:7">
      <c r="G9282" s="1776"/>
    </row>
    <row r="9283" spans="7:7">
      <c r="G9283" s="1776"/>
    </row>
    <row r="9284" spans="7:7">
      <c r="G9284" s="1776"/>
    </row>
    <row r="9285" spans="7:7">
      <c r="G9285" s="1776"/>
    </row>
    <row r="9286" spans="7:7">
      <c r="G9286" s="1776"/>
    </row>
    <row r="9287" spans="7:7">
      <c r="G9287" s="1776"/>
    </row>
    <row r="9288" spans="7:7">
      <c r="G9288" s="1776"/>
    </row>
    <row r="9289" spans="7:7">
      <c r="G9289" s="1776"/>
    </row>
    <row r="9290" spans="7:7">
      <c r="G9290" s="1776"/>
    </row>
    <row r="9291" spans="7:7">
      <c r="G9291" s="1776"/>
    </row>
    <row r="9292" spans="7:7">
      <c r="G9292" s="1776"/>
    </row>
    <row r="9293" spans="7:7">
      <c r="G9293" s="1776"/>
    </row>
    <row r="9294" spans="7:7">
      <c r="G9294" s="1776"/>
    </row>
    <row r="9295" spans="7:7">
      <c r="G9295" s="1776"/>
    </row>
    <row r="9296" spans="7:7">
      <c r="G9296" s="1776"/>
    </row>
    <row r="9297" spans="7:7">
      <c r="G9297" s="1776"/>
    </row>
    <row r="9298" spans="7:7">
      <c r="G9298" s="1776"/>
    </row>
    <row r="9299" spans="7:7">
      <c r="G9299" s="1776"/>
    </row>
    <row r="9300" spans="7:7">
      <c r="G9300" s="1776"/>
    </row>
    <row r="9301" spans="7:7">
      <c r="G9301" s="1776"/>
    </row>
    <row r="9302" spans="7:7">
      <c r="G9302" s="1776"/>
    </row>
    <row r="9303" spans="7:7">
      <c r="G9303" s="1776"/>
    </row>
    <row r="9304" spans="7:7">
      <c r="G9304" s="1776"/>
    </row>
    <row r="9305" spans="7:7">
      <c r="G9305" s="1776"/>
    </row>
    <row r="9306" spans="7:7">
      <c r="G9306" s="1776"/>
    </row>
    <row r="9307" spans="7:7">
      <c r="G9307" s="1776"/>
    </row>
    <row r="9308" spans="7:7">
      <c r="G9308" s="1776"/>
    </row>
    <row r="9309" spans="7:7">
      <c r="G9309" s="1776"/>
    </row>
    <row r="9310" spans="7:7">
      <c r="G9310" s="1776"/>
    </row>
    <row r="9311" spans="7:7">
      <c r="G9311" s="1776"/>
    </row>
    <row r="9312" spans="7:7">
      <c r="G9312" s="1776"/>
    </row>
    <row r="9313" spans="7:7">
      <c r="G9313" s="1776"/>
    </row>
    <row r="9314" spans="7:7">
      <c r="G9314" s="1776"/>
    </row>
    <row r="9315" spans="7:7">
      <c r="G9315" s="1776"/>
    </row>
    <row r="9316" spans="7:7">
      <c r="G9316" s="1776"/>
    </row>
    <row r="9317" spans="7:7">
      <c r="G9317" s="1776"/>
    </row>
    <row r="9318" spans="7:7">
      <c r="G9318" s="1776"/>
    </row>
    <row r="9319" spans="7:7">
      <c r="G9319" s="1776"/>
    </row>
    <row r="9320" spans="7:7">
      <c r="G9320" s="1776"/>
    </row>
    <row r="9321" spans="7:7">
      <c r="G9321" s="1776"/>
    </row>
    <row r="9322" spans="7:7">
      <c r="G9322" s="1776"/>
    </row>
    <row r="9323" spans="7:7">
      <c r="G9323" s="1776"/>
    </row>
    <row r="9324" spans="7:7">
      <c r="G9324" s="1776"/>
    </row>
    <row r="9325" spans="7:7">
      <c r="G9325" s="1776"/>
    </row>
    <row r="9326" spans="7:7">
      <c r="G9326" s="1776"/>
    </row>
    <row r="9327" spans="7:7">
      <c r="G9327" s="1776"/>
    </row>
    <row r="9328" spans="7:7">
      <c r="G9328" s="1776"/>
    </row>
    <row r="9329" spans="7:7">
      <c r="G9329" s="1776"/>
    </row>
    <row r="9330" spans="7:7">
      <c r="G9330" s="1776"/>
    </row>
    <row r="9331" spans="7:7">
      <c r="G9331" s="1776"/>
    </row>
    <row r="9332" spans="7:7">
      <c r="G9332" s="1776"/>
    </row>
    <row r="9333" spans="7:7">
      <c r="G9333" s="1776"/>
    </row>
    <row r="9334" spans="7:7">
      <c r="G9334" s="1776"/>
    </row>
    <row r="9335" spans="7:7">
      <c r="G9335" s="1776"/>
    </row>
    <row r="9336" spans="7:7">
      <c r="G9336" s="1776"/>
    </row>
    <row r="9337" spans="7:7">
      <c r="G9337" s="1776"/>
    </row>
    <row r="9338" spans="7:7">
      <c r="G9338" s="1776"/>
    </row>
    <row r="9339" spans="7:7">
      <c r="G9339" s="1776"/>
    </row>
    <row r="9340" spans="7:7">
      <c r="G9340" s="1776"/>
    </row>
    <row r="9341" spans="7:7">
      <c r="G9341" s="1776"/>
    </row>
    <row r="9342" spans="7:7">
      <c r="G9342" s="1776"/>
    </row>
    <row r="9343" spans="7:7">
      <c r="G9343" s="1776"/>
    </row>
    <row r="9344" spans="7:7">
      <c r="G9344" s="1776"/>
    </row>
    <row r="9345" spans="7:7">
      <c r="G9345" s="1776"/>
    </row>
    <row r="9346" spans="7:7">
      <c r="G9346" s="1776"/>
    </row>
    <row r="9347" spans="7:7">
      <c r="G9347" s="1776"/>
    </row>
    <row r="9348" spans="7:7">
      <c r="G9348" s="1776"/>
    </row>
    <row r="9349" spans="7:7">
      <c r="G9349" s="1776"/>
    </row>
    <row r="9350" spans="7:7">
      <c r="G9350" s="1776"/>
    </row>
    <row r="9351" spans="7:7">
      <c r="G9351" s="1776"/>
    </row>
    <row r="9352" spans="7:7">
      <c r="G9352" s="1776"/>
    </row>
    <row r="9353" spans="7:7">
      <c r="G9353" s="1776"/>
    </row>
    <row r="9354" spans="7:7">
      <c r="G9354" s="1776"/>
    </row>
    <row r="9355" spans="7:7">
      <c r="G9355" s="1776"/>
    </row>
    <row r="9356" spans="7:7">
      <c r="G9356" s="1776"/>
    </row>
    <row r="9357" spans="7:7">
      <c r="G9357" s="1776"/>
    </row>
    <row r="9358" spans="7:7">
      <c r="G9358" s="1776"/>
    </row>
    <row r="9359" spans="7:7">
      <c r="G9359" s="1776"/>
    </row>
    <row r="9360" spans="7:7">
      <c r="G9360" s="1776"/>
    </row>
    <row r="9361" spans="7:7">
      <c r="G9361" s="1776"/>
    </row>
    <row r="9362" spans="7:7">
      <c r="G9362" s="1776"/>
    </row>
    <row r="9363" spans="7:7">
      <c r="G9363" s="1776"/>
    </row>
    <row r="9364" spans="7:7">
      <c r="G9364" s="1776"/>
    </row>
    <row r="9365" spans="7:7">
      <c r="G9365" s="1776"/>
    </row>
    <row r="9366" spans="7:7">
      <c r="G9366" s="1776"/>
    </row>
    <row r="9367" spans="7:7">
      <c r="G9367" s="1776"/>
    </row>
    <row r="9368" spans="7:7">
      <c r="G9368" s="1776"/>
    </row>
    <row r="9369" spans="7:7">
      <c r="G9369" s="1776"/>
    </row>
    <row r="9370" spans="7:7">
      <c r="G9370" s="1776"/>
    </row>
    <row r="9371" spans="7:7">
      <c r="G9371" s="1776"/>
    </row>
    <row r="9372" spans="7:7">
      <c r="G9372" s="1776"/>
    </row>
    <row r="9373" spans="7:7">
      <c r="G9373" s="1776"/>
    </row>
    <row r="9374" spans="7:7">
      <c r="G9374" s="1776"/>
    </row>
    <row r="9375" spans="7:7">
      <c r="G9375" s="1776"/>
    </row>
    <row r="9376" spans="7:7">
      <c r="G9376" s="1776"/>
    </row>
    <row r="9377" spans="7:7">
      <c r="G9377" s="1776"/>
    </row>
    <row r="9378" spans="7:7">
      <c r="G9378" s="1776"/>
    </row>
    <row r="9379" spans="7:7">
      <c r="G9379" s="1776"/>
    </row>
    <row r="9380" spans="7:7">
      <c r="G9380" s="1776"/>
    </row>
    <row r="9381" spans="7:7">
      <c r="G9381" s="1776"/>
    </row>
    <row r="9382" spans="7:7">
      <c r="G9382" s="1776"/>
    </row>
    <row r="9383" spans="7:7">
      <c r="G9383" s="1776"/>
    </row>
    <row r="9384" spans="7:7">
      <c r="G9384" s="1776"/>
    </row>
    <row r="9385" spans="7:7">
      <c r="G9385" s="1776"/>
    </row>
    <row r="9386" spans="7:7">
      <c r="G9386" s="1776"/>
    </row>
    <row r="9387" spans="7:7">
      <c r="G9387" s="1776"/>
    </row>
    <row r="9388" spans="7:7">
      <c r="G9388" s="1776"/>
    </row>
    <row r="9389" spans="7:7">
      <c r="G9389" s="1776"/>
    </row>
    <row r="9390" spans="7:7">
      <c r="G9390" s="1776"/>
    </row>
    <row r="9391" spans="7:7">
      <c r="G9391" s="1776"/>
    </row>
    <row r="9392" spans="7:7">
      <c r="G9392" s="1776"/>
    </row>
    <row r="9393" spans="7:7">
      <c r="G9393" s="1776"/>
    </row>
    <row r="9394" spans="7:7">
      <c r="G9394" s="1776"/>
    </row>
    <row r="9395" spans="7:7">
      <c r="G9395" s="1776"/>
    </row>
    <row r="9396" spans="7:7">
      <c r="G9396" s="1776"/>
    </row>
    <row r="9397" spans="7:7">
      <c r="G9397" s="1776"/>
    </row>
    <row r="9398" spans="7:7">
      <c r="G9398" s="1776"/>
    </row>
    <row r="9399" spans="7:7">
      <c r="G9399" s="1776"/>
    </row>
    <row r="9400" spans="7:7">
      <c r="G9400" s="1776"/>
    </row>
    <row r="9401" spans="7:7">
      <c r="G9401" s="1776"/>
    </row>
    <row r="9402" spans="7:7">
      <c r="G9402" s="1776"/>
    </row>
    <row r="9403" spans="7:7">
      <c r="G9403" s="1776"/>
    </row>
    <row r="9404" spans="7:7">
      <c r="G9404" s="1776"/>
    </row>
    <row r="9405" spans="7:7">
      <c r="G9405" s="1776"/>
    </row>
    <row r="9406" spans="7:7">
      <c r="G9406" s="1776"/>
    </row>
    <row r="9407" spans="7:7">
      <c r="G9407" s="1776"/>
    </row>
    <row r="9408" spans="7:7">
      <c r="G9408" s="1776"/>
    </row>
    <row r="9409" spans="7:7">
      <c r="G9409" s="1776"/>
    </row>
    <row r="9410" spans="7:7">
      <c r="G9410" s="1776"/>
    </row>
    <row r="9411" spans="7:7">
      <c r="G9411" s="1776"/>
    </row>
    <row r="9412" spans="7:7">
      <c r="G9412" s="1776"/>
    </row>
    <row r="9413" spans="7:7">
      <c r="G9413" s="1776"/>
    </row>
    <row r="9414" spans="7:7">
      <c r="G9414" s="1776"/>
    </row>
    <row r="9415" spans="7:7">
      <c r="G9415" s="1776"/>
    </row>
    <row r="9416" spans="7:7">
      <c r="G9416" s="1776"/>
    </row>
    <row r="9417" spans="7:7">
      <c r="G9417" s="1776"/>
    </row>
    <row r="9418" spans="7:7">
      <c r="G9418" s="1776"/>
    </row>
    <row r="9419" spans="7:7">
      <c r="G9419" s="1776"/>
    </row>
    <row r="9420" spans="7:7">
      <c r="G9420" s="1776"/>
    </row>
    <row r="9421" spans="7:7">
      <c r="G9421" s="1776"/>
    </row>
    <row r="9422" spans="7:7">
      <c r="G9422" s="1776"/>
    </row>
    <row r="9423" spans="7:7">
      <c r="G9423" s="1776"/>
    </row>
    <row r="9424" spans="7:7">
      <c r="G9424" s="1776"/>
    </row>
    <row r="9425" spans="7:7">
      <c r="G9425" s="1776"/>
    </row>
    <row r="9426" spans="7:7">
      <c r="G9426" s="1776"/>
    </row>
    <row r="9427" spans="7:7">
      <c r="G9427" s="1776"/>
    </row>
    <row r="9428" spans="7:7">
      <c r="G9428" s="1776"/>
    </row>
    <row r="9429" spans="7:7">
      <c r="G9429" s="1776"/>
    </row>
    <row r="9430" spans="7:7">
      <c r="G9430" s="1776"/>
    </row>
    <row r="9431" spans="7:7">
      <c r="G9431" s="1776"/>
    </row>
    <row r="9432" spans="7:7">
      <c r="G9432" s="1776"/>
    </row>
    <row r="9433" spans="7:7">
      <c r="G9433" s="1776"/>
    </row>
    <row r="9434" spans="7:7">
      <c r="G9434" s="1776"/>
    </row>
    <row r="9435" spans="7:7">
      <c r="G9435" s="1776"/>
    </row>
    <row r="9436" spans="7:7">
      <c r="G9436" s="1776"/>
    </row>
    <row r="9437" spans="7:7">
      <c r="G9437" s="1776"/>
    </row>
    <row r="9438" spans="7:7">
      <c r="G9438" s="1776"/>
    </row>
    <row r="9439" spans="7:7">
      <c r="G9439" s="1776"/>
    </row>
    <row r="9440" spans="7:7">
      <c r="G9440" s="1776"/>
    </row>
    <row r="9441" spans="7:7">
      <c r="G9441" s="1776"/>
    </row>
    <row r="9442" spans="7:7">
      <c r="G9442" s="1776"/>
    </row>
    <row r="9443" spans="7:7">
      <c r="G9443" s="1776"/>
    </row>
    <row r="9444" spans="7:7">
      <c r="G9444" s="1776"/>
    </row>
    <row r="9445" spans="7:7">
      <c r="G9445" s="1776"/>
    </row>
    <row r="9446" spans="7:7">
      <c r="G9446" s="1776"/>
    </row>
    <row r="9447" spans="7:7">
      <c r="G9447" s="1776"/>
    </row>
    <row r="9448" spans="7:7">
      <c r="G9448" s="1776"/>
    </row>
    <row r="9449" spans="7:7">
      <c r="G9449" s="1776"/>
    </row>
    <row r="9450" spans="7:7">
      <c r="G9450" s="1776"/>
    </row>
    <row r="9451" spans="7:7">
      <c r="G9451" s="1776"/>
    </row>
    <row r="9452" spans="7:7">
      <c r="G9452" s="1776"/>
    </row>
    <row r="9453" spans="7:7">
      <c r="G9453" s="1776"/>
    </row>
    <row r="9454" spans="7:7">
      <c r="G9454" s="1776"/>
    </row>
    <row r="9455" spans="7:7">
      <c r="G9455" s="1776"/>
    </row>
    <row r="9456" spans="7:7">
      <c r="G9456" s="1776"/>
    </row>
    <row r="9457" spans="7:7">
      <c r="G9457" s="1776"/>
    </row>
    <row r="9458" spans="7:7">
      <c r="G9458" s="1776"/>
    </row>
    <row r="9459" spans="7:7">
      <c r="G9459" s="1776"/>
    </row>
    <row r="9460" spans="7:7">
      <c r="G9460" s="1776"/>
    </row>
    <row r="9461" spans="7:7">
      <c r="G9461" s="1776"/>
    </row>
    <row r="9462" spans="7:7">
      <c r="G9462" s="1776"/>
    </row>
    <row r="9463" spans="7:7">
      <c r="G9463" s="1776"/>
    </row>
    <row r="9464" spans="7:7">
      <c r="G9464" s="1776"/>
    </row>
    <row r="9465" spans="7:7">
      <c r="G9465" s="1776"/>
    </row>
    <row r="9466" spans="7:7">
      <c r="G9466" s="1776"/>
    </row>
    <row r="9467" spans="7:7">
      <c r="G9467" s="1776"/>
    </row>
    <row r="9468" spans="7:7">
      <c r="G9468" s="1776"/>
    </row>
    <row r="9469" spans="7:7">
      <c r="G9469" s="1776"/>
    </row>
    <row r="9470" spans="7:7">
      <c r="G9470" s="1776"/>
    </row>
    <row r="9471" spans="7:7">
      <c r="G9471" s="1776"/>
    </row>
    <row r="9472" spans="7:7">
      <c r="G9472" s="1776"/>
    </row>
    <row r="9473" spans="7:7">
      <c r="G9473" s="1776"/>
    </row>
    <row r="9474" spans="7:7">
      <c r="G9474" s="1776"/>
    </row>
    <row r="9475" spans="7:7">
      <c r="G9475" s="1776"/>
    </row>
    <row r="9476" spans="7:7">
      <c r="G9476" s="1776"/>
    </row>
    <row r="9477" spans="7:7">
      <c r="G9477" s="1776"/>
    </row>
    <row r="9478" spans="7:7">
      <c r="G9478" s="1776"/>
    </row>
    <row r="9479" spans="7:7">
      <c r="G9479" s="1776"/>
    </row>
    <row r="9480" spans="7:7">
      <c r="G9480" s="1776"/>
    </row>
    <row r="9481" spans="7:7">
      <c r="G9481" s="1776"/>
    </row>
    <row r="9482" spans="7:7">
      <c r="G9482" s="1776"/>
    </row>
    <row r="9483" spans="7:7">
      <c r="G9483" s="1776"/>
    </row>
    <row r="9484" spans="7:7">
      <c r="G9484" s="1776"/>
    </row>
    <row r="9485" spans="7:7">
      <c r="G9485" s="1776"/>
    </row>
    <row r="9486" spans="7:7">
      <c r="G9486" s="1776"/>
    </row>
    <row r="9487" spans="7:7">
      <c r="G9487" s="1776"/>
    </row>
    <row r="9488" spans="7:7">
      <c r="G9488" s="1776"/>
    </row>
    <row r="9489" spans="7:7">
      <c r="G9489" s="1776"/>
    </row>
    <row r="9490" spans="7:7">
      <c r="G9490" s="1776"/>
    </row>
    <row r="9491" spans="7:7">
      <c r="G9491" s="1776"/>
    </row>
    <row r="9492" spans="7:7">
      <c r="G9492" s="1776"/>
    </row>
    <row r="9493" spans="7:7">
      <c r="G9493" s="1776"/>
    </row>
    <row r="9494" spans="7:7">
      <c r="G9494" s="1776"/>
    </row>
    <row r="9495" spans="7:7">
      <c r="G9495" s="1776"/>
    </row>
    <row r="9496" spans="7:7">
      <c r="G9496" s="1776"/>
    </row>
    <row r="9497" spans="7:7">
      <c r="G9497" s="1776"/>
    </row>
    <row r="9498" spans="7:7">
      <c r="G9498" s="1776"/>
    </row>
    <row r="9499" spans="7:7">
      <c r="G9499" s="1776"/>
    </row>
    <row r="9500" spans="7:7">
      <c r="G9500" s="1776"/>
    </row>
    <row r="9501" spans="7:7">
      <c r="G9501" s="1776"/>
    </row>
    <row r="9502" spans="7:7">
      <c r="G9502" s="1776"/>
    </row>
    <row r="9503" spans="7:7">
      <c r="G9503" s="1776"/>
    </row>
    <row r="9504" spans="7:7">
      <c r="G9504" s="1776"/>
    </row>
    <row r="9505" spans="7:7">
      <c r="G9505" s="1776"/>
    </row>
    <row r="9506" spans="7:7">
      <c r="G9506" s="1776"/>
    </row>
    <row r="9507" spans="7:7">
      <c r="G9507" s="1776"/>
    </row>
    <row r="9508" spans="7:7">
      <c r="G9508" s="1776"/>
    </row>
    <row r="9509" spans="7:7">
      <c r="G9509" s="1776"/>
    </row>
    <row r="9510" spans="7:7">
      <c r="G9510" s="1776"/>
    </row>
    <row r="9511" spans="7:7">
      <c r="G9511" s="1776"/>
    </row>
    <row r="9512" spans="7:7">
      <c r="G9512" s="1776"/>
    </row>
    <row r="9513" spans="7:7">
      <c r="G9513" s="1776"/>
    </row>
    <row r="9514" spans="7:7">
      <c r="G9514" s="1776"/>
    </row>
    <row r="9515" spans="7:7">
      <c r="G9515" s="1776"/>
    </row>
    <row r="9516" spans="7:7">
      <c r="G9516" s="1776"/>
    </row>
    <row r="9517" spans="7:7">
      <c r="G9517" s="1776"/>
    </row>
    <row r="9518" spans="7:7">
      <c r="G9518" s="1776"/>
    </row>
    <row r="9519" spans="7:7">
      <c r="G9519" s="1776"/>
    </row>
    <row r="9520" spans="7:7">
      <c r="G9520" s="1776"/>
    </row>
    <row r="9521" spans="7:7">
      <c r="G9521" s="1776"/>
    </row>
    <row r="9522" spans="7:7">
      <c r="G9522" s="1776"/>
    </row>
    <row r="9523" spans="7:7">
      <c r="G9523" s="1776"/>
    </row>
    <row r="9524" spans="7:7">
      <c r="G9524" s="1776"/>
    </row>
    <row r="9525" spans="7:7">
      <c r="G9525" s="1776"/>
    </row>
    <row r="9526" spans="7:7">
      <c r="G9526" s="1776"/>
    </row>
    <row r="9527" spans="7:7">
      <c r="G9527" s="1776"/>
    </row>
    <row r="9528" spans="7:7">
      <c r="G9528" s="1776"/>
    </row>
    <row r="9529" spans="7:7">
      <c r="G9529" s="1776"/>
    </row>
    <row r="9530" spans="7:7">
      <c r="G9530" s="1776"/>
    </row>
    <row r="9531" spans="7:7">
      <c r="G9531" s="1776"/>
    </row>
    <row r="9532" spans="7:7">
      <c r="G9532" s="1776"/>
    </row>
    <row r="9533" spans="7:7">
      <c r="G9533" s="1776"/>
    </row>
    <row r="9534" spans="7:7">
      <c r="G9534" s="1776"/>
    </row>
    <row r="9535" spans="7:7">
      <c r="G9535" s="1776"/>
    </row>
    <row r="9536" spans="7:7">
      <c r="G9536" s="1776"/>
    </row>
    <row r="9537" spans="7:7">
      <c r="G9537" s="1776"/>
    </row>
    <row r="9538" spans="7:7">
      <c r="G9538" s="1776"/>
    </row>
    <row r="9539" spans="7:7">
      <c r="G9539" s="1776"/>
    </row>
    <row r="9540" spans="7:7">
      <c r="G9540" s="1776"/>
    </row>
    <row r="9541" spans="7:7">
      <c r="G9541" s="1776"/>
    </row>
    <row r="9542" spans="7:7">
      <c r="G9542" s="1776"/>
    </row>
    <row r="9543" spans="7:7">
      <c r="G9543" s="1776"/>
    </row>
    <row r="9544" spans="7:7">
      <c r="G9544" s="1776"/>
    </row>
    <row r="9545" spans="7:7">
      <c r="G9545" s="1776"/>
    </row>
    <row r="9546" spans="7:7">
      <c r="G9546" s="1776"/>
    </row>
    <row r="9547" spans="7:7">
      <c r="G9547" s="1776"/>
    </row>
    <row r="9548" spans="7:7">
      <c r="G9548" s="1776"/>
    </row>
    <row r="9549" spans="7:7">
      <c r="G9549" s="1776"/>
    </row>
    <row r="9550" spans="7:7">
      <c r="G9550" s="1776"/>
    </row>
    <row r="9551" spans="7:7">
      <c r="G9551" s="1776"/>
    </row>
    <row r="9552" spans="7:7">
      <c r="G9552" s="1776"/>
    </row>
    <row r="9553" spans="7:7">
      <c r="G9553" s="1776"/>
    </row>
    <row r="9554" spans="7:7">
      <c r="G9554" s="1776"/>
    </row>
    <row r="9555" spans="7:7">
      <c r="G9555" s="1776"/>
    </row>
    <row r="9556" spans="7:7">
      <c r="G9556" s="1776"/>
    </row>
    <row r="9557" spans="7:7">
      <c r="G9557" s="1776"/>
    </row>
    <row r="9558" spans="7:7">
      <c r="G9558" s="1776"/>
    </row>
    <row r="9559" spans="7:7">
      <c r="G9559" s="1776"/>
    </row>
    <row r="9560" spans="7:7">
      <c r="G9560" s="1776"/>
    </row>
    <row r="9561" spans="7:7">
      <c r="G9561" s="1776"/>
    </row>
    <row r="9562" spans="7:7">
      <c r="G9562" s="1776"/>
    </row>
    <row r="9563" spans="7:7">
      <c r="G9563" s="1776"/>
    </row>
    <row r="9564" spans="7:7">
      <c r="G9564" s="1776"/>
    </row>
    <row r="9565" spans="7:7">
      <c r="G9565" s="1776"/>
    </row>
    <row r="9566" spans="7:7">
      <c r="G9566" s="1776"/>
    </row>
    <row r="9567" spans="7:7">
      <c r="G9567" s="1776"/>
    </row>
    <row r="9568" spans="7:7">
      <c r="G9568" s="1776"/>
    </row>
    <row r="9569" spans="7:7">
      <c r="G9569" s="1776"/>
    </row>
    <row r="9570" spans="7:7">
      <c r="G9570" s="1776"/>
    </row>
    <row r="9571" spans="7:7">
      <c r="G9571" s="1776"/>
    </row>
    <row r="9572" spans="7:7">
      <c r="G9572" s="1776"/>
    </row>
    <row r="9573" spans="7:7">
      <c r="G9573" s="1776"/>
    </row>
    <row r="9574" spans="7:7">
      <c r="G9574" s="1776"/>
    </row>
    <row r="9575" spans="7:7">
      <c r="G9575" s="1776"/>
    </row>
    <row r="9576" spans="7:7">
      <c r="G9576" s="1776"/>
    </row>
    <row r="9577" spans="7:7">
      <c r="G9577" s="1776"/>
    </row>
    <row r="9578" spans="7:7">
      <c r="G9578" s="1776"/>
    </row>
    <row r="9579" spans="7:7">
      <c r="G9579" s="1776"/>
    </row>
    <row r="9580" spans="7:7">
      <c r="G9580" s="1776"/>
    </row>
    <row r="9581" spans="7:7">
      <c r="G9581" s="1776"/>
    </row>
    <row r="9582" spans="7:7">
      <c r="G9582" s="1776"/>
    </row>
    <row r="9583" spans="7:7">
      <c r="G9583" s="1776"/>
    </row>
    <row r="9584" spans="7:7">
      <c r="G9584" s="1776"/>
    </row>
    <row r="9585" spans="7:7">
      <c r="G9585" s="1776"/>
    </row>
    <row r="9586" spans="7:7">
      <c r="G9586" s="1776"/>
    </row>
    <row r="9587" spans="7:7">
      <c r="G9587" s="1776"/>
    </row>
    <row r="9588" spans="7:7">
      <c r="G9588" s="1776"/>
    </row>
    <row r="9589" spans="7:7">
      <c r="G9589" s="1776"/>
    </row>
    <row r="9590" spans="7:7">
      <c r="G9590" s="1776"/>
    </row>
    <row r="9591" spans="7:7">
      <c r="G9591" s="1776"/>
    </row>
    <row r="9592" spans="7:7">
      <c r="G9592" s="1776"/>
    </row>
    <row r="9593" spans="7:7">
      <c r="G9593" s="1776"/>
    </row>
    <row r="9594" spans="7:7">
      <c r="G9594" s="1776"/>
    </row>
    <row r="9595" spans="7:7">
      <c r="G9595" s="1776"/>
    </row>
    <row r="9596" spans="7:7">
      <c r="G9596" s="1776"/>
    </row>
    <row r="9597" spans="7:7">
      <c r="G9597" s="1776"/>
    </row>
    <row r="9598" spans="7:7">
      <c r="G9598" s="1776"/>
    </row>
    <row r="9599" spans="7:7">
      <c r="G9599" s="1776"/>
    </row>
    <row r="9600" spans="7:7">
      <c r="G9600" s="1776"/>
    </row>
    <row r="9601" spans="7:7">
      <c r="G9601" s="1776"/>
    </row>
    <row r="9602" spans="7:7">
      <c r="G9602" s="1776"/>
    </row>
    <row r="9603" spans="7:7">
      <c r="G9603" s="1776"/>
    </row>
    <row r="9604" spans="7:7">
      <c r="G9604" s="1776"/>
    </row>
    <row r="9605" spans="7:7">
      <c r="G9605" s="1776"/>
    </row>
    <row r="9606" spans="7:7">
      <c r="G9606" s="1776"/>
    </row>
    <row r="9607" spans="7:7">
      <c r="G9607" s="1776"/>
    </row>
    <row r="9608" spans="7:7">
      <c r="G9608" s="1776"/>
    </row>
    <row r="9609" spans="7:7">
      <c r="G9609" s="1776"/>
    </row>
    <row r="9610" spans="7:7">
      <c r="G9610" s="1776"/>
    </row>
    <row r="9611" spans="7:7">
      <c r="G9611" s="1776"/>
    </row>
    <row r="9612" spans="7:7">
      <c r="G9612" s="1776"/>
    </row>
    <row r="9613" spans="7:7">
      <c r="G9613" s="1776"/>
    </row>
    <row r="9614" spans="7:7">
      <c r="G9614" s="1776"/>
    </row>
    <row r="9615" spans="7:7">
      <c r="G9615" s="1776"/>
    </row>
    <row r="9616" spans="7:7">
      <c r="G9616" s="1776"/>
    </row>
    <row r="9617" spans="7:7">
      <c r="G9617" s="1776"/>
    </row>
    <row r="9618" spans="7:7">
      <c r="G9618" s="1776"/>
    </row>
    <row r="9619" spans="7:7">
      <c r="G9619" s="1776"/>
    </row>
    <row r="9620" spans="7:7">
      <c r="G9620" s="1776"/>
    </row>
    <row r="9621" spans="7:7">
      <c r="G9621" s="1776"/>
    </row>
    <row r="9622" spans="7:7">
      <c r="G9622" s="1776"/>
    </row>
    <row r="9623" spans="7:7">
      <c r="G9623" s="1776"/>
    </row>
    <row r="9624" spans="7:7">
      <c r="G9624" s="1776"/>
    </row>
    <row r="9625" spans="7:7">
      <c r="G9625" s="1776"/>
    </row>
    <row r="9626" spans="7:7">
      <c r="G9626" s="1776"/>
    </row>
    <row r="9627" spans="7:7">
      <c r="G9627" s="1776"/>
    </row>
    <row r="9628" spans="7:7">
      <c r="G9628" s="1776"/>
    </row>
    <row r="9629" spans="7:7">
      <c r="G9629" s="1776"/>
    </row>
    <row r="9630" spans="7:7">
      <c r="G9630" s="1776"/>
    </row>
    <row r="9631" spans="7:7">
      <c r="G9631" s="1776"/>
    </row>
    <row r="9632" spans="7:7">
      <c r="G9632" s="1776"/>
    </row>
    <row r="9633" spans="7:7">
      <c r="G9633" s="1776"/>
    </row>
    <row r="9634" spans="7:7">
      <c r="G9634" s="1776"/>
    </row>
    <row r="9635" spans="7:7">
      <c r="G9635" s="1776"/>
    </row>
    <row r="9636" spans="7:7">
      <c r="G9636" s="1776"/>
    </row>
    <row r="9637" spans="7:7">
      <c r="G9637" s="1776"/>
    </row>
    <row r="9638" spans="7:7">
      <c r="G9638" s="1776"/>
    </row>
    <row r="9639" spans="7:7">
      <c r="G9639" s="1776"/>
    </row>
    <row r="9640" spans="7:7">
      <c r="G9640" s="1776"/>
    </row>
    <row r="9641" spans="7:7">
      <c r="G9641" s="1776"/>
    </row>
    <row r="9642" spans="7:7">
      <c r="G9642" s="1776"/>
    </row>
    <row r="9643" spans="7:7">
      <c r="G9643" s="1776"/>
    </row>
    <row r="9644" spans="7:7">
      <c r="G9644" s="1776"/>
    </row>
    <row r="9645" spans="7:7">
      <c r="G9645" s="1776"/>
    </row>
    <row r="9646" spans="7:7">
      <c r="G9646" s="1776"/>
    </row>
    <row r="9647" spans="7:7">
      <c r="G9647" s="1776"/>
    </row>
    <row r="9648" spans="7:7">
      <c r="G9648" s="1776"/>
    </row>
    <row r="9649" spans="7:7">
      <c r="G9649" s="1776"/>
    </row>
    <row r="9650" spans="7:7">
      <c r="G9650" s="1776"/>
    </row>
    <row r="9651" spans="7:7">
      <c r="G9651" s="1776"/>
    </row>
    <row r="9652" spans="7:7">
      <c r="G9652" s="1776"/>
    </row>
    <row r="9653" spans="7:7">
      <c r="G9653" s="1776"/>
    </row>
    <row r="9654" spans="7:7">
      <c r="G9654" s="1776"/>
    </row>
    <row r="9655" spans="7:7">
      <c r="G9655" s="1776"/>
    </row>
    <row r="9656" spans="7:7">
      <c r="G9656" s="1776"/>
    </row>
    <row r="9657" spans="7:7">
      <c r="G9657" s="1776"/>
    </row>
    <row r="9658" spans="7:7">
      <c r="G9658" s="1776"/>
    </row>
    <row r="9659" spans="7:7">
      <c r="G9659" s="1776"/>
    </row>
    <row r="9660" spans="7:7">
      <c r="G9660" s="1776"/>
    </row>
    <row r="9661" spans="7:7">
      <c r="G9661" s="1776"/>
    </row>
    <row r="9662" spans="7:7">
      <c r="G9662" s="1776"/>
    </row>
    <row r="9663" spans="7:7">
      <c r="G9663" s="1776"/>
    </row>
    <row r="9664" spans="7:7">
      <c r="G9664" s="1776"/>
    </row>
    <row r="9665" spans="7:7">
      <c r="G9665" s="1776"/>
    </row>
    <row r="9666" spans="7:7">
      <c r="G9666" s="1776"/>
    </row>
    <row r="9667" spans="7:7">
      <c r="G9667" s="1776"/>
    </row>
    <row r="9668" spans="7:7">
      <c r="G9668" s="1776"/>
    </row>
    <row r="9669" spans="7:7">
      <c r="G9669" s="1776"/>
    </row>
    <row r="9670" spans="7:7">
      <c r="G9670" s="1776"/>
    </row>
    <row r="9671" spans="7:7">
      <c r="G9671" s="1776"/>
    </row>
    <row r="9672" spans="7:7">
      <c r="G9672" s="1776"/>
    </row>
    <row r="9673" spans="7:7">
      <c r="G9673" s="1776"/>
    </row>
    <row r="9674" spans="7:7">
      <c r="G9674" s="1776"/>
    </row>
    <row r="9675" spans="7:7">
      <c r="G9675" s="1776"/>
    </row>
    <row r="9676" spans="7:7">
      <c r="G9676" s="1776"/>
    </row>
    <row r="9677" spans="7:7">
      <c r="G9677" s="1776"/>
    </row>
    <row r="9678" spans="7:7">
      <c r="G9678" s="1776"/>
    </row>
    <row r="9679" spans="7:7">
      <c r="G9679" s="1776"/>
    </row>
    <row r="9680" spans="7:7">
      <c r="G9680" s="1776"/>
    </row>
    <row r="9681" spans="7:7">
      <c r="G9681" s="1776"/>
    </row>
    <row r="9682" spans="7:7">
      <c r="G9682" s="1776"/>
    </row>
    <row r="9683" spans="7:7">
      <c r="G9683" s="1776"/>
    </row>
    <row r="9684" spans="7:7">
      <c r="G9684" s="1776"/>
    </row>
    <row r="9685" spans="7:7">
      <c r="G9685" s="1776"/>
    </row>
    <row r="9686" spans="7:7">
      <c r="G9686" s="1776"/>
    </row>
    <row r="9687" spans="7:7">
      <c r="G9687" s="1776"/>
    </row>
    <row r="9688" spans="7:7">
      <c r="G9688" s="1776"/>
    </row>
    <row r="9689" spans="7:7">
      <c r="G9689" s="1776"/>
    </row>
    <row r="9690" spans="7:7">
      <c r="G9690" s="1776"/>
    </row>
    <row r="9691" spans="7:7">
      <c r="G9691" s="1776"/>
    </row>
    <row r="9692" spans="7:7">
      <c r="G9692" s="1776"/>
    </row>
    <row r="9693" spans="7:7">
      <c r="G9693" s="1776"/>
    </row>
    <row r="9694" spans="7:7">
      <c r="G9694" s="1776"/>
    </row>
    <row r="9695" spans="7:7">
      <c r="G9695" s="1776"/>
    </row>
    <row r="9696" spans="7:7">
      <c r="G9696" s="1776"/>
    </row>
    <row r="9697" spans="7:7">
      <c r="G9697" s="1776"/>
    </row>
    <row r="9698" spans="7:7">
      <c r="G9698" s="1776"/>
    </row>
    <row r="9699" spans="7:7">
      <c r="G9699" s="1776"/>
    </row>
    <row r="9700" spans="7:7">
      <c r="G9700" s="1776"/>
    </row>
    <row r="9701" spans="7:7">
      <c r="G9701" s="1776"/>
    </row>
    <row r="9702" spans="7:7">
      <c r="G9702" s="1776"/>
    </row>
    <row r="9703" spans="7:7">
      <c r="G9703" s="1776"/>
    </row>
    <row r="9704" spans="7:7">
      <c r="G9704" s="1776"/>
    </row>
    <row r="9705" spans="7:7">
      <c r="G9705" s="1776"/>
    </row>
    <row r="9706" spans="7:7">
      <c r="G9706" s="1776"/>
    </row>
    <row r="9707" spans="7:7">
      <c r="G9707" s="1776"/>
    </row>
    <row r="9708" spans="7:7">
      <c r="G9708" s="1776"/>
    </row>
    <row r="9709" spans="7:7">
      <c r="G9709" s="1776"/>
    </row>
    <row r="9710" spans="7:7">
      <c r="G9710" s="1776"/>
    </row>
    <row r="9711" spans="7:7">
      <c r="G9711" s="1776"/>
    </row>
    <row r="9712" spans="7:7">
      <c r="G9712" s="1776"/>
    </row>
    <row r="9713" spans="7:7">
      <c r="G9713" s="1776"/>
    </row>
    <row r="9714" spans="7:7">
      <c r="G9714" s="1776"/>
    </row>
    <row r="9715" spans="7:7">
      <c r="G9715" s="1776"/>
    </row>
    <row r="9716" spans="7:7">
      <c r="G9716" s="1776"/>
    </row>
    <row r="9717" spans="7:7">
      <c r="G9717" s="1776"/>
    </row>
    <row r="9718" spans="7:7">
      <c r="G9718" s="1776"/>
    </row>
    <row r="9719" spans="7:7">
      <c r="G9719" s="1776"/>
    </row>
    <row r="9720" spans="7:7">
      <c r="G9720" s="1776"/>
    </row>
    <row r="9721" spans="7:7">
      <c r="G9721" s="1776"/>
    </row>
    <row r="9722" spans="7:7">
      <c r="G9722" s="1776"/>
    </row>
    <row r="9723" spans="7:7">
      <c r="G9723" s="1776"/>
    </row>
    <row r="9724" spans="7:7">
      <c r="G9724" s="1776"/>
    </row>
    <row r="9725" spans="7:7">
      <c r="G9725" s="1776"/>
    </row>
    <row r="9726" spans="7:7">
      <c r="G9726" s="1776"/>
    </row>
    <row r="9727" spans="7:7">
      <c r="G9727" s="1776"/>
    </row>
    <row r="9728" spans="7:7">
      <c r="G9728" s="1776"/>
    </row>
    <row r="9729" spans="7:7">
      <c r="G9729" s="1776"/>
    </row>
    <row r="9730" spans="7:7">
      <c r="G9730" s="1776"/>
    </row>
    <row r="9731" spans="7:7">
      <c r="G9731" s="1776"/>
    </row>
    <row r="9732" spans="7:7">
      <c r="G9732" s="1776"/>
    </row>
    <row r="9733" spans="7:7">
      <c r="G9733" s="1776"/>
    </row>
    <row r="9734" spans="7:7">
      <c r="G9734" s="1776"/>
    </row>
    <row r="9735" spans="7:7">
      <c r="G9735" s="1776"/>
    </row>
    <row r="9736" spans="7:7">
      <c r="G9736" s="1776"/>
    </row>
    <row r="9737" spans="7:7">
      <c r="G9737" s="1776"/>
    </row>
    <row r="9738" spans="7:7">
      <c r="G9738" s="1776"/>
    </row>
    <row r="9739" spans="7:7">
      <c r="G9739" s="1776"/>
    </row>
    <row r="9740" spans="7:7">
      <c r="G9740" s="1776"/>
    </row>
    <row r="9741" spans="7:7">
      <c r="G9741" s="1776"/>
    </row>
    <row r="9742" spans="7:7">
      <c r="G9742" s="1776"/>
    </row>
    <row r="9743" spans="7:7">
      <c r="G9743" s="1776"/>
    </row>
    <row r="9744" spans="7:7">
      <c r="G9744" s="1776"/>
    </row>
    <row r="9745" spans="7:7">
      <c r="G9745" s="1776"/>
    </row>
    <row r="9746" spans="7:7">
      <c r="G9746" s="1776"/>
    </row>
    <row r="9747" spans="7:7">
      <c r="G9747" s="1776"/>
    </row>
    <row r="9748" spans="7:7">
      <c r="G9748" s="1776"/>
    </row>
    <row r="9749" spans="7:7">
      <c r="G9749" s="1776"/>
    </row>
    <row r="9750" spans="7:7">
      <c r="G9750" s="1776"/>
    </row>
    <row r="9751" spans="7:7">
      <c r="G9751" s="1776"/>
    </row>
    <row r="9752" spans="7:7">
      <c r="G9752" s="1776"/>
    </row>
    <row r="9753" spans="7:7">
      <c r="G9753" s="1776"/>
    </row>
    <row r="9754" spans="7:7">
      <c r="G9754" s="1776"/>
    </row>
    <row r="9755" spans="7:7">
      <c r="G9755" s="1776"/>
    </row>
    <row r="9756" spans="7:7">
      <c r="G9756" s="1776"/>
    </row>
    <row r="9757" spans="7:7">
      <c r="G9757" s="1776"/>
    </row>
    <row r="9758" spans="7:7">
      <c r="G9758" s="1776"/>
    </row>
    <row r="9759" spans="7:7">
      <c r="G9759" s="1776"/>
    </row>
    <row r="9760" spans="7:7">
      <c r="G9760" s="1776"/>
    </row>
    <row r="9761" spans="7:7">
      <c r="G9761" s="1776"/>
    </row>
    <row r="9762" spans="7:7">
      <c r="G9762" s="1776"/>
    </row>
    <row r="9763" spans="7:7">
      <c r="G9763" s="1776"/>
    </row>
    <row r="9764" spans="7:7">
      <c r="G9764" s="1776"/>
    </row>
    <row r="9765" spans="7:7">
      <c r="G9765" s="1776"/>
    </row>
    <row r="9766" spans="7:7">
      <c r="G9766" s="1776"/>
    </row>
    <row r="9767" spans="7:7">
      <c r="G9767" s="1776"/>
    </row>
    <row r="9768" spans="7:7">
      <c r="G9768" s="1776"/>
    </row>
    <row r="9769" spans="7:7">
      <c r="G9769" s="1776"/>
    </row>
    <row r="9770" spans="7:7">
      <c r="G9770" s="1776"/>
    </row>
    <row r="9771" spans="7:7">
      <c r="G9771" s="1776"/>
    </row>
    <row r="9772" spans="7:7">
      <c r="G9772" s="1776"/>
    </row>
    <row r="9773" spans="7:7">
      <c r="G9773" s="1776"/>
    </row>
    <row r="9774" spans="7:7">
      <c r="G9774" s="1776"/>
    </row>
    <row r="9775" spans="7:7">
      <c r="G9775" s="1776"/>
    </row>
    <row r="9776" spans="7:7">
      <c r="G9776" s="1776"/>
    </row>
    <row r="9777" spans="7:7">
      <c r="G9777" s="1776"/>
    </row>
    <row r="9778" spans="7:7">
      <c r="G9778" s="1776"/>
    </row>
    <row r="9779" spans="7:7">
      <c r="G9779" s="1776"/>
    </row>
    <row r="9780" spans="7:7">
      <c r="G9780" s="1776"/>
    </row>
    <row r="9781" spans="7:7">
      <c r="G9781" s="1776"/>
    </row>
    <row r="9782" spans="7:7">
      <c r="G9782" s="1776"/>
    </row>
    <row r="9783" spans="7:7">
      <c r="G9783" s="1776"/>
    </row>
    <row r="9784" spans="7:7">
      <c r="G9784" s="1776"/>
    </row>
    <row r="9785" spans="7:7">
      <c r="G9785" s="1776"/>
    </row>
    <row r="9786" spans="7:7">
      <c r="G9786" s="1776"/>
    </row>
    <row r="9787" spans="7:7">
      <c r="G9787" s="1776"/>
    </row>
    <row r="9788" spans="7:7">
      <c r="G9788" s="1776"/>
    </row>
    <row r="9789" spans="7:7">
      <c r="G9789" s="1776"/>
    </row>
    <row r="9790" spans="7:7">
      <c r="G9790" s="1776"/>
    </row>
    <row r="9791" spans="7:7">
      <c r="G9791" s="1776"/>
    </row>
    <row r="9792" spans="7:7">
      <c r="G9792" s="1776"/>
    </row>
    <row r="9793" spans="7:7">
      <c r="G9793" s="1776"/>
    </row>
    <row r="9794" spans="7:7">
      <c r="G9794" s="1776"/>
    </row>
    <row r="9795" spans="7:7">
      <c r="G9795" s="1776"/>
    </row>
    <row r="9796" spans="7:7">
      <c r="G9796" s="1776"/>
    </row>
    <row r="9797" spans="7:7">
      <c r="G9797" s="1776"/>
    </row>
    <row r="9798" spans="7:7">
      <c r="G9798" s="1776"/>
    </row>
    <row r="9799" spans="7:7">
      <c r="G9799" s="1776"/>
    </row>
    <row r="9800" spans="7:7">
      <c r="G9800" s="1776"/>
    </row>
    <row r="9801" spans="7:7">
      <c r="G9801" s="1776"/>
    </row>
    <row r="9802" spans="7:7">
      <c r="G9802" s="1776"/>
    </row>
    <row r="9803" spans="7:7">
      <c r="G9803" s="1776"/>
    </row>
    <row r="9804" spans="7:7">
      <c r="G9804" s="1776"/>
    </row>
    <row r="9805" spans="7:7">
      <c r="G9805" s="1776"/>
    </row>
    <row r="9806" spans="7:7">
      <c r="G9806" s="1776"/>
    </row>
    <row r="9807" spans="7:7">
      <c r="G9807" s="1776"/>
    </row>
    <row r="9808" spans="7:7">
      <c r="G9808" s="1776"/>
    </row>
    <row r="9809" spans="7:7">
      <c r="G9809" s="1776"/>
    </row>
    <row r="9810" spans="7:7">
      <c r="G9810" s="1776"/>
    </row>
    <row r="9811" spans="7:7">
      <c r="G9811" s="1776"/>
    </row>
    <row r="9812" spans="7:7">
      <c r="G9812" s="1776"/>
    </row>
    <row r="9813" spans="7:7">
      <c r="G9813" s="1776"/>
    </row>
    <row r="9814" spans="7:7">
      <c r="G9814" s="1776"/>
    </row>
    <row r="9815" spans="7:7">
      <c r="G9815" s="1776"/>
    </row>
    <row r="9816" spans="7:7">
      <c r="G9816" s="1776"/>
    </row>
    <row r="9817" spans="7:7">
      <c r="G9817" s="1776"/>
    </row>
    <row r="9818" spans="7:7">
      <c r="G9818" s="1776"/>
    </row>
    <row r="9819" spans="7:7">
      <c r="G9819" s="1776"/>
    </row>
    <row r="9820" spans="7:7">
      <c r="G9820" s="1776"/>
    </row>
    <row r="9821" spans="7:7">
      <c r="G9821" s="1776"/>
    </row>
    <row r="9822" spans="7:7">
      <c r="G9822" s="1776"/>
    </row>
    <row r="9823" spans="7:7">
      <c r="G9823" s="1776"/>
    </row>
    <row r="9824" spans="7:7">
      <c r="G9824" s="1776"/>
    </row>
    <row r="9825" spans="7:7">
      <c r="G9825" s="1776"/>
    </row>
    <row r="9826" spans="7:7">
      <c r="G9826" s="1776"/>
    </row>
    <row r="9827" spans="7:7">
      <c r="G9827" s="1776"/>
    </row>
    <row r="9828" spans="7:7">
      <c r="G9828" s="1776"/>
    </row>
    <row r="9829" spans="7:7">
      <c r="G9829" s="1776"/>
    </row>
    <row r="9830" spans="7:7">
      <c r="G9830" s="1776"/>
    </row>
    <row r="9831" spans="7:7">
      <c r="G9831" s="1776"/>
    </row>
    <row r="9832" spans="7:7">
      <c r="G9832" s="1776"/>
    </row>
    <row r="9833" spans="7:7">
      <c r="G9833" s="1776"/>
    </row>
    <row r="9834" spans="7:7">
      <c r="G9834" s="1776"/>
    </row>
    <row r="9835" spans="7:7">
      <c r="G9835" s="1776"/>
    </row>
    <row r="9836" spans="7:7">
      <c r="G9836" s="1776"/>
    </row>
    <row r="9837" spans="7:7">
      <c r="G9837" s="1776"/>
    </row>
    <row r="9838" spans="7:7">
      <c r="G9838" s="1776"/>
    </row>
    <row r="9839" spans="7:7">
      <c r="G9839" s="1776"/>
    </row>
    <row r="9840" spans="7:7">
      <c r="G9840" s="1776"/>
    </row>
    <row r="9841" spans="7:7">
      <c r="G9841" s="1776"/>
    </row>
    <row r="9842" spans="7:7">
      <c r="G9842" s="1776"/>
    </row>
    <row r="9843" spans="7:7">
      <c r="G9843" s="1776"/>
    </row>
    <row r="9844" spans="7:7">
      <c r="G9844" s="1776"/>
    </row>
    <row r="9845" spans="7:7">
      <c r="G9845" s="1776"/>
    </row>
    <row r="9846" spans="7:7">
      <c r="G9846" s="1776"/>
    </row>
    <row r="9847" spans="7:7">
      <c r="G9847" s="1776"/>
    </row>
    <row r="9848" spans="7:7">
      <c r="G9848" s="1776"/>
    </row>
    <row r="9849" spans="7:7">
      <c r="G9849" s="1776"/>
    </row>
    <row r="9850" spans="7:7">
      <c r="G9850" s="1776"/>
    </row>
    <row r="9851" spans="7:7">
      <c r="G9851" s="1776"/>
    </row>
    <row r="9852" spans="7:7">
      <c r="G9852" s="1776"/>
    </row>
    <row r="9853" spans="7:7">
      <c r="G9853" s="1776"/>
    </row>
    <row r="9854" spans="7:7">
      <c r="G9854" s="1776"/>
    </row>
    <row r="9855" spans="7:7">
      <c r="G9855" s="1776"/>
    </row>
    <row r="9856" spans="7:7">
      <c r="G9856" s="1776"/>
    </row>
    <row r="9857" spans="7:7">
      <c r="G9857" s="1776"/>
    </row>
    <row r="9858" spans="7:7">
      <c r="G9858" s="1776"/>
    </row>
    <row r="9859" spans="7:7">
      <c r="G9859" s="1776"/>
    </row>
    <row r="9860" spans="7:7">
      <c r="G9860" s="1776"/>
    </row>
    <row r="9861" spans="7:7">
      <c r="G9861" s="1776"/>
    </row>
    <row r="9862" spans="7:7">
      <c r="G9862" s="1776"/>
    </row>
    <row r="9863" spans="7:7">
      <c r="G9863" s="1776"/>
    </row>
    <row r="9864" spans="7:7">
      <c r="G9864" s="1776"/>
    </row>
    <row r="9865" spans="7:7">
      <c r="G9865" s="1776"/>
    </row>
    <row r="9866" spans="7:7">
      <c r="G9866" s="1776"/>
    </row>
    <row r="9867" spans="7:7">
      <c r="G9867" s="1776"/>
    </row>
    <row r="9868" spans="7:7">
      <c r="G9868" s="1776"/>
    </row>
    <row r="9869" spans="7:7">
      <c r="G9869" s="1776"/>
    </row>
    <row r="9870" spans="7:7">
      <c r="G9870" s="1776"/>
    </row>
    <row r="9871" spans="7:7">
      <c r="G9871" s="1776"/>
    </row>
    <row r="9872" spans="7:7">
      <c r="G9872" s="1776"/>
    </row>
    <row r="9873" spans="7:7">
      <c r="G9873" s="1776"/>
    </row>
    <row r="9874" spans="7:7">
      <c r="G9874" s="1776"/>
    </row>
    <row r="9875" spans="7:7">
      <c r="G9875" s="1776"/>
    </row>
    <row r="9876" spans="7:7">
      <c r="G9876" s="1776"/>
    </row>
    <row r="9877" spans="7:7">
      <c r="G9877" s="1776"/>
    </row>
    <row r="9878" spans="7:7">
      <c r="G9878" s="1776"/>
    </row>
    <row r="9879" spans="7:7">
      <c r="G9879" s="1776"/>
    </row>
    <row r="9880" spans="7:7">
      <c r="G9880" s="1776"/>
    </row>
    <row r="9881" spans="7:7">
      <c r="G9881" s="1776"/>
    </row>
    <row r="9882" spans="7:7">
      <c r="G9882" s="1776"/>
    </row>
    <row r="9883" spans="7:7">
      <c r="G9883" s="1776"/>
    </row>
    <row r="9884" spans="7:7">
      <c r="G9884" s="1776"/>
    </row>
    <row r="9885" spans="7:7">
      <c r="G9885" s="1776"/>
    </row>
    <row r="9886" spans="7:7">
      <c r="G9886" s="1776"/>
    </row>
    <row r="9887" spans="7:7">
      <c r="G9887" s="1776"/>
    </row>
    <row r="9888" spans="7:7">
      <c r="G9888" s="1776"/>
    </row>
    <row r="9889" spans="7:7">
      <c r="G9889" s="1776"/>
    </row>
    <row r="9890" spans="7:7">
      <c r="G9890" s="1776"/>
    </row>
    <row r="9891" spans="7:7">
      <c r="G9891" s="1776"/>
    </row>
    <row r="9892" spans="7:7">
      <c r="G9892" s="1776"/>
    </row>
    <row r="9893" spans="7:7">
      <c r="G9893" s="1776"/>
    </row>
    <row r="9894" spans="7:7">
      <c r="G9894" s="1776"/>
    </row>
    <row r="9895" spans="7:7">
      <c r="G9895" s="1776"/>
    </row>
    <row r="9896" spans="7:7">
      <c r="G9896" s="1776"/>
    </row>
    <row r="9897" spans="7:7">
      <c r="G9897" s="1776"/>
    </row>
    <row r="9898" spans="7:7">
      <c r="G9898" s="1776"/>
    </row>
    <row r="9899" spans="7:7">
      <c r="G9899" s="1776"/>
    </row>
    <row r="9900" spans="7:7">
      <c r="G9900" s="1776"/>
    </row>
    <row r="9901" spans="7:7">
      <c r="G9901" s="1776"/>
    </row>
    <row r="9902" spans="7:7">
      <c r="G9902" s="1776"/>
    </row>
    <row r="9903" spans="7:7">
      <c r="G9903" s="1776"/>
    </row>
    <row r="9904" spans="7:7">
      <c r="G9904" s="1776"/>
    </row>
    <row r="9905" spans="7:7">
      <c r="G9905" s="1776"/>
    </row>
    <row r="9906" spans="7:7">
      <c r="G9906" s="1776"/>
    </row>
    <row r="9907" spans="7:7">
      <c r="G9907" s="1776"/>
    </row>
    <row r="9908" spans="7:7">
      <c r="G9908" s="1776"/>
    </row>
    <row r="9909" spans="7:7">
      <c r="G9909" s="1776"/>
    </row>
    <row r="9910" spans="7:7">
      <c r="G9910" s="1776"/>
    </row>
    <row r="9911" spans="7:7">
      <c r="G9911" s="1776"/>
    </row>
    <row r="9912" spans="7:7">
      <c r="G9912" s="1776"/>
    </row>
    <row r="9913" spans="7:7">
      <c r="G9913" s="1776"/>
    </row>
    <row r="9914" spans="7:7">
      <c r="G9914" s="1776"/>
    </row>
    <row r="9915" spans="7:7">
      <c r="G9915" s="1776"/>
    </row>
    <row r="9916" spans="7:7">
      <c r="G9916" s="1776"/>
    </row>
    <row r="9917" spans="7:7">
      <c r="G9917" s="1776"/>
    </row>
    <row r="9918" spans="7:7">
      <c r="G9918" s="1776"/>
    </row>
    <row r="9919" spans="7:7">
      <c r="G9919" s="1776"/>
    </row>
    <row r="9920" spans="7:7">
      <c r="G9920" s="1776"/>
    </row>
    <row r="9921" spans="7:7">
      <c r="G9921" s="1776"/>
    </row>
    <row r="9922" spans="7:7">
      <c r="G9922" s="1776"/>
    </row>
    <row r="9923" spans="7:7">
      <c r="G9923" s="1776"/>
    </row>
    <row r="9924" spans="7:7">
      <c r="G9924" s="1776"/>
    </row>
    <row r="9925" spans="7:7">
      <c r="G9925" s="1776"/>
    </row>
    <row r="9926" spans="7:7">
      <c r="G9926" s="1776"/>
    </row>
    <row r="9927" spans="7:7">
      <c r="G9927" s="1776"/>
    </row>
    <row r="9928" spans="7:7">
      <c r="G9928" s="1776"/>
    </row>
    <row r="9929" spans="7:7">
      <c r="G9929" s="1776"/>
    </row>
    <row r="9930" spans="7:7">
      <c r="G9930" s="1776"/>
    </row>
    <row r="9931" spans="7:7">
      <c r="G9931" s="1776"/>
    </row>
    <row r="9932" spans="7:7">
      <c r="G9932" s="1776"/>
    </row>
    <row r="9933" spans="7:7">
      <c r="G9933" s="1776"/>
    </row>
    <row r="9934" spans="7:7">
      <c r="G9934" s="1776"/>
    </row>
    <row r="9935" spans="7:7">
      <c r="G9935" s="1776"/>
    </row>
    <row r="9936" spans="7:7">
      <c r="G9936" s="1776"/>
    </row>
    <row r="9937" spans="7:7">
      <c r="G9937" s="1776"/>
    </row>
    <row r="9938" spans="7:7">
      <c r="G9938" s="1776"/>
    </row>
    <row r="9939" spans="7:7">
      <c r="G9939" s="1776"/>
    </row>
    <row r="9940" spans="7:7">
      <c r="G9940" s="1776"/>
    </row>
    <row r="9941" spans="7:7">
      <c r="G9941" s="1776"/>
    </row>
    <row r="9942" spans="7:7">
      <c r="G9942" s="1776"/>
    </row>
    <row r="9943" spans="7:7">
      <c r="G9943" s="1776"/>
    </row>
    <row r="9944" spans="7:7">
      <c r="G9944" s="1776"/>
    </row>
    <row r="9945" spans="7:7">
      <c r="G9945" s="1776"/>
    </row>
    <row r="9946" spans="7:7">
      <c r="G9946" s="1776"/>
    </row>
    <row r="9947" spans="7:7">
      <c r="G9947" s="1776"/>
    </row>
    <row r="9948" spans="7:7">
      <c r="G9948" s="1776"/>
    </row>
    <row r="9949" spans="7:7">
      <c r="G9949" s="1776"/>
    </row>
    <row r="9950" spans="7:7">
      <c r="G9950" s="1776"/>
    </row>
    <row r="9951" spans="7:7">
      <c r="G9951" s="1776"/>
    </row>
    <row r="9952" spans="7:7">
      <c r="G9952" s="1776"/>
    </row>
    <row r="9953" spans="7:7">
      <c r="G9953" s="1776"/>
    </row>
    <row r="9954" spans="7:7">
      <c r="G9954" s="1776"/>
    </row>
    <row r="9955" spans="7:7">
      <c r="G9955" s="1776"/>
    </row>
    <row r="9956" spans="7:7">
      <c r="G9956" s="1776"/>
    </row>
    <row r="9957" spans="7:7">
      <c r="G9957" s="1776"/>
    </row>
    <row r="9958" spans="7:7">
      <c r="G9958" s="1776"/>
    </row>
    <row r="9959" spans="7:7">
      <c r="G9959" s="1776"/>
    </row>
    <row r="9960" spans="7:7">
      <c r="G9960" s="1776"/>
    </row>
    <row r="9961" spans="7:7">
      <c r="G9961" s="1776"/>
    </row>
    <row r="9962" spans="7:7">
      <c r="G9962" s="1776"/>
    </row>
    <row r="9963" spans="7:7">
      <c r="G9963" s="1776"/>
    </row>
    <row r="9964" spans="7:7">
      <c r="G9964" s="1776"/>
    </row>
    <row r="9965" spans="7:7">
      <c r="G9965" s="1776"/>
    </row>
    <row r="9966" spans="7:7">
      <c r="G9966" s="1776"/>
    </row>
    <row r="9967" spans="7:7">
      <c r="G9967" s="1776"/>
    </row>
    <row r="9968" spans="7:7">
      <c r="G9968" s="1776"/>
    </row>
    <row r="9969" spans="7:7">
      <c r="G9969" s="1776"/>
    </row>
    <row r="9970" spans="7:7">
      <c r="G9970" s="1776"/>
    </row>
    <row r="9971" spans="7:7">
      <c r="G9971" s="1776"/>
    </row>
    <row r="9972" spans="7:7">
      <c r="G9972" s="1776"/>
    </row>
    <row r="9973" spans="7:7">
      <c r="G9973" s="1776"/>
    </row>
    <row r="9974" spans="7:7">
      <c r="G9974" s="1776"/>
    </row>
    <row r="9975" spans="7:7">
      <c r="G9975" s="1776"/>
    </row>
    <row r="9976" spans="7:7">
      <c r="G9976" s="1776"/>
    </row>
    <row r="9977" spans="7:7">
      <c r="G9977" s="1776"/>
    </row>
    <row r="9978" spans="7:7">
      <c r="G9978" s="1776"/>
    </row>
    <row r="9979" spans="7:7">
      <c r="G9979" s="1776"/>
    </row>
    <row r="9980" spans="7:7">
      <c r="G9980" s="1776"/>
    </row>
    <row r="9981" spans="7:7">
      <c r="G9981" s="1776"/>
    </row>
    <row r="9982" spans="7:7">
      <c r="G9982" s="1776"/>
    </row>
    <row r="9983" spans="7:7">
      <c r="G9983" s="1776"/>
    </row>
    <row r="9984" spans="7:7">
      <c r="G9984" s="1776"/>
    </row>
    <row r="9985" spans="7:7">
      <c r="G9985" s="1776"/>
    </row>
    <row r="9986" spans="7:7">
      <c r="G9986" s="1776"/>
    </row>
    <row r="9987" spans="7:7">
      <c r="G9987" s="1776"/>
    </row>
    <row r="9988" spans="7:7">
      <c r="G9988" s="1776"/>
    </row>
    <row r="9989" spans="7:7">
      <c r="G9989" s="1776"/>
    </row>
    <row r="9990" spans="7:7">
      <c r="G9990" s="1776"/>
    </row>
    <row r="9991" spans="7:7">
      <c r="G9991" s="1776"/>
    </row>
    <row r="9992" spans="7:7">
      <c r="G9992" s="1776"/>
    </row>
    <row r="9993" spans="7:7">
      <c r="G9993" s="1776"/>
    </row>
    <row r="9994" spans="7:7">
      <c r="G9994" s="1776"/>
    </row>
    <row r="9995" spans="7:7">
      <c r="G9995" s="1776"/>
    </row>
    <row r="9996" spans="7:7">
      <c r="G9996" s="1776"/>
    </row>
    <row r="9997" spans="7:7">
      <c r="G9997" s="1776"/>
    </row>
    <row r="9998" spans="7:7">
      <c r="G9998" s="1776"/>
    </row>
    <row r="9999" spans="7:7">
      <c r="G9999" s="1776"/>
    </row>
    <row r="10000" spans="7:7">
      <c r="G10000" s="1776"/>
    </row>
    <row r="10001" spans="7:7">
      <c r="G10001" s="1776"/>
    </row>
    <row r="10002" spans="7:7">
      <c r="G10002" s="1776"/>
    </row>
    <row r="10003" spans="7:7">
      <c r="G10003" s="1776"/>
    </row>
    <row r="10004" spans="7:7">
      <c r="G10004" s="1776"/>
    </row>
    <row r="10005" spans="7:7">
      <c r="G10005" s="1776"/>
    </row>
    <row r="10006" spans="7:7">
      <c r="G10006" s="1776"/>
    </row>
    <row r="10007" spans="7:7">
      <c r="G10007" s="1776"/>
    </row>
    <row r="10008" spans="7:7">
      <c r="G10008" s="1776"/>
    </row>
    <row r="10009" spans="7:7">
      <c r="G10009" s="1776"/>
    </row>
    <row r="10010" spans="7:7">
      <c r="G10010" s="1776"/>
    </row>
    <row r="10011" spans="7:7">
      <c r="G10011" s="1776"/>
    </row>
    <row r="10012" spans="7:7">
      <c r="G10012" s="1776"/>
    </row>
    <row r="10013" spans="7:7">
      <c r="G10013" s="1776"/>
    </row>
    <row r="10014" spans="7:7">
      <c r="G10014" s="1776"/>
    </row>
    <row r="10015" spans="7:7">
      <c r="G10015" s="1776"/>
    </row>
    <row r="10016" spans="7:7">
      <c r="G10016" s="1776"/>
    </row>
    <row r="10017" spans="7:7">
      <c r="G10017" s="1776"/>
    </row>
    <row r="10018" spans="7:7">
      <c r="G10018" s="1776"/>
    </row>
    <row r="10019" spans="7:7">
      <c r="G10019" s="1776"/>
    </row>
    <row r="10020" spans="7:7">
      <c r="G10020" s="1776"/>
    </row>
    <row r="10021" spans="7:7">
      <c r="G10021" s="1776"/>
    </row>
    <row r="10022" spans="7:7">
      <c r="G10022" s="1776"/>
    </row>
    <row r="10023" spans="7:7">
      <c r="G10023" s="1776"/>
    </row>
    <row r="10024" spans="7:7">
      <c r="G10024" s="1776"/>
    </row>
    <row r="10025" spans="7:7">
      <c r="G10025" s="1776"/>
    </row>
    <row r="10026" spans="7:7">
      <c r="G10026" s="1776"/>
    </row>
    <row r="10027" spans="7:7">
      <c r="G10027" s="1776"/>
    </row>
    <row r="10028" spans="7:7">
      <c r="G10028" s="1776"/>
    </row>
    <row r="10029" spans="7:7">
      <c r="G10029" s="1776"/>
    </row>
    <row r="10030" spans="7:7">
      <c r="G10030" s="1776"/>
    </row>
    <row r="10031" spans="7:7">
      <c r="G10031" s="1776"/>
    </row>
    <row r="10032" spans="7:7">
      <c r="G10032" s="1776"/>
    </row>
    <row r="10033" spans="7:7">
      <c r="G10033" s="1776"/>
    </row>
    <row r="10034" spans="7:7">
      <c r="G10034" s="1776"/>
    </row>
    <row r="10035" spans="7:7">
      <c r="G10035" s="1776"/>
    </row>
    <row r="10036" spans="7:7">
      <c r="G10036" s="1776"/>
    </row>
    <row r="10037" spans="7:7">
      <c r="G10037" s="1776"/>
    </row>
    <row r="10038" spans="7:7">
      <c r="G10038" s="1776"/>
    </row>
    <row r="10039" spans="7:7">
      <c r="G10039" s="1776"/>
    </row>
    <row r="10040" spans="7:7">
      <c r="G10040" s="1776"/>
    </row>
    <row r="10041" spans="7:7">
      <c r="G10041" s="1776"/>
    </row>
    <row r="10042" spans="7:7">
      <c r="G10042" s="1776"/>
    </row>
    <row r="10043" spans="7:7">
      <c r="G10043" s="1776"/>
    </row>
    <row r="10044" spans="7:7">
      <c r="G10044" s="1776"/>
    </row>
    <row r="10045" spans="7:7">
      <c r="G10045" s="1776"/>
    </row>
    <row r="10046" spans="7:7">
      <c r="G10046" s="1776"/>
    </row>
    <row r="10047" spans="7:7">
      <c r="G10047" s="1776"/>
    </row>
    <row r="10048" spans="7:7">
      <c r="G10048" s="1776"/>
    </row>
    <row r="10049" spans="7:7">
      <c r="G10049" s="1776"/>
    </row>
    <row r="10050" spans="7:7">
      <c r="G10050" s="1776"/>
    </row>
    <row r="10051" spans="7:7">
      <c r="G10051" s="1776"/>
    </row>
    <row r="10052" spans="7:7">
      <c r="G10052" s="1776"/>
    </row>
    <row r="10053" spans="7:7">
      <c r="G10053" s="1776"/>
    </row>
    <row r="10054" spans="7:7">
      <c r="G10054" s="1776"/>
    </row>
    <row r="10055" spans="7:7">
      <c r="G10055" s="1776"/>
    </row>
    <row r="10056" spans="7:7">
      <c r="G10056" s="1776"/>
    </row>
    <row r="10057" spans="7:7">
      <c r="G10057" s="1776"/>
    </row>
    <row r="10058" spans="7:7">
      <c r="G10058" s="1776"/>
    </row>
    <row r="10059" spans="7:7">
      <c r="G10059" s="1776"/>
    </row>
    <row r="10060" spans="7:7">
      <c r="G10060" s="1776"/>
    </row>
    <row r="10061" spans="7:7">
      <c r="G10061" s="1776"/>
    </row>
    <row r="10062" spans="7:7">
      <c r="G10062" s="1776"/>
    </row>
    <row r="10063" spans="7:7">
      <c r="G10063" s="1776"/>
    </row>
    <row r="10064" spans="7:7">
      <c r="G10064" s="1776"/>
    </row>
    <row r="10065" spans="7:7">
      <c r="G10065" s="1776"/>
    </row>
    <row r="10066" spans="7:7">
      <c r="G10066" s="1776"/>
    </row>
    <row r="10067" spans="7:7">
      <c r="G10067" s="1776"/>
    </row>
    <row r="10068" spans="7:7">
      <c r="G10068" s="1776"/>
    </row>
    <row r="10069" spans="7:7">
      <c r="G10069" s="1776"/>
    </row>
    <row r="10070" spans="7:7">
      <c r="G10070" s="1776"/>
    </row>
    <row r="10071" spans="7:7">
      <c r="G10071" s="1776"/>
    </row>
    <row r="10072" spans="7:7">
      <c r="G10072" s="1776"/>
    </row>
    <row r="10073" spans="7:7">
      <c r="G10073" s="1776"/>
    </row>
    <row r="10074" spans="7:7">
      <c r="G10074" s="1776"/>
    </row>
    <row r="10075" spans="7:7">
      <c r="G10075" s="1776"/>
    </row>
    <row r="10076" spans="7:7">
      <c r="G10076" s="1776"/>
    </row>
    <row r="10077" spans="7:7">
      <c r="G10077" s="1776"/>
    </row>
    <row r="10078" spans="7:7">
      <c r="G10078" s="1776"/>
    </row>
    <row r="10079" spans="7:7">
      <c r="G10079" s="1776"/>
    </row>
    <row r="10080" spans="7:7">
      <c r="G10080" s="1776"/>
    </row>
    <row r="10081" spans="7:7">
      <c r="G10081" s="1776"/>
    </row>
    <row r="10082" spans="7:7">
      <c r="G10082" s="1776"/>
    </row>
    <row r="10083" spans="7:7">
      <c r="G10083" s="1776"/>
    </row>
    <row r="10084" spans="7:7">
      <c r="G10084" s="1776"/>
    </row>
    <row r="10085" spans="7:7">
      <c r="G10085" s="1776"/>
    </row>
    <row r="10086" spans="7:7">
      <c r="G10086" s="1776"/>
    </row>
    <row r="10087" spans="7:7">
      <c r="G10087" s="1776"/>
    </row>
    <row r="10088" spans="7:7">
      <c r="G10088" s="1776"/>
    </row>
    <row r="10089" spans="7:7">
      <c r="G10089" s="1776"/>
    </row>
    <row r="10090" spans="7:7">
      <c r="G10090" s="1776"/>
    </row>
    <row r="10091" spans="7:7">
      <c r="G10091" s="1776"/>
    </row>
    <row r="10092" spans="7:7">
      <c r="G10092" s="1776"/>
    </row>
    <row r="10093" spans="7:7">
      <c r="G10093" s="1776"/>
    </row>
    <row r="10094" spans="7:7">
      <c r="G10094" s="1776"/>
    </row>
    <row r="10095" spans="7:7">
      <c r="G10095" s="1776"/>
    </row>
    <row r="10096" spans="7:7">
      <c r="G10096" s="1776"/>
    </row>
    <row r="10097" spans="7:7">
      <c r="G10097" s="1776"/>
    </row>
    <row r="10098" spans="7:7">
      <c r="G10098" s="1776"/>
    </row>
    <row r="10099" spans="7:7">
      <c r="G10099" s="1776"/>
    </row>
    <row r="10100" spans="7:7">
      <c r="G10100" s="1776"/>
    </row>
    <row r="10101" spans="7:7">
      <c r="G10101" s="1776"/>
    </row>
    <row r="10102" spans="7:7">
      <c r="G10102" s="1776"/>
    </row>
    <row r="10103" spans="7:7">
      <c r="G10103" s="1776"/>
    </row>
    <row r="10104" spans="7:7">
      <c r="G10104" s="1776"/>
    </row>
    <row r="10105" spans="7:7">
      <c r="G10105" s="1776"/>
    </row>
    <row r="10106" spans="7:7">
      <c r="G10106" s="1776"/>
    </row>
    <row r="10107" spans="7:7">
      <c r="G10107" s="1776"/>
    </row>
    <row r="10108" spans="7:7">
      <c r="G10108" s="1776"/>
    </row>
    <row r="10109" spans="7:7">
      <c r="G10109" s="1776"/>
    </row>
    <row r="10110" spans="7:7">
      <c r="G10110" s="1776"/>
    </row>
    <row r="10111" spans="7:7">
      <c r="G10111" s="1776"/>
    </row>
    <row r="10112" spans="7:7">
      <c r="G10112" s="1776"/>
    </row>
    <row r="10113" spans="7:7">
      <c r="G10113" s="1776"/>
    </row>
    <row r="10114" spans="7:7">
      <c r="G10114" s="1776"/>
    </row>
    <row r="10115" spans="7:7">
      <c r="G10115" s="1776"/>
    </row>
    <row r="10116" spans="7:7">
      <c r="G10116" s="1776"/>
    </row>
    <row r="10117" spans="7:7">
      <c r="G10117" s="1776"/>
    </row>
    <row r="10118" spans="7:7">
      <c r="G10118" s="1776"/>
    </row>
    <row r="10119" spans="7:7">
      <c r="G10119" s="1776"/>
    </row>
    <row r="10120" spans="7:7">
      <c r="G10120" s="1776"/>
    </row>
    <row r="10121" spans="7:7">
      <c r="G10121" s="1776"/>
    </row>
    <row r="10122" spans="7:7">
      <c r="G10122" s="1776"/>
    </row>
    <row r="10123" spans="7:7">
      <c r="G10123" s="1776"/>
    </row>
    <row r="10124" spans="7:7">
      <c r="G10124" s="1776"/>
    </row>
    <row r="10125" spans="7:7">
      <c r="G10125" s="1776"/>
    </row>
    <row r="10126" spans="7:7">
      <c r="G10126" s="1776"/>
    </row>
    <row r="10127" spans="7:7">
      <c r="G10127" s="1776"/>
    </row>
    <row r="10128" spans="7:7">
      <c r="G10128" s="1776"/>
    </row>
    <row r="10129" spans="7:7">
      <c r="G10129" s="1776"/>
    </row>
    <row r="10130" spans="7:7">
      <c r="G10130" s="1776"/>
    </row>
    <row r="10131" spans="7:7">
      <c r="G10131" s="1776"/>
    </row>
    <row r="10132" spans="7:7">
      <c r="G10132" s="1776"/>
    </row>
    <row r="10133" spans="7:7">
      <c r="G10133" s="1776"/>
    </row>
    <row r="10134" spans="7:7">
      <c r="G10134" s="1776"/>
    </row>
    <row r="10135" spans="7:7">
      <c r="G10135" s="1776"/>
    </row>
    <row r="10136" spans="7:7">
      <c r="G10136" s="1776"/>
    </row>
    <row r="10137" spans="7:7">
      <c r="G10137" s="1776"/>
    </row>
    <row r="10138" spans="7:7">
      <c r="G10138" s="1776"/>
    </row>
    <row r="10139" spans="7:7">
      <c r="G10139" s="1776"/>
    </row>
    <row r="10140" spans="7:7">
      <c r="G10140" s="1776"/>
    </row>
    <row r="10141" spans="7:7">
      <c r="G10141" s="1776"/>
    </row>
    <row r="10142" spans="7:7">
      <c r="G10142" s="1776"/>
    </row>
    <row r="10143" spans="7:7">
      <c r="G10143" s="1776"/>
    </row>
    <row r="10144" spans="7:7">
      <c r="G10144" s="1776"/>
    </row>
    <row r="10145" spans="7:7">
      <c r="G10145" s="1776"/>
    </row>
    <row r="10146" spans="7:7">
      <c r="G10146" s="1776"/>
    </row>
    <row r="10147" spans="7:7">
      <c r="G10147" s="1776"/>
    </row>
    <row r="10148" spans="7:7">
      <c r="G10148" s="1776"/>
    </row>
    <row r="10149" spans="7:7">
      <c r="G10149" s="1776"/>
    </row>
    <row r="10150" spans="7:7">
      <c r="G10150" s="1776"/>
    </row>
    <row r="10151" spans="7:7">
      <c r="G10151" s="1776"/>
    </row>
    <row r="10152" spans="7:7">
      <c r="G10152" s="1776"/>
    </row>
    <row r="10153" spans="7:7">
      <c r="G10153" s="1776"/>
    </row>
    <row r="10154" spans="7:7">
      <c r="G10154" s="1776"/>
    </row>
    <row r="10155" spans="7:7">
      <c r="G10155" s="1776"/>
    </row>
    <row r="10156" spans="7:7">
      <c r="G10156" s="1776"/>
    </row>
    <row r="10157" spans="7:7">
      <c r="G10157" s="1776"/>
    </row>
    <row r="10158" spans="7:7">
      <c r="G10158" s="1776"/>
    </row>
    <row r="10159" spans="7:7">
      <c r="G10159" s="1776"/>
    </row>
    <row r="10160" spans="7:7">
      <c r="G10160" s="1776"/>
    </row>
    <row r="10161" spans="7:7">
      <c r="G10161" s="1776"/>
    </row>
    <row r="10162" spans="7:7">
      <c r="G10162" s="1776"/>
    </row>
    <row r="10163" spans="7:7">
      <c r="G10163" s="1776"/>
    </row>
    <row r="10164" spans="7:7">
      <c r="G10164" s="1776"/>
    </row>
    <row r="10165" spans="7:7">
      <c r="G10165" s="1776"/>
    </row>
    <row r="10166" spans="7:7">
      <c r="G10166" s="1776"/>
    </row>
    <row r="10167" spans="7:7">
      <c r="G10167" s="1776"/>
    </row>
    <row r="10168" spans="7:7">
      <c r="G10168" s="1776"/>
    </row>
    <row r="10169" spans="7:7">
      <c r="G10169" s="1776"/>
    </row>
    <row r="10170" spans="7:7">
      <c r="G10170" s="1776"/>
    </row>
    <row r="10171" spans="7:7">
      <c r="G10171" s="1776"/>
    </row>
    <row r="10172" spans="7:7">
      <c r="G10172" s="1776"/>
    </row>
    <row r="10173" spans="7:7">
      <c r="G10173" s="1776"/>
    </row>
    <row r="10174" spans="7:7">
      <c r="G10174" s="1776"/>
    </row>
    <row r="10175" spans="7:7">
      <c r="G10175" s="1776"/>
    </row>
    <row r="10176" spans="7:7">
      <c r="G10176" s="1776"/>
    </row>
    <row r="10177" spans="7:7">
      <c r="G10177" s="1776"/>
    </row>
    <row r="10178" spans="7:7">
      <c r="G10178" s="1776"/>
    </row>
    <row r="10179" spans="7:7">
      <c r="G10179" s="1776"/>
    </row>
    <row r="10180" spans="7:7">
      <c r="G10180" s="1776"/>
    </row>
    <row r="10181" spans="7:7">
      <c r="G10181" s="1776"/>
    </row>
    <row r="10182" spans="7:7">
      <c r="G10182" s="1776"/>
    </row>
    <row r="10183" spans="7:7">
      <c r="G10183" s="1776"/>
    </row>
    <row r="10184" spans="7:7">
      <c r="G10184" s="1776"/>
    </row>
    <row r="10185" spans="7:7">
      <c r="G10185" s="1776"/>
    </row>
    <row r="10186" spans="7:7">
      <c r="G10186" s="1776"/>
    </row>
    <row r="10187" spans="7:7">
      <c r="G10187" s="1776"/>
    </row>
    <row r="10188" spans="7:7">
      <c r="G10188" s="1776"/>
    </row>
    <row r="10189" spans="7:7">
      <c r="G10189" s="1776"/>
    </row>
    <row r="10190" spans="7:7">
      <c r="G10190" s="1776"/>
    </row>
    <row r="10191" spans="7:7">
      <c r="G10191" s="1776"/>
    </row>
    <row r="10192" spans="7:7">
      <c r="G10192" s="1776"/>
    </row>
    <row r="10193" spans="7:7">
      <c r="G10193" s="1776"/>
    </row>
    <row r="10194" spans="7:7">
      <c r="G10194" s="1776"/>
    </row>
    <row r="10195" spans="7:7">
      <c r="G10195" s="1776"/>
    </row>
    <row r="10196" spans="7:7">
      <c r="G10196" s="1776"/>
    </row>
    <row r="10197" spans="7:7">
      <c r="G10197" s="1776"/>
    </row>
    <row r="10198" spans="7:7">
      <c r="G10198" s="1776"/>
    </row>
    <row r="10199" spans="7:7">
      <c r="G10199" s="1776"/>
    </row>
    <row r="10200" spans="7:7">
      <c r="G10200" s="1776"/>
    </row>
    <row r="10201" spans="7:7">
      <c r="G10201" s="1776"/>
    </row>
    <row r="10202" spans="7:7">
      <c r="G10202" s="1776"/>
    </row>
    <row r="10203" spans="7:7">
      <c r="G10203" s="1776"/>
    </row>
    <row r="10204" spans="7:7">
      <c r="G10204" s="1776"/>
    </row>
    <row r="10205" spans="7:7">
      <c r="G10205" s="1776"/>
    </row>
    <row r="10206" spans="7:7">
      <c r="G10206" s="1776"/>
    </row>
    <row r="10207" spans="7:7">
      <c r="G10207" s="1776"/>
    </row>
    <row r="10208" spans="7:7">
      <c r="G10208" s="1776"/>
    </row>
    <row r="10209" spans="7:7">
      <c r="G10209" s="1776"/>
    </row>
    <row r="10210" spans="7:7">
      <c r="G10210" s="1776"/>
    </row>
    <row r="10211" spans="7:7">
      <c r="G10211" s="1776"/>
    </row>
    <row r="10212" spans="7:7">
      <c r="G10212" s="1776"/>
    </row>
    <row r="10213" spans="7:7">
      <c r="G10213" s="1776"/>
    </row>
    <row r="10214" spans="7:7">
      <c r="G10214" s="1776"/>
    </row>
    <row r="10215" spans="7:7">
      <c r="G10215" s="1776"/>
    </row>
    <row r="10216" spans="7:7">
      <c r="G10216" s="1776"/>
    </row>
    <row r="10217" spans="7:7">
      <c r="G10217" s="1776"/>
    </row>
    <row r="10218" spans="7:7">
      <c r="G10218" s="1776"/>
    </row>
    <row r="10219" spans="7:7">
      <c r="G10219" s="1776"/>
    </row>
    <row r="10220" spans="7:7">
      <c r="G10220" s="1776"/>
    </row>
    <row r="10221" spans="7:7">
      <c r="G10221" s="1776"/>
    </row>
    <row r="10222" spans="7:7">
      <c r="G10222" s="1776"/>
    </row>
    <row r="10223" spans="7:7">
      <c r="G10223" s="1776"/>
    </row>
    <row r="10224" spans="7:7">
      <c r="G10224" s="1776"/>
    </row>
    <row r="10225" spans="7:7">
      <c r="G10225" s="1776"/>
    </row>
    <row r="10226" spans="7:7">
      <c r="G10226" s="1776"/>
    </row>
    <row r="10227" spans="7:7">
      <c r="G10227" s="1776"/>
    </row>
    <row r="10228" spans="7:7">
      <c r="G10228" s="1776"/>
    </row>
    <row r="10229" spans="7:7">
      <c r="G10229" s="1776"/>
    </row>
    <row r="10230" spans="7:7">
      <c r="G10230" s="1776"/>
    </row>
    <row r="10231" spans="7:7">
      <c r="G10231" s="1776"/>
    </row>
    <row r="10232" spans="7:7">
      <c r="G10232" s="1776"/>
    </row>
    <row r="10233" spans="7:7">
      <c r="G10233" s="1776"/>
    </row>
    <row r="10234" spans="7:7">
      <c r="G10234" s="1776"/>
    </row>
    <row r="10235" spans="7:7">
      <c r="G10235" s="1776"/>
    </row>
    <row r="10236" spans="7:7">
      <c r="G10236" s="1776"/>
    </row>
    <row r="10237" spans="7:7">
      <c r="G10237" s="1776"/>
    </row>
    <row r="10238" spans="7:7">
      <c r="G10238" s="1776"/>
    </row>
    <row r="10239" spans="7:7">
      <c r="G10239" s="1776"/>
    </row>
    <row r="10240" spans="7:7">
      <c r="G10240" s="1776"/>
    </row>
    <row r="10241" spans="7:7">
      <c r="G10241" s="1776"/>
    </row>
    <row r="10242" spans="7:7">
      <c r="G10242" s="1776"/>
    </row>
    <row r="10243" spans="7:7">
      <c r="G10243" s="1776"/>
    </row>
    <row r="10244" spans="7:7">
      <c r="G10244" s="1776"/>
    </row>
    <row r="10245" spans="7:7">
      <c r="G10245" s="1776"/>
    </row>
    <row r="10246" spans="7:7">
      <c r="G10246" s="1776"/>
    </row>
    <row r="10247" spans="7:7">
      <c r="G10247" s="1776"/>
    </row>
    <row r="10248" spans="7:7">
      <c r="G10248" s="1776"/>
    </row>
    <row r="10249" spans="7:7">
      <c r="G10249" s="1776"/>
    </row>
    <row r="10250" spans="7:7">
      <c r="G10250" s="1776"/>
    </row>
    <row r="10251" spans="7:7">
      <c r="G10251" s="1776"/>
    </row>
    <row r="10252" spans="7:7">
      <c r="G10252" s="1776"/>
    </row>
    <row r="10253" spans="7:7">
      <c r="G10253" s="1776"/>
    </row>
    <row r="10254" spans="7:7">
      <c r="G10254" s="1776"/>
    </row>
    <row r="10255" spans="7:7">
      <c r="G10255" s="1776"/>
    </row>
    <row r="10256" spans="7:7">
      <c r="G10256" s="1776"/>
    </row>
    <row r="10257" spans="7:7">
      <c r="G10257" s="1776"/>
    </row>
    <row r="10258" spans="7:7">
      <c r="G10258" s="1776"/>
    </row>
    <row r="10259" spans="7:7">
      <c r="G10259" s="1776"/>
    </row>
    <row r="10260" spans="7:7">
      <c r="G10260" s="1776"/>
    </row>
    <row r="10261" spans="7:7">
      <c r="G10261" s="1776"/>
    </row>
    <row r="10262" spans="7:7">
      <c r="G10262" s="1776"/>
    </row>
    <row r="10263" spans="7:7">
      <c r="G10263" s="1776"/>
    </row>
    <row r="10264" spans="7:7">
      <c r="G10264" s="1776"/>
    </row>
    <row r="10265" spans="7:7">
      <c r="G10265" s="1776"/>
    </row>
    <row r="10266" spans="7:7">
      <c r="G10266" s="1776"/>
    </row>
    <row r="10267" spans="7:7">
      <c r="G10267" s="1776"/>
    </row>
    <row r="10268" spans="7:7">
      <c r="G10268" s="1776"/>
    </row>
    <row r="10269" spans="7:7">
      <c r="G10269" s="1776"/>
    </row>
    <row r="10270" spans="7:7">
      <c r="G10270" s="1776"/>
    </row>
    <row r="10271" spans="7:7">
      <c r="G10271" s="1776"/>
    </row>
    <row r="10272" spans="7:7">
      <c r="G10272" s="1776"/>
    </row>
    <row r="10273" spans="7:7">
      <c r="G10273" s="1776"/>
    </row>
    <row r="10274" spans="7:7">
      <c r="G10274" s="1776"/>
    </row>
    <row r="10275" spans="7:7">
      <c r="G10275" s="1776"/>
    </row>
    <row r="10276" spans="7:7">
      <c r="G10276" s="1776"/>
    </row>
    <row r="10277" spans="7:7">
      <c r="G10277" s="1776"/>
    </row>
    <row r="10278" spans="7:7">
      <c r="G10278" s="1776"/>
    </row>
    <row r="10279" spans="7:7">
      <c r="G10279" s="1776"/>
    </row>
    <row r="10280" spans="7:7">
      <c r="G10280" s="1776"/>
    </row>
    <row r="10281" spans="7:7">
      <c r="G10281" s="1776"/>
    </row>
    <row r="10282" spans="7:7">
      <c r="G10282" s="1776"/>
    </row>
    <row r="10283" spans="7:7">
      <c r="G10283" s="1776"/>
    </row>
    <row r="10284" spans="7:7">
      <c r="G10284" s="1776"/>
    </row>
    <row r="10285" spans="7:7">
      <c r="G10285" s="1776"/>
    </row>
    <row r="10286" spans="7:7">
      <c r="G10286" s="1776"/>
    </row>
    <row r="10287" spans="7:7">
      <c r="G10287" s="1776"/>
    </row>
    <row r="10288" spans="7:7">
      <c r="G10288" s="1776"/>
    </row>
    <row r="10289" spans="7:7">
      <c r="G10289" s="1776"/>
    </row>
    <row r="10290" spans="7:7">
      <c r="G10290" s="1776"/>
    </row>
    <row r="10291" spans="7:7">
      <c r="G10291" s="1776"/>
    </row>
    <row r="10292" spans="7:7">
      <c r="G10292" s="1776"/>
    </row>
    <row r="10293" spans="7:7">
      <c r="G10293" s="1776"/>
    </row>
    <row r="10294" spans="7:7">
      <c r="G10294" s="1776"/>
    </row>
    <row r="10295" spans="7:7">
      <c r="G10295" s="1776"/>
    </row>
    <row r="10296" spans="7:7">
      <c r="G10296" s="1776"/>
    </row>
    <row r="10297" spans="7:7">
      <c r="G10297" s="1776"/>
    </row>
    <row r="10298" spans="7:7">
      <c r="G10298" s="1776"/>
    </row>
    <row r="10299" spans="7:7">
      <c r="G10299" s="1776"/>
    </row>
    <row r="10300" spans="7:7">
      <c r="G10300" s="1776"/>
    </row>
    <row r="10301" spans="7:7">
      <c r="G10301" s="1776"/>
    </row>
    <row r="10302" spans="7:7">
      <c r="G10302" s="1776"/>
    </row>
    <row r="10303" spans="7:7">
      <c r="G10303" s="1776"/>
    </row>
    <row r="10304" spans="7:7">
      <c r="G10304" s="1776"/>
    </row>
    <row r="10305" spans="7:7">
      <c r="G10305" s="1776"/>
    </row>
    <row r="10306" spans="7:7">
      <c r="G10306" s="1776"/>
    </row>
    <row r="10307" spans="7:7">
      <c r="G10307" s="1776"/>
    </row>
    <row r="10308" spans="7:7">
      <c r="G10308" s="1776"/>
    </row>
    <row r="10309" spans="7:7">
      <c r="G10309" s="1776"/>
    </row>
    <row r="10310" spans="7:7">
      <c r="G10310" s="1776"/>
    </row>
    <row r="10311" spans="7:7">
      <c r="G10311" s="1776"/>
    </row>
    <row r="10312" spans="7:7">
      <c r="G10312" s="1776"/>
    </row>
    <row r="10313" spans="7:7">
      <c r="G10313" s="1776"/>
    </row>
    <row r="10314" spans="7:7">
      <c r="G10314" s="1776"/>
    </row>
    <row r="10315" spans="7:7">
      <c r="G10315" s="1776"/>
    </row>
    <row r="10316" spans="7:7">
      <c r="G10316" s="1776"/>
    </row>
    <row r="10317" spans="7:7">
      <c r="G10317" s="1776"/>
    </row>
    <row r="10318" spans="7:7">
      <c r="G10318" s="1776"/>
    </row>
    <row r="10319" spans="7:7">
      <c r="G10319" s="1776"/>
    </row>
    <row r="10320" spans="7:7">
      <c r="G10320" s="1776"/>
    </row>
    <row r="10321" spans="7:7">
      <c r="G10321" s="1776"/>
    </row>
    <row r="10322" spans="7:7">
      <c r="G10322" s="1776"/>
    </row>
    <row r="10323" spans="7:7">
      <c r="G10323" s="1776"/>
    </row>
    <row r="10324" spans="7:7">
      <c r="G10324" s="1776"/>
    </row>
    <row r="10325" spans="7:7">
      <c r="G10325" s="1776"/>
    </row>
    <row r="10326" spans="7:7">
      <c r="G10326" s="1776"/>
    </row>
    <row r="10327" spans="7:7">
      <c r="G10327" s="1776"/>
    </row>
    <row r="10328" spans="7:7">
      <c r="G10328" s="1776"/>
    </row>
    <row r="10329" spans="7:7">
      <c r="G10329" s="1776"/>
    </row>
    <row r="10330" spans="7:7">
      <c r="G10330" s="1776"/>
    </row>
    <row r="10331" spans="7:7">
      <c r="G10331" s="1776"/>
    </row>
    <row r="10332" spans="7:7">
      <c r="G10332" s="1776"/>
    </row>
    <row r="10333" spans="7:7">
      <c r="G10333" s="1776"/>
    </row>
    <row r="10334" spans="7:7">
      <c r="G10334" s="1776"/>
    </row>
    <row r="10335" spans="7:7">
      <c r="G10335" s="1776"/>
    </row>
    <row r="10336" spans="7:7">
      <c r="G10336" s="1776"/>
    </row>
    <row r="10337" spans="7:7">
      <c r="G10337" s="1776"/>
    </row>
    <row r="10338" spans="7:7">
      <c r="G10338" s="1776"/>
    </row>
    <row r="10339" spans="7:7">
      <c r="G10339" s="1776"/>
    </row>
    <row r="10340" spans="7:7">
      <c r="G10340" s="1776"/>
    </row>
    <row r="10341" spans="7:7">
      <c r="G10341" s="1776"/>
    </row>
    <row r="10342" spans="7:7">
      <c r="G10342" s="1776"/>
    </row>
    <row r="10343" spans="7:7">
      <c r="G10343" s="1776"/>
    </row>
    <row r="10344" spans="7:7">
      <c r="G10344" s="1776"/>
    </row>
    <row r="10345" spans="7:7">
      <c r="G10345" s="1776"/>
    </row>
    <row r="10346" spans="7:7">
      <c r="G10346" s="1776"/>
    </row>
    <row r="10347" spans="7:7">
      <c r="G10347" s="1776"/>
    </row>
    <row r="10348" spans="7:7">
      <c r="G10348" s="1776"/>
    </row>
    <row r="10349" spans="7:7">
      <c r="G10349" s="1776"/>
    </row>
    <row r="10350" spans="7:7">
      <c r="G10350" s="1776"/>
    </row>
    <row r="10351" spans="7:7">
      <c r="G10351" s="1776"/>
    </row>
    <row r="10352" spans="7:7">
      <c r="G10352" s="1776"/>
    </row>
    <row r="10353" spans="7:7">
      <c r="G10353" s="1776"/>
    </row>
    <row r="10354" spans="7:7">
      <c r="G10354" s="1776"/>
    </row>
    <row r="10355" spans="7:7">
      <c r="G10355" s="1776"/>
    </row>
    <row r="10356" spans="7:7">
      <c r="G10356" s="1776"/>
    </row>
    <row r="10357" spans="7:7">
      <c r="G10357" s="1776"/>
    </row>
    <row r="10358" spans="7:7">
      <c r="G10358" s="1776"/>
    </row>
    <row r="10359" spans="7:7">
      <c r="G10359" s="1776"/>
    </row>
    <row r="10360" spans="7:7">
      <c r="G10360" s="1776"/>
    </row>
    <row r="10361" spans="7:7">
      <c r="G10361" s="1776"/>
    </row>
    <row r="10362" spans="7:7">
      <c r="G10362" s="1776"/>
    </row>
    <row r="10363" spans="7:7">
      <c r="G10363" s="1776"/>
    </row>
    <row r="10364" spans="7:7">
      <c r="G10364" s="1776"/>
    </row>
    <row r="10365" spans="7:7">
      <c r="G10365" s="1776"/>
    </row>
    <row r="10366" spans="7:7">
      <c r="G10366" s="1776"/>
    </row>
    <row r="10367" spans="7:7">
      <c r="G10367" s="1776"/>
    </row>
    <row r="10368" spans="7:7">
      <c r="G10368" s="1776"/>
    </row>
    <row r="10369" spans="7:7">
      <c r="G10369" s="1776"/>
    </row>
    <row r="10370" spans="7:7">
      <c r="G10370" s="1776"/>
    </row>
    <row r="10371" spans="7:7">
      <c r="G10371" s="1776"/>
    </row>
    <row r="10372" spans="7:7">
      <c r="G10372" s="1776"/>
    </row>
    <row r="10373" spans="7:7">
      <c r="G10373" s="1776"/>
    </row>
    <row r="10374" spans="7:7">
      <c r="G10374" s="1776"/>
    </row>
    <row r="10375" spans="7:7">
      <c r="G10375" s="1776"/>
    </row>
    <row r="10376" spans="7:7">
      <c r="G10376" s="1776"/>
    </row>
    <row r="10377" spans="7:7">
      <c r="G10377" s="1776"/>
    </row>
    <row r="10378" spans="7:7">
      <c r="G10378" s="1776"/>
    </row>
    <row r="10379" spans="7:7">
      <c r="G10379" s="1776"/>
    </row>
    <row r="10380" spans="7:7">
      <c r="G10380" s="1776"/>
    </row>
    <row r="10381" spans="7:7">
      <c r="G10381" s="1776"/>
    </row>
    <row r="10382" spans="7:7">
      <c r="G10382" s="1776"/>
    </row>
    <row r="10383" spans="7:7">
      <c r="G10383" s="1776"/>
    </row>
    <row r="10384" spans="7:7">
      <c r="G10384" s="1776"/>
    </row>
    <row r="10385" spans="7:7">
      <c r="G10385" s="1776"/>
    </row>
    <row r="10386" spans="7:7">
      <c r="G10386" s="1776"/>
    </row>
    <row r="10387" spans="7:7">
      <c r="G10387" s="1776"/>
    </row>
    <row r="10388" spans="7:7">
      <c r="G10388" s="1776"/>
    </row>
    <row r="10389" spans="7:7">
      <c r="G10389" s="1776"/>
    </row>
    <row r="10390" spans="7:7">
      <c r="G10390" s="1776"/>
    </row>
    <row r="10391" spans="7:7">
      <c r="G10391" s="1776"/>
    </row>
    <row r="10392" spans="7:7">
      <c r="G10392" s="1776"/>
    </row>
    <row r="10393" spans="7:7">
      <c r="G10393" s="1776"/>
    </row>
    <row r="10394" spans="7:7">
      <c r="G10394" s="1776"/>
    </row>
    <row r="10395" spans="7:7">
      <c r="G10395" s="1776"/>
    </row>
    <row r="10396" spans="7:7">
      <c r="G10396" s="1776"/>
    </row>
    <row r="10397" spans="7:7">
      <c r="G10397" s="1776"/>
    </row>
    <row r="10398" spans="7:7">
      <c r="G10398" s="1776"/>
    </row>
    <row r="10399" spans="7:7">
      <c r="G10399" s="1776"/>
    </row>
    <row r="10400" spans="7:7">
      <c r="G10400" s="1776"/>
    </row>
    <row r="10401" spans="7:7">
      <c r="G10401" s="1776"/>
    </row>
    <row r="10402" spans="7:7">
      <c r="G10402" s="1776"/>
    </row>
    <row r="10403" spans="7:7">
      <c r="G10403" s="1776"/>
    </row>
    <row r="10404" spans="7:7">
      <c r="G10404" s="1776"/>
    </row>
    <row r="10405" spans="7:7">
      <c r="G10405" s="1776"/>
    </row>
    <row r="10406" spans="7:7">
      <c r="G10406" s="1776"/>
    </row>
    <row r="10407" spans="7:7">
      <c r="G10407" s="1776"/>
    </row>
    <row r="10408" spans="7:7">
      <c r="G10408" s="1776"/>
    </row>
    <row r="10409" spans="7:7">
      <c r="G10409" s="1776"/>
    </row>
    <row r="10410" spans="7:7">
      <c r="G10410" s="1776"/>
    </row>
    <row r="10411" spans="7:7">
      <c r="G10411" s="1776"/>
    </row>
    <row r="10412" spans="7:7">
      <c r="G10412" s="1776"/>
    </row>
    <row r="10413" spans="7:7">
      <c r="G10413" s="1776"/>
    </row>
    <row r="10414" spans="7:7">
      <c r="G10414" s="1776"/>
    </row>
    <row r="10415" spans="7:7">
      <c r="G10415" s="1776"/>
    </row>
    <row r="10416" spans="7:7">
      <c r="G10416" s="1776"/>
    </row>
    <row r="10417" spans="7:7">
      <c r="G10417" s="1776"/>
    </row>
    <row r="10418" spans="7:7">
      <c r="G10418" s="1776"/>
    </row>
    <row r="10419" spans="7:7">
      <c r="G10419" s="1776"/>
    </row>
    <row r="10420" spans="7:7">
      <c r="G10420" s="1776"/>
    </row>
    <row r="10421" spans="7:7">
      <c r="G10421" s="1776"/>
    </row>
    <row r="10422" spans="7:7">
      <c r="G10422" s="1776"/>
    </row>
    <row r="10423" spans="7:7">
      <c r="G10423" s="1776"/>
    </row>
    <row r="10424" spans="7:7">
      <c r="G10424" s="1776"/>
    </row>
    <row r="10425" spans="7:7">
      <c r="G10425" s="1776"/>
    </row>
    <row r="10426" spans="7:7">
      <c r="G10426" s="1776"/>
    </row>
    <row r="10427" spans="7:7">
      <c r="G10427" s="1776"/>
    </row>
    <row r="10428" spans="7:7">
      <c r="G10428" s="1776"/>
    </row>
    <row r="10429" spans="7:7">
      <c r="G10429" s="1776"/>
    </row>
    <row r="10430" spans="7:7">
      <c r="G10430" s="1776"/>
    </row>
    <row r="10431" spans="7:7">
      <c r="G10431" s="1776"/>
    </row>
    <row r="10432" spans="7:7">
      <c r="G10432" s="1776"/>
    </row>
    <row r="10433" spans="7:7">
      <c r="G10433" s="1776"/>
    </row>
    <row r="10434" spans="7:7">
      <c r="G10434" s="1776"/>
    </row>
    <row r="10435" spans="7:7">
      <c r="G10435" s="1776"/>
    </row>
    <row r="10436" spans="7:7">
      <c r="G10436" s="1776"/>
    </row>
    <row r="10437" spans="7:7">
      <c r="G10437" s="1776"/>
    </row>
    <row r="10438" spans="7:7">
      <c r="G10438" s="1776"/>
    </row>
    <row r="10439" spans="7:7">
      <c r="G10439" s="1776"/>
    </row>
    <row r="10440" spans="7:7">
      <c r="G10440" s="1776"/>
    </row>
    <row r="10441" spans="7:7">
      <c r="G10441" s="1776"/>
    </row>
    <row r="10442" spans="7:7">
      <c r="G10442" s="1776"/>
    </row>
    <row r="10443" spans="7:7">
      <c r="G10443" s="1776"/>
    </row>
    <row r="10444" spans="7:7">
      <c r="G10444" s="1776"/>
    </row>
    <row r="10445" spans="7:7">
      <c r="G10445" s="1776"/>
    </row>
    <row r="10446" spans="7:7">
      <c r="G10446" s="1776"/>
    </row>
    <row r="10447" spans="7:7">
      <c r="G10447" s="1776"/>
    </row>
    <row r="10448" spans="7:7">
      <c r="G10448" s="1776"/>
    </row>
    <row r="10449" spans="7:7">
      <c r="G10449" s="1776"/>
    </row>
    <row r="10450" spans="7:7">
      <c r="G10450" s="1776"/>
    </row>
    <row r="10451" spans="7:7">
      <c r="G10451" s="1776"/>
    </row>
    <row r="10452" spans="7:7">
      <c r="G10452" s="1776"/>
    </row>
    <row r="10453" spans="7:7">
      <c r="G10453" s="1776"/>
    </row>
    <row r="10454" spans="7:7">
      <c r="G10454" s="1776"/>
    </row>
    <row r="10455" spans="7:7">
      <c r="G10455" s="1776"/>
    </row>
    <row r="10456" spans="7:7">
      <c r="G10456" s="1776"/>
    </row>
    <row r="10457" spans="7:7">
      <c r="G10457" s="1776"/>
    </row>
    <row r="10458" spans="7:7">
      <c r="G10458" s="1776"/>
    </row>
    <row r="10459" spans="7:7">
      <c r="G10459" s="1776"/>
    </row>
    <row r="10460" spans="7:7">
      <c r="G10460" s="1776"/>
    </row>
    <row r="10461" spans="7:7">
      <c r="G10461" s="1776"/>
    </row>
    <row r="10462" spans="7:7">
      <c r="G10462" s="1776"/>
    </row>
    <row r="10463" spans="7:7">
      <c r="G10463" s="1776"/>
    </row>
    <row r="10464" spans="7:7">
      <c r="G10464" s="1776"/>
    </row>
    <row r="10465" spans="7:7">
      <c r="G10465" s="1776"/>
    </row>
    <row r="10466" spans="7:7">
      <c r="G10466" s="1776"/>
    </row>
    <row r="10467" spans="7:7">
      <c r="G10467" s="1776"/>
    </row>
    <row r="10468" spans="7:7">
      <c r="G10468" s="1776"/>
    </row>
    <row r="10469" spans="7:7">
      <c r="G10469" s="1776"/>
    </row>
    <row r="10470" spans="7:7">
      <c r="G10470" s="1776"/>
    </row>
    <row r="10471" spans="7:7">
      <c r="G10471" s="1776"/>
    </row>
    <row r="10472" spans="7:7">
      <c r="G10472" s="1776"/>
    </row>
    <row r="10473" spans="7:7">
      <c r="G10473" s="1776"/>
    </row>
    <row r="10474" spans="7:7">
      <c r="G10474" s="1776"/>
    </row>
    <row r="10475" spans="7:7">
      <c r="G10475" s="1776"/>
    </row>
    <row r="10476" spans="7:7">
      <c r="G10476" s="1776"/>
    </row>
    <row r="10477" spans="7:7">
      <c r="G10477" s="1776"/>
    </row>
    <row r="10478" spans="7:7">
      <c r="G10478" s="1776"/>
    </row>
    <row r="10479" spans="7:7">
      <c r="G10479" s="1776"/>
    </row>
    <row r="10480" spans="7:7">
      <c r="G10480" s="1776"/>
    </row>
    <row r="10481" spans="7:7">
      <c r="G10481" s="1776"/>
    </row>
    <row r="10482" spans="7:7">
      <c r="G10482" s="1776"/>
    </row>
    <row r="10483" spans="7:7">
      <c r="G10483" s="1776"/>
    </row>
    <row r="10484" spans="7:7">
      <c r="G10484" s="1776"/>
    </row>
    <row r="10485" spans="7:7">
      <c r="G10485" s="1776"/>
    </row>
    <row r="10486" spans="7:7">
      <c r="G10486" s="1776"/>
    </row>
    <row r="10487" spans="7:7">
      <c r="G10487" s="1776"/>
    </row>
    <row r="10488" spans="7:7">
      <c r="G10488" s="1776"/>
    </row>
    <row r="10489" spans="7:7">
      <c r="G10489" s="1776"/>
    </row>
    <row r="10490" spans="7:7">
      <c r="G10490" s="1776"/>
    </row>
    <row r="10491" spans="7:7">
      <c r="G10491" s="1776"/>
    </row>
    <row r="10492" spans="7:7">
      <c r="G10492" s="1776"/>
    </row>
    <row r="10493" spans="7:7">
      <c r="G10493" s="1776"/>
    </row>
    <row r="10494" spans="7:7">
      <c r="G10494" s="1776"/>
    </row>
    <row r="10495" spans="7:7">
      <c r="G10495" s="1776"/>
    </row>
    <row r="10496" spans="7:7">
      <c r="G10496" s="1776"/>
    </row>
    <row r="10497" spans="7:7">
      <c r="G10497" s="1776"/>
    </row>
    <row r="10498" spans="7:7">
      <c r="G10498" s="1776"/>
    </row>
    <row r="10499" spans="7:7">
      <c r="G10499" s="1776"/>
    </row>
    <row r="10500" spans="7:7">
      <c r="G10500" s="1776"/>
    </row>
    <row r="10501" spans="7:7">
      <c r="G10501" s="1776"/>
    </row>
    <row r="10502" spans="7:7">
      <c r="G10502" s="1776"/>
    </row>
    <row r="10503" spans="7:7">
      <c r="G10503" s="1776"/>
    </row>
    <row r="10504" spans="7:7">
      <c r="G10504" s="1776"/>
    </row>
    <row r="10505" spans="7:7">
      <c r="G10505" s="1776"/>
    </row>
    <row r="10506" spans="7:7">
      <c r="G10506" s="1776"/>
    </row>
    <row r="10507" spans="7:7">
      <c r="G10507" s="1776"/>
    </row>
    <row r="10508" spans="7:7">
      <c r="G10508" s="1776"/>
    </row>
    <row r="10509" spans="7:7">
      <c r="G10509" s="1776"/>
    </row>
    <row r="10510" spans="7:7">
      <c r="G10510" s="1776"/>
    </row>
    <row r="10511" spans="7:7">
      <c r="G10511" s="1776"/>
    </row>
    <row r="10512" spans="7:7">
      <c r="G10512" s="1776"/>
    </row>
    <row r="10513" spans="7:7">
      <c r="G10513" s="1776"/>
    </row>
    <row r="10514" spans="7:7">
      <c r="G10514" s="1776"/>
    </row>
    <row r="10515" spans="7:7">
      <c r="G10515" s="1776"/>
    </row>
    <row r="10516" spans="7:7">
      <c r="G10516" s="1776"/>
    </row>
    <row r="10517" spans="7:7">
      <c r="G10517" s="1776"/>
    </row>
    <row r="10518" spans="7:7">
      <c r="G10518" s="1776"/>
    </row>
    <row r="10519" spans="7:7">
      <c r="G10519" s="1776"/>
    </row>
    <row r="10520" spans="7:7">
      <c r="G10520" s="1776"/>
    </row>
    <row r="10521" spans="7:7">
      <c r="G10521" s="1776"/>
    </row>
    <row r="10522" spans="7:7">
      <c r="G10522" s="1776"/>
    </row>
    <row r="10523" spans="7:7">
      <c r="G10523" s="1776"/>
    </row>
    <row r="10524" spans="7:7">
      <c r="G10524" s="1776"/>
    </row>
    <row r="10525" spans="7:7">
      <c r="G10525" s="1776"/>
    </row>
    <row r="10526" spans="7:7">
      <c r="G10526" s="1776"/>
    </row>
    <row r="10527" spans="7:7">
      <c r="G10527" s="1776"/>
    </row>
    <row r="10528" spans="7:7">
      <c r="G10528" s="1776"/>
    </row>
    <row r="10529" spans="7:7">
      <c r="G10529" s="1776"/>
    </row>
    <row r="10530" spans="7:7">
      <c r="G10530" s="1776"/>
    </row>
    <row r="10531" spans="7:7">
      <c r="G10531" s="1776"/>
    </row>
    <row r="10532" spans="7:7">
      <c r="G10532" s="1776"/>
    </row>
    <row r="10533" spans="7:7">
      <c r="G10533" s="1776"/>
    </row>
    <row r="10534" spans="7:7">
      <c r="G10534" s="1776"/>
    </row>
    <row r="10535" spans="7:7">
      <c r="G10535" s="1776"/>
    </row>
    <row r="10536" spans="7:7">
      <c r="G10536" s="1776"/>
    </row>
    <row r="10537" spans="7:7">
      <c r="G10537" s="1776"/>
    </row>
    <row r="10538" spans="7:7">
      <c r="G10538" s="1776"/>
    </row>
    <row r="10539" spans="7:7">
      <c r="G10539" s="1776"/>
    </row>
    <row r="10540" spans="7:7">
      <c r="G10540" s="1776"/>
    </row>
    <row r="10541" spans="7:7">
      <c r="G10541" s="1776"/>
    </row>
    <row r="10542" spans="7:7">
      <c r="G10542" s="1776"/>
    </row>
    <row r="10543" spans="7:7">
      <c r="G10543" s="1776"/>
    </row>
    <row r="10544" spans="7:7">
      <c r="G10544" s="1776"/>
    </row>
    <row r="10545" spans="7:7">
      <c r="G10545" s="1776"/>
    </row>
    <row r="10546" spans="7:7">
      <c r="G10546" s="1776"/>
    </row>
    <row r="10547" spans="7:7">
      <c r="G10547" s="1776"/>
    </row>
    <row r="10548" spans="7:7">
      <c r="G10548" s="1776"/>
    </row>
    <row r="10549" spans="7:7">
      <c r="G10549" s="1776"/>
    </row>
    <row r="10550" spans="7:7">
      <c r="G10550" s="1776"/>
    </row>
    <row r="10551" spans="7:7">
      <c r="G10551" s="1776"/>
    </row>
    <row r="10552" spans="7:7">
      <c r="G10552" s="1776"/>
    </row>
    <row r="10553" spans="7:7">
      <c r="G10553" s="1776"/>
    </row>
    <row r="10554" spans="7:7">
      <c r="G10554" s="1776"/>
    </row>
    <row r="10555" spans="7:7">
      <c r="G10555" s="1776"/>
    </row>
    <row r="10556" spans="7:7">
      <c r="G10556" s="1776"/>
    </row>
    <row r="10557" spans="7:7">
      <c r="G10557" s="1776"/>
    </row>
    <row r="10558" spans="7:7">
      <c r="G10558" s="1776"/>
    </row>
    <row r="10559" spans="7:7">
      <c r="G10559" s="1776"/>
    </row>
    <row r="10560" spans="7:7">
      <c r="G10560" s="1776"/>
    </row>
    <row r="10561" spans="7:7">
      <c r="G10561" s="1776"/>
    </row>
    <row r="10562" spans="7:7">
      <c r="G10562" s="1776"/>
    </row>
    <row r="10563" spans="7:7">
      <c r="G10563" s="1776"/>
    </row>
    <row r="10564" spans="7:7">
      <c r="G10564" s="1776"/>
    </row>
    <row r="10565" spans="7:7">
      <c r="G10565" s="1776"/>
    </row>
    <row r="10566" spans="7:7">
      <c r="G10566" s="1776"/>
    </row>
    <row r="10567" spans="7:7">
      <c r="G10567" s="1776"/>
    </row>
    <row r="10568" spans="7:7">
      <c r="G10568" s="1776"/>
    </row>
    <row r="10569" spans="7:7">
      <c r="G10569" s="1776"/>
    </row>
    <row r="10570" spans="7:7">
      <c r="G10570" s="1776"/>
    </row>
    <row r="10571" spans="7:7">
      <c r="G10571" s="1776"/>
    </row>
    <row r="10572" spans="7:7">
      <c r="G10572" s="1776"/>
    </row>
    <row r="10573" spans="7:7">
      <c r="G10573" s="1776"/>
    </row>
    <row r="10574" spans="7:7">
      <c r="G10574" s="1776"/>
    </row>
    <row r="10575" spans="7:7">
      <c r="G10575" s="1776"/>
    </row>
    <row r="10576" spans="7:7">
      <c r="G10576" s="1776"/>
    </row>
    <row r="10577" spans="7:7">
      <c r="G10577" s="1776"/>
    </row>
    <row r="10578" spans="7:7">
      <c r="G10578" s="1776"/>
    </row>
    <row r="10579" spans="7:7">
      <c r="G10579" s="1776"/>
    </row>
    <row r="10580" spans="7:7">
      <c r="G10580" s="1776"/>
    </row>
    <row r="10581" spans="7:7">
      <c r="G10581" s="1776"/>
    </row>
    <row r="10582" spans="7:7">
      <c r="G10582" s="1776"/>
    </row>
    <row r="10583" spans="7:7">
      <c r="G10583" s="1776"/>
    </row>
    <row r="10584" spans="7:7">
      <c r="G10584" s="1776"/>
    </row>
    <row r="10585" spans="7:7">
      <c r="G10585" s="1776"/>
    </row>
    <row r="10586" spans="7:7">
      <c r="G10586" s="1776"/>
    </row>
    <row r="10587" spans="7:7">
      <c r="G10587" s="1776"/>
    </row>
    <row r="10588" spans="7:7">
      <c r="G10588" s="1776"/>
    </row>
    <row r="10589" spans="7:7">
      <c r="G10589" s="1776"/>
    </row>
    <row r="10590" spans="7:7">
      <c r="G10590" s="1776"/>
    </row>
    <row r="10591" spans="7:7">
      <c r="G10591" s="1776"/>
    </row>
    <row r="10592" spans="7:7">
      <c r="G10592" s="1776"/>
    </row>
    <row r="10593" spans="7:7">
      <c r="G10593" s="1776"/>
    </row>
    <row r="10594" spans="7:7">
      <c r="G10594" s="1776"/>
    </row>
    <row r="10595" spans="7:7">
      <c r="G10595" s="1776"/>
    </row>
    <row r="10596" spans="7:7">
      <c r="G10596" s="1776"/>
    </row>
    <row r="10597" spans="7:7">
      <c r="G10597" s="1776"/>
    </row>
    <row r="10598" spans="7:7">
      <c r="G10598" s="1776"/>
    </row>
    <row r="10599" spans="7:7">
      <c r="G10599" s="1776"/>
    </row>
    <row r="10600" spans="7:7">
      <c r="G10600" s="1776"/>
    </row>
    <row r="10601" spans="7:7">
      <c r="G10601" s="1776"/>
    </row>
    <row r="10602" spans="7:7">
      <c r="G10602" s="1776"/>
    </row>
    <row r="10603" spans="7:7">
      <c r="G10603" s="1776"/>
    </row>
    <row r="10604" spans="7:7">
      <c r="G10604" s="1776"/>
    </row>
    <row r="10605" spans="7:7">
      <c r="G10605" s="1776"/>
    </row>
    <row r="10606" spans="7:7">
      <c r="G10606" s="1776"/>
    </row>
    <row r="10607" spans="7:7">
      <c r="G10607" s="1776"/>
    </row>
    <row r="10608" spans="7:7">
      <c r="G10608" s="1776"/>
    </row>
    <row r="10609" spans="7:7">
      <c r="G10609" s="1776"/>
    </row>
    <row r="10610" spans="7:7">
      <c r="G10610" s="1776"/>
    </row>
    <row r="10611" spans="7:7">
      <c r="G10611" s="1776"/>
    </row>
    <row r="10612" spans="7:7">
      <c r="G10612" s="1776"/>
    </row>
    <row r="10613" spans="7:7">
      <c r="G10613" s="1776"/>
    </row>
    <row r="10614" spans="7:7">
      <c r="G10614" s="1776"/>
    </row>
    <row r="10615" spans="7:7">
      <c r="G10615" s="1776"/>
    </row>
    <row r="10616" spans="7:7">
      <c r="G10616" s="1776"/>
    </row>
    <row r="10617" spans="7:7">
      <c r="G10617" s="1776"/>
    </row>
    <row r="10618" spans="7:7">
      <c r="G10618" s="1776"/>
    </row>
    <row r="10619" spans="7:7">
      <c r="G10619" s="1776"/>
    </row>
    <row r="10620" spans="7:7">
      <c r="G10620" s="1776"/>
    </row>
    <row r="10621" spans="7:7">
      <c r="G10621" s="1776"/>
    </row>
    <row r="10622" spans="7:7">
      <c r="G10622" s="1776"/>
    </row>
    <row r="10623" spans="7:7">
      <c r="G10623" s="1776"/>
    </row>
    <row r="10624" spans="7:7">
      <c r="G10624" s="1776"/>
    </row>
    <row r="10625" spans="7:7">
      <c r="G10625" s="1776"/>
    </row>
    <row r="10626" spans="7:7">
      <c r="G10626" s="1776"/>
    </row>
    <row r="10627" spans="7:7">
      <c r="G10627" s="1776"/>
    </row>
    <row r="10628" spans="7:7">
      <c r="G10628" s="1776"/>
    </row>
    <row r="10629" spans="7:7">
      <c r="G10629" s="1776"/>
    </row>
    <row r="10630" spans="7:7">
      <c r="G10630" s="1776"/>
    </row>
    <row r="10631" spans="7:7">
      <c r="G10631" s="1776"/>
    </row>
    <row r="10632" spans="7:7">
      <c r="G10632" s="1776"/>
    </row>
    <row r="10633" spans="7:7">
      <c r="G10633" s="1776"/>
    </row>
    <row r="10634" spans="7:7">
      <c r="G10634" s="1776"/>
    </row>
    <row r="10635" spans="7:7">
      <c r="G10635" s="1776"/>
    </row>
    <row r="10636" spans="7:7">
      <c r="G10636" s="1776"/>
    </row>
    <row r="10637" spans="7:7">
      <c r="G10637" s="1776"/>
    </row>
    <row r="10638" spans="7:7">
      <c r="G10638" s="1776"/>
    </row>
    <row r="10639" spans="7:7">
      <c r="G10639" s="1776"/>
    </row>
    <row r="10640" spans="7:7">
      <c r="G10640" s="1776"/>
    </row>
    <row r="10641" spans="7:7">
      <c r="G10641" s="1776"/>
    </row>
    <row r="10642" spans="7:7">
      <c r="G10642" s="1776"/>
    </row>
    <row r="10643" spans="7:7">
      <c r="G10643" s="1776"/>
    </row>
    <row r="10644" spans="7:7">
      <c r="G10644" s="1776"/>
    </row>
    <row r="10645" spans="7:7">
      <c r="G10645" s="1776"/>
    </row>
    <row r="10646" spans="7:7">
      <c r="G10646" s="1776"/>
    </row>
    <row r="10647" spans="7:7">
      <c r="G10647" s="1776"/>
    </row>
    <row r="10648" spans="7:7">
      <c r="G10648" s="1776"/>
    </row>
    <row r="10649" spans="7:7">
      <c r="G10649" s="1776"/>
    </row>
    <row r="10650" spans="7:7">
      <c r="G10650" s="1776"/>
    </row>
    <row r="10651" spans="7:7">
      <c r="G10651" s="1776"/>
    </row>
    <row r="10652" spans="7:7">
      <c r="G10652" s="1776"/>
    </row>
    <row r="10653" spans="7:7">
      <c r="G10653" s="1776"/>
    </row>
    <row r="10654" spans="7:7">
      <c r="G10654" s="1776"/>
    </row>
    <row r="10655" spans="7:7">
      <c r="G10655" s="1776"/>
    </row>
    <row r="10656" spans="7:7">
      <c r="G10656" s="1776"/>
    </row>
    <row r="10657" spans="7:7">
      <c r="G10657" s="1776"/>
    </row>
    <row r="10658" spans="7:7">
      <c r="G10658" s="1776"/>
    </row>
    <row r="10659" spans="7:7">
      <c r="G10659" s="1776"/>
    </row>
    <row r="10660" spans="7:7">
      <c r="G10660" s="1776"/>
    </row>
    <row r="10661" spans="7:7">
      <c r="G10661" s="1776"/>
    </row>
    <row r="10662" spans="7:7">
      <c r="G10662" s="1776"/>
    </row>
    <row r="10663" spans="7:7">
      <c r="G10663" s="1776"/>
    </row>
    <row r="10664" spans="7:7">
      <c r="G10664" s="1776"/>
    </row>
    <row r="10665" spans="7:7">
      <c r="G10665" s="1776"/>
    </row>
    <row r="10666" spans="7:7">
      <c r="G10666" s="1776"/>
    </row>
    <row r="10667" spans="7:7">
      <c r="G10667" s="1776"/>
    </row>
    <row r="10668" spans="7:7">
      <c r="G10668" s="1776"/>
    </row>
    <row r="10669" spans="7:7">
      <c r="G10669" s="1776"/>
    </row>
    <row r="10670" spans="7:7">
      <c r="G10670" s="1776"/>
    </row>
    <row r="10671" spans="7:7">
      <c r="G10671" s="1776"/>
    </row>
    <row r="10672" spans="7:7">
      <c r="G10672" s="1776"/>
    </row>
    <row r="10673" spans="7:7">
      <c r="G10673" s="1776"/>
    </row>
    <row r="10674" spans="7:7">
      <c r="G10674" s="1776"/>
    </row>
    <row r="10675" spans="7:7">
      <c r="G10675" s="1776"/>
    </row>
    <row r="10676" spans="7:7">
      <c r="G10676" s="1776"/>
    </row>
    <row r="10677" spans="7:7">
      <c r="G10677" s="1776"/>
    </row>
    <row r="10678" spans="7:7">
      <c r="G10678" s="1776"/>
    </row>
    <row r="10679" spans="7:7">
      <c r="G10679" s="1776"/>
    </row>
    <row r="10680" spans="7:7">
      <c r="G10680" s="1776"/>
    </row>
    <row r="10681" spans="7:7">
      <c r="G10681" s="1776"/>
    </row>
    <row r="10682" spans="7:7">
      <c r="G10682" s="1776"/>
    </row>
    <row r="10683" spans="7:7">
      <c r="G10683" s="1776"/>
    </row>
    <row r="10684" spans="7:7">
      <c r="G10684" s="1776"/>
    </row>
    <row r="10685" spans="7:7">
      <c r="G10685" s="1776"/>
    </row>
    <row r="10686" spans="7:7">
      <c r="G10686" s="1776"/>
    </row>
    <row r="10687" spans="7:7">
      <c r="G10687" s="1776"/>
    </row>
    <row r="10688" spans="7:7">
      <c r="G10688" s="1776"/>
    </row>
    <row r="10689" spans="7:7">
      <c r="G10689" s="1776"/>
    </row>
    <row r="10690" spans="7:7">
      <c r="G10690" s="1776"/>
    </row>
    <row r="10691" spans="7:7">
      <c r="G10691" s="1776"/>
    </row>
    <row r="10692" spans="7:7">
      <c r="G10692" s="1776"/>
    </row>
    <row r="10693" spans="7:7">
      <c r="G10693" s="1776"/>
    </row>
    <row r="10694" spans="7:7">
      <c r="G10694" s="1776"/>
    </row>
    <row r="10695" spans="7:7">
      <c r="G10695" s="1776"/>
    </row>
    <row r="10696" spans="7:7">
      <c r="G10696" s="1776"/>
    </row>
    <row r="10697" spans="7:7">
      <c r="G10697" s="1776"/>
    </row>
    <row r="10698" spans="7:7">
      <c r="G10698" s="1776"/>
    </row>
    <row r="10699" spans="7:7">
      <c r="G10699" s="1776"/>
    </row>
    <row r="10700" spans="7:7">
      <c r="G10700" s="1776"/>
    </row>
    <row r="10701" spans="7:7">
      <c r="G10701" s="1776"/>
    </row>
    <row r="10702" spans="7:7">
      <c r="G10702" s="1776"/>
    </row>
    <row r="10703" spans="7:7">
      <c r="G10703" s="1776"/>
    </row>
    <row r="10704" spans="7:7">
      <c r="G10704" s="1776"/>
    </row>
    <row r="10705" spans="7:7">
      <c r="G10705" s="1776"/>
    </row>
    <row r="10706" spans="7:7">
      <c r="G10706" s="1776"/>
    </row>
    <row r="10707" spans="7:7">
      <c r="G10707" s="1776"/>
    </row>
    <row r="10708" spans="7:7">
      <c r="G10708" s="1776"/>
    </row>
    <row r="10709" spans="7:7">
      <c r="G10709" s="1776"/>
    </row>
    <row r="10710" spans="7:7">
      <c r="G10710" s="1776"/>
    </row>
    <row r="10711" spans="7:7">
      <c r="G10711" s="1776"/>
    </row>
    <row r="10712" spans="7:7">
      <c r="G10712" s="1776"/>
    </row>
    <row r="10713" spans="7:7">
      <c r="G10713" s="1776"/>
    </row>
    <row r="10714" spans="7:7">
      <c r="G10714" s="1776"/>
    </row>
    <row r="10715" spans="7:7">
      <c r="G10715" s="1776"/>
    </row>
    <row r="10716" spans="7:7">
      <c r="G10716" s="1776"/>
    </row>
    <row r="10717" spans="7:7">
      <c r="G10717" s="1776"/>
    </row>
    <row r="10718" spans="7:7">
      <c r="G10718" s="1776"/>
    </row>
    <row r="10719" spans="7:7">
      <c r="G10719" s="1776"/>
    </row>
    <row r="10720" spans="7:7">
      <c r="G10720" s="1776"/>
    </row>
    <row r="10721" spans="7:7">
      <c r="G10721" s="1776"/>
    </row>
    <row r="10722" spans="7:7">
      <c r="G10722" s="1776"/>
    </row>
    <row r="10723" spans="7:7">
      <c r="G10723" s="1776"/>
    </row>
    <row r="10724" spans="7:7">
      <c r="G10724" s="1776"/>
    </row>
    <row r="10725" spans="7:7">
      <c r="G10725" s="1776"/>
    </row>
    <row r="10726" spans="7:7">
      <c r="G10726" s="1776"/>
    </row>
    <row r="10727" spans="7:7">
      <c r="G10727" s="1776"/>
    </row>
    <row r="10728" spans="7:7">
      <c r="G10728" s="1776"/>
    </row>
    <row r="10729" spans="7:7">
      <c r="G10729" s="1776"/>
    </row>
    <row r="10730" spans="7:7">
      <c r="G10730" s="1776"/>
    </row>
    <row r="10731" spans="7:7">
      <c r="G10731" s="1776"/>
    </row>
    <row r="10732" spans="7:7">
      <c r="G10732" s="1776"/>
    </row>
    <row r="10733" spans="7:7">
      <c r="G10733" s="1776"/>
    </row>
    <row r="10734" spans="7:7">
      <c r="G10734" s="1776"/>
    </row>
    <row r="10735" spans="7:7">
      <c r="G10735" s="1776"/>
    </row>
    <row r="10736" spans="7:7">
      <c r="G10736" s="1776"/>
    </row>
    <row r="10737" spans="7:7">
      <c r="G10737" s="1776"/>
    </row>
    <row r="10738" spans="7:7">
      <c r="G10738" s="1776"/>
    </row>
    <row r="10739" spans="7:7">
      <c r="G10739" s="1776"/>
    </row>
    <row r="10740" spans="7:7">
      <c r="G10740" s="1776"/>
    </row>
    <row r="10741" spans="7:7">
      <c r="G10741" s="1776"/>
    </row>
    <row r="10742" spans="7:7">
      <c r="G10742" s="1776"/>
    </row>
    <row r="10743" spans="7:7">
      <c r="G10743" s="1776"/>
    </row>
    <row r="10744" spans="7:7">
      <c r="G10744" s="1776"/>
    </row>
    <row r="10745" spans="7:7">
      <c r="G10745" s="1776"/>
    </row>
    <row r="10746" spans="7:7">
      <c r="G10746" s="1776"/>
    </row>
    <row r="10747" spans="7:7">
      <c r="G10747" s="1776"/>
    </row>
    <row r="10748" spans="7:7">
      <c r="G10748" s="1776"/>
    </row>
    <row r="10749" spans="7:7">
      <c r="G10749" s="1776"/>
    </row>
    <row r="10750" spans="7:7">
      <c r="G10750" s="1776"/>
    </row>
    <row r="10751" spans="7:7">
      <c r="G10751" s="1776"/>
    </row>
    <row r="10752" spans="7:7">
      <c r="G10752" s="1776"/>
    </row>
    <row r="10753" spans="7:7">
      <c r="G10753" s="1776"/>
    </row>
    <row r="10754" spans="7:7">
      <c r="G10754" s="1776"/>
    </row>
    <row r="10755" spans="7:7">
      <c r="G10755" s="1776"/>
    </row>
    <row r="10756" spans="7:7">
      <c r="G10756" s="1776"/>
    </row>
    <row r="10757" spans="7:7">
      <c r="G10757" s="1776"/>
    </row>
    <row r="10758" spans="7:7">
      <c r="G10758" s="1776"/>
    </row>
    <row r="10759" spans="7:7">
      <c r="G10759" s="1776"/>
    </row>
    <row r="10760" spans="7:7">
      <c r="G10760" s="1776"/>
    </row>
    <row r="10761" spans="7:7">
      <c r="G10761" s="1776"/>
    </row>
    <row r="10762" spans="7:7">
      <c r="G10762" s="1776"/>
    </row>
    <row r="10763" spans="7:7">
      <c r="G10763" s="1776"/>
    </row>
    <row r="10764" spans="7:7">
      <c r="G10764" s="1776"/>
    </row>
    <row r="10765" spans="7:7">
      <c r="G10765" s="1776"/>
    </row>
    <row r="10766" spans="7:7">
      <c r="G10766" s="1776"/>
    </row>
    <row r="10767" spans="7:7">
      <c r="G10767" s="1776"/>
    </row>
    <row r="10768" spans="7:7">
      <c r="G10768" s="1776"/>
    </row>
    <row r="10769" spans="7:7">
      <c r="G10769" s="1776"/>
    </row>
    <row r="10770" spans="7:7">
      <c r="G10770" s="1776"/>
    </row>
    <row r="10771" spans="7:7">
      <c r="G10771" s="1776"/>
    </row>
    <row r="10772" spans="7:7">
      <c r="G10772" s="1776"/>
    </row>
    <row r="10773" spans="7:7">
      <c r="G10773" s="1776"/>
    </row>
    <row r="10774" spans="7:7">
      <c r="G10774" s="1776"/>
    </row>
    <row r="10775" spans="7:7">
      <c r="G10775" s="1776"/>
    </row>
    <row r="10776" spans="7:7">
      <c r="G10776" s="1776"/>
    </row>
    <row r="10777" spans="7:7">
      <c r="G10777" s="1776"/>
    </row>
    <row r="10778" spans="7:7">
      <c r="G10778" s="1776"/>
    </row>
    <row r="10779" spans="7:7">
      <c r="G10779" s="1776"/>
    </row>
    <row r="10780" spans="7:7">
      <c r="G10780" s="1776"/>
    </row>
    <row r="10781" spans="7:7">
      <c r="G10781" s="1776"/>
    </row>
    <row r="10782" spans="7:7">
      <c r="G10782" s="1776"/>
    </row>
    <row r="10783" spans="7:7">
      <c r="G10783" s="1776"/>
    </row>
    <row r="10784" spans="7:7">
      <c r="G10784" s="1776"/>
    </row>
    <row r="10785" spans="7:7">
      <c r="G10785" s="1776"/>
    </row>
    <row r="10786" spans="7:7">
      <c r="G10786" s="1776"/>
    </row>
    <row r="10787" spans="7:7">
      <c r="G10787" s="1776"/>
    </row>
    <row r="10788" spans="7:7">
      <c r="G10788" s="1776"/>
    </row>
    <row r="10789" spans="7:7">
      <c r="G10789" s="1776"/>
    </row>
    <row r="10790" spans="7:7">
      <c r="G10790" s="1776"/>
    </row>
    <row r="10791" spans="7:7">
      <c r="G10791" s="1776"/>
    </row>
    <row r="10792" spans="7:7">
      <c r="G10792" s="1776"/>
    </row>
    <row r="10793" spans="7:7">
      <c r="G10793" s="1776"/>
    </row>
    <row r="10794" spans="7:7">
      <c r="G10794" s="1776"/>
    </row>
    <row r="10795" spans="7:7">
      <c r="G10795" s="1776"/>
    </row>
    <row r="10796" spans="7:7">
      <c r="G10796" s="1776"/>
    </row>
    <row r="10797" spans="7:7">
      <c r="G10797" s="1776"/>
    </row>
    <row r="10798" spans="7:7">
      <c r="G10798" s="1776"/>
    </row>
    <row r="10799" spans="7:7">
      <c r="G10799" s="1776"/>
    </row>
    <row r="10800" spans="7:7">
      <c r="G10800" s="1776"/>
    </row>
    <row r="10801" spans="7:7">
      <c r="G10801" s="1776"/>
    </row>
    <row r="10802" spans="7:7">
      <c r="G10802" s="1776"/>
    </row>
    <row r="10803" spans="7:7">
      <c r="G10803" s="1776"/>
    </row>
    <row r="10804" spans="7:7">
      <c r="G10804" s="1776"/>
    </row>
    <row r="10805" spans="7:7">
      <c r="G10805" s="1776"/>
    </row>
    <row r="10806" spans="7:7">
      <c r="G10806" s="1776"/>
    </row>
    <row r="10807" spans="7:7">
      <c r="G10807" s="1776"/>
    </row>
    <row r="10808" spans="7:7">
      <c r="G10808" s="1776"/>
    </row>
    <row r="10809" spans="7:7">
      <c r="G10809" s="1776"/>
    </row>
    <row r="10810" spans="7:7">
      <c r="G10810" s="1776"/>
    </row>
    <row r="10811" spans="7:7">
      <c r="G10811" s="1776"/>
    </row>
    <row r="10812" spans="7:7">
      <c r="G10812" s="1776"/>
    </row>
    <row r="10813" spans="7:7">
      <c r="G10813" s="1776"/>
    </row>
    <row r="10814" spans="7:7">
      <c r="G10814" s="1776"/>
    </row>
    <row r="10815" spans="7:7">
      <c r="G10815" s="1776"/>
    </row>
    <row r="10816" spans="7:7">
      <c r="G10816" s="1776"/>
    </row>
    <row r="10817" spans="7:7">
      <c r="G10817" s="1776"/>
    </row>
    <row r="10818" spans="7:7">
      <c r="G10818" s="1776"/>
    </row>
    <row r="10819" spans="7:7">
      <c r="G10819" s="1776"/>
    </row>
    <row r="10820" spans="7:7">
      <c r="G10820" s="1776"/>
    </row>
    <row r="10821" spans="7:7">
      <c r="G10821" s="1776"/>
    </row>
    <row r="10822" spans="7:7">
      <c r="G10822" s="1776"/>
    </row>
    <row r="10823" spans="7:7">
      <c r="G10823" s="1776"/>
    </row>
    <row r="10824" spans="7:7">
      <c r="G10824" s="1776"/>
    </row>
    <row r="10825" spans="7:7">
      <c r="G10825" s="1776"/>
    </row>
    <row r="10826" spans="7:7">
      <c r="G10826" s="1776"/>
    </row>
    <row r="10827" spans="7:7">
      <c r="G10827" s="1776"/>
    </row>
    <row r="10828" spans="7:7">
      <c r="G10828" s="1776"/>
    </row>
    <row r="10829" spans="7:7">
      <c r="G10829" s="1776"/>
    </row>
    <row r="10830" spans="7:7">
      <c r="G10830" s="1776"/>
    </row>
    <row r="10831" spans="7:7">
      <c r="G10831" s="1776"/>
    </row>
    <row r="10832" spans="7:7">
      <c r="G10832" s="1776"/>
    </row>
    <row r="10833" spans="7:7">
      <c r="G10833" s="1776"/>
    </row>
    <row r="10834" spans="7:7">
      <c r="G10834" s="1776"/>
    </row>
    <row r="10835" spans="7:7">
      <c r="G10835" s="1776"/>
    </row>
    <row r="10836" spans="7:7">
      <c r="G10836" s="1776"/>
    </row>
    <row r="10837" spans="7:7">
      <c r="G10837" s="1776"/>
    </row>
    <row r="10838" spans="7:7">
      <c r="G10838" s="1776"/>
    </row>
    <row r="10839" spans="7:7">
      <c r="G10839" s="1776"/>
    </row>
    <row r="10840" spans="7:7">
      <c r="G10840" s="1776"/>
    </row>
    <row r="10841" spans="7:7">
      <c r="G10841" s="1776"/>
    </row>
    <row r="10842" spans="7:7">
      <c r="G10842" s="1776"/>
    </row>
    <row r="10843" spans="7:7">
      <c r="G10843" s="1776"/>
    </row>
    <row r="10844" spans="7:7">
      <c r="G10844" s="1776"/>
    </row>
    <row r="10845" spans="7:7">
      <c r="G10845" s="1776"/>
    </row>
    <row r="10846" spans="7:7">
      <c r="G10846" s="1776"/>
    </row>
    <row r="10847" spans="7:7">
      <c r="G10847" s="1776"/>
    </row>
    <row r="10848" spans="7:7">
      <c r="G10848" s="1776"/>
    </row>
    <row r="10849" spans="7:7">
      <c r="G10849" s="1776"/>
    </row>
    <row r="10850" spans="7:7">
      <c r="G10850" s="1776"/>
    </row>
    <row r="10851" spans="7:7">
      <c r="G10851" s="1776"/>
    </row>
    <row r="10852" spans="7:7">
      <c r="G10852" s="1776"/>
    </row>
    <row r="10853" spans="7:7">
      <c r="G10853" s="1776"/>
    </row>
    <row r="10854" spans="7:7">
      <c r="G10854" s="1776"/>
    </row>
    <row r="10855" spans="7:7">
      <c r="G10855" s="1776"/>
    </row>
    <row r="10856" spans="7:7">
      <c r="G10856" s="1776"/>
    </row>
    <row r="10857" spans="7:7">
      <c r="G10857" s="1776"/>
    </row>
    <row r="10858" spans="7:7">
      <c r="G10858" s="1776"/>
    </row>
    <row r="10859" spans="7:7">
      <c r="G10859" s="1776"/>
    </row>
    <row r="10860" spans="7:7">
      <c r="G10860" s="1776"/>
    </row>
    <row r="10861" spans="7:7">
      <c r="G10861" s="1776"/>
    </row>
    <row r="10862" spans="7:7">
      <c r="G10862" s="1776"/>
    </row>
    <row r="10863" spans="7:7">
      <c r="G10863" s="1776"/>
    </row>
    <row r="10864" spans="7:7">
      <c r="G10864" s="1776"/>
    </row>
    <row r="10865" spans="7:7">
      <c r="G10865" s="1776"/>
    </row>
    <row r="10866" spans="7:7">
      <c r="G10866" s="1776"/>
    </row>
    <row r="10867" spans="7:7">
      <c r="G10867" s="1776"/>
    </row>
    <row r="10868" spans="7:7">
      <c r="G10868" s="1776"/>
    </row>
    <row r="10869" spans="7:7">
      <c r="G10869" s="1776"/>
    </row>
    <row r="10870" spans="7:7">
      <c r="G10870" s="1776"/>
    </row>
    <row r="10871" spans="7:7">
      <c r="G10871" s="1776"/>
    </row>
    <row r="10872" spans="7:7">
      <c r="G10872" s="1776"/>
    </row>
    <row r="10873" spans="7:7">
      <c r="G10873" s="1776"/>
    </row>
    <row r="10874" spans="7:7">
      <c r="G10874" s="1776"/>
    </row>
    <row r="10875" spans="7:7">
      <c r="G10875" s="1776"/>
    </row>
    <row r="10876" spans="7:7">
      <c r="G10876" s="1776"/>
    </row>
    <row r="10877" spans="7:7">
      <c r="G10877" s="1776"/>
    </row>
    <row r="10878" spans="7:7">
      <c r="G10878" s="1776"/>
    </row>
    <row r="10879" spans="7:7">
      <c r="G10879" s="1776"/>
    </row>
    <row r="10880" spans="7:7">
      <c r="G10880" s="1776"/>
    </row>
    <row r="10881" spans="7:7">
      <c r="G10881" s="1776"/>
    </row>
    <row r="10882" spans="7:7">
      <c r="G10882" s="1776"/>
    </row>
    <row r="10883" spans="7:7">
      <c r="G10883" s="1776"/>
    </row>
    <row r="10884" spans="7:7">
      <c r="G10884" s="1776"/>
    </row>
    <row r="10885" spans="7:7">
      <c r="G10885" s="1776"/>
    </row>
    <row r="10886" spans="7:7">
      <c r="G10886" s="1776"/>
    </row>
    <row r="10887" spans="7:7">
      <c r="G10887" s="1776"/>
    </row>
    <row r="10888" spans="7:7">
      <c r="G10888" s="1776"/>
    </row>
    <row r="10889" spans="7:7">
      <c r="G10889" s="1776"/>
    </row>
    <row r="10890" spans="7:7">
      <c r="G10890" s="1776"/>
    </row>
    <row r="10891" spans="7:7">
      <c r="G10891" s="1776"/>
    </row>
    <row r="10892" spans="7:7">
      <c r="G10892" s="1776"/>
    </row>
    <row r="10893" spans="7:7">
      <c r="G10893" s="1776"/>
    </row>
    <row r="10894" spans="7:7">
      <c r="G10894" s="1776"/>
    </row>
    <row r="10895" spans="7:7">
      <c r="G10895" s="1776"/>
    </row>
    <row r="10896" spans="7:7">
      <c r="G10896" s="1776"/>
    </row>
    <row r="10897" spans="7:7">
      <c r="G10897" s="1776"/>
    </row>
    <row r="10898" spans="7:7">
      <c r="G10898" s="1776"/>
    </row>
    <row r="10899" spans="7:7">
      <c r="G10899" s="1776"/>
    </row>
    <row r="10900" spans="7:7">
      <c r="G10900" s="1776"/>
    </row>
    <row r="10901" spans="7:7">
      <c r="G10901" s="1776"/>
    </row>
    <row r="10902" spans="7:7">
      <c r="G10902" s="1776"/>
    </row>
    <row r="10903" spans="7:7">
      <c r="G10903" s="1776"/>
    </row>
    <row r="10904" spans="7:7">
      <c r="G10904" s="1776"/>
    </row>
    <row r="10905" spans="7:7">
      <c r="G10905" s="1776"/>
    </row>
    <row r="10906" spans="7:7">
      <c r="G10906" s="1776"/>
    </row>
    <row r="10907" spans="7:7">
      <c r="G10907" s="1776"/>
    </row>
    <row r="10908" spans="7:7">
      <c r="G10908" s="1776"/>
    </row>
    <row r="10909" spans="7:7">
      <c r="G10909" s="1776"/>
    </row>
    <row r="10910" spans="7:7">
      <c r="G10910" s="1776"/>
    </row>
    <row r="10911" spans="7:7">
      <c r="G10911" s="1776"/>
    </row>
    <row r="10912" spans="7:7">
      <c r="G10912" s="1776"/>
    </row>
    <row r="10913" spans="7:7">
      <c r="G10913" s="1776"/>
    </row>
    <row r="10914" spans="7:7">
      <c r="G10914" s="1776"/>
    </row>
    <row r="10915" spans="7:7">
      <c r="G10915" s="1776"/>
    </row>
    <row r="10916" spans="7:7">
      <c r="G10916" s="1776"/>
    </row>
    <row r="10917" spans="7:7">
      <c r="G10917" s="1776"/>
    </row>
    <row r="10918" spans="7:7">
      <c r="G10918" s="1776"/>
    </row>
    <row r="10919" spans="7:7">
      <c r="G10919" s="1776"/>
    </row>
    <row r="10920" spans="7:7">
      <c r="G10920" s="1776"/>
    </row>
    <row r="10921" spans="7:7">
      <c r="G10921" s="1776"/>
    </row>
    <row r="10922" spans="7:7">
      <c r="G10922" s="1776"/>
    </row>
    <row r="10923" spans="7:7">
      <c r="G10923" s="1776"/>
    </row>
    <row r="10924" spans="7:7">
      <c r="G10924" s="1776"/>
    </row>
    <row r="10925" spans="7:7">
      <c r="G10925" s="1776"/>
    </row>
    <row r="10926" spans="7:7">
      <c r="G10926" s="1776"/>
    </row>
    <row r="10927" spans="7:7">
      <c r="G10927" s="1776"/>
    </row>
    <row r="10928" spans="7:7">
      <c r="G10928" s="1776"/>
    </row>
    <row r="10929" spans="7:7">
      <c r="G10929" s="1776"/>
    </row>
    <row r="10930" spans="7:7">
      <c r="G10930" s="1776"/>
    </row>
    <row r="10931" spans="7:7">
      <c r="G10931" s="1776"/>
    </row>
    <row r="10932" spans="7:7">
      <c r="G10932" s="1776"/>
    </row>
    <row r="10933" spans="7:7">
      <c r="G10933" s="1776"/>
    </row>
    <row r="10934" spans="7:7">
      <c r="G10934" s="1776"/>
    </row>
    <row r="10935" spans="7:7">
      <c r="G10935" s="1776"/>
    </row>
    <row r="10936" spans="7:7">
      <c r="G10936" s="1776"/>
    </row>
    <row r="10937" spans="7:7">
      <c r="G10937" s="1776"/>
    </row>
    <row r="10938" spans="7:7">
      <c r="G10938" s="1776"/>
    </row>
    <row r="10939" spans="7:7">
      <c r="G10939" s="1776"/>
    </row>
    <row r="10940" spans="7:7">
      <c r="G10940" s="1776"/>
    </row>
    <row r="10941" spans="7:7">
      <c r="G10941" s="1776"/>
    </row>
    <row r="10942" spans="7:7">
      <c r="G10942" s="1776"/>
    </row>
    <row r="10943" spans="7:7">
      <c r="G10943" s="1776"/>
    </row>
    <row r="10944" spans="7:7">
      <c r="G10944" s="1776"/>
    </row>
    <row r="10945" spans="7:7">
      <c r="G10945" s="1776"/>
    </row>
    <row r="10946" spans="7:7">
      <c r="G10946" s="1776"/>
    </row>
    <row r="10947" spans="7:7">
      <c r="G10947" s="1776"/>
    </row>
    <row r="10948" spans="7:7">
      <c r="G10948" s="1776"/>
    </row>
    <row r="10949" spans="7:7">
      <c r="G10949" s="1776"/>
    </row>
    <row r="10950" spans="7:7">
      <c r="G10950" s="1776"/>
    </row>
    <row r="10951" spans="7:7">
      <c r="G10951" s="1776"/>
    </row>
    <row r="10952" spans="7:7">
      <c r="G10952" s="1776"/>
    </row>
    <row r="10953" spans="7:7">
      <c r="G10953" s="1776"/>
    </row>
    <row r="10954" spans="7:7">
      <c r="G10954" s="1776"/>
    </row>
    <row r="10955" spans="7:7">
      <c r="G10955" s="1776"/>
    </row>
    <row r="10956" spans="7:7">
      <c r="G10956" s="1776"/>
    </row>
    <row r="10957" spans="7:7">
      <c r="G10957" s="1776"/>
    </row>
    <row r="10958" spans="7:7">
      <c r="G10958" s="1776"/>
    </row>
    <row r="10959" spans="7:7">
      <c r="G10959" s="1776"/>
    </row>
    <row r="10960" spans="7:7">
      <c r="G10960" s="1776"/>
    </row>
    <row r="10961" spans="7:7">
      <c r="G10961" s="1776"/>
    </row>
    <row r="10962" spans="7:7">
      <c r="G10962" s="1776"/>
    </row>
    <row r="10963" spans="7:7">
      <c r="G10963" s="1776"/>
    </row>
    <row r="10964" spans="7:7">
      <c r="G10964" s="1776"/>
    </row>
    <row r="10965" spans="7:7">
      <c r="G10965" s="1776"/>
    </row>
    <row r="10966" spans="7:7">
      <c r="G10966" s="1776"/>
    </row>
    <row r="10967" spans="7:7">
      <c r="G10967" s="1776"/>
    </row>
    <row r="10968" spans="7:7">
      <c r="G10968" s="1776"/>
    </row>
    <row r="10969" spans="7:7">
      <c r="G10969" s="1776"/>
    </row>
    <row r="10970" spans="7:7">
      <c r="G10970" s="1776"/>
    </row>
    <row r="10971" spans="7:7">
      <c r="G10971" s="1776"/>
    </row>
    <row r="10972" spans="7:7">
      <c r="G10972" s="1776"/>
    </row>
    <row r="10973" spans="7:7">
      <c r="G10973" s="1776"/>
    </row>
    <row r="10974" spans="7:7">
      <c r="G10974" s="1776"/>
    </row>
    <row r="10975" spans="7:7">
      <c r="G10975" s="1776"/>
    </row>
    <row r="10976" spans="7:7">
      <c r="G10976" s="1776"/>
    </row>
    <row r="10977" spans="7:7">
      <c r="G10977" s="1776"/>
    </row>
    <row r="10978" spans="7:7">
      <c r="G10978" s="1776"/>
    </row>
    <row r="10979" spans="7:7">
      <c r="G10979" s="1776"/>
    </row>
    <row r="10980" spans="7:7">
      <c r="G10980" s="1776"/>
    </row>
    <row r="10981" spans="7:7">
      <c r="G10981" s="1776"/>
    </row>
    <row r="10982" spans="7:7">
      <c r="G10982" s="1776"/>
    </row>
    <row r="10983" spans="7:7">
      <c r="G10983" s="1776"/>
    </row>
    <row r="10984" spans="7:7">
      <c r="G10984" s="1776"/>
    </row>
    <row r="10985" spans="7:7">
      <c r="G10985" s="1776"/>
    </row>
    <row r="10986" spans="7:7">
      <c r="G10986" s="1776"/>
    </row>
    <row r="10987" spans="7:7">
      <c r="G10987" s="1776"/>
    </row>
    <row r="10988" spans="7:7">
      <c r="G10988" s="1776"/>
    </row>
    <row r="10989" spans="7:7">
      <c r="G10989" s="1776"/>
    </row>
    <row r="10990" spans="7:7">
      <c r="G10990" s="1776"/>
    </row>
    <row r="10991" spans="7:7">
      <c r="G10991" s="1776"/>
    </row>
    <row r="10992" spans="7:7">
      <c r="G10992" s="1776"/>
    </row>
    <row r="10993" spans="7:7">
      <c r="G10993" s="1776"/>
    </row>
    <row r="10994" spans="7:7">
      <c r="G10994" s="1776"/>
    </row>
    <row r="10995" spans="7:7">
      <c r="G10995" s="1776"/>
    </row>
    <row r="10996" spans="7:7">
      <c r="G10996" s="1776"/>
    </row>
    <row r="10997" spans="7:7">
      <c r="G10997" s="1776"/>
    </row>
    <row r="10998" spans="7:7">
      <c r="G10998" s="1776"/>
    </row>
    <row r="10999" spans="7:7">
      <c r="G10999" s="1776"/>
    </row>
    <row r="11000" spans="7:7">
      <c r="G11000" s="1776"/>
    </row>
    <row r="11001" spans="7:7">
      <c r="G11001" s="1776"/>
    </row>
    <row r="11002" spans="7:7">
      <c r="G11002" s="1776"/>
    </row>
    <row r="11003" spans="7:7">
      <c r="G11003" s="1776"/>
    </row>
    <row r="11004" spans="7:7">
      <c r="G11004" s="1776"/>
    </row>
    <row r="11005" spans="7:7">
      <c r="G11005" s="1776"/>
    </row>
    <row r="11006" spans="7:7">
      <c r="G11006" s="1776"/>
    </row>
    <row r="11007" spans="7:7">
      <c r="G11007" s="1776"/>
    </row>
    <row r="11008" spans="7:7">
      <c r="G11008" s="1776"/>
    </row>
    <row r="11009" spans="7:7">
      <c r="G11009" s="1776"/>
    </row>
    <row r="11010" spans="7:7">
      <c r="G11010" s="1776"/>
    </row>
    <row r="11011" spans="7:7">
      <c r="G11011" s="1776"/>
    </row>
    <row r="11012" spans="7:7">
      <c r="G11012" s="1776"/>
    </row>
    <row r="11013" spans="7:7">
      <c r="G11013" s="1776"/>
    </row>
    <row r="11014" spans="7:7">
      <c r="G11014" s="1776"/>
    </row>
    <row r="11015" spans="7:7">
      <c r="G11015" s="1776"/>
    </row>
    <row r="11016" spans="7:7">
      <c r="G11016" s="1776"/>
    </row>
    <row r="11017" spans="7:7">
      <c r="G11017" s="1776"/>
    </row>
    <row r="11018" spans="7:7">
      <c r="G11018" s="1776"/>
    </row>
    <row r="11019" spans="7:7">
      <c r="G11019" s="1776"/>
    </row>
    <row r="11020" spans="7:7">
      <c r="G11020" s="1776"/>
    </row>
    <row r="11021" spans="7:7">
      <c r="G11021" s="1776"/>
    </row>
    <row r="11022" spans="7:7">
      <c r="G11022" s="1776"/>
    </row>
    <row r="11023" spans="7:7">
      <c r="G11023" s="1776"/>
    </row>
    <row r="11024" spans="7:7">
      <c r="G11024" s="1776"/>
    </row>
    <row r="11025" spans="7:7">
      <c r="G11025" s="1776"/>
    </row>
    <row r="11026" spans="7:7">
      <c r="G11026" s="1776"/>
    </row>
    <row r="11027" spans="7:7">
      <c r="G11027" s="1776"/>
    </row>
    <row r="11028" spans="7:7">
      <c r="G11028" s="1776"/>
    </row>
    <row r="11029" spans="7:7">
      <c r="G11029" s="1776"/>
    </row>
    <row r="11030" spans="7:7">
      <c r="G11030" s="1776"/>
    </row>
    <row r="11031" spans="7:7">
      <c r="G11031" s="1776"/>
    </row>
    <row r="11032" spans="7:7">
      <c r="G11032" s="1776"/>
    </row>
    <row r="11033" spans="7:7">
      <c r="G11033" s="1776"/>
    </row>
    <row r="11034" spans="7:7">
      <c r="G11034" s="1776"/>
    </row>
    <row r="11035" spans="7:7">
      <c r="G11035" s="1776"/>
    </row>
    <row r="11036" spans="7:7">
      <c r="G11036" s="1776"/>
    </row>
    <row r="11037" spans="7:7">
      <c r="G11037" s="1776"/>
    </row>
    <row r="11038" spans="7:7">
      <c r="G11038" s="1776"/>
    </row>
    <row r="11039" spans="7:7">
      <c r="G11039" s="1776"/>
    </row>
    <row r="11040" spans="7:7">
      <c r="G11040" s="1776"/>
    </row>
    <row r="11041" spans="7:7">
      <c r="G11041" s="1776"/>
    </row>
    <row r="11042" spans="7:7">
      <c r="G11042" s="1776"/>
    </row>
    <row r="11043" spans="7:7">
      <c r="G11043" s="1776"/>
    </row>
    <row r="11044" spans="7:7">
      <c r="G11044" s="1776"/>
    </row>
    <row r="11045" spans="7:7">
      <c r="G11045" s="1776"/>
    </row>
    <row r="11046" spans="7:7">
      <c r="G11046" s="1776"/>
    </row>
    <row r="11047" spans="7:7">
      <c r="G11047" s="1776"/>
    </row>
    <row r="11048" spans="7:7">
      <c r="G11048" s="1776"/>
    </row>
    <row r="11049" spans="7:7">
      <c r="G11049" s="1776"/>
    </row>
    <row r="11050" spans="7:7">
      <c r="G11050" s="1776"/>
    </row>
    <row r="11051" spans="7:7">
      <c r="G11051" s="1776"/>
    </row>
    <row r="11052" spans="7:7">
      <c r="G11052" s="1776"/>
    </row>
    <row r="11053" spans="7:7">
      <c r="G11053" s="1776"/>
    </row>
    <row r="11054" spans="7:7">
      <c r="G11054" s="1776"/>
    </row>
    <row r="11055" spans="7:7">
      <c r="G11055" s="1776"/>
    </row>
    <row r="11056" spans="7:7">
      <c r="G11056" s="1776"/>
    </row>
    <row r="11057" spans="7:7">
      <c r="G11057" s="1776"/>
    </row>
    <row r="11058" spans="7:7">
      <c r="G11058" s="1776"/>
    </row>
    <row r="11059" spans="7:7">
      <c r="G11059" s="1776"/>
    </row>
    <row r="11060" spans="7:7">
      <c r="G11060" s="1776"/>
    </row>
    <row r="11061" spans="7:7">
      <c r="G11061" s="1776"/>
    </row>
    <row r="11062" spans="7:7">
      <c r="G11062" s="1776"/>
    </row>
    <row r="11063" spans="7:7">
      <c r="G11063" s="1776"/>
    </row>
    <row r="11064" spans="7:7">
      <c r="G11064" s="1776"/>
    </row>
    <row r="11065" spans="7:7">
      <c r="G11065" s="1776"/>
    </row>
    <row r="11066" spans="7:7">
      <c r="G11066" s="1776"/>
    </row>
    <row r="11067" spans="7:7">
      <c r="G11067" s="1776"/>
    </row>
    <row r="11068" spans="7:7">
      <c r="G11068" s="1776"/>
    </row>
    <row r="11069" spans="7:7">
      <c r="G11069" s="1776"/>
    </row>
    <row r="11070" spans="7:7">
      <c r="G11070" s="1776"/>
    </row>
    <row r="11071" spans="7:7">
      <c r="G11071" s="1776"/>
    </row>
    <row r="11072" spans="7:7">
      <c r="G11072" s="1776"/>
    </row>
    <row r="11073" spans="7:7">
      <c r="G11073" s="1776"/>
    </row>
    <row r="11074" spans="7:7">
      <c r="G11074" s="1776"/>
    </row>
    <row r="11075" spans="7:7">
      <c r="G11075" s="1776"/>
    </row>
    <row r="11076" spans="7:7">
      <c r="G11076" s="1776"/>
    </row>
    <row r="11077" spans="7:7">
      <c r="G11077" s="1776"/>
    </row>
    <row r="11078" spans="7:7">
      <c r="G11078" s="1776"/>
    </row>
    <row r="11079" spans="7:7">
      <c r="G11079" s="1776"/>
    </row>
    <row r="11080" spans="7:7">
      <c r="G11080" s="1776"/>
    </row>
    <row r="11081" spans="7:7">
      <c r="G11081" s="1776"/>
    </row>
    <row r="11082" spans="7:7">
      <c r="G11082" s="1776"/>
    </row>
    <row r="11083" spans="7:7">
      <c r="G11083" s="1776"/>
    </row>
    <row r="11084" spans="7:7">
      <c r="G11084" s="1776"/>
    </row>
    <row r="11085" spans="7:7">
      <c r="G11085" s="1776"/>
    </row>
    <row r="11086" spans="7:7">
      <c r="G11086" s="1776"/>
    </row>
    <row r="11087" spans="7:7">
      <c r="G11087" s="1776"/>
    </row>
    <row r="11088" spans="7:7">
      <c r="G11088" s="1776"/>
    </row>
    <row r="11089" spans="7:7">
      <c r="G11089" s="1776"/>
    </row>
    <row r="11090" spans="7:7">
      <c r="G11090" s="1776"/>
    </row>
    <row r="11091" spans="7:7">
      <c r="G11091" s="1776"/>
    </row>
    <row r="11092" spans="7:7">
      <c r="G11092" s="1776"/>
    </row>
    <row r="11093" spans="7:7">
      <c r="G11093" s="1776"/>
    </row>
    <row r="11094" spans="7:7">
      <c r="G11094" s="1776"/>
    </row>
    <row r="11095" spans="7:7">
      <c r="G11095" s="1776"/>
    </row>
    <row r="11096" spans="7:7">
      <c r="G11096" s="1776"/>
    </row>
    <row r="11097" spans="7:7">
      <c r="G11097" s="1776"/>
    </row>
    <row r="11098" spans="7:7">
      <c r="G11098" s="1776"/>
    </row>
    <row r="11099" spans="7:7">
      <c r="G11099" s="1776"/>
    </row>
    <row r="11100" spans="7:7">
      <c r="G11100" s="1776"/>
    </row>
    <row r="11101" spans="7:7">
      <c r="G11101" s="1776"/>
    </row>
    <row r="11102" spans="7:7">
      <c r="G11102" s="1776"/>
    </row>
    <row r="11103" spans="7:7">
      <c r="G11103" s="1776"/>
    </row>
    <row r="11104" spans="7:7">
      <c r="G11104" s="1776"/>
    </row>
    <row r="11105" spans="7:7">
      <c r="G11105" s="1776"/>
    </row>
    <row r="11106" spans="7:7">
      <c r="G11106" s="1776"/>
    </row>
    <row r="11107" spans="7:7">
      <c r="G11107" s="1776"/>
    </row>
    <row r="11108" spans="7:7">
      <c r="G11108" s="1776"/>
    </row>
    <row r="11109" spans="7:7">
      <c r="G11109" s="1776"/>
    </row>
    <row r="11110" spans="7:7">
      <c r="G11110" s="1776"/>
    </row>
    <row r="11111" spans="7:7">
      <c r="G11111" s="1776"/>
    </row>
    <row r="11112" spans="7:7">
      <c r="G11112" s="1776"/>
    </row>
    <row r="11113" spans="7:7">
      <c r="G11113" s="1776"/>
    </row>
    <row r="11114" spans="7:7">
      <c r="G11114" s="1776"/>
    </row>
    <row r="11115" spans="7:7">
      <c r="G11115" s="1776"/>
    </row>
    <row r="11116" spans="7:7">
      <c r="G11116" s="1776"/>
    </row>
    <row r="11117" spans="7:7">
      <c r="G11117" s="1776"/>
    </row>
    <row r="11118" spans="7:7">
      <c r="G11118" s="1776"/>
    </row>
    <row r="11119" spans="7:7">
      <c r="G11119" s="1776"/>
    </row>
    <row r="11120" spans="7:7">
      <c r="G11120" s="1776"/>
    </row>
    <row r="11121" spans="7:7">
      <c r="G11121" s="1776"/>
    </row>
    <row r="11122" spans="7:7">
      <c r="G11122" s="1776"/>
    </row>
    <row r="11123" spans="7:7">
      <c r="G11123" s="1776"/>
    </row>
    <row r="11124" spans="7:7">
      <c r="G11124" s="1776"/>
    </row>
    <row r="11125" spans="7:7">
      <c r="G11125" s="1776"/>
    </row>
    <row r="11126" spans="7:7">
      <c r="G11126" s="1776"/>
    </row>
    <row r="11127" spans="7:7">
      <c r="G11127" s="1776"/>
    </row>
    <row r="11128" spans="7:7">
      <c r="G11128" s="1776"/>
    </row>
    <row r="11129" spans="7:7">
      <c r="G11129" s="1776"/>
    </row>
    <row r="11130" spans="7:7">
      <c r="G11130" s="1776"/>
    </row>
    <row r="11131" spans="7:7">
      <c r="G11131" s="1776"/>
    </row>
    <row r="11132" spans="7:7">
      <c r="G11132" s="1776"/>
    </row>
    <row r="11133" spans="7:7">
      <c r="G11133" s="1776"/>
    </row>
    <row r="11134" spans="7:7">
      <c r="G11134" s="1776"/>
    </row>
    <row r="11135" spans="7:7">
      <c r="G11135" s="1776"/>
    </row>
    <row r="11136" spans="7:7">
      <c r="G11136" s="1776"/>
    </row>
    <row r="11137" spans="7:7">
      <c r="G11137" s="1776"/>
    </row>
    <row r="11138" spans="7:7">
      <c r="G11138" s="1776"/>
    </row>
    <row r="11139" spans="7:7">
      <c r="G11139" s="1776"/>
    </row>
    <row r="11140" spans="7:7">
      <c r="G11140" s="1776"/>
    </row>
    <row r="11141" spans="7:7">
      <c r="G11141" s="1776"/>
    </row>
    <row r="11142" spans="7:7">
      <c r="G11142" s="1776"/>
    </row>
    <row r="11143" spans="7:7">
      <c r="G11143" s="1776"/>
    </row>
    <row r="11144" spans="7:7">
      <c r="G11144" s="1776"/>
    </row>
    <row r="11145" spans="7:7">
      <c r="G11145" s="1776"/>
    </row>
    <row r="11146" spans="7:7">
      <c r="G11146" s="1776"/>
    </row>
    <row r="11147" spans="7:7">
      <c r="G11147" s="1776"/>
    </row>
    <row r="11148" spans="7:7">
      <c r="G11148" s="1776"/>
    </row>
    <row r="11149" spans="7:7">
      <c r="G11149" s="1776"/>
    </row>
    <row r="11150" spans="7:7">
      <c r="G11150" s="1776"/>
    </row>
    <row r="11151" spans="7:7">
      <c r="G11151" s="1776"/>
    </row>
    <row r="11152" spans="7:7">
      <c r="G11152" s="1776"/>
    </row>
    <row r="11153" spans="7:7">
      <c r="G11153" s="1776"/>
    </row>
    <row r="11154" spans="7:7">
      <c r="G11154" s="1776"/>
    </row>
    <row r="11155" spans="7:7">
      <c r="G11155" s="1776"/>
    </row>
    <row r="11156" spans="7:7">
      <c r="G11156" s="1776"/>
    </row>
    <row r="11157" spans="7:7">
      <c r="G11157" s="1776"/>
    </row>
    <row r="11158" spans="7:7">
      <c r="G11158" s="1776"/>
    </row>
    <row r="11159" spans="7:7">
      <c r="G11159" s="1776"/>
    </row>
    <row r="11160" spans="7:7">
      <c r="G11160" s="1776"/>
    </row>
    <row r="11161" spans="7:7">
      <c r="G11161" s="1776"/>
    </row>
    <row r="11162" spans="7:7">
      <c r="G11162" s="1776"/>
    </row>
    <row r="11163" spans="7:7">
      <c r="G11163" s="1776"/>
    </row>
    <row r="11164" spans="7:7">
      <c r="G11164" s="1776"/>
    </row>
    <row r="11165" spans="7:7">
      <c r="G11165" s="1776"/>
    </row>
    <row r="11166" spans="7:7">
      <c r="G11166" s="1776"/>
    </row>
    <row r="11167" spans="7:7">
      <c r="G11167" s="1776"/>
    </row>
    <row r="11168" spans="7:7">
      <c r="G11168" s="1776"/>
    </row>
    <row r="11169" spans="7:7">
      <c r="G11169" s="1776"/>
    </row>
    <row r="11170" spans="7:7">
      <c r="G11170" s="1776"/>
    </row>
    <row r="11171" spans="7:7">
      <c r="G11171" s="1776"/>
    </row>
    <row r="11172" spans="7:7">
      <c r="G11172" s="1776"/>
    </row>
    <row r="11173" spans="7:7">
      <c r="G11173" s="1776"/>
    </row>
    <row r="11174" spans="7:7">
      <c r="G11174" s="1776"/>
    </row>
    <row r="11175" spans="7:7">
      <c r="G11175" s="1776"/>
    </row>
    <row r="11176" spans="7:7">
      <c r="G11176" s="1776"/>
    </row>
    <row r="11177" spans="7:7">
      <c r="G11177" s="1776"/>
    </row>
    <row r="11178" spans="7:7">
      <c r="G11178" s="1776"/>
    </row>
    <row r="11179" spans="7:7">
      <c r="G11179" s="1776"/>
    </row>
    <row r="11180" spans="7:7">
      <c r="G11180" s="1776"/>
    </row>
    <row r="11181" spans="7:7">
      <c r="G11181" s="1776"/>
    </row>
    <row r="11182" spans="7:7">
      <c r="G11182" s="1776"/>
    </row>
    <row r="11183" spans="7:7">
      <c r="G11183" s="1776"/>
    </row>
    <row r="11184" spans="7:7">
      <c r="G11184" s="1776"/>
    </row>
    <row r="11185" spans="7:7">
      <c r="G11185" s="1776"/>
    </row>
    <row r="11186" spans="7:7">
      <c r="G11186" s="1776"/>
    </row>
    <row r="11187" spans="7:7">
      <c r="G11187" s="1776"/>
    </row>
    <row r="11188" spans="7:7">
      <c r="G11188" s="1776"/>
    </row>
    <row r="11189" spans="7:7">
      <c r="G11189" s="1776"/>
    </row>
    <row r="11190" spans="7:7">
      <c r="G11190" s="1776"/>
    </row>
    <row r="11191" spans="7:7">
      <c r="G11191" s="1776"/>
    </row>
    <row r="11192" spans="7:7">
      <c r="G11192" s="1776"/>
    </row>
    <row r="11193" spans="7:7">
      <c r="G11193" s="1776"/>
    </row>
    <row r="11194" spans="7:7">
      <c r="G11194" s="1776"/>
    </row>
    <row r="11195" spans="7:7">
      <c r="G11195" s="1776"/>
    </row>
    <row r="11196" spans="7:7">
      <c r="G11196" s="1776"/>
    </row>
    <row r="11197" spans="7:7">
      <c r="G11197" s="1776"/>
    </row>
    <row r="11198" spans="7:7">
      <c r="G11198" s="1776"/>
    </row>
    <row r="11199" spans="7:7">
      <c r="G11199" s="1776"/>
    </row>
    <row r="11200" spans="7:7">
      <c r="G11200" s="1776"/>
    </row>
    <row r="11201" spans="7:7">
      <c r="G11201" s="1776"/>
    </row>
    <row r="11202" spans="7:7">
      <c r="G11202" s="1776"/>
    </row>
    <row r="11203" spans="7:7">
      <c r="G11203" s="1776"/>
    </row>
    <row r="11204" spans="7:7">
      <c r="G11204" s="1776"/>
    </row>
    <row r="11205" spans="7:7">
      <c r="G11205" s="1776"/>
    </row>
    <row r="11206" spans="7:7">
      <c r="G11206" s="1776"/>
    </row>
    <row r="11207" spans="7:7">
      <c r="G11207" s="1776"/>
    </row>
    <row r="11208" spans="7:7">
      <c r="G11208" s="1776"/>
    </row>
    <row r="11209" spans="7:7">
      <c r="G11209" s="1776"/>
    </row>
    <row r="11210" spans="7:7">
      <c r="G11210" s="1776"/>
    </row>
    <row r="11211" spans="7:7">
      <c r="G11211" s="1776"/>
    </row>
    <row r="11212" spans="7:7">
      <c r="G11212" s="1776"/>
    </row>
    <row r="11213" spans="7:7">
      <c r="G11213" s="1776"/>
    </row>
    <row r="11214" spans="7:7">
      <c r="G11214" s="1776"/>
    </row>
    <row r="11215" spans="7:7">
      <c r="G11215" s="1776"/>
    </row>
    <row r="11216" spans="7:7">
      <c r="G11216" s="1776"/>
    </row>
    <row r="11217" spans="7:7">
      <c r="G11217" s="1776"/>
    </row>
    <row r="11218" spans="7:7">
      <c r="G11218" s="1776"/>
    </row>
    <row r="11219" spans="7:7">
      <c r="G11219" s="1776"/>
    </row>
    <row r="11220" spans="7:7">
      <c r="G11220" s="1776"/>
    </row>
    <row r="11221" spans="7:7">
      <c r="G11221" s="1776"/>
    </row>
    <row r="11222" spans="7:7">
      <c r="G11222" s="1776"/>
    </row>
    <row r="11223" spans="7:7">
      <c r="G11223" s="1776"/>
    </row>
    <row r="11224" spans="7:7">
      <c r="G11224" s="1776"/>
    </row>
    <row r="11225" spans="7:7">
      <c r="G11225" s="1776"/>
    </row>
    <row r="11226" spans="7:7">
      <c r="G11226" s="1776"/>
    </row>
    <row r="11227" spans="7:7">
      <c r="G11227" s="1776"/>
    </row>
    <row r="11228" spans="7:7">
      <c r="G11228" s="1776"/>
    </row>
    <row r="11229" spans="7:7">
      <c r="G11229" s="1776"/>
    </row>
    <row r="11230" spans="7:7">
      <c r="G11230" s="1776"/>
    </row>
    <row r="11231" spans="7:7">
      <c r="G11231" s="1776"/>
    </row>
    <row r="11232" spans="7:7">
      <c r="G11232" s="1776"/>
    </row>
    <row r="11233" spans="7:7">
      <c r="G11233" s="1776"/>
    </row>
    <row r="11234" spans="7:7">
      <c r="G11234" s="1776"/>
    </row>
    <row r="11235" spans="7:7">
      <c r="G11235" s="1776"/>
    </row>
    <row r="11236" spans="7:7">
      <c r="G11236" s="1776"/>
    </row>
    <row r="11237" spans="7:7">
      <c r="G11237" s="1776"/>
    </row>
    <row r="11238" spans="7:7">
      <c r="G11238" s="1776"/>
    </row>
    <row r="11239" spans="7:7">
      <c r="G11239" s="1776"/>
    </row>
    <row r="11240" spans="7:7">
      <c r="G11240" s="1776"/>
    </row>
    <row r="11241" spans="7:7">
      <c r="G11241" s="1776"/>
    </row>
    <row r="11242" spans="7:7">
      <c r="G11242" s="1776"/>
    </row>
    <row r="11243" spans="7:7">
      <c r="G11243" s="1776"/>
    </row>
    <row r="11244" spans="7:7">
      <c r="G11244" s="1776"/>
    </row>
    <row r="11245" spans="7:7">
      <c r="G11245" s="1776"/>
    </row>
    <row r="11246" spans="7:7">
      <c r="G11246" s="1776"/>
    </row>
    <row r="11247" spans="7:7">
      <c r="G11247" s="1776"/>
    </row>
    <row r="11248" spans="7:7">
      <c r="G11248" s="1776"/>
    </row>
    <row r="11249" spans="7:7">
      <c r="G11249" s="1776"/>
    </row>
    <row r="11250" spans="7:7">
      <c r="G11250" s="1776"/>
    </row>
    <row r="11251" spans="7:7">
      <c r="G11251" s="1776"/>
    </row>
    <row r="11252" spans="7:7">
      <c r="G11252" s="1776"/>
    </row>
    <row r="11253" spans="7:7">
      <c r="G11253" s="1776"/>
    </row>
    <row r="11254" spans="7:7">
      <c r="G11254" s="1776"/>
    </row>
    <row r="11255" spans="7:7">
      <c r="G11255" s="1776"/>
    </row>
    <row r="11256" spans="7:7">
      <c r="G11256" s="1776"/>
    </row>
    <row r="11257" spans="7:7">
      <c r="G11257" s="1776"/>
    </row>
    <row r="11258" spans="7:7">
      <c r="G11258" s="1776"/>
    </row>
    <row r="11259" spans="7:7">
      <c r="G11259" s="1776"/>
    </row>
    <row r="11260" spans="7:7">
      <c r="G11260" s="1776"/>
    </row>
    <row r="11261" spans="7:7">
      <c r="G11261" s="1776"/>
    </row>
    <row r="11262" spans="7:7">
      <c r="G11262" s="1776"/>
    </row>
    <row r="11263" spans="7:7">
      <c r="G11263" s="1776"/>
    </row>
    <row r="11264" spans="7:7">
      <c r="G11264" s="1776"/>
    </row>
    <row r="11265" spans="7:7">
      <c r="G11265" s="1776"/>
    </row>
    <row r="11266" spans="7:7">
      <c r="G11266" s="1776"/>
    </row>
    <row r="11267" spans="7:7">
      <c r="G11267" s="1776"/>
    </row>
    <row r="11268" spans="7:7">
      <c r="G11268" s="1776"/>
    </row>
    <row r="11269" spans="7:7">
      <c r="G11269" s="1776"/>
    </row>
    <row r="11270" spans="7:7">
      <c r="G11270" s="1776"/>
    </row>
    <row r="11271" spans="7:7">
      <c r="G11271" s="1776"/>
    </row>
    <row r="11272" spans="7:7">
      <c r="G11272" s="1776"/>
    </row>
    <row r="11273" spans="7:7">
      <c r="G11273" s="1776"/>
    </row>
    <row r="11274" spans="7:7">
      <c r="G11274" s="1776"/>
    </row>
    <row r="11275" spans="7:7">
      <c r="G11275" s="1776"/>
    </row>
    <row r="11276" spans="7:7">
      <c r="G11276" s="1776"/>
    </row>
    <row r="11277" spans="7:7">
      <c r="G11277" s="1776"/>
    </row>
    <row r="11278" spans="7:7">
      <c r="G11278" s="1776"/>
    </row>
    <row r="11279" spans="7:7">
      <c r="G11279" s="1776"/>
    </row>
    <row r="11280" spans="7:7">
      <c r="G11280" s="1776"/>
    </row>
    <row r="11281" spans="7:7">
      <c r="G11281" s="1776"/>
    </row>
    <row r="11282" spans="7:7">
      <c r="G11282" s="1776"/>
    </row>
    <row r="11283" spans="7:7">
      <c r="G11283" s="1776"/>
    </row>
    <row r="11284" spans="7:7">
      <c r="G11284" s="1776"/>
    </row>
    <row r="11285" spans="7:7">
      <c r="G11285" s="1776"/>
    </row>
    <row r="11286" spans="7:7">
      <c r="G11286" s="1776"/>
    </row>
    <row r="11287" spans="7:7">
      <c r="G11287" s="1776"/>
    </row>
    <row r="11288" spans="7:7">
      <c r="G11288" s="1776"/>
    </row>
    <row r="11289" spans="7:7">
      <c r="G11289" s="1776"/>
    </row>
    <row r="11290" spans="7:7">
      <c r="G11290" s="1776"/>
    </row>
    <row r="11291" spans="7:7">
      <c r="G11291" s="1776"/>
    </row>
    <row r="11292" spans="7:7">
      <c r="G11292" s="1776"/>
    </row>
    <row r="11293" spans="7:7">
      <c r="G11293" s="1776"/>
    </row>
    <row r="11294" spans="7:7">
      <c r="G11294" s="1776"/>
    </row>
    <row r="11295" spans="7:7">
      <c r="G11295" s="1776"/>
    </row>
    <row r="11296" spans="7:7">
      <c r="G11296" s="1776"/>
    </row>
    <row r="11297" spans="7:7">
      <c r="G11297" s="1776"/>
    </row>
    <row r="11298" spans="7:7">
      <c r="G11298" s="1776"/>
    </row>
    <row r="11299" spans="7:7">
      <c r="G11299" s="1776"/>
    </row>
    <row r="11300" spans="7:7">
      <c r="G11300" s="1776"/>
    </row>
    <row r="11301" spans="7:7">
      <c r="G11301" s="1776"/>
    </row>
    <row r="11302" spans="7:7">
      <c r="G11302" s="1776"/>
    </row>
    <row r="11303" spans="7:7">
      <c r="G11303" s="1776"/>
    </row>
    <row r="11304" spans="7:7">
      <c r="G11304" s="1776"/>
    </row>
    <row r="11305" spans="7:7">
      <c r="G11305" s="1776"/>
    </row>
    <row r="11306" spans="7:7">
      <c r="G11306" s="1776"/>
    </row>
    <row r="11307" spans="7:7">
      <c r="G11307" s="1776"/>
    </row>
    <row r="11308" spans="7:7">
      <c r="G11308" s="1776"/>
    </row>
    <row r="11309" spans="7:7">
      <c r="G11309" s="1776"/>
    </row>
    <row r="11310" spans="7:7">
      <c r="G11310" s="1776"/>
    </row>
    <row r="11311" spans="7:7">
      <c r="G11311" s="1776"/>
    </row>
    <row r="11312" spans="7:7">
      <c r="G11312" s="1776"/>
    </row>
    <row r="11313" spans="7:7">
      <c r="G11313" s="1776"/>
    </row>
    <row r="11314" spans="7:7">
      <c r="G11314" s="1776"/>
    </row>
    <row r="11315" spans="7:7">
      <c r="G11315" s="1776"/>
    </row>
    <row r="11316" spans="7:7">
      <c r="G11316" s="1776"/>
    </row>
    <row r="11317" spans="7:7">
      <c r="G11317" s="1776"/>
    </row>
    <row r="11318" spans="7:7">
      <c r="G11318" s="1776"/>
    </row>
    <row r="11319" spans="7:7">
      <c r="G11319" s="1776"/>
    </row>
    <row r="11320" spans="7:7">
      <c r="G11320" s="1776"/>
    </row>
    <row r="11321" spans="7:7">
      <c r="G11321" s="1776"/>
    </row>
    <row r="11322" spans="7:7">
      <c r="G11322" s="1776"/>
    </row>
    <row r="11323" spans="7:7">
      <c r="G11323" s="1776"/>
    </row>
    <row r="11324" spans="7:7">
      <c r="G11324" s="1776"/>
    </row>
    <row r="11325" spans="7:7">
      <c r="G11325" s="1776"/>
    </row>
    <row r="11326" spans="7:7">
      <c r="G11326" s="1776"/>
    </row>
    <row r="11327" spans="7:7">
      <c r="G11327" s="1776"/>
    </row>
    <row r="11328" spans="7:7">
      <c r="G11328" s="1776"/>
    </row>
    <row r="11329" spans="7:7">
      <c r="G11329" s="1776"/>
    </row>
    <row r="11330" spans="7:7">
      <c r="G11330" s="1776"/>
    </row>
    <row r="11331" spans="7:7">
      <c r="G11331" s="1776"/>
    </row>
    <row r="11332" spans="7:7">
      <c r="G11332" s="1776"/>
    </row>
    <row r="11333" spans="7:7">
      <c r="G11333" s="1776"/>
    </row>
    <row r="11334" spans="7:7">
      <c r="G11334" s="1776"/>
    </row>
    <row r="11335" spans="7:7">
      <c r="G11335" s="1776"/>
    </row>
    <row r="11336" spans="7:7">
      <c r="G11336" s="1776"/>
    </row>
    <row r="11337" spans="7:7">
      <c r="G11337" s="1776"/>
    </row>
    <row r="11338" spans="7:7">
      <c r="G11338" s="1776"/>
    </row>
    <row r="11339" spans="7:7">
      <c r="G11339" s="1776"/>
    </row>
    <row r="11340" spans="7:7">
      <c r="G11340" s="1776"/>
    </row>
    <row r="11341" spans="7:7">
      <c r="G11341" s="1776"/>
    </row>
    <row r="11342" spans="7:7">
      <c r="G11342" s="1776"/>
    </row>
    <row r="11343" spans="7:7">
      <c r="G11343" s="1776"/>
    </row>
    <row r="11344" spans="7:7">
      <c r="G11344" s="1776"/>
    </row>
    <row r="11345" spans="7:7">
      <c r="G11345" s="1776"/>
    </row>
    <row r="11346" spans="7:7">
      <c r="G11346" s="1776"/>
    </row>
    <row r="11347" spans="7:7">
      <c r="G11347" s="1776"/>
    </row>
    <row r="11348" spans="7:7">
      <c r="G11348" s="1776"/>
    </row>
    <row r="11349" spans="7:7">
      <c r="G11349" s="1776"/>
    </row>
    <row r="11350" spans="7:7">
      <c r="G11350" s="1776"/>
    </row>
    <row r="11351" spans="7:7">
      <c r="G11351" s="1776"/>
    </row>
    <row r="11352" spans="7:7">
      <c r="G11352" s="1776"/>
    </row>
    <row r="11353" spans="7:7">
      <c r="G11353" s="1776"/>
    </row>
    <row r="11354" spans="7:7">
      <c r="G11354" s="1776"/>
    </row>
    <row r="11355" spans="7:7">
      <c r="G11355" s="1776"/>
    </row>
    <row r="11356" spans="7:7">
      <c r="G11356" s="1776"/>
    </row>
    <row r="11357" spans="7:7">
      <c r="G11357" s="1776"/>
    </row>
    <row r="11358" spans="7:7">
      <c r="G11358" s="1776"/>
    </row>
    <row r="11359" spans="7:7">
      <c r="G11359" s="1776"/>
    </row>
    <row r="11360" spans="7:7">
      <c r="G11360" s="1776"/>
    </row>
    <row r="11361" spans="7:7">
      <c r="G11361" s="1776"/>
    </row>
    <row r="11362" spans="7:7">
      <c r="G11362" s="1776"/>
    </row>
    <row r="11363" spans="7:7">
      <c r="G11363" s="1776"/>
    </row>
    <row r="11364" spans="7:7">
      <c r="G11364" s="1776"/>
    </row>
    <row r="11365" spans="7:7">
      <c r="G11365" s="1776"/>
    </row>
    <row r="11366" spans="7:7">
      <c r="G11366" s="1776"/>
    </row>
    <row r="11367" spans="7:7">
      <c r="G11367" s="1776"/>
    </row>
    <row r="11368" spans="7:7">
      <c r="G11368" s="1776"/>
    </row>
    <row r="11369" spans="7:7">
      <c r="G11369" s="1776"/>
    </row>
    <row r="11370" spans="7:7">
      <c r="G11370" s="1776"/>
    </row>
    <row r="11371" spans="7:7">
      <c r="G11371" s="1776"/>
    </row>
    <row r="11372" spans="7:7">
      <c r="G11372" s="1776"/>
    </row>
    <row r="11373" spans="7:7">
      <c r="G11373" s="1776"/>
    </row>
    <row r="11374" spans="7:7">
      <c r="G11374" s="1776"/>
    </row>
    <row r="11375" spans="7:7">
      <c r="G11375" s="1776"/>
    </row>
    <row r="11376" spans="7:7">
      <c r="G11376" s="1776"/>
    </row>
    <row r="11377" spans="7:7">
      <c r="G11377" s="1776"/>
    </row>
    <row r="11378" spans="7:7">
      <c r="G11378" s="1776"/>
    </row>
    <row r="11379" spans="7:7">
      <c r="G11379" s="1776"/>
    </row>
    <row r="11380" spans="7:7">
      <c r="G11380" s="1776"/>
    </row>
    <row r="11381" spans="7:7">
      <c r="G11381" s="1776"/>
    </row>
    <row r="11382" spans="7:7">
      <c r="G11382" s="1776"/>
    </row>
    <row r="11383" spans="7:7">
      <c r="G11383" s="1776"/>
    </row>
    <row r="11384" spans="7:7">
      <c r="G11384" s="1776"/>
    </row>
    <row r="11385" spans="7:7">
      <c r="G11385" s="1776"/>
    </row>
    <row r="11386" spans="7:7">
      <c r="G11386" s="1776"/>
    </row>
    <row r="11387" spans="7:7">
      <c r="G11387" s="1776"/>
    </row>
    <row r="11388" spans="7:7">
      <c r="G11388" s="1776"/>
    </row>
    <row r="11389" spans="7:7">
      <c r="G11389" s="1776"/>
    </row>
    <row r="11390" spans="7:7">
      <c r="G11390" s="1776"/>
    </row>
    <row r="11391" spans="7:7">
      <c r="G11391" s="1776"/>
    </row>
    <row r="11392" spans="7:7">
      <c r="G11392" s="1776"/>
    </row>
    <row r="11393" spans="7:7">
      <c r="G11393" s="1776"/>
    </row>
    <row r="11394" spans="7:7">
      <c r="G11394" s="1776"/>
    </row>
    <row r="11395" spans="7:7">
      <c r="G11395" s="1776"/>
    </row>
    <row r="11396" spans="7:7">
      <c r="G11396" s="1776"/>
    </row>
    <row r="11397" spans="7:7">
      <c r="G11397" s="1776"/>
    </row>
    <row r="11398" spans="7:7">
      <c r="G11398" s="1776"/>
    </row>
    <row r="11399" spans="7:7">
      <c r="G11399" s="1776"/>
    </row>
    <row r="11400" spans="7:7">
      <c r="G11400" s="1776"/>
    </row>
    <row r="11401" spans="7:7">
      <c r="G11401" s="1776"/>
    </row>
    <row r="11402" spans="7:7">
      <c r="G11402" s="1776"/>
    </row>
    <row r="11403" spans="7:7">
      <c r="G11403" s="1776"/>
    </row>
    <row r="11404" spans="7:7">
      <c r="G11404" s="1776"/>
    </row>
    <row r="11405" spans="7:7">
      <c r="G11405" s="1776"/>
    </row>
    <row r="11406" spans="7:7">
      <c r="G11406" s="1776"/>
    </row>
    <row r="11407" spans="7:7">
      <c r="G11407" s="1776"/>
    </row>
    <row r="11408" spans="7:7">
      <c r="G11408" s="1776"/>
    </row>
    <row r="11409" spans="7:7">
      <c r="G11409" s="1776"/>
    </row>
    <row r="11410" spans="7:7">
      <c r="G11410" s="1776"/>
    </row>
    <row r="11411" spans="7:7">
      <c r="G11411" s="1776"/>
    </row>
    <row r="11412" spans="7:7">
      <c r="G11412" s="1776"/>
    </row>
    <row r="11413" spans="7:7">
      <c r="G11413" s="1776"/>
    </row>
    <row r="11414" spans="7:7">
      <c r="G11414" s="1776"/>
    </row>
    <row r="11415" spans="7:7">
      <c r="G11415" s="1776"/>
    </row>
    <row r="11416" spans="7:7">
      <c r="G11416" s="1776"/>
    </row>
    <row r="11417" spans="7:7">
      <c r="G11417" s="1776"/>
    </row>
    <row r="11418" spans="7:7">
      <c r="G11418" s="1776"/>
    </row>
    <row r="11419" spans="7:7">
      <c r="G11419" s="1776"/>
    </row>
    <row r="11420" spans="7:7">
      <c r="G11420" s="1776"/>
    </row>
    <row r="11421" spans="7:7">
      <c r="G11421" s="1776"/>
    </row>
    <row r="11422" spans="7:7">
      <c r="G11422" s="1776"/>
    </row>
    <row r="11423" spans="7:7">
      <c r="G11423" s="1776"/>
    </row>
    <row r="11424" spans="7:7">
      <c r="G11424" s="1776"/>
    </row>
    <row r="11425" spans="7:7">
      <c r="G11425" s="1776"/>
    </row>
    <row r="11426" spans="7:7">
      <c r="G11426" s="1776"/>
    </row>
    <row r="11427" spans="7:7">
      <c r="G11427" s="1776"/>
    </row>
    <row r="11428" spans="7:7">
      <c r="G11428" s="1776"/>
    </row>
    <row r="11429" spans="7:7">
      <c r="G11429" s="1776"/>
    </row>
    <row r="11430" spans="7:7">
      <c r="G11430" s="1776"/>
    </row>
    <row r="11431" spans="7:7">
      <c r="G11431" s="1776"/>
    </row>
    <row r="11432" spans="7:7">
      <c r="G11432" s="1776"/>
    </row>
    <row r="11433" spans="7:7">
      <c r="G11433" s="1776"/>
    </row>
    <row r="11434" spans="7:7">
      <c r="G11434" s="1776"/>
    </row>
    <row r="11435" spans="7:7">
      <c r="G11435" s="1776"/>
    </row>
    <row r="11436" spans="7:7">
      <c r="G11436" s="1776"/>
    </row>
    <row r="11437" spans="7:7">
      <c r="G11437" s="1776"/>
    </row>
    <row r="11438" spans="7:7">
      <c r="G11438" s="1776"/>
    </row>
    <row r="11439" spans="7:7">
      <c r="G11439" s="1776"/>
    </row>
    <row r="11440" spans="7:7">
      <c r="G11440" s="1776"/>
    </row>
    <row r="11441" spans="7:7">
      <c r="G11441" s="1776"/>
    </row>
    <row r="11442" spans="7:7">
      <c r="G11442" s="1776"/>
    </row>
    <row r="11443" spans="7:7">
      <c r="G11443" s="1776"/>
    </row>
    <row r="11444" spans="7:7">
      <c r="G11444" s="1776"/>
    </row>
    <row r="11445" spans="7:7">
      <c r="G11445" s="1776"/>
    </row>
    <row r="11446" spans="7:7">
      <c r="G11446" s="1776"/>
    </row>
    <row r="11447" spans="7:7">
      <c r="G11447" s="1776"/>
    </row>
    <row r="11448" spans="7:7">
      <c r="G11448" s="1776"/>
    </row>
    <row r="11449" spans="7:7">
      <c r="G11449" s="1776"/>
    </row>
    <row r="11450" spans="7:7">
      <c r="G11450" s="1776"/>
    </row>
    <row r="11451" spans="7:7">
      <c r="G11451" s="1776"/>
    </row>
    <row r="11452" spans="7:7">
      <c r="G11452" s="1776"/>
    </row>
    <row r="11453" spans="7:7">
      <c r="G11453" s="1776"/>
    </row>
    <row r="11454" spans="7:7">
      <c r="G11454" s="1776"/>
    </row>
    <row r="11455" spans="7:7">
      <c r="G11455" s="1776"/>
    </row>
    <row r="11456" spans="7:7">
      <c r="G11456" s="1776"/>
    </row>
    <row r="11457" spans="7:7">
      <c r="G11457" s="1776"/>
    </row>
    <row r="11458" spans="7:7">
      <c r="G11458" s="1776"/>
    </row>
    <row r="11459" spans="7:7">
      <c r="G11459" s="1776"/>
    </row>
    <row r="11460" spans="7:7">
      <c r="G11460" s="1776"/>
    </row>
    <row r="11461" spans="7:7">
      <c r="G11461" s="1776"/>
    </row>
    <row r="11462" spans="7:7">
      <c r="G11462" s="1776"/>
    </row>
    <row r="11463" spans="7:7">
      <c r="G11463" s="1776"/>
    </row>
    <row r="11464" spans="7:7">
      <c r="G11464" s="1776"/>
    </row>
    <row r="11465" spans="7:7">
      <c r="G11465" s="1776"/>
    </row>
    <row r="11466" spans="7:7">
      <c r="G11466" s="1776"/>
    </row>
    <row r="11467" spans="7:7">
      <c r="G11467" s="1776"/>
    </row>
    <row r="11468" spans="7:7">
      <c r="G11468" s="1776"/>
    </row>
    <row r="11469" spans="7:7">
      <c r="G11469" s="1776"/>
    </row>
    <row r="11470" spans="7:7">
      <c r="G11470" s="1776"/>
    </row>
    <row r="11471" spans="7:7">
      <c r="G11471" s="1776"/>
    </row>
    <row r="11472" spans="7:7">
      <c r="G11472" s="1776"/>
    </row>
    <row r="11473" spans="7:7">
      <c r="G11473" s="1776"/>
    </row>
    <row r="11474" spans="7:7">
      <c r="G11474" s="1776"/>
    </row>
    <row r="11475" spans="7:7">
      <c r="G11475" s="1776"/>
    </row>
    <row r="11476" spans="7:7">
      <c r="G11476" s="1776"/>
    </row>
    <row r="11477" spans="7:7">
      <c r="G11477" s="1776"/>
    </row>
    <row r="11478" spans="7:7">
      <c r="G11478" s="1776"/>
    </row>
    <row r="11479" spans="7:7">
      <c r="G11479" s="1776"/>
    </row>
    <row r="11480" spans="7:7">
      <c r="G11480" s="1776"/>
    </row>
    <row r="11481" spans="7:7">
      <c r="G11481" s="1776"/>
    </row>
    <row r="11482" spans="7:7">
      <c r="G11482" s="1776"/>
    </row>
    <row r="11483" spans="7:7">
      <c r="G11483" s="1776"/>
    </row>
    <row r="11484" spans="7:7">
      <c r="G11484" s="1776"/>
    </row>
    <row r="11485" spans="7:7">
      <c r="G11485" s="1776"/>
    </row>
    <row r="11486" spans="7:7">
      <c r="G11486" s="1776"/>
    </row>
    <row r="11487" spans="7:7">
      <c r="G11487" s="1776"/>
    </row>
    <row r="11488" spans="7:7">
      <c r="G11488" s="1776"/>
    </row>
    <row r="11489" spans="7:7">
      <c r="G11489" s="1776"/>
    </row>
    <row r="11490" spans="7:7">
      <c r="G11490" s="1776"/>
    </row>
    <row r="11491" spans="7:7">
      <c r="G11491" s="1776"/>
    </row>
    <row r="11492" spans="7:7">
      <c r="G11492" s="1776"/>
    </row>
    <row r="11493" spans="7:7">
      <c r="G11493" s="1776"/>
    </row>
    <row r="11494" spans="7:7">
      <c r="G11494" s="1776"/>
    </row>
    <row r="11495" spans="7:7">
      <c r="G11495" s="1776"/>
    </row>
    <row r="11496" spans="7:7">
      <c r="G11496" s="1776"/>
    </row>
    <row r="11497" spans="7:7">
      <c r="G11497" s="1776"/>
    </row>
    <row r="11498" spans="7:7">
      <c r="G11498" s="1776"/>
    </row>
    <row r="11499" spans="7:7">
      <c r="G11499" s="1776"/>
    </row>
    <row r="11500" spans="7:7">
      <c r="G11500" s="1776"/>
    </row>
    <row r="11501" spans="7:7">
      <c r="G11501" s="1776"/>
    </row>
    <row r="11502" spans="7:7">
      <c r="G11502" s="1776"/>
    </row>
    <row r="11503" spans="7:7">
      <c r="G11503" s="1776"/>
    </row>
    <row r="11504" spans="7:7">
      <c r="G11504" s="1776"/>
    </row>
    <row r="11505" spans="7:7">
      <c r="G11505" s="1776"/>
    </row>
    <row r="11506" spans="7:7">
      <c r="G11506" s="1776"/>
    </row>
    <row r="11507" spans="7:7">
      <c r="G11507" s="1776"/>
    </row>
    <row r="11508" spans="7:7">
      <c r="G11508" s="1776"/>
    </row>
    <row r="11509" spans="7:7">
      <c r="G11509" s="1776"/>
    </row>
    <row r="11510" spans="7:7">
      <c r="G11510" s="1776"/>
    </row>
    <row r="11511" spans="7:7">
      <c r="G11511" s="1776"/>
    </row>
    <row r="11512" spans="7:7">
      <c r="G11512" s="1776"/>
    </row>
    <row r="11513" spans="7:7">
      <c r="G11513" s="1776"/>
    </row>
    <row r="11514" spans="7:7">
      <c r="G11514" s="1776"/>
    </row>
    <row r="11515" spans="7:7">
      <c r="G11515" s="1776"/>
    </row>
    <row r="11516" spans="7:7">
      <c r="G11516" s="1776"/>
    </row>
    <row r="11517" spans="7:7">
      <c r="G11517" s="1776"/>
    </row>
    <row r="11518" spans="7:7">
      <c r="G11518" s="1776"/>
    </row>
    <row r="11519" spans="7:7">
      <c r="G11519" s="1776"/>
    </row>
    <row r="11520" spans="7:7">
      <c r="G11520" s="1776"/>
    </row>
    <row r="11521" spans="7:7">
      <c r="G11521" s="1776"/>
    </row>
    <row r="11522" spans="7:7">
      <c r="G11522" s="1776"/>
    </row>
    <row r="11523" spans="7:7">
      <c r="G11523" s="1776"/>
    </row>
    <row r="11524" spans="7:7">
      <c r="G11524" s="1776"/>
    </row>
    <row r="11525" spans="7:7">
      <c r="G11525" s="1776"/>
    </row>
    <row r="11526" spans="7:7">
      <c r="G11526" s="1776"/>
    </row>
    <row r="11527" spans="7:7">
      <c r="G11527" s="1776"/>
    </row>
    <row r="11528" spans="7:7">
      <c r="G11528" s="1776"/>
    </row>
    <row r="11529" spans="7:7">
      <c r="G11529" s="1776"/>
    </row>
    <row r="11530" spans="7:7">
      <c r="G11530" s="1776"/>
    </row>
    <row r="11531" spans="7:7">
      <c r="G11531" s="1776"/>
    </row>
    <row r="11532" spans="7:7">
      <c r="G11532" s="1776"/>
    </row>
    <row r="11533" spans="7:7">
      <c r="G11533" s="1776"/>
    </row>
    <row r="11534" spans="7:7">
      <c r="G11534" s="1776"/>
    </row>
    <row r="11535" spans="7:7">
      <c r="G11535" s="1776"/>
    </row>
    <row r="11536" spans="7:7">
      <c r="G11536" s="1776"/>
    </row>
    <row r="11537" spans="7:7">
      <c r="G11537" s="1776"/>
    </row>
    <row r="11538" spans="7:7">
      <c r="G11538" s="1776"/>
    </row>
    <row r="11539" spans="7:7">
      <c r="G11539" s="1776"/>
    </row>
    <row r="11540" spans="7:7">
      <c r="G11540" s="1776"/>
    </row>
    <row r="11541" spans="7:7">
      <c r="G11541" s="1776"/>
    </row>
    <row r="11542" spans="7:7">
      <c r="G11542" s="1776"/>
    </row>
    <row r="11543" spans="7:7">
      <c r="G11543" s="1776"/>
    </row>
    <row r="11544" spans="7:7">
      <c r="G11544" s="1776"/>
    </row>
    <row r="11545" spans="7:7">
      <c r="G11545" s="1776"/>
    </row>
    <row r="11546" spans="7:7">
      <c r="G11546" s="1776"/>
    </row>
    <row r="11547" spans="7:7">
      <c r="G11547" s="1776"/>
    </row>
    <row r="11548" spans="7:7">
      <c r="G11548" s="1776"/>
    </row>
    <row r="11549" spans="7:7">
      <c r="G11549" s="1776"/>
    </row>
    <row r="11550" spans="7:7">
      <c r="G11550" s="1776"/>
    </row>
    <row r="11551" spans="7:7">
      <c r="G11551" s="1776"/>
    </row>
    <row r="11552" spans="7:7">
      <c r="G11552" s="1776"/>
    </row>
    <row r="11553" spans="7:7">
      <c r="G11553" s="1776"/>
    </row>
    <row r="11554" spans="7:7">
      <c r="G11554" s="1776"/>
    </row>
    <row r="11555" spans="7:7">
      <c r="G11555" s="1776"/>
    </row>
    <row r="11556" spans="7:7">
      <c r="G11556" s="1776"/>
    </row>
    <row r="11557" spans="7:7">
      <c r="G11557" s="1776"/>
    </row>
    <row r="11558" spans="7:7">
      <c r="G11558" s="1776"/>
    </row>
    <row r="11559" spans="7:7">
      <c r="G11559" s="1776"/>
    </row>
    <row r="11560" spans="7:7">
      <c r="G11560" s="1776"/>
    </row>
    <row r="11561" spans="7:7">
      <c r="G11561" s="1776"/>
    </row>
    <row r="11562" spans="7:7">
      <c r="G11562" s="1776"/>
    </row>
    <row r="11563" spans="7:7">
      <c r="G11563" s="1776"/>
    </row>
    <row r="11564" spans="7:7">
      <c r="G11564" s="1776"/>
    </row>
    <row r="11565" spans="7:7">
      <c r="G11565" s="1776"/>
    </row>
    <row r="11566" spans="7:7">
      <c r="G11566" s="1776"/>
    </row>
    <row r="11567" spans="7:7">
      <c r="G11567" s="1776"/>
    </row>
    <row r="11568" spans="7:7">
      <c r="G11568" s="1776"/>
    </row>
    <row r="11569" spans="7:7">
      <c r="G11569" s="1776"/>
    </row>
    <row r="11570" spans="7:7">
      <c r="G11570" s="1776"/>
    </row>
    <row r="11571" spans="7:7">
      <c r="G11571" s="1776"/>
    </row>
    <row r="11572" spans="7:7">
      <c r="G11572" s="1776"/>
    </row>
    <row r="11573" spans="7:7">
      <c r="G11573" s="1776"/>
    </row>
    <row r="11574" spans="7:7">
      <c r="G11574" s="1776"/>
    </row>
    <row r="11575" spans="7:7">
      <c r="G11575" s="1776"/>
    </row>
    <row r="11576" spans="7:7">
      <c r="G11576" s="1776"/>
    </row>
    <row r="11577" spans="7:7">
      <c r="G11577" s="1776"/>
    </row>
    <row r="11578" spans="7:7">
      <c r="G11578" s="1776"/>
    </row>
    <row r="11579" spans="7:7">
      <c r="G11579" s="1776"/>
    </row>
    <row r="11580" spans="7:7">
      <c r="G11580" s="1776"/>
    </row>
    <row r="11581" spans="7:7">
      <c r="G11581" s="1776"/>
    </row>
    <row r="11582" spans="7:7">
      <c r="G11582" s="1776"/>
    </row>
    <row r="11583" spans="7:7">
      <c r="G11583" s="1776"/>
    </row>
    <row r="11584" spans="7:7">
      <c r="G11584" s="1776"/>
    </row>
    <row r="11585" spans="7:7">
      <c r="G11585" s="1776"/>
    </row>
    <row r="11586" spans="7:7">
      <c r="G11586" s="1776"/>
    </row>
    <row r="11587" spans="7:7">
      <c r="G11587" s="1776"/>
    </row>
    <row r="11588" spans="7:7">
      <c r="G11588" s="1776"/>
    </row>
    <row r="11589" spans="7:7">
      <c r="G11589" s="1776"/>
    </row>
    <row r="11590" spans="7:7">
      <c r="G11590" s="1776"/>
    </row>
    <row r="11591" spans="7:7">
      <c r="G11591" s="1776"/>
    </row>
    <row r="11592" spans="7:7">
      <c r="G11592" s="1776"/>
    </row>
    <row r="11593" spans="7:7">
      <c r="G11593" s="1776"/>
    </row>
    <row r="11594" spans="7:7">
      <c r="G11594" s="1776"/>
    </row>
    <row r="11595" spans="7:7">
      <c r="G11595" s="1776"/>
    </row>
    <row r="11596" spans="7:7">
      <c r="G11596" s="1776"/>
    </row>
    <row r="11597" spans="7:7">
      <c r="G11597" s="1776"/>
    </row>
    <row r="11598" spans="7:7">
      <c r="G11598" s="1776"/>
    </row>
    <row r="11599" spans="7:7">
      <c r="G11599" s="1776"/>
    </row>
    <row r="11600" spans="7:7">
      <c r="G11600" s="1776"/>
    </row>
    <row r="11601" spans="7:7">
      <c r="G11601" s="1776"/>
    </row>
    <row r="11602" spans="7:7">
      <c r="G11602" s="1776"/>
    </row>
    <row r="11603" spans="7:7">
      <c r="G11603" s="1776"/>
    </row>
    <row r="11604" spans="7:7">
      <c r="G11604" s="1776"/>
    </row>
    <row r="11605" spans="7:7">
      <c r="G11605" s="1776"/>
    </row>
    <row r="11606" spans="7:7">
      <c r="G11606" s="1776"/>
    </row>
    <row r="11607" spans="7:7">
      <c r="G11607" s="1776"/>
    </row>
    <row r="11608" spans="7:7">
      <c r="G11608" s="1776"/>
    </row>
    <row r="11609" spans="7:7">
      <c r="G11609" s="1776"/>
    </row>
    <row r="11610" spans="7:7">
      <c r="G11610" s="1776"/>
    </row>
    <row r="11611" spans="7:7">
      <c r="G11611" s="1776"/>
    </row>
    <row r="11612" spans="7:7">
      <c r="G11612" s="1776"/>
    </row>
    <row r="11613" spans="7:7">
      <c r="G11613" s="1776"/>
    </row>
    <row r="11614" spans="7:7">
      <c r="G11614" s="1776"/>
    </row>
    <row r="11615" spans="7:7">
      <c r="G11615" s="1776"/>
    </row>
    <row r="11616" spans="7:7">
      <c r="G11616" s="1776"/>
    </row>
    <row r="11617" spans="7:7">
      <c r="G11617" s="1776"/>
    </row>
    <row r="11618" spans="7:7">
      <c r="G11618" s="1776"/>
    </row>
    <row r="11619" spans="7:7">
      <c r="G11619" s="1776"/>
    </row>
    <row r="11620" spans="7:7">
      <c r="G11620" s="1776"/>
    </row>
    <row r="11621" spans="7:7">
      <c r="G11621" s="1776"/>
    </row>
    <row r="11622" spans="7:7">
      <c r="G11622" s="1776"/>
    </row>
    <row r="11623" spans="7:7">
      <c r="G11623" s="1776"/>
    </row>
    <row r="11624" spans="7:7">
      <c r="G11624" s="1776"/>
    </row>
    <row r="11625" spans="7:7">
      <c r="G11625" s="1776"/>
    </row>
    <row r="11626" spans="7:7">
      <c r="G11626" s="1776"/>
    </row>
    <row r="11627" spans="7:7">
      <c r="G11627" s="1776"/>
    </row>
    <row r="11628" spans="7:7">
      <c r="G11628" s="1776"/>
    </row>
    <row r="11629" spans="7:7">
      <c r="G11629" s="1776"/>
    </row>
    <row r="11630" spans="7:7">
      <c r="G11630" s="1776"/>
    </row>
    <row r="11631" spans="7:7">
      <c r="G11631" s="1776"/>
    </row>
    <row r="11632" spans="7:7">
      <c r="G11632" s="1776"/>
    </row>
    <row r="11633" spans="7:7">
      <c r="G11633" s="1776"/>
    </row>
    <row r="11634" spans="7:7">
      <c r="G11634" s="1776"/>
    </row>
    <row r="11635" spans="7:7">
      <c r="G11635" s="1776"/>
    </row>
    <row r="11636" spans="7:7">
      <c r="G11636" s="1776"/>
    </row>
    <row r="11637" spans="7:7">
      <c r="G11637" s="1776"/>
    </row>
    <row r="11638" spans="7:7">
      <c r="G11638" s="1776"/>
    </row>
    <row r="11639" spans="7:7">
      <c r="G11639" s="1776"/>
    </row>
    <row r="11640" spans="7:7">
      <c r="G11640" s="1776"/>
    </row>
    <row r="11641" spans="7:7">
      <c r="G11641" s="1776"/>
    </row>
    <row r="11642" spans="7:7">
      <c r="G11642" s="1776"/>
    </row>
    <row r="11643" spans="7:7">
      <c r="G11643" s="1776"/>
    </row>
    <row r="11644" spans="7:7">
      <c r="G11644" s="1776"/>
    </row>
    <row r="11645" spans="7:7">
      <c r="G11645" s="1776"/>
    </row>
    <row r="11646" spans="7:7">
      <c r="G11646" s="1776"/>
    </row>
    <row r="11647" spans="7:7">
      <c r="G11647" s="1776"/>
    </row>
    <row r="11648" spans="7:7">
      <c r="G11648" s="1776"/>
    </row>
    <row r="11649" spans="7:7">
      <c r="G11649" s="1776"/>
    </row>
    <row r="11650" spans="7:7">
      <c r="G11650" s="1776"/>
    </row>
    <row r="11651" spans="7:7">
      <c r="G11651" s="1776"/>
    </row>
    <row r="11652" spans="7:7">
      <c r="G11652" s="1776"/>
    </row>
    <row r="11653" spans="7:7">
      <c r="G11653" s="1776"/>
    </row>
    <row r="11654" spans="7:7">
      <c r="G11654" s="1776"/>
    </row>
    <row r="11655" spans="7:7">
      <c r="G11655" s="1776"/>
    </row>
    <row r="11656" spans="7:7">
      <c r="G11656" s="1776"/>
    </row>
    <row r="11657" spans="7:7">
      <c r="G11657" s="1776"/>
    </row>
    <row r="11658" spans="7:7">
      <c r="G11658" s="1776"/>
    </row>
    <row r="11659" spans="7:7">
      <c r="G11659" s="1776"/>
    </row>
    <row r="11660" spans="7:7">
      <c r="G11660" s="1776"/>
    </row>
    <row r="11661" spans="7:7">
      <c r="G11661" s="1776"/>
    </row>
    <row r="11662" spans="7:7">
      <c r="G11662" s="1776"/>
    </row>
    <row r="11663" spans="7:7">
      <c r="G11663" s="1776"/>
    </row>
    <row r="11664" spans="7:7">
      <c r="G11664" s="1776"/>
    </row>
    <row r="11665" spans="7:7">
      <c r="G11665" s="1776"/>
    </row>
    <row r="11666" spans="7:7">
      <c r="G11666" s="1776"/>
    </row>
    <row r="11667" spans="7:7">
      <c r="G11667" s="1776"/>
    </row>
    <row r="11668" spans="7:7">
      <c r="G11668" s="1776"/>
    </row>
    <row r="11669" spans="7:7">
      <c r="G11669" s="1776"/>
    </row>
    <row r="11670" spans="7:7">
      <c r="G11670" s="1776"/>
    </row>
    <row r="11671" spans="7:7">
      <c r="G11671" s="1776"/>
    </row>
    <row r="11672" spans="7:7">
      <c r="G11672" s="1776"/>
    </row>
    <row r="11673" spans="7:7">
      <c r="G11673" s="1776"/>
    </row>
    <row r="11674" spans="7:7">
      <c r="G11674" s="1776"/>
    </row>
    <row r="11675" spans="7:7">
      <c r="G11675" s="1776"/>
    </row>
    <row r="11676" spans="7:7">
      <c r="G11676" s="1776"/>
    </row>
    <row r="11677" spans="7:7">
      <c r="G11677" s="1776"/>
    </row>
    <row r="11678" spans="7:7">
      <c r="G11678" s="1776"/>
    </row>
    <row r="11679" spans="7:7">
      <c r="G11679" s="1776"/>
    </row>
    <row r="11680" spans="7:7">
      <c r="G11680" s="1776"/>
    </row>
    <row r="11681" spans="7:7">
      <c r="G11681" s="1776"/>
    </row>
    <row r="11682" spans="7:7">
      <c r="G11682" s="1776"/>
    </row>
    <row r="11683" spans="7:7">
      <c r="G11683" s="1776"/>
    </row>
    <row r="11684" spans="7:7">
      <c r="G11684" s="1776"/>
    </row>
    <row r="11685" spans="7:7">
      <c r="G11685" s="1776"/>
    </row>
    <row r="11686" spans="7:7">
      <c r="G11686" s="1776"/>
    </row>
    <row r="11687" spans="7:7">
      <c r="G11687" s="1776"/>
    </row>
    <row r="11688" spans="7:7">
      <c r="G11688" s="1776"/>
    </row>
    <row r="11689" spans="7:7">
      <c r="G11689" s="1776"/>
    </row>
    <row r="11690" spans="7:7">
      <c r="G11690" s="1776"/>
    </row>
    <row r="11691" spans="7:7">
      <c r="G11691" s="1776"/>
    </row>
    <row r="11692" spans="7:7">
      <c r="G11692" s="1776"/>
    </row>
    <row r="11693" spans="7:7">
      <c r="G11693" s="1776"/>
    </row>
    <row r="11694" spans="7:7">
      <c r="G11694" s="1776"/>
    </row>
    <row r="11695" spans="7:7">
      <c r="G11695" s="1776"/>
    </row>
    <row r="11696" spans="7:7">
      <c r="G11696" s="1776"/>
    </row>
    <row r="11697" spans="7:7">
      <c r="G11697" s="1776"/>
    </row>
    <row r="11698" spans="7:7">
      <c r="G11698" s="1776"/>
    </row>
    <row r="11699" spans="7:7">
      <c r="G11699" s="1776"/>
    </row>
    <row r="11700" spans="7:7">
      <c r="G11700" s="1776"/>
    </row>
    <row r="11701" spans="7:7">
      <c r="G11701" s="1776"/>
    </row>
    <row r="11702" spans="7:7">
      <c r="G11702" s="1776"/>
    </row>
    <row r="11703" spans="7:7">
      <c r="G11703" s="1776"/>
    </row>
    <row r="11704" spans="7:7">
      <c r="G11704" s="1776"/>
    </row>
    <row r="11705" spans="7:7">
      <c r="G11705" s="1776"/>
    </row>
    <row r="11706" spans="7:7">
      <c r="G11706" s="1776"/>
    </row>
    <row r="11707" spans="7:7">
      <c r="G11707" s="1776"/>
    </row>
    <row r="11708" spans="7:7">
      <c r="G11708" s="1776"/>
    </row>
    <row r="11709" spans="7:7">
      <c r="G11709" s="1776"/>
    </row>
    <row r="11710" spans="7:7">
      <c r="G11710" s="1776"/>
    </row>
    <row r="11711" spans="7:7">
      <c r="G11711" s="1776"/>
    </row>
    <row r="11712" spans="7:7">
      <c r="G11712" s="1776"/>
    </row>
    <row r="11713" spans="7:7">
      <c r="G11713" s="1776"/>
    </row>
    <row r="11714" spans="7:7">
      <c r="G11714" s="1776"/>
    </row>
    <row r="11715" spans="7:7">
      <c r="G11715" s="1776"/>
    </row>
    <row r="11716" spans="7:7">
      <c r="G11716" s="1776"/>
    </row>
    <row r="11717" spans="7:7">
      <c r="G11717" s="1776"/>
    </row>
    <row r="11718" spans="7:7">
      <c r="G11718" s="1776"/>
    </row>
    <row r="11719" spans="7:7">
      <c r="G11719" s="1776"/>
    </row>
    <row r="11720" spans="7:7">
      <c r="G11720" s="1776"/>
    </row>
    <row r="11721" spans="7:7">
      <c r="G11721" s="1776"/>
    </row>
    <row r="11722" spans="7:7">
      <c r="G11722" s="1776"/>
    </row>
    <row r="11723" spans="7:7">
      <c r="G11723" s="1776"/>
    </row>
    <row r="11724" spans="7:7">
      <c r="G11724" s="1776"/>
    </row>
    <row r="11725" spans="7:7">
      <c r="G11725" s="1776"/>
    </row>
    <row r="11726" spans="7:7">
      <c r="G11726" s="1776"/>
    </row>
    <row r="11727" spans="7:7">
      <c r="G11727" s="1776"/>
    </row>
    <row r="11728" spans="7:7">
      <c r="G11728" s="1776"/>
    </row>
    <row r="11729" spans="7:7">
      <c r="G11729" s="1776"/>
    </row>
    <row r="11730" spans="7:7">
      <c r="G11730" s="1776"/>
    </row>
    <row r="11731" spans="7:7">
      <c r="G11731" s="1776"/>
    </row>
    <row r="11732" spans="7:7">
      <c r="G11732" s="1776"/>
    </row>
    <row r="11733" spans="7:7">
      <c r="G11733" s="1776"/>
    </row>
    <row r="11734" spans="7:7">
      <c r="G11734" s="1776"/>
    </row>
    <row r="11735" spans="7:7">
      <c r="G11735" s="1776"/>
    </row>
    <row r="11736" spans="7:7">
      <c r="G11736" s="1776"/>
    </row>
    <row r="11737" spans="7:7">
      <c r="G11737" s="1776"/>
    </row>
    <row r="11738" spans="7:7">
      <c r="G11738" s="1776"/>
    </row>
    <row r="11739" spans="7:7">
      <c r="G11739" s="1776"/>
    </row>
    <row r="11740" spans="7:7">
      <c r="G11740" s="1776"/>
    </row>
    <row r="11741" spans="7:7">
      <c r="G11741" s="1776"/>
    </row>
    <row r="11742" spans="7:7">
      <c r="G11742" s="1776"/>
    </row>
    <row r="11743" spans="7:7">
      <c r="G11743" s="1776"/>
    </row>
    <row r="11744" spans="7:7">
      <c r="G11744" s="1776"/>
    </row>
    <row r="11745" spans="7:7">
      <c r="G11745" s="1776"/>
    </row>
    <row r="11746" spans="7:7">
      <c r="G11746" s="1776"/>
    </row>
    <row r="11747" spans="7:7">
      <c r="G11747" s="1776"/>
    </row>
    <row r="11748" spans="7:7">
      <c r="G11748" s="1776"/>
    </row>
    <row r="11749" spans="7:7">
      <c r="G11749" s="1776"/>
    </row>
    <row r="11750" spans="7:7">
      <c r="G11750" s="1776"/>
    </row>
    <row r="11751" spans="7:7">
      <c r="G11751" s="1776"/>
    </row>
    <row r="11752" spans="7:7">
      <c r="G11752" s="1776"/>
    </row>
    <row r="11753" spans="7:7">
      <c r="G11753" s="1776"/>
    </row>
    <row r="11754" spans="7:7">
      <c r="G11754" s="1776"/>
    </row>
    <row r="11755" spans="7:7">
      <c r="G11755" s="1776"/>
    </row>
    <row r="11756" spans="7:7">
      <c r="G11756" s="1776"/>
    </row>
    <row r="11757" spans="7:7">
      <c r="G11757" s="1776"/>
    </row>
    <row r="11758" spans="7:7">
      <c r="G11758" s="1776"/>
    </row>
    <row r="11759" spans="7:7">
      <c r="G11759" s="1776"/>
    </row>
    <row r="11760" spans="7:7">
      <c r="G11760" s="1776"/>
    </row>
    <row r="11761" spans="7:7">
      <c r="G11761" s="1776"/>
    </row>
    <row r="11762" spans="7:7">
      <c r="G11762" s="1776"/>
    </row>
    <row r="11763" spans="7:7">
      <c r="G11763" s="1776"/>
    </row>
    <row r="11764" spans="7:7">
      <c r="G11764" s="1776"/>
    </row>
    <row r="11765" spans="7:7">
      <c r="G11765" s="1776"/>
    </row>
    <row r="11766" spans="7:7">
      <c r="G11766" s="1776"/>
    </row>
    <row r="11767" spans="7:7">
      <c r="G11767" s="1776"/>
    </row>
    <row r="11768" spans="7:7">
      <c r="G11768" s="1776"/>
    </row>
    <row r="11769" spans="7:7">
      <c r="G11769" s="1776"/>
    </row>
    <row r="11770" spans="7:7">
      <c r="G11770" s="1776"/>
    </row>
    <row r="11771" spans="7:7">
      <c r="G11771" s="1776"/>
    </row>
    <row r="11772" spans="7:7">
      <c r="G11772" s="1776"/>
    </row>
    <row r="11773" spans="7:7">
      <c r="G11773" s="1776"/>
    </row>
    <row r="11774" spans="7:7">
      <c r="G11774" s="1776"/>
    </row>
    <row r="11775" spans="7:7">
      <c r="G11775" s="1776"/>
    </row>
    <row r="11776" spans="7:7">
      <c r="G11776" s="1776"/>
    </row>
    <row r="11777" spans="7:7">
      <c r="G11777" s="1776"/>
    </row>
    <row r="11778" spans="7:7">
      <c r="G11778" s="1776"/>
    </row>
    <row r="11779" spans="7:7">
      <c r="G11779" s="1776"/>
    </row>
    <row r="11780" spans="7:7">
      <c r="G11780" s="1776"/>
    </row>
    <row r="11781" spans="7:7">
      <c r="G11781" s="1776"/>
    </row>
    <row r="11782" spans="7:7">
      <c r="G11782" s="1776"/>
    </row>
    <row r="11783" spans="7:7">
      <c r="G11783" s="1776"/>
    </row>
    <row r="11784" spans="7:7">
      <c r="G11784" s="1776"/>
    </row>
    <row r="11785" spans="7:7">
      <c r="G11785" s="1776"/>
    </row>
    <row r="11786" spans="7:7">
      <c r="G11786" s="1776"/>
    </row>
    <row r="11787" spans="7:7">
      <c r="G11787" s="1776"/>
    </row>
    <row r="11788" spans="7:7">
      <c r="G11788" s="1776"/>
    </row>
    <row r="11789" spans="7:7">
      <c r="G11789" s="1776"/>
    </row>
    <row r="11790" spans="7:7">
      <c r="G11790" s="1776"/>
    </row>
    <row r="11791" spans="7:7">
      <c r="G11791" s="1776"/>
    </row>
    <row r="11792" spans="7:7">
      <c r="G11792" s="1776"/>
    </row>
    <row r="11793" spans="7:7">
      <c r="G11793" s="1776"/>
    </row>
    <row r="11794" spans="7:7">
      <c r="G11794" s="1776"/>
    </row>
    <row r="11795" spans="7:7">
      <c r="G11795" s="1776"/>
    </row>
    <row r="11796" spans="7:7">
      <c r="G11796" s="1776"/>
    </row>
    <row r="11797" spans="7:7">
      <c r="G11797" s="1776"/>
    </row>
    <row r="11798" spans="7:7">
      <c r="G11798" s="1776"/>
    </row>
    <row r="11799" spans="7:7">
      <c r="G11799" s="1776"/>
    </row>
    <row r="11800" spans="7:7">
      <c r="G11800" s="1776"/>
    </row>
    <row r="11801" spans="7:7">
      <c r="G11801" s="1776"/>
    </row>
    <row r="11802" spans="7:7">
      <c r="G11802" s="1776"/>
    </row>
    <row r="11803" spans="7:7">
      <c r="G11803" s="1776"/>
    </row>
    <row r="11804" spans="7:7">
      <c r="G11804" s="1776"/>
    </row>
    <row r="11805" spans="7:7">
      <c r="G11805" s="1776"/>
    </row>
    <row r="11806" spans="7:7">
      <c r="G11806" s="1776"/>
    </row>
    <row r="11807" spans="7:7">
      <c r="G11807" s="1776"/>
    </row>
    <row r="11808" spans="7:7">
      <c r="G11808" s="1776"/>
    </row>
    <row r="11809" spans="7:7">
      <c r="G11809" s="1776"/>
    </row>
    <row r="11810" spans="7:7">
      <c r="G11810" s="1776"/>
    </row>
    <row r="11811" spans="7:7">
      <c r="G11811" s="1776"/>
    </row>
    <row r="11812" spans="7:7">
      <c r="G11812" s="1776"/>
    </row>
    <row r="11813" spans="7:7">
      <c r="G11813" s="1776"/>
    </row>
    <row r="11814" spans="7:7">
      <c r="G11814" s="1776"/>
    </row>
    <row r="11815" spans="7:7">
      <c r="G11815" s="1776"/>
    </row>
    <row r="11816" spans="7:7">
      <c r="G11816" s="1776"/>
    </row>
    <row r="11817" spans="7:7">
      <c r="G11817" s="1776"/>
    </row>
    <row r="11818" spans="7:7">
      <c r="G11818" s="1776"/>
    </row>
    <row r="11819" spans="7:7">
      <c r="G11819" s="1776"/>
    </row>
    <row r="11820" spans="7:7">
      <c r="G11820" s="1776"/>
    </row>
    <row r="11821" spans="7:7">
      <c r="G11821" s="1776"/>
    </row>
    <row r="11822" spans="7:7">
      <c r="G11822" s="1776"/>
    </row>
    <row r="11823" spans="7:7">
      <c r="G11823" s="1776"/>
    </row>
    <row r="11824" spans="7:7">
      <c r="G11824" s="1776"/>
    </row>
    <row r="11825" spans="7:7">
      <c r="G11825" s="1776"/>
    </row>
    <row r="11826" spans="7:7">
      <c r="G11826" s="1776"/>
    </row>
    <row r="11827" spans="7:7">
      <c r="G11827" s="1776"/>
    </row>
    <row r="11828" spans="7:7">
      <c r="G11828" s="1776"/>
    </row>
    <row r="11829" spans="7:7">
      <c r="G11829" s="1776"/>
    </row>
    <row r="11830" spans="7:7">
      <c r="G11830" s="1776"/>
    </row>
    <row r="11831" spans="7:7">
      <c r="G11831" s="1776"/>
    </row>
    <row r="11832" spans="7:7">
      <c r="G11832" s="1776"/>
    </row>
    <row r="11833" spans="7:7">
      <c r="G11833" s="1776"/>
    </row>
    <row r="11834" spans="7:7">
      <c r="G11834" s="1776"/>
    </row>
    <row r="11835" spans="7:7">
      <c r="G11835" s="1776"/>
    </row>
    <row r="11836" spans="7:7">
      <c r="G11836" s="1776"/>
    </row>
    <row r="11837" spans="7:7">
      <c r="G11837" s="1776"/>
    </row>
    <row r="11838" spans="7:7">
      <c r="G11838" s="1776"/>
    </row>
    <row r="11839" spans="7:7">
      <c r="G11839" s="1776"/>
    </row>
    <row r="11840" spans="7:7">
      <c r="G11840" s="1776"/>
    </row>
    <row r="11841" spans="7:7">
      <c r="G11841" s="1776"/>
    </row>
    <row r="11842" spans="7:7">
      <c r="G11842" s="1776"/>
    </row>
    <row r="11843" spans="7:7">
      <c r="G11843" s="1776"/>
    </row>
    <row r="11844" spans="7:7">
      <c r="G11844" s="1776"/>
    </row>
    <row r="11845" spans="7:7">
      <c r="G11845" s="1776"/>
    </row>
    <row r="11846" spans="7:7">
      <c r="G11846" s="1776"/>
    </row>
    <row r="11847" spans="7:7">
      <c r="G11847" s="1776"/>
    </row>
    <row r="11848" spans="7:7">
      <c r="G11848" s="1776"/>
    </row>
    <row r="11849" spans="7:7">
      <c r="G11849" s="1776"/>
    </row>
    <row r="11850" spans="7:7">
      <c r="G11850" s="1776"/>
    </row>
    <row r="11851" spans="7:7">
      <c r="G11851" s="1776"/>
    </row>
    <row r="11852" spans="7:7">
      <c r="G11852" s="1776"/>
    </row>
    <row r="11853" spans="7:7">
      <c r="G11853" s="1776"/>
    </row>
    <row r="11854" spans="7:7">
      <c r="G11854" s="1776"/>
    </row>
    <row r="11855" spans="7:7">
      <c r="G11855" s="1776"/>
    </row>
    <row r="11856" spans="7:7">
      <c r="G11856" s="1776"/>
    </row>
    <row r="11857" spans="7:7">
      <c r="G11857" s="1776"/>
    </row>
    <row r="11858" spans="7:7">
      <c r="G11858" s="1776"/>
    </row>
    <row r="11859" spans="7:7">
      <c r="G11859" s="1776"/>
    </row>
    <row r="11860" spans="7:7">
      <c r="G11860" s="1776"/>
    </row>
    <row r="11861" spans="7:7">
      <c r="G11861" s="1776"/>
    </row>
    <row r="11862" spans="7:7">
      <c r="G11862" s="1776"/>
    </row>
    <row r="11863" spans="7:7">
      <c r="G11863" s="1776"/>
    </row>
    <row r="11864" spans="7:7">
      <c r="G11864" s="1776"/>
    </row>
    <row r="11865" spans="7:7">
      <c r="G11865" s="1776"/>
    </row>
    <row r="11866" spans="7:7">
      <c r="G11866" s="1776"/>
    </row>
    <row r="11867" spans="7:7">
      <c r="G11867" s="1776"/>
    </row>
    <row r="11868" spans="7:7">
      <c r="G11868" s="1776"/>
    </row>
    <row r="11869" spans="7:7">
      <c r="G11869" s="1776"/>
    </row>
    <row r="11870" spans="7:7">
      <c r="G11870" s="1776"/>
    </row>
    <row r="11871" spans="7:7">
      <c r="G11871" s="1776"/>
    </row>
    <row r="11872" spans="7:7">
      <c r="G11872" s="1776"/>
    </row>
    <row r="11873" spans="7:7">
      <c r="G11873" s="1776"/>
    </row>
    <row r="11874" spans="7:7">
      <c r="G11874" s="1776"/>
    </row>
    <row r="11875" spans="7:7">
      <c r="G11875" s="1776"/>
    </row>
    <row r="11876" spans="7:7">
      <c r="G11876" s="1776"/>
    </row>
    <row r="11877" spans="7:7">
      <c r="G11877" s="1776"/>
    </row>
    <row r="11878" spans="7:7">
      <c r="G11878" s="1776"/>
    </row>
    <row r="11879" spans="7:7">
      <c r="G11879" s="1776"/>
    </row>
    <row r="11880" spans="7:7">
      <c r="G11880" s="1776"/>
    </row>
    <row r="11881" spans="7:7">
      <c r="G11881" s="1776"/>
    </row>
    <row r="11882" spans="7:7">
      <c r="G11882" s="1776"/>
    </row>
    <row r="11883" spans="7:7">
      <c r="G11883" s="1776"/>
    </row>
    <row r="11884" spans="7:7">
      <c r="G11884" s="1776"/>
    </row>
    <row r="11885" spans="7:7">
      <c r="G11885" s="1776"/>
    </row>
    <row r="11886" spans="7:7">
      <c r="G11886" s="1776"/>
    </row>
    <row r="11887" spans="7:7">
      <c r="G11887" s="1776"/>
    </row>
    <row r="11888" spans="7:7">
      <c r="G11888" s="1776"/>
    </row>
    <row r="11889" spans="7:7">
      <c r="G11889" s="1776"/>
    </row>
    <row r="11890" spans="7:7">
      <c r="G11890" s="1776"/>
    </row>
    <row r="11891" spans="7:7">
      <c r="G11891" s="1776"/>
    </row>
    <row r="11892" spans="7:7">
      <c r="G11892" s="1776"/>
    </row>
    <row r="11893" spans="7:7">
      <c r="G11893" s="1776"/>
    </row>
    <row r="11894" spans="7:7">
      <c r="G11894" s="1776"/>
    </row>
    <row r="11895" spans="7:7">
      <c r="G11895" s="1776"/>
    </row>
    <row r="11896" spans="7:7">
      <c r="G11896" s="1776"/>
    </row>
    <row r="11897" spans="7:7">
      <c r="G11897" s="1776"/>
    </row>
    <row r="11898" spans="7:7">
      <c r="G11898" s="1776"/>
    </row>
    <row r="11899" spans="7:7">
      <c r="G11899" s="1776"/>
    </row>
    <row r="11900" spans="7:7">
      <c r="G11900" s="1776"/>
    </row>
    <row r="11901" spans="7:7">
      <c r="G11901" s="1776"/>
    </row>
    <row r="11902" spans="7:7">
      <c r="G11902" s="1776"/>
    </row>
    <row r="11903" spans="7:7">
      <c r="G11903" s="1776"/>
    </row>
    <row r="11904" spans="7:7">
      <c r="G11904" s="1776"/>
    </row>
    <row r="11905" spans="7:7">
      <c r="G11905" s="1776"/>
    </row>
    <row r="11906" spans="7:7">
      <c r="G11906" s="1776"/>
    </row>
    <row r="11907" spans="7:7">
      <c r="G11907" s="1776"/>
    </row>
    <row r="11908" spans="7:7">
      <c r="G11908" s="1776"/>
    </row>
    <row r="11909" spans="7:7">
      <c r="G11909" s="1776"/>
    </row>
    <row r="11910" spans="7:7">
      <c r="G11910" s="1776"/>
    </row>
    <row r="11911" spans="7:7">
      <c r="G11911" s="1776"/>
    </row>
    <row r="11912" spans="7:7">
      <c r="G11912" s="1776"/>
    </row>
    <row r="11913" spans="7:7">
      <c r="G11913" s="1776"/>
    </row>
    <row r="11914" spans="7:7">
      <c r="G11914" s="1776"/>
    </row>
    <row r="11915" spans="7:7">
      <c r="G11915" s="1776"/>
    </row>
    <row r="11916" spans="7:7">
      <c r="G11916" s="1776"/>
    </row>
    <row r="11917" spans="7:7">
      <c r="G11917" s="1776"/>
    </row>
    <row r="11918" spans="7:7">
      <c r="G11918" s="1776"/>
    </row>
    <row r="11919" spans="7:7">
      <c r="G11919" s="1776"/>
    </row>
    <row r="11920" spans="7:7">
      <c r="G11920" s="1776"/>
    </row>
    <row r="11921" spans="7:7">
      <c r="G11921" s="1776"/>
    </row>
    <row r="11922" spans="7:7">
      <c r="G11922" s="1776"/>
    </row>
    <row r="11923" spans="7:7">
      <c r="G11923" s="1776"/>
    </row>
    <row r="11924" spans="7:7">
      <c r="G11924" s="1776"/>
    </row>
    <row r="11925" spans="7:7">
      <c r="G11925" s="1776"/>
    </row>
    <row r="11926" spans="7:7">
      <c r="G11926" s="1776"/>
    </row>
    <row r="11927" spans="7:7">
      <c r="G11927" s="1776"/>
    </row>
    <row r="11928" spans="7:7">
      <c r="G11928" s="1776"/>
    </row>
    <row r="11929" spans="7:7">
      <c r="G11929" s="1776"/>
    </row>
    <row r="11930" spans="7:7">
      <c r="G11930" s="1776"/>
    </row>
    <row r="11931" spans="7:7">
      <c r="G11931" s="1776"/>
    </row>
    <row r="11932" spans="7:7">
      <c r="G11932" s="1776"/>
    </row>
    <row r="11933" spans="7:7">
      <c r="G11933" s="1776"/>
    </row>
    <row r="11934" spans="7:7">
      <c r="G11934" s="1776"/>
    </row>
    <row r="11935" spans="7:7">
      <c r="G11935" s="1776"/>
    </row>
    <row r="11936" spans="7:7">
      <c r="G11936" s="1776"/>
    </row>
    <row r="11937" spans="7:7">
      <c r="G11937" s="1776"/>
    </row>
    <row r="11938" spans="7:7">
      <c r="G11938" s="1776"/>
    </row>
    <row r="11939" spans="7:7">
      <c r="G11939" s="1776"/>
    </row>
    <row r="11940" spans="7:7">
      <c r="G11940" s="1776"/>
    </row>
    <row r="11941" spans="7:7">
      <c r="G11941" s="1776"/>
    </row>
    <row r="11942" spans="7:7">
      <c r="G11942" s="1776"/>
    </row>
    <row r="11943" spans="7:7">
      <c r="G11943" s="1776"/>
    </row>
    <row r="11944" spans="7:7">
      <c r="G11944" s="1776"/>
    </row>
    <row r="11945" spans="7:7">
      <c r="G11945" s="1776"/>
    </row>
    <row r="11946" spans="7:7">
      <c r="G11946" s="1776"/>
    </row>
    <row r="11947" spans="7:7">
      <c r="G11947" s="1776"/>
    </row>
    <row r="11948" spans="7:7">
      <c r="G11948" s="1776"/>
    </row>
    <row r="11949" spans="7:7">
      <c r="G11949" s="1776"/>
    </row>
    <row r="11950" spans="7:7">
      <c r="G11950" s="1776"/>
    </row>
    <row r="11951" spans="7:7">
      <c r="G11951" s="1776"/>
    </row>
    <row r="11952" spans="7:7">
      <c r="G11952" s="1776"/>
    </row>
    <row r="11953" spans="7:7">
      <c r="G11953" s="1776"/>
    </row>
    <row r="11954" spans="7:7">
      <c r="G11954" s="1776"/>
    </row>
    <row r="11955" spans="7:7">
      <c r="G11955" s="1776"/>
    </row>
    <row r="11956" spans="7:7">
      <c r="G11956" s="1776"/>
    </row>
    <row r="11957" spans="7:7">
      <c r="G11957" s="1776"/>
    </row>
    <row r="11958" spans="7:7">
      <c r="G11958" s="1776"/>
    </row>
    <row r="11959" spans="7:7">
      <c r="G11959" s="1776"/>
    </row>
    <row r="11960" spans="7:7">
      <c r="G11960" s="1776"/>
    </row>
    <row r="11961" spans="7:7">
      <c r="G11961" s="1776"/>
    </row>
    <row r="11962" spans="7:7">
      <c r="G11962" s="1776"/>
    </row>
    <row r="11963" spans="7:7">
      <c r="G11963" s="1776"/>
    </row>
    <row r="11964" spans="7:7">
      <c r="G11964" s="1776"/>
    </row>
    <row r="11965" spans="7:7">
      <c r="G11965" s="1776"/>
    </row>
    <row r="11966" spans="7:7">
      <c r="G11966" s="1776"/>
    </row>
    <row r="11967" spans="7:7">
      <c r="G11967" s="1776"/>
    </row>
    <row r="11968" spans="7:7">
      <c r="G11968" s="1776"/>
    </row>
    <row r="11969" spans="7:7">
      <c r="G11969" s="1776"/>
    </row>
    <row r="11970" spans="7:7">
      <c r="G11970" s="1776"/>
    </row>
    <row r="11971" spans="7:7">
      <c r="G11971" s="1776"/>
    </row>
    <row r="11972" spans="7:7">
      <c r="G11972" s="1776"/>
    </row>
    <row r="11973" spans="7:7">
      <c r="G11973" s="1776"/>
    </row>
    <row r="11974" spans="7:7">
      <c r="G11974" s="1776"/>
    </row>
    <row r="11975" spans="7:7">
      <c r="G11975" s="1776"/>
    </row>
    <row r="11976" spans="7:7">
      <c r="G11976" s="1776"/>
    </row>
    <row r="11977" spans="7:7">
      <c r="G11977" s="1776"/>
    </row>
    <row r="11978" spans="7:7">
      <c r="G11978" s="1776"/>
    </row>
    <row r="11979" spans="7:7">
      <c r="G11979" s="1776"/>
    </row>
    <row r="11980" spans="7:7">
      <c r="G11980" s="1776"/>
    </row>
    <row r="11981" spans="7:7">
      <c r="G11981" s="1776"/>
    </row>
    <row r="11982" spans="7:7">
      <c r="G11982" s="1776"/>
    </row>
    <row r="11983" spans="7:7">
      <c r="G11983" s="1776"/>
    </row>
    <row r="11984" spans="7:7">
      <c r="G11984" s="1776"/>
    </row>
    <row r="11985" spans="7:7">
      <c r="G11985" s="1776"/>
    </row>
    <row r="11986" spans="7:7">
      <c r="G11986" s="1776"/>
    </row>
    <row r="11987" spans="7:7">
      <c r="G11987" s="1776"/>
    </row>
    <row r="11988" spans="7:7">
      <c r="G11988" s="1776"/>
    </row>
    <row r="11989" spans="7:7">
      <c r="G11989" s="1776"/>
    </row>
    <row r="11990" spans="7:7">
      <c r="G11990" s="1776"/>
    </row>
    <row r="11991" spans="7:7">
      <c r="G11991" s="1776"/>
    </row>
    <row r="11992" spans="7:7">
      <c r="G11992" s="1776"/>
    </row>
    <row r="11993" spans="7:7">
      <c r="G11993" s="1776"/>
    </row>
    <row r="11994" spans="7:7">
      <c r="G11994" s="1776"/>
    </row>
    <row r="11995" spans="7:7">
      <c r="G11995" s="1776"/>
    </row>
    <row r="11996" spans="7:7">
      <c r="G11996" s="1776"/>
    </row>
    <row r="11997" spans="7:7">
      <c r="G11997" s="1776"/>
    </row>
    <row r="11998" spans="7:7">
      <c r="G11998" s="1776"/>
    </row>
    <row r="11999" spans="7:7">
      <c r="G11999" s="1776"/>
    </row>
    <row r="12000" spans="7:7">
      <c r="G12000" s="1776"/>
    </row>
    <row r="12001" spans="7:7">
      <c r="G12001" s="1776"/>
    </row>
    <row r="12002" spans="7:7">
      <c r="G12002" s="1776"/>
    </row>
    <row r="12003" spans="7:7">
      <c r="G12003" s="1776"/>
    </row>
    <row r="12004" spans="7:7">
      <c r="G12004" s="1776"/>
    </row>
    <row r="12005" spans="7:7">
      <c r="G12005" s="1776"/>
    </row>
    <row r="12006" spans="7:7">
      <c r="G12006" s="1776"/>
    </row>
    <row r="12007" spans="7:7">
      <c r="G12007" s="1776"/>
    </row>
    <row r="12008" spans="7:7">
      <c r="G12008" s="1776"/>
    </row>
    <row r="12009" spans="7:7">
      <c r="G12009" s="1776"/>
    </row>
    <row r="12010" spans="7:7">
      <c r="G12010" s="1776"/>
    </row>
    <row r="12011" spans="7:7">
      <c r="G12011" s="1776"/>
    </row>
    <row r="12012" spans="7:7">
      <c r="G12012" s="1776"/>
    </row>
    <row r="12013" spans="7:7">
      <c r="G12013" s="1776"/>
    </row>
    <row r="12014" spans="7:7">
      <c r="G12014" s="1776"/>
    </row>
    <row r="12015" spans="7:7">
      <c r="G12015" s="1776"/>
    </row>
    <row r="12016" spans="7:7">
      <c r="G12016" s="1776"/>
    </row>
    <row r="12017" spans="7:7">
      <c r="G12017" s="1776"/>
    </row>
    <row r="12018" spans="7:7">
      <c r="G12018" s="1776"/>
    </row>
    <row r="12019" spans="7:7">
      <c r="G12019" s="1776"/>
    </row>
    <row r="12020" spans="7:7">
      <c r="G12020" s="1776"/>
    </row>
    <row r="12021" spans="7:7">
      <c r="G12021" s="1776"/>
    </row>
    <row r="12022" spans="7:7">
      <c r="G12022" s="1776"/>
    </row>
    <row r="12023" spans="7:7">
      <c r="G12023" s="1776"/>
    </row>
    <row r="12024" spans="7:7">
      <c r="G12024" s="1776"/>
    </row>
    <row r="12025" spans="7:7">
      <c r="G12025" s="1776"/>
    </row>
    <row r="12026" spans="7:7">
      <c r="G12026" s="1776"/>
    </row>
    <row r="12027" spans="7:7">
      <c r="G12027" s="1776"/>
    </row>
    <row r="12028" spans="7:7">
      <c r="G12028" s="1776"/>
    </row>
    <row r="12029" spans="7:7">
      <c r="G12029" s="1776"/>
    </row>
    <row r="12030" spans="7:7">
      <c r="G12030" s="1776"/>
    </row>
    <row r="12031" spans="7:7">
      <c r="G12031" s="1776"/>
    </row>
    <row r="12032" spans="7:7">
      <c r="G12032" s="1776"/>
    </row>
    <row r="12033" spans="7:7">
      <c r="G12033" s="1776"/>
    </row>
    <row r="12034" spans="7:7">
      <c r="G12034" s="1776"/>
    </row>
    <row r="12035" spans="7:7">
      <c r="G12035" s="1776"/>
    </row>
    <row r="12036" spans="7:7">
      <c r="G12036" s="1776"/>
    </row>
    <row r="12037" spans="7:7">
      <c r="G12037" s="1776"/>
    </row>
    <row r="12038" spans="7:7">
      <c r="G12038" s="1776"/>
    </row>
    <row r="12039" spans="7:7">
      <c r="G12039" s="1776"/>
    </row>
    <row r="12040" spans="7:7">
      <c r="G12040" s="1776"/>
    </row>
    <row r="12041" spans="7:7">
      <c r="G12041" s="1776"/>
    </row>
    <row r="12042" spans="7:7">
      <c r="G12042" s="1776"/>
    </row>
    <row r="12043" spans="7:7">
      <c r="G12043" s="1776"/>
    </row>
    <row r="12044" spans="7:7">
      <c r="G12044" s="1776"/>
    </row>
    <row r="12045" spans="7:7">
      <c r="G12045" s="1776"/>
    </row>
    <row r="12046" spans="7:7">
      <c r="G12046" s="1776"/>
    </row>
    <row r="12047" spans="7:7">
      <c r="G12047" s="1776"/>
    </row>
    <row r="12048" spans="7:7">
      <c r="G12048" s="1776"/>
    </row>
    <row r="12049" spans="7:7">
      <c r="G12049" s="1776"/>
    </row>
    <row r="12050" spans="7:7">
      <c r="G12050" s="1776"/>
    </row>
    <row r="12051" spans="7:7">
      <c r="G12051" s="1776"/>
    </row>
    <row r="12052" spans="7:7">
      <c r="G12052" s="1776"/>
    </row>
    <row r="12053" spans="7:7">
      <c r="G12053" s="1776"/>
    </row>
    <row r="12054" spans="7:7">
      <c r="G12054" s="1776"/>
    </row>
    <row r="12055" spans="7:7">
      <c r="G12055" s="1776"/>
    </row>
    <row r="12056" spans="7:7">
      <c r="G12056" s="1776"/>
    </row>
    <row r="12057" spans="7:7">
      <c r="G12057" s="1776"/>
    </row>
    <row r="12058" spans="7:7">
      <c r="G12058" s="1776"/>
    </row>
    <row r="12059" spans="7:7">
      <c r="G12059" s="1776"/>
    </row>
    <row r="12060" spans="7:7">
      <c r="G12060" s="1776"/>
    </row>
    <row r="12061" spans="7:7">
      <c r="G12061" s="1776"/>
    </row>
    <row r="12062" spans="7:7">
      <c r="G12062" s="1776"/>
    </row>
    <row r="12063" spans="7:7">
      <c r="G12063" s="1776"/>
    </row>
    <row r="12064" spans="7:7">
      <c r="G12064" s="1776"/>
    </row>
    <row r="12065" spans="7:7">
      <c r="G12065" s="1776"/>
    </row>
    <row r="12066" spans="7:7">
      <c r="G12066" s="1776"/>
    </row>
    <row r="12067" spans="7:7">
      <c r="G12067" s="1776"/>
    </row>
    <row r="12068" spans="7:7">
      <c r="G12068" s="1776"/>
    </row>
    <row r="12069" spans="7:7">
      <c r="G12069" s="1776"/>
    </row>
    <row r="12070" spans="7:7">
      <c r="G12070" s="1776"/>
    </row>
    <row r="12071" spans="7:7">
      <c r="G12071" s="1776"/>
    </row>
    <row r="12072" spans="7:7">
      <c r="G12072" s="1776"/>
    </row>
    <row r="12073" spans="7:7">
      <c r="G12073" s="1776"/>
    </row>
    <row r="12074" spans="7:7">
      <c r="G12074" s="1776"/>
    </row>
    <row r="12075" spans="7:7">
      <c r="G12075" s="1776"/>
    </row>
    <row r="12076" spans="7:7">
      <c r="G12076" s="1776"/>
    </row>
    <row r="12077" spans="7:7">
      <c r="G12077" s="1776"/>
    </row>
    <row r="12078" spans="7:7">
      <c r="G12078" s="1776"/>
    </row>
    <row r="12079" spans="7:7">
      <c r="G12079" s="1776"/>
    </row>
    <row r="12080" spans="7:7">
      <c r="G12080" s="1776"/>
    </row>
    <row r="12081" spans="7:7">
      <c r="G12081" s="1776"/>
    </row>
    <row r="12082" spans="7:7">
      <c r="G12082" s="1776"/>
    </row>
    <row r="12083" spans="7:7">
      <c r="G12083" s="1776"/>
    </row>
    <row r="12084" spans="7:7">
      <c r="G12084" s="1776"/>
    </row>
    <row r="12085" spans="7:7">
      <c r="G12085" s="1776"/>
    </row>
    <row r="12086" spans="7:7">
      <c r="G12086" s="1776"/>
    </row>
    <row r="12087" spans="7:7">
      <c r="G12087" s="1776"/>
    </row>
    <row r="12088" spans="7:7">
      <c r="G12088" s="1776"/>
    </row>
    <row r="12089" spans="7:7">
      <c r="G12089" s="1776"/>
    </row>
    <row r="12090" spans="7:7">
      <c r="G12090" s="1776"/>
    </row>
    <row r="12091" spans="7:7">
      <c r="G12091" s="1776"/>
    </row>
    <row r="12092" spans="7:7">
      <c r="G12092" s="1776"/>
    </row>
    <row r="12093" spans="7:7">
      <c r="G12093" s="1776"/>
    </row>
    <row r="12094" spans="7:7">
      <c r="G12094" s="1776"/>
    </row>
    <row r="12095" spans="7:7">
      <c r="G12095" s="1776"/>
    </row>
    <row r="12096" spans="7:7">
      <c r="G12096" s="1776"/>
    </row>
    <row r="12097" spans="7:7">
      <c r="G12097" s="1776"/>
    </row>
    <row r="12098" spans="7:7">
      <c r="G12098" s="1776"/>
    </row>
    <row r="12099" spans="7:7">
      <c r="G12099" s="1776"/>
    </row>
    <row r="12100" spans="7:7">
      <c r="G12100" s="1776"/>
    </row>
    <row r="12101" spans="7:7">
      <c r="G12101" s="1776"/>
    </row>
    <row r="12102" spans="7:7">
      <c r="G12102" s="1776"/>
    </row>
    <row r="12103" spans="7:7">
      <c r="G12103" s="1776"/>
    </row>
    <row r="12104" spans="7:7">
      <c r="G12104" s="1776"/>
    </row>
    <row r="12105" spans="7:7">
      <c r="G12105" s="1776"/>
    </row>
    <row r="12106" spans="7:7">
      <c r="G12106" s="1776"/>
    </row>
    <row r="12107" spans="7:7">
      <c r="G12107" s="1776"/>
    </row>
    <row r="12108" spans="7:7">
      <c r="G12108" s="1776"/>
    </row>
    <row r="12109" spans="7:7">
      <c r="G12109" s="1776"/>
    </row>
    <row r="12110" spans="7:7">
      <c r="G12110" s="1776"/>
    </row>
    <row r="12111" spans="7:7">
      <c r="G12111" s="1776"/>
    </row>
    <row r="12112" spans="7:7">
      <c r="G12112" s="1776"/>
    </row>
    <row r="12113" spans="7:7">
      <c r="G12113" s="1776"/>
    </row>
    <row r="12114" spans="7:7">
      <c r="G12114" s="1776"/>
    </row>
    <row r="12115" spans="7:7">
      <c r="G12115" s="1776"/>
    </row>
    <row r="12116" spans="7:7">
      <c r="G12116" s="1776"/>
    </row>
    <row r="12117" spans="7:7">
      <c r="G12117" s="1776"/>
    </row>
    <row r="12118" spans="7:7">
      <c r="G12118" s="1776"/>
    </row>
    <row r="12119" spans="7:7">
      <c r="G12119" s="1776"/>
    </row>
    <row r="12120" spans="7:7">
      <c r="G12120" s="1776"/>
    </row>
    <row r="12121" spans="7:7">
      <c r="G12121" s="1776"/>
    </row>
    <row r="12122" spans="7:7">
      <c r="G12122" s="1776"/>
    </row>
    <row r="12123" spans="7:7">
      <c r="G12123" s="1776"/>
    </row>
    <row r="12124" spans="7:7">
      <c r="G12124" s="1776"/>
    </row>
    <row r="12125" spans="7:7">
      <c r="G12125" s="1776"/>
    </row>
    <row r="12126" spans="7:7">
      <c r="G12126" s="1776"/>
    </row>
    <row r="12127" spans="7:7">
      <c r="G12127" s="1776"/>
    </row>
    <row r="12128" spans="7:7">
      <c r="G12128" s="1776"/>
    </row>
    <row r="12129" spans="7:7">
      <c r="G12129" s="1776"/>
    </row>
    <row r="12130" spans="7:7">
      <c r="G12130" s="1776"/>
    </row>
    <row r="12131" spans="7:7">
      <c r="G12131" s="1776"/>
    </row>
    <row r="12132" spans="7:7">
      <c r="G12132" s="1776"/>
    </row>
    <row r="12133" spans="7:7">
      <c r="G12133" s="1776"/>
    </row>
    <row r="12134" spans="7:7">
      <c r="G12134" s="1776"/>
    </row>
    <row r="12135" spans="7:7">
      <c r="G12135" s="1776"/>
    </row>
    <row r="12136" spans="7:7">
      <c r="G12136" s="1776"/>
    </row>
    <row r="12137" spans="7:7">
      <c r="G12137" s="1776"/>
    </row>
    <row r="12138" spans="7:7">
      <c r="G12138" s="1776"/>
    </row>
    <row r="12139" spans="7:7">
      <c r="G12139" s="1776"/>
    </row>
    <row r="12140" spans="7:7">
      <c r="G12140" s="1776"/>
    </row>
    <row r="12141" spans="7:7">
      <c r="G12141" s="1776"/>
    </row>
    <row r="12142" spans="7:7">
      <c r="G12142" s="1776"/>
    </row>
    <row r="12143" spans="7:7">
      <c r="G12143" s="1776"/>
    </row>
    <row r="12144" spans="7:7">
      <c r="G12144" s="1776"/>
    </row>
    <row r="12145" spans="7:7">
      <c r="G12145" s="1776"/>
    </row>
    <row r="12146" spans="7:7">
      <c r="G12146" s="1776"/>
    </row>
    <row r="12147" spans="7:7">
      <c r="G12147" s="1776"/>
    </row>
    <row r="12148" spans="7:7">
      <c r="G12148" s="1776"/>
    </row>
    <row r="12149" spans="7:7">
      <c r="G12149" s="1776"/>
    </row>
    <row r="12150" spans="7:7">
      <c r="G12150" s="1776"/>
    </row>
    <row r="12151" spans="7:7">
      <c r="G12151" s="1776"/>
    </row>
    <row r="12152" spans="7:7">
      <c r="G12152" s="1776"/>
    </row>
    <row r="12153" spans="7:7">
      <c r="G12153" s="1776"/>
    </row>
    <row r="12154" spans="7:7">
      <c r="G12154" s="1776"/>
    </row>
    <row r="12155" spans="7:7">
      <c r="G12155" s="1776"/>
    </row>
    <row r="12156" spans="7:7">
      <c r="G12156" s="1776"/>
    </row>
    <row r="12157" spans="7:7">
      <c r="G12157" s="1776"/>
    </row>
    <row r="12158" spans="7:7">
      <c r="G12158" s="1776"/>
    </row>
    <row r="12159" spans="7:7">
      <c r="G12159" s="1776"/>
    </row>
    <row r="12160" spans="7:7">
      <c r="G12160" s="1776"/>
    </row>
    <row r="12161" spans="7:7">
      <c r="G12161" s="1776"/>
    </row>
    <row r="12162" spans="7:7">
      <c r="G12162" s="1776"/>
    </row>
    <row r="12163" spans="7:7">
      <c r="G12163" s="1776"/>
    </row>
    <row r="12164" spans="7:7">
      <c r="G12164" s="1776"/>
    </row>
    <row r="12165" spans="7:7">
      <c r="G12165" s="1776"/>
    </row>
    <row r="12166" spans="7:7">
      <c r="G12166" s="1776"/>
    </row>
    <row r="12167" spans="7:7">
      <c r="G12167" s="1776"/>
    </row>
    <row r="12168" spans="7:7">
      <c r="G12168" s="1776"/>
    </row>
    <row r="12169" spans="7:7">
      <c r="G12169" s="1776"/>
    </row>
    <row r="12170" spans="7:7">
      <c r="G12170" s="1776"/>
    </row>
    <row r="12171" spans="7:7">
      <c r="G12171" s="1776"/>
    </row>
    <row r="12172" spans="7:7">
      <c r="G12172" s="1776"/>
    </row>
    <row r="12173" spans="7:7">
      <c r="G12173" s="1776"/>
    </row>
    <row r="12174" spans="7:7">
      <c r="G12174" s="1776"/>
    </row>
    <row r="12175" spans="7:7">
      <c r="G12175" s="1776"/>
    </row>
    <row r="12176" spans="7:7">
      <c r="G12176" s="1776"/>
    </row>
    <row r="12177" spans="7:7">
      <c r="G12177" s="1776"/>
    </row>
    <row r="12178" spans="7:7">
      <c r="G12178" s="1776"/>
    </row>
    <row r="12179" spans="7:7">
      <c r="G12179" s="1776"/>
    </row>
    <row r="12180" spans="7:7">
      <c r="G12180" s="1776"/>
    </row>
    <row r="12181" spans="7:7">
      <c r="G12181" s="1776"/>
    </row>
    <row r="12182" spans="7:7">
      <c r="G12182" s="1776"/>
    </row>
    <row r="12183" spans="7:7">
      <c r="G12183" s="1776"/>
    </row>
    <row r="12184" spans="7:7">
      <c r="G12184" s="1776"/>
    </row>
    <row r="12185" spans="7:7">
      <c r="G12185" s="1776"/>
    </row>
    <row r="12186" spans="7:7">
      <c r="G12186" s="1776"/>
    </row>
    <row r="12187" spans="7:7">
      <c r="G12187" s="1776"/>
    </row>
    <row r="12188" spans="7:7">
      <c r="G12188" s="1776"/>
    </row>
    <row r="12189" spans="7:7">
      <c r="G12189" s="1776"/>
    </row>
    <row r="12190" spans="7:7">
      <c r="G12190" s="1776"/>
    </row>
    <row r="12191" spans="7:7">
      <c r="G12191" s="1776"/>
    </row>
    <row r="12192" spans="7:7">
      <c r="G12192" s="1776"/>
    </row>
    <row r="12193" spans="7:7">
      <c r="G12193" s="1776"/>
    </row>
    <row r="12194" spans="7:7">
      <c r="G12194" s="1776"/>
    </row>
    <row r="12195" spans="7:7">
      <c r="G12195" s="1776"/>
    </row>
    <row r="12196" spans="7:7">
      <c r="G12196" s="1776"/>
    </row>
    <row r="12197" spans="7:7">
      <c r="G12197" s="1776"/>
    </row>
    <row r="12198" spans="7:7">
      <c r="G12198" s="1776"/>
    </row>
    <row r="12199" spans="7:7">
      <c r="G12199" s="1776"/>
    </row>
    <row r="12200" spans="7:7">
      <c r="G12200" s="1776"/>
    </row>
    <row r="12201" spans="7:7">
      <c r="G12201" s="1776"/>
    </row>
    <row r="12202" spans="7:7">
      <c r="G12202" s="1776"/>
    </row>
    <row r="12203" spans="7:7">
      <c r="G12203" s="1776"/>
    </row>
    <row r="12204" spans="7:7">
      <c r="G12204" s="1776"/>
    </row>
    <row r="12205" spans="7:7">
      <c r="G12205" s="1776"/>
    </row>
    <row r="12206" spans="7:7">
      <c r="G12206" s="1776"/>
    </row>
    <row r="12207" spans="7:7">
      <c r="G12207" s="1776"/>
    </row>
    <row r="12208" spans="7:7">
      <c r="G12208" s="1776"/>
    </row>
    <row r="12209" spans="7:7">
      <c r="G12209" s="1776"/>
    </row>
    <row r="12210" spans="7:7">
      <c r="G12210" s="1776"/>
    </row>
    <row r="12211" spans="7:7">
      <c r="G12211" s="1776"/>
    </row>
    <row r="12212" spans="7:7">
      <c r="G12212" s="1776"/>
    </row>
    <row r="12213" spans="7:7">
      <c r="G12213" s="1776"/>
    </row>
    <row r="12214" spans="7:7">
      <c r="G12214" s="1776"/>
    </row>
    <row r="12215" spans="7:7">
      <c r="G12215" s="1776"/>
    </row>
    <row r="12216" spans="7:7">
      <c r="G12216" s="1776"/>
    </row>
    <row r="12217" spans="7:7">
      <c r="G12217" s="1776"/>
    </row>
    <row r="12218" spans="7:7">
      <c r="G12218" s="1776"/>
    </row>
    <row r="12219" spans="7:7">
      <c r="G12219" s="1776"/>
    </row>
    <row r="12220" spans="7:7">
      <c r="G12220" s="1776"/>
    </row>
    <row r="12221" spans="7:7">
      <c r="G12221" s="1776"/>
    </row>
    <row r="12222" spans="7:7">
      <c r="G12222" s="1776"/>
    </row>
    <row r="12223" spans="7:7">
      <c r="G12223" s="1776"/>
    </row>
    <row r="12224" spans="7:7">
      <c r="G12224" s="1776"/>
    </row>
    <row r="12225" spans="7:7">
      <c r="G12225" s="1776"/>
    </row>
    <row r="12226" spans="7:7">
      <c r="G12226" s="1776"/>
    </row>
    <row r="12227" spans="7:7">
      <c r="G12227" s="1776"/>
    </row>
    <row r="12228" spans="7:7">
      <c r="G12228" s="1776"/>
    </row>
    <row r="12229" spans="7:7">
      <c r="G12229" s="1776"/>
    </row>
    <row r="12230" spans="7:7">
      <c r="G12230" s="1776"/>
    </row>
    <row r="12231" spans="7:7">
      <c r="G12231" s="1776"/>
    </row>
    <row r="12232" spans="7:7">
      <c r="G12232" s="1776"/>
    </row>
    <row r="12233" spans="7:7">
      <c r="G12233" s="1776"/>
    </row>
    <row r="12234" spans="7:7">
      <c r="G12234" s="1776"/>
    </row>
    <row r="12235" spans="7:7">
      <c r="G12235" s="1776"/>
    </row>
    <row r="12236" spans="7:7">
      <c r="G12236" s="1776"/>
    </row>
    <row r="12237" spans="7:7">
      <c r="G12237" s="1776"/>
    </row>
    <row r="12238" spans="7:7">
      <c r="G12238" s="1776"/>
    </row>
    <row r="12239" spans="7:7">
      <c r="G12239" s="1776"/>
    </row>
    <row r="12240" spans="7:7">
      <c r="G12240" s="1776"/>
    </row>
    <row r="12241" spans="7:7">
      <c r="G12241" s="1776"/>
    </row>
    <row r="12242" spans="7:7">
      <c r="G12242" s="1776"/>
    </row>
    <row r="12243" spans="7:7">
      <c r="G12243" s="1776"/>
    </row>
    <row r="12244" spans="7:7">
      <c r="G12244" s="1776"/>
    </row>
    <row r="12245" spans="7:7">
      <c r="G12245" s="1776"/>
    </row>
    <row r="12246" spans="7:7">
      <c r="G12246" s="1776"/>
    </row>
    <row r="12247" spans="7:7">
      <c r="G12247" s="1776"/>
    </row>
    <row r="12248" spans="7:7">
      <c r="G12248" s="1776"/>
    </row>
    <row r="12249" spans="7:7">
      <c r="G12249" s="1776"/>
    </row>
    <row r="12250" spans="7:7">
      <c r="G12250" s="1776"/>
    </row>
    <row r="12251" spans="7:7">
      <c r="G12251" s="1776"/>
    </row>
    <row r="12252" spans="7:7">
      <c r="G12252" s="1776"/>
    </row>
    <row r="12253" spans="7:7">
      <c r="G12253" s="1776"/>
    </row>
    <row r="12254" spans="7:7">
      <c r="G12254" s="1776"/>
    </row>
    <row r="12255" spans="7:7">
      <c r="G12255" s="1776"/>
    </row>
    <row r="12256" spans="7:7">
      <c r="G12256" s="1776"/>
    </row>
    <row r="12257" spans="7:7">
      <c r="G12257" s="1776"/>
    </row>
    <row r="12258" spans="7:7">
      <c r="G12258" s="1776"/>
    </row>
    <row r="12259" spans="7:7">
      <c r="G12259" s="1776"/>
    </row>
    <row r="12260" spans="7:7">
      <c r="G12260" s="1776"/>
    </row>
    <row r="12261" spans="7:7">
      <c r="G12261" s="1776"/>
    </row>
    <row r="12262" spans="7:7">
      <c r="G12262" s="1776"/>
    </row>
    <row r="12263" spans="7:7">
      <c r="G12263" s="1776"/>
    </row>
    <row r="12264" spans="7:7">
      <c r="G12264" s="1776"/>
    </row>
    <row r="12265" spans="7:7">
      <c r="G12265" s="1776"/>
    </row>
    <row r="12266" spans="7:7">
      <c r="G12266" s="1776"/>
    </row>
    <row r="12267" spans="7:7">
      <c r="G12267" s="1776"/>
    </row>
    <row r="12268" spans="7:7">
      <c r="G12268" s="1776"/>
    </row>
    <row r="12269" spans="7:7">
      <c r="G12269" s="1776"/>
    </row>
    <row r="12270" spans="7:7">
      <c r="G12270" s="1776"/>
    </row>
    <row r="12271" spans="7:7">
      <c r="G12271" s="1776"/>
    </row>
    <row r="12272" spans="7:7">
      <c r="G12272" s="1776"/>
    </row>
    <row r="12273" spans="7:7">
      <c r="G12273" s="1776"/>
    </row>
    <row r="12274" spans="7:7">
      <c r="G12274" s="1776"/>
    </row>
    <row r="12275" spans="7:7">
      <c r="G12275" s="1776"/>
    </row>
    <row r="12276" spans="7:7">
      <c r="G12276" s="1776"/>
    </row>
    <row r="12277" spans="7:7">
      <c r="G12277" s="1776"/>
    </row>
    <row r="12278" spans="7:7">
      <c r="G12278" s="1776"/>
    </row>
    <row r="12279" spans="7:7">
      <c r="G12279" s="1776"/>
    </row>
    <row r="12280" spans="7:7">
      <c r="G12280" s="1776"/>
    </row>
    <row r="12281" spans="7:7">
      <c r="G12281" s="1776"/>
    </row>
    <row r="12282" spans="7:7">
      <c r="G12282" s="1776"/>
    </row>
    <row r="12283" spans="7:7">
      <c r="G12283" s="1776"/>
    </row>
    <row r="12284" spans="7:7">
      <c r="G12284" s="1776"/>
    </row>
    <row r="12285" spans="7:7">
      <c r="G12285" s="1776"/>
    </row>
    <row r="12286" spans="7:7">
      <c r="G12286" s="1776"/>
    </row>
    <row r="12287" spans="7:7">
      <c r="G12287" s="1776"/>
    </row>
    <row r="12288" spans="7:7">
      <c r="G12288" s="1776"/>
    </row>
    <row r="12289" spans="7:7">
      <c r="G12289" s="1776"/>
    </row>
    <row r="12290" spans="7:7">
      <c r="G12290" s="1776"/>
    </row>
    <row r="12291" spans="7:7">
      <c r="G12291" s="1776"/>
    </row>
    <row r="12292" spans="7:7">
      <c r="G12292" s="1776"/>
    </row>
    <row r="12293" spans="7:7">
      <c r="G12293" s="1776"/>
    </row>
    <row r="12294" spans="7:7">
      <c r="G12294" s="1776"/>
    </row>
    <row r="12295" spans="7:7">
      <c r="G12295" s="1776"/>
    </row>
    <row r="12296" spans="7:7">
      <c r="G12296" s="1776"/>
    </row>
    <row r="12297" spans="7:7">
      <c r="G12297" s="1776"/>
    </row>
    <row r="12298" spans="7:7">
      <c r="G12298" s="1776"/>
    </row>
    <row r="12299" spans="7:7">
      <c r="G12299" s="1776"/>
    </row>
    <row r="12300" spans="7:7">
      <c r="G12300" s="1776"/>
    </row>
    <row r="12301" spans="7:7">
      <c r="G12301" s="1776"/>
    </row>
    <row r="12302" spans="7:7">
      <c r="G12302" s="1776"/>
    </row>
    <row r="12303" spans="7:7">
      <c r="G12303" s="1776"/>
    </row>
    <row r="12304" spans="7:7">
      <c r="G12304" s="1776"/>
    </row>
    <row r="12305" spans="7:7">
      <c r="G12305" s="1776"/>
    </row>
    <row r="12306" spans="7:7">
      <c r="G12306" s="1776"/>
    </row>
    <row r="12307" spans="7:7">
      <c r="G12307" s="1776"/>
    </row>
    <row r="12308" spans="7:7">
      <c r="G12308" s="1776"/>
    </row>
    <row r="12309" spans="7:7">
      <c r="G12309" s="1776"/>
    </row>
    <row r="12310" spans="7:7">
      <c r="G12310" s="1776"/>
    </row>
    <row r="12311" spans="7:7">
      <c r="G12311" s="1776"/>
    </row>
    <row r="12312" spans="7:7">
      <c r="G12312" s="1776"/>
    </row>
    <row r="12313" spans="7:7">
      <c r="G12313" s="1776"/>
    </row>
    <row r="12314" spans="7:7">
      <c r="G12314" s="1776"/>
    </row>
    <row r="12315" spans="7:7">
      <c r="G12315" s="1776"/>
    </row>
    <row r="12316" spans="7:7">
      <c r="G12316" s="1776"/>
    </row>
    <row r="12317" spans="7:7">
      <c r="G12317" s="1776"/>
    </row>
    <row r="12318" spans="7:7">
      <c r="G12318" s="1776"/>
    </row>
    <row r="12319" spans="7:7">
      <c r="G12319" s="1776"/>
    </row>
    <row r="12320" spans="7:7">
      <c r="G12320" s="1776"/>
    </row>
    <row r="12321" spans="7:7">
      <c r="G12321" s="1776"/>
    </row>
    <row r="12322" spans="7:7">
      <c r="G12322" s="1776"/>
    </row>
    <row r="12323" spans="7:7">
      <c r="G12323" s="1776"/>
    </row>
    <row r="12324" spans="7:7">
      <c r="G12324" s="1776"/>
    </row>
    <row r="12325" spans="7:7">
      <c r="G12325" s="1776"/>
    </row>
    <row r="12326" spans="7:7">
      <c r="G12326" s="1776"/>
    </row>
    <row r="12327" spans="7:7">
      <c r="G12327" s="1776"/>
    </row>
    <row r="12328" spans="7:7">
      <c r="G12328" s="1776"/>
    </row>
    <row r="12329" spans="7:7">
      <c r="G12329" s="1776"/>
    </row>
    <row r="12330" spans="7:7">
      <c r="G12330" s="1776"/>
    </row>
    <row r="12331" spans="7:7">
      <c r="G12331" s="1776"/>
    </row>
    <row r="12332" spans="7:7">
      <c r="G12332" s="1776"/>
    </row>
    <row r="12333" spans="7:7">
      <c r="G12333" s="1776"/>
    </row>
    <row r="12334" spans="7:7">
      <c r="G12334" s="1776"/>
    </row>
    <row r="12335" spans="7:7">
      <c r="G12335" s="1776"/>
    </row>
    <row r="12336" spans="7:7">
      <c r="G12336" s="1776"/>
    </row>
    <row r="12337" spans="7:7">
      <c r="G12337" s="1776"/>
    </row>
    <row r="12338" spans="7:7">
      <c r="G12338" s="1776"/>
    </row>
    <row r="12339" spans="7:7">
      <c r="G12339" s="1776"/>
    </row>
    <row r="12340" spans="7:7">
      <c r="G12340" s="1776"/>
    </row>
    <row r="12341" spans="7:7">
      <c r="G12341" s="1776"/>
    </row>
    <row r="12342" spans="7:7">
      <c r="G12342" s="1776"/>
    </row>
    <row r="12343" spans="7:7">
      <c r="G12343" s="1776"/>
    </row>
    <row r="12344" spans="7:7">
      <c r="G12344" s="1776"/>
    </row>
    <row r="12345" spans="7:7">
      <c r="G12345" s="1776"/>
    </row>
    <row r="12346" spans="7:7">
      <c r="G12346" s="1776"/>
    </row>
    <row r="12347" spans="7:7">
      <c r="G12347" s="1776"/>
    </row>
    <row r="12348" spans="7:7">
      <c r="G12348" s="1776"/>
    </row>
    <row r="12349" spans="7:7">
      <c r="G12349" s="1776"/>
    </row>
    <row r="12350" spans="7:7">
      <c r="G12350" s="1776"/>
    </row>
    <row r="12351" spans="7:7">
      <c r="G12351" s="1776"/>
    </row>
    <row r="12352" spans="7:7">
      <c r="G12352" s="1776"/>
    </row>
    <row r="12353" spans="7:7">
      <c r="G12353" s="1776"/>
    </row>
    <row r="12354" spans="7:7">
      <c r="G12354" s="1776"/>
    </row>
    <row r="12355" spans="7:7">
      <c r="G12355" s="1776"/>
    </row>
    <row r="12356" spans="7:7">
      <c r="G12356" s="1776"/>
    </row>
    <row r="12357" spans="7:7">
      <c r="G12357" s="1776"/>
    </row>
    <row r="12358" spans="7:7">
      <c r="G12358" s="1776"/>
    </row>
    <row r="12359" spans="7:7">
      <c r="G12359" s="1776"/>
    </row>
    <row r="12360" spans="7:7">
      <c r="G12360" s="1776"/>
    </row>
    <row r="12361" spans="7:7">
      <c r="G12361" s="1776"/>
    </row>
    <row r="12362" spans="7:7">
      <c r="G12362" s="1776"/>
    </row>
    <row r="12363" spans="7:7">
      <c r="G12363" s="1776"/>
    </row>
    <row r="12364" spans="7:7">
      <c r="G12364" s="1776"/>
    </row>
    <row r="12365" spans="7:7">
      <c r="G12365" s="1776"/>
    </row>
    <row r="12366" spans="7:7">
      <c r="G12366" s="1776"/>
    </row>
    <row r="12367" spans="7:7">
      <c r="G12367" s="1776"/>
    </row>
    <row r="12368" spans="7:7">
      <c r="G12368" s="1776"/>
    </row>
    <row r="12369" spans="7:7">
      <c r="G12369" s="1776"/>
    </row>
    <row r="12370" spans="7:7">
      <c r="G12370" s="1776"/>
    </row>
    <row r="12371" spans="7:7">
      <c r="G12371" s="1776"/>
    </row>
    <row r="12372" spans="7:7">
      <c r="G12372" s="1776"/>
    </row>
    <row r="12373" spans="7:7">
      <c r="G12373" s="1776"/>
    </row>
    <row r="12374" spans="7:7">
      <c r="G12374" s="1776"/>
    </row>
    <row r="12375" spans="7:7">
      <c r="G12375" s="1776"/>
    </row>
    <row r="12376" spans="7:7">
      <c r="G12376" s="1776"/>
    </row>
    <row r="12377" spans="7:7">
      <c r="G12377" s="1776"/>
    </row>
    <row r="12378" spans="7:7">
      <c r="G12378" s="1776"/>
    </row>
    <row r="12379" spans="7:7">
      <c r="G12379" s="1776"/>
    </row>
    <row r="12380" spans="7:7">
      <c r="G12380" s="1776"/>
    </row>
    <row r="12381" spans="7:7">
      <c r="G12381" s="1776"/>
    </row>
    <row r="12382" spans="7:7">
      <c r="G12382" s="1776"/>
    </row>
    <row r="12383" spans="7:7">
      <c r="G12383" s="1776"/>
    </row>
    <row r="12384" spans="7:7">
      <c r="G12384" s="1776"/>
    </row>
    <row r="12385" spans="7:7">
      <c r="G12385" s="1776"/>
    </row>
    <row r="12386" spans="7:7">
      <c r="G12386" s="1776"/>
    </row>
    <row r="12387" spans="7:7">
      <c r="G12387" s="1776"/>
    </row>
    <row r="12388" spans="7:7">
      <c r="G12388" s="1776"/>
    </row>
    <row r="12389" spans="7:7">
      <c r="G12389" s="1776"/>
    </row>
    <row r="12390" spans="7:7">
      <c r="G12390" s="1776"/>
    </row>
    <row r="12391" spans="7:7">
      <c r="G12391" s="1776"/>
    </row>
    <row r="12392" spans="7:7">
      <c r="G12392" s="1776"/>
    </row>
    <row r="12393" spans="7:7">
      <c r="G12393" s="1776"/>
    </row>
    <row r="12394" spans="7:7">
      <c r="G12394" s="1776"/>
    </row>
    <row r="12395" spans="7:7">
      <c r="G12395" s="1776"/>
    </row>
    <row r="12396" spans="7:7">
      <c r="G12396" s="1776"/>
    </row>
    <row r="12397" spans="7:7">
      <c r="G12397" s="1776"/>
    </row>
    <row r="12398" spans="7:7">
      <c r="G12398" s="1776"/>
    </row>
    <row r="12399" spans="7:7">
      <c r="G12399" s="1776"/>
    </row>
    <row r="12400" spans="7:7">
      <c r="G12400" s="1776"/>
    </row>
    <row r="12401" spans="7:7">
      <c r="G12401" s="1776"/>
    </row>
    <row r="12402" spans="7:7">
      <c r="G12402" s="1776"/>
    </row>
    <row r="12403" spans="7:7">
      <c r="G12403" s="1776"/>
    </row>
    <row r="12404" spans="7:7">
      <c r="G12404" s="1776"/>
    </row>
    <row r="12405" spans="7:7">
      <c r="G12405" s="1776"/>
    </row>
    <row r="12406" spans="7:7">
      <c r="G12406" s="1776"/>
    </row>
    <row r="12407" spans="7:7">
      <c r="G12407" s="1776"/>
    </row>
    <row r="12408" spans="7:7">
      <c r="G12408" s="1776"/>
    </row>
    <row r="12409" spans="7:7">
      <c r="G12409" s="1776"/>
    </row>
    <row r="12410" spans="7:7">
      <c r="G12410" s="1776"/>
    </row>
    <row r="12411" spans="7:7">
      <c r="G12411" s="1776"/>
    </row>
    <row r="12412" spans="7:7">
      <c r="G12412" s="1776"/>
    </row>
    <row r="12413" spans="7:7">
      <c r="G12413" s="1776"/>
    </row>
    <row r="12414" spans="7:7">
      <c r="G12414" s="1776"/>
    </row>
    <row r="12415" spans="7:7">
      <c r="G12415" s="1776"/>
    </row>
    <row r="12416" spans="7:7">
      <c r="G12416" s="1776"/>
    </row>
    <row r="12417" spans="7:7">
      <c r="G12417" s="1776"/>
    </row>
    <row r="12418" spans="7:7">
      <c r="G12418" s="1776"/>
    </row>
    <row r="12419" spans="7:7">
      <c r="G12419" s="1776"/>
    </row>
    <row r="12420" spans="7:7">
      <c r="G12420" s="1776"/>
    </row>
    <row r="12421" spans="7:7">
      <c r="G12421" s="1776"/>
    </row>
    <row r="12422" spans="7:7">
      <c r="G12422" s="1776"/>
    </row>
    <row r="12423" spans="7:7">
      <c r="G12423" s="1776"/>
    </row>
    <row r="12424" spans="7:7">
      <c r="G12424" s="1776"/>
    </row>
    <row r="12425" spans="7:7">
      <c r="G12425" s="1776"/>
    </row>
    <row r="12426" spans="7:7">
      <c r="G12426" s="1776"/>
    </row>
    <row r="12427" spans="7:7">
      <c r="G12427" s="1776"/>
    </row>
    <row r="12428" spans="7:7">
      <c r="G12428" s="1776"/>
    </row>
    <row r="12429" spans="7:7">
      <c r="G12429" s="1776"/>
    </row>
    <row r="12430" spans="7:7">
      <c r="G12430" s="1776"/>
    </row>
    <row r="12431" spans="7:7">
      <c r="G12431" s="1776"/>
    </row>
    <row r="12432" spans="7:7">
      <c r="G12432" s="1776"/>
    </row>
    <row r="12433" spans="7:7">
      <c r="G12433" s="1776"/>
    </row>
    <row r="12434" spans="7:7">
      <c r="G12434" s="1776"/>
    </row>
    <row r="12435" spans="7:7">
      <c r="G12435" s="1776"/>
    </row>
    <row r="12436" spans="7:7">
      <c r="G12436" s="1776"/>
    </row>
    <row r="12437" spans="7:7">
      <c r="G12437" s="1776"/>
    </row>
    <row r="12438" spans="7:7">
      <c r="G12438" s="1776"/>
    </row>
    <row r="12439" spans="7:7">
      <c r="G12439" s="1776"/>
    </row>
    <row r="12440" spans="7:7">
      <c r="G12440" s="1776"/>
    </row>
    <row r="12441" spans="7:7">
      <c r="G12441" s="1776"/>
    </row>
    <row r="12442" spans="7:7">
      <c r="G12442" s="1776"/>
    </row>
    <row r="12443" spans="7:7">
      <c r="G12443" s="1776"/>
    </row>
    <row r="12444" spans="7:7">
      <c r="G12444" s="1776"/>
    </row>
    <row r="12445" spans="7:7">
      <c r="G12445" s="1776"/>
    </row>
    <row r="12446" spans="7:7">
      <c r="G12446" s="1776"/>
    </row>
    <row r="12447" spans="7:7">
      <c r="G12447" s="1776"/>
    </row>
    <row r="12448" spans="7:7">
      <c r="G12448" s="1776"/>
    </row>
    <row r="12449" spans="7:7">
      <c r="G12449" s="1776"/>
    </row>
    <row r="12450" spans="7:7">
      <c r="G12450" s="1776"/>
    </row>
    <row r="12451" spans="7:7">
      <c r="G12451" s="1776"/>
    </row>
    <row r="12452" spans="7:7">
      <c r="G12452" s="1776"/>
    </row>
    <row r="12453" spans="7:7">
      <c r="G12453" s="1776"/>
    </row>
    <row r="12454" spans="7:7">
      <c r="G12454" s="1776"/>
    </row>
    <row r="12455" spans="7:7">
      <c r="G12455" s="1776"/>
    </row>
    <row r="12456" spans="7:7">
      <c r="G12456" s="1776"/>
    </row>
    <row r="12457" spans="7:7">
      <c r="G12457" s="1776"/>
    </row>
    <row r="12458" spans="7:7">
      <c r="G12458" s="1776"/>
    </row>
    <row r="12459" spans="7:7">
      <c r="G12459" s="1776"/>
    </row>
    <row r="12460" spans="7:7">
      <c r="G12460" s="1776"/>
    </row>
    <row r="12461" spans="7:7">
      <c r="G12461" s="1776"/>
    </row>
    <row r="12462" spans="7:7">
      <c r="G12462" s="1776"/>
    </row>
    <row r="12463" spans="7:7">
      <c r="G12463" s="1776"/>
    </row>
    <row r="12464" spans="7:7">
      <c r="G12464" s="1776"/>
    </row>
    <row r="12465" spans="7:7">
      <c r="G12465" s="1776"/>
    </row>
    <row r="12466" spans="7:7">
      <c r="G12466" s="1776"/>
    </row>
    <row r="12467" spans="7:7">
      <c r="G12467" s="1776"/>
    </row>
    <row r="12468" spans="7:7">
      <c r="G12468" s="1776"/>
    </row>
    <row r="12469" spans="7:7">
      <c r="G12469" s="1776"/>
    </row>
    <row r="12470" spans="7:7">
      <c r="G12470" s="1776"/>
    </row>
    <row r="12471" spans="7:7">
      <c r="G12471" s="1776"/>
    </row>
    <row r="12472" spans="7:7">
      <c r="G12472" s="1776"/>
    </row>
    <row r="12473" spans="7:7">
      <c r="G12473" s="1776"/>
    </row>
    <row r="12474" spans="7:7">
      <c r="G12474" s="1776"/>
    </row>
    <row r="12475" spans="7:7">
      <c r="G12475" s="1776"/>
    </row>
    <row r="12476" spans="7:7">
      <c r="G12476" s="1776"/>
    </row>
    <row r="12477" spans="7:7">
      <c r="G12477" s="1776"/>
    </row>
    <row r="12478" spans="7:7">
      <c r="G12478" s="1776"/>
    </row>
    <row r="12479" spans="7:7">
      <c r="G12479" s="1776"/>
    </row>
    <row r="12480" spans="7:7">
      <c r="G12480" s="1776"/>
    </row>
    <row r="12481" spans="7:7">
      <c r="G12481" s="1776"/>
    </row>
    <row r="12482" spans="7:7">
      <c r="G12482" s="1776"/>
    </row>
    <row r="12483" spans="7:7">
      <c r="G12483" s="1776"/>
    </row>
    <row r="12484" spans="7:7">
      <c r="G12484" s="1776"/>
    </row>
    <row r="12485" spans="7:7">
      <c r="G12485" s="1776"/>
    </row>
    <row r="12486" spans="7:7">
      <c r="G12486" s="1776"/>
    </row>
    <row r="12487" spans="7:7">
      <c r="G12487" s="1776"/>
    </row>
    <row r="12488" spans="7:7">
      <c r="G12488" s="1776"/>
    </row>
    <row r="12489" spans="7:7">
      <c r="G12489" s="1776"/>
    </row>
    <row r="12490" spans="7:7">
      <c r="G12490" s="1776"/>
    </row>
    <row r="12491" spans="7:7">
      <c r="G12491" s="1776"/>
    </row>
    <row r="12492" spans="7:7">
      <c r="G12492" s="1776"/>
    </row>
    <row r="12493" spans="7:7">
      <c r="G12493" s="1776"/>
    </row>
    <row r="12494" spans="7:7">
      <c r="G12494" s="1776"/>
    </row>
    <row r="12495" spans="7:7">
      <c r="G12495" s="1776"/>
    </row>
    <row r="12496" spans="7:7">
      <c r="G12496" s="1776"/>
    </row>
    <row r="12497" spans="7:7">
      <c r="G12497" s="1776"/>
    </row>
    <row r="12498" spans="7:7">
      <c r="G12498" s="1776"/>
    </row>
    <row r="12499" spans="7:7">
      <c r="G12499" s="1776"/>
    </row>
    <row r="12500" spans="7:7">
      <c r="G12500" s="1776"/>
    </row>
    <row r="12501" spans="7:7">
      <c r="G12501" s="1776"/>
    </row>
    <row r="12502" spans="7:7">
      <c r="G12502" s="1776"/>
    </row>
    <row r="12503" spans="7:7">
      <c r="G12503" s="1776"/>
    </row>
    <row r="12504" spans="7:7">
      <c r="G12504" s="1776"/>
    </row>
    <row r="12505" spans="7:7">
      <c r="G12505" s="1776"/>
    </row>
    <row r="12506" spans="7:7">
      <c r="G12506" s="1776"/>
    </row>
    <row r="12507" spans="7:7">
      <c r="G12507" s="1776"/>
    </row>
    <row r="12508" spans="7:7">
      <c r="G12508" s="1776"/>
    </row>
    <row r="12509" spans="7:7">
      <c r="G12509" s="1776"/>
    </row>
    <row r="12510" spans="7:7">
      <c r="G12510" s="1776"/>
    </row>
    <row r="12511" spans="7:7">
      <c r="G12511" s="1776"/>
    </row>
    <row r="12512" spans="7:7">
      <c r="G12512" s="1776"/>
    </row>
    <row r="12513" spans="7:7">
      <c r="G12513" s="1776"/>
    </row>
    <row r="12514" spans="7:7">
      <c r="G12514" s="1776"/>
    </row>
    <row r="12515" spans="7:7">
      <c r="G12515" s="1776"/>
    </row>
    <row r="12516" spans="7:7">
      <c r="G12516" s="1776"/>
    </row>
    <row r="12517" spans="7:7">
      <c r="G12517" s="1776"/>
    </row>
    <row r="12518" spans="7:7">
      <c r="G12518" s="1776"/>
    </row>
    <row r="12519" spans="7:7">
      <c r="G12519" s="1776"/>
    </row>
    <row r="12520" spans="7:7">
      <c r="G12520" s="1776"/>
    </row>
    <row r="12521" spans="7:7">
      <c r="G12521" s="1776"/>
    </row>
    <row r="12522" spans="7:7">
      <c r="G12522" s="1776"/>
    </row>
    <row r="12523" spans="7:7">
      <c r="G12523" s="1776"/>
    </row>
    <row r="12524" spans="7:7">
      <c r="G12524" s="1776"/>
    </row>
    <row r="12525" spans="7:7">
      <c r="G12525" s="1776"/>
    </row>
    <row r="12526" spans="7:7">
      <c r="G12526" s="1776"/>
    </row>
    <row r="12527" spans="7:7">
      <c r="G12527" s="1776"/>
    </row>
    <row r="12528" spans="7:7">
      <c r="G12528" s="1776"/>
    </row>
    <row r="12529" spans="7:7">
      <c r="G12529" s="1776"/>
    </row>
    <row r="12530" spans="7:7">
      <c r="G12530" s="1776"/>
    </row>
    <row r="12531" spans="7:7">
      <c r="G12531" s="1776"/>
    </row>
    <row r="12532" spans="7:7">
      <c r="G12532" s="1776"/>
    </row>
    <row r="12533" spans="7:7">
      <c r="G12533" s="1776"/>
    </row>
    <row r="12534" spans="7:7">
      <c r="G12534" s="1776"/>
    </row>
    <row r="12535" spans="7:7">
      <c r="G12535" s="1776"/>
    </row>
    <row r="12536" spans="7:7">
      <c r="G12536" s="1776"/>
    </row>
    <row r="12537" spans="7:7">
      <c r="G12537" s="1776"/>
    </row>
    <row r="12538" spans="7:7">
      <c r="G12538" s="1776"/>
    </row>
    <row r="12539" spans="7:7">
      <c r="G12539" s="1776"/>
    </row>
    <row r="12540" spans="7:7">
      <c r="G12540" s="1776"/>
    </row>
    <row r="12541" spans="7:7">
      <c r="G12541" s="1776"/>
    </row>
    <row r="12542" spans="7:7">
      <c r="G12542" s="1776"/>
    </row>
    <row r="12543" spans="7:7">
      <c r="G12543" s="1776"/>
    </row>
    <row r="12544" spans="7:7">
      <c r="G12544" s="1776"/>
    </row>
    <row r="12545" spans="7:7">
      <c r="G12545" s="1776"/>
    </row>
    <row r="12546" spans="7:7">
      <c r="G12546" s="1776"/>
    </row>
    <row r="12547" spans="7:7">
      <c r="G12547" s="1776"/>
    </row>
    <row r="12548" spans="7:7">
      <c r="G12548" s="1776"/>
    </row>
    <row r="12549" spans="7:7">
      <c r="G12549" s="1776"/>
    </row>
    <row r="12550" spans="7:7">
      <c r="G12550" s="1776"/>
    </row>
    <row r="12551" spans="7:7">
      <c r="G12551" s="1776"/>
    </row>
    <row r="12552" spans="7:7">
      <c r="G12552" s="1776"/>
    </row>
    <row r="12553" spans="7:7">
      <c r="G12553" s="1776"/>
    </row>
    <row r="12554" spans="7:7">
      <c r="G12554" s="1776"/>
    </row>
    <row r="12555" spans="7:7">
      <c r="G12555" s="1776"/>
    </row>
    <row r="12556" spans="7:7">
      <c r="G12556" s="1776"/>
    </row>
    <row r="12557" spans="7:7">
      <c r="G12557" s="1776"/>
    </row>
    <row r="12558" spans="7:7">
      <c r="G12558" s="1776"/>
    </row>
    <row r="12559" spans="7:7">
      <c r="G12559" s="1776"/>
    </row>
    <row r="12560" spans="7:7">
      <c r="G12560" s="1776"/>
    </row>
    <row r="12561" spans="7:7">
      <c r="G12561" s="1776"/>
    </row>
    <row r="12562" spans="7:7">
      <c r="G12562" s="1776"/>
    </row>
    <row r="12563" spans="7:7">
      <c r="G12563" s="1776"/>
    </row>
    <row r="12564" spans="7:7">
      <c r="G12564" s="1776"/>
    </row>
    <row r="12565" spans="7:7">
      <c r="G12565" s="1776"/>
    </row>
    <row r="12566" spans="7:7">
      <c r="G12566" s="1776"/>
    </row>
    <row r="12567" spans="7:7">
      <c r="G12567" s="1776"/>
    </row>
    <row r="12568" spans="7:7">
      <c r="G12568" s="1776"/>
    </row>
    <row r="12569" spans="7:7">
      <c r="G12569" s="1776"/>
    </row>
    <row r="12570" spans="7:7">
      <c r="G12570" s="1776"/>
    </row>
    <row r="12571" spans="7:7">
      <c r="G12571" s="1776"/>
    </row>
    <row r="12572" spans="7:7">
      <c r="G12572" s="1776"/>
    </row>
    <row r="12573" spans="7:7">
      <c r="G12573" s="1776"/>
    </row>
    <row r="12574" spans="7:7">
      <c r="G12574" s="1776"/>
    </row>
    <row r="12575" spans="7:7">
      <c r="G12575" s="1776"/>
    </row>
    <row r="12576" spans="7:7">
      <c r="G12576" s="1776"/>
    </row>
    <row r="12577" spans="7:7">
      <c r="G12577" s="1776"/>
    </row>
    <row r="12578" spans="7:7">
      <c r="G12578" s="1776"/>
    </row>
    <row r="12579" spans="7:7">
      <c r="G12579" s="1776"/>
    </row>
    <row r="12580" spans="7:7">
      <c r="G12580" s="1776"/>
    </row>
    <row r="12581" spans="7:7">
      <c r="G12581" s="1776"/>
    </row>
    <row r="12582" spans="7:7">
      <c r="G12582" s="1776"/>
    </row>
    <row r="12583" spans="7:7">
      <c r="G12583" s="1776"/>
    </row>
    <row r="12584" spans="7:7">
      <c r="G12584" s="1776"/>
    </row>
    <row r="12585" spans="7:7">
      <c r="G12585" s="1776"/>
    </row>
    <row r="12586" spans="7:7">
      <c r="G12586" s="1776"/>
    </row>
    <row r="12587" spans="7:7">
      <c r="G12587" s="1776"/>
    </row>
    <row r="12588" spans="7:7">
      <c r="G12588" s="1776"/>
    </row>
    <row r="12589" spans="7:7">
      <c r="G12589" s="1776"/>
    </row>
    <row r="12590" spans="7:7">
      <c r="G12590" s="1776"/>
    </row>
    <row r="12591" spans="7:7">
      <c r="G12591" s="1776"/>
    </row>
    <row r="12592" spans="7:7">
      <c r="G12592" s="1776"/>
    </row>
    <row r="12593" spans="7:7">
      <c r="G12593" s="1776"/>
    </row>
    <row r="12594" spans="7:7">
      <c r="G12594" s="1776"/>
    </row>
    <row r="12595" spans="7:7">
      <c r="G12595" s="1776"/>
    </row>
    <row r="12596" spans="7:7">
      <c r="G12596" s="1776"/>
    </row>
    <row r="12597" spans="7:7">
      <c r="G12597" s="1776"/>
    </row>
    <row r="12598" spans="7:7">
      <c r="G12598" s="1776"/>
    </row>
    <row r="12599" spans="7:7">
      <c r="G12599" s="1776"/>
    </row>
    <row r="12600" spans="7:7">
      <c r="G12600" s="1776"/>
    </row>
    <row r="12601" spans="7:7">
      <c r="G12601" s="1776"/>
    </row>
    <row r="12602" spans="7:7">
      <c r="G12602" s="1776"/>
    </row>
    <row r="12603" spans="7:7">
      <c r="G12603" s="1776"/>
    </row>
    <row r="12604" spans="7:7">
      <c r="G12604" s="1776"/>
    </row>
    <row r="12605" spans="7:7">
      <c r="G12605" s="1776"/>
    </row>
    <row r="12606" spans="7:7">
      <c r="G12606" s="1776"/>
    </row>
    <row r="12607" spans="7:7">
      <c r="G12607" s="1776"/>
    </row>
    <row r="12608" spans="7:7">
      <c r="G12608" s="1776"/>
    </row>
    <row r="12609" spans="7:7">
      <c r="G12609" s="1776"/>
    </row>
    <row r="12610" spans="7:7">
      <c r="G12610" s="1776"/>
    </row>
    <row r="12611" spans="7:7">
      <c r="G12611" s="1776"/>
    </row>
    <row r="12612" spans="7:7">
      <c r="G12612" s="1776"/>
    </row>
    <row r="12613" spans="7:7">
      <c r="G12613" s="1776"/>
    </row>
    <row r="12614" spans="7:7">
      <c r="G12614" s="1776"/>
    </row>
    <row r="12615" spans="7:7">
      <c r="G12615" s="1776"/>
    </row>
    <row r="12616" spans="7:7">
      <c r="G12616" s="1776"/>
    </row>
    <row r="12617" spans="7:7">
      <c r="G12617" s="1776"/>
    </row>
    <row r="12618" spans="7:7">
      <c r="G12618" s="1776"/>
    </row>
    <row r="12619" spans="7:7">
      <c r="G12619" s="1776"/>
    </row>
    <row r="12620" spans="7:7">
      <c r="G12620" s="1776"/>
    </row>
    <row r="12621" spans="7:7">
      <c r="G12621" s="1776"/>
    </row>
    <row r="12622" spans="7:7">
      <c r="G12622" s="1776"/>
    </row>
    <row r="12623" spans="7:7">
      <c r="G12623" s="1776"/>
    </row>
    <row r="12624" spans="7:7">
      <c r="G12624" s="1776"/>
    </row>
    <row r="12625" spans="7:7">
      <c r="G12625" s="1776"/>
    </row>
    <row r="12626" spans="7:7">
      <c r="G12626" s="1776"/>
    </row>
    <row r="12627" spans="7:7">
      <c r="G12627" s="1776"/>
    </row>
    <row r="12628" spans="7:7">
      <c r="G12628" s="1776"/>
    </row>
    <row r="12629" spans="7:7">
      <c r="G12629" s="1776"/>
    </row>
    <row r="12630" spans="7:7">
      <c r="G12630" s="1776"/>
    </row>
    <row r="12631" spans="7:7">
      <c r="G12631" s="1776"/>
    </row>
    <row r="12632" spans="7:7">
      <c r="G12632" s="1776"/>
    </row>
    <row r="12633" spans="7:7">
      <c r="G12633" s="1776"/>
    </row>
    <row r="12634" spans="7:7">
      <c r="G12634" s="1776"/>
    </row>
    <row r="12635" spans="7:7">
      <c r="G12635" s="1776"/>
    </row>
    <row r="12636" spans="7:7">
      <c r="G12636" s="1776"/>
    </row>
    <row r="12637" spans="7:7">
      <c r="G12637" s="1776"/>
    </row>
    <row r="12638" spans="7:7">
      <c r="G12638" s="1776"/>
    </row>
    <row r="12639" spans="7:7">
      <c r="G12639" s="1776"/>
    </row>
    <row r="12640" spans="7:7">
      <c r="G12640" s="1776"/>
    </row>
    <row r="12641" spans="7:7">
      <c r="G12641" s="1776"/>
    </row>
    <row r="12642" spans="7:7">
      <c r="G12642" s="1776"/>
    </row>
    <row r="12643" spans="7:7">
      <c r="G12643" s="1776"/>
    </row>
    <row r="12644" spans="7:7">
      <c r="G12644" s="1776"/>
    </row>
    <row r="12645" spans="7:7">
      <c r="G12645" s="1776"/>
    </row>
    <row r="12646" spans="7:7">
      <c r="G12646" s="1776"/>
    </row>
    <row r="12647" spans="7:7">
      <c r="G12647" s="1776"/>
    </row>
    <row r="12648" spans="7:7">
      <c r="G12648" s="1776"/>
    </row>
    <row r="12649" spans="7:7">
      <c r="G12649" s="1776"/>
    </row>
    <row r="12650" spans="7:7">
      <c r="G12650" s="1776"/>
    </row>
    <row r="12651" spans="7:7">
      <c r="G12651" s="1776"/>
    </row>
    <row r="12652" spans="7:7">
      <c r="G12652" s="1776"/>
    </row>
    <row r="12653" spans="7:7">
      <c r="G12653" s="1776"/>
    </row>
    <row r="12654" spans="7:7">
      <c r="G12654" s="1776"/>
    </row>
    <row r="12655" spans="7:7">
      <c r="G12655" s="1776"/>
    </row>
    <row r="12656" spans="7:7">
      <c r="G12656" s="1776"/>
    </row>
    <row r="12657" spans="7:7">
      <c r="G12657" s="1776"/>
    </row>
    <row r="12658" spans="7:7">
      <c r="G12658" s="1776"/>
    </row>
    <row r="12659" spans="7:7">
      <c r="G12659" s="1776"/>
    </row>
    <row r="12660" spans="7:7">
      <c r="G12660" s="1776"/>
    </row>
    <row r="12661" spans="7:7">
      <c r="G12661" s="1776"/>
    </row>
    <row r="12662" spans="7:7">
      <c r="G12662" s="1776"/>
    </row>
    <row r="12663" spans="7:7">
      <c r="G12663" s="1776"/>
    </row>
    <row r="12664" spans="7:7">
      <c r="G12664" s="1776"/>
    </row>
    <row r="12665" spans="7:7">
      <c r="G12665" s="1776"/>
    </row>
    <row r="12666" spans="7:7">
      <c r="G12666" s="1776"/>
    </row>
    <row r="12667" spans="7:7">
      <c r="G12667" s="1776"/>
    </row>
    <row r="12668" spans="7:7">
      <c r="G12668" s="1776"/>
    </row>
    <row r="12669" spans="7:7">
      <c r="G12669" s="1776"/>
    </row>
    <row r="12670" spans="7:7">
      <c r="G12670" s="1776"/>
    </row>
    <row r="12671" spans="7:7">
      <c r="G12671" s="1776"/>
    </row>
    <row r="12672" spans="7:7">
      <c r="G12672" s="1776"/>
    </row>
    <row r="12673" spans="7:7">
      <c r="G12673" s="1776"/>
    </row>
    <row r="12674" spans="7:7">
      <c r="G12674" s="1776"/>
    </row>
    <row r="12675" spans="7:7">
      <c r="G12675" s="1776"/>
    </row>
    <row r="12676" spans="7:7">
      <c r="G12676" s="1776"/>
    </row>
    <row r="12677" spans="7:7">
      <c r="G12677" s="1776"/>
    </row>
    <row r="12678" spans="7:7">
      <c r="G12678" s="1776"/>
    </row>
    <row r="12679" spans="7:7">
      <c r="G12679" s="1776"/>
    </row>
    <row r="12680" spans="7:7">
      <c r="G12680" s="1776"/>
    </row>
    <row r="12681" spans="7:7">
      <c r="G12681" s="1776"/>
    </row>
    <row r="12682" spans="7:7">
      <c r="G12682" s="1776"/>
    </row>
    <row r="12683" spans="7:7">
      <c r="G12683" s="1776"/>
    </row>
    <row r="12684" spans="7:7">
      <c r="G12684" s="1776"/>
    </row>
    <row r="12685" spans="7:7">
      <c r="G12685" s="1776"/>
    </row>
    <row r="12686" spans="7:7">
      <c r="G12686" s="1776"/>
    </row>
    <row r="12687" spans="7:7">
      <c r="G12687" s="1776"/>
    </row>
    <row r="12688" spans="7:7">
      <c r="G12688" s="1776"/>
    </row>
    <row r="12689" spans="7:7">
      <c r="G12689" s="1776"/>
    </row>
    <row r="12690" spans="7:7">
      <c r="G12690" s="1776"/>
    </row>
    <row r="12691" spans="7:7">
      <c r="G12691" s="1776"/>
    </row>
    <row r="12692" spans="7:7">
      <c r="G12692" s="1776"/>
    </row>
    <row r="12693" spans="7:7">
      <c r="G12693" s="1776"/>
    </row>
    <row r="12694" spans="7:7">
      <c r="G12694" s="1776"/>
    </row>
    <row r="12695" spans="7:7">
      <c r="G12695" s="1776"/>
    </row>
    <row r="12696" spans="7:7">
      <c r="G12696" s="1776"/>
    </row>
    <row r="12697" spans="7:7">
      <c r="G12697" s="1776"/>
    </row>
    <row r="12698" spans="7:7">
      <c r="G12698" s="1776"/>
    </row>
    <row r="12699" spans="7:7">
      <c r="G12699" s="1776"/>
    </row>
    <row r="12700" spans="7:7">
      <c r="G12700" s="1776"/>
    </row>
    <row r="12701" spans="7:7">
      <c r="G12701" s="1776"/>
    </row>
    <row r="12702" spans="7:7">
      <c r="G12702" s="1776"/>
    </row>
    <row r="12703" spans="7:7">
      <c r="G12703" s="1776"/>
    </row>
    <row r="12704" spans="7:7">
      <c r="G12704" s="1776"/>
    </row>
    <row r="12705" spans="7:7">
      <c r="G12705" s="1776"/>
    </row>
    <row r="12706" spans="7:7">
      <c r="G12706" s="1776"/>
    </row>
    <row r="12707" spans="7:7">
      <c r="G12707" s="1776"/>
    </row>
    <row r="12708" spans="7:7">
      <c r="G12708" s="1776"/>
    </row>
    <row r="12709" spans="7:7">
      <c r="G12709" s="1776"/>
    </row>
    <row r="12710" spans="7:7">
      <c r="G12710" s="1776"/>
    </row>
    <row r="12711" spans="7:7">
      <c r="G12711" s="1776"/>
    </row>
    <row r="12712" spans="7:7">
      <c r="G12712" s="1776"/>
    </row>
    <row r="12713" spans="7:7">
      <c r="G12713" s="1776"/>
    </row>
    <row r="12714" spans="7:7">
      <c r="G12714" s="1776"/>
    </row>
    <row r="12715" spans="7:7">
      <c r="G12715" s="1776"/>
    </row>
    <row r="12716" spans="7:7">
      <c r="G12716" s="1776"/>
    </row>
    <row r="12717" spans="7:7">
      <c r="G12717" s="1776"/>
    </row>
    <row r="12718" spans="7:7">
      <c r="G12718" s="1776"/>
    </row>
    <row r="12719" spans="7:7">
      <c r="G12719" s="1776"/>
    </row>
    <row r="12720" spans="7:7">
      <c r="G12720" s="1776"/>
    </row>
    <row r="12721" spans="7:7">
      <c r="G12721" s="1776"/>
    </row>
    <row r="12722" spans="7:7">
      <c r="G12722" s="1776"/>
    </row>
    <row r="12723" spans="7:7">
      <c r="G12723" s="1776"/>
    </row>
    <row r="12724" spans="7:7">
      <c r="G12724" s="1776"/>
    </row>
    <row r="12725" spans="7:7">
      <c r="G12725" s="1776"/>
    </row>
    <row r="12726" spans="7:7">
      <c r="G12726" s="1776"/>
    </row>
    <row r="12727" spans="7:7">
      <c r="G12727" s="1776"/>
    </row>
    <row r="12728" spans="7:7">
      <c r="G12728" s="1776"/>
    </row>
    <row r="12729" spans="7:7">
      <c r="G12729" s="1776"/>
    </row>
    <row r="12730" spans="7:7">
      <c r="G12730" s="1776"/>
    </row>
    <row r="12731" spans="7:7">
      <c r="G12731" s="1776"/>
    </row>
    <row r="12732" spans="7:7">
      <c r="G12732" s="1776"/>
    </row>
    <row r="12733" spans="7:7">
      <c r="G12733" s="1776"/>
    </row>
    <row r="12734" spans="7:7">
      <c r="G12734" s="1776"/>
    </row>
    <row r="12735" spans="7:7">
      <c r="G12735" s="1776"/>
    </row>
    <row r="12736" spans="7:7">
      <c r="G12736" s="1776"/>
    </row>
    <row r="12737" spans="7:7">
      <c r="G12737" s="1776"/>
    </row>
    <row r="12738" spans="7:7">
      <c r="G12738" s="1776"/>
    </row>
    <row r="12739" spans="7:7">
      <c r="G12739" s="1776"/>
    </row>
    <row r="12740" spans="7:7">
      <c r="G12740" s="1776"/>
    </row>
    <row r="12741" spans="7:7">
      <c r="G12741" s="1776"/>
    </row>
    <row r="12742" spans="7:7">
      <c r="G12742" s="1776"/>
    </row>
    <row r="12743" spans="7:7">
      <c r="G12743" s="1776"/>
    </row>
    <row r="12744" spans="7:7">
      <c r="G12744" s="1776"/>
    </row>
    <row r="12745" spans="7:7">
      <c r="G12745" s="1776"/>
    </row>
    <row r="12746" spans="7:7">
      <c r="G12746" s="1776"/>
    </row>
    <row r="12747" spans="7:7">
      <c r="G12747" s="1776"/>
    </row>
    <row r="12748" spans="7:7">
      <c r="G12748" s="1776"/>
    </row>
    <row r="12749" spans="7:7">
      <c r="G12749" s="1776"/>
    </row>
    <row r="12750" spans="7:7">
      <c r="G12750" s="1776"/>
    </row>
    <row r="12751" spans="7:7">
      <c r="G12751" s="1776"/>
    </row>
    <row r="12752" spans="7:7">
      <c r="G12752" s="1776"/>
    </row>
    <row r="12753" spans="7:7">
      <c r="G12753" s="1776"/>
    </row>
    <row r="12754" spans="7:7">
      <c r="G12754" s="1776"/>
    </row>
    <row r="12755" spans="7:7">
      <c r="G12755" s="1776"/>
    </row>
    <row r="12756" spans="7:7">
      <c r="G12756" s="1776"/>
    </row>
    <row r="12757" spans="7:7">
      <c r="G12757" s="1776"/>
    </row>
    <row r="12758" spans="7:7">
      <c r="G12758" s="1776"/>
    </row>
    <row r="12759" spans="7:7">
      <c r="G12759" s="1776"/>
    </row>
    <row r="12760" spans="7:7">
      <c r="G12760" s="1776"/>
    </row>
    <row r="12761" spans="7:7">
      <c r="G12761" s="1776"/>
    </row>
    <row r="12762" spans="7:7">
      <c r="G12762" s="1776"/>
    </row>
    <row r="12763" spans="7:7">
      <c r="G12763" s="1776"/>
    </row>
    <row r="12764" spans="7:7">
      <c r="G12764" s="1776"/>
    </row>
    <row r="12765" spans="7:7">
      <c r="G12765" s="1776"/>
    </row>
    <row r="12766" spans="7:7">
      <c r="G12766" s="1776"/>
    </row>
    <row r="12767" spans="7:7">
      <c r="G12767" s="1776"/>
    </row>
    <row r="12768" spans="7:7">
      <c r="G12768" s="1776"/>
    </row>
    <row r="12769" spans="7:7">
      <c r="G12769" s="1776"/>
    </row>
    <row r="12770" spans="7:7">
      <c r="G12770" s="1776"/>
    </row>
    <row r="12771" spans="7:7">
      <c r="G12771" s="1776"/>
    </row>
    <row r="12772" spans="7:7">
      <c r="G12772" s="1776"/>
    </row>
    <row r="12773" spans="7:7">
      <c r="G12773" s="1776"/>
    </row>
    <row r="12774" spans="7:7">
      <c r="G12774" s="1776"/>
    </row>
    <row r="12775" spans="7:7">
      <c r="G12775" s="1776"/>
    </row>
    <row r="12776" spans="7:7">
      <c r="G12776" s="1776"/>
    </row>
    <row r="12777" spans="7:7">
      <c r="G12777" s="1776"/>
    </row>
    <row r="12778" spans="7:7">
      <c r="G12778" s="1776"/>
    </row>
    <row r="12779" spans="7:7">
      <c r="G12779" s="1776"/>
    </row>
    <row r="12780" spans="7:7">
      <c r="G12780" s="1776"/>
    </row>
    <row r="12781" spans="7:7">
      <c r="G12781" s="1776"/>
    </row>
    <row r="12782" spans="7:7">
      <c r="G12782" s="1776"/>
    </row>
    <row r="12783" spans="7:7">
      <c r="G12783" s="1776"/>
    </row>
    <row r="12784" spans="7:7">
      <c r="G12784" s="1776"/>
    </row>
    <row r="12785" spans="7:7">
      <c r="G12785" s="1776"/>
    </row>
    <row r="12786" spans="7:7">
      <c r="G12786" s="1776"/>
    </row>
    <row r="12787" spans="7:7">
      <c r="G12787" s="1776"/>
    </row>
    <row r="12788" spans="7:7">
      <c r="G12788" s="1776"/>
    </row>
    <row r="12789" spans="7:7">
      <c r="G12789" s="1776"/>
    </row>
    <row r="12790" spans="7:7">
      <c r="G12790" s="1776"/>
    </row>
    <row r="12791" spans="7:7">
      <c r="G12791" s="1776"/>
    </row>
    <row r="12792" spans="7:7">
      <c r="G12792" s="1776"/>
    </row>
    <row r="12793" spans="7:7">
      <c r="G12793" s="1776"/>
    </row>
    <row r="12794" spans="7:7">
      <c r="G12794" s="1776"/>
    </row>
    <row r="12795" spans="7:7">
      <c r="G12795" s="1776"/>
    </row>
    <row r="12796" spans="7:7">
      <c r="G12796" s="1776"/>
    </row>
    <row r="12797" spans="7:7">
      <c r="G12797" s="1776"/>
    </row>
    <row r="12798" spans="7:7">
      <c r="G12798" s="1776"/>
    </row>
    <row r="12799" spans="7:7">
      <c r="G12799" s="1776"/>
    </row>
    <row r="12800" spans="7:7">
      <c r="G12800" s="1776"/>
    </row>
    <row r="12801" spans="7:7">
      <c r="G12801" s="1776"/>
    </row>
    <row r="12802" spans="7:7">
      <c r="G12802" s="1776"/>
    </row>
    <row r="12803" spans="7:7">
      <c r="G12803" s="1776"/>
    </row>
    <row r="12804" spans="7:7">
      <c r="G12804" s="1776"/>
    </row>
    <row r="12805" spans="7:7">
      <c r="G12805" s="1776"/>
    </row>
    <row r="12806" spans="7:7">
      <c r="G12806" s="1776"/>
    </row>
    <row r="12807" spans="7:7">
      <c r="G12807" s="1776"/>
    </row>
    <row r="12808" spans="7:7">
      <c r="G12808" s="1776"/>
    </row>
    <row r="12809" spans="7:7">
      <c r="G12809" s="1776"/>
    </row>
    <row r="12810" spans="7:7">
      <c r="G12810" s="1776"/>
    </row>
    <row r="12811" spans="7:7">
      <c r="G12811" s="1776"/>
    </row>
    <row r="12812" spans="7:7">
      <c r="G12812" s="1776"/>
    </row>
    <row r="12813" spans="7:7">
      <c r="G12813" s="1776"/>
    </row>
    <row r="12814" spans="7:7">
      <c r="G12814" s="1776"/>
    </row>
    <row r="12815" spans="7:7">
      <c r="G12815" s="1776"/>
    </row>
    <row r="12816" spans="7:7">
      <c r="G12816" s="1776"/>
    </row>
    <row r="12817" spans="7:7">
      <c r="G12817" s="1776"/>
    </row>
    <row r="12818" spans="7:7">
      <c r="G12818" s="1776"/>
    </row>
    <row r="12819" spans="7:7">
      <c r="G12819" s="1776"/>
    </row>
    <row r="12820" spans="7:7">
      <c r="G12820" s="1776"/>
    </row>
    <row r="12821" spans="7:7">
      <c r="G12821" s="1776"/>
    </row>
    <row r="12822" spans="7:7">
      <c r="G12822" s="1776"/>
    </row>
    <row r="12823" spans="7:7">
      <c r="G12823" s="1776"/>
    </row>
    <row r="12824" spans="7:7">
      <c r="G12824" s="1776"/>
    </row>
    <row r="12825" spans="7:7">
      <c r="G12825" s="1776"/>
    </row>
    <row r="12826" spans="7:7">
      <c r="G12826" s="1776"/>
    </row>
    <row r="12827" spans="7:7">
      <c r="G12827" s="1776"/>
    </row>
    <row r="12828" spans="7:7">
      <c r="G12828" s="1776"/>
    </row>
    <row r="12829" spans="7:7">
      <c r="G12829" s="1776"/>
    </row>
    <row r="12830" spans="7:7">
      <c r="G12830" s="1776"/>
    </row>
    <row r="12831" spans="7:7">
      <c r="G12831" s="1776"/>
    </row>
    <row r="12832" spans="7:7">
      <c r="G12832" s="1776"/>
    </row>
    <row r="12833" spans="7:7">
      <c r="G12833" s="1776"/>
    </row>
    <row r="12834" spans="7:7">
      <c r="G12834" s="1776"/>
    </row>
    <row r="12835" spans="7:7">
      <c r="G12835" s="1776"/>
    </row>
    <row r="12836" spans="7:7">
      <c r="G12836" s="1776"/>
    </row>
    <row r="12837" spans="7:7">
      <c r="G12837" s="1776"/>
    </row>
    <row r="12838" spans="7:7">
      <c r="G12838" s="1776"/>
    </row>
    <row r="12839" spans="7:7">
      <c r="G12839" s="1776"/>
    </row>
    <row r="12840" spans="7:7">
      <c r="G12840" s="1776"/>
    </row>
    <row r="12841" spans="7:7">
      <c r="G12841" s="1776"/>
    </row>
    <row r="12842" spans="7:7">
      <c r="G12842" s="1776"/>
    </row>
    <row r="12843" spans="7:7">
      <c r="G12843" s="1776"/>
    </row>
    <row r="12844" spans="7:7">
      <c r="G12844" s="1776"/>
    </row>
    <row r="12845" spans="7:7">
      <c r="G12845" s="1776"/>
    </row>
    <row r="12846" spans="7:7">
      <c r="G12846" s="1776"/>
    </row>
    <row r="12847" spans="7:7">
      <c r="G12847" s="1776"/>
    </row>
    <row r="12848" spans="7:7">
      <c r="G12848" s="1776"/>
    </row>
    <row r="12849" spans="7:7">
      <c r="G12849" s="1776"/>
    </row>
    <row r="12850" spans="7:7">
      <c r="G12850" s="1776"/>
    </row>
    <row r="12851" spans="7:7">
      <c r="G12851" s="1776"/>
    </row>
    <row r="12852" spans="7:7">
      <c r="G12852" s="1776"/>
    </row>
    <row r="12853" spans="7:7">
      <c r="G12853" s="1776"/>
    </row>
    <row r="12854" spans="7:7">
      <c r="G12854" s="1776"/>
    </row>
    <row r="12855" spans="7:7">
      <c r="G12855" s="1776"/>
    </row>
    <row r="12856" spans="7:7">
      <c r="G12856" s="1776"/>
    </row>
    <row r="12857" spans="7:7">
      <c r="G12857" s="1776"/>
    </row>
    <row r="12858" spans="7:7">
      <c r="G12858" s="1776"/>
    </row>
    <row r="12859" spans="7:7">
      <c r="G12859" s="1776"/>
    </row>
    <row r="12860" spans="7:7">
      <c r="G12860" s="1776"/>
    </row>
    <row r="12861" spans="7:7">
      <c r="G12861" s="1776"/>
    </row>
    <row r="12862" spans="7:7">
      <c r="G12862" s="1776"/>
    </row>
    <row r="12863" spans="7:7">
      <c r="G12863" s="1776"/>
    </row>
    <row r="12864" spans="7:7">
      <c r="G12864" s="1776"/>
    </row>
    <row r="12865" spans="7:7">
      <c r="G12865" s="1776"/>
    </row>
    <row r="12866" spans="7:7">
      <c r="G12866" s="1776"/>
    </row>
    <row r="12867" spans="7:7">
      <c r="G12867" s="1776"/>
    </row>
    <row r="12868" spans="7:7">
      <c r="G12868" s="1776"/>
    </row>
    <row r="12869" spans="7:7">
      <c r="G12869" s="1776"/>
    </row>
    <row r="12870" spans="7:7">
      <c r="G12870" s="1776"/>
    </row>
    <row r="12871" spans="7:7">
      <c r="G12871" s="1776"/>
    </row>
    <row r="12872" spans="7:7">
      <c r="G12872" s="1776"/>
    </row>
    <row r="12873" spans="7:7">
      <c r="G12873" s="1776"/>
    </row>
    <row r="12874" spans="7:7">
      <c r="G12874" s="1776"/>
    </row>
    <row r="12875" spans="7:7">
      <c r="G12875" s="1776"/>
    </row>
    <row r="12876" spans="7:7">
      <c r="G12876" s="1776"/>
    </row>
    <row r="12877" spans="7:7">
      <c r="G12877" s="1776"/>
    </row>
    <row r="12878" spans="7:7">
      <c r="G12878" s="1776"/>
    </row>
    <row r="12879" spans="7:7">
      <c r="G12879" s="1776"/>
    </row>
    <row r="12880" spans="7:7">
      <c r="G12880" s="1776"/>
    </row>
    <row r="12881" spans="7:7">
      <c r="G12881" s="1776"/>
    </row>
    <row r="12882" spans="7:7">
      <c r="G12882" s="1776"/>
    </row>
    <row r="12883" spans="7:7">
      <c r="G12883" s="1776"/>
    </row>
    <row r="12884" spans="7:7">
      <c r="G12884" s="1776"/>
    </row>
    <row r="12885" spans="7:7">
      <c r="G12885" s="1776"/>
    </row>
    <row r="12886" spans="7:7">
      <c r="G12886" s="1776"/>
    </row>
    <row r="12887" spans="7:7">
      <c r="G12887" s="1776"/>
    </row>
    <row r="12888" spans="7:7">
      <c r="G12888" s="1776"/>
    </row>
    <row r="12889" spans="7:7">
      <c r="G12889" s="1776"/>
    </row>
    <row r="12890" spans="7:7">
      <c r="G12890" s="1776"/>
    </row>
    <row r="12891" spans="7:7">
      <c r="G12891" s="1776"/>
    </row>
    <row r="12892" spans="7:7">
      <c r="G12892" s="1776"/>
    </row>
    <row r="12893" spans="7:7">
      <c r="G12893" s="1776"/>
    </row>
    <row r="12894" spans="7:7">
      <c r="G12894" s="1776"/>
    </row>
    <row r="12895" spans="7:7">
      <c r="G12895" s="1776"/>
    </row>
    <row r="12896" spans="7:7">
      <c r="G12896" s="1776"/>
    </row>
    <row r="12897" spans="7:7">
      <c r="G12897" s="1776"/>
    </row>
    <row r="12898" spans="7:7">
      <c r="G12898" s="1776"/>
    </row>
    <row r="12899" spans="7:7">
      <c r="G12899" s="1776"/>
    </row>
    <row r="12900" spans="7:7">
      <c r="G12900" s="1776"/>
    </row>
    <row r="12901" spans="7:7">
      <c r="G12901" s="1776"/>
    </row>
    <row r="12902" spans="7:7">
      <c r="G12902" s="1776"/>
    </row>
    <row r="12903" spans="7:7">
      <c r="G12903" s="1776"/>
    </row>
    <row r="12904" spans="7:7">
      <c r="G12904" s="1776"/>
    </row>
    <row r="12905" spans="7:7">
      <c r="G12905" s="1776"/>
    </row>
    <row r="12906" spans="7:7">
      <c r="G12906" s="1776"/>
    </row>
    <row r="12907" spans="7:7">
      <c r="G12907" s="1776"/>
    </row>
    <row r="12908" spans="7:7">
      <c r="G12908" s="1776"/>
    </row>
    <row r="12909" spans="7:7">
      <c r="G12909" s="1776"/>
    </row>
    <row r="12910" spans="7:7">
      <c r="G12910" s="1776"/>
    </row>
    <row r="12911" spans="7:7">
      <c r="G12911" s="1776"/>
    </row>
    <row r="12912" spans="7:7">
      <c r="G12912" s="1776"/>
    </row>
    <row r="12913" spans="7:7">
      <c r="G12913" s="1776"/>
    </row>
    <row r="12914" spans="7:7">
      <c r="G12914" s="1776"/>
    </row>
    <row r="12915" spans="7:7">
      <c r="G12915" s="1776"/>
    </row>
    <row r="12916" spans="7:7">
      <c r="G12916" s="1776"/>
    </row>
    <row r="12917" spans="7:7">
      <c r="G12917" s="1776"/>
    </row>
    <row r="12918" spans="7:7">
      <c r="G12918" s="1776"/>
    </row>
    <row r="12919" spans="7:7">
      <c r="G12919" s="1776"/>
    </row>
    <row r="12920" spans="7:7">
      <c r="G12920" s="1776"/>
    </row>
    <row r="12921" spans="7:7">
      <c r="G12921" s="1776"/>
    </row>
    <row r="12922" spans="7:7">
      <c r="G12922" s="1776"/>
    </row>
    <row r="12923" spans="7:7">
      <c r="G12923" s="1776"/>
    </row>
    <row r="12924" spans="7:7">
      <c r="G12924" s="1776"/>
    </row>
    <row r="12925" spans="7:7">
      <c r="G12925" s="1776"/>
    </row>
    <row r="12926" spans="7:7">
      <c r="G12926" s="1776"/>
    </row>
    <row r="12927" spans="7:7">
      <c r="G12927" s="1776"/>
    </row>
    <row r="12928" spans="7:7">
      <c r="G12928" s="1776"/>
    </row>
    <row r="12929" spans="7:7">
      <c r="G12929" s="1776"/>
    </row>
    <row r="12930" spans="7:7">
      <c r="G12930" s="1776"/>
    </row>
    <row r="12931" spans="7:7">
      <c r="G12931" s="1776"/>
    </row>
    <row r="12932" spans="7:7">
      <c r="G12932" s="1776"/>
    </row>
    <row r="12933" spans="7:7">
      <c r="G12933" s="1776"/>
    </row>
    <row r="12934" spans="7:7">
      <c r="G12934" s="1776"/>
    </row>
    <row r="12935" spans="7:7">
      <c r="G12935" s="1776"/>
    </row>
    <row r="12936" spans="7:7">
      <c r="G12936" s="1776"/>
    </row>
    <row r="12937" spans="7:7">
      <c r="G12937" s="1776"/>
    </row>
    <row r="12938" spans="7:7">
      <c r="G12938" s="1776"/>
    </row>
    <row r="12939" spans="7:7">
      <c r="G12939" s="1776"/>
    </row>
    <row r="12940" spans="7:7">
      <c r="G12940" s="1776"/>
    </row>
    <row r="12941" spans="7:7">
      <c r="G12941" s="1776"/>
    </row>
    <row r="12942" spans="7:7">
      <c r="G12942" s="1776"/>
    </row>
    <row r="12943" spans="7:7">
      <c r="G12943" s="1776"/>
    </row>
    <row r="12944" spans="7:7">
      <c r="G12944" s="1776"/>
    </row>
    <row r="12945" spans="7:7">
      <c r="G12945" s="1776"/>
    </row>
    <row r="12946" spans="7:7">
      <c r="G12946" s="1776"/>
    </row>
    <row r="12947" spans="7:7">
      <c r="G12947" s="1776"/>
    </row>
    <row r="12948" spans="7:7">
      <c r="G12948" s="1776"/>
    </row>
    <row r="12949" spans="7:7">
      <c r="G12949" s="1776"/>
    </row>
    <row r="12950" spans="7:7">
      <c r="G12950" s="1776"/>
    </row>
    <row r="12951" spans="7:7">
      <c r="G12951" s="1776"/>
    </row>
    <row r="12952" spans="7:7">
      <c r="G12952" s="1776"/>
    </row>
    <row r="12953" spans="7:7">
      <c r="G12953" s="1776"/>
    </row>
    <row r="12954" spans="7:7">
      <c r="G12954" s="1776"/>
    </row>
    <row r="12955" spans="7:7">
      <c r="G12955" s="1776"/>
    </row>
    <row r="12956" spans="7:7">
      <c r="G12956" s="1776"/>
    </row>
    <row r="12957" spans="7:7">
      <c r="G12957" s="1776"/>
    </row>
    <row r="12958" spans="7:7">
      <c r="G12958" s="1776"/>
    </row>
    <row r="12959" spans="7:7">
      <c r="G12959" s="1776"/>
    </row>
    <row r="12960" spans="7:7">
      <c r="G12960" s="1776"/>
    </row>
    <row r="12961" spans="7:7">
      <c r="G12961" s="1776"/>
    </row>
    <row r="12962" spans="7:7">
      <c r="G12962" s="1776"/>
    </row>
    <row r="12963" spans="7:7">
      <c r="G12963" s="1776"/>
    </row>
    <row r="12964" spans="7:7">
      <c r="G12964" s="1776"/>
    </row>
    <row r="12965" spans="7:7">
      <c r="G12965" s="1776"/>
    </row>
    <row r="12966" spans="7:7">
      <c r="G12966" s="1776"/>
    </row>
    <row r="12967" spans="7:7">
      <c r="G12967" s="1776"/>
    </row>
    <row r="12968" spans="7:7">
      <c r="G12968" s="1776"/>
    </row>
    <row r="12969" spans="7:7">
      <c r="G12969" s="1776"/>
    </row>
    <row r="12970" spans="7:7">
      <c r="G12970" s="1776"/>
    </row>
    <row r="12971" spans="7:7">
      <c r="G12971" s="1776"/>
    </row>
    <row r="12972" spans="7:7">
      <c r="G12972" s="1776"/>
    </row>
    <row r="12973" spans="7:7">
      <c r="G12973" s="1776"/>
    </row>
    <row r="12974" spans="7:7">
      <c r="G12974" s="1776"/>
    </row>
    <row r="12975" spans="7:7">
      <c r="G12975" s="1776"/>
    </row>
    <row r="12976" spans="7:7">
      <c r="G12976" s="1776"/>
    </row>
    <row r="12977" spans="7:7">
      <c r="G12977" s="1776"/>
    </row>
    <row r="12978" spans="7:7">
      <c r="G12978" s="1776"/>
    </row>
    <row r="12979" spans="7:7">
      <c r="G12979" s="1776"/>
    </row>
    <row r="12980" spans="7:7">
      <c r="G12980" s="1776"/>
    </row>
    <row r="12981" spans="7:7">
      <c r="G12981" s="1776"/>
    </row>
    <row r="12982" spans="7:7">
      <c r="G12982" s="1776"/>
    </row>
    <row r="12983" spans="7:7">
      <c r="G12983" s="1776"/>
    </row>
    <row r="12984" spans="7:7">
      <c r="G12984" s="1776"/>
    </row>
    <row r="12985" spans="7:7">
      <c r="G12985" s="1776"/>
    </row>
    <row r="12986" spans="7:7">
      <c r="G12986" s="1776"/>
    </row>
    <row r="12987" spans="7:7">
      <c r="G12987" s="1776"/>
    </row>
    <row r="12988" spans="7:7">
      <c r="G12988" s="1776"/>
    </row>
    <row r="12989" spans="7:7">
      <c r="G12989" s="1776"/>
    </row>
    <row r="12990" spans="7:7">
      <c r="G12990" s="1776"/>
    </row>
    <row r="12991" spans="7:7">
      <c r="G12991" s="1776"/>
    </row>
    <row r="12992" spans="7:7">
      <c r="G12992" s="1776"/>
    </row>
    <row r="12993" spans="7:7">
      <c r="G12993" s="1776"/>
    </row>
    <row r="12994" spans="7:7">
      <c r="G12994" s="1776"/>
    </row>
    <row r="12995" spans="7:7">
      <c r="G12995" s="1776"/>
    </row>
    <row r="12996" spans="7:7">
      <c r="G12996" s="1776"/>
    </row>
    <row r="12997" spans="7:7">
      <c r="G12997" s="1776"/>
    </row>
    <row r="12998" spans="7:7">
      <c r="G12998" s="1776"/>
    </row>
    <row r="12999" spans="7:7">
      <c r="G12999" s="1776"/>
    </row>
    <row r="13000" spans="7:7">
      <c r="G13000" s="1776"/>
    </row>
    <row r="13001" spans="7:7">
      <c r="G13001" s="1776"/>
    </row>
    <row r="13002" spans="7:7">
      <c r="G13002" s="1776"/>
    </row>
    <row r="13003" spans="7:7">
      <c r="G13003" s="1776"/>
    </row>
    <row r="13004" spans="7:7">
      <c r="G13004" s="1776"/>
    </row>
    <row r="13005" spans="7:7">
      <c r="G13005" s="1776"/>
    </row>
    <row r="13006" spans="7:7">
      <c r="G13006" s="1776"/>
    </row>
    <row r="13007" spans="7:7">
      <c r="G13007" s="1776"/>
    </row>
    <row r="13008" spans="7:7">
      <c r="G13008" s="1776"/>
    </row>
    <row r="13009" spans="7:7">
      <c r="G13009" s="1776"/>
    </row>
    <row r="13010" spans="7:7">
      <c r="G13010" s="1776"/>
    </row>
    <row r="13011" spans="7:7">
      <c r="G13011" s="1776"/>
    </row>
    <row r="13012" spans="7:7">
      <c r="G13012" s="1776"/>
    </row>
    <row r="13013" spans="7:7">
      <c r="G13013" s="1776"/>
    </row>
    <row r="13014" spans="7:7">
      <c r="G13014" s="1776"/>
    </row>
    <row r="13015" spans="7:7">
      <c r="G13015" s="1776"/>
    </row>
    <row r="13016" spans="7:7">
      <c r="G13016" s="1776"/>
    </row>
    <row r="13017" spans="7:7">
      <c r="G13017" s="1776"/>
    </row>
    <row r="13018" spans="7:7">
      <c r="G13018" s="1776"/>
    </row>
    <row r="13019" spans="7:7">
      <c r="G13019" s="1776"/>
    </row>
    <row r="13020" spans="7:7">
      <c r="G13020" s="1776"/>
    </row>
    <row r="13021" spans="7:7">
      <c r="G13021" s="1776"/>
    </row>
    <row r="13022" spans="7:7">
      <c r="G13022" s="1776"/>
    </row>
    <row r="13023" spans="7:7">
      <c r="G13023" s="1776"/>
    </row>
    <row r="13024" spans="7:7">
      <c r="G13024" s="1776"/>
    </row>
    <row r="13025" spans="7:7">
      <c r="G13025" s="1776"/>
    </row>
    <row r="13026" spans="7:7">
      <c r="G13026" s="1776"/>
    </row>
    <row r="13027" spans="7:7">
      <c r="G13027" s="1776"/>
    </row>
    <row r="13028" spans="7:7">
      <c r="G13028" s="1776"/>
    </row>
    <row r="13029" spans="7:7">
      <c r="G13029" s="1776"/>
    </row>
    <row r="13030" spans="7:7">
      <c r="G13030" s="1776"/>
    </row>
    <row r="13031" spans="7:7">
      <c r="G13031" s="1776"/>
    </row>
    <row r="13032" spans="7:7">
      <c r="G13032" s="1776"/>
    </row>
    <row r="13033" spans="7:7">
      <c r="G13033" s="1776"/>
    </row>
    <row r="13034" spans="7:7">
      <c r="G13034" s="1776"/>
    </row>
    <row r="13035" spans="7:7">
      <c r="G13035" s="1776"/>
    </row>
    <row r="13036" spans="7:7">
      <c r="G13036" s="1776"/>
    </row>
    <row r="13037" spans="7:7">
      <c r="G13037" s="1776"/>
    </row>
    <row r="13038" spans="7:7">
      <c r="G13038" s="1776"/>
    </row>
    <row r="13039" spans="7:7">
      <c r="G13039" s="1776"/>
    </row>
    <row r="13040" spans="7:7">
      <c r="G13040" s="1776"/>
    </row>
    <row r="13041" spans="7:7">
      <c r="G13041" s="1776"/>
    </row>
    <row r="13042" spans="7:7">
      <c r="G13042" s="1776"/>
    </row>
    <row r="13043" spans="7:7">
      <c r="G13043" s="1776"/>
    </row>
    <row r="13044" spans="7:7">
      <c r="G13044" s="1776"/>
    </row>
    <row r="13045" spans="7:7">
      <c r="G13045" s="1776"/>
    </row>
    <row r="13046" spans="7:7">
      <c r="G13046" s="1776"/>
    </row>
    <row r="13047" spans="7:7">
      <c r="G13047" s="1776"/>
    </row>
    <row r="13048" spans="7:7">
      <c r="G13048" s="1776"/>
    </row>
    <row r="13049" spans="7:7">
      <c r="G13049" s="1776"/>
    </row>
    <row r="13050" spans="7:7">
      <c r="G13050" s="1776"/>
    </row>
    <row r="13051" spans="7:7">
      <c r="G13051" s="1776"/>
    </row>
    <row r="13052" spans="7:7">
      <c r="G13052" s="1776"/>
    </row>
    <row r="13053" spans="7:7">
      <c r="G13053" s="1776"/>
    </row>
    <row r="13054" spans="7:7">
      <c r="G13054" s="1776"/>
    </row>
    <row r="13055" spans="7:7">
      <c r="G13055" s="1776"/>
    </row>
    <row r="13056" spans="7:7">
      <c r="G13056" s="1776"/>
    </row>
    <row r="13057" spans="7:7">
      <c r="G13057" s="1776"/>
    </row>
    <row r="13058" spans="7:7">
      <c r="G13058" s="1776"/>
    </row>
    <row r="13059" spans="7:7">
      <c r="G13059" s="1776"/>
    </row>
    <row r="13060" spans="7:7">
      <c r="G13060" s="1776"/>
    </row>
    <row r="13061" spans="7:7">
      <c r="G13061" s="1776"/>
    </row>
    <row r="13062" spans="7:7">
      <c r="G13062" s="1776"/>
    </row>
    <row r="13063" spans="7:7">
      <c r="G13063" s="1776"/>
    </row>
    <row r="13064" spans="7:7">
      <c r="G13064" s="1776"/>
    </row>
    <row r="13065" spans="7:7">
      <c r="G13065" s="1776"/>
    </row>
    <row r="13066" spans="7:7">
      <c r="G13066" s="1776"/>
    </row>
    <row r="13067" spans="7:7">
      <c r="G13067" s="1776"/>
    </row>
    <row r="13068" spans="7:7">
      <c r="G13068" s="1776"/>
    </row>
    <row r="13069" spans="7:7">
      <c r="G13069" s="1776"/>
    </row>
    <row r="13070" spans="7:7">
      <c r="G13070" s="1776"/>
    </row>
    <row r="13071" spans="7:7">
      <c r="G13071" s="1776"/>
    </row>
    <row r="13072" spans="7:7">
      <c r="G13072" s="1776"/>
    </row>
    <row r="13073" spans="7:7">
      <c r="G13073" s="1776"/>
    </row>
    <row r="13074" spans="7:7">
      <c r="G13074" s="1776"/>
    </row>
    <row r="13075" spans="7:7">
      <c r="G13075" s="1776"/>
    </row>
    <row r="13076" spans="7:7">
      <c r="G13076" s="1776"/>
    </row>
    <row r="13077" spans="7:7">
      <c r="G13077" s="1776"/>
    </row>
    <row r="13078" spans="7:7">
      <c r="G13078" s="1776"/>
    </row>
    <row r="13079" spans="7:7">
      <c r="G13079" s="1776"/>
    </row>
    <row r="13080" spans="7:7">
      <c r="G13080" s="1776"/>
    </row>
    <row r="13081" spans="7:7">
      <c r="G13081" s="1776"/>
    </row>
    <row r="13082" spans="7:7">
      <c r="G13082" s="1776"/>
    </row>
    <row r="13083" spans="7:7">
      <c r="G13083" s="1776"/>
    </row>
    <row r="13084" spans="7:7">
      <c r="G13084" s="1776"/>
    </row>
    <row r="13085" spans="7:7">
      <c r="G13085" s="1776"/>
    </row>
    <row r="13086" spans="7:7">
      <c r="G13086" s="1776"/>
    </row>
    <row r="13087" spans="7:7">
      <c r="G13087" s="1776"/>
    </row>
    <row r="13088" spans="7:7">
      <c r="G13088" s="1776"/>
    </row>
    <row r="13089" spans="7:7">
      <c r="G13089" s="1776"/>
    </row>
    <row r="13090" spans="7:7">
      <c r="G13090" s="1776"/>
    </row>
    <row r="13091" spans="7:7">
      <c r="G13091" s="1776"/>
    </row>
    <row r="13092" spans="7:7">
      <c r="G13092" s="1776"/>
    </row>
    <row r="13093" spans="7:7">
      <c r="G13093" s="1776"/>
    </row>
    <row r="13094" spans="7:7">
      <c r="G13094" s="1776"/>
    </row>
    <row r="13095" spans="7:7">
      <c r="G13095" s="1776"/>
    </row>
    <row r="13096" spans="7:7">
      <c r="G13096" s="1776"/>
    </row>
    <row r="13097" spans="7:7">
      <c r="G13097" s="1776"/>
    </row>
    <row r="13098" spans="7:7">
      <c r="G13098" s="1776"/>
    </row>
    <row r="13099" spans="7:7">
      <c r="G13099" s="1776"/>
    </row>
    <row r="13100" spans="7:7">
      <c r="G13100" s="1776"/>
    </row>
    <row r="13101" spans="7:7">
      <c r="G13101" s="1776"/>
    </row>
    <row r="13102" spans="7:7">
      <c r="G13102" s="1776"/>
    </row>
    <row r="13103" spans="7:7">
      <c r="G13103" s="1776"/>
    </row>
    <row r="13104" spans="7:7">
      <c r="G13104" s="1776"/>
    </row>
    <row r="13105" spans="7:7">
      <c r="G13105" s="1776"/>
    </row>
    <row r="13106" spans="7:7">
      <c r="G13106" s="1776"/>
    </row>
    <row r="13107" spans="7:7">
      <c r="G13107" s="1776"/>
    </row>
    <row r="13108" spans="7:7">
      <c r="G13108" s="1776"/>
    </row>
    <row r="13109" spans="7:7">
      <c r="G13109" s="1776"/>
    </row>
    <row r="13110" spans="7:7">
      <c r="G13110" s="1776"/>
    </row>
    <row r="13111" spans="7:7">
      <c r="G13111" s="1776"/>
    </row>
    <row r="13112" spans="7:7">
      <c r="G13112" s="1776"/>
    </row>
    <row r="13113" spans="7:7">
      <c r="G13113" s="1776"/>
    </row>
    <row r="13114" spans="7:7">
      <c r="G13114" s="1776"/>
    </row>
    <row r="13115" spans="7:7">
      <c r="G13115" s="1776"/>
    </row>
    <row r="13116" spans="7:7">
      <c r="G13116" s="1776"/>
    </row>
    <row r="13117" spans="7:7">
      <c r="G13117" s="1776"/>
    </row>
    <row r="13118" spans="7:7">
      <c r="G13118" s="1776"/>
    </row>
    <row r="13119" spans="7:7">
      <c r="G13119" s="1776"/>
    </row>
    <row r="13120" spans="7:7">
      <c r="G13120" s="1776"/>
    </row>
    <row r="13121" spans="7:7">
      <c r="G13121" s="1776"/>
    </row>
    <row r="13122" spans="7:7">
      <c r="G13122" s="1776"/>
    </row>
    <row r="13123" spans="7:7">
      <c r="G13123" s="1776"/>
    </row>
    <row r="13124" spans="7:7">
      <c r="G13124" s="1776"/>
    </row>
    <row r="13125" spans="7:7">
      <c r="G13125" s="1776"/>
    </row>
    <row r="13126" spans="7:7">
      <c r="G13126" s="1776"/>
    </row>
    <row r="13127" spans="7:7">
      <c r="G13127" s="1776"/>
    </row>
    <row r="13128" spans="7:7">
      <c r="G13128" s="1776"/>
    </row>
    <row r="13129" spans="7:7">
      <c r="G13129" s="1776"/>
    </row>
    <row r="13130" spans="7:7">
      <c r="G13130" s="1776"/>
    </row>
    <row r="13131" spans="7:7">
      <c r="G13131" s="1776"/>
    </row>
    <row r="13132" spans="7:7">
      <c r="G13132" s="1776"/>
    </row>
    <row r="13133" spans="7:7">
      <c r="G13133" s="1776"/>
    </row>
    <row r="13134" spans="7:7">
      <c r="G13134" s="1776"/>
    </row>
    <row r="13135" spans="7:7">
      <c r="G13135" s="1776"/>
    </row>
    <row r="13136" spans="7:7">
      <c r="G13136" s="1776"/>
    </row>
    <row r="13137" spans="7:7">
      <c r="G13137" s="1776"/>
    </row>
    <row r="13138" spans="7:7">
      <c r="G13138" s="1776"/>
    </row>
    <row r="13139" spans="7:7">
      <c r="G13139" s="1776"/>
    </row>
    <row r="13140" spans="7:7">
      <c r="G13140" s="1776"/>
    </row>
    <row r="13141" spans="7:7">
      <c r="G13141" s="1776"/>
    </row>
    <row r="13142" spans="7:7">
      <c r="G13142" s="1776"/>
    </row>
    <row r="13143" spans="7:7">
      <c r="G13143" s="1776"/>
    </row>
    <row r="13144" spans="7:7">
      <c r="G13144" s="1776"/>
    </row>
    <row r="13145" spans="7:7">
      <c r="G13145" s="1776"/>
    </row>
    <row r="13146" spans="7:7">
      <c r="G13146" s="1776"/>
    </row>
    <row r="13147" spans="7:7">
      <c r="G13147" s="1776"/>
    </row>
    <row r="13148" spans="7:7">
      <c r="G13148" s="1776"/>
    </row>
    <row r="13149" spans="7:7">
      <c r="G13149" s="1776"/>
    </row>
    <row r="13150" spans="7:7">
      <c r="G13150" s="1776"/>
    </row>
    <row r="13151" spans="7:7">
      <c r="G13151" s="1776"/>
    </row>
    <row r="13152" spans="7:7">
      <c r="G13152" s="1776"/>
    </row>
    <row r="13153" spans="7:7">
      <c r="G13153" s="1776"/>
    </row>
    <row r="13154" spans="7:7">
      <c r="G13154" s="1776"/>
    </row>
    <row r="13155" spans="7:7">
      <c r="G13155" s="1776"/>
    </row>
    <row r="13156" spans="7:7">
      <c r="G13156" s="1776"/>
    </row>
    <row r="13157" spans="7:7">
      <c r="G13157" s="1776"/>
    </row>
    <row r="13158" spans="7:7">
      <c r="G13158" s="1776"/>
    </row>
    <row r="13159" spans="7:7">
      <c r="G13159" s="1776"/>
    </row>
    <row r="13160" spans="7:7">
      <c r="G13160" s="1776"/>
    </row>
    <row r="13161" spans="7:7">
      <c r="G13161" s="1776"/>
    </row>
    <row r="13162" spans="7:7">
      <c r="G13162" s="1776"/>
    </row>
    <row r="13163" spans="7:7">
      <c r="G13163" s="1776"/>
    </row>
    <row r="13164" spans="7:7">
      <c r="G13164" s="1776"/>
    </row>
    <row r="13165" spans="7:7">
      <c r="G13165" s="1776"/>
    </row>
    <row r="13166" spans="7:7">
      <c r="G13166" s="1776"/>
    </row>
    <row r="13167" spans="7:7">
      <c r="G13167" s="1776"/>
    </row>
    <row r="13168" spans="7:7">
      <c r="G13168" s="1776"/>
    </row>
    <row r="13169" spans="7:7">
      <c r="G13169" s="1776"/>
    </row>
    <row r="13170" spans="7:7">
      <c r="G13170" s="1776"/>
    </row>
    <row r="13171" spans="7:7">
      <c r="G13171" s="1776"/>
    </row>
    <row r="13172" spans="7:7">
      <c r="G13172" s="1776"/>
    </row>
    <row r="13173" spans="7:7">
      <c r="G13173" s="1776"/>
    </row>
    <row r="13174" spans="7:7">
      <c r="G13174" s="1776"/>
    </row>
    <row r="13175" spans="7:7">
      <c r="G13175" s="1776"/>
    </row>
    <row r="13176" spans="7:7">
      <c r="G13176" s="1776"/>
    </row>
    <row r="13177" spans="7:7">
      <c r="G13177" s="1776"/>
    </row>
    <row r="13178" spans="7:7">
      <c r="G13178" s="1776"/>
    </row>
    <row r="13179" spans="7:7">
      <c r="G13179" s="1776"/>
    </row>
    <row r="13180" spans="7:7">
      <c r="G13180" s="1776"/>
    </row>
    <row r="13181" spans="7:7">
      <c r="G13181" s="1776"/>
    </row>
    <row r="13182" spans="7:7">
      <c r="G13182" s="1776"/>
    </row>
    <row r="13183" spans="7:7">
      <c r="G13183" s="1776"/>
    </row>
    <row r="13184" spans="7:7">
      <c r="G13184" s="1776"/>
    </row>
    <row r="13185" spans="7:7">
      <c r="G13185" s="1776"/>
    </row>
    <row r="13186" spans="7:7">
      <c r="G13186" s="1776"/>
    </row>
    <row r="13187" spans="7:7">
      <c r="G13187" s="1776"/>
    </row>
    <row r="13188" spans="7:7">
      <c r="G13188" s="1776"/>
    </row>
    <row r="13189" spans="7:7">
      <c r="G13189" s="1776"/>
    </row>
    <row r="13190" spans="7:7">
      <c r="G13190" s="1776"/>
    </row>
    <row r="13191" spans="7:7">
      <c r="G13191" s="1776"/>
    </row>
    <row r="13192" spans="7:7">
      <c r="G13192" s="1776"/>
    </row>
    <row r="13193" spans="7:7">
      <c r="G13193" s="1776"/>
    </row>
    <row r="13194" spans="7:7">
      <c r="G13194" s="1776"/>
    </row>
    <row r="13195" spans="7:7">
      <c r="G13195" s="1776"/>
    </row>
    <row r="13196" spans="7:7">
      <c r="G13196" s="1776"/>
    </row>
    <row r="13197" spans="7:7">
      <c r="G13197" s="1776"/>
    </row>
    <row r="13198" spans="7:7">
      <c r="G13198" s="1776"/>
    </row>
    <row r="13199" spans="7:7">
      <c r="G13199" s="1776"/>
    </row>
    <row r="13200" spans="7:7">
      <c r="G13200" s="1776"/>
    </row>
    <row r="13201" spans="7:7">
      <c r="G13201" s="1776"/>
    </row>
    <row r="13202" spans="7:7">
      <c r="G13202" s="1776"/>
    </row>
    <row r="13203" spans="7:7">
      <c r="G13203" s="1776"/>
    </row>
    <row r="13204" spans="7:7">
      <c r="G13204" s="1776"/>
    </row>
    <row r="13205" spans="7:7">
      <c r="G13205" s="1776"/>
    </row>
    <row r="13206" spans="7:7">
      <c r="G13206" s="1776"/>
    </row>
    <row r="13207" spans="7:7">
      <c r="G13207" s="1776"/>
    </row>
    <row r="13208" spans="7:7">
      <c r="G13208" s="1776"/>
    </row>
    <row r="13209" spans="7:7">
      <c r="G13209" s="1776"/>
    </row>
    <row r="13210" spans="7:7">
      <c r="G13210" s="1776"/>
    </row>
    <row r="13211" spans="7:7">
      <c r="G13211" s="1776"/>
    </row>
    <row r="13212" spans="7:7">
      <c r="G13212" s="1776"/>
    </row>
    <row r="13213" spans="7:7">
      <c r="G13213" s="1776"/>
    </row>
    <row r="13214" spans="7:7">
      <c r="G13214" s="1776"/>
    </row>
    <row r="13215" spans="7:7">
      <c r="G13215" s="1776"/>
    </row>
    <row r="13216" spans="7:7">
      <c r="G13216" s="1776"/>
    </row>
    <row r="13217" spans="7:7">
      <c r="G13217" s="1776"/>
    </row>
    <row r="13218" spans="7:7">
      <c r="G13218" s="1776"/>
    </row>
    <row r="13219" spans="7:7">
      <c r="G13219" s="1776"/>
    </row>
    <row r="13220" spans="7:7">
      <c r="G13220" s="1776"/>
    </row>
    <row r="13221" spans="7:7">
      <c r="G13221" s="1776"/>
    </row>
    <row r="13222" spans="7:7">
      <c r="G13222" s="1776"/>
    </row>
    <row r="13223" spans="7:7">
      <c r="G13223" s="1776"/>
    </row>
    <row r="13224" spans="7:7">
      <c r="G13224" s="1776"/>
    </row>
    <row r="13225" spans="7:7">
      <c r="G13225" s="1776"/>
    </row>
    <row r="13226" spans="7:7">
      <c r="G13226" s="1776"/>
    </row>
    <row r="13227" spans="7:7">
      <c r="G13227" s="1776"/>
    </row>
    <row r="13228" spans="7:7">
      <c r="G13228" s="1776"/>
    </row>
    <row r="13229" spans="7:7">
      <c r="G13229" s="1776"/>
    </row>
    <row r="13230" spans="7:7">
      <c r="G13230" s="1776"/>
    </row>
    <row r="13231" spans="7:7">
      <c r="G13231" s="1776"/>
    </row>
    <row r="13232" spans="7:7">
      <c r="G13232" s="1776"/>
    </row>
    <row r="13233" spans="7:7">
      <c r="G13233" s="1776"/>
    </row>
    <row r="13234" spans="7:7">
      <c r="G13234" s="1776"/>
    </row>
    <row r="13235" spans="7:7">
      <c r="G13235" s="1776"/>
    </row>
    <row r="13236" spans="7:7">
      <c r="G13236" s="1776"/>
    </row>
    <row r="13237" spans="7:7">
      <c r="G13237" s="1776"/>
    </row>
    <row r="13238" spans="7:7">
      <c r="G13238" s="1776"/>
    </row>
    <row r="13239" spans="7:7">
      <c r="G13239" s="1776"/>
    </row>
    <row r="13240" spans="7:7">
      <c r="G13240" s="1776"/>
    </row>
    <row r="13241" spans="7:7">
      <c r="G13241" s="1776"/>
    </row>
    <row r="13242" spans="7:7">
      <c r="G13242" s="1776"/>
    </row>
    <row r="13243" spans="7:7">
      <c r="G13243" s="1776"/>
    </row>
    <row r="13244" spans="7:7">
      <c r="G13244" s="1776"/>
    </row>
    <row r="13245" spans="7:7">
      <c r="G13245" s="1776"/>
    </row>
    <row r="13246" spans="7:7">
      <c r="G13246" s="1776"/>
    </row>
    <row r="13247" spans="7:7">
      <c r="G13247" s="1776"/>
    </row>
    <row r="13248" spans="7:7">
      <c r="G13248" s="1776"/>
    </row>
    <row r="13249" spans="7:7">
      <c r="G13249" s="1776"/>
    </row>
    <row r="13250" spans="7:7">
      <c r="G13250" s="1776"/>
    </row>
    <row r="13251" spans="7:7">
      <c r="G13251" s="1776"/>
    </row>
    <row r="13252" spans="7:7">
      <c r="G13252" s="1776"/>
    </row>
    <row r="13253" spans="7:7">
      <c r="G13253" s="1776"/>
    </row>
    <row r="13254" spans="7:7">
      <c r="G13254" s="1776"/>
    </row>
    <row r="13255" spans="7:7">
      <c r="G13255" s="1776"/>
    </row>
    <row r="13256" spans="7:7">
      <c r="G13256" s="1776"/>
    </row>
    <row r="13257" spans="7:7">
      <c r="G13257" s="1776"/>
    </row>
    <row r="13258" spans="7:7">
      <c r="G13258" s="1776"/>
    </row>
    <row r="13259" spans="7:7">
      <c r="G13259" s="1776"/>
    </row>
    <row r="13260" spans="7:7">
      <c r="G13260" s="1776"/>
    </row>
    <row r="13261" spans="7:7">
      <c r="G13261" s="1776"/>
    </row>
    <row r="13262" spans="7:7">
      <c r="G13262" s="1776"/>
    </row>
    <row r="13263" spans="7:7">
      <c r="G13263" s="1776"/>
    </row>
    <row r="13264" spans="7:7">
      <c r="G13264" s="1776"/>
    </row>
    <row r="13265" spans="7:7">
      <c r="G13265" s="1776"/>
    </row>
    <row r="13266" spans="7:7">
      <c r="G13266" s="1776"/>
    </row>
    <row r="13267" spans="7:7">
      <c r="G13267" s="1776"/>
    </row>
    <row r="13268" spans="7:7">
      <c r="G13268" s="1776"/>
    </row>
    <row r="13269" spans="7:7">
      <c r="G13269" s="1776"/>
    </row>
    <row r="13270" spans="7:7">
      <c r="G13270" s="1776"/>
    </row>
    <row r="13271" spans="7:7">
      <c r="G13271" s="1776"/>
    </row>
    <row r="13272" spans="7:7">
      <c r="G13272" s="1776"/>
    </row>
    <row r="13273" spans="7:7">
      <c r="G13273" s="1776"/>
    </row>
    <row r="13274" spans="7:7">
      <c r="G13274" s="1776"/>
    </row>
    <row r="13275" spans="7:7">
      <c r="G13275" s="1776"/>
    </row>
    <row r="13276" spans="7:7">
      <c r="G13276" s="1776"/>
    </row>
    <row r="13277" spans="7:7">
      <c r="G13277" s="1776"/>
    </row>
    <row r="13278" spans="7:7">
      <c r="G13278" s="1776"/>
    </row>
    <row r="13279" spans="7:7">
      <c r="G13279" s="1776"/>
    </row>
    <row r="13280" spans="7:7">
      <c r="G13280" s="1776"/>
    </row>
    <row r="13281" spans="7:7">
      <c r="G13281" s="1776"/>
    </row>
    <row r="13282" spans="7:7">
      <c r="G13282" s="1776"/>
    </row>
    <row r="13283" spans="7:7">
      <c r="G13283" s="1776"/>
    </row>
    <row r="13284" spans="7:7">
      <c r="G13284" s="1776"/>
    </row>
    <row r="13285" spans="7:7">
      <c r="G13285" s="1776"/>
    </row>
    <row r="13286" spans="7:7">
      <c r="G13286" s="1776"/>
    </row>
    <row r="13287" spans="7:7">
      <c r="G13287" s="1776"/>
    </row>
    <row r="13288" spans="7:7">
      <c r="G13288" s="1776"/>
    </row>
    <row r="13289" spans="7:7">
      <c r="G13289" s="1776"/>
    </row>
    <row r="13290" spans="7:7">
      <c r="G13290" s="1776"/>
    </row>
    <row r="13291" spans="7:7">
      <c r="G13291" s="1776"/>
    </row>
    <row r="13292" spans="7:7">
      <c r="G13292" s="1776"/>
    </row>
    <row r="13293" spans="7:7">
      <c r="G13293" s="1776"/>
    </row>
    <row r="13294" spans="7:7">
      <c r="G13294" s="1776"/>
    </row>
    <row r="13295" spans="7:7">
      <c r="G13295" s="1776"/>
    </row>
    <row r="13296" spans="7:7">
      <c r="G13296" s="1776"/>
    </row>
    <row r="13297" spans="7:7">
      <c r="G13297" s="1776"/>
    </row>
    <row r="13298" spans="7:7">
      <c r="G13298" s="1776"/>
    </row>
    <row r="13299" spans="7:7">
      <c r="G13299" s="1776"/>
    </row>
    <row r="13300" spans="7:7">
      <c r="G13300" s="1776"/>
    </row>
    <row r="13301" spans="7:7">
      <c r="G13301" s="1776"/>
    </row>
    <row r="13302" spans="7:7">
      <c r="G13302" s="1776"/>
    </row>
    <row r="13303" spans="7:7">
      <c r="G13303" s="1776"/>
    </row>
    <row r="13304" spans="7:7">
      <c r="G13304" s="1776"/>
    </row>
    <row r="13305" spans="7:7">
      <c r="G13305" s="1776"/>
    </row>
    <row r="13306" spans="7:7">
      <c r="G13306" s="1776"/>
    </row>
    <row r="13307" spans="7:7">
      <c r="G13307" s="1776"/>
    </row>
    <row r="13308" spans="7:7">
      <c r="G13308" s="1776"/>
    </row>
    <row r="13309" spans="7:7">
      <c r="G13309" s="1776"/>
    </row>
    <row r="13310" spans="7:7">
      <c r="G13310" s="1776"/>
    </row>
    <row r="13311" spans="7:7">
      <c r="G13311" s="1776"/>
    </row>
    <row r="13312" spans="7:7">
      <c r="G13312" s="1776"/>
    </row>
    <row r="13313" spans="7:7">
      <c r="G13313" s="1776"/>
    </row>
    <row r="13314" spans="7:7">
      <c r="G13314" s="1776"/>
    </row>
    <row r="13315" spans="7:7">
      <c r="G13315" s="1776"/>
    </row>
    <row r="13316" spans="7:7">
      <c r="G13316" s="1776"/>
    </row>
    <row r="13317" spans="7:7">
      <c r="G13317" s="1776"/>
    </row>
    <row r="13318" spans="7:7">
      <c r="G13318" s="1776"/>
    </row>
    <row r="13319" spans="7:7">
      <c r="G13319" s="1776"/>
    </row>
    <row r="13320" spans="7:7">
      <c r="G13320" s="1776"/>
    </row>
    <row r="13321" spans="7:7">
      <c r="G13321" s="1776"/>
    </row>
    <row r="13322" spans="7:7">
      <c r="G13322" s="1776"/>
    </row>
    <row r="13323" spans="7:7">
      <c r="G13323" s="1776"/>
    </row>
    <row r="13324" spans="7:7">
      <c r="G13324" s="1776"/>
    </row>
    <row r="13325" spans="7:7">
      <c r="G13325" s="1776"/>
    </row>
    <row r="13326" spans="7:7">
      <c r="G13326" s="1776"/>
    </row>
    <row r="13327" spans="7:7">
      <c r="G13327" s="1776"/>
    </row>
    <row r="13328" spans="7:7">
      <c r="G13328" s="1776"/>
    </row>
    <row r="13329" spans="7:7">
      <c r="G13329" s="1776"/>
    </row>
    <row r="13330" spans="7:7">
      <c r="G13330" s="1776"/>
    </row>
    <row r="13331" spans="7:7">
      <c r="G13331" s="1776"/>
    </row>
    <row r="13332" spans="7:7">
      <c r="G13332" s="1776"/>
    </row>
    <row r="13333" spans="7:7">
      <c r="G13333" s="1776"/>
    </row>
    <row r="13334" spans="7:7">
      <c r="G13334" s="1776"/>
    </row>
    <row r="13335" spans="7:7">
      <c r="G13335" s="1776"/>
    </row>
    <row r="13336" spans="7:7">
      <c r="G13336" s="1776"/>
    </row>
    <row r="13337" spans="7:7">
      <c r="G13337" s="1776"/>
    </row>
    <row r="13338" spans="7:7">
      <c r="G13338" s="1776"/>
    </row>
    <row r="13339" spans="7:7">
      <c r="G13339" s="1776"/>
    </row>
    <row r="13340" spans="7:7">
      <c r="G13340" s="1776"/>
    </row>
    <row r="13341" spans="7:7">
      <c r="G13341" s="1776"/>
    </row>
    <row r="13342" spans="7:7">
      <c r="G13342" s="1776"/>
    </row>
    <row r="13343" spans="7:7">
      <c r="G13343" s="1776"/>
    </row>
    <row r="13344" spans="7:7">
      <c r="G13344" s="1776"/>
    </row>
    <row r="13345" spans="7:7">
      <c r="G13345" s="1776"/>
    </row>
    <row r="13346" spans="7:7">
      <c r="G13346" s="1776"/>
    </row>
    <row r="13347" spans="7:7">
      <c r="G13347" s="1776"/>
    </row>
    <row r="13348" spans="7:7">
      <c r="G13348" s="1776"/>
    </row>
    <row r="13349" spans="7:7">
      <c r="G13349" s="1776"/>
    </row>
    <row r="13350" spans="7:7">
      <c r="G13350" s="1776"/>
    </row>
    <row r="13351" spans="7:7">
      <c r="G13351" s="1776"/>
    </row>
    <row r="13352" spans="7:7">
      <c r="G13352" s="1776"/>
    </row>
    <row r="13353" spans="7:7">
      <c r="G13353" s="1776"/>
    </row>
    <row r="13354" spans="7:7">
      <c r="G13354" s="1776"/>
    </row>
    <row r="13355" spans="7:7">
      <c r="G13355" s="1776"/>
    </row>
    <row r="13356" spans="7:7">
      <c r="G13356" s="1776"/>
    </row>
    <row r="13357" spans="7:7">
      <c r="G13357" s="1776"/>
    </row>
    <row r="13358" spans="7:7">
      <c r="G13358" s="1776"/>
    </row>
    <row r="13359" spans="7:7">
      <c r="G13359" s="1776"/>
    </row>
    <row r="13360" spans="7:7">
      <c r="G13360" s="1776"/>
    </row>
    <row r="13361" spans="7:7">
      <c r="G13361" s="1776"/>
    </row>
    <row r="13362" spans="7:7">
      <c r="G13362" s="1776"/>
    </row>
    <row r="13363" spans="7:7">
      <c r="G13363" s="1776"/>
    </row>
    <row r="13364" spans="7:7">
      <c r="G13364" s="1776"/>
    </row>
    <row r="13365" spans="7:7">
      <c r="G13365" s="1776"/>
    </row>
    <row r="13366" spans="7:7">
      <c r="G13366" s="1776"/>
    </row>
    <row r="13367" spans="7:7">
      <c r="G13367" s="1776"/>
    </row>
    <row r="13368" spans="7:7">
      <c r="G13368" s="1776"/>
    </row>
    <row r="13369" spans="7:7">
      <c r="G13369" s="1776"/>
    </row>
    <row r="13370" spans="7:7">
      <c r="G13370" s="1776"/>
    </row>
    <row r="13371" spans="7:7">
      <c r="G13371" s="1776"/>
    </row>
    <row r="13372" spans="7:7">
      <c r="G13372" s="1776"/>
    </row>
    <row r="13373" spans="7:7">
      <c r="G13373" s="1776"/>
    </row>
    <row r="13374" spans="7:7">
      <c r="G13374" s="1776"/>
    </row>
    <row r="13375" spans="7:7">
      <c r="G13375" s="1776"/>
    </row>
    <row r="13376" spans="7:7">
      <c r="G13376" s="1776"/>
    </row>
    <row r="13377" spans="7:7">
      <c r="G13377" s="1776"/>
    </row>
    <row r="13378" spans="7:7">
      <c r="G13378" s="1776"/>
    </row>
    <row r="13379" spans="7:7">
      <c r="G13379" s="1776"/>
    </row>
    <row r="13380" spans="7:7">
      <c r="G13380" s="1776"/>
    </row>
    <row r="13381" spans="7:7">
      <c r="G13381" s="1776"/>
    </row>
    <row r="13382" spans="7:7">
      <c r="G13382" s="1776"/>
    </row>
    <row r="13383" spans="7:7">
      <c r="G13383" s="1776"/>
    </row>
    <row r="13384" spans="7:7">
      <c r="G13384" s="1776"/>
    </row>
    <row r="13385" spans="7:7">
      <c r="G13385" s="1776"/>
    </row>
    <row r="13386" spans="7:7">
      <c r="G13386" s="1776"/>
    </row>
    <row r="13387" spans="7:7">
      <c r="G13387" s="1776"/>
    </row>
    <row r="13388" spans="7:7">
      <c r="G13388" s="1776"/>
    </row>
    <row r="13389" spans="7:7">
      <c r="G13389" s="1776"/>
    </row>
    <row r="13390" spans="7:7">
      <c r="G13390" s="1776"/>
    </row>
    <row r="13391" spans="7:7">
      <c r="G13391" s="1776"/>
    </row>
    <row r="13392" spans="7:7">
      <c r="G13392" s="1776"/>
    </row>
    <row r="13393" spans="7:7">
      <c r="G13393" s="1776"/>
    </row>
    <row r="13394" spans="7:7">
      <c r="G13394" s="1776"/>
    </row>
    <row r="13395" spans="7:7">
      <c r="G13395" s="1776"/>
    </row>
    <row r="13396" spans="7:7">
      <c r="G13396" s="1776"/>
    </row>
    <row r="13397" spans="7:7">
      <c r="G13397" s="1776"/>
    </row>
    <row r="13398" spans="7:7">
      <c r="G13398" s="1776"/>
    </row>
    <row r="13399" spans="7:7">
      <c r="G13399" s="1776"/>
    </row>
    <row r="13400" spans="7:7">
      <c r="G13400" s="1776"/>
    </row>
    <row r="13401" spans="7:7">
      <c r="G13401" s="1776"/>
    </row>
    <row r="13402" spans="7:7">
      <c r="G13402" s="1776"/>
    </row>
    <row r="13403" spans="7:7">
      <c r="G13403" s="1776"/>
    </row>
    <row r="13404" spans="7:7">
      <c r="G13404" s="1776"/>
    </row>
    <row r="13405" spans="7:7">
      <c r="G13405" s="1776"/>
    </row>
    <row r="13406" spans="7:7">
      <c r="G13406" s="1776"/>
    </row>
    <row r="13407" spans="7:7">
      <c r="G13407" s="1776"/>
    </row>
    <row r="13408" spans="7:7">
      <c r="G13408" s="1776"/>
    </row>
    <row r="13409" spans="7:7">
      <c r="G13409" s="1776"/>
    </row>
    <row r="13410" spans="7:7">
      <c r="G13410" s="1776"/>
    </row>
    <row r="13411" spans="7:7">
      <c r="G13411" s="1776"/>
    </row>
    <row r="13412" spans="7:7">
      <c r="G13412" s="1776"/>
    </row>
    <row r="13413" spans="7:7">
      <c r="G13413" s="1776"/>
    </row>
    <row r="13414" spans="7:7">
      <c r="G13414" s="1776"/>
    </row>
    <row r="13415" spans="7:7">
      <c r="G13415" s="1776"/>
    </row>
    <row r="13416" spans="7:7">
      <c r="G13416" s="1776"/>
    </row>
    <row r="13417" spans="7:7">
      <c r="G13417" s="1776"/>
    </row>
    <row r="13418" spans="7:7">
      <c r="G13418" s="1776"/>
    </row>
    <row r="13419" spans="7:7">
      <c r="G13419" s="1776"/>
    </row>
    <row r="13420" spans="7:7">
      <c r="G13420" s="1776"/>
    </row>
    <row r="13421" spans="7:7">
      <c r="G13421" s="1776"/>
    </row>
    <row r="13422" spans="7:7">
      <c r="G13422" s="1776"/>
    </row>
    <row r="13423" spans="7:7">
      <c r="G13423" s="1776"/>
    </row>
    <row r="13424" spans="7:7">
      <c r="G13424" s="1776"/>
    </row>
    <row r="13425" spans="7:7">
      <c r="G13425" s="1776"/>
    </row>
    <row r="13426" spans="7:7">
      <c r="G13426" s="1776"/>
    </row>
    <row r="13427" spans="7:7">
      <c r="G13427" s="1776"/>
    </row>
    <row r="13428" spans="7:7">
      <c r="G13428" s="1776"/>
    </row>
    <row r="13429" spans="7:7">
      <c r="G13429" s="1776"/>
    </row>
    <row r="13430" spans="7:7">
      <c r="G13430" s="1776"/>
    </row>
    <row r="13431" spans="7:7">
      <c r="G13431" s="1776"/>
    </row>
    <row r="13432" spans="7:7">
      <c r="G13432" s="1776"/>
    </row>
    <row r="13433" spans="7:7">
      <c r="G13433" s="1776"/>
    </row>
    <row r="13434" spans="7:7">
      <c r="G13434" s="1776"/>
    </row>
    <row r="13435" spans="7:7">
      <c r="G13435" s="1776"/>
    </row>
    <row r="13436" spans="7:7">
      <c r="G13436" s="1776"/>
    </row>
    <row r="13437" spans="7:7">
      <c r="G13437" s="1776"/>
    </row>
    <row r="13438" spans="7:7">
      <c r="G13438" s="1776"/>
    </row>
    <row r="13439" spans="7:7">
      <c r="G13439" s="1776"/>
    </row>
    <row r="13440" spans="7:7">
      <c r="G13440" s="1776"/>
    </row>
    <row r="13441" spans="7:7">
      <c r="G13441" s="1776"/>
    </row>
    <row r="13442" spans="7:7">
      <c r="G13442" s="1776"/>
    </row>
    <row r="13443" spans="7:7">
      <c r="G13443" s="1776"/>
    </row>
    <row r="13444" spans="7:7">
      <c r="G13444" s="1776"/>
    </row>
    <row r="13445" spans="7:7">
      <c r="G13445" s="1776"/>
    </row>
    <row r="13446" spans="7:7">
      <c r="G13446" s="1776"/>
    </row>
    <row r="13447" spans="7:7">
      <c r="G13447" s="1776"/>
    </row>
    <row r="13448" spans="7:7">
      <c r="G13448" s="1776"/>
    </row>
    <row r="13449" spans="7:7">
      <c r="G13449" s="1776"/>
    </row>
    <row r="13450" spans="7:7">
      <c r="G13450" s="1776"/>
    </row>
    <row r="13451" spans="7:7">
      <c r="G13451" s="1776"/>
    </row>
    <row r="13452" spans="7:7">
      <c r="G13452" s="1776"/>
    </row>
    <row r="13453" spans="7:7">
      <c r="G13453" s="1776"/>
    </row>
    <row r="13454" spans="7:7">
      <c r="G13454" s="1776"/>
    </row>
    <row r="13455" spans="7:7">
      <c r="G13455" s="1776"/>
    </row>
    <row r="13456" spans="7:7">
      <c r="G13456" s="1776"/>
    </row>
    <row r="13457" spans="7:7">
      <c r="G13457" s="1776"/>
    </row>
    <row r="13458" spans="7:7">
      <c r="G13458" s="1776"/>
    </row>
    <row r="13459" spans="7:7">
      <c r="G13459" s="1776"/>
    </row>
    <row r="13460" spans="7:7">
      <c r="G13460" s="1776"/>
    </row>
    <row r="13461" spans="7:7">
      <c r="G13461" s="1776"/>
    </row>
    <row r="13462" spans="7:7">
      <c r="G13462" s="1776"/>
    </row>
    <row r="13463" spans="7:7">
      <c r="G13463" s="1776"/>
    </row>
    <row r="13464" spans="7:7">
      <c r="G13464" s="1776"/>
    </row>
    <row r="13465" spans="7:7">
      <c r="G13465" s="1776"/>
    </row>
    <row r="13466" spans="7:7">
      <c r="G13466" s="1776"/>
    </row>
    <row r="13467" spans="7:7">
      <c r="G13467" s="1776"/>
    </row>
    <row r="13468" spans="7:7">
      <c r="G13468" s="1776"/>
    </row>
    <row r="13469" spans="7:7">
      <c r="G13469" s="1776"/>
    </row>
    <row r="13470" spans="7:7">
      <c r="G13470" s="1776"/>
    </row>
    <row r="13471" spans="7:7">
      <c r="G13471" s="1776"/>
    </row>
    <row r="13472" spans="7:7">
      <c r="G13472" s="1776"/>
    </row>
    <row r="13473" spans="7:7">
      <c r="G13473" s="1776"/>
    </row>
    <row r="13474" spans="7:7">
      <c r="G13474" s="1776"/>
    </row>
    <row r="13475" spans="7:7">
      <c r="G13475" s="1776"/>
    </row>
    <row r="13476" spans="7:7">
      <c r="G13476" s="1776"/>
    </row>
    <row r="13477" spans="7:7">
      <c r="G13477" s="1776"/>
    </row>
    <row r="13478" spans="7:7">
      <c r="G13478" s="1776"/>
    </row>
    <row r="13479" spans="7:7">
      <c r="G13479" s="1776"/>
    </row>
    <row r="13480" spans="7:7">
      <c r="G13480" s="1776"/>
    </row>
    <row r="13481" spans="7:7">
      <c r="G13481" s="1776"/>
    </row>
    <row r="13482" spans="7:7">
      <c r="G13482" s="1776"/>
    </row>
    <row r="13483" spans="7:7">
      <c r="G13483" s="1776"/>
    </row>
    <row r="13484" spans="7:7">
      <c r="G13484" s="1776"/>
    </row>
    <row r="13485" spans="7:7">
      <c r="G13485" s="1776"/>
    </row>
    <row r="13486" spans="7:7">
      <c r="G13486" s="1776"/>
    </row>
    <row r="13487" spans="7:7">
      <c r="G13487" s="1776"/>
    </row>
    <row r="13488" spans="7:7">
      <c r="G13488" s="1776"/>
    </row>
    <row r="13489" spans="7:7">
      <c r="G13489" s="1776"/>
    </row>
    <row r="13490" spans="7:7">
      <c r="G13490" s="1776"/>
    </row>
    <row r="13491" spans="7:7">
      <c r="G13491" s="1776"/>
    </row>
    <row r="13492" spans="7:7">
      <c r="G13492" s="1776"/>
    </row>
    <row r="13493" spans="7:7">
      <c r="G13493" s="1776"/>
    </row>
    <row r="13494" spans="7:7">
      <c r="G13494" s="1776"/>
    </row>
    <row r="13495" spans="7:7">
      <c r="G13495" s="1776"/>
    </row>
    <row r="13496" spans="7:7">
      <c r="G13496" s="1776"/>
    </row>
    <row r="13497" spans="7:7">
      <c r="G13497" s="1776"/>
    </row>
    <row r="13498" spans="7:7">
      <c r="G13498" s="1776"/>
    </row>
    <row r="13499" spans="7:7">
      <c r="G13499" s="1776"/>
    </row>
    <row r="13500" spans="7:7">
      <c r="G13500" s="1776"/>
    </row>
    <row r="13501" spans="7:7">
      <c r="G13501" s="1776"/>
    </row>
    <row r="13502" spans="7:7">
      <c r="G13502" s="1776"/>
    </row>
    <row r="13503" spans="7:7">
      <c r="G13503" s="1776"/>
    </row>
    <row r="13504" spans="7:7">
      <c r="G13504" s="1776"/>
    </row>
    <row r="13505" spans="7:7">
      <c r="G13505" s="1776"/>
    </row>
    <row r="13506" spans="7:7">
      <c r="G13506" s="1776"/>
    </row>
    <row r="13507" spans="7:7">
      <c r="G13507" s="1776"/>
    </row>
    <row r="13508" spans="7:7">
      <c r="G13508" s="1776"/>
    </row>
    <row r="13509" spans="7:7">
      <c r="G13509" s="1776"/>
    </row>
    <row r="13510" spans="7:7">
      <c r="G13510" s="1776"/>
    </row>
    <row r="13511" spans="7:7">
      <c r="G13511" s="1776"/>
    </row>
    <row r="13512" spans="7:7">
      <c r="G13512" s="1776"/>
    </row>
    <row r="13513" spans="7:7">
      <c r="G13513" s="1776"/>
    </row>
    <row r="13514" spans="7:7">
      <c r="G13514" s="1776"/>
    </row>
    <row r="13515" spans="7:7">
      <c r="G13515" s="1776"/>
    </row>
    <row r="13516" spans="7:7">
      <c r="G13516" s="1776"/>
    </row>
    <row r="13517" spans="7:7">
      <c r="G13517" s="1776"/>
    </row>
    <row r="13518" spans="7:7">
      <c r="G13518" s="1776"/>
    </row>
    <row r="13519" spans="7:7">
      <c r="G13519" s="1776"/>
    </row>
    <row r="13520" spans="7:7">
      <c r="G13520" s="1776"/>
    </row>
    <row r="13521" spans="7:7">
      <c r="G13521" s="1776"/>
    </row>
    <row r="13522" spans="7:7">
      <c r="G13522" s="1776"/>
    </row>
    <row r="13523" spans="7:7">
      <c r="G13523" s="1776"/>
    </row>
    <row r="13524" spans="7:7">
      <c r="G13524" s="1776"/>
    </row>
    <row r="13525" spans="7:7">
      <c r="G13525" s="1776"/>
    </row>
    <row r="13526" spans="7:7">
      <c r="G13526" s="1776"/>
    </row>
    <row r="13527" spans="7:7">
      <c r="G13527" s="1776"/>
    </row>
    <row r="13528" spans="7:7">
      <c r="G13528" s="1776"/>
    </row>
    <row r="13529" spans="7:7">
      <c r="G13529" s="1776"/>
    </row>
    <row r="13530" spans="7:7">
      <c r="G13530" s="1776"/>
    </row>
    <row r="13531" spans="7:7">
      <c r="G13531" s="1776"/>
    </row>
    <row r="13532" spans="7:7">
      <c r="G13532" s="1776"/>
    </row>
    <row r="13533" spans="7:7">
      <c r="G13533" s="1776"/>
    </row>
    <row r="13534" spans="7:7">
      <c r="G13534" s="1776"/>
    </row>
    <row r="13535" spans="7:7">
      <c r="G13535" s="1776"/>
    </row>
    <row r="13536" spans="7:7">
      <c r="G13536" s="1776"/>
    </row>
    <row r="13537" spans="7:7">
      <c r="G13537" s="1776"/>
    </row>
    <row r="13538" spans="7:7">
      <c r="G13538" s="1776"/>
    </row>
    <row r="13539" spans="7:7">
      <c r="G13539" s="1776"/>
    </row>
    <row r="13540" spans="7:7">
      <c r="G13540" s="1776"/>
    </row>
    <row r="13541" spans="7:7">
      <c r="G13541" s="1776"/>
    </row>
    <row r="13542" spans="7:7">
      <c r="G13542" s="1776"/>
    </row>
    <row r="13543" spans="7:7">
      <c r="G13543" s="1776"/>
    </row>
    <row r="13544" spans="7:7">
      <c r="G13544" s="1776"/>
    </row>
    <row r="13545" spans="7:7">
      <c r="G13545" s="1776"/>
    </row>
    <row r="13546" spans="7:7">
      <c r="G13546" s="1776"/>
    </row>
    <row r="13547" spans="7:7">
      <c r="G13547" s="1776"/>
    </row>
    <row r="13548" spans="7:7">
      <c r="G13548" s="1776"/>
    </row>
    <row r="13549" spans="7:7">
      <c r="G13549" s="1776"/>
    </row>
    <row r="13550" spans="7:7">
      <c r="G13550" s="1776"/>
    </row>
    <row r="13551" spans="7:7">
      <c r="G13551" s="1776"/>
    </row>
    <row r="13552" spans="7:7">
      <c r="G13552" s="1776"/>
    </row>
    <row r="13553" spans="7:7">
      <c r="G13553" s="1776"/>
    </row>
    <row r="13554" spans="7:7">
      <c r="G13554" s="1776"/>
    </row>
    <row r="13555" spans="7:7">
      <c r="G13555" s="1776"/>
    </row>
    <row r="13556" spans="7:7">
      <c r="G13556" s="1776"/>
    </row>
    <row r="13557" spans="7:7">
      <c r="G13557" s="1776"/>
    </row>
    <row r="13558" spans="7:7">
      <c r="G13558" s="1776"/>
    </row>
    <row r="13559" spans="7:7">
      <c r="G13559" s="1776"/>
    </row>
    <row r="13560" spans="7:7">
      <c r="G13560" s="1776"/>
    </row>
    <row r="13561" spans="7:7">
      <c r="G13561" s="1776"/>
    </row>
    <row r="13562" spans="7:7">
      <c r="G13562" s="1776"/>
    </row>
    <row r="13563" spans="7:7">
      <c r="G13563" s="1776"/>
    </row>
    <row r="13564" spans="7:7">
      <c r="G13564" s="1776"/>
    </row>
    <row r="13565" spans="7:7">
      <c r="G13565" s="1776"/>
    </row>
    <row r="13566" spans="7:7">
      <c r="G13566" s="1776"/>
    </row>
    <row r="13567" spans="7:7">
      <c r="G13567" s="1776"/>
    </row>
    <row r="13568" spans="7:7">
      <c r="G13568" s="1776"/>
    </row>
    <row r="13569" spans="7:7">
      <c r="G13569" s="1776"/>
    </row>
    <row r="13570" spans="7:7">
      <c r="G13570" s="1776"/>
    </row>
    <row r="13571" spans="7:7">
      <c r="G13571" s="1776"/>
    </row>
    <row r="13572" spans="7:7">
      <c r="G13572" s="1776"/>
    </row>
    <row r="13573" spans="7:7">
      <c r="G13573" s="1776"/>
    </row>
    <row r="13574" spans="7:7">
      <c r="G13574" s="1776"/>
    </row>
    <row r="13575" spans="7:7">
      <c r="G13575" s="1776"/>
    </row>
    <row r="13576" spans="7:7">
      <c r="G13576" s="1776"/>
    </row>
    <row r="13577" spans="7:7">
      <c r="G13577" s="1776"/>
    </row>
    <row r="13578" spans="7:7">
      <c r="G13578" s="1776"/>
    </row>
    <row r="13579" spans="7:7">
      <c r="G13579" s="1776"/>
    </row>
    <row r="13580" spans="7:7">
      <c r="G13580" s="1776"/>
    </row>
    <row r="13581" spans="7:7">
      <c r="G13581" s="1776"/>
    </row>
    <row r="13582" spans="7:7">
      <c r="G13582" s="1776"/>
    </row>
    <row r="13583" spans="7:7">
      <c r="G13583" s="1776"/>
    </row>
    <row r="13584" spans="7:7">
      <c r="G13584" s="1776"/>
    </row>
    <row r="13585" spans="7:7">
      <c r="G13585" s="1776"/>
    </row>
    <row r="13586" spans="7:7">
      <c r="G13586" s="1776"/>
    </row>
    <row r="13587" spans="7:7">
      <c r="G13587" s="1776"/>
    </row>
    <row r="13588" spans="7:7">
      <c r="G13588" s="1776"/>
    </row>
    <row r="13589" spans="7:7">
      <c r="G13589" s="1776"/>
    </row>
    <row r="13590" spans="7:7">
      <c r="G13590" s="1776"/>
    </row>
    <row r="13591" spans="7:7">
      <c r="G13591" s="1776"/>
    </row>
    <row r="13592" spans="7:7">
      <c r="G13592" s="1776"/>
    </row>
    <row r="13593" spans="7:7">
      <c r="G13593" s="1776"/>
    </row>
    <row r="13594" spans="7:7">
      <c r="G13594" s="1776"/>
    </row>
    <row r="13595" spans="7:7">
      <c r="G13595" s="1776"/>
    </row>
    <row r="13596" spans="7:7">
      <c r="G13596" s="1776"/>
    </row>
    <row r="13597" spans="7:7">
      <c r="G13597" s="1776"/>
    </row>
    <row r="13598" spans="7:7">
      <c r="G13598" s="1776"/>
    </row>
    <row r="13599" spans="7:7">
      <c r="G13599" s="1776"/>
    </row>
    <row r="13600" spans="7:7">
      <c r="G13600" s="1776"/>
    </row>
    <row r="13601" spans="7:7">
      <c r="G13601" s="1776"/>
    </row>
    <row r="13602" spans="7:7">
      <c r="G13602" s="1776"/>
    </row>
    <row r="13603" spans="7:7">
      <c r="G13603" s="1776"/>
    </row>
    <row r="13604" spans="7:7">
      <c r="G13604" s="1776"/>
    </row>
    <row r="13605" spans="7:7">
      <c r="G13605" s="1776"/>
    </row>
    <row r="13606" spans="7:7">
      <c r="G13606" s="1776"/>
    </row>
    <row r="13607" spans="7:7">
      <c r="G13607" s="1776"/>
    </row>
    <row r="13608" spans="7:7">
      <c r="G13608" s="1776"/>
    </row>
    <row r="13609" spans="7:7">
      <c r="G13609" s="1776"/>
    </row>
    <row r="13610" spans="7:7">
      <c r="G13610" s="1776"/>
    </row>
    <row r="13611" spans="7:7">
      <c r="G13611" s="1776"/>
    </row>
    <row r="13612" spans="7:7">
      <c r="G13612" s="1776"/>
    </row>
    <row r="13613" spans="7:7">
      <c r="G13613" s="1776"/>
    </row>
    <row r="13614" spans="7:7">
      <c r="G13614" s="1776"/>
    </row>
    <row r="13615" spans="7:7">
      <c r="G13615" s="1776"/>
    </row>
    <row r="13616" spans="7:7">
      <c r="G13616" s="1776"/>
    </row>
    <row r="13617" spans="7:7">
      <c r="G13617" s="1776"/>
    </row>
    <row r="13618" spans="7:7">
      <c r="G13618" s="1776"/>
    </row>
    <row r="13619" spans="7:7">
      <c r="G13619" s="1776"/>
    </row>
    <row r="13620" spans="7:7">
      <c r="G13620" s="1776"/>
    </row>
    <row r="13621" spans="7:7">
      <c r="G13621" s="1776"/>
    </row>
    <row r="13622" spans="7:7">
      <c r="G13622" s="1776"/>
    </row>
    <row r="13623" spans="7:7">
      <c r="G13623" s="1776"/>
    </row>
    <row r="13624" spans="7:7">
      <c r="G13624" s="1776"/>
    </row>
    <row r="13625" spans="7:7">
      <c r="G13625" s="1776"/>
    </row>
    <row r="13626" spans="7:7">
      <c r="G13626" s="1776"/>
    </row>
    <row r="13627" spans="7:7">
      <c r="G13627" s="1776"/>
    </row>
    <row r="13628" spans="7:7">
      <c r="G13628" s="1776"/>
    </row>
    <row r="13629" spans="7:7">
      <c r="G13629" s="1776"/>
    </row>
    <row r="13630" spans="7:7">
      <c r="G13630" s="1776"/>
    </row>
    <row r="13631" spans="7:7">
      <c r="G13631" s="1776"/>
    </row>
    <row r="13632" spans="7:7">
      <c r="G13632" s="1776"/>
    </row>
    <row r="13633" spans="7:7">
      <c r="G13633" s="1776"/>
    </row>
    <row r="13634" spans="7:7">
      <c r="G13634" s="1776"/>
    </row>
    <row r="13635" spans="7:7">
      <c r="G13635" s="1776"/>
    </row>
    <row r="13636" spans="7:7">
      <c r="G13636" s="1776"/>
    </row>
    <row r="13637" spans="7:7">
      <c r="G13637" s="1776"/>
    </row>
    <row r="13638" spans="7:7">
      <c r="G13638" s="1776"/>
    </row>
    <row r="13639" spans="7:7">
      <c r="G13639" s="1776"/>
    </row>
    <row r="13640" spans="7:7">
      <c r="G13640" s="1776"/>
    </row>
    <row r="13641" spans="7:7">
      <c r="G13641" s="1776"/>
    </row>
    <row r="13642" spans="7:7">
      <c r="G13642" s="1776"/>
    </row>
    <row r="13643" spans="7:7">
      <c r="G13643" s="1776"/>
    </row>
    <row r="13644" spans="7:7">
      <c r="G13644" s="1776"/>
    </row>
    <row r="13645" spans="7:7">
      <c r="G13645" s="1776"/>
    </row>
    <row r="13646" spans="7:7">
      <c r="G13646" s="1776"/>
    </row>
    <row r="13647" spans="7:7">
      <c r="G13647" s="1776"/>
    </row>
    <row r="13648" spans="7:7">
      <c r="G13648" s="1776"/>
    </row>
    <row r="13649" spans="7:7">
      <c r="G13649" s="1776"/>
    </row>
    <row r="13650" spans="7:7">
      <c r="G13650" s="1776"/>
    </row>
    <row r="13651" spans="7:7">
      <c r="G13651" s="1776"/>
    </row>
    <row r="13652" spans="7:7">
      <c r="G13652" s="1776"/>
    </row>
    <row r="13653" spans="7:7">
      <c r="G13653" s="1776"/>
    </row>
    <row r="13654" spans="7:7">
      <c r="G13654" s="1776"/>
    </row>
    <row r="13655" spans="7:7">
      <c r="G13655" s="1776"/>
    </row>
    <row r="13656" spans="7:7">
      <c r="G13656" s="1776"/>
    </row>
    <row r="13657" spans="7:7">
      <c r="G13657" s="1776"/>
    </row>
    <row r="13658" spans="7:7">
      <c r="G13658" s="1776"/>
    </row>
    <row r="13659" spans="7:7">
      <c r="G13659" s="1776"/>
    </row>
    <row r="13660" spans="7:7">
      <c r="G13660" s="1776"/>
    </row>
    <row r="13661" spans="7:7">
      <c r="G13661" s="1776"/>
    </row>
    <row r="13662" spans="7:7">
      <c r="G13662" s="1776"/>
    </row>
    <row r="13663" spans="7:7">
      <c r="G13663" s="1776"/>
    </row>
    <row r="13664" spans="7:7">
      <c r="G13664" s="1776"/>
    </row>
    <row r="13665" spans="7:7">
      <c r="G13665" s="1776"/>
    </row>
    <row r="13666" spans="7:7">
      <c r="G13666" s="1776"/>
    </row>
    <row r="13667" spans="7:7">
      <c r="G13667" s="1776"/>
    </row>
    <row r="13668" spans="7:7">
      <c r="G13668" s="1776"/>
    </row>
    <row r="13669" spans="7:7">
      <c r="G13669" s="1776"/>
    </row>
    <row r="13670" spans="7:7">
      <c r="G13670" s="1776"/>
    </row>
    <row r="13671" spans="7:7">
      <c r="G13671" s="1776"/>
    </row>
    <row r="13672" spans="7:7">
      <c r="G13672" s="1776"/>
    </row>
    <row r="13673" spans="7:7">
      <c r="G13673" s="1776"/>
    </row>
    <row r="13674" spans="7:7">
      <c r="G13674" s="1776"/>
    </row>
    <row r="13675" spans="7:7">
      <c r="G13675" s="1776"/>
    </row>
    <row r="13676" spans="7:7">
      <c r="G13676" s="1776"/>
    </row>
    <row r="13677" spans="7:7">
      <c r="G13677" s="1776"/>
    </row>
    <row r="13678" spans="7:7">
      <c r="G13678" s="1776"/>
    </row>
    <row r="13679" spans="7:7">
      <c r="G13679" s="1776"/>
    </row>
    <row r="13680" spans="7:7">
      <c r="G13680" s="1776"/>
    </row>
    <row r="13681" spans="7:7">
      <c r="G13681" s="1776"/>
    </row>
    <row r="13682" spans="7:7">
      <c r="G13682" s="1776"/>
    </row>
    <row r="13683" spans="7:7">
      <c r="G13683" s="1776"/>
    </row>
    <row r="13684" spans="7:7">
      <c r="G13684" s="1776"/>
    </row>
    <row r="13685" spans="7:7">
      <c r="G13685" s="1776"/>
    </row>
    <row r="13686" spans="7:7">
      <c r="G13686" s="1776"/>
    </row>
    <row r="13687" spans="7:7">
      <c r="G13687" s="1776"/>
    </row>
    <row r="13688" spans="7:7">
      <c r="G13688" s="1776"/>
    </row>
    <row r="13689" spans="7:7">
      <c r="G13689" s="1776"/>
    </row>
    <row r="13690" spans="7:7">
      <c r="G13690" s="1776"/>
    </row>
    <row r="13691" spans="7:7">
      <c r="G13691" s="1776"/>
    </row>
    <row r="13692" spans="7:7">
      <c r="G13692" s="1776"/>
    </row>
    <row r="13693" spans="7:7">
      <c r="G13693" s="1776"/>
    </row>
    <row r="13694" spans="7:7">
      <c r="G13694" s="1776"/>
    </row>
    <row r="13695" spans="7:7">
      <c r="G13695" s="1776"/>
    </row>
    <row r="13696" spans="7:7">
      <c r="G13696" s="1776"/>
    </row>
    <row r="13697" spans="7:7">
      <c r="G13697" s="1776"/>
    </row>
    <row r="13698" spans="7:7">
      <c r="G13698" s="1776"/>
    </row>
    <row r="13699" spans="7:7">
      <c r="G13699" s="1776"/>
    </row>
    <row r="13700" spans="7:7">
      <c r="G13700" s="1776"/>
    </row>
    <row r="13701" spans="7:7">
      <c r="G13701" s="1776"/>
    </row>
    <row r="13702" spans="7:7">
      <c r="G13702" s="1776"/>
    </row>
    <row r="13703" spans="7:7">
      <c r="G13703" s="1776"/>
    </row>
    <row r="13704" spans="7:7">
      <c r="G13704" s="1776"/>
    </row>
    <row r="13705" spans="7:7">
      <c r="G13705" s="1776"/>
    </row>
    <row r="13706" spans="7:7">
      <c r="G13706" s="1776"/>
    </row>
    <row r="13707" spans="7:7">
      <c r="G13707" s="1776"/>
    </row>
    <row r="13708" spans="7:7">
      <c r="G13708" s="1776"/>
    </row>
    <row r="13709" spans="7:7">
      <c r="G13709" s="1776"/>
    </row>
    <row r="13710" spans="7:7">
      <c r="G13710" s="1776"/>
    </row>
    <row r="13711" spans="7:7">
      <c r="G13711" s="1776"/>
    </row>
    <row r="13712" spans="7:7">
      <c r="G13712" s="1776"/>
    </row>
    <row r="13713" spans="7:7">
      <c r="G13713" s="1776"/>
    </row>
    <row r="13714" spans="7:7">
      <c r="G13714" s="1776"/>
    </row>
    <row r="13715" spans="7:7">
      <c r="G13715" s="1776"/>
    </row>
    <row r="13716" spans="7:7">
      <c r="G13716" s="1776"/>
    </row>
    <row r="13717" spans="7:7">
      <c r="G13717" s="1776"/>
    </row>
    <row r="13718" spans="7:7">
      <c r="G13718" s="1776"/>
    </row>
    <row r="13719" spans="7:7">
      <c r="G13719" s="1776"/>
    </row>
    <row r="13720" spans="7:7">
      <c r="G13720" s="1776"/>
    </row>
    <row r="13721" spans="7:7">
      <c r="G13721" s="1776"/>
    </row>
    <row r="13722" spans="7:7">
      <c r="G13722" s="1776"/>
    </row>
    <row r="13723" spans="7:7">
      <c r="G13723" s="1776"/>
    </row>
    <row r="13724" spans="7:7">
      <c r="G13724" s="1776"/>
    </row>
    <row r="13725" spans="7:7">
      <c r="G13725" s="1776"/>
    </row>
    <row r="13726" spans="7:7">
      <c r="G13726" s="1776"/>
    </row>
    <row r="13727" spans="7:7">
      <c r="G13727" s="1776"/>
    </row>
    <row r="13728" spans="7:7">
      <c r="G13728" s="1776"/>
    </row>
    <row r="13729" spans="7:7">
      <c r="G13729" s="1776"/>
    </row>
    <row r="13730" spans="7:7">
      <c r="G13730" s="1776"/>
    </row>
    <row r="13731" spans="7:7">
      <c r="G13731" s="1776"/>
    </row>
    <row r="13732" spans="7:7">
      <c r="G13732" s="1776"/>
    </row>
    <row r="13733" spans="7:7">
      <c r="G13733" s="1776"/>
    </row>
    <row r="13734" spans="7:7">
      <c r="G13734" s="1776"/>
    </row>
    <row r="13735" spans="7:7">
      <c r="G13735" s="1776"/>
    </row>
    <row r="13736" spans="7:7">
      <c r="G13736" s="1776"/>
    </row>
    <row r="13737" spans="7:7">
      <c r="G13737" s="1776"/>
    </row>
    <row r="13738" spans="7:7">
      <c r="G13738" s="1776"/>
    </row>
    <row r="13739" spans="7:7">
      <c r="G13739" s="1776"/>
    </row>
    <row r="13740" spans="7:7">
      <c r="G13740" s="1776"/>
    </row>
    <row r="13741" spans="7:7">
      <c r="G13741" s="1776"/>
    </row>
    <row r="13742" spans="7:7">
      <c r="G13742" s="1776"/>
    </row>
    <row r="13743" spans="7:7">
      <c r="G13743" s="1776"/>
    </row>
    <row r="13744" spans="7:7">
      <c r="G13744" s="1776"/>
    </row>
    <row r="13745" spans="7:7">
      <c r="G13745" s="1776"/>
    </row>
    <row r="13746" spans="7:7">
      <c r="G13746" s="1776"/>
    </row>
    <row r="13747" spans="7:7">
      <c r="G13747" s="1776"/>
    </row>
    <row r="13748" spans="7:7">
      <c r="G13748" s="1776"/>
    </row>
    <row r="13749" spans="7:7">
      <c r="G13749" s="1776"/>
    </row>
    <row r="13750" spans="7:7">
      <c r="G13750" s="1776"/>
    </row>
    <row r="13751" spans="7:7">
      <c r="G13751" s="1776"/>
    </row>
    <row r="13752" spans="7:7">
      <c r="G13752" s="1776"/>
    </row>
    <row r="13753" spans="7:7">
      <c r="G13753" s="1776"/>
    </row>
    <row r="13754" spans="7:7">
      <c r="G13754" s="1776"/>
    </row>
    <row r="13755" spans="7:7">
      <c r="G13755" s="1776"/>
    </row>
    <row r="13756" spans="7:7">
      <c r="G13756" s="1776"/>
    </row>
    <row r="13757" spans="7:7">
      <c r="G13757" s="1776"/>
    </row>
    <row r="13758" spans="7:7">
      <c r="G13758" s="1776"/>
    </row>
    <row r="13759" spans="7:7">
      <c r="G13759" s="1776"/>
    </row>
    <row r="13760" spans="7:7">
      <c r="G13760" s="1776"/>
    </row>
    <row r="13761" spans="7:7">
      <c r="G13761" s="1776"/>
    </row>
    <row r="13762" spans="7:7">
      <c r="G13762" s="1776"/>
    </row>
    <row r="13763" spans="7:7">
      <c r="G13763" s="1776"/>
    </row>
    <row r="13764" spans="7:7">
      <c r="G13764" s="1776"/>
    </row>
    <row r="13765" spans="7:7">
      <c r="G13765" s="1776"/>
    </row>
    <row r="13766" spans="7:7">
      <c r="G13766" s="1776"/>
    </row>
    <row r="13767" spans="7:7">
      <c r="G13767" s="1776"/>
    </row>
    <row r="13768" spans="7:7">
      <c r="G13768" s="1776"/>
    </row>
    <row r="13769" spans="7:7">
      <c r="G13769" s="1776"/>
    </row>
    <row r="13770" spans="7:7">
      <c r="G13770" s="1776"/>
    </row>
    <row r="13771" spans="7:7">
      <c r="G13771" s="1776"/>
    </row>
    <row r="13772" spans="7:7">
      <c r="G13772" s="1776"/>
    </row>
    <row r="13773" spans="7:7">
      <c r="G13773" s="1776"/>
    </row>
    <row r="13774" spans="7:7">
      <c r="G13774" s="1776"/>
    </row>
    <row r="13775" spans="7:7">
      <c r="G13775" s="1776"/>
    </row>
    <row r="13776" spans="7:7">
      <c r="G13776" s="1776"/>
    </row>
    <row r="13777" spans="7:7">
      <c r="G13777" s="1776"/>
    </row>
    <row r="13778" spans="7:7">
      <c r="G13778" s="1776"/>
    </row>
    <row r="13779" spans="7:7">
      <c r="G13779" s="1776"/>
    </row>
    <row r="13780" spans="7:7">
      <c r="G13780" s="1776"/>
    </row>
    <row r="13781" spans="7:7">
      <c r="G13781" s="1776"/>
    </row>
    <row r="13782" spans="7:7">
      <c r="G13782" s="1776"/>
    </row>
    <row r="13783" spans="7:7">
      <c r="G13783" s="1776"/>
    </row>
    <row r="13784" spans="7:7">
      <c r="G13784" s="1776"/>
    </row>
    <row r="13785" spans="7:7">
      <c r="G13785" s="1776"/>
    </row>
    <row r="13786" spans="7:7">
      <c r="G13786" s="1776"/>
    </row>
    <row r="13787" spans="7:7">
      <c r="G13787" s="1776"/>
    </row>
    <row r="13788" spans="7:7">
      <c r="G13788" s="1776"/>
    </row>
    <row r="13789" spans="7:7">
      <c r="G13789" s="1776"/>
    </row>
    <row r="13790" spans="7:7">
      <c r="G13790" s="1776"/>
    </row>
    <row r="13791" spans="7:7">
      <c r="G13791" s="1776"/>
    </row>
    <row r="13792" spans="7:7">
      <c r="G13792" s="1776"/>
    </row>
    <row r="13793" spans="7:7">
      <c r="G13793" s="1776"/>
    </row>
    <row r="13794" spans="7:7">
      <c r="G13794" s="1776"/>
    </row>
    <row r="13795" spans="7:7">
      <c r="G13795" s="1776"/>
    </row>
    <row r="13796" spans="7:7">
      <c r="G13796" s="1776"/>
    </row>
    <row r="13797" spans="7:7">
      <c r="G13797" s="1776"/>
    </row>
    <row r="13798" spans="7:7">
      <c r="G13798" s="1776"/>
    </row>
    <row r="13799" spans="7:7">
      <c r="G13799" s="1776"/>
    </row>
    <row r="13800" spans="7:7">
      <c r="G13800" s="1776"/>
    </row>
    <row r="13801" spans="7:7">
      <c r="G13801" s="1776"/>
    </row>
    <row r="13802" spans="7:7">
      <c r="G13802" s="1776"/>
    </row>
    <row r="13803" spans="7:7">
      <c r="G13803" s="1776"/>
    </row>
    <row r="13804" spans="7:7">
      <c r="G13804" s="1776"/>
    </row>
    <row r="13805" spans="7:7">
      <c r="G13805" s="1776"/>
    </row>
    <row r="13806" spans="7:7">
      <c r="G13806" s="1776"/>
    </row>
    <row r="13807" spans="7:7">
      <c r="G13807" s="1776"/>
    </row>
    <row r="13808" spans="7:7">
      <c r="G13808" s="1776"/>
    </row>
    <row r="13809" spans="7:7">
      <c r="G13809" s="1776"/>
    </row>
    <row r="13810" spans="7:7">
      <c r="G13810" s="1776"/>
    </row>
    <row r="13811" spans="7:7">
      <c r="G13811" s="1776"/>
    </row>
    <row r="13812" spans="7:7">
      <c r="G13812" s="1776"/>
    </row>
    <row r="13813" spans="7:7">
      <c r="G13813" s="1776"/>
    </row>
    <row r="13814" spans="7:7">
      <c r="G13814" s="1776"/>
    </row>
    <row r="13815" spans="7:7">
      <c r="G13815" s="1776"/>
    </row>
    <row r="13816" spans="7:7">
      <c r="G13816" s="1776"/>
    </row>
    <row r="13817" spans="7:7">
      <c r="G13817" s="1776"/>
    </row>
    <row r="13818" spans="7:7">
      <c r="G13818" s="1776"/>
    </row>
    <row r="13819" spans="7:7">
      <c r="G13819" s="1776"/>
    </row>
    <row r="13820" spans="7:7">
      <c r="G13820" s="1776"/>
    </row>
    <row r="13821" spans="7:7">
      <c r="G13821" s="1776"/>
    </row>
    <row r="13822" spans="7:7">
      <c r="G13822" s="1776"/>
    </row>
    <row r="13823" spans="7:7">
      <c r="G13823" s="1776"/>
    </row>
    <row r="13824" spans="7:7">
      <c r="G13824" s="1776"/>
    </row>
    <row r="13825" spans="7:7">
      <c r="G13825" s="1776"/>
    </row>
    <row r="13826" spans="7:7">
      <c r="G13826" s="1776"/>
    </row>
    <row r="13827" spans="7:7">
      <c r="G13827" s="1776"/>
    </row>
    <row r="13828" spans="7:7">
      <c r="G13828" s="1776"/>
    </row>
    <row r="13829" spans="7:7">
      <c r="G13829" s="1776"/>
    </row>
    <row r="13830" spans="7:7">
      <c r="G13830" s="1776"/>
    </row>
    <row r="13831" spans="7:7">
      <c r="G13831" s="1776"/>
    </row>
    <row r="13832" spans="7:7">
      <c r="G13832" s="1776"/>
    </row>
    <row r="13833" spans="7:7">
      <c r="G13833" s="1776"/>
    </row>
    <row r="13834" spans="7:7">
      <c r="G13834" s="1776"/>
    </row>
    <row r="13835" spans="7:7">
      <c r="G13835" s="1776"/>
    </row>
    <row r="13836" spans="7:7">
      <c r="G13836" s="1776"/>
    </row>
    <row r="13837" spans="7:7">
      <c r="G13837" s="1776"/>
    </row>
    <row r="13838" spans="7:7">
      <c r="G13838" s="1776"/>
    </row>
    <row r="13839" spans="7:7">
      <c r="G13839" s="1776"/>
    </row>
    <row r="13840" spans="7:7">
      <c r="G13840" s="1776"/>
    </row>
    <row r="13841" spans="7:7">
      <c r="G13841" s="1776"/>
    </row>
    <row r="13842" spans="7:7">
      <c r="G13842" s="1776"/>
    </row>
    <row r="13843" spans="7:7">
      <c r="G13843" s="1776"/>
    </row>
    <row r="13844" spans="7:7">
      <c r="G13844" s="1776"/>
    </row>
    <row r="13845" spans="7:7">
      <c r="G13845" s="1776"/>
    </row>
    <row r="13846" spans="7:7">
      <c r="G13846" s="1776"/>
    </row>
    <row r="13847" spans="7:7">
      <c r="G13847" s="1776"/>
    </row>
    <row r="13848" spans="7:7">
      <c r="G13848" s="1776"/>
    </row>
    <row r="13849" spans="7:7">
      <c r="G13849" s="1776"/>
    </row>
    <row r="13850" spans="7:7">
      <c r="G13850" s="1776"/>
    </row>
    <row r="13851" spans="7:7">
      <c r="G13851" s="1776"/>
    </row>
    <row r="13852" spans="7:7">
      <c r="G13852" s="1776"/>
    </row>
    <row r="13853" spans="7:7">
      <c r="G13853" s="1776"/>
    </row>
    <row r="13854" spans="7:7">
      <c r="G13854" s="1776"/>
    </row>
    <row r="13855" spans="7:7">
      <c r="G13855" s="1776"/>
    </row>
    <row r="13856" spans="7:7">
      <c r="G13856" s="1776"/>
    </row>
    <row r="13857" spans="7:7">
      <c r="G13857" s="1776"/>
    </row>
    <row r="13858" spans="7:7">
      <c r="G13858" s="1776"/>
    </row>
    <row r="13859" spans="7:7">
      <c r="G13859" s="1776"/>
    </row>
    <row r="13860" spans="7:7">
      <c r="G13860" s="1776"/>
    </row>
    <row r="13861" spans="7:7">
      <c r="G13861" s="1776"/>
    </row>
    <row r="13862" spans="7:7">
      <c r="G13862" s="1776"/>
    </row>
    <row r="13863" spans="7:7">
      <c r="G13863" s="1776"/>
    </row>
    <row r="13864" spans="7:7">
      <c r="G13864" s="1776"/>
    </row>
    <row r="13865" spans="7:7">
      <c r="G13865" s="1776"/>
    </row>
    <row r="13866" spans="7:7">
      <c r="G13866" s="1776"/>
    </row>
    <row r="13867" spans="7:7">
      <c r="G13867" s="1776"/>
    </row>
    <row r="13868" spans="7:7">
      <c r="G13868" s="1776"/>
    </row>
    <row r="13869" spans="7:7">
      <c r="G13869" s="1776"/>
    </row>
    <row r="13870" spans="7:7">
      <c r="G13870" s="1776"/>
    </row>
    <row r="13871" spans="7:7">
      <c r="G13871" s="1776"/>
    </row>
    <row r="13872" spans="7:7">
      <c r="G13872" s="1776"/>
    </row>
    <row r="13873" spans="7:7">
      <c r="G13873" s="1776"/>
    </row>
    <row r="13874" spans="7:7">
      <c r="G13874" s="1776"/>
    </row>
    <row r="13875" spans="7:7">
      <c r="G13875" s="1776"/>
    </row>
    <row r="13876" spans="7:7">
      <c r="G13876" s="1776"/>
    </row>
    <row r="13877" spans="7:7">
      <c r="G13877" s="1776"/>
    </row>
    <row r="13878" spans="7:7">
      <c r="G13878" s="1776"/>
    </row>
    <row r="13879" spans="7:7">
      <c r="G13879" s="1776"/>
    </row>
    <row r="13880" spans="7:7">
      <c r="G13880" s="1776"/>
    </row>
    <row r="13881" spans="7:7">
      <c r="G13881" s="1776"/>
    </row>
    <row r="13882" spans="7:7">
      <c r="G13882" s="1776"/>
    </row>
    <row r="13883" spans="7:7">
      <c r="G13883" s="1776"/>
    </row>
    <row r="13884" spans="7:7">
      <c r="G13884" s="1776"/>
    </row>
    <row r="13885" spans="7:7">
      <c r="G13885" s="1776"/>
    </row>
    <row r="13886" spans="7:7">
      <c r="G13886" s="1776"/>
    </row>
    <row r="13887" spans="7:7">
      <c r="G13887" s="1776"/>
    </row>
    <row r="13888" spans="7:7">
      <c r="G13888" s="1776"/>
    </row>
    <row r="13889" spans="7:7">
      <c r="G13889" s="1776"/>
    </row>
    <row r="13890" spans="7:7">
      <c r="G13890" s="1776"/>
    </row>
    <row r="13891" spans="7:7">
      <c r="G13891" s="1776"/>
    </row>
    <row r="13892" spans="7:7">
      <c r="G13892" s="1776"/>
    </row>
    <row r="13893" spans="7:7">
      <c r="G13893" s="1776"/>
    </row>
    <row r="13894" spans="7:7">
      <c r="G13894" s="1776"/>
    </row>
    <row r="13895" spans="7:7">
      <c r="G13895" s="1776"/>
    </row>
    <row r="13896" spans="7:7">
      <c r="G13896" s="1776"/>
    </row>
    <row r="13897" spans="7:7">
      <c r="G13897" s="1776"/>
    </row>
    <row r="13898" spans="7:7">
      <c r="G13898" s="1776"/>
    </row>
    <row r="13899" spans="7:7">
      <c r="G13899" s="1776"/>
    </row>
    <row r="13900" spans="7:7">
      <c r="G13900" s="1776"/>
    </row>
    <row r="13901" spans="7:7">
      <c r="G13901" s="1776"/>
    </row>
    <row r="13902" spans="7:7">
      <c r="G13902" s="1776"/>
    </row>
    <row r="13903" spans="7:7">
      <c r="G13903" s="1776"/>
    </row>
    <row r="13904" spans="7:7">
      <c r="G13904" s="1776"/>
    </row>
    <row r="13905" spans="7:7">
      <c r="G13905" s="1776"/>
    </row>
    <row r="13906" spans="7:7">
      <c r="G13906" s="1776"/>
    </row>
    <row r="13907" spans="7:7">
      <c r="G13907" s="1776"/>
    </row>
    <row r="13908" spans="7:7">
      <c r="G13908" s="1776"/>
    </row>
    <row r="13909" spans="7:7">
      <c r="G13909" s="1776"/>
    </row>
    <row r="13910" spans="7:7">
      <c r="G13910" s="1776"/>
    </row>
    <row r="13911" spans="7:7">
      <c r="G13911" s="1776"/>
    </row>
    <row r="13912" spans="7:7">
      <c r="G13912" s="1776"/>
    </row>
    <row r="13913" spans="7:7">
      <c r="G13913" s="1776"/>
    </row>
    <row r="13914" spans="7:7">
      <c r="G13914" s="1776"/>
    </row>
    <row r="13915" spans="7:7">
      <c r="G13915" s="1776"/>
    </row>
    <row r="13916" spans="7:7">
      <c r="G13916" s="1776"/>
    </row>
    <row r="13917" spans="7:7">
      <c r="G13917" s="1776"/>
    </row>
    <row r="13918" spans="7:7">
      <c r="G13918" s="1776"/>
    </row>
    <row r="13919" spans="7:7">
      <c r="G13919" s="1776"/>
    </row>
    <row r="13920" spans="7:7">
      <c r="G13920" s="1776"/>
    </row>
    <row r="13921" spans="7:7">
      <c r="G13921" s="1776"/>
    </row>
    <row r="13922" spans="7:7">
      <c r="G13922" s="1776"/>
    </row>
    <row r="13923" spans="7:7">
      <c r="G13923" s="1776"/>
    </row>
    <row r="13924" spans="7:7">
      <c r="G13924" s="1776"/>
    </row>
    <row r="13925" spans="7:7">
      <c r="G13925" s="1776"/>
    </row>
    <row r="13926" spans="7:7">
      <c r="G13926" s="1776"/>
    </row>
    <row r="13927" spans="7:7">
      <c r="G13927" s="1776"/>
    </row>
    <row r="13928" spans="7:7">
      <c r="G13928" s="1776"/>
    </row>
    <row r="13929" spans="7:7">
      <c r="G13929" s="1776"/>
    </row>
    <row r="13930" spans="7:7">
      <c r="G13930" s="1776"/>
    </row>
    <row r="13931" spans="7:7">
      <c r="G13931" s="1776"/>
    </row>
    <row r="13932" spans="7:7">
      <c r="G13932" s="1776"/>
    </row>
    <row r="13933" spans="7:7">
      <c r="G13933" s="1776"/>
    </row>
    <row r="13934" spans="7:7">
      <c r="G13934" s="1776"/>
    </row>
    <row r="13935" spans="7:7">
      <c r="G13935" s="1776"/>
    </row>
    <row r="13936" spans="7:7">
      <c r="G13936" s="1776"/>
    </row>
    <row r="13937" spans="7:7">
      <c r="G13937" s="1776"/>
    </row>
    <row r="13938" spans="7:7">
      <c r="G13938" s="1776"/>
    </row>
    <row r="13939" spans="7:7">
      <c r="G13939" s="1776"/>
    </row>
    <row r="13940" spans="7:7">
      <c r="G13940" s="1776"/>
    </row>
    <row r="13941" spans="7:7">
      <c r="G13941" s="1776"/>
    </row>
    <row r="13942" spans="7:7">
      <c r="G13942" s="1776"/>
    </row>
    <row r="13943" spans="7:7">
      <c r="G13943" s="1776"/>
    </row>
    <row r="13944" spans="7:7">
      <c r="G13944" s="1776"/>
    </row>
    <row r="13945" spans="7:7">
      <c r="G13945" s="1776"/>
    </row>
    <row r="13946" spans="7:7">
      <c r="G13946" s="1776"/>
    </row>
    <row r="13947" spans="7:7">
      <c r="G13947" s="1776"/>
    </row>
    <row r="13948" spans="7:7">
      <c r="G13948" s="1776"/>
    </row>
    <row r="13949" spans="7:7">
      <c r="G13949" s="1776"/>
    </row>
    <row r="13950" spans="7:7">
      <c r="G13950" s="1776"/>
    </row>
    <row r="13951" spans="7:7">
      <c r="G13951" s="1776"/>
    </row>
    <row r="13952" spans="7:7">
      <c r="G13952" s="1776"/>
    </row>
    <row r="13953" spans="7:7">
      <c r="G13953" s="1776"/>
    </row>
    <row r="13954" spans="7:7">
      <c r="G13954" s="1776"/>
    </row>
    <row r="13955" spans="7:7">
      <c r="G13955" s="1776"/>
    </row>
    <row r="13956" spans="7:7">
      <c r="G13956" s="1776"/>
    </row>
    <row r="13957" spans="7:7">
      <c r="G13957" s="1776"/>
    </row>
    <row r="13958" spans="7:7">
      <c r="G13958" s="1776"/>
    </row>
    <row r="13959" spans="7:7">
      <c r="G13959" s="1776"/>
    </row>
    <row r="13960" spans="7:7">
      <c r="G13960" s="1776"/>
    </row>
    <row r="13961" spans="7:7">
      <c r="G13961" s="1776"/>
    </row>
    <row r="13962" spans="7:7">
      <c r="G13962" s="1776"/>
    </row>
    <row r="13963" spans="7:7">
      <c r="G13963" s="1776"/>
    </row>
    <row r="13964" spans="7:7">
      <c r="G13964" s="1776"/>
    </row>
    <row r="13965" spans="7:7">
      <c r="G13965" s="1776"/>
    </row>
    <row r="13966" spans="7:7">
      <c r="G13966" s="1776"/>
    </row>
    <row r="13967" spans="7:7">
      <c r="G13967" s="1776"/>
    </row>
    <row r="13968" spans="7:7">
      <c r="G13968" s="1776"/>
    </row>
    <row r="13969" spans="7:7">
      <c r="G13969" s="1776"/>
    </row>
    <row r="13970" spans="7:7">
      <c r="G13970" s="1776"/>
    </row>
    <row r="13971" spans="7:7">
      <c r="G13971" s="1776"/>
    </row>
    <row r="13972" spans="7:7">
      <c r="G13972" s="1776"/>
    </row>
    <row r="13973" spans="7:7">
      <c r="G13973" s="1776"/>
    </row>
    <row r="13974" spans="7:7">
      <c r="G13974" s="1776"/>
    </row>
    <row r="13975" spans="7:7">
      <c r="G13975" s="1776"/>
    </row>
    <row r="13976" spans="7:7">
      <c r="G13976" s="1776"/>
    </row>
    <row r="13977" spans="7:7">
      <c r="G13977" s="1776"/>
    </row>
    <row r="13978" spans="7:7">
      <c r="G13978" s="1776"/>
    </row>
    <row r="13979" spans="7:7">
      <c r="G13979" s="1776"/>
    </row>
    <row r="13980" spans="7:7">
      <c r="G13980" s="1776"/>
    </row>
    <row r="13981" spans="7:7">
      <c r="G13981" s="1776"/>
    </row>
    <row r="13982" spans="7:7">
      <c r="G13982" s="1776"/>
    </row>
    <row r="13983" spans="7:7">
      <c r="G13983" s="1776"/>
    </row>
    <row r="13984" spans="7:7">
      <c r="G13984" s="1776"/>
    </row>
    <row r="13985" spans="7:7">
      <c r="G13985" s="1776"/>
    </row>
    <row r="13986" spans="7:7">
      <c r="G13986" s="1776"/>
    </row>
    <row r="13987" spans="7:7">
      <c r="G13987" s="1776"/>
    </row>
    <row r="13988" spans="7:7">
      <c r="G13988" s="1776"/>
    </row>
    <row r="13989" spans="7:7">
      <c r="G13989" s="1776"/>
    </row>
    <row r="13990" spans="7:7">
      <c r="G13990" s="1776"/>
    </row>
    <row r="13991" spans="7:7">
      <c r="G13991" s="1776"/>
    </row>
    <row r="13992" spans="7:7">
      <c r="G13992" s="1776"/>
    </row>
    <row r="13993" spans="7:7">
      <c r="G13993" s="1776"/>
    </row>
    <row r="13994" spans="7:7">
      <c r="G13994" s="1776"/>
    </row>
    <row r="13995" spans="7:7">
      <c r="G13995" s="1776"/>
    </row>
    <row r="13996" spans="7:7">
      <c r="G13996" s="1776"/>
    </row>
    <row r="13997" spans="7:7">
      <c r="G13997" s="1776"/>
    </row>
    <row r="13998" spans="7:7">
      <c r="G13998" s="1776"/>
    </row>
    <row r="13999" spans="7:7">
      <c r="G13999" s="1776"/>
    </row>
    <row r="14000" spans="7:7">
      <c r="G14000" s="1776"/>
    </row>
    <row r="14001" spans="7:7">
      <c r="G14001" s="1776"/>
    </row>
    <row r="14002" spans="7:7">
      <c r="G14002" s="1776"/>
    </row>
    <row r="14003" spans="7:7">
      <c r="G14003" s="1776"/>
    </row>
    <row r="14004" spans="7:7">
      <c r="G14004" s="1776"/>
    </row>
    <row r="14005" spans="7:7">
      <c r="G14005" s="1776"/>
    </row>
    <row r="14006" spans="7:7">
      <c r="G14006" s="1776"/>
    </row>
    <row r="14007" spans="7:7">
      <c r="G14007" s="1776"/>
    </row>
    <row r="14008" spans="7:7">
      <c r="G14008" s="1776"/>
    </row>
    <row r="14009" spans="7:7">
      <c r="G14009" s="1776"/>
    </row>
    <row r="14010" spans="7:7">
      <c r="G14010" s="1776"/>
    </row>
    <row r="14011" spans="7:7">
      <c r="G14011" s="1776"/>
    </row>
    <row r="14012" spans="7:7">
      <c r="G14012" s="1776"/>
    </row>
    <row r="14013" spans="7:7">
      <c r="G14013" s="1776"/>
    </row>
    <row r="14014" spans="7:7">
      <c r="G14014" s="1776"/>
    </row>
    <row r="14015" spans="7:7">
      <c r="G14015" s="1776"/>
    </row>
    <row r="14016" spans="7:7">
      <c r="G14016" s="1776"/>
    </row>
    <row r="14017" spans="7:7">
      <c r="G14017" s="1776"/>
    </row>
    <row r="14018" spans="7:7">
      <c r="G14018" s="1776"/>
    </row>
    <row r="14019" spans="7:7">
      <c r="G14019" s="1776"/>
    </row>
    <row r="14020" spans="7:7">
      <c r="G14020" s="1776"/>
    </row>
    <row r="14021" spans="7:7">
      <c r="G14021" s="1776"/>
    </row>
    <row r="14022" spans="7:7">
      <c r="G14022" s="1776"/>
    </row>
    <row r="14023" spans="7:7">
      <c r="G14023" s="1776"/>
    </row>
    <row r="14024" spans="7:7">
      <c r="G14024" s="1776"/>
    </row>
    <row r="14025" spans="7:7">
      <c r="G14025" s="1776"/>
    </row>
    <row r="14026" spans="7:7">
      <c r="G14026" s="1776"/>
    </row>
    <row r="14027" spans="7:7">
      <c r="G14027" s="1776"/>
    </row>
    <row r="14028" spans="7:7">
      <c r="G14028" s="1776"/>
    </row>
    <row r="14029" spans="7:7">
      <c r="G14029" s="1776"/>
    </row>
    <row r="14030" spans="7:7">
      <c r="G14030" s="1776"/>
    </row>
    <row r="14031" spans="7:7">
      <c r="G14031" s="1776"/>
    </row>
    <row r="14032" spans="7:7">
      <c r="G14032" s="1776"/>
    </row>
    <row r="14033" spans="7:7">
      <c r="G14033" s="1776"/>
    </row>
    <row r="14034" spans="7:7">
      <c r="G14034" s="1776"/>
    </row>
    <row r="14035" spans="7:7">
      <c r="G14035" s="1776"/>
    </row>
    <row r="14036" spans="7:7">
      <c r="G14036" s="1776"/>
    </row>
    <row r="14037" spans="7:7">
      <c r="G14037" s="1776"/>
    </row>
    <row r="14038" spans="7:7">
      <c r="G14038" s="1776"/>
    </row>
    <row r="14039" spans="7:7">
      <c r="G14039" s="1776"/>
    </row>
    <row r="14040" spans="7:7">
      <c r="G14040" s="1776"/>
    </row>
    <row r="14041" spans="7:7">
      <c r="G14041" s="1776"/>
    </row>
    <row r="14042" spans="7:7">
      <c r="G14042" s="1776"/>
    </row>
    <row r="14043" spans="7:7">
      <c r="G14043" s="1776"/>
    </row>
    <row r="14044" spans="7:7">
      <c r="G14044" s="1776"/>
    </row>
    <row r="14045" spans="7:7">
      <c r="G14045" s="1776"/>
    </row>
    <row r="14046" spans="7:7">
      <c r="G14046" s="1776"/>
    </row>
    <row r="14047" spans="7:7">
      <c r="G14047" s="1776"/>
    </row>
    <row r="14048" spans="7:7">
      <c r="G14048" s="1776"/>
    </row>
    <row r="14049" spans="7:7">
      <c r="G14049" s="1776"/>
    </row>
    <row r="14050" spans="7:7">
      <c r="G14050" s="1776"/>
    </row>
    <row r="14051" spans="7:7">
      <c r="G14051" s="1776"/>
    </row>
    <row r="14052" spans="7:7">
      <c r="G14052" s="1776"/>
    </row>
    <row r="14053" spans="7:7">
      <c r="G14053" s="1776"/>
    </row>
    <row r="14054" spans="7:7">
      <c r="G14054" s="1776"/>
    </row>
    <row r="14055" spans="7:7">
      <c r="G14055" s="1776"/>
    </row>
    <row r="14056" spans="7:7">
      <c r="G14056" s="1776"/>
    </row>
    <row r="14057" spans="7:7">
      <c r="G14057" s="1776"/>
    </row>
    <row r="14058" spans="7:7">
      <c r="G14058" s="1776"/>
    </row>
    <row r="14059" spans="7:7">
      <c r="G14059" s="1776"/>
    </row>
    <row r="14060" spans="7:7">
      <c r="G14060" s="1776"/>
    </row>
    <row r="14061" spans="7:7">
      <c r="G14061" s="1776"/>
    </row>
    <row r="14062" spans="7:7">
      <c r="G14062" s="1776"/>
    </row>
    <row r="14063" spans="7:7">
      <c r="G14063" s="1776"/>
    </row>
    <row r="14064" spans="7:7">
      <c r="G14064" s="1776"/>
    </row>
    <row r="14065" spans="7:7">
      <c r="G14065" s="1776"/>
    </row>
    <row r="14066" spans="7:7">
      <c r="G14066" s="1776"/>
    </row>
    <row r="14067" spans="7:7">
      <c r="G14067" s="1776"/>
    </row>
    <row r="14068" spans="7:7">
      <c r="G14068" s="1776"/>
    </row>
    <row r="14069" spans="7:7">
      <c r="G14069" s="1776"/>
    </row>
    <row r="14070" spans="7:7">
      <c r="G14070" s="1776"/>
    </row>
    <row r="14071" spans="7:7">
      <c r="G14071" s="1776"/>
    </row>
    <row r="14072" spans="7:7">
      <c r="G14072" s="1776"/>
    </row>
    <row r="14073" spans="7:7">
      <c r="G14073" s="1776"/>
    </row>
    <row r="14074" spans="7:7">
      <c r="G14074" s="1776"/>
    </row>
    <row r="14075" spans="7:7">
      <c r="G14075" s="1776"/>
    </row>
    <row r="14076" spans="7:7">
      <c r="G14076" s="1776"/>
    </row>
    <row r="14077" spans="7:7">
      <c r="G14077" s="1776"/>
    </row>
    <row r="14078" spans="7:7">
      <c r="G14078" s="1776"/>
    </row>
    <row r="14079" spans="7:7">
      <c r="G14079" s="1776"/>
    </row>
    <row r="14080" spans="7:7">
      <c r="G14080" s="1776"/>
    </row>
    <row r="14081" spans="7:7">
      <c r="G14081" s="1776"/>
    </row>
    <row r="14082" spans="7:7">
      <c r="G14082" s="1776"/>
    </row>
    <row r="14083" spans="7:7">
      <c r="G14083" s="1776"/>
    </row>
    <row r="14084" spans="7:7">
      <c r="G14084" s="1776"/>
    </row>
    <row r="14085" spans="7:7">
      <c r="G14085" s="1776"/>
    </row>
    <row r="14086" spans="7:7">
      <c r="G14086" s="1776"/>
    </row>
    <row r="14087" spans="7:7">
      <c r="G14087" s="1776"/>
    </row>
    <row r="14088" spans="7:7">
      <c r="G14088" s="1776"/>
    </row>
    <row r="14089" spans="7:7">
      <c r="G14089" s="1776"/>
    </row>
    <row r="14090" spans="7:7">
      <c r="G14090" s="1776"/>
    </row>
    <row r="14091" spans="7:7">
      <c r="G14091" s="1776"/>
    </row>
    <row r="14092" spans="7:7">
      <c r="G14092" s="1776"/>
    </row>
    <row r="14093" spans="7:7">
      <c r="G14093" s="1776"/>
    </row>
    <row r="14094" spans="7:7">
      <c r="G14094" s="1776"/>
    </row>
    <row r="14095" spans="7:7">
      <c r="G14095" s="1776"/>
    </row>
    <row r="14096" spans="7:7">
      <c r="G14096" s="1776"/>
    </row>
    <row r="14097" spans="7:7">
      <c r="G14097" s="1776"/>
    </row>
    <row r="14098" spans="7:7">
      <c r="G14098" s="1776"/>
    </row>
    <row r="14099" spans="7:7">
      <c r="G14099" s="1776"/>
    </row>
    <row r="14100" spans="7:7">
      <c r="G14100" s="1776"/>
    </row>
    <row r="14101" spans="7:7">
      <c r="G14101" s="1776"/>
    </row>
    <row r="14102" spans="7:7">
      <c r="G14102" s="1776"/>
    </row>
    <row r="14103" spans="7:7">
      <c r="G14103" s="1776"/>
    </row>
    <row r="14104" spans="7:7">
      <c r="G14104" s="1776"/>
    </row>
    <row r="14105" spans="7:7">
      <c r="G14105" s="1776"/>
    </row>
    <row r="14106" spans="7:7">
      <c r="G14106" s="1776"/>
    </row>
    <row r="14107" spans="7:7">
      <c r="G14107" s="1776"/>
    </row>
    <row r="14108" spans="7:7">
      <c r="G14108" s="1776"/>
    </row>
    <row r="14109" spans="7:7">
      <c r="G14109" s="1776"/>
    </row>
    <row r="14110" spans="7:7">
      <c r="G14110" s="1776"/>
    </row>
    <row r="14111" spans="7:7">
      <c r="G14111" s="1776"/>
    </row>
    <row r="14112" spans="7:7">
      <c r="G14112" s="1776"/>
    </row>
    <row r="14113" spans="7:7">
      <c r="G14113" s="1776"/>
    </row>
    <row r="14114" spans="7:7">
      <c r="G14114" s="1776"/>
    </row>
    <row r="14115" spans="7:7">
      <c r="G14115" s="1776"/>
    </row>
    <row r="14116" spans="7:7">
      <c r="G14116" s="1776"/>
    </row>
    <row r="14117" spans="7:7">
      <c r="G14117" s="1776"/>
    </row>
    <row r="14118" spans="7:7">
      <c r="G14118" s="1776"/>
    </row>
    <row r="14119" spans="7:7">
      <c r="G14119" s="1776"/>
    </row>
    <row r="14120" spans="7:7">
      <c r="G14120" s="1776"/>
    </row>
    <row r="14121" spans="7:7">
      <c r="G14121" s="1776"/>
    </row>
    <row r="14122" spans="7:7">
      <c r="G14122" s="1776"/>
    </row>
    <row r="14123" spans="7:7">
      <c r="G14123" s="1776"/>
    </row>
    <row r="14124" spans="7:7">
      <c r="G14124" s="1776"/>
    </row>
    <row r="14125" spans="7:7">
      <c r="G14125" s="1776"/>
    </row>
    <row r="14126" spans="7:7">
      <c r="G14126" s="1776"/>
    </row>
    <row r="14127" spans="7:7">
      <c r="G14127" s="1776"/>
    </row>
    <row r="14128" spans="7:7">
      <c r="G14128" s="1776"/>
    </row>
    <row r="14129" spans="7:7">
      <c r="G14129" s="1776"/>
    </row>
    <row r="14130" spans="7:7">
      <c r="G14130" s="1776"/>
    </row>
    <row r="14131" spans="7:7">
      <c r="G14131" s="1776"/>
    </row>
    <row r="14132" spans="7:7">
      <c r="G14132" s="1776"/>
    </row>
    <row r="14133" spans="7:7">
      <c r="G14133" s="1776"/>
    </row>
    <row r="14134" spans="7:7">
      <c r="G14134" s="1776"/>
    </row>
    <row r="14135" spans="7:7">
      <c r="G14135" s="1776"/>
    </row>
    <row r="14136" spans="7:7">
      <c r="G14136" s="1776"/>
    </row>
    <row r="14137" spans="7:7">
      <c r="G14137" s="1776"/>
    </row>
    <row r="14138" spans="7:7">
      <c r="G14138" s="1776"/>
    </row>
    <row r="14139" spans="7:7">
      <c r="G14139" s="1776"/>
    </row>
    <row r="14140" spans="7:7">
      <c r="G14140" s="1776"/>
    </row>
    <row r="14141" spans="7:7">
      <c r="G14141" s="1776"/>
    </row>
    <row r="14142" spans="7:7">
      <c r="G14142" s="1776"/>
    </row>
    <row r="14143" spans="7:7">
      <c r="G14143" s="1776"/>
    </row>
    <row r="14144" spans="7:7">
      <c r="G14144" s="1776"/>
    </row>
    <row r="14145" spans="7:7">
      <c r="G14145" s="1776"/>
    </row>
    <row r="14146" spans="7:7">
      <c r="G14146" s="1776"/>
    </row>
    <row r="14147" spans="7:7">
      <c r="G14147" s="1776"/>
    </row>
    <row r="14148" spans="7:7">
      <c r="G14148" s="1776"/>
    </row>
    <row r="14149" spans="7:7">
      <c r="G14149" s="1776"/>
    </row>
    <row r="14150" spans="7:7">
      <c r="G14150" s="1776"/>
    </row>
    <row r="14151" spans="7:7">
      <c r="G14151" s="1776"/>
    </row>
    <row r="14152" spans="7:7">
      <c r="G14152" s="1776"/>
    </row>
    <row r="14153" spans="7:7">
      <c r="G14153" s="1776"/>
    </row>
    <row r="14154" spans="7:7">
      <c r="G14154" s="1776"/>
    </row>
    <row r="14155" spans="7:7">
      <c r="G14155" s="1776"/>
    </row>
    <row r="14156" spans="7:7">
      <c r="G14156" s="1776"/>
    </row>
    <row r="14157" spans="7:7">
      <c r="G14157" s="1776"/>
    </row>
    <row r="14158" spans="7:7">
      <c r="G14158" s="1776"/>
    </row>
    <row r="14159" spans="7:7">
      <c r="G14159" s="1776"/>
    </row>
    <row r="14160" spans="7:7">
      <c r="G14160" s="1776"/>
    </row>
    <row r="14161" spans="7:7">
      <c r="G14161" s="1776"/>
    </row>
    <row r="14162" spans="7:7">
      <c r="G14162" s="1776"/>
    </row>
    <row r="14163" spans="7:7">
      <c r="G14163" s="1776"/>
    </row>
    <row r="14164" spans="7:7">
      <c r="G14164" s="1776"/>
    </row>
    <row r="14165" spans="7:7">
      <c r="G14165" s="1776"/>
    </row>
    <row r="14166" spans="7:7">
      <c r="G14166" s="1776"/>
    </row>
    <row r="14167" spans="7:7">
      <c r="G14167" s="1776"/>
    </row>
    <row r="14168" spans="7:7">
      <c r="G14168" s="1776"/>
    </row>
    <row r="14169" spans="7:7">
      <c r="G14169" s="1776"/>
    </row>
    <row r="14170" spans="7:7">
      <c r="G14170" s="1776"/>
    </row>
    <row r="14171" spans="7:7">
      <c r="G14171" s="1776"/>
    </row>
    <row r="14172" spans="7:7">
      <c r="G14172" s="1776"/>
    </row>
    <row r="14173" spans="7:7">
      <c r="G14173" s="1776"/>
    </row>
    <row r="14174" spans="7:7">
      <c r="G14174" s="1776"/>
    </row>
    <row r="14175" spans="7:7">
      <c r="G14175" s="1776"/>
    </row>
    <row r="14176" spans="7:7">
      <c r="G14176" s="1776"/>
    </row>
    <row r="14177" spans="7:7">
      <c r="G14177" s="1776"/>
    </row>
    <row r="14178" spans="7:7">
      <c r="G14178" s="1776"/>
    </row>
    <row r="14179" spans="7:7">
      <c r="G14179" s="1776"/>
    </row>
    <row r="14180" spans="7:7">
      <c r="G14180" s="1776"/>
    </row>
    <row r="14181" spans="7:7">
      <c r="G14181" s="1776"/>
    </row>
    <row r="14182" spans="7:7">
      <c r="G14182" s="1776"/>
    </row>
    <row r="14183" spans="7:7">
      <c r="G14183" s="1776"/>
    </row>
    <row r="14184" spans="7:7">
      <c r="G14184" s="1776"/>
    </row>
    <row r="14185" spans="7:7">
      <c r="G14185" s="1776"/>
    </row>
    <row r="14186" spans="7:7">
      <c r="G14186" s="1776"/>
    </row>
    <row r="14187" spans="7:7">
      <c r="G14187" s="1776"/>
    </row>
    <row r="14188" spans="7:7">
      <c r="G14188" s="1776"/>
    </row>
    <row r="14189" spans="7:7">
      <c r="G14189" s="1776"/>
    </row>
    <row r="14190" spans="7:7">
      <c r="G14190" s="1776"/>
    </row>
    <row r="14191" spans="7:7">
      <c r="G14191" s="1776"/>
    </row>
    <row r="14192" spans="7:7">
      <c r="G14192" s="1776"/>
    </row>
    <row r="14193" spans="7:7">
      <c r="G14193" s="1776"/>
    </row>
    <row r="14194" spans="7:7">
      <c r="G14194" s="1776"/>
    </row>
    <row r="14195" spans="7:7">
      <c r="G14195" s="1776"/>
    </row>
    <row r="14196" spans="7:7">
      <c r="G14196" s="1776"/>
    </row>
    <row r="14197" spans="7:7">
      <c r="G14197" s="1776"/>
    </row>
    <row r="14198" spans="7:7">
      <c r="G14198" s="1776"/>
    </row>
    <row r="14199" spans="7:7">
      <c r="G14199" s="1776"/>
    </row>
    <row r="14200" spans="7:7">
      <c r="G14200" s="1776"/>
    </row>
    <row r="14201" spans="7:7">
      <c r="G14201" s="1776"/>
    </row>
    <row r="14202" spans="7:7">
      <c r="G14202" s="1776"/>
    </row>
    <row r="14203" spans="7:7">
      <c r="G14203" s="1776"/>
    </row>
    <row r="14204" spans="7:7">
      <c r="G14204" s="1776"/>
    </row>
    <row r="14205" spans="7:7">
      <c r="G14205" s="1776"/>
    </row>
    <row r="14206" spans="7:7">
      <c r="G14206" s="1776"/>
    </row>
    <row r="14207" spans="7:7">
      <c r="G14207" s="1776"/>
    </row>
    <row r="14208" spans="7:7">
      <c r="G14208" s="1776"/>
    </row>
    <row r="14209" spans="7:7">
      <c r="G14209" s="1776"/>
    </row>
    <row r="14210" spans="7:7">
      <c r="G14210" s="1776"/>
    </row>
    <row r="14211" spans="7:7">
      <c r="G14211" s="1776"/>
    </row>
    <row r="14212" spans="7:7">
      <c r="G14212" s="1776"/>
    </row>
    <row r="14213" spans="7:7">
      <c r="G14213" s="1776"/>
    </row>
    <row r="14214" spans="7:7">
      <c r="G14214" s="1776"/>
    </row>
    <row r="14215" spans="7:7">
      <c r="G14215" s="1776"/>
    </row>
    <row r="14216" spans="7:7">
      <c r="G14216" s="1776"/>
    </row>
    <row r="14217" spans="7:7">
      <c r="G14217" s="1776"/>
    </row>
    <row r="14218" spans="7:7">
      <c r="G14218" s="1776"/>
    </row>
    <row r="14219" spans="7:7">
      <c r="G14219" s="1776"/>
    </row>
    <row r="14220" spans="7:7">
      <c r="G14220" s="1776"/>
    </row>
    <row r="14221" spans="7:7">
      <c r="G14221" s="1776"/>
    </row>
    <row r="14222" spans="7:7">
      <c r="G14222" s="1776"/>
    </row>
    <row r="14223" spans="7:7">
      <c r="G14223" s="1776"/>
    </row>
    <row r="14224" spans="7:7">
      <c r="G14224" s="1776"/>
    </row>
    <row r="14225" spans="7:7">
      <c r="G14225" s="1776"/>
    </row>
    <row r="14226" spans="7:7">
      <c r="G14226" s="1776"/>
    </row>
    <row r="14227" spans="7:7">
      <c r="G14227" s="1776"/>
    </row>
    <row r="14228" spans="7:7">
      <c r="G14228" s="1776"/>
    </row>
    <row r="14229" spans="7:7">
      <c r="G14229" s="1776"/>
    </row>
    <row r="14230" spans="7:7">
      <c r="G14230" s="1776"/>
    </row>
    <row r="14231" spans="7:7">
      <c r="G14231" s="1776"/>
    </row>
    <row r="14232" spans="7:7">
      <c r="G14232" s="1776"/>
    </row>
    <row r="14233" spans="7:7">
      <c r="G14233" s="1776"/>
    </row>
    <row r="14234" spans="7:7">
      <c r="G14234" s="1776"/>
    </row>
    <row r="14235" spans="7:7">
      <c r="G14235" s="1776"/>
    </row>
    <row r="14236" spans="7:7">
      <c r="G14236" s="1776"/>
    </row>
    <row r="14237" spans="7:7">
      <c r="G14237" s="1776"/>
    </row>
    <row r="14238" spans="7:7">
      <c r="G14238" s="1776"/>
    </row>
    <row r="14239" spans="7:7">
      <c r="G14239" s="1776"/>
    </row>
    <row r="14240" spans="7:7">
      <c r="G14240" s="1776"/>
    </row>
    <row r="14241" spans="7:7">
      <c r="G14241" s="1776"/>
    </row>
    <row r="14242" spans="7:7">
      <c r="G14242" s="1776"/>
    </row>
    <row r="14243" spans="7:7">
      <c r="G14243" s="1776"/>
    </row>
    <row r="14244" spans="7:7">
      <c r="G14244" s="1776"/>
    </row>
    <row r="14245" spans="7:7">
      <c r="G14245" s="1776"/>
    </row>
    <row r="14246" spans="7:7">
      <c r="G14246" s="1776"/>
    </row>
    <row r="14247" spans="7:7">
      <c r="G14247" s="1776"/>
    </row>
    <row r="14248" spans="7:7">
      <c r="G14248" s="1776"/>
    </row>
    <row r="14249" spans="7:7">
      <c r="G14249" s="1776"/>
    </row>
    <row r="14250" spans="7:7">
      <c r="G14250" s="1776"/>
    </row>
    <row r="14251" spans="7:7">
      <c r="G14251" s="1776"/>
    </row>
    <row r="14252" spans="7:7">
      <c r="G14252" s="1776"/>
    </row>
    <row r="14253" spans="7:7">
      <c r="G14253" s="1776"/>
    </row>
    <row r="14254" spans="7:7">
      <c r="G14254" s="1776"/>
    </row>
    <row r="14255" spans="7:7">
      <c r="G14255" s="1776"/>
    </row>
    <row r="14256" spans="7:7">
      <c r="G14256" s="1776"/>
    </row>
    <row r="14257" spans="7:7">
      <c r="G14257" s="1776"/>
    </row>
    <row r="14258" spans="7:7">
      <c r="G14258" s="1776"/>
    </row>
    <row r="14259" spans="7:7">
      <c r="G14259" s="1776"/>
    </row>
    <row r="14260" spans="7:7">
      <c r="G14260" s="1776"/>
    </row>
    <row r="14261" spans="7:7">
      <c r="G14261" s="1776"/>
    </row>
    <row r="14262" spans="7:7">
      <c r="G14262" s="1776"/>
    </row>
    <row r="14263" spans="7:7">
      <c r="G14263" s="1776"/>
    </row>
    <row r="14264" spans="7:7">
      <c r="G14264" s="1776"/>
    </row>
    <row r="14265" spans="7:7">
      <c r="G14265" s="1776"/>
    </row>
    <row r="14266" spans="7:7">
      <c r="G14266" s="1776"/>
    </row>
    <row r="14267" spans="7:7">
      <c r="G14267" s="1776"/>
    </row>
    <row r="14268" spans="7:7">
      <c r="G14268" s="1776"/>
    </row>
    <row r="14269" spans="7:7">
      <c r="G14269" s="1776"/>
    </row>
    <row r="14270" spans="7:7">
      <c r="G14270" s="1776"/>
    </row>
    <row r="14271" spans="7:7">
      <c r="G14271" s="1776"/>
    </row>
    <row r="14272" spans="7:7">
      <c r="G14272" s="1776"/>
    </row>
    <row r="14273" spans="7:7">
      <c r="G14273" s="1776"/>
    </row>
    <row r="14274" spans="7:7">
      <c r="G14274" s="1776"/>
    </row>
    <row r="14275" spans="7:7">
      <c r="G14275" s="1776"/>
    </row>
    <row r="14276" spans="7:7">
      <c r="G14276" s="1776"/>
    </row>
    <row r="14277" spans="7:7">
      <c r="G14277" s="1776"/>
    </row>
    <row r="14278" spans="7:7">
      <c r="G14278" s="1776"/>
    </row>
    <row r="14279" spans="7:7">
      <c r="G14279" s="1776"/>
    </row>
    <row r="14280" spans="7:7">
      <c r="G14280" s="1776"/>
    </row>
    <row r="14281" spans="7:7">
      <c r="G14281" s="1776"/>
    </row>
    <row r="14282" spans="7:7">
      <c r="G14282" s="1776"/>
    </row>
    <row r="14283" spans="7:7">
      <c r="G14283" s="1776"/>
    </row>
    <row r="14284" spans="7:7">
      <c r="G14284" s="1776"/>
    </row>
    <row r="14285" spans="7:7">
      <c r="G14285" s="1776"/>
    </row>
    <row r="14286" spans="7:7">
      <c r="G14286" s="1776"/>
    </row>
    <row r="14287" spans="7:7">
      <c r="G14287" s="1776"/>
    </row>
    <row r="14288" spans="7:7">
      <c r="G14288" s="1776"/>
    </row>
    <row r="14289" spans="7:7">
      <c r="G14289" s="1776"/>
    </row>
    <row r="14290" spans="7:7">
      <c r="G14290" s="1776"/>
    </row>
    <row r="14291" spans="7:7">
      <c r="G14291" s="1776"/>
    </row>
    <row r="14292" spans="7:7">
      <c r="G14292" s="1776"/>
    </row>
    <row r="14293" spans="7:7">
      <c r="G14293" s="1776"/>
    </row>
    <row r="14294" spans="7:7">
      <c r="G14294" s="1776"/>
    </row>
    <row r="14295" spans="7:7">
      <c r="G14295" s="1776"/>
    </row>
    <row r="14296" spans="7:7">
      <c r="G14296" s="1776"/>
    </row>
    <row r="14297" spans="7:7">
      <c r="G14297" s="1776"/>
    </row>
    <row r="14298" spans="7:7">
      <c r="G14298" s="1776"/>
    </row>
    <row r="14299" spans="7:7">
      <c r="G14299" s="1776"/>
    </row>
    <row r="14300" spans="7:7">
      <c r="G14300" s="1776"/>
    </row>
    <row r="14301" spans="7:7">
      <c r="G14301" s="1776"/>
    </row>
    <row r="14302" spans="7:7">
      <c r="G14302" s="1776"/>
    </row>
    <row r="14303" spans="7:7">
      <c r="G14303" s="1776"/>
    </row>
    <row r="14304" spans="7:7">
      <c r="G14304" s="1776"/>
    </row>
    <row r="14305" spans="7:7">
      <c r="G14305" s="1776"/>
    </row>
    <row r="14306" spans="7:7">
      <c r="G14306" s="1776"/>
    </row>
    <row r="14307" spans="7:7">
      <c r="G14307" s="1776"/>
    </row>
    <row r="14308" spans="7:7">
      <c r="G14308" s="1776"/>
    </row>
    <row r="14309" spans="7:7">
      <c r="G14309" s="1776"/>
    </row>
    <row r="14310" spans="7:7">
      <c r="G14310" s="1776"/>
    </row>
    <row r="14311" spans="7:7">
      <c r="G14311" s="1776"/>
    </row>
    <row r="14312" spans="7:7">
      <c r="G14312" s="1776"/>
    </row>
    <row r="14313" spans="7:7">
      <c r="G14313" s="1776"/>
    </row>
    <row r="14314" spans="7:7">
      <c r="G14314" s="1776"/>
    </row>
    <row r="14315" spans="7:7">
      <c r="G14315" s="1776"/>
    </row>
    <row r="14316" spans="7:7">
      <c r="G14316" s="1776"/>
    </row>
    <row r="14317" spans="7:7">
      <c r="G14317" s="1776"/>
    </row>
    <row r="14318" spans="7:7">
      <c r="G14318" s="1776"/>
    </row>
    <row r="14319" spans="7:7">
      <c r="G14319" s="1776"/>
    </row>
    <row r="14320" spans="7:7">
      <c r="G14320" s="1776"/>
    </row>
    <row r="14321" spans="7:7">
      <c r="G14321" s="1776"/>
    </row>
    <row r="14322" spans="7:7">
      <c r="G14322" s="1776"/>
    </row>
    <row r="14323" spans="7:7">
      <c r="G14323" s="1776"/>
    </row>
    <row r="14324" spans="7:7">
      <c r="G14324" s="1776"/>
    </row>
    <row r="14325" spans="7:7">
      <c r="G14325" s="1776"/>
    </row>
    <row r="14326" spans="7:7">
      <c r="G14326" s="1776"/>
    </row>
    <row r="14327" spans="7:7">
      <c r="G14327" s="1776"/>
    </row>
    <row r="14328" spans="7:7">
      <c r="G14328" s="1776"/>
    </row>
    <row r="14329" spans="7:7">
      <c r="G14329" s="1776"/>
    </row>
    <row r="14330" spans="7:7">
      <c r="G14330" s="1776"/>
    </row>
    <row r="14331" spans="7:7">
      <c r="G14331" s="1776"/>
    </row>
    <row r="14332" spans="7:7">
      <c r="G14332" s="1776"/>
    </row>
    <row r="14333" spans="7:7">
      <c r="G14333" s="1776"/>
    </row>
    <row r="14334" spans="7:7">
      <c r="G14334" s="1776"/>
    </row>
    <row r="14335" spans="7:7">
      <c r="G14335" s="1776"/>
    </row>
    <row r="14336" spans="7:7">
      <c r="G14336" s="1776"/>
    </row>
    <row r="14337" spans="7:7">
      <c r="G14337" s="1776"/>
    </row>
    <row r="14338" spans="7:7">
      <c r="G14338" s="1776"/>
    </row>
    <row r="14339" spans="7:7">
      <c r="G14339" s="1776"/>
    </row>
    <row r="14340" spans="7:7">
      <c r="G14340" s="1776"/>
    </row>
    <row r="14341" spans="7:7">
      <c r="G14341" s="1776"/>
    </row>
    <row r="14342" spans="7:7">
      <c r="G14342" s="1776"/>
    </row>
    <row r="14343" spans="7:7">
      <c r="G14343" s="1776"/>
    </row>
    <row r="14344" spans="7:7">
      <c r="G14344" s="1776"/>
    </row>
    <row r="14345" spans="7:7">
      <c r="G14345" s="1776"/>
    </row>
    <row r="14346" spans="7:7">
      <c r="G14346" s="1776"/>
    </row>
    <row r="14347" spans="7:7">
      <c r="G14347" s="1776"/>
    </row>
    <row r="14348" spans="7:7">
      <c r="G14348" s="1776"/>
    </row>
    <row r="14349" spans="7:7">
      <c r="G14349" s="1776"/>
    </row>
    <row r="14350" spans="7:7">
      <c r="G14350" s="1776"/>
    </row>
    <row r="14351" spans="7:7">
      <c r="G14351" s="1776"/>
    </row>
    <row r="14352" spans="7:7">
      <c r="G14352" s="1776"/>
    </row>
    <row r="14353" spans="7:7">
      <c r="G14353" s="1776"/>
    </row>
    <row r="14354" spans="7:7">
      <c r="G14354" s="1776"/>
    </row>
    <row r="14355" spans="7:7">
      <c r="G14355" s="1776"/>
    </row>
    <row r="14356" spans="7:7">
      <c r="G14356" s="1776"/>
    </row>
    <row r="14357" spans="7:7">
      <c r="G14357" s="1776"/>
    </row>
    <row r="14358" spans="7:7">
      <c r="G14358" s="1776"/>
    </row>
    <row r="14359" spans="7:7">
      <c r="G14359" s="1776"/>
    </row>
    <row r="14360" spans="7:7">
      <c r="G14360" s="1776"/>
    </row>
    <row r="14361" spans="7:7">
      <c r="G14361" s="1776"/>
    </row>
    <row r="14362" spans="7:7">
      <c r="G14362" s="1776"/>
    </row>
    <row r="14363" spans="7:7">
      <c r="G14363" s="1776"/>
    </row>
    <row r="14364" spans="7:7">
      <c r="G14364" s="1776"/>
    </row>
    <row r="14365" spans="7:7">
      <c r="G14365" s="1776"/>
    </row>
    <row r="14366" spans="7:7">
      <c r="G14366" s="1776"/>
    </row>
    <row r="14367" spans="7:7">
      <c r="G14367" s="1776"/>
    </row>
    <row r="14368" spans="7:7">
      <c r="G14368" s="1776"/>
    </row>
    <row r="14369" spans="7:7">
      <c r="G14369" s="1776"/>
    </row>
    <row r="14370" spans="7:7">
      <c r="G14370" s="1776"/>
    </row>
    <row r="14371" spans="7:7">
      <c r="G14371" s="1776"/>
    </row>
    <row r="14372" spans="7:7">
      <c r="G14372" s="1776"/>
    </row>
    <row r="14373" spans="7:7">
      <c r="G14373" s="1776"/>
    </row>
    <row r="14374" spans="7:7">
      <c r="G14374" s="1776"/>
    </row>
    <row r="14375" spans="7:7">
      <c r="G14375" s="1776"/>
    </row>
    <row r="14376" spans="7:7">
      <c r="G14376" s="1776"/>
    </row>
    <row r="14377" spans="7:7">
      <c r="G14377" s="1776"/>
    </row>
    <row r="14378" spans="7:7">
      <c r="G14378" s="1776"/>
    </row>
    <row r="14379" spans="7:7">
      <c r="G14379" s="1776"/>
    </row>
    <row r="14380" spans="7:7">
      <c r="G14380" s="1776"/>
    </row>
    <row r="14381" spans="7:7">
      <c r="G14381" s="1776"/>
    </row>
    <row r="14382" spans="7:7">
      <c r="G14382" s="1776"/>
    </row>
    <row r="14383" spans="7:7">
      <c r="G14383" s="1776"/>
    </row>
    <row r="14384" spans="7:7">
      <c r="G14384" s="1776"/>
    </row>
    <row r="14385" spans="7:7">
      <c r="G14385" s="1776"/>
    </row>
    <row r="14386" spans="7:7">
      <c r="G14386" s="1776"/>
    </row>
    <row r="14387" spans="7:7">
      <c r="G14387" s="1776"/>
    </row>
    <row r="14388" spans="7:7">
      <c r="G14388" s="1776"/>
    </row>
    <row r="14389" spans="7:7">
      <c r="G14389" s="1776"/>
    </row>
    <row r="14390" spans="7:7">
      <c r="G14390" s="1776"/>
    </row>
    <row r="14391" spans="7:7">
      <c r="G14391" s="1776"/>
    </row>
    <row r="14392" spans="7:7">
      <c r="G14392" s="1776"/>
    </row>
    <row r="14393" spans="7:7">
      <c r="G14393" s="1776"/>
    </row>
    <row r="14394" spans="7:7">
      <c r="G14394" s="1776"/>
    </row>
    <row r="14395" spans="7:7">
      <c r="G14395" s="1776"/>
    </row>
    <row r="14396" spans="7:7">
      <c r="G14396" s="1776"/>
    </row>
    <row r="14397" spans="7:7">
      <c r="G14397" s="1776"/>
    </row>
    <row r="14398" spans="7:7">
      <c r="G14398" s="1776"/>
    </row>
    <row r="14399" spans="7:7">
      <c r="G14399" s="1776"/>
    </row>
    <row r="14400" spans="7:7">
      <c r="G14400" s="1776"/>
    </row>
    <row r="14401" spans="7:7">
      <c r="G14401" s="1776"/>
    </row>
    <row r="14402" spans="7:7">
      <c r="G14402" s="1776"/>
    </row>
    <row r="14403" spans="7:7">
      <c r="G14403" s="1776"/>
    </row>
    <row r="14404" spans="7:7">
      <c r="G14404" s="1776"/>
    </row>
    <row r="14405" spans="7:7">
      <c r="G14405" s="1776"/>
    </row>
    <row r="14406" spans="7:7">
      <c r="G14406" s="1776"/>
    </row>
    <row r="14407" spans="7:7">
      <c r="G14407" s="1776"/>
    </row>
    <row r="14408" spans="7:7">
      <c r="G14408" s="1776"/>
    </row>
    <row r="14409" spans="7:7">
      <c r="G14409" s="1776"/>
    </row>
    <row r="14410" spans="7:7">
      <c r="G14410" s="1776"/>
    </row>
    <row r="14411" spans="7:7">
      <c r="G14411" s="1776"/>
    </row>
    <row r="14412" spans="7:7">
      <c r="G14412" s="1776"/>
    </row>
    <row r="14413" spans="7:7">
      <c r="G14413" s="1776"/>
    </row>
    <row r="14414" spans="7:7">
      <c r="G14414" s="1776"/>
    </row>
    <row r="14415" spans="7:7">
      <c r="G14415" s="1776"/>
    </row>
    <row r="14416" spans="7:7">
      <c r="G14416" s="1776"/>
    </row>
    <row r="14417" spans="7:7">
      <c r="G14417" s="1776"/>
    </row>
    <row r="14418" spans="7:7">
      <c r="G14418" s="1776"/>
    </row>
    <row r="14419" spans="7:7">
      <c r="G14419" s="1776"/>
    </row>
    <row r="14420" spans="7:7">
      <c r="G14420" s="1776"/>
    </row>
    <row r="14421" spans="7:7">
      <c r="G14421" s="1776"/>
    </row>
    <row r="14422" spans="7:7">
      <c r="G14422" s="1776"/>
    </row>
    <row r="14423" spans="7:7">
      <c r="G14423" s="1776"/>
    </row>
    <row r="14424" spans="7:7">
      <c r="G14424" s="1776"/>
    </row>
    <row r="14425" spans="7:7">
      <c r="G14425" s="1776"/>
    </row>
    <row r="14426" spans="7:7">
      <c r="G14426" s="1776"/>
    </row>
    <row r="14427" spans="7:7">
      <c r="G14427" s="1776"/>
    </row>
    <row r="14428" spans="7:7">
      <c r="G14428" s="1776"/>
    </row>
    <row r="14429" spans="7:7">
      <c r="G14429" s="1776"/>
    </row>
    <row r="14430" spans="7:7">
      <c r="G14430" s="1776"/>
    </row>
    <row r="14431" spans="7:7">
      <c r="G14431" s="1776"/>
    </row>
    <row r="14432" spans="7:7">
      <c r="G14432" s="1776"/>
    </row>
    <row r="14433" spans="7:7">
      <c r="G14433" s="1776"/>
    </row>
    <row r="14434" spans="7:7">
      <c r="G14434" s="1776"/>
    </row>
    <row r="14435" spans="7:7">
      <c r="G14435" s="1776"/>
    </row>
    <row r="14436" spans="7:7">
      <c r="G14436" s="1776"/>
    </row>
    <row r="14437" spans="7:7">
      <c r="G14437" s="1776"/>
    </row>
    <row r="14438" spans="7:7">
      <c r="G14438" s="1776"/>
    </row>
    <row r="14439" spans="7:7">
      <c r="G14439" s="1776"/>
    </row>
    <row r="14440" spans="7:7">
      <c r="G14440" s="1776"/>
    </row>
    <row r="14441" spans="7:7">
      <c r="G14441" s="1776"/>
    </row>
    <row r="14442" spans="7:7">
      <c r="G14442" s="1776"/>
    </row>
    <row r="14443" spans="7:7">
      <c r="G14443" s="1776"/>
    </row>
    <row r="14444" spans="7:7">
      <c r="G14444" s="1776"/>
    </row>
    <row r="14445" spans="7:7">
      <c r="G14445" s="1776"/>
    </row>
    <row r="14446" spans="7:7">
      <c r="G14446" s="1776"/>
    </row>
    <row r="14447" spans="7:7">
      <c r="G14447" s="1776"/>
    </row>
    <row r="14448" spans="7:7">
      <c r="G14448" s="1776"/>
    </row>
    <row r="14449" spans="7:7">
      <c r="G14449" s="1776"/>
    </row>
    <row r="14450" spans="7:7">
      <c r="G14450" s="1776"/>
    </row>
    <row r="14451" spans="7:7">
      <c r="G14451" s="1776"/>
    </row>
    <row r="14452" spans="7:7">
      <c r="G14452" s="1776"/>
    </row>
    <row r="14453" spans="7:7">
      <c r="G14453" s="1776"/>
    </row>
    <row r="14454" spans="7:7">
      <c r="G14454" s="1776"/>
    </row>
    <row r="14455" spans="7:7">
      <c r="G14455" s="1776"/>
    </row>
    <row r="14456" spans="7:7">
      <c r="G14456" s="1776"/>
    </row>
    <row r="14457" spans="7:7">
      <c r="G14457" s="1776"/>
    </row>
    <row r="14458" spans="7:7">
      <c r="G14458" s="1776"/>
    </row>
    <row r="14459" spans="7:7">
      <c r="G14459" s="1776"/>
    </row>
    <row r="14460" spans="7:7">
      <c r="G14460" s="1776"/>
    </row>
    <row r="14461" spans="7:7">
      <c r="G14461" s="1776"/>
    </row>
    <row r="14462" spans="7:7">
      <c r="G14462" s="1776"/>
    </row>
    <row r="14463" spans="7:7">
      <c r="G14463" s="1776"/>
    </row>
    <row r="14464" spans="7:7">
      <c r="G14464" s="1776"/>
    </row>
    <row r="14465" spans="7:7">
      <c r="G14465" s="1776"/>
    </row>
    <row r="14466" spans="7:7">
      <c r="G14466" s="1776"/>
    </row>
    <row r="14467" spans="7:7">
      <c r="G14467" s="1776"/>
    </row>
    <row r="14468" spans="7:7">
      <c r="G14468" s="1776"/>
    </row>
    <row r="14469" spans="7:7">
      <c r="G14469" s="1776"/>
    </row>
    <row r="14470" spans="7:7">
      <c r="G14470" s="1776"/>
    </row>
    <row r="14471" spans="7:7">
      <c r="G14471" s="1776"/>
    </row>
    <row r="14472" spans="7:7">
      <c r="G14472" s="1776"/>
    </row>
    <row r="14473" spans="7:7">
      <c r="G14473" s="1776"/>
    </row>
    <row r="14474" spans="7:7">
      <c r="G14474" s="1776"/>
    </row>
    <row r="14475" spans="7:7">
      <c r="G14475" s="1776"/>
    </row>
    <row r="14476" spans="7:7">
      <c r="G14476" s="1776"/>
    </row>
    <row r="14477" spans="7:7">
      <c r="G14477" s="1776"/>
    </row>
    <row r="14478" spans="7:7">
      <c r="G14478" s="1776"/>
    </row>
    <row r="14479" spans="7:7">
      <c r="G14479" s="1776"/>
    </row>
    <row r="14480" spans="7:7">
      <c r="G14480" s="1776"/>
    </row>
    <row r="14481" spans="7:7">
      <c r="G14481" s="1776"/>
    </row>
    <row r="14482" spans="7:7">
      <c r="G14482" s="1776"/>
    </row>
    <row r="14483" spans="7:7">
      <c r="G14483" s="1776"/>
    </row>
    <row r="14484" spans="7:7">
      <c r="G14484" s="1776"/>
    </row>
    <row r="14485" spans="7:7">
      <c r="G14485" s="1776"/>
    </row>
    <row r="14486" spans="7:7">
      <c r="G14486" s="1776"/>
    </row>
    <row r="14487" spans="7:7">
      <c r="G14487" s="1776"/>
    </row>
    <row r="14488" spans="7:7">
      <c r="G14488" s="1776"/>
    </row>
    <row r="14489" spans="7:7">
      <c r="G14489" s="1776"/>
    </row>
    <row r="14490" spans="7:7">
      <c r="G14490" s="1776"/>
    </row>
    <row r="14491" spans="7:7">
      <c r="G14491" s="1776"/>
    </row>
    <row r="14492" spans="7:7">
      <c r="G14492" s="1776"/>
    </row>
    <row r="14493" spans="7:7">
      <c r="G14493" s="1776"/>
    </row>
    <row r="14494" spans="7:7">
      <c r="G14494" s="1776"/>
    </row>
    <row r="14495" spans="7:7">
      <c r="G14495" s="1776"/>
    </row>
    <row r="14496" spans="7:7">
      <c r="G14496" s="1776"/>
    </row>
    <row r="14497" spans="7:7">
      <c r="G14497" s="1776"/>
    </row>
    <row r="14498" spans="7:7">
      <c r="G14498" s="1776"/>
    </row>
    <row r="14499" spans="7:7">
      <c r="G14499" s="1776"/>
    </row>
    <row r="14500" spans="7:7">
      <c r="G14500" s="1776"/>
    </row>
    <row r="14501" spans="7:7">
      <c r="G14501" s="1776"/>
    </row>
    <row r="14502" spans="7:7">
      <c r="G14502" s="1776"/>
    </row>
    <row r="14503" spans="7:7">
      <c r="G14503" s="1776"/>
    </row>
    <row r="14504" spans="7:7">
      <c r="G14504" s="1776"/>
    </row>
    <row r="14505" spans="7:7">
      <c r="G14505" s="1776"/>
    </row>
    <row r="14506" spans="7:7">
      <c r="G14506" s="1776"/>
    </row>
    <row r="14507" spans="7:7">
      <c r="G14507" s="1776"/>
    </row>
    <row r="14508" spans="7:7">
      <c r="G14508" s="1776"/>
    </row>
    <row r="14509" spans="7:7">
      <c r="G14509" s="1776"/>
    </row>
    <row r="14510" spans="7:7">
      <c r="G14510" s="1776"/>
    </row>
    <row r="14511" spans="7:7">
      <c r="G14511" s="1776"/>
    </row>
    <row r="14512" spans="7:7">
      <c r="G14512" s="1776"/>
    </row>
    <row r="14513" spans="7:7">
      <c r="G14513" s="1776"/>
    </row>
    <row r="14514" spans="7:7">
      <c r="G14514" s="1776"/>
    </row>
    <row r="14515" spans="7:7">
      <c r="G14515" s="1776"/>
    </row>
    <row r="14516" spans="7:7">
      <c r="G14516" s="1776"/>
    </row>
    <row r="14517" spans="7:7">
      <c r="G14517" s="1776"/>
    </row>
    <row r="14518" spans="7:7">
      <c r="G14518" s="1776"/>
    </row>
    <row r="14519" spans="7:7">
      <c r="G14519" s="1776"/>
    </row>
    <row r="14520" spans="7:7">
      <c r="G14520" s="1776"/>
    </row>
    <row r="14521" spans="7:7">
      <c r="G14521" s="1776"/>
    </row>
    <row r="14522" spans="7:7">
      <c r="G14522" s="1776"/>
    </row>
    <row r="14523" spans="7:7">
      <c r="G14523" s="1776"/>
    </row>
    <row r="14524" spans="7:7">
      <c r="G14524" s="1776"/>
    </row>
    <row r="14525" spans="7:7">
      <c r="G14525" s="1776"/>
    </row>
    <row r="14526" spans="7:7">
      <c r="G14526" s="1776"/>
    </row>
    <row r="14527" spans="7:7">
      <c r="G14527" s="1776"/>
    </row>
    <row r="14528" spans="7:7">
      <c r="G14528" s="1776"/>
    </row>
    <row r="14529" spans="7:7">
      <c r="G14529" s="1776"/>
    </row>
    <row r="14530" spans="7:7">
      <c r="G14530" s="1776"/>
    </row>
    <row r="14531" spans="7:7">
      <c r="G14531" s="1776"/>
    </row>
    <row r="14532" spans="7:7">
      <c r="G14532" s="1776"/>
    </row>
    <row r="14533" spans="7:7">
      <c r="G14533" s="1776"/>
    </row>
    <row r="14534" spans="7:7">
      <c r="G14534" s="1776"/>
    </row>
    <row r="14535" spans="7:7">
      <c r="G14535" s="1776"/>
    </row>
    <row r="14536" spans="7:7">
      <c r="G14536" s="1776"/>
    </row>
    <row r="14537" spans="7:7">
      <c r="G14537" s="1776"/>
    </row>
    <row r="14538" spans="7:7">
      <c r="G14538" s="1776"/>
    </row>
    <row r="14539" spans="7:7">
      <c r="G14539" s="1776"/>
    </row>
    <row r="14540" spans="7:7">
      <c r="G14540" s="1776"/>
    </row>
    <row r="14541" spans="7:7">
      <c r="G14541" s="1776"/>
    </row>
    <row r="14542" spans="7:7">
      <c r="G14542" s="1776"/>
    </row>
    <row r="14543" spans="7:7">
      <c r="G14543" s="1776"/>
    </row>
    <row r="14544" spans="7:7">
      <c r="G14544" s="1776"/>
    </row>
    <row r="14545" spans="7:7">
      <c r="G14545" s="1776"/>
    </row>
    <row r="14546" spans="7:7">
      <c r="G14546" s="1776"/>
    </row>
    <row r="14547" spans="7:7">
      <c r="G14547" s="1776"/>
    </row>
    <row r="14548" spans="7:7">
      <c r="G14548" s="1776"/>
    </row>
    <row r="14549" spans="7:7">
      <c r="G14549" s="1776"/>
    </row>
    <row r="14550" spans="7:7">
      <c r="G14550" s="1776"/>
    </row>
    <row r="14551" spans="7:7">
      <c r="G14551" s="1776"/>
    </row>
    <row r="14552" spans="7:7">
      <c r="G14552" s="1776"/>
    </row>
    <row r="14553" spans="7:7">
      <c r="G14553" s="1776"/>
    </row>
    <row r="14554" spans="7:7">
      <c r="G14554" s="1776"/>
    </row>
    <row r="14555" spans="7:7">
      <c r="G14555" s="1776"/>
    </row>
    <row r="14556" spans="7:7">
      <c r="G14556" s="1776"/>
    </row>
    <row r="14557" spans="7:7">
      <c r="G14557" s="1776"/>
    </row>
    <row r="14558" spans="7:7">
      <c r="G14558" s="1776"/>
    </row>
    <row r="14559" spans="7:7">
      <c r="G14559" s="1776"/>
    </row>
    <row r="14560" spans="7:7">
      <c r="G14560" s="1776"/>
    </row>
    <row r="14561" spans="7:7">
      <c r="G14561" s="1776"/>
    </row>
    <row r="14562" spans="7:7">
      <c r="G14562" s="1776"/>
    </row>
    <row r="14563" spans="7:7">
      <c r="G14563" s="1776"/>
    </row>
    <row r="14564" spans="7:7">
      <c r="G14564" s="1776"/>
    </row>
    <row r="14565" spans="7:7">
      <c r="G14565" s="1776"/>
    </row>
    <row r="14566" spans="7:7">
      <c r="G14566" s="1776"/>
    </row>
    <row r="14567" spans="7:7">
      <c r="G14567" s="1776"/>
    </row>
    <row r="14568" spans="7:7">
      <c r="G14568" s="1776"/>
    </row>
    <row r="14569" spans="7:7">
      <c r="G14569" s="1776"/>
    </row>
    <row r="14570" spans="7:7">
      <c r="G14570" s="1776"/>
    </row>
    <row r="14571" spans="7:7">
      <c r="G14571" s="1776"/>
    </row>
    <row r="14572" spans="7:7">
      <c r="G14572" s="1776"/>
    </row>
    <row r="14573" spans="7:7">
      <c r="G14573" s="1776"/>
    </row>
    <row r="14574" spans="7:7">
      <c r="G14574" s="1776"/>
    </row>
    <row r="14575" spans="7:7">
      <c r="G14575" s="1776"/>
    </row>
    <row r="14576" spans="7:7">
      <c r="G14576" s="1776"/>
    </row>
    <row r="14577" spans="7:7">
      <c r="G14577" s="1776"/>
    </row>
    <row r="14578" spans="7:7">
      <c r="G14578" s="1776"/>
    </row>
    <row r="14579" spans="7:7">
      <c r="G14579" s="1776"/>
    </row>
    <row r="14580" spans="7:7">
      <c r="G14580" s="1776"/>
    </row>
    <row r="14581" spans="7:7">
      <c r="G14581" s="1776"/>
    </row>
    <row r="14582" spans="7:7">
      <c r="G14582" s="1776"/>
    </row>
    <row r="14583" spans="7:7">
      <c r="G14583" s="1776"/>
    </row>
    <row r="14584" spans="7:7">
      <c r="G14584" s="1776"/>
    </row>
    <row r="14585" spans="7:7">
      <c r="G14585" s="1776"/>
    </row>
    <row r="14586" spans="7:7">
      <c r="G14586" s="1776"/>
    </row>
    <row r="14587" spans="7:7">
      <c r="G14587" s="1776"/>
    </row>
    <row r="14588" spans="7:7">
      <c r="G14588" s="1776"/>
    </row>
    <row r="14589" spans="7:7">
      <c r="G14589" s="1776"/>
    </row>
    <row r="14590" spans="7:7">
      <c r="G14590" s="1776"/>
    </row>
    <row r="14591" spans="7:7">
      <c r="G14591" s="1776"/>
    </row>
    <row r="14592" spans="7:7">
      <c r="G14592" s="1776"/>
    </row>
    <row r="14593" spans="7:7">
      <c r="G14593" s="1776"/>
    </row>
    <row r="14594" spans="7:7">
      <c r="G14594" s="1776"/>
    </row>
    <row r="14595" spans="7:7">
      <c r="G14595" s="1776"/>
    </row>
    <row r="14596" spans="7:7">
      <c r="G14596" s="1776"/>
    </row>
    <row r="14597" spans="7:7">
      <c r="G14597" s="1776"/>
    </row>
    <row r="14598" spans="7:7">
      <c r="G14598" s="1776"/>
    </row>
    <row r="14599" spans="7:7">
      <c r="G14599" s="1776"/>
    </row>
    <row r="14600" spans="7:7">
      <c r="G14600" s="1776"/>
    </row>
    <row r="14601" spans="7:7">
      <c r="G14601" s="1776"/>
    </row>
    <row r="14602" spans="7:7">
      <c r="G14602" s="1776"/>
    </row>
    <row r="14603" spans="7:7">
      <c r="G14603" s="1776"/>
    </row>
    <row r="14604" spans="7:7">
      <c r="G14604" s="1776"/>
    </row>
    <row r="14605" spans="7:7">
      <c r="G14605" s="1776"/>
    </row>
    <row r="14606" spans="7:7">
      <c r="G14606" s="1776"/>
    </row>
    <row r="14607" spans="7:7">
      <c r="G14607" s="1776"/>
    </row>
    <row r="14608" spans="7:7">
      <c r="G14608" s="1776"/>
    </row>
    <row r="14609" spans="7:7">
      <c r="G14609" s="1776"/>
    </row>
    <row r="14610" spans="7:7">
      <c r="G14610" s="1776"/>
    </row>
    <row r="14611" spans="7:7">
      <c r="G14611" s="1776"/>
    </row>
    <row r="14612" spans="7:7">
      <c r="G14612" s="1776"/>
    </row>
    <row r="14613" spans="7:7">
      <c r="G14613" s="1776"/>
    </row>
    <row r="14614" spans="7:7">
      <c r="G14614" s="1776"/>
    </row>
    <row r="14615" spans="7:7">
      <c r="G14615" s="1776"/>
    </row>
    <row r="14616" spans="7:7">
      <c r="G14616" s="1776"/>
    </row>
    <row r="14617" spans="7:7">
      <c r="G14617" s="1776"/>
    </row>
    <row r="14618" spans="7:7">
      <c r="G14618" s="1776"/>
    </row>
    <row r="14619" spans="7:7">
      <c r="G14619" s="1776"/>
    </row>
    <row r="14620" spans="7:7">
      <c r="G14620" s="1776"/>
    </row>
    <row r="14621" spans="7:7">
      <c r="G14621" s="1776"/>
    </row>
    <row r="14622" spans="7:7">
      <c r="G14622" s="1776"/>
    </row>
    <row r="14623" spans="7:7">
      <c r="G14623" s="1776"/>
    </row>
    <row r="14624" spans="7:7">
      <c r="G14624" s="1776"/>
    </row>
    <row r="14625" spans="7:7">
      <c r="G14625" s="1776"/>
    </row>
    <row r="14626" spans="7:7">
      <c r="G14626" s="1776"/>
    </row>
    <row r="14627" spans="7:7">
      <c r="G14627" s="1776"/>
    </row>
    <row r="14628" spans="7:7">
      <c r="G14628" s="1776"/>
    </row>
    <row r="14629" spans="7:7">
      <c r="G14629" s="1776"/>
    </row>
    <row r="14630" spans="7:7">
      <c r="G14630" s="1776"/>
    </row>
    <row r="14631" spans="7:7">
      <c r="G14631" s="1776"/>
    </row>
    <row r="14632" spans="7:7">
      <c r="G14632" s="1776"/>
    </row>
    <row r="14633" spans="7:7">
      <c r="G14633" s="1776"/>
    </row>
    <row r="14634" spans="7:7">
      <c r="G14634" s="1776"/>
    </row>
    <row r="14635" spans="7:7">
      <c r="G14635" s="1776"/>
    </row>
    <row r="14636" spans="7:7">
      <c r="G14636" s="1776"/>
    </row>
    <row r="14637" spans="7:7">
      <c r="G14637" s="1776"/>
    </row>
    <row r="14638" spans="7:7">
      <c r="G14638" s="1776"/>
    </row>
    <row r="14639" spans="7:7">
      <c r="G14639" s="1776"/>
    </row>
    <row r="14640" spans="7:7">
      <c r="G14640" s="1776"/>
    </row>
    <row r="14641" spans="7:7">
      <c r="G14641" s="1776"/>
    </row>
    <row r="14642" spans="7:7">
      <c r="G14642" s="1776"/>
    </row>
    <row r="14643" spans="7:7">
      <c r="G14643" s="1776"/>
    </row>
    <row r="14644" spans="7:7">
      <c r="G14644" s="1776"/>
    </row>
    <row r="14645" spans="7:7">
      <c r="G14645" s="1776"/>
    </row>
    <row r="14646" spans="7:7">
      <c r="G14646" s="1776"/>
    </row>
    <row r="14647" spans="7:7">
      <c r="G14647" s="1776"/>
    </row>
    <row r="14648" spans="7:7">
      <c r="G14648" s="1776"/>
    </row>
    <row r="14649" spans="7:7">
      <c r="G14649" s="1776"/>
    </row>
    <row r="14650" spans="7:7">
      <c r="G14650" s="1776"/>
    </row>
    <row r="14651" spans="7:7">
      <c r="G14651" s="1776"/>
    </row>
    <row r="14652" spans="7:7">
      <c r="G14652" s="1776"/>
    </row>
    <row r="14653" spans="7:7">
      <c r="G14653" s="1776"/>
    </row>
    <row r="14654" spans="7:7">
      <c r="G14654" s="1776"/>
    </row>
    <row r="14655" spans="7:7">
      <c r="G14655" s="1776"/>
    </row>
    <row r="14656" spans="7:7">
      <c r="G14656" s="1776"/>
    </row>
    <row r="14657" spans="7:7">
      <c r="G14657" s="1776"/>
    </row>
    <row r="14658" spans="7:7">
      <c r="G14658" s="1776"/>
    </row>
    <row r="14659" spans="7:7">
      <c r="G14659" s="1776"/>
    </row>
    <row r="14660" spans="7:7">
      <c r="G14660" s="1776"/>
    </row>
    <row r="14661" spans="7:7">
      <c r="G14661" s="1776"/>
    </row>
    <row r="14662" spans="7:7">
      <c r="G14662" s="1776"/>
    </row>
    <row r="14663" spans="7:7">
      <c r="G14663" s="1776"/>
    </row>
    <row r="14664" spans="7:7">
      <c r="G14664" s="1776"/>
    </row>
    <row r="14665" spans="7:7">
      <c r="G14665" s="1776"/>
    </row>
    <row r="14666" spans="7:7">
      <c r="G14666" s="1776"/>
    </row>
    <row r="14667" spans="7:7">
      <c r="G14667" s="1776"/>
    </row>
    <row r="14668" spans="7:7">
      <c r="G14668" s="1776"/>
    </row>
    <row r="14669" spans="7:7">
      <c r="G14669" s="1776"/>
    </row>
    <row r="14670" spans="7:7">
      <c r="G14670" s="1776"/>
    </row>
    <row r="14671" spans="7:7">
      <c r="G14671" s="1776"/>
    </row>
    <row r="14672" spans="7:7">
      <c r="G14672" s="1776"/>
    </row>
    <row r="14673" spans="7:7">
      <c r="G14673" s="1776"/>
    </row>
    <row r="14674" spans="7:7">
      <c r="G14674" s="1776"/>
    </row>
    <row r="14675" spans="7:7">
      <c r="G14675" s="1776"/>
    </row>
    <row r="14676" spans="7:7">
      <c r="G14676" s="1776"/>
    </row>
    <row r="14677" spans="7:7">
      <c r="G14677" s="1776"/>
    </row>
    <row r="14678" spans="7:7">
      <c r="G14678" s="1776"/>
    </row>
    <row r="14679" spans="7:7">
      <c r="G14679" s="1776"/>
    </row>
    <row r="14680" spans="7:7">
      <c r="G14680" s="1776"/>
    </row>
    <row r="14681" spans="7:7">
      <c r="G14681" s="1776"/>
    </row>
    <row r="14682" spans="7:7">
      <c r="G14682" s="1776"/>
    </row>
    <row r="14683" spans="7:7">
      <c r="G14683" s="1776"/>
    </row>
    <row r="14684" spans="7:7">
      <c r="G14684" s="1776"/>
    </row>
    <row r="14685" spans="7:7">
      <c r="G14685" s="1776"/>
    </row>
    <row r="14686" spans="7:7">
      <c r="G14686" s="1776"/>
    </row>
    <row r="14687" spans="7:7">
      <c r="G14687" s="1776"/>
    </row>
    <row r="14688" spans="7:7">
      <c r="G14688" s="1776"/>
    </row>
    <row r="14689" spans="7:7">
      <c r="G14689" s="1776"/>
    </row>
    <row r="14690" spans="7:7">
      <c r="G14690" s="1776"/>
    </row>
    <row r="14691" spans="7:7">
      <c r="G14691" s="1776"/>
    </row>
    <row r="14692" spans="7:7">
      <c r="G14692" s="1776"/>
    </row>
    <row r="14693" spans="7:7">
      <c r="G14693" s="1776"/>
    </row>
    <row r="14694" spans="7:7">
      <c r="G14694" s="1776"/>
    </row>
    <row r="14695" spans="7:7">
      <c r="G14695" s="1776"/>
    </row>
    <row r="14696" spans="7:7">
      <c r="G14696" s="1776"/>
    </row>
    <row r="14697" spans="7:7">
      <c r="G14697" s="1776"/>
    </row>
    <row r="14698" spans="7:7">
      <c r="G14698" s="1776"/>
    </row>
    <row r="14699" spans="7:7">
      <c r="G14699" s="1776"/>
    </row>
    <row r="14700" spans="7:7">
      <c r="G14700" s="1776"/>
    </row>
    <row r="14701" spans="7:7">
      <c r="G14701" s="1776"/>
    </row>
    <row r="14702" spans="7:7">
      <c r="G14702" s="1776"/>
    </row>
    <row r="14703" spans="7:7">
      <c r="G14703" s="1776"/>
    </row>
    <row r="14704" spans="7:7">
      <c r="G14704" s="1776"/>
    </row>
    <row r="14705" spans="7:7">
      <c r="G14705" s="1776"/>
    </row>
    <row r="14706" spans="7:7">
      <c r="G14706" s="1776"/>
    </row>
    <row r="14707" spans="7:7">
      <c r="G14707" s="1776"/>
    </row>
    <row r="14708" spans="7:7">
      <c r="G14708" s="1776"/>
    </row>
    <row r="14709" spans="7:7">
      <c r="G14709" s="1776"/>
    </row>
    <row r="14710" spans="7:7">
      <c r="G14710" s="1776"/>
    </row>
    <row r="14711" spans="7:7">
      <c r="G14711" s="1776"/>
    </row>
    <row r="14712" spans="7:7">
      <c r="G14712" s="1776"/>
    </row>
    <row r="14713" spans="7:7">
      <c r="G14713" s="1776"/>
    </row>
    <row r="14714" spans="7:7">
      <c r="G14714" s="1776"/>
    </row>
    <row r="14715" spans="7:7">
      <c r="G14715" s="1776"/>
    </row>
    <row r="14716" spans="7:7">
      <c r="G14716" s="1776"/>
    </row>
    <row r="14717" spans="7:7">
      <c r="G14717" s="1776"/>
    </row>
    <row r="14718" spans="7:7">
      <c r="G14718" s="1776"/>
    </row>
    <row r="14719" spans="7:7">
      <c r="G14719" s="1776"/>
    </row>
    <row r="14720" spans="7:7">
      <c r="G14720" s="1776"/>
    </row>
    <row r="14721" spans="7:7">
      <c r="G14721" s="1776"/>
    </row>
    <row r="14722" spans="7:7">
      <c r="G14722" s="1776"/>
    </row>
    <row r="14723" spans="7:7">
      <c r="G14723" s="1776"/>
    </row>
    <row r="14724" spans="7:7">
      <c r="G14724" s="1776"/>
    </row>
    <row r="14725" spans="7:7">
      <c r="G14725" s="1776"/>
    </row>
    <row r="14726" spans="7:7">
      <c r="G14726" s="1776"/>
    </row>
    <row r="14727" spans="7:7">
      <c r="G14727" s="1776"/>
    </row>
    <row r="14728" spans="7:7">
      <c r="G14728" s="1776"/>
    </row>
    <row r="14729" spans="7:7">
      <c r="G14729" s="1776"/>
    </row>
    <row r="14730" spans="7:7">
      <c r="G14730" s="1776"/>
    </row>
    <row r="14731" spans="7:7">
      <c r="G14731" s="1776"/>
    </row>
    <row r="14732" spans="7:7">
      <c r="G14732" s="1776"/>
    </row>
    <row r="14733" spans="7:7">
      <c r="G14733" s="1776"/>
    </row>
    <row r="14734" spans="7:7">
      <c r="G14734" s="1776"/>
    </row>
    <row r="14735" spans="7:7">
      <c r="G14735" s="1776"/>
    </row>
    <row r="14736" spans="7:7">
      <c r="G14736" s="1776"/>
    </row>
    <row r="14737" spans="7:7">
      <c r="G14737" s="1776"/>
    </row>
    <row r="14738" spans="7:7">
      <c r="G14738" s="1776"/>
    </row>
    <row r="14739" spans="7:7">
      <c r="G14739" s="1776"/>
    </row>
    <row r="14740" spans="7:7">
      <c r="G14740" s="1776"/>
    </row>
    <row r="14741" spans="7:7">
      <c r="G14741" s="1776"/>
    </row>
    <row r="14742" spans="7:7">
      <c r="G14742" s="1776"/>
    </row>
    <row r="14743" spans="7:7">
      <c r="G14743" s="1776"/>
    </row>
    <row r="14744" spans="7:7">
      <c r="G14744" s="1776"/>
    </row>
    <row r="14745" spans="7:7">
      <c r="G14745" s="1776"/>
    </row>
    <row r="14746" spans="7:7">
      <c r="G14746" s="1776"/>
    </row>
    <row r="14747" spans="7:7">
      <c r="G14747" s="1776"/>
    </row>
    <row r="14748" spans="7:7">
      <c r="G14748" s="1776"/>
    </row>
    <row r="14749" spans="7:7">
      <c r="G14749" s="1776"/>
    </row>
    <row r="14750" spans="7:7">
      <c r="G14750" s="1776"/>
    </row>
    <row r="14751" spans="7:7">
      <c r="G14751" s="1776"/>
    </row>
    <row r="14752" spans="7:7">
      <c r="G14752" s="1776"/>
    </row>
    <row r="14753" spans="7:7">
      <c r="G14753" s="1776"/>
    </row>
    <row r="14754" spans="7:7">
      <c r="G14754" s="1776"/>
    </row>
    <row r="14755" spans="7:7">
      <c r="G14755" s="1776"/>
    </row>
    <row r="14756" spans="7:7">
      <c r="G14756" s="1776"/>
    </row>
    <row r="14757" spans="7:7">
      <c r="G14757" s="1776"/>
    </row>
    <row r="14758" spans="7:7">
      <c r="G14758" s="1776"/>
    </row>
    <row r="14759" spans="7:7">
      <c r="G14759" s="1776"/>
    </row>
    <row r="14760" spans="7:7">
      <c r="G14760" s="1776"/>
    </row>
    <row r="14761" spans="7:7">
      <c r="G14761" s="1776"/>
    </row>
    <row r="14762" spans="7:7">
      <c r="G14762" s="1776"/>
    </row>
    <row r="14763" spans="7:7">
      <c r="G14763" s="1776"/>
    </row>
    <row r="14764" spans="7:7">
      <c r="G14764" s="1776"/>
    </row>
    <row r="14765" spans="7:7">
      <c r="G14765" s="1776"/>
    </row>
    <row r="14766" spans="7:7">
      <c r="G14766" s="1776"/>
    </row>
    <row r="14767" spans="7:7">
      <c r="G14767" s="1776"/>
    </row>
    <row r="14768" spans="7:7">
      <c r="G14768" s="1776"/>
    </row>
    <row r="14769" spans="7:7">
      <c r="G14769" s="1776"/>
    </row>
    <row r="14770" spans="7:7">
      <c r="G14770" s="1776"/>
    </row>
    <row r="14771" spans="7:7">
      <c r="G14771" s="1776"/>
    </row>
    <row r="14772" spans="7:7">
      <c r="G14772" s="1776"/>
    </row>
    <row r="14773" spans="7:7">
      <c r="G14773" s="1776"/>
    </row>
    <row r="14774" spans="7:7">
      <c r="G14774" s="1776"/>
    </row>
    <row r="14775" spans="7:7">
      <c r="G14775" s="1776"/>
    </row>
    <row r="14776" spans="7:7">
      <c r="G14776" s="1776"/>
    </row>
    <row r="14777" spans="7:7">
      <c r="G14777" s="1776"/>
    </row>
    <row r="14778" spans="7:7">
      <c r="G14778" s="1776"/>
    </row>
    <row r="14779" spans="7:7">
      <c r="G14779" s="1776"/>
    </row>
    <row r="14780" spans="7:7">
      <c r="G14780" s="1776"/>
    </row>
    <row r="14781" spans="7:7">
      <c r="G14781" s="1776"/>
    </row>
    <row r="14782" spans="7:7">
      <c r="G14782" s="1776"/>
    </row>
    <row r="14783" spans="7:7">
      <c r="G14783" s="1776"/>
    </row>
    <row r="14784" spans="7:7">
      <c r="G14784" s="1776"/>
    </row>
    <row r="14785" spans="7:7">
      <c r="G14785" s="1776"/>
    </row>
    <row r="14786" spans="7:7">
      <c r="G14786" s="1776"/>
    </row>
    <row r="14787" spans="7:7">
      <c r="G14787" s="1776"/>
    </row>
    <row r="14788" spans="7:7">
      <c r="G14788" s="1776"/>
    </row>
    <row r="14789" spans="7:7">
      <c r="G14789" s="1776"/>
    </row>
    <row r="14790" spans="7:7">
      <c r="G14790" s="1776"/>
    </row>
    <row r="14791" spans="7:7">
      <c r="G14791" s="1776"/>
    </row>
    <row r="14792" spans="7:7">
      <c r="G14792" s="1776"/>
    </row>
    <row r="14793" spans="7:7">
      <c r="G14793" s="1776"/>
    </row>
    <row r="14794" spans="7:7">
      <c r="G14794" s="1776"/>
    </row>
    <row r="14795" spans="7:7">
      <c r="G14795" s="1776"/>
    </row>
    <row r="14796" spans="7:7">
      <c r="G14796" s="1776"/>
    </row>
    <row r="14797" spans="7:7">
      <c r="G14797" s="1776"/>
    </row>
    <row r="14798" spans="7:7">
      <c r="G14798" s="1776"/>
    </row>
    <row r="14799" spans="7:7">
      <c r="G14799" s="1776"/>
    </row>
    <row r="14800" spans="7:7">
      <c r="G14800" s="1776"/>
    </row>
    <row r="14801" spans="7:7">
      <c r="G14801" s="1776"/>
    </row>
    <row r="14802" spans="7:7">
      <c r="G14802" s="1776"/>
    </row>
    <row r="14803" spans="7:7">
      <c r="G14803" s="1776"/>
    </row>
    <row r="14804" spans="7:7">
      <c r="G14804" s="1776"/>
    </row>
    <row r="14805" spans="7:7">
      <c r="G14805" s="1776"/>
    </row>
    <row r="14806" spans="7:7">
      <c r="G14806" s="1776"/>
    </row>
    <row r="14807" spans="7:7">
      <c r="G14807" s="1776"/>
    </row>
    <row r="14808" spans="7:7">
      <c r="G14808" s="1776"/>
    </row>
    <row r="14809" spans="7:7">
      <c r="G14809" s="1776"/>
    </row>
    <row r="14810" spans="7:7">
      <c r="G14810" s="1776"/>
    </row>
    <row r="14811" spans="7:7">
      <c r="G14811" s="1776"/>
    </row>
    <row r="14812" spans="7:7">
      <c r="G14812" s="1776"/>
    </row>
    <row r="14813" spans="7:7">
      <c r="G14813" s="1776"/>
    </row>
    <row r="14814" spans="7:7">
      <c r="G14814" s="1776"/>
    </row>
    <row r="14815" spans="7:7">
      <c r="G14815" s="1776"/>
    </row>
    <row r="14816" spans="7:7">
      <c r="G14816" s="1776"/>
    </row>
    <row r="14817" spans="7:7">
      <c r="G14817" s="1776"/>
    </row>
    <row r="14818" spans="7:7">
      <c r="G14818" s="1776"/>
    </row>
    <row r="14819" spans="7:7">
      <c r="G14819" s="1776"/>
    </row>
    <row r="14820" spans="7:7">
      <c r="G14820" s="1776"/>
    </row>
    <row r="14821" spans="7:7">
      <c r="G14821" s="1776"/>
    </row>
    <row r="14822" spans="7:7">
      <c r="G14822" s="1776"/>
    </row>
    <row r="14823" spans="7:7">
      <c r="G14823" s="1776"/>
    </row>
    <row r="14824" spans="7:7">
      <c r="G14824" s="1776"/>
    </row>
    <row r="14825" spans="7:7">
      <c r="G14825" s="1776"/>
    </row>
    <row r="14826" spans="7:7">
      <c r="G14826" s="1776"/>
    </row>
    <row r="14827" spans="7:7">
      <c r="G14827" s="1776"/>
    </row>
    <row r="14828" spans="7:7">
      <c r="G14828" s="1776"/>
    </row>
    <row r="14829" spans="7:7">
      <c r="G14829" s="1776"/>
    </row>
    <row r="14830" spans="7:7">
      <c r="G14830" s="1776"/>
    </row>
    <row r="14831" spans="7:7">
      <c r="G14831" s="1776"/>
    </row>
    <row r="14832" spans="7:7">
      <c r="G14832" s="1776"/>
    </row>
    <row r="14833" spans="7:7">
      <c r="G14833" s="1776"/>
    </row>
    <row r="14834" spans="7:7">
      <c r="G14834" s="1776"/>
    </row>
    <row r="14835" spans="7:7">
      <c r="G14835" s="1776"/>
    </row>
    <row r="14836" spans="7:7">
      <c r="G14836" s="1776"/>
    </row>
    <row r="14837" spans="7:7">
      <c r="G14837" s="1776"/>
    </row>
    <row r="14838" spans="7:7">
      <c r="G14838" s="1776"/>
    </row>
    <row r="14839" spans="7:7">
      <c r="G14839" s="1776"/>
    </row>
    <row r="14840" spans="7:7">
      <c r="G14840" s="1776"/>
    </row>
    <row r="14841" spans="7:7">
      <c r="G14841" s="1776"/>
    </row>
    <row r="14842" spans="7:7">
      <c r="G14842" s="1776"/>
    </row>
    <row r="14843" spans="7:7">
      <c r="G14843" s="1776"/>
    </row>
    <row r="14844" spans="7:7">
      <c r="G14844" s="1776"/>
    </row>
    <row r="14845" spans="7:7">
      <c r="G14845" s="1776"/>
    </row>
    <row r="14846" spans="7:7">
      <c r="G14846" s="1776"/>
    </row>
    <row r="14847" spans="7:7">
      <c r="G14847" s="1776"/>
    </row>
    <row r="14848" spans="7:7">
      <c r="G14848" s="1776"/>
    </row>
    <row r="14849" spans="7:7">
      <c r="G14849" s="1776"/>
    </row>
    <row r="14850" spans="7:7">
      <c r="G14850" s="1776"/>
    </row>
    <row r="14851" spans="7:7">
      <c r="G14851" s="1776"/>
    </row>
    <row r="14852" spans="7:7">
      <c r="G14852" s="1776"/>
    </row>
    <row r="14853" spans="7:7">
      <c r="G14853" s="1776"/>
    </row>
    <row r="14854" spans="7:7">
      <c r="G14854" s="1776"/>
    </row>
    <row r="14855" spans="7:7">
      <c r="G14855" s="1776"/>
    </row>
    <row r="14856" spans="7:7">
      <c r="G14856" s="1776"/>
    </row>
    <row r="14857" spans="7:7">
      <c r="G14857" s="1776"/>
    </row>
    <row r="14858" spans="7:7">
      <c r="G14858" s="1776"/>
    </row>
    <row r="14859" spans="7:7">
      <c r="G14859" s="1776"/>
    </row>
    <row r="14860" spans="7:7">
      <c r="G14860" s="1776"/>
    </row>
    <row r="14861" spans="7:7">
      <c r="G14861" s="1776"/>
    </row>
    <row r="14862" spans="7:7">
      <c r="G14862" s="1776"/>
    </row>
    <row r="14863" spans="7:7">
      <c r="G14863" s="1776"/>
    </row>
    <row r="14864" spans="7:7">
      <c r="G14864" s="1776"/>
    </row>
    <row r="14865" spans="7:7">
      <c r="G14865" s="1776"/>
    </row>
    <row r="14866" spans="7:7">
      <c r="G14866" s="1776"/>
    </row>
    <row r="14867" spans="7:7">
      <c r="G14867" s="1776"/>
    </row>
    <row r="14868" spans="7:7">
      <c r="G14868" s="1776"/>
    </row>
    <row r="14869" spans="7:7">
      <c r="G14869" s="1776"/>
    </row>
    <row r="14870" spans="7:7">
      <c r="G14870" s="1776"/>
    </row>
    <row r="14871" spans="7:7">
      <c r="G14871" s="1776"/>
    </row>
    <row r="14872" spans="7:7">
      <c r="G14872" s="1776"/>
    </row>
    <row r="14873" spans="7:7">
      <c r="G14873" s="1776"/>
    </row>
    <row r="14874" spans="7:7">
      <c r="G14874" s="1776"/>
    </row>
    <row r="14875" spans="7:7">
      <c r="G14875" s="1776"/>
    </row>
    <row r="14876" spans="7:7">
      <c r="G14876" s="1776"/>
    </row>
    <row r="14877" spans="7:7">
      <c r="G14877" s="1776"/>
    </row>
    <row r="14878" spans="7:7">
      <c r="G14878" s="1776"/>
    </row>
    <row r="14879" spans="7:7">
      <c r="G14879" s="1776"/>
    </row>
    <row r="14880" spans="7:7">
      <c r="G14880" s="1776"/>
    </row>
    <row r="14881" spans="7:7">
      <c r="G14881" s="1776"/>
    </row>
    <row r="14882" spans="7:7">
      <c r="G14882" s="1776"/>
    </row>
    <row r="14883" spans="7:7">
      <c r="G14883" s="1776"/>
    </row>
    <row r="14884" spans="7:7">
      <c r="G14884" s="1776"/>
    </row>
    <row r="14885" spans="7:7">
      <c r="G14885" s="1776"/>
    </row>
    <row r="14886" spans="7:7">
      <c r="G14886" s="1776"/>
    </row>
    <row r="14887" spans="7:7">
      <c r="G14887" s="1776"/>
    </row>
    <row r="14888" spans="7:7">
      <c r="G14888" s="1776"/>
    </row>
    <row r="14889" spans="7:7">
      <c r="G14889" s="1776"/>
    </row>
    <row r="14890" spans="7:7">
      <c r="G14890" s="1776"/>
    </row>
    <row r="14891" spans="7:7">
      <c r="G14891" s="1776"/>
    </row>
    <row r="14892" spans="7:7">
      <c r="G14892" s="1776"/>
    </row>
    <row r="14893" spans="7:7">
      <c r="G14893" s="1776"/>
    </row>
    <row r="14894" spans="7:7">
      <c r="G14894" s="1776"/>
    </row>
    <row r="14895" spans="7:7">
      <c r="G14895" s="1776"/>
    </row>
    <row r="14896" spans="7:7">
      <c r="G14896" s="1776"/>
    </row>
    <row r="14897" spans="7:7">
      <c r="G14897" s="1776"/>
    </row>
    <row r="14898" spans="7:7">
      <c r="G14898" s="1776"/>
    </row>
    <row r="14899" spans="7:7">
      <c r="G14899" s="1776"/>
    </row>
    <row r="14900" spans="7:7">
      <c r="G14900" s="1776"/>
    </row>
    <row r="14901" spans="7:7">
      <c r="G14901" s="1776"/>
    </row>
    <row r="14902" spans="7:7">
      <c r="G14902" s="1776"/>
    </row>
    <row r="14903" spans="7:7">
      <c r="G14903" s="1776"/>
    </row>
    <row r="14904" spans="7:7">
      <c r="G14904" s="1776"/>
    </row>
    <row r="14905" spans="7:7">
      <c r="G14905" s="1776"/>
    </row>
    <row r="14906" spans="7:7">
      <c r="G14906" s="1776"/>
    </row>
    <row r="14907" spans="7:7">
      <c r="G14907" s="1776"/>
    </row>
    <row r="14908" spans="7:7">
      <c r="G14908" s="1776"/>
    </row>
    <row r="14909" spans="7:7">
      <c r="G14909" s="1776"/>
    </row>
    <row r="14910" spans="7:7">
      <c r="G14910" s="1776"/>
    </row>
    <row r="14911" spans="7:7">
      <c r="G14911" s="1776"/>
    </row>
    <row r="14912" spans="7:7">
      <c r="G14912" s="1776"/>
    </row>
    <row r="14913" spans="7:7">
      <c r="G14913" s="1776"/>
    </row>
    <row r="14914" spans="7:7">
      <c r="G14914" s="1776"/>
    </row>
    <row r="14915" spans="7:7">
      <c r="G14915" s="1776"/>
    </row>
    <row r="14916" spans="7:7">
      <c r="G14916" s="1776"/>
    </row>
    <row r="14917" spans="7:7">
      <c r="G14917" s="1776"/>
    </row>
    <row r="14918" spans="7:7">
      <c r="G14918" s="1776"/>
    </row>
    <row r="14919" spans="7:7">
      <c r="G14919" s="1776"/>
    </row>
    <row r="14920" spans="7:7">
      <c r="G14920" s="1776"/>
    </row>
    <row r="14921" spans="7:7">
      <c r="G14921" s="1776"/>
    </row>
    <row r="14922" spans="7:7">
      <c r="G14922" s="1776"/>
    </row>
    <row r="14923" spans="7:7">
      <c r="G14923" s="1776"/>
    </row>
    <row r="14924" spans="7:7">
      <c r="G14924" s="1776"/>
    </row>
    <row r="14925" spans="7:7">
      <c r="G14925" s="1776"/>
    </row>
    <row r="14926" spans="7:7">
      <c r="G14926" s="1776"/>
    </row>
    <row r="14927" spans="7:7">
      <c r="G14927" s="1776"/>
    </row>
    <row r="14928" spans="7:7">
      <c r="G14928" s="1776"/>
    </row>
    <row r="14929" spans="7:7">
      <c r="G14929" s="1776"/>
    </row>
    <row r="14930" spans="7:7">
      <c r="G14930" s="1776"/>
    </row>
    <row r="14931" spans="7:7">
      <c r="G14931" s="1776"/>
    </row>
    <row r="14932" spans="7:7">
      <c r="G14932" s="1776"/>
    </row>
    <row r="14933" spans="7:7">
      <c r="G14933" s="1776"/>
    </row>
    <row r="14934" spans="7:7">
      <c r="G14934" s="1776"/>
    </row>
    <row r="14935" spans="7:7">
      <c r="G14935" s="1776"/>
    </row>
    <row r="14936" spans="7:7">
      <c r="G14936" s="1776"/>
    </row>
    <row r="14937" spans="7:7">
      <c r="G14937" s="1776"/>
    </row>
    <row r="14938" spans="7:7">
      <c r="G14938" s="1776"/>
    </row>
    <row r="14939" spans="7:7">
      <c r="G14939" s="1776"/>
    </row>
    <row r="14940" spans="7:7">
      <c r="G14940" s="1776"/>
    </row>
    <row r="14941" spans="7:7">
      <c r="G14941" s="1776"/>
    </row>
    <row r="14942" spans="7:7">
      <c r="G14942" s="1776"/>
    </row>
    <row r="14943" spans="7:7">
      <c r="G14943" s="1776"/>
    </row>
    <row r="14944" spans="7:7">
      <c r="G14944" s="1776"/>
    </row>
    <row r="14945" spans="7:7">
      <c r="G14945" s="1776"/>
    </row>
    <row r="14946" spans="7:7">
      <c r="G14946" s="1776"/>
    </row>
    <row r="14947" spans="7:7">
      <c r="G14947" s="1776"/>
    </row>
    <row r="14948" spans="7:7">
      <c r="G14948" s="1776"/>
    </row>
    <row r="14949" spans="7:7">
      <c r="G14949" s="1776"/>
    </row>
    <row r="14950" spans="7:7">
      <c r="G14950" s="1776"/>
    </row>
    <row r="14951" spans="7:7">
      <c r="G14951" s="1776"/>
    </row>
    <row r="14952" spans="7:7">
      <c r="G14952" s="1776"/>
    </row>
    <row r="14953" spans="7:7">
      <c r="G14953" s="1776"/>
    </row>
    <row r="14954" spans="7:7">
      <c r="G14954" s="1776"/>
    </row>
    <row r="14955" spans="7:7">
      <c r="G14955" s="1776"/>
    </row>
    <row r="14956" spans="7:7">
      <c r="G14956" s="1776"/>
    </row>
    <row r="14957" spans="7:7">
      <c r="G14957" s="1776"/>
    </row>
    <row r="14958" spans="7:7">
      <c r="G14958" s="1776"/>
    </row>
    <row r="14959" spans="7:7">
      <c r="G14959" s="1776"/>
    </row>
    <row r="14960" spans="7:7">
      <c r="G14960" s="1776"/>
    </row>
    <row r="14961" spans="7:7">
      <c r="G14961" s="1776"/>
    </row>
    <row r="14962" spans="7:7">
      <c r="G14962" s="1776"/>
    </row>
    <row r="14963" spans="7:7">
      <c r="G14963" s="1776"/>
    </row>
    <row r="14964" spans="7:7">
      <c r="G14964" s="1776"/>
    </row>
    <row r="14965" spans="7:7">
      <c r="G14965" s="1776"/>
    </row>
    <row r="14966" spans="7:7">
      <c r="G14966" s="1776"/>
    </row>
    <row r="14967" spans="7:7">
      <c r="G14967" s="1776"/>
    </row>
    <row r="14968" spans="7:7">
      <c r="G14968" s="1776"/>
    </row>
    <row r="14969" spans="7:7">
      <c r="G14969" s="1776"/>
    </row>
    <row r="14970" spans="7:7">
      <c r="G14970" s="1776"/>
    </row>
    <row r="14971" spans="7:7">
      <c r="G14971" s="1776"/>
    </row>
    <row r="14972" spans="7:7">
      <c r="G14972" s="1776"/>
    </row>
    <row r="14973" spans="7:7">
      <c r="G14973" s="1776"/>
    </row>
    <row r="14974" spans="7:7">
      <c r="G14974" s="1776"/>
    </row>
    <row r="14975" spans="7:7">
      <c r="G14975" s="1776"/>
    </row>
    <row r="14976" spans="7:7">
      <c r="G14976" s="1776"/>
    </row>
    <row r="14977" spans="7:7">
      <c r="G14977" s="1776"/>
    </row>
    <row r="14978" spans="7:7">
      <c r="G14978" s="1776"/>
    </row>
    <row r="14979" spans="7:7">
      <c r="G14979" s="1776"/>
    </row>
    <row r="14980" spans="7:7">
      <c r="G14980" s="1776"/>
    </row>
    <row r="14981" spans="7:7">
      <c r="G14981" s="1776"/>
    </row>
    <row r="14982" spans="7:7">
      <c r="G14982" s="1776"/>
    </row>
    <row r="14983" spans="7:7">
      <c r="G14983" s="1776"/>
    </row>
    <row r="14984" spans="7:7">
      <c r="G14984" s="1776"/>
    </row>
    <row r="14985" spans="7:7">
      <c r="G14985" s="1776"/>
    </row>
    <row r="14986" spans="7:7">
      <c r="G14986" s="1776"/>
    </row>
    <row r="14987" spans="7:7">
      <c r="G14987" s="1776"/>
    </row>
    <row r="14988" spans="7:7">
      <c r="G14988" s="1776"/>
    </row>
    <row r="14989" spans="7:7">
      <c r="G14989" s="1776"/>
    </row>
    <row r="14990" spans="7:7">
      <c r="G14990" s="1776"/>
    </row>
    <row r="14991" spans="7:7">
      <c r="G14991" s="1776"/>
    </row>
    <row r="14992" spans="7:7">
      <c r="G14992" s="1776"/>
    </row>
    <row r="14993" spans="7:7">
      <c r="G14993" s="1776"/>
    </row>
    <row r="14994" spans="7:7">
      <c r="G14994" s="1776"/>
    </row>
    <row r="14995" spans="7:7">
      <c r="G14995" s="1776"/>
    </row>
    <row r="14996" spans="7:7">
      <c r="G14996" s="1776"/>
    </row>
    <row r="14997" spans="7:7">
      <c r="G14997" s="1776"/>
    </row>
    <row r="14998" spans="7:7">
      <c r="G14998" s="1776"/>
    </row>
    <row r="14999" spans="7:7">
      <c r="G14999" s="1776"/>
    </row>
    <row r="15000" spans="7:7">
      <c r="G15000" s="1776"/>
    </row>
    <row r="15001" spans="7:7">
      <c r="G15001" s="1776"/>
    </row>
    <row r="15002" spans="7:7">
      <c r="G15002" s="1776"/>
    </row>
    <row r="15003" spans="7:7">
      <c r="G15003" s="1776"/>
    </row>
    <row r="15004" spans="7:7">
      <c r="G15004" s="1776"/>
    </row>
    <row r="15005" spans="7:7">
      <c r="G15005" s="1776"/>
    </row>
    <row r="15006" spans="7:7">
      <c r="G15006" s="1776"/>
    </row>
    <row r="15007" spans="7:7">
      <c r="G15007" s="1776"/>
    </row>
    <row r="15008" spans="7:7">
      <c r="G15008" s="1776"/>
    </row>
    <row r="15009" spans="7:7">
      <c r="G15009" s="1776"/>
    </row>
    <row r="15010" spans="7:7">
      <c r="G15010" s="1776"/>
    </row>
    <row r="15011" spans="7:7">
      <c r="G15011" s="1776"/>
    </row>
    <row r="15012" spans="7:7">
      <c r="G15012" s="1776"/>
    </row>
    <row r="15013" spans="7:7">
      <c r="G15013" s="1776"/>
    </row>
    <row r="15014" spans="7:7">
      <c r="G15014" s="1776"/>
    </row>
    <row r="15015" spans="7:7">
      <c r="G15015" s="1776"/>
    </row>
    <row r="15016" spans="7:7">
      <c r="G15016" s="1776"/>
    </row>
    <row r="15017" spans="7:7">
      <c r="G15017" s="1776"/>
    </row>
    <row r="15018" spans="7:7">
      <c r="G15018" s="1776"/>
    </row>
    <row r="15019" spans="7:7">
      <c r="G15019" s="1776"/>
    </row>
    <row r="15020" spans="7:7">
      <c r="G15020" s="1776"/>
    </row>
    <row r="15021" spans="7:7">
      <c r="G15021" s="1776"/>
    </row>
    <row r="15022" spans="7:7">
      <c r="G15022" s="1776"/>
    </row>
    <row r="15023" spans="7:7">
      <c r="G15023" s="1776"/>
    </row>
    <row r="15024" spans="7:7">
      <c r="G15024" s="1776"/>
    </row>
    <row r="15025" spans="7:7">
      <c r="G15025" s="1776"/>
    </row>
    <row r="15026" spans="7:7">
      <c r="G15026" s="1776"/>
    </row>
    <row r="15027" spans="7:7">
      <c r="G15027" s="1776"/>
    </row>
    <row r="15028" spans="7:7">
      <c r="G15028" s="1776"/>
    </row>
    <row r="15029" spans="7:7">
      <c r="G15029" s="1776"/>
    </row>
    <row r="15030" spans="7:7">
      <c r="G15030" s="1776"/>
    </row>
    <row r="15031" spans="7:7">
      <c r="G15031" s="1776"/>
    </row>
    <row r="15032" spans="7:7">
      <c r="G15032" s="1776"/>
    </row>
    <row r="15033" spans="7:7">
      <c r="G15033" s="1776"/>
    </row>
    <row r="15034" spans="7:7">
      <c r="G15034" s="1776"/>
    </row>
    <row r="15035" spans="7:7">
      <c r="G15035" s="1776"/>
    </row>
    <row r="15036" spans="7:7">
      <c r="G15036" s="1776"/>
    </row>
    <row r="15037" spans="7:7">
      <c r="G15037" s="1776"/>
    </row>
    <row r="15038" spans="7:7">
      <c r="G15038" s="1776"/>
    </row>
    <row r="15039" spans="7:7">
      <c r="G15039" s="1776"/>
    </row>
    <row r="15040" spans="7:7">
      <c r="G15040" s="1776"/>
    </row>
    <row r="15041" spans="7:7">
      <c r="G15041" s="1776"/>
    </row>
    <row r="15042" spans="7:7">
      <c r="G15042" s="1776"/>
    </row>
    <row r="15043" spans="7:7">
      <c r="G15043" s="1776"/>
    </row>
    <row r="15044" spans="7:7">
      <c r="G15044" s="1776"/>
    </row>
    <row r="15045" spans="7:7">
      <c r="G15045" s="1776"/>
    </row>
    <row r="15046" spans="7:7">
      <c r="G15046" s="1776"/>
    </row>
    <row r="15047" spans="7:7">
      <c r="G15047" s="1776"/>
    </row>
    <row r="15048" spans="7:7">
      <c r="G15048" s="1776"/>
    </row>
    <row r="15049" spans="7:7">
      <c r="G15049" s="1776"/>
    </row>
    <row r="15050" spans="7:7">
      <c r="G15050" s="1776"/>
    </row>
    <row r="15051" spans="7:7">
      <c r="G15051" s="1776"/>
    </row>
    <row r="15052" spans="7:7">
      <c r="G15052" s="1776"/>
    </row>
    <row r="15053" spans="7:7">
      <c r="G15053" s="1776"/>
    </row>
    <row r="15054" spans="7:7">
      <c r="G15054" s="1776"/>
    </row>
    <row r="15055" spans="7:7">
      <c r="G15055" s="1776"/>
    </row>
    <row r="15056" spans="7:7">
      <c r="G15056" s="1776"/>
    </row>
    <row r="15057" spans="7:7">
      <c r="G15057" s="1776"/>
    </row>
    <row r="15058" spans="7:7">
      <c r="G15058" s="1776"/>
    </row>
    <row r="15059" spans="7:7">
      <c r="G15059" s="1776"/>
    </row>
    <row r="15060" spans="7:7">
      <c r="G15060" s="1776"/>
    </row>
    <row r="15061" spans="7:7">
      <c r="G15061" s="1776"/>
    </row>
    <row r="15062" spans="7:7">
      <c r="G15062" s="1776"/>
    </row>
    <row r="15063" spans="7:7">
      <c r="G15063" s="1776"/>
    </row>
    <row r="15064" spans="7:7">
      <c r="G15064" s="1776"/>
    </row>
    <row r="15065" spans="7:7">
      <c r="G15065" s="1776"/>
    </row>
    <row r="15066" spans="7:7">
      <c r="G15066" s="1776"/>
    </row>
    <row r="15067" spans="7:7">
      <c r="G15067" s="1776"/>
    </row>
    <row r="15068" spans="7:7">
      <c r="G15068" s="1776"/>
    </row>
    <row r="15069" spans="7:7">
      <c r="G15069" s="1776"/>
    </row>
    <row r="15070" spans="7:7">
      <c r="G15070" s="1776"/>
    </row>
    <row r="15071" spans="7:7">
      <c r="G15071" s="1776"/>
    </row>
    <row r="15072" spans="7:7">
      <c r="G15072" s="1776"/>
    </row>
    <row r="15073" spans="7:7">
      <c r="G15073" s="1776"/>
    </row>
    <row r="15074" spans="7:7">
      <c r="G15074" s="1776"/>
    </row>
    <row r="15075" spans="7:7">
      <c r="G15075" s="1776"/>
    </row>
    <row r="15076" spans="7:7">
      <c r="G15076" s="1776"/>
    </row>
    <row r="15077" spans="7:7">
      <c r="G15077" s="1776"/>
    </row>
    <row r="15078" spans="7:7">
      <c r="G15078" s="1776"/>
    </row>
    <row r="15079" spans="7:7">
      <c r="G15079" s="1776"/>
    </row>
    <row r="15080" spans="7:7">
      <c r="G15080" s="1776"/>
    </row>
    <row r="15081" spans="7:7">
      <c r="G15081" s="1776"/>
    </row>
    <row r="15082" spans="7:7">
      <c r="G15082" s="1776"/>
    </row>
    <row r="15083" spans="7:7">
      <c r="G15083" s="1776"/>
    </row>
    <row r="15084" spans="7:7">
      <c r="G15084" s="1776"/>
    </row>
    <row r="15085" spans="7:7">
      <c r="G15085" s="1776"/>
    </row>
    <row r="15086" spans="7:7">
      <c r="G15086" s="1776"/>
    </row>
    <row r="15087" spans="7:7">
      <c r="G15087" s="1776"/>
    </row>
    <row r="15088" spans="7:7">
      <c r="G15088" s="1776"/>
    </row>
    <row r="15089" spans="7:7">
      <c r="G15089" s="1776"/>
    </row>
    <row r="15090" spans="7:7">
      <c r="G15090" s="1776"/>
    </row>
    <row r="15091" spans="7:7">
      <c r="G15091" s="1776"/>
    </row>
    <row r="15092" spans="7:7">
      <c r="G15092" s="1776"/>
    </row>
    <row r="15093" spans="7:7">
      <c r="G15093" s="1776"/>
    </row>
    <row r="15094" spans="7:7">
      <c r="G15094" s="1776"/>
    </row>
    <row r="15095" spans="7:7">
      <c r="G15095" s="1776"/>
    </row>
    <row r="15096" spans="7:7">
      <c r="G15096" s="1776"/>
    </row>
    <row r="15097" spans="7:7">
      <c r="G15097" s="1776"/>
    </row>
    <row r="15098" spans="7:7">
      <c r="G15098" s="1776"/>
    </row>
    <row r="15099" spans="7:7">
      <c r="G15099" s="1776"/>
    </row>
    <row r="15100" spans="7:7">
      <c r="G15100" s="1776"/>
    </row>
    <row r="15101" spans="7:7">
      <c r="G15101" s="1776"/>
    </row>
    <row r="15102" spans="7:7">
      <c r="G15102" s="1776"/>
    </row>
    <row r="15103" spans="7:7">
      <c r="G15103" s="1776"/>
    </row>
    <row r="15104" spans="7:7">
      <c r="G15104" s="1776"/>
    </row>
    <row r="15105" spans="7:7">
      <c r="G15105" s="1776"/>
    </row>
    <row r="15106" spans="7:7">
      <c r="G15106" s="1776"/>
    </row>
    <row r="15107" spans="7:7">
      <c r="G15107" s="1776"/>
    </row>
    <row r="15108" spans="7:7">
      <c r="G15108" s="1776"/>
    </row>
    <row r="15109" spans="7:7">
      <c r="G15109" s="1776"/>
    </row>
    <row r="15110" spans="7:7">
      <c r="G15110" s="1776"/>
    </row>
    <row r="15111" spans="7:7">
      <c r="G15111" s="1776"/>
    </row>
    <row r="15112" spans="7:7">
      <c r="G15112" s="1776"/>
    </row>
    <row r="15113" spans="7:7">
      <c r="G15113" s="1776"/>
    </row>
    <row r="15114" spans="7:7">
      <c r="G15114" s="1776"/>
    </row>
    <row r="15115" spans="7:7">
      <c r="G15115" s="1776"/>
    </row>
    <row r="15116" spans="7:7">
      <c r="G15116" s="1776"/>
    </row>
    <row r="15117" spans="7:7">
      <c r="G15117" s="1776"/>
    </row>
    <row r="15118" spans="7:7">
      <c r="G15118" s="1776"/>
    </row>
    <row r="15119" spans="7:7">
      <c r="G15119" s="1776"/>
    </row>
    <row r="15120" spans="7:7">
      <c r="G15120" s="1776"/>
    </row>
    <row r="15121" spans="7:7">
      <c r="G15121" s="1776"/>
    </row>
    <row r="15122" spans="7:7">
      <c r="G15122" s="1776"/>
    </row>
    <row r="15123" spans="7:7">
      <c r="G15123" s="1776"/>
    </row>
    <row r="15124" spans="7:7">
      <c r="G15124" s="1776"/>
    </row>
    <row r="15125" spans="7:7">
      <c r="G15125" s="1776"/>
    </row>
    <row r="15126" spans="7:7">
      <c r="G15126" s="1776"/>
    </row>
    <row r="15127" spans="7:7">
      <c r="G15127" s="1776"/>
    </row>
    <row r="15128" spans="7:7">
      <c r="G15128" s="1776"/>
    </row>
    <row r="15129" spans="7:7">
      <c r="G15129" s="1776"/>
    </row>
    <row r="15130" spans="7:7">
      <c r="G15130" s="1776"/>
    </row>
    <row r="15131" spans="7:7">
      <c r="G15131" s="1776"/>
    </row>
    <row r="15132" spans="7:7">
      <c r="G15132" s="1776"/>
    </row>
    <row r="15133" spans="7:7">
      <c r="G15133" s="1776"/>
    </row>
    <row r="15134" spans="7:7">
      <c r="G15134" s="1776"/>
    </row>
    <row r="15135" spans="7:7">
      <c r="G15135" s="1776"/>
    </row>
    <row r="15136" spans="7:7">
      <c r="G15136" s="1776"/>
    </row>
    <row r="15137" spans="7:7">
      <c r="G15137" s="1776"/>
    </row>
    <row r="15138" spans="7:7">
      <c r="G15138" s="1776"/>
    </row>
    <row r="15139" spans="7:7">
      <c r="G15139" s="1776"/>
    </row>
    <row r="15140" spans="7:7">
      <c r="G15140" s="1776"/>
    </row>
    <row r="15141" spans="7:7">
      <c r="G15141" s="1776"/>
    </row>
    <row r="15142" spans="7:7">
      <c r="G15142" s="1776"/>
    </row>
    <row r="15143" spans="7:7">
      <c r="G15143" s="1776"/>
    </row>
    <row r="15144" spans="7:7">
      <c r="G15144" s="1776"/>
    </row>
    <row r="15145" spans="7:7">
      <c r="G15145" s="1776"/>
    </row>
    <row r="15146" spans="7:7">
      <c r="G15146" s="1776"/>
    </row>
    <row r="15147" spans="7:7">
      <c r="G15147" s="1776"/>
    </row>
    <row r="15148" spans="7:7">
      <c r="G15148" s="1776"/>
    </row>
    <row r="15149" spans="7:7">
      <c r="G15149" s="1776"/>
    </row>
    <row r="15150" spans="7:7">
      <c r="G15150" s="1776"/>
    </row>
    <row r="15151" spans="7:7">
      <c r="G15151" s="1776"/>
    </row>
    <row r="15152" spans="7:7">
      <c r="G15152" s="1776"/>
    </row>
    <row r="15153" spans="7:7">
      <c r="G15153" s="1776"/>
    </row>
    <row r="15154" spans="7:7">
      <c r="G15154" s="1776"/>
    </row>
    <row r="15155" spans="7:7">
      <c r="G15155" s="1776"/>
    </row>
    <row r="15156" spans="7:7">
      <c r="G15156" s="1776"/>
    </row>
    <row r="15157" spans="7:7">
      <c r="G15157" s="1776"/>
    </row>
    <row r="15158" spans="7:7">
      <c r="G15158" s="1776"/>
    </row>
    <row r="15159" spans="7:7">
      <c r="G15159" s="1776"/>
    </row>
    <row r="15160" spans="7:7">
      <c r="G15160" s="1776"/>
    </row>
    <row r="15161" spans="7:7">
      <c r="G15161" s="1776"/>
    </row>
    <row r="15162" spans="7:7">
      <c r="G15162" s="1776"/>
    </row>
    <row r="15163" spans="7:7">
      <c r="G15163" s="1776"/>
    </row>
    <row r="15164" spans="7:7">
      <c r="G15164" s="1776"/>
    </row>
    <row r="15165" spans="7:7">
      <c r="G15165" s="1776"/>
    </row>
    <row r="15166" spans="7:7">
      <c r="G15166" s="1776"/>
    </row>
    <row r="15167" spans="7:7">
      <c r="G15167" s="1776"/>
    </row>
    <row r="15168" spans="7:7">
      <c r="G15168" s="1776"/>
    </row>
    <row r="15169" spans="7:7">
      <c r="G15169" s="1776"/>
    </row>
    <row r="15170" spans="7:7">
      <c r="G15170" s="1776"/>
    </row>
    <row r="15171" spans="7:7">
      <c r="G15171" s="1776"/>
    </row>
    <row r="15172" spans="7:7">
      <c r="G15172" s="1776"/>
    </row>
    <row r="15173" spans="7:7">
      <c r="G15173" s="1776"/>
    </row>
    <row r="15174" spans="7:7">
      <c r="G15174" s="1776"/>
    </row>
    <row r="15175" spans="7:7">
      <c r="G15175" s="1776"/>
    </row>
    <row r="15176" spans="7:7">
      <c r="G15176" s="1776"/>
    </row>
    <row r="15177" spans="7:7">
      <c r="G15177" s="1776"/>
    </row>
    <row r="15178" spans="7:7">
      <c r="G15178" s="1776"/>
    </row>
    <row r="15179" spans="7:7">
      <c r="G15179" s="1776"/>
    </row>
    <row r="15180" spans="7:7">
      <c r="G15180" s="1776"/>
    </row>
    <row r="15181" spans="7:7">
      <c r="G15181" s="1776"/>
    </row>
    <row r="15182" spans="7:7">
      <c r="G15182" s="1776"/>
    </row>
    <row r="15183" spans="7:7">
      <c r="G15183" s="1776"/>
    </row>
    <row r="15184" spans="7:7">
      <c r="G15184" s="1776"/>
    </row>
    <row r="15185" spans="7:7">
      <c r="G15185" s="1776"/>
    </row>
    <row r="15186" spans="7:7">
      <c r="G15186" s="1776"/>
    </row>
    <row r="15187" spans="7:7">
      <c r="G15187" s="1776"/>
    </row>
    <row r="15188" spans="7:7">
      <c r="G15188" s="1776"/>
    </row>
    <row r="15189" spans="7:7">
      <c r="G15189" s="1776"/>
    </row>
    <row r="15190" spans="7:7">
      <c r="G15190" s="1776"/>
    </row>
    <row r="15191" spans="7:7">
      <c r="G15191" s="1776"/>
    </row>
    <row r="15192" spans="7:7">
      <c r="G15192" s="1776"/>
    </row>
    <row r="15193" spans="7:7">
      <c r="G15193" s="1776"/>
    </row>
    <row r="15194" spans="7:7">
      <c r="G15194" s="1776"/>
    </row>
    <row r="15195" spans="7:7">
      <c r="G15195" s="1776"/>
    </row>
    <row r="15196" spans="7:7">
      <c r="G15196" s="1776"/>
    </row>
    <row r="15197" spans="7:7">
      <c r="G15197" s="1776"/>
    </row>
    <row r="15198" spans="7:7">
      <c r="G15198" s="1776"/>
    </row>
    <row r="15199" spans="7:7">
      <c r="G15199" s="1776"/>
    </row>
    <row r="15200" spans="7:7">
      <c r="G15200" s="1776"/>
    </row>
    <row r="15201" spans="7:7">
      <c r="G15201" s="1776"/>
    </row>
    <row r="15202" spans="7:7">
      <c r="G15202" s="1776"/>
    </row>
    <row r="15203" spans="7:7">
      <c r="G15203" s="1776"/>
    </row>
    <row r="15204" spans="7:7">
      <c r="G15204" s="1776"/>
    </row>
    <row r="15205" spans="7:7">
      <c r="G15205" s="1776"/>
    </row>
    <row r="15206" spans="7:7">
      <c r="G15206" s="1776"/>
    </row>
    <row r="15207" spans="7:7">
      <c r="G15207" s="1776"/>
    </row>
    <row r="15208" spans="7:7">
      <c r="G15208" s="1776"/>
    </row>
    <row r="15209" spans="7:7">
      <c r="G15209" s="1776"/>
    </row>
    <row r="15210" spans="7:7">
      <c r="G15210" s="1776"/>
    </row>
    <row r="15211" spans="7:7">
      <c r="G15211" s="1776"/>
    </row>
    <row r="15212" spans="7:7">
      <c r="G15212" s="1776"/>
    </row>
    <row r="15213" spans="7:7">
      <c r="G15213" s="1776"/>
    </row>
    <row r="15214" spans="7:7">
      <c r="G15214" s="1776"/>
    </row>
    <row r="15215" spans="7:7">
      <c r="G15215" s="1776"/>
    </row>
    <row r="15216" spans="7:7">
      <c r="G15216" s="1776"/>
    </row>
    <row r="15217" spans="7:7">
      <c r="G15217" s="1776"/>
    </row>
    <row r="15218" spans="7:7">
      <c r="G15218" s="1776"/>
    </row>
    <row r="15219" spans="7:7">
      <c r="G15219" s="1776"/>
    </row>
    <row r="15220" spans="7:7">
      <c r="G15220" s="1776"/>
    </row>
    <row r="15221" spans="7:7">
      <c r="G15221" s="1776"/>
    </row>
    <row r="15222" spans="7:7">
      <c r="G15222" s="1776"/>
    </row>
    <row r="15223" spans="7:7">
      <c r="G15223" s="1776"/>
    </row>
    <row r="15224" spans="7:7">
      <c r="G15224" s="1776"/>
    </row>
    <row r="15225" spans="7:7">
      <c r="G15225" s="1776"/>
    </row>
    <row r="15226" spans="7:7">
      <c r="G15226" s="1776"/>
    </row>
    <row r="15227" spans="7:7">
      <c r="G15227" s="1776"/>
    </row>
    <row r="15228" spans="7:7">
      <c r="G15228" s="1776"/>
    </row>
    <row r="15229" spans="7:7">
      <c r="G15229" s="1776"/>
    </row>
    <row r="15230" spans="7:7">
      <c r="G15230" s="1776"/>
    </row>
    <row r="15231" spans="7:7">
      <c r="G15231" s="1776"/>
    </row>
    <row r="15232" spans="7:7">
      <c r="G15232" s="1776"/>
    </row>
    <row r="15233" spans="7:7">
      <c r="G15233" s="1776"/>
    </row>
    <row r="15234" spans="7:7">
      <c r="G15234" s="1776"/>
    </row>
    <row r="15235" spans="7:7">
      <c r="G15235" s="1776"/>
    </row>
    <row r="15236" spans="7:7">
      <c r="G15236" s="1776"/>
    </row>
    <row r="15237" spans="7:7">
      <c r="G15237" s="1776"/>
    </row>
    <row r="15238" spans="7:7">
      <c r="G15238" s="1776"/>
    </row>
    <row r="15239" spans="7:7">
      <c r="G15239" s="1776"/>
    </row>
    <row r="15240" spans="7:7">
      <c r="G15240" s="1776"/>
    </row>
    <row r="15241" spans="7:7">
      <c r="G15241" s="1776"/>
    </row>
    <row r="15242" spans="7:7">
      <c r="G15242" s="1776"/>
    </row>
    <row r="15243" spans="7:7">
      <c r="G15243" s="1776"/>
    </row>
    <row r="15244" spans="7:7">
      <c r="G15244" s="1776"/>
    </row>
    <row r="15245" spans="7:7">
      <c r="G15245" s="1776"/>
    </row>
    <row r="15246" spans="7:7">
      <c r="G15246" s="1776"/>
    </row>
    <row r="15247" spans="7:7">
      <c r="G15247" s="1776"/>
    </row>
    <row r="15248" spans="7:7">
      <c r="G15248" s="1776"/>
    </row>
    <row r="15249" spans="7:7">
      <c r="G15249" s="1776"/>
    </row>
    <row r="15250" spans="7:7">
      <c r="G15250" s="1776"/>
    </row>
    <row r="15251" spans="7:7">
      <c r="G15251" s="1776"/>
    </row>
    <row r="15252" spans="7:7">
      <c r="G15252" s="1776"/>
    </row>
    <row r="15253" spans="7:7">
      <c r="G15253" s="1776"/>
    </row>
    <row r="15254" spans="7:7">
      <c r="G15254" s="1776"/>
    </row>
    <row r="15255" spans="7:7">
      <c r="G15255" s="1776"/>
    </row>
    <row r="15256" spans="7:7">
      <c r="G15256" s="1776"/>
    </row>
    <row r="15257" spans="7:7">
      <c r="G15257" s="1776"/>
    </row>
    <row r="15258" spans="7:7">
      <c r="G15258" s="1776"/>
    </row>
    <row r="15259" spans="7:7">
      <c r="G15259" s="1776"/>
    </row>
    <row r="15260" spans="7:7">
      <c r="G15260" s="1776"/>
    </row>
    <row r="15261" spans="7:7">
      <c r="G15261" s="1776"/>
    </row>
    <row r="15262" spans="7:7">
      <c r="G15262" s="1776"/>
    </row>
    <row r="15263" spans="7:7">
      <c r="G15263" s="1776"/>
    </row>
    <row r="15264" spans="7:7">
      <c r="G15264" s="1776"/>
    </row>
    <row r="15265" spans="7:7">
      <c r="G15265" s="1776"/>
    </row>
    <row r="15266" spans="7:7">
      <c r="G15266" s="1776"/>
    </row>
    <row r="15267" spans="7:7">
      <c r="G15267" s="1776"/>
    </row>
    <row r="15268" spans="7:7">
      <c r="G15268" s="1776"/>
    </row>
    <row r="15269" spans="7:7">
      <c r="G15269" s="1776"/>
    </row>
    <row r="15270" spans="7:7">
      <c r="G15270" s="1776"/>
    </row>
    <row r="15271" spans="7:7">
      <c r="G15271" s="1776"/>
    </row>
    <row r="15272" spans="7:7">
      <c r="G15272" s="1776"/>
    </row>
    <row r="15273" spans="7:7">
      <c r="G15273" s="1776"/>
    </row>
    <row r="15274" spans="7:7">
      <c r="G15274" s="1776"/>
    </row>
    <row r="15275" spans="7:7">
      <c r="G15275" s="1776"/>
    </row>
    <row r="15276" spans="7:7">
      <c r="G15276" s="1776"/>
    </row>
    <row r="15277" spans="7:7">
      <c r="G15277" s="1776"/>
    </row>
    <row r="15278" spans="7:7">
      <c r="G15278" s="1776"/>
    </row>
    <row r="15279" spans="7:7">
      <c r="G15279" s="1776"/>
    </row>
    <row r="15280" spans="7:7">
      <c r="G15280" s="1776"/>
    </row>
    <row r="15281" spans="7:7">
      <c r="G15281" s="1776"/>
    </row>
    <row r="15282" spans="7:7">
      <c r="G15282" s="1776"/>
    </row>
    <row r="15283" spans="7:7">
      <c r="G15283" s="1776"/>
    </row>
    <row r="15284" spans="7:7">
      <c r="G15284" s="1776"/>
    </row>
    <row r="15285" spans="7:7">
      <c r="G15285" s="1776"/>
    </row>
    <row r="15286" spans="7:7">
      <c r="G15286" s="1776"/>
    </row>
    <row r="15287" spans="7:7">
      <c r="G15287" s="1776"/>
    </row>
    <row r="15288" spans="7:7">
      <c r="G15288" s="1776"/>
    </row>
    <row r="15289" spans="7:7">
      <c r="G15289" s="1776"/>
    </row>
    <row r="15290" spans="7:7">
      <c r="G15290" s="1776"/>
    </row>
    <row r="15291" spans="7:7">
      <c r="G15291" s="1776"/>
    </row>
    <row r="15292" spans="7:7">
      <c r="G15292" s="1776"/>
    </row>
    <row r="15293" spans="7:7">
      <c r="G15293" s="1776"/>
    </row>
    <row r="15294" spans="7:7">
      <c r="G15294" s="1776"/>
    </row>
    <row r="15295" spans="7:7">
      <c r="G15295" s="1776"/>
    </row>
    <row r="15296" spans="7:7">
      <c r="G15296" s="1776"/>
    </row>
    <row r="15297" spans="7:7">
      <c r="G15297" s="1776"/>
    </row>
    <row r="15298" spans="7:7">
      <c r="G15298" s="1776"/>
    </row>
    <row r="15299" spans="7:7">
      <c r="G15299" s="1776"/>
    </row>
    <row r="15300" spans="7:7">
      <c r="G15300" s="1776"/>
    </row>
    <row r="15301" spans="7:7">
      <c r="G15301" s="1776"/>
    </row>
    <row r="15302" spans="7:7">
      <c r="G15302" s="1776"/>
    </row>
    <row r="15303" spans="7:7">
      <c r="G15303" s="1776"/>
    </row>
    <row r="15304" spans="7:7">
      <c r="G15304" s="1776"/>
    </row>
    <row r="15305" spans="7:7">
      <c r="G15305" s="1776"/>
    </row>
    <row r="15306" spans="7:7">
      <c r="G15306" s="1776"/>
    </row>
    <row r="15307" spans="7:7">
      <c r="G15307" s="1776"/>
    </row>
    <row r="15308" spans="7:7">
      <c r="G15308" s="1776"/>
    </row>
    <row r="15309" spans="7:7">
      <c r="G15309" s="1776"/>
    </row>
    <row r="15310" spans="7:7">
      <c r="G15310" s="1776"/>
    </row>
    <row r="15311" spans="7:7">
      <c r="G15311" s="1776"/>
    </row>
    <row r="15312" spans="7:7">
      <c r="G15312" s="1776"/>
    </row>
    <row r="15313" spans="7:7">
      <c r="G15313" s="1776"/>
    </row>
    <row r="15314" spans="7:7">
      <c r="G15314" s="1776"/>
    </row>
    <row r="15315" spans="7:7">
      <c r="G15315" s="1776"/>
    </row>
    <row r="15316" spans="7:7">
      <c r="G15316" s="1776"/>
    </row>
    <row r="15317" spans="7:7">
      <c r="G15317" s="1776"/>
    </row>
    <row r="15318" spans="7:7">
      <c r="G15318" s="1776"/>
    </row>
    <row r="15319" spans="7:7">
      <c r="G15319" s="1776"/>
    </row>
    <row r="15320" spans="7:7">
      <c r="G15320" s="1776"/>
    </row>
    <row r="15321" spans="7:7">
      <c r="G15321" s="1776"/>
    </row>
    <row r="15322" spans="7:7">
      <c r="G15322" s="1776"/>
    </row>
    <row r="15323" spans="7:7">
      <c r="G15323" s="1776"/>
    </row>
    <row r="15324" spans="7:7">
      <c r="G15324" s="1776"/>
    </row>
    <row r="15325" spans="7:7">
      <c r="G15325" s="1776"/>
    </row>
    <row r="15326" spans="7:7">
      <c r="G15326" s="1776"/>
    </row>
    <row r="15327" spans="7:7">
      <c r="G15327" s="1776"/>
    </row>
    <row r="15328" spans="7:7">
      <c r="G15328" s="1776"/>
    </row>
    <row r="15329" spans="7:7">
      <c r="G15329" s="1776"/>
    </row>
    <row r="15330" spans="7:7">
      <c r="G15330" s="1776"/>
    </row>
    <row r="15331" spans="7:7">
      <c r="G15331" s="1776"/>
    </row>
    <row r="15332" spans="7:7">
      <c r="G15332" s="1776"/>
    </row>
    <row r="15333" spans="7:7">
      <c r="G15333" s="1776"/>
    </row>
    <row r="15334" spans="7:7">
      <c r="G15334" s="1776"/>
    </row>
    <row r="15335" spans="7:7">
      <c r="G15335" s="1776"/>
    </row>
    <row r="15336" spans="7:7">
      <c r="G15336" s="1776"/>
    </row>
    <row r="15337" spans="7:7">
      <c r="G15337" s="1776"/>
    </row>
    <row r="15338" spans="7:7">
      <c r="G15338" s="1776"/>
    </row>
    <row r="15339" spans="7:7">
      <c r="G15339" s="1776"/>
    </row>
    <row r="15340" spans="7:7">
      <c r="G15340" s="1776"/>
    </row>
    <row r="15341" spans="7:7">
      <c r="G15341" s="1776"/>
    </row>
    <row r="15342" spans="7:7">
      <c r="G15342" s="1776"/>
    </row>
    <row r="15343" spans="7:7">
      <c r="G15343" s="1776"/>
    </row>
    <row r="15344" spans="7:7">
      <c r="G15344" s="1776"/>
    </row>
    <row r="15345" spans="7:7">
      <c r="G15345" s="1776"/>
    </row>
    <row r="15346" spans="7:7">
      <c r="G15346" s="1776"/>
    </row>
    <row r="15347" spans="7:7">
      <c r="G15347" s="1776"/>
    </row>
    <row r="15348" spans="7:7">
      <c r="G15348" s="1776"/>
    </row>
    <row r="15349" spans="7:7">
      <c r="G15349" s="1776"/>
    </row>
    <row r="15350" spans="7:7">
      <c r="G15350" s="1776"/>
    </row>
    <row r="15351" spans="7:7">
      <c r="G15351" s="1776"/>
    </row>
    <row r="15352" spans="7:7">
      <c r="G15352" s="1776"/>
    </row>
    <row r="15353" spans="7:7">
      <c r="G15353" s="1776"/>
    </row>
    <row r="15354" spans="7:7">
      <c r="G15354" s="1776"/>
    </row>
    <row r="15355" spans="7:7">
      <c r="G15355" s="1776"/>
    </row>
    <row r="15356" spans="7:7">
      <c r="G15356" s="1776"/>
    </row>
    <row r="15357" spans="7:7">
      <c r="G15357" s="1776"/>
    </row>
    <row r="15358" spans="7:7">
      <c r="G15358" s="1776"/>
    </row>
    <row r="15359" spans="7:7">
      <c r="G15359" s="1776"/>
    </row>
    <row r="15360" spans="7:7">
      <c r="G15360" s="1776"/>
    </row>
    <row r="15361" spans="7:7">
      <c r="G15361" s="1776"/>
    </row>
    <row r="15362" spans="7:7">
      <c r="G15362" s="1776"/>
    </row>
    <row r="15363" spans="7:7">
      <c r="G15363" s="1776"/>
    </row>
    <row r="15364" spans="7:7">
      <c r="G15364" s="1776"/>
    </row>
    <row r="15365" spans="7:7">
      <c r="G15365" s="1776"/>
    </row>
    <row r="15366" spans="7:7">
      <c r="G15366" s="1776"/>
    </row>
    <row r="15367" spans="7:7">
      <c r="G15367" s="1776"/>
    </row>
    <row r="15368" spans="7:7">
      <c r="G15368" s="1776"/>
    </row>
    <row r="15369" spans="7:7">
      <c r="G15369" s="1776"/>
    </row>
    <row r="15370" spans="7:7">
      <c r="G15370" s="1776"/>
    </row>
    <row r="15371" spans="7:7">
      <c r="G15371" s="1776"/>
    </row>
    <row r="15372" spans="7:7">
      <c r="G15372" s="1776"/>
    </row>
    <row r="15373" spans="7:7">
      <c r="G15373" s="1776"/>
    </row>
    <row r="15374" spans="7:7">
      <c r="G15374" s="1776"/>
    </row>
    <row r="15375" spans="7:7">
      <c r="G15375" s="1776"/>
    </row>
    <row r="15376" spans="7:7">
      <c r="G15376" s="1776"/>
    </row>
    <row r="15377" spans="7:7">
      <c r="G15377" s="1776"/>
    </row>
    <row r="15378" spans="7:7">
      <c r="G15378" s="1776"/>
    </row>
    <row r="15379" spans="7:7">
      <c r="G15379" s="1776"/>
    </row>
    <row r="15380" spans="7:7">
      <c r="G15380" s="1776"/>
    </row>
    <row r="15381" spans="7:7">
      <c r="G15381" s="1776"/>
    </row>
    <row r="15382" spans="7:7">
      <c r="G15382" s="1776"/>
    </row>
    <row r="15383" spans="7:7">
      <c r="G15383" s="1776"/>
    </row>
    <row r="15384" spans="7:7">
      <c r="G15384" s="1776"/>
    </row>
    <row r="15385" spans="7:7">
      <c r="G15385" s="1776"/>
    </row>
    <row r="15386" spans="7:7">
      <c r="G15386" s="1776"/>
    </row>
    <row r="15387" spans="7:7">
      <c r="G15387" s="1776"/>
    </row>
    <row r="15388" spans="7:7">
      <c r="G15388" s="1776"/>
    </row>
    <row r="15389" spans="7:7">
      <c r="G15389" s="1776"/>
    </row>
    <row r="15390" spans="7:7">
      <c r="G15390" s="1776"/>
    </row>
    <row r="15391" spans="7:7">
      <c r="G15391" s="1776"/>
    </row>
    <row r="15392" spans="7:7">
      <c r="G15392" s="1776"/>
    </row>
    <row r="15393" spans="7:7">
      <c r="G15393" s="1776"/>
    </row>
    <row r="15394" spans="7:7">
      <c r="G15394" s="1776"/>
    </row>
    <row r="15395" spans="7:7">
      <c r="G15395" s="1776"/>
    </row>
    <row r="15396" spans="7:7">
      <c r="G15396" s="1776"/>
    </row>
    <row r="15397" spans="7:7">
      <c r="G15397" s="1776"/>
    </row>
    <row r="15398" spans="7:7">
      <c r="G15398" s="1776"/>
    </row>
    <row r="15399" spans="7:7">
      <c r="G15399" s="1776"/>
    </row>
    <row r="15400" spans="7:7">
      <c r="G15400" s="1776"/>
    </row>
    <row r="15401" spans="7:7">
      <c r="G15401" s="1776"/>
    </row>
    <row r="15402" spans="7:7">
      <c r="G15402" s="1776"/>
    </row>
    <row r="15403" spans="7:7">
      <c r="G15403" s="1776"/>
    </row>
    <row r="15404" spans="7:7">
      <c r="G15404" s="1776"/>
    </row>
    <row r="15405" spans="7:7">
      <c r="G15405" s="1776"/>
    </row>
    <row r="15406" spans="7:7">
      <c r="G15406" s="1776"/>
    </row>
    <row r="15407" spans="7:7">
      <c r="G15407" s="1776"/>
    </row>
    <row r="15408" spans="7:7">
      <c r="G15408" s="1776"/>
    </row>
    <row r="15409" spans="7:7">
      <c r="G15409" s="1776"/>
    </row>
    <row r="15410" spans="7:7">
      <c r="G15410" s="1776"/>
    </row>
    <row r="15411" spans="7:7">
      <c r="G15411" s="1776"/>
    </row>
    <row r="15412" spans="7:7">
      <c r="G15412" s="1776"/>
    </row>
    <row r="15413" spans="7:7">
      <c r="G15413" s="1776"/>
    </row>
    <row r="15414" spans="7:7">
      <c r="G15414" s="1776"/>
    </row>
    <row r="15415" spans="7:7">
      <c r="G15415" s="1776"/>
    </row>
    <row r="15416" spans="7:7">
      <c r="G15416" s="1776"/>
    </row>
    <row r="15417" spans="7:7">
      <c r="G15417" s="1776"/>
    </row>
    <row r="15418" spans="7:7">
      <c r="G15418" s="1776"/>
    </row>
    <row r="15419" spans="7:7">
      <c r="G15419" s="1776"/>
    </row>
    <row r="15420" spans="7:7">
      <c r="G15420" s="1776"/>
    </row>
    <row r="15421" spans="7:7">
      <c r="G15421" s="1776"/>
    </row>
    <row r="15422" spans="7:7">
      <c r="G15422" s="1776"/>
    </row>
    <row r="15423" spans="7:7">
      <c r="G15423" s="1776"/>
    </row>
    <row r="15424" spans="7:7">
      <c r="G15424" s="1776"/>
    </row>
    <row r="15425" spans="7:7">
      <c r="G15425" s="1776"/>
    </row>
    <row r="15426" spans="7:7">
      <c r="G15426" s="1776"/>
    </row>
    <row r="15427" spans="7:7">
      <c r="G15427" s="1776"/>
    </row>
    <row r="15428" spans="7:7">
      <c r="G15428" s="1776"/>
    </row>
    <row r="15429" spans="7:7">
      <c r="G15429" s="1776"/>
    </row>
    <row r="15430" spans="7:7">
      <c r="G15430" s="1776"/>
    </row>
    <row r="15431" spans="7:7">
      <c r="G15431" s="1776"/>
    </row>
    <row r="15432" spans="7:7">
      <c r="G15432" s="1776"/>
    </row>
    <row r="15433" spans="7:7">
      <c r="G15433" s="1776"/>
    </row>
    <row r="15434" spans="7:7">
      <c r="G15434" s="1776"/>
    </row>
    <row r="15435" spans="7:7">
      <c r="G15435" s="1776"/>
    </row>
    <row r="15436" spans="7:7">
      <c r="G15436" s="1776"/>
    </row>
    <row r="15437" spans="7:7">
      <c r="G15437" s="1776"/>
    </row>
    <row r="15438" spans="7:7">
      <c r="G15438" s="1776"/>
    </row>
    <row r="15439" spans="7:7">
      <c r="G15439" s="1776"/>
    </row>
    <row r="15440" spans="7:7">
      <c r="G15440" s="1776"/>
    </row>
    <row r="15441" spans="7:7">
      <c r="G15441" s="1776"/>
    </row>
    <row r="15442" spans="7:7">
      <c r="G15442" s="1776"/>
    </row>
    <row r="15443" spans="7:7">
      <c r="G15443" s="1776"/>
    </row>
    <row r="15444" spans="7:7">
      <c r="G15444" s="1776"/>
    </row>
    <row r="15445" spans="7:7">
      <c r="G15445" s="1776"/>
    </row>
    <row r="15446" spans="7:7">
      <c r="G15446" s="1776"/>
    </row>
    <row r="15447" spans="7:7">
      <c r="G15447" s="1776"/>
    </row>
    <row r="15448" spans="7:7">
      <c r="G15448" s="1776"/>
    </row>
    <row r="15449" spans="7:7">
      <c r="G15449" s="1776"/>
    </row>
    <row r="15450" spans="7:7">
      <c r="G15450" s="1776"/>
    </row>
    <row r="15451" spans="7:7">
      <c r="G15451" s="1776"/>
    </row>
    <row r="15452" spans="7:7">
      <c r="G15452" s="1776"/>
    </row>
    <row r="15453" spans="7:7">
      <c r="G15453" s="1776"/>
    </row>
    <row r="15454" spans="7:7">
      <c r="G15454" s="1776"/>
    </row>
    <row r="15455" spans="7:7">
      <c r="G15455" s="1776"/>
    </row>
    <row r="15456" spans="7:7">
      <c r="G15456" s="1776"/>
    </row>
    <row r="15457" spans="7:7">
      <c r="G15457" s="1776"/>
    </row>
    <row r="15458" spans="7:7">
      <c r="G15458" s="1776"/>
    </row>
    <row r="15459" spans="7:7">
      <c r="G15459" s="1776"/>
    </row>
    <row r="15460" spans="7:7">
      <c r="G15460" s="1776"/>
    </row>
    <row r="15461" spans="7:7">
      <c r="G15461" s="1776"/>
    </row>
    <row r="15462" spans="7:7">
      <c r="G15462" s="1776"/>
    </row>
    <row r="15463" spans="7:7">
      <c r="G15463" s="1776"/>
    </row>
    <row r="15464" spans="7:7">
      <c r="G15464" s="1776"/>
    </row>
    <row r="15465" spans="7:7">
      <c r="G15465" s="1776"/>
    </row>
    <row r="15466" spans="7:7">
      <c r="G15466" s="1776"/>
    </row>
    <row r="15467" spans="7:7">
      <c r="G15467" s="1776"/>
    </row>
    <row r="15468" spans="7:7">
      <c r="G15468" s="1776"/>
    </row>
    <row r="15469" spans="7:7">
      <c r="G15469" s="1776"/>
    </row>
    <row r="15470" spans="7:7">
      <c r="G15470" s="1776"/>
    </row>
    <row r="15471" spans="7:7">
      <c r="G15471" s="1776"/>
    </row>
    <row r="15472" spans="7:7">
      <c r="G15472" s="1776"/>
    </row>
    <row r="15473" spans="7:7">
      <c r="G15473" s="1776"/>
    </row>
    <row r="15474" spans="7:7">
      <c r="G15474" s="1776"/>
    </row>
    <row r="15475" spans="7:7">
      <c r="G15475" s="1776"/>
    </row>
    <row r="15476" spans="7:7">
      <c r="G15476" s="1776"/>
    </row>
    <row r="15477" spans="7:7">
      <c r="G15477" s="1776"/>
    </row>
    <row r="15478" spans="7:7">
      <c r="G15478" s="1776"/>
    </row>
    <row r="15479" spans="7:7">
      <c r="G15479" s="1776"/>
    </row>
    <row r="15480" spans="7:7">
      <c r="G15480" s="1776"/>
    </row>
    <row r="15481" spans="7:7">
      <c r="G15481" s="1776"/>
    </row>
    <row r="15482" spans="7:7">
      <c r="G15482" s="1776"/>
    </row>
    <row r="15483" spans="7:7">
      <c r="G15483" s="1776"/>
    </row>
    <row r="15484" spans="7:7">
      <c r="G15484" s="1776"/>
    </row>
    <row r="15485" spans="7:7">
      <c r="G15485" s="1776"/>
    </row>
    <row r="15486" spans="7:7">
      <c r="G15486" s="1776"/>
    </row>
    <row r="15487" spans="7:7">
      <c r="G15487" s="1776"/>
    </row>
    <row r="15488" spans="7:7">
      <c r="G15488" s="1776"/>
    </row>
    <row r="15489" spans="7:7">
      <c r="G15489" s="1776"/>
    </row>
    <row r="15490" spans="7:7">
      <c r="G15490" s="1776"/>
    </row>
    <row r="15491" spans="7:7">
      <c r="G15491" s="1776"/>
    </row>
    <row r="15492" spans="7:7">
      <c r="G15492" s="1776"/>
    </row>
    <row r="15493" spans="7:7">
      <c r="G15493" s="1776"/>
    </row>
    <row r="15494" spans="7:7">
      <c r="G15494" s="1776"/>
    </row>
    <row r="15495" spans="7:7">
      <c r="G15495" s="1776"/>
    </row>
    <row r="15496" spans="7:7">
      <c r="G15496" s="1776"/>
    </row>
    <row r="15497" spans="7:7">
      <c r="G15497" s="1776"/>
    </row>
    <row r="15498" spans="7:7">
      <c r="G15498" s="1776"/>
    </row>
    <row r="15499" spans="7:7">
      <c r="G15499" s="1776"/>
    </row>
    <row r="15500" spans="7:7">
      <c r="G15500" s="1776"/>
    </row>
    <row r="15501" spans="7:7">
      <c r="G15501" s="1776"/>
    </row>
    <row r="15502" spans="7:7">
      <c r="G15502" s="1776"/>
    </row>
    <row r="15503" spans="7:7">
      <c r="G15503" s="1776"/>
    </row>
    <row r="15504" spans="7:7">
      <c r="G15504" s="1776"/>
    </row>
    <row r="15505" spans="7:7">
      <c r="G15505" s="1776"/>
    </row>
    <row r="15506" spans="7:7">
      <c r="G15506" s="1776"/>
    </row>
    <row r="15507" spans="7:7">
      <c r="G15507" s="1776"/>
    </row>
    <row r="15508" spans="7:7">
      <c r="G15508" s="1776"/>
    </row>
    <row r="15509" spans="7:7">
      <c r="G15509" s="1776"/>
    </row>
    <row r="15510" spans="7:7">
      <c r="G15510" s="1776"/>
    </row>
    <row r="15511" spans="7:7">
      <c r="G15511" s="1776"/>
    </row>
    <row r="15512" spans="7:7">
      <c r="G15512" s="1776"/>
    </row>
    <row r="15513" spans="7:7">
      <c r="G15513" s="1776"/>
    </row>
    <row r="15514" spans="7:7">
      <c r="G15514" s="1776"/>
    </row>
    <row r="15515" spans="7:7">
      <c r="G15515" s="1776"/>
    </row>
    <row r="15516" spans="7:7">
      <c r="G15516" s="1776"/>
    </row>
    <row r="15517" spans="7:7">
      <c r="G15517" s="1776"/>
    </row>
    <row r="15518" spans="7:7">
      <c r="G15518" s="1776"/>
    </row>
    <row r="15519" spans="7:7">
      <c r="G15519" s="1776"/>
    </row>
    <row r="15520" spans="7:7">
      <c r="G15520" s="1776"/>
    </row>
    <row r="15521" spans="7:7">
      <c r="G15521" s="1776"/>
    </row>
    <row r="15522" spans="7:7">
      <c r="G15522" s="1776"/>
    </row>
    <row r="15523" spans="7:7">
      <c r="G15523" s="1776"/>
    </row>
    <row r="15524" spans="7:7">
      <c r="G15524" s="1776"/>
    </row>
    <row r="15525" spans="7:7">
      <c r="G15525" s="1776"/>
    </row>
    <row r="15526" spans="7:7">
      <c r="G15526" s="1776"/>
    </row>
    <row r="15527" spans="7:7">
      <c r="G15527" s="1776"/>
    </row>
    <row r="15528" spans="7:7">
      <c r="G15528" s="1776"/>
    </row>
    <row r="15529" spans="7:7">
      <c r="G15529" s="1776"/>
    </row>
    <row r="15530" spans="7:7">
      <c r="G15530" s="1776"/>
    </row>
    <row r="15531" spans="7:7">
      <c r="G15531" s="1776"/>
    </row>
    <row r="15532" spans="7:7">
      <c r="G15532" s="1776"/>
    </row>
    <row r="15533" spans="7:7">
      <c r="G15533" s="1776"/>
    </row>
    <row r="15534" spans="7:7">
      <c r="G15534" s="1776"/>
    </row>
    <row r="15535" spans="7:7">
      <c r="G15535" s="1776"/>
    </row>
    <row r="15536" spans="7:7">
      <c r="G15536" s="1776"/>
    </row>
    <row r="15537" spans="7:7">
      <c r="G15537" s="1776"/>
    </row>
    <row r="15538" spans="7:7">
      <c r="G15538" s="1776"/>
    </row>
    <row r="15539" spans="7:7">
      <c r="G15539" s="1776"/>
    </row>
    <row r="15540" spans="7:7">
      <c r="G15540" s="1776"/>
    </row>
    <row r="15541" spans="7:7">
      <c r="G15541" s="1776"/>
    </row>
    <row r="15542" spans="7:7">
      <c r="G15542" s="1776"/>
    </row>
    <row r="15543" spans="7:7">
      <c r="G15543" s="1776"/>
    </row>
    <row r="15544" spans="7:7">
      <c r="G15544" s="1776"/>
    </row>
    <row r="15545" spans="7:7">
      <c r="G15545" s="1776"/>
    </row>
    <row r="15546" spans="7:7">
      <c r="G15546" s="1776"/>
    </row>
    <row r="15547" spans="7:7">
      <c r="G15547" s="1776"/>
    </row>
    <row r="15548" spans="7:7">
      <c r="G15548" s="1776"/>
    </row>
    <row r="15549" spans="7:7">
      <c r="G15549" s="1776"/>
    </row>
    <row r="15550" spans="7:7">
      <c r="G15550" s="1776"/>
    </row>
    <row r="15551" spans="7:7">
      <c r="G15551" s="1776"/>
    </row>
    <row r="15552" spans="7:7">
      <c r="G15552" s="1776"/>
    </row>
    <row r="15553" spans="7:7">
      <c r="G15553" s="1776"/>
    </row>
    <row r="15554" spans="7:7">
      <c r="G15554" s="1776"/>
    </row>
    <row r="15555" spans="7:7">
      <c r="G15555" s="1776"/>
    </row>
    <row r="15556" spans="7:7">
      <c r="G15556" s="1776"/>
    </row>
    <row r="15557" spans="7:7">
      <c r="G15557" s="1776"/>
    </row>
    <row r="15558" spans="7:7">
      <c r="G15558" s="1776"/>
    </row>
    <row r="15559" spans="7:7">
      <c r="G15559" s="1776"/>
    </row>
    <row r="15560" spans="7:7">
      <c r="G15560" s="1776"/>
    </row>
    <row r="15561" spans="7:7">
      <c r="G15561" s="1776"/>
    </row>
    <row r="15562" spans="7:7">
      <c r="G15562" s="1776"/>
    </row>
    <row r="15563" spans="7:7">
      <c r="G15563" s="1776"/>
    </row>
    <row r="15564" spans="7:7">
      <c r="G15564" s="1776"/>
    </row>
    <row r="15565" spans="7:7">
      <c r="G15565" s="1776"/>
    </row>
    <row r="15566" spans="7:7">
      <c r="G15566" s="1776"/>
    </row>
    <row r="15567" spans="7:7">
      <c r="G15567" s="1776"/>
    </row>
    <row r="15568" spans="7:7">
      <c r="G15568" s="1776"/>
    </row>
    <row r="15569" spans="7:7">
      <c r="G15569" s="1776"/>
    </row>
    <row r="15570" spans="7:7">
      <c r="G15570" s="1776"/>
    </row>
    <row r="15571" spans="7:7">
      <c r="G15571" s="1776"/>
    </row>
    <row r="15572" spans="7:7">
      <c r="G15572" s="1776"/>
    </row>
    <row r="15573" spans="7:7">
      <c r="G15573" s="1776"/>
    </row>
    <row r="15574" spans="7:7">
      <c r="G15574" s="1776"/>
    </row>
    <row r="15575" spans="7:7">
      <c r="G15575" s="1776"/>
    </row>
    <row r="15576" spans="7:7">
      <c r="G15576" s="1776"/>
    </row>
    <row r="15577" spans="7:7">
      <c r="G15577" s="1776"/>
    </row>
    <row r="15578" spans="7:7">
      <c r="G15578" s="1776"/>
    </row>
    <row r="15579" spans="7:7">
      <c r="G15579" s="1776"/>
    </row>
    <row r="15580" spans="7:7">
      <c r="G15580" s="1776"/>
    </row>
    <row r="15581" spans="7:7">
      <c r="G15581" s="1776"/>
    </row>
    <row r="15582" spans="7:7">
      <c r="G15582" s="1776"/>
    </row>
    <row r="15583" spans="7:7">
      <c r="G15583" s="1776"/>
    </row>
    <row r="15584" spans="7:7">
      <c r="G15584" s="1776"/>
    </row>
    <row r="15585" spans="7:7">
      <c r="G15585" s="1776"/>
    </row>
    <row r="15586" spans="7:7">
      <c r="G15586" s="1776"/>
    </row>
    <row r="15587" spans="7:7">
      <c r="G15587" s="1776"/>
    </row>
    <row r="15588" spans="7:7">
      <c r="G15588" s="1776"/>
    </row>
    <row r="15589" spans="7:7">
      <c r="G15589" s="1776"/>
    </row>
    <row r="15590" spans="7:7">
      <c r="G15590" s="1776"/>
    </row>
    <row r="15591" spans="7:7">
      <c r="G15591" s="1776"/>
    </row>
    <row r="15592" spans="7:7">
      <c r="G15592" s="1776"/>
    </row>
    <row r="15593" spans="7:7">
      <c r="G15593" s="1776"/>
    </row>
    <row r="15594" spans="7:7">
      <c r="G15594" s="1776"/>
    </row>
    <row r="15595" spans="7:7">
      <c r="G15595" s="1776"/>
    </row>
    <row r="15596" spans="7:7">
      <c r="G15596" s="1776"/>
    </row>
    <row r="15597" spans="7:7">
      <c r="G15597" s="1776"/>
    </row>
    <row r="15598" spans="7:7">
      <c r="G15598" s="1776"/>
    </row>
    <row r="15599" spans="7:7">
      <c r="G15599" s="1776"/>
    </row>
    <row r="15600" spans="7:7">
      <c r="G15600" s="1776"/>
    </row>
    <row r="15601" spans="7:7">
      <c r="G15601" s="1776"/>
    </row>
    <row r="15602" spans="7:7">
      <c r="G15602" s="1776"/>
    </row>
    <row r="15603" spans="7:7">
      <c r="G15603" s="1776"/>
    </row>
    <row r="15604" spans="7:7">
      <c r="G15604" s="1776"/>
    </row>
    <row r="15605" spans="7:7">
      <c r="G15605" s="1776"/>
    </row>
    <row r="15606" spans="7:7">
      <c r="G15606" s="1776"/>
    </row>
    <row r="15607" spans="7:7">
      <c r="G15607" s="1776"/>
    </row>
    <row r="15608" spans="7:7">
      <c r="G15608" s="1776"/>
    </row>
    <row r="15609" spans="7:7">
      <c r="G15609" s="1776"/>
    </row>
    <row r="15610" spans="7:7">
      <c r="G15610" s="1776"/>
    </row>
    <row r="15611" spans="7:7">
      <c r="G15611" s="1776"/>
    </row>
    <row r="15612" spans="7:7">
      <c r="G15612" s="1776"/>
    </row>
    <row r="15613" spans="7:7">
      <c r="G15613" s="1776"/>
    </row>
    <row r="15614" spans="7:7">
      <c r="G15614" s="1776"/>
    </row>
    <row r="15615" spans="7:7">
      <c r="G15615" s="1776"/>
    </row>
    <row r="15616" spans="7:7">
      <c r="G15616" s="1776"/>
    </row>
    <row r="15617" spans="7:7">
      <c r="G15617" s="1776"/>
    </row>
    <row r="15618" spans="7:7">
      <c r="G15618" s="1776"/>
    </row>
    <row r="15619" spans="7:7">
      <c r="G15619" s="1776"/>
    </row>
    <row r="15620" spans="7:7">
      <c r="G15620" s="1776"/>
    </row>
    <row r="15621" spans="7:7">
      <c r="G15621" s="1776"/>
    </row>
    <row r="15622" spans="7:7">
      <c r="G15622" s="1776"/>
    </row>
    <row r="15623" spans="7:7">
      <c r="G15623" s="1776"/>
    </row>
    <row r="15624" spans="7:7">
      <c r="G15624" s="1776"/>
    </row>
    <row r="15625" spans="7:7">
      <c r="G15625" s="1776"/>
    </row>
    <row r="15626" spans="7:7">
      <c r="G15626" s="1776"/>
    </row>
    <row r="15627" spans="7:7">
      <c r="G15627" s="1776"/>
    </row>
    <row r="15628" spans="7:7">
      <c r="G15628" s="1776"/>
    </row>
    <row r="15629" spans="7:7">
      <c r="G15629" s="1776"/>
    </row>
    <row r="15630" spans="7:7">
      <c r="G15630" s="1776"/>
    </row>
    <row r="15631" spans="7:7">
      <c r="G15631" s="1776"/>
    </row>
    <row r="15632" spans="7:7">
      <c r="G15632" s="1776"/>
    </row>
    <row r="15633" spans="7:7">
      <c r="G15633" s="1776"/>
    </row>
    <row r="15634" spans="7:7">
      <c r="G15634" s="1776"/>
    </row>
    <row r="15635" spans="7:7">
      <c r="G15635" s="1776"/>
    </row>
    <row r="15636" spans="7:7">
      <c r="G15636" s="1776"/>
    </row>
    <row r="15637" spans="7:7">
      <c r="G15637" s="1776"/>
    </row>
    <row r="15638" spans="7:7">
      <c r="G15638" s="1776"/>
    </row>
    <row r="15639" spans="7:7">
      <c r="G15639" s="1776"/>
    </row>
    <row r="15640" spans="7:7">
      <c r="G15640" s="1776"/>
    </row>
    <row r="15641" spans="7:7">
      <c r="G15641" s="1776"/>
    </row>
    <row r="15642" spans="7:7">
      <c r="G15642" s="1776"/>
    </row>
    <row r="15643" spans="7:7">
      <c r="G15643" s="1776"/>
    </row>
    <row r="15644" spans="7:7">
      <c r="G15644" s="1776"/>
    </row>
    <row r="15645" spans="7:7">
      <c r="G15645" s="1776"/>
    </row>
    <row r="15646" spans="7:7">
      <c r="G15646" s="1776"/>
    </row>
    <row r="15647" spans="7:7">
      <c r="G15647" s="1776"/>
    </row>
    <row r="15648" spans="7:7">
      <c r="G15648" s="1776"/>
    </row>
    <row r="15649" spans="7:7">
      <c r="G15649" s="1776"/>
    </row>
    <row r="15650" spans="7:7">
      <c r="G15650" s="1776"/>
    </row>
    <row r="15651" spans="7:7">
      <c r="G15651" s="1776"/>
    </row>
    <row r="15652" spans="7:7">
      <c r="G15652" s="1776"/>
    </row>
    <row r="15653" spans="7:7">
      <c r="G15653" s="1776"/>
    </row>
    <row r="15654" spans="7:7">
      <c r="G15654" s="1776"/>
    </row>
    <row r="15655" spans="7:7">
      <c r="G15655" s="1776"/>
    </row>
    <row r="15656" spans="7:7">
      <c r="G15656" s="1776"/>
    </row>
    <row r="15657" spans="7:7">
      <c r="G15657" s="1776"/>
    </row>
    <row r="15658" spans="7:7">
      <c r="G15658" s="1776"/>
    </row>
    <row r="15659" spans="7:7">
      <c r="G15659" s="1776"/>
    </row>
    <row r="15660" spans="7:7">
      <c r="G15660" s="1776"/>
    </row>
    <row r="15661" spans="7:7">
      <c r="G15661" s="1776"/>
    </row>
    <row r="15662" spans="7:7">
      <c r="G15662" s="1776"/>
    </row>
    <row r="15663" spans="7:7">
      <c r="G15663" s="1776"/>
    </row>
    <row r="15664" spans="7:7">
      <c r="G15664" s="1776"/>
    </row>
    <row r="15665" spans="7:7">
      <c r="G15665" s="1776"/>
    </row>
    <row r="15666" spans="7:7">
      <c r="G15666" s="1776"/>
    </row>
    <row r="15667" spans="7:7">
      <c r="G15667" s="1776"/>
    </row>
    <row r="15668" spans="7:7">
      <c r="G15668" s="1776"/>
    </row>
    <row r="15669" spans="7:7">
      <c r="G15669" s="1776"/>
    </row>
    <row r="15670" spans="7:7">
      <c r="G15670" s="1776"/>
    </row>
    <row r="15671" spans="7:7">
      <c r="G15671" s="1776"/>
    </row>
    <row r="15672" spans="7:7">
      <c r="G15672" s="1776"/>
    </row>
    <row r="15673" spans="7:7">
      <c r="G15673" s="1776"/>
    </row>
    <row r="15674" spans="7:7">
      <c r="G15674" s="1776"/>
    </row>
    <row r="15675" spans="7:7">
      <c r="G15675" s="1776"/>
    </row>
    <row r="15676" spans="7:7">
      <c r="G15676" s="1776"/>
    </row>
    <row r="15677" spans="7:7">
      <c r="G15677" s="1776"/>
    </row>
    <row r="15678" spans="7:7">
      <c r="G15678" s="1776"/>
    </row>
    <row r="15679" spans="7:7">
      <c r="G15679" s="1776"/>
    </row>
    <row r="15680" spans="7:7">
      <c r="G15680" s="1776"/>
    </row>
    <row r="15681" spans="7:7">
      <c r="G15681" s="1776"/>
    </row>
    <row r="15682" spans="7:7">
      <c r="G15682" s="1776"/>
    </row>
    <row r="15683" spans="7:7">
      <c r="G15683" s="1776"/>
    </row>
    <row r="15684" spans="7:7">
      <c r="G15684" s="1776"/>
    </row>
    <row r="15685" spans="7:7">
      <c r="G15685" s="1776"/>
    </row>
    <row r="15686" spans="7:7">
      <c r="G15686" s="1776"/>
    </row>
    <row r="15687" spans="7:7">
      <c r="G15687" s="1776"/>
    </row>
    <row r="15688" spans="7:7">
      <c r="G15688" s="1776"/>
    </row>
    <row r="15689" spans="7:7">
      <c r="G15689" s="1776"/>
    </row>
    <row r="15690" spans="7:7">
      <c r="G15690" s="1776"/>
    </row>
    <row r="15691" spans="7:7">
      <c r="G15691" s="1776"/>
    </row>
    <row r="15692" spans="7:7">
      <c r="G15692" s="1776"/>
    </row>
    <row r="15693" spans="7:7">
      <c r="G15693" s="1776"/>
    </row>
    <row r="15694" spans="7:7">
      <c r="G15694" s="1776"/>
    </row>
    <row r="15695" spans="7:7">
      <c r="G15695" s="1776"/>
    </row>
    <row r="15696" spans="7:7">
      <c r="G15696" s="1776"/>
    </row>
    <row r="15697" spans="7:7">
      <c r="G15697" s="1776"/>
    </row>
    <row r="15698" spans="7:7">
      <c r="G15698" s="1776"/>
    </row>
    <row r="15699" spans="7:7">
      <c r="G15699" s="1776"/>
    </row>
    <row r="15700" spans="7:7">
      <c r="G15700" s="1776"/>
    </row>
    <row r="15701" spans="7:7">
      <c r="G15701" s="1776"/>
    </row>
    <row r="15702" spans="7:7">
      <c r="G15702" s="1776"/>
    </row>
    <row r="15703" spans="7:7">
      <c r="G15703" s="1776"/>
    </row>
    <row r="15704" spans="7:7">
      <c r="G15704" s="1776"/>
    </row>
    <row r="15705" spans="7:7">
      <c r="G15705" s="1776"/>
    </row>
    <row r="15706" spans="7:7">
      <c r="G15706" s="1776"/>
    </row>
    <row r="15707" spans="7:7">
      <c r="G15707" s="1776"/>
    </row>
    <row r="15708" spans="7:7">
      <c r="G15708" s="1776"/>
    </row>
    <row r="15709" spans="7:7">
      <c r="G15709" s="1776"/>
    </row>
    <row r="15710" spans="7:7">
      <c r="G15710" s="1776"/>
    </row>
    <row r="15711" spans="7:7">
      <c r="G15711" s="1776"/>
    </row>
    <row r="15712" spans="7:7">
      <c r="G15712" s="1776"/>
    </row>
    <row r="15713" spans="7:7">
      <c r="G15713" s="1776"/>
    </row>
    <row r="15714" spans="7:7">
      <c r="G15714" s="1776"/>
    </row>
    <row r="15715" spans="7:7">
      <c r="G15715" s="1776"/>
    </row>
    <row r="15716" spans="7:7">
      <c r="G15716" s="1776"/>
    </row>
    <row r="15717" spans="7:7">
      <c r="G15717" s="1776"/>
    </row>
    <row r="15718" spans="7:7">
      <c r="G15718" s="1776"/>
    </row>
    <row r="15719" spans="7:7">
      <c r="G15719" s="1776"/>
    </row>
    <row r="15720" spans="7:7">
      <c r="G15720" s="1776"/>
    </row>
    <row r="15721" spans="7:7">
      <c r="G15721" s="1776"/>
    </row>
    <row r="15722" spans="7:7">
      <c r="G15722" s="1776"/>
    </row>
    <row r="15723" spans="7:7">
      <c r="G15723" s="1776"/>
    </row>
    <row r="15724" spans="7:7">
      <c r="G15724" s="1776"/>
    </row>
    <row r="15725" spans="7:7">
      <c r="G15725" s="1776"/>
    </row>
    <row r="15726" spans="7:7">
      <c r="G15726" s="1776"/>
    </row>
    <row r="15727" spans="7:7">
      <c r="G15727" s="1776"/>
    </row>
    <row r="15728" spans="7:7">
      <c r="G15728" s="1776"/>
    </row>
    <row r="15729" spans="7:7">
      <c r="G15729" s="1776"/>
    </row>
    <row r="15730" spans="7:7">
      <c r="G15730" s="1776"/>
    </row>
    <row r="15731" spans="7:7">
      <c r="G15731" s="1776"/>
    </row>
    <row r="15732" spans="7:7">
      <c r="G15732" s="1776"/>
    </row>
    <row r="15733" spans="7:7">
      <c r="G15733" s="1776"/>
    </row>
    <row r="15734" spans="7:7">
      <c r="G15734" s="1776"/>
    </row>
    <row r="15735" spans="7:7">
      <c r="G15735" s="1776"/>
    </row>
    <row r="15736" spans="7:7">
      <c r="G15736" s="1776"/>
    </row>
    <row r="15737" spans="7:7">
      <c r="G15737" s="1776"/>
    </row>
    <row r="15738" spans="7:7">
      <c r="G15738" s="1776"/>
    </row>
    <row r="15739" spans="7:7">
      <c r="G15739" s="1776"/>
    </row>
    <row r="15740" spans="7:7">
      <c r="G15740" s="1776"/>
    </row>
    <row r="15741" spans="7:7">
      <c r="G15741" s="1776"/>
    </row>
    <row r="15742" spans="7:7">
      <c r="G15742" s="1776"/>
    </row>
    <row r="15743" spans="7:7">
      <c r="G15743" s="1776"/>
    </row>
    <row r="15744" spans="7:7">
      <c r="G15744" s="1776"/>
    </row>
    <row r="15745" spans="7:7">
      <c r="G15745" s="1776"/>
    </row>
    <row r="15746" spans="7:7">
      <c r="G15746" s="1776"/>
    </row>
    <row r="15747" spans="7:7">
      <c r="G15747" s="1776"/>
    </row>
    <row r="15748" spans="7:7">
      <c r="G15748" s="1776"/>
    </row>
    <row r="15749" spans="7:7">
      <c r="G15749" s="1776"/>
    </row>
    <row r="15750" spans="7:7">
      <c r="G15750" s="1776"/>
    </row>
    <row r="15751" spans="7:7">
      <c r="G15751" s="1776"/>
    </row>
    <row r="15752" spans="7:7">
      <c r="G15752" s="1776"/>
    </row>
    <row r="15753" spans="7:7">
      <c r="G15753" s="1776"/>
    </row>
    <row r="15754" spans="7:7">
      <c r="G15754" s="1776"/>
    </row>
    <row r="15755" spans="7:7">
      <c r="G15755" s="1776"/>
    </row>
    <row r="15756" spans="7:7">
      <c r="G15756" s="1776"/>
    </row>
    <row r="15757" spans="7:7">
      <c r="G15757" s="1776"/>
    </row>
    <row r="15758" spans="7:7">
      <c r="G15758" s="1776"/>
    </row>
    <row r="15759" spans="7:7">
      <c r="G15759" s="1776"/>
    </row>
    <row r="15760" spans="7:7">
      <c r="G15760" s="1776"/>
    </row>
    <row r="15761" spans="7:7">
      <c r="G15761" s="1776"/>
    </row>
    <row r="15762" spans="7:7">
      <c r="G15762" s="1776"/>
    </row>
    <row r="15763" spans="7:7">
      <c r="G15763" s="1776"/>
    </row>
    <row r="15764" spans="7:7">
      <c r="G15764" s="1776"/>
    </row>
    <row r="15765" spans="7:7">
      <c r="G15765" s="1776"/>
    </row>
    <row r="15766" spans="7:7">
      <c r="G15766" s="1776"/>
    </row>
    <row r="15767" spans="7:7">
      <c r="G15767" s="1776"/>
    </row>
    <row r="15768" spans="7:7">
      <c r="G15768" s="1776"/>
    </row>
    <row r="15769" spans="7:7">
      <c r="G15769" s="1776"/>
    </row>
    <row r="15770" spans="7:7">
      <c r="G15770" s="1776"/>
    </row>
    <row r="15771" spans="7:7">
      <c r="G15771" s="1776"/>
    </row>
    <row r="15772" spans="7:7">
      <c r="G15772" s="1776"/>
    </row>
    <row r="15773" spans="7:7">
      <c r="G15773" s="1776"/>
    </row>
    <row r="15774" spans="7:7">
      <c r="G15774" s="1776"/>
    </row>
    <row r="15775" spans="7:7">
      <c r="G15775" s="1776"/>
    </row>
    <row r="15776" spans="7:7">
      <c r="G15776" s="1776"/>
    </row>
    <row r="15777" spans="7:7">
      <c r="G15777" s="1776"/>
    </row>
    <row r="15778" spans="7:7">
      <c r="G15778" s="1776"/>
    </row>
    <row r="15779" spans="7:7">
      <c r="G15779" s="1776"/>
    </row>
    <row r="15780" spans="7:7">
      <c r="G15780" s="1776"/>
    </row>
    <row r="15781" spans="7:7">
      <c r="G15781" s="1776"/>
    </row>
    <row r="15782" spans="7:7">
      <c r="G15782" s="1776"/>
    </row>
    <row r="15783" spans="7:7">
      <c r="G15783" s="1776"/>
    </row>
    <row r="15784" spans="7:7">
      <c r="G15784" s="1776"/>
    </row>
    <row r="15785" spans="7:7">
      <c r="G15785" s="1776"/>
    </row>
    <row r="15786" spans="7:7">
      <c r="G15786" s="1776"/>
    </row>
    <row r="15787" spans="7:7">
      <c r="G15787" s="1776"/>
    </row>
    <row r="15788" spans="7:7">
      <c r="G15788" s="1776"/>
    </row>
    <row r="15789" spans="7:7">
      <c r="G15789" s="1776"/>
    </row>
    <row r="15790" spans="7:7">
      <c r="G15790" s="1776"/>
    </row>
    <row r="15791" spans="7:7">
      <c r="G15791" s="1776"/>
    </row>
    <row r="15792" spans="7:7">
      <c r="G15792" s="1776"/>
    </row>
    <row r="15793" spans="7:7">
      <c r="G15793" s="1776"/>
    </row>
    <row r="15794" spans="7:7">
      <c r="G15794" s="1776"/>
    </row>
    <row r="15795" spans="7:7">
      <c r="G15795" s="1776"/>
    </row>
    <row r="15796" spans="7:7">
      <c r="G15796" s="1776"/>
    </row>
    <row r="15797" spans="7:7">
      <c r="G15797" s="1776"/>
    </row>
    <row r="15798" spans="7:7">
      <c r="G15798" s="1776"/>
    </row>
    <row r="15799" spans="7:7">
      <c r="G15799" s="1776"/>
    </row>
    <row r="15800" spans="7:7">
      <c r="G15800" s="1776"/>
    </row>
    <row r="15801" spans="7:7">
      <c r="G15801" s="1776"/>
    </row>
    <row r="15802" spans="7:7">
      <c r="G15802" s="1776"/>
    </row>
    <row r="15803" spans="7:7">
      <c r="G15803" s="1776"/>
    </row>
    <row r="15804" spans="7:7">
      <c r="G15804" s="1776"/>
    </row>
    <row r="15805" spans="7:7">
      <c r="G15805" s="1776"/>
    </row>
    <row r="15806" spans="7:7">
      <c r="G15806" s="1776"/>
    </row>
    <row r="15807" spans="7:7">
      <c r="G15807" s="1776"/>
    </row>
    <row r="15808" spans="7:7">
      <c r="G15808" s="1776"/>
    </row>
    <row r="15809" spans="7:7">
      <c r="G15809" s="1776"/>
    </row>
    <row r="15810" spans="7:7">
      <c r="G15810" s="1776"/>
    </row>
    <row r="15811" spans="7:7">
      <c r="G15811" s="1776"/>
    </row>
    <row r="15812" spans="7:7">
      <c r="G15812" s="1776"/>
    </row>
    <row r="15813" spans="7:7">
      <c r="G15813" s="1776"/>
    </row>
    <row r="15814" spans="7:7">
      <c r="G15814" s="1776"/>
    </row>
    <row r="15815" spans="7:7">
      <c r="G15815" s="1776"/>
    </row>
    <row r="15816" spans="7:7">
      <c r="G15816" s="1776"/>
    </row>
    <row r="15817" spans="7:7">
      <c r="G15817" s="1776"/>
    </row>
    <row r="15818" spans="7:7">
      <c r="G15818" s="1776"/>
    </row>
    <row r="15819" spans="7:7">
      <c r="G15819" s="1776"/>
    </row>
    <row r="15820" spans="7:7">
      <c r="G15820" s="1776"/>
    </row>
    <row r="15821" spans="7:7">
      <c r="G15821" s="1776"/>
    </row>
    <row r="15822" spans="7:7">
      <c r="G15822" s="1776"/>
    </row>
    <row r="15823" spans="7:7">
      <c r="G15823" s="1776"/>
    </row>
    <row r="15824" spans="7:7">
      <c r="G15824" s="1776"/>
    </row>
    <row r="15825" spans="7:7">
      <c r="G15825" s="1776"/>
    </row>
    <row r="15826" spans="7:7">
      <c r="G15826" s="1776"/>
    </row>
    <row r="15827" spans="7:7">
      <c r="G15827" s="1776"/>
    </row>
    <row r="15828" spans="7:7">
      <c r="G15828" s="1776"/>
    </row>
    <row r="15829" spans="7:7">
      <c r="G15829" s="1776"/>
    </row>
    <row r="15830" spans="7:7">
      <c r="G15830" s="1776"/>
    </row>
    <row r="15831" spans="7:7">
      <c r="G15831" s="1776"/>
    </row>
    <row r="15832" spans="7:7">
      <c r="G15832" s="1776"/>
    </row>
    <row r="15833" spans="7:7">
      <c r="G15833" s="1776"/>
    </row>
    <row r="15834" spans="7:7">
      <c r="G15834" s="1776"/>
    </row>
    <row r="15835" spans="7:7">
      <c r="G15835" s="1776"/>
    </row>
    <row r="15836" spans="7:7">
      <c r="G15836" s="1776"/>
    </row>
    <row r="15837" spans="7:7">
      <c r="G15837" s="1776"/>
    </row>
    <row r="15838" spans="7:7">
      <c r="G15838" s="1776"/>
    </row>
    <row r="15839" spans="7:7">
      <c r="G15839" s="1776"/>
    </row>
    <row r="15840" spans="7:7">
      <c r="G15840" s="1776"/>
    </row>
    <row r="15841" spans="7:7">
      <c r="G15841" s="1776"/>
    </row>
    <row r="15842" spans="7:7">
      <c r="G15842" s="1776"/>
    </row>
    <row r="15843" spans="7:7">
      <c r="G15843" s="1776"/>
    </row>
    <row r="15844" spans="7:7">
      <c r="G15844" s="1776"/>
    </row>
    <row r="15845" spans="7:7">
      <c r="G15845" s="1776"/>
    </row>
    <row r="15846" spans="7:7">
      <c r="G15846" s="1776"/>
    </row>
    <row r="15847" spans="7:7">
      <c r="G15847" s="1776"/>
    </row>
    <row r="15848" spans="7:7">
      <c r="G15848" s="1776"/>
    </row>
    <row r="15849" spans="7:7">
      <c r="G15849" s="1776"/>
    </row>
    <row r="15850" spans="7:7">
      <c r="G15850" s="1776"/>
    </row>
    <row r="15851" spans="7:7">
      <c r="G15851" s="1776"/>
    </row>
    <row r="15852" spans="7:7">
      <c r="G15852" s="1776"/>
    </row>
    <row r="15853" spans="7:7">
      <c r="G15853" s="1776"/>
    </row>
    <row r="15854" spans="7:7">
      <c r="G15854" s="1776"/>
    </row>
    <row r="15855" spans="7:7">
      <c r="G15855" s="1776"/>
    </row>
    <row r="15856" spans="7:7">
      <c r="G15856" s="1776"/>
    </row>
    <row r="15857" spans="7:7">
      <c r="G15857" s="1776"/>
    </row>
    <row r="15858" spans="7:7">
      <c r="G15858" s="1776"/>
    </row>
    <row r="15859" spans="7:7">
      <c r="G15859" s="1776"/>
    </row>
    <row r="15860" spans="7:7">
      <c r="G15860" s="1776"/>
    </row>
    <row r="15861" spans="7:7">
      <c r="G15861" s="1776"/>
    </row>
    <row r="15862" spans="7:7">
      <c r="G15862" s="1776"/>
    </row>
    <row r="15863" spans="7:7">
      <c r="G15863" s="1776"/>
    </row>
    <row r="15864" spans="7:7">
      <c r="G15864" s="1776"/>
    </row>
    <row r="15865" spans="7:7">
      <c r="G15865" s="1776"/>
    </row>
    <row r="15866" spans="7:7">
      <c r="G15866" s="1776"/>
    </row>
    <row r="15867" spans="7:7">
      <c r="G15867" s="1776"/>
    </row>
    <row r="15868" spans="7:7">
      <c r="G15868" s="1776"/>
    </row>
    <row r="15869" spans="7:7">
      <c r="G15869" s="1776"/>
    </row>
    <row r="15870" spans="7:7">
      <c r="G15870" s="1776"/>
    </row>
    <row r="15871" spans="7:7">
      <c r="G15871" s="1776"/>
    </row>
    <row r="15872" spans="7:7">
      <c r="G15872" s="1776"/>
    </row>
    <row r="15873" spans="7:7">
      <c r="G15873" s="1776"/>
    </row>
    <row r="15874" spans="7:7">
      <c r="G15874" s="1776"/>
    </row>
    <row r="15875" spans="7:7">
      <c r="G15875" s="1776"/>
    </row>
    <row r="15876" spans="7:7">
      <c r="G15876" s="1776"/>
    </row>
    <row r="15877" spans="7:7">
      <c r="G15877" s="1776"/>
    </row>
    <row r="15878" spans="7:7">
      <c r="G15878" s="1776"/>
    </row>
    <row r="15879" spans="7:7">
      <c r="G15879" s="1776"/>
    </row>
    <row r="15880" spans="7:7">
      <c r="G15880" s="1776"/>
    </row>
    <row r="15881" spans="7:7">
      <c r="G15881" s="1776"/>
    </row>
    <row r="15882" spans="7:7">
      <c r="G15882" s="1776"/>
    </row>
    <row r="15883" spans="7:7">
      <c r="G15883" s="1776"/>
    </row>
    <row r="15884" spans="7:7">
      <c r="G15884" s="1776"/>
    </row>
    <row r="15885" spans="7:7">
      <c r="G15885" s="1776"/>
    </row>
    <row r="15886" spans="7:7">
      <c r="G15886" s="1776"/>
    </row>
    <row r="15887" spans="7:7">
      <c r="G15887" s="1776"/>
    </row>
    <row r="15888" spans="7:7">
      <c r="G15888" s="1776"/>
    </row>
    <row r="15889" spans="7:7">
      <c r="G15889" s="1776"/>
    </row>
    <row r="15890" spans="7:7">
      <c r="G15890" s="1776"/>
    </row>
    <row r="15891" spans="7:7">
      <c r="G15891" s="1776"/>
    </row>
    <row r="15892" spans="7:7">
      <c r="G15892" s="1776"/>
    </row>
    <row r="15893" spans="7:7">
      <c r="G15893" s="1776"/>
    </row>
    <row r="15894" spans="7:7">
      <c r="G15894" s="1776"/>
    </row>
    <row r="15895" spans="7:7">
      <c r="G15895" s="1776"/>
    </row>
    <row r="15896" spans="7:7">
      <c r="G15896" s="1776"/>
    </row>
    <row r="15897" spans="7:7">
      <c r="G15897" s="1776"/>
    </row>
    <row r="15898" spans="7:7">
      <c r="G15898" s="1776"/>
    </row>
    <row r="15899" spans="7:7">
      <c r="G15899" s="1776"/>
    </row>
    <row r="15900" spans="7:7">
      <c r="G15900" s="1776"/>
    </row>
    <row r="15901" spans="7:7">
      <c r="G15901" s="1776"/>
    </row>
    <row r="15902" spans="7:7">
      <c r="G15902" s="1776"/>
    </row>
    <row r="15903" spans="7:7">
      <c r="G15903" s="1776"/>
    </row>
    <row r="15904" spans="7:7">
      <c r="G15904" s="1776"/>
    </row>
    <row r="15905" spans="7:7">
      <c r="G15905" s="1776"/>
    </row>
    <row r="15906" spans="7:7">
      <c r="G15906" s="1776"/>
    </row>
    <row r="15907" spans="7:7">
      <c r="G15907" s="1776"/>
    </row>
    <row r="15908" spans="7:7">
      <c r="G15908" s="1776"/>
    </row>
    <row r="15909" spans="7:7">
      <c r="G15909" s="1776"/>
    </row>
    <row r="15910" spans="7:7">
      <c r="G15910" s="1776"/>
    </row>
    <row r="15911" spans="7:7">
      <c r="G15911" s="1776"/>
    </row>
    <row r="15912" spans="7:7">
      <c r="G15912" s="1776"/>
    </row>
    <row r="15913" spans="7:7">
      <c r="G15913" s="1776"/>
    </row>
    <row r="15914" spans="7:7">
      <c r="G15914" s="1776"/>
    </row>
    <row r="15915" spans="7:7">
      <c r="G15915" s="1776"/>
    </row>
    <row r="15916" spans="7:7">
      <c r="G15916" s="1776"/>
    </row>
    <row r="15917" spans="7:7">
      <c r="G15917" s="1776"/>
    </row>
    <row r="15918" spans="7:7">
      <c r="G15918" s="1776"/>
    </row>
    <row r="15919" spans="7:7">
      <c r="G15919" s="1776"/>
    </row>
    <row r="15920" spans="7:7">
      <c r="G15920" s="1776"/>
    </row>
    <row r="15921" spans="7:7">
      <c r="G15921" s="1776"/>
    </row>
    <row r="15922" spans="7:7">
      <c r="G15922" s="1776"/>
    </row>
    <row r="15923" spans="7:7">
      <c r="G15923" s="1776"/>
    </row>
    <row r="15924" spans="7:7">
      <c r="G15924" s="1776"/>
    </row>
    <row r="15925" spans="7:7">
      <c r="G15925" s="1776"/>
    </row>
    <row r="15926" spans="7:7">
      <c r="G15926" s="1776"/>
    </row>
    <row r="15927" spans="7:7">
      <c r="G15927" s="1776"/>
    </row>
    <row r="15928" spans="7:7">
      <c r="G15928" s="1776"/>
    </row>
    <row r="15929" spans="7:7">
      <c r="G15929" s="1776"/>
    </row>
    <row r="15930" spans="7:7">
      <c r="G15930" s="1776"/>
    </row>
    <row r="15931" spans="7:7">
      <c r="G15931" s="1776"/>
    </row>
    <row r="15932" spans="7:7">
      <c r="G15932" s="1776"/>
    </row>
    <row r="15933" spans="7:7">
      <c r="G15933" s="1776"/>
    </row>
    <row r="15934" spans="7:7">
      <c r="G15934" s="1776"/>
    </row>
    <row r="15935" spans="7:7">
      <c r="G15935" s="1776"/>
    </row>
    <row r="15936" spans="7:7">
      <c r="G15936" s="1776"/>
    </row>
    <row r="15937" spans="7:7">
      <c r="G15937" s="1776"/>
    </row>
    <row r="15938" spans="7:7">
      <c r="G15938" s="1776"/>
    </row>
    <row r="15939" spans="7:7">
      <c r="G15939" s="1776"/>
    </row>
    <row r="15940" spans="7:7">
      <c r="G15940" s="1776"/>
    </row>
    <row r="15941" spans="7:7">
      <c r="G15941" s="1776"/>
    </row>
    <row r="15942" spans="7:7">
      <c r="G15942" s="1776"/>
    </row>
    <row r="15943" spans="7:7">
      <c r="G15943" s="1776"/>
    </row>
    <row r="15944" spans="7:7">
      <c r="G15944" s="1776"/>
    </row>
    <row r="15945" spans="7:7">
      <c r="G15945" s="1776"/>
    </row>
    <row r="15946" spans="7:7">
      <c r="G15946" s="1776"/>
    </row>
    <row r="15947" spans="7:7">
      <c r="G15947" s="1776"/>
    </row>
    <row r="15948" spans="7:7">
      <c r="G15948" s="1776"/>
    </row>
    <row r="15949" spans="7:7">
      <c r="G15949" s="1776"/>
    </row>
    <row r="15950" spans="7:7">
      <c r="G15950" s="1776"/>
    </row>
    <row r="15951" spans="7:7">
      <c r="G15951" s="1776"/>
    </row>
    <row r="15952" spans="7:7">
      <c r="G15952" s="1776"/>
    </row>
    <row r="15953" spans="7:7">
      <c r="G15953" s="1776"/>
    </row>
    <row r="15954" spans="7:7">
      <c r="G15954" s="1776"/>
    </row>
    <row r="15955" spans="7:7">
      <c r="G15955" s="1776"/>
    </row>
    <row r="15956" spans="7:7">
      <c r="G15956" s="1776"/>
    </row>
    <row r="15957" spans="7:7">
      <c r="G15957" s="1776"/>
    </row>
    <row r="15958" spans="7:7">
      <c r="G15958" s="1776"/>
    </row>
    <row r="15959" spans="7:7">
      <c r="G15959" s="1776"/>
    </row>
    <row r="15960" spans="7:7">
      <c r="G15960" s="1776"/>
    </row>
    <row r="15961" spans="7:7">
      <c r="G15961" s="1776"/>
    </row>
    <row r="15962" spans="7:7">
      <c r="G15962" s="1776"/>
    </row>
    <row r="15963" spans="7:7">
      <c r="G15963" s="1776"/>
    </row>
    <row r="15964" spans="7:7">
      <c r="G15964" s="1776"/>
    </row>
    <row r="15965" spans="7:7">
      <c r="G15965" s="1776"/>
    </row>
    <row r="15966" spans="7:7">
      <c r="G15966" s="1776"/>
    </row>
    <row r="15967" spans="7:7">
      <c r="G15967" s="1776"/>
    </row>
    <row r="15968" spans="7:7">
      <c r="G15968" s="1776"/>
    </row>
    <row r="15969" spans="7:7">
      <c r="G15969" s="1776"/>
    </row>
    <row r="15970" spans="7:7">
      <c r="G15970" s="1776"/>
    </row>
    <row r="15971" spans="7:7">
      <c r="G15971" s="1776"/>
    </row>
    <row r="15972" spans="7:7">
      <c r="G15972" s="1776"/>
    </row>
    <row r="15973" spans="7:7">
      <c r="G15973" s="1776"/>
    </row>
    <row r="15974" spans="7:7">
      <c r="G15974" s="1776"/>
    </row>
    <row r="15975" spans="7:7">
      <c r="G15975" s="1776"/>
    </row>
    <row r="15976" spans="7:7">
      <c r="G15976" s="1776"/>
    </row>
    <row r="15977" spans="7:7">
      <c r="G15977" s="1776"/>
    </row>
    <row r="15978" spans="7:7">
      <c r="G15978" s="1776"/>
    </row>
    <row r="15979" spans="7:7">
      <c r="G15979" s="1776"/>
    </row>
    <row r="15980" spans="7:7">
      <c r="G15980" s="1776"/>
    </row>
    <row r="15981" spans="7:7">
      <c r="G15981" s="1776"/>
    </row>
    <row r="15982" spans="7:7">
      <c r="G15982" s="1776"/>
    </row>
    <row r="15983" spans="7:7">
      <c r="G15983" s="1776"/>
    </row>
    <row r="15984" spans="7:7">
      <c r="G15984" s="1776"/>
    </row>
    <row r="15985" spans="7:7">
      <c r="G15985" s="1776"/>
    </row>
    <row r="15986" spans="7:7">
      <c r="G15986" s="1776"/>
    </row>
    <row r="15987" spans="7:7">
      <c r="G15987" s="1776"/>
    </row>
    <row r="15988" spans="7:7">
      <c r="G15988" s="1776"/>
    </row>
    <row r="15989" spans="7:7">
      <c r="G15989" s="1776"/>
    </row>
    <row r="15990" spans="7:7">
      <c r="G15990" s="1776"/>
    </row>
    <row r="15991" spans="7:7">
      <c r="G15991" s="1776"/>
    </row>
    <row r="15992" spans="7:7">
      <c r="G15992" s="1776"/>
    </row>
    <row r="15993" spans="7:7">
      <c r="G15993" s="1776"/>
    </row>
    <row r="15994" spans="7:7">
      <c r="G15994" s="1776"/>
    </row>
    <row r="15995" spans="7:7">
      <c r="G15995" s="1776"/>
    </row>
    <row r="15996" spans="7:7">
      <c r="G15996" s="1776"/>
    </row>
    <row r="15997" spans="7:7">
      <c r="G15997" s="1776"/>
    </row>
    <row r="15998" spans="7:7">
      <c r="G15998" s="1776"/>
    </row>
    <row r="15999" spans="7:7">
      <c r="G15999" s="1776"/>
    </row>
    <row r="16000" spans="7:7">
      <c r="G16000" s="1776"/>
    </row>
    <row r="16001" spans="7:7">
      <c r="G16001" s="1776"/>
    </row>
    <row r="16002" spans="7:7">
      <c r="G16002" s="1776"/>
    </row>
    <row r="16003" spans="7:7">
      <c r="G16003" s="1776"/>
    </row>
    <row r="16004" spans="7:7">
      <c r="G16004" s="1776"/>
    </row>
    <row r="16005" spans="7:7">
      <c r="G16005" s="1776"/>
    </row>
    <row r="16006" spans="7:7">
      <c r="G16006" s="1776"/>
    </row>
    <row r="16007" spans="7:7">
      <c r="G16007" s="1776"/>
    </row>
    <row r="16008" spans="7:7">
      <c r="G16008" s="1776"/>
    </row>
    <row r="16009" spans="7:7">
      <c r="G16009" s="1776"/>
    </row>
    <row r="16010" spans="7:7">
      <c r="G16010" s="1776"/>
    </row>
    <row r="16011" spans="7:7">
      <c r="G16011" s="1776"/>
    </row>
    <row r="16012" spans="7:7">
      <c r="G16012" s="1776"/>
    </row>
    <row r="16013" spans="7:7">
      <c r="G16013" s="1776"/>
    </row>
    <row r="16014" spans="7:7">
      <c r="G16014" s="1776"/>
    </row>
    <row r="16015" spans="7:7">
      <c r="G16015" s="1776"/>
    </row>
    <row r="16016" spans="7:7">
      <c r="G16016" s="1776"/>
    </row>
    <row r="16017" spans="7:7">
      <c r="G16017" s="1776"/>
    </row>
    <row r="16018" spans="7:7">
      <c r="G16018" s="1776"/>
    </row>
    <row r="16019" spans="7:7">
      <c r="G16019" s="1776"/>
    </row>
    <row r="16020" spans="7:7">
      <c r="G16020" s="1776"/>
    </row>
    <row r="16021" spans="7:7">
      <c r="G16021" s="1776"/>
    </row>
    <row r="16022" spans="7:7">
      <c r="G16022" s="1776"/>
    </row>
    <row r="16023" spans="7:7">
      <c r="G16023" s="1776"/>
    </row>
    <row r="16024" spans="7:7">
      <c r="G16024" s="1776"/>
    </row>
    <row r="16025" spans="7:7">
      <c r="G16025" s="1776"/>
    </row>
    <row r="16026" spans="7:7">
      <c r="G16026" s="1776"/>
    </row>
    <row r="16027" spans="7:7">
      <c r="G16027" s="1776"/>
    </row>
    <row r="16028" spans="7:7">
      <c r="G16028" s="1776"/>
    </row>
    <row r="16029" spans="7:7">
      <c r="G16029" s="1776"/>
    </row>
    <row r="16030" spans="7:7">
      <c r="G16030" s="1776"/>
    </row>
    <row r="16031" spans="7:7">
      <c r="G16031" s="1776"/>
    </row>
    <row r="16032" spans="7:7">
      <c r="G16032" s="1776"/>
    </row>
    <row r="16033" spans="7:7">
      <c r="G16033" s="1776"/>
    </row>
    <row r="16034" spans="7:7">
      <c r="G16034" s="1776"/>
    </row>
    <row r="16035" spans="7:7">
      <c r="G16035" s="1776"/>
    </row>
    <row r="16036" spans="7:7">
      <c r="G16036" s="1776"/>
    </row>
    <row r="16037" spans="7:7">
      <c r="G16037" s="1776"/>
    </row>
    <row r="16038" spans="7:7">
      <c r="G16038" s="1776"/>
    </row>
    <row r="16039" spans="7:7">
      <c r="G16039" s="1776"/>
    </row>
    <row r="16040" spans="7:7">
      <c r="G16040" s="1776"/>
    </row>
    <row r="16041" spans="7:7">
      <c r="G16041" s="1776"/>
    </row>
    <row r="16042" spans="7:7">
      <c r="G16042" s="1776"/>
    </row>
    <row r="16043" spans="7:7">
      <c r="G16043" s="1776"/>
    </row>
    <row r="16044" spans="7:7">
      <c r="G16044" s="1776"/>
    </row>
    <row r="16045" spans="7:7">
      <c r="G16045" s="1776"/>
    </row>
    <row r="16046" spans="7:7">
      <c r="G16046" s="1776"/>
    </row>
    <row r="16047" spans="7:7">
      <c r="G16047" s="1776"/>
    </row>
    <row r="16048" spans="7:7">
      <c r="G16048" s="1776"/>
    </row>
    <row r="16049" spans="7:7">
      <c r="G16049" s="1776"/>
    </row>
    <row r="16050" spans="7:7">
      <c r="G16050" s="1776"/>
    </row>
    <row r="16051" spans="7:7">
      <c r="G16051" s="1776"/>
    </row>
    <row r="16052" spans="7:7">
      <c r="G16052" s="1776"/>
    </row>
    <row r="16053" spans="7:7">
      <c r="G16053" s="1776"/>
    </row>
    <row r="16054" spans="7:7">
      <c r="G16054" s="1776"/>
    </row>
    <row r="16055" spans="7:7">
      <c r="G16055" s="1776"/>
    </row>
    <row r="16056" spans="7:7">
      <c r="G16056" s="1776"/>
    </row>
    <row r="16057" spans="7:7">
      <c r="G16057" s="1776"/>
    </row>
    <row r="16058" spans="7:7">
      <c r="G16058" s="1776"/>
    </row>
    <row r="16059" spans="7:7">
      <c r="G16059" s="1776"/>
    </row>
    <row r="16060" spans="7:7">
      <c r="G16060" s="1776"/>
    </row>
    <row r="16061" spans="7:7">
      <c r="G16061" s="1776"/>
    </row>
    <row r="16062" spans="7:7">
      <c r="G16062" s="1776"/>
    </row>
    <row r="16063" spans="7:7">
      <c r="G16063" s="1776"/>
    </row>
    <row r="16064" spans="7:7">
      <c r="G16064" s="1776"/>
    </row>
    <row r="16065" spans="7:7">
      <c r="G16065" s="1776"/>
    </row>
    <row r="16066" spans="7:7">
      <c r="G16066" s="1776"/>
    </row>
    <row r="16067" spans="7:7">
      <c r="G16067" s="1776"/>
    </row>
    <row r="16068" spans="7:7">
      <c r="G16068" s="1776"/>
    </row>
    <row r="16069" spans="7:7">
      <c r="G16069" s="1776"/>
    </row>
    <row r="16070" spans="7:7">
      <c r="G16070" s="1776"/>
    </row>
    <row r="16071" spans="7:7">
      <c r="G16071" s="1776"/>
    </row>
    <row r="16072" spans="7:7">
      <c r="G16072" s="1776"/>
    </row>
    <row r="16073" spans="7:7">
      <c r="G16073" s="1776"/>
    </row>
    <row r="16074" spans="7:7">
      <c r="G16074" s="1776"/>
    </row>
    <row r="16075" spans="7:7">
      <c r="G16075" s="1776"/>
    </row>
    <row r="16076" spans="7:7">
      <c r="G16076" s="1776"/>
    </row>
    <row r="16077" spans="7:7">
      <c r="G16077" s="1776"/>
    </row>
    <row r="16078" spans="7:7">
      <c r="G16078" s="1776"/>
    </row>
    <row r="16079" spans="7:7">
      <c r="G16079" s="1776"/>
    </row>
    <row r="16080" spans="7:7">
      <c r="G16080" s="1776"/>
    </row>
    <row r="16081" spans="7:7">
      <c r="G16081" s="1776"/>
    </row>
    <row r="16082" spans="7:7">
      <c r="G16082" s="1776"/>
    </row>
    <row r="16083" spans="7:7">
      <c r="G16083" s="1776"/>
    </row>
    <row r="16084" spans="7:7">
      <c r="G16084" s="1776"/>
    </row>
    <row r="16085" spans="7:7">
      <c r="G16085" s="1776"/>
    </row>
    <row r="16086" spans="7:7">
      <c r="G16086" s="1776"/>
    </row>
    <row r="16087" spans="7:7">
      <c r="G16087" s="1776"/>
    </row>
    <row r="16088" spans="7:7">
      <c r="G16088" s="1776"/>
    </row>
    <row r="16089" spans="7:7">
      <c r="G16089" s="1776"/>
    </row>
    <row r="16090" spans="7:7">
      <c r="G16090" s="1776"/>
    </row>
    <row r="16091" spans="7:7">
      <c r="G16091" s="1776"/>
    </row>
    <row r="16092" spans="7:7">
      <c r="G16092" s="1776"/>
    </row>
    <row r="16093" spans="7:7">
      <c r="G16093" s="1776"/>
    </row>
    <row r="16094" spans="7:7">
      <c r="G16094" s="1776"/>
    </row>
    <row r="16095" spans="7:7">
      <c r="G16095" s="1776"/>
    </row>
    <row r="16096" spans="7:7">
      <c r="G16096" s="1776"/>
    </row>
    <row r="16097" spans="7:7">
      <c r="G16097" s="1776"/>
    </row>
    <row r="16098" spans="7:7">
      <c r="G16098" s="1776"/>
    </row>
    <row r="16099" spans="7:7">
      <c r="G16099" s="1776"/>
    </row>
    <row r="16100" spans="7:7">
      <c r="G16100" s="1776"/>
    </row>
    <row r="16101" spans="7:7">
      <c r="G16101" s="1776"/>
    </row>
    <row r="16102" spans="7:7">
      <c r="G16102" s="1776"/>
    </row>
    <row r="16103" spans="7:7">
      <c r="G16103" s="1776"/>
    </row>
    <row r="16104" spans="7:7">
      <c r="G16104" s="1776"/>
    </row>
    <row r="16105" spans="7:7">
      <c r="G16105" s="1776"/>
    </row>
    <row r="16106" spans="7:7">
      <c r="G16106" s="1776"/>
    </row>
    <row r="16107" spans="7:7">
      <c r="G16107" s="1776"/>
    </row>
    <row r="16108" spans="7:7">
      <c r="G16108" s="1776"/>
    </row>
    <row r="16109" spans="7:7">
      <c r="G16109" s="1776"/>
    </row>
    <row r="16110" spans="7:7">
      <c r="G16110" s="1776"/>
    </row>
    <row r="16111" spans="7:7">
      <c r="G16111" s="1776"/>
    </row>
    <row r="16112" spans="7:7">
      <c r="G16112" s="1776"/>
    </row>
    <row r="16113" spans="7:7">
      <c r="G16113" s="1776"/>
    </row>
    <row r="16114" spans="7:7">
      <c r="G16114" s="1776"/>
    </row>
    <row r="16115" spans="7:7">
      <c r="G16115" s="1776"/>
    </row>
    <row r="16116" spans="7:7">
      <c r="G16116" s="1776"/>
    </row>
    <row r="16117" spans="7:7">
      <c r="G16117" s="1776"/>
    </row>
    <row r="16118" spans="7:7">
      <c r="G16118" s="1776"/>
    </row>
    <row r="16119" spans="7:7">
      <c r="G16119" s="1776"/>
    </row>
    <row r="16120" spans="7:7">
      <c r="G16120" s="1776"/>
    </row>
    <row r="16121" spans="7:7">
      <c r="G16121" s="1776"/>
    </row>
    <row r="16122" spans="7:7">
      <c r="G16122" s="1776"/>
    </row>
    <row r="16123" spans="7:7">
      <c r="G16123" s="1776"/>
    </row>
    <row r="16124" spans="7:7">
      <c r="G16124" s="1776"/>
    </row>
    <row r="16125" spans="7:7">
      <c r="G16125" s="1776"/>
    </row>
    <row r="16126" spans="7:7">
      <c r="G16126" s="1776"/>
    </row>
    <row r="16127" spans="7:7">
      <c r="G16127" s="1776"/>
    </row>
    <row r="16128" spans="7:7">
      <c r="G16128" s="1776"/>
    </row>
    <row r="16129" spans="7:7">
      <c r="G16129" s="1776"/>
    </row>
    <row r="16130" spans="7:7">
      <c r="G16130" s="1776"/>
    </row>
    <row r="16131" spans="7:7">
      <c r="G16131" s="1776"/>
    </row>
    <row r="16132" spans="7:7">
      <c r="G16132" s="1776"/>
    </row>
    <row r="16133" spans="7:7">
      <c r="G16133" s="1776"/>
    </row>
    <row r="16134" spans="7:7">
      <c r="G16134" s="1776"/>
    </row>
    <row r="16135" spans="7:7">
      <c r="G16135" s="1776"/>
    </row>
    <row r="16136" spans="7:7">
      <c r="G16136" s="1776"/>
    </row>
    <row r="16137" spans="7:7">
      <c r="G16137" s="1776"/>
    </row>
    <row r="16138" spans="7:7">
      <c r="G16138" s="1776"/>
    </row>
    <row r="16139" spans="7:7">
      <c r="G16139" s="1776"/>
    </row>
    <row r="16140" spans="7:7">
      <c r="G16140" s="1776"/>
    </row>
    <row r="16141" spans="7:7">
      <c r="G16141" s="1776"/>
    </row>
    <row r="16142" spans="7:7">
      <c r="G16142" s="1776"/>
    </row>
    <row r="16143" spans="7:7">
      <c r="G16143" s="1776"/>
    </row>
    <row r="16144" spans="7:7">
      <c r="G16144" s="1776"/>
    </row>
    <row r="16145" spans="7:7">
      <c r="G16145" s="1776"/>
    </row>
    <row r="16146" spans="7:7">
      <c r="G16146" s="1776"/>
    </row>
    <row r="16147" spans="7:7">
      <c r="G16147" s="1776"/>
    </row>
    <row r="16148" spans="7:7">
      <c r="G16148" s="1776"/>
    </row>
    <row r="16149" spans="7:7">
      <c r="G16149" s="1776"/>
    </row>
    <row r="16150" spans="7:7">
      <c r="G16150" s="1776"/>
    </row>
    <row r="16151" spans="7:7">
      <c r="G16151" s="1776"/>
    </row>
    <row r="16152" spans="7:7">
      <c r="G16152" s="1776"/>
    </row>
    <row r="16153" spans="7:7">
      <c r="G16153" s="1776"/>
    </row>
    <row r="16154" spans="7:7">
      <c r="G16154" s="1776"/>
    </row>
    <row r="16155" spans="7:7">
      <c r="G16155" s="1776"/>
    </row>
    <row r="16156" spans="7:7">
      <c r="G16156" s="1776"/>
    </row>
    <row r="16157" spans="7:7">
      <c r="G16157" s="1776"/>
    </row>
    <row r="16158" spans="7:7">
      <c r="G16158" s="1776"/>
    </row>
    <row r="16159" spans="7:7">
      <c r="G16159" s="1776"/>
    </row>
    <row r="16160" spans="7:7">
      <c r="G16160" s="1776"/>
    </row>
    <row r="16161" spans="7:7">
      <c r="G16161" s="1776"/>
    </row>
    <row r="16162" spans="7:7">
      <c r="G16162" s="1776"/>
    </row>
    <row r="16163" spans="7:7">
      <c r="G16163" s="1776"/>
    </row>
    <row r="16164" spans="7:7">
      <c r="G16164" s="1776"/>
    </row>
    <row r="16165" spans="7:7">
      <c r="G16165" s="1776"/>
    </row>
    <row r="16166" spans="7:7">
      <c r="G16166" s="1776"/>
    </row>
    <row r="16167" spans="7:7">
      <c r="G16167" s="1776"/>
    </row>
    <row r="16168" spans="7:7">
      <c r="G16168" s="1776"/>
    </row>
    <row r="16169" spans="7:7">
      <c r="G16169" s="1776"/>
    </row>
    <row r="16170" spans="7:7">
      <c r="G16170" s="1776"/>
    </row>
    <row r="16171" spans="7:7">
      <c r="G16171" s="1776"/>
    </row>
    <row r="16172" spans="7:7">
      <c r="G16172" s="1776"/>
    </row>
    <row r="16173" spans="7:7">
      <c r="G16173" s="1776"/>
    </row>
    <row r="16174" spans="7:7">
      <c r="G16174" s="1776"/>
    </row>
    <row r="16175" spans="7:7">
      <c r="G16175" s="1776"/>
    </row>
    <row r="16176" spans="7:7">
      <c r="G16176" s="1776"/>
    </row>
    <row r="16177" spans="7:7">
      <c r="G16177" s="1776"/>
    </row>
    <row r="16178" spans="7:7">
      <c r="G16178" s="1776"/>
    </row>
    <row r="16179" spans="7:7">
      <c r="G16179" s="1776"/>
    </row>
    <row r="16180" spans="7:7">
      <c r="G16180" s="1776"/>
    </row>
    <row r="16181" spans="7:7">
      <c r="G16181" s="1776"/>
    </row>
    <row r="16182" spans="7:7">
      <c r="G16182" s="1776"/>
    </row>
    <row r="16183" spans="7:7">
      <c r="G16183" s="1776"/>
    </row>
    <row r="16184" spans="7:7">
      <c r="G16184" s="1776"/>
    </row>
    <row r="16185" spans="7:7">
      <c r="G16185" s="1776"/>
    </row>
    <row r="16186" spans="7:7">
      <c r="G16186" s="1776"/>
    </row>
    <row r="16187" spans="7:7">
      <c r="G16187" s="1776"/>
    </row>
    <row r="16188" spans="7:7">
      <c r="G16188" s="1776"/>
    </row>
    <row r="16189" spans="7:7">
      <c r="G16189" s="1776"/>
    </row>
    <row r="16190" spans="7:7">
      <c r="G16190" s="1776"/>
    </row>
    <row r="16191" spans="7:7">
      <c r="G16191" s="1776"/>
    </row>
    <row r="16192" spans="7:7">
      <c r="G16192" s="1776"/>
    </row>
    <row r="16193" spans="7:7">
      <c r="G16193" s="1776"/>
    </row>
    <row r="16194" spans="7:7">
      <c r="G16194" s="1776"/>
    </row>
    <row r="16195" spans="7:7">
      <c r="G16195" s="1776"/>
    </row>
    <row r="16196" spans="7:7">
      <c r="G16196" s="1776"/>
    </row>
    <row r="16197" spans="7:7">
      <c r="G16197" s="1776"/>
    </row>
    <row r="16198" spans="7:7">
      <c r="G16198" s="1776"/>
    </row>
    <row r="16199" spans="7:7">
      <c r="G16199" s="1776"/>
    </row>
    <row r="16200" spans="7:7">
      <c r="G16200" s="1776"/>
    </row>
    <row r="16201" spans="7:7">
      <c r="G16201" s="1776"/>
    </row>
    <row r="16202" spans="7:7">
      <c r="G16202" s="1776"/>
    </row>
    <row r="16203" spans="7:7">
      <c r="G16203" s="1776"/>
    </row>
    <row r="16204" spans="7:7">
      <c r="G16204" s="1776"/>
    </row>
    <row r="16205" spans="7:7">
      <c r="G16205" s="1776"/>
    </row>
    <row r="16206" spans="7:7">
      <c r="G16206" s="1776"/>
    </row>
    <row r="16207" spans="7:7">
      <c r="G16207" s="1776"/>
    </row>
    <row r="16208" spans="7:7">
      <c r="G16208" s="1776"/>
    </row>
    <row r="16209" spans="7:7">
      <c r="G16209" s="1776"/>
    </row>
    <row r="16210" spans="7:7">
      <c r="G16210" s="1776"/>
    </row>
    <row r="16211" spans="7:7">
      <c r="G16211" s="1776"/>
    </row>
    <row r="16212" spans="7:7">
      <c r="G16212" s="1776"/>
    </row>
    <row r="16213" spans="7:7">
      <c r="G16213" s="1776"/>
    </row>
    <row r="16214" spans="7:7">
      <c r="G16214" s="1776"/>
    </row>
    <row r="16215" spans="7:7">
      <c r="G16215" s="1776"/>
    </row>
    <row r="16216" spans="7:7">
      <c r="G16216" s="1776"/>
    </row>
    <row r="16217" spans="7:7">
      <c r="G16217" s="1776"/>
    </row>
    <row r="16218" spans="7:7">
      <c r="G16218" s="1776"/>
    </row>
    <row r="16219" spans="7:7">
      <c r="G16219" s="1776"/>
    </row>
    <row r="16220" spans="7:7">
      <c r="G16220" s="1776"/>
    </row>
    <row r="16221" spans="7:7">
      <c r="G16221" s="1776"/>
    </row>
    <row r="16222" spans="7:7">
      <c r="G16222" s="1776"/>
    </row>
    <row r="16223" spans="7:7">
      <c r="G16223" s="1776"/>
    </row>
    <row r="16224" spans="7:7">
      <c r="G16224" s="1776"/>
    </row>
    <row r="16225" spans="7:7">
      <c r="G16225" s="1776"/>
    </row>
    <row r="16226" spans="7:7">
      <c r="G16226" s="1776"/>
    </row>
    <row r="16227" spans="7:7">
      <c r="G16227" s="1776"/>
    </row>
    <row r="16228" spans="7:7">
      <c r="G16228" s="1776"/>
    </row>
    <row r="16229" spans="7:7">
      <c r="G16229" s="1776"/>
    </row>
    <row r="16230" spans="7:7">
      <c r="G16230" s="1776"/>
    </row>
    <row r="16231" spans="7:7">
      <c r="G16231" s="1776"/>
    </row>
    <row r="16232" spans="7:7">
      <c r="G16232" s="1776"/>
    </row>
    <row r="16233" spans="7:7">
      <c r="G16233" s="1776"/>
    </row>
    <row r="16234" spans="7:7">
      <c r="G16234" s="1776"/>
    </row>
    <row r="16235" spans="7:7">
      <c r="G16235" s="1776"/>
    </row>
    <row r="16236" spans="7:7">
      <c r="G16236" s="1776"/>
    </row>
    <row r="16237" spans="7:7">
      <c r="G16237" s="1776"/>
    </row>
    <row r="16238" spans="7:7">
      <c r="G16238" s="1776"/>
    </row>
    <row r="16239" spans="7:7">
      <c r="G16239" s="1776"/>
    </row>
    <row r="16240" spans="7:7">
      <c r="G16240" s="1776"/>
    </row>
    <row r="16241" spans="7:7">
      <c r="G16241" s="1776"/>
    </row>
    <row r="16242" spans="7:7">
      <c r="G16242" s="1776"/>
    </row>
    <row r="16243" spans="7:7">
      <c r="G16243" s="1776"/>
    </row>
    <row r="16244" spans="7:7">
      <c r="G16244" s="1776"/>
    </row>
    <row r="16245" spans="7:7">
      <c r="G16245" s="1776"/>
    </row>
    <row r="16246" spans="7:7">
      <c r="G16246" s="1776"/>
    </row>
    <row r="16247" spans="7:7">
      <c r="G16247" s="1776"/>
    </row>
    <row r="16248" spans="7:7">
      <c r="G16248" s="1776"/>
    </row>
    <row r="16249" spans="7:7">
      <c r="G16249" s="1776"/>
    </row>
    <row r="16250" spans="7:7">
      <c r="G16250" s="1776"/>
    </row>
    <row r="16251" spans="7:7">
      <c r="G16251" s="1776"/>
    </row>
    <row r="16252" spans="7:7">
      <c r="G16252" s="1776"/>
    </row>
    <row r="16253" spans="7:7">
      <c r="G16253" s="1776"/>
    </row>
    <row r="16254" spans="7:7">
      <c r="G16254" s="1776"/>
    </row>
    <row r="16255" spans="7:7">
      <c r="G16255" s="1776"/>
    </row>
    <row r="16256" spans="7:7">
      <c r="G16256" s="1776"/>
    </row>
    <row r="16257" spans="7:7">
      <c r="G16257" s="1776"/>
    </row>
    <row r="16258" spans="7:7">
      <c r="G16258" s="1776"/>
    </row>
    <row r="16259" spans="7:7">
      <c r="G16259" s="1776"/>
    </row>
    <row r="16260" spans="7:7">
      <c r="G16260" s="1776"/>
    </row>
    <row r="16261" spans="7:7">
      <c r="G16261" s="1776"/>
    </row>
    <row r="16262" spans="7:7">
      <c r="G16262" s="1776"/>
    </row>
    <row r="16263" spans="7:7">
      <c r="G16263" s="1776"/>
    </row>
    <row r="16264" spans="7:7">
      <c r="G16264" s="1776"/>
    </row>
    <row r="16265" spans="7:7">
      <c r="G16265" s="1776"/>
    </row>
    <row r="16266" spans="7:7">
      <c r="G16266" s="1776"/>
    </row>
    <row r="16267" spans="7:7">
      <c r="G16267" s="1776"/>
    </row>
    <row r="16268" spans="7:7">
      <c r="G16268" s="1776"/>
    </row>
    <row r="16269" spans="7:7">
      <c r="G16269" s="1776"/>
    </row>
    <row r="16270" spans="7:7">
      <c r="G16270" s="1776"/>
    </row>
    <row r="16271" spans="7:7">
      <c r="G16271" s="1776"/>
    </row>
    <row r="16272" spans="7:7">
      <c r="G16272" s="1776"/>
    </row>
    <row r="16273" spans="7:7">
      <c r="G16273" s="1776"/>
    </row>
    <row r="16274" spans="7:7">
      <c r="G16274" s="1776"/>
    </row>
    <row r="16275" spans="7:7">
      <c r="G16275" s="1776"/>
    </row>
    <row r="16276" spans="7:7">
      <c r="G16276" s="1776"/>
    </row>
    <row r="16277" spans="7:7">
      <c r="G16277" s="1776"/>
    </row>
    <row r="16278" spans="7:7">
      <c r="G16278" s="1776"/>
    </row>
    <row r="16279" spans="7:7">
      <c r="G16279" s="1776"/>
    </row>
    <row r="16280" spans="7:7">
      <c r="G16280" s="1776"/>
    </row>
    <row r="16281" spans="7:7">
      <c r="G16281" s="1776"/>
    </row>
    <row r="16282" spans="7:7">
      <c r="G16282" s="1776"/>
    </row>
    <row r="16283" spans="7:7">
      <c r="G16283" s="1776"/>
    </row>
    <row r="16284" spans="7:7">
      <c r="G16284" s="1776"/>
    </row>
    <row r="16285" spans="7:7">
      <c r="G16285" s="1776"/>
    </row>
    <row r="16286" spans="7:7">
      <c r="G16286" s="1776"/>
    </row>
    <row r="16287" spans="7:7">
      <c r="G16287" s="1776"/>
    </row>
    <row r="16288" spans="7:7">
      <c r="G16288" s="1776"/>
    </row>
    <row r="16289" spans="7:7">
      <c r="G16289" s="1776"/>
    </row>
    <row r="16290" spans="7:7">
      <c r="G16290" s="1776"/>
    </row>
    <row r="16291" spans="7:7">
      <c r="G16291" s="1776"/>
    </row>
    <row r="16292" spans="7:7">
      <c r="G16292" s="1776"/>
    </row>
    <row r="16293" spans="7:7">
      <c r="G16293" s="1776"/>
    </row>
    <row r="16294" spans="7:7">
      <c r="G16294" s="1776"/>
    </row>
    <row r="16295" spans="7:7">
      <c r="G16295" s="1776"/>
    </row>
    <row r="16296" spans="7:7">
      <c r="G16296" s="1776"/>
    </row>
    <row r="16297" spans="7:7">
      <c r="G16297" s="1776"/>
    </row>
    <row r="16298" spans="7:7">
      <c r="G16298" s="1776"/>
    </row>
    <row r="16299" spans="7:7">
      <c r="G16299" s="1776"/>
    </row>
    <row r="16300" spans="7:7">
      <c r="G16300" s="1776"/>
    </row>
    <row r="16301" spans="7:7">
      <c r="G16301" s="1776"/>
    </row>
    <row r="16302" spans="7:7">
      <c r="G16302" s="1776"/>
    </row>
    <row r="16303" spans="7:7">
      <c r="G16303" s="1776"/>
    </row>
    <row r="16304" spans="7:7">
      <c r="G16304" s="1776"/>
    </row>
    <row r="16305" spans="7:7">
      <c r="G16305" s="1776"/>
    </row>
    <row r="16306" spans="7:7">
      <c r="G16306" s="1776"/>
    </row>
    <row r="16307" spans="7:7">
      <c r="G16307" s="1776"/>
    </row>
    <row r="16308" spans="7:7">
      <c r="G16308" s="1776"/>
    </row>
    <row r="16309" spans="7:7">
      <c r="G16309" s="1776"/>
    </row>
    <row r="16310" spans="7:7">
      <c r="G16310" s="1776"/>
    </row>
    <row r="16311" spans="7:7">
      <c r="G16311" s="1776"/>
    </row>
    <row r="16312" spans="7:7">
      <c r="G16312" s="1776"/>
    </row>
    <row r="16313" spans="7:7">
      <c r="G16313" s="1776"/>
    </row>
    <row r="16314" spans="7:7">
      <c r="G16314" s="1776"/>
    </row>
    <row r="16315" spans="7:7">
      <c r="G16315" s="1776"/>
    </row>
    <row r="16316" spans="7:7">
      <c r="G16316" s="1776"/>
    </row>
    <row r="16317" spans="7:7">
      <c r="G16317" s="1776"/>
    </row>
    <row r="16318" spans="7:7">
      <c r="G16318" s="1776"/>
    </row>
    <row r="16319" spans="7:7">
      <c r="G16319" s="1776"/>
    </row>
    <row r="16320" spans="7:7">
      <c r="G16320" s="1776"/>
    </row>
    <row r="16321" spans="7:7">
      <c r="G16321" s="1776"/>
    </row>
    <row r="16322" spans="7:7">
      <c r="G16322" s="1776"/>
    </row>
    <row r="16323" spans="7:7">
      <c r="G16323" s="1776"/>
    </row>
    <row r="16324" spans="7:7">
      <c r="G16324" s="1776"/>
    </row>
    <row r="16325" spans="7:7">
      <c r="G16325" s="1776"/>
    </row>
    <row r="16326" spans="7:7">
      <c r="G16326" s="1776"/>
    </row>
    <row r="16327" spans="7:7">
      <c r="G16327" s="1776"/>
    </row>
    <row r="16328" spans="7:7">
      <c r="G16328" s="1776"/>
    </row>
    <row r="16329" spans="7:7">
      <c r="G16329" s="1776"/>
    </row>
    <row r="16330" spans="7:7">
      <c r="G16330" s="1776"/>
    </row>
    <row r="16331" spans="7:7">
      <c r="G16331" s="1776"/>
    </row>
    <row r="16332" spans="7:7">
      <c r="G16332" s="1776"/>
    </row>
    <row r="16333" spans="7:7">
      <c r="G16333" s="1776"/>
    </row>
    <row r="16334" spans="7:7">
      <c r="G16334" s="1776"/>
    </row>
    <row r="16335" spans="7:7">
      <c r="G16335" s="1776"/>
    </row>
    <row r="16336" spans="7:7">
      <c r="G16336" s="1776"/>
    </row>
    <row r="16337" spans="7:7">
      <c r="G16337" s="1776"/>
    </row>
    <row r="16338" spans="7:7">
      <c r="G16338" s="1776"/>
    </row>
    <row r="16339" spans="7:7">
      <c r="G16339" s="1776"/>
    </row>
    <row r="16340" spans="7:7">
      <c r="G16340" s="1776"/>
    </row>
    <row r="16341" spans="7:7">
      <c r="G16341" s="1776"/>
    </row>
    <row r="16342" spans="7:7">
      <c r="G16342" s="1776"/>
    </row>
    <row r="16343" spans="7:7">
      <c r="G16343" s="1776"/>
    </row>
    <row r="16344" spans="7:7">
      <c r="G16344" s="1776"/>
    </row>
    <row r="16345" spans="7:7">
      <c r="G16345" s="1776"/>
    </row>
    <row r="16346" spans="7:7">
      <c r="G16346" s="1776"/>
    </row>
    <row r="16347" spans="7:7">
      <c r="G16347" s="1776"/>
    </row>
    <row r="16348" spans="7:7">
      <c r="G16348" s="1776"/>
    </row>
    <row r="16349" spans="7:7">
      <c r="G16349" s="1776"/>
    </row>
    <row r="16350" spans="7:7">
      <c r="G16350" s="1776"/>
    </row>
    <row r="16351" spans="7:7">
      <c r="G16351" s="1776"/>
    </row>
    <row r="16352" spans="7:7">
      <c r="G16352" s="1776"/>
    </row>
    <row r="16353" spans="7:7">
      <c r="G16353" s="1776"/>
    </row>
    <row r="16354" spans="7:7">
      <c r="G16354" s="1776"/>
    </row>
    <row r="16355" spans="7:7">
      <c r="G16355" s="1776"/>
    </row>
    <row r="16356" spans="7:7">
      <c r="G16356" s="1776"/>
    </row>
    <row r="16357" spans="7:7">
      <c r="G16357" s="1776"/>
    </row>
    <row r="16358" spans="7:7">
      <c r="G16358" s="1776"/>
    </row>
    <row r="16359" spans="7:7">
      <c r="G16359" s="1776"/>
    </row>
    <row r="16360" spans="7:7">
      <c r="G16360" s="1776"/>
    </row>
    <row r="16361" spans="7:7">
      <c r="G16361" s="1776"/>
    </row>
    <row r="16362" spans="7:7">
      <c r="G16362" s="1776"/>
    </row>
    <row r="16363" spans="7:7">
      <c r="G16363" s="1776"/>
    </row>
    <row r="16364" spans="7:7">
      <c r="G16364" s="1776"/>
    </row>
    <row r="16365" spans="7:7">
      <c r="G16365" s="1776"/>
    </row>
    <row r="16366" spans="7:7">
      <c r="G16366" s="1776"/>
    </row>
    <row r="16367" spans="7:7">
      <c r="G16367" s="1776"/>
    </row>
    <row r="16368" spans="7:7">
      <c r="G16368" s="1776"/>
    </row>
    <row r="16369" spans="7:7">
      <c r="G16369" s="1776"/>
    </row>
    <row r="16370" spans="7:7">
      <c r="G16370" s="1776"/>
    </row>
    <row r="16371" spans="7:7">
      <c r="G16371" s="1776"/>
    </row>
    <row r="16372" spans="7:7">
      <c r="G16372" s="1776"/>
    </row>
    <row r="16373" spans="7:7">
      <c r="G16373" s="1776"/>
    </row>
    <row r="16374" spans="7:7">
      <c r="G16374" s="1776"/>
    </row>
    <row r="16375" spans="7:7">
      <c r="G16375" s="1776"/>
    </row>
    <row r="16376" spans="7:7">
      <c r="G16376" s="1776"/>
    </row>
    <row r="16377" spans="7:7">
      <c r="G16377" s="1776"/>
    </row>
    <row r="16378" spans="7:7">
      <c r="G16378" s="1776"/>
    </row>
    <row r="16379" spans="7:7">
      <c r="G16379" s="1776"/>
    </row>
    <row r="16380" spans="7:7">
      <c r="G16380" s="1776"/>
    </row>
    <row r="16381" spans="7:7">
      <c r="G16381" s="1776"/>
    </row>
    <row r="16382" spans="7:7">
      <c r="G16382" s="1776"/>
    </row>
    <row r="16383" spans="7:7">
      <c r="G16383" s="1776"/>
    </row>
    <row r="16384" spans="7:7">
      <c r="G16384" s="1776"/>
    </row>
    <row r="16385" spans="7:7">
      <c r="G16385" s="1776"/>
    </row>
    <row r="16386" spans="7:7">
      <c r="G16386" s="1776"/>
    </row>
    <row r="16387" spans="7:7">
      <c r="G16387" s="1776"/>
    </row>
    <row r="16388" spans="7:7">
      <c r="G16388" s="1776"/>
    </row>
    <row r="16389" spans="7:7">
      <c r="G16389" s="1776"/>
    </row>
    <row r="16390" spans="7:7">
      <c r="G16390" s="1776"/>
    </row>
    <row r="16391" spans="7:7">
      <c r="G16391" s="1776"/>
    </row>
    <row r="16392" spans="7:7">
      <c r="G16392" s="1776"/>
    </row>
    <row r="16393" spans="7:7">
      <c r="G16393" s="1776"/>
    </row>
    <row r="16394" spans="7:7">
      <c r="G16394" s="1776"/>
    </row>
    <row r="16395" spans="7:7">
      <c r="G16395" s="1776"/>
    </row>
    <row r="16396" spans="7:7">
      <c r="G16396" s="1776"/>
    </row>
    <row r="16397" spans="7:7">
      <c r="G16397" s="1776"/>
    </row>
    <row r="16398" spans="7:7">
      <c r="G16398" s="1776"/>
    </row>
    <row r="16399" spans="7:7">
      <c r="G16399" s="1776"/>
    </row>
    <row r="16400" spans="7:7">
      <c r="G16400" s="1776"/>
    </row>
    <row r="16401" spans="7:7">
      <c r="G16401" s="1776"/>
    </row>
    <row r="16402" spans="7:7">
      <c r="G16402" s="1776"/>
    </row>
    <row r="16403" spans="7:7">
      <c r="G16403" s="1776"/>
    </row>
    <row r="16404" spans="7:7">
      <c r="G16404" s="1776"/>
    </row>
    <row r="16405" spans="7:7">
      <c r="G16405" s="1776"/>
    </row>
    <row r="16406" spans="7:7">
      <c r="G16406" s="1776"/>
    </row>
    <row r="16407" spans="7:7">
      <c r="G16407" s="1776"/>
    </row>
    <row r="16408" spans="7:7">
      <c r="G16408" s="1776"/>
    </row>
    <row r="16409" spans="7:7">
      <c r="G16409" s="1776"/>
    </row>
    <row r="16410" spans="7:7">
      <c r="G16410" s="1776"/>
    </row>
    <row r="16411" spans="7:7">
      <c r="G16411" s="1776"/>
    </row>
    <row r="16412" spans="7:7">
      <c r="G16412" s="1776"/>
    </row>
    <row r="16413" spans="7:7">
      <c r="G16413" s="1776"/>
    </row>
    <row r="16414" spans="7:7">
      <c r="G16414" s="1776"/>
    </row>
    <row r="16415" spans="7:7">
      <c r="G16415" s="1776"/>
    </row>
    <row r="16416" spans="7:7">
      <c r="G16416" s="1776"/>
    </row>
    <row r="16417" spans="7:7">
      <c r="G16417" s="1776"/>
    </row>
    <row r="16418" spans="7:7">
      <c r="G16418" s="1776"/>
    </row>
    <row r="16419" spans="7:7">
      <c r="G16419" s="1776"/>
    </row>
    <row r="16420" spans="7:7">
      <c r="G16420" s="1776"/>
    </row>
    <row r="16421" spans="7:7">
      <c r="G16421" s="1776"/>
    </row>
    <row r="16422" spans="7:7">
      <c r="G16422" s="1776"/>
    </row>
    <row r="16423" spans="7:7">
      <c r="G16423" s="1776"/>
    </row>
    <row r="16424" spans="7:7">
      <c r="G16424" s="1776"/>
    </row>
    <row r="16425" spans="7:7">
      <c r="G16425" s="1776"/>
    </row>
    <row r="16426" spans="7:7">
      <c r="G16426" s="1776"/>
    </row>
    <row r="16427" spans="7:7">
      <c r="G16427" s="1776"/>
    </row>
    <row r="16428" spans="7:7">
      <c r="G16428" s="1776"/>
    </row>
    <row r="16429" spans="7:7">
      <c r="G16429" s="1776"/>
    </row>
    <row r="16430" spans="7:7">
      <c r="G16430" s="1776"/>
    </row>
    <row r="16431" spans="7:7">
      <c r="G16431" s="1776"/>
    </row>
    <row r="16432" spans="7:7">
      <c r="G16432" s="1776"/>
    </row>
    <row r="16433" spans="7:7">
      <c r="G16433" s="1776"/>
    </row>
    <row r="16434" spans="7:7">
      <c r="G16434" s="1776"/>
    </row>
    <row r="16435" spans="7:7">
      <c r="G16435" s="1776"/>
    </row>
    <row r="16436" spans="7:7">
      <c r="G16436" s="1776"/>
    </row>
    <row r="16437" spans="7:7">
      <c r="G16437" s="1776"/>
    </row>
    <row r="16438" spans="7:7">
      <c r="G16438" s="1776"/>
    </row>
    <row r="16439" spans="7:7">
      <c r="G16439" s="1776"/>
    </row>
    <row r="16440" spans="7:7">
      <c r="G16440" s="1776"/>
    </row>
    <row r="16441" spans="7:7">
      <c r="G16441" s="1776"/>
    </row>
    <row r="16442" spans="7:7">
      <c r="G16442" s="1776"/>
    </row>
    <row r="16443" spans="7:7">
      <c r="G16443" s="1776"/>
    </row>
    <row r="16444" spans="7:7">
      <c r="G16444" s="1776"/>
    </row>
    <row r="16445" spans="7:7">
      <c r="G16445" s="1776"/>
    </row>
    <row r="16446" spans="7:7">
      <c r="G16446" s="1776"/>
    </row>
    <row r="16447" spans="7:7">
      <c r="G16447" s="1776"/>
    </row>
    <row r="16448" spans="7:7">
      <c r="G16448" s="1776"/>
    </row>
    <row r="16449" spans="7:7">
      <c r="G16449" s="1776"/>
    </row>
    <row r="16450" spans="7:7">
      <c r="G16450" s="1776"/>
    </row>
    <row r="16451" spans="7:7">
      <c r="G16451" s="1776"/>
    </row>
    <row r="16452" spans="7:7">
      <c r="G16452" s="1776"/>
    </row>
    <row r="16453" spans="7:7">
      <c r="G16453" s="1776"/>
    </row>
    <row r="16454" spans="7:7">
      <c r="G16454" s="1776"/>
    </row>
    <row r="16455" spans="7:7">
      <c r="G16455" s="1776"/>
    </row>
    <row r="16456" spans="7:7">
      <c r="G16456" s="1776"/>
    </row>
    <row r="16457" spans="7:7">
      <c r="G16457" s="1776"/>
    </row>
    <row r="16458" spans="7:7">
      <c r="G16458" s="1776"/>
    </row>
    <row r="16459" spans="7:7">
      <c r="G16459" s="1776"/>
    </row>
    <row r="16460" spans="7:7">
      <c r="G16460" s="1776"/>
    </row>
    <row r="16461" spans="7:7">
      <c r="G16461" s="1776"/>
    </row>
    <row r="16462" spans="7:7">
      <c r="G16462" s="1776"/>
    </row>
    <row r="16463" spans="7:7">
      <c r="G16463" s="1776"/>
    </row>
    <row r="16464" spans="7:7">
      <c r="G16464" s="1776"/>
    </row>
    <row r="16465" spans="7:7">
      <c r="G16465" s="1776"/>
    </row>
    <row r="16466" spans="7:7">
      <c r="G16466" s="1776"/>
    </row>
    <row r="16467" spans="7:7">
      <c r="G16467" s="1776"/>
    </row>
    <row r="16468" spans="7:7">
      <c r="G16468" s="1776"/>
    </row>
    <row r="16469" spans="7:7">
      <c r="G16469" s="1776"/>
    </row>
    <row r="16470" spans="7:7">
      <c r="G16470" s="1776"/>
    </row>
    <row r="16471" spans="7:7">
      <c r="G16471" s="1776"/>
    </row>
    <row r="16472" spans="7:7">
      <c r="G16472" s="1776"/>
    </row>
    <row r="16473" spans="7:7">
      <c r="G16473" s="1776"/>
    </row>
    <row r="16474" spans="7:7">
      <c r="G16474" s="1776"/>
    </row>
    <row r="16475" spans="7:7">
      <c r="G16475" s="1776"/>
    </row>
    <row r="16476" spans="7:7">
      <c r="G16476" s="1776"/>
    </row>
    <row r="16477" spans="7:7">
      <c r="G16477" s="1776"/>
    </row>
    <row r="16478" spans="7:7">
      <c r="G16478" s="1776"/>
    </row>
    <row r="16479" spans="7:7">
      <c r="G16479" s="1776"/>
    </row>
    <row r="16480" spans="7:7">
      <c r="G16480" s="1776"/>
    </row>
    <row r="16481" spans="7:7">
      <c r="G16481" s="1776"/>
    </row>
    <row r="16482" spans="7:7">
      <c r="G16482" s="1776"/>
    </row>
    <row r="16483" spans="7:7">
      <c r="G16483" s="1776"/>
    </row>
    <row r="16484" spans="7:7">
      <c r="G16484" s="1776"/>
    </row>
    <row r="16485" spans="7:7">
      <c r="G16485" s="1776"/>
    </row>
    <row r="16486" spans="7:7">
      <c r="G16486" s="1776"/>
    </row>
    <row r="16487" spans="7:7">
      <c r="G16487" s="1776"/>
    </row>
    <row r="16488" spans="7:7">
      <c r="G16488" s="1776"/>
    </row>
    <row r="16489" spans="7:7">
      <c r="G16489" s="1776"/>
    </row>
    <row r="16490" spans="7:7">
      <c r="G16490" s="1776"/>
    </row>
    <row r="16491" spans="7:7">
      <c r="G16491" s="1776"/>
    </row>
    <row r="16492" spans="7:7">
      <c r="G16492" s="1776"/>
    </row>
    <row r="16493" spans="7:7">
      <c r="G16493" s="1776"/>
    </row>
    <row r="16494" spans="7:7">
      <c r="G16494" s="1776"/>
    </row>
    <row r="16495" spans="7:7">
      <c r="G16495" s="1776"/>
    </row>
    <row r="16496" spans="7:7">
      <c r="G16496" s="1776"/>
    </row>
    <row r="16497" spans="7:7">
      <c r="G16497" s="1776"/>
    </row>
    <row r="16498" spans="7:7">
      <c r="G16498" s="1776"/>
    </row>
    <row r="16499" spans="7:7">
      <c r="G16499" s="1776"/>
    </row>
    <row r="16500" spans="7:7">
      <c r="G16500" s="1776"/>
    </row>
    <row r="16501" spans="7:7">
      <c r="G16501" s="1776"/>
    </row>
    <row r="16502" spans="7:7">
      <c r="G16502" s="1776"/>
    </row>
    <row r="16503" spans="7:7">
      <c r="G16503" s="1776"/>
    </row>
    <row r="16504" spans="7:7">
      <c r="G16504" s="1776"/>
    </row>
    <row r="16505" spans="7:7">
      <c r="G16505" s="1776"/>
    </row>
    <row r="16506" spans="7:7">
      <c r="G16506" s="1776"/>
    </row>
    <row r="16507" spans="7:7">
      <c r="G16507" s="1776"/>
    </row>
    <row r="16508" spans="7:7">
      <c r="G16508" s="1776"/>
    </row>
    <row r="16509" spans="7:7">
      <c r="G16509" s="1776"/>
    </row>
    <row r="16510" spans="7:7">
      <c r="G16510" s="1776"/>
    </row>
    <row r="16511" spans="7:7">
      <c r="G16511" s="1776"/>
    </row>
    <row r="16512" spans="7:7">
      <c r="G16512" s="1776"/>
    </row>
    <row r="16513" spans="7:7">
      <c r="G16513" s="1776"/>
    </row>
    <row r="16514" spans="7:7">
      <c r="G16514" s="1776"/>
    </row>
    <row r="16515" spans="7:7">
      <c r="G16515" s="1776"/>
    </row>
    <row r="16516" spans="7:7">
      <c r="G16516" s="1776"/>
    </row>
    <row r="16517" spans="7:7">
      <c r="G16517" s="1776"/>
    </row>
    <row r="16518" spans="7:7">
      <c r="G16518" s="1776"/>
    </row>
    <row r="16519" spans="7:7">
      <c r="G16519" s="1776"/>
    </row>
    <row r="16520" spans="7:7">
      <c r="G16520" s="1776"/>
    </row>
    <row r="16521" spans="7:7">
      <c r="G16521" s="1776"/>
    </row>
    <row r="16522" spans="7:7">
      <c r="G16522" s="1776"/>
    </row>
    <row r="16523" spans="7:7">
      <c r="G16523" s="1776"/>
    </row>
    <row r="16524" spans="7:7">
      <c r="G16524" s="1776"/>
    </row>
    <row r="16525" spans="7:7">
      <c r="G16525" s="1776"/>
    </row>
    <row r="16526" spans="7:7">
      <c r="G16526" s="1776"/>
    </row>
    <row r="16527" spans="7:7">
      <c r="G16527" s="1776"/>
    </row>
    <row r="16528" spans="7:7">
      <c r="G16528" s="1776"/>
    </row>
    <row r="16529" spans="7:7">
      <c r="G16529" s="1776"/>
    </row>
    <row r="16530" spans="7:7">
      <c r="G16530" s="1776"/>
    </row>
    <row r="16531" spans="7:7">
      <c r="G16531" s="1776"/>
    </row>
    <row r="16532" spans="7:7">
      <c r="G16532" s="1776"/>
    </row>
    <row r="16533" spans="7:7">
      <c r="G16533" s="1776"/>
    </row>
    <row r="16534" spans="7:7">
      <c r="G16534" s="1776"/>
    </row>
    <row r="16535" spans="7:7">
      <c r="G16535" s="1776"/>
    </row>
    <row r="16536" spans="7:7">
      <c r="G16536" s="1776"/>
    </row>
    <row r="16537" spans="7:7">
      <c r="G16537" s="1776"/>
    </row>
    <row r="16538" spans="7:7">
      <c r="G16538" s="1776"/>
    </row>
    <row r="16539" spans="7:7">
      <c r="G16539" s="1776"/>
    </row>
    <row r="16540" spans="7:7">
      <c r="G16540" s="1776"/>
    </row>
    <row r="16541" spans="7:7">
      <c r="G16541" s="1776"/>
    </row>
    <row r="16542" spans="7:7">
      <c r="G16542" s="1776"/>
    </row>
    <row r="16543" spans="7:7">
      <c r="G16543" s="1776"/>
    </row>
    <row r="16544" spans="7:7">
      <c r="G16544" s="1776"/>
    </row>
    <row r="16545" spans="7:7">
      <c r="G16545" s="1776"/>
    </row>
    <row r="16546" spans="7:7">
      <c r="G16546" s="1776"/>
    </row>
    <row r="16547" spans="7:7">
      <c r="G16547" s="1776"/>
    </row>
    <row r="16548" spans="7:7">
      <c r="G16548" s="1776"/>
    </row>
    <row r="16549" spans="7:7">
      <c r="G16549" s="1776"/>
    </row>
    <row r="16550" spans="7:7">
      <c r="G16550" s="1776"/>
    </row>
    <row r="16551" spans="7:7">
      <c r="G16551" s="1776"/>
    </row>
    <row r="16552" spans="7:7">
      <c r="G16552" s="1776"/>
    </row>
    <row r="16553" spans="7:7">
      <c r="G16553" s="1776"/>
    </row>
    <row r="16554" spans="7:7">
      <c r="G16554" s="1776"/>
    </row>
    <row r="16555" spans="7:7">
      <c r="G16555" s="1776"/>
    </row>
    <row r="16556" spans="7:7">
      <c r="G16556" s="1776"/>
    </row>
    <row r="16557" spans="7:7">
      <c r="G16557" s="1776"/>
    </row>
    <row r="16558" spans="7:7">
      <c r="G16558" s="1776"/>
    </row>
    <row r="16559" spans="7:7">
      <c r="G16559" s="1776"/>
    </row>
    <row r="16560" spans="7:7">
      <c r="G16560" s="1776"/>
    </row>
    <row r="16561" spans="7:7">
      <c r="G16561" s="1776"/>
    </row>
    <row r="16562" spans="7:7">
      <c r="G16562" s="1776"/>
    </row>
    <row r="16563" spans="7:7">
      <c r="G16563" s="1776"/>
    </row>
    <row r="16564" spans="7:7">
      <c r="G16564" s="1776"/>
    </row>
    <row r="16565" spans="7:7">
      <c r="G16565" s="1776"/>
    </row>
    <row r="16566" spans="7:7">
      <c r="G16566" s="1776"/>
    </row>
    <row r="16567" spans="7:7">
      <c r="G16567" s="1776"/>
    </row>
    <row r="16568" spans="7:7">
      <c r="G16568" s="1776"/>
    </row>
    <row r="16569" spans="7:7">
      <c r="G16569" s="1776"/>
    </row>
    <row r="16570" spans="7:7">
      <c r="G16570" s="1776"/>
    </row>
    <row r="16571" spans="7:7">
      <c r="G16571" s="1776"/>
    </row>
    <row r="16572" spans="7:7">
      <c r="G16572" s="1776"/>
    </row>
    <row r="16573" spans="7:7">
      <c r="G16573" s="1776"/>
    </row>
    <row r="16574" spans="7:7">
      <c r="G16574" s="1776"/>
    </row>
    <row r="16575" spans="7:7">
      <c r="G16575" s="1776"/>
    </row>
    <row r="16576" spans="7:7">
      <c r="G16576" s="1776"/>
    </row>
    <row r="16577" spans="7:7">
      <c r="G16577" s="1776"/>
    </row>
    <row r="16578" spans="7:7">
      <c r="G16578" s="1776"/>
    </row>
    <row r="16579" spans="7:7">
      <c r="G16579" s="1776"/>
    </row>
    <row r="16580" spans="7:7">
      <c r="G16580" s="1776"/>
    </row>
    <row r="16581" spans="7:7">
      <c r="G16581" s="1776"/>
    </row>
    <row r="16582" spans="7:7">
      <c r="G16582" s="1776"/>
    </row>
    <row r="16583" spans="7:7">
      <c r="G16583" s="1776"/>
    </row>
    <row r="16584" spans="7:7">
      <c r="G16584" s="1776"/>
    </row>
    <row r="16585" spans="7:7">
      <c r="G16585" s="1776"/>
    </row>
    <row r="16586" spans="7:7">
      <c r="G16586" s="1776"/>
    </row>
    <row r="16587" spans="7:7">
      <c r="G16587" s="1776"/>
    </row>
    <row r="16588" spans="7:7">
      <c r="G16588" s="1776"/>
    </row>
    <row r="16589" spans="7:7">
      <c r="G16589" s="1776"/>
    </row>
    <row r="16590" spans="7:7">
      <c r="G16590" s="1776"/>
    </row>
    <row r="16591" spans="7:7">
      <c r="G16591" s="1776"/>
    </row>
    <row r="16592" spans="7:7">
      <c r="G16592" s="1776"/>
    </row>
    <row r="16593" spans="7:7">
      <c r="G16593" s="1776"/>
    </row>
    <row r="16594" spans="7:7">
      <c r="G16594" s="1776"/>
    </row>
    <row r="16595" spans="7:7">
      <c r="G16595" s="1776"/>
    </row>
    <row r="16596" spans="7:7">
      <c r="G16596" s="1776"/>
    </row>
    <row r="16597" spans="7:7">
      <c r="G16597" s="1776"/>
    </row>
    <row r="16598" spans="7:7">
      <c r="G16598" s="1776"/>
    </row>
    <row r="16599" spans="7:7">
      <c r="G16599" s="1776"/>
    </row>
    <row r="16600" spans="7:7">
      <c r="G16600" s="1776"/>
    </row>
    <row r="16601" spans="7:7">
      <c r="G16601" s="1776"/>
    </row>
    <row r="16602" spans="7:7">
      <c r="G16602" s="1776"/>
    </row>
    <row r="16603" spans="7:7">
      <c r="G16603" s="1776"/>
    </row>
    <row r="16604" spans="7:7">
      <c r="G16604" s="1776"/>
    </row>
    <row r="16605" spans="7:7">
      <c r="G16605" s="1776"/>
    </row>
    <row r="16606" spans="7:7">
      <c r="G16606" s="1776"/>
    </row>
    <row r="16607" spans="7:7">
      <c r="G16607" s="1776"/>
    </row>
    <row r="16608" spans="7:7">
      <c r="G16608" s="1776"/>
    </row>
    <row r="16609" spans="7:7">
      <c r="G16609" s="1776"/>
    </row>
    <row r="16610" spans="7:7">
      <c r="G16610" s="1776"/>
    </row>
    <row r="16611" spans="7:7">
      <c r="G16611" s="1776"/>
    </row>
    <row r="16612" spans="7:7">
      <c r="G16612" s="1776"/>
    </row>
    <row r="16613" spans="7:7">
      <c r="G16613" s="1776"/>
    </row>
    <row r="16614" spans="7:7">
      <c r="G16614" s="1776"/>
    </row>
    <row r="16615" spans="7:7">
      <c r="G16615" s="1776"/>
    </row>
    <row r="16616" spans="7:7">
      <c r="G16616" s="1776"/>
    </row>
    <row r="16617" spans="7:7">
      <c r="G16617" s="1776"/>
    </row>
    <row r="16618" spans="7:7">
      <c r="G16618" s="1776"/>
    </row>
    <row r="16619" spans="7:7">
      <c r="G16619" s="1776"/>
    </row>
    <row r="16620" spans="7:7">
      <c r="G16620" s="1776"/>
    </row>
    <row r="16621" spans="7:7">
      <c r="G16621" s="1776"/>
    </row>
    <row r="16622" spans="7:7">
      <c r="G16622" s="1776"/>
    </row>
    <row r="16623" spans="7:7">
      <c r="G16623" s="1776"/>
    </row>
    <row r="16624" spans="7:7">
      <c r="G16624" s="1776"/>
    </row>
    <row r="16625" spans="7:7">
      <c r="G16625" s="1776"/>
    </row>
    <row r="16626" spans="7:7">
      <c r="G16626" s="1776"/>
    </row>
    <row r="16627" spans="7:7">
      <c r="G16627" s="1776"/>
    </row>
    <row r="16628" spans="7:7">
      <c r="G16628" s="1776"/>
    </row>
    <row r="16629" spans="7:7">
      <c r="G16629" s="1776"/>
    </row>
    <row r="16630" spans="7:7">
      <c r="G16630" s="1776"/>
    </row>
    <row r="16631" spans="7:7">
      <c r="G16631" s="1776"/>
    </row>
    <row r="16632" spans="7:7">
      <c r="G16632" s="1776"/>
    </row>
    <row r="16633" spans="7:7">
      <c r="G16633" s="1776"/>
    </row>
    <row r="16634" spans="7:7">
      <c r="G16634" s="1776"/>
    </row>
    <row r="16635" spans="7:7">
      <c r="G16635" s="1776"/>
    </row>
    <row r="16636" spans="7:7">
      <c r="G16636" s="1776"/>
    </row>
    <row r="16637" spans="7:7">
      <c r="G16637" s="1776"/>
    </row>
    <row r="16638" spans="7:7">
      <c r="G16638" s="1776"/>
    </row>
    <row r="16639" spans="7:7">
      <c r="G16639" s="1776"/>
    </row>
    <row r="16640" spans="7:7">
      <c r="G16640" s="1776"/>
    </row>
    <row r="16641" spans="7:7">
      <c r="G16641" s="1776"/>
    </row>
    <row r="16642" spans="7:7">
      <c r="G16642" s="1776"/>
    </row>
    <row r="16643" spans="7:7">
      <c r="G16643" s="1776"/>
    </row>
    <row r="16644" spans="7:7">
      <c r="G16644" s="1776"/>
    </row>
    <row r="16645" spans="7:7">
      <c r="G16645" s="1776"/>
    </row>
    <row r="16646" spans="7:7">
      <c r="G16646" s="1776"/>
    </row>
    <row r="16647" spans="7:7">
      <c r="G16647" s="1776"/>
    </row>
    <row r="16648" spans="7:7">
      <c r="G16648" s="1776"/>
    </row>
    <row r="16649" spans="7:7">
      <c r="G16649" s="1776"/>
    </row>
    <row r="16650" spans="7:7">
      <c r="G16650" s="1776"/>
    </row>
    <row r="16651" spans="7:7">
      <c r="G16651" s="1776"/>
    </row>
    <row r="16652" spans="7:7">
      <c r="G16652" s="1776"/>
    </row>
    <row r="16653" spans="7:7">
      <c r="G16653" s="1776"/>
    </row>
    <row r="16654" spans="7:7">
      <c r="G16654" s="1776"/>
    </row>
    <row r="16655" spans="7:7">
      <c r="G16655" s="1776"/>
    </row>
    <row r="16656" spans="7:7">
      <c r="G16656" s="1776"/>
    </row>
    <row r="16657" spans="7:7">
      <c r="G16657" s="1776"/>
    </row>
    <row r="16658" spans="7:7">
      <c r="G16658" s="1776"/>
    </row>
    <row r="16659" spans="7:7">
      <c r="G16659" s="1776"/>
    </row>
    <row r="16660" spans="7:7">
      <c r="G16660" s="1776"/>
    </row>
    <row r="16661" spans="7:7">
      <c r="G16661" s="1776"/>
    </row>
    <row r="16662" spans="7:7">
      <c r="G16662" s="1776"/>
    </row>
    <row r="16663" spans="7:7">
      <c r="G16663" s="1776"/>
    </row>
    <row r="16664" spans="7:7">
      <c r="G16664" s="1776"/>
    </row>
    <row r="16665" spans="7:7">
      <c r="G16665" s="1776"/>
    </row>
    <row r="16666" spans="7:7">
      <c r="G16666" s="1776"/>
    </row>
    <row r="16667" spans="7:7">
      <c r="G16667" s="1776"/>
    </row>
    <row r="16668" spans="7:7">
      <c r="G16668" s="1776"/>
    </row>
    <row r="16669" spans="7:7">
      <c r="G16669" s="1776"/>
    </row>
    <row r="16670" spans="7:7">
      <c r="G16670" s="1776"/>
    </row>
    <row r="16671" spans="7:7">
      <c r="G16671" s="1776"/>
    </row>
    <row r="16672" spans="7:7">
      <c r="G16672" s="1776"/>
    </row>
    <row r="16673" spans="7:7">
      <c r="G16673" s="1776"/>
    </row>
    <row r="16674" spans="7:7">
      <c r="G16674" s="1776"/>
    </row>
    <row r="16675" spans="7:7">
      <c r="G16675" s="1776"/>
    </row>
    <row r="16676" spans="7:7">
      <c r="G16676" s="1776"/>
    </row>
    <row r="16677" spans="7:7">
      <c r="G16677" s="1776"/>
    </row>
    <row r="16678" spans="7:7">
      <c r="G16678" s="1776"/>
    </row>
    <row r="16679" spans="7:7">
      <c r="G16679" s="1776"/>
    </row>
    <row r="16680" spans="7:7">
      <c r="G16680" s="1776"/>
    </row>
    <row r="16681" spans="7:7">
      <c r="G16681" s="1776"/>
    </row>
    <row r="16682" spans="7:7">
      <c r="G16682" s="1776"/>
    </row>
    <row r="16683" spans="7:7">
      <c r="G16683" s="1776"/>
    </row>
    <row r="16684" spans="7:7">
      <c r="G16684" s="1776"/>
    </row>
    <row r="16685" spans="7:7">
      <c r="G16685" s="1776"/>
    </row>
    <row r="16686" spans="7:7">
      <c r="G16686" s="1776"/>
    </row>
    <row r="16687" spans="7:7">
      <c r="G16687" s="1776"/>
    </row>
    <row r="16688" spans="7:7">
      <c r="G16688" s="1776"/>
    </row>
    <row r="16689" spans="7:7">
      <c r="G16689" s="1776"/>
    </row>
    <row r="16690" spans="7:7">
      <c r="G16690" s="1776"/>
    </row>
    <row r="16691" spans="7:7">
      <c r="G16691" s="1776"/>
    </row>
    <row r="16692" spans="7:7">
      <c r="G16692" s="1776"/>
    </row>
    <row r="16693" spans="7:7">
      <c r="G16693" s="1776"/>
    </row>
    <row r="16694" spans="7:7">
      <c r="G16694" s="1776"/>
    </row>
    <row r="16695" spans="7:7">
      <c r="G16695" s="1776"/>
    </row>
    <row r="16696" spans="7:7">
      <c r="G16696" s="1776"/>
    </row>
    <row r="16697" spans="7:7">
      <c r="G16697" s="1776"/>
    </row>
    <row r="16698" spans="7:7">
      <c r="G16698" s="1776"/>
    </row>
    <row r="16699" spans="7:7">
      <c r="G16699" s="1776"/>
    </row>
    <row r="16700" spans="7:7">
      <c r="G16700" s="1776"/>
    </row>
    <row r="16701" spans="7:7">
      <c r="G16701" s="1776"/>
    </row>
    <row r="16702" spans="7:7">
      <c r="G16702" s="1776"/>
    </row>
    <row r="16703" spans="7:7">
      <c r="G16703" s="1776"/>
    </row>
    <row r="16704" spans="7:7">
      <c r="G16704" s="1776"/>
    </row>
    <row r="16705" spans="7:7">
      <c r="G16705" s="1776"/>
    </row>
    <row r="16706" spans="7:7">
      <c r="G16706" s="1776"/>
    </row>
    <row r="16707" spans="7:7">
      <c r="G16707" s="1776"/>
    </row>
    <row r="16708" spans="7:7">
      <c r="G16708" s="1776"/>
    </row>
    <row r="16709" spans="7:7">
      <c r="G16709" s="1776"/>
    </row>
    <row r="16710" spans="7:7">
      <c r="G16710" s="1776"/>
    </row>
    <row r="16711" spans="7:7">
      <c r="G16711" s="1776"/>
    </row>
    <row r="16712" spans="7:7">
      <c r="G16712" s="1776"/>
    </row>
    <row r="16713" spans="7:7">
      <c r="G16713" s="1776"/>
    </row>
    <row r="16714" spans="7:7">
      <c r="G16714" s="1776"/>
    </row>
    <row r="16715" spans="7:7">
      <c r="G16715" s="1776"/>
    </row>
    <row r="16716" spans="7:7">
      <c r="G16716" s="1776"/>
    </row>
    <row r="16717" spans="7:7">
      <c r="G16717" s="1776"/>
    </row>
    <row r="16718" spans="7:7">
      <c r="G16718" s="1776"/>
    </row>
    <row r="16719" spans="7:7">
      <c r="G16719" s="1776"/>
    </row>
    <row r="16720" spans="7:7">
      <c r="G16720" s="1776"/>
    </row>
    <row r="16721" spans="7:7">
      <c r="G16721" s="1776"/>
    </row>
    <row r="16722" spans="7:7">
      <c r="G16722" s="1776"/>
    </row>
    <row r="16723" spans="7:7">
      <c r="G16723" s="1776"/>
    </row>
    <row r="16724" spans="7:7">
      <c r="G16724" s="1776"/>
    </row>
    <row r="16725" spans="7:7">
      <c r="G16725" s="1776"/>
    </row>
    <row r="16726" spans="7:7">
      <c r="G16726" s="1776"/>
    </row>
    <row r="16727" spans="7:7">
      <c r="G16727" s="1776"/>
    </row>
    <row r="16728" spans="7:7">
      <c r="G16728" s="1776"/>
    </row>
    <row r="16729" spans="7:7">
      <c r="G16729" s="1776"/>
    </row>
    <row r="16730" spans="7:7">
      <c r="G16730" s="1776"/>
    </row>
    <row r="16731" spans="7:7">
      <c r="G16731" s="1776"/>
    </row>
    <row r="16732" spans="7:7">
      <c r="G16732" s="1776"/>
    </row>
    <row r="16733" spans="7:7">
      <c r="G16733" s="1776"/>
    </row>
    <row r="16734" spans="7:7">
      <c r="G16734" s="1776"/>
    </row>
    <row r="16735" spans="7:7">
      <c r="G16735" s="1776"/>
    </row>
    <row r="16736" spans="7:7">
      <c r="G16736" s="1776"/>
    </row>
    <row r="16737" spans="7:7">
      <c r="G16737" s="1776"/>
    </row>
    <row r="16738" spans="7:7">
      <c r="G16738" s="1776"/>
    </row>
    <row r="16739" spans="7:7">
      <c r="G16739" s="1776"/>
    </row>
    <row r="16740" spans="7:7">
      <c r="G16740" s="1776"/>
    </row>
    <row r="16741" spans="7:7">
      <c r="G16741" s="1776"/>
    </row>
    <row r="16742" spans="7:7">
      <c r="G16742" s="1776"/>
    </row>
    <row r="16743" spans="7:7">
      <c r="G16743" s="1776"/>
    </row>
    <row r="16744" spans="7:7">
      <c r="G16744" s="1776"/>
    </row>
    <row r="16745" spans="7:7">
      <c r="G16745" s="1776"/>
    </row>
    <row r="16746" spans="7:7">
      <c r="G16746" s="1776"/>
    </row>
    <row r="16747" spans="7:7">
      <c r="G16747" s="1776"/>
    </row>
    <row r="16748" spans="7:7">
      <c r="G16748" s="1776"/>
    </row>
    <row r="16749" spans="7:7">
      <c r="G16749" s="1776"/>
    </row>
    <row r="16750" spans="7:7">
      <c r="G16750" s="1776"/>
    </row>
    <row r="16751" spans="7:7">
      <c r="G16751" s="1776"/>
    </row>
    <row r="16752" spans="7:7">
      <c r="G16752" s="1776"/>
    </row>
    <row r="16753" spans="7:7">
      <c r="G16753" s="1776"/>
    </row>
    <row r="16754" spans="7:7">
      <c r="G16754" s="1776"/>
    </row>
    <row r="16755" spans="7:7">
      <c r="G16755" s="1776"/>
    </row>
    <row r="16756" spans="7:7">
      <c r="G16756" s="1776"/>
    </row>
    <row r="16757" spans="7:7">
      <c r="G16757" s="1776"/>
    </row>
    <row r="16758" spans="7:7">
      <c r="G16758" s="1776"/>
    </row>
    <row r="16759" spans="7:7">
      <c r="G16759" s="1776"/>
    </row>
    <row r="16760" spans="7:7">
      <c r="G16760" s="1776"/>
    </row>
    <row r="16761" spans="7:7">
      <c r="G16761" s="1776"/>
    </row>
    <row r="16762" spans="7:7">
      <c r="G16762" s="1776"/>
    </row>
    <row r="16763" spans="7:7">
      <c r="G16763" s="1776"/>
    </row>
    <row r="16764" spans="7:7">
      <c r="G16764" s="1776"/>
    </row>
    <row r="16765" spans="7:7">
      <c r="G16765" s="1776"/>
    </row>
    <row r="16766" spans="7:7">
      <c r="G16766" s="1776"/>
    </row>
    <row r="16767" spans="7:7">
      <c r="G16767" s="1776"/>
    </row>
    <row r="16768" spans="7:7">
      <c r="G16768" s="1776"/>
    </row>
    <row r="16769" spans="7:7">
      <c r="G16769" s="1776"/>
    </row>
    <row r="16770" spans="7:7">
      <c r="G16770" s="1776"/>
    </row>
    <row r="16771" spans="7:7">
      <c r="G16771" s="1776"/>
    </row>
    <row r="16772" spans="7:7">
      <c r="G16772" s="1776"/>
    </row>
    <row r="16773" spans="7:7">
      <c r="G16773" s="1776"/>
    </row>
    <row r="16774" spans="7:7">
      <c r="G16774" s="1776"/>
    </row>
    <row r="16775" spans="7:7">
      <c r="G16775" s="1776"/>
    </row>
    <row r="16776" spans="7:7">
      <c r="G16776" s="1776"/>
    </row>
    <row r="16777" spans="7:7">
      <c r="G16777" s="1776"/>
    </row>
    <row r="16778" spans="7:7">
      <c r="G16778" s="1776"/>
    </row>
    <row r="16779" spans="7:7">
      <c r="G16779" s="1776"/>
    </row>
    <row r="16780" spans="7:7">
      <c r="G16780" s="1776"/>
    </row>
    <row r="16781" spans="7:7">
      <c r="G16781" s="1776"/>
    </row>
    <row r="16782" spans="7:7">
      <c r="G16782" s="1776"/>
    </row>
    <row r="16783" spans="7:7">
      <c r="G16783" s="1776"/>
    </row>
    <row r="16784" spans="7:7">
      <c r="G16784" s="1776"/>
    </row>
    <row r="16785" spans="7:7">
      <c r="G16785" s="1776"/>
    </row>
    <row r="16786" spans="7:7">
      <c r="G16786" s="1776"/>
    </row>
    <row r="16787" spans="7:7">
      <c r="G16787" s="1776"/>
    </row>
    <row r="16788" spans="7:7">
      <c r="G16788" s="1776"/>
    </row>
    <row r="16789" spans="7:7">
      <c r="G16789" s="1776"/>
    </row>
    <row r="16790" spans="7:7">
      <c r="G16790" s="1776"/>
    </row>
    <row r="16791" spans="7:7">
      <c r="G16791" s="1776"/>
    </row>
    <row r="16792" spans="7:7">
      <c r="G16792" s="1776"/>
    </row>
    <row r="16793" spans="7:7">
      <c r="G16793" s="1776"/>
    </row>
    <row r="16794" spans="7:7">
      <c r="G16794" s="1776"/>
    </row>
    <row r="16795" spans="7:7">
      <c r="G16795" s="1776"/>
    </row>
    <row r="16796" spans="7:7">
      <c r="G16796" s="1776"/>
    </row>
    <row r="16797" spans="7:7">
      <c r="G16797" s="1776"/>
    </row>
    <row r="16798" spans="7:7">
      <c r="G16798" s="1776"/>
    </row>
    <row r="16799" spans="7:7">
      <c r="G16799" s="1776"/>
    </row>
    <row r="16800" spans="7:7">
      <c r="G16800" s="1776"/>
    </row>
    <row r="16801" spans="7:7">
      <c r="G16801" s="1776"/>
    </row>
    <row r="16802" spans="7:7">
      <c r="G16802" s="1776"/>
    </row>
    <row r="16803" spans="7:7">
      <c r="G16803" s="1776"/>
    </row>
    <row r="16804" spans="7:7">
      <c r="G16804" s="1776"/>
    </row>
    <row r="16805" spans="7:7">
      <c r="G16805" s="1776"/>
    </row>
    <row r="16806" spans="7:7">
      <c r="G16806" s="1776"/>
    </row>
    <row r="16807" spans="7:7">
      <c r="G16807" s="1776"/>
    </row>
    <row r="16808" spans="7:7">
      <c r="G16808" s="1776"/>
    </row>
    <row r="16809" spans="7:7">
      <c r="G16809" s="1776"/>
    </row>
    <row r="16810" spans="7:7">
      <c r="G16810" s="1776"/>
    </row>
    <row r="16811" spans="7:7">
      <c r="G16811" s="1776"/>
    </row>
    <row r="16812" spans="7:7">
      <c r="G16812" s="1776"/>
    </row>
    <row r="16813" spans="7:7">
      <c r="G16813" s="1776"/>
    </row>
    <row r="16814" spans="7:7">
      <c r="G16814" s="1776"/>
    </row>
    <row r="16815" spans="7:7">
      <c r="G16815" s="1776"/>
    </row>
    <row r="16816" spans="7:7">
      <c r="G16816" s="1776"/>
    </row>
    <row r="16817" spans="7:7">
      <c r="G16817" s="1776"/>
    </row>
    <row r="16818" spans="7:7">
      <c r="G16818" s="1776"/>
    </row>
    <row r="16819" spans="7:7">
      <c r="G16819" s="1776"/>
    </row>
    <row r="16820" spans="7:7">
      <c r="G16820" s="1776"/>
    </row>
    <row r="16821" spans="7:7">
      <c r="G16821" s="1776"/>
    </row>
    <row r="16822" spans="7:7">
      <c r="G16822" s="1776"/>
    </row>
    <row r="16823" spans="7:7">
      <c r="G16823" s="1776"/>
    </row>
    <row r="16824" spans="7:7">
      <c r="G16824" s="1776"/>
    </row>
    <row r="16825" spans="7:7">
      <c r="G16825" s="1776"/>
    </row>
    <row r="16826" spans="7:7">
      <c r="G16826" s="1776"/>
    </row>
    <row r="16827" spans="7:7">
      <c r="G16827" s="1776"/>
    </row>
    <row r="16828" spans="7:7">
      <c r="G16828" s="1776"/>
    </row>
    <row r="16829" spans="7:7">
      <c r="G16829" s="1776"/>
    </row>
    <row r="16830" spans="7:7">
      <c r="G16830" s="1776"/>
    </row>
    <row r="16831" spans="7:7">
      <c r="G16831" s="1776"/>
    </row>
    <row r="16832" spans="7:7">
      <c r="G16832" s="1776"/>
    </row>
    <row r="16833" spans="7:7">
      <c r="G16833" s="1776"/>
    </row>
    <row r="16834" spans="7:7">
      <c r="G16834" s="1776"/>
    </row>
    <row r="16835" spans="7:7">
      <c r="G16835" s="1776"/>
    </row>
    <row r="16836" spans="7:7">
      <c r="G16836" s="1776"/>
    </row>
    <row r="16837" spans="7:7">
      <c r="G16837" s="1776"/>
    </row>
    <row r="16838" spans="7:7">
      <c r="G16838" s="1776"/>
    </row>
    <row r="16839" spans="7:7">
      <c r="G16839" s="1776"/>
    </row>
    <row r="16840" spans="7:7">
      <c r="G16840" s="1776"/>
    </row>
    <row r="16841" spans="7:7">
      <c r="G16841" s="1776"/>
    </row>
    <row r="16842" spans="7:7">
      <c r="G16842" s="1776"/>
    </row>
    <row r="16843" spans="7:7">
      <c r="G16843" s="1776"/>
    </row>
    <row r="16844" spans="7:7">
      <c r="G16844" s="1776"/>
    </row>
    <row r="16845" spans="7:7">
      <c r="G16845" s="1776"/>
    </row>
    <row r="16846" spans="7:7">
      <c r="G16846" s="1776"/>
    </row>
    <row r="16847" spans="7:7">
      <c r="G16847" s="1776"/>
    </row>
    <row r="16848" spans="7:7">
      <c r="G16848" s="1776"/>
    </row>
    <row r="16849" spans="7:7">
      <c r="G16849" s="1776"/>
    </row>
    <row r="16850" spans="7:7">
      <c r="G16850" s="1776"/>
    </row>
    <row r="16851" spans="7:7">
      <c r="G16851" s="1776"/>
    </row>
    <row r="16852" spans="7:7">
      <c r="G16852" s="1776"/>
    </row>
    <row r="16853" spans="7:7">
      <c r="G16853" s="1776"/>
    </row>
    <row r="16854" spans="7:7">
      <c r="G16854" s="1776"/>
    </row>
    <row r="16855" spans="7:7">
      <c r="G16855" s="1776"/>
    </row>
    <row r="16856" spans="7:7">
      <c r="G16856" s="1776"/>
    </row>
    <row r="16857" spans="7:7">
      <c r="G16857" s="1776"/>
    </row>
    <row r="16858" spans="7:7">
      <c r="G16858" s="1776"/>
    </row>
    <row r="16859" spans="7:7">
      <c r="G16859" s="1776"/>
    </row>
    <row r="16860" spans="7:7">
      <c r="G16860" s="1776"/>
    </row>
    <row r="16861" spans="7:7">
      <c r="G16861" s="1776"/>
    </row>
    <row r="16862" spans="7:7">
      <c r="G16862" s="1776"/>
    </row>
    <row r="16863" spans="7:7">
      <c r="G16863" s="1776"/>
    </row>
    <row r="16864" spans="7:7">
      <c r="G16864" s="1776"/>
    </row>
    <row r="16865" spans="7:7">
      <c r="G16865" s="1776"/>
    </row>
    <row r="16866" spans="7:7">
      <c r="G16866" s="1776"/>
    </row>
    <row r="16867" spans="7:7">
      <c r="G16867" s="1776"/>
    </row>
    <row r="16868" spans="7:7">
      <c r="G16868" s="1776"/>
    </row>
    <row r="16869" spans="7:7">
      <c r="G16869" s="1776"/>
    </row>
    <row r="16870" spans="7:7">
      <c r="G16870" s="1776"/>
    </row>
    <row r="16871" spans="7:7">
      <c r="G16871" s="1776"/>
    </row>
    <row r="16872" spans="7:7">
      <c r="G16872" s="1776"/>
    </row>
    <row r="16873" spans="7:7">
      <c r="G16873" s="1776"/>
    </row>
    <row r="16874" spans="7:7">
      <c r="G16874" s="1776"/>
    </row>
    <row r="16875" spans="7:7">
      <c r="G16875" s="1776"/>
    </row>
    <row r="16876" spans="7:7">
      <c r="G16876" s="1776"/>
    </row>
    <row r="16877" spans="7:7">
      <c r="G16877" s="1776"/>
    </row>
    <row r="16878" spans="7:7">
      <c r="G16878" s="1776"/>
    </row>
    <row r="16879" spans="7:7">
      <c r="G16879" s="1776"/>
    </row>
    <row r="16880" spans="7:7">
      <c r="G16880" s="1776"/>
    </row>
    <row r="16881" spans="7:7">
      <c r="G16881" s="1776"/>
    </row>
    <row r="16882" spans="7:7">
      <c r="G16882" s="1776"/>
    </row>
    <row r="16883" spans="7:7">
      <c r="G16883" s="1776"/>
    </row>
    <row r="16884" spans="7:7">
      <c r="G16884" s="1776"/>
    </row>
    <row r="16885" spans="7:7">
      <c r="G16885" s="1776"/>
    </row>
    <row r="16886" spans="7:7">
      <c r="G16886" s="1776"/>
    </row>
    <row r="16887" spans="7:7">
      <c r="G16887" s="1776"/>
    </row>
    <row r="16888" spans="7:7">
      <c r="G16888" s="1776"/>
    </row>
    <row r="16889" spans="7:7">
      <c r="G16889" s="1776"/>
    </row>
    <row r="16890" spans="7:7">
      <c r="G16890" s="1776"/>
    </row>
    <row r="16891" spans="7:7">
      <c r="G16891" s="1776"/>
    </row>
    <row r="16892" spans="7:7">
      <c r="G16892" s="1776"/>
    </row>
    <row r="16893" spans="7:7">
      <c r="G16893" s="1776"/>
    </row>
    <row r="16894" spans="7:7">
      <c r="G16894" s="1776"/>
    </row>
    <row r="16895" spans="7:7">
      <c r="G16895" s="1776"/>
    </row>
    <row r="16896" spans="7:7">
      <c r="G16896" s="1776"/>
    </row>
    <row r="16897" spans="7:7">
      <c r="G16897" s="1776"/>
    </row>
    <row r="16898" spans="7:7">
      <c r="G16898" s="1776"/>
    </row>
    <row r="16899" spans="7:7">
      <c r="G16899" s="1776"/>
    </row>
    <row r="16900" spans="7:7">
      <c r="G16900" s="1776"/>
    </row>
    <row r="16901" spans="7:7">
      <c r="G16901" s="1776"/>
    </row>
    <row r="16902" spans="7:7">
      <c r="G16902" s="1776"/>
    </row>
    <row r="16903" spans="7:7">
      <c r="G16903" s="1776"/>
    </row>
    <row r="16904" spans="7:7">
      <c r="G16904" s="1776"/>
    </row>
    <row r="16905" spans="7:7">
      <c r="G16905" s="1776"/>
    </row>
    <row r="16906" spans="7:7">
      <c r="G16906" s="1776"/>
    </row>
    <row r="16907" spans="7:7">
      <c r="G16907" s="1776"/>
    </row>
    <row r="16908" spans="7:7">
      <c r="G16908" s="1776"/>
    </row>
    <row r="16909" spans="7:7">
      <c r="G16909" s="1776"/>
    </row>
    <row r="16910" spans="7:7">
      <c r="G16910" s="1776"/>
    </row>
    <row r="16911" spans="7:7">
      <c r="G16911" s="1776"/>
    </row>
    <row r="16912" spans="7:7">
      <c r="G16912" s="1776"/>
    </row>
    <row r="16913" spans="7:7">
      <c r="G16913" s="1776"/>
    </row>
    <row r="16914" spans="7:7">
      <c r="G16914" s="1776"/>
    </row>
    <row r="16915" spans="7:7">
      <c r="G16915" s="1776"/>
    </row>
    <row r="16916" spans="7:7">
      <c r="G16916" s="1776"/>
    </row>
    <row r="16917" spans="7:7">
      <c r="G16917" s="1776"/>
    </row>
    <row r="16918" spans="7:7">
      <c r="G16918" s="1776"/>
    </row>
    <row r="16919" spans="7:7">
      <c r="G16919" s="1776"/>
    </row>
    <row r="16920" spans="7:7">
      <c r="G16920" s="1776"/>
    </row>
    <row r="16921" spans="7:7">
      <c r="G16921" s="1776"/>
    </row>
    <row r="16922" spans="7:7">
      <c r="G16922" s="1776"/>
    </row>
    <row r="16923" spans="7:7">
      <c r="G16923" s="1776"/>
    </row>
    <row r="16924" spans="7:7">
      <c r="G16924" s="1776"/>
    </row>
    <row r="16925" spans="7:7">
      <c r="G16925" s="1776"/>
    </row>
    <row r="16926" spans="7:7">
      <c r="G16926" s="1776"/>
    </row>
    <row r="16927" spans="7:7">
      <c r="G16927" s="1776"/>
    </row>
    <row r="16928" spans="7:7">
      <c r="G16928" s="1776"/>
    </row>
    <row r="16929" spans="7:7">
      <c r="G16929" s="1776"/>
    </row>
    <row r="16930" spans="7:7">
      <c r="G16930" s="1776"/>
    </row>
    <row r="16931" spans="7:7">
      <c r="G16931" s="1776"/>
    </row>
    <row r="16932" spans="7:7">
      <c r="G16932" s="1776"/>
    </row>
    <row r="16933" spans="7:7">
      <c r="G16933" s="1776"/>
    </row>
    <row r="16934" spans="7:7">
      <c r="G16934" s="1776"/>
    </row>
    <row r="16935" spans="7:7">
      <c r="G16935" s="1776"/>
    </row>
    <row r="16936" spans="7:7">
      <c r="G16936" s="1776"/>
    </row>
    <row r="16937" spans="7:7">
      <c r="G16937" s="1776"/>
    </row>
    <row r="16938" spans="7:7">
      <c r="G16938" s="1776"/>
    </row>
    <row r="16939" spans="7:7">
      <c r="G16939" s="1776"/>
    </row>
    <row r="16940" spans="7:7">
      <c r="G16940" s="1776"/>
    </row>
    <row r="16941" spans="7:7">
      <c r="G16941" s="1776"/>
    </row>
    <row r="16942" spans="7:7">
      <c r="G16942" s="1776"/>
    </row>
    <row r="16943" spans="7:7">
      <c r="G16943" s="1776"/>
    </row>
    <row r="16944" spans="7:7">
      <c r="G16944" s="1776"/>
    </row>
    <row r="16945" spans="7:7">
      <c r="G16945" s="1776"/>
    </row>
    <row r="16946" spans="7:7">
      <c r="G16946" s="1776"/>
    </row>
    <row r="16947" spans="7:7">
      <c r="G16947" s="1776"/>
    </row>
    <row r="16948" spans="7:7">
      <c r="G16948" s="1776"/>
    </row>
    <row r="16949" spans="7:7">
      <c r="G16949" s="1776"/>
    </row>
    <row r="16950" spans="7:7">
      <c r="G16950" s="1776"/>
    </row>
    <row r="16951" spans="7:7">
      <c r="G16951" s="1776"/>
    </row>
    <row r="16952" spans="7:7">
      <c r="G16952" s="1776"/>
    </row>
    <row r="16953" spans="7:7">
      <c r="G16953" s="1776"/>
    </row>
    <row r="16954" spans="7:7">
      <c r="G16954" s="1776"/>
    </row>
    <row r="16955" spans="7:7">
      <c r="G16955" s="1776"/>
    </row>
    <row r="16956" spans="7:7">
      <c r="G16956" s="1776"/>
    </row>
    <row r="16957" spans="7:7">
      <c r="G16957" s="1776"/>
    </row>
    <row r="16958" spans="7:7">
      <c r="G16958" s="1776"/>
    </row>
    <row r="16959" spans="7:7">
      <c r="G16959" s="1776"/>
    </row>
    <row r="16960" spans="7:7">
      <c r="G16960" s="1776"/>
    </row>
    <row r="16961" spans="7:7">
      <c r="G16961" s="1776"/>
    </row>
    <row r="16962" spans="7:7">
      <c r="G16962" s="1776"/>
    </row>
    <row r="16963" spans="7:7">
      <c r="G16963" s="1776"/>
    </row>
    <row r="16964" spans="7:7">
      <c r="G16964" s="1776"/>
    </row>
    <row r="16965" spans="7:7">
      <c r="G16965" s="1776"/>
    </row>
    <row r="16966" spans="7:7">
      <c r="G16966" s="1776"/>
    </row>
    <row r="16967" spans="7:7">
      <c r="G16967" s="1776"/>
    </row>
    <row r="16968" spans="7:7">
      <c r="G16968" s="1776"/>
    </row>
    <row r="16969" spans="7:7">
      <c r="G16969" s="1776"/>
    </row>
    <row r="16970" spans="7:7">
      <c r="G16970" s="1776"/>
    </row>
    <row r="16971" spans="7:7">
      <c r="G16971" s="1776"/>
    </row>
    <row r="16972" spans="7:7">
      <c r="G16972" s="1776"/>
    </row>
    <row r="16973" spans="7:7">
      <c r="G16973" s="1776"/>
    </row>
    <row r="16974" spans="7:7">
      <c r="G16974" s="1776"/>
    </row>
    <row r="16975" spans="7:7">
      <c r="G16975" s="1776"/>
    </row>
    <row r="16976" spans="7:7">
      <c r="G16976" s="1776"/>
    </row>
    <row r="16977" spans="7:7">
      <c r="G16977" s="1776"/>
    </row>
    <row r="16978" spans="7:7">
      <c r="G16978" s="1776"/>
    </row>
    <row r="16979" spans="7:7">
      <c r="G16979" s="1776"/>
    </row>
    <row r="16980" spans="7:7">
      <c r="G16980" s="1776"/>
    </row>
    <row r="16981" spans="7:7">
      <c r="G16981" s="1776"/>
    </row>
    <row r="16982" spans="7:7">
      <c r="G16982" s="1776"/>
    </row>
    <row r="16983" spans="7:7">
      <c r="G16983" s="1776"/>
    </row>
    <row r="16984" spans="7:7">
      <c r="G16984" s="1776"/>
    </row>
    <row r="16985" spans="7:7">
      <c r="G16985" s="1776"/>
    </row>
    <row r="16986" spans="7:7">
      <c r="G16986" s="1776"/>
    </row>
    <row r="16987" spans="7:7">
      <c r="G16987" s="1776"/>
    </row>
    <row r="16988" spans="7:7">
      <c r="G16988" s="1776"/>
    </row>
    <row r="16989" spans="7:7">
      <c r="G16989" s="1776"/>
    </row>
    <row r="16990" spans="7:7">
      <c r="G16990" s="1776"/>
    </row>
    <row r="16991" spans="7:7">
      <c r="G16991" s="1776"/>
    </row>
    <row r="16992" spans="7:7">
      <c r="G16992" s="1776"/>
    </row>
    <row r="16993" spans="7:7">
      <c r="G16993" s="1776"/>
    </row>
    <row r="16994" spans="7:7">
      <c r="G16994" s="1776"/>
    </row>
    <row r="16995" spans="7:7">
      <c r="G16995" s="1776"/>
    </row>
    <row r="16996" spans="7:7">
      <c r="G16996" s="1776"/>
    </row>
    <row r="16997" spans="7:7">
      <c r="G16997" s="1776"/>
    </row>
    <row r="16998" spans="7:7">
      <c r="G16998" s="1776"/>
    </row>
    <row r="16999" spans="7:7">
      <c r="G16999" s="1776"/>
    </row>
    <row r="17000" spans="7:7">
      <c r="G17000" s="1776"/>
    </row>
    <row r="17001" spans="7:7">
      <c r="G17001" s="1776"/>
    </row>
    <row r="17002" spans="7:7">
      <c r="G17002" s="1776"/>
    </row>
    <row r="17003" spans="7:7">
      <c r="G17003" s="1776"/>
    </row>
    <row r="17004" spans="7:7">
      <c r="G17004" s="1776"/>
    </row>
    <row r="17005" spans="7:7">
      <c r="G17005" s="1776"/>
    </row>
    <row r="17006" spans="7:7">
      <c r="G17006" s="1776"/>
    </row>
    <row r="17007" spans="7:7">
      <c r="G17007" s="1776"/>
    </row>
    <row r="17008" spans="7:7">
      <c r="G17008" s="1776"/>
    </row>
    <row r="17009" spans="7:7">
      <c r="G17009" s="1776"/>
    </row>
    <row r="17010" spans="7:7">
      <c r="G17010" s="1776"/>
    </row>
    <row r="17011" spans="7:7">
      <c r="G17011" s="1776"/>
    </row>
    <row r="17012" spans="7:7">
      <c r="G17012" s="1776"/>
    </row>
    <row r="17013" spans="7:7">
      <c r="G17013" s="1776"/>
    </row>
    <row r="17014" spans="7:7">
      <c r="G17014" s="1776"/>
    </row>
    <row r="17015" spans="7:7">
      <c r="G17015" s="1776"/>
    </row>
    <row r="17016" spans="7:7">
      <c r="G17016" s="1776"/>
    </row>
    <row r="17017" spans="7:7">
      <c r="G17017" s="1776"/>
    </row>
    <row r="17018" spans="7:7">
      <c r="G17018" s="1776"/>
    </row>
    <row r="17019" spans="7:7">
      <c r="G17019" s="1776"/>
    </row>
    <row r="17020" spans="7:7">
      <c r="G17020" s="1776"/>
    </row>
    <row r="17021" spans="7:7">
      <c r="G17021" s="1776"/>
    </row>
    <row r="17022" spans="7:7">
      <c r="G17022" s="1776"/>
    </row>
    <row r="17023" spans="7:7">
      <c r="G17023" s="1776"/>
    </row>
    <row r="17024" spans="7:7">
      <c r="G17024" s="1776"/>
    </row>
    <row r="17025" spans="7:7">
      <c r="G17025" s="1776"/>
    </row>
    <row r="17026" spans="7:7">
      <c r="G17026" s="1776"/>
    </row>
    <row r="17027" spans="7:7">
      <c r="G17027" s="1776"/>
    </row>
    <row r="17028" spans="7:7">
      <c r="G17028" s="1776"/>
    </row>
    <row r="17029" spans="7:7">
      <c r="G17029" s="1776"/>
    </row>
    <row r="17030" spans="7:7">
      <c r="G17030" s="1776"/>
    </row>
    <row r="17031" spans="7:7">
      <c r="G17031" s="1776"/>
    </row>
    <row r="17032" spans="7:7">
      <c r="G17032" s="1776"/>
    </row>
    <row r="17033" spans="7:7">
      <c r="G17033" s="1776"/>
    </row>
    <row r="17034" spans="7:7">
      <c r="G17034" s="1776"/>
    </row>
    <row r="17035" spans="7:7">
      <c r="G17035" s="1776"/>
    </row>
    <row r="17036" spans="7:7">
      <c r="G17036" s="1776"/>
    </row>
    <row r="17037" spans="7:7">
      <c r="G17037" s="1776"/>
    </row>
    <row r="17038" spans="7:7">
      <c r="G17038" s="1776"/>
    </row>
    <row r="17039" spans="7:7">
      <c r="G17039" s="1776"/>
    </row>
    <row r="17040" spans="7:7">
      <c r="G17040" s="1776"/>
    </row>
    <row r="17041" spans="7:7">
      <c r="G17041" s="1776"/>
    </row>
    <row r="17042" spans="7:7">
      <c r="G17042" s="1776"/>
    </row>
    <row r="17043" spans="7:7">
      <c r="G17043" s="1776"/>
    </row>
    <row r="17044" spans="7:7">
      <c r="G17044" s="1776"/>
    </row>
    <row r="17045" spans="7:7">
      <c r="G17045" s="1776"/>
    </row>
    <row r="17046" spans="7:7">
      <c r="G17046" s="1776"/>
    </row>
    <row r="17047" spans="7:7">
      <c r="G17047" s="1776"/>
    </row>
    <row r="17048" spans="7:7">
      <c r="G17048" s="1776"/>
    </row>
    <row r="17049" spans="7:7">
      <c r="G17049" s="1776"/>
    </row>
    <row r="17050" spans="7:7">
      <c r="G17050" s="1776"/>
    </row>
    <row r="17051" spans="7:7">
      <c r="G17051" s="1776"/>
    </row>
    <row r="17052" spans="7:7">
      <c r="G17052" s="1776"/>
    </row>
    <row r="17053" spans="7:7">
      <c r="G17053" s="1776"/>
    </row>
    <row r="17054" spans="7:7">
      <c r="G17054" s="1776"/>
    </row>
    <row r="17055" spans="7:7">
      <c r="G17055" s="1776"/>
    </row>
    <row r="17056" spans="7:7">
      <c r="G17056" s="1776"/>
    </row>
    <row r="17057" spans="7:7">
      <c r="G17057" s="1776"/>
    </row>
    <row r="17058" spans="7:7">
      <c r="G17058" s="1776"/>
    </row>
    <row r="17059" spans="7:7">
      <c r="G17059" s="1776"/>
    </row>
    <row r="17060" spans="7:7">
      <c r="G17060" s="1776"/>
    </row>
    <row r="17061" spans="7:7">
      <c r="G17061" s="1776"/>
    </row>
    <row r="17062" spans="7:7">
      <c r="G17062" s="1776"/>
    </row>
    <row r="17063" spans="7:7">
      <c r="G17063" s="1776"/>
    </row>
    <row r="17064" spans="7:7">
      <c r="G17064" s="1776"/>
    </row>
    <row r="17065" spans="7:7">
      <c r="G17065" s="1776"/>
    </row>
    <row r="17066" spans="7:7">
      <c r="G17066" s="1776"/>
    </row>
    <row r="17067" spans="7:7">
      <c r="G17067" s="1776"/>
    </row>
    <row r="17068" spans="7:7">
      <c r="G17068" s="1776"/>
    </row>
    <row r="17069" spans="7:7">
      <c r="G17069" s="1776"/>
    </row>
    <row r="17070" spans="7:7">
      <c r="G17070" s="1776"/>
    </row>
    <row r="17071" spans="7:7">
      <c r="G17071" s="1776"/>
    </row>
    <row r="17072" spans="7:7">
      <c r="G17072" s="1776"/>
    </row>
    <row r="17073" spans="7:7">
      <c r="G17073" s="1776"/>
    </row>
    <row r="17074" spans="7:7">
      <c r="G17074" s="1776"/>
    </row>
    <row r="17075" spans="7:7">
      <c r="G17075" s="1776"/>
    </row>
    <row r="17076" spans="7:7">
      <c r="G17076" s="1776"/>
    </row>
    <row r="17077" spans="7:7">
      <c r="G17077" s="1776"/>
    </row>
    <row r="17078" spans="7:7">
      <c r="G17078" s="1776"/>
    </row>
    <row r="17079" spans="7:7">
      <c r="G17079" s="1776"/>
    </row>
    <row r="17080" spans="7:7">
      <c r="G17080" s="1776"/>
    </row>
    <row r="17081" spans="7:7">
      <c r="G17081" s="1776"/>
    </row>
    <row r="17082" spans="7:7">
      <c r="G17082" s="1776"/>
    </row>
    <row r="17083" spans="7:7">
      <c r="G17083" s="1776"/>
    </row>
    <row r="17084" spans="7:7">
      <c r="G17084" s="1776"/>
    </row>
    <row r="17085" spans="7:7">
      <c r="G17085" s="1776"/>
    </row>
    <row r="17086" spans="7:7">
      <c r="G17086" s="1776"/>
    </row>
    <row r="17087" spans="7:7">
      <c r="G17087" s="1776"/>
    </row>
    <row r="17088" spans="7:7">
      <c r="G17088" s="1776"/>
    </row>
    <row r="17089" spans="7:7">
      <c r="G17089" s="1776"/>
    </row>
    <row r="17090" spans="7:7">
      <c r="G17090" s="1776"/>
    </row>
    <row r="17091" spans="7:7">
      <c r="G17091" s="1776"/>
    </row>
    <row r="17092" spans="7:7">
      <c r="G17092" s="1776"/>
    </row>
    <row r="17093" spans="7:7">
      <c r="G17093" s="1776"/>
    </row>
    <row r="17094" spans="7:7">
      <c r="G17094" s="1776"/>
    </row>
    <row r="17095" spans="7:7">
      <c r="G17095" s="1776"/>
    </row>
    <row r="17096" spans="7:7">
      <c r="G17096" s="1776"/>
    </row>
    <row r="17097" spans="7:7">
      <c r="G17097" s="1776"/>
    </row>
    <row r="17098" spans="7:7">
      <c r="G17098" s="1776"/>
    </row>
    <row r="17099" spans="7:7">
      <c r="G17099" s="1776"/>
    </row>
    <row r="17100" spans="7:7">
      <c r="G17100" s="1776"/>
    </row>
    <row r="17101" spans="7:7">
      <c r="G17101" s="1776"/>
    </row>
    <row r="17102" spans="7:7">
      <c r="G17102" s="1776"/>
    </row>
    <row r="17103" spans="7:7">
      <c r="G17103" s="1776"/>
    </row>
    <row r="17104" spans="7:7">
      <c r="G17104" s="1776"/>
    </row>
    <row r="17105" spans="7:7">
      <c r="G17105" s="1776"/>
    </row>
    <row r="17106" spans="7:7">
      <c r="G17106" s="1776"/>
    </row>
    <row r="17107" spans="7:7">
      <c r="G17107" s="1776"/>
    </row>
    <row r="17108" spans="7:7">
      <c r="G17108" s="1776"/>
    </row>
    <row r="17109" spans="7:7">
      <c r="G17109" s="1776"/>
    </row>
    <row r="17110" spans="7:7">
      <c r="G17110" s="1776"/>
    </row>
    <row r="17111" spans="7:7">
      <c r="G17111" s="1776"/>
    </row>
    <row r="17112" spans="7:7">
      <c r="G17112" s="1776"/>
    </row>
    <row r="17113" spans="7:7">
      <c r="G17113" s="1776"/>
    </row>
    <row r="17114" spans="7:7">
      <c r="G17114" s="1776"/>
    </row>
    <row r="17115" spans="7:7">
      <c r="G17115" s="1776"/>
    </row>
    <row r="17116" spans="7:7">
      <c r="G17116" s="1776"/>
    </row>
    <row r="17117" spans="7:7">
      <c r="G17117" s="1776"/>
    </row>
    <row r="17118" spans="7:7">
      <c r="G17118" s="1776"/>
    </row>
    <row r="17119" spans="7:7">
      <c r="G17119" s="1776"/>
    </row>
    <row r="17120" spans="7:7">
      <c r="G17120" s="1776"/>
    </row>
    <row r="17121" spans="7:7">
      <c r="G17121" s="1776"/>
    </row>
    <row r="17122" spans="7:7">
      <c r="G17122" s="1776"/>
    </row>
    <row r="17123" spans="7:7">
      <c r="G17123" s="1776"/>
    </row>
    <row r="17124" spans="7:7">
      <c r="G17124" s="1776"/>
    </row>
    <row r="17125" spans="7:7">
      <c r="G17125" s="1776"/>
    </row>
    <row r="17126" spans="7:7">
      <c r="G17126" s="1776"/>
    </row>
    <row r="17127" spans="7:7">
      <c r="G17127" s="1776"/>
    </row>
    <row r="17128" spans="7:7">
      <c r="G17128" s="1776"/>
    </row>
    <row r="17129" spans="7:7">
      <c r="G17129" s="1776"/>
    </row>
    <row r="17130" spans="7:7">
      <c r="G17130" s="1776"/>
    </row>
    <row r="17131" spans="7:7">
      <c r="G17131" s="1776"/>
    </row>
    <row r="17132" spans="7:7">
      <c r="G17132" s="1776"/>
    </row>
    <row r="17133" spans="7:7">
      <c r="G17133" s="1776"/>
    </row>
    <row r="17134" spans="7:7">
      <c r="G17134" s="1776"/>
    </row>
    <row r="17135" spans="7:7">
      <c r="G17135" s="1776"/>
    </row>
    <row r="17136" spans="7:7">
      <c r="G17136" s="1776"/>
    </row>
    <row r="17137" spans="7:7">
      <c r="G17137" s="1776"/>
    </row>
    <row r="17138" spans="7:7">
      <c r="G17138" s="1776"/>
    </row>
    <row r="17139" spans="7:7">
      <c r="G17139" s="1776"/>
    </row>
    <row r="17140" spans="7:7">
      <c r="G17140" s="1776"/>
    </row>
    <row r="17141" spans="7:7">
      <c r="G17141" s="1776"/>
    </row>
    <row r="17142" spans="7:7">
      <c r="G17142" s="1776"/>
    </row>
    <row r="17143" spans="7:7">
      <c r="G17143" s="1776"/>
    </row>
    <row r="17144" spans="7:7">
      <c r="G17144" s="1776"/>
    </row>
    <row r="17145" spans="7:7">
      <c r="G17145" s="1776"/>
    </row>
    <row r="17146" spans="7:7">
      <c r="G17146" s="1776"/>
    </row>
    <row r="17147" spans="7:7">
      <c r="G17147" s="1776"/>
    </row>
    <row r="17148" spans="7:7">
      <c r="G17148" s="1776"/>
    </row>
    <row r="17149" spans="7:7">
      <c r="G17149" s="1776"/>
    </row>
    <row r="17150" spans="7:7">
      <c r="G17150" s="1776"/>
    </row>
    <row r="17151" spans="7:7">
      <c r="G17151" s="1776"/>
    </row>
    <row r="17152" spans="7:7">
      <c r="G17152" s="1776"/>
    </row>
    <row r="17153" spans="7:7">
      <c r="G17153" s="1776"/>
    </row>
    <row r="17154" spans="7:7">
      <c r="G17154" s="1776"/>
    </row>
    <row r="17155" spans="7:7">
      <c r="G17155" s="1776"/>
    </row>
    <row r="17156" spans="7:7">
      <c r="G17156" s="1776"/>
    </row>
    <row r="17157" spans="7:7">
      <c r="G17157" s="1776"/>
    </row>
    <row r="17158" spans="7:7">
      <c r="G17158" s="1776"/>
    </row>
    <row r="17159" spans="7:7">
      <c r="G17159" s="1776"/>
    </row>
    <row r="17160" spans="7:7">
      <c r="G17160" s="1776"/>
    </row>
    <row r="17161" spans="7:7">
      <c r="G17161" s="1776"/>
    </row>
    <row r="17162" spans="7:7">
      <c r="G17162" s="1776"/>
    </row>
    <row r="17163" spans="7:7">
      <c r="G17163" s="1776"/>
    </row>
    <row r="17164" spans="7:7">
      <c r="G17164" s="1776"/>
    </row>
    <row r="17165" spans="7:7">
      <c r="G17165" s="1776"/>
    </row>
    <row r="17166" spans="7:7">
      <c r="G17166" s="1776"/>
    </row>
    <row r="17167" spans="7:7">
      <c r="G17167" s="1776"/>
    </row>
    <row r="17168" spans="7:7">
      <c r="G17168" s="1776"/>
    </row>
    <row r="17169" spans="7:7">
      <c r="G17169" s="1776"/>
    </row>
    <row r="17170" spans="7:7">
      <c r="G17170" s="1776"/>
    </row>
    <row r="17171" spans="7:7">
      <c r="G17171" s="1776"/>
    </row>
    <row r="17172" spans="7:7">
      <c r="G17172" s="1776"/>
    </row>
    <row r="17173" spans="7:7">
      <c r="G17173" s="1776"/>
    </row>
    <row r="17174" spans="7:7">
      <c r="G17174" s="1776"/>
    </row>
    <row r="17175" spans="7:7">
      <c r="G17175" s="1776"/>
    </row>
    <row r="17176" spans="7:7">
      <c r="G17176" s="1776"/>
    </row>
    <row r="17177" spans="7:7">
      <c r="G17177" s="1776"/>
    </row>
    <row r="17178" spans="7:7">
      <c r="G17178" s="1776"/>
    </row>
    <row r="17179" spans="7:7">
      <c r="G17179" s="1776"/>
    </row>
    <row r="17180" spans="7:7">
      <c r="G17180" s="1776"/>
    </row>
    <row r="17181" spans="7:7">
      <c r="G17181" s="1776"/>
    </row>
    <row r="17182" spans="7:7">
      <c r="G17182" s="1776"/>
    </row>
    <row r="17183" spans="7:7">
      <c r="G17183" s="1776"/>
    </row>
    <row r="17184" spans="7:7">
      <c r="G17184" s="1776"/>
    </row>
    <row r="17185" spans="7:7">
      <c r="G17185" s="1776"/>
    </row>
    <row r="17186" spans="7:7">
      <c r="G17186" s="1776"/>
    </row>
    <row r="17187" spans="7:7">
      <c r="G17187" s="1776"/>
    </row>
    <row r="17188" spans="7:7">
      <c r="G17188" s="1776"/>
    </row>
    <row r="17189" spans="7:7">
      <c r="G17189" s="1776"/>
    </row>
    <row r="17190" spans="7:7">
      <c r="G17190" s="1776"/>
    </row>
    <row r="17191" spans="7:7">
      <c r="G17191" s="1776"/>
    </row>
    <row r="17192" spans="7:7">
      <c r="G17192" s="1776"/>
    </row>
    <row r="17193" spans="7:7">
      <c r="G17193" s="1776"/>
    </row>
    <row r="17194" spans="7:7">
      <c r="G17194" s="1776"/>
    </row>
    <row r="17195" spans="7:7">
      <c r="G17195" s="1776"/>
    </row>
    <row r="17196" spans="7:7">
      <c r="G17196" s="1776"/>
    </row>
    <row r="17197" spans="7:7">
      <c r="G17197" s="1776"/>
    </row>
    <row r="17198" spans="7:7">
      <c r="G17198" s="1776"/>
    </row>
    <row r="17199" spans="7:7">
      <c r="G17199" s="1776"/>
    </row>
    <row r="17200" spans="7:7">
      <c r="G17200" s="1776"/>
    </row>
    <row r="17201" spans="7:7">
      <c r="G17201" s="1776"/>
    </row>
    <row r="17202" spans="7:7">
      <c r="G17202" s="1776"/>
    </row>
    <row r="17203" spans="7:7">
      <c r="G17203" s="1776"/>
    </row>
    <row r="17204" spans="7:7">
      <c r="G17204" s="1776"/>
    </row>
    <row r="17205" spans="7:7">
      <c r="G17205" s="1776"/>
    </row>
    <row r="17206" spans="7:7">
      <c r="G17206" s="1776"/>
    </row>
    <row r="17207" spans="7:7">
      <c r="G17207" s="1776"/>
    </row>
    <row r="17208" spans="7:7">
      <c r="G17208" s="1776"/>
    </row>
    <row r="17209" spans="7:7">
      <c r="G17209" s="1776"/>
    </row>
    <row r="17210" spans="7:7">
      <c r="G17210" s="1776"/>
    </row>
    <row r="17211" spans="7:7">
      <c r="G17211" s="1776"/>
    </row>
    <row r="17212" spans="7:7">
      <c r="G17212" s="1776"/>
    </row>
    <row r="17213" spans="7:7">
      <c r="G17213" s="1776"/>
    </row>
    <row r="17214" spans="7:7">
      <c r="G17214" s="1776"/>
    </row>
    <row r="17215" spans="7:7">
      <c r="G17215" s="1776"/>
    </row>
    <row r="17216" spans="7:7">
      <c r="G17216" s="1776"/>
    </row>
    <row r="17217" spans="7:7">
      <c r="G17217" s="1776"/>
    </row>
    <row r="17218" spans="7:7">
      <c r="G17218" s="1776"/>
    </row>
    <row r="17219" spans="7:7">
      <c r="G17219" s="1776"/>
    </row>
    <row r="17220" spans="7:7">
      <c r="G17220" s="1776"/>
    </row>
    <row r="17221" spans="7:7">
      <c r="G17221" s="1776"/>
    </row>
    <row r="17222" spans="7:7">
      <c r="G17222" s="1776"/>
    </row>
    <row r="17223" spans="7:7">
      <c r="G17223" s="1776"/>
    </row>
    <row r="17224" spans="7:7">
      <c r="G17224" s="1776"/>
    </row>
    <row r="17225" spans="7:7">
      <c r="G17225" s="1776"/>
    </row>
    <row r="17226" spans="7:7">
      <c r="G17226" s="1776"/>
    </row>
    <row r="17227" spans="7:7">
      <c r="G17227" s="1776"/>
    </row>
    <row r="17228" spans="7:7">
      <c r="G17228" s="1776"/>
    </row>
    <row r="17229" spans="7:7">
      <c r="G17229" s="1776"/>
    </row>
    <row r="17230" spans="7:7">
      <c r="G17230" s="1776"/>
    </row>
    <row r="17231" spans="7:7">
      <c r="G17231" s="1776"/>
    </row>
    <row r="17232" spans="7:7">
      <c r="G17232" s="1776"/>
    </row>
    <row r="17233" spans="7:7">
      <c r="G17233" s="1776"/>
    </row>
    <row r="17234" spans="7:7">
      <c r="G17234" s="1776"/>
    </row>
    <row r="17235" spans="7:7">
      <c r="G17235" s="1776"/>
    </row>
    <row r="17236" spans="7:7">
      <c r="G17236" s="1776"/>
    </row>
    <row r="17237" spans="7:7">
      <c r="G17237" s="1776"/>
    </row>
    <row r="17238" spans="7:7">
      <c r="G17238" s="1776"/>
    </row>
    <row r="17239" spans="7:7">
      <c r="G17239" s="1776"/>
    </row>
    <row r="17240" spans="7:7">
      <c r="G17240" s="1776"/>
    </row>
    <row r="17241" spans="7:7">
      <c r="G17241" s="1776"/>
    </row>
    <row r="17242" spans="7:7">
      <c r="G17242" s="1776"/>
    </row>
    <row r="17243" spans="7:7">
      <c r="G17243" s="1776"/>
    </row>
    <row r="17244" spans="7:7">
      <c r="G17244" s="1776"/>
    </row>
    <row r="17245" spans="7:7">
      <c r="G17245" s="1776"/>
    </row>
    <row r="17246" spans="7:7">
      <c r="G17246" s="1776"/>
    </row>
    <row r="17247" spans="7:7">
      <c r="G17247" s="1776"/>
    </row>
    <row r="17248" spans="7:7">
      <c r="G17248" s="1776"/>
    </row>
    <row r="17249" spans="7:7">
      <c r="G17249" s="1776"/>
    </row>
    <row r="17250" spans="7:7">
      <c r="G17250" s="1776"/>
    </row>
    <row r="17251" spans="7:7">
      <c r="G17251" s="1776"/>
    </row>
    <row r="17252" spans="7:7">
      <c r="G17252" s="1776"/>
    </row>
    <row r="17253" spans="7:7">
      <c r="G17253" s="1776"/>
    </row>
    <row r="17254" spans="7:7">
      <c r="G17254" s="1776"/>
    </row>
    <row r="17255" spans="7:7">
      <c r="G17255" s="1776"/>
    </row>
    <row r="17256" spans="7:7">
      <c r="G17256" s="1776"/>
    </row>
    <row r="17257" spans="7:7">
      <c r="G17257" s="1776"/>
    </row>
    <row r="17258" spans="7:7">
      <c r="G17258" s="1776"/>
    </row>
    <row r="17259" spans="7:7">
      <c r="G17259" s="1776"/>
    </row>
    <row r="17260" spans="7:7">
      <c r="G17260" s="1776"/>
    </row>
    <row r="17261" spans="7:7">
      <c r="G17261" s="1776"/>
    </row>
    <row r="17262" spans="7:7">
      <c r="G17262" s="1776"/>
    </row>
    <row r="17263" spans="7:7">
      <c r="G17263" s="1776"/>
    </row>
    <row r="17264" spans="7:7">
      <c r="G17264" s="1776"/>
    </row>
    <row r="17265" spans="7:7">
      <c r="G17265" s="1776"/>
    </row>
    <row r="17266" spans="7:7">
      <c r="G17266" s="1776"/>
    </row>
    <row r="17267" spans="7:7">
      <c r="G17267" s="1776"/>
    </row>
    <row r="17268" spans="7:7">
      <c r="G17268" s="1776"/>
    </row>
    <row r="17269" spans="7:7">
      <c r="G17269" s="1776"/>
    </row>
    <row r="17270" spans="7:7">
      <c r="G17270" s="1776"/>
    </row>
    <row r="17271" spans="7:7">
      <c r="G17271" s="1776"/>
    </row>
    <row r="17272" spans="7:7">
      <c r="G17272" s="1776"/>
    </row>
    <row r="17273" spans="7:7">
      <c r="G17273" s="1776"/>
    </row>
    <row r="17274" spans="7:7">
      <c r="G17274" s="1776"/>
    </row>
    <row r="17275" spans="7:7">
      <c r="G17275" s="1776"/>
    </row>
    <row r="17276" spans="7:7">
      <c r="G17276" s="1776"/>
    </row>
    <row r="17277" spans="7:7">
      <c r="G17277" s="1776"/>
    </row>
    <row r="17278" spans="7:7">
      <c r="G17278" s="1776"/>
    </row>
    <row r="17279" spans="7:7">
      <c r="G17279" s="1776"/>
    </row>
    <row r="17280" spans="7:7">
      <c r="G17280" s="1776"/>
    </row>
    <row r="17281" spans="7:7">
      <c r="G17281" s="1776"/>
    </row>
    <row r="17282" spans="7:7">
      <c r="G17282" s="1776"/>
    </row>
    <row r="17283" spans="7:7">
      <c r="G17283" s="1776"/>
    </row>
    <row r="17284" spans="7:7">
      <c r="G17284" s="1776"/>
    </row>
    <row r="17285" spans="7:7">
      <c r="G17285" s="1776"/>
    </row>
    <row r="17286" spans="7:7">
      <c r="G17286" s="1776"/>
    </row>
    <row r="17287" spans="7:7">
      <c r="G17287" s="1776"/>
    </row>
    <row r="17288" spans="7:7">
      <c r="G17288" s="1776"/>
    </row>
    <row r="17289" spans="7:7">
      <c r="G17289" s="1776"/>
    </row>
    <row r="17290" spans="7:7">
      <c r="G17290" s="1776"/>
    </row>
    <row r="17291" spans="7:7">
      <c r="G17291" s="1776"/>
    </row>
    <row r="17292" spans="7:7">
      <c r="G17292" s="1776"/>
    </row>
    <row r="17293" spans="7:7">
      <c r="G17293" s="1776"/>
    </row>
    <row r="17294" spans="7:7">
      <c r="G17294" s="1776"/>
    </row>
    <row r="17295" spans="7:7">
      <c r="G17295" s="1776"/>
    </row>
    <row r="17296" spans="7:7">
      <c r="G17296" s="1776"/>
    </row>
    <row r="17297" spans="7:7">
      <c r="G17297" s="1776"/>
    </row>
    <row r="17298" spans="7:7">
      <c r="G17298" s="1776"/>
    </row>
    <row r="17299" spans="7:7">
      <c r="G17299" s="1776"/>
    </row>
    <row r="17300" spans="7:7">
      <c r="G17300" s="1776"/>
    </row>
    <row r="17301" spans="7:7">
      <c r="G17301" s="1776"/>
    </row>
    <row r="17302" spans="7:7">
      <c r="G17302" s="1776"/>
    </row>
    <row r="17303" spans="7:7">
      <c r="G17303" s="1776"/>
    </row>
    <row r="17304" spans="7:7">
      <c r="G17304" s="1776"/>
    </row>
    <row r="17305" spans="7:7">
      <c r="G17305" s="1776"/>
    </row>
    <row r="17306" spans="7:7">
      <c r="G17306" s="1776"/>
    </row>
    <row r="17307" spans="7:7">
      <c r="G17307" s="1776"/>
    </row>
    <row r="17308" spans="7:7">
      <c r="G17308" s="1776"/>
    </row>
    <row r="17309" spans="7:7">
      <c r="G17309" s="1776"/>
    </row>
    <row r="17310" spans="7:7">
      <c r="G17310" s="1776"/>
    </row>
    <row r="17311" spans="7:7">
      <c r="G17311" s="1776"/>
    </row>
    <row r="17312" spans="7:7">
      <c r="G17312" s="1776"/>
    </row>
    <row r="17313" spans="7:7">
      <c r="G17313" s="1776"/>
    </row>
    <row r="17314" spans="7:7">
      <c r="G17314" s="1776"/>
    </row>
    <row r="17315" spans="7:7">
      <c r="G17315" s="1776"/>
    </row>
    <row r="17316" spans="7:7">
      <c r="G17316" s="1776"/>
    </row>
    <row r="17317" spans="7:7">
      <c r="G17317" s="1776"/>
    </row>
    <row r="17318" spans="7:7">
      <c r="G17318" s="1776"/>
    </row>
    <row r="17319" spans="7:7">
      <c r="G17319" s="1776"/>
    </row>
    <row r="17320" spans="7:7">
      <c r="G17320" s="1776"/>
    </row>
    <row r="17321" spans="7:7">
      <c r="G17321" s="1776"/>
    </row>
    <row r="17322" spans="7:7">
      <c r="G17322" s="1776"/>
    </row>
    <row r="17323" spans="7:7">
      <c r="G17323" s="1776"/>
    </row>
    <row r="17324" spans="7:7">
      <c r="G17324" s="1776"/>
    </row>
    <row r="17325" spans="7:7">
      <c r="G17325" s="1776"/>
    </row>
    <row r="17326" spans="7:7">
      <c r="G17326" s="1776"/>
    </row>
    <row r="17327" spans="7:7">
      <c r="G17327" s="1776"/>
    </row>
    <row r="17328" spans="7:7">
      <c r="G17328" s="1776"/>
    </row>
    <row r="17329" spans="7:7">
      <c r="G17329" s="1776"/>
    </row>
    <row r="17330" spans="7:7">
      <c r="G17330" s="1776"/>
    </row>
    <row r="17331" spans="7:7">
      <c r="G17331" s="1776"/>
    </row>
    <row r="17332" spans="7:7">
      <c r="G17332" s="1776"/>
    </row>
    <row r="17333" spans="7:7">
      <c r="G17333" s="1776"/>
    </row>
    <row r="17334" spans="7:7">
      <c r="G17334" s="1776"/>
    </row>
    <row r="17335" spans="7:7">
      <c r="G17335" s="1776"/>
    </row>
    <row r="17336" spans="7:7">
      <c r="G17336" s="1776"/>
    </row>
    <row r="17337" spans="7:7">
      <c r="G17337" s="1776"/>
    </row>
    <row r="17338" spans="7:7">
      <c r="G17338" s="1776"/>
    </row>
    <row r="17339" spans="7:7">
      <c r="G17339" s="1776"/>
    </row>
    <row r="17340" spans="7:7">
      <c r="G17340" s="1776"/>
    </row>
    <row r="17341" spans="7:7">
      <c r="G17341" s="1776"/>
    </row>
    <row r="17342" spans="7:7">
      <c r="G17342" s="1776"/>
    </row>
    <row r="17343" spans="7:7">
      <c r="G17343" s="1776"/>
    </row>
    <row r="17344" spans="7:7">
      <c r="G17344" s="1776"/>
    </row>
    <row r="17345" spans="7:7">
      <c r="G17345" s="1776"/>
    </row>
    <row r="17346" spans="7:7">
      <c r="G17346" s="1776"/>
    </row>
    <row r="17347" spans="7:7">
      <c r="G17347" s="1776"/>
    </row>
    <row r="17348" spans="7:7">
      <c r="G17348" s="1776"/>
    </row>
    <row r="17349" spans="7:7">
      <c r="G17349" s="1776"/>
    </row>
    <row r="17350" spans="7:7">
      <c r="G17350" s="1776"/>
    </row>
    <row r="17351" spans="7:7">
      <c r="G17351" s="1776"/>
    </row>
    <row r="17352" spans="7:7">
      <c r="G17352" s="1776"/>
    </row>
    <row r="17353" spans="7:7">
      <c r="G17353" s="1776"/>
    </row>
    <row r="17354" spans="7:7">
      <c r="G17354" s="1776"/>
    </row>
    <row r="17355" spans="7:7">
      <c r="G17355" s="1776"/>
    </row>
    <row r="17356" spans="7:7">
      <c r="G17356" s="1776"/>
    </row>
    <row r="17357" spans="7:7">
      <c r="G17357" s="1776"/>
    </row>
    <row r="17358" spans="7:7">
      <c r="G17358" s="1776"/>
    </row>
    <row r="17359" spans="7:7">
      <c r="G17359" s="1776"/>
    </row>
    <row r="17360" spans="7:7">
      <c r="G17360" s="1776"/>
    </row>
    <row r="17361" spans="7:7">
      <c r="G17361" s="1776"/>
    </row>
    <row r="17362" spans="7:7">
      <c r="G17362" s="1776"/>
    </row>
    <row r="17363" spans="7:7">
      <c r="G17363" s="1776"/>
    </row>
    <row r="17364" spans="7:7">
      <c r="G17364" s="1776"/>
    </row>
    <row r="17365" spans="7:7">
      <c r="G17365" s="1776"/>
    </row>
    <row r="17366" spans="7:7">
      <c r="G17366" s="1776"/>
    </row>
    <row r="17367" spans="7:7">
      <c r="G17367" s="1776"/>
    </row>
    <row r="17368" spans="7:7">
      <c r="G17368" s="1776"/>
    </row>
    <row r="17369" spans="7:7">
      <c r="G17369" s="1776"/>
    </row>
    <row r="17370" spans="7:7">
      <c r="G17370" s="1776"/>
    </row>
    <row r="17371" spans="7:7">
      <c r="G17371" s="1776"/>
    </row>
    <row r="17372" spans="7:7">
      <c r="G17372" s="1776"/>
    </row>
    <row r="17373" spans="7:7">
      <c r="G17373" s="1776"/>
    </row>
    <row r="17374" spans="7:7">
      <c r="G17374" s="1776"/>
    </row>
    <row r="17375" spans="7:7">
      <c r="G17375" s="1776"/>
    </row>
    <row r="17376" spans="7:7">
      <c r="G17376" s="1776"/>
    </row>
    <row r="17377" spans="7:7">
      <c r="G17377" s="1776"/>
    </row>
    <row r="17378" spans="7:7">
      <c r="G17378" s="1776"/>
    </row>
    <row r="17379" spans="7:7">
      <c r="G17379" s="1776"/>
    </row>
    <row r="17380" spans="7:7">
      <c r="G17380" s="1776"/>
    </row>
    <row r="17381" spans="7:7">
      <c r="G17381" s="1776"/>
    </row>
    <row r="17382" spans="7:7">
      <c r="G17382" s="1776"/>
    </row>
    <row r="17383" spans="7:7">
      <c r="G17383" s="1776"/>
    </row>
    <row r="17384" spans="7:7">
      <c r="G17384" s="1776"/>
    </row>
    <row r="17385" spans="7:7">
      <c r="G17385" s="1776"/>
    </row>
    <row r="17386" spans="7:7">
      <c r="G17386" s="1776"/>
    </row>
    <row r="17387" spans="7:7">
      <c r="G17387" s="1776"/>
    </row>
    <row r="17388" spans="7:7">
      <c r="G17388" s="1776"/>
    </row>
    <row r="17389" spans="7:7">
      <c r="G17389" s="1776"/>
    </row>
    <row r="17390" spans="7:7">
      <c r="G17390" s="1776"/>
    </row>
    <row r="17391" spans="7:7">
      <c r="G17391" s="1776"/>
    </row>
    <row r="17392" spans="7:7">
      <c r="G17392" s="1776"/>
    </row>
    <row r="17393" spans="7:7">
      <c r="G17393" s="1776"/>
    </row>
    <row r="17394" spans="7:7">
      <c r="G17394" s="1776"/>
    </row>
    <row r="17395" spans="7:7">
      <c r="G17395" s="1776"/>
    </row>
    <row r="17396" spans="7:7">
      <c r="G17396" s="1776"/>
    </row>
    <row r="17397" spans="7:7">
      <c r="G17397" s="1776"/>
    </row>
    <row r="17398" spans="7:7">
      <c r="G17398" s="1776"/>
    </row>
    <row r="17399" spans="7:7">
      <c r="G17399" s="1776"/>
    </row>
    <row r="17400" spans="7:7">
      <c r="G17400" s="1776"/>
    </row>
    <row r="17401" spans="7:7">
      <c r="G17401" s="1776"/>
    </row>
    <row r="17402" spans="7:7">
      <c r="G17402" s="1776"/>
    </row>
    <row r="17403" spans="7:7">
      <c r="G17403" s="1776"/>
    </row>
    <row r="17404" spans="7:7">
      <c r="G17404" s="1776"/>
    </row>
    <row r="17405" spans="7:7">
      <c r="G17405" s="1776"/>
    </row>
    <row r="17406" spans="7:7">
      <c r="G17406" s="1776"/>
    </row>
    <row r="17407" spans="7:7">
      <c r="G17407" s="1776"/>
    </row>
    <row r="17408" spans="7:7">
      <c r="G17408" s="1776"/>
    </row>
    <row r="17409" spans="7:7">
      <c r="G17409" s="1776"/>
    </row>
    <row r="17410" spans="7:7">
      <c r="G17410" s="1776"/>
    </row>
    <row r="17411" spans="7:7">
      <c r="G17411" s="1776"/>
    </row>
    <row r="17412" spans="7:7">
      <c r="G17412" s="1776"/>
    </row>
    <row r="17413" spans="7:7">
      <c r="G17413" s="1776"/>
    </row>
    <row r="17414" spans="7:7">
      <c r="G17414" s="1776"/>
    </row>
    <row r="17415" spans="7:7">
      <c r="G17415" s="1776"/>
    </row>
    <row r="17416" spans="7:7">
      <c r="G17416" s="1776"/>
    </row>
    <row r="17417" spans="7:7">
      <c r="G17417" s="1776"/>
    </row>
    <row r="17418" spans="7:7">
      <c r="G17418" s="1776"/>
    </row>
    <row r="17419" spans="7:7">
      <c r="G17419" s="1776"/>
    </row>
    <row r="17420" spans="7:7">
      <c r="G17420" s="1776"/>
    </row>
    <row r="17421" spans="7:7">
      <c r="G17421" s="1776"/>
    </row>
    <row r="17422" spans="7:7">
      <c r="G17422" s="1776"/>
    </row>
    <row r="17423" spans="7:7">
      <c r="G17423" s="1776"/>
    </row>
    <row r="17424" spans="7:7">
      <c r="G17424" s="1776"/>
    </row>
    <row r="17425" spans="7:7">
      <c r="G17425" s="1776"/>
    </row>
    <row r="17426" spans="7:7">
      <c r="G17426" s="1776"/>
    </row>
    <row r="17427" spans="7:7">
      <c r="G17427" s="1776"/>
    </row>
    <row r="17428" spans="7:7">
      <c r="G17428" s="1776"/>
    </row>
    <row r="17429" spans="7:7">
      <c r="G17429" s="1776"/>
    </row>
    <row r="17430" spans="7:7">
      <c r="G17430" s="1776"/>
    </row>
    <row r="17431" spans="7:7">
      <c r="G17431" s="1776"/>
    </row>
    <row r="17432" spans="7:7">
      <c r="G17432" s="1776"/>
    </row>
    <row r="17433" spans="7:7">
      <c r="G17433" s="1776"/>
    </row>
    <row r="17434" spans="7:7">
      <c r="G17434" s="1776"/>
    </row>
    <row r="17435" spans="7:7">
      <c r="G17435" s="1776"/>
    </row>
    <row r="17436" spans="7:7">
      <c r="G17436" s="1776"/>
    </row>
    <row r="17437" spans="7:7">
      <c r="G17437" s="1776"/>
    </row>
    <row r="17438" spans="7:7">
      <c r="G17438" s="1776"/>
    </row>
    <row r="17439" spans="7:7">
      <c r="G17439" s="1776"/>
    </row>
    <row r="17440" spans="7:7">
      <c r="G17440" s="1776"/>
    </row>
    <row r="17441" spans="7:7">
      <c r="G17441" s="1776"/>
    </row>
    <row r="17442" spans="7:7">
      <c r="G17442" s="1776"/>
    </row>
    <row r="17443" spans="7:7">
      <c r="G17443" s="1776"/>
    </row>
    <row r="17444" spans="7:7">
      <c r="G17444" s="1776"/>
    </row>
    <row r="17445" spans="7:7">
      <c r="G17445" s="1776"/>
    </row>
    <row r="17446" spans="7:7">
      <c r="G17446" s="1776"/>
    </row>
    <row r="17447" spans="7:7">
      <c r="G17447" s="1776"/>
    </row>
    <row r="17448" spans="7:7">
      <c r="G17448" s="1776"/>
    </row>
    <row r="17449" spans="7:7">
      <c r="G17449" s="1776"/>
    </row>
    <row r="17450" spans="7:7">
      <c r="G17450" s="1776"/>
    </row>
    <row r="17451" spans="7:7">
      <c r="G17451" s="1776"/>
    </row>
    <row r="17452" spans="7:7">
      <c r="G17452" s="1776"/>
    </row>
    <row r="17453" spans="7:7">
      <c r="G17453" s="1776"/>
    </row>
    <row r="17454" spans="7:7">
      <c r="G17454" s="1776"/>
    </row>
    <row r="17455" spans="7:7">
      <c r="G17455" s="1776"/>
    </row>
    <row r="17456" spans="7:7">
      <c r="G17456" s="1776"/>
    </row>
    <row r="17457" spans="7:7">
      <c r="G17457" s="1776"/>
    </row>
    <row r="17458" spans="7:7">
      <c r="G17458" s="1776"/>
    </row>
    <row r="17459" spans="7:7">
      <c r="G17459" s="1776"/>
    </row>
    <row r="17460" spans="7:7">
      <c r="G17460" s="1776"/>
    </row>
    <row r="17461" spans="7:7">
      <c r="G17461" s="1776"/>
    </row>
    <row r="17462" spans="7:7">
      <c r="G17462" s="1776"/>
    </row>
    <row r="17463" spans="7:7">
      <c r="G17463" s="1776"/>
    </row>
    <row r="17464" spans="7:7">
      <c r="G17464" s="1776"/>
    </row>
    <row r="17465" spans="7:7">
      <c r="G17465" s="1776"/>
    </row>
    <row r="17466" spans="7:7">
      <c r="G17466" s="1776"/>
    </row>
    <row r="17467" spans="7:7">
      <c r="G17467" s="1776"/>
    </row>
    <row r="17468" spans="7:7">
      <c r="G17468" s="1776"/>
    </row>
    <row r="17469" spans="7:7">
      <c r="G17469" s="1776"/>
    </row>
    <row r="17470" spans="7:7">
      <c r="G17470" s="1776"/>
    </row>
    <row r="17471" spans="7:7">
      <c r="G17471" s="1776"/>
    </row>
    <row r="17472" spans="7:7">
      <c r="G17472" s="1776"/>
    </row>
    <row r="17473" spans="7:7">
      <c r="G17473" s="1776"/>
    </row>
    <row r="17474" spans="7:7">
      <c r="G17474" s="1776"/>
    </row>
    <row r="17475" spans="7:7">
      <c r="G17475" s="1776"/>
    </row>
    <row r="17476" spans="7:7">
      <c r="G17476" s="1776"/>
    </row>
    <row r="17477" spans="7:7">
      <c r="G17477" s="1776"/>
    </row>
    <row r="17478" spans="7:7">
      <c r="G17478" s="1776"/>
    </row>
    <row r="17479" spans="7:7">
      <c r="G17479" s="1776"/>
    </row>
    <row r="17480" spans="7:7">
      <c r="G17480" s="1776"/>
    </row>
    <row r="17481" spans="7:7">
      <c r="G17481" s="1776"/>
    </row>
    <row r="17482" spans="7:7">
      <c r="G17482" s="1776"/>
    </row>
    <row r="17483" spans="7:7">
      <c r="G17483" s="1776"/>
    </row>
    <row r="17484" spans="7:7">
      <c r="G17484" s="1776"/>
    </row>
    <row r="17485" spans="7:7">
      <c r="G17485" s="1776"/>
    </row>
    <row r="17486" spans="7:7">
      <c r="G17486" s="1776"/>
    </row>
    <row r="17487" spans="7:7">
      <c r="G17487" s="1776"/>
    </row>
    <row r="17488" spans="7:7">
      <c r="G17488" s="1776"/>
    </row>
    <row r="17489" spans="7:7">
      <c r="G17489" s="1776"/>
    </row>
    <row r="17490" spans="7:7">
      <c r="G17490" s="1776"/>
    </row>
    <row r="17491" spans="7:7">
      <c r="G17491" s="1776"/>
    </row>
    <row r="17492" spans="7:7">
      <c r="G17492" s="1776"/>
    </row>
    <row r="17493" spans="7:7">
      <c r="G17493" s="1776"/>
    </row>
    <row r="17494" spans="7:7">
      <c r="G17494" s="1776"/>
    </row>
    <row r="17495" spans="7:7">
      <c r="G17495" s="1776"/>
    </row>
    <row r="17496" spans="7:7">
      <c r="G17496" s="1776"/>
    </row>
    <row r="17497" spans="7:7">
      <c r="G17497" s="1776"/>
    </row>
    <row r="17498" spans="7:7">
      <c r="G17498" s="1776"/>
    </row>
    <row r="17499" spans="7:7">
      <c r="G17499" s="1776"/>
    </row>
    <row r="17500" spans="7:7">
      <c r="G17500" s="1776"/>
    </row>
    <row r="17501" spans="7:7">
      <c r="G17501" s="1776"/>
    </row>
    <row r="17502" spans="7:7">
      <c r="G17502" s="1776"/>
    </row>
    <row r="17503" spans="7:7">
      <c r="G17503" s="1776"/>
    </row>
    <row r="17504" spans="7:7">
      <c r="G17504" s="1776"/>
    </row>
    <row r="17505" spans="7:7">
      <c r="G17505" s="1776"/>
    </row>
    <row r="17506" spans="7:7">
      <c r="G17506" s="1776"/>
    </row>
    <row r="17507" spans="7:7">
      <c r="G17507" s="1776"/>
    </row>
    <row r="17508" spans="7:7">
      <c r="G17508" s="1776"/>
    </row>
    <row r="17509" spans="7:7">
      <c r="G17509" s="1776"/>
    </row>
    <row r="17510" spans="7:7">
      <c r="G17510" s="1776"/>
    </row>
    <row r="17511" spans="7:7">
      <c r="G17511" s="1776"/>
    </row>
    <row r="17512" spans="7:7">
      <c r="G17512" s="1776"/>
    </row>
    <row r="17513" spans="7:7">
      <c r="G17513" s="1776"/>
    </row>
    <row r="17514" spans="7:7">
      <c r="G17514" s="1776"/>
    </row>
    <row r="17515" spans="7:7">
      <c r="G17515" s="1776"/>
    </row>
    <row r="17516" spans="7:7">
      <c r="G17516" s="1776"/>
    </row>
    <row r="17517" spans="7:7">
      <c r="G17517" s="1776"/>
    </row>
    <row r="17518" spans="7:7">
      <c r="G17518" s="1776"/>
    </row>
    <row r="17519" spans="7:7">
      <c r="G17519" s="1776"/>
    </row>
    <row r="17520" spans="7:7">
      <c r="G17520" s="1776"/>
    </row>
    <row r="17521" spans="7:7">
      <c r="G17521" s="1776"/>
    </row>
    <row r="17522" spans="7:7">
      <c r="G17522" s="1776"/>
    </row>
    <row r="17523" spans="7:7">
      <c r="G17523" s="1776"/>
    </row>
    <row r="17524" spans="7:7">
      <c r="G17524" s="1776"/>
    </row>
    <row r="17525" spans="7:7">
      <c r="G17525" s="1776"/>
    </row>
    <row r="17526" spans="7:7">
      <c r="G17526" s="1776"/>
    </row>
    <row r="17527" spans="7:7">
      <c r="G17527" s="1776"/>
    </row>
    <row r="17528" spans="7:7">
      <c r="G17528" s="1776"/>
    </row>
    <row r="17529" spans="7:7">
      <c r="G17529" s="1776"/>
    </row>
    <row r="17530" spans="7:7">
      <c r="G17530" s="1776"/>
    </row>
    <row r="17531" spans="7:7">
      <c r="G17531" s="1776"/>
    </row>
    <row r="17532" spans="7:7">
      <c r="G17532" s="1776"/>
    </row>
    <row r="17533" spans="7:7">
      <c r="G17533" s="1776"/>
    </row>
    <row r="17534" spans="7:7">
      <c r="G17534" s="1776"/>
    </row>
    <row r="17535" spans="7:7">
      <c r="G17535" s="1776"/>
    </row>
    <row r="17536" spans="7:7">
      <c r="G17536" s="1776"/>
    </row>
    <row r="17537" spans="7:7">
      <c r="G17537" s="1776"/>
    </row>
    <row r="17538" spans="7:7">
      <c r="G17538" s="1776"/>
    </row>
    <row r="17539" spans="7:7">
      <c r="G17539" s="1776"/>
    </row>
    <row r="17540" spans="7:7">
      <c r="G17540" s="1776"/>
    </row>
    <row r="17541" spans="7:7">
      <c r="G17541" s="1776"/>
    </row>
    <row r="17542" spans="7:7">
      <c r="G17542" s="1776"/>
    </row>
    <row r="17543" spans="7:7">
      <c r="G17543" s="1776"/>
    </row>
    <row r="17544" spans="7:7">
      <c r="G17544" s="1776"/>
    </row>
    <row r="17545" spans="7:7">
      <c r="G17545" s="1776"/>
    </row>
    <row r="17546" spans="7:7">
      <c r="G17546" s="1776"/>
    </row>
    <row r="17547" spans="7:7">
      <c r="G17547" s="1776"/>
    </row>
    <row r="17548" spans="7:7">
      <c r="G17548" s="1776"/>
    </row>
    <row r="17549" spans="7:7">
      <c r="G17549" s="1776"/>
    </row>
    <row r="17550" spans="7:7">
      <c r="G17550" s="1776"/>
    </row>
    <row r="17551" spans="7:7">
      <c r="G17551" s="1776"/>
    </row>
    <row r="17552" spans="7:7">
      <c r="G17552" s="1776"/>
    </row>
    <row r="17553" spans="7:7">
      <c r="G17553" s="1776"/>
    </row>
    <row r="17554" spans="7:7">
      <c r="G17554" s="1776"/>
    </row>
    <row r="17555" spans="7:7">
      <c r="G17555" s="1776"/>
    </row>
    <row r="17556" spans="7:7">
      <c r="G17556" s="1776"/>
    </row>
    <row r="17557" spans="7:7">
      <c r="G17557" s="1776"/>
    </row>
    <row r="17558" spans="7:7">
      <c r="G17558" s="1776"/>
    </row>
    <row r="17559" spans="7:7">
      <c r="G17559" s="1776"/>
    </row>
    <row r="17560" spans="7:7">
      <c r="G17560" s="1776"/>
    </row>
    <row r="17561" spans="7:7">
      <c r="G17561" s="1776"/>
    </row>
    <row r="17562" spans="7:7">
      <c r="G17562" s="1776"/>
    </row>
    <row r="17563" spans="7:7">
      <c r="G17563" s="1776"/>
    </row>
    <row r="17564" spans="7:7">
      <c r="G17564" s="1776"/>
    </row>
    <row r="17565" spans="7:7">
      <c r="G17565" s="1776"/>
    </row>
    <row r="17566" spans="7:7">
      <c r="G17566" s="1776"/>
    </row>
    <row r="17567" spans="7:7">
      <c r="G17567" s="1776"/>
    </row>
    <row r="17568" spans="7:7">
      <c r="G17568" s="1776"/>
    </row>
    <row r="17569" spans="7:7">
      <c r="G17569" s="1776"/>
    </row>
    <row r="17570" spans="7:7">
      <c r="G17570" s="1776"/>
    </row>
    <row r="17571" spans="7:7">
      <c r="G17571" s="1776"/>
    </row>
    <row r="17572" spans="7:7">
      <c r="G17572" s="1776"/>
    </row>
    <row r="17573" spans="7:7">
      <c r="G17573" s="1776"/>
    </row>
    <row r="17574" spans="7:7">
      <c r="G17574" s="1776"/>
    </row>
    <row r="17575" spans="7:7">
      <c r="G17575" s="1776"/>
    </row>
    <row r="17576" spans="7:7">
      <c r="G17576" s="1776"/>
    </row>
    <row r="17577" spans="7:7">
      <c r="G17577" s="1776"/>
    </row>
    <row r="17578" spans="7:7">
      <c r="G17578" s="1776"/>
    </row>
    <row r="17579" spans="7:7">
      <c r="G17579" s="1776"/>
    </row>
    <row r="17580" spans="7:7">
      <c r="G17580" s="1776"/>
    </row>
    <row r="17581" spans="7:7">
      <c r="G17581" s="1776"/>
    </row>
    <row r="17582" spans="7:7">
      <c r="G17582" s="1776"/>
    </row>
    <row r="17583" spans="7:7">
      <c r="G17583" s="1776"/>
    </row>
    <row r="17584" spans="7:7">
      <c r="G17584" s="1776"/>
    </row>
    <row r="17585" spans="7:7">
      <c r="G17585" s="1776"/>
    </row>
    <row r="17586" spans="7:7">
      <c r="G17586" s="1776"/>
    </row>
    <row r="17587" spans="7:7">
      <c r="G17587" s="1776"/>
    </row>
    <row r="17588" spans="7:7">
      <c r="G17588" s="1776"/>
    </row>
    <row r="17589" spans="7:7">
      <c r="G17589" s="1776"/>
    </row>
    <row r="17590" spans="7:7">
      <c r="G17590" s="1776"/>
    </row>
    <row r="17591" spans="7:7">
      <c r="G17591" s="1776"/>
    </row>
    <row r="17592" spans="7:7">
      <c r="G17592" s="1776"/>
    </row>
    <row r="17593" spans="7:7">
      <c r="G17593" s="1776"/>
    </row>
    <row r="17594" spans="7:7">
      <c r="G17594" s="1776"/>
    </row>
    <row r="17595" spans="7:7">
      <c r="G17595" s="1776"/>
    </row>
    <row r="17596" spans="7:7">
      <c r="G17596" s="1776"/>
    </row>
    <row r="17597" spans="7:7">
      <c r="G17597" s="1776"/>
    </row>
    <row r="17598" spans="7:7">
      <c r="G17598" s="1776"/>
    </row>
    <row r="17599" spans="7:7">
      <c r="G17599" s="1776"/>
    </row>
    <row r="17600" spans="7:7">
      <c r="G17600" s="1776"/>
    </row>
    <row r="17601" spans="7:7">
      <c r="G17601" s="1776"/>
    </row>
    <row r="17602" spans="7:7">
      <c r="G17602" s="1776"/>
    </row>
    <row r="17603" spans="7:7">
      <c r="G17603" s="1776"/>
    </row>
    <row r="17604" spans="7:7">
      <c r="G17604" s="1776"/>
    </row>
    <row r="17605" spans="7:7">
      <c r="G17605" s="1776"/>
    </row>
    <row r="17606" spans="7:7">
      <c r="G17606" s="1776"/>
    </row>
    <row r="17607" spans="7:7">
      <c r="G17607" s="1776"/>
    </row>
    <row r="17608" spans="7:7">
      <c r="G17608" s="1776"/>
    </row>
    <row r="17609" spans="7:7">
      <c r="G17609" s="1776"/>
    </row>
    <row r="17610" spans="7:7">
      <c r="G17610" s="1776"/>
    </row>
    <row r="17611" spans="7:7">
      <c r="G17611" s="1776"/>
    </row>
    <row r="17612" spans="7:7">
      <c r="G17612" s="1776"/>
    </row>
    <row r="17613" spans="7:7">
      <c r="G17613" s="1776"/>
    </row>
    <row r="17614" spans="7:7">
      <c r="G17614" s="1776"/>
    </row>
    <row r="17615" spans="7:7">
      <c r="G17615" s="1776"/>
    </row>
    <row r="17616" spans="7:7">
      <c r="G17616" s="1776"/>
    </row>
    <row r="17617" spans="7:7">
      <c r="G17617" s="1776"/>
    </row>
    <row r="17618" spans="7:7">
      <c r="G17618" s="1776"/>
    </row>
    <row r="17619" spans="7:7">
      <c r="G17619" s="1776"/>
    </row>
    <row r="17620" spans="7:7">
      <c r="G17620" s="1776"/>
    </row>
    <row r="17621" spans="7:7">
      <c r="G17621" s="1776"/>
    </row>
    <row r="17622" spans="7:7">
      <c r="G17622" s="1776"/>
    </row>
    <row r="17623" spans="7:7">
      <c r="G17623" s="1776"/>
    </row>
    <row r="17624" spans="7:7">
      <c r="G17624" s="1776"/>
    </row>
    <row r="17625" spans="7:7">
      <c r="G17625" s="1776"/>
    </row>
    <row r="17626" spans="7:7">
      <c r="G17626" s="1776"/>
    </row>
    <row r="17627" spans="7:7">
      <c r="G17627" s="1776"/>
    </row>
    <row r="17628" spans="7:7">
      <c r="G17628" s="1776"/>
    </row>
    <row r="17629" spans="7:7">
      <c r="G17629" s="1776"/>
    </row>
    <row r="17630" spans="7:7">
      <c r="G17630" s="1776"/>
    </row>
    <row r="17631" spans="7:7">
      <c r="G17631" s="1776"/>
    </row>
    <row r="17632" spans="7:7">
      <c r="G17632" s="1776"/>
    </row>
    <row r="17633" spans="7:7">
      <c r="G17633" s="1776"/>
    </row>
    <row r="17634" spans="7:7">
      <c r="G17634" s="1776"/>
    </row>
    <row r="17635" spans="7:7">
      <c r="G17635" s="1776"/>
    </row>
    <row r="17636" spans="7:7">
      <c r="G17636" s="1776"/>
    </row>
    <row r="17637" spans="7:7">
      <c r="G17637" s="1776"/>
    </row>
    <row r="17638" spans="7:7">
      <c r="G17638" s="1776"/>
    </row>
    <row r="17639" spans="7:7">
      <c r="G17639" s="1776"/>
    </row>
    <row r="17640" spans="7:7">
      <c r="G17640" s="1776"/>
    </row>
    <row r="17641" spans="7:7">
      <c r="G17641" s="1776"/>
    </row>
    <row r="17642" spans="7:7">
      <c r="G17642" s="1776"/>
    </row>
    <row r="17643" spans="7:7">
      <c r="G17643" s="1776"/>
    </row>
    <row r="17644" spans="7:7">
      <c r="G17644" s="1776"/>
    </row>
    <row r="17645" spans="7:7">
      <c r="G17645" s="1776"/>
    </row>
    <row r="17646" spans="7:7">
      <c r="G17646" s="1776"/>
    </row>
    <row r="17647" spans="7:7">
      <c r="G17647" s="1776"/>
    </row>
    <row r="17648" spans="7:7">
      <c r="G17648" s="1776"/>
    </row>
    <row r="17649" spans="7:7">
      <c r="G17649" s="1776"/>
    </row>
    <row r="17650" spans="7:7">
      <c r="G17650" s="1776"/>
    </row>
    <row r="17651" spans="7:7">
      <c r="G17651" s="1776"/>
    </row>
    <row r="17652" spans="7:7">
      <c r="G17652" s="1776"/>
    </row>
    <row r="17653" spans="7:7">
      <c r="G17653" s="1776"/>
    </row>
    <row r="17654" spans="7:7">
      <c r="G17654" s="1776"/>
    </row>
    <row r="17655" spans="7:7">
      <c r="G17655" s="1776"/>
    </row>
    <row r="17656" spans="7:7">
      <c r="G17656" s="1776"/>
    </row>
    <row r="17657" spans="7:7">
      <c r="G17657" s="1776"/>
    </row>
    <row r="17658" spans="7:7">
      <c r="G17658" s="1776"/>
    </row>
    <row r="17659" spans="7:7">
      <c r="G17659" s="1776"/>
    </row>
    <row r="17660" spans="7:7">
      <c r="G17660" s="1776"/>
    </row>
    <row r="17661" spans="7:7">
      <c r="G17661" s="1776"/>
    </row>
    <row r="17662" spans="7:7">
      <c r="G17662" s="1776"/>
    </row>
    <row r="17663" spans="7:7">
      <c r="G17663" s="1776"/>
    </row>
    <row r="17664" spans="7:7">
      <c r="G17664" s="1776"/>
    </row>
    <row r="17665" spans="7:7">
      <c r="G17665" s="1776"/>
    </row>
    <row r="17666" spans="7:7">
      <c r="G17666" s="1776"/>
    </row>
    <row r="17667" spans="7:7">
      <c r="G17667" s="1776"/>
    </row>
    <row r="17668" spans="7:7">
      <c r="G17668" s="1776"/>
    </row>
    <row r="17669" spans="7:7">
      <c r="G17669" s="1776"/>
    </row>
    <row r="17670" spans="7:7">
      <c r="G17670" s="1776"/>
    </row>
    <row r="17671" spans="7:7">
      <c r="G17671" s="1776"/>
    </row>
    <row r="17672" spans="7:7">
      <c r="G17672" s="1776"/>
    </row>
    <row r="17673" spans="7:7">
      <c r="G17673" s="1776"/>
    </row>
    <row r="17674" spans="7:7">
      <c r="G17674" s="1776"/>
    </row>
    <row r="17675" spans="7:7">
      <c r="G17675" s="1776"/>
    </row>
    <row r="17676" spans="7:7">
      <c r="G17676" s="1776"/>
    </row>
    <row r="17677" spans="7:7">
      <c r="G17677" s="1776"/>
    </row>
    <row r="17678" spans="7:7">
      <c r="G17678" s="1776"/>
    </row>
    <row r="17679" spans="7:7">
      <c r="G17679" s="1776"/>
    </row>
    <row r="17680" spans="7:7">
      <c r="G17680" s="1776"/>
    </row>
    <row r="17681" spans="7:7">
      <c r="G17681" s="1776"/>
    </row>
    <row r="17682" spans="7:7">
      <c r="G17682" s="1776"/>
    </row>
    <row r="17683" spans="7:7">
      <c r="G17683" s="1776"/>
    </row>
    <row r="17684" spans="7:7">
      <c r="G17684" s="1776"/>
    </row>
    <row r="17685" spans="7:7">
      <c r="G17685" s="1776"/>
    </row>
    <row r="17686" spans="7:7">
      <c r="G17686" s="1776"/>
    </row>
    <row r="17687" spans="7:7">
      <c r="G17687" s="1776"/>
    </row>
    <row r="17688" spans="7:7">
      <c r="G17688" s="1776"/>
    </row>
    <row r="17689" spans="7:7">
      <c r="G17689" s="1776"/>
    </row>
    <row r="17690" spans="7:7">
      <c r="G17690" s="1776"/>
    </row>
    <row r="17691" spans="7:7">
      <c r="G17691" s="1776"/>
    </row>
    <row r="17692" spans="7:7">
      <c r="G17692" s="1776"/>
    </row>
    <row r="17693" spans="7:7">
      <c r="G17693" s="1776"/>
    </row>
    <row r="17694" spans="7:7">
      <c r="G17694" s="1776"/>
    </row>
    <row r="17695" spans="7:7">
      <c r="G17695" s="1776"/>
    </row>
    <row r="17696" spans="7:7">
      <c r="G17696" s="1776"/>
    </row>
    <row r="17697" spans="7:7">
      <c r="G17697" s="1776"/>
    </row>
    <row r="17698" spans="7:7">
      <c r="G17698" s="1776"/>
    </row>
    <row r="17699" spans="7:7">
      <c r="G17699" s="1776"/>
    </row>
    <row r="17700" spans="7:7">
      <c r="G17700" s="1776"/>
    </row>
    <row r="17701" spans="7:7">
      <c r="G17701" s="1776"/>
    </row>
    <row r="17702" spans="7:7">
      <c r="G17702" s="1776"/>
    </row>
    <row r="17703" spans="7:7">
      <c r="G17703" s="1776"/>
    </row>
    <row r="17704" spans="7:7">
      <c r="G17704" s="1776"/>
    </row>
    <row r="17705" spans="7:7">
      <c r="G17705" s="1776"/>
    </row>
    <row r="17706" spans="7:7">
      <c r="G17706" s="1776"/>
    </row>
    <row r="17707" spans="7:7">
      <c r="G17707" s="1776"/>
    </row>
    <row r="17708" spans="7:7">
      <c r="G17708" s="1776"/>
    </row>
    <row r="17709" spans="7:7">
      <c r="G17709" s="1776"/>
    </row>
    <row r="17710" spans="7:7">
      <c r="G17710" s="1776"/>
    </row>
    <row r="17711" spans="7:7">
      <c r="G17711" s="1776"/>
    </row>
    <row r="17712" spans="7:7">
      <c r="G17712" s="1776"/>
    </row>
    <row r="17713" spans="7:7">
      <c r="G17713" s="1776"/>
    </row>
    <row r="17714" spans="7:7">
      <c r="G17714" s="1776"/>
    </row>
    <row r="17715" spans="7:7">
      <c r="G17715" s="1776"/>
    </row>
    <row r="17716" spans="7:7">
      <c r="G17716" s="1776"/>
    </row>
    <row r="17717" spans="7:7">
      <c r="G17717" s="1776"/>
    </row>
    <row r="17718" spans="7:7">
      <c r="G17718" s="1776"/>
    </row>
    <row r="17719" spans="7:7">
      <c r="G17719" s="1776"/>
    </row>
    <row r="17720" spans="7:7">
      <c r="G17720" s="1776"/>
    </row>
    <row r="17721" spans="7:7">
      <c r="G17721" s="1776"/>
    </row>
    <row r="17722" spans="7:7">
      <c r="G17722" s="1776"/>
    </row>
    <row r="17723" spans="7:7">
      <c r="G17723" s="1776"/>
    </row>
    <row r="17724" spans="7:7">
      <c r="G17724" s="1776"/>
    </row>
    <row r="17725" spans="7:7">
      <c r="G17725" s="1776"/>
    </row>
    <row r="17726" spans="7:7">
      <c r="G17726" s="1776"/>
    </row>
    <row r="17727" spans="7:7">
      <c r="G17727" s="1776"/>
    </row>
    <row r="17728" spans="7:7">
      <c r="G17728" s="1776"/>
    </row>
    <row r="17729" spans="7:7">
      <c r="G17729" s="1776"/>
    </row>
    <row r="17730" spans="7:7">
      <c r="G17730" s="1776"/>
    </row>
    <row r="17731" spans="7:7">
      <c r="G17731" s="1776"/>
    </row>
    <row r="17732" spans="7:7">
      <c r="G17732" s="1776"/>
    </row>
    <row r="17733" spans="7:7">
      <c r="G17733" s="1776"/>
    </row>
    <row r="17734" spans="7:7">
      <c r="G17734" s="1776"/>
    </row>
    <row r="17735" spans="7:7">
      <c r="G17735" s="1776"/>
    </row>
    <row r="17736" spans="7:7">
      <c r="G17736" s="1776"/>
    </row>
    <row r="17737" spans="7:7">
      <c r="G17737" s="1776"/>
    </row>
    <row r="17738" spans="7:7">
      <c r="G17738" s="1776"/>
    </row>
    <row r="17739" spans="7:7">
      <c r="G17739" s="1776"/>
    </row>
    <row r="17740" spans="7:7">
      <c r="G17740" s="1776"/>
    </row>
    <row r="17741" spans="7:7">
      <c r="G17741" s="1776"/>
    </row>
    <row r="17742" spans="7:7">
      <c r="G17742" s="1776"/>
    </row>
    <row r="17743" spans="7:7">
      <c r="G17743" s="1776"/>
    </row>
    <row r="17744" spans="7:7">
      <c r="G17744" s="1776"/>
    </row>
    <row r="17745" spans="7:7">
      <c r="G17745" s="1776"/>
    </row>
    <row r="17746" spans="7:7">
      <c r="G17746" s="1776"/>
    </row>
    <row r="17747" spans="7:7">
      <c r="G17747" s="1776"/>
    </row>
    <row r="17748" spans="7:7">
      <c r="G17748" s="1776"/>
    </row>
    <row r="17749" spans="7:7">
      <c r="G17749" s="1776"/>
    </row>
    <row r="17750" spans="7:7">
      <c r="G17750" s="1776"/>
    </row>
    <row r="17751" spans="7:7">
      <c r="G17751" s="1776"/>
    </row>
    <row r="17752" spans="7:7">
      <c r="G17752" s="1776"/>
    </row>
    <row r="17753" spans="7:7">
      <c r="G17753" s="1776"/>
    </row>
    <row r="17754" spans="7:7">
      <c r="G17754" s="1776"/>
    </row>
    <row r="17755" spans="7:7">
      <c r="G17755" s="1776"/>
    </row>
    <row r="17756" spans="7:7">
      <c r="G17756" s="1776"/>
    </row>
    <row r="17757" spans="7:7">
      <c r="G17757" s="1776"/>
    </row>
    <row r="17758" spans="7:7">
      <c r="G17758" s="1776"/>
    </row>
    <row r="17759" spans="7:7">
      <c r="G17759" s="1776"/>
    </row>
    <row r="17760" spans="7:7">
      <c r="G17760" s="1776"/>
    </row>
    <row r="17761" spans="7:7">
      <c r="G17761" s="1776"/>
    </row>
    <row r="17762" spans="7:7">
      <c r="G17762" s="1776"/>
    </row>
    <row r="17763" spans="7:7">
      <c r="G17763" s="1776"/>
    </row>
    <row r="17764" spans="7:7">
      <c r="G17764" s="1776"/>
    </row>
    <row r="17765" spans="7:7">
      <c r="G17765" s="1776"/>
    </row>
    <row r="17766" spans="7:7">
      <c r="G17766" s="1776"/>
    </row>
    <row r="17767" spans="7:7">
      <c r="G17767" s="1776"/>
    </row>
    <row r="17768" spans="7:7">
      <c r="G17768" s="1776"/>
    </row>
    <row r="17769" spans="7:7">
      <c r="G17769" s="1776"/>
    </row>
    <row r="17770" spans="7:7">
      <c r="G17770" s="1776"/>
    </row>
    <row r="17771" spans="7:7">
      <c r="G17771" s="1776"/>
    </row>
    <row r="17772" spans="7:7">
      <c r="G17772" s="1776"/>
    </row>
    <row r="17773" spans="7:7">
      <c r="G17773" s="1776"/>
    </row>
    <row r="17774" spans="7:7">
      <c r="G17774" s="1776"/>
    </row>
    <row r="17775" spans="7:7">
      <c r="G17775" s="1776"/>
    </row>
    <row r="17776" spans="7:7">
      <c r="G17776" s="1776"/>
    </row>
    <row r="17777" spans="7:7">
      <c r="G17777" s="1776"/>
    </row>
    <row r="17778" spans="7:7">
      <c r="G17778" s="1776"/>
    </row>
    <row r="17779" spans="7:7">
      <c r="G17779" s="1776"/>
    </row>
    <row r="17780" spans="7:7">
      <c r="G17780" s="1776"/>
    </row>
    <row r="17781" spans="7:7">
      <c r="G17781" s="1776"/>
    </row>
    <row r="17782" spans="7:7">
      <c r="G17782" s="1776"/>
    </row>
    <row r="17783" spans="7:7">
      <c r="G17783" s="1776"/>
    </row>
    <row r="17784" spans="7:7">
      <c r="G17784" s="1776"/>
    </row>
    <row r="17785" spans="7:7">
      <c r="G17785" s="1776"/>
    </row>
    <row r="17786" spans="7:7">
      <c r="G17786" s="1776"/>
    </row>
    <row r="17787" spans="7:7">
      <c r="G17787" s="1776"/>
    </row>
    <row r="17788" spans="7:7">
      <c r="G17788" s="1776"/>
    </row>
    <row r="17789" spans="7:7">
      <c r="G17789" s="1776"/>
    </row>
    <row r="17790" spans="7:7">
      <c r="G17790" s="1776"/>
    </row>
    <row r="17791" spans="7:7">
      <c r="G17791" s="1776"/>
    </row>
    <row r="17792" spans="7:7">
      <c r="G17792" s="1776"/>
    </row>
    <row r="17793" spans="7:7">
      <c r="G17793" s="1776"/>
    </row>
    <row r="17794" spans="7:7">
      <c r="G17794" s="1776"/>
    </row>
    <row r="17795" spans="7:7">
      <c r="G17795" s="1776"/>
    </row>
    <row r="17796" spans="7:7">
      <c r="G17796" s="1776"/>
    </row>
    <row r="17797" spans="7:7">
      <c r="G17797" s="1776"/>
    </row>
    <row r="17798" spans="7:7">
      <c r="G17798" s="1776"/>
    </row>
    <row r="17799" spans="7:7">
      <c r="G17799" s="1776"/>
    </row>
    <row r="17800" spans="7:7">
      <c r="G17800" s="1776"/>
    </row>
    <row r="17801" spans="7:7">
      <c r="G17801" s="1776"/>
    </row>
    <row r="17802" spans="7:7">
      <c r="G17802" s="1776"/>
    </row>
    <row r="17803" spans="7:7">
      <c r="G17803" s="1776"/>
    </row>
    <row r="17804" spans="7:7">
      <c r="G17804" s="1776"/>
    </row>
    <row r="17805" spans="7:7">
      <c r="G17805" s="1776"/>
    </row>
    <row r="17806" spans="7:7">
      <c r="G17806" s="1776"/>
    </row>
    <row r="17807" spans="7:7">
      <c r="G17807" s="1776"/>
    </row>
    <row r="17808" spans="7:7">
      <c r="G17808" s="1776"/>
    </row>
    <row r="17809" spans="7:7">
      <c r="G17809" s="1776"/>
    </row>
    <row r="17810" spans="7:7">
      <c r="G17810" s="1776"/>
    </row>
    <row r="17811" spans="7:7">
      <c r="G17811" s="1776"/>
    </row>
    <row r="17812" spans="7:7">
      <c r="G17812" s="1776"/>
    </row>
    <row r="17813" spans="7:7">
      <c r="G17813" s="1776"/>
    </row>
    <row r="17814" spans="7:7">
      <c r="G17814" s="1776"/>
    </row>
    <row r="17815" spans="7:7">
      <c r="G17815" s="1776"/>
    </row>
    <row r="17816" spans="7:7">
      <c r="G17816" s="1776"/>
    </row>
    <row r="17817" spans="7:7">
      <c r="G17817" s="1776"/>
    </row>
    <row r="17818" spans="7:7">
      <c r="G17818" s="1776"/>
    </row>
    <row r="17819" spans="7:7">
      <c r="G17819" s="1776"/>
    </row>
    <row r="17820" spans="7:7">
      <c r="G17820" s="1776"/>
    </row>
    <row r="17821" spans="7:7">
      <c r="G17821" s="1776"/>
    </row>
    <row r="17822" spans="7:7">
      <c r="G17822" s="1776"/>
    </row>
    <row r="17823" spans="7:7">
      <c r="G17823" s="1776"/>
    </row>
    <row r="17824" spans="7:7">
      <c r="G17824" s="1776"/>
    </row>
    <row r="17825" spans="7:7">
      <c r="G17825" s="1776"/>
    </row>
    <row r="17826" spans="7:7">
      <c r="G17826" s="1776"/>
    </row>
    <row r="17827" spans="7:7">
      <c r="G17827" s="1776"/>
    </row>
    <row r="17828" spans="7:7">
      <c r="G17828" s="1776"/>
    </row>
    <row r="17829" spans="7:7">
      <c r="G17829" s="1776"/>
    </row>
    <row r="17830" spans="7:7">
      <c r="G17830" s="1776"/>
    </row>
    <row r="17831" spans="7:7">
      <c r="G17831" s="1776"/>
    </row>
    <row r="17832" spans="7:7">
      <c r="G17832" s="1776"/>
    </row>
    <row r="17833" spans="7:7">
      <c r="G17833" s="1776"/>
    </row>
    <row r="17834" spans="7:7">
      <c r="G17834" s="1776"/>
    </row>
    <row r="17835" spans="7:7">
      <c r="G17835" s="1776"/>
    </row>
    <row r="17836" spans="7:7">
      <c r="G17836" s="1776"/>
    </row>
    <row r="17837" spans="7:7">
      <c r="G17837" s="1776"/>
    </row>
    <row r="17838" spans="7:7">
      <c r="G17838" s="1776"/>
    </row>
    <row r="17839" spans="7:7">
      <c r="G17839" s="1776"/>
    </row>
    <row r="17840" spans="7:7">
      <c r="G17840" s="1776"/>
    </row>
    <row r="17841" spans="7:7">
      <c r="G17841" s="1776"/>
    </row>
    <row r="17842" spans="7:7">
      <c r="G17842" s="1776"/>
    </row>
    <row r="17843" spans="7:7">
      <c r="G17843" s="1776"/>
    </row>
    <row r="17844" spans="7:7">
      <c r="G17844" s="1776"/>
    </row>
    <row r="17845" spans="7:7">
      <c r="G17845" s="1776"/>
    </row>
    <row r="17846" spans="7:7">
      <c r="G17846" s="1776"/>
    </row>
    <row r="17847" spans="7:7">
      <c r="G17847" s="1776"/>
    </row>
    <row r="17848" spans="7:7">
      <c r="G17848" s="1776"/>
    </row>
    <row r="17849" spans="7:7">
      <c r="G17849" s="1776"/>
    </row>
    <row r="17850" spans="7:7">
      <c r="G17850" s="1776"/>
    </row>
    <row r="17851" spans="7:7">
      <c r="G17851" s="1776"/>
    </row>
    <row r="17852" spans="7:7">
      <c r="G17852" s="1776"/>
    </row>
    <row r="17853" spans="7:7">
      <c r="G17853" s="1776"/>
    </row>
    <row r="17854" spans="7:7">
      <c r="G17854" s="1776"/>
    </row>
    <row r="17855" spans="7:7">
      <c r="G17855" s="1776"/>
    </row>
    <row r="17856" spans="7:7">
      <c r="G17856" s="1776"/>
    </row>
    <row r="17857" spans="7:7">
      <c r="G17857" s="1776"/>
    </row>
    <row r="17858" spans="7:7">
      <c r="G17858" s="1776"/>
    </row>
    <row r="17859" spans="7:7">
      <c r="G17859" s="1776"/>
    </row>
    <row r="17860" spans="7:7">
      <c r="G17860" s="1776"/>
    </row>
    <row r="17861" spans="7:7">
      <c r="G17861" s="1776"/>
    </row>
    <row r="17862" spans="7:7">
      <c r="G17862" s="1776"/>
    </row>
    <row r="17863" spans="7:7">
      <c r="G17863" s="1776"/>
    </row>
    <row r="17864" spans="7:7">
      <c r="G17864" s="1776"/>
    </row>
    <row r="17865" spans="7:7">
      <c r="G17865" s="1776"/>
    </row>
    <row r="17866" spans="7:7">
      <c r="G17866" s="1776"/>
    </row>
    <row r="17867" spans="7:7">
      <c r="G17867" s="1776"/>
    </row>
    <row r="17868" spans="7:7">
      <c r="G17868" s="1776"/>
    </row>
    <row r="17869" spans="7:7">
      <c r="G17869" s="1776"/>
    </row>
    <row r="17870" spans="7:7">
      <c r="G17870" s="1776"/>
    </row>
    <row r="17871" spans="7:7">
      <c r="G17871" s="1776"/>
    </row>
    <row r="17872" spans="7:7">
      <c r="G17872" s="1776"/>
    </row>
    <row r="17873" spans="7:7">
      <c r="G17873" s="1776"/>
    </row>
    <row r="17874" spans="7:7">
      <c r="G17874" s="1776"/>
    </row>
    <row r="17875" spans="7:7">
      <c r="G17875" s="1776"/>
    </row>
    <row r="17876" spans="7:7">
      <c r="G17876" s="1776"/>
    </row>
    <row r="17877" spans="7:7">
      <c r="G17877" s="1776"/>
    </row>
    <row r="17878" spans="7:7">
      <c r="G17878" s="1776"/>
    </row>
    <row r="17879" spans="7:7">
      <c r="G17879" s="1776"/>
    </row>
    <row r="17880" spans="7:7">
      <c r="G17880" s="1776"/>
    </row>
    <row r="17881" spans="7:7">
      <c r="G17881" s="1776"/>
    </row>
    <row r="17882" spans="7:7">
      <c r="G17882" s="1776"/>
    </row>
    <row r="17883" spans="7:7">
      <c r="G17883" s="1776"/>
    </row>
    <row r="17884" spans="7:7">
      <c r="G17884" s="1776"/>
    </row>
    <row r="17885" spans="7:7">
      <c r="G17885" s="1776"/>
    </row>
    <row r="17886" spans="7:7">
      <c r="G17886" s="1776"/>
    </row>
    <row r="17887" spans="7:7">
      <c r="G17887" s="1776"/>
    </row>
    <row r="17888" spans="7:7">
      <c r="G17888" s="1776"/>
    </row>
    <row r="17889" spans="7:7">
      <c r="G17889" s="1776"/>
    </row>
    <row r="17890" spans="7:7">
      <c r="G17890" s="1776"/>
    </row>
    <row r="17891" spans="7:7">
      <c r="G17891" s="1776"/>
    </row>
    <row r="17892" spans="7:7">
      <c r="G17892" s="1776"/>
    </row>
    <row r="17893" spans="7:7">
      <c r="G17893" s="1776"/>
    </row>
    <row r="17894" spans="7:7">
      <c r="G17894" s="1776"/>
    </row>
    <row r="17895" spans="7:7">
      <c r="G17895" s="1776"/>
    </row>
    <row r="17896" spans="7:7">
      <c r="G17896" s="1776"/>
    </row>
    <row r="17897" spans="7:7">
      <c r="G17897" s="1776"/>
    </row>
    <row r="17898" spans="7:7">
      <c r="G17898" s="1776"/>
    </row>
    <row r="17899" spans="7:7">
      <c r="G17899" s="1776"/>
    </row>
    <row r="17900" spans="7:7">
      <c r="G17900" s="1776"/>
    </row>
    <row r="17901" spans="7:7">
      <c r="G17901" s="1776"/>
    </row>
    <row r="17902" spans="7:7">
      <c r="G17902" s="1776"/>
    </row>
    <row r="17903" spans="7:7">
      <c r="G17903" s="1776"/>
    </row>
    <row r="17904" spans="7:7">
      <c r="G17904" s="1776"/>
    </row>
    <row r="17905" spans="7:7">
      <c r="G17905" s="1776"/>
    </row>
    <row r="17906" spans="7:7">
      <c r="G17906" s="1776"/>
    </row>
    <row r="17907" spans="7:7">
      <c r="G17907" s="1776"/>
    </row>
    <row r="17908" spans="7:7">
      <c r="G17908" s="1776"/>
    </row>
    <row r="17909" spans="7:7">
      <c r="G17909" s="1776"/>
    </row>
    <row r="17910" spans="7:7">
      <c r="G17910" s="1776"/>
    </row>
    <row r="17911" spans="7:7">
      <c r="G17911" s="1776"/>
    </row>
    <row r="17912" spans="7:7">
      <c r="G17912" s="1776"/>
    </row>
    <row r="17913" spans="7:7">
      <c r="G17913" s="1776"/>
    </row>
    <row r="17914" spans="7:7">
      <c r="G17914" s="1776"/>
    </row>
    <row r="17915" spans="7:7">
      <c r="G17915" s="1776"/>
    </row>
    <row r="17916" spans="7:7">
      <c r="G17916" s="1776"/>
    </row>
    <row r="17917" spans="7:7">
      <c r="G17917" s="1776"/>
    </row>
    <row r="17918" spans="7:7">
      <c r="G17918" s="1776"/>
    </row>
    <row r="17919" spans="7:7">
      <c r="G17919" s="1776"/>
    </row>
    <row r="17920" spans="7:7">
      <c r="G17920" s="1776"/>
    </row>
    <row r="17921" spans="7:7">
      <c r="G17921" s="1776"/>
    </row>
    <row r="17922" spans="7:7">
      <c r="G17922" s="1776"/>
    </row>
    <row r="17923" spans="7:7">
      <c r="G17923" s="1776"/>
    </row>
    <row r="17924" spans="7:7">
      <c r="G17924" s="1776"/>
    </row>
    <row r="17925" spans="7:7">
      <c r="G17925" s="1776"/>
    </row>
    <row r="17926" spans="7:7">
      <c r="G17926" s="1776"/>
    </row>
    <row r="17927" spans="7:7">
      <c r="G17927" s="1776"/>
    </row>
    <row r="17928" spans="7:7">
      <c r="G17928" s="1776"/>
    </row>
    <row r="17929" spans="7:7">
      <c r="G17929" s="1776"/>
    </row>
    <row r="17930" spans="7:7">
      <c r="G17930" s="1776"/>
    </row>
    <row r="17931" spans="7:7">
      <c r="G17931" s="1776"/>
    </row>
    <row r="17932" spans="7:7">
      <c r="G17932" s="1776"/>
    </row>
    <row r="17933" spans="7:7">
      <c r="G17933" s="1776"/>
    </row>
    <row r="17934" spans="7:7">
      <c r="G17934" s="1776"/>
    </row>
    <row r="17935" spans="7:7">
      <c r="G17935" s="1776"/>
    </row>
    <row r="17936" spans="7:7">
      <c r="G17936" s="1776"/>
    </row>
    <row r="17937" spans="7:7">
      <c r="G17937" s="1776"/>
    </row>
    <row r="17938" spans="7:7">
      <c r="G17938" s="1776"/>
    </row>
    <row r="17939" spans="7:7">
      <c r="G17939" s="1776"/>
    </row>
    <row r="17940" spans="7:7">
      <c r="G17940" s="1776"/>
    </row>
    <row r="17941" spans="7:7">
      <c r="G17941" s="1776"/>
    </row>
    <row r="17942" spans="7:7">
      <c r="G17942" s="1776"/>
    </row>
    <row r="17943" spans="7:7">
      <c r="G17943" s="1776"/>
    </row>
    <row r="17944" spans="7:7">
      <c r="G17944" s="1776"/>
    </row>
    <row r="17945" spans="7:7">
      <c r="G17945" s="1776"/>
    </row>
    <row r="17946" spans="7:7">
      <c r="G17946" s="1776"/>
    </row>
    <row r="17947" spans="7:7">
      <c r="G17947" s="1776"/>
    </row>
    <row r="17948" spans="7:7">
      <c r="G17948" s="1776"/>
    </row>
    <row r="17949" spans="7:7">
      <c r="G17949" s="1776"/>
    </row>
    <row r="17950" spans="7:7">
      <c r="G17950" s="1776"/>
    </row>
    <row r="17951" spans="7:7">
      <c r="G17951" s="1776"/>
    </row>
    <row r="17952" spans="7:7">
      <c r="G17952" s="1776"/>
    </row>
    <row r="17953" spans="7:7">
      <c r="G17953" s="1776"/>
    </row>
    <row r="17954" spans="7:7">
      <c r="G17954" s="1776"/>
    </row>
    <row r="17955" spans="7:7">
      <c r="G17955" s="1776"/>
    </row>
    <row r="17956" spans="7:7">
      <c r="G17956" s="1776"/>
    </row>
    <row r="17957" spans="7:7">
      <c r="G17957" s="1776"/>
    </row>
    <row r="17958" spans="7:7">
      <c r="G17958" s="1776"/>
    </row>
    <row r="17959" spans="7:7">
      <c r="G17959" s="1776"/>
    </row>
    <row r="17960" spans="7:7">
      <c r="G17960" s="1776"/>
    </row>
    <row r="17961" spans="7:7">
      <c r="G17961" s="1776"/>
    </row>
    <row r="17962" spans="7:7">
      <c r="G17962" s="1776"/>
    </row>
    <row r="17963" spans="7:7">
      <c r="G17963" s="1776"/>
    </row>
    <row r="17964" spans="7:7">
      <c r="G17964" s="1776"/>
    </row>
    <row r="17965" spans="7:7">
      <c r="G17965" s="1776"/>
    </row>
    <row r="17966" spans="7:7">
      <c r="G17966" s="1776"/>
    </row>
    <row r="17967" spans="7:7">
      <c r="G17967" s="1776"/>
    </row>
    <row r="17968" spans="7:7">
      <c r="G17968" s="1776"/>
    </row>
    <row r="17969" spans="7:7">
      <c r="G17969" s="1776"/>
    </row>
    <row r="17970" spans="7:7">
      <c r="G17970" s="1776"/>
    </row>
    <row r="17971" spans="7:7">
      <c r="G17971" s="1776"/>
    </row>
    <row r="17972" spans="7:7">
      <c r="G17972" s="1776"/>
    </row>
    <row r="17973" spans="7:7">
      <c r="G17973" s="1776"/>
    </row>
    <row r="17974" spans="7:7">
      <c r="G17974" s="1776"/>
    </row>
    <row r="17975" spans="7:7">
      <c r="G17975" s="1776"/>
    </row>
    <row r="17976" spans="7:7">
      <c r="G17976" s="1776"/>
    </row>
    <row r="17977" spans="7:7">
      <c r="G17977" s="1776"/>
    </row>
    <row r="17978" spans="7:7">
      <c r="G17978" s="1776"/>
    </row>
    <row r="17979" spans="7:7">
      <c r="G17979" s="1776"/>
    </row>
    <row r="17980" spans="7:7">
      <c r="G17980" s="1776"/>
    </row>
    <row r="17981" spans="7:7">
      <c r="G17981" s="1776"/>
    </row>
    <row r="17982" spans="7:7">
      <c r="G17982" s="1776"/>
    </row>
    <row r="17983" spans="7:7">
      <c r="G17983" s="1776"/>
    </row>
    <row r="17984" spans="7:7">
      <c r="G17984" s="1776"/>
    </row>
    <row r="17985" spans="7:7">
      <c r="G17985" s="1776"/>
    </row>
    <row r="17986" spans="7:7">
      <c r="G17986" s="1776"/>
    </row>
    <row r="17987" spans="7:7">
      <c r="G17987" s="1776"/>
    </row>
    <row r="17988" spans="7:7">
      <c r="G17988" s="1776"/>
    </row>
    <row r="17989" spans="7:7">
      <c r="G17989" s="1776"/>
    </row>
    <row r="17990" spans="7:7">
      <c r="G17990" s="1776"/>
    </row>
    <row r="17991" spans="7:7">
      <c r="G17991" s="1776"/>
    </row>
    <row r="17992" spans="7:7">
      <c r="G17992" s="1776"/>
    </row>
    <row r="17993" spans="7:7">
      <c r="G17993" s="1776"/>
    </row>
    <row r="17994" spans="7:7">
      <c r="G17994" s="1776"/>
    </row>
    <row r="17995" spans="7:7">
      <c r="G17995" s="1776"/>
    </row>
    <row r="17996" spans="7:7">
      <c r="G17996" s="1776"/>
    </row>
    <row r="17997" spans="7:7">
      <c r="G17997" s="1776"/>
    </row>
    <row r="17998" spans="7:7">
      <c r="G17998" s="1776"/>
    </row>
    <row r="17999" spans="7:7">
      <c r="G17999" s="1776"/>
    </row>
    <row r="18000" spans="7:7">
      <c r="G18000" s="1776"/>
    </row>
    <row r="18001" spans="7:7">
      <c r="G18001" s="1776"/>
    </row>
    <row r="18002" spans="7:7">
      <c r="G18002" s="1776"/>
    </row>
    <row r="18003" spans="7:7">
      <c r="G18003" s="1776"/>
    </row>
    <row r="18004" spans="7:7">
      <c r="G18004" s="1776"/>
    </row>
    <row r="18005" spans="7:7">
      <c r="G18005" s="1776"/>
    </row>
    <row r="18006" spans="7:7">
      <c r="G18006" s="1776"/>
    </row>
    <row r="18007" spans="7:7">
      <c r="G18007" s="1776"/>
    </row>
    <row r="18008" spans="7:7">
      <c r="G18008" s="1776"/>
    </row>
    <row r="18009" spans="7:7">
      <c r="G18009" s="1776"/>
    </row>
    <row r="18010" spans="7:7">
      <c r="G18010" s="1776"/>
    </row>
    <row r="18011" spans="7:7">
      <c r="G18011" s="1776"/>
    </row>
    <row r="18012" spans="7:7">
      <c r="G18012" s="1776"/>
    </row>
    <row r="18013" spans="7:7">
      <c r="G18013" s="1776"/>
    </row>
    <row r="18014" spans="7:7">
      <c r="G18014" s="1776"/>
    </row>
    <row r="18015" spans="7:7">
      <c r="G18015" s="1776"/>
    </row>
    <row r="18016" spans="7:7">
      <c r="G18016" s="1776"/>
    </row>
    <row r="18017" spans="7:7">
      <c r="G18017" s="1776"/>
    </row>
    <row r="18018" spans="7:7">
      <c r="G18018" s="1776"/>
    </row>
    <row r="18019" spans="7:7">
      <c r="G18019" s="1776"/>
    </row>
    <row r="18020" spans="7:7">
      <c r="G18020" s="1776"/>
    </row>
    <row r="18021" spans="7:7">
      <c r="G18021" s="1776"/>
    </row>
    <row r="18022" spans="7:7">
      <c r="G18022" s="1776"/>
    </row>
    <row r="18023" spans="7:7">
      <c r="G18023" s="1776"/>
    </row>
    <row r="18024" spans="7:7">
      <c r="G18024" s="1776"/>
    </row>
    <row r="18025" spans="7:7">
      <c r="G18025" s="1776"/>
    </row>
    <row r="18026" spans="7:7">
      <c r="G18026" s="1776"/>
    </row>
    <row r="18027" spans="7:7">
      <c r="G18027" s="1776"/>
    </row>
    <row r="18028" spans="7:7">
      <c r="G18028" s="1776"/>
    </row>
    <row r="18029" spans="7:7">
      <c r="G18029" s="1776"/>
    </row>
    <row r="18030" spans="7:7">
      <c r="G18030" s="1776"/>
    </row>
    <row r="18031" spans="7:7">
      <c r="G18031" s="1776"/>
    </row>
    <row r="18032" spans="7:7">
      <c r="G18032" s="1776"/>
    </row>
    <row r="18033" spans="7:7">
      <c r="G18033" s="1776"/>
    </row>
    <row r="18034" spans="7:7">
      <c r="G18034" s="1776"/>
    </row>
    <row r="18035" spans="7:7">
      <c r="G18035" s="1776"/>
    </row>
    <row r="18036" spans="7:7">
      <c r="G18036" s="1776"/>
    </row>
    <row r="18037" spans="7:7">
      <c r="G18037" s="1776"/>
    </row>
    <row r="18038" spans="7:7">
      <c r="G18038" s="1776"/>
    </row>
    <row r="18039" spans="7:7">
      <c r="G18039" s="1776"/>
    </row>
    <row r="18040" spans="7:7">
      <c r="G18040" s="1776"/>
    </row>
    <row r="18041" spans="7:7">
      <c r="G18041" s="1776"/>
    </row>
    <row r="18042" spans="7:7">
      <c r="G18042" s="1776"/>
    </row>
    <row r="18043" spans="7:7">
      <c r="G18043" s="1776"/>
    </row>
    <row r="18044" spans="7:7">
      <c r="G18044" s="1776"/>
    </row>
    <row r="18045" spans="7:7">
      <c r="G18045" s="1776"/>
    </row>
    <row r="18046" spans="7:7">
      <c r="G18046" s="1776"/>
    </row>
    <row r="18047" spans="7:7">
      <c r="G18047" s="1776"/>
    </row>
    <row r="18048" spans="7:7">
      <c r="G18048" s="1776"/>
    </row>
    <row r="18049" spans="7:7">
      <c r="G18049" s="1776"/>
    </row>
    <row r="18050" spans="7:7">
      <c r="G18050" s="1776"/>
    </row>
    <row r="18051" spans="7:7">
      <c r="G18051" s="1776"/>
    </row>
    <row r="18052" spans="7:7">
      <c r="G18052" s="1776"/>
    </row>
    <row r="18053" spans="7:7">
      <c r="G18053" s="1776"/>
    </row>
    <row r="18054" spans="7:7">
      <c r="G18054" s="1776"/>
    </row>
    <row r="18055" spans="7:7">
      <c r="G18055" s="1776"/>
    </row>
    <row r="18056" spans="7:7">
      <c r="G18056" s="1776"/>
    </row>
    <row r="18057" spans="7:7">
      <c r="G18057" s="1776"/>
    </row>
    <row r="18058" spans="7:7">
      <c r="G18058" s="1776"/>
    </row>
    <row r="18059" spans="7:7">
      <c r="G18059" s="1776"/>
    </row>
    <row r="18060" spans="7:7">
      <c r="G18060" s="1776"/>
    </row>
    <row r="18061" spans="7:7">
      <c r="G18061" s="1776"/>
    </row>
    <row r="18062" spans="7:7">
      <c r="G18062" s="1776"/>
    </row>
    <row r="18063" spans="7:7">
      <c r="G18063" s="1776"/>
    </row>
    <row r="18064" spans="7:7">
      <c r="G18064" s="1776"/>
    </row>
    <row r="18065" spans="7:7">
      <c r="G18065" s="1776"/>
    </row>
    <row r="18066" spans="7:7">
      <c r="G18066" s="1776"/>
    </row>
    <row r="18067" spans="7:7">
      <c r="G18067" s="1776"/>
    </row>
    <row r="18068" spans="7:7">
      <c r="G18068" s="1776"/>
    </row>
    <row r="18069" spans="7:7">
      <c r="G18069" s="1776"/>
    </row>
    <row r="18070" spans="7:7">
      <c r="G18070" s="1776"/>
    </row>
    <row r="18071" spans="7:7">
      <c r="G18071" s="1776"/>
    </row>
    <row r="18072" spans="7:7">
      <c r="G18072" s="1776"/>
    </row>
    <row r="18073" spans="7:7">
      <c r="G18073" s="1776"/>
    </row>
    <row r="18074" spans="7:7">
      <c r="G18074" s="1776"/>
    </row>
    <row r="18075" spans="7:7">
      <c r="G18075" s="1776"/>
    </row>
    <row r="18076" spans="7:7">
      <c r="G18076" s="1776"/>
    </row>
    <row r="18077" spans="7:7">
      <c r="G18077" s="1776"/>
    </row>
    <row r="18078" spans="7:7">
      <c r="G18078" s="1776"/>
    </row>
    <row r="18079" spans="7:7">
      <c r="G18079" s="1776"/>
    </row>
    <row r="18080" spans="7:7">
      <c r="G18080" s="1776"/>
    </row>
    <row r="18081" spans="7:7">
      <c r="G18081" s="1776"/>
    </row>
    <row r="18082" spans="7:7">
      <c r="G18082" s="1776"/>
    </row>
    <row r="18083" spans="7:7">
      <c r="G18083" s="1776"/>
    </row>
    <row r="18084" spans="7:7">
      <c r="G18084" s="1776"/>
    </row>
    <row r="18085" spans="7:7">
      <c r="G18085" s="1776"/>
    </row>
    <row r="18086" spans="7:7">
      <c r="G18086" s="1776"/>
    </row>
    <row r="18087" spans="7:7">
      <c r="G18087" s="1776"/>
    </row>
    <row r="18088" spans="7:7">
      <c r="G18088" s="1776"/>
    </row>
    <row r="18089" spans="7:7">
      <c r="G18089" s="1776"/>
    </row>
    <row r="18090" spans="7:7">
      <c r="G18090" s="1776"/>
    </row>
    <row r="18091" spans="7:7">
      <c r="G18091" s="1776"/>
    </row>
    <row r="18092" spans="7:7">
      <c r="G18092" s="1776"/>
    </row>
    <row r="18093" spans="7:7">
      <c r="G18093" s="1776"/>
    </row>
    <row r="18094" spans="7:7">
      <c r="G18094" s="1776"/>
    </row>
    <row r="18095" spans="7:7">
      <c r="G18095" s="1776"/>
    </row>
    <row r="18096" spans="7:7">
      <c r="G18096" s="1776"/>
    </row>
    <row r="18097" spans="7:7">
      <c r="G18097" s="1776"/>
    </row>
    <row r="18098" spans="7:7">
      <c r="G18098" s="1776"/>
    </row>
    <row r="18099" spans="7:7">
      <c r="G18099" s="1776"/>
    </row>
    <row r="18100" spans="7:7">
      <c r="G18100" s="1776"/>
    </row>
    <row r="18101" spans="7:7">
      <c r="G18101" s="1776"/>
    </row>
    <row r="18102" spans="7:7">
      <c r="G18102" s="1776"/>
    </row>
    <row r="18103" spans="7:7">
      <c r="G18103" s="1776"/>
    </row>
    <row r="18104" spans="7:7">
      <c r="G18104" s="1776"/>
    </row>
    <row r="18105" spans="7:7">
      <c r="G18105" s="1776"/>
    </row>
    <row r="18106" spans="7:7">
      <c r="G18106" s="1776"/>
    </row>
    <row r="18107" spans="7:7">
      <c r="G18107" s="1776"/>
    </row>
    <row r="18108" spans="7:7">
      <c r="G18108" s="1776"/>
    </row>
    <row r="18109" spans="7:7">
      <c r="G18109" s="1776"/>
    </row>
    <row r="18110" spans="7:7">
      <c r="G18110" s="1776"/>
    </row>
    <row r="18111" spans="7:7">
      <c r="G18111" s="1776"/>
    </row>
    <row r="18112" spans="7:7">
      <c r="G18112" s="1776"/>
    </row>
    <row r="18113" spans="7:7">
      <c r="G18113" s="1776"/>
    </row>
    <row r="18114" spans="7:7">
      <c r="G18114" s="1776"/>
    </row>
    <row r="18115" spans="7:7">
      <c r="G18115" s="1776"/>
    </row>
    <row r="18116" spans="7:7">
      <c r="G18116" s="1776"/>
    </row>
    <row r="18117" spans="7:7">
      <c r="G18117" s="1776"/>
    </row>
    <row r="18118" spans="7:7">
      <c r="G18118" s="1776"/>
    </row>
    <row r="18119" spans="7:7">
      <c r="G18119" s="1776"/>
    </row>
    <row r="18120" spans="7:7">
      <c r="G18120" s="1776"/>
    </row>
    <row r="18121" spans="7:7">
      <c r="G18121" s="1776"/>
    </row>
    <row r="18122" spans="7:7">
      <c r="G18122" s="1776"/>
    </row>
    <row r="18123" spans="7:7">
      <c r="G18123" s="1776"/>
    </row>
    <row r="18124" spans="7:7">
      <c r="G18124" s="1776"/>
    </row>
    <row r="18125" spans="7:7">
      <c r="G18125" s="1776"/>
    </row>
    <row r="18126" spans="7:7">
      <c r="G18126" s="1776"/>
    </row>
    <row r="18127" spans="7:7">
      <c r="G18127" s="1776"/>
    </row>
    <row r="18128" spans="7:7">
      <c r="G18128" s="1776"/>
    </row>
    <row r="18129" spans="7:7">
      <c r="G18129" s="1776"/>
    </row>
    <row r="18130" spans="7:7">
      <c r="G18130" s="1776"/>
    </row>
    <row r="18131" spans="7:7">
      <c r="G18131" s="1776"/>
    </row>
    <row r="18132" spans="7:7">
      <c r="G18132" s="1776"/>
    </row>
    <row r="18133" spans="7:7">
      <c r="G18133" s="1776"/>
    </row>
    <row r="18134" spans="7:7">
      <c r="G18134" s="1776"/>
    </row>
    <row r="18135" spans="7:7">
      <c r="G18135" s="1776"/>
    </row>
    <row r="18136" spans="7:7">
      <c r="G18136" s="1776"/>
    </row>
    <row r="18137" spans="7:7">
      <c r="G18137" s="1776"/>
    </row>
    <row r="18138" spans="7:7">
      <c r="G18138" s="1776"/>
    </row>
    <row r="18139" spans="7:7">
      <c r="G18139" s="1776"/>
    </row>
    <row r="18140" spans="7:7">
      <c r="G18140" s="1776"/>
    </row>
    <row r="18141" spans="7:7">
      <c r="G18141" s="1776"/>
    </row>
    <row r="18142" spans="7:7">
      <c r="G18142" s="1776"/>
    </row>
    <row r="18143" spans="7:7">
      <c r="G18143" s="1776"/>
    </row>
    <row r="18144" spans="7:7">
      <c r="G18144" s="1776"/>
    </row>
    <row r="18145" spans="7:7">
      <c r="G18145" s="1776"/>
    </row>
    <row r="18146" spans="7:7">
      <c r="G18146" s="1776"/>
    </row>
    <row r="18147" spans="7:7">
      <c r="G18147" s="1776"/>
    </row>
    <row r="18148" spans="7:7">
      <c r="G18148" s="1776"/>
    </row>
    <row r="18149" spans="7:7">
      <c r="G18149" s="1776"/>
    </row>
    <row r="18150" spans="7:7">
      <c r="G18150" s="1776"/>
    </row>
    <row r="18151" spans="7:7">
      <c r="G18151" s="1776"/>
    </row>
    <row r="18152" spans="7:7">
      <c r="G18152" s="1776"/>
    </row>
    <row r="18153" spans="7:7">
      <c r="G18153" s="1776"/>
    </row>
    <row r="18154" spans="7:7">
      <c r="G18154" s="1776"/>
    </row>
    <row r="18155" spans="7:7">
      <c r="G18155" s="1776"/>
    </row>
    <row r="18156" spans="7:7">
      <c r="G18156" s="1776"/>
    </row>
    <row r="18157" spans="7:7">
      <c r="G18157" s="1776"/>
    </row>
    <row r="18158" spans="7:7">
      <c r="G18158" s="1776"/>
    </row>
    <row r="18159" spans="7:7">
      <c r="G18159" s="1776"/>
    </row>
    <row r="18160" spans="7:7">
      <c r="G18160" s="1776"/>
    </row>
    <row r="18161" spans="7:7">
      <c r="G18161" s="1776"/>
    </row>
    <row r="18162" spans="7:7">
      <c r="G18162" s="1776"/>
    </row>
    <row r="18163" spans="7:7">
      <c r="G18163" s="1776"/>
    </row>
    <row r="18164" spans="7:7">
      <c r="G18164" s="1776"/>
    </row>
    <row r="18165" spans="7:7">
      <c r="G18165" s="1776"/>
    </row>
    <row r="18166" spans="7:7">
      <c r="G18166" s="1776"/>
    </row>
    <row r="18167" spans="7:7">
      <c r="G18167" s="1776"/>
    </row>
    <row r="18168" spans="7:7">
      <c r="G18168" s="1776"/>
    </row>
    <row r="18169" spans="7:7">
      <c r="G18169" s="1776"/>
    </row>
    <row r="18170" spans="7:7">
      <c r="G18170" s="1776"/>
    </row>
    <row r="18171" spans="7:7">
      <c r="G18171" s="1776"/>
    </row>
    <row r="18172" spans="7:7">
      <c r="G18172" s="1776"/>
    </row>
    <row r="18173" spans="7:7">
      <c r="G18173" s="1776"/>
    </row>
    <row r="18174" spans="7:7">
      <c r="G18174" s="1776"/>
    </row>
    <row r="18175" spans="7:7">
      <c r="G18175" s="1776"/>
    </row>
    <row r="18176" spans="7:7">
      <c r="G18176" s="1776"/>
    </row>
    <row r="18177" spans="7:7">
      <c r="G18177" s="1776"/>
    </row>
    <row r="18178" spans="7:7">
      <c r="G18178" s="1776"/>
    </row>
    <row r="18179" spans="7:7">
      <c r="G18179" s="1776"/>
    </row>
    <row r="18180" spans="7:7">
      <c r="G18180" s="1776"/>
    </row>
    <row r="18181" spans="7:7">
      <c r="G18181" s="1776"/>
    </row>
    <row r="18182" spans="7:7">
      <c r="G18182" s="1776"/>
    </row>
    <row r="18183" spans="7:7">
      <c r="G18183" s="1776"/>
    </row>
    <row r="18184" spans="7:7">
      <c r="G18184" s="1776"/>
    </row>
    <row r="18185" spans="7:7">
      <c r="G18185" s="1776"/>
    </row>
    <row r="18186" spans="7:7">
      <c r="G18186" s="1776"/>
    </row>
    <row r="18187" spans="7:7">
      <c r="G18187" s="1776"/>
    </row>
    <row r="18188" spans="7:7">
      <c r="G18188" s="1776"/>
    </row>
    <row r="18189" spans="7:7">
      <c r="G18189" s="1776"/>
    </row>
    <row r="18190" spans="7:7">
      <c r="G18190" s="1776"/>
    </row>
    <row r="18191" spans="7:7">
      <c r="G18191" s="1776"/>
    </row>
    <row r="18192" spans="7:7">
      <c r="G18192" s="1776"/>
    </row>
    <row r="18193" spans="7:7">
      <c r="G18193" s="1776"/>
    </row>
    <row r="18194" spans="7:7">
      <c r="G18194" s="1776"/>
    </row>
    <row r="18195" spans="7:7">
      <c r="G18195" s="1776"/>
    </row>
    <row r="18196" spans="7:7">
      <c r="G18196" s="1776"/>
    </row>
    <row r="18197" spans="7:7">
      <c r="G18197" s="1776"/>
    </row>
    <row r="18198" spans="7:7">
      <c r="G18198" s="1776"/>
    </row>
    <row r="18199" spans="7:7">
      <c r="G18199" s="1776"/>
    </row>
    <row r="18200" spans="7:7">
      <c r="G18200" s="1776"/>
    </row>
    <row r="18201" spans="7:7">
      <c r="G18201" s="1776"/>
    </row>
    <row r="18202" spans="7:7">
      <c r="G18202" s="1776"/>
    </row>
    <row r="18203" spans="7:7">
      <c r="G18203" s="1776"/>
    </row>
    <row r="18204" spans="7:7">
      <c r="G18204" s="1776"/>
    </row>
    <row r="18205" spans="7:7">
      <c r="G18205" s="1776"/>
    </row>
    <row r="18206" spans="7:7">
      <c r="G18206" s="1776"/>
    </row>
    <row r="18207" spans="7:7">
      <c r="G18207" s="1776"/>
    </row>
    <row r="18208" spans="7:7">
      <c r="G18208" s="1776"/>
    </row>
    <row r="18209" spans="7:7">
      <c r="G18209" s="1776"/>
    </row>
    <row r="18210" spans="7:7">
      <c r="G18210" s="1776"/>
    </row>
    <row r="18211" spans="7:7">
      <c r="G18211" s="1776"/>
    </row>
    <row r="18212" spans="7:7">
      <c r="G18212" s="1776"/>
    </row>
    <row r="18213" spans="7:7">
      <c r="G18213" s="1776"/>
    </row>
    <row r="18214" spans="7:7">
      <c r="G18214" s="1776"/>
    </row>
    <row r="18215" spans="7:7">
      <c r="G18215" s="1776"/>
    </row>
    <row r="18216" spans="7:7">
      <c r="G18216" s="1776"/>
    </row>
    <row r="18217" spans="7:7">
      <c r="G18217" s="1776"/>
    </row>
    <row r="18218" spans="7:7">
      <c r="G18218" s="1776"/>
    </row>
    <row r="18219" spans="7:7">
      <c r="G18219" s="1776"/>
    </row>
    <row r="18220" spans="7:7">
      <c r="G18220" s="1776"/>
    </row>
    <row r="18221" spans="7:7">
      <c r="G18221" s="1776"/>
    </row>
    <row r="18222" spans="7:7">
      <c r="G18222" s="1776"/>
    </row>
    <row r="18223" spans="7:7">
      <c r="G18223" s="1776"/>
    </row>
    <row r="18224" spans="7:7">
      <c r="G18224" s="1776"/>
    </row>
    <row r="18225" spans="7:7">
      <c r="G18225" s="1776"/>
    </row>
    <row r="18226" spans="7:7">
      <c r="G18226" s="1776"/>
    </row>
    <row r="18227" spans="7:7">
      <c r="G18227" s="1776"/>
    </row>
    <row r="18228" spans="7:7">
      <c r="G18228" s="1776"/>
    </row>
    <row r="18229" spans="7:7">
      <c r="G18229" s="1776"/>
    </row>
    <row r="18230" spans="7:7">
      <c r="G18230" s="1776"/>
    </row>
    <row r="18231" spans="7:7">
      <c r="G18231" s="1776"/>
    </row>
    <row r="18232" spans="7:7">
      <c r="G18232" s="1776"/>
    </row>
    <row r="18233" spans="7:7">
      <c r="G18233" s="1776"/>
    </row>
    <row r="18234" spans="7:7">
      <c r="G18234" s="1776"/>
    </row>
    <row r="18235" spans="7:7">
      <c r="G18235" s="1776"/>
    </row>
    <row r="18236" spans="7:7">
      <c r="G18236" s="1776"/>
    </row>
    <row r="18237" spans="7:7">
      <c r="G18237" s="1776"/>
    </row>
    <row r="18238" spans="7:7">
      <c r="G18238" s="1776"/>
    </row>
    <row r="18239" spans="7:7">
      <c r="G18239" s="1776"/>
    </row>
    <row r="18240" spans="7:7">
      <c r="G18240" s="1776"/>
    </row>
    <row r="18241" spans="7:7">
      <c r="G18241" s="1776"/>
    </row>
    <row r="18242" spans="7:7">
      <c r="G18242" s="1776"/>
    </row>
    <row r="18243" spans="7:7">
      <c r="G18243" s="1776"/>
    </row>
    <row r="18244" spans="7:7">
      <c r="G18244" s="1776"/>
    </row>
    <row r="18245" spans="7:7">
      <c r="G18245" s="1776"/>
    </row>
    <row r="18246" spans="7:7">
      <c r="G18246" s="1776"/>
    </row>
    <row r="18247" spans="7:7">
      <c r="G18247" s="1776"/>
    </row>
    <row r="18248" spans="7:7">
      <c r="G18248" s="1776"/>
    </row>
    <row r="18249" spans="7:7">
      <c r="G18249" s="1776"/>
    </row>
    <row r="18250" spans="7:7">
      <c r="G18250" s="1776"/>
    </row>
    <row r="18251" spans="7:7">
      <c r="G18251" s="1776"/>
    </row>
    <row r="18252" spans="7:7">
      <c r="G18252" s="1776"/>
    </row>
    <row r="18253" spans="7:7">
      <c r="G18253" s="1776"/>
    </row>
    <row r="18254" spans="7:7">
      <c r="G18254" s="1776"/>
    </row>
    <row r="18255" spans="7:7">
      <c r="G18255" s="1776"/>
    </row>
    <row r="18256" spans="7:7">
      <c r="G18256" s="1776"/>
    </row>
    <row r="18257" spans="7:7">
      <c r="G18257" s="1776"/>
    </row>
    <row r="18258" spans="7:7">
      <c r="G18258" s="1776"/>
    </row>
    <row r="18259" spans="7:7">
      <c r="G18259" s="1776"/>
    </row>
    <row r="18260" spans="7:7">
      <c r="G18260" s="1776"/>
    </row>
    <row r="18261" spans="7:7">
      <c r="G18261" s="1776"/>
    </row>
    <row r="18262" spans="7:7">
      <c r="G18262" s="1776"/>
    </row>
    <row r="18263" spans="7:7">
      <c r="G18263" s="1776"/>
    </row>
    <row r="18264" spans="7:7">
      <c r="G18264" s="1776"/>
    </row>
    <row r="18265" spans="7:7">
      <c r="G18265" s="1776"/>
    </row>
    <row r="18266" spans="7:7">
      <c r="G18266" s="1776"/>
    </row>
    <row r="18267" spans="7:7">
      <c r="G18267" s="1776"/>
    </row>
    <row r="18268" spans="7:7">
      <c r="G18268" s="1776"/>
    </row>
    <row r="18269" spans="7:7">
      <c r="G18269" s="1776"/>
    </row>
    <row r="18270" spans="7:7">
      <c r="G18270" s="1776"/>
    </row>
    <row r="18271" spans="7:7">
      <c r="G18271" s="1776"/>
    </row>
    <row r="18272" spans="7:7">
      <c r="G18272" s="1776"/>
    </row>
    <row r="18273" spans="7:7">
      <c r="G18273" s="1776"/>
    </row>
    <row r="18274" spans="7:7">
      <c r="G18274" s="1776"/>
    </row>
    <row r="18275" spans="7:7">
      <c r="G18275" s="1776"/>
    </row>
    <row r="18276" spans="7:7">
      <c r="G18276" s="1776"/>
    </row>
    <row r="18277" spans="7:7">
      <c r="G18277" s="1776"/>
    </row>
    <row r="18278" spans="7:7">
      <c r="G18278" s="1776"/>
    </row>
    <row r="18279" spans="7:7">
      <c r="G18279" s="1776"/>
    </row>
    <row r="18280" spans="7:7">
      <c r="G18280" s="1776"/>
    </row>
    <row r="18281" spans="7:7">
      <c r="G18281" s="1776"/>
    </row>
    <row r="18282" spans="7:7">
      <c r="G18282" s="1776"/>
    </row>
    <row r="18283" spans="7:7">
      <c r="G18283" s="1776"/>
    </row>
    <row r="18284" spans="7:7">
      <c r="G18284" s="1776"/>
    </row>
    <row r="18285" spans="7:7">
      <c r="G18285" s="1776"/>
    </row>
    <row r="18286" spans="7:7">
      <c r="G18286" s="1776"/>
    </row>
    <row r="18287" spans="7:7">
      <c r="G18287" s="1776"/>
    </row>
    <row r="18288" spans="7:7">
      <c r="G18288" s="1776"/>
    </row>
    <row r="18289" spans="7:7">
      <c r="G18289" s="1776"/>
    </row>
    <row r="18290" spans="7:7">
      <c r="G18290" s="1776"/>
    </row>
    <row r="18291" spans="7:7">
      <c r="G18291" s="1776"/>
    </row>
    <row r="18292" spans="7:7">
      <c r="G18292" s="1776"/>
    </row>
    <row r="18293" spans="7:7">
      <c r="G18293" s="1776"/>
    </row>
    <row r="18294" spans="7:7">
      <c r="G18294" s="1776"/>
    </row>
    <row r="18295" spans="7:7">
      <c r="G18295" s="1776"/>
    </row>
    <row r="18296" spans="7:7">
      <c r="G18296" s="1776"/>
    </row>
    <row r="18297" spans="7:7">
      <c r="G18297" s="1776"/>
    </row>
    <row r="18298" spans="7:7">
      <c r="G18298" s="1776"/>
    </row>
    <row r="18299" spans="7:7">
      <c r="G18299" s="1776"/>
    </row>
    <row r="18300" spans="7:7">
      <c r="G18300" s="1776"/>
    </row>
    <row r="18301" spans="7:7">
      <c r="G18301" s="1776"/>
    </row>
    <row r="18302" spans="7:7">
      <c r="G18302" s="1776"/>
    </row>
    <row r="18303" spans="7:7">
      <c r="G18303" s="1776"/>
    </row>
    <row r="18304" spans="7:7">
      <c r="G18304" s="1776"/>
    </row>
    <row r="18305" spans="7:7">
      <c r="G18305" s="1776"/>
    </row>
    <row r="18306" spans="7:7">
      <c r="G18306" s="1776"/>
    </row>
    <row r="18307" spans="7:7">
      <c r="G18307" s="1776"/>
    </row>
    <row r="18308" spans="7:7">
      <c r="G18308" s="1776"/>
    </row>
    <row r="18309" spans="7:7">
      <c r="G18309" s="1776"/>
    </row>
    <row r="18310" spans="7:7">
      <c r="G18310" s="1776"/>
    </row>
    <row r="18311" spans="7:7">
      <c r="G18311" s="1776"/>
    </row>
    <row r="18312" spans="7:7">
      <c r="G18312" s="1776"/>
    </row>
    <row r="18313" spans="7:7">
      <c r="G18313" s="1776"/>
    </row>
    <row r="18314" spans="7:7">
      <c r="G18314" s="1776"/>
    </row>
    <row r="18315" spans="7:7">
      <c r="G18315" s="1776"/>
    </row>
    <row r="18316" spans="7:7">
      <c r="G18316" s="1776"/>
    </row>
    <row r="18317" spans="7:7">
      <c r="G18317" s="1776"/>
    </row>
    <row r="18318" spans="7:7">
      <c r="G18318" s="1776"/>
    </row>
    <row r="18319" spans="7:7">
      <c r="G18319" s="1776"/>
    </row>
    <row r="18320" spans="7:7">
      <c r="G18320" s="1776"/>
    </row>
    <row r="18321" spans="7:7">
      <c r="G18321" s="1776"/>
    </row>
    <row r="18322" spans="7:7">
      <c r="G18322" s="1776"/>
    </row>
    <row r="18323" spans="7:7">
      <c r="G18323" s="1776"/>
    </row>
    <row r="18324" spans="7:7">
      <c r="G18324" s="1776"/>
    </row>
    <row r="18325" spans="7:7">
      <c r="G18325" s="1776"/>
    </row>
    <row r="18326" spans="7:7">
      <c r="G18326" s="1776"/>
    </row>
    <row r="18327" spans="7:7">
      <c r="G18327" s="1776"/>
    </row>
    <row r="18328" spans="7:7">
      <c r="G18328" s="1776"/>
    </row>
    <row r="18329" spans="7:7">
      <c r="G18329" s="1776"/>
    </row>
    <row r="18330" spans="7:7">
      <c r="G18330" s="1776"/>
    </row>
    <row r="18331" spans="7:7">
      <c r="G18331" s="1776"/>
    </row>
    <row r="18332" spans="7:7">
      <c r="G18332" s="1776"/>
    </row>
    <row r="18333" spans="7:7">
      <c r="G18333" s="1776"/>
    </row>
    <row r="18334" spans="7:7">
      <c r="G18334" s="1776"/>
    </row>
    <row r="18335" spans="7:7">
      <c r="G18335" s="1776"/>
    </row>
    <row r="18336" spans="7:7">
      <c r="G18336" s="1776"/>
    </row>
    <row r="18337" spans="7:7">
      <c r="G18337" s="1776"/>
    </row>
    <row r="18338" spans="7:7">
      <c r="G18338" s="1776"/>
    </row>
    <row r="18339" spans="7:7">
      <c r="G18339" s="1776"/>
    </row>
    <row r="18340" spans="7:7">
      <c r="G18340" s="1776"/>
    </row>
    <row r="18341" spans="7:7">
      <c r="G18341" s="1776"/>
    </row>
    <row r="18342" spans="7:7">
      <c r="G18342" s="1776"/>
    </row>
    <row r="18343" spans="7:7">
      <c r="G18343" s="1776"/>
    </row>
    <row r="18344" spans="7:7">
      <c r="G18344" s="1776"/>
    </row>
    <row r="18345" spans="7:7">
      <c r="G18345" s="1776"/>
    </row>
    <row r="18346" spans="7:7">
      <c r="G18346" s="1776"/>
    </row>
    <row r="18347" spans="7:7">
      <c r="G18347" s="1776"/>
    </row>
    <row r="18348" spans="7:7">
      <c r="G18348" s="1776"/>
    </row>
    <row r="18349" spans="7:7">
      <c r="G18349" s="1776"/>
    </row>
    <row r="18350" spans="7:7">
      <c r="G18350" s="1776"/>
    </row>
    <row r="18351" spans="7:7">
      <c r="G18351" s="1776"/>
    </row>
    <row r="18352" spans="7:7">
      <c r="G18352" s="1776"/>
    </row>
    <row r="18353" spans="7:7">
      <c r="G18353" s="1776"/>
    </row>
    <row r="18354" spans="7:7">
      <c r="G18354" s="1776"/>
    </row>
    <row r="18355" spans="7:7">
      <c r="G18355" s="1776"/>
    </row>
    <row r="18356" spans="7:7">
      <c r="G18356" s="1776"/>
    </row>
    <row r="18357" spans="7:7">
      <c r="G18357" s="1776"/>
    </row>
    <row r="18358" spans="7:7">
      <c r="G18358" s="1776"/>
    </row>
    <row r="18359" spans="7:7">
      <c r="G18359" s="1776"/>
    </row>
    <row r="18360" spans="7:7">
      <c r="G18360" s="1776"/>
    </row>
    <row r="18361" spans="7:7">
      <c r="G18361" s="1776"/>
    </row>
    <row r="18362" spans="7:7">
      <c r="G18362" s="1776"/>
    </row>
    <row r="18363" spans="7:7">
      <c r="G18363" s="1776"/>
    </row>
    <row r="18364" spans="7:7">
      <c r="G18364" s="1776"/>
    </row>
    <row r="18365" spans="7:7">
      <c r="G18365" s="1776"/>
    </row>
    <row r="18366" spans="7:7">
      <c r="G18366" s="1776"/>
    </row>
    <row r="18367" spans="7:7">
      <c r="G18367" s="1776"/>
    </row>
    <row r="18368" spans="7:7">
      <c r="G18368" s="1776"/>
    </row>
    <row r="18369" spans="7:7">
      <c r="G18369" s="1776"/>
    </row>
    <row r="18370" spans="7:7">
      <c r="G18370" s="1776"/>
    </row>
    <row r="18371" spans="7:7">
      <c r="G18371" s="1776"/>
    </row>
    <row r="18372" spans="7:7">
      <c r="G18372" s="1776"/>
    </row>
    <row r="18373" spans="7:7">
      <c r="G18373" s="1776"/>
    </row>
    <row r="18374" spans="7:7">
      <c r="G18374" s="1776"/>
    </row>
    <row r="18375" spans="7:7">
      <c r="G18375" s="1776"/>
    </row>
    <row r="18376" spans="7:7">
      <c r="G18376" s="1776"/>
    </row>
    <row r="18377" spans="7:7">
      <c r="G18377" s="1776"/>
    </row>
    <row r="18378" spans="7:7">
      <c r="G18378" s="1776"/>
    </row>
    <row r="18379" spans="7:7">
      <c r="G18379" s="1776"/>
    </row>
    <row r="18380" spans="7:7">
      <c r="G18380" s="1776"/>
    </row>
    <row r="18381" spans="7:7">
      <c r="G18381" s="1776"/>
    </row>
    <row r="18382" spans="7:7">
      <c r="G18382" s="1776"/>
    </row>
    <row r="18383" spans="7:7">
      <c r="G18383" s="1776"/>
    </row>
    <row r="18384" spans="7:7">
      <c r="G18384" s="1776"/>
    </row>
    <row r="18385" spans="7:7">
      <c r="G18385" s="1776"/>
    </row>
    <row r="18386" spans="7:7">
      <c r="G18386" s="1776"/>
    </row>
    <row r="18387" spans="7:7">
      <c r="G18387" s="1776"/>
    </row>
    <row r="18388" spans="7:7">
      <c r="G18388" s="1776"/>
    </row>
    <row r="18389" spans="7:7">
      <c r="G18389" s="1776"/>
    </row>
    <row r="18390" spans="7:7">
      <c r="G18390" s="1776"/>
    </row>
    <row r="18391" spans="7:7">
      <c r="G18391" s="1776"/>
    </row>
    <row r="18392" spans="7:7">
      <c r="G18392" s="1776"/>
    </row>
    <row r="18393" spans="7:7">
      <c r="G18393" s="1776"/>
    </row>
    <row r="18394" spans="7:7">
      <c r="G18394" s="1776"/>
    </row>
    <row r="18395" spans="7:7">
      <c r="G18395" s="1776"/>
    </row>
    <row r="18396" spans="7:7">
      <c r="G18396" s="1776"/>
    </row>
    <row r="18397" spans="7:7">
      <c r="G18397" s="1776"/>
    </row>
    <row r="18398" spans="7:7">
      <c r="G18398" s="1776"/>
    </row>
    <row r="18399" spans="7:7">
      <c r="G18399" s="1776"/>
    </row>
    <row r="18400" spans="7:7">
      <c r="G18400" s="1776"/>
    </row>
    <row r="18401" spans="7:7">
      <c r="G18401" s="1776"/>
    </row>
    <row r="18402" spans="7:7">
      <c r="G18402" s="1776"/>
    </row>
    <row r="18403" spans="7:7">
      <c r="G18403" s="1776"/>
    </row>
    <row r="18404" spans="7:7">
      <c r="G18404" s="1776"/>
    </row>
    <row r="18405" spans="7:7">
      <c r="G18405" s="1776"/>
    </row>
    <row r="18406" spans="7:7">
      <c r="G18406" s="1776"/>
    </row>
    <row r="18407" spans="7:7">
      <c r="G18407" s="1776"/>
    </row>
    <row r="18408" spans="7:7">
      <c r="G18408" s="1776"/>
    </row>
    <row r="18409" spans="7:7">
      <c r="G18409" s="1776"/>
    </row>
    <row r="18410" spans="7:7">
      <c r="G18410" s="1776"/>
    </row>
    <row r="18411" spans="7:7">
      <c r="G18411" s="1776"/>
    </row>
    <row r="18412" spans="7:7">
      <c r="G18412" s="1776"/>
    </row>
    <row r="18413" spans="7:7">
      <c r="G18413" s="1776"/>
    </row>
    <row r="18414" spans="7:7">
      <c r="G18414" s="1776"/>
    </row>
    <row r="18415" spans="7:7">
      <c r="G18415" s="1776"/>
    </row>
    <row r="18416" spans="7:7">
      <c r="G18416" s="1776"/>
    </row>
    <row r="18417" spans="7:7">
      <c r="G18417" s="1776"/>
    </row>
    <row r="18418" spans="7:7">
      <c r="G18418" s="1776"/>
    </row>
    <row r="18419" spans="7:7">
      <c r="G18419" s="1776"/>
    </row>
    <row r="18420" spans="7:7">
      <c r="G18420" s="1776"/>
    </row>
    <row r="18421" spans="7:7">
      <c r="G18421" s="1776"/>
    </row>
    <row r="18422" spans="7:7">
      <c r="G18422" s="1776"/>
    </row>
    <row r="18423" spans="7:7">
      <c r="G18423" s="1776"/>
    </row>
    <row r="18424" spans="7:7">
      <c r="G18424" s="1776"/>
    </row>
    <row r="18425" spans="7:7">
      <c r="G18425" s="1776"/>
    </row>
    <row r="18426" spans="7:7">
      <c r="G18426" s="1776"/>
    </row>
    <row r="18427" spans="7:7">
      <c r="G18427" s="1776"/>
    </row>
    <row r="18428" spans="7:7">
      <c r="G18428" s="1776"/>
    </row>
    <row r="18429" spans="7:7">
      <c r="G18429" s="1776"/>
    </row>
    <row r="18430" spans="7:7">
      <c r="G18430" s="1776"/>
    </row>
    <row r="18431" spans="7:7">
      <c r="G18431" s="1776"/>
    </row>
    <row r="18432" spans="7:7">
      <c r="G18432" s="1776"/>
    </row>
    <row r="18433" spans="7:7">
      <c r="G18433" s="1776"/>
    </row>
    <row r="18434" spans="7:7">
      <c r="G18434" s="1776"/>
    </row>
    <row r="18435" spans="7:7">
      <c r="G18435" s="1776"/>
    </row>
    <row r="18436" spans="7:7">
      <c r="G18436" s="1776"/>
    </row>
    <row r="18437" spans="7:7">
      <c r="G18437" s="1776"/>
    </row>
    <row r="18438" spans="7:7">
      <c r="G18438" s="1776"/>
    </row>
    <row r="18439" spans="7:7">
      <c r="G18439" s="1776"/>
    </row>
    <row r="18440" spans="7:7">
      <c r="G18440" s="1776"/>
    </row>
    <row r="18441" spans="7:7">
      <c r="G18441" s="1776"/>
    </row>
    <row r="18442" spans="7:7">
      <c r="G18442" s="1776"/>
    </row>
    <row r="18443" spans="7:7">
      <c r="G18443" s="1776"/>
    </row>
    <row r="18444" spans="7:7">
      <c r="G18444" s="1776"/>
    </row>
    <row r="18445" spans="7:7">
      <c r="G18445" s="1776"/>
    </row>
    <row r="18446" spans="7:7">
      <c r="G18446" s="1776"/>
    </row>
    <row r="18447" spans="7:7">
      <c r="G18447" s="1776"/>
    </row>
    <row r="18448" spans="7:7">
      <c r="G18448" s="1776"/>
    </row>
    <row r="18449" spans="7:7">
      <c r="G18449" s="1776"/>
    </row>
    <row r="18450" spans="7:7">
      <c r="G18450" s="1776"/>
    </row>
    <row r="18451" spans="7:7">
      <c r="G18451" s="1776"/>
    </row>
    <row r="18452" spans="7:7">
      <c r="G18452" s="1776"/>
    </row>
    <row r="18453" spans="7:7">
      <c r="G18453" s="1776"/>
    </row>
    <row r="18454" spans="7:7">
      <c r="G18454" s="1776"/>
    </row>
    <row r="18455" spans="7:7">
      <c r="G18455" s="1776"/>
    </row>
    <row r="18456" spans="7:7">
      <c r="G18456" s="1776"/>
    </row>
    <row r="18457" spans="7:7">
      <c r="G18457" s="1776"/>
    </row>
    <row r="18458" spans="7:7">
      <c r="G18458" s="1776"/>
    </row>
    <row r="18459" spans="7:7">
      <c r="G18459" s="1776"/>
    </row>
    <row r="18460" spans="7:7">
      <c r="G18460" s="1776"/>
    </row>
    <row r="18461" spans="7:7">
      <c r="G18461" s="1776"/>
    </row>
    <row r="18462" spans="7:7">
      <c r="G18462" s="1776"/>
    </row>
    <row r="18463" spans="7:7">
      <c r="G18463" s="1776"/>
    </row>
    <row r="18464" spans="7:7">
      <c r="G18464" s="1776"/>
    </row>
    <row r="18465" spans="7:7">
      <c r="G18465" s="1776"/>
    </row>
    <row r="18466" spans="7:7">
      <c r="G18466" s="1776"/>
    </row>
    <row r="18467" spans="7:7">
      <c r="G18467" s="1776"/>
    </row>
    <row r="18468" spans="7:7">
      <c r="G18468" s="1776"/>
    </row>
    <row r="18469" spans="7:7">
      <c r="G18469" s="1776"/>
    </row>
    <row r="18470" spans="7:7">
      <c r="G18470" s="1776"/>
    </row>
    <row r="18471" spans="7:7">
      <c r="G18471" s="1776"/>
    </row>
    <row r="18472" spans="7:7">
      <c r="G18472" s="1776"/>
    </row>
    <row r="18473" spans="7:7">
      <c r="G18473" s="1776"/>
    </row>
    <row r="18474" spans="7:7">
      <c r="G18474" s="1776"/>
    </row>
    <row r="18475" spans="7:7">
      <c r="G18475" s="1776"/>
    </row>
    <row r="18476" spans="7:7">
      <c r="G18476" s="1776"/>
    </row>
    <row r="18477" spans="7:7">
      <c r="G18477" s="1776"/>
    </row>
    <row r="18478" spans="7:7">
      <c r="G18478" s="1776"/>
    </row>
    <row r="18479" spans="7:7">
      <c r="G18479" s="1776"/>
    </row>
    <row r="18480" spans="7:7">
      <c r="G18480" s="1776"/>
    </row>
    <row r="18481" spans="7:7">
      <c r="G18481" s="1776"/>
    </row>
    <row r="18482" spans="7:7">
      <c r="G18482" s="1776"/>
    </row>
    <row r="18483" spans="7:7">
      <c r="G18483" s="1776"/>
    </row>
    <row r="18484" spans="7:7">
      <c r="G18484" s="1776"/>
    </row>
    <row r="18485" spans="7:7">
      <c r="G18485" s="1776"/>
    </row>
    <row r="18486" spans="7:7">
      <c r="G18486" s="1776"/>
    </row>
    <row r="18487" spans="7:7">
      <c r="G18487" s="1776"/>
    </row>
    <row r="18488" spans="7:7">
      <c r="G18488" s="1776"/>
    </row>
    <row r="18489" spans="7:7">
      <c r="G18489" s="1776"/>
    </row>
    <row r="18490" spans="7:7">
      <c r="G18490" s="1776"/>
    </row>
    <row r="18491" spans="7:7">
      <c r="G18491" s="1776"/>
    </row>
    <row r="18492" spans="7:7">
      <c r="G18492" s="1776"/>
    </row>
    <row r="18493" spans="7:7">
      <c r="G18493" s="1776"/>
    </row>
    <row r="18494" spans="7:7">
      <c r="G18494" s="1776"/>
    </row>
    <row r="18495" spans="7:7">
      <c r="G18495" s="1776"/>
    </row>
    <row r="18496" spans="7:7">
      <c r="G18496" s="1776"/>
    </row>
    <row r="18497" spans="7:7">
      <c r="G18497" s="1776"/>
    </row>
    <row r="18498" spans="7:7">
      <c r="G18498" s="1776"/>
    </row>
    <row r="18499" spans="7:7">
      <c r="G18499" s="1776"/>
    </row>
    <row r="18500" spans="7:7">
      <c r="G18500" s="1776"/>
    </row>
    <row r="18501" spans="7:7">
      <c r="G18501" s="1776"/>
    </row>
    <row r="18502" spans="7:7">
      <c r="G18502" s="1776"/>
    </row>
    <row r="18503" spans="7:7">
      <c r="G18503" s="1776"/>
    </row>
    <row r="18504" spans="7:7">
      <c r="G18504" s="1776"/>
    </row>
    <row r="18505" spans="7:7">
      <c r="G18505" s="1776"/>
    </row>
    <row r="18506" spans="7:7">
      <c r="G18506" s="1776"/>
    </row>
    <row r="18507" spans="7:7">
      <c r="G18507" s="1776"/>
    </row>
    <row r="18508" spans="7:7">
      <c r="G18508" s="1776"/>
    </row>
    <row r="18509" spans="7:7">
      <c r="G18509" s="1776"/>
    </row>
    <row r="18510" spans="7:7">
      <c r="G18510" s="1776"/>
    </row>
    <row r="18511" spans="7:7">
      <c r="G18511" s="1776"/>
    </row>
    <row r="18512" spans="7:7">
      <c r="G18512" s="1776"/>
    </row>
    <row r="18513" spans="7:7">
      <c r="G18513" s="1776"/>
    </row>
    <row r="18514" spans="7:7">
      <c r="G18514" s="1776"/>
    </row>
    <row r="18515" spans="7:7">
      <c r="G18515" s="1776"/>
    </row>
    <row r="18516" spans="7:7">
      <c r="G18516" s="1776"/>
    </row>
    <row r="18517" spans="7:7">
      <c r="G18517" s="1776"/>
    </row>
    <row r="18518" spans="7:7">
      <c r="G18518" s="1776"/>
    </row>
    <row r="18519" spans="7:7">
      <c r="G18519" s="1776"/>
    </row>
    <row r="18520" spans="7:7">
      <c r="G18520" s="1776"/>
    </row>
    <row r="18521" spans="7:7">
      <c r="G18521" s="1776"/>
    </row>
    <row r="18522" spans="7:7">
      <c r="G18522" s="1776"/>
    </row>
    <row r="18523" spans="7:7">
      <c r="G18523" s="1776"/>
    </row>
    <row r="18524" spans="7:7">
      <c r="G18524" s="1776"/>
    </row>
    <row r="18525" spans="7:7">
      <c r="G18525" s="1776"/>
    </row>
    <row r="18526" spans="7:7">
      <c r="G18526" s="1776"/>
    </row>
    <row r="18527" spans="7:7">
      <c r="G18527" s="1776"/>
    </row>
    <row r="18528" spans="7:7">
      <c r="G18528" s="1776"/>
    </row>
    <row r="18529" spans="7:7">
      <c r="G18529" s="1776"/>
    </row>
    <row r="18530" spans="7:7">
      <c r="G18530" s="1776"/>
    </row>
    <row r="18531" spans="7:7">
      <c r="G18531" s="1776"/>
    </row>
    <row r="18532" spans="7:7">
      <c r="G18532" s="1776"/>
    </row>
    <row r="18533" spans="7:7">
      <c r="G18533" s="1776"/>
    </row>
    <row r="18534" spans="7:7">
      <c r="G18534" s="1776"/>
    </row>
    <row r="18535" spans="7:7">
      <c r="G18535" s="1776"/>
    </row>
    <row r="18536" spans="7:7">
      <c r="G18536" s="1776"/>
    </row>
    <row r="18537" spans="7:7">
      <c r="G18537" s="1776"/>
    </row>
    <row r="18538" spans="7:7">
      <c r="G18538" s="1776"/>
    </row>
    <row r="18539" spans="7:7">
      <c r="G18539" s="1776"/>
    </row>
    <row r="18540" spans="7:7">
      <c r="G18540" s="1776"/>
    </row>
    <row r="18541" spans="7:7">
      <c r="G18541" s="1776"/>
    </row>
    <row r="18542" spans="7:7">
      <c r="G18542" s="1776"/>
    </row>
    <row r="18543" spans="7:7">
      <c r="G18543" s="1776"/>
    </row>
    <row r="18544" spans="7:7">
      <c r="G18544" s="1776"/>
    </row>
    <row r="18545" spans="7:7">
      <c r="G18545" s="1776"/>
    </row>
    <row r="18546" spans="7:7">
      <c r="G18546" s="1776"/>
    </row>
    <row r="18547" spans="7:7">
      <c r="G18547" s="1776"/>
    </row>
    <row r="18548" spans="7:7">
      <c r="G18548" s="1776"/>
    </row>
    <row r="18549" spans="7:7">
      <c r="G18549" s="1776"/>
    </row>
    <row r="18550" spans="7:7">
      <c r="G18550" s="1776"/>
    </row>
    <row r="18551" spans="7:7">
      <c r="G18551" s="1776"/>
    </row>
    <row r="18552" spans="7:7">
      <c r="G18552" s="1776"/>
    </row>
    <row r="18553" spans="7:7">
      <c r="G18553" s="1776"/>
    </row>
    <row r="18554" spans="7:7">
      <c r="G18554" s="1776"/>
    </row>
    <row r="18555" spans="7:7">
      <c r="G18555" s="1776"/>
    </row>
    <row r="18556" spans="7:7">
      <c r="G18556" s="1776"/>
    </row>
    <row r="18557" spans="7:7">
      <c r="G18557" s="1776"/>
    </row>
    <row r="18558" spans="7:7">
      <c r="G18558" s="1776"/>
    </row>
    <row r="18559" spans="7:7">
      <c r="G18559" s="1776"/>
    </row>
    <row r="18560" spans="7:7">
      <c r="G18560" s="1776"/>
    </row>
    <row r="18561" spans="7:7">
      <c r="G18561" s="1776"/>
    </row>
    <row r="18562" spans="7:7">
      <c r="G18562" s="1776"/>
    </row>
    <row r="18563" spans="7:7">
      <c r="G18563" s="1776"/>
    </row>
    <row r="18564" spans="7:7">
      <c r="G18564" s="1776"/>
    </row>
    <row r="18565" spans="7:7">
      <c r="G18565" s="1776"/>
    </row>
    <row r="18566" spans="7:7">
      <c r="G18566" s="1776"/>
    </row>
    <row r="18567" spans="7:7">
      <c r="G18567" s="1776"/>
    </row>
    <row r="18568" spans="7:7">
      <c r="G18568" s="1776"/>
    </row>
    <row r="18569" spans="7:7">
      <c r="G18569" s="1776"/>
    </row>
    <row r="18570" spans="7:7">
      <c r="G18570" s="1776"/>
    </row>
    <row r="18571" spans="7:7">
      <c r="G18571" s="1776"/>
    </row>
    <row r="18572" spans="7:7">
      <c r="G18572" s="1776"/>
    </row>
    <row r="18573" spans="7:7">
      <c r="G18573" s="1776"/>
    </row>
    <row r="18574" spans="7:7">
      <c r="G18574" s="1776"/>
    </row>
    <row r="18575" spans="7:7">
      <c r="G18575" s="1776"/>
    </row>
    <row r="18576" spans="7:7">
      <c r="G18576" s="1776"/>
    </row>
    <row r="18577" spans="7:7">
      <c r="G18577" s="1776"/>
    </row>
    <row r="18578" spans="7:7">
      <c r="G18578" s="1776"/>
    </row>
    <row r="18579" spans="7:7">
      <c r="G18579" s="1776"/>
    </row>
    <row r="18580" spans="7:7">
      <c r="G18580" s="1776"/>
    </row>
    <row r="18581" spans="7:7">
      <c r="G18581" s="1776"/>
    </row>
    <row r="18582" spans="7:7">
      <c r="G18582" s="1776"/>
    </row>
    <row r="18583" spans="7:7">
      <c r="G18583" s="1776"/>
    </row>
    <row r="18584" spans="7:7">
      <c r="G18584" s="1776"/>
    </row>
    <row r="18585" spans="7:7">
      <c r="G18585" s="1776"/>
    </row>
    <row r="18586" spans="7:7">
      <c r="G18586" s="1776"/>
    </row>
    <row r="18587" spans="7:7">
      <c r="G18587" s="1776"/>
    </row>
    <row r="18588" spans="7:7">
      <c r="G18588" s="1776"/>
    </row>
    <row r="18589" spans="7:7">
      <c r="G18589" s="1776"/>
    </row>
    <row r="18590" spans="7:7">
      <c r="G18590" s="1776"/>
    </row>
    <row r="18591" spans="7:7">
      <c r="G18591" s="1776"/>
    </row>
    <row r="18592" spans="7:7">
      <c r="G18592" s="1776"/>
    </row>
    <row r="18593" spans="7:7">
      <c r="G18593" s="1776"/>
    </row>
    <row r="18594" spans="7:7">
      <c r="G18594" s="1776"/>
    </row>
    <row r="18595" spans="7:7">
      <c r="G18595" s="1776"/>
    </row>
    <row r="18596" spans="7:7">
      <c r="G18596" s="1776"/>
    </row>
    <row r="18597" spans="7:7">
      <c r="G18597" s="1776"/>
    </row>
    <row r="18598" spans="7:7">
      <c r="G18598" s="1776"/>
    </row>
    <row r="18599" spans="7:7">
      <c r="G18599" s="1776"/>
    </row>
    <row r="18600" spans="7:7">
      <c r="G18600" s="1776"/>
    </row>
    <row r="18601" spans="7:7">
      <c r="G18601" s="1776"/>
    </row>
    <row r="18602" spans="7:7">
      <c r="G18602" s="1776"/>
    </row>
    <row r="18603" spans="7:7">
      <c r="G18603" s="1776"/>
    </row>
    <row r="18604" spans="7:7">
      <c r="G18604" s="1776"/>
    </row>
    <row r="18605" spans="7:7">
      <c r="G18605" s="1776"/>
    </row>
    <row r="18606" spans="7:7">
      <c r="G18606" s="1776"/>
    </row>
    <row r="18607" spans="7:7">
      <c r="G18607" s="1776"/>
    </row>
    <row r="18608" spans="7:7">
      <c r="G18608" s="1776"/>
    </row>
    <row r="18609" spans="7:7">
      <c r="G18609" s="1776"/>
    </row>
    <row r="18610" spans="7:7">
      <c r="G18610" s="1776"/>
    </row>
    <row r="18611" spans="7:7">
      <c r="G18611" s="1776"/>
    </row>
    <row r="18612" spans="7:7">
      <c r="G18612" s="1776"/>
    </row>
    <row r="18613" spans="7:7">
      <c r="G18613" s="1776"/>
    </row>
    <row r="18614" spans="7:7">
      <c r="G18614" s="1776"/>
    </row>
    <row r="18615" spans="7:7">
      <c r="G18615" s="1776"/>
    </row>
    <row r="18616" spans="7:7">
      <c r="G18616" s="1776"/>
    </row>
    <row r="18617" spans="7:7">
      <c r="G18617" s="1776"/>
    </row>
    <row r="18618" spans="7:7">
      <c r="G18618" s="1776"/>
    </row>
    <row r="18619" spans="7:7">
      <c r="G18619" s="1776"/>
    </row>
    <row r="18620" spans="7:7">
      <c r="G18620" s="1776"/>
    </row>
    <row r="18621" spans="7:7">
      <c r="G18621" s="1776"/>
    </row>
    <row r="18622" spans="7:7">
      <c r="G18622" s="1776"/>
    </row>
    <row r="18623" spans="7:7">
      <c r="G18623" s="1776"/>
    </row>
    <row r="18624" spans="7:7">
      <c r="G18624" s="1776"/>
    </row>
    <row r="18625" spans="7:7">
      <c r="G18625" s="1776"/>
    </row>
    <row r="18626" spans="7:7">
      <c r="G18626" s="1776"/>
    </row>
    <row r="18627" spans="7:7">
      <c r="G18627" s="1776"/>
    </row>
    <row r="18628" spans="7:7">
      <c r="G18628" s="1776"/>
    </row>
    <row r="18629" spans="7:7">
      <c r="G18629" s="1776"/>
    </row>
    <row r="18630" spans="7:7">
      <c r="G18630" s="1776"/>
    </row>
    <row r="18631" spans="7:7">
      <c r="G18631" s="1776"/>
    </row>
    <row r="18632" spans="7:7">
      <c r="G18632" s="1776"/>
    </row>
    <row r="18633" spans="7:7">
      <c r="G18633" s="1776"/>
    </row>
    <row r="18634" spans="7:7">
      <c r="G18634" s="1776"/>
    </row>
    <row r="18635" spans="7:7">
      <c r="G18635" s="1776"/>
    </row>
    <row r="18636" spans="7:7">
      <c r="G18636" s="1776"/>
    </row>
    <row r="18637" spans="7:7">
      <c r="G18637" s="1776"/>
    </row>
    <row r="18638" spans="7:7">
      <c r="G18638" s="1776"/>
    </row>
    <row r="18639" spans="7:7">
      <c r="G18639" s="1776"/>
    </row>
    <row r="18640" spans="7:7">
      <c r="G18640" s="1776"/>
    </row>
    <row r="18641" spans="7:7">
      <c r="G18641" s="1776"/>
    </row>
    <row r="18642" spans="7:7">
      <c r="G18642" s="1776"/>
    </row>
    <row r="18643" spans="7:7">
      <c r="G18643" s="1776"/>
    </row>
    <row r="18644" spans="7:7">
      <c r="G18644" s="1776"/>
    </row>
    <row r="18645" spans="7:7">
      <c r="G18645" s="1776"/>
    </row>
    <row r="18646" spans="7:7">
      <c r="G18646" s="1776"/>
    </row>
    <row r="18647" spans="7:7">
      <c r="G18647" s="1776"/>
    </row>
    <row r="18648" spans="7:7">
      <c r="G18648" s="1776"/>
    </row>
    <row r="18649" spans="7:7">
      <c r="G18649" s="1776"/>
    </row>
    <row r="18650" spans="7:7">
      <c r="G18650" s="1776"/>
    </row>
    <row r="18651" spans="7:7">
      <c r="G18651" s="1776"/>
    </row>
    <row r="18652" spans="7:7">
      <c r="G18652" s="1776"/>
    </row>
    <row r="18653" spans="7:7">
      <c r="G18653" s="1776"/>
    </row>
    <row r="18654" spans="7:7">
      <c r="G18654" s="1776"/>
    </row>
    <row r="18655" spans="7:7">
      <c r="G18655" s="1776"/>
    </row>
    <row r="18656" spans="7:7">
      <c r="G18656" s="1776"/>
    </row>
    <row r="18657" spans="7:7">
      <c r="G18657" s="1776"/>
    </row>
    <row r="18658" spans="7:7">
      <c r="G18658" s="1776"/>
    </row>
    <row r="18659" spans="7:7">
      <c r="G18659" s="1776"/>
    </row>
    <row r="18660" spans="7:7">
      <c r="G18660" s="1776"/>
    </row>
    <row r="18661" spans="7:7">
      <c r="G18661" s="1776"/>
    </row>
    <row r="18662" spans="7:7">
      <c r="G18662" s="1776"/>
    </row>
    <row r="18663" spans="7:7">
      <c r="G18663" s="1776"/>
    </row>
    <row r="18664" spans="7:7">
      <c r="G18664" s="1776"/>
    </row>
    <row r="18665" spans="7:7">
      <c r="G18665" s="1776"/>
    </row>
    <row r="18666" spans="7:7">
      <c r="G18666" s="1776"/>
    </row>
    <row r="18667" spans="7:7">
      <c r="G18667" s="1776"/>
    </row>
    <row r="18668" spans="7:7">
      <c r="G18668" s="1776"/>
    </row>
    <row r="18669" spans="7:7">
      <c r="G18669" s="1776"/>
    </row>
    <row r="18670" spans="7:7">
      <c r="G18670" s="1776"/>
    </row>
    <row r="18671" spans="7:7">
      <c r="G18671" s="1776"/>
    </row>
    <row r="18672" spans="7:7">
      <c r="G18672" s="1776"/>
    </row>
    <row r="18673" spans="7:7">
      <c r="G18673" s="1776"/>
    </row>
    <row r="18674" spans="7:7">
      <c r="G18674" s="1776"/>
    </row>
    <row r="18675" spans="7:7">
      <c r="G18675" s="1776"/>
    </row>
    <row r="18676" spans="7:7">
      <c r="G18676" s="1776"/>
    </row>
    <row r="18677" spans="7:7">
      <c r="G18677" s="1776"/>
    </row>
    <row r="18678" spans="7:7">
      <c r="G18678" s="1776"/>
    </row>
    <row r="18679" spans="7:7">
      <c r="G18679" s="1776"/>
    </row>
    <row r="18680" spans="7:7">
      <c r="G18680" s="1776"/>
    </row>
    <row r="18681" spans="7:7">
      <c r="G18681" s="1776"/>
    </row>
    <row r="18682" spans="7:7">
      <c r="G18682" s="1776"/>
    </row>
    <row r="18683" spans="7:7">
      <c r="G18683" s="1776"/>
    </row>
    <row r="18684" spans="7:7">
      <c r="G18684" s="1776"/>
    </row>
    <row r="18685" spans="7:7">
      <c r="G18685" s="1776"/>
    </row>
    <row r="18686" spans="7:7">
      <c r="G18686" s="1776"/>
    </row>
    <row r="18687" spans="7:7">
      <c r="G18687" s="1776"/>
    </row>
    <row r="18688" spans="7:7">
      <c r="G18688" s="1776"/>
    </row>
    <row r="18689" spans="7:7">
      <c r="G18689" s="1776"/>
    </row>
    <row r="18690" spans="7:7">
      <c r="G18690" s="1776"/>
    </row>
    <row r="18691" spans="7:7">
      <c r="G18691" s="1776"/>
    </row>
    <row r="18692" spans="7:7">
      <c r="G18692" s="1776"/>
    </row>
    <row r="18693" spans="7:7">
      <c r="G18693" s="1776"/>
    </row>
    <row r="18694" spans="7:7">
      <c r="G18694" s="1776"/>
    </row>
    <row r="18695" spans="7:7">
      <c r="G18695" s="1776"/>
    </row>
    <row r="18696" spans="7:7">
      <c r="G18696" s="1776"/>
    </row>
    <row r="18697" spans="7:7">
      <c r="G18697" s="1776"/>
    </row>
    <row r="18698" spans="7:7">
      <c r="G18698" s="1776"/>
    </row>
    <row r="18699" spans="7:7">
      <c r="G18699" s="1776"/>
    </row>
    <row r="18700" spans="7:7">
      <c r="G18700" s="1776"/>
    </row>
    <row r="18701" spans="7:7">
      <c r="G18701" s="1776"/>
    </row>
    <row r="18702" spans="7:7">
      <c r="G18702" s="1776"/>
    </row>
    <row r="18703" spans="7:7">
      <c r="G18703" s="1776"/>
    </row>
    <row r="18704" spans="7:7">
      <c r="G18704" s="1776"/>
    </row>
    <row r="18705" spans="7:7">
      <c r="G18705" s="1776"/>
    </row>
    <row r="18706" spans="7:7">
      <c r="G18706" s="1776"/>
    </row>
    <row r="18707" spans="7:7">
      <c r="G18707" s="1776"/>
    </row>
    <row r="18708" spans="7:7">
      <c r="G18708" s="1776"/>
    </row>
    <row r="18709" spans="7:7">
      <c r="G18709" s="1776"/>
    </row>
    <row r="18710" spans="7:7">
      <c r="G18710" s="1776"/>
    </row>
    <row r="18711" spans="7:7">
      <c r="G18711" s="1776"/>
    </row>
    <row r="18712" spans="7:7">
      <c r="G18712" s="1776"/>
    </row>
    <row r="18713" spans="7:7">
      <c r="G18713" s="1776"/>
    </row>
    <row r="18714" spans="7:7">
      <c r="G18714" s="1776"/>
    </row>
    <row r="18715" spans="7:7">
      <c r="G18715" s="1776"/>
    </row>
    <row r="18716" spans="7:7">
      <c r="G18716" s="1776"/>
    </row>
    <row r="18717" spans="7:7">
      <c r="G18717" s="1776"/>
    </row>
    <row r="18718" spans="7:7">
      <c r="G18718" s="1776"/>
    </row>
    <row r="18719" spans="7:7">
      <c r="G18719" s="1776"/>
    </row>
    <row r="18720" spans="7:7">
      <c r="G18720" s="1776"/>
    </row>
    <row r="18721" spans="7:7">
      <c r="G18721" s="1776"/>
    </row>
    <row r="18722" spans="7:7">
      <c r="G18722" s="1776"/>
    </row>
    <row r="18723" spans="7:7">
      <c r="G18723" s="1776"/>
    </row>
    <row r="18724" spans="7:7">
      <c r="G18724" s="1776"/>
    </row>
    <row r="18725" spans="7:7">
      <c r="G18725" s="1776"/>
    </row>
    <row r="18726" spans="7:7">
      <c r="G18726" s="1776"/>
    </row>
    <row r="18727" spans="7:7">
      <c r="G18727" s="1776"/>
    </row>
    <row r="18728" spans="7:7">
      <c r="G18728" s="1776"/>
    </row>
    <row r="18729" spans="7:7">
      <c r="G18729" s="1776"/>
    </row>
    <row r="18730" spans="7:7">
      <c r="G18730" s="1776"/>
    </row>
    <row r="18731" spans="7:7">
      <c r="G18731" s="1776"/>
    </row>
    <row r="18732" spans="7:7">
      <c r="G18732" s="1776"/>
    </row>
    <row r="18733" spans="7:7">
      <c r="G18733" s="1776"/>
    </row>
    <row r="18734" spans="7:7">
      <c r="G18734" s="1776"/>
    </row>
    <row r="18735" spans="7:7">
      <c r="G18735" s="1776"/>
    </row>
    <row r="18736" spans="7:7">
      <c r="G18736" s="1776"/>
    </row>
    <row r="18737" spans="7:7">
      <c r="G18737" s="1776"/>
    </row>
    <row r="18738" spans="7:7">
      <c r="G18738" s="1776"/>
    </row>
    <row r="18739" spans="7:7">
      <c r="G18739" s="1776"/>
    </row>
    <row r="18740" spans="7:7">
      <c r="G18740" s="1776"/>
    </row>
    <row r="18741" spans="7:7">
      <c r="G18741" s="1776"/>
    </row>
    <row r="18742" spans="7:7">
      <c r="G18742" s="1776"/>
    </row>
    <row r="18743" spans="7:7">
      <c r="G18743" s="1776"/>
    </row>
    <row r="18744" spans="7:7">
      <c r="G18744" s="1776"/>
    </row>
    <row r="18745" spans="7:7">
      <c r="G18745" s="1776"/>
    </row>
    <row r="18746" spans="7:7">
      <c r="G18746" s="1776"/>
    </row>
    <row r="18747" spans="7:7">
      <c r="G18747" s="1776"/>
    </row>
    <row r="18748" spans="7:7">
      <c r="G18748" s="1776"/>
    </row>
    <row r="18749" spans="7:7">
      <c r="G18749" s="1776"/>
    </row>
    <row r="18750" spans="7:7">
      <c r="G18750" s="1776"/>
    </row>
    <row r="18751" spans="7:7">
      <c r="G18751" s="1776"/>
    </row>
    <row r="18752" spans="7:7">
      <c r="G18752" s="1776"/>
    </row>
    <row r="18753" spans="7:7">
      <c r="G18753" s="1776"/>
    </row>
    <row r="18754" spans="7:7">
      <c r="G18754" s="1776"/>
    </row>
    <row r="18755" spans="7:7">
      <c r="G18755" s="1776"/>
    </row>
    <row r="18756" spans="7:7">
      <c r="G18756" s="1776"/>
    </row>
    <row r="18757" spans="7:7">
      <c r="G18757" s="1776"/>
    </row>
    <row r="18758" spans="7:7">
      <c r="G18758" s="1776"/>
    </row>
    <row r="18759" spans="7:7">
      <c r="G18759" s="1776"/>
    </row>
    <row r="18760" spans="7:7">
      <c r="G18760" s="1776"/>
    </row>
    <row r="18761" spans="7:7">
      <c r="G18761" s="1776"/>
    </row>
    <row r="18762" spans="7:7">
      <c r="G18762" s="1776"/>
    </row>
    <row r="18763" spans="7:7">
      <c r="G18763" s="1776"/>
    </row>
    <row r="18764" spans="7:7">
      <c r="G18764" s="1776"/>
    </row>
    <row r="18765" spans="7:7">
      <c r="G18765" s="1776"/>
    </row>
    <row r="18766" spans="7:7">
      <c r="G18766" s="1776"/>
    </row>
    <row r="18767" spans="7:7">
      <c r="G18767" s="1776"/>
    </row>
    <row r="18768" spans="7:7">
      <c r="G18768" s="1776"/>
    </row>
    <row r="18769" spans="7:7">
      <c r="G18769" s="1776"/>
    </row>
    <row r="18770" spans="7:7">
      <c r="G18770" s="1776"/>
    </row>
    <row r="18771" spans="7:7">
      <c r="G18771" s="1776"/>
    </row>
    <row r="18772" spans="7:7">
      <c r="G18772" s="1776"/>
    </row>
    <row r="18773" spans="7:7">
      <c r="G18773" s="1776"/>
    </row>
    <row r="18774" spans="7:7">
      <c r="G18774" s="1776"/>
    </row>
    <row r="18775" spans="7:7">
      <c r="G18775" s="1776"/>
    </row>
    <row r="18776" spans="7:7">
      <c r="G18776" s="1776"/>
    </row>
    <row r="18777" spans="7:7">
      <c r="G18777" s="1776"/>
    </row>
    <row r="18778" spans="7:7">
      <c r="G18778" s="1776"/>
    </row>
    <row r="18779" spans="7:7">
      <c r="G18779" s="1776"/>
    </row>
    <row r="18780" spans="7:7">
      <c r="G18780" s="1776"/>
    </row>
    <row r="18781" spans="7:7">
      <c r="G18781" s="1776"/>
    </row>
    <row r="18782" spans="7:7">
      <c r="G18782" s="1776"/>
    </row>
    <row r="18783" spans="7:7">
      <c r="G18783" s="1776"/>
    </row>
    <row r="18784" spans="7:7">
      <c r="G18784" s="1776"/>
    </row>
    <row r="18785" spans="7:7">
      <c r="G18785" s="1776"/>
    </row>
    <row r="18786" spans="7:7">
      <c r="G18786" s="1776"/>
    </row>
    <row r="18787" spans="7:7">
      <c r="G18787" s="1776"/>
    </row>
    <row r="18788" spans="7:7">
      <c r="G18788" s="1776"/>
    </row>
    <row r="18789" spans="7:7">
      <c r="G18789" s="1776"/>
    </row>
    <row r="18790" spans="7:7">
      <c r="G18790" s="1776"/>
    </row>
    <row r="18791" spans="7:7">
      <c r="G18791" s="1776"/>
    </row>
    <row r="18792" spans="7:7">
      <c r="G18792" s="1776"/>
    </row>
    <row r="18793" spans="7:7">
      <c r="G18793" s="1776"/>
    </row>
    <row r="18794" spans="7:7">
      <c r="G18794" s="1776"/>
    </row>
    <row r="18795" spans="7:7">
      <c r="G18795" s="1776"/>
    </row>
    <row r="18796" spans="7:7">
      <c r="G18796" s="1776"/>
    </row>
    <row r="18797" spans="7:7">
      <c r="G18797" s="1776"/>
    </row>
    <row r="18798" spans="7:7">
      <c r="G18798" s="1776"/>
    </row>
    <row r="18799" spans="7:7">
      <c r="G18799" s="1776"/>
    </row>
    <row r="18800" spans="7:7">
      <c r="G18800" s="1776"/>
    </row>
    <row r="18801" spans="7:7">
      <c r="G18801" s="1776"/>
    </row>
    <row r="18802" spans="7:7">
      <c r="G18802" s="1776"/>
    </row>
    <row r="18803" spans="7:7">
      <c r="G18803" s="1776"/>
    </row>
    <row r="18804" spans="7:7">
      <c r="G18804" s="1776"/>
    </row>
    <row r="18805" spans="7:7">
      <c r="G18805" s="1776"/>
    </row>
    <row r="18806" spans="7:7">
      <c r="G18806" s="1776"/>
    </row>
    <row r="18807" spans="7:7">
      <c r="G18807" s="1776"/>
    </row>
    <row r="18808" spans="7:7">
      <c r="G18808" s="1776"/>
    </row>
    <row r="18809" spans="7:7">
      <c r="G18809" s="1776"/>
    </row>
    <row r="18810" spans="7:7">
      <c r="G18810" s="1776"/>
    </row>
    <row r="18811" spans="7:7">
      <c r="G18811" s="1776"/>
    </row>
    <row r="18812" spans="7:7">
      <c r="G18812" s="1776"/>
    </row>
    <row r="18813" spans="7:7">
      <c r="G18813" s="1776"/>
    </row>
    <row r="18814" spans="7:7">
      <c r="G18814" s="1776"/>
    </row>
    <row r="18815" spans="7:7">
      <c r="G18815" s="1776"/>
    </row>
    <row r="18816" spans="7:7">
      <c r="G18816" s="1776"/>
    </row>
    <row r="18817" spans="7:7">
      <c r="G18817" s="1776"/>
    </row>
    <row r="18818" spans="7:7">
      <c r="G18818" s="1776"/>
    </row>
    <row r="18819" spans="7:7">
      <c r="G18819" s="1776"/>
    </row>
    <row r="18820" spans="7:7">
      <c r="G18820" s="1776"/>
    </row>
    <row r="18821" spans="7:7">
      <c r="G18821" s="1776"/>
    </row>
    <row r="18822" spans="7:7">
      <c r="G18822" s="1776"/>
    </row>
    <row r="18823" spans="7:7">
      <c r="G18823" s="1776"/>
    </row>
    <row r="18824" spans="7:7">
      <c r="G18824" s="1776"/>
    </row>
    <row r="18825" spans="7:7">
      <c r="G18825" s="1776"/>
    </row>
    <row r="18826" spans="7:7">
      <c r="G18826" s="1776"/>
    </row>
    <row r="18827" spans="7:7">
      <c r="G18827" s="1776"/>
    </row>
    <row r="18828" spans="7:7">
      <c r="G18828" s="1776"/>
    </row>
    <row r="18829" spans="7:7">
      <c r="G18829" s="1776"/>
    </row>
    <row r="18830" spans="7:7">
      <c r="G18830" s="1776"/>
    </row>
    <row r="18831" spans="7:7">
      <c r="G18831" s="1776"/>
    </row>
    <row r="18832" spans="7:7">
      <c r="G18832" s="1776"/>
    </row>
    <row r="18833" spans="7:7">
      <c r="G18833" s="1776"/>
    </row>
    <row r="18834" spans="7:7">
      <c r="G18834" s="1776"/>
    </row>
    <row r="18835" spans="7:7">
      <c r="G18835" s="1776"/>
    </row>
    <row r="18836" spans="7:7">
      <c r="G18836" s="1776"/>
    </row>
    <row r="18837" spans="7:7">
      <c r="G18837" s="1776"/>
    </row>
    <row r="18838" spans="7:7">
      <c r="G18838" s="1776"/>
    </row>
    <row r="18839" spans="7:7">
      <c r="G18839" s="1776"/>
    </row>
    <row r="18840" spans="7:7">
      <c r="G18840" s="1776"/>
    </row>
    <row r="18841" spans="7:7">
      <c r="G18841" s="1776"/>
    </row>
    <row r="18842" spans="7:7">
      <c r="G18842" s="1776"/>
    </row>
    <row r="18843" spans="7:7">
      <c r="G18843" s="1776"/>
    </row>
    <row r="18844" spans="7:7">
      <c r="G18844" s="1776"/>
    </row>
    <row r="18845" spans="7:7">
      <c r="G18845" s="1776"/>
    </row>
    <row r="18846" spans="7:7">
      <c r="G18846" s="1776"/>
    </row>
    <row r="18847" spans="7:7">
      <c r="G18847" s="1776"/>
    </row>
    <row r="18848" spans="7:7">
      <c r="G18848" s="1776"/>
    </row>
    <row r="18849" spans="7:7">
      <c r="G18849" s="1776"/>
    </row>
    <row r="18850" spans="7:7">
      <c r="G18850" s="1776"/>
    </row>
    <row r="18851" spans="7:7">
      <c r="G18851" s="1776"/>
    </row>
    <row r="18852" spans="7:7">
      <c r="G18852" s="1776"/>
    </row>
    <row r="18853" spans="7:7">
      <c r="G18853" s="1776"/>
    </row>
    <row r="18854" spans="7:7">
      <c r="G18854" s="1776"/>
    </row>
    <row r="18855" spans="7:7">
      <c r="G18855" s="1776"/>
    </row>
    <row r="18856" spans="7:7">
      <c r="G18856" s="1776"/>
    </row>
    <row r="18857" spans="7:7">
      <c r="G18857" s="1776"/>
    </row>
    <row r="18858" spans="7:7">
      <c r="G18858" s="1776"/>
    </row>
    <row r="18859" spans="7:7">
      <c r="G18859" s="1776"/>
    </row>
    <row r="18860" spans="7:7">
      <c r="G18860" s="1776"/>
    </row>
    <row r="18861" spans="7:7">
      <c r="G18861" s="1776"/>
    </row>
    <row r="18862" spans="7:7">
      <c r="G18862" s="1776"/>
    </row>
    <row r="18863" spans="7:7">
      <c r="G18863" s="1776"/>
    </row>
    <row r="18864" spans="7:7">
      <c r="G18864" s="1776"/>
    </row>
    <row r="18865" spans="7:7">
      <c r="G18865" s="1776"/>
    </row>
    <row r="18866" spans="7:7">
      <c r="G18866" s="1776"/>
    </row>
    <row r="18867" spans="7:7">
      <c r="G18867" s="1776"/>
    </row>
    <row r="18868" spans="7:7">
      <c r="G18868" s="1776"/>
    </row>
    <row r="18869" spans="7:7">
      <c r="G18869" s="1776"/>
    </row>
    <row r="18870" spans="7:7">
      <c r="G18870" s="1776"/>
    </row>
    <row r="18871" spans="7:7">
      <c r="G18871" s="1776"/>
    </row>
    <row r="18872" spans="7:7">
      <c r="G18872" s="1776"/>
    </row>
    <row r="18873" spans="7:7">
      <c r="G18873" s="1776"/>
    </row>
    <row r="18874" spans="7:7">
      <c r="G18874" s="1776"/>
    </row>
    <row r="18875" spans="7:7">
      <c r="G18875" s="1776"/>
    </row>
    <row r="18876" spans="7:7">
      <c r="G18876" s="1776"/>
    </row>
    <row r="18877" spans="7:7">
      <c r="G18877" s="1776"/>
    </row>
    <row r="18878" spans="7:7">
      <c r="G18878" s="1776"/>
    </row>
    <row r="18879" spans="7:7">
      <c r="G18879" s="1776"/>
    </row>
    <row r="18880" spans="7:7">
      <c r="G18880" s="1776"/>
    </row>
    <row r="18881" spans="7:7">
      <c r="G18881" s="1776"/>
    </row>
    <row r="18882" spans="7:7">
      <c r="G18882" s="1776"/>
    </row>
    <row r="18883" spans="7:7">
      <c r="G18883" s="1776"/>
    </row>
    <row r="18884" spans="7:7">
      <c r="G18884" s="1776"/>
    </row>
    <row r="18885" spans="7:7">
      <c r="G18885" s="1776"/>
    </row>
    <row r="18886" spans="7:7">
      <c r="G18886" s="1776"/>
    </row>
    <row r="18887" spans="7:7">
      <c r="G18887" s="1776"/>
    </row>
    <row r="18888" spans="7:7">
      <c r="G18888" s="1776"/>
    </row>
    <row r="18889" spans="7:7">
      <c r="G18889" s="1776"/>
    </row>
    <row r="18890" spans="7:7">
      <c r="G18890" s="1776"/>
    </row>
    <row r="18891" spans="7:7">
      <c r="G18891" s="1776"/>
    </row>
    <row r="18892" spans="7:7">
      <c r="G18892" s="1776"/>
    </row>
    <row r="18893" spans="7:7">
      <c r="G18893" s="1776"/>
    </row>
    <row r="18894" spans="7:7">
      <c r="G18894" s="1776"/>
    </row>
    <row r="18895" spans="7:7">
      <c r="G18895" s="1776"/>
    </row>
    <row r="18896" spans="7:7">
      <c r="G18896" s="1776"/>
    </row>
    <row r="18897" spans="7:7">
      <c r="G18897" s="1776"/>
    </row>
    <row r="18898" spans="7:7">
      <c r="G18898" s="1776"/>
    </row>
    <row r="18899" spans="7:7">
      <c r="G18899" s="1776"/>
    </row>
    <row r="18900" spans="7:7">
      <c r="G18900" s="1776"/>
    </row>
    <row r="18901" spans="7:7">
      <c r="G18901" s="1776"/>
    </row>
    <row r="18902" spans="7:7">
      <c r="G18902" s="1776"/>
    </row>
    <row r="18903" spans="7:7">
      <c r="G18903" s="1776"/>
    </row>
    <row r="18904" spans="7:7">
      <c r="G18904" s="1776"/>
    </row>
    <row r="18905" spans="7:7">
      <c r="G18905" s="1776"/>
    </row>
    <row r="18906" spans="7:7">
      <c r="G18906" s="1776"/>
    </row>
    <row r="18907" spans="7:7">
      <c r="G18907" s="1776"/>
    </row>
    <row r="18908" spans="7:7">
      <c r="G18908" s="1776"/>
    </row>
    <row r="18909" spans="7:7">
      <c r="G18909" s="1776"/>
    </row>
    <row r="18910" spans="7:7">
      <c r="G18910" s="1776"/>
    </row>
    <row r="18911" spans="7:7">
      <c r="G18911" s="1776"/>
    </row>
    <row r="18912" spans="7:7">
      <c r="G18912" s="1776"/>
    </row>
    <row r="18913" spans="7:7">
      <c r="G18913" s="1776"/>
    </row>
    <row r="18914" spans="7:7">
      <c r="G18914" s="1776"/>
    </row>
    <row r="18915" spans="7:7">
      <c r="G18915" s="1776"/>
    </row>
    <row r="18916" spans="7:7">
      <c r="G18916" s="1776"/>
    </row>
    <row r="18917" spans="7:7">
      <c r="G18917" s="1776"/>
    </row>
    <row r="18918" spans="7:7">
      <c r="G18918" s="1776"/>
    </row>
    <row r="18919" spans="7:7">
      <c r="G18919" s="1776"/>
    </row>
    <row r="18920" spans="7:7">
      <c r="G18920" s="1776"/>
    </row>
    <row r="18921" spans="7:7">
      <c r="G18921" s="1776"/>
    </row>
    <row r="18922" spans="7:7">
      <c r="G18922" s="1776"/>
    </row>
    <row r="18923" spans="7:7">
      <c r="G18923" s="1776"/>
    </row>
    <row r="18924" spans="7:7">
      <c r="G18924" s="1776"/>
    </row>
    <row r="18925" spans="7:7">
      <c r="G18925" s="1776"/>
    </row>
    <row r="18926" spans="7:7">
      <c r="G18926" s="1776"/>
    </row>
    <row r="18927" spans="7:7">
      <c r="G18927" s="1776"/>
    </row>
    <row r="18928" spans="7:7">
      <c r="G18928" s="1776"/>
    </row>
    <row r="18929" spans="7:7">
      <c r="G18929" s="1776"/>
    </row>
    <row r="18930" spans="7:7">
      <c r="G18930" s="1776"/>
    </row>
    <row r="18931" spans="7:7">
      <c r="G18931" s="1776"/>
    </row>
    <row r="18932" spans="7:7">
      <c r="G18932" s="1776"/>
    </row>
    <row r="18933" spans="7:7">
      <c r="G18933" s="1776"/>
    </row>
    <row r="18934" spans="7:7">
      <c r="G18934" s="1776"/>
    </row>
    <row r="18935" spans="7:7">
      <c r="G18935" s="1776"/>
    </row>
    <row r="18936" spans="7:7">
      <c r="G18936" s="1776"/>
    </row>
    <row r="18937" spans="7:7">
      <c r="G18937" s="1776"/>
    </row>
    <row r="18938" spans="7:7">
      <c r="G18938" s="1776"/>
    </row>
    <row r="18939" spans="7:7">
      <c r="G18939" s="1776"/>
    </row>
    <row r="18940" spans="7:7">
      <c r="G18940" s="1776"/>
    </row>
    <row r="18941" spans="7:7">
      <c r="G18941" s="1776"/>
    </row>
    <row r="18942" spans="7:7">
      <c r="G18942" s="1776"/>
    </row>
    <row r="18943" spans="7:7">
      <c r="G18943" s="1776"/>
    </row>
    <row r="18944" spans="7:7">
      <c r="G18944" s="1776"/>
    </row>
    <row r="18945" spans="7:7">
      <c r="G18945" s="1776"/>
    </row>
    <row r="18946" spans="7:7">
      <c r="G18946" s="1776"/>
    </row>
    <row r="18947" spans="7:7">
      <c r="G18947" s="1776"/>
    </row>
    <row r="18948" spans="7:7">
      <c r="G18948" s="1776"/>
    </row>
    <row r="18949" spans="7:7">
      <c r="G18949" s="1776"/>
    </row>
    <row r="18950" spans="7:7">
      <c r="G18950" s="1776"/>
    </row>
    <row r="18951" spans="7:7">
      <c r="G18951" s="1776"/>
    </row>
    <row r="18952" spans="7:7">
      <c r="G18952" s="1776"/>
    </row>
    <row r="18953" spans="7:7">
      <c r="G18953" s="1776"/>
    </row>
    <row r="18954" spans="7:7">
      <c r="G18954" s="1776"/>
    </row>
    <row r="18955" spans="7:7">
      <c r="G18955" s="1776"/>
    </row>
    <row r="18956" spans="7:7">
      <c r="G18956" s="1776"/>
    </row>
    <row r="18957" spans="7:7">
      <c r="G18957" s="1776"/>
    </row>
    <row r="18958" spans="7:7">
      <c r="G18958" s="1776"/>
    </row>
    <row r="18959" spans="7:7">
      <c r="G18959" s="1776"/>
    </row>
    <row r="18960" spans="7:7">
      <c r="G18960" s="1776"/>
    </row>
    <row r="18961" spans="7:7">
      <c r="G18961" s="1776"/>
    </row>
    <row r="18962" spans="7:7">
      <c r="G18962" s="1776"/>
    </row>
    <row r="18963" spans="7:7">
      <c r="G18963" s="1776"/>
    </row>
    <row r="18964" spans="7:7">
      <c r="G18964" s="1776"/>
    </row>
    <row r="18965" spans="7:7">
      <c r="G18965" s="1776"/>
    </row>
    <row r="18966" spans="7:7">
      <c r="G18966" s="1776"/>
    </row>
    <row r="18967" spans="7:7">
      <c r="G18967" s="1776"/>
    </row>
    <row r="18968" spans="7:7">
      <c r="G18968" s="1776"/>
    </row>
    <row r="18969" spans="7:7">
      <c r="G18969" s="1776"/>
    </row>
    <row r="18970" spans="7:7">
      <c r="G18970" s="1776"/>
    </row>
    <row r="18971" spans="7:7">
      <c r="G18971" s="1776"/>
    </row>
    <row r="18972" spans="7:7">
      <c r="G18972" s="1776"/>
    </row>
    <row r="18973" spans="7:7">
      <c r="G18973" s="1776"/>
    </row>
    <row r="18974" spans="7:7">
      <c r="G18974" s="1776"/>
    </row>
    <row r="18975" spans="7:7">
      <c r="G18975" s="1776"/>
    </row>
    <row r="18976" spans="7:7">
      <c r="G18976" s="1776"/>
    </row>
    <row r="18977" spans="7:7">
      <c r="G18977" s="1776"/>
    </row>
    <row r="18978" spans="7:7">
      <c r="G18978" s="1776"/>
    </row>
    <row r="18979" spans="7:7">
      <c r="G18979" s="1776"/>
    </row>
    <row r="18980" spans="7:7">
      <c r="G18980" s="1776"/>
    </row>
    <row r="18981" spans="7:7">
      <c r="G18981" s="1776"/>
    </row>
    <row r="18982" spans="7:7">
      <c r="G18982" s="1776"/>
    </row>
    <row r="18983" spans="7:7">
      <c r="G18983" s="1776"/>
    </row>
    <row r="18984" spans="7:7">
      <c r="G18984" s="1776"/>
    </row>
    <row r="18985" spans="7:7">
      <c r="G18985" s="1776"/>
    </row>
    <row r="18986" spans="7:7">
      <c r="G18986" s="1776"/>
    </row>
    <row r="18987" spans="7:7">
      <c r="G18987" s="1776"/>
    </row>
    <row r="18988" spans="7:7">
      <c r="G18988" s="1776"/>
    </row>
    <row r="18989" spans="7:7">
      <c r="G18989" s="1776"/>
    </row>
    <row r="18990" spans="7:7">
      <c r="G18990" s="1776"/>
    </row>
    <row r="18991" spans="7:7">
      <c r="G18991" s="1776"/>
    </row>
    <row r="18992" spans="7:7">
      <c r="G18992" s="1776"/>
    </row>
    <row r="18993" spans="7:7">
      <c r="G18993" s="1776"/>
    </row>
    <row r="18994" spans="7:7">
      <c r="G18994" s="1776"/>
    </row>
    <row r="18995" spans="7:7">
      <c r="G18995" s="1776"/>
    </row>
    <row r="18996" spans="7:7">
      <c r="G18996" s="1776"/>
    </row>
    <row r="18997" spans="7:7">
      <c r="G18997" s="1776"/>
    </row>
    <row r="18998" spans="7:7">
      <c r="G18998" s="1776"/>
    </row>
    <row r="18999" spans="7:7">
      <c r="G18999" s="1776"/>
    </row>
    <row r="19000" spans="7:7">
      <c r="G19000" s="1776"/>
    </row>
    <row r="19001" spans="7:7">
      <c r="G19001" s="1776"/>
    </row>
    <row r="19002" spans="7:7">
      <c r="G19002" s="1776"/>
    </row>
    <row r="19003" spans="7:7">
      <c r="G19003" s="1776"/>
    </row>
    <row r="19004" spans="7:7">
      <c r="G19004" s="1776"/>
    </row>
    <row r="19005" spans="7:7">
      <c r="G19005" s="1776"/>
    </row>
    <row r="19006" spans="7:7">
      <c r="G19006" s="1776"/>
    </row>
    <row r="19007" spans="7:7">
      <c r="G19007" s="1776"/>
    </row>
    <row r="19008" spans="7:7">
      <c r="G19008" s="1776"/>
    </row>
    <row r="19009" spans="7:7">
      <c r="G19009" s="1776"/>
    </row>
    <row r="19010" spans="7:7">
      <c r="G19010" s="1776"/>
    </row>
    <row r="19011" spans="7:7">
      <c r="G19011" s="1776"/>
    </row>
    <row r="19012" spans="7:7">
      <c r="G19012" s="1776"/>
    </row>
    <row r="19013" spans="7:7">
      <c r="G19013" s="1776"/>
    </row>
    <row r="19014" spans="7:7">
      <c r="G19014" s="1776"/>
    </row>
    <row r="19015" spans="7:7">
      <c r="G19015" s="1776"/>
    </row>
    <row r="19016" spans="7:7">
      <c r="G19016" s="1776"/>
    </row>
    <row r="19017" spans="7:7">
      <c r="G19017" s="1776"/>
    </row>
    <row r="19018" spans="7:7">
      <c r="G19018" s="1776"/>
    </row>
    <row r="19019" spans="7:7">
      <c r="G19019" s="1776"/>
    </row>
    <row r="19020" spans="7:7">
      <c r="G19020" s="1776"/>
    </row>
    <row r="19021" spans="7:7">
      <c r="G19021" s="1776"/>
    </row>
    <row r="19022" spans="7:7">
      <c r="G19022" s="1776"/>
    </row>
    <row r="19023" spans="7:7">
      <c r="G19023" s="1776"/>
    </row>
    <row r="19024" spans="7:7">
      <c r="G19024" s="1776"/>
    </row>
    <row r="19025" spans="7:7">
      <c r="G19025" s="1776"/>
    </row>
    <row r="19026" spans="7:7">
      <c r="G19026" s="1776"/>
    </row>
    <row r="19027" spans="7:7">
      <c r="G19027" s="1776"/>
    </row>
    <row r="19028" spans="7:7">
      <c r="G19028" s="1776"/>
    </row>
    <row r="19029" spans="7:7">
      <c r="G19029" s="1776"/>
    </row>
    <row r="19030" spans="7:7">
      <c r="G19030" s="1776"/>
    </row>
    <row r="19031" spans="7:7">
      <c r="G19031" s="1776"/>
    </row>
    <row r="19032" spans="7:7">
      <c r="G19032" s="1776"/>
    </row>
    <row r="19033" spans="7:7">
      <c r="G19033" s="1776"/>
    </row>
    <row r="19034" spans="7:7">
      <c r="G19034" s="1776"/>
    </row>
    <row r="19035" spans="7:7">
      <c r="G19035" s="1776"/>
    </row>
    <row r="19036" spans="7:7">
      <c r="G19036" s="1776"/>
    </row>
    <row r="19037" spans="7:7">
      <c r="G19037" s="1776"/>
    </row>
    <row r="19038" spans="7:7">
      <c r="G19038" s="1776"/>
    </row>
    <row r="19039" spans="7:7">
      <c r="G19039" s="1776"/>
    </row>
    <row r="19040" spans="7:7">
      <c r="G19040" s="1776"/>
    </row>
    <row r="19041" spans="7:7">
      <c r="G19041" s="1776"/>
    </row>
    <row r="19042" spans="7:7">
      <c r="G19042" s="1776"/>
    </row>
    <row r="19043" spans="7:7">
      <c r="G19043" s="1776"/>
    </row>
    <row r="19044" spans="7:7">
      <c r="G19044" s="1776"/>
    </row>
    <row r="19045" spans="7:7">
      <c r="G19045" s="1776"/>
    </row>
    <row r="19046" spans="7:7">
      <c r="G19046" s="1776"/>
    </row>
    <row r="19047" spans="7:7">
      <c r="G19047" s="1776"/>
    </row>
    <row r="19048" spans="7:7">
      <c r="G19048" s="1776"/>
    </row>
    <row r="19049" spans="7:7">
      <c r="G19049" s="1776"/>
    </row>
    <row r="19050" spans="7:7">
      <c r="G19050" s="1776"/>
    </row>
    <row r="19051" spans="7:7">
      <c r="G19051" s="1776"/>
    </row>
    <row r="19052" spans="7:7">
      <c r="G19052" s="1776"/>
    </row>
    <row r="19053" spans="7:7">
      <c r="G19053" s="1776"/>
    </row>
    <row r="19054" spans="7:7">
      <c r="G19054" s="1776"/>
    </row>
    <row r="19055" spans="7:7">
      <c r="G19055" s="1776"/>
    </row>
    <row r="19056" spans="7:7">
      <c r="G19056" s="1776"/>
    </row>
    <row r="19057" spans="7:7">
      <c r="G19057" s="1776"/>
    </row>
    <row r="19058" spans="7:7">
      <c r="G19058" s="1776"/>
    </row>
    <row r="19059" spans="7:7">
      <c r="G19059" s="1776"/>
    </row>
    <row r="19060" spans="7:7">
      <c r="G19060" s="1776"/>
    </row>
    <row r="19061" spans="7:7">
      <c r="G19061" s="1776"/>
    </row>
    <row r="19062" spans="7:7">
      <c r="G19062" s="1776"/>
    </row>
    <row r="19063" spans="7:7">
      <c r="G19063" s="1776"/>
    </row>
    <row r="19064" spans="7:7">
      <c r="G19064" s="1776"/>
    </row>
    <row r="19065" spans="7:7">
      <c r="G19065" s="1776"/>
    </row>
    <row r="19066" spans="7:7">
      <c r="G19066" s="1776"/>
    </row>
    <row r="19067" spans="7:7">
      <c r="G19067" s="1776"/>
    </row>
    <row r="19068" spans="7:7">
      <c r="G19068" s="1776"/>
    </row>
    <row r="19069" spans="7:7">
      <c r="G19069" s="1776"/>
    </row>
    <row r="19070" spans="7:7">
      <c r="G19070" s="1776"/>
    </row>
    <row r="19071" spans="7:7">
      <c r="G19071" s="1776"/>
    </row>
    <row r="19072" spans="7:7">
      <c r="G19072" s="1776"/>
    </row>
    <row r="19073" spans="7:7">
      <c r="G19073" s="1776"/>
    </row>
    <row r="19074" spans="7:7">
      <c r="G19074" s="1776"/>
    </row>
    <row r="19075" spans="7:7">
      <c r="G19075" s="1776"/>
    </row>
    <row r="19076" spans="7:7">
      <c r="G19076" s="1776"/>
    </row>
    <row r="19077" spans="7:7">
      <c r="G19077" s="1776"/>
    </row>
    <row r="19078" spans="7:7">
      <c r="G19078" s="1776"/>
    </row>
    <row r="19079" spans="7:7">
      <c r="G19079" s="1776"/>
    </row>
    <row r="19080" spans="7:7">
      <c r="G19080" s="1776"/>
    </row>
    <row r="19081" spans="7:7">
      <c r="G19081" s="1776"/>
    </row>
    <row r="19082" spans="7:7">
      <c r="G19082" s="1776"/>
    </row>
    <row r="19083" spans="7:7">
      <c r="G19083" s="1776"/>
    </row>
    <row r="19084" spans="7:7">
      <c r="G19084" s="1776"/>
    </row>
    <row r="19085" spans="7:7">
      <c r="G19085" s="1776"/>
    </row>
    <row r="19086" spans="7:7">
      <c r="G19086" s="1776"/>
    </row>
    <row r="19087" spans="7:7">
      <c r="G19087" s="1776"/>
    </row>
    <row r="19088" spans="7:7">
      <c r="G19088" s="1776"/>
    </row>
    <row r="19089" spans="7:7">
      <c r="G19089" s="1776"/>
    </row>
    <row r="19090" spans="7:7">
      <c r="G19090" s="1776"/>
    </row>
    <row r="19091" spans="7:7">
      <c r="G19091" s="1776"/>
    </row>
    <row r="19092" spans="7:7">
      <c r="G19092" s="1776"/>
    </row>
    <row r="19093" spans="7:7">
      <c r="G19093" s="1776"/>
    </row>
    <row r="19094" spans="7:7">
      <c r="G19094" s="1776"/>
    </row>
    <row r="19095" spans="7:7">
      <c r="G19095" s="1776"/>
    </row>
    <row r="19096" spans="7:7">
      <c r="G19096" s="1776"/>
    </row>
    <row r="19097" spans="7:7">
      <c r="G19097" s="1776"/>
    </row>
    <row r="19098" spans="7:7">
      <c r="G19098" s="1776"/>
    </row>
    <row r="19099" spans="7:7">
      <c r="G19099" s="1776"/>
    </row>
    <row r="19100" spans="7:7">
      <c r="G19100" s="1776"/>
    </row>
    <row r="19101" spans="7:7">
      <c r="G19101" s="1776"/>
    </row>
    <row r="19102" spans="7:7">
      <c r="G19102" s="1776"/>
    </row>
    <row r="19103" spans="7:7">
      <c r="G19103" s="1776"/>
    </row>
    <row r="19104" spans="7:7">
      <c r="G19104" s="1776"/>
    </row>
    <row r="19105" spans="7:7">
      <c r="G19105" s="1776"/>
    </row>
    <row r="19106" spans="7:7">
      <c r="G19106" s="1776"/>
    </row>
    <row r="19107" spans="7:7">
      <c r="G19107" s="1776"/>
    </row>
    <row r="19108" spans="7:7">
      <c r="G19108" s="1776"/>
    </row>
    <row r="19109" spans="7:7">
      <c r="G19109" s="1776"/>
    </row>
    <row r="19110" spans="7:7">
      <c r="G19110" s="1776"/>
    </row>
    <row r="19111" spans="7:7">
      <c r="G19111" s="1776"/>
    </row>
    <row r="19112" spans="7:7">
      <c r="G19112" s="1776"/>
    </row>
    <row r="19113" spans="7:7">
      <c r="G19113" s="1776"/>
    </row>
    <row r="19114" spans="7:7">
      <c r="G19114" s="1776"/>
    </row>
    <row r="19115" spans="7:7">
      <c r="G19115" s="1776"/>
    </row>
    <row r="19116" spans="7:7">
      <c r="G19116" s="1776"/>
    </row>
    <row r="19117" spans="7:7">
      <c r="G19117" s="1776"/>
    </row>
    <row r="19118" spans="7:7">
      <c r="G19118" s="1776"/>
    </row>
    <row r="19119" spans="7:7">
      <c r="G19119" s="1776"/>
    </row>
    <row r="19120" spans="7:7">
      <c r="G19120" s="1776"/>
    </row>
    <row r="19121" spans="7:7">
      <c r="G19121" s="1776"/>
    </row>
    <row r="19122" spans="7:7">
      <c r="G19122" s="1776"/>
    </row>
    <row r="19123" spans="7:7">
      <c r="G19123" s="1776"/>
    </row>
    <row r="19124" spans="7:7">
      <c r="G19124" s="1776"/>
    </row>
    <row r="19125" spans="7:7">
      <c r="G19125" s="1776"/>
    </row>
    <row r="19126" spans="7:7">
      <c r="G19126" s="1776"/>
    </row>
    <row r="19127" spans="7:7">
      <c r="G19127" s="1776"/>
    </row>
    <row r="19128" spans="7:7">
      <c r="G19128" s="1776"/>
    </row>
    <row r="19129" spans="7:7">
      <c r="G19129" s="1776"/>
    </row>
    <row r="19130" spans="7:7">
      <c r="G19130" s="1776"/>
    </row>
    <row r="19131" spans="7:7">
      <c r="G19131" s="1776"/>
    </row>
    <row r="19132" spans="7:7">
      <c r="G19132" s="1776"/>
    </row>
    <row r="19133" spans="7:7">
      <c r="G19133" s="1776"/>
    </row>
    <row r="19134" spans="7:7">
      <c r="G19134" s="1776"/>
    </row>
    <row r="19135" spans="7:7">
      <c r="G19135" s="1776"/>
    </row>
    <row r="19136" spans="7:7">
      <c r="G19136" s="1776"/>
    </row>
    <row r="19137" spans="7:7">
      <c r="G19137" s="1776"/>
    </row>
    <row r="19138" spans="7:7">
      <c r="G19138" s="1776"/>
    </row>
    <row r="19139" spans="7:7">
      <c r="G19139" s="1776"/>
    </row>
    <row r="19140" spans="7:7">
      <c r="G19140" s="1776"/>
    </row>
    <row r="19141" spans="7:7">
      <c r="G19141" s="1776"/>
    </row>
    <row r="19142" spans="7:7">
      <c r="G19142" s="1776"/>
    </row>
    <row r="19143" spans="7:7">
      <c r="G19143" s="1776"/>
    </row>
    <row r="19144" spans="7:7">
      <c r="G19144" s="1776"/>
    </row>
    <row r="19145" spans="7:7">
      <c r="G19145" s="1776"/>
    </row>
    <row r="19146" spans="7:7">
      <c r="G19146" s="1776"/>
    </row>
    <row r="19147" spans="7:7">
      <c r="G19147" s="1776"/>
    </row>
    <row r="19148" spans="7:7">
      <c r="G19148" s="1776"/>
    </row>
    <row r="19149" spans="7:7">
      <c r="G19149" s="1776"/>
    </row>
    <row r="19150" spans="7:7">
      <c r="G19150" s="1776"/>
    </row>
    <row r="19151" spans="7:7">
      <c r="G19151" s="1776"/>
    </row>
    <row r="19152" spans="7:7">
      <c r="G19152" s="1776"/>
    </row>
    <row r="19153" spans="7:7">
      <c r="G19153" s="1776"/>
    </row>
    <row r="19154" spans="7:7">
      <c r="G19154" s="1776"/>
    </row>
    <row r="19155" spans="7:7">
      <c r="G19155" s="1776"/>
    </row>
    <row r="19156" spans="7:7">
      <c r="G19156" s="1776"/>
    </row>
    <row r="19157" spans="7:7">
      <c r="G19157" s="1776"/>
    </row>
    <row r="19158" spans="7:7">
      <c r="G19158" s="1776"/>
    </row>
    <row r="19159" spans="7:7">
      <c r="G19159" s="1776"/>
    </row>
    <row r="19160" spans="7:7">
      <c r="G19160" s="1776"/>
    </row>
    <row r="19161" spans="7:7">
      <c r="G19161" s="1776"/>
    </row>
    <row r="19162" spans="7:7">
      <c r="G19162" s="1776"/>
    </row>
    <row r="19163" spans="7:7">
      <c r="G19163" s="1776"/>
    </row>
    <row r="19164" spans="7:7">
      <c r="G19164" s="1776"/>
    </row>
    <row r="19165" spans="7:7">
      <c r="G19165" s="1776"/>
    </row>
    <row r="19166" spans="7:7">
      <c r="G19166" s="1776"/>
    </row>
    <row r="19167" spans="7:7">
      <c r="G19167" s="1776"/>
    </row>
    <row r="19168" spans="7:7">
      <c r="G19168" s="1776"/>
    </row>
    <row r="19169" spans="7:7">
      <c r="G19169" s="1776"/>
    </row>
    <row r="19170" spans="7:7">
      <c r="G19170" s="1776"/>
    </row>
    <row r="19171" spans="7:7">
      <c r="G19171" s="1776"/>
    </row>
    <row r="19172" spans="7:7">
      <c r="G19172" s="1776"/>
    </row>
    <row r="19173" spans="7:7">
      <c r="G19173" s="1776"/>
    </row>
    <row r="19174" spans="7:7">
      <c r="G19174" s="1776"/>
    </row>
    <row r="19175" spans="7:7">
      <c r="G19175" s="1776"/>
    </row>
    <row r="19176" spans="7:7">
      <c r="G19176" s="1776"/>
    </row>
    <row r="19177" spans="7:7">
      <c r="G19177" s="1776"/>
    </row>
    <row r="19178" spans="7:7">
      <c r="G19178" s="1776"/>
    </row>
    <row r="19179" spans="7:7">
      <c r="G19179" s="1776"/>
    </row>
    <row r="19180" spans="7:7">
      <c r="G19180" s="1776"/>
    </row>
    <row r="19181" spans="7:7">
      <c r="G19181" s="1776"/>
    </row>
    <row r="19182" spans="7:7">
      <c r="G19182" s="1776"/>
    </row>
    <row r="19183" spans="7:7">
      <c r="G19183" s="1776"/>
    </row>
    <row r="19184" spans="7:7">
      <c r="G19184" s="1776"/>
    </row>
    <row r="19185" spans="7:7">
      <c r="G19185" s="1776"/>
    </row>
    <row r="19186" spans="7:7">
      <c r="G19186" s="1776"/>
    </row>
    <row r="19187" spans="7:7">
      <c r="G19187" s="1776"/>
    </row>
    <row r="19188" spans="7:7">
      <c r="G19188" s="1776"/>
    </row>
    <row r="19189" spans="7:7">
      <c r="G19189" s="1776"/>
    </row>
    <row r="19190" spans="7:7">
      <c r="G19190" s="1776"/>
    </row>
    <row r="19191" spans="7:7">
      <c r="G19191" s="1776"/>
    </row>
    <row r="19192" spans="7:7">
      <c r="G19192" s="1776"/>
    </row>
    <row r="19193" spans="7:7">
      <c r="G19193" s="1776"/>
    </row>
    <row r="19194" spans="7:7">
      <c r="G19194" s="1776"/>
    </row>
    <row r="19195" spans="7:7">
      <c r="G19195" s="1776"/>
    </row>
    <row r="19196" spans="7:7">
      <c r="G19196" s="1776"/>
    </row>
    <row r="19197" spans="7:7">
      <c r="G19197" s="1776"/>
    </row>
    <row r="19198" spans="7:7">
      <c r="G19198" s="1776"/>
    </row>
    <row r="19199" spans="7:7">
      <c r="G19199" s="1776"/>
    </row>
    <row r="19200" spans="7:7">
      <c r="G19200" s="1776"/>
    </row>
    <row r="19201" spans="7:7">
      <c r="G19201" s="1776"/>
    </row>
    <row r="19202" spans="7:7">
      <c r="G19202" s="1776"/>
    </row>
    <row r="19203" spans="7:7">
      <c r="G19203" s="1776"/>
    </row>
    <row r="19204" spans="7:7">
      <c r="G19204" s="1776"/>
    </row>
    <row r="19205" spans="7:7">
      <c r="G19205" s="1776"/>
    </row>
    <row r="19206" spans="7:7">
      <c r="G19206" s="1776"/>
    </row>
    <row r="19207" spans="7:7">
      <c r="G19207" s="1776"/>
    </row>
    <row r="19208" spans="7:7">
      <c r="G19208" s="1776"/>
    </row>
    <row r="19209" spans="7:7">
      <c r="G19209" s="1776"/>
    </row>
    <row r="19210" spans="7:7">
      <c r="G19210" s="1776"/>
    </row>
    <row r="19211" spans="7:7">
      <c r="G19211" s="1776"/>
    </row>
    <row r="19212" spans="7:7">
      <c r="G19212" s="1776"/>
    </row>
    <row r="19213" spans="7:7">
      <c r="G19213" s="1776"/>
    </row>
    <row r="19214" spans="7:7">
      <c r="G19214" s="1776"/>
    </row>
    <row r="19215" spans="7:7">
      <c r="G19215" s="1776"/>
    </row>
    <row r="19216" spans="7:7">
      <c r="G19216" s="1776"/>
    </row>
    <row r="19217" spans="7:7">
      <c r="G19217" s="1776"/>
    </row>
    <row r="19218" spans="7:7">
      <c r="G19218" s="1776"/>
    </row>
    <row r="19219" spans="7:7">
      <c r="G19219" s="1776"/>
    </row>
    <row r="19220" spans="7:7">
      <c r="G19220" s="1776"/>
    </row>
    <row r="19221" spans="7:7">
      <c r="G19221" s="1776"/>
    </row>
    <row r="19222" spans="7:7">
      <c r="G19222" s="1776"/>
    </row>
    <row r="19223" spans="7:7">
      <c r="G19223" s="1776"/>
    </row>
    <row r="19224" spans="7:7">
      <c r="G19224" s="1776"/>
    </row>
    <row r="19225" spans="7:7">
      <c r="G19225" s="1776"/>
    </row>
    <row r="19226" spans="7:7">
      <c r="G19226" s="1776"/>
    </row>
    <row r="19227" spans="7:7">
      <c r="G19227" s="1776"/>
    </row>
    <row r="19228" spans="7:7">
      <c r="G19228" s="1776"/>
    </row>
    <row r="19229" spans="7:7">
      <c r="G19229" s="1776"/>
    </row>
    <row r="19230" spans="7:7">
      <c r="G19230" s="1776"/>
    </row>
    <row r="19231" spans="7:7">
      <c r="G19231" s="1776"/>
    </row>
    <row r="19232" spans="7:7">
      <c r="G19232" s="1776"/>
    </row>
    <row r="19233" spans="7:7">
      <c r="G19233" s="1776"/>
    </row>
    <row r="19234" spans="7:7">
      <c r="G19234" s="1776"/>
    </row>
    <row r="19235" spans="7:7">
      <c r="G19235" s="1776"/>
    </row>
    <row r="19236" spans="7:7">
      <c r="G19236" s="1776"/>
    </row>
    <row r="19237" spans="7:7">
      <c r="G19237" s="1776"/>
    </row>
    <row r="19238" spans="7:7">
      <c r="G19238" s="1776"/>
    </row>
    <row r="19239" spans="7:7">
      <c r="G19239" s="1776"/>
    </row>
    <row r="19240" spans="7:7">
      <c r="G19240" s="1776"/>
    </row>
    <row r="19241" spans="7:7">
      <c r="G19241" s="1776"/>
    </row>
    <row r="19242" spans="7:7">
      <c r="G19242" s="1776"/>
    </row>
    <row r="19243" spans="7:7">
      <c r="G19243" s="1776"/>
    </row>
    <row r="19244" spans="7:7">
      <c r="G19244" s="1776"/>
    </row>
    <row r="19245" spans="7:7">
      <c r="G19245" s="1776"/>
    </row>
    <row r="19246" spans="7:7">
      <c r="G19246" s="1776"/>
    </row>
    <row r="19247" spans="7:7">
      <c r="G19247" s="1776"/>
    </row>
    <row r="19248" spans="7:7">
      <c r="G19248" s="1776"/>
    </row>
    <row r="19249" spans="7:7">
      <c r="G19249" s="1776"/>
    </row>
    <row r="19250" spans="7:7">
      <c r="G19250" s="1776"/>
    </row>
    <row r="19251" spans="7:7">
      <c r="G19251" s="1776"/>
    </row>
    <row r="19252" spans="7:7">
      <c r="G19252" s="1776"/>
    </row>
    <row r="19253" spans="7:7">
      <c r="G19253" s="1776"/>
    </row>
    <row r="19254" spans="7:7">
      <c r="G19254" s="1776"/>
    </row>
    <row r="19255" spans="7:7">
      <c r="G19255" s="1776"/>
    </row>
    <row r="19256" spans="7:7">
      <c r="G19256" s="1776"/>
    </row>
    <row r="19257" spans="7:7">
      <c r="G19257" s="1776"/>
    </row>
    <row r="19258" spans="7:7">
      <c r="G19258" s="1776"/>
    </row>
    <row r="19259" spans="7:7">
      <c r="G19259" s="1776"/>
    </row>
    <row r="19260" spans="7:7">
      <c r="G19260" s="1776"/>
    </row>
    <row r="19261" spans="7:7">
      <c r="G19261" s="1776"/>
    </row>
    <row r="19262" spans="7:7">
      <c r="G19262" s="1776"/>
    </row>
    <row r="19263" spans="7:7">
      <c r="G19263" s="1776"/>
    </row>
    <row r="19264" spans="7:7">
      <c r="G19264" s="1776"/>
    </row>
    <row r="19265" spans="7:7">
      <c r="G19265" s="1776"/>
    </row>
    <row r="19266" spans="7:7">
      <c r="G19266" s="1776"/>
    </row>
    <row r="19267" spans="7:7">
      <c r="G19267" s="1776"/>
    </row>
    <row r="19268" spans="7:7">
      <c r="G19268" s="1776"/>
    </row>
    <row r="19269" spans="7:7">
      <c r="G19269" s="1776"/>
    </row>
    <row r="19270" spans="7:7">
      <c r="G19270" s="1776"/>
    </row>
    <row r="19271" spans="7:7">
      <c r="G19271" s="1776"/>
    </row>
    <row r="19272" spans="7:7">
      <c r="G19272" s="1776"/>
    </row>
    <row r="19273" spans="7:7">
      <c r="G19273" s="1776"/>
    </row>
    <row r="19274" spans="7:7">
      <c r="G19274" s="1776"/>
    </row>
    <row r="19275" spans="7:7">
      <c r="G19275" s="1776"/>
    </row>
    <row r="19276" spans="7:7">
      <c r="G19276" s="1776"/>
    </row>
    <row r="19277" spans="7:7">
      <c r="G19277" s="1776"/>
    </row>
    <row r="19278" spans="7:7">
      <c r="G19278" s="1776"/>
    </row>
    <row r="19279" spans="7:7">
      <c r="G19279" s="1776"/>
    </row>
    <row r="19280" spans="7:7">
      <c r="G19280" s="1776"/>
    </row>
    <row r="19281" spans="7:7">
      <c r="G19281" s="1776"/>
    </row>
    <row r="19282" spans="7:7">
      <c r="G19282" s="1776"/>
    </row>
    <row r="19283" spans="7:7">
      <c r="G19283" s="1776"/>
    </row>
    <row r="19284" spans="7:7">
      <c r="G19284" s="1776"/>
    </row>
    <row r="19285" spans="7:7">
      <c r="G19285" s="1776"/>
    </row>
    <row r="19286" spans="7:7">
      <c r="G19286" s="1776"/>
    </row>
    <row r="19287" spans="7:7">
      <c r="G19287" s="1776"/>
    </row>
    <row r="19288" spans="7:7">
      <c r="G19288" s="1776"/>
    </row>
    <row r="19289" spans="7:7">
      <c r="G19289" s="1776"/>
    </row>
    <row r="19290" spans="7:7">
      <c r="G19290" s="1776"/>
    </row>
    <row r="19291" spans="7:7">
      <c r="G19291" s="1776"/>
    </row>
    <row r="19292" spans="7:7">
      <c r="G19292" s="1776"/>
    </row>
    <row r="19293" spans="7:7">
      <c r="G19293" s="1776"/>
    </row>
    <row r="19294" spans="7:7">
      <c r="G19294" s="1776"/>
    </row>
    <row r="19295" spans="7:7">
      <c r="G19295" s="1776"/>
    </row>
    <row r="19296" spans="7:7">
      <c r="G19296" s="1776"/>
    </row>
    <row r="19297" spans="7:7">
      <c r="G19297" s="1776"/>
    </row>
    <row r="19298" spans="7:7">
      <c r="G19298" s="1776"/>
    </row>
    <row r="19299" spans="7:7">
      <c r="G19299" s="1776"/>
    </row>
    <row r="19300" spans="7:7">
      <c r="G19300" s="1776"/>
    </row>
    <row r="19301" spans="7:7">
      <c r="G19301" s="1776"/>
    </row>
    <row r="19302" spans="7:7">
      <c r="G19302" s="1776"/>
    </row>
    <row r="19303" spans="7:7">
      <c r="G19303" s="1776"/>
    </row>
    <row r="19304" spans="7:7">
      <c r="G19304" s="1776"/>
    </row>
    <row r="19305" spans="7:7">
      <c r="G19305" s="1776"/>
    </row>
    <row r="19306" spans="7:7">
      <c r="G19306" s="1776"/>
    </row>
    <row r="19307" spans="7:7">
      <c r="G19307" s="1776"/>
    </row>
    <row r="19308" spans="7:7">
      <c r="G19308" s="1776"/>
    </row>
    <row r="19309" spans="7:7">
      <c r="G19309" s="1776"/>
    </row>
    <row r="19310" spans="7:7">
      <c r="G19310" s="1776"/>
    </row>
    <row r="19311" spans="7:7">
      <c r="G19311" s="1776"/>
    </row>
    <row r="19312" spans="7:7">
      <c r="G19312" s="1776"/>
    </row>
    <row r="19313" spans="7:7">
      <c r="G19313" s="1776"/>
    </row>
    <row r="19314" spans="7:7">
      <c r="G19314" s="1776"/>
    </row>
    <row r="19315" spans="7:7">
      <c r="G19315" s="1776"/>
    </row>
    <row r="19316" spans="7:7">
      <c r="G19316" s="1776"/>
    </row>
    <row r="19317" spans="7:7">
      <c r="G19317" s="1776"/>
    </row>
    <row r="19318" spans="7:7">
      <c r="G19318" s="1776"/>
    </row>
    <row r="19319" spans="7:7">
      <c r="G19319" s="1776"/>
    </row>
    <row r="19320" spans="7:7">
      <c r="G19320" s="1776"/>
    </row>
    <row r="19321" spans="7:7">
      <c r="G19321" s="1776"/>
    </row>
    <row r="19322" spans="7:7">
      <c r="G19322" s="1776"/>
    </row>
    <row r="19323" spans="7:7">
      <c r="G19323" s="1776"/>
    </row>
    <row r="19324" spans="7:7">
      <c r="G19324" s="1776"/>
    </row>
    <row r="19325" spans="7:7">
      <c r="G19325" s="1776"/>
    </row>
    <row r="19326" spans="7:7">
      <c r="G19326" s="1776"/>
    </row>
    <row r="19327" spans="7:7">
      <c r="G19327" s="1776"/>
    </row>
    <row r="19328" spans="7:7">
      <c r="G19328" s="1776"/>
    </row>
    <row r="19329" spans="7:7">
      <c r="G19329" s="1776"/>
    </row>
    <row r="19330" spans="7:7">
      <c r="G19330" s="1776"/>
    </row>
    <row r="19331" spans="7:7">
      <c r="G19331" s="1776"/>
    </row>
    <row r="19332" spans="7:7">
      <c r="G19332" s="1776"/>
    </row>
    <row r="19333" spans="7:7">
      <c r="G19333" s="1776"/>
    </row>
    <row r="19334" spans="7:7">
      <c r="G19334" s="1776"/>
    </row>
    <row r="19335" spans="7:7">
      <c r="G19335" s="1776"/>
    </row>
    <row r="19336" spans="7:7">
      <c r="G19336" s="1776"/>
    </row>
    <row r="19337" spans="7:7">
      <c r="G19337" s="1776"/>
    </row>
    <row r="19338" spans="7:7">
      <c r="G19338" s="1776"/>
    </row>
    <row r="19339" spans="7:7">
      <c r="G19339" s="1776"/>
    </row>
    <row r="19340" spans="7:7">
      <c r="G19340" s="1776"/>
    </row>
    <row r="19341" spans="7:7">
      <c r="G19341" s="1776"/>
    </row>
    <row r="19342" spans="7:7">
      <c r="G19342" s="1776"/>
    </row>
    <row r="19343" spans="7:7">
      <c r="G19343" s="1776"/>
    </row>
    <row r="19344" spans="7:7">
      <c r="G19344" s="1776"/>
    </row>
    <row r="19345" spans="7:7">
      <c r="G19345" s="1776"/>
    </row>
    <row r="19346" spans="7:7">
      <c r="G19346" s="1776"/>
    </row>
    <row r="19347" spans="7:7">
      <c r="G19347" s="1776"/>
    </row>
    <row r="19348" spans="7:7">
      <c r="G19348" s="1776"/>
    </row>
    <row r="19349" spans="7:7">
      <c r="G19349" s="1776"/>
    </row>
    <row r="19350" spans="7:7">
      <c r="G19350" s="1776"/>
    </row>
    <row r="19351" spans="7:7">
      <c r="G19351" s="1776"/>
    </row>
    <row r="19352" spans="7:7">
      <c r="G19352" s="1776"/>
    </row>
    <row r="19353" spans="7:7">
      <c r="G19353" s="1776"/>
    </row>
    <row r="19354" spans="7:7">
      <c r="G19354" s="1776"/>
    </row>
    <row r="19355" spans="7:7">
      <c r="G19355" s="1776"/>
    </row>
    <row r="19356" spans="7:7">
      <c r="G19356" s="1776"/>
    </row>
    <row r="19357" spans="7:7">
      <c r="G19357" s="1776"/>
    </row>
    <row r="19358" spans="7:7">
      <c r="G19358" s="1776"/>
    </row>
    <row r="19359" spans="7:7">
      <c r="G19359" s="1776"/>
    </row>
    <row r="19360" spans="7:7">
      <c r="G19360" s="1776"/>
    </row>
    <row r="19361" spans="7:7">
      <c r="G19361" s="1776"/>
    </row>
    <row r="19362" spans="7:7">
      <c r="G19362" s="1776"/>
    </row>
    <row r="19363" spans="7:7">
      <c r="G19363" s="1776"/>
    </row>
    <row r="19364" spans="7:7">
      <c r="G19364" s="1776"/>
    </row>
    <row r="19365" spans="7:7">
      <c r="G19365" s="1776"/>
    </row>
    <row r="19366" spans="7:7">
      <c r="G19366" s="1776"/>
    </row>
    <row r="19367" spans="7:7">
      <c r="G19367" s="1776"/>
    </row>
    <row r="19368" spans="7:7">
      <c r="G19368" s="1776"/>
    </row>
    <row r="19369" spans="7:7">
      <c r="G19369" s="1776"/>
    </row>
    <row r="19370" spans="7:7">
      <c r="G19370" s="1776"/>
    </row>
    <row r="19371" spans="7:7">
      <c r="G19371" s="1776"/>
    </row>
    <row r="19372" spans="7:7">
      <c r="G19372" s="1776"/>
    </row>
    <row r="19373" spans="7:7">
      <c r="G19373" s="1776"/>
    </row>
    <row r="19374" spans="7:7">
      <c r="G19374" s="1776"/>
    </row>
    <row r="19375" spans="7:7">
      <c r="G19375" s="1776"/>
    </row>
    <row r="19376" spans="7:7">
      <c r="G19376" s="1776"/>
    </row>
    <row r="19377" spans="7:7">
      <c r="G19377" s="1776"/>
    </row>
    <row r="19378" spans="7:7">
      <c r="G19378" s="1776"/>
    </row>
    <row r="19379" spans="7:7">
      <c r="G19379" s="1776"/>
    </row>
    <row r="19380" spans="7:7">
      <c r="G19380" s="1776"/>
    </row>
    <row r="19381" spans="7:7">
      <c r="G19381" s="1776"/>
    </row>
    <row r="19382" spans="7:7">
      <c r="G19382" s="1776"/>
    </row>
    <row r="19383" spans="7:7">
      <c r="G19383" s="1776"/>
    </row>
    <row r="19384" spans="7:7">
      <c r="G19384" s="1776"/>
    </row>
    <row r="19385" spans="7:7">
      <c r="G19385" s="1776"/>
    </row>
    <row r="19386" spans="7:7">
      <c r="G19386" s="1776"/>
    </row>
    <row r="19387" spans="7:7">
      <c r="G19387" s="1776"/>
    </row>
    <row r="19388" spans="7:7">
      <c r="G19388" s="1776"/>
    </row>
    <row r="19389" spans="7:7">
      <c r="G19389" s="1776"/>
    </row>
    <row r="19390" spans="7:7">
      <c r="G19390" s="1776"/>
    </row>
    <row r="19391" spans="7:7">
      <c r="G19391" s="1776"/>
    </row>
    <row r="19392" spans="7:7">
      <c r="G19392" s="1776"/>
    </row>
    <row r="19393" spans="7:7">
      <c r="G19393" s="1776"/>
    </row>
    <row r="19394" spans="7:7">
      <c r="G19394" s="1776"/>
    </row>
    <row r="19395" spans="7:7">
      <c r="G19395" s="1776"/>
    </row>
    <row r="19396" spans="7:7">
      <c r="G19396" s="1776"/>
    </row>
    <row r="19397" spans="7:7">
      <c r="G19397" s="1776"/>
    </row>
    <row r="19398" spans="7:7">
      <c r="G19398" s="1776"/>
    </row>
    <row r="19399" spans="7:7">
      <c r="G19399" s="1776"/>
    </row>
    <row r="19400" spans="7:7">
      <c r="G19400" s="1776"/>
    </row>
    <row r="19401" spans="7:7">
      <c r="G19401" s="1776"/>
    </row>
    <row r="19402" spans="7:7">
      <c r="G19402" s="1776"/>
    </row>
    <row r="19403" spans="7:7">
      <c r="G19403" s="1776"/>
    </row>
    <row r="19404" spans="7:7">
      <c r="G19404" s="1776"/>
    </row>
    <row r="19405" spans="7:7">
      <c r="G19405" s="1776"/>
    </row>
    <row r="19406" spans="7:7">
      <c r="G19406" s="1776"/>
    </row>
    <row r="19407" spans="7:7">
      <c r="G19407" s="1776"/>
    </row>
    <row r="19408" spans="7:7">
      <c r="G19408" s="1776"/>
    </row>
    <row r="19409" spans="7:7">
      <c r="G19409" s="1776"/>
    </row>
    <row r="19410" spans="7:7">
      <c r="G19410" s="1776"/>
    </row>
    <row r="19411" spans="7:7">
      <c r="G19411" s="1776"/>
    </row>
    <row r="19412" spans="7:7">
      <c r="G19412" s="1776"/>
    </row>
    <row r="19413" spans="7:7">
      <c r="G19413" s="1776"/>
    </row>
    <row r="19414" spans="7:7">
      <c r="G19414" s="1776"/>
    </row>
    <row r="19415" spans="7:7">
      <c r="G19415" s="1776"/>
    </row>
    <row r="19416" spans="7:7">
      <c r="G19416" s="1776"/>
    </row>
    <row r="19417" spans="7:7">
      <c r="G19417" s="1776"/>
    </row>
    <row r="19418" spans="7:7">
      <c r="G19418" s="1776"/>
    </row>
    <row r="19419" spans="7:7">
      <c r="G19419" s="1776"/>
    </row>
    <row r="19420" spans="7:7">
      <c r="G19420" s="1776"/>
    </row>
    <row r="19421" spans="7:7">
      <c r="G19421" s="1776"/>
    </row>
    <row r="19422" spans="7:7">
      <c r="G19422" s="1776"/>
    </row>
    <row r="19423" spans="7:7">
      <c r="G19423" s="1776"/>
    </row>
    <row r="19424" spans="7:7">
      <c r="G19424" s="1776"/>
    </row>
    <row r="19425" spans="7:7">
      <c r="G19425" s="1776"/>
    </row>
    <row r="19426" spans="7:7">
      <c r="G19426" s="1776"/>
    </row>
    <row r="19427" spans="7:7">
      <c r="G19427" s="1776"/>
    </row>
    <row r="19428" spans="7:7">
      <c r="G19428" s="1776"/>
    </row>
    <row r="19429" spans="7:7">
      <c r="G19429" s="1776"/>
    </row>
    <row r="19430" spans="7:7">
      <c r="G19430" s="1776"/>
    </row>
    <row r="19431" spans="7:7">
      <c r="G19431" s="1776"/>
    </row>
    <row r="19432" spans="7:7">
      <c r="G19432" s="1776"/>
    </row>
    <row r="19433" spans="7:7">
      <c r="G19433" s="1776"/>
    </row>
    <row r="19434" spans="7:7">
      <c r="G19434" s="1776"/>
    </row>
    <row r="19435" spans="7:7">
      <c r="G19435" s="1776"/>
    </row>
    <row r="19436" spans="7:7">
      <c r="G19436" s="1776"/>
    </row>
    <row r="19437" spans="7:7">
      <c r="G19437" s="1776"/>
    </row>
    <row r="19438" spans="7:7">
      <c r="G19438" s="1776"/>
    </row>
    <row r="19439" spans="7:7">
      <c r="G19439" s="1776"/>
    </row>
    <row r="19440" spans="7:7">
      <c r="G19440" s="1776"/>
    </row>
    <row r="19441" spans="7:7">
      <c r="G19441" s="1776"/>
    </row>
    <row r="19442" spans="7:7">
      <c r="G19442" s="1776"/>
    </row>
    <row r="19443" spans="7:7">
      <c r="G19443" s="1776"/>
    </row>
    <row r="19444" spans="7:7">
      <c r="G19444" s="1776"/>
    </row>
    <row r="19445" spans="7:7">
      <c r="G19445" s="1776"/>
    </row>
    <row r="19446" spans="7:7">
      <c r="G19446" s="1776"/>
    </row>
    <row r="19447" spans="7:7">
      <c r="G19447" s="1776"/>
    </row>
    <row r="19448" spans="7:7">
      <c r="G19448" s="1776"/>
    </row>
    <row r="19449" spans="7:7">
      <c r="G19449" s="1776"/>
    </row>
    <row r="19450" spans="7:7">
      <c r="G19450" s="1776"/>
    </row>
    <row r="19451" spans="7:7">
      <c r="G19451" s="1776"/>
    </row>
    <row r="19452" spans="7:7">
      <c r="G19452" s="1776"/>
    </row>
    <row r="19453" spans="7:7">
      <c r="G19453" s="1776"/>
    </row>
    <row r="19454" spans="7:7">
      <c r="G19454" s="1776"/>
    </row>
    <row r="19455" spans="7:7">
      <c r="G19455" s="1776"/>
    </row>
    <row r="19456" spans="7:7">
      <c r="G19456" s="1776"/>
    </row>
    <row r="19457" spans="7:7">
      <c r="G19457" s="1776"/>
    </row>
    <row r="19458" spans="7:7">
      <c r="G19458" s="1776"/>
    </row>
    <row r="19459" spans="7:7">
      <c r="G19459" s="1776"/>
    </row>
    <row r="19460" spans="7:7">
      <c r="G19460" s="1776"/>
    </row>
    <row r="19461" spans="7:7">
      <c r="G19461" s="1776"/>
    </row>
    <row r="19462" spans="7:7">
      <c r="G19462" s="1776"/>
    </row>
    <row r="19463" spans="7:7">
      <c r="G19463" s="1776"/>
    </row>
    <row r="19464" spans="7:7">
      <c r="G19464" s="1776"/>
    </row>
    <row r="19465" spans="7:7">
      <c r="G19465" s="1776"/>
    </row>
    <row r="19466" spans="7:7">
      <c r="G19466" s="1776"/>
    </row>
    <row r="19467" spans="7:7">
      <c r="G19467" s="1776"/>
    </row>
    <row r="19468" spans="7:7">
      <c r="G19468" s="1776"/>
    </row>
    <row r="19469" spans="7:7">
      <c r="G19469" s="1776"/>
    </row>
    <row r="19470" spans="7:7">
      <c r="G19470" s="1776"/>
    </row>
    <row r="19471" spans="7:7">
      <c r="G19471" s="1776"/>
    </row>
    <row r="19472" spans="7:7">
      <c r="G19472" s="1776"/>
    </row>
    <row r="19473" spans="7:7">
      <c r="G19473" s="1776"/>
    </row>
    <row r="19474" spans="7:7">
      <c r="G19474" s="1776"/>
    </row>
    <row r="19475" spans="7:7">
      <c r="G19475" s="1776"/>
    </row>
    <row r="19476" spans="7:7">
      <c r="G19476" s="1776"/>
    </row>
    <row r="19477" spans="7:7">
      <c r="G19477" s="1776"/>
    </row>
    <row r="19478" spans="7:7">
      <c r="G19478" s="1776"/>
    </row>
    <row r="19479" spans="7:7">
      <c r="G19479" s="1776"/>
    </row>
    <row r="19480" spans="7:7">
      <c r="G19480" s="1776"/>
    </row>
    <row r="19481" spans="7:7">
      <c r="G19481" s="1776"/>
    </row>
    <row r="19482" spans="7:7">
      <c r="G19482" s="1776"/>
    </row>
    <row r="19483" spans="7:7">
      <c r="G19483" s="1776"/>
    </row>
    <row r="19484" spans="7:7">
      <c r="G19484" s="1776"/>
    </row>
    <row r="19485" spans="7:7">
      <c r="G19485" s="1776"/>
    </row>
    <row r="19486" spans="7:7">
      <c r="G19486" s="1776"/>
    </row>
    <row r="19487" spans="7:7">
      <c r="G19487" s="1776"/>
    </row>
    <row r="19488" spans="7:7">
      <c r="G19488" s="1776"/>
    </row>
    <row r="19489" spans="7:7">
      <c r="G19489" s="1776"/>
    </row>
    <row r="19490" spans="7:7">
      <c r="G19490" s="1776"/>
    </row>
    <row r="19491" spans="7:7">
      <c r="G19491" s="1776"/>
    </row>
    <row r="19492" spans="7:7">
      <c r="G19492" s="1776"/>
    </row>
    <row r="19493" spans="7:7">
      <c r="G19493" s="1776"/>
    </row>
    <row r="19494" spans="7:7">
      <c r="G19494" s="1776"/>
    </row>
    <row r="19495" spans="7:7">
      <c r="G19495" s="1776"/>
    </row>
    <row r="19496" spans="7:7">
      <c r="G19496" s="1776"/>
    </row>
    <row r="19497" spans="7:7">
      <c r="G19497" s="1776"/>
    </row>
    <row r="19498" spans="7:7">
      <c r="G19498" s="1776"/>
    </row>
    <row r="19499" spans="7:7">
      <c r="G19499" s="1776"/>
    </row>
    <row r="19500" spans="7:7">
      <c r="G19500" s="1776"/>
    </row>
    <row r="19501" spans="7:7">
      <c r="G19501" s="1776"/>
    </row>
    <row r="19502" spans="7:7">
      <c r="G19502" s="1776"/>
    </row>
    <row r="19503" spans="7:7">
      <c r="G19503" s="1776"/>
    </row>
    <row r="19504" spans="7:7">
      <c r="G19504" s="1776"/>
    </row>
    <row r="19505" spans="7:7">
      <c r="G19505" s="1776"/>
    </row>
    <row r="19506" spans="7:7">
      <c r="G19506" s="1776"/>
    </row>
    <row r="19507" spans="7:7">
      <c r="G19507" s="1776"/>
    </row>
    <row r="19508" spans="7:7">
      <c r="G19508" s="1776"/>
    </row>
    <row r="19509" spans="7:7">
      <c r="G19509" s="1776"/>
    </row>
    <row r="19510" spans="7:7">
      <c r="G19510" s="1776"/>
    </row>
    <row r="19511" spans="7:7">
      <c r="G19511" s="1776"/>
    </row>
    <row r="19512" spans="7:7">
      <c r="G19512" s="1776"/>
    </row>
    <row r="19513" spans="7:7">
      <c r="G19513" s="1776"/>
    </row>
    <row r="19514" spans="7:7">
      <c r="G19514" s="1776"/>
    </row>
    <row r="19515" spans="7:7">
      <c r="G19515" s="1776"/>
    </row>
    <row r="19516" spans="7:7">
      <c r="G19516" s="1776"/>
    </row>
    <row r="19517" spans="7:7">
      <c r="G19517" s="1776"/>
    </row>
    <row r="19518" spans="7:7">
      <c r="G19518" s="1776"/>
    </row>
    <row r="19519" spans="7:7">
      <c r="G19519" s="1776"/>
    </row>
    <row r="19520" spans="7:7">
      <c r="G19520" s="1776"/>
    </row>
    <row r="19521" spans="7:7">
      <c r="G19521" s="1776"/>
    </row>
    <row r="19522" spans="7:7">
      <c r="G19522" s="1776"/>
    </row>
    <row r="19523" spans="7:7">
      <c r="G19523" s="1776"/>
    </row>
    <row r="19524" spans="7:7">
      <c r="G19524" s="1776"/>
    </row>
    <row r="19525" spans="7:7">
      <c r="G19525" s="1776"/>
    </row>
    <row r="19526" spans="7:7">
      <c r="G19526" s="1776"/>
    </row>
    <row r="19527" spans="7:7">
      <c r="G19527" s="1776"/>
    </row>
    <row r="19528" spans="7:7">
      <c r="G19528" s="1776"/>
    </row>
    <row r="19529" spans="7:7">
      <c r="G19529" s="1776"/>
    </row>
    <row r="19530" spans="7:7">
      <c r="G19530" s="1776"/>
    </row>
    <row r="19531" spans="7:7">
      <c r="G19531" s="1776"/>
    </row>
    <row r="19532" spans="7:7">
      <c r="G19532" s="1776"/>
    </row>
    <row r="19533" spans="7:7">
      <c r="G19533" s="1776"/>
    </row>
    <row r="19534" spans="7:7">
      <c r="G19534" s="1776"/>
    </row>
    <row r="19535" spans="7:7">
      <c r="G19535" s="1776"/>
    </row>
    <row r="19536" spans="7:7">
      <c r="G19536" s="1776"/>
    </row>
    <row r="19537" spans="7:7">
      <c r="G19537" s="1776"/>
    </row>
    <row r="19538" spans="7:7">
      <c r="G19538" s="1776"/>
    </row>
    <row r="19539" spans="7:7">
      <c r="G19539" s="1776"/>
    </row>
    <row r="19540" spans="7:7">
      <c r="G19540" s="1776"/>
    </row>
    <row r="19541" spans="7:7">
      <c r="G19541" s="1776"/>
    </row>
    <row r="19542" spans="7:7">
      <c r="G19542" s="1776"/>
    </row>
    <row r="19543" spans="7:7">
      <c r="G19543" s="1776"/>
    </row>
    <row r="19544" spans="7:7">
      <c r="G19544" s="1776"/>
    </row>
    <row r="19545" spans="7:7">
      <c r="G19545" s="1776"/>
    </row>
    <row r="19546" spans="7:7">
      <c r="G19546" s="1776"/>
    </row>
    <row r="19547" spans="7:7">
      <c r="G19547" s="1776"/>
    </row>
    <row r="19548" spans="7:7">
      <c r="G19548" s="1776"/>
    </row>
    <row r="19549" spans="7:7">
      <c r="G19549" s="1776"/>
    </row>
    <row r="19550" spans="7:7">
      <c r="G19550" s="1776"/>
    </row>
    <row r="19551" spans="7:7">
      <c r="G19551" s="1776"/>
    </row>
    <row r="19552" spans="7:7">
      <c r="G19552" s="1776"/>
    </row>
    <row r="19553" spans="7:7">
      <c r="G19553" s="1776"/>
    </row>
    <row r="19554" spans="7:7">
      <c r="G19554" s="1776"/>
    </row>
    <row r="19555" spans="7:7">
      <c r="G19555" s="1776"/>
    </row>
    <row r="19556" spans="7:7">
      <c r="G19556" s="1776"/>
    </row>
    <row r="19557" spans="7:7">
      <c r="G19557" s="1776"/>
    </row>
    <row r="19558" spans="7:7">
      <c r="G19558" s="1776"/>
    </row>
    <row r="19559" spans="7:7">
      <c r="G19559" s="1776"/>
    </row>
    <row r="19560" spans="7:7">
      <c r="G19560" s="1776"/>
    </row>
    <row r="19561" spans="7:7">
      <c r="G19561" s="1776"/>
    </row>
    <row r="19562" spans="7:7">
      <c r="G19562" s="1776"/>
    </row>
    <row r="19563" spans="7:7">
      <c r="G19563" s="1776"/>
    </row>
    <row r="19564" spans="7:7">
      <c r="G19564" s="1776"/>
    </row>
    <row r="19565" spans="7:7">
      <c r="G19565" s="1776"/>
    </row>
    <row r="19566" spans="7:7">
      <c r="G19566" s="1776"/>
    </row>
    <row r="19567" spans="7:7">
      <c r="G19567" s="1776"/>
    </row>
    <row r="19568" spans="7:7">
      <c r="G19568" s="1776"/>
    </row>
    <row r="19569" spans="7:7">
      <c r="G19569" s="1776"/>
    </row>
    <row r="19570" spans="7:7">
      <c r="G19570" s="1776"/>
    </row>
    <row r="19571" spans="7:7">
      <c r="G19571" s="1776"/>
    </row>
    <row r="19572" spans="7:7">
      <c r="G19572" s="1776"/>
    </row>
    <row r="19573" spans="7:7">
      <c r="G19573" s="1776"/>
    </row>
    <row r="19574" spans="7:7">
      <c r="G19574" s="1776"/>
    </row>
    <row r="19575" spans="7:7">
      <c r="G19575" s="1776"/>
    </row>
    <row r="19576" spans="7:7">
      <c r="G19576" s="1776"/>
    </row>
    <row r="19577" spans="7:7">
      <c r="G19577" s="1776"/>
    </row>
    <row r="19578" spans="7:7">
      <c r="G19578" s="1776"/>
    </row>
    <row r="19579" spans="7:7">
      <c r="G19579" s="1776"/>
    </row>
    <row r="19580" spans="7:7">
      <c r="G19580" s="1776"/>
    </row>
    <row r="19581" spans="7:7">
      <c r="G19581" s="1776"/>
    </row>
    <row r="19582" spans="7:7">
      <c r="G19582" s="1776"/>
    </row>
    <row r="19583" spans="7:7">
      <c r="G19583" s="1776"/>
    </row>
    <row r="19584" spans="7:7">
      <c r="G19584" s="1776"/>
    </row>
    <row r="19585" spans="7:7">
      <c r="G19585" s="1776"/>
    </row>
    <row r="19586" spans="7:7">
      <c r="G19586" s="1776"/>
    </row>
    <row r="19587" spans="7:7">
      <c r="G19587" s="1776"/>
    </row>
    <row r="19588" spans="7:7">
      <c r="G19588" s="1776"/>
    </row>
    <row r="19589" spans="7:7">
      <c r="G19589" s="1776"/>
    </row>
    <row r="19590" spans="7:7">
      <c r="G19590" s="1776"/>
    </row>
    <row r="19591" spans="7:7">
      <c r="G19591" s="1776"/>
    </row>
    <row r="19592" spans="7:7">
      <c r="G19592" s="1776"/>
    </row>
    <row r="19593" spans="7:7">
      <c r="G19593" s="1776"/>
    </row>
    <row r="19594" spans="7:7">
      <c r="G19594" s="1776"/>
    </row>
    <row r="19595" spans="7:7">
      <c r="G19595" s="1776"/>
    </row>
    <row r="19596" spans="7:7">
      <c r="G19596" s="1776"/>
    </row>
    <row r="19597" spans="7:7">
      <c r="G19597" s="1776"/>
    </row>
    <row r="19598" spans="7:7">
      <c r="G19598" s="1776"/>
    </row>
    <row r="19599" spans="7:7">
      <c r="G19599" s="1776"/>
    </row>
    <row r="19600" spans="7:7">
      <c r="G19600" s="1776"/>
    </row>
    <row r="19601" spans="7:7">
      <c r="G19601" s="1776"/>
    </row>
    <row r="19602" spans="7:7">
      <c r="G19602" s="1776"/>
    </row>
    <row r="19603" spans="7:7">
      <c r="G19603" s="1776"/>
    </row>
    <row r="19604" spans="7:7">
      <c r="G19604" s="1776"/>
    </row>
    <row r="19605" spans="7:7">
      <c r="G19605" s="1776"/>
    </row>
    <row r="19606" spans="7:7">
      <c r="G19606" s="1776"/>
    </row>
    <row r="19607" spans="7:7">
      <c r="G19607" s="1776"/>
    </row>
    <row r="19608" spans="7:7">
      <c r="G19608" s="1776"/>
    </row>
    <row r="19609" spans="7:7">
      <c r="G19609" s="1776"/>
    </row>
    <row r="19610" spans="7:7">
      <c r="G19610" s="1776"/>
    </row>
    <row r="19611" spans="7:7">
      <c r="G19611" s="1776"/>
    </row>
    <row r="19612" spans="7:7">
      <c r="G19612" s="1776"/>
    </row>
    <row r="19613" spans="7:7">
      <c r="G19613" s="1776"/>
    </row>
    <row r="19614" spans="7:7">
      <c r="G19614" s="1776"/>
    </row>
    <row r="19615" spans="7:7">
      <c r="G19615" s="1776"/>
    </row>
    <row r="19616" spans="7:7">
      <c r="G19616" s="1776"/>
    </row>
    <row r="19617" spans="7:7">
      <c r="G19617" s="1776"/>
    </row>
    <row r="19618" spans="7:7">
      <c r="G19618" s="1776"/>
    </row>
    <row r="19619" spans="7:7">
      <c r="G19619" s="1776"/>
    </row>
    <row r="19620" spans="7:7">
      <c r="G19620" s="1776"/>
    </row>
    <row r="19621" spans="7:7">
      <c r="G19621" s="1776"/>
    </row>
    <row r="19622" spans="7:7">
      <c r="G19622" s="1776"/>
    </row>
    <row r="19623" spans="7:7">
      <c r="G19623" s="1776"/>
    </row>
    <row r="19624" spans="7:7">
      <c r="G19624" s="1776"/>
    </row>
    <row r="19625" spans="7:7">
      <c r="G19625" s="1776"/>
    </row>
    <row r="19626" spans="7:7">
      <c r="G19626" s="1776"/>
    </row>
    <row r="19627" spans="7:7">
      <c r="G19627" s="1776"/>
    </row>
    <row r="19628" spans="7:7">
      <c r="G19628" s="1776"/>
    </row>
    <row r="19629" spans="7:7">
      <c r="G19629" s="1776"/>
    </row>
    <row r="19630" spans="7:7">
      <c r="G19630" s="1776"/>
    </row>
    <row r="19631" spans="7:7">
      <c r="G19631" s="1776"/>
    </row>
    <row r="19632" spans="7:7">
      <c r="G19632" s="1776"/>
    </row>
    <row r="19633" spans="7:7">
      <c r="G19633" s="1776"/>
    </row>
    <row r="19634" spans="7:7">
      <c r="G19634" s="1776"/>
    </row>
    <row r="19635" spans="7:7">
      <c r="G19635" s="1776"/>
    </row>
    <row r="19636" spans="7:7">
      <c r="G19636" s="1776"/>
    </row>
    <row r="19637" spans="7:7">
      <c r="G19637" s="1776"/>
    </row>
    <row r="19638" spans="7:7">
      <c r="G19638" s="1776"/>
    </row>
    <row r="19639" spans="7:7">
      <c r="G19639" s="1776"/>
    </row>
    <row r="19640" spans="7:7">
      <c r="G19640" s="1776"/>
    </row>
    <row r="19641" spans="7:7">
      <c r="G19641" s="1776"/>
    </row>
    <row r="19642" spans="7:7">
      <c r="G19642" s="1776"/>
    </row>
    <row r="19643" spans="7:7">
      <c r="G19643" s="1776"/>
    </row>
    <row r="19644" spans="7:7">
      <c r="G19644" s="1776"/>
    </row>
    <row r="19645" spans="7:7">
      <c r="G19645" s="1776"/>
    </row>
    <row r="19646" spans="7:7">
      <c r="G19646" s="1776"/>
    </row>
    <row r="19647" spans="7:7">
      <c r="G19647" s="1776"/>
    </row>
    <row r="19648" spans="7:7">
      <c r="G19648" s="1776"/>
    </row>
    <row r="19649" spans="7:7">
      <c r="G19649" s="1776"/>
    </row>
    <row r="19650" spans="7:7">
      <c r="G19650" s="1776"/>
    </row>
    <row r="19651" spans="7:7">
      <c r="G19651" s="1776"/>
    </row>
    <row r="19652" spans="7:7">
      <c r="G19652" s="1776"/>
    </row>
    <row r="19653" spans="7:7">
      <c r="G19653" s="1776"/>
    </row>
    <row r="19654" spans="7:7">
      <c r="G19654" s="1776"/>
    </row>
    <row r="19655" spans="7:7">
      <c r="G19655" s="1776"/>
    </row>
    <row r="19656" spans="7:7">
      <c r="G19656" s="1776"/>
    </row>
    <row r="19657" spans="7:7">
      <c r="G19657" s="1776"/>
    </row>
    <row r="19658" spans="7:7">
      <c r="G19658" s="1776"/>
    </row>
    <row r="19659" spans="7:7">
      <c r="G19659" s="1776"/>
    </row>
    <row r="19660" spans="7:7">
      <c r="G19660" s="1776"/>
    </row>
    <row r="19661" spans="7:7">
      <c r="G19661" s="1776"/>
    </row>
    <row r="19662" spans="7:7">
      <c r="G19662" s="1776"/>
    </row>
    <row r="19663" spans="7:7">
      <c r="G19663" s="1776"/>
    </row>
    <row r="19664" spans="7:7">
      <c r="G19664" s="1776"/>
    </row>
    <row r="19665" spans="7:7">
      <c r="G19665" s="1776"/>
    </row>
    <row r="19666" spans="7:7">
      <c r="G19666" s="1776"/>
    </row>
    <row r="19667" spans="7:7">
      <c r="G19667" s="1776"/>
    </row>
    <row r="19668" spans="7:7">
      <c r="G19668" s="1776"/>
    </row>
    <row r="19669" spans="7:7">
      <c r="G19669" s="1776"/>
    </row>
    <row r="19670" spans="7:7">
      <c r="G19670" s="1776"/>
    </row>
    <row r="19671" spans="7:7">
      <c r="G19671" s="1776"/>
    </row>
    <row r="19672" spans="7:7">
      <c r="G19672" s="1776"/>
    </row>
    <row r="19673" spans="7:7">
      <c r="G19673" s="1776"/>
    </row>
    <row r="19674" spans="7:7">
      <c r="G19674" s="1776"/>
    </row>
    <row r="19675" spans="7:7">
      <c r="G19675" s="1776"/>
    </row>
    <row r="19676" spans="7:7">
      <c r="G19676" s="1776"/>
    </row>
    <row r="19677" spans="7:7">
      <c r="G19677" s="1776"/>
    </row>
    <row r="19678" spans="7:7">
      <c r="G19678" s="1776"/>
    </row>
    <row r="19679" spans="7:7">
      <c r="G19679" s="1776"/>
    </row>
    <row r="19680" spans="7:7">
      <c r="G19680" s="1776"/>
    </row>
    <row r="19681" spans="7:7">
      <c r="G19681" s="1776"/>
    </row>
    <row r="19682" spans="7:7">
      <c r="G19682" s="1776"/>
    </row>
    <row r="19683" spans="7:7">
      <c r="G19683" s="1776"/>
    </row>
    <row r="19684" spans="7:7">
      <c r="G19684" s="1776"/>
    </row>
    <row r="19685" spans="7:7">
      <c r="G19685" s="1776"/>
    </row>
    <row r="19686" spans="7:7">
      <c r="G19686" s="1776"/>
    </row>
    <row r="19687" spans="7:7">
      <c r="G19687" s="1776"/>
    </row>
    <row r="19688" spans="7:7">
      <c r="G19688" s="1776"/>
    </row>
    <row r="19689" spans="7:7">
      <c r="G19689" s="1776"/>
    </row>
    <row r="19690" spans="7:7">
      <c r="G19690" s="1776"/>
    </row>
    <row r="19691" spans="7:7">
      <c r="G19691" s="1776"/>
    </row>
    <row r="19692" spans="7:7">
      <c r="G19692" s="1776"/>
    </row>
    <row r="19693" spans="7:7">
      <c r="G19693" s="1776"/>
    </row>
    <row r="19694" spans="7:7">
      <c r="G19694" s="1776"/>
    </row>
    <row r="19695" spans="7:7">
      <c r="G19695" s="1776"/>
    </row>
    <row r="19696" spans="7:7">
      <c r="G19696" s="1776"/>
    </row>
    <row r="19697" spans="7:7">
      <c r="G19697" s="1776"/>
    </row>
    <row r="19698" spans="7:7">
      <c r="G19698" s="1776"/>
    </row>
    <row r="19699" spans="7:7">
      <c r="G19699" s="1776"/>
    </row>
    <row r="19700" spans="7:7">
      <c r="G19700" s="1776"/>
    </row>
    <row r="19701" spans="7:7">
      <c r="G19701" s="1776"/>
    </row>
    <row r="19702" spans="7:7">
      <c r="G19702" s="1776"/>
    </row>
    <row r="19703" spans="7:7">
      <c r="G19703" s="1776"/>
    </row>
    <row r="19704" spans="7:7">
      <c r="G19704" s="1776"/>
    </row>
    <row r="19705" spans="7:7">
      <c r="G19705" s="1776"/>
    </row>
    <row r="19706" spans="7:7">
      <c r="G19706" s="1776"/>
    </row>
    <row r="19707" spans="7:7">
      <c r="G19707" s="1776"/>
    </row>
    <row r="19708" spans="7:7">
      <c r="G19708" s="1776"/>
    </row>
    <row r="19709" spans="7:7">
      <c r="G19709" s="1776"/>
    </row>
    <row r="19710" spans="7:7">
      <c r="G19710" s="1776"/>
    </row>
    <row r="19711" spans="7:7">
      <c r="G19711" s="1776"/>
    </row>
    <row r="19712" spans="7:7">
      <c r="G19712" s="1776"/>
    </row>
    <row r="19713" spans="7:7">
      <c r="G19713" s="1776"/>
    </row>
    <row r="19714" spans="7:7">
      <c r="G19714" s="1776"/>
    </row>
    <row r="19715" spans="7:7">
      <c r="G19715" s="1776"/>
    </row>
    <row r="19716" spans="7:7">
      <c r="G19716" s="1776"/>
    </row>
    <row r="19717" spans="7:7">
      <c r="G19717" s="1776"/>
    </row>
    <row r="19718" spans="7:7">
      <c r="G19718" s="1776"/>
    </row>
    <row r="19719" spans="7:7">
      <c r="G19719" s="1776"/>
    </row>
    <row r="19720" spans="7:7">
      <c r="G19720" s="1776"/>
    </row>
    <row r="19721" spans="7:7">
      <c r="G19721" s="1776"/>
    </row>
    <row r="19722" spans="7:7">
      <c r="G19722" s="1776"/>
    </row>
    <row r="19723" spans="7:7">
      <c r="G19723" s="1776"/>
    </row>
    <row r="19724" spans="7:7">
      <c r="G19724" s="1776"/>
    </row>
    <row r="19725" spans="7:7">
      <c r="G19725" s="1776"/>
    </row>
    <row r="19726" spans="7:7">
      <c r="G19726" s="1776"/>
    </row>
    <row r="19727" spans="7:7">
      <c r="G19727" s="1776"/>
    </row>
    <row r="19728" spans="7:7">
      <c r="G19728" s="1776"/>
    </row>
    <row r="19729" spans="7:7">
      <c r="G19729" s="1776"/>
    </row>
    <row r="19730" spans="7:7">
      <c r="G19730" s="1776"/>
    </row>
    <row r="19731" spans="7:7">
      <c r="G19731" s="1776"/>
    </row>
    <row r="19732" spans="7:7">
      <c r="G19732" s="1776"/>
    </row>
    <row r="19733" spans="7:7">
      <c r="G19733" s="1776"/>
    </row>
    <row r="19734" spans="7:7">
      <c r="G19734" s="1776"/>
    </row>
    <row r="19735" spans="7:7">
      <c r="G19735" s="1776"/>
    </row>
    <row r="19736" spans="7:7">
      <c r="G19736" s="1776"/>
    </row>
    <row r="19737" spans="7:7">
      <c r="G19737" s="1776"/>
    </row>
    <row r="19738" spans="7:7">
      <c r="G19738" s="1776"/>
    </row>
    <row r="19739" spans="7:7">
      <c r="G19739" s="1776"/>
    </row>
    <row r="19740" spans="7:7">
      <c r="G19740" s="1776"/>
    </row>
    <row r="19741" spans="7:7">
      <c r="G19741" s="1776"/>
    </row>
    <row r="19742" spans="7:7">
      <c r="G19742" s="1776"/>
    </row>
    <row r="19743" spans="7:7">
      <c r="G19743" s="1776"/>
    </row>
    <row r="19744" spans="7:7">
      <c r="G19744" s="1776"/>
    </row>
    <row r="19745" spans="7:7">
      <c r="G19745" s="1776"/>
    </row>
    <row r="19746" spans="7:7">
      <c r="G19746" s="1776"/>
    </row>
    <row r="19747" spans="7:7">
      <c r="G19747" s="1776"/>
    </row>
    <row r="19748" spans="7:7">
      <c r="G19748" s="1776"/>
    </row>
    <row r="19749" spans="7:7">
      <c r="G19749" s="1776"/>
    </row>
    <row r="19750" spans="7:7">
      <c r="G19750" s="1776"/>
    </row>
    <row r="19751" spans="7:7">
      <c r="G19751" s="1776"/>
    </row>
    <row r="19752" spans="7:7">
      <c r="G19752" s="1776"/>
    </row>
    <row r="19753" spans="7:7">
      <c r="G19753" s="1776"/>
    </row>
    <row r="19754" spans="7:7">
      <c r="G19754" s="1776"/>
    </row>
    <row r="19755" spans="7:7">
      <c r="G19755" s="1776"/>
    </row>
    <row r="19756" spans="7:7">
      <c r="G19756" s="1776"/>
    </row>
    <row r="19757" spans="7:7">
      <c r="G19757" s="1776"/>
    </row>
    <row r="19758" spans="7:7">
      <c r="G19758" s="1776"/>
    </row>
    <row r="19759" spans="7:7">
      <c r="G19759" s="1776"/>
    </row>
    <row r="19760" spans="7:7">
      <c r="G19760" s="1776"/>
    </row>
    <row r="19761" spans="7:7">
      <c r="G19761" s="1776"/>
    </row>
    <row r="19762" spans="7:7">
      <c r="G19762" s="1776"/>
    </row>
    <row r="19763" spans="7:7">
      <c r="G19763" s="1776"/>
    </row>
    <row r="19764" spans="7:7">
      <c r="G19764" s="1776"/>
    </row>
    <row r="19765" spans="7:7">
      <c r="G19765" s="1776"/>
    </row>
    <row r="19766" spans="7:7">
      <c r="G19766" s="1776"/>
    </row>
    <row r="19767" spans="7:7">
      <c r="G19767" s="1776"/>
    </row>
    <row r="19768" spans="7:7">
      <c r="G19768" s="1776"/>
    </row>
    <row r="19769" spans="7:7">
      <c r="G19769" s="1776"/>
    </row>
    <row r="19770" spans="7:7">
      <c r="G19770" s="1776"/>
    </row>
    <row r="19771" spans="7:7">
      <c r="G19771" s="1776"/>
    </row>
    <row r="19772" spans="7:7">
      <c r="G19772" s="1776"/>
    </row>
    <row r="19773" spans="7:7">
      <c r="G19773" s="1776"/>
    </row>
    <row r="19774" spans="7:7">
      <c r="G19774" s="1776"/>
    </row>
    <row r="19775" spans="7:7">
      <c r="G19775" s="1776"/>
    </row>
    <row r="19776" spans="7:7">
      <c r="G19776" s="1776"/>
    </row>
    <row r="19777" spans="7:7">
      <c r="G19777" s="1776"/>
    </row>
    <row r="19778" spans="7:7">
      <c r="G19778" s="1776"/>
    </row>
    <row r="19779" spans="7:7">
      <c r="G19779" s="1776"/>
    </row>
    <row r="19780" spans="7:7">
      <c r="G19780" s="1776"/>
    </row>
    <row r="19781" spans="7:7">
      <c r="G19781" s="1776"/>
    </row>
    <row r="19782" spans="7:7">
      <c r="G19782" s="1776"/>
    </row>
    <row r="19783" spans="7:7">
      <c r="G19783" s="1776"/>
    </row>
    <row r="19784" spans="7:7">
      <c r="G19784" s="1776"/>
    </row>
    <row r="19785" spans="7:7">
      <c r="G19785" s="1776"/>
    </row>
    <row r="19786" spans="7:7">
      <c r="G19786" s="1776"/>
    </row>
    <row r="19787" spans="7:7">
      <c r="G19787" s="1776"/>
    </row>
    <row r="19788" spans="7:7">
      <c r="G19788" s="1776"/>
    </row>
    <row r="19789" spans="7:7">
      <c r="G19789" s="1776"/>
    </row>
    <row r="19790" spans="7:7">
      <c r="G19790" s="1776"/>
    </row>
    <row r="19791" spans="7:7">
      <c r="G19791" s="1776"/>
    </row>
    <row r="19792" spans="7:7">
      <c r="G19792" s="1776"/>
    </row>
    <row r="19793" spans="7:7">
      <c r="G19793" s="1776"/>
    </row>
    <row r="19794" spans="7:7">
      <c r="G19794" s="1776"/>
    </row>
    <row r="19795" spans="7:7">
      <c r="G19795" s="1776"/>
    </row>
    <row r="19796" spans="7:7">
      <c r="G19796" s="1776"/>
    </row>
    <row r="19797" spans="7:7">
      <c r="G19797" s="1776"/>
    </row>
    <row r="19798" spans="7:7">
      <c r="G19798" s="1776"/>
    </row>
    <row r="19799" spans="7:7">
      <c r="G19799" s="1776"/>
    </row>
    <row r="19800" spans="7:7">
      <c r="G19800" s="1776"/>
    </row>
    <row r="19801" spans="7:7">
      <c r="G19801" s="1776"/>
    </row>
    <row r="19802" spans="7:7">
      <c r="G19802" s="1776"/>
    </row>
    <row r="19803" spans="7:7">
      <c r="G19803" s="1776"/>
    </row>
    <row r="19804" spans="7:7">
      <c r="G19804" s="1776"/>
    </row>
    <row r="19805" spans="7:7">
      <c r="G19805" s="1776"/>
    </row>
    <row r="19806" spans="7:7">
      <c r="G19806" s="1776"/>
    </row>
    <row r="19807" spans="7:7">
      <c r="G19807" s="1776"/>
    </row>
    <row r="19808" spans="7:7">
      <c r="G19808" s="1776"/>
    </row>
    <row r="19809" spans="7:7">
      <c r="G19809" s="1776"/>
    </row>
    <row r="19810" spans="7:7">
      <c r="G19810" s="1776"/>
    </row>
    <row r="19811" spans="7:7">
      <c r="G19811" s="1776"/>
    </row>
    <row r="19812" spans="7:7">
      <c r="G19812" s="1776"/>
    </row>
    <row r="19813" spans="7:7">
      <c r="G19813" s="1776"/>
    </row>
    <row r="19814" spans="7:7">
      <c r="G19814" s="1776"/>
    </row>
    <row r="19815" spans="7:7">
      <c r="G19815" s="1776"/>
    </row>
    <row r="19816" spans="7:7">
      <c r="G19816" s="1776"/>
    </row>
    <row r="19817" spans="7:7">
      <c r="G19817" s="1776"/>
    </row>
    <row r="19818" spans="7:7">
      <c r="G19818" s="1776"/>
    </row>
    <row r="19819" spans="7:7">
      <c r="G19819" s="1776"/>
    </row>
    <row r="19820" spans="7:7">
      <c r="G19820" s="1776"/>
    </row>
    <row r="19821" spans="7:7">
      <c r="G19821" s="1776"/>
    </row>
    <row r="19822" spans="7:7">
      <c r="G19822" s="1776"/>
    </row>
    <row r="19823" spans="7:7">
      <c r="G19823" s="1776"/>
    </row>
    <row r="19824" spans="7:7">
      <c r="G19824" s="1776"/>
    </row>
    <row r="19825" spans="7:7">
      <c r="G19825" s="1776"/>
    </row>
    <row r="19826" spans="7:7">
      <c r="G19826" s="1776"/>
    </row>
    <row r="19827" spans="7:7">
      <c r="G19827" s="1776"/>
    </row>
    <row r="19828" spans="7:7">
      <c r="G19828" s="1776"/>
    </row>
    <row r="19829" spans="7:7">
      <c r="G19829" s="1776"/>
    </row>
    <row r="19830" spans="7:7">
      <c r="G19830" s="1776"/>
    </row>
    <row r="19831" spans="7:7">
      <c r="G19831" s="1776"/>
    </row>
    <row r="19832" spans="7:7">
      <c r="G19832" s="1776"/>
    </row>
    <row r="19833" spans="7:7">
      <c r="G19833" s="1776"/>
    </row>
    <row r="19834" spans="7:7">
      <c r="G19834" s="1776"/>
    </row>
    <row r="19835" spans="7:7">
      <c r="G19835" s="1776"/>
    </row>
    <row r="19836" spans="7:7">
      <c r="G19836" s="1776"/>
    </row>
    <row r="19837" spans="7:7">
      <c r="G19837" s="1776"/>
    </row>
    <row r="19838" spans="7:7">
      <c r="G19838" s="1776"/>
    </row>
    <row r="19839" spans="7:7">
      <c r="G19839" s="1776"/>
    </row>
    <row r="19840" spans="7:7">
      <c r="G19840" s="1776"/>
    </row>
    <row r="19841" spans="7:7">
      <c r="G19841" s="1776"/>
    </row>
    <row r="19842" spans="7:7">
      <c r="G19842" s="1776"/>
    </row>
    <row r="19843" spans="7:7">
      <c r="G19843" s="1776"/>
    </row>
    <row r="19844" spans="7:7">
      <c r="G19844" s="1776"/>
    </row>
    <row r="19845" spans="7:7">
      <c r="G19845" s="1776"/>
    </row>
    <row r="19846" spans="7:7">
      <c r="G19846" s="1776"/>
    </row>
    <row r="19847" spans="7:7">
      <c r="G19847" s="1776"/>
    </row>
    <row r="19848" spans="7:7">
      <c r="G19848" s="1776"/>
    </row>
    <row r="19849" spans="7:7">
      <c r="G19849" s="1776"/>
    </row>
    <row r="19850" spans="7:7">
      <c r="G19850" s="1776"/>
    </row>
    <row r="19851" spans="7:7">
      <c r="G19851" s="1776"/>
    </row>
    <row r="19852" spans="7:7">
      <c r="G19852" s="1776"/>
    </row>
    <row r="19853" spans="7:7">
      <c r="G19853" s="1776"/>
    </row>
    <row r="19854" spans="7:7">
      <c r="G19854" s="1776"/>
    </row>
    <row r="19855" spans="7:7">
      <c r="G19855" s="1776"/>
    </row>
    <row r="19856" spans="7:7">
      <c r="G19856" s="1776"/>
    </row>
    <row r="19857" spans="7:7">
      <c r="G19857" s="1776"/>
    </row>
    <row r="19858" spans="7:7">
      <c r="G19858" s="1776"/>
    </row>
    <row r="19859" spans="7:7">
      <c r="G19859" s="1776"/>
    </row>
    <row r="19860" spans="7:7">
      <c r="G19860" s="1776"/>
    </row>
    <row r="19861" spans="7:7">
      <c r="G19861" s="1776"/>
    </row>
    <row r="19862" spans="7:7">
      <c r="G19862" s="1776"/>
    </row>
    <row r="19863" spans="7:7">
      <c r="G19863" s="1776"/>
    </row>
    <row r="19864" spans="7:7">
      <c r="G19864" s="1776"/>
    </row>
    <row r="19865" spans="7:7">
      <c r="G19865" s="1776"/>
    </row>
    <row r="19866" spans="7:7">
      <c r="G19866" s="1776"/>
    </row>
    <row r="19867" spans="7:7">
      <c r="G19867" s="1776"/>
    </row>
    <row r="19868" spans="7:7">
      <c r="G19868" s="1776"/>
    </row>
    <row r="19869" spans="7:7">
      <c r="G19869" s="1776"/>
    </row>
    <row r="19870" spans="7:7">
      <c r="G19870" s="1776"/>
    </row>
    <row r="19871" spans="7:7">
      <c r="G19871" s="1776"/>
    </row>
    <row r="19872" spans="7:7">
      <c r="G19872" s="1776"/>
    </row>
    <row r="19873" spans="7:7">
      <c r="G19873" s="1776"/>
    </row>
    <row r="19874" spans="7:7">
      <c r="G19874" s="1776"/>
    </row>
    <row r="19875" spans="7:7">
      <c r="G19875" s="1776"/>
    </row>
    <row r="19876" spans="7:7">
      <c r="G19876" s="1776"/>
    </row>
    <row r="19877" spans="7:7">
      <c r="G19877" s="1776"/>
    </row>
    <row r="19878" spans="7:7">
      <c r="G19878" s="1776"/>
    </row>
    <row r="19879" spans="7:7">
      <c r="G19879" s="1776"/>
    </row>
    <row r="19880" spans="7:7">
      <c r="G19880" s="1776"/>
    </row>
    <row r="19881" spans="7:7">
      <c r="G19881" s="1776"/>
    </row>
    <row r="19882" spans="7:7">
      <c r="G19882" s="1776"/>
    </row>
    <row r="19883" spans="7:7">
      <c r="G19883" s="1776"/>
    </row>
    <row r="19884" spans="7:7">
      <c r="G19884" s="1776"/>
    </row>
    <row r="19885" spans="7:7">
      <c r="G19885" s="1776"/>
    </row>
    <row r="19886" spans="7:7">
      <c r="G19886" s="1776"/>
    </row>
    <row r="19887" spans="7:7">
      <c r="G19887" s="1776"/>
    </row>
    <row r="19888" spans="7:7">
      <c r="G19888" s="1776"/>
    </row>
    <row r="19889" spans="7:7">
      <c r="G19889" s="1776"/>
    </row>
    <row r="19890" spans="7:7">
      <c r="G19890" s="1776"/>
    </row>
    <row r="19891" spans="7:7">
      <c r="G19891" s="1776"/>
    </row>
    <row r="19892" spans="7:7">
      <c r="G19892" s="1776"/>
    </row>
    <row r="19893" spans="7:7">
      <c r="G19893" s="1776"/>
    </row>
    <row r="19894" spans="7:7">
      <c r="G19894" s="1776"/>
    </row>
    <row r="19895" spans="7:7">
      <c r="G19895" s="1776"/>
    </row>
    <row r="19896" spans="7:7">
      <c r="G19896" s="1776"/>
    </row>
    <row r="19897" spans="7:7">
      <c r="G19897" s="1776"/>
    </row>
    <row r="19898" spans="7:7">
      <c r="G19898" s="1776"/>
    </row>
    <row r="19899" spans="7:7">
      <c r="G19899" s="1776"/>
    </row>
    <row r="19900" spans="7:7">
      <c r="G19900" s="1776"/>
    </row>
    <row r="19901" spans="7:7">
      <c r="G19901" s="1776"/>
    </row>
    <row r="19902" spans="7:7">
      <c r="G19902" s="1776"/>
    </row>
    <row r="19903" spans="7:7">
      <c r="G19903" s="1776"/>
    </row>
    <row r="19904" spans="7:7">
      <c r="G19904" s="1776"/>
    </row>
    <row r="19905" spans="7:7">
      <c r="G19905" s="1776"/>
    </row>
    <row r="19906" spans="7:7">
      <c r="G19906" s="1776"/>
    </row>
    <row r="19907" spans="7:7">
      <c r="G19907" s="1776"/>
    </row>
    <row r="19908" spans="7:7">
      <c r="G19908" s="1776"/>
    </row>
    <row r="19909" spans="7:7">
      <c r="G19909" s="1776"/>
    </row>
    <row r="19910" spans="7:7">
      <c r="G19910" s="1776"/>
    </row>
    <row r="19911" spans="7:7">
      <c r="G19911" s="1776"/>
    </row>
    <row r="19912" spans="7:7">
      <c r="G19912" s="1776"/>
    </row>
    <row r="19913" spans="7:7">
      <c r="G19913" s="1776"/>
    </row>
    <row r="19914" spans="7:7">
      <c r="G19914" s="1776"/>
    </row>
    <row r="19915" spans="7:7">
      <c r="G19915" s="1776"/>
    </row>
    <row r="19916" spans="7:7">
      <c r="G19916" s="1776"/>
    </row>
    <row r="19917" spans="7:7">
      <c r="G19917" s="1776"/>
    </row>
    <row r="19918" spans="7:7">
      <c r="G19918" s="1776"/>
    </row>
    <row r="19919" spans="7:7">
      <c r="G19919" s="1776"/>
    </row>
    <row r="19920" spans="7:7">
      <c r="G19920" s="1776"/>
    </row>
    <row r="19921" spans="7:7">
      <c r="G19921" s="1776"/>
    </row>
    <row r="19922" spans="7:7">
      <c r="G19922" s="1776"/>
    </row>
    <row r="19923" spans="7:7">
      <c r="G19923" s="1776"/>
    </row>
    <row r="19924" spans="7:7">
      <c r="G19924" s="1776"/>
    </row>
    <row r="19925" spans="7:7">
      <c r="G19925" s="1776"/>
    </row>
    <row r="19926" spans="7:7">
      <c r="G19926" s="1776"/>
    </row>
    <row r="19927" spans="7:7">
      <c r="G19927" s="1776"/>
    </row>
    <row r="19928" spans="7:7">
      <c r="G19928" s="1776"/>
    </row>
    <row r="19929" spans="7:7">
      <c r="G19929" s="1776"/>
    </row>
    <row r="19930" spans="7:7">
      <c r="G19930" s="1776"/>
    </row>
    <row r="19931" spans="7:7">
      <c r="G19931" s="1776"/>
    </row>
    <row r="19932" spans="7:7">
      <c r="G19932" s="1776"/>
    </row>
    <row r="19933" spans="7:7">
      <c r="G19933" s="1776"/>
    </row>
    <row r="19934" spans="7:7">
      <c r="G19934" s="1776"/>
    </row>
    <row r="19935" spans="7:7">
      <c r="G19935" s="1776"/>
    </row>
    <row r="19936" spans="7:7">
      <c r="G19936" s="1776"/>
    </row>
    <row r="19937" spans="7:7">
      <c r="G19937" s="1776"/>
    </row>
    <row r="19938" spans="7:7">
      <c r="G19938" s="1776"/>
    </row>
    <row r="19939" spans="7:7">
      <c r="G19939" s="1776"/>
    </row>
    <row r="19940" spans="7:7">
      <c r="G19940" s="1776"/>
    </row>
    <row r="19941" spans="7:7">
      <c r="G19941" s="1776"/>
    </row>
    <row r="19942" spans="7:7">
      <c r="G19942" s="1776"/>
    </row>
    <row r="19943" spans="7:7">
      <c r="G19943" s="1776"/>
    </row>
    <row r="19944" spans="7:7">
      <c r="G19944" s="1776"/>
    </row>
    <row r="19945" spans="7:7">
      <c r="G19945" s="1776"/>
    </row>
    <row r="19946" spans="7:7">
      <c r="G19946" s="1776"/>
    </row>
    <row r="19947" spans="7:7">
      <c r="G19947" s="1776"/>
    </row>
    <row r="19948" spans="7:7">
      <c r="G19948" s="1776"/>
    </row>
    <row r="19949" spans="7:7">
      <c r="G19949" s="1776"/>
    </row>
    <row r="19950" spans="7:7">
      <c r="G19950" s="1776"/>
    </row>
    <row r="19951" spans="7:7">
      <c r="G19951" s="1776"/>
    </row>
    <row r="19952" spans="7:7">
      <c r="G19952" s="1776"/>
    </row>
    <row r="19953" spans="7:7">
      <c r="G19953" s="1776"/>
    </row>
    <row r="19954" spans="7:7">
      <c r="G19954" s="1776"/>
    </row>
    <row r="19955" spans="7:7">
      <c r="G19955" s="1776"/>
    </row>
    <row r="19956" spans="7:7">
      <c r="G19956" s="1776"/>
    </row>
    <row r="19957" spans="7:7">
      <c r="G19957" s="1776"/>
    </row>
    <row r="19958" spans="7:7">
      <c r="G19958" s="1776"/>
    </row>
    <row r="19959" spans="7:7">
      <c r="G19959" s="1776"/>
    </row>
    <row r="19960" spans="7:7">
      <c r="G19960" s="1776"/>
    </row>
    <row r="19961" spans="7:7">
      <c r="G19961" s="1776"/>
    </row>
    <row r="19962" spans="7:7">
      <c r="G19962" s="1776"/>
    </row>
    <row r="19963" spans="7:7">
      <c r="G19963" s="1776"/>
    </row>
    <row r="19964" spans="7:7">
      <c r="G19964" s="1776"/>
    </row>
    <row r="19965" spans="7:7">
      <c r="G19965" s="1776"/>
    </row>
    <row r="19966" spans="7:7">
      <c r="G19966" s="1776"/>
    </row>
    <row r="19967" spans="7:7">
      <c r="G19967" s="1776"/>
    </row>
    <row r="19968" spans="7:7">
      <c r="G19968" s="1776"/>
    </row>
    <row r="19969" spans="7:7">
      <c r="G19969" s="1776"/>
    </row>
    <row r="19970" spans="7:7">
      <c r="G19970" s="1776"/>
    </row>
    <row r="19971" spans="7:7">
      <c r="G19971" s="1776"/>
    </row>
    <row r="19972" spans="7:7">
      <c r="G19972" s="1776"/>
    </row>
    <row r="19973" spans="7:7">
      <c r="G19973" s="1776"/>
    </row>
    <row r="19974" spans="7:7">
      <c r="G19974" s="1776"/>
    </row>
    <row r="19975" spans="7:7">
      <c r="G19975" s="1776"/>
    </row>
    <row r="19976" spans="7:7">
      <c r="G19976" s="1776"/>
    </row>
    <row r="19977" spans="7:7">
      <c r="G19977" s="1776"/>
    </row>
    <row r="19978" spans="7:7">
      <c r="G19978" s="1776"/>
    </row>
    <row r="19979" spans="7:7">
      <c r="G19979" s="1776"/>
    </row>
    <row r="19980" spans="7:7">
      <c r="G19980" s="1776"/>
    </row>
    <row r="19981" spans="7:7">
      <c r="G19981" s="1776"/>
    </row>
    <row r="19982" spans="7:7">
      <c r="G19982" s="1776"/>
    </row>
    <row r="19983" spans="7:7">
      <c r="G19983" s="1776"/>
    </row>
    <row r="19984" spans="7:7">
      <c r="G19984" s="1776"/>
    </row>
    <row r="19985" spans="7:7">
      <c r="G19985" s="1776"/>
    </row>
    <row r="19986" spans="7:7">
      <c r="G19986" s="1776"/>
    </row>
    <row r="19987" spans="7:7">
      <c r="G19987" s="1776"/>
    </row>
    <row r="19988" spans="7:7">
      <c r="G19988" s="1776"/>
    </row>
    <row r="19989" spans="7:7">
      <c r="G19989" s="1776"/>
    </row>
    <row r="19990" spans="7:7">
      <c r="G19990" s="1776"/>
    </row>
    <row r="19991" spans="7:7">
      <c r="G19991" s="1776"/>
    </row>
    <row r="19992" spans="7:7">
      <c r="G19992" s="1776"/>
    </row>
    <row r="19993" spans="7:7">
      <c r="G19993" s="1776"/>
    </row>
    <row r="19994" spans="7:7">
      <c r="G19994" s="1776"/>
    </row>
    <row r="19995" spans="7:7">
      <c r="G19995" s="1776"/>
    </row>
    <row r="19996" spans="7:7">
      <c r="G19996" s="1776"/>
    </row>
    <row r="19997" spans="7:7">
      <c r="G19997" s="1776"/>
    </row>
    <row r="19998" spans="7:7">
      <c r="G19998" s="1776"/>
    </row>
    <row r="19999" spans="7:7">
      <c r="G19999" s="1776"/>
    </row>
    <row r="20000" spans="7:7">
      <c r="G20000" s="1776"/>
    </row>
    <row r="20001" spans="7:7">
      <c r="G20001" s="1776"/>
    </row>
    <row r="20002" spans="7:7">
      <c r="G20002" s="1776"/>
    </row>
    <row r="20003" spans="7:7">
      <c r="G20003" s="1776"/>
    </row>
    <row r="20004" spans="7:7">
      <c r="G20004" s="1776"/>
    </row>
    <row r="20005" spans="7:7">
      <c r="G20005" s="1776"/>
    </row>
    <row r="20006" spans="7:7">
      <c r="G20006" s="1776"/>
    </row>
    <row r="20007" spans="7:7">
      <c r="G20007" s="1776"/>
    </row>
    <row r="20008" spans="7:7">
      <c r="G20008" s="1776"/>
    </row>
    <row r="20009" spans="7:7">
      <c r="G20009" s="1776"/>
    </row>
    <row r="20010" spans="7:7">
      <c r="G20010" s="1776"/>
    </row>
    <row r="20011" spans="7:7">
      <c r="G20011" s="1776"/>
    </row>
    <row r="20012" spans="7:7">
      <c r="G20012" s="1776"/>
    </row>
    <row r="20013" spans="7:7">
      <c r="G20013" s="1776"/>
    </row>
    <row r="20014" spans="7:7">
      <c r="G20014" s="1776"/>
    </row>
    <row r="20015" spans="7:7">
      <c r="G20015" s="1776"/>
    </row>
    <row r="20016" spans="7:7">
      <c r="G20016" s="1776"/>
    </row>
    <row r="20017" spans="7:7">
      <c r="G20017" s="1776"/>
    </row>
    <row r="20018" spans="7:7">
      <c r="G20018" s="1776"/>
    </row>
    <row r="20019" spans="7:7">
      <c r="G20019" s="1776"/>
    </row>
    <row r="20020" spans="7:7">
      <c r="G20020" s="1776"/>
    </row>
    <row r="20021" spans="7:7">
      <c r="G20021" s="1776"/>
    </row>
    <row r="20022" spans="7:7">
      <c r="G20022" s="1776"/>
    </row>
    <row r="20023" spans="7:7">
      <c r="G20023" s="1776"/>
    </row>
    <row r="20024" spans="7:7">
      <c r="G20024" s="1776"/>
    </row>
    <row r="20025" spans="7:7">
      <c r="G20025" s="1776"/>
    </row>
    <row r="20026" spans="7:7">
      <c r="G20026" s="1776"/>
    </row>
    <row r="20027" spans="7:7">
      <c r="G20027" s="1776"/>
    </row>
    <row r="20028" spans="7:7">
      <c r="G20028" s="1776"/>
    </row>
    <row r="20029" spans="7:7">
      <c r="G20029" s="1776"/>
    </row>
    <row r="20030" spans="7:7">
      <c r="G20030" s="1776"/>
    </row>
    <row r="20031" spans="7:7">
      <c r="G20031" s="1776"/>
    </row>
    <row r="20032" spans="7:7">
      <c r="G20032" s="1776"/>
    </row>
    <row r="20033" spans="7:7">
      <c r="G20033" s="1776"/>
    </row>
    <row r="20034" spans="7:7">
      <c r="G20034" s="1776"/>
    </row>
    <row r="20035" spans="7:7">
      <c r="G20035" s="1776"/>
    </row>
    <row r="20036" spans="7:7">
      <c r="G20036" s="1776"/>
    </row>
    <row r="20037" spans="7:7">
      <c r="G20037" s="1776"/>
    </row>
    <row r="20038" spans="7:7">
      <c r="G20038" s="1776"/>
    </row>
    <row r="20039" spans="7:7">
      <c r="G20039" s="1776"/>
    </row>
    <row r="20040" spans="7:7">
      <c r="G20040" s="1776"/>
    </row>
    <row r="20041" spans="7:7">
      <c r="G20041" s="1776"/>
    </row>
    <row r="20042" spans="7:7">
      <c r="G20042" s="1776"/>
    </row>
    <row r="20043" spans="7:7">
      <c r="G20043" s="1776"/>
    </row>
    <row r="20044" spans="7:7">
      <c r="G20044" s="1776"/>
    </row>
    <row r="20045" spans="7:7">
      <c r="G20045" s="1776"/>
    </row>
    <row r="20046" spans="7:7">
      <c r="G20046" s="1776"/>
    </row>
    <row r="20047" spans="7:7">
      <c r="G20047" s="1776"/>
    </row>
    <row r="20048" spans="7:7">
      <c r="G20048" s="1776"/>
    </row>
    <row r="20049" spans="7:7">
      <c r="G20049" s="1776"/>
    </row>
    <row r="20050" spans="7:7">
      <c r="G20050" s="1776"/>
    </row>
    <row r="20051" spans="7:7">
      <c r="G20051" s="1776"/>
    </row>
    <row r="20052" spans="7:7">
      <c r="G20052" s="1776"/>
    </row>
    <row r="20053" spans="7:7">
      <c r="G20053" s="1776"/>
    </row>
    <row r="20054" spans="7:7">
      <c r="G20054" s="1776"/>
    </row>
    <row r="20055" spans="7:7">
      <c r="G20055" s="1776"/>
    </row>
    <row r="20056" spans="7:7">
      <c r="G20056" s="1776"/>
    </row>
    <row r="20057" spans="7:7">
      <c r="G20057" s="1776"/>
    </row>
    <row r="20058" spans="7:7">
      <c r="G20058" s="1776"/>
    </row>
    <row r="20059" spans="7:7">
      <c r="G20059" s="1776"/>
    </row>
    <row r="20060" spans="7:7">
      <c r="G20060" s="1776"/>
    </row>
    <row r="20061" spans="7:7">
      <c r="G20061" s="1776"/>
    </row>
    <row r="20062" spans="7:7">
      <c r="G20062" s="1776"/>
    </row>
    <row r="20063" spans="7:7">
      <c r="G20063" s="1776"/>
    </row>
    <row r="20064" spans="7:7">
      <c r="G20064" s="1776"/>
    </row>
    <row r="20065" spans="7:7">
      <c r="G20065" s="1776"/>
    </row>
    <row r="20066" spans="7:7">
      <c r="G20066" s="1776"/>
    </row>
    <row r="20067" spans="7:7">
      <c r="G20067" s="1776"/>
    </row>
    <row r="20068" spans="7:7">
      <c r="G20068" s="1776"/>
    </row>
    <row r="20069" spans="7:7">
      <c r="G20069" s="1776"/>
    </row>
    <row r="20070" spans="7:7">
      <c r="G20070" s="1776"/>
    </row>
    <row r="20071" spans="7:7">
      <c r="G20071" s="1776"/>
    </row>
    <row r="20072" spans="7:7">
      <c r="G20072" s="1776"/>
    </row>
    <row r="20073" spans="7:7">
      <c r="G20073" s="1776"/>
    </row>
    <row r="20074" spans="7:7">
      <c r="G20074" s="1776"/>
    </row>
    <row r="20075" spans="7:7">
      <c r="G20075" s="1776"/>
    </row>
    <row r="20076" spans="7:7">
      <c r="G20076" s="1776"/>
    </row>
    <row r="20077" spans="7:7">
      <c r="G20077" s="1776"/>
    </row>
    <row r="20078" spans="7:7">
      <c r="G20078" s="1776"/>
    </row>
    <row r="20079" spans="7:7">
      <c r="G20079" s="1776"/>
    </row>
    <row r="20080" spans="7:7">
      <c r="G20080" s="1776"/>
    </row>
    <row r="20081" spans="7:7">
      <c r="G20081" s="1776"/>
    </row>
    <row r="20082" spans="7:7">
      <c r="G20082" s="1776"/>
    </row>
    <row r="20083" spans="7:7">
      <c r="G20083" s="1776"/>
    </row>
    <row r="20084" spans="7:7">
      <c r="G20084" s="1776"/>
    </row>
    <row r="20085" spans="7:7">
      <c r="G20085" s="1776"/>
    </row>
    <row r="20086" spans="7:7">
      <c r="G20086" s="1776"/>
    </row>
    <row r="20087" spans="7:7">
      <c r="G20087" s="1776"/>
    </row>
    <row r="20088" spans="7:7">
      <c r="G20088" s="1776"/>
    </row>
    <row r="20089" spans="7:7">
      <c r="G20089" s="1776"/>
    </row>
    <row r="20090" spans="7:7">
      <c r="G20090" s="1776"/>
    </row>
    <row r="20091" spans="7:7">
      <c r="G20091" s="1776"/>
    </row>
    <row r="20092" spans="7:7">
      <c r="G20092" s="1776"/>
    </row>
    <row r="20093" spans="7:7">
      <c r="G20093" s="1776"/>
    </row>
    <row r="20094" spans="7:7">
      <c r="G20094" s="1776"/>
    </row>
    <row r="20095" spans="7:7">
      <c r="G20095" s="1776"/>
    </row>
    <row r="20096" spans="7:7">
      <c r="G20096" s="1776"/>
    </row>
    <row r="20097" spans="7:7">
      <c r="G20097" s="1776"/>
    </row>
    <row r="20098" spans="7:7">
      <c r="G20098" s="1776"/>
    </row>
    <row r="20099" spans="7:7">
      <c r="G20099" s="1776"/>
    </row>
    <row r="20100" spans="7:7">
      <c r="G20100" s="1776"/>
    </row>
    <row r="20101" spans="7:7">
      <c r="G20101" s="1776"/>
    </row>
    <row r="20102" spans="7:7">
      <c r="G20102" s="1776"/>
    </row>
    <row r="20103" spans="7:7">
      <c r="G20103" s="1776"/>
    </row>
    <row r="20104" spans="7:7">
      <c r="G20104" s="1776"/>
    </row>
    <row r="20105" spans="7:7">
      <c r="G20105" s="1776"/>
    </row>
    <row r="20106" spans="7:7">
      <c r="G20106" s="1776"/>
    </row>
    <row r="20107" spans="7:7">
      <c r="G20107" s="1776"/>
    </row>
    <row r="20108" spans="7:7">
      <c r="G20108" s="1776"/>
    </row>
    <row r="20109" spans="7:7">
      <c r="G20109" s="1776"/>
    </row>
    <row r="20110" spans="7:7">
      <c r="G20110" s="1776"/>
    </row>
    <row r="20111" spans="7:7">
      <c r="G20111" s="1776"/>
    </row>
    <row r="20112" spans="7:7">
      <c r="G20112" s="1776"/>
    </row>
    <row r="20113" spans="7:7">
      <c r="G20113" s="1776"/>
    </row>
    <row r="20114" spans="7:7">
      <c r="G20114" s="1776"/>
    </row>
    <row r="20115" spans="7:7">
      <c r="G20115" s="1776"/>
    </row>
    <row r="20116" spans="7:7">
      <c r="G20116" s="1776"/>
    </row>
    <row r="20117" spans="7:7">
      <c r="G20117" s="1776"/>
    </row>
    <row r="20118" spans="7:7">
      <c r="G20118" s="1776"/>
    </row>
    <row r="20119" spans="7:7">
      <c r="G20119" s="1776"/>
    </row>
    <row r="20120" spans="7:7">
      <c r="G20120" s="1776"/>
    </row>
    <row r="20121" spans="7:7">
      <c r="G20121" s="1776"/>
    </row>
    <row r="20122" spans="7:7">
      <c r="G20122" s="1776"/>
    </row>
    <row r="20123" spans="7:7">
      <c r="G20123" s="1776"/>
    </row>
    <row r="20124" spans="7:7">
      <c r="G20124" s="1776"/>
    </row>
    <row r="20125" spans="7:7">
      <c r="G20125" s="1776"/>
    </row>
    <row r="20126" spans="7:7">
      <c r="G20126" s="1776"/>
    </row>
    <row r="20127" spans="7:7">
      <c r="G20127" s="1776"/>
    </row>
    <row r="20128" spans="7:7">
      <c r="G20128" s="1776"/>
    </row>
    <row r="20129" spans="7:7">
      <c r="G20129" s="1776"/>
    </row>
    <row r="20130" spans="7:7">
      <c r="G20130" s="1776"/>
    </row>
    <row r="20131" spans="7:7">
      <c r="G20131" s="1776"/>
    </row>
    <row r="20132" spans="7:7">
      <c r="G20132" s="1776"/>
    </row>
    <row r="20133" spans="7:7">
      <c r="G20133" s="1776"/>
    </row>
    <row r="20134" spans="7:7">
      <c r="G20134" s="1776"/>
    </row>
    <row r="20135" spans="7:7">
      <c r="G20135" s="1776"/>
    </row>
    <row r="20136" spans="7:7">
      <c r="G20136" s="1776"/>
    </row>
    <row r="20137" spans="7:7">
      <c r="G20137" s="1776"/>
    </row>
    <row r="20138" spans="7:7">
      <c r="G20138" s="1776"/>
    </row>
    <row r="20139" spans="7:7">
      <c r="G20139" s="1776"/>
    </row>
    <row r="20140" spans="7:7">
      <c r="G20140" s="1776"/>
    </row>
    <row r="20141" spans="7:7">
      <c r="G20141" s="1776"/>
    </row>
    <row r="20142" spans="7:7">
      <c r="G20142" s="1776"/>
    </row>
    <row r="20143" spans="7:7">
      <c r="G20143" s="1776"/>
    </row>
    <row r="20144" spans="7:7">
      <c r="G20144" s="1776"/>
    </row>
    <row r="20145" spans="7:7">
      <c r="G20145" s="1776"/>
    </row>
    <row r="20146" spans="7:7">
      <c r="G20146" s="1776"/>
    </row>
    <row r="20147" spans="7:7">
      <c r="G20147" s="1776"/>
    </row>
    <row r="20148" spans="7:7">
      <c r="G20148" s="1776"/>
    </row>
    <row r="20149" spans="7:7">
      <c r="G20149" s="1776"/>
    </row>
    <row r="20150" spans="7:7">
      <c r="G20150" s="1776"/>
    </row>
    <row r="20151" spans="7:7">
      <c r="G20151" s="1776"/>
    </row>
    <row r="20152" spans="7:7">
      <c r="G20152" s="1776"/>
    </row>
    <row r="20153" spans="7:7">
      <c r="G20153" s="1776"/>
    </row>
    <row r="20154" spans="7:7">
      <c r="G20154" s="1776"/>
    </row>
    <row r="20155" spans="7:7">
      <c r="G20155" s="1776"/>
    </row>
    <row r="20156" spans="7:7">
      <c r="G20156" s="1776"/>
    </row>
    <row r="20157" spans="7:7">
      <c r="G20157" s="1776"/>
    </row>
    <row r="20158" spans="7:7">
      <c r="G20158" s="1776"/>
    </row>
    <row r="20159" spans="7:7">
      <c r="G20159" s="1776"/>
    </row>
    <row r="20160" spans="7:7">
      <c r="G20160" s="1776"/>
    </row>
    <row r="20161" spans="7:7">
      <c r="G20161" s="1776"/>
    </row>
    <row r="20162" spans="7:7">
      <c r="G20162" s="1776"/>
    </row>
    <row r="20163" spans="7:7">
      <c r="G20163" s="1776"/>
    </row>
    <row r="20164" spans="7:7">
      <c r="G20164" s="1776"/>
    </row>
    <row r="20165" spans="7:7">
      <c r="G20165" s="1776"/>
    </row>
    <row r="20166" spans="7:7">
      <c r="G20166" s="1776"/>
    </row>
    <row r="20167" spans="7:7">
      <c r="G20167" s="1776"/>
    </row>
    <row r="20168" spans="7:7">
      <c r="G20168" s="1776"/>
    </row>
    <row r="20169" spans="7:7">
      <c r="G20169" s="1776"/>
    </row>
    <row r="20170" spans="7:7">
      <c r="G20170" s="1776"/>
    </row>
    <row r="20171" spans="7:7">
      <c r="G20171" s="1776"/>
    </row>
    <row r="20172" spans="7:7">
      <c r="G20172" s="1776"/>
    </row>
    <row r="20173" spans="7:7">
      <c r="G20173" s="1776"/>
    </row>
    <row r="20174" spans="7:7">
      <c r="G20174" s="1776"/>
    </row>
    <row r="20175" spans="7:7">
      <c r="G20175" s="1776"/>
    </row>
    <row r="20176" spans="7:7">
      <c r="G20176" s="1776"/>
    </row>
    <row r="20177" spans="7:7">
      <c r="G20177" s="1776"/>
    </row>
    <row r="20178" spans="7:7">
      <c r="G20178" s="1776"/>
    </row>
    <row r="20179" spans="7:7">
      <c r="G20179" s="1776"/>
    </row>
    <row r="20180" spans="7:7">
      <c r="G20180" s="1776"/>
    </row>
    <row r="20181" spans="7:7">
      <c r="G20181" s="1776"/>
    </row>
    <row r="20182" spans="7:7">
      <c r="G20182" s="1776"/>
    </row>
    <row r="20183" spans="7:7">
      <c r="G20183" s="1776"/>
    </row>
    <row r="20184" spans="7:7">
      <c r="G20184" s="1776"/>
    </row>
    <row r="20185" spans="7:7">
      <c r="G20185" s="1776"/>
    </row>
    <row r="20186" spans="7:7">
      <c r="G20186" s="1776"/>
    </row>
    <row r="20187" spans="7:7">
      <c r="G20187" s="1776"/>
    </row>
    <row r="20188" spans="7:7">
      <c r="G20188" s="1776"/>
    </row>
    <row r="20189" spans="7:7">
      <c r="G20189" s="1776"/>
    </row>
    <row r="20190" spans="7:7">
      <c r="G20190" s="1776"/>
    </row>
    <row r="20191" spans="7:7">
      <c r="G20191" s="1776"/>
    </row>
    <row r="20192" spans="7:7">
      <c r="G20192" s="1776"/>
    </row>
    <row r="20193" spans="7:7">
      <c r="G20193" s="1776"/>
    </row>
    <row r="20194" spans="7:7">
      <c r="G20194" s="1776"/>
    </row>
    <row r="20195" spans="7:7">
      <c r="G20195" s="1776"/>
    </row>
    <row r="20196" spans="7:7">
      <c r="G20196" s="1776"/>
    </row>
    <row r="20197" spans="7:7">
      <c r="G20197" s="1776"/>
    </row>
    <row r="20198" spans="7:7">
      <c r="G20198" s="1776"/>
    </row>
    <row r="20199" spans="7:7">
      <c r="G20199" s="1776"/>
    </row>
    <row r="20200" spans="7:7">
      <c r="G20200" s="1776"/>
    </row>
    <row r="20201" spans="7:7">
      <c r="G20201" s="1776"/>
    </row>
    <row r="20202" spans="7:7">
      <c r="G20202" s="1776"/>
    </row>
    <row r="20203" spans="7:7">
      <c r="G20203" s="1776"/>
    </row>
    <row r="20204" spans="7:7">
      <c r="G20204" s="1776"/>
    </row>
    <row r="20205" spans="7:7">
      <c r="G20205" s="1776"/>
    </row>
    <row r="20206" spans="7:7">
      <c r="G20206" s="1776"/>
    </row>
    <row r="20207" spans="7:7">
      <c r="G20207" s="1776"/>
    </row>
    <row r="20208" spans="7:7">
      <c r="G20208" s="1776"/>
    </row>
    <row r="20209" spans="7:7">
      <c r="G20209" s="1776"/>
    </row>
    <row r="20210" spans="7:7">
      <c r="G20210" s="1776"/>
    </row>
    <row r="20211" spans="7:7">
      <c r="G20211" s="1776"/>
    </row>
    <row r="20212" spans="7:7">
      <c r="G20212" s="1776"/>
    </row>
    <row r="20213" spans="7:7">
      <c r="G20213" s="1776"/>
    </row>
    <row r="20214" spans="7:7">
      <c r="G20214" s="1776"/>
    </row>
    <row r="20215" spans="7:7">
      <c r="G20215" s="1776"/>
    </row>
    <row r="20216" spans="7:7">
      <c r="G20216" s="1776"/>
    </row>
    <row r="20217" spans="7:7">
      <c r="G20217" s="1776"/>
    </row>
    <row r="20218" spans="7:7">
      <c r="G20218" s="1776"/>
    </row>
    <row r="20219" spans="7:7">
      <c r="G20219" s="1776"/>
    </row>
    <row r="20220" spans="7:7">
      <c r="G20220" s="1776"/>
    </row>
    <row r="20221" spans="7:7">
      <c r="G20221" s="1776"/>
    </row>
    <row r="20222" spans="7:7">
      <c r="G20222" s="1776"/>
    </row>
    <row r="20223" spans="7:7">
      <c r="G20223" s="1776"/>
    </row>
    <row r="20224" spans="7:7">
      <c r="G20224" s="1776"/>
    </row>
    <row r="20225" spans="7:7">
      <c r="G20225" s="1776"/>
    </row>
    <row r="20226" spans="7:7">
      <c r="G20226" s="1776"/>
    </row>
    <row r="20227" spans="7:7">
      <c r="G20227" s="1776"/>
    </row>
    <row r="20228" spans="7:7">
      <c r="G20228" s="1776"/>
    </row>
    <row r="20229" spans="7:7">
      <c r="G20229" s="1776"/>
    </row>
    <row r="20230" spans="7:7">
      <c r="G20230" s="1776"/>
    </row>
    <row r="20231" spans="7:7">
      <c r="G20231" s="1776"/>
    </row>
    <row r="20232" spans="7:7">
      <c r="G20232" s="1776"/>
    </row>
    <row r="20233" spans="7:7">
      <c r="G20233" s="1776"/>
    </row>
    <row r="20234" spans="7:7">
      <c r="G20234" s="1776"/>
    </row>
    <row r="20235" spans="7:7">
      <c r="G20235" s="1776"/>
    </row>
    <row r="20236" spans="7:7">
      <c r="G20236" s="1776"/>
    </row>
    <row r="20237" spans="7:7">
      <c r="G20237" s="1776"/>
    </row>
    <row r="20238" spans="7:7">
      <c r="G20238" s="1776"/>
    </row>
    <row r="20239" spans="7:7">
      <c r="G20239" s="1776"/>
    </row>
    <row r="20240" spans="7:7">
      <c r="G20240" s="1776"/>
    </row>
    <row r="20241" spans="7:7">
      <c r="G20241" s="1776"/>
    </row>
    <row r="20242" spans="7:7">
      <c r="G20242" s="1776"/>
    </row>
    <row r="20243" spans="7:7">
      <c r="G20243" s="1776"/>
    </row>
    <row r="20244" spans="7:7">
      <c r="G20244" s="1776"/>
    </row>
    <row r="20245" spans="7:7">
      <c r="G20245" s="1776"/>
    </row>
    <row r="20246" spans="7:7">
      <c r="G20246" s="1776"/>
    </row>
    <row r="20247" spans="7:7">
      <c r="G20247" s="1776"/>
    </row>
    <row r="20248" spans="7:7">
      <c r="G20248" s="1776"/>
    </row>
    <row r="20249" spans="7:7">
      <c r="G20249" s="1776"/>
    </row>
    <row r="20250" spans="7:7">
      <c r="G20250" s="1776"/>
    </row>
    <row r="20251" spans="7:7">
      <c r="G20251" s="1776"/>
    </row>
    <row r="20252" spans="7:7">
      <c r="G20252" s="1776"/>
    </row>
    <row r="20253" spans="7:7">
      <c r="G20253" s="1776"/>
    </row>
    <row r="20254" spans="7:7">
      <c r="G20254" s="1776"/>
    </row>
    <row r="20255" spans="7:7">
      <c r="G20255" s="1776"/>
    </row>
    <row r="20256" spans="7:7">
      <c r="G20256" s="1776"/>
    </row>
    <row r="20257" spans="7:7">
      <c r="G20257" s="1776"/>
    </row>
    <row r="20258" spans="7:7">
      <c r="G20258" s="1776"/>
    </row>
    <row r="20259" spans="7:7">
      <c r="G20259" s="1776"/>
    </row>
    <row r="20260" spans="7:7">
      <c r="G20260" s="1776"/>
    </row>
    <row r="20261" spans="7:7">
      <c r="G20261" s="1776"/>
    </row>
    <row r="20262" spans="7:7">
      <c r="G20262" s="1776"/>
    </row>
    <row r="20263" spans="7:7">
      <c r="G20263" s="1776"/>
    </row>
    <row r="20264" spans="7:7">
      <c r="G20264" s="1776"/>
    </row>
    <row r="20265" spans="7:7">
      <c r="G20265" s="1776"/>
    </row>
    <row r="20266" spans="7:7">
      <c r="G20266" s="1776"/>
    </row>
    <row r="20267" spans="7:7">
      <c r="G20267" s="1776"/>
    </row>
    <row r="20268" spans="7:7">
      <c r="G20268" s="1776"/>
    </row>
    <row r="20269" spans="7:7">
      <c r="G20269" s="1776"/>
    </row>
    <row r="20270" spans="7:7">
      <c r="G20270" s="1776"/>
    </row>
    <row r="20271" spans="7:7">
      <c r="G20271" s="1776"/>
    </row>
    <row r="20272" spans="7:7">
      <c r="G20272" s="1776"/>
    </row>
    <row r="20273" spans="7:7">
      <c r="G20273" s="1776"/>
    </row>
    <row r="20274" spans="7:7">
      <c r="G20274" s="1776"/>
    </row>
    <row r="20275" spans="7:7">
      <c r="G20275" s="1776"/>
    </row>
    <row r="20276" spans="7:7">
      <c r="G20276" s="1776"/>
    </row>
    <row r="20277" spans="7:7">
      <c r="G20277" s="1776"/>
    </row>
    <row r="20278" spans="7:7">
      <c r="G20278" s="1776"/>
    </row>
    <row r="20279" spans="7:7">
      <c r="G20279" s="1776"/>
    </row>
    <row r="20280" spans="7:7">
      <c r="G20280" s="1776"/>
    </row>
    <row r="20281" spans="7:7">
      <c r="G20281" s="1776"/>
    </row>
    <row r="20282" spans="7:7">
      <c r="G20282" s="1776"/>
    </row>
    <row r="20283" spans="7:7">
      <c r="G20283" s="1776"/>
    </row>
    <row r="20284" spans="7:7">
      <c r="G20284" s="1776"/>
    </row>
    <row r="20285" spans="7:7">
      <c r="G20285" s="1776"/>
    </row>
    <row r="20286" spans="7:7">
      <c r="G20286" s="1776"/>
    </row>
    <row r="20287" spans="7:7">
      <c r="G20287" s="1776"/>
    </row>
    <row r="20288" spans="7:7">
      <c r="G20288" s="1776"/>
    </row>
    <row r="20289" spans="7:7">
      <c r="G20289" s="1776"/>
    </row>
    <row r="20290" spans="7:7">
      <c r="G20290" s="1776"/>
    </row>
    <row r="20291" spans="7:7">
      <c r="G20291" s="1776"/>
    </row>
    <row r="20292" spans="7:7">
      <c r="G20292" s="1776"/>
    </row>
    <row r="20293" spans="7:7">
      <c r="G20293" s="1776"/>
    </row>
    <row r="20294" spans="7:7">
      <c r="G20294" s="1776"/>
    </row>
    <row r="20295" spans="7:7">
      <c r="G20295" s="1776"/>
    </row>
    <row r="20296" spans="7:7">
      <c r="G20296" s="1776"/>
    </row>
    <row r="20297" spans="7:7">
      <c r="G20297" s="1776"/>
    </row>
    <row r="20298" spans="7:7">
      <c r="G20298" s="1776"/>
    </row>
    <row r="20299" spans="7:7">
      <c r="G20299" s="1776"/>
    </row>
    <row r="20300" spans="7:7">
      <c r="G20300" s="1776"/>
    </row>
    <row r="20301" spans="7:7">
      <c r="G20301" s="1776"/>
    </row>
    <row r="20302" spans="7:7">
      <c r="G20302" s="1776"/>
    </row>
    <row r="20303" spans="7:7">
      <c r="G20303" s="1776"/>
    </row>
    <row r="20304" spans="7:7">
      <c r="G20304" s="1776"/>
    </row>
    <row r="20305" spans="7:7">
      <c r="G20305" s="1776"/>
    </row>
    <row r="20306" spans="7:7">
      <c r="G20306" s="1776"/>
    </row>
    <row r="20307" spans="7:7">
      <c r="G20307" s="1776"/>
    </row>
    <row r="20308" spans="7:7">
      <c r="G20308" s="1776"/>
    </row>
    <row r="20309" spans="7:7">
      <c r="G20309" s="1776"/>
    </row>
    <row r="20310" spans="7:7">
      <c r="G20310" s="1776"/>
    </row>
    <row r="20311" spans="7:7">
      <c r="G20311" s="1776"/>
    </row>
    <row r="20312" spans="7:7">
      <c r="G20312" s="1776"/>
    </row>
    <row r="20313" spans="7:7">
      <c r="G20313" s="1776"/>
    </row>
    <row r="20314" spans="7:7">
      <c r="G20314" s="1776"/>
    </row>
    <row r="20315" spans="7:7">
      <c r="G20315" s="1776"/>
    </row>
    <row r="20316" spans="7:7">
      <c r="G20316" s="1776"/>
    </row>
    <row r="20317" spans="7:7">
      <c r="G20317" s="1776"/>
    </row>
    <row r="20318" spans="7:7">
      <c r="G20318" s="1776"/>
    </row>
    <row r="20319" spans="7:7">
      <c r="G20319" s="1776"/>
    </row>
    <row r="20320" spans="7:7">
      <c r="G20320" s="1776"/>
    </row>
    <row r="20321" spans="7:7">
      <c r="G20321" s="1776"/>
    </row>
    <row r="20322" spans="7:7">
      <c r="G20322" s="1776"/>
    </row>
    <row r="20323" spans="7:7">
      <c r="G20323" s="1776"/>
    </row>
    <row r="20324" spans="7:7">
      <c r="G20324" s="1776"/>
    </row>
    <row r="20325" spans="7:7">
      <c r="G20325" s="1776"/>
    </row>
    <row r="20326" spans="7:7">
      <c r="G20326" s="1776"/>
    </row>
    <row r="20327" spans="7:7">
      <c r="G20327" s="1776"/>
    </row>
    <row r="20328" spans="7:7">
      <c r="G20328" s="1776"/>
    </row>
    <row r="20329" spans="7:7">
      <c r="G20329" s="1776"/>
    </row>
    <row r="20330" spans="7:7">
      <c r="G20330" s="1776"/>
    </row>
    <row r="20331" spans="7:7">
      <c r="G20331" s="1776"/>
    </row>
    <row r="20332" spans="7:7">
      <c r="G20332" s="1776"/>
    </row>
    <row r="20333" spans="7:7">
      <c r="G20333" s="1776"/>
    </row>
    <row r="20334" spans="7:7">
      <c r="G20334" s="1776"/>
    </row>
    <row r="20335" spans="7:7">
      <c r="G20335" s="1776"/>
    </row>
    <row r="20336" spans="7:7">
      <c r="G20336" s="1776"/>
    </row>
    <row r="20337" spans="7:7">
      <c r="G20337" s="1776"/>
    </row>
    <row r="20338" spans="7:7">
      <c r="G20338" s="1776"/>
    </row>
    <row r="20339" spans="7:7">
      <c r="G20339" s="1776"/>
    </row>
    <row r="20340" spans="7:7">
      <c r="G20340" s="1776"/>
    </row>
    <row r="20341" spans="7:7">
      <c r="G20341" s="1776"/>
    </row>
    <row r="20342" spans="7:7">
      <c r="G20342" s="1776"/>
    </row>
    <row r="20343" spans="7:7">
      <c r="G20343" s="1776"/>
    </row>
    <row r="20344" spans="7:7">
      <c r="G20344" s="1776"/>
    </row>
    <row r="20345" spans="7:7">
      <c r="G20345" s="1776"/>
    </row>
    <row r="20346" spans="7:7">
      <c r="G20346" s="1776"/>
    </row>
    <row r="20347" spans="7:7">
      <c r="G20347" s="1776"/>
    </row>
    <row r="20348" spans="7:7">
      <c r="G20348" s="1776"/>
    </row>
    <row r="20349" spans="7:7">
      <c r="G20349" s="1776"/>
    </row>
    <row r="20350" spans="7:7">
      <c r="G20350" s="1776"/>
    </row>
    <row r="20351" spans="7:7">
      <c r="G20351" s="1776"/>
    </row>
    <row r="20352" spans="7:7">
      <c r="G20352" s="1776"/>
    </row>
    <row r="20353" spans="7:7">
      <c r="G20353" s="1776"/>
    </row>
    <row r="20354" spans="7:7">
      <c r="G20354" s="1776"/>
    </row>
    <row r="20355" spans="7:7">
      <c r="G20355" s="1776"/>
    </row>
    <row r="20356" spans="7:7">
      <c r="G20356" s="1776"/>
    </row>
    <row r="20357" spans="7:7">
      <c r="G20357" s="1776"/>
    </row>
    <row r="20358" spans="7:7">
      <c r="G20358" s="1776"/>
    </row>
    <row r="20359" spans="7:7">
      <c r="G20359" s="1776"/>
    </row>
    <row r="20360" spans="7:7">
      <c r="G20360" s="1776"/>
    </row>
    <row r="20361" spans="7:7">
      <c r="G20361" s="1776"/>
    </row>
    <row r="20362" spans="7:7">
      <c r="G20362" s="1776"/>
    </row>
    <row r="20363" spans="7:7">
      <c r="G20363" s="1776"/>
    </row>
    <row r="20364" spans="7:7">
      <c r="G20364" s="1776"/>
    </row>
    <row r="20365" spans="7:7">
      <c r="G20365" s="1776"/>
    </row>
    <row r="20366" spans="7:7">
      <c r="G20366" s="1776"/>
    </row>
    <row r="20367" spans="7:7">
      <c r="G20367" s="1776"/>
    </row>
    <row r="20368" spans="7:7">
      <c r="G20368" s="1776"/>
    </row>
    <row r="20369" spans="7:7">
      <c r="G20369" s="1776"/>
    </row>
    <row r="20370" spans="7:7">
      <c r="G20370" s="1776"/>
    </row>
    <row r="20371" spans="7:7">
      <c r="G20371" s="1776"/>
    </row>
    <row r="20372" spans="7:7">
      <c r="G20372" s="1776"/>
    </row>
    <row r="20373" spans="7:7">
      <c r="G20373" s="1776"/>
    </row>
    <row r="20374" spans="7:7">
      <c r="G20374" s="1776"/>
    </row>
    <row r="20375" spans="7:7">
      <c r="G20375" s="1776"/>
    </row>
    <row r="20376" spans="7:7">
      <c r="G20376" s="1776"/>
    </row>
    <row r="20377" spans="7:7">
      <c r="G20377" s="1776"/>
    </row>
    <row r="20378" spans="7:7">
      <c r="G20378" s="1776"/>
    </row>
    <row r="20379" spans="7:7">
      <c r="G20379" s="1776"/>
    </row>
    <row r="20380" spans="7:7">
      <c r="G20380" s="1776"/>
    </row>
    <row r="20381" spans="7:7">
      <c r="G20381" s="1776"/>
    </row>
    <row r="20382" spans="7:7">
      <c r="G20382" s="1776"/>
    </row>
    <row r="20383" spans="7:7">
      <c r="G20383" s="1776"/>
    </row>
    <row r="20384" spans="7:7">
      <c r="G20384" s="1776"/>
    </row>
    <row r="20385" spans="7:7">
      <c r="G20385" s="1776"/>
    </row>
    <row r="20386" spans="7:7">
      <c r="G20386" s="1776"/>
    </row>
    <row r="20387" spans="7:7">
      <c r="G20387" s="1776"/>
    </row>
    <row r="20388" spans="7:7">
      <c r="G20388" s="1776"/>
    </row>
    <row r="20389" spans="7:7">
      <c r="G20389" s="1776"/>
    </row>
    <row r="20390" spans="7:7">
      <c r="G20390" s="1776"/>
    </row>
    <row r="20391" spans="7:7">
      <c r="G20391" s="1776"/>
    </row>
    <row r="20392" spans="7:7">
      <c r="G20392" s="1776"/>
    </row>
    <row r="20393" spans="7:7">
      <c r="G20393" s="1776"/>
    </row>
    <row r="20394" spans="7:7">
      <c r="G20394" s="1776"/>
    </row>
    <row r="20395" spans="7:7">
      <c r="G20395" s="1776"/>
    </row>
    <row r="20396" spans="7:7">
      <c r="G20396" s="1776"/>
    </row>
    <row r="20397" spans="7:7">
      <c r="G20397" s="1776"/>
    </row>
    <row r="20398" spans="7:7">
      <c r="G20398" s="1776"/>
    </row>
    <row r="20399" spans="7:7">
      <c r="G20399" s="1776"/>
    </row>
    <row r="20400" spans="7:7">
      <c r="G20400" s="1776"/>
    </row>
    <row r="20401" spans="7:7">
      <c r="G20401" s="1776"/>
    </row>
    <row r="20402" spans="7:7">
      <c r="G20402" s="1776"/>
    </row>
    <row r="20403" spans="7:7">
      <c r="G20403" s="1776"/>
    </row>
    <row r="20404" spans="7:7">
      <c r="G20404" s="1776"/>
    </row>
    <row r="20405" spans="7:7">
      <c r="G20405" s="1776"/>
    </row>
    <row r="20406" spans="7:7">
      <c r="G20406" s="1776"/>
    </row>
    <row r="20407" spans="7:7">
      <c r="G20407" s="1776"/>
    </row>
    <row r="20408" spans="7:7">
      <c r="G20408" s="1776"/>
    </row>
    <row r="20409" spans="7:7">
      <c r="G20409" s="1776"/>
    </row>
    <row r="20410" spans="7:7">
      <c r="G20410" s="1776"/>
    </row>
    <row r="20411" spans="7:7">
      <c r="G20411" s="1776"/>
    </row>
    <row r="20412" spans="7:7">
      <c r="G20412" s="1776"/>
    </row>
    <row r="20413" spans="7:7">
      <c r="G20413" s="1776"/>
    </row>
    <row r="20414" spans="7:7">
      <c r="G20414" s="1776"/>
    </row>
    <row r="20415" spans="7:7">
      <c r="G20415" s="1776"/>
    </row>
    <row r="20416" spans="7:7">
      <c r="G20416" s="1776"/>
    </row>
    <row r="20417" spans="7:7">
      <c r="G20417" s="1776"/>
    </row>
    <row r="20418" spans="7:7">
      <c r="G20418" s="1776"/>
    </row>
    <row r="20419" spans="7:7">
      <c r="G20419" s="1776"/>
    </row>
    <row r="20420" spans="7:7">
      <c r="G20420" s="1776"/>
    </row>
    <row r="20421" spans="7:7">
      <c r="G20421" s="1776"/>
    </row>
    <row r="20422" spans="7:7">
      <c r="G20422" s="1776"/>
    </row>
    <row r="20423" spans="7:7">
      <c r="G20423" s="1776"/>
    </row>
    <row r="20424" spans="7:7">
      <c r="G20424" s="1776"/>
    </row>
    <row r="20425" spans="7:7">
      <c r="G20425" s="1776"/>
    </row>
    <row r="20426" spans="7:7">
      <c r="G20426" s="1776"/>
    </row>
    <row r="20427" spans="7:7">
      <c r="G20427" s="1776"/>
    </row>
    <row r="20428" spans="7:7">
      <c r="G20428" s="1776"/>
    </row>
    <row r="20429" spans="7:7">
      <c r="G20429" s="1776"/>
    </row>
    <row r="20430" spans="7:7">
      <c r="G20430" s="1776"/>
    </row>
    <row r="20431" spans="7:7">
      <c r="G20431" s="1776"/>
    </row>
    <row r="20432" spans="7:7">
      <c r="G20432" s="1776"/>
    </row>
    <row r="20433" spans="7:7">
      <c r="G20433" s="1776"/>
    </row>
    <row r="20434" spans="7:7">
      <c r="G20434" s="1776"/>
    </row>
    <row r="20435" spans="7:7">
      <c r="G20435" s="1776"/>
    </row>
    <row r="20436" spans="7:7">
      <c r="G20436" s="1776"/>
    </row>
    <row r="20437" spans="7:7">
      <c r="G20437" s="1776"/>
    </row>
    <row r="20438" spans="7:7">
      <c r="G20438" s="1776"/>
    </row>
    <row r="20439" spans="7:7">
      <c r="G20439" s="1776"/>
    </row>
    <row r="20440" spans="7:7">
      <c r="G20440" s="1776"/>
    </row>
    <row r="20441" spans="7:7">
      <c r="G20441" s="1776"/>
    </row>
    <row r="20442" spans="7:7">
      <c r="G20442" s="1776"/>
    </row>
    <row r="20443" spans="7:7">
      <c r="G20443" s="1776"/>
    </row>
    <row r="20444" spans="7:7">
      <c r="G20444" s="1776"/>
    </row>
    <row r="20445" spans="7:7">
      <c r="G20445" s="1776"/>
    </row>
    <row r="20446" spans="7:7">
      <c r="G20446" s="1776"/>
    </row>
    <row r="20447" spans="7:7">
      <c r="G20447" s="1776"/>
    </row>
    <row r="20448" spans="7:7">
      <c r="G20448" s="1776"/>
    </row>
    <row r="20449" spans="7:7">
      <c r="G20449" s="1776"/>
    </row>
    <row r="20450" spans="7:7">
      <c r="G20450" s="1776"/>
    </row>
    <row r="20451" spans="7:7">
      <c r="G20451" s="1776"/>
    </row>
    <row r="20452" spans="7:7">
      <c r="G20452" s="1776"/>
    </row>
    <row r="20453" spans="7:7">
      <c r="G20453" s="1776"/>
    </row>
    <row r="20454" spans="7:7">
      <c r="G20454" s="1776"/>
    </row>
    <row r="20455" spans="7:7">
      <c r="G20455" s="1776"/>
    </row>
    <row r="20456" spans="7:7">
      <c r="G20456" s="1776"/>
    </row>
    <row r="20457" spans="7:7">
      <c r="G20457" s="1776"/>
    </row>
    <row r="20458" spans="7:7">
      <c r="G20458" s="1776"/>
    </row>
    <row r="20459" spans="7:7">
      <c r="G20459" s="1776"/>
    </row>
    <row r="20460" spans="7:7">
      <c r="G20460" s="1776"/>
    </row>
    <row r="20461" spans="7:7">
      <c r="G20461" s="1776"/>
    </row>
    <row r="20462" spans="7:7">
      <c r="G20462" s="1776"/>
    </row>
    <row r="20463" spans="7:7">
      <c r="G20463" s="1776"/>
    </row>
    <row r="20464" spans="7:7">
      <c r="G20464" s="1776"/>
    </row>
    <row r="20465" spans="7:7">
      <c r="G20465" s="1776"/>
    </row>
    <row r="20466" spans="7:7">
      <c r="G20466" s="1776"/>
    </row>
    <row r="20467" spans="7:7">
      <c r="G20467" s="1776"/>
    </row>
    <row r="20468" spans="7:7">
      <c r="G20468" s="1776"/>
    </row>
    <row r="20469" spans="7:7">
      <c r="G20469" s="1776"/>
    </row>
    <row r="20470" spans="7:7">
      <c r="G20470" s="1776"/>
    </row>
    <row r="20471" spans="7:7">
      <c r="G20471" s="1776"/>
    </row>
    <row r="20472" spans="7:7">
      <c r="G20472" s="1776"/>
    </row>
    <row r="20473" spans="7:7">
      <c r="G20473" s="1776"/>
    </row>
    <row r="20474" spans="7:7">
      <c r="G20474" s="1776"/>
    </row>
    <row r="20475" spans="7:7">
      <c r="G20475" s="1776"/>
    </row>
    <row r="20476" spans="7:7">
      <c r="G20476" s="1776"/>
    </row>
    <row r="20477" spans="7:7">
      <c r="G20477" s="1776"/>
    </row>
    <row r="20478" spans="7:7">
      <c r="G20478" s="1776"/>
    </row>
    <row r="20479" spans="7:7">
      <c r="G20479" s="1776"/>
    </row>
    <row r="20480" spans="7:7">
      <c r="G20480" s="1776"/>
    </row>
    <row r="20481" spans="7:7">
      <c r="G20481" s="1776"/>
    </row>
    <row r="20482" spans="7:7">
      <c r="G20482" s="1776"/>
    </row>
    <row r="20483" spans="7:7">
      <c r="G20483" s="1776"/>
    </row>
    <row r="20484" spans="7:7">
      <c r="G20484" s="1776"/>
    </row>
    <row r="20485" spans="7:7">
      <c r="G20485" s="1776"/>
    </row>
    <row r="20486" spans="7:7">
      <c r="G20486" s="1776"/>
    </row>
    <row r="20487" spans="7:7">
      <c r="G20487" s="1776"/>
    </row>
    <row r="20488" spans="7:7">
      <c r="G20488" s="1776"/>
    </row>
    <row r="20489" spans="7:7">
      <c r="G20489" s="1776"/>
    </row>
    <row r="20490" spans="7:7">
      <c r="G20490" s="1776"/>
    </row>
    <row r="20491" spans="7:7">
      <c r="G20491" s="1776"/>
    </row>
    <row r="20492" spans="7:7">
      <c r="G20492" s="1776"/>
    </row>
    <row r="20493" spans="7:7">
      <c r="G20493" s="1776"/>
    </row>
    <row r="20494" spans="7:7">
      <c r="G20494" s="1776"/>
    </row>
    <row r="20495" spans="7:7">
      <c r="G20495" s="1776"/>
    </row>
    <row r="20496" spans="7:7">
      <c r="G20496" s="1776"/>
    </row>
    <row r="20497" spans="7:7">
      <c r="G20497" s="1776"/>
    </row>
    <row r="20498" spans="7:7">
      <c r="G20498" s="1776"/>
    </row>
    <row r="20499" spans="7:7">
      <c r="G20499" s="1776"/>
    </row>
    <row r="20500" spans="7:7">
      <c r="G20500" s="1776"/>
    </row>
    <row r="20501" spans="7:7">
      <c r="G20501" s="1776"/>
    </row>
    <row r="20502" spans="7:7">
      <c r="G20502" s="1776"/>
    </row>
    <row r="20503" spans="7:7">
      <c r="G20503" s="1776"/>
    </row>
    <row r="20504" spans="7:7">
      <c r="G20504" s="1776"/>
    </row>
    <row r="20505" spans="7:7">
      <c r="G20505" s="1776"/>
    </row>
    <row r="20506" spans="7:7">
      <c r="G20506" s="1776"/>
    </row>
    <row r="20507" spans="7:7">
      <c r="G20507" s="1776"/>
    </row>
    <row r="20508" spans="7:7">
      <c r="G20508" s="1776"/>
    </row>
    <row r="20509" spans="7:7">
      <c r="G20509" s="1776"/>
    </row>
    <row r="20510" spans="7:7">
      <c r="G20510" s="1776"/>
    </row>
    <row r="20511" spans="7:7">
      <c r="G20511" s="1776"/>
    </row>
    <row r="20512" spans="7:7">
      <c r="G20512" s="1776"/>
    </row>
    <row r="20513" spans="7:7">
      <c r="G20513" s="1776"/>
    </row>
    <row r="20514" spans="7:7">
      <c r="G20514" s="1776"/>
    </row>
    <row r="20515" spans="7:7">
      <c r="G20515" s="1776"/>
    </row>
    <row r="20516" spans="7:7">
      <c r="G20516" s="1776"/>
    </row>
    <row r="20517" spans="7:7">
      <c r="G20517" s="1776"/>
    </row>
    <row r="20518" spans="7:7">
      <c r="G20518" s="1776"/>
    </row>
    <row r="20519" spans="7:7">
      <c r="G20519" s="1776"/>
    </row>
    <row r="20520" spans="7:7">
      <c r="G20520" s="1776"/>
    </row>
    <row r="20521" spans="7:7">
      <c r="G20521" s="1776"/>
    </row>
    <row r="20522" spans="7:7">
      <c r="G20522" s="1776"/>
    </row>
    <row r="20523" spans="7:7">
      <c r="G20523" s="1776"/>
    </row>
    <row r="20524" spans="7:7">
      <c r="G20524" s="1776"/>
    </row>
    <row r="20525" spans="7:7">
      <c r="G20525" s="1776"/>
    </row>
    <row r="20526" spans="7:7">
      <c r="G20526" s="1776"/>
    </row>
    <row r="20527" spans="7:7">
      <c r="G20527" s="1776"/>
    </row>
    <row r="20528" spans="7:7">
      <c r="G20528" s="1776"/>
    </row>
    <row r="20529" spans="7:7">
      <c r="G20529" s="1776"/>
    </row>
    <row r="20530" spans="7:7">
      <c r="G20530" s="1776"/>
    </row>
    <row r="20531" spans="7:7">
      <c r="G20531" s="1776"/>
    </row>
    <row r="20532" spans="7:7">
      <c r="G20532" s="1776"/>
    </row>
    <row r="20533" spans="7:7">
      <c r="G20533" s="1776"/>
    </row>
    <row r="20534" spans="7:7">
      <c r="G20534" s="1776"/>
    </row>
    <row r="20535" spans="7:7">
      <c r="G20535" s="1776"/>
    </row>
    <row r="20536" spans="7:7">
      <c r="G20536" s="1776"/>
    </row>
    <row r="20537" spans="7:7">
      <c r="G20537" s="1776"/>
    </row>
    <row r="20538" spans="7:7">
      <c r="G20538" s="1776"/>
    </row>
    <row r="20539" spans="7:7">
      <c r="G20539" s="1776"/>
    </row>
    <row r="20540" spans="7:7">
      <c r="G20540" s="1776"/>
    </row>
    <row r="20541" spans="7:7">
      <c r="G20541" s="1776"/>
    </row>
    <row r="20542" spans="7:7">
      <c r="G20542" s="1776"/>
    </row>
    <row r="20543" spans="7:7">
      <c r="G20543" s="1776"/>
    </row>
    <row r="20544" spans="7:7">
      <c r="G20544" s="1776"/>
    </row>
    <row r="20545" spans="7:7">
      <c r="G20545" s="1776"/>
    </row>
    <row r="20546" spans="7:7">
      <c r="G20546" s="1776"/>
    </row>
    <row r="20547" spans="7:7">
      <c r="G20547" s="1776"/>
    </row>
    <row r="20548" spans="7:7">
      <c r="G20548" s="1776"/>
    </row>
    <row r="20549" spans="7:7">
      <c r="G20549" s="1776"/>
    </row>
    <row r="20550" spans="7:7">
      <c r="G20550" s="1776"/>
    </row>
    <row r="20551" spans="7:7">
      <c r="G20551" s="1776"/>
    </row>
    <row r="20552" spans="7:7">
      <c r="G20552" s="1776"/>
    </row>
    <row r="20553" spans="7:7">
      <c r="G20553" s="1776"/>
    </row>
    <row r="20554" spans="7:7">
      <c r="G20554" s="1776"/>
    </row>
    <row r="20555" spans="7:7">
      <c r="G20555" s="1776"/>
    </row>
    <row r="20556" spans="7:7">
      <c r="G20556" s="1776"/>
    </row>
    <row r="20557" spans="7:7">
      <c r="G20557" s="1776"/>
    </row>
    <row r="20558" spans="7:7">
      <c r="G20558" s="1776"/>
    </row>
    <row r="20559" spans="7:7">
      <c r="G20559" s="1776"/>
    </row>
    <row r="20560" spans="7:7">
      <c r="G20560" s="1776"/>
    </row>
    <row r="20561" spans="7:7">
      <c r="G20561" s="1776"/>
    </row>
    <row r="20562" spans="7:7">
      <c r="G20562" s="1776"/>
    </row>
    <row r="20563" spans="7:7">
      <c r="G20563" s="1776"/>
    </row>
    <row r="20564" spans="7:7">
      <c r="G20564" s="1776"/>
    </row>
    <row r="20565" spans="7:7">
      <c r="G20565" s="1776"/>
    </row>
    <row r="20566" spans="7:7">
      <c r="G20566" s="1776"/>
    </row>
    <row r="20567" spans="7:7">
      <c r="G20567" s="1776"/>
    </row>
    <row r="20568" spans="7:7">
      <c r="G20568" s="1776"/>
    </row>
    <row r="20569" spans="7:7">
      <c r="G20569" s="1776"/>
    </row>
    <row r="20570" spans="7:7">
      <c r="G20570" s="1776"/>
    </row>
    <row r="20571" spans="7:7">
      <c r="G20571" s="1776"/>
    </row>
    <row r="20572" spans="7:7">
      <c r="G20572" s="1776"/>
    </row>
    <row r="20573" spans="7:7">
      <c r="G20573" s="1776"/>
    </row>
    <row r="20574" spans="7:7">
      <c r="G20574" s="1776"/>
    </row>
    <row r="20575" spans="7:7">
      <c r="G20575" s="1776"/>
    </row>
    <row r="20576" spans="7:7">
      <c r="G20576" s="1776"/>
    </row>
    <row r="20577" spans="7:7">
      <c r="G20577" s="1776"/>
    </row>
    <row r="20578" spans="7:7">
      <c r="G20578" s="1776"/>
    </row>
    <row r="20579" spans="7:7">
      <c r="G20579" s="1776"/>
    </row>
    <row r="20580" spans="7:7">
      <c r="G20580" s="1776"/>
    </row>
    <row r="20581" spans="7:7">
      <c r="G20581" s="1776"/>
    </row>
    <row r="20582" spans="7:7">
      <c r="G20582" s="1776"/>
    </row>
    <row r="20583" spans="7:7">
      <c r="G20583" s="1776"/>
    </row>
    <row r="20584" spans="7:7">
      <c r="G20584" s="1776"/>
    </row>
    <row r="20585" spans="7:7">
      <c r="G20585" s="1776"/>
    </row>
    <row r="20586" spans="7:7">
      <c r="G20586" s="1776"/>
    </row>
    <row r="20587" spans="7:7">
      <c r="G20587" s="1776"/>
    </row>
    <row r="20588" spans="7:7">
      <c r="G20588" s="1776"/>
    </row>
    <row r="20589" spans="7:7">
      <c r="G20589" s="1776"/>
    </row>
    <row r="20590" spans="7:7">
      <c r="G20590" s="1776"/>
    </row>
    <row r="20591" spans="7:7">
      <c r="G20591" s="1776"/>
    </row>
    <row r="20592" spans="7:7">
      <c r="G20592" s="1776"/>
    </row>
    <row r="20593" spans="7:7">
      <c r="G20593" s="1776"/>
    </row>
    <row r="20594" spans="7:7">
      <c r="G20594" s="1776"/>
    </row>
    <row r="20595" spans="7:7">
      <c r="G20595" s="1776"/>
    </row>
    <row r="20596" spans="7:7">
      <c r="G20596" s="1776"/>
    </row>
    <row r="20597" spans="7:7">
      <c r="G20597" s="1776"/>
    </row>
    <row r="20598" spans="7:7">
      <c r="G20598" s="1776"/>
    </row>
    <row r="20599" spans="7:7">
      <c r="G20599" s="1776"/>
    </row>
    <row r="20600" spans="7:7">
      <c r="G20600" s="1776"/>
    </row>
    <row r="20601" spans="7:7">
      <c r="G20601" s="1776"/>
    </row>
    <row r="20602" spans="7:7">
      <c r="G20602" s="1776"/>
    </row>
    <row r="20603" spans="7:7">
      <c r="G20603" s="1776"/>
    </row>
    <row r="20604" spans="7:7">
      <c r="G20604" s="1776"/>
    </row>
    <row r="20605" spans="7:7">
      <c r="G20605" s="1776"/>
    </row>
    <row r="20606" spans="7:7">
      <c r="G20606" s="1776"/>
    </row>
    <row r="20607" spans="7:7">
      <c r="G20607" s="1776"/>
    </row>
    <row r="20608" spans="7:7">
      <c r="G20608" s="1776"/>
    </row>
    <row r="20609" spans="7:7">
      <c r="G20609" s="1776"/>
    </row>
    <row r="20610" spans="7:7">
      <c r="G20610" s="1776"/>
    </row>
    <row r="20611" spans="7:7">
      <c r="G20611" s="1776"/>
    </row>
    <row r="20612" spans="7:7">
      <c r="G20612" s="1776"/>
    </row>
    <row r="20613" spans="7:7">
      <c r="G20613" s="1776"/>
    </row>
    <row r="20614" spans="7:7">
      <c r="G20614" s="1776"/>
    </row>
    <row r="20615" spans="7:7">
      <c r="G20615" s="1776"/>
    </row>
    <row r="20616" spans="7:7">
      <c r="G20616" s="1776"/>
    </row>
    <row r="20617" spans="7:7">
      <c r="G20617" s="1776"/>
    </row>
    <row r="20618" spans="7:7">
      <c r="G20618" s="1776"/>
    </row>
    <row r="20619" spans="7:7">
      <c r="G20619" s="1776"/>
    </row>
    <row r="20620" spans="7:7">
      <c r="G20620" s="1776"/>
    </row>
    <row r="20621" spans="7:7">
      <c r="G20621" s="1776"/>
    </row>
    <row r="20622" spans="7:7">
      <c r="G20622" s="1776"/>
    </row>
    <row r="20623" spans="7:7">
      <c r="G20623" s="1776"/>
    </row>
    <row r="20624" spans="7:7">
      <c r="G20624" s="1776"/>
    </row>
    <row r="20625" spans="7:7">
      <c r="G20625" s="1776"/>
    </row>
    <row r="20626" spans="7:7">
      <c r="G20626" s="1776"/>
    </row>
    <row r="20627" spans="7:7">
      <c r="G20627" s="1776"/>
    </row>
    <row r="20628" spans="7:7">
      <c r="G20628" s="1776"/>
    </row>
    <row r="20629" spans="7:7">
      <c r="G20629" s="1776"/>
    </row>
    <row r="20630" spans="7:7">
      <c r="G20630" s="1776"/>
    </row>
    <row r="20631" spans="7:7">
      <c r="G20631" s="1776"/>
    </row>
    <row r="20632" spans="7:7">
      <c r="G20632" s="1776"/>
    </row>
    <row r="20633" spans="7:7">
      <c r="G20633" s="1776"/>
    </row>
    <row r="20634" spans="7:7">
      <c r="G20634" s="1776"/>
    </row>
    <row r="20635" spans="7:7">
      <c r="G20635" s="1776"/>
    </row>
    <row r="20636" spans="7:7">
      <c r="G20636" s="1776"/>
    </row>
    <row r="20637" spans="7:7">
      <c r="G20637" s="1776"/>
    </row>
    <row r="20638" spans="7:7">
      <c r="G20638" s="1776"/>
    </row>
    <row r="20639" spans="7:7">
      <c r="G20639" s="1776"/>
    </row>
    <row r="20640" spans="7:7">
      <c r="G20640" s="1776"/>
    </row>
    <row r="20641" spans="7:7">
      <c r="G20641" s="1776"/>
    </row>
    <row r="20642" spans="7:7">
      <c r="G20642" s="1776"/>
    </row>
    <row r="20643" spans="7:7">
      <c r="G20643" s="1776"/>
    </row>
    <row r="20644" spans="7:7">
      <c r="G20644" s="1776"/>
    </row>
    <row r="20645" spans="7:7">
      <c r="G20645" s="1776"/>
    </row>
    <row r="20646" spans="7:7">
      <c r="G20646" s="1776"/>
    </row>
    <row r="20647" spans="7:7">
      <c r="G20647" s="1776"/>
    </row>
    <row r="20648" spans="7:7">
      <c r="G20648" s="1776"/>
    </row>
    <row r="20649" spans="7:7">
      <c r="G20649" s="1776"/>
    </row>
    <row r="20650" spans="7:7">
      <c r="G20650" s="1776"/>
    </row>
    <row r="20651" spans="7:7">
      <c r="G20651" s="1776"/>
    </row>
    <row r="20652" spans="7:7">
      <c r="G20652" s="1776"/>
    </row>
    <row r="20653" spans="7:7">
      <c r="G20653" s="1776"/>
    </row>
    <row r="20654" spans="7:7">
      <c r="G20654" s="1776"/>
    </row>
    <row r="20655" spans="7:7">
      <c r="G20655" s="1776"/>
    </row>
    <row r="20656" spans="7:7">
      <c r="G20656" s="1776"/>
    </row>
    <row r="20657" spans="7:7">
      <c r="G20657" s="1776"/>
    </row>
    <row r="20658" spans="7:7">
      <c r="G20658" s="1776"/>
    </row>
    <row r="20659" spans="7:7">
      <c r="G20659" s="1776"/>
    </row>
    <row r="20660" spans="7:7">
      <c r="G20660" s="1776"/>
    </row>
    <row r="20661" spans="7:7">
      <c r="G20661" s="1776"/>
    </row>
    <row r="20662" spans="7:7">
      <c r="G20662" s="1776"/>
    </row>
    <row r="20663" spans="7:7">
      <c r="G20663" s="1776"/>
    </row>
    <row r="20664" spans="7:7">
      <c r="G20664" s="1776"/>
    </row>
    <row r="20665" spans="7:7">
      <c r="G20665" s="1776"/>
    </row>
    <row r="20666" spans="7:7">
      <c r="G20666" s="1776"/>
    </row>
    <row r="20667" spans="7:7">
      <c r="G20667" s="1776"/>
    </row>
    <row r="20668" spans="7:7">
      <c r="G20668" s="1776"/>
    </row>
    <row r="20669" spans="7:7">
      <c r="G20669" s="1776"/>
    </row>
    <row r="20670" spans="7:7">
      <c r="G20670" s="1776"/>
    </row>
    <row r="20671" spans="7:7">
      <c r="G20671" s="1776"/>
    </row>
    <row r="20672" spans="7:7">
      <c r="G20672" s="1776"/>
    </row>
    <row r="20673" spans="7:7">
      <c r="G20673" s="1776"/>
    </row>
    <row r="20674" spans="7:7">
      <c r="G20674" s="1776"/>
    </row>
    <row r="20675" spans="7:7">
      <c r="G20675" s="1776"/>
    </row>
    <row r="20676" spans="7:7">
      <c r="G20676" s="1776"/>
    </row>
    <row r="20677" spans="7:7">
      <c r="G20677" s="1776"/>
    </row>
    <row r="20678" spans="7:7">
      <c r="G20678" s="1776"/>
    </row>
    <row r="20679" spans="7:7">
      <c r="G20679" s="1776"/>
    </row>
    <row r="20680" spans="7:7">
      <c r="G20680" s="1776"/>
    </row>
    <row r="20681" spans="7:7">
      <c r="G20681" s="1776"/>
    </row>
    <row r="20682" spans="7:7">
      <c r="G20682" s="1776"/>
    </row>
    <row r="20683" spans="7:7">
      <c r="G20683" s="1776"/>
    </row>
    <row r="20684" spans="7:7">
      <c r="G20684" s="1776"/>
    </row>
    <row r="20685" spans="7:7">
      <c r="G20685" s="1776"/>
    </row>
    <row r="20686" spans="7:7">
      <c r="G20686" s="1776"/>
    </row>
    <row r="20687" spans="7:7">
      <c r="G20687" s="1776"/>
    </row>
    <row r="20688" spans="7:7">
      <c r="G20688" s="1776"/>
    </row>
    <row r="20689" spans="7:7">
      <c r="G20689" s="1776"/>
    </row>
    <row r="20690" spans="7:7">
      <c r="G20690" s="1776"/>
    </row>
    <row r="20691" spans="7:7">
      <c r="G20691" s="1776"/>
    </row>
    <row r="20692" spans="7:7">
      <c r="G20692" s="1776"/>
    </row>
    <row r="20693" spans="7:7">
      <c r="G20693" s="1776"/>
    </row>
    <row r="20694" spans="7:7">
      <c r="G20694" s="1776"/>
    </row>
    <row r="20695" spans="7:7">
      <c r="G20695" s="1776"/>
    </row>
    <row r="20696" spans="7:7">
      <c r="G20696" s="1776"/>
    </row>
    <row r="20697" spans="7:7">
      <c r="G20697" s="1776"/>
    </row>
    <row r="20698" spans="7:7">
      <c r="G20698" s="1776"/>
    </row>
    <row r="20699" spans="7:7">
      <c r="G20699" s="1776"/>
    </row>
    <row r="20700" spans="7:7">
      <c r="G20700" s="1776"/>
    </row>
    <row r="20701" spans="7:7">
      <c r="G20701" s="1776"/>
    </row>
    <row r="20702" spans="7:7">
      <c r="G20702" s="1776"/>
    </row>
    <row r="20703" spans="7:7">
      <c r="G20703" s="1776"/>
    </row>
    <row r="20704" spans="7:7">
      <c r="G20704" s="1776"/>
    </row>
    <row r="20705" spans="7:7">
      <c r="G20705" s="1776"/>
    </row>
    <row r="20706" spans="7:7">
      <c r="G20706" s="1776"/>
    </row>
    <row r="20707" spans="7:7">
      <c r="G20707" s="1776"/>
    </row>
    <row r="20708" spans="7:7">
      <c r="G20708" s="1776"/>
    </row>
    <row r="20709" spans="7:7">
      <c r="G20709" s="1776"/>
    </row>
    <row r="20710" spans="7:7">
      <c r="G20710" s="1776"/>
    </row>
    <row r="20711" spans="7:7">
      <c r="G20711" s="1776"/>
    </row>
    <row r="20712" spans="7:7">
      <c r="G20712" s="1776"/>
    </row>
    <row r="20713" spans="7:7">
      <c r="G20713" s="1776"/>
    </row>
    <row r="20714" spans="7:7">
      <c r="G20714" s="1776"/>
    </row>
    <row r="20715" spans="7:7">
      <c r="G20715" s="1776"/>
    </row>
    <row r="20716" spans="7:7">
      <c r="G20716" s="1776"/>
    </row>
    <row r="20717" spans="7:7">
      <c r="G20717" s="1776"/>
    </row>
    <row r="20718" spans="7:7">
      <c r="G20718" s="1776"/>
    </row>
    <row r="20719" spans="7:7">
      <c r="G20719" s="1776"/>
    </row>
    <row r="20720" spans="7:7">
      <c r="G20720" s="1776"/>
    </row>
    <row r="20721" spans="7:7">
      <c r="G20721" s="1776"/>
    </row>
    <row r="20722" spans="7:7">
      <c r="G20722" s="1776"/>
    </row>
    <row r="20723" spans="7:7">
      <c r="G20723" s="1776"/>
    </row>
    <row r="20724" spans="7:7">
      <c r="G20724" s="1776"/>
    </row>
    <row r="20725" spans="7:7">
      <c r="G20725" s="1776"/>
    </row>
    <row r="20726" spans="7:7">
      <c r="G20726" s="1776"/>
    </row>
    <row r="20727" spans="7:7">
      <c r="G20727" s="1776"/>
    </row>
    <row r="20728" spans="7:7">
      <c r="G20728" s="1776"/>
    </row>
    <row r="20729" spans="7:7">
      <c r="G20729" s="1776"/>
    </row>
    <row r="20730" spans="7:7">
      <c r="G20730" s="1776"/>
    </row>
    <row r="20731" spans="7:7">
      <c r="G20731" s="1776"/>
    </row>
    <row r="20732" spans="7:7">
      <c r="G20732" s="1776"/>
    </row>
    <row r="20733" spans="7:7">
      <c r="G20733" s="1776"/>
    </row>
    <row r="20734" spans="7:7">
      <c r="G20734" s="1776"/>
    </row>
    <row r="20735" spans="7:7">
      <c r="G20735" s="1776"/>
    </row>
    <row r="20736" spans="7:7">
      <c r="G20736" s="1776"/>
    </row>
    <row r="20737" spans="7:7">
      <c r="G20737" s="1776"/>
    </row>
    <row r="20738" spans="7:7">
      <c r="G20738" s="1776"/>
    </row>
    <row r="20739" spans="7:7">
      <c r="G20739" s="1776"/>
    </row>
    <row r="20740" spans="7:7">
      <c r="G20740" s="1776"/>
    </row>
    <row r="20741" spans="7:7">
      <c r="G20741" s="1776"/>
    </row>
    <row r="20742" spans="7:7">
      <c r="G20742" s="1776"/>
    </row>
    <row r="20743" spans="7:7">
      <c r="G20743" s="1776"/>
    </row>
    <row r="20744" spans="7:7">
      <c r="G20744" s="1776"/>
    </row>
    <row r="20745" spans="7:7">
      <c r="G20745" s="1776"/>
    </row>
    <row r="20746" spans="7:7">
      <c r="G20746" s="1776"/>
    </row>
    <row r="20747" spans="7:7">
      <c r="G20747" s="1776"/>
    </row>
    <row r="20748" spans="7:7">
      <c r="G20748" s="1776"/>
    </row>
    <row r="20749" spans="7:7">
      <c r="G20749" s="1776"/>
    </row>
    <row r="20750" spans="7:7">
      <c r="G20750" s="1776"/>
    </row>
    <row r="20751" spans="7:7">
      <c r="G20751" s="1776"/>
    </row>
    <row r="20752" spans="7:7">
      <c r="G20752" s="1776"/>
    </row>
    <row r="20753" spans="7:7">
      <c r="G20753" s="1776"/>
    </row>
    <row r="20754" spans="7:7">
      <c r="G20754" s="1776"/>
    </row>
    <row r="20755" spans="7:7">
      <c r="G20755" s="1776"/>
    </row>
    <row r="20756" spans="7:7">
      <c r="G20756" s="1776"/>
    </row>
    <row r="20757" spans="7:7">
      <c r="G20757" s="1776"/>
    </row>
    <row r="20758" spans="7:7">
      <c r="G20758" s="1776"/>
    </row>
    <row r="20759" spans="7:7">
      <c r="G20759" s="1776"/>
    </row>
    <row r="20760" spans="7:7">
      <c r="G20760" s="1776"/>
    </row>
    <row r="20761" spans="7:7">
      <c r="G20761" s="1776"/>
    </row>
    <row r="20762" spans="7:7">
      <c r="G20762" s="1776"/>
    </row>
    <row r="20763" spans="7:7">
      <c r="G20763" s="1776"/>
    </row>
    <row r="20764" spans="7:7">
      <c r="G20764" s="1776"/>
    </row>
    <row r="20765" spans="7:7">
      <c r="G20765" s="1776"/>
    </row>
    <row r="20766" spans="7:7">
      <c r="G20766" s="1776"/>
    </row>
    <row r="20767" spans="7:7">
      <c r="G20767" s="1776"/>
    </row>
    <row r="20768" spans="7:7">
      <c r="G20768" s="1776"/>
    </row>
    <row r="20769" spans="7:7">
      <c r="G20769" s="1776"/>
    </row>
    <row r="20770" spans="7:7">
      <c r="G20770" s="1776"/>
    </row>
    <row r="20771" spans="7:7">
      <c r="G20771" s="1776"/>
    </row>
    <row r="20772" spans="7:7">
      <c r="G20772" s="1776"/>
    </row>
    <row r="20773" spans="7:7">
      <c r="G20773" s="1776"/>
    </row>
    <row r="20774" spans="7:7">
      <c r="G20774" s="1776"/>
    </row>
    <row r="20775" spans="7:7">
      <c r="G20775" s="1776"/>
    </row>
    <row r="20776" spans="7:7">
      <c r="G20776" s="1776"/>
    </row>
    <row r="20777" spans="7:7">
      <c r="G20777" s="1776"/>
    </row>
    <row r="20778" spans="7:7">
      <c r="G20778" s="1776"/>
    </row>
    <row r="20779" spans="7:7">
      <c r="G20779" s="1776"/>
    </row>
    <row r="20780" spans="7:7">
      <c r="G20780" s="1776"/>
    </row>
    <row r="20781" spans="7:7">
      <c r="G20781" s="1776"/>
    </row>
    <row r="20782" spans="7:7">
      <c r="G20782" s="1776"/>
    </row>
    <row r="20783" spans="7:7">
      <c r="G20783" s="1776"/>
    </row>
    <row r="20784" spans="7:7">
      <c r="G20784" s="1776"/>
    </row>
    <row r="20785" spans="7:7">
      <c r="G20785" s="1776"/>
    </row>
    <row r="20786" spans="7:7">
      <c r="G20786" s="1776"/>
    </row>
    <row r="20787" spans="7:7">
      <c r="G20787" s="1776"/>
    </row>
    <row r="20788" spans="7:7">
      <c r="G20788" s="1776"/>
    </row>
    <row r="20789" spans="7:7">
      <c r="G20789" s="1776"/>
    </row>
    <row r="20790" spans="7:7">
      <c r="G20790" s="1776"/>
    </row>
    <row r="20791" spans="7:7">
      <c r="G20791" s="1776"/>
    </row>
    <row r="20792" spans="7:7">
      <c r="G20792" s="1776"/>
    </row>
    <row r="20793" spans="7:7">
      <c r="G20793" s="1776"/>
    </row>
    <row r="20794" spans="7:7">
      <c r="G20794" s="1776"/>
    </row>
    <row r="20795" spans="7:7">
      <c r="G20795" s="1776"/>
    </row>
    <row r="20796" spans="7:7">
      <c r="G20796" s="1776"/>
    </row>
    <row r="20797" spans="7:7">
      <c r="G20797" s="1776"/>
    </row>
    <row r="20798" spans="7:7">
      <c r="G20798" s="1776"/>
    </row>
    <row r="20799" spans="7:7">
      <c r="G20799" s="1776"/>
    </row>
    <row r="20800" spans="7:7">
      <c r="G20800" s="1776"/>
    </row>
    <row r="20801" spans="7:7">
      <c r="G20801" s="1776"/>
    </row>
    <row r="20802" spans="7:7">
      <c r="G20802" s="1776"/>
    </row>
    <row r="20803" spans="7:7">
      <c r="G20803" s="1776"/>
    </row>
    <row r="20804" spans="7:7">
      <c r="G20804" s="1776"/>
    </row>
    <row r="20805" spans="7:7">
      <c r="G20805" s="1776"/>
    </row>
    <row r="20806" spans="7:7">
      <c r="G20806" s="1776"/>
    </row>
    <row r="20807" spans="7:7">
      <c r="G20807" s="1776"/>
    </row>
    <row r="20808" spans="7:7">
      <c r="G20808" s="1776"/>
    </row>
    <row r="20809" spans="7:7">
      <c r="G20809" s="1776"/>
    </row>
    <row r="20810" spans="7:7">
      <c r="G20810" s="1776"/>
    </row>
    <row r="20811" spans="7:7">
      <c r="G20811" s="1776"/>
    </row>
    <row r="20812" spans="7:7">
      <c r="G20812" s="1776"/>
    </row>
    <row r="20813" spans="7:7">
      <c r="G20813" s="1776"/>
    </row>
    <row r="20814" spans="7:7">
      <c r="G20814" s="1776"/>
    </row>
    <row r="20815" spans="7:7">
      <c r="G20815" s="1776"/>
    </row>
    <row r="20816" spans="7:7">
      <c r="G20816" s="1776"/>
    </row>
    <row r="20817" spans="7:7">
      <c r="G20817" s="1776"/>
    </row>
    <row r="20818" spans="7:7">
      <c r="G20818" s="1776"/>
    </row>
    <row r="20819" spans="7:7">
      <c r="G20819" s="1776"/>
    </row>
    <row r="20820" spans="7:7">
      <c r="G20820" s="1776"/>
    </row>
    <row r="20821" spans="7:7">
      <c r="G20821" s="1776"/>
    </row>
    <row r="20822" spans="7:7">
      <c r="G20822" s="1776"/>
    </row>
    <row r="20823" spans="7:7">
      <c r="G20823" s="1776"/>
    </row>
    <row r="20824" spans="7:7">
      <c r="G20824" s="1776"/>
    </row>
    <row r="20825" spans="7:7">
      <c r="G20825" s="1776"/>
    </row>
    <row r="20826" spans="7:7">
      <c r="G20826" s="1776"/>
    </row>
    <row r="20827" spans="7:7">
      <c r="G20827" s="1776"/>
    </row>
    <row r="20828" spans="7:7">
      <c r="G20828" s="1776"/>
    </row>
    <row r="20829" spans="7:7">
      <c r="G20829" s="1776"/>
    </row>
    <row r="20830" spans="7:7">
      <c r="G20830" s="1776"/>
    </row>
    <row r="20831" spans="7:7">
      <c r="G20831" s="1776"/>
    </row>
    <row r="20832" spans="7:7">
      <c r="G20832" s="1776"/>
    </row>
    <row r="20833" spans="7:7">
      <c r="G20833" s="1776"/>
    </row>
    <row r="20834" spans="7:7">
      <c r="G20834" s="1776"/>
    </row>
    <row r="20835" spans="7:7">
      <c r="G20835" s="1776"/>
    </row>
    <row r="20836" spans="7:7">
      <c r="G20836" s="1776"/>
    </row>
    <row r="20837" spans="7:7">
      <c r="G20837" s="1776"/>
    </row>
    <row r="20838" spans="7:7">
      <c r="G20838" s="1776"/>
    </row>
    <row r="20839" spans="7:7">
      <c r="G20839" s="1776"/>
    </row>
    <row r="20840" spans="7:7">
      <c r="G20840" s="1776"/>
    </row>
    <row r="20841" spans="7:7">
      <c r="G20841" s="1776"/>
    </row>
    <row r="20842" spans="7:7">
      <c r="G20842" s="1776"/>
    </row>
    <row r="20843" spans="7:7">
      <c r="G20843" s="1776"/>
    </row>
    <row r="20844" spans="7:7">
      <c r="G20844" s="1776"/>
    </row>
    <row r="20845" spans="7:7">
      <c r="G20845" s="1776"/>
    </row>
    <row r="20846" spans="7:7">
      <c r="G20846" s="1776"/>
    </row>
    <row r="20847" spans="7:7">
      <c r="G20847" s="1776"/>
    </row>
    <row r="20848" spans="7:7">
      <c r="G20848" s="1776"/>
    </row>
    <row r="20849" spans="7:7">
      <c r="G20849" s="1776"/>
    </row>
    <row r="20850" spans="7:7">
      <c r="G20850" s="1776"/>
    </row>
    <row r="20851" spans="7:7">
      <c r="G20851" s="1776"/>
    </row>
    <row r="20852" spans="7:7">
      <c r="G20852" s="1776"/>
    </row>
    <row r="20853" spans="7:7">
      <c r="G20853" s="1776"/>
    </row>
    <row r="20854" spans="7:7">
      <c r="G20854" s="1776"/>
    </row>
    <row r="20855" spans="7:7">
      <c r="G20855" s="1776"/>
    </row>
    <row r="20856" spans="7:7">
      <c r="G20856" s="1776"/>
    </row>
    <row r="20857" spans="7:7">
      <c r="G20857" s="1776"/>
    </row>
    <row r="20858" spans="7:7">
      <c r="G20858" s="1776"/>
    </row>
    <row r="20859" spans="7:7">
      <c r="G20859" s="1776"/>
    </row>
    <row r="20860" spans="7:7">
      <c r="G20860" s="1776"/>
    </row>
    <row r="20861" spans="7:7">
      <c r="G20861" s="1776"/>
    </row>
    <row r="20862" spans="7:7">
      <c r="G20862" s="1776"/>
    </row>
    <row r="20863" spans="7:7">
      <c r="G20863" s="1776"/>
    </row>
    <row r="20864" spans="7:7">
      <c r="G20864" s="1776"/>
    </row>
    <row r="20865" spans="7:7">
      <c r="G20865" s="1776"/>
    </row>
    <row r="20866" spans="7:7">
      <c r="G20866" s="1776"/>
    </row>
    <row r="20867" spans="7:7">
      <c r="G20867" s="1776"/>
    </row>
    <row r="20868" spans="7:7">
      <c r="G20868" s="1776"/>
    </row>
    <row r="20869" spans="7:7">
      <c r="G20869" s="1776"/>
    </row>
    <row r="20870" spans="7:7">
      <c r="G20870" s="1776"/>
    </row>
    <row r="20871" spans="7:7">
      <c r="G20871" s="1776"/>
    </row>
    <row r="20872" spans="7:7">
      <c r="G20872" s="1776"/>
    </row>
    <row r="20873" spans="7:7">
      <c r="G20873" s="1776"/>
    </row>
    <row r="20874" spans="7:7">
      <c r="G20874" s="1776"/>
    </row>
    <row r="20875" spans="7:7">
      <c r="G20875" s="1776"/>
    </row>
    <row r="20876" spans="7:7">
      <c r="G20876" s="1776"/>
    </row>
    <row r="20877" spans="7:7">
      <c r="G20877" s="1776"/>
    </row>
    <row r="20878" spans="7:7">
      <c r="G20878" s="1776"/>
    </row>
    <row r="20879" spans="7:7">
      <c r="G20879" s="1776"/>
    </row>
    <row r="20880" spans="7:7">
      <c r="G20880" s="1776"/>
    </row>
    <row r="20881" spans="7:7">
      <c r="G20881" s="1776"/>
    </row>
    <row r="20882" spans="7:7">
      <c r="G20882" s="1776"/>
    </row>
    <row r="20883" spans="7:7">
      <c r="G20883" s="1776"/>
    </row>
    <row r="20884" spans="7:7">
      <c r="G20884" s="1776"/>
    </row>
    <row r="20885" spans="7:7">
      <c r="G20885" s="1776"/>
    </row>
    <row r="20886" spans="7:7">
      <c r="G20886" s="1776"/>
    </row>
    <row r="20887" spans="7:7">
      <c r="G20887" s="1776"/>
    </row>
    <row r="20888" spans="7:7">
      <c r="G20888" s="1776"/>
    </row>
    <row r="20889" spans="7:7">
      <c r="G20889" s="1776"/>
    </row>
    <row r="20890" spans="7:7">
      <c r="G20890" s="1776"/>
    </row>
    <row r="20891" spans="7:7">
      <c r="G20891" s="1776"/>
    </row>
    <row r="20892" spans="7:7">
      <c r="G20892" s="1776"/>
    </row>
    <row r="20893" spans="7:7">
      <c r="G20893" s="1776"/>
    </row>
    <row r="20894" spans="7:7">
      <c r="G20894" s="1776"/>
    </row>
    <row r="20895" spans="7:7">
      <c r="G20895" s="1776"/>
    </row>
    <row r="20896" spans="7:7">
      <c r="G20896" s="1776"/>
    </row>
    <row r="20897" spans="7:7">
      <c r="G20897" s="1776"/>
    </row>
    <row r="20898" spans="7:7">
      <c r="G20898" s="1776"/>
    </row>
    <row r="20899" spans="7:7">
      <c r="G20899" s="1776"/>
    </row>
    <row r="20900" spans="7:7">
      <c r="G20900" s="1776"/>
    </row>
    <row r="20901" spans="7:7">
      <c r="G20901" s="1776"/>
    </row>
    <row r="20902" spans="7:7">
      <c r="G20902" s="1776"/>
    </row>
    <row r="20903" spans="7:7">
      <c r="G20903" s="1776"/>
    </row>
    <row r="20904" spans="7:7">
      <c r="G20904" s="1776"/>
    </row>
    <row r="20905" spans="7:7">
      <c r="G20905" s="1776"/>
    </row>
    <row r="20906" spans="7:7">
      <c r="G20906" s="1776"/>
    </row>
    <row r="20907" spans="7:7">
      <c r="G20907" s="1776"/>
    </row>
    <row r="20908" spans="7:7">
      <c r="G20908" s="1776"/>
    </row>
    <row r="20909" spans="7:7">
      <c r="G20909" s="1776"/>
    </row>
    <row r="20910" spans="7:7">
      <c r="G20910" s="1776"/>
    </row>
    <row r="20911" spans="7:7">
      <c r="G20911" s="1776"/>
    </row>
    <row r="20912" spans="7:7">
      <c r="G20912" s="1776"/>
    </row>
    <row r="20913" spans="7:7">
      <c r="G20913" s="1776"/>
    </row>
    <row r="20914" spans="7:7">
      <c r="G20914" s="1776"/>
    </row>
    <row r="20915" spans="7:7">
      <c r="G20915" s="1776"/>
    </row>
    <row r="20916" spans="7:7">
      <c r="G20916" s="1776"/>
    </row>
    <row r="20917" spans="7:7">
      <c r="G20917" s="1776"/>
    </row>
    <row r="20918" spans="7:7">
      <c r="G20918" s="1776"/>
    </row>
    <row r="20919" spans="7:7">
      <c r="G20919" s="1776"/>
    </row>
    <row r="20920" spans="7:7">
      <c r="G20920" s="1776"/>
    </row>
    <row r="20921" spans="7:7">
      <c r="G20921" s="1776"/>
    </row>
    <row r="20922" spans="7:7">
      <c r="G20922" s="1776"/>
    </row>
    <row r="20923" spans="7:7">
      <c r="G20923" s="1776"/>
    </row>
    <row r="20924" spans="7:7">
      <c r="G20924" s="1776"/>
    </row>
    <row r="20925" spans="7:7">
      <c r="G20925" s="1776"/>
    </row>
    <row r="20926" spans="7:7">
      <c r="G20926" s="1776"/>
    </row>
    <row r="20927" spans="7:7">
      <c r="G20927" s="1776"/>
    </row>
    <row r="20928" spans="7:7">
      <c r="G20928" s="1776"/>
    </row>
    <row r="20929" spans="7:7">
      <c r="G20929" s="1776"/>
    </row>
    <row r="20930" spans="7:7">
      <c r="G20930" s="1776"/>
    </row>
    <row r="20931" spans="7:7">
      <c r="G20931" s="1776"/>
    </row>
    <row r="20932" spans="7:7">
      <c r="G20932" s="1776"/>
    </row>
    <row r="20933" spans="7:7">
      <c r="G20933" s="1776"/>
    </row>
    <row r="20934" spans="7:7">
      <c r="G20934" s="1776"/>
    </row>
    <row r="20935" spans="7:7">
      <c r="G20935" s="1776"/>
    </row>
    <row r="20936" spans="7:7">
      <c r="G20936" s="1776"/>
    </row>
    <row r="20937" spans="7:7">
      <c r="G20937" s="1776"/>
    </row>
    <row r="20938" spans="7:7">
      <c r="G20938" s="1776"/>
    </row>
    <row r="20939" spans="7:7">
      <c r="G20939" s="1776"/>
    </row>
    <row r="20940" spans="7:7">
      <c r="G20940" s="1776"/>
    </row>
    <row r="20941" spans="7:7">
      <c r="G20941" s="1776"/>
    </row>
    <row r="20942" spans="7:7">
      <c r="G20942" s="1776"/>
    </row>
    <row r="20943" spans="7:7">
      <c r="G20943" s="1776"/>
    </row>
    <row r="20944" spans="7:7">
      <c r="G20944" s="1776"/>
    </row>
    <row r="20945" spans="7:7">
      <c r="G20945" s="1776"/>
    </row>
    <row r="20946" spans="7:7">
      <c r="G20946" s="1776"/>
    </row>
    <row r="20947" spans="7:7">
      <c r="G20947" s="1776"/>
    </row>
    <row r="20948" spans="7:7">
      <c r="G20948" s="1776"/>
    </row>
    <row r="20949" spans="7:7">
      <c r="G20949" s="1776"/>
    </row>
    <row r="20950" spans="7:7">
      <c r="G20950" s="1776"/>
    </row>
    <row r="20951" spans="7:7">
      <c r="G20951" s="1776"/>
    </row>
    <row r="20952" spans="7:7">
      <c r="G20952" s="1776"/>
    </row>
    <row r="20953" spans="7:7">
      <c r="G20953" s="1776"/>
    </row>
    <row r="20954" spans="7:7">
      <c r="G20954" s="1776"/>
    </row>
    <row r="20955" spans="7:7">
      <c r="G20955" s="1776"/>
    </row>
    <row r="20956" spans="7:7">
      <c r="G20956" s="1776"/>
    </row>
    <row r="20957" spans="7:7">
      <c r="G20957" s="1776"/>
    </row>
    <row r="20958" spans="7:7">
      <c r="G20958" s="1776"/>
    </row>
    <row r="20959" spans="7:7">
      <c r="G20959" s="1776"/>
    </row>
    <row r="20960" spans="7:7">
      <c r="G20960" s="1776"/>
    </row>
    <row r="20961" spans="7:7">
      <c r="G20961" s="1776"/>
    </row>
    <row r="20962" spans="7:7">
      <c r="G20962" s="1776"/>
    </row>
    <row r="20963" spans="7:7">
      <c r="G20963" s="1776"/>
    </row>
    <row r="20964" spans="7:7">
      <c r="G20964" s="1776"/>
    </row>
    <row r="20965" spans="7:7">
      <c r="G20965" s="1776"/>
    </row>
    <row r="20966" spans="7:7">
      <c r="G20966" s="1776"/>
    </row>
    <row r="20967" spans="7:7">
      <c r="G20967" s="1776"/>
    </row>
    <row r="20968" spans="7:7">
      <c r="G20968" s="1776"/>
    </row>
    <row r="20969" spans="7:7">
      <c r="G20969" s="1776"/>
    </row>
    <row r="20970" spans="7:7">
      <c r="G20970" s="1776"/>
    </row>
    <row r="20971" spans="7:7">
      <c r="G20971" s="1776"/>
    </row>
    <row r="20972" spans="7:7">
      <c r="G20972" s="1776"/>
    </row>
    <row r="20973" spans="7:7">
      <c r="G20973" s="1776"/>
    </row>
    <row r="20974" spans="7:7">
      <c r="G20974" s="1776"/>
    </row>
    <row r="20975" spans="7:7">
      <c r="G20975" s="1776"/>
    </row>
    <row r="20976" spans="7:7">
      <c r="G20976" s="1776"/>
    </row>
    <row r="20977" spans="7:7">
      <c r="G20977" s="1776"/>
    </row>
    <row r="20978" spans="7:7">
      <c r="G20978" s="1776"/>
    </row>
    <row r="20979" spans="7:7">
      <c r="G20979" s="1776"/>
    </row>
    <row r="20980" spans="7:7">
      <c r="G20980" s="1776"/>
    </row>
    <row r="20981" spans="7:7">
      <c r="G20981" s="1776"/>
    </row>
    <row r="20982" spans="7:7">
      <c r="G20982" s="1776"/>
    </row>
    <row r="20983" spans="7:7">
      <c r="G20983" s="1776"/>
    </row>
    <row r="20984" spans="7:7">
      <c r="G20984" s="1776"/>
    </row>
    <row r="20985" spans="7:7">
      <c r="G20985" s="1776"/>
    </row>
    <row r="20986" spans="7:7">
      <c r="G20986" s="1776"/>
    </row>
    <row r="20987" spans="7:7">
      <c r="G20987" s="1776"/>
    </row>
    <row r="20988" spans="7:7">
      <c r="G20988" s="1776"/>
    </row>
    <row r="20989" spans="7:7">
      <c r="G20989" s="1776"/>
    </row>
    <row r="20990" spans="7:7">
      <c r="G20990" s="1776"/>
    </row>
    <row r="20991" spans="7:7">
      <c r="G20991" s="1776"/>
    </row>
    <row r="20992" spans="7:7">
      <c r="G20992" s="1776"/>
    </row>
    <row r="20993" spans="7:7">
      <c r="G20993" s="1776"/>
    </row>
    <row r="20994" spans="7:7">
      <c r="G20994" s="1776"/>
    </row>
    <row r="20995" spans="7:7">
      <c r="G20995" s="1776"/>
    </row>
    <row r="20996" spans="7:7">
      <c r="G20996" s="1776"/>
    </row>
    <row r="20997" spans="7:7">
      <c r="G20997" s="1776"/>
    </row>
    <row r="20998" spans="7:7">
      <c r="G20998" s="1776"/>
    </row>
    <row r="20999" spans="7:7">
      <c r="G20999" s="1776"/>
    </row>
    <row r="21000" spans="7:7">
      <c r="G21000" s="1776"/>
    </row>
    <row r="21001" spans="7:7">
      <c r="G21001" s="1776"/>
    </row>
    <row r="21002" spans="7:7">
      <c r="G21002" s="1776"/>
    </row>
    <row r="21003" spans="7:7">
      <c r="G21003" s="1776"/>
    </row>
    <row r="21004" spans="7:7">
      <c r="G21004" s="1776"/>
    </row>
    <row r="21005" spans="7:7">
      <c r="G21005" s="1776"/>
    </row>
    <row r="21006" spans="7:7">
      <c r="G21006" s="1776"/>
    </row>
    <row r="21007" spans="7:7">
      <c r="G21007" s="1776"/>
    </row>
    <row r="21008" spans="7:7">
      <c r="G21008" s="1776"/>
    </row>
    <row r="21009" spans="7:7">
      <c r="G21009" s="1776"/>
    </row>
    <row r="21010" spans="7:7">
      <c r="G21010" s="1776"/>
    </row>
    <row r="21011" spans="7:7">
      <c r="G21011" s="1776"/>
    </row>
    <row r="21012" spans="7:7">
      <c r="G21012" s="1776"/>
    </row>
    <row r="21013" spans="7:7">
      <c r="G21013" s="1776"/>
    </row>
    <row r="21014" spans="7:7">
      <c r="G21014" s="1776"/>
    </row>
    <row r="21015" spans="7:7">
      <c r="G21015" s="1776"/>
    </row>
    <row r="21016" spans="7:7">
      <c r="G21016" s="1776"/>
    </row>
    <row r="21017" spans="7:7">
      <c r="G21017" s="1776"/>
    </row>
    <row r="21018" spans="7:7">
      <c r="G21018" s="1776"/>
    </row>
    <row r="21019" spans="7:7">
      <c r="G21019" s="1776"/>
    </row>
    <row r="21020" spans="7:7">
      <c r="G21020" s="1776"/>
    </row>
    <row r="21021" spans="7:7">
      <c r="G21021" s="1776"/>
    </row>
    <row r="21022" spans="7:7">
      <c r="G21022" s="1776"/>
    </row>
    <row r="21023" spans="7:7">
      <c r="G21023" s="1776"/>
    </row>
    <row r="21024" spans="7:7">
      <c r="G21024" s="1776"/>
    </row>
    <row r="21025" spans="7:7">
      <c r="G21025" s="1776"/>
    </row>
    <row r="21026" spans="7:7">
      <c r="G21026" s="1776"/>
    </row>
    <row r="21027" spans="7:7">
      <c r="G21027" s="1776"/>
    </row>
    <row r="21028" spans="7:7">
      <c r="G21028" s="1776"/>
    </row>
    <row r="21029" spans="7:7">
      <c r="G21029" s="1776"/>
    </row>
    <row r="21030" spans="7:7">
      <c r="G21030" s="1776"/>
    </row>
    <row r="21031" spans="7:7">
      <c r="G21031" s="1776"/>
    </row>
    <row r="21032" spans="7:7">
      <c r="G21032" s="1776"/>
    </row>
    <row r="21033" spans="7:7">
      <c r="G21033" s="1776"/>
    </row>
    <row r="21034" spans="7:7">
      <c r="G21034" s="1776"/>
    </row>
    <row r="21035" spans="7:7">
      <c r="G21035" s="1776"/>
    </row>
    <row r="21036" spans="7:7">
      <c r="G21036" s="1776"/>
    </row>
    <row r="21037" spans="7:7">
      <c r="G21037" s="1776"/>
    </row>
    <row r="21038" spans="7:7">
      <c r="G21038" s="1776"/>
    </row>
    <row r="21039" spans="7:7">
      <c r="G21039" s="1776"/>
    </row>
    <row r="21040" spans="7:7">
      <c r="G21040" s="1776"/>
    </row>
    <row r="21041" spans="7:7">
      <c r="G21041" s="1776"/>
    </row>
    <row r="21042" spans="7:7">
      <c r="G21042" s="1776"/>
    </row>
    <row r="21043" spans="7:7">
      <c r="G21043" s="1776"/>
    </row>
    <row r="21044" spans="7:7">
      <c r="G21044" s="1776"/>
    </row>
    <row r="21045" spans="7:7">
      <c r="G21045" s="1776"/>
    </row>
    <row r="21046" spans="7:7">
      <c r="G21046" s="1776"/>
    </row>
    <row r="21047" spans="7:7">
      <c r="G21047" s="1776"/>
    </row>
    <row r="21048" spans="7:7">
      <c r="G21048" s="1776"/>
    </row>
    <row r="21049" spans="7:7">
      <c r="G21049" s="1776"/>
    </row>
    <row r="21050" spans="7:7">
      <c r="G21050" s="1776"/>
    </row>
    <row r="21051" spans="7:7">
      <c r="G21051" s="1776"/>
    </row>
    <row r="21052" spans="7:7">
      <c r="G21052" s="1776"/>
    </row>
    <row r="21053" spans="7:7">
      <c r="G21053" s="1776"/>
    </row>
    <row r="21054" spans="7:7">
      <c r="G21054" s="1776"/>
    </row>
    <row r="21055" spans="7:7">
      <c r="G21055" s="1776"/>
    </row>
    <row r="21056" spans="7:7">
      <c r="G21056" s="1776"/>
    </row>
    <row r="21057" spans="7:7">
      <c r="G21057" s="1776"/>
    </row>
    <row r="21058" spans="7:7">
      <c r="G21058" s="1776"/>
    </row>
    <row r="21059" spans="7:7">
      <c r="G21059" s="1776"/>
    </row>
    <row r="21060" spans="7:7">
      <c r="G21060" s="1776"/>
    </row>
    <row r="21061" spans="7:7">
      <c r="G21061" s="1776"/>
    </row>
    <row r="21062" spans="7:7">
      <c r="G21062" s="1776"/>
    </row>
    <row r="21063" spans="7:7">
      <c r="G21063" s="1776"/>
    </row>
    <row r="21064" spans="7:7">
      <c r="G21064" s="1776"/>
    </row>
    <row r="21065" spans="7:7">
      <c r="G21065" s="1776"/>
    </row>
    <row r="21066" spans="7:7">
      <c r="G21066" s="1776"/>
    </row>
    <row r="21067" spans="7:7">
      <c r="G21067" s="1776"/>
    </row>
    <row r="21068" spans="7:7">
      <c r="G21068" s="1776"/>
    </row>
    <row r="21069" spans="7:7">
      <c r="G21069" s="1776"/>
    </row>
    <row r="21070" spans="7:7">
      <c r="G21070" s="1776"/>
    </row>
    <row r="21071" spans="7:7">
      <c r="G21071" s="1776"/>
    </row>
    <row r="21072" spans="7:7">
      <c r="G21072" s="1776"/>
    </row>
    <row r="21073" spans="7:7">
      <c r="G21073" s="1776"/>
    </row>
    <row r="21074" spans="7:7">
      <c r="G21074" s="1776"/>
    </row>
    <row r="21075" spans="7:7">
      <c r="G21075" s="1776"/>
    </row>
    <row r="21076" spans="7:7">
      <c r="G21076" s="1776"/>
    </row>
    <row r="21077" spans="7:7">
      <c r="G21077" s="1776"/>
    </row>
    <row r="21078" spans="7:7">
      <c r="G21078" s="1776"/>
    </row>
    <row r="21079" spans="7:7">
      <c r="G21079" s="1776"/>
    </row>
    <row r="21080" spans="7:7">
      <c r="G21080" s="1776"/>
    </row>
    <row r="21081" spans="7:7">
      <c r="G21081" s="1776"/>
    </row>
    <row r="21082" spans="7:7">
      <c r="G21082" s="1776"/>
    </row>
    <row r="21083" spans="7:7">
      <c r="G21083" s="1776"/>
    </row>
    <row r="21084" spans="7:7">
      <c r="G21084" s="1776"/>
    </row>
    <row r="21085" spans="7:7">
      <c r="G21085" s="1776"/>
    </row>
    <row r="21086" spans="7:7">
      <c r="G21086" s="1776"/>
    </row>
    <row r="21087" spans="7:7">
      <c r="G21087" s="1776"/>
    </row>
    <row r="21088" spans="7:7">
      <c r="G21088" s="1776"/>
    </row>
    <row r="21089" spans="7:7">
      <c r="G21089" s="1776"/>
    </row>
    <row r="21090" spans="7:7">
      <c r="G21090" s="1776"/>
    </row>
    <row r="21091" spans="7:7">
      <c r="G21091" s="1776"/>
    </row>
    <row r="21092" spans="7:7">
      <c r="G21092" s="1776"/>
    </row>
    <row r="21093" spans="7:7">
      <c r="G21093" s="1776"/>
    </row>
    <row r="21094" spans="7:7">
      <c r="G21094" s="1776"/>
    </row>
    <row r="21095" spans="7:7">
      <c r="G21095" s="1776"/>
    </row>
    <row r="21096" spans="7:7">
      <c r="G21096" s="1776"/>
    </row>
    <row r="21097" spans="7:7">
      <c r="G21097" s="1776"/>
    </row>
    <row r="21098" spans="7:7">
      <c r="G21098" s="1776"/>
    </row>
    <row r="21099" spans="7:7">
      <c r="G21099" s="1776"/>
    </row>
    <row r="21100" spans="7:7">
      <c r="G21100" s="1776"/>
    </row>
    <row r="21101" spans="7:7">
      <c r="G21101" s="1776"/>
    </row>
    <row r="21102" spans="7:7">
      <c r="G21102" s="1776"/>
    </row>
    <row r="21103" spans="7:7">
      <c r="G21103" s="1776"/>
    </row>
    <row r="21104" spans="7:7">
      <c r="G21104" s="1776"/>
    </row>
    <row r="21105" spans="7:7">
      <c r="G21105" s="1776"/>
    </row>
    <row r="21106" spans="7:7">
      <c r="G21106" s="1776"/>
    </row>
    <row r="21107" spans="7:7">
      <c r="G21107" s="1776"/>
    </row>
    <row r="21108" spans="7:7">
      <c r="G21108" s="1776"/>
    </row>
    <row r="21109" spans="7:7">
      <c r="G21109" s="1776"/>
    </row>
    <row r="21110" spans="7:7">
      <c r="G21110" s="1776"/>
    </row>
    <row r="21111" spans="7:7">
      <c r="G21111" s="1776"/>
    </row>
    <row r="21112" spans="7:7">
      <c r="G21112" s="1776"/>
    </row>
    <row r="21113" spans="7:7">
      <c r="G21113" s="1776"/>
    </row>
    <row r="21114" spans="7:7">
      <c r="G21114" s="1776"/>
    </row>
    <row r="21115" spans="7:7">
      <c r="G21115" s="1776"/>
    </row>
    <row r="21116" spans="7:7">
      <c r="G21116" s="1776"/>
    </row>
    <row r="21117" spans="7:7">
      <c r="G21117" s="1776"/>
    </row>
    <row r="21118" spans="7:7">
      <c r="G21118" s="1776"/>
    </row>
    <row r="21119" spans="7:7">
      <c r="G21119" s="1776"/>
    </row>
    <row r="21120" spans="7:7">
      <c r="G21120" s="1776"/>
    </row>
    <row r="21121" spans="7:7">
      <c r="G21121" s="1776"/>
    </row>
    <row r="21122" spans="7:7">
      <c r="G21122" s="1776"/>
    </row>
    <row r="21123" spans="7:7">
      <c r="G21123" s="1776"/>
    </row>
    <row r="21124" spans="7:7">
      <c r="G21124" s="1776"/>
    </row>
    <row r="21125" spans="7:7">
      <c r="G21125" s="1776"/>
    </row>
    <row r="21126" spans="7:7">
      <c r="G21126" s="1776"/>
    </row>
    <row r="21127" spans="7:7">
      <c r="G21127" s="1776"/>
    </row>
    <row r="21128" spans="7:7">
      <c r="G21128" s="1776"/>
    </row>
    <row r="21129" spans="7:7">
      <c r="G21129" s="1776"/>
    </row>
    <row r="21130" spans="7:7">
      <c r="G21130" s="1776"/>
    </row>
    <row r="21131" spans="7:7">
      <c r="G21131" s="1776"/>
    </row>
    <row r="21132" spans="7:7">
      <c r="G21132" s="1776"/>
    </row>
    <row r="21133" spans="7:7">
      <c r="G21133" s="1776"/>
    </row>
    <row r="21134" spans="7:7">
      <c r="G21134" s="1776"/>
    </row>
    <row r="21135" spans="7:7">
      <c r="G21135" s="1776"/>
    </row>
    <row r="21136" spans="7:7">
      <c r="G21136" s="1776"/>
    </row>
    <row r="21137" spans="7:7">
      <c r="G21137" s="1776"/>
    </row>
    <row r="21138" spans="7:7">
      <c r="G21138" s="1776"/>
    </row>
    <row r="21139" spans="7:7">
      <c r="G21139" s="1776"/>
    </row>
    <row r="21140" spans="7:7">
      <c r="G21140" s="1776"/>
    </row>
    <row r="21141" spans="7:7">
      <c r="G21141" s="1776"/>
    </row>
    <row r="21142" spans="7:7">
      <c r="G21142" s="1776"/>
    </row>
    <row r="21143" spans="7:7">
      <c r="G21143" s="1776"/>
    </row>
    <row r="21144" spans="7:7">
      <c r="G21144" s="1776"/>
    </row>
    <row r="21145" spans="7:7">
      <c r="G21145" s="1776"/>
    </row>
    <row r="21146" spans="7:7">
      <c r="G21146" s="1776"/>
    </row>
    <row r="21147" spans="7:7">
      <c r="G21147" s="1776"/>
    </row>
    <row r="21148" spans="7:7">
      <c r="G21148" s="1776"/>
    </row>
    <row r="21149" spans="7:7">
      <c r="G21149" s="1776"/>
    </row>
    <row r="21150" spans="7:7">
      <c r="G21150" s="1776"/>
    </row>
    <row r="21151" spans="7:7">
      <c r="G21151" s="1776"/>
    </row>
    <row r="21152" spans="7:7">
      <c r="G21152" s="1776"/>
    </row>
    <row r="21153" spans="7:7">
      <c r="G21153" s="1776"/>
    </row>
    <row r="21154" spans="7:7">
      <c r="G21154" s="1776"/>
    </row>
    <row r="21155" spans="7:7">
      <c r="G21155" s="1776"/>
    </row>
    <row r="21156" spans="7:7">
      <c r="G21156" s="1776"/>
    </row>
    <row r="21157" spans="7:7">
      <c r="G21157" s="1776"/>
    </row>
    <row r="21158" spans="7:7">
      <c r="G21158" s="1776"/>
    </row>
    <row r="21159" spans="7:7">
      <c r="G21159" s="1776"/>
    </row>
    <row r="21160" spans="7:7">
      <c r="G21160" s="1776"/>
    </row>
    <row r="21161" spans="7:7">
      <c r="G21161" s="1776"/>
    </row>
    <row r="21162" spans="7:7">
      <c r="G21162" s="1776"/>
    </row>
    <row r="21163" spans="7:7">
      <c r="G21163" s="1776"/>
    </row>
    <row r="21164" spans="7:7">
      <c r="G21164" s="1776"/>
    </row>
    <row r="21165" spans="7:7">
      <c r="G21165" s="1776"/>
    </row>
    <row r="21166" spans="7:7">
      <c r="G21166" s="1776"/>
    </row>
    <row r="21167" spans="7:7">
      <c r="G21167" s="1776"/>
    </row>
    <row r="21168" spans="7:7">
      <c r="G21168" s="1776"/>
    </row>
    <row r="21169" spans="7:7">
      <c r="G21169" s="1776"/>
    </row>
    <row r="21170" spans="7:7">
      <c r="G21170" s="1776"/>
    </row>
    <row r="21171" spans="7:7">
      <c r="G21171" s="1776"/>
    </row>
    <row r="21172" spans="7:7">
      <c r="G21172" s="1776"/>
    </row>
    <row r="21173" spans="7:7">
      <c r="G21173" s="1776"/>
    </row>
    <row r="21174" spans="7:7">
      <c r="G21174" s="1776"/>
    </row>
    <row r="21175" spans="7:7">
      <c r="G21175" s="1776"/>
    </row>
    <row r="21176" spans="7:7">
      <c r="G21176" s="1776"/>
    </row>
    <row r="21177" spans="7:7">
      <c r="G21177" s="1776"/>
    </row>
    <row r="21178" spans="7:7">
      <c r="G21178" s="1776"/>
    </row>
    <row r="21179" spans="7:7">
      <c r="G21179" s="1776"/>
    </row>
    <row r="21180" spans="7:7">
      <c r="G21180" s="1776"/>
    </row>
    <row r="21181" spans="7:7">
      <c r="G21181" s="1776"/>
    </row>
    <row r="21182" spans="7:7">
      <c r="G21182" s="1776"/>
    </row>
    <row r="21183" spans="7:7">
      <c r="G21183" s="1776"/>
    </row>
    <row r="21184" spans="7:7">
      <c r="G21184" s="1776"/>
    </row>
    <row r="21185" spans="7:7">
      <c r="G21185" s="1776"/>
    </row>
    <row r="21186" spans="7:7">
      <c r="G21186" s="1776"/>
    </row>
    <row r="21187" spans="7:7">
      <c r="G21187" s="1776"/>
    </row>
    <row r="21188" spans="7:7">
      <c r="G21188" s="1776"/>
    </row>
    <row r="21189" spans="7:7">
      <c r="G21189" s="1776"/>
    </row>
    <row r="21190" spans="7:7">
      <c r="G21190" s="1776"/>
    </row>
    <row r="21191" spans="7:7">
      <c r="G21191" s="1776"/>
    </row>
    <row r="21192" spans="7:7">
      <c r="G21192" s="1776"/>
    </row>
    <row r="21193" spans="7:7">
      <c r="G21193" s="1776"/>
    </row>
    <row r="21194" spans="7:7">
      <c r="G21194" s="1776"/>
    </row>
    <row r="21195" spans="7:7">
      <c r="G21195" s="1776"/>
    </row>
    <row r="21196" spans="7:7">
      <c r="G21196" s="1776"/>
    </row>
    <row r="21197" spans="7:7">
      <c r="G21197" s="1776"/>
    </row>
    <row r="21198" spans="7:7">
      <c r="G21198" s="1776"/>
    </row>
    <row r="21199" spans="7:7">
      <c r="G21199" s="1776"/>
    </row>
    <row r="21200" spans="7:7">
      <c r="G21200" s="1776"/>
    </row>
    <row r="21201" spans="7:7">
      <c r="G21201" s="1776"/>
    </row>
    <row r="21202" spans="7:7">
      <c r="G21202" s="1776"/>
    </row>
    <row r="21203" spans="7:7">
      <c r="G21203" s="1776"/>
    </row>
    <row r="21204" spans="7:7">
      <c r="G21204" s="1776"/>
    </row>
    <row r="21205" spans="7:7">
      <c r="G21205" s="1776"/>
    </row>
    <row r="21206" spans="7:7">
      <c r="G21206" s="1776"/>
    </row>
    <row r="21207" spans="7:7">
      <c r="G21207" s="1776"/>
    </row>
    <row r="21208" spans="7:7">
      <c r="G21208" s="1776"/>
    </row>
    <row r="21209" spans="7:7">
      <c r="G21209" s="1776"/>
    </row>
    <row r="21210" spans="7:7">
      <c r="G21210" s="1776"/>
    </row>
    <row r="21211" spans="7:7">
      <c r="G21211" s="1776"/>
    </row>
    <row r="21212" spans="7:7">
      <c r="G21212" s="1776"/>
    </row>
    <row r="21213" spans="7:7">
      <c r="G21213" s="1776"/>
    </row>
    <row r="21214" spans="7:7">
      <c r="G21214" s="1776"/>
    </row>
    <row r="21215" spans="7:7">
      <c r="G21215" s="1776"/>
    </row>
    <row r="21216" spans="7:7">
      <c r="G21216" s="1776"/>
    </row>
    <row r="21217" spans="7:7">
      <c r="G21217" s="1776"/>
    </row>
    <row r="21218" spans="7:7">
      <c r="G21218" s="1776"/>
    </row>
    <row r="21219" spans="7:7">
      <c r="G21219" s="1776"/>
    </row>
    <row r="21220" spans="7:7">
      <c r="G21220" s="1776"/>
    </row>
    <row r="21221" spans="7:7">
      <c r="G21221" s="1776"/>
    </row>
    <row r="21222" spans="7:7">
      <c r="G21222" s="1776"/>
    </row>
    <row r="21223" spans="7:7">
      <c r="G21223" s="1776"/>
    </row>
    <row r="21224" spans="7:7">
      <c r="G21224" s="1776"/>
    </row>
    <row r="21225" spans="7:7">
      <c r="G21225" s="1776"/>
    </row>
    <row r="21226" spans="7:7">
      <c r="G21226" s="1776"/>
    </row>
    <row r="21227" spans="7:7">
      <c r="G21227" s="1776"/>
    </row>
    <row r="21228" spans="7:7">
      <c r="G21228" s="1776"/>
    </row>
    <row r="21229" spans="7:7">
      <c r="G21229" s="1776"/>
    </row>
    <row r="21230" spans="7:7">
      <c r="G21230" s="1776"/>
    </row>
    <row r="21231" spans="7:7">
      <c r="G21231" s="1776"/>
    </row>
    <row r="21232" spans="7:7">
      <c r="G21232" s="1776"/>
    </row>
    <row r="21233" spans="7:7">
      <c r="G21233" s="1776"/>
    </row>
    <row r="21234" spans="7:7">
      <c r="G21234" s="1776"/>
    </row>
    <row r="21235" spans="7:7">
      <c r="G21235" s="1776"/>
    </row>
    <row r="21236" spans="7:7">
      <c r="G21236" s="1776"/>
    </row>
    <row r="21237" spans="7:7">
      <c r="G21237" s="1776"/>
    </row>
    <row r="21238" spans="7:7">
      <c r="G21238" s="1776"/>
    </row>
    <row r="21239" spans="7:7">
      <c r="G21239" s="1776"/>
    </row>
    <row r="21240" spans="7:7">
      <c r="G21240" s="1776"/>
    </row>
    <row r="21241" spans="7:7">
      <c r="G21241" s="1776"/>
    </row>
    <row r="21242" spans="7:7">
      <c r="G21242" s="1776"/>
    </row>
    <row r="21243" spans="7:7">
      <c r="G21243" s="1776"/>
    </row>
    <row r="21244" spans="7:7">
      <c r="G21244" s="1776"/>
    </row>
    <row r="21245" spans="7:7">
      <c r="G21245" s="1776"/>
    </row>
    <row r="21246" spans="7:7">
      <c r="G21246" s="1776"/>
    </row>
    <row r="21247" spans="7:7">
      <c r="G21247" s="1776"/>
    </row>
    <row r="21248" spans="7:7">
      <c r="G21248" s="1776"/>
    </row>
    <row r="21249" spans="7:7">
      <c r="G21249" s="1776"/>
    </row>
    <row r="21250" spans="7:7">
      <c r="G21250" s="1776"/>
    </row>
    <row r="21251" spans="7:7">
      <c r="G21251" s="1776"/>
    </row>
    <row r="21252" spans="7:7">
      <c r="G21252" s="1776"/>
    </row>
    <row r="21253" spans="7:7">
      <c r="G21253" s="1776"/>
    </row>
    <row r="21254" spans="7:7">
      <c r="G21254" s="1776"/>
    </row>
    <row r="21255" spans="7:7">
      <c r="G21255" s="1776"/>
    </row>
    <row r="21256" spans="7:7">
      <c r="G21256" s="1776"/>
    </row>
    <row r="21257" spans="7:7">
      <c r="G21257" s="1776"/>
    </row>
    <row r="21258" spans="7:7">
      <c r="G21258" s="1776"/>
    </row>
    <row r="21259" spans="7:7">
      <c r="G21259" s="1776"/>
    </row>
    <row r="21260" spans="7:7">
      <c r="G21260" s="1776"/>
    </row>
    <row r="21261" spans="7:7">
      <c r="G21261" s="1776"/>
    </row>
    <row r="21262" spans="7:7">
      <c r="G21262" s="1776"/>
    </row>
    <row r="21263" spans="7:7">
      <c r="G21263" s="1776"/>
    </row>
    <row r="21264" spans="7:7">
      <c r="G21264" s="1776"/>
    </row>
    <row r="21265" spans="7:7">
      <c r="G21265" s="1776"/>
    </row>
    <row r="21266" spans="7:7">
      <c r="G21266" s="1776"/>
    </row>
    <row r="21267" spans="7:7">
      <c r="G21267" s="1776"/>
    </row>
    <row r="21268" spans="7:7">
      <c r="G21268" s="1776"/>
    </row>
    <row r="21269" spans="7:7">
      <c r="G21269" s="1776"/>
    </row>
    <row r="21270" spans="7:7">
      <c r="G21270" s="1776"/>
    </row>
    <row r="21271" spans="7:7">
      <c r="G21271" s="1776"/>
    </row>
    <row r="21272" spans="7:7">
      <c r="G21272" s="1776"/>
    </row>
    <row r="21273" spans="7:7">
      <c r="G21273" s="1776"/>
    </row>
    <row r="21274" spans="7:7">
      <c r="G21274" s="1776"/>
    </row>
    <row r="21275" spans="7:7">
      <c r="G21275" s="1776"/>
    </row>
    <row r="21276" spans="7:7">
      <c r="G21276" s="1776"/>
    </row>
    <row r="21277" spans="7:7">
      <c r="G21277" s="1776"/>
    </row>
    <row r="21278" spans="7:7">
      <c r="G21278" s="1776"/>
    </row>
    <row r="21279" spans="7:7">
      <c r="G21279" s="1776"/>
    </row>
    <row r="21280" spans="7:7">
      <c r="G21280" s="1776"/>
    </row>
    <row r="21281" spans="7:7">
      <c r="G21281" s="1776"/>
    </row>
    <row r="21282" spans="7:7">
      <c r="G21282" s="1776"/>
    </row>
    <row r="21283" spans="7:7">
      <c r="G21283" s="1776"/>
    </row>
    <row r="21284" spans="7:7">
      <c r="G21284" s="1776"/>
    </row>
    <row r="21285" spans="7:7">
      <c r="G21285" s="1776"/>
    </row>
    <row r="21286" spans="7:7">
      <c r="G21286" s="1776"/>
    </row>
    <row r="21287" spans="7:7">
      <c r="G21287" s="1776"/>
    </row>
    <row r="21288" spans="7:7">
      <c r="G21288" s="1776"/>
    </row>
    <row r="21289" spans="7:7">
      <c r="G21289" s="1776"/>
    </row>
    <row r="21290" spans="7:7">
      <c r="G21290" s="1776"/>
    </row>
    <row r="21291" spans="7:7">
      <c r="G21291" s="1776"/>
    </row>
    <row r="21292" spans="7:7">
      <c r="G21292" s="1776"/>
    </row>
    <row r="21293" spans="7:7">
      <c r="G21293" s="1776"/>
    </row>
    <row r="21294" spans="7:7">
      <c r="G21294" s="1776"/>
    </row>
    <row r="21295" spans="7:7">
      <c r="G21295" s="1776"/>
    </row>
    <row r="21296" spans="7:7">
      <c r="G21296" s="1776"/>
    </row>
    <row r="21297" spans="7:7">
      <c r="G21297" s="1776"/>
    </row>
    <row r="21298" spans="7:7">
      <c r="G21298" s="1776"/>
    </row>
    <row r="21299" spans="7:7">
      <c r="G21299" s="1776"/>
    </row>
    <row r="21300" spans="7:7">
      <c r="G21300" s="1776"/>
    </row>
    <row r="21301" spans="7:7">
      <c r="G21301" s="1776"/>
    </row>
    <row r="21302" spans="7:7">
      <c r="G21302" s="1776"/>
    </row>
    <row r="21303" spans="7:7">
      <c r="G21303" s="1776"/>
    </row>
    <row r="21304" spans="7:7">
      <c r="G21304" s="1776"/>
    </row>
    <row r="21305" spans="7:7">
      <c r="G21305" s="1776"/>
    </row>
    <row r="21306" spans="7:7">
      <c r="G21306" s="1776"/>
    </row>
    <row r="21307" spans="7:7">
      <c r="G21307" s="1776"/>
    </row>
    <row r="21308" spans="7:7">
      <c r="G21308" s="1776"/>
    </row>
    <row r="21309" spans="7:7">
      <c r="G21309" s="1776"/>
    </row>
    <row r="21310" spans="7:7">
      <c r="G21310" s="1776"/>
    </row>
    <row r="21311" spans="7:7">
      <c r="G21311" s="1776"/>
    </row>
    <row r="21312" spans="7:7">
      <c r="G21312" s="1776"/>
    </row>
    <row r="21313" spans="7:7">
      <c r="G21313" s="1776"/>
    </row>
    <row r="21314" spans="7:7">
      <c r="G21314" s="1776"/>
    </row>
    <row r="21315" spans="7:7">
      <c r="G21315" s="1776"/>
    </row>
    <row r="21316" spans="7:7">
      <c r="G21316" s="1776"/>
    </row>
    <row r="21317" spans="7:7">
      <c r="G21317" s="1776"/>
    </row>
    <row r="21318" spans="7:7">
      <c r="G21318" s="1776"/>
    </row>
    <row r="21319" spans="7:7">
      <c r="G21319" s="1776"/>
    </row>
    <row r="21320" spans="7:7">
      <c r="G21320" s="1776"/>
    </row>
    <row r="21321" spans="7:7">
      <c r="G21321" s="1776"/>
    </row>
    <row r="21322" spans="7:7">
      <c r="G21322" s="1776"/>
    </row>
    <row r="21323" spans="7:7">
      <c r="G21323" s="1776"/>
    </row>
    <row r="21324" spans="7:7">
      <c r="G21324" s="1776"/>
    </row>
    <row r="21325" spans="7:7">
      <c r="G21325" s="1776"/>
    </row>
    <row r="21326" spans="7:7">
      <c r="G21326" s="1776"/>
    </row>
    <row r="21327" spans="7:7">
      <c r="G21327" s="1776"/>
    </row>
    <row r="21328" spans="7:7">
      <c r="G21328" s="1776"/>
    </row>
    <row r="21329" spans="7:7">
      <c r="G21329" s="1776"/>
    </row>
    <row r="21330" spans="7:7">
      <c r="G21330" s="1776"/>
    </row>
    <row r="21331" spans="7:7">
      <c r="G21331" s="1776"/>
    </row>
    <row r="21332" spans="7:7">
      <c r="G21332" s="1776"/>
    </row>
    <row r="21333" spans="7:7">
      <c r="G21333" s="1776"/>
    </row>
    <row r="21334" spans="7:7">
      <c r="G21334" s="1776"/>
    </row>
    <row r="21335" spans="7:7">
      <c r="G21335" s="1776"/>
    </row>
    <row r="21336" spans="7:7">
      <c r="G21336" s="1776"/>
    </row>
    <row r="21337" spans="7:7">
      <c r="G21337" s="1776"/>
    </row>
    <row r="21338" spans="7:7">
      <c r="G21338" s="1776"/>
    </row>
    <row r="21339" spans="7:7">
      <c r="G21339" s="1776"/>
    </row>
    <row r="21340" spans="7:7">
      <c r="G21340" s="1776"/>
    </row>
    <row r="21341" spans="7:7">
      <c r="G21341" s="1776"/>
    </row>
    <row r="21342" spans="7:7">
      <c r="G21342" s="1776"/>
    </row>
    <row r="21343" spans="7:7">
      <c r="G21343" s="1776"/>
    </row>
    <row r="21344" spans="7:7">
      <c r="G21344" s="1776"/>
    </row>
    <row r="21345" spans="7:7">
      <c r="G21345" s="1776"/>
    </row>
    <row r="21346" spans="7:7">
      <c r="G21346" s="1776"/>
    </row>
    <row r="21347" spans="7:7">
      <c r="G21347" s="1776"/>
    </row>
    <row r="21348" spans="7:7">
      <c r="G21348" s="1776"/>
    </row>
    <row r="21349" spans="7:7">
      <c r="G21349" s="1776"/>
    </row>
    <row r="21350" spans="7:7">
      <c r="G21350" s="1776"/>
    </row>
    <row r="21351" spans="7:7">
      <c r="G21351" s="1776"/>
    </row>
    <row r="21352" spans="7:7">
      <c r="G21352" s="1776"/>
    </row>
    <row r="21353" spans="7:7">
      <c r="G21353" s="1776"/>
    </row>
    <row r="21354" spans="7:7">
      <c r="G21354" s="1776"/>
    </row>
    <row r="21355" spans="7:7">
      <c r="G21355" s="1776"/>
    </row>
    <row r="21356" spans="7:7">
      <c r="G21356" s="1776"/>
    </row>
    <row r="21357" spans="7:7">
      <c r="G21357" s="1776"/>
    </row>
    <row r="21358" spans="7:7">
      <c r="G21358" s="1776"/>
    </row>
    <row r="21359" spans="7:7">
      <c r="G21359" s="1776"/>
    </row>
    <row r="21360" spans="7:7">
      <c r="G21360" s="1776"/>
    </row>
    <row r="21361" spans="7:7">
      <c r="G21361" s="1776"/>
    </row>
    <row r="21362" spans="7:7">
      <c r="G21362" s="1776"/>
    </row>
    <row r="21363" spans="7:7">
      <c r="G21363" s="1776"/>
    </row>
    <row r="21364" spans="7:7">
      <c r="G21364" s="1776"/>
    </row>
    <row r="21365" spans="7:7">
      <c r="G21365" s="1776"/>
    </row>
    <row r="21366" spans="7:7">
      <c r="G21366" s="1776"/>
    </row>
    <row r="21367" spans="7:7">
      <c r="G21367" s="1776"/>
    </row>
    <row r="21368" spans="7:7">
      <c r="G21368" s="1776"/>
    </row>
    <row r="21369" spans="7:7">
      <c r="G21369" s="1776"/>
    </row>
    <row r="21370" spans="7:7">
      <c r="G21370" s="1776"/>
    </row>
    <row r="21371" spans="7:7">
      <c r="G21371" s="1776"/>
    </row>
    <row r="21372" spans="7:7">
      <c r="G21372" s="1776"/>
    </row>
    <row r="21373" spans="7:7">
      <c r="G21373" s="1776"/>
    </row>
    <row r="21374" spans="7:7">
      <c r="G21374" s="1776"/>
    </row>
    <row r="21375" spans="7:7">
      <c r="G21375" s="1776"/>
    </row>
    <row r="21376" spans="7:7">
      <c r="G21376" s="1776"/>
    </row>
    <row r="21377" spans="7:7">
      <c r="G21377" s="1776"/>
    </row>
    <row r="21378" spans="7:7">
      <c r="G21378" s="1776"/>
    </row>
    <row r="21379" spans="7:7">
      <c r="G21379" s="1776"/>
    </row>
    <row r="21380" spans="7:7">
      <c r="G21380" s="1776"/>
    </row>
    <row r="21381" spans="7:7">
      <c r="G21381" s="1776"/>
    </row>
    <row r="21382" spans="7:7">
      <c r="G21382" s="1776"/>
    </row>
    <row r="21383" spans="7:7">
      <c r="G21383" s="1776"/>
    </row>
    <row r="21384" spans="7:7">
      <c r="G21384" s="1776"/>
    </row>
    <row r="21385" spans="7:7">
      <c r="G21385" s="1776"/>
    </row>
    <row r="21386" spans="7:7">
      <c r="G21386" s="1776"/>
    </row>
    <row r="21387" spans="7:7">
      <c r="G21387" s="1776"/>
    </row>
    <row r="21388" spans="7:7">
      <c r="G21388" s="1776"/>
    </row>
    <row r="21389" spans="7:7">
      <c r="G21389" s="1776"/>
    </row>
    <row r="21390" spans="7:7">
      <c r="G21390" s="1776"/>
    </row>
    <row r="21391" spans="7:7">
      <c r="G21391" s="1776"/>
    </row>
    <row r="21392" spans="7:7">
      <c r="G21392" s="1776"/>
    </row>
    <row r="21393" spans="7:7">
      <c r="G21393" s="1776"/>
    </row>
    <row r="21394" spans="7:7">
      <c r="G21394" s="1776"/>
    </row>
    <row r="21395" spans="7:7">
      <c r="G21395" s="1776"/>
    </row>
    <row r="21396" spans="7:7">
      <c r="G21396" s="1776"/>
    </row>
    <row r="21397" spans="7:7">
      <c r="G21397" s="1776"/>
    </row>
    <row r="21398" spans="7:7">
      <c r="G21398" s="1776"/>
    </row>
    <row r="21399" spans="7:7">
      <c r="G21399" s="1776"/>
    </row>
    <row r="21400" spans="7:7">
      <c r="G21400" s="1776"/>
    </row>
    <row r="21401" spans="7:7">
      <c r="G21401" s="1776"/>
    </row>
    <row r="21402" spans="7:7">
      <c r="G21402" s="1776"/>
    </row>
    <row r="21403" spans="7:7">
      <c r="G21403" s="1776"/>
    </row>
    <row r="21404" spans="7:7">
      <c r="G21404" s="1776"/>
    </row>
    <row r="21405" spans="7:7">
      <c r="G21405" s="1776"/>
    </row>
    <row r="21406" spans="7:7">
      <c r="G21406" s="1776"/>
    </row>
    <row r="21407" spans="7:7">
      <c r="G21407" s="1776"/>
    </row>
    <row r="21408" spans="7:7">
      <c r="G21408" s="1776"/>
    </row>
    <row r="21409" spans="7:7">
      <c r="G21409" s="1776"/>
    </row>
    <row r="21410" spans="7:7">
      <c r="G21410" s="1776"/>
    </row>
    <row r="21411" spans="7:7">
      <c r="G21411" s="1776"/>
    </row>
    <row r="21412" spans="7:7">
      <c r="G21412" s="1776"/>
    </row>
    <row r="21413" spans="7:7">
      <c r="G21413" s="1776"/>
    </row>
    <row r="21414" spans="7:7">
      <c r="G21414" s="1776"/>
    </row>
    <row r="21415" spans="7:7">
      <c r="G21415" s="1776"/>
    </row>
    <row r="21416" spans="7:7">
      <c r="G21416" s="1776"/>
    </row>
    <row r="21417" spans="7:7">
      <c r="G21417" s="1776"/>
    </row>
    <row r="21418" spans="7:7">
      <c r="G21418" s="1776"/>
    </row>
    <row r="21419" spans="7:7">
      <c r="G21419" s="1776"/>
    </row>
    <row r="21420" spans="7:7">
      <c r="G21420" s="1776"/>
    </row>
    <row r="21421" spans="7:7">
      <c r="G21421" s="1776"/>
    </row>
    <row r="21422" spans="7:7">
      <c r="G21422" s="1776"/>
    </row>
    <row r="21423" spans="7:7">
      <c r="G21423" s="1776"/>
    </row>
    <row r="21424" spans="7:7">
      <c r="G21424" s="1776"/>
    </row>
    <row r="21425" spans="7:7">
      <c r="G21425" s="1776"/>
    </row>
    <row r="21426" spans="7:7">
      <c r="G21426" s="1776"/>
    </row>
    <row r="21427" spans="7:7">
      <c r="G21427" s="1776"/>
    </row>
    <row r="21428" spans="7:7">
      <c r="G21428" s="1776"/>
    </row>
    <row r="21429" spans="7:7">
      <c r="G21429" s="1776"/>
    </row>
    <row r="21430" spans="7:7">
      <c r="G21430" s="1776"/>
    </row>
    <row r="21431" spans="7:7">
      <c r="G21431" s="1776"/>
    </row>
    <row r="21432" spans="7:7">
      <c r="G21432" s="1776"/>
    </row>
    <row r="21433" spans="7:7">
      <c r="G21433" s="1776"/>
    </row>
    <row r="21434" spans="7:7">
      <c r="G21434" s="1776"/>
    </row>
    <row r="21435" spans="7:7">
      <c r="G21435" s="1776"/>
    </row>
    <row r="21436" spans="7:7">
      <c r="G21436" s="1776"/>
    </row>
    <row r="21437" spans="7:7">
      <c r="G21437" s="1776"/>
    </row>
    <row r="21438" spans="7:7">
      <c r="G21438" s="1776"/>
    </row>
    <row r="21439" spans="7:7">
      <c r="G21439" s="1776"/>
    </row>
    <row r="21440" spans="7:7">
      <c r="G21440" s="1776"/>
    </row>
    <row r="21441" spans="7:7">
      <c r="G21441" s="1776"/>
    </row>
    <row r="21442" spans="7:7">
      <c r="G21442" s="1776"/>
    </row>
    <row r="21443" spans="7:7">
      <c r="G21443" s="1776"/>
    </row>
    <row r="21444" spans="7:7">
      <c r="G21444" s="1776"/>
    </row>
    <row r="21445" spans="7:7">
      <c r="G21445" s="1776"/>
    </row>
    <row r="21446" spans="7:7">
      <c r="G21446" s="1776"/>
    </row>
    <row r="21447" spans="7:7">
      <c r="G21447" s="1776"/>
    </row>
    <row r="21448" spans="7:7">
      <c r="G21448" s="1776"/>
    </row>
    <row r="21449" spans="7:7">
      <c r="G21449" s="1776"/>
    </row>
    <row r="21450" spans="7:7">
      <c r="G21450" s="1776"/>
    </row>
    <row r="21451" spans="7:7">
      <c r="G21451" s="1776"/>
    </row>
    <row r="21452" spans="7:7">
      <c r="G21452" s="1776"/>
    </row>
    <row r="21453" spans="7:7">
      <c r="G21453" s="1776"/>
    </row>
    <row r="21454" spans="7:7">
      <c r="G21454" s="1776"/>
    </row>
    <row r="21455" spans="7:7">
      <c r="G21455" s="1776"/>
    </row>
    <row r="21456" spans="7:7">
      <c r="G21456" s="1776"/>
    </row>
    <row r="21457" spans="7:7">
      <c r="G21457" s="1776"/>
    </row>
    <row r="21458" spans="7:7">
      <c r="G21458" s="1776"/>
    </row>
    <row r="21459" spans="7:7">
      <c r="G21459" s="1776"/>
    </row>
    <row r="21460" spans="7:7">
      <c r="G21460" s="1776"/>
    </row>
    <row r="21461" spans="7:7">
      <c r="G21461" s="1776"/>
    </row>
    <row r="21462" spans="7:7">
      <c r="G21462" s="1776"/>
    </row>
    <row r="21463" spans="7:7">
      <c r="G21463" s="1776"/>
    </row>
    <row r="21464" spans="7:7">
      <c r="G21464" s="1776"/>
    </row>
    <row r="21465" spans="7:7">
      <c r="G21465" s="1776"/>
    </row>
    <row r="21466" spans="7:7">
      <c r="G21466" s="1776"/>
    </row>
    <row r="21467" spans="7:7">
      <c r="G21467" s="1776"/>
    </row>
    <row r="21468" spans="7:7">
      <c r="G21468" s="1776"/>
    </row>
    <row r="21469" spans="7:7">
      <c r="G21469" s="1776"/>
    </row>
    <row r="21470" spans="7:7">
      <c r="G21470" s="1776"/>
    </row>
    <row r="21471" spans="7:7">
      <c r="G21471" s="1776"/>
    </row>
    <row r="21472" spans="7:7">
      <c r="G21472" s="1776"/>
    </row>
    <row r="21473" spans="7:7">
      <c r="G21473" s="1776"/>
    </row>
    <row r="21474" spans="7:7">
      <c r="G21474" s="1776"/>
    </row>
    <row r="21475" spans="7:7">
      <c r="G21475" s="1776"/>
    </row>
    <row r="21476" spans="7:7">
      <c r="G21476" s="1776"/>
    </row>
    <row r="21477" spans="7:7">
      <c r="G21477" s="1776"/>
    </row>
    <row r="21478" spans="7:7">
      <c r="G21478" s="1776"/>
    </row>
    <row r="21479" spans="7:7">
      <c r="G21479" s="1776"/>
    </row>
    <row r="21480" spans="7:7">
      <c r="G21480" s="1776"/>
    </row>
    <row r="21481" spans="7:7">
      <c r="G21481" s="1776"/>
    </row>
    <row r="21482" spans="7:7">
      <c r="G21482" s="1776"/>
    </row>
    <row r="21483" spans="7:7">
      <c r="G21483" s="1776"/>
    </row>
    <row r="21484" spans="7:7">
      <c r="G21484" s="1776"/>
    </row>
    <row r="21485" spans="7:7">
      <c r="G21485" s="1776"/>
    </row>
    <row r="21486" spans="7:7">
      <c r="G21486" s="1776"/>
    </row>
    <row r="21487" spans="7:7">
      <c r="G21487" s="1776"/>
    </row>
    <row r="21488" spans="7:7">
      <c r="G21488" s="1776"/>
    </row>
    <row r="21489" spans="7:7">
      <c r="G21489" s="1776"/>
    </row>
    <row r="21490" spans="7:7">
      <c r="G21490" s="1776"/>
    </row>
    <row r="21491" spans="7:7">
      <c r="G21491" s="1776"/>
    </row>
    <row r="21492" spans="7:7">
      <c r="G21492" s="1776"/>
    </row>
    <row r="21493" spans="7:7">
      <c r="G21493" s="1776"/>
    </row>
    <row r="21494" spans="7:7">
      <c r="G21494" s="1776"/>
    </row>
    <row r="21495" spans="7:7">
      <c r="G21495" s="1776"/>
    </row>
    <row r="21496" spans="7:7">
      <c r="G21496" s="1776"/>
    </row>
    <row r="21497" spans="7:7">
      <c r="G21497" s="1776"/>
    </row>
    <row r="21498" spans="7:7">
      <c r="G21498" s="1776"/>
    </row>
    <row r="21499" spans="7:7">
      <c r="G21499" s="1776"/>
    </row>
    <row r="21500" spans="7:7">
      <c r="G21500" s="1776"/>
    </row>
    <row r="21501" spans="7:7">
      <c r="G21501" s="1776"/>
    </row>
    <row r="21502" spans="7:7">
      <c r="G21502" s="1776"/>
    </row>
    <row r="21503" spans="7:7">
      <c r="G21503" s="1776"/>
    </row>
    <row r="21504" spans="7:7">
      <c r="G21504" s="1776"/>
    </row>
    <row r="21505" spans="7:7">
      <c r="G21505" s="1776"/>
    </row>
    <row r="21506" spans="7:7">
      <c r="G21506" s="1776"/>
    </row>
    <row r="21507" spans="7:7">
      <c r="G21507" s="1776"/>
    </row>
    <row r="21508" spans="7:7">
      <c r="G21508" s="1776"/>
    </row>
    <row r="21509" spans="7:7">
      <c r="G21509" s="1776"/>
    </row>
    <row r="21510" spans="7:7">
      <c r="G21510" s="1776"/>
    </row>
    <row r="21511" spans="7:7">
      <c r="G21511" s="1776"/>
    </row>
    <row r="21512" spans="7:7">
      <c r="G21512" s="1776"/>
    </row>
    <row r="21513" spans="7:7">
      <c r="G21513" s="1776"/>
    </row>
    <row r="21514" spans="7:7">
      <c r="G21514" s="1776"/>
    </row>
    <row r="21515" spans="7:7">
      <c r="G21515" s="1776"/>
    </row>
    <row r="21516" spans="7:7">
      <c r="G21516" s="1776"/>
    </row>
    <row r="21517" spans="7:7">
      <c r="G21517" s="1776"/>
    </row>
    <row r="21518" spans="7:7">
      <c r="G21518" s="1776"/>
    </row>
    <row r="21519" spans="7:7">
      <c r="G21519" s="1776"/>
    </row>
    <row r="21520" spans="7:7">
      <c r="G21520" s="1776"/>
    </row>
    <row r="21521" spans="7:7">
      <c r="G21521" s="1776"/>
    </row>
    <row r="21522" spans="7:7">
      <c r="G21522" s="1776"/>
    </row>
    <row r="21523" spans="7:7">
      <c r="G21523" s="1776"/>
    </row>
    <row r="21524" spans="7:7">
      <c r="G21524" s="1776"/>
    </row>
    <row r="21525" spans="7:7">
      <c r="G21525" s="1776"/>
    </row>
    <row r="21526" spans="7:7">
      <c r="G21526" s="1776"/>
    </row>
    <row r="21527" spans="7:7">
      <c r="G21527" s="1776"/>
    </row>
    <row r="21528" spans="7:7">
      <c r="G21528" s="1776"/>
    </row>
    <row r="21529" spans="7:7">
      <c r="G21529" s="1776"/>
    </row>
    <row r="21530" spans="7:7">
      <c r="G21530" s="1776"/>
    </row>
    <row r="21531" spans="7:7">
      <c r="G21531" s="1776"/>
    </row>
    <row r="21532" spans="7:7">
      <c r="G21532" s="1776"/>
    </row>
    <row r="21533" spans="7:7">
      <c r="G21533" s="1776"/>
    </row>
    <row r="21534" spans="7:7">
      <c r="G21534" s="1776"/>
    </row>
    <row r="21535" spans="7:7">
      <c r="G21535" s="1776"/>
    </row>
    <row r="21536" spans="7:7">
      <c r="G21536" s="1776"/>
    </row>
    <row r="21537" spans="7:7">
      <c r="G21537" s="1776"/>
    </row>
    <row r="21538" spans="7:7">
      <c r="G21538" s="1776"/>
    </row>
    <row r="21539" spans="7:7">
      <c r="G21539" s="1776"/>
    </row>
    <row r="21540" spans="7:7">
      <c r="G21540" s="1776"/>
    </row>
    <row r="21541" spans="7:7">
      <c r="G21541" s="1776"/>
    </row>
    <row r="21542" spans="7:7">
      <c r="G21542" s="1776"/>
    </row>
    <row r="21543" spans="7:7">
      <c r="G21543" s="1776"/>
    </row>
    <row r="21544" spans="7:7">
      <c r="G21544" s="1776"/>
    </row>
    <row r="21545" spans="7:7">
      <c r="G21545" s="1776"/>
    </row>
    <row r="21546" spans="7:7">
      <c r="G21546" s="1776"/>
    </row>
    <row r="21547" spans="7:7">
      <c r="G21547" s="1776"/>
    </row>
    <row r="21548" spans="7:7">
      <c r="G21548" s="1776"/>
    </row>
    <row r="21549" spans="7:7">
      <c r="G21549" s="1776"/>
    </row>
    <row r="21550" spans="7:7">
      <c r="G21550" s="1776"/>
    </row>
    <row r="21551" spans="7:7">
      <c r="G21551" s="1776"/>
    </row>
    <row r="21552" spans="7:7">
      <c r="G21552" s="1776"/>
    </row>
    <row r="21553" spans="7:7">
      <c r="G21553" s="1776"/>
    </row>
    <row r="21554" spans="7:7">
      <c r="G21554" s="1776"/>
    </row>
    <row r="21555" spans="7:7">
      <c r="G21555" s="1776"/>
    </row>
    <row r="21556" spans="7:7">
      <c r="G21556" s="1776"/>
    </row>
    <row r="21557" spans="7:7">
      <c r="G21557" s="1776"/>
    </row>
    <row r="21558" spans="7:7">
      <c r="G21558" s="1776"/>
    </row>
    <row r="21559" spans="7:7">
      <c r="G21559" s="1776"/>
    </row>
    <row r="21560" spans="7:7">
      <c r="G21560" s="1776"/>
    </row>
    <row r="21561" spans="7:7">
      <c r="G21561" s="1776"/>
    </row>
    <row r="21562" spans="7:7">
      <c r="G21562" s="1776"/>
    </row>
    <row r="21563" spans="7:7">
      <c r="G21563" s="1776"/>
    </row>
    <row r="21564" spans="7:7">
      <c r="G21564" s="1776"/>
    </row>
    <row r="21565" spans="7:7">
      <c r="G21565" s="1776"/>
    </row>
    <row r="21566" spans="7:7">
      <c r="G21566" s="1776"/>
    </row>
    <row r="21567" spans="7:7">
      <c r="G21567" s="1776"/>
    </row>
    <row r="21568" spans="7:7">
      <c r="G21568" s="1776"/>
    </row>
    <row r="21569" spans="7:7">
      <c r="G21569" s="1776"/>
    </row>
    <row r="21570" spans="7:7">
      <c r="G21570" s="1776"/>
    </row>
    <row r="21571" spans="7:7">
      <c r="G21571" s="1776"/>
    </row>
    <row r="21572" spans="7:7">
      <c r="G21572" s="1776"/>
    </row>
    <row r="21573" spans="7:7">
      <c r="G21573" s="1776"/>
    </row>
    <row r="21574" spans="7:7">
      <c r="G21574" s="1776"/>
    </row>
    <row r="21575" spans="7:7">
      <c r="G21575" s="1776"/>
    </row>
    <row r="21576" spans="7:7">
      <c r="G21576" s="1776"/>
    </row>
    <row r="21577" spans="7:7">
      <c r="G21577" s="1776"/>
    </row>
    <row r="21578" spans="7:7">
      <c r="G21578" s="1776"/>
    </row>
    <row r="21579" spans="7:7">
      <c r="G21579" s="1776"/>
    </row>
    <row r="21580" spans="7:7">
      <c r="G21580" s="1776"/>
    </row>
    <row r="21581" spans="7:7">
      <c r="G21581" s="1776"/>
    </row>
    <row r="21582" spans="7:7">
      <c r="G21582" s="1776"/>
    </row>
    <row r="21583" spans="7:7">
      <c r="G21583" s="1776"/>
    </row>
    <row r="21584" spans="7:7">
      <c r="G21584" s="1776"/>
    </row>
    <row r="21585" spans="7:7">
      <c r="G21585" s="1776"/>
    </row>
    <row r="21586" spans="7:7">
      <c r="G21586" s="1776"/>
    </row>
    <row r="21587" spans="7:7">
      <c r="G21587" s="1776"/>
    </row>
    <row r="21588" spans="7:7">
      <c r="G21588" s="1776"/>
    </row>
    <row r="21589" spans="7:7">
      <c r="G21589" s="1776"/>
    </row>
    <row r="21590" spans="7:7">
      <c r="G21590" s="1776"/>
    </row>
    <row r="21591" spans="7:7">
      <c r="G21591" s="1776"/>
    </row>
    <row r="21592" spans="7:7">
      <c r="G21592" s="1776"/>
    </row>
    <row r="21593" spans="7:7">
      <c r="G21593" s="1776"/>
    </row>
    <row r="21594" spans="7:7">
      <c r="G21594" s="1776"/>
    </row>
    <row r="21595" spans="7:7">
      <c r="G21595" s="1776"/>
    </row>
    <row r="21596" spans="7:7">
      <c r="G21596" s="1776"/>
    </row>
    <row r="21597" spans="7:7">
      <c r="G21597" s="1776"/>
    </row>
    <row r="21598" spans="7:7">
      <c r="G21598" s="1776"/>
    </row>
    <row r="21599" spans="7:7">
      <c r="G21599" s="1776"/>
    </row>
    <row r="21600" spans="7:7">
      <c r="G21600" s="1776"/>
    </row>
    <row r="21601" spans="7:7">
      <c r="G21601" s="1776"/>
    </row>
    <row r="21602" spans="7:7">
      <c r="G21602" s="1776"/>
    </row>
    <row r="21603" spans="7:7">
      <c r="G21603" s="1776"/>
    </row>
    <row r="21604" spans="7:7">
      <c r="G21604" s="1776"/>
    </row>
    <row r="21605" spans="7:7">
      <c r="G21605" s="1776"/>
    </row>
    <row r="21606" spans="7:7">
      <c r="G21606" s="1776"/>
    </row>
    <row r="21607" spans="7:7">
      <c r="G21607" s="1776"/>
    </row>
    <row r="21608" spans="7:7">
      <c r="G21608" s="1776"/>
    </row>
    <row r="21609" spans="7:7">
      <c r="G21609" s="1776"/>
    </row>
    <row r="21610" spans="7:7">
      <c r="G21610" s="1776"/>
    </row>
    <row r="21611" spans="7:7">
      <c r="G21611" s="1776"/>
    </row>
    <row r="21612" spans="7:7">
      <c r="G21612" s="1776"/>
    </row>
    <row r="21613" spans="7:7">
      <c r="G21613" s="1776"/>
    </row>
    <row r="21614" spans="7:7">
      <c r="G21614" s="1776"/>
    </row>
    <row r="21615" spans="7:7">
      <c r="G21615" s="1776"/>
    </row>
    <row r="21616" spans="7:7">
      <c r="G21616" s="1776"/>
    </row>
    <row r="21617" spans="7:7">
      <c r="G21617" s="1776"/>
    </row>
    <row r="21618" spans="7:7">
      <c r="G21618" s="1776"/>
    </row>
    <row r="21619" spans="7:7">
      <c r="G21619" s="1776"/>
    </row>
    <row r="21620" spans="7:7">
      <c r="G21620" s="1776"/>
    </row>
    <row r="21621" spans="7:7">
      <c r="G21621" s="1776"/>
    </row>
    <row r="21622" spans="7:7">
      <c r="G21622" s="1776"/>
    </row>
    <row r="21623" spans="7:7">
      <c r="G21623" s="1776"/>
    </row>
    <row r="21624" spans="7:7">
      <c r="G21624" s="1776"/>
    </row>
    <row r="21625" spans="7:7">
      <c r="G21625" s="1776"/>
    </row>
    <row r="21626" spans="7:7">
      <c r="G21626" s="1776"/>
    </row>
    <row r="21627" spans="7:7">
      <c r="G21627" s="1776"/>
    </row>
    <row r="21628" spans="7:7">
      <c r="G21628" s="1776"/>
    </row>
    <row r="21629" spans="7:7">
      <c r="G21629" s="1776"/>
    </row>
    <row r="21630" spans="7:7">
      <c r="G21630" s="1776"/>
    </row>
    <row r="21631" spans="7:7">
      <c r="G21631" s="1776"/>
    </row>
    <row r="21632" spans="7:7">
      <c r="G21632" s="1776"/>
    </row>
    <row r="21633" spans="7:7">
      <c r="G21633" s="1776"/>
    </row>
    <row r="21634" spans="7:7">
      <c r="G21634" s="1776"/>
    </row>
    <row r="21635" spans="7:7">
      <c r="G21635" s="1776"/>
    </row>
    <row r="21636" spans="7:7">
      <c r="G21636" s="1776"/>
    </row>
    <row r="21637" spans="7:7">
      <c r="G21637" s="1776"/>
    </row>
    <row r="21638" spans="7:7">
      <c r="G21638" s="1776"/>
    </row>
    <row r="21639" spans="7:7">
      <c r="G21639" s="1776"/>
    </row>
    <row r="21640" spans="7:7">
      <c r="G21640" s="1776"/>
    </row>
    <row r="21641" spans="7:7">
      <c r="G21641" s="1776"/>
    </row>
    <row r="21642" spans="7:7">
      <c r="G21642" s="1776"/>
    </row>
    <row r="21643" spans="7:7">
      <c r="G21643" s="1776"/>
    </row>
    <row r="21644" spans="7:7">
      <c r="G21644" s="1776"/>
    </row>
    <row r="21645" spans="7:7">
      <c r="G21645" s="1776"/>
    </row>
    <row r="21646" spans="7:7">
      <c r="G21646" s="1776"/>
    </row>
    <row r="21647" spans="7:7">
      <c r="G21647" s="1776"/>
    </row>
    <row r="21648" spans="7:7">
      <c r="G21648" s="1776"/>
    </row>
    <row r="21649" spans="7:7">
      <c r="G21649" s="1776"/>
    </row>
    <row r="21650" spans="7:7">
      <c r="G21650" s="1776"/>
    </row>
    <row r="21651" spans="7:7">
      <c r="G21651" s="1776"/>
    </row>
    <row r="21652" spans="7:7">
      <c r="G21652" s="1776"/>
    </row>
    <row r="21653" spans="7:7">
      <c r="G21653" s="1776"/>
    </row>
    <row r="21654" spans="7:7">
      <c r="G21654" s="1776"/>
    </row>
    <row r="21655" spans="7:7">
      <c r="G21655" s="1776"/>
    </row>
    <row r="21656" spans="7:7">
      <c r="G21656" s="1776"/>
    </row>
    <row r="21657" spans="7:7">
      <c r="G21657" s="1776"/>
    </row>
    <row r="21658" spans="7:7">
      <c r="G21658" s="1776"/>
    </row>
    <row r="21659" spans="7:7">
      <c r="G21659" s="1776"/>
    </row>
    <row r="21660" spans="7:7">
      <c r="G21660" s="1776"/>
    </row>
    <row r="21661" spans="7:7">
      <c r="G21661" s="1776"/>
    </row>
    <row r="21662" spans="7:7">
      <c r="G21662" s="1776"/>
    </row>
    <row r="21663" spans="7:7">
      <c r="G21663" s="1776"/>
    </row>
    <row r="21664" spans="7:7">
      <c r="G21664" s="1776"/>
    </row>
    <row r="21665" spans="7:7">
      <c r="G21665" s="1776"/>
    </row>
    <row r="21666" spans="7:7">
      <c r="G21666" s="1776"/>
    </row>
    <row r="21667" spans="7:7">
      <c r="G21667" s="1776"/>
    </row>
    <row r="21668" spans="7:7">
      <c r="G21668" s="1776"/>
    </row>
    <row r="21669" spans="7:7">
      <c r="G21669" s="1776"/>
    </row>
    <row r="21670" spans="7:7">
      <c r="G21670" s="1776"/>
    </row>
    <row r="21671" spans="7:7">
      <c r="G21671" s="1776"/>
    </row>
    <row r="21672" spans="7:7">
      <c r="G21672" s="1776"/>
    </row>
    <row r="21673" spans="7:7">
      <c r="G21673" s="1776"/>
    </row>
    <row r="21674" spans="7:7">
      <c r="G21674" s="1776"/>
    </row>
    <row r="21675" spans="7:7">
      <c r="G21675" s="1776"/>
    </row>
    <row r="21676" spans="7:7">
      <c r="G21676" s="1776"/>
    </row>
    <row r="21677" spans="7:7">
      <c r="G21677" s="1776"/>
    </row>
    <row r="21678" spans="7:7">
      <c r="G21678" s="1776"/>
    </row>
    <row r="21679" spans="7:7">
      <c r="G21679" s="1776"/>
    </row>
    <row r="21680" spans="7:7">
      <c r="G21680" s="1776"/>
    </row>
    <row r="21681" spans="7:7">
      <c r="G21681" s="1776"/>
    </row>
    <row r="21682" spans="7:7">
      <c r="G21682" s="1776"/>
    </row>
    <row r="21683" spans="7:7">
      <c r="G21683" s="1776"/>
    </row>
    <row r="21684" spans="7:7">
      <c r="G21684" s="1776"/>
    </row>
    <row r="21685" spans="7:7">
      <c r="G21685" s="1776"/>
    </row>
    <row r="21686" spans="7:7">
      <c r="G21686" s="1776"/>
    </row>
    <row r="21687" spans="7:7">
      <c r="G21687" s="1776"/>
    </row>
    <row r="21688" spans="7:7">
      <c r="G21688" s="1776"/>
    </row>
    <row r="21689" spans="7:7">
      <c r="G21689" s="1776"/>
    </row>
    <row r="21690" spans="7:7">
      <c r="G21690" s="1776"/>
    </row>
    <row r="21691" spans="7:7">
      <c r="G21691" s="1776"/>
    </row>
    <row r="21692" spans="7:7">
      <c r="G21692" s="1776"/>
    </row>
    <row r="21693" spans="7:7">
      <c r="G21693" s="1776"/>
    </row>
    <row r="21694" spans="7:7">
      <c r="G21694" s="1776"/>
    </row>
    <row r="21695" spans="7:7">
      <c r="G21695" s="1776"/>
    </row>
    <row r="21696" spans="7:7">
      <c r="G21696" s="1776"/>
    </row>
    <row r="21697" spans="7:7">
      <c r="G21697" s="1776"/>
    </row>
    <row r="21698" spans="7:7">
      <c r="G21698" s="1776"/>
    </row>
    <row r="21699" spans="7:7">
      <c r="G21699" s="1776"/>
    </row>
    <row r="21700" spans="7:7">
      <c r="G21700" s="1776"/>
    </row>
    <row r="21701" spans="7:7">
      <c r="G21701" s="1776"/>
    </row>
    <row r="21702" spans="7:7">
      <c r="G21702" s="1776"/>
    </row>
    <row r="21703" spans="7:7">
      <c r="G21703" s="1776"/>
    </row>
    <row r="21704" spans="7:7">
      <c r="G21704" s="1776"/>
    </row>
    <row r="21705" spans="7:7">
      <c r="G21705" s="1776"/>
    </row>
    <row r="21706" spans="7:7">
      <c r="G21706" s="1776"/>
    </row>
    <row r="21707" spans="7:7">
      <c r="G21707" s="1776"/>
    </row>
    <row r="21708" spans="7:7">
      <c r="G21708" s="1776"/>
    </row>
    <row r="21709" spans="7:7">
      <c r="G21709" s="1776"/>
    </row>
    <row r="21710" spans="7:7">
      <c r="G21710" s="1776"/>
    </row>
    <row r="21711" spans="7:7">
      <c r="G21711" s="1776"/>
    </row>
    <row r="21712" spans="7:7">
      <c r="G21712" s="1776"/>
    </row>
    <row r="21713" spans="7:7">
      <c r="G21713" s="1776"/>
    </row>
    <row r="21714" spans="7:7">
      <c r="G21714" s="1776"/>
    </row>
    <row r="21715" spans="7:7">
      <c r="G21715" s="1776"/>
    </row>
    <row r="21716" spans="7:7">
      <c r="G21716" s="1776"/>
    </row>
    <row r="21717" spans="7:7">
      <c r="G21717" s="1776"/>
    </row>
    <row r="21718" spans="7:7">
      <c r="G21718" s="1776"/>
    </row>
    <row r="21719" spans="7:7">
      <c r="G21719" s="1776"/>
    </row>
    <row r="21720" spans="7:7">
      <c r="G21720" s="1776"/>
    </row>
    <row r="21721" spans="7:7">
      <c r="G21721" s="1776"/>
    </row>
    <row r="21722" spans="7:7">
      <c r="G21722" s="1776"/>
    </row>
    <row r="21723" spans="7:7">
      <c r="G21723" s="1776"/>
    </row>
    <row r="21724" spans="7:7">
      <c r="G21724" s="1776"/>
    </row>
    <row r="21725" spans="7:7">
      <c r="G21725" s="1776"/>
    </row>
    <row r="21726" spans="7:7">
      <c r="G21726" s="1776"/>
    </row>
    <row r="21727" spans="7:7">
      <c r="G21727" s="1776"/>
    </row>
    <row r="21728" spans="7:7">
      <c r="G21728" s="1776"/>
    </row>
    <row r="21729" spans="7:7">
      <c r="G21729" s="1776"/>
    </row>
    <row r="21730" spans="7:7">
      <c r="G21730" s="1776"/>
    </row>
    <row r="21731" spans="7:7">
      <c r="G21731" s="1776"/>
    </row>
    <row r="21732" spans="7:7">
      <c r="G21732" s="1776"/>
    </row>
    <row r="21733" spans="7:7">
      <c r="G21733" s="1776"/>
    </row>
    <row r="21734" spans="7:7">
      <c r="G21734" s="1776"/>
    </row>
    <row r="21735" spans="7:7">
      <c r="G21735" s="1776"/>
    </row>
    <row r="21736" spans="7:7">
      <c r="G21736" s="1776"/>
    </row>
    <row r="21737" spans="7:7">
      <c r="G21737" s="1776"/>
    </row>
    <row r="21738" spans="7:7">
      <c r="G21738" s="1776"/>
    </row>
    <row r="21739" spans="7:7">
      <c r="G21739" s="1776"/>
    </row>
    <row r="21740" spans="7:7">
      <c r="G21740" s="1776"/>
    </row>
    <row r="21741" spans="7:7">
      <c r="G21741" s="1776"/>
    </row>
    <row r="21742" spans="7:7">
      <c r="G21742" s="1776"/>
    </row>
    <row r="21743" spans="7:7">
      <c r="G21743" s="1776"/>
    </row>
    <row r="21744" spans="7:7">
      <c r="G21744" s="1776"/>
    </row>
    <row r="21745" spans="7:7">
      <c r="G21745" s="1776"/>
    </row>
    <row r="21746" spans="7:7">
      <c r="G21746" s="1776"/>
    </row>
    <row r="21747" spans="7:7">
      <c r="G21747" s="1776"/>
    </row>
    <row r="21748" spans="7:7">
      <c r="G21748" s="1776"/>
    </row>
    <row r="21749" spans="7:7">
      <c r="G21749" s="1776"/>
    </row>
    <row r="21750" spans="7:7">
      <c r="G21750" s="1776"/>
    </row>
    <row r="21751" spans="7:7">
      <c r="G21751" s="1776"/>
    </row>
    <row r="21752" spans="7:7">
      <c r="G21752" s="1776"/>
    </row>
    <row r="21753" spans="7:7">
      <c r="G21753" s="1776"/>
    </row>
    <row r="21754" spans="7:7">
      <c r="G21754" s="1776"/>
    </row>
    <row r="21755" spans="7:7">
      <c r="G21755" s="1776"/>
    </row>
    <row r="21756" spans="7:7">
      <c r="G21756" s="1776"/>
    </row>
    <row r="21757" spans="7:7">
      <c r="G21757" s="1776"/>
    </row>
    <row r="21758" spans="7:7">
      <c r="G21758" s="1776"/>
    </row>
    <row r="21759" spans="7:7">
      <c r="G21759" s="1776"/>
    </row>
    <row r="21760" spans="7:7">
      <c r="G21760" s="1776"/>
    </row>
    <row r="21761" spans="7:7">
      <c r="G21761" s="1776"/>
    </row>
    <row r="21762" spans="7:7">
      <c r="G21762" s="1776"/>
    </row>
    <row r="21763" spans="7:7">
      <c r="G21763" s="1776"/>
    </row>
    <row r="21764" spans="7:7">
      <c r="G21764" s="1776"/>
    </row>
    <row r="21765" spans="7:7">
      <c r="G21765" s="1776"/>
    </row>
    <row r="21766" spans="7:7">
      <c r="G21766" s="1776"/>
    </row>
    <row r="21767" spans="7:7">
      <c r="G21767" s="1776"/>
    </row>
    <row r="21768" spans="7:7">
      <c r="G21768" s="1776"/>
    </row>
    <row r="21769" spans="7:7">
      <c r="G21769" s="1776"/>
    </row>
    <row r="21770" spans="7:7">
      <c r="G21770" s="1776"/>
    </row>
    <row r="21771" spans="7:7">
      <c r="G21771" s="1776"/>
    </row>
    <row r="21772" spans="7:7">
      <c r="G21772" s="1776"/>
    </row>
    <row r="21773" spans="7:7">
      <c r="G21773" s="1776"/>
    </row>
    <row r="21774" spans="7:7">
      <c r="G21774" s="1776"/>
    </row>
    <row r="21775" spans="7:7">
      <c r="G21775" s="1776"/>
    </row>
    <row r="21776" spans="7:7">
      <c r="G21776" s="1776"/>
    </row>
    <row r="21777" spans="7:7">
      <c r="G21777" s="1776"/>
    </row>
    <row r="21778" spans="7:7">
      <c r="G21778" s="1776"/>
    </row>
    <row r="21779" spans="7:7">
      <c r="G21779" s="1776"/>
    </row>
    <row r="21780" spans="7:7">
      <c r="G21780" s="1776"/>
    </row>
    <row r="21781" spans="7:7">
      <c r="G21781" s="1776"/>
    </row>
    <row r="21782" spans="7:7">
      <c r="G21782" s="1776"/>
    </row>
    <row r="21783" spans="7:7">
      <c r="G21783" s="1776"/>
    </row>
    <row r="21784" spans="7:7">
      <c r="G21784" s="1776"/>
    </row>
    <row r="21785" spans="7:7">
      <c r="G21785" s="1776"/>
    </row>
    <row r="21786" spans="7:7">
      <c r="G21786" s="1776"/>
    </row>
    <row r="21787" spans="7:7">
      <c r="G21787" s="1776"/>
    </row>
    <row r="21788" spans="7:7">
      <c r="G21788" s="1776"/>
    </row>
    <row r="21789" spans="7:7">
      <c r="G21789" s="1776"/>
    </row>
    <row r="21790" spans="7:7">
      <c r="G21790" s="1776"/>
    </row>
    <row r="21791" spans="7:7">
      <c r="G21791" s="1776"/>
    </row>
    <row r="21792" spans="7:7">
      <c r="G21792" s="1776"/>
    </row>
    <row r="21793" spans="7:7">
      <c r="G21793" s="1776"/>
    </row>
    <row r="21794" spans="7:7">
      <c r="G21794" s="1776"/>
    </row>
    <row r="21795" spans="7:7">
      <c r="G21795" s="1776"/>
    </row>
    <row r="21796" spans="7:7">
      <c r="G21796" s="1776"/>
    </row>
    <row r="21797" spans="7:7">
      <c r="G21797" s="1776"/>
    </row>
    <row r="21798" spans="7:7">
      <c r="G21798" s="1776"/>
    </row>
    <row r="21799" spans="7:7">
      <c r="G21799" s="1776"/>
    </row>
    <row r="21800" spans="7:7">
      <c r="G21800" s="1776"/>
    </row>
    <row r="21801" spans="7:7">
      <c r="G21801" s="1776"/>
    </row>
    <row r="21802" spans="7:7">
      <c r="G21802" s="1776"/>
    </row>
    <row r="21803" spans="7:7">
      <c r="G21803" s="1776"/>
    </row>
    <row r="21804" spans="7:7">
      <c r="G21804" s="1776"/>
    </row>
    <row r="21805" spans="7:7">
      <c r="G21805" s="1776"/>
    </row>
    <row r="21806" spans="7:7">
      <c r="G21806" s="1776"/>
    </row>
    <row r="21807" spans="7:7">
      <c r="G21807" s="1776"/>
    </row>
    <row r="21808" spans="7:7">
      <c r="G21808" s="1776"/>
    </row>
    <row r="21809" spans="7:7">
      <c r="G21809" s="1776"/>
    </row>
    <row r="21810" spans="7:7">
      <c r="G21810" s="1776"/>
    </row>
    <row r="21811" spans="7:7">
      <c r="G21811" s="1776"/>
    </row>
    <row r="21812" spans="7:7">
      <c r="G21812" s="1776"/>
    </row>
    <row r="21813" spans="7:7">
      <c r="G21813" s="1776"/>
    </row>
    <row r="21814" spans="7:7">
      <c r="G21814" s="1776"/>
    </row>
    <row r="21815" spans="7:7">
      <c r="G21815" s="1776"/>
    </row>
    <row r="21816" spans="7:7">
      <c r="G21816" s="1776"/>
    </row>
    <row r="21817" spans="7:7">
      <c r="G21817" s="1776"/>
    </row>
    <row r="21818" spans="7:7">
      <c r="G21818" s="1776"/>
    </row>
    <row r="21819" spans="7:7">
      <c r="G21819" s="1776"/>
    </row>
    <row r="21820" spans="7:7">
      <c r="G21820" s="1776"/>
    </row>
    <row r="21821" spans="7:7">
      <c r="G21821" s="1776"/>
    </row>
    <row r="21822" spans="7:7">
      <c r="G21822" s="1776"/>
    </row>
    <row r="21823" spans="7:7">
      <c r="G21823" s="1776"/>
    </row>
    <row r="21824" spans="7:7">
      <c r="G21824" s="1776"/>
    </row>
    <row r="21825" spans="7:7">
      <c r="G21825" s="1776"/>
    </row>
    <row r="21826" spans="7:7">
      <c r="G21826" s="1776"/>
    </row>
    <row r="21827" spans="7:7">
      <c r="G21827" s="1776"/>
    </row>
    <row r="21828" spans="7:7">
      <c r="G21828" s="1776"/>
    </row>
    <row r="21829" spans="7:7">
      <c r="G21829" s="1776"/>
    </row>
    <row r="21830" spans="7:7">
      <c r="G21830" s="1776"/>
    </row>
    <row r="21831" spans="7:7">
      <c r="G21831" s="1776"/>
    </row>
    <row r="21832" spans="7:7">
      <c r="G21832" s="1776"/>
    </row>
    <row r="21833" spans="7:7">
      <c r="G21833" s="1776"/>
    </row>
    <row r="21834" spans="7:7">
      <c r="G21834" s="1776"/>
    </row>
    <row r="21835" spans="7:7">
      <c r="G21835" s="1776"/>
    </row>
    <row r="21836" spans="7:7">
      <c r="G21836" s="1776"/>
    </row>
    <row r="21837" spans="7:7">
      <c r="G21837" s="1776"/>
    </row>
    <row r="21838" spans="7:7">
      <c r="G21838" s="1776"/>
    </row>
    <row r="21839" spans="7:7">
      <c r="G21839" s="1776"/>
    </row>
    <row r="21840" spans="7:7">
      <c r="G21840" s="1776"/>
    </row>
    <row r="21841" spans="7:7">
      <c r="G21841" s="1776"/>
    </row>
    <row r="21842" spans="7:7">
      <c r="G21842" s="1776"/>
    </row>
    <row r="21843" spans="7:7">
      <c r="G21843" s="1776"/>
    </row>
    <row r="21844" spans="7:7">
      <c r="G21844" s="1776"/>
    </row>
    <row r="21845" spans="7:7">
      <c r="G21845" s="1776"/>
    </row>
    <row r="21846" spans="7:7">
      <c r="G21846" s="1776"/>
    </row>
    <row r="21847" spans="7:7">
      <c r="G21847" s="1776"/>
    </row>
    <row r="21848" spans="7:7">
      <c r="G21848" s="1776"/>
    </row>
    <row r="21849" spans="7:7">
      <c r="G21849" s="1776"/>
    </row>
    <row r="21850" spans="7:7">
      <c r="G21850" s="1776"/>
    </row>
    <row r="21851" spans="7:7">
      <c r="G21851" s="1776"/>
    </row>
    <row r="21852" spans="7:7">
      <c r="G21852" s="1776"/>
    </row>
    <row r="21853" spans="7:7">
      <c r="G21853" s="1776"/>
    </row>
    <row r="21854" spans="7:7">
      <c r="G21854" s="1776"/>
    </row>
    <row r="21855" spans="7:7">
      <c r="G21855" s="1776"/>
    </row>
    <row r="21856" spans="7:7">
      <c r="G21856" s="1776"/>
    </row>
    <row r="21857" spans="7:7">
      <c r="G21857" s="1776"/>
    </row>
    <row r="21858" spans="7:7">
      <c r="G21858" s="1776"/>
    </row>
    <row r="21859" spans="7:7">
      <c r="G21859" s="1776"/>
    </row>
    <row r="21860" spans="7:7">
      <c r="G21860" s="1776"/>
    </row>
    <row r="21861" spans="7:7">
      <c r="G21861" s="1776"/>
    </row>
    <row r="21862" spans="7:7">
      <c r="G21862" s="1776"/>
    </row>
    <row r="21863" spans="7:7">
      <c r="G21863" s="1776"/>
    </row>
    <row r="21864" spans="7:7">
      <c r="G21864" s="1776"/>
    </row>
    <row r="21865" spans="7:7">
      <c r="G21865" s="1776"/>
    </row>
    <row r="21866" spans="7:7">
      <c r="G21866" s="1776"/>
    </row>
    <row r="21867" spans="7:7">
      <c r="G21867" s="1776"/>
    </row>
    <row r="21868" spans="7:7">
      <c r="G21868" s="1776"/>
    </row>
    <row r="21869" spans="7:7">
      <c r="G21869" s="1776"/>
    </row>
    <row r="21870" spans="7:7">
      <c r="G21870" s="1776"/>
    </row>
    <row r="21871" spans="7:7">
      <c r="G21871" s="1776"/>
    </row>
    <row r="21872" spans="7:7">
      <c r="G21872" s="1776"/>
    </row>
    <row r="21873" spans="7:7">
      <c r="G21873" s="1776"/>
    </row>
    <row r="21874" spans="7:7">
      <c r="G21874" s="1776"/>
    </row>
    <row r="21875" spans="7:7">
      <c r="G21875" s="1776"/>
    </row>
    <row r="21876" spans="7:7">
      <c r="G21876" s="1776"/>
    </row>
    <row r="21877" spans="7:7">
      <c r="G21877" s="1776"/>
    </row>
    <row r="21878" spans="7:7">
      <c r="G21878" s="1776"/>
    </row>
    <row r="21879" spans="7:7">
      <c r="G21879" s="1776"/>
    </row>
    <row r="21880" spans="7:7">
      <c r="G21880" s="1776"/>
    </row>
    <row r="21881" spans="7:7">
      <c r="G21881" s="1776"/>
    </row>
    <row r="21882" spans="7:7">
      <c r="G21882" s="1776"/>
    </row>
    <row r="21883" spans="7:7">
      <c r="G21883" s="1776"/>
    </row>
    <row r="21884" spans="7:7">
      <c r="G21884" s="1776"/>
    </row>
    <row r="21885" spans="7:7">
      <c r="G21885" s="1776"/>
    </row>
    <row r="21886" spans="7:7">
      <c r="G21886" s="1776"/>
    </row>
    <row r="21887" spans="7:7">
      <c r="G21887" s="1776"/>
    </row>
    <row r="21888" spans="7:7">
      <c r="G21888" s="1776"/>
    </row>
    <row r="21889" spans="7:7">
      <c r="G21889" s="1776"/>
    </row>
    <row r="21890" spans="7:7">
      <c r="G21890" s="1776"/>
    </row>
    <row r="21891" spans="7:7">
      <c r="G21891" s="1776"/>
    </row>
    <row r="21892" spans="7:7">
      <c r="G21892" s="1776"/>
    </row>
    <row r="21893" spans="7:7">
      <c r="G21893" s="1776"/>
    </row>
    <row r="21894" spans="7:7">
      <c r="G21894" s="1776"/>
    </row>
    <row r="21895" spans="7:7">
      <c r="G21895" s="1776"/>
    </row>
    <row r="21896" spans="7:7">
      <c r="G21896" s="1776"/>
    </row>
    <row r="21897" spans="7:7">
      <c r="G21897" s="1776"/>
    </row>
    <row r="21898" spans="7:7">
      <c r="G21898" s="1776"/>
    </row>
    <row r="21899" spans="7:7">
      <c r="G21899" s="1776"/>
    </row>
    <row r="21900" spans="7:7">
      <c r="G21900" s="1776"/>
    </row>
    <row r="21901" spans="7:7">
      <c r="G21901" s="1776"/>
    </row>
    <row r="21902" spans="7:7">
      <c r="G21902" s="1776"/>
    </row>
    <row r="21903" spans="7:7">
      <c r="G21903" s="1776"/>
    </row>
    <row r="21904" spans="7:7">
      <c r="G21904" s="1776"/>
    </row>
    <row r="21905" spans="7:7">
      <c r="G21905" s="1776"/>
    </row>
    <row r="21906" spans="7:7">
      <c r="G21906" s="1776"/>
    </row>
    <row r="21907" spans="7:7">
      <c r="G21907" s="1776"/>
    </row>
    <row r="21908" spans="7:7">
      <c r="G21908" s="1776"/>
    </row>
    <row r="21909" spans="7:7">
      <c r="G21909" s="1776"/>
    </row>
    <row r="21910" spans="7:7">
      <c r="G21910" s="1776"/>
    </row>
    <row r="21911" spans="7:7">
      <c r="G21911" s="1776"/>
    </row>
    <row r="21912" spans="7:7">
      <c r="G21912" s="1776"/>
    </row>
    <row r="21913" spans="7:7">
      <c r="G21913" s="1776"/>
    </row>
    <row r="21914" spans="7:7">
      <c r="G21914" s="1776"/>
    </row>
    <row r="21915" spans="7:7">
      <c r="G21915" s="1776"/>
    </row>
    <row r="21916" spans="7:7">
      <c r="G21916" s="1776"/>
    </row>
    <row r="21917" spans="7:7">
      <c r="G21917" s="1776"/>
    </row>
    <row r="21918" spans="7:7">
      <c r="G21918" s="1776"/>
    </row>
    <row r="21919" spans="7:7">
      <c r="G21919" s="1776"/>
    </row>
    <row r="21920" spans="7:7">
      <c r="G21920" s="1776"/>
    </row>
    <row r="21921" spans="7:7">
      <c r="G21921" s="1776"/>
    </row>
    <row r="21922" spans="7:7">
      <c r="G21922" s="1776"/>
    </row>
    <row r="21923" spans="7:7">
      <c r="G21923" s="1776"/>
    </row>
    <row r="21924" spans="7:7">
      <c r="G21924" s="1776"/>
    </row>
    <row r="21925" spans="7:7">
      <c r="G21925" s="1776"/>
    </row>
    <row r="21926" spans="7:7">
      <c r="G21926" s="1776"/>
    </row>
    <row r="21927" spans="7:7">
      <c r="G21927" s="1776"/>
    </row>
    <row r="21928" spans="7:7">
      <c r="G21928" s="1776"/>
    </row>
    <row r="21929" spans="7:7">
      <c r="G21929" s="1776"/>
    </row>
    <row r="21930" spans="7:7">
      <c r="G21930" s="1776"/>
    </row>
    <row r="21931" spans="7:7">
      <c r="G21931" s="1776"/>
    </row>
    <row r="21932" spans="7:7">
      <c r="G21932" s="1776"/>
    </row>
    <row r="21933" spans="7:7">
      <c r="G21933" s="1776"/>
    </row>
    <row r="21934" spans="7:7">
      <c r="G21934" s="1776"/>
    </row>
    <row r="21935" spans="7:7">
      <c r="G21935" s="1776"/>
    </row>
    <row r="21936" spans="7:7">
      <c r="G21936" s="1776"/>
    </row>
    <row r="21937" spans="7:7">
      <c r="G21937" s="1776"/>
    </row>
    <row r="21938" spans="7:7">
      <c r="G21938" s="1776"/>
    </row>
    <row r="21939" spans="7:7">
      <c r="G21939" s="1776"/>
    </row>
    <row r="21940" spans="7:7">
      <c r="G21940" s="1776"/>
    </row>
    <row r="21941" spans="7:7">
      <c r="G21941" s="1776"/>
    </row>
    <row r="21942" spans="7:7">
      <c r="G21942" s="1776"/>
    </row>
    <row r="21943" spans="7:7">
      <c r="G21943" s="1776"/>
    </row>
    <row r="21944" spans="7:7">
      <c r="G21944" s="1776"/>
    </row>
    <row r="21945" spans="7:7">
      <c r="G21945" s="1776"/>
    </row>
    <row r="21946" spans="7:7">
      <c r="G21946" s="1776"/>
    </row>
    <row r="21947" spans="7:7">
      <c r="G21947" s="1776"/>
    </row>
    <row r="21948" spans="7:7">
      <c r="G21948" s="1776"/>
    </row>
    <row r="21949" spans="7:7">
      <c r="G21949" s="1776"/>
    </row>
    <row r="21950" spans="7:7">
      <c r="G21950" s="1776"/>
    </row>
    <row r="21951" spans="7:7">
      <c r="G21951" s="1776"/>
    </row>
    <row r="21952" spans="7:7">
      <c r="G21952" s="1776"/>
    </row>
    <row r="21953" spans="7:7">
      <c r="G21953" s="1776"/>
    </row>
    <row r="21954" spans="7:7">
      <c r="G21954" s="1776"/>
    </row>
    <row r="21955" spans="7:7">
      <c r="G21955" s="1776"/>
    </row>
    <row r="21956" spans="7:7">
      <c r="G21956" s="1776"/>
    </row>
    <row r="21957" spans="7:7">
      <c r="G21957" s="1776"/>
    </row>
    <row r="21958" spans="7:7">
      <c r="G21958" s="1776"/>
    </row>
    <row r="21959" spans="7:7">
      <c r="G21959" s="1776"/>
    </row>
    <row r="21960" spans="7:7">
      <c r="G21960" s="1776"/>
    </row>
    <row r="21961" spans="7:7">
      <c r="G21961" s="1776"/>
    </row>
    <row r="21962" spans="7:7">
      <c r="G21962" s="1776"/>
    </row>
    <row r="21963" spans="7:7">
      <c r="G21963" s="1776"/>
    </row>
    <row r="21964" spans="7:7">
      <c r="G21964" s="1776"/>
    </row>
    <row r="21965" spans="7:7">
      <c r="G21965" s="1776"/>
    </row>
    <row r="21966" spans="7:7">
      <c r="G21966" s="1776"/>
    </row>
    <row r="21967" spans="7:7">
      <c r="G21967" s="1776"/>
    </row>
    <row r="21968" spans="7:7">
      <c r="G21968" s="1776"/>
    </row>
    <row r="21969" spans="7:7">
      <c r="G21969" s="1776"/>
    </row>
    <row r="21970" spans="7:7">
      <c r="G21970" s="1776"/>
    </row>
    <row r="21971" spans="7:7">
      <c r="G21971" s="1776"/>
    </row>
    <row r="21972" spans="7:7">
      <c r="G21972" s="1776"/>
    </row>
    <row r="21973" spans="7:7">
      <c r="G21973" s="1776"/>
    </row>
    <row r="21974" spans="7:7">
      <c r="G21974" s="1776"/>
    </row>
    <row r="21975" spans="7:7">
      <c r="G21975" s="1776"/>
    </row>
    <row r="21976" spans="7:7">
      <c r="G21976" s="1776"/>
    </row>
    <row r="21977" spans="7:7">
      <c r="G21977" s="1776"/>
    </row>
    <row r="21978" spans="7:7">
      <c r="G21978" s="1776"/>
    </row>
    <row r="21979" spans="7:7">
      <c r="G21979" s="1776"/>
    </row>
    <row r="21980" spans="7:7">
      <c r="G21980" s="1776"/>
    </row>
    <row r="21981" spans="7:7">
      <c r="G21981" s="1776"/>
    </row>
    <row r="21982" spans="7:7">
      <c r="G21982" s="1776"/>
    </row>
    <row r="21983" spans="7:7">
      <c r="G21983" s="1776"/>
    </row>
    <row r="21984" spans="7:7">
      <c r="G21984" s="1776"/>
    </row>
    <row r="21985" spans="7:7">
      <c r="G21985" s="1776"/>
    </row>
    <row r="21986" spans="7:7">
      <c r="G21986" s="1776"/>
    </row>
    <row r="21987" spans="7:7">
      <c r="G21987" s="1776"/>
    </row>
    <row r="21988" spans="7:7">
      <c r="G21988" s="1776"/>
    </row>
    <row r="21989" spans="7:7">
      <c r="G21989" s="1776"/>
    </row>
    <row r="21990" spans="7:7">
      <c r="G21990" s="1776"/>
    </row>
    <row r="21991" spans="7:7">
      <c r="G21991" s="1776"/>
    </row>
    <row r="21992" spans="7:7">
      <c r="G21992" s="1776"/>
    </row>
    <row r="21993" spans="7:7">
      <c r="G21993" s="1776"/>
    </row>
    <row r="21994" spans="7:7">
      <c r="G21994" s="1776"/>
    </row>
    <row r="21995" spans="7:7">
      <c r="G21995" s="1776"/>
    </row>
    <row r="21996" spans="7:7">
      <c r="G21996" s="1776"/>
    </row>
    <row r="21997" spans="7:7">
      <c r="G21997" s="1776"/>
    </row>
    <row r="21998" spans="7:7">
      <c r="G21998" s="1776"/>
    </row>
    <row r="21999" spans="7:7">
      <c r="G21999" s="1776"/>
    </row>
    <row r="22000" spans="7:7">
      <c r="G22000" s="1776"/>
    </row>
    <row r="22001" spans="7:7">
      <c r="G22001" s="1776"/>
    </row>
    <row r="22002" spans="7:7">
      <c r="G22002" s="1776"/>
    </row>
    <row r="22003" spans="7:7">
      <c r="G22003" s="1776"/>
    </row>
    <row r="22004" spans="7:7">
      <c r="G22004" s="1776"/>
    </row>
    <row r="22005" spans="7:7">
      <c r="G22005" s="1776"/>
    </row>
    <row r="22006" spans="7:7">
      <c r="G22006" s="1776"/>
    </row>
    <row r="22007" spans="7:7">
      <c r="G22007" s="1776"/>
    </row>
    <row r="22008" spans="7:7">
      <c r="G22008" s="1776"/>
    </row>
    <row r="22009" spans="7:7">
      <c r="G22009" s="1776"/>
    </row>
    <row r="22010" spans="7:7">
      <c r="G22010" s="1776"/>
    </row>
    <row r="22011" spans="7:7">
      <c r="G22011" s="1776"/>
    </row>
    <row r="22012" spans="7:7">
      <c r="G22012" s="1776"/>
    </row>
    <row r="22013" spans="7:7">
      <c r="G22013" s="1776"/>
    </row>
    <row r="22014" spans="7:7">
      <c r="G22014" s="1776"/>
    </row>
    <row r="22015" spans="7:7">
      <c r="G22015" s="1776"/>
    </row>
    <row r="22016" spans="7:7">
      <c r="G22016" s="1776"/>
    </row>
    <row r="22017" spans="7:7">
      <c r="G22017" s="1776"/>
    </row>
    <row r="22018" spans="7:7">
      <c r="G22018" s="1776"/>
    </row>
    <row r="22019" spans="7:7">
      <c r="G22019" s="1776"/>
    </row>
    <row r="22020" spans="7:7">
      <c r="G22020" s="1776"/>
    </row>
    <row r="22021" spans="7:7">
      <c r="G22021" s="1776"/>
    </row>
    <row r="22022" spans="7:7">
      <c r="G22022" s="1776"/>
    </row>
    <row r="22023" spans="7:7">
      <c r="G22023" s="1776"/>
    </row>
    <row r="22024" spans="7:7">
      <c r="G22024" s="1776"/>
    </row>
    <row r="22025" spans="7:7">
      <c r="G22025" s="1776"/>
    </row>
    <row r="22026" spans="7:7">
      <c r="G22026" s="1776"/>
    </row>
    <row r="22027" spans="7:7">
      <c r="G22027" s="1776"/>
    </row>
    <row r="22028" spans="7:7">
      <c r="G22028" s="1776"/>
    </row>
    <row r="22029" spans="7:7">
      <c r="G22029" s="1776"/>
    </row>
    <row r="22030" spans="7:7">
      <c r="G22030" s="1776"/>
    </row>
    <row r="22031" spans="7:7">
      <c r="G22031" s="1776"/>
    </row>
    <row r="22032" spans="7:7">
      <c r="G22032" s="1776"/>
    </row>
    <row r="22033" spans="7:7">
      <c r="G22033" s="1776"/>
    </row>
    <row r="22034" spans="7:7">
      <c r="G22034" s="1776"/>
    </row>
    <row r="22035" spans="7:7">
      <c r="G22035" s="1776"/>
    </row>
    <row r="22036" spans="7:7">
      <c r="G22036" s="1776"/>
    </row>
    <row r="22037" spans="7:7">
      <c r="G22037" s="1776"/>
    </row>
    <row r="22038" spans="7:7">
      <c r="G22038" s="1776"/>
    </row>
    <row r="22039" spans="7:7">
      <c r="G22039" s="1776"/>
    </row>
    <row r="22040" spans="7:7">
      <c r="G22040" s="1776"/>
    </row>
    <row r="22041" spans="7:7">
      <c r="G22041" s="1776"/>
    </row>
    <row r="22042" spans="7:7">
      <c r="G22042" s="1776"/>
    </row>
    <row r="22043" spans="7:7">
      <c r="G22043" s="1776"/>
    </row>
    <row r="22044" spans="7:7">
      <c r="G22044" s="1776"/>
    </row>
    <row r="22045" spans="7:7">
      <c r="G22045" s="1776"/>
    </row>
    <row r="22046" spans="7:7">
      <c r="G22046" s="1776"/>
    </row>
    <row r="22047" spans="7:7">
      <c r="G22047" s="1776"/>
    </row>
    <row r="22048" spans="7:7">
      <c r="G22048" s="1776"/>
    </row>
    <row r="22049" spans="7:7">
      <c r="G22049" s="1776"/>
    </row>
    <row r="22050" spans="7:7">
      <c r="G22050" s="1776"/>
    </row>
    <row r="22051" spans="7:7">
      <c r="G22051" s="1776"/>
    </row>
    <row r="22052" spans="7:7">
      <c r="G22052" s="1776"/>
    </row>
    <row r="22053" spans="7:7">
      <c r="G22053" s="1776"/>
    </row>
    <row r="22054" spans="7:7">
      <c r="G22054" s="1776"/>
    </row>
    <row r="22055" spans="7:7">
      <c r="G22055" s="1776"/>
    </row>
    <row r="22056" spans="7:7">
      <c r="G22056" s="1776"/>
    </row>
    <row r="22057" spans="7:7">
      <c r="G22057" s="1776"/>
    </row>
    <row r="22058" spans="7:7">
      <c r="G22058" s="1776"/>
    </row>
    <row r="22059" spans="7:7">
      <c r="G22059" s="1776"/>
    </row>
    <row r="22060" spans="7:7">
      <c r="G22060" s="1776"/>
    </row>
    <row r="22061" spans="7:7">
      <c r="G22061" s="1776"/>
    </row>
    <row r="22062" spans="7:7">
      <c r="G22062" s="1776"/>
    </row>
    <row r="22063" spans="7:7">
      <c r="G22063" s="1776"/>
    </row>
    <row r="22064" spans="7:7">
      <c r="G22064" s="1776"/>
    </row>
    <row r="22065" spans="7:7">
      <c r="G22065" s="1776"/>
    </row>
    <row r="22066" spans="7:7">
      <c r="G22066" s="1776"/>
    </row>
    <row r="22067" spans="7:7">
      <c r="G22067" s="1776"/>
    </row>
    <row r="22068" spans="7:7">
      <c r="G22068" s="1776"/>
    </row>
    <row r="22069" spans="7:7">
      <c r="G22069" s="1776"/>
    </row>
    <row r="22070" spans="7:7">
      <c r="G22070" s="1776"/>
    </row>
    <row r="22071" spans="7:7">
      <c r="G22071" s="1776"/>
    </row>
    <row r="22072" spans="7:7">
      <c r="G22072" s="1776"/>
    </row>
    <row r="22073" spans="7:7">
      <c r="G22073" s="1776"/>
    </row>
    <row r="22074" spans="7:7">
      <c r="G22074" s="1776"/>
    </row>
    <row r="22075" spans="7:7">
      <c r="G22075" s="1776"/>
    </row>
    <row r="22076" spans="7:7">
      <c r="G22076" s="1776"/>
    </row>
    <row r="22077" spans="7:7">
      <c r="G22077" s="1776"/>
    </row>
    <row r="22078" spans="7:7">
      <c r="G22078" s="1776"/>
    </row>
    <row r="22079" spans="7:7">
      <c r="G22079" s="1776"/>
    </row>
    <row r="22080" spans="7:7">
      <c r="G22080" s="1776"/>
    </row>
    <row r="22081" spans="7:7">
      <c r="G22081" s="1776"/>
    </row>
    <row r="22082" spans="7:7">
      <c r="G22082" s="1776"/>
    </row>
    <row r="22083" spans="7:7">
      <c r="G22083" s="1776"/>
    </row>
    <row r="22084" spans="7:7">
      <c r="G22084" s="1776"/>
    </row>
    <row r="22085" spans="7:7">
      <c r="G22085" s="1776"/>
    </row>
    <row r="22086" spans="7:7">
      <c r="G22086" s="1776"/>
    </row>
    <row r="22087" spans="7:7">
      <c r="G22087" s="1776"/>
    </row>
    <row r="22088" spans="7:7">
      <c r="G22088" s="1776"/>
    </row>
    <row r="22089" spans="7:7">
      <c r="G22089" s="1776"/>
    </row>
    <row r="22090" spans="7:7">
      <c r="G22090" s="1776"/>
    </row>
    <row r="22091" spans="7:7">
      <c r="G22091" s="1776"/>
    </row>
    <row r="22092" spans="7:7">
      <c r="G22092" s="1776"/>
    </row>
    <row r="22093" spans="7:7">
      <c r="G22093" s="1776"/>
    </row>
    <row r="22094" spans="7:7">
      <c r="G22094" s="1776"/>
    </row>
    <row r="22095" spans="7:7">
      <c r="G22095" s="1776"/>
    </row>
    <row r="22096" spans="7:7">
      <c r="G22096" s="1776"/>
    </row>
    <row r="22097" spans="7:7">
      <c r="G22097" s="1776"/>
    </row>
    <row r="22098" spans="7:7">
      <c r="G22098" s="1776"/>
    </row>
    <row r="22099" spans="7:7">
      <c r="G22099" s="1776"/>
    </row>
    <row r="22100" spans="7:7">
      <c r="G22100" s="1776"/>
    </row>
    <row r="22101" spans="7:7">
      <c r="G22101" s="1776"/>
    </row>
    <row r="22102" spans="7:7">
      <c r="G22102" s="1776"/>
    </row>
    <row r="22103" spans="7:7">
      <c r="G22103" s="1776"/>
    </row>
    <row r="22104" spans="7:7">
      <c r="G22104" s="1776"/>
    </row>
    <row r="22105" spans="7:7">
      <c r="G22105" s="1776"/>
    </row>
    <row r="22106" spans="7:7">
      <c r="G22106" s="1776"/>
    </row>
    <row r="22107" spans="7:7">
      <c r="G22107" s="1776"/>
    </row>
    <row r="22108" spans="7:7">
      <c r="G22108" s="1776"/>
    </row>
    <row r="22109" spans="7:7">
      <c r="G22109" s="1776"/>
    </row>
    <row r="22110" spans="7:7">
      <c r="G22110" s="1776"/>
    </row>
    <row r="22111" spans="7:7">
      <c r="G22111" s="1776"/>
    </row>
    <row r="22112" spans="7:7">
      <c r="G22112" s="1776"/>
    </row>
    <row r="22113" spans="7:7">
      <c r="G22113" s="1776"/>
    </row>
    <row r="22114" spans="7:7">
      <c r="G22114" s="1776"/>
    </row>
    <row r="22115" spans="7:7">
      <c r="G22115" s="1776"/>
    </row>
    <row r="22116" spans="7:7">
      <c r="G22116" s="1776"/>
    </row>
    <row r="22117" spans="7:7">
      <c r="G22117" s="1776"/>
    </row>
    <row r="22118" spans="7:7">
      <c r="G22118" s="1776"/>
    </row>
    <row r="22119" spans="7:7">
      <c r="G22119" s="1776"/>
    </row>
    <row r="22120" spans="7:7">
      <c r="G22120" s="1776"/>
    </row>
    <row r="22121" spans="7:7">
      <c r="G22121" s="1776"/>
    </row>
    <row r="22122" spans="7:7">
      <c r="G22122" s="1776"/>
    </row>
    <row r="22123" spans="7:7">
      <c r="G22123" s="1776"/>
    </row>
    <row r="22124" spans="7:7">
      <c r="G22124" s="1776"/>
    </row>
    <row r="22125" spans="7:7">
      <c r="G22125" s="1776"/>
    </row>
    <row r="22126" spans="7:7">
      <c r="G22126" s="1776"/>
    </row>
    <row r="22127" spans="7:7">
      <c r="G22127" s="1776"/>
    </row>
    <row r="22128" spans="7:7">
      <c r="G22128" s="1776"/>
    </row>
    <row r="22129" spans="7:7">
      <c r="G22129" s="1776"/>
    </row>
    <row r="22130" spans="7:7">
      <c r="G22130" s="1776"/>
    </row>
    <row r="22131" spans="7:7">
      <c r="G22131" s="1776"/>
    </row>
    <row r="22132" spans="7:7">
      <c r="G22132" s="1776"/>
    </row>
    <row r="22133" spans="7:7">
      <c r="G22133" s="1776"/>
    </row>
    <row r="22134" spans="7:7">
      <c r="G22134" s="1776"/>
    </row>
    <row r="22135" spans="7:7">
      <c r="G22135" s="1776"/>
    </row>
    <row r="22136" spans="7:7">
      <c r="G22136" s="1776"/>
    </row>
    <row r="22137" spans="7:7">
      <c r="G22137" s="1776"/>
    </row>
    <row r="22138" spans="7:7">
      <c r="G22138" s="1776"/>
    </row>
    <row r="22139" spans="7:7">
      <c r="G22139" s="1776"/>
    </row>
    <row r="22140" spans="7:7">
      <c r="G22140" s="1776"/>
    </row>
    <row r="22141" spans="7:7">
      <c r="G22141" s="1776"/>
    </row>
    <row r="22142" spans="7:7">
      <c r="G22142" s="1776"/>
    </row>
    <row r="22143" spans="7:7">
      <c r="G22143" s="1776"/>
    </row>
    <row r="22144" spans="7:7">
      <c r="G22144" s="1776"/>
    </row>
    <row r="22145" spans="7:7">
      <c r="G22145" s="1776"/>
    </row>
    <row r="22146" spans="7:7">
      <c r="G22146" s="1776"/>
    </row>
    <row r="22147" spans="7:7">
      <c r="G22147" s="1776"/>
    </row>
    <row r="22148" spans="7:7">
      <c r="G22148" s="1776"/>
    </row>
    <row r="22149" spans="7:7">
      <c r="G22149" s="1776"/>
    </row>
    <row r="22150" spans="7:7">
      <c r="G22150" s="1776"/>
    </row>
    <row r="22151" spans="7:7">
      <c r="G22151" s="1776"/>
    </row>
    <row r="22152" spans="7:7">
      <c r="G22152" s="1776"/>
    </row>
    <row r="22153" spans="7:7">
      <c r="G22153" s="1776"/>
    </row>
    <row r="22154" spans="7:7">
      <c r="G22154" s="1776"/>
    </row>
    <row r="22155" spans="7:7">
      <c r="G22155" s="1776"/>
    </row>
    <row r="22156" spans="7:7">
      <c r="G22156" s="1776"/>
    </row>
    <row r="22157" spans="7:7">
      <c r="G22157" s="1776"/>
    </row>
    <row r="22158" spans="7:7">
      <c r="G22158" s="1776"/>
    </row>
    <row r="22159" spans="7:7">
      <c r="G22159" s="1776"/>
    </row>
    <row r="22160" spans="7:7">
      <c r="G22160" s="1776"/>
    </row>
    <row r="22161" spans="7:7">
      <c r="G22161" s="1776"/>
    </row>
    <row r="22162" spans="7:7">
      <c r="G22162" s="1776"/>
    </row>
    <row r="22163" spans="7:7">
      <c r="G22163" s="1776"/>
    </row>
    <row r="22164" spans="7:7">
      <c r="G22164" s="1776"/>
    </row>
    <row r="22165" spans="7:7">
      <c r="G22165" s="1776"/>
    </row>
    <row r="22166" spans="7:7">
      <c r="G22166" s="1776"/>
    </row>
    <row r="22167" spans="7:7">
      <c r="G22167" s="1776"/>
    </row>
    <row r="22168" spans="7:7">
      <c r="G22168" s="1776"/>
    </row>
    <row r="22169" spans="7:7">
      <c r="G22169" s="1776"/>
    </row>
    <row r="22170" spans="7:7">
      <c r="G22170" s="1776"/>
    </row>
    <row r="22171" spans="7:7">
      <c r="G22171" s="1776"/>
    </row>
    <row r="22172" spans="7:7">
      <c r="G22172" s="1776"/>
    </row>
    <row r="22173" spans="7:7">
      <c r="G22173" s="1776"/>
    </row>
    <row r="22174" spans="7:7">
      <c r="G22174" s="1776"/>
    </row>
    <row r="22175" spans="7:7">
      <c r="G22175" s="1776"/>
    </row>
    <row r="22176" spans="7:7">
      <c r="G22176" s="1776"/>
    </row>
    <row r="22177" spans="7:7">
      <c r="G22177" s="1776"/>
    </row>
    <row r="22178" spans="7:7">
      <c r="G22178" s="1776"/>
    </row>
    <row r="22179" spans="7:7">
      <c r="G22179" s="1776"/>
    </row>
    <row r="22180" spans="7:7">
      <c r="G22180" s="1776"/>
    </row>
    <row r="22181" spans="7:7">
      <c r="G22181" s="1776"/>
    </row>
    <row r="22182" spans="7:7">
      <c r="G22182" s="1776"/>
    </row>
    <row r="22183" spans="7:7">
      <c r="G22183" s="1776"/>
    </row>
    <row r="22184" spans="7:7">
      <c r="G22184" s="1776"/>
    </row>
    <row r="22185" spans="7:7">
      <c r="G22185" s="1776"/>
    </row>
    <row r="22186" spans="7:7">
      <c r="G22186" s="1776"/>
    </row>
    <row r="22187" spans="7:7">
      <c r="G22187" s="1776"/>
    </row>
    <row r="22188" spans="7:7">
      <c r="G22188" s="1776"/>
    </row>
    <row r="22189" spans="7:7">
      <c r="G22189" s="1776"/>
    </row>
    <row r="22190" spans="7:7">
      <c r="G22190" s="1776"/>
    </row>
    <row r="22191" spans="7:7">
      <c r="G22191" s="1776"/>
    </row>
    <row r="22192" spans="7:7">
      <c r="G22192" s="1776"/>
    </row>
    <row r="22193" spans="7:7">
      <c r="G22193" s="1776"/>
    </row>
    <row r="22194" spans="7:7">
      <c r="G22194" s="1776"/>
    </row>
    <row r="22195" spans="7:7">
      <c r="G22195" s="1776"/>
    </row>
    <row r="22196" spans="7:7">
      <c r="G22196" s="1776"/>
    </row>
    <row r="22197" spans="7:7">
      <c r="G22197" s="1776"/>
    </row>
    <row r="22198" spans="7:7">
      <c r="G22198" s="1776"/>
    </row>
    <row r="22199" spans="7:7">
      <c r="G22199" s="1776"/>
    </row>
    <row r="22200" spans="7:7">
      <c r="G22200" s="1776"/>
    </row>
    <row r="22201" spans="7:7">
      <c r="G22201" s="1776"/>
    </row>
    <row r="22202" spans="7:7">
      <c r="G22202" s="1776"/>
    </row>
    <row r="22203" spans="7:7">
      <c r="G22203" s="1776"/>
    </row>
    <row r="22204" spans="7:7">
      <c r="G22204" s="1776"/>
    </row>
    <row r="22205" spans="7:7">
      <c r="G22205" s="1776"/>
    </row>
    <row r="22206" spans="7:7">
      <c r="G22206" s="1776"/>
    </row>
    <row r="22207" spans="7:7">
      <c r="G22207" s="1776"/>
    </row>
    <row r="22208" spans="7:7">
      <c r="G22208" s="1776"/>
    </row>
    <row r="22209" spans="7:7">
      <c r="G22209" s="1776"/>
    </row>
    <row r="22210" spans="7:7">
      <c r="G22210" s="1776"/>
    </row>
    <row r="22211" spans="7:7">
      <c r="G22211" s="1776"/>
    </row>
    <row r="22212" spans="7:7">
      <c r="G22212" s="1776"/>
    </row>
    <row r="22213" spans="7:7">
      <c r="G22213" s="1776"/>
    </row>
    <row r="22214" spans="7:7">
      <c r="G22214" s="1776"/>
    </row>
    <row r="22215" spans="7:7">
      <c r="G22215" s="1776"/>
    </row>
    <row r="22216" spans="7:7">
      <c r="G22216" s="1776"/>
    </row>
    <row r="22217" spans="7:7">
      <c r="G22217" s="1776"/>
    </row>
    <row r="22218" spans="7:7">
      <c r="G22218" s="1776"/>
    </row>
    <row r="22219" spans="7:7">
      <c r="G22219" s="1776"/>
    </row>
    <row r="22220" spans="7:7">
      <c r="G22220" s="1776"/>
    </row>
    <row r="22221" spans="7:7">
      <c r="G22221" s="1776"/>
    </row>
    <row r="22222" spans="7:7">
      <c r="G22222" s="1776"/>
    </row>
    <row r="22223" spans="7:7">
      <c r="G22223" s="1776"/>
    </row>
    <row r="22224" spans="7:7">
      <c r="G22224" s="1776"/>
    </row>
    <row r="22225" spans="7:7">
      <c r="G22225" s="1776"/>
    </row>
    <row r="22226" spans="7:7">
      <c r="G22226" s="1776"/>
    </row>
    <row r="22227" spans="7:7">
      <c r="G22227" s="1776"/>
    </row>
    <row r="22228" spans="7:7">
      <c r="G22228" s="1776"/>
    </row>
    <row r="22229" spans="7:7">
      <c r="G22229" s="1776"/>
    </row>
    <row r="22230" spans="7:7">
      <c r="G22230" s="1776"/>
    </row>
    <row r="22231" spans="7:7">
      <c r="G22231" s="1776"/>
    </row>
    <row r="22232" spans="7:7">
      <c r="G22232" s="1776"/>
    </row>
    <row r="22233" spans="7:7">
      <c r="G22233" s="1776"/>
    </row>
    <row r="22234" spans="7:7">
      <c r="G22234" s="1776"/>
    </row>
    <row r="22235" spans="7:7">
      <c r="G22235" s="1776"/>
    </row>
    <row r="22236" spans="7:7">
      <c r="G22236" s="1776"/>
    </row>
    <row r="22237" spans="7:7">
      <c r="G22237" s="1776"/>
    </row>
    <row r="22238" spans="7:7">
      <c r="G22238" s="1776"/>
    </row>
    <row r="22239" spans="7:7">
      <c r="G22239" s="1776"/>
    </row>
    <row r="22240" spans="7:7">
      <c r="G22240" s="1776"/>
    </row>
    <row r="22241" spans="7:7">
      <c r="G22241" s="1776"/>
    </row>
    <row r="22242" spans="7:7">
      <c r="G22242" s="1776"/>
    </row>
    <row r="22243" spans="7:7">
      <c r="G22243" s="1776"/>
    </row>
    <row r="22244" spans="7:7">
      <c r="G22244" s="1776"/>
    </row>
    <row r="22245" spans="7:7">
      <c r="G22245" s="1776"/>
    </row>
    <row r="22246" spans="7:7">
      <c r="G22246" s="1776"/>
    </row>
    <row r="22247" spans="7:7">
      <c r="G22247" s="1776"/>
    </row>
    <row r="22248" spans="7:7">
      <c r="G22248" s="1776"/>
    </row>
    <row r="22249" spans="7:7">
      <c r="G22249" s="1776"/>
    </row>
    <row r="22250" spans="7:7">
      <c r="G22250" s="1776"/>
    </row>
    <row r="22251" spans="7:7">
      <c r="G22251" s="1776"/>
    </row>
    <row r="22252" spans="7:7">
      <c r="G22252" s="1776"/>
    </row>
    <row r="22253" spans="7:7">
      <c r="G22253" s="1776"/>
    </row>
    <row r="22254" spans="7:7">
      <c r="G22254" s="1776"/>
    </row>
    <row r="22255" spans="7:7">
      <c r="G22255" s="1776"/>
    </row>
    <row r="22256" spans="7:7">
      <c r="G22256" s="1776"/>
    </row>
    <row r="22257" spans="7:7">
      <c r="G22257" s="1776"/>
    </row>
    <row r="22258" spans="7:7">
      <c r="G22258" s="1776"/>
    </row>
    <row r="22259" spans="7:7">
      <c r="G22259" s="1776"/>
    </row>
    <row r="22260" spans="7:7">
      <c r="G22260" s="1776"/>
    </row>
    <row r="22261" spans="7:7">
      <c r="G22261" s="1776"/>
    </row>
    <row r="22262" spans="7:7">
      <c r="G22262" s="1776"/>
    </row>
    <row r="22263" spans="7:7">
      <c r="G22263" s="1776"/>
    </row>
    <row r="22264" spans="7:7">
      <c r="G22264" s="1776"/>
    </row>
    <row r="22265" spans="7:7">
      <c r="G22265" s="1776"/>
    </row>
    <row r="22266" spans="7:7">
      <c r="G22266" s="1776"/>
    </row>
    <row r="22267" spans="7:7">
      <c r="G22267" s="1776"/>
    </row>
    <row r="22268" spans="7:7">
      <c r="G22268" s="1776"/>
    </row>
    <row r="22269" spans="7:7">
      <c r="G22269" s="1776"/>
    </row>
    <row r="22270" spans="7:7">
      <c r="G22270" s="1776"/>
    </row>
    <row r="22271" spans="7:7">
      <c r="G22271" s="1776"/>
    </row>
    <row r="22272" spans="7:7">
      <c r="G22272" s="1776"/>
    </row>
    <row r="22273" spans="7:7">
      <c r="G22273" s="1776"/>
    </row>
    <row r="22274" spans="7:7">
      <c r="G22274" s="1776"/>
    </row>
    <row r="22275" spans="7:7">
      <c r="G22275" s="1776"/>
    </row>
    <row r="22276" spans="7:7">
      <c r="G22276" s="1776"/>
    </row>
    <row r="22277" spans="7:7">
      <c r="G22277" s="1776"/>
    </row>
    <row r="22278" spans="7:7">
      <c r="G22278" s="1776"/>
    </row>
    <row r="22279" spans="7:7">
      <c r="G22279" s="1776"/>
    </row>
    <row r="22280" spans="7:7">
      <c r="G22280" s="1776"/>
    </row>
    <row r="22281" spans="7:7">
      <c r="G22281" s="1776"/>
    </row>
    <row r="22282" spans="7:7">
      <c r="G22282" s="1776"/>
    </row>
    <row r="22283" spans="7:7">
      <c r="G22283" s="1776"/>
    </row>
    <row r="22284" spans="7:7">
      <c r="G22284" s="1776"/>
    </row>
    <row r="22285" spans="7:7">
      <c r="G22285" s="1776"/>
    </row>
    <row r="22286" spans="7:7">
      <c r="G22286" s="1776"/>
    </row>
    <row r="22287" spans="7:7">
      <c r="G22287" s="1776"/>
    </row>
    <row r="22288" spans="7:7">
      <c r="G22288" s="1776"/>
    </row>
    <row r="22289" spans="7:7">
      <c r="G22289" s="1776"/>
    </row>
    <row r="22290" spans="7:7">
      <c r="G22290" s="1776"/>
    </row>
    <row r="22291" spans="7:7">
      <c r="G22291" s="1776"/>
    </row>
    <row r="22292" spans="7:7">
      <c r="G22292" s="1776"/>
    </row>
    <row r="22293" spans="7:7">
      <c r="G22293" s="1776"/>
    </row>
    <row r="22294" spans="7:7">
      <c r="G22294" s="1776"/>
    </row>
    <row r="22295" spans="7:7">
      <c r="G22295" s="1776"/>
    </row>
    <row r="22296" spans="7:7">
      <c r="G22296" s="1776"/>
    </row>
    <row r="22297" spans="7:7">
      <c r="G22297" s="1776"/>
    </row>
    <row r="22298" spans="7:7">
      <c r="G22298" s="1776"/>
    </row>
    <row r="22299" spans="7:7">
      <c r="G22299" s="1776"/>
    </row>
    <row r="22300" spans="7:7">
      <c r="G22300" s="1776"/>
    </row>
    <row r="22301" spans="7:7">
      <c r="G22301" s="1776"/>
    </row>
    <row r="22302" spans="7:7">
      <c r="G22302" s="1776"/>
    </row>
    <row r="22303" spans="7:7">
      <c r="G22303" s="1776"/>
    </row>
    <row r="22304" spans="7:7">
      <c r="G22304" s="1776"/>
    </row>
    <row r="22305" spans="7:7">
      <c r="G22305" s="1776"/>
    </row>
    <row r="22306" spans="7:7">
      <c r="G22306" s="1776"/>
    </row>
    <row r="22307" spans="7:7">
      <c r="G22307" s="1776"/>
    </row>
    <row r="22308" spans="7:7">
      <c r="G22308" s="1776"/>
    </row>
    <row r="22309" spans="7:7">
      <c r="G22309" s="1776"/>
    </row>
    <row r="22310" spans="7:7">
      <c r="G22310" s="1776"/>
    </row>
    <row r="22311" spans="7:7">
      <c r="G22311" s="1776"/>
    </row>
    <row r="22312" spans="7:7">
      <c r="G22312" s="1776"/>
    </row>
    <row r="22313" spans="7:7">
      <c r="G22313" s="1776"/>
    </row>
    <row r="22314" spans="7:7">
      <c r="G22314" s="1776"/>
    </row>
    <row r="22315" spans="7:7">
      <c r="G22315" s="1776"/>
    </row>
    <row r="22316" spans="7:7">
      <c r="G22316" s="1776"/>
    </row>
    <row r="22317" spans="7:7">
      <c r="G22317" s="1776"/>
    </row>
    <row r="22318" spans="7:7">
      <c r="G22318" s="1776"/>
    </row>
    <row r="22319" spans="7:7">
      <c r="G22319" s="1776"/>
    </row>
    <row r="22320" spans="7:7">
      <c r="G22320" s="1776"/>
    </row>
    <row r="22321" spans="7:7">
      <c r="G22321" s="1776"/>
    </row>
    <row r="22322" spans="7:7">
      <c r="G22322" s="1776"/>
    </row>
    <row r="22323" spans="7:7">
      <c r="G22323" s="1776"/>
    </row>
    <row r="22324" spans="7:7">
      <c r="G22324" s="1776"/>
    </row>
    <row r="22325" spans="7:7">
      <c r="G22325" s="1776"/>
    </row>
    <row r="22326" spans="7:7">
      <c r="G22326" s="1776"/>
    </row>
    <row r="22327" spans="7:7">
      <c r="G22327" s="1776"/>
    </row>
    <row r="22328" spans="7:7">
      <c r="G22328" s="1776"/>
    </row>
    <row r="22329" spans="7:7">
      <c r="G22329" s="1776"/>
    </row>
    <row r="22330" spans="7:7">
      <c r="G22330" s="1776"/>
    </row>
    <row r="22331" spans="7:7">
      <c r="G22331" s="1776"/>
    </row>
    <row r="22332" spans="7:7">
      <c r="G22332" s="1776"/>
    </row>
    <row r="22333" spans="7:7">
      <c r="G22333" s="1776"/>
    </row>
    <row r="22334" spans="7:7">
      <c r="G22334" s="1776"/>
    </row>
    <row r="22335" spans="7:7">
      <c r="G22335" s="1776"/>
    </row>
    <row r="22336" spans="7:7">
      <c r="G22336" s="1776"/>
    </row>
    <row r="22337" spans="7:7">
      <c r="G22337" s="1776"/>
    </row>
    <row r="22338" spans="7:7">
      <c r="G22338" s="1776"/>
    </row>
    <row r="22339" spans="7:7">
      <c r="G22339" s="1776"/>
    </row>
    <row r="22340" spans="7:7">
      <c r="G22340" s="1776"/>
    </row>
    <row r="22341" spans="7:7">
      <c r="G22341" s="1776"/>
    </row>
    <row r="22342" spans="7:7">
      <c r="G22342" s="1776"/>
    </row>
    <row r="22343" spans="7:7">
      <c r="G22343" s="1776"/>
    </row>
    <row r="22344" spans="7:7">
      <c r="G22344" s="1776"/>
    </row>
    <row r="22345" spans="7:7">
      <c r="G22345" s="1776"/>
    </row>
    <row r="22346" spans="7:7">
      <c r="G22346" s="1776"/>
    </row>
    <row r="22347" spans="7:7">
      <c r="G22347" s="1776"/>
    </row>
    <row r="22348" spans="7:7">
      <c r="G22348" s="1776"/>
    </row>
    <row r="22349" spans="7:7">
      <c r="G22349" s="1776"/>
    </row>
    <row r="22350" spans="7:7">
      <c r="G22350" s="1776"/>
    </row>
    <row r="22351" spans="7:7">
      <c r="G22351" s="1776"/>
    </row>
    <row r="22352" spans="7:7">
      <c r="G22352" s="1776"/>
    </row>
    <row r="22353" spans="7:7">
      <c r="G22353" s="1776"/>
    </row>
    <row r="22354" spans="7:7">
      <c r="G22354" s="1776"/>
    </row>
    <row r="22355" spans="7:7">
      <c r="G22355" s="1776"/>
    </row>
    <row r="22356" spans="7:7">
      <c r="G22356" s="1776"/>
    </row>
    <row r="22357" spans="7:7">
      <c r="G22357" s="1776"/>
    </row>
    <row r="22358" spans="7:7">
      <c r="G22358" s="1776"/>
    </row>
    <row r="22359" spans="7:7">
      <c r="G22359" s="1776"/>
    </row>
    <row r="22360" spans="7:7">
      <c r="G22360" s="1776"/>
    </row>
    <row r="22361" spans="7:7">
      <c r="G22361" s="1776"/>
    </row>
    <row r="22362" spans="7:7">
      <c r="G22362" s="1776"/>
    </row>
    <row r="22363" spans="7:7">
      <c r="G22363" s="1776"/>
    </row>
    <row r="22364" spans="7:7">
      <c r="G22364" s="1776"/>
    </row>
    <row r="22365" spans="7:7">
      <c r="G22365" s="1776"/>
    </row>
    <row r="22366" spans="7:7">
      <c r="G22366" s="1776"/>
    </row>
    <row r="22367" spans="7:7">
      <c r="G22367" s="1776"/>
    </row>
    <row r="22368" spans="7:7">
      <c r="G22368" s="1776"/>
    </row>
    <row r="22369" spans="7:7">
      <c r="G22369" s="1776"/>
    </row>
    <row r="22370" spans="7:7">
      <c r="G22370" s="1776"/>
    </row>
    <row r="22371" spans="7:7">
      <c r="G22371" s="1776"/>
    </row>
    <row r="22372" spans="7:7">
      <c r="G22372" s="1776"/>
    </row>
    <row r="22373" spans="7:7">
      <c r="G22373" s="1776"/>
    </row>
    <row r="22374" spans="7:7">
      <c r="G22374" s="1776"/>
    </row>
    <row r="22375" spans="7:7">
      <c r="G22375" s="1776"/>
    </row>
    <row r="22376" spans="7:7">
      <c r="G22376" s="1776"/>
    </row>
    <row r="22377" spans="7:7">
      <c r="G22377" s="1776"/>
    </row>
    <row r="22378" spans="7:7">
      <c r="G22378" s="1776"/>
    </row>
    <row r="22379" spans="7:7">
      <c r="G22379" s="1776"/>
    </row>
    <row r="22380" spans="7:7">
      <c r="G22380" s="1776"/>
    </row>
    <row r="22381" spans="7:7">
      <c r="G22381" s="1776"/>
    </row>
    <row r="22382" spans="7:7">
      <c r="G22382" s="1776"/>
    </row>
    <row r="22383" spans="7:7">
      <c r="G22383" s="1776"/>
    </row>
    <row r="22384" spans="7:7">
      <c r="G22384" s="1776"/>
    </row>
    <row r="22385" spans="7:7">
      <c r="G22385" s="1776"/>
    </row>
    <row r="22386" spans="7:7">
      <c r="G22386" s="1776"/>
    </row>
    <row r="22387" spans="7:7">
      <c r="G22387" s="1776"/>
    </row>
    <row r="22388" spans="7:7">
      <c r="G22388" s="1776"/>
    </row>
    <row r="22389" spans="7:7">
      <c r="G22389" s="1776"/>
    </row>
    <row r="22390" spans="7:7">
      <c r="G22390" s="1776"/>
    </row>
    <row r="22391" spans="7:7">
      <c r="G22391" s="1776"/>
    </row>
    <row r="22392" spans="7:7">
      <c r="G22392" s="1776"/>
    </row>
    <row r="22393" spans="7:7">
      <c r="G22393" s="1776"/>
    </row>
    <row r="22394" spans="7:7">
      <c r="G22394" s="1776"/>
    </row>
    <row r="22395" spans="7:7">
      <c r="G22395" s="1776"/>
    </row>
    <row r="22396" spans="7:7">
      <c r="G22396" s="1776"/>
    </row>
    <row r="22397" spans="7:7">
      <c r="G22397" s="1776"/>
    </row>
    <row r="22398" spans="7:7">
      <c r="G22398" s="1776"/>
    </row>
    <row r="22399" spans="7:7">
      <c r="G22399" s="1776"/>
    </row>
    <row r="22400" spans="7:7">
      <c r="G22400" s="1776"/>
    </row>
    <row r="22401" spans="7:7">
      <c r="G22401" s="1776"/>
    </row>
    <row r="22402" spans="7:7">
      <c r="G22402" s="1776"/>
    </row>
    <row r="22403" spans="7:7">
      <c r="G22403" s="1776"/>
    </row>
    <row r="22404" spans="7:7">
      <c r="G22404" s="1776"/>
    </row>
    <row r="22405" spans="7:7">
      <c r="G22405" s="1776"/>
    </row>
    <row r="22406" spans="7:7">
      <c r="G22406" s="1776"/>
    </row>
    <row r="22407" spans="7:7">
      <c r="G22407" s="1776"/>
    </row>
    <row r="22408" spans="7:7">
      <c r="G22408" s="1776"/>
    </row>
    <row r="22409" spans="7:7">
      <c r="G22409" s="1776"/>
    </row>
    <row r="22410" spans="7:7">
      <c r="G22410" s="1776"/>
    </row>
    <row r="22411" spans="7:7">
      <c r="G22411" s="1776"/>
    </row>
    <row r="22412" spans="7:7">
      <c r="G22412" s="1776"/>
    </row>
    <row r="22413" spans="7:7">
      <c r="G22413" s="1776"/>
    </row>
    <row r="22414" spans="7:7">
      <c r="G22414" s="1776"/>
    </row>
    <row r="22415" spans="7:7">
      <c r="G22415" s="1776"/>
    </row>
    <row r="22416" spans="7:7">
      <c r="G22416" s="1776"/>
    </row>
    <row r="22417" spans="7:7">
      <c r="G22417" s="1776"/>
    </row>
    <row r="22418" spans="7:7">
      <c r="G22418" s="1776"/>
    </row>
    <row r="22419" spans="7:7">
      <c r="G22419" s="1776"/>
    </row>
    <row r="22420" spans="7:7">
      <c r="G22420" s="1776"/>
    </row>
    <row r="22421" spans="7:7">
      <c r="G22421" s="1776"/>
    </row>
    <row r="22422" spans="7:7">
      <c r="G22422" s="1776"/>
    </row>
    <row r="22423" spans="7:7">
      <c r="G22423" s="1776"/>
    </row>
    <row r="22424" spans="7:7">
      <c r="G22424" s="1776"/>
    </row>
    <row r="22425" spans="7:7">
      <c r="G22425" s="1776"/>
    </row>
    <row r="22426" spans="7:7">
      <c r="G22426" s="1776"/>
    </row>
    <row r="22427" spans="7:7">
      <c r="G22427" s="1776"/>
    </row>
    <row r="22428" spans="7:7">
      <c r="G22428" s="1776"/>
    </row>
    <row r="22429" spans="7:7">
      <c r="G22429" s="1776"/>
    </row>
    <row r="22430" spans="7:7">
      <c r="G22430" s="1776"/>
    </row>
    <row r="22431" spans="7:7">
      <c r="G22431" s="1776"/>
    </row>
    <row r="22432" spans="7:7">
      <c r="G22432" s="1776"/>
    </row>
    <row r="22433" spans="7:7">
      <c r="G22433" s="1776"/>
    </row>
    <row r="22434" spans="7:7">
      <c r="G22434" s="1776"/>
    </row>
    <row r="22435" spans="7:7">
      <c r="G22435" s="1776"/>
    </row>
    <row r="22436" spans="7:7">
      <c r="G22436" s="1776"/>
    </row>
    <row r="22437" spans="7:7">
      <c r="G22437" s="1776"/>
    </row>
    <row r="22438" spans="7:7">
      <c r="G22438" s="1776"/>
    </row>
    <row r="22439" spans="7:7">
      <c r="G22439" s="1776"/>
    </row>
    <row r="22440" spans="7:7">
      <c r="G22440" s="1776"/>
    </row>
    <row r="22441" spans="7:7">
      <c r="G22441" s="1776"/>
    </row>
    <row r="22442" spans="7:7">
      <c r="G22442" s="1776"/>
    </row>
    <row r="22443" spans="7:7">
      <c r="G22443" s="1776"/>
    </row>
    <row r="22444" spans="7:7">
      <c r="G22444" s="1776"/>
    </row>
    <row r="22445" spans="7:7">
      <c r="G22445" s="1776"/>
    </row>
    <row r="22446" spans="7:7">
      <c r="G22446" s="1776"/>
    </row>
    <row r="22447" spans="7:7">
      <c r="G22447" s="1776"/>
    </row>
    <row r="22448" spans="7:7">
      <c r="G22448" s="1776"/>
    </row>
    <row r="22449" spans="7:7">
      <c r="G22449" s="1776"/>
    </row>
    <row r="22450" spans="7:7">
      <c r="G22450" s="1776"/>
    </row>
    <row r="22451" spans="7:7">
      <c r="G22451" s="1776"/>
    </row>
    <row r="22452" spans="7:7">
      <c r="G22452" s="1776"/>
    </row>
    <row r="22453" spans="7:7">
      <c r="G22453" s="1776"/>
    </row>
    <row r="22454" spans="7:7">
      <c r="G22454" s="1776"/>
    </row>
    <row r="22455" spans="7:7">
      <c r="G22455" s="1776"/>
    </row>
    <row r="22456" spans="7:7">
      <c r="G22456" s="1776"/>
    </row>
    <row r="22457" spans="7:7">
      <c r="G22457" s="1776"/>
    </row>
    <row r="22458" spans="7:7">
      <c r="G22458" s="1776"/>
    </row>
    <row r="22459" spans="7:7">
      <c r="G22459" s="1776"/>
    </row>
    <row r="22460" spans="7:7">
      <c r="G22460" s="1776"/>
    </row>
    <row r="22461" spans="7:7">
      <c r="G22461" s="1776"/>
    </row>
    <row r="22462" spans="7:7">
      <c r="G22462" s="1776"/>
    </row>
    <row r="22463" spans="7:7">
      <c r="G22463" s="1776"/>
    </row>
    <row r="22464" spans="7:7">
      <c r="G22464" s="1776"/>
    </row>
    <row r="22465" spans="7:7">
      <c r="G22465" s="1776"/>
    </row>
    <row r="22466" spans="7:7">
      <c r="G22466" s="1776"/>
    </row>
    <row r="22467" spans="7:7">
      <c r="G22467" s="1776"/>
    </row>
    <row r="22468" spans="7:7">
      <c r="G22468" s="1776"/>
    </row>
    <row r="22469" spans="7:7">
      <c r="G22469" s="1776"/>
    </row>
    <row r="22470" spans="7:7">
      <c r="G22470" s="1776"/>
    </row>
    <row r="22471" spans="7:7">
      <c r="G22471" s="1776"/>
    </row>
    <row r="22472" spans="7:7">
      <c r="G22472" s="1776"/>
    </row>
    <row r="22473" spans="7:7">
      <c r="G22473" s="1776"/>
    </row>
    <row r="22474" spans="7:7">
      <c r="G22474" s="1776"/>
    </row>
    <row r="22475" spans="7:7">
      <c r="G22475" s="1776"/>
    </row>
    <row r="22476" spans="7:7">
      <c r="G22476" s="1776"/>
    </row>
    <row r="22477" spans="7:7">
      <c r="G22477" s="1776"/>
    </row>
    <row r="22478" spans="7:7">
      <c r="G22478" s="1776"/>
    </row>
    <row r="22479" spans="7:7">
      <c r="G22479" s="1776"/>
    </row>
    <row r="22480" spans="7:7">
      <c r="G22480" s="1776"/>
    </row>
    <row r="22481" spans="7:7">
      <c r="G22481" s="1776"/>
    </row>
    <row r="22482" spans="7:7">
      <c r="G22482" s="1776"/>
    </row>
    <row r="22483" spans="7:7">
      <c r="G22483" s="1776"/>
    </row>
    <row r="22484" spans="7:7">
      <c r="G22484" s="1776"/>
    </row>
    <row r="22485" spans="7:7">
      <c r="G22485" s="1776"/>
    </row>
    <row r="22486" spans="7:7">
      <c r="G22486" s="1776"/>
    </row>
    <row r="22487" spans="7:7">
      <c r="G22487" s="1776"/>
    </row>
    <row r="22488" spans="7:7">
      <c r="G22488" s="1776"/>
    </row>
    <row r="22489" spans="7:7">
      <c r="G22489" s="1776"/>
    </row>
    <row r="22490" spans="7:7">
      <c r="G22490" s="1776"/>
    </row>
    <row r="22491" spans="7:7">
      <c r="G22491" s="1776"/>
    </row>
    <row r="22492" spans="7:7">
      <c r="G22492" s="1776"/>
    </row>
    <row r="22493" spans="7:7">
      <c r="G22493" s="1776"/>
    </row>
    <row r="22494" spans="7:7">
      <c r="G22494" s="1776"/>
    </row>
    <row r="22495" spans="7:7">
      <c r="G22495" s="1776"/>
    </row>
    <row r="22496" spans="7:7">
      <c r="G22496" s="1776"/>
    </row>
    <row r="22497" spans="7:7">
      <c r="G22497" s="1776"/>
    </row>
    <row r="22498" spans="7:7">
      <c r="G22498" s="1776"/>
    </row>
    <row r="22499" spans="7:7">
      <c r="G22499" s="1776"/>
    </row>
    <row r="22500" spans="7:7">
      <c r="G22500" s="1776"/>
    </row>
    <row r="22501" spans="7:7">
      <c r="G22501" s="1776"/>
    </row>
    <row r="22502" spans="7:7">
      <c r="G22502" s="1776"/>
    </row>
    <row r="22503" spans="7:7">
      <c r="G22503" s="1776"/>
    </row>
    <row r="22504" spans="7:7">
      <c r="G22504" s="1776"/>
    </row>
    <row r="22505" spans="7:7">
      <c r="G22505" s="1776"/>
    </row>
    <row r="22506" spans="7:7">
      <c r="G22506" s="1776"/>
    </row>
    <row r="22507" spans="7:7">
      <c r="G22507" s="1776"/>
    </row>
    <row r="22508" spans="7:7">
      <c r="G22508" s="1776"/>
    </row>
    <row r="22509" spans="7:7">
      <c r="G22509" s="1776"/>
    </row>
    <row r="22510" spans="7:7">
      <c r="G22510" s="1776"/>
    </row>
    <row r="22511" spans="7:7">
      <c r="G22511" s="1776"/>
    </row>
    <row r="22512" spans="7:7">
      <c r="G22512" s="1776"/>
    </row>
    <row r="22513" spans="7:7">
      <c r="G22513" s="1776"/>
    </row>
    <row r="22514" spans="7:7">
      <c r="G22514" s="1776"/>
    </row>
    <row r="22515" spans="7:7">
      <c r="G22515" s="1776"/>
    </row>
    <row r="22516" spans="7:7">
      <c r="G22516" s="1776"/>
    </row>
    <row r="22517" spans="7:7">
      <c r="G22517" s="1776"/>
    </row>
    <row r="22518" spans="7:7">
      <c r="G22518" s="1776"/>
    </row>
    <row r="22519" spans="7:7">
      <c r="G22519" s="1776"/>
    </row>
    <row r="22520" spans="7:7">
      <c r="G22520" s="1776"/>
    </row>
    <row r="22521" spans="7:7">
      <c r="G22521" s="1776"/>
    </row>
    <row r="22522" spans="7:7">
      <c r="G22522" s="1776"/>
    </row>
    <row r="22523" spans="7:7">
      <c r="G22523" s="1776"/>
    </row>
    <row r="22524" spans="7:7">
      <c r="G22524" s="1776"/>
    </row>
    <row r="22525" spans="7:7">
      <c r="G22525" s="1776"/>
    </row>
    <row r="22526" spans="7:7">
      <c r="G22526" s="1776"/>
    </row>
    <row r="22527" spans="7:7">
      <c r="G22527" s="1776"/>
    </row>
    <row r="22528" spans="7:7">
      <c r="G22528" s="1776"/>
    </row>
    <row r="22529" spans="7:7">
      <c r="G22529" s="1776"/>
    </row>
    <row r="22530" spans="7:7">
      <c r="G22530" s="1776"/>
    </row>
    <row r="22531" spans="7:7">
      <c r="G22531" s="1776"/>
    </row>
    <row r="22532" spans="7:7">
      <c r="G22532" s="1776"/>
    </row>
    <row r="22533" spans="7:7">
      <c r="G22533" s="1776"/>
    </row>
    <row r="22534" spans="7:7">
      <c r="G22534" s="1776"/>
    </row>
    <row r="22535" spans="7:7">
      <c r="G22535" s="1776"/>
    </row>
    <row r="22536" spans="7:7">
      <c r="G22536" s="1776"/>
    </row>
    <row r="22537" spans="7:7">
      <c r="G22537" s="1776"/>
    </row>
    <row r="22538" spans="7:7">
      <c r="G22538" s="1776"/>
    </row>
    <row r="22539" spans="7:7">
      <c r="G22539" s="1776"/>
    </row>
    <row r="22540" spans="7:7">
      <c r="G22540" s="1776"/>
    </row>
    <row r="22541" spans="7:7">
      <c r="G22541" s="1776"/>
    </row>
    <row r="22542" spans="7:7">
      <c r="G22542" s="1776"/>
    </row>
    <row r="22543" spans="7:7">
      <c r="G22543" s="1776"/>
    </row>
    <row r="22544" spans="7:7">
      <c r="G22544" s="1776"/>
    </row>
    <row r="22545" spans="7:7">
      <c r="G22545" s="1776"/>
    </row>
    <row r="22546" spans="7:7">
      <c r="G22546" s="1776"/>
    </row>
    <row r="22547" spans="7:7">
      <c r="G22547" s="1776"/>
    </row>
    <row r="22548" spans="7:7">
      <c r="G22548" s="1776"/>
    </row>
    <row r="22549" spans="7:7">
      <c r="G22549" s="1776"/>
    </row>
    <row r="22550" spans="7:7">
      <c r="G22550" s="1776"/>
    </row>
    <row r="22551" spans="7:7">
      <c r="G22551" s="1776"/>
    </row>
    <row r="22552" spans="7:7">
      <c r="G22552" s="1776"/>
    </row>
    <row r="22553" spans="7:7">
      <c r="G22553" s="1776"/>
    </row>
    <row r="22554" spans="7:7">
      <c r="G22554" s="1776"/>
    </row>
    <row r="22555" spans="7:7">
      <c r="G22555" s="1776"/>
    </row>
    <row r="22556" spans="7:7">
      <c r="G22556" s="1776"/>
    </row>
    <row r="22557" spans="7:7">
      <c r="G22557" s="1776"/>
    </row>
    <row r="22558" spans="7:7">
      <c r="G22558" s="1776"/>
    </row>
    <row r="22559" spans="7:7">
      <c r="G22559" s="1776"/>
    </row>
    <row r="22560" spans="7:7">
      <c r="G22560" s="1776"/>
    </row>
    <row r="22561" spans="7:7">
      <c r="G22561" s="1776"/>
    </row>
    <row r="22562" spans="7:7">
      <c r="G22562" s="1776"/>
    </row>
    <row r="22563" spans="7:7">
      <c r="G22563" s="1776"/>
    </row>
    <row r="22564" spans="7:7">
      <c r="G22564" s="1776"/>
    </row>
    <row r="22565" spans="7:7">
      <c r="G22565" s="1776"/>
    </row>
    <row r="22566" spans="7:7">
      <c r="G22566" s="1776"/>
    </row>
    <row r="22567" spans="7:7">
      <c r="G22567" s="1776"/>
    </row>
    <row r="22568" spans="7:7">
      <c r="G22568" s="1776"/>
    </row>
    <row r="22569" spans="7:7">
      <c r="G22569" s="1776"/>
    </row>
    <row r="22570" spans="7:7">
      <c r="G22570" s="1776"/>
    </row>
    <row r="22571" spans="7:7">
      <c r="G22571" s="1776"/>
    </row>
    <row r="22572" spans="7:7">
      <c r="G22572" s="1776"/>
    </row>
    <row r="22573" spans="7:7">
      <c r="G22573" s="1776"/>
    </row>
    <row r="22574" spans="7:7">
      <c r="G22574" s="1776"/>
    </row>
    <row r="22575" spans="7:7">
      <c r="G22575" s="1776"/>
    </row>
    <row r="22576" spans="7:7">
      <c r="G22576" s="1776"/>
    </row>
    <row r="22577" spans="7:7">
      <c r="G22577" s="1776"/>
    </row>
    <row r="22578" spans="7:7">
      <c r="G22578" s="1776"/>
    </row>
    <row r="22579" spans="7:7">
      <c r="G22579" s="1776"/>
    </row>
    <row r="22580" spans="7:7">
      <c r="G22580" s="1776"/>
    </row>
    <row r="22581" spans="7:7">
      <c r="G22581" s="1776"/>
    </row>
    <row r="22582" spans="7:7">
      <c r="G22582" s="1776"/>
    </row>
    <row r="22583" spans="7:7">
      <c r="G22583" s="1776"/>
    </row>
    <row r="22584" spans="7:7">
      <c r="G22584" s="1776"/>
    </row>
    <row r="22585" spans="7:7">
      <c r="G22585" s="1776"/>
    </row>
    <row r="22586" spans="7:7">
      <c r="G22586" s="1776"/>
    </row>
    <row r="22587" spans="7:7">
      <c r="G22587" s="1776"/>
    </row>
    <row r="22588" spans="7:7">
      <c r="G22588" s="1776"/>
    </row>
    <row r="22589" spans="7:7">
      <c r="G22589" s="1776"/>
    </row>
    <row r="22590" spans="7:7">
      <c r="G22590" s="1776"/>
    </row>
    <row r="22591" spans="7:7">
      <c r="G22591" s="1776"/>
    </row>
    <row r="22592" spans="7:7">
      <c r="G22592" s="1776"/>
    </row>
    <row r="22593" spans="7:7">
      <c r="G22593" s="1776"/>
    </row>
    <row r="22594" spans="7:7">
      <c r="G22594" s="1776"/>
    </row>
    <row r="22595" spans="7:7">
      <c r="G22595" s="1776"/>
    </row>
    <row r="22596" spans="7:7">
      <c r="G22596" s="1776"/>
    </row>
    <row r="22597" spans="7:7">
      <c r="G22597" s="1776"/>
    </row>
    <row r="22598" spans="7:7">
      <c r="G22598" s="1776"/>
    </row>
    <row r="22599" spans="7:7">
      <c r="G22599" s="1776"/>
    </row>
    <row r="22600" spans="7:7">
      <c r="G22600" s="1776"/>
    </row>
    <row r="22601" spans="7:7">
      <c r="G22601" s="1776"/>
    </row>
    <row r="22602" spans="7:7">
      <c r="G22602" s="1776"/>
    </row>
    <row r="22603" spans="7:7">
      <c r="G22603" s="1776"/>
    </row>
    <row r="22604" spans="7:7">
      <c r="G22604" s="1776"/>
    </row>
    <row r="22605" spans="7:7">
      <c r="G22605" s="1776"/>
    </row>
    <row r="22606" spans="7:7">
      <c r="G22606" s="1776"/>
    </row>
    <row r="22607" spans="7:7">
      <c r="G22607" s="1776"/>
    </row>
    <row r="22608" spans="7:7">
      <c r="G22608" s="1776"/>
    </row>
    <row r="22609" spans="7:7">
      <c r="G22609" s="1776"/>
    </row>
    <row r="22610" spans="7:7">
      <c r="G22610" s="1776"/>
    </row>
    <row r="22611" spans="7:7">
      <c r="G22611" s="1776"/>
    </row>
    <row r="22612" spans="7:7">
      <c r="G22612" s="1776"/>
    </row>
    <row r="22613" spans="7:7">
      <c r="G22613" s="1776"/>
    </row>
    <row r="22614" spans="7:7">
      <c r="G22614" s="1776"/>
    </row>
    <row r="22615" spans="7:7">
      <c r="G22615" s="1776"/>
    </row>
    <row r="22616" spans="7:7">
      <c r="G22616" s="1776"/>
    </row>
    <row r="22617" spans="7:7">
      <c r="G22617" s="1776"/>
    </row>
    <row r="22618" spans="7:7">
      <c r="G22618" s="1776"/>
    </row>
    <row r="22619" spans="7:7">
      <c r="G22619" s="1776"/>
    </row>
    <row r="22620" spans="7:7">
      <c r="G22620" s="1776"/>
    </row>
    <row r="22621" spans="7:7">
      <c r="G22621" s="1776"/>
    </row>
    <row r="22622" spans="7:7">
      <c r="G22622" s="1776"/>
    </row>
    <row r="22623" spans="7:7">
      <c r="G22623" s="1776"/>
    </row>
    <row r="22624" spans="7:7">
      <c r="G22624" s="1776"/>
    </row>
    <row r="22625" spans="7:7">
      <c r="G22625" s="1776"/>
    </row>
    <row r="22626" spans="7:7">
      <c r="G22626" s="1776"/>
    </row>
    <row r="22627" spans="7:7">
      <c r="G22627" s="1776"/>
    </row>
    <row r="22628" spans="7:7">
      <c r="G22628" s="1776"/>
    </row>
    <row r="22629" spans="7:7">
      <c r="G22629" s="1776"/>
    </row>
    <row r="22630" spans="7:7">
      <c r="G22630" s="1776"/>
    </row>
    <row r="22631" spans="7:7">
      <c r="G22631" s="1776"/>
    </row>
    <row r="22632" spans="7:7">
      <c r="G22632" s="1776"/>
    </row>
    <row r="22633" spans="7:7">
      <c r="G22633" s="1776"/>
    </row>
    <row r="22634" spans="7:7">
      <c r="G22634" s="1776"/>
    </row>
    <row r="22635" spans="7:7">
      <c r="G22635" s="1776"/>
    </row>
    <row r="22636" spans="7:7">
      <c r="G22636" s="1776"/>
    </row>
    <row r="22637" spans="7:7">
      <c r="G22637" s="1776"/>
    </row>
    <row r="22638" spans="7:7">
      <c r="G22638" s="1776"/>
    </row>
    <row r="22639" spans="7:7">
      <c r="G22639" s="1776"/>
    </row>
    <row r="22640" spans="7:7">
      <c r="G22640" s="1776"/>
    </row>
    <row r="22641" spans="7:7">
      <c r="G22641" s="1776"/>
    </row>
    <row r="22642" spans="7:7">
      <c r="G22642" s="1776"/>
    </row>
    <row r="22643" spans="7:7">
      <c r="G22643" s="1776"/>
    </row>
    <row r="22644" spans="7:7">
      <c r="G22644" s="1776"/>
    </row>
    <row r="22645" spans="7:7">
      <c r="G22645" s="1776"/>
    </row>
    <row r="22646" spans="7:7">
      <c r="G22646" s="1776"/>
    </row>
    <row r="22647" spans="7:7">
      <c r="G22647" s="1776"/>
    </row>
    <row r="22648" spans="7:7">
      <c r="G22648" s="1776"/>
    </row>
    <row r="22649" spans="7:7">
      <c r="G22649" s="1776"/>
    </row>
    <row r="22650" spans="7:7">
      <c r="G22650" s="1776"/>
    </row>
    <row r="22651" spans="7:7">
      <c r="G22651" s="1776"/>
    </row>
    <row r="22652" spans="7:7">
      <c r="G22652" s="1776"/>
    </row>
    <row r="22653" spans="7:7">
      <c r="G22653" s="1776"/>
    </row>
    <row r="22654" spans="7:7">
      <c r="G22654" s="1776"/>
    </row>
    <row r="22655" spans="7:7">
      <c r="G22655" s="1776"/>
    </row>
    <row r="22656" spans="7:7">
      <c r="G22656" s="1776"/>
    </row>
    <row r="22657" spans="7:7">
      <c r="G22657" s="1776"/>
    </row>
    <row r="22658" spans="7:7">
      <c r="G22658" s="1776"/>
    </row>
    <row r="22659" spans="7:7">
      <c r="G22659" s="1776"/>
    </row>
    <row r="22660" spans="7:7">
      <c r="G22660" s="1776"/>
    </row>
    <row r="22661" spans="7:7">
      <c r="G22661" s="1776"/>
    </row>
    <row r="22662" spans="7:7">
      <c r="G22662" s="1776"/>
    </row>
    <row r="22663" spans="7:7">
      <c r="G22663" s="1776"/>
    </row>
    <row r="22664" spans="7:7">
      <c r="G22664" s="1776"/>
    </row>
    <row r="22665" spans="7:7">
      <c r="G22665" s="1776"/>
    </row>
    <row r="22666" spans="7:7">
      <c r="G22666" s="1776"/>
    </row>
    <row r="22667" spans="7:7">
      <c r="G22667" s="1776"/>
    </row>
    <row r="22668" spans="7:7">
      <c r="G22668" s="1776"/>
    </row>
    <row r="22669" spans="7:7">
      <c r="G22669" s="1776"/>
    </row>
    <row r="22670" spans="7:7">
      <c r="G22670" s="1776"/>
    </row>
    <row r="22671" spans="7:7">
      <c r="G22671" s="1776"/>
    </row>
    <row r="22672" spans="7:7">
      <c r="G22672" s="1776"/>
    </row>
    <row r="22673" spans="7:7">
      <c r="G22673" s="1776"/>
    </row>
    <row r="22674" spans="7:7">
      <c r="G22674" s="1776"/>
    </row>
    <row r="22675" spans="7:7">
      <c r="G22675" s="1776"/>
    </row>
    <row r="22676" spans="7:7">
      <c r="G22676" s="1776"/>
    </row>
    <row r="22677" spans="7:7">
      <c r="G22677" s="1776"/>
    </row>
    <row r="22678" spans="7:7">
      <c r="G22678" s="1776"/>
    </row>
    <row r="22679" spans="7:7">
      <c r="G22679" s="1776"/>
    </row>
    <row r="22680" spans="7:7">
      <c r="G22680" s="1776"/>
    </row>
    <row r="22681" spans="7:7">
      <c r="G22681" s="1776"/>
    </row>
    <row r="22682" spans="7:7">
      <c r="G22682" s="1776"/>
    </row>
    <row r="22683" spans="7:7">
      <c r="G22683" s="1776"/>
    </row>
    <row r="22684" spans="7:7">
      <c r="G22684" s="1776"/>
    </row>
    <row r="22685" spans="7:7">
      <c r="G22685" s="1776"/>
    </row>
    <row r="22686" spans="7:7">
      <c r="G22686" s="1776"/>
    </row>
    <row r="22687" spans="7:7">
      <c r="G22687" s="1776"/>
    </row>
    <row r="22688" spans="7:7">
      <c r="G22688" s="1776"/>
    </row>
    <row r="22689" spans="7:7">
      <c r="G22689" s="1776"/>
    </row>
    <row r="22690" spans="7:7">
      <c r="G22690" s="1776"/>
    </row>
    <row r="22691" spans="7:7">
      <c r="G22691" s="1776"/>
    </row>
    <row r="22692" spans="7:7">
      <c r="G22692" s="1776"/>
    </row>
    <row r="22693" spans="7:7">
      <c r="G22693" s="1776"/>
    </row>
    <row r="22694" spans="7:7">
      <c r="G22694" s="1776"/>
    </row>
    <row r="22695" spans="7:7">
      <c r="G22695" s="1776"/>
    </row>
    <row r="22696" spans="7:7">
      <c r="G22696" s="1776"/>
    </row>
    <row r="22697" spans="7:7">
      <c r="G22697" s="1776"/>
    </row>
    <row r="22698" spans="7:7">
      <c r="G22698" s="1776"/>
    </row>
    <row r="22699" spans="7:7">
      <c r="G22699" s="1776"/>
    </row>
    <row r="22700" spans="7:7">
      <c r="G22700" s="1776"/>
    </row>
    <row r="22701" spans="7:7">
      <c r="G22701" s="1776"/>
    </row>
    <row r="22702" spans="7:7">
      <c r="G22702" s="1776"/>
    </row>
    <row r="22703" spans="7:7">
      <c r="G22703" s="1776"/>
    </row>
    <row r="22704" spans="7:7">
      <c r="G22704" s="1776"/>
    </row>
    <row r="22705" spans="7:7">
      <c r="G22705" s="1776"/>
    </row>
    <row r="22706" spans="7:7">
      <c r="G22706" s="1776"/>
    </row>
    <row r="22707" spans="7:7">
      <c r="G22707" s="1776"/>
    </row>
    <row r="22708" spans="7:7">
      <c r="G22708" s="1776"/>
    </row>
    <row r="22709" spans="7:7">
      <c r="G22709" s="1776"/>
    </row>
    <row r="22710" spans="7:7">
      <c r="G22710" s="1776"/>
    </row>
    <row r="22711" spans="7:7">
      <c r="G22711" s="1776"/>
    </row>
    <row r="22712" spans="7:7">
      <c r="G22712" s="1776"/>
    </row>
    <row r="22713" spans="7:7">
      <c r="G22713" s="1776"/>
    </row>
    <row r="22714" spans="7:7">
      <c r="G22714" s="1776"/>
    </row>
    <row r="22715" spans="7:7">
      <c r="G22715" s="1776"/>
    </row>
    <row r="22716" spans="7:7">
      <c r="G22716" s="1776"/>
    </row>
    <row r="22717" spans="7:7">
      <c r="G22717" s="1776"/>
    </row>
    <row r="22718" spans="7:7">
      <c r="G22718" s="1776"/>
    </row>
    <row r="22719" spans="7:7">
      <c r="G22719" s="1776"/>
    </row>
    <row r="22720" spans="7:7">
      <c r="G22720" s="1776"/>
    </row>
    <row r="22721" spans="7:7">
      <c r="G22721" s="1776"/>
    </row>
    <row r="22722" spans="7:7">
      <c r="G22722" s="1776"/>
    </row>
    <row r="22723" spans="7:7">
      <c r="G22723" s="1776"/>
    </row>
    <row r="22724" spans="7:7">
      <c r="G22724" s="1776"/>
    </row>
    <row r="22725" spans="7:7">
      <c r="G22725" s="1776"/>
    </row>
    <row r="22726" spans="7:7">
      <c r="G22726" s="1776"/>
    </row>
    <row r="22727" spans="7:7">
      <c r="G22727" s="1776"/>
    </row>
    <row r="22728" spans="7:7">
      <c r="G22728" s="1776"/>
    </row>
    <row r="22729" spans="7:7">
      <c r="G22729" s="1776"/>
    </row>
    <row r="22730" spans="7:7">
      <c r="G22730" s="1776"/>
    </row>
    <row r="22731" spans="7:7">
      <c r="G22731" s="1776"/>
    </row>
    <row r="22732" spans="7:7">
      <c r="G22732" s="1776"/>
    </row>
    <row r="22733" spans="7:7">
      <c r="G22733" s="1776"/>
    </row>
    <row r="22734" spans="7:7">
      <c r="G22734" s="1776"/>
    </row>
    <row r="22735" spans="7:7">
      <c r="G22735" s="1776"/>
    </row>
    <row r="22736" spans="7:7">
      <c r="G22736" s="1776"/>
    </row>
    <row r="22737" spans="7:7">
      <c r="G22737" s="1776"/>
    </row>
    <row r="22738" spans="7:7">
      <c r="G22738" s="1776"/>
    </row>
    <row r="22739" spans="7:7">
      <c r="G22739" s="1776"/>
    </row>
    <row r="22740" spans="7:7">
      <c r="G22740" s="1776"/>
    </row>
    <row r="22741" spans="7:7">
      <c r="G22741" s="1776"/>
    </row>
    <row r="22742" spans="7:7">
      <c r="G22742" s="1776"/>
    </row>
    <row r="22743" spans="7:7">
      <c r="G22743" s="1776"/>
    </row>
    <row r="22744" spans="7:7">
      <c r="G22744" s="1776"/>
    </row>
    <row r="22745" spans="7:7">
      <c r="G22745" s="1776"/>
    </row>
    <row r="22746" spans="7:7">
      <c r="G22746" s="1776"/>
    </row>
    <row r="22747" spans="7:7">
      <c r="G22747" s="1776"/>
    </row>
    <row r="22748" spans="7:7">
      <c r="G22748" s="1776"/>
    </row>
    <row r="22749" spans="7:7">
      <c r="G22749" s="1776"/>
    </row>
    <row r="22750" spans="7:7">
      <c r="G22750" s="1776"/>
    </row>
    <row r="22751" spans="7:7">
      <c r="G22751" s="1776"/>
    </row>
    <row r="22752" spans="7:7">
      <c r="G22752" s="1776"/>
    </row>
    <row r="22753" spans="7:7">
      <c r="G22753" s="1776"/>
    </row>
    <row r="22754" spans="7:7">
      <c r="G22754" s="1776"/>
    </row>
    <row r="22755" spans="7:7">
      <c r="G22755" s="1776"/>
    </row>
    <row r="22756" spans="7:7">
      <c r="G22756" s="1776"/>
    </row>
    <row r="22757" spans="7:7">
      <c r="G22757" s="1776"/>
    </row>
    <row r="22758" spans="7:7">
      <c r="G22758" s="1776"/>
    </row>
    <row r="22759" spans="7:7">
      <c r="G22759" s="1776"/>
    </row>
    <row r="22760" spans="7:7">
      <c r="G22760" s="1776"/>
    </row>
    <row r="22761" spans="7:7">
      <c r="G22761" s="1776"/>
    </row>
    <row r="22762" spans="7:7">
      <c r="G22762" s="1776"/>
    </row>
    <row r="22763" spans="7:7">
      <c r="G22763" s="1776"/>
    </row>
    <row r="22764" spans="7:7">
      <c r="G22764" s="1776"/>
    </row>
    <row r="22765" spans="7:7">
      <c r="G22765" s="1776"/>
    </row>
    <row r="22766" spans="7:7">
      <c r="G22766" s="1776"/>
    </row>
    <row r="22767" spans="7:7">
      <c r="G22767" s="1776"/>
    </row>
    <row r="22768" spans="7:7">
      <c r="G22768" s="1776"/>
    </row>
    <row r="22769" spans="7:7">
      <c r="G22769" s="1776"/>
    </row>
    <row r="22770" spans="7:7">
      <c r="G22770" s="1776"/>
    </row>
    <row r="22771" spans="7:7">
      <c r="G22771" s="1776"/>
    </row>
    <row r="22772" spans="7:7">
      <c r="G22772" s="1776"/>
    </row>
    <row r="22773" spans="7:7">
      <c r="G22773" s="1776"/>
    </row>
    <row r="22774" spans="7:7">
      <c r="G22774" s="1776"/>
    </row>
    <row r="22775" spans="7:7">
      <c r="G22775" s="1776"/>
    </row>
    <row r="22776" spans="7:7">
      <c r="G22776" s="1776"/>
    </row>
    <row r="22777" spans="7:7">
      <c r="G22777" s="1776"/>
    </row>
    <row r="22778" spans="7:7">
      <c r="G22778" s="1776"/>
    </row>
    <row r="22779" spans="7:7">
      <c r="G22779" s="1776"/>
    </row>
    <row r="22780" spans="7:7">
      <c r="G22780" s="1776"/>
    </row>
    <row r="22781" spans="7:7">
      <c r="G22781" s="1776"/>
    </row>
    <row r="22782" spans="7:7">
      <c r="G22782" s="1776"/>
    </row>
    <row r="22783" spans="7:7">
      <c r="G22783" s="1776"/>
    </row>
    <row r="22784" spans="7:7">
      <c r="G22784" s="1776"/>
    </row>
    <row r="22785" spans="7:7">
      <c r="G22785" s="1776"/>
    </row>
    <row r="22786" spans="7:7">
      <c r="G22786" s="1776"/>
    </row>
    <row r="22787" spans="7:7">
      <c r="G22787" s="1776"/>
    </row>
    <row r="22788" spans="7:7">
      <c r="G22788" s="1776"/>
    </row>
    <row r="22789" spans="7:7">
      <c r="G22789" s="1776"/>
    </row>
    <row r="22790" spans="7:7">
      <c r="G22790" s="1776"/>
    </row>
    <row r="22791" spans="7:7">
      <c r="G22791" s="1776"/>
    </row>
    <row r="22792" spans="7:7">
      <c r="G22792" s="1776"/>
    </row>
    <row r="22793" spans="7:7">
      <c r="G22793" s="1776"/>
    </row>
    <row r="22794" spans="7:7">
      <c r="G22794" s="1776"/>
    </row>
    <row r="22795" spans="7:7">
      <c r="G22795" s="1776"/>
    </row>
    <row r="22796" spans="7:7">
      <c r="G22796" s="1776"/>
    </row>
    <row r="22797" spans="7:7">
      <c r="G22797" s="1776"/>
    </row>
    <row r="22798" spans="7:7">
      <c r="G22798" s="1776"/>
    </row>
    <row r="22799" spans="7:7">
      <c r="G22799" s="1776"/>
    </row>
    <row r="22800" spans="7:7">
      <c r="G22800" s="1776"/>
    </row>
    <row r="22801" spans="7:7">
      <c r="G22801" s="1776"/>
    </row>
    <row r="22802" spans="7:7">
      <c r="G22802" s="1776"/>
    </row>
    <row r="22803" spans="7:7">
      <c r="G22803" s="1776"/>
    </row>
    <row r="22804" spans="7:7">
      <c r="G22804" s="1776"/>
    </row>
    <row r="22805" spans="7:7">
      <c r="G22805" s="1776"/>
    </row>
    <row r="22806" spans="7:7">
      <c r="G22806" s="1776"/>
    </row>
    <row r="22807" spans="7:7">
      <c r="G22807" s="1776"/>
    </row>
    <row r="22808" spans="7:7">
      <c r="G22808" s="1776"/>
    </row>
    <row r="22809" spans="7:7">
      <c r="G22809" s="1776"/>
    </row>
    <row r="22810" spans="7:7">
      <c r="G22810" s="1776"/>
    </row>
    <row r="22811" spans="7:7">
      <c r="G22811" s="1776"/>
    </row>
    <row r="22812" spans="7:7">
      <c r="G22812" s="1776"/>
    </row>
    <row r="22813" spans="7:7">
      <c r="G22813" s="1776"/>
    </row>
    <row r="22814" spans="7:7">
      <c r="G22814" s="1776"/>
    </row>
    <row r="22815" spans="7:7">
      <c r="G22815" s="1776"/>
    </row>
    <row r="22816" spans="7:7">
      <c r="G22816" s="1776"/>
    </row>
    <row r="22817" spans="7:7">
      <c r="G22817" s="1776"/>
    </row>
    <row r="22818" spans="7:7">
      <c r="G22818" s="1776"/>
    </row>
    <row r="22819" spans="7:7">
      <c r="G22819" s="1776"/>
    </row>
    <row r="22820" spans="7:7">
      <c r="G22820" s="1776"/>
    </row>
    <row r="22821" spans="7:7">
      <c r="G22821" s="1776"/>
    </row>
    <row r="22822" spans="7:7">
      <c r="G22822" s="1776"/>
    </row>
    <row r="22823" spans="7:7">
      <c r="G22823" s="1776"/>
    </row>
    <row r="22824" spans="7:7">
      <c r="G22824" s="1776"/>
    </row>
    <row r="22825" spans="7:7">
      <c r="G22825" s="1776"/>
    </row>
    <row r="22826" spans="7:7">
      <c r="G22826" s="1776"/>
    </row>
    <row r="22827" spans="7:7">
      <c r="G22827" s="1776"/>
    </row>
    <row r="22828" spans="7:7">
      <c r="G22828" s="1776"/>
    </row>
    <row r="22829" spans="7:7">
      <c r="G22829" s="1776"/>
    </row>
    <row r="22830" spans="7:7">
      <c r="G22830" s="1776"/>
    </row>
    <row r="22831" spans="7:7">
      <c r="G22831" s="1776"/>
    </row>
    <row r="22832" spans="7:7">
      <c r="G22832" s="1776"/>
    </row>
    <row r="22833" spans="7:7">
      <c r="G22833" s="1776"/>
    </row>
    <row r="22834" spans="7:7">
      <c r="G22834" s="1776"/>
    </row>
    <row r="22835" spans="7:7">
      <c r="G22835" s="1776"/>
    </row>
    <row r="22836" spans="7:7">
      <c r="G22836" s="1776"/>
    </row>
    <row r="22837" spans="7:7">
      <c r="G22837" s="1776"/>
    </row>
    <row r="22838" spans="7:7">
      <c r="G22838" s="1776"/>
    </row>
    <row r="22839" spans="7:7">
      <c r="G22839" s="1776"/>
    </row>
    <row r="22840" spans="7:7">
      <c r="G22840" s="1776"/>
    </row>
    <row r="22841" spans="7:7">
      <c r="G22841" s="1776"/>
    </row>
    <row r="22842" spans="7:7">
      <c r="G22842" s="1776"/>
    </row>
    <row r="22843" spans="7:7">
      <c r="G22843" s="1776"/>
    </row>
    <row r="22844" spans="7:7">
      <c r="G22844" s="1776"/>
    </row>
    <row r="22845" spans="7:7">
      <c r="G22845" s="1776"/>
    </row>
    <row r="22846" spans="7:7">
      <c r="G22846" s="1776"/>
    </row>
    <row r="22847" spans="7:7">
      <c r="G22847" s="1776"/>
    </row>
    <row r="22848" spans="7:7">
      <c r="G22848" s="1776"/>
    </row>
    <row r="22849" spans="7:7">
      <c r="G22849" s="1776"/>
    </row>
    <row r="22850" spans="7:7">
      <c r="G22850" s="1776"/>
    </row>
    <row r="22851" spans="7:7">
      <c r="G22851" s="1776"/>
    </row>
    <row r="22852" spans="7:7">
      <c r="G22852" s="1776"/>
    </row>
    <row r="22853" spans="7:7">
      <c r="G22853" s="1776"/>
    </row>
    <row r="22854" spans="7:7">
      <c r="G22854" s="1776"/>
    </row>
    <row r="22855" spans="7:7">
      <c r="G22855" s="1776"/>
    </row>
    <row r="22856" spans="7:7">
      <c r="G22856" s="1776"/>
    </row>
    <row r="22857" spans="7:7">
      <c r="G22857" s="1776"/>
    </row>
    <row r="22858" spans="7:7">
      <c r="G22858" s="1776"/>
    </row>
    <row r="22859" spans="7:7">
      <c r="G22859" s="1776"/>
    </row>
    <row r="22860" spans="7:7">
      <c r="G22860" s="1776"/>
    </row>
    <row r="22861" spans="7:7">
      <c r="G22861" s="1776"/>
    </row>
    <row r="22862" spans="7:7">
      <c r="G22862" s="1776"/>
    </row>
    <row r="22863" spans="7:7">
      <c r="G22863" s="1776"/>
    </row>
    <row r="22864" spans="7:7">
      <c r="G22864" s="1776"/>
    </row>
    <row r="22865" spans="7:7">
      <c r="G22865" s="1776"/>
    </row>
    <row r="22866" spans="7:7">
      <c r="G22866" s="1776"/>
    </row>
    <row r="22867" spans="7:7">
      <c r="G22867" s="1776"/>
    </row>
    <row r="22868" spans="7:7">
      <c r="G22868" s="1776"/>
    </row>
    <row r="22869" spans="7:7">
      <c r="G22869" s="1776"/>
    </row>
    <row r="22870" spans="7:7">
      <c r="G22870" s="1776"/>
    </row>
    <row r="22871" spans="7:7">
      <c r="G22871" s="1776"/>
    </row>
    <row r="22872" spans="7:7">
      <c r="G22872" s="1776"/>
    </row>
    <row r="22873" spans="7:7">
      <c r="G22873" s="1776"/>
    </row>
    <row r="22874" spans="7:7">
      <c r="G22874" s="1776"/>
    </row>
    <row r="22875" spans="7:7">
      <c r="G22875" s="1776"/>
    </row>
    <row r="22876" spans="7:7">
      <c r="G22876" s="1776"/>
    </row>
    <row r="22877" spans="7:7">
      <c r="G22877" s="1776"/>
    </row>
    <row r="22878" spans="7:7">
      <c r="G22878" s="1776"/>
    </row>
    <row r="22879" spans="7:7">
      <c r="G22879" s="1776"/>
    </row>
    <row r="22880" spans="7:7">
      <c r="G22880" s="1776"/>
    </row>
    <row r="22881" spans="7:7">
      <c r="G22881" s="1776"/>
    </row>
    <row r="22882" spans="7:7">
      <c r="G22882" s="1776"/>
    </row>
    <row r="22883" spans="7:7">
      <c r="G22883" s="1776"/>
    </row>
    <row r="22884" spans="7:7">
      <c r="G22884" s="1776"/>
    </row>
    <row r="22885" spans="7:7">
      <c r="G22885" s="1776"/>
    </row>
    <row r="22886" spans="7:7">
      <c r="G22886" s="1776"/>
    </row>
    <row r="22887" spans="7:7">
      <c r="G22887" s="1776"/>
    </row>
    <row r="22888" spans="7:7">
      <c r="G22888" s="1776"/>
    </row>
    <row r="22889" spans="7:7">
      <c r="G22889" s="1776"/>
    </row>
    <row r="22890" spans="7:7">
      <c r="G22890" s="1776"/>
    </row>
    <row r="22891" spans="7:7">
      <c r="G22891" s="1776"/>
    </row>
    <row r="22892" spans="7:7">
      <c r="G22892" s="1776"/>
    </row>
    <row r="22893" spans="7:7">
      <c r="G22893" s="1776"/>
    </row>
    <row r="22894" spans="7:7">
      <c r="G22894" s="1776"/>
    </row>
    <row r="22895" spans="7:7">
      <c r="G22895" s="1776"/>
    </row>
    <row r="22896" spans="7:7">
      <c r="G22896" s="1776"/>
    </row>
    <row r="22897" spans="7:7">
      <c r="G22897" s="1776"/>
    </row>
    <row r="22898" spans="7:7">
      <c r="G22898" s="1776"/>
    </row>
    <row r="22899" spans="7:7">
      <c r="G22899" s="1776"/>
    </row>
    <row r="22900" spans="7:7">
      <c r="G22900" s="1776"/>
    </row>
    <row r="22901" spans="7:7">
      <c r="G22901" s="1776"/>
    </row>
    <row r="22902" spans="7:7">
      <c r="G22902" s="1776"/>
    </row>
    <row r="22903" spans="7:7">
      <c r="G22903" s="1776"/>
    </row>
    <row r="22904" spans="7:7">
      <c r="G22904" s="1776"/>
    </row>
    <row r="22905" spans="7:7">
      <c r="G22905" s="1776"/>
    </row>
    <row r="22906" spans="7:7">
      <c r="G22906" s="1776"/>
    </row>
    <row r="22907" spans="7:7">
      <c r="G22907" s="1776"/>
    </row>
    <row r="22908" spans="7:7">
      <c r="G22908" s="1776"/>
    </row>
    <row r="22909" spans="7:7">
      <c r="G22909" s="1776"/>
    </row>
    <row r="22910" spans="7:7">
      <c r="G22910" s="1776"/>
    </row>
    <row r="22911" spans="7:7">
      <c r="G22911" s="1776"/>
    </row>
    <row r="22912" spans="7:7">
      <c r="G22912" s="1776"/>
    </row>
    <row r="22913" spans="7:7">
      <c r="G22913" s="1776"/>
    </row>
    <row r="22914" spans="7:7">
      <c r="G22914" s="1776"/>
    </row>
    <row r="22915" spans="7:7">
      <c r="G22915" s="1776"/>
    </row>
    <row r="22916" spans="7:7">
      <c r="G22916" s="1776"/>
    </row>
    <row r="22917" spans="7:7">
      <c r="G22917" s="1776"/>
    </row>
    <row r="22918" spans="7:7">
      <c r="G22918" s="1776"/>
    </row>
    <row r="22919" spans="7:7">
      <c r="G22919" s="1776"/>
    </row>
    <row r="22920" spans="7:7">
      <c r="G22920" s="1776"/>
    </row>
    <row r="22921" spans="7:7">
      <c r="G22921" s="1776"/>
    </row>
    <row r="22922" spans="7:7">
      <c r="G22922" s="1776"/>
    </row>
    <row r="22923" spans="7:7">
      <c r="G22923" s="1776"/>
    </row>
    <row r="22924" spans="7:7">
      <c r="G22924" s="1776"/>
    </row>
    <row r="22925" spans="7:7">
      <c r="G22925" s="1776"/>
    </row>
    <row r="22926" spans="7:7">
      <c r="G22926" s="1776"/>
    </row>
    <row r="22927" spans="7:7">
      <c r="G22927" s="1776"/>
    </row>
    <row r="22928" spans="7:7">
      <c r="G22928" s="1776"/>
    </row>
    <row r="22929" spans="7:7">
      <c r="G22929" s="1776"/>
    </row>
    <row r="22930" spans="7:7">
      <c r="G22930" s="1776"/>
    </row>
    <row r="22931" spans="7:7">
      <c r="G22931" s="1776"/>
    </row>
    <row r="22932" spans="7:7">
      <c r="G22932" s="1776"/>
    </row>
    <row r="22933" spans="7:7">
      <c r="G22933" s="1776"/>
    </row>
    <row r="22934" spans="7:7">
      <c r="G22934" s="1776"/>
    </row>
    <row r="22935" spans="7:7">
      <c r="G22935" s="1776"/>
    </row>
    <row r="22936" spans="7:7">
      <c r="G22936" s="1776"/>
    </row>
    <row r="22937" spans="7:7">
      <c r="G22937" s="1776"/>
    </row>
    <row r="22938" spans="7:7">
      <c r="G22938" s="1776"/>
    </row>
    <row r="22939" spans="7:7">
      <c r="G22939" s="1776"/>
    </row>
    <row r="22940" spans="7:7">
      <c r="G22940" s="1776"/>
    </row>
    <row r="22941" spans="7:7">
      <c r="G22941" s="1776"/>
    </row>
    <row r="22942" spans="7:7">
      <c r="G22942" s="1776"/>
    </row>
    <row r="22943" spans="7:7">
      <c r="G22943" s="1776"/>
    </row>
    <row r="22944" spans="7:7">
      <c r="G22944" s="1776"/>
    </row>
    <row r="22945" spans="7:7">
      <c r="G22945" s="1776"/>
    </row>
    <row r="22946" spans="7:7">
      <c r="G22946" s="1776"/>
    </row>
    <row r="22947" spans="7:7">
      <c r="G22947" s="1776"/>
    </row>
    <row r="22948" spans="7:7">
      <c r="G22948" s="1776"/>
    </row>
    <row r="22949" spans="7:7">
      <c r="G22949" s="1776"/>
    </row>
    <row r="22950" spans="7:7">
      <c r="G22950" s="1776"/>
    </row>
    <row r="22951" spans="7:7">
      <c r="G22951" s="1776"/>
    </row>
    <row r="22952" spans="7:7">
      <c r="G22952" s="1776"/>
    </row>
    <row r="22953" spans="7:7">
      <c r="G22953" s="1776"/>
    </row>
    <row r="22954" spans="7:7">
      <c r="G22954" s="1776"/>
    </row>
    <row r="22955" spans="7:7">
      <c r="G22955" s="1776"/>
    </row>
    <row r="22956" spans="7:7">
      <c r="G22956" s="1776"/>
    </row>
    <row r="22957" spans="7:7">
      <c r="G22957" s="1776"/>
    </row>
    <row r="22958" spans="7:7">
      <c r="G22958" s="1776"/>
    </row>
    <row r="22959" spans="7:7">
      <c r="G22959" s="1776"/>
    </row>
    <row r="22960" spans="7:7">
      <c r="G22960" s="1776"/>
    </row>
    <row r="22961" spans="7:7">
      <c r="G22961" s="1776"/>
    </row>
    <row r="22962" spans="7:7">
      <c r="G22962" s="1776"/>
    </row>
    <row r="22963" spans="7:7">
      <c r="G22963" s="1776"/>
    </row>
    <row r="22964" spans="7:7">
      <c r="G22964" s="1776"/>
    </row>
    <row r="22965" spans="7:7">
      <c r="G22965" s="1776"/>
    </row>
    <row r="22966" spans="7:7">
      <c r="G22966" s="1776"/>
    </row>
    <row r="22967" spans="7:7">
      <c r="G22967" s="1776"/>
    </row>
    <row r="22968" spans="7:7">
      <c r="G22968" s="1776"/>
    </row>
    <row r="22969" spans="7:7">
      <c r="G22969" s="1776"/>
    </row>
    <row r="22970" spans="7:7">
      <c r="G22970" s="1776"/>
    </row>
    <row r="22971" spans="7:7">
      <c r="G22971" s="1776"/>
    </row>
    <row r="22972" spans="7:7">
      <c r="G22972" s="1776"/>
    </row>
    <row r="22973" spans="7:7">
      <c r="G22973" s="1776"/>
    </row>
    <row r="22974" spans="7:7">
      <c r="G22974" s="1776"/>
    </row>
    <row r="22975" spans="7:7">
      <c r="G22975" s="1776"/>
    </row>
    <row r="22976" spans="7:7">
      <c r="G22976" s="1776"/>
    </row>
    <row r="22977" spans="7:7">
      <c r="G22977" s="1776"/>
    </row>
    <row r="22978" spans="7:7">
      <c r="G22978" s="1776"/>
    </row>
    <row r="22979" spans="7:7">
      <c r="G22979" s="1776"/>
    </row>
    <row r="22980" spans="7:7">
      <c r="G22980" s="1776"/>
    </row>
    <row r="22981" spans="7:7">
      <c r="G22981" s="1776"/>
    </row>
    <row r="22982" spans="7:7">
      <c r="G22982" s="1776"/>
    </row>
    <row r="22983" spans="7:7">
      <c r="G22983" s="1776"/>
    </row>
    <row r="22984" spans="7:7">
      <c r="G22984" s="1776"/>
    </row>
    <row r="22985" spans="7:7">
      <c r="G22985" s="1776"/>
    </row>
    <row r="22986" spans="7:7">
      <c r="G22986" s="1776"/>
    </row>
    <row r="22987" spans="7:7">
      <c r="G22987" s="1776"/>
    </row>
    <row r="22988" spans="7:7">
      <c r="G22988" s="1776"/>
    </row>
    <row r="22989" spans="7:7">
      <c r="G22989" s="1776"/>
    </row>
    <row r="22990" spans="7:7">
      <c r="G22990" s="1776"/>
    </row>
    <row r="22991" spans="7:7">
      <c r="G22991" s="1776"/>
    </row>
    <row r="22992" spans="7:7">
      <c r="G22992" s="1776"/>
    </row>
    <row r="22993" spans="7:7">
      <c r="G22993" s="1776"/>
    </row>
    <row r="22994" spans="7:7">
      <c r="G22994" s="1776"/>
    </row>
    <row r="22995" spans="7:7">
      <c r="G22995" s="1776"/>
    </row>
    <row r="22996" spans="7:7">
      <c r="G22996" s="1776"/>
    </row>
    <row r="22997" spans="7:7">
      <c r="G22997" s="1776"/>
    </row>
    <row r="22998" spans="7:7">
      <c r="G22998" s="1776"/>
    </row>
    <row r="22999" spans="7:7">
      <c r="G22999" s="1776"/>
    </row>
    <row r="23000" spans="7:7">
      <c r="G23000" s="1776"/>
    </row>
    <row r="23001" spans="7:7">
      <c r="G23001" s="1776"/>
    </row>
    <row r="23002" spans="7:7">
      <c r="G23002" s="1776"/>
    </row>
    <row r="23003" spans="7:7">
      <c r="G23003" s="1776"/>
    </row>
    <row r="23004" spans="7:7">
      <c r="G23004" s="1776"/>
    </row>
    <row r="23005" spans="7:7">
      <c r="G23005" s="1776"/>
    </row>
    <row r="23006" spans="7:7">
      <c r="G23006" s="1776"/>
    </row>
    <row r="23007" spans="7:7">
      <c r="G23007" s="1776"/>
    </row>
    <row r="23008" spans="7:7">
      <c r="G23008" s="1776"/>
    </row>
    <row r="23009" spans="7:7">
      <c r="G23009" s="1776"/>
    </row>
    <row r="23010" spans="7:7">
      <c r="G23010" s="1776"/>
    </row>
    <row r="23011" spans="7:7">
      <c r="G23011" s="1776"/>
    </row>
    <row r="23012" spans="7:7">
      <c r="G23012" s="1776"/>
    </row>
    <row r="23013" spans="7:7">
      <c r="G23013" s="1776"/>
    </row>
    <row r="23014" spans="7:7">
      <c r="G23014" s="1776"/>
    </row>
    <row r="23015" spans="7:7">
      <c r="G23015" s="1776"/>
    </row>
    <row r="23016" spans="7:7">
      <c r="G23016" s="1776"/>
    </row>
    <row r="23017" spans="7:7">
      <c r="G23017" s="1776"/>
    </row>
    <row r="23018" spans="7:7">
      <c r="G23018" s="1776"/>
    </row>
    <row r="23019" spans="7:7">
      <c r="G23019" s="1776"/>
    </row>
    <row r="23020" spans="7:7">
      <c r="G23020" s="1776"/>
    </row>
    <row r="23021" spans="7:7">
      <c r="G23021" s="1776"/>
    </row>
    <row r="23022" spans="7:7">
      <c r="G23022" s="1776"/>
    </row>
    <row r="23023" spans="7:7">
      <c r="G23023" s="1776"/>
    </row>
    <row r="23024" spans="7:7">
      <c r="G23024" s="1776"/>
    </row>
    <row r="23025" spans="7:7">
      <c r="G23025" s="1776"/>
    </row>
    <row r="23026" spans="7:7">
      <c r="G23026" s="1776"/>
    </row>
    <row r="23027" spans="7:7">
      <c r="G23027" s="1776"/>
    </row>
    <row r="23028" spans="7:7">
      <c r="G23028" s="1776"/>
    </row>
    <row r="23029" spans="7:7">
      <c r="G23029" s="1776"/>
    </row>
    <row r="23030" spans="7:7">
      <c r="G23030" s="1776"/>
    </row>
    <row r="23031" spans="7:7">
      <c r="G23031" s="1776"/>
    </row>
    <row r="23032" spans="7:7">
      <c r="G23032" s="1776"/>
    </row>
    <row r="23033" spans="7:7">
      <c r="G23033" s="1776"/>
    </row>
    <row r="23034" spans="7:7">
      <c r="G23034" s="1776"/>
    </row>
    <row r="23035" spans="7:7">
      <c r="G23035" s="1776"/>
    </row>
    <row r="23036" spans="7:7">
      <c r="G23036" s="1776"/>
    </row>
    <row r="23037" spans="7:7">
      <c r="G23037" s="1776"/>
    </row>
    <row r="23038" spans="7:7">
      <c r="G23038" s="1776"/>
    </row>
    <row r="23039" spans="7:7">
      <c r="G23039" s="1776"/>
    </row>
    <row r="23040" spans="7:7">
      <c r="G23040" s="1776"/>
    </row>
    <row r="23041" spans="7:7">
      <c r="G23041" s="1776"/>
    </row>
    <row r="23042" spans="7:7">
      <c r="G23042" s="1776"/>
    </row>
    <row r="23043" spans="7:7">
      <c r="G23043" s="1776"/>
    </row>
    <row r="23044" spans="7:7">
      <c r="G23044" s="1776"/>
    </row>
    <row r="23045" spans="7:7">
      <c r="G23045" s="1776"/>
    </row>
    <row r="23046" spans="7:7">
      <c r="G23046" s="1776"/>
    </row>
    <row r="23047" spans="7:7">
      <c r="G23047" s="1776"/>
    </row>
    <row r="23048" spans="7:7">
      <c r="G23048" s="1776"/>
    </row>
    <row r="23049" spans="7:7">
      <c r="G23049" s="1776"/>
    </row>
    <row r="23050" spans="7:7">
      <c r="G23050" s="1776"/>
    </row>
    <row r="23051" spans="7:7">
      <c r="G23051" s="1776"/>
    </row>
    <row r="23052" spans="7:7">
      <c r="G23052" s="1776"/>
    </row>
    <row r="23053" spans="7:7">
      <c r="G23053" s="1776"/>
    </row>
    <row r="23054" spans="7:7">
      <c r="G23054" s="1776"/>
    </row>
    <row r="23055" spans="7:7">
      <c r="G23055" s="1776"/>
    </row>
    <row r="23056" spans="7:7">
      <c r="G23056" s="1776"/>
    </row>
    <row r="23057" spans="7:7">
      <c r="G23057" s="1776"/>
    </row>
    <row r="23058" spans="7:7">
      <c r="G23058" s="1776"/>
    </row>
    <row r="23059" spans="7:7">
      <c r="G23059" s="1776"/>
    </row>
    <row r="23060" spans="7:7">
      <c r="G23060" s="1776"/>
    </row>
    <row r="23061" spans="7:7">
      <c r="G23061" s="1776"/>
    </row>
    <row r="23062" spans="7:7">
      <c r="G23062" s="1776"/>
    </row>
    <row r="23063" spans="7:7">
      <c r="G23063" s="1776"/>
    </row>
    <row r="23064" spans="7:7">
      <c r="G23064" s="1776"/>
    </row>
    <row r="23065" spans="7:7">
      <c r="G23065" s="1776"/>
    </row>
    <row r="23066" spans="7:7">
      <c r="G23066" s="1776"/>
    </row>
    <row r="23067" spans="7:7">
      <c r="G23067" s="1776"/>
    </row>
    <row r="23068" spans="7:7">
      <c r="G23068" s="1776"/>
    </row>
    <row r="23069" spans="7:7">
      <c r="G23069" s="1776"/>
    </row>
    <row r="23070" spans="7:7">
      <c r="G23070" s="1776"/>
    </row>
    <row r="23071" spans="7:7">
      <c r="G23071" s="1776"/>
    </row>
    <row r="23072" spans="7:7">
      <c r="G23072" s="1776"/>
    </row>
    <row r="23073" spans="7:7">
      <c r="G23073" s="1776"/>
    </row>
    <row r="23074" spans="7:7">
      <c r="G23074" s="1776"/>
    </row>
    <row r="23075" spans="7:7">
      <c r="G23075" s="1776"/>
    </row>
    <row r="23076" spans="7:7">
      <c r="G23076" s="1776"/>
    </row>
    <row r="23077" spans="7:7">
      <c r="G23077" s="1776"/>
    </row>
    <row r="23078" spans="7:7">
      <c r="G23078" s="1776"/>
    </row>
    <row r="23079" spans="7:7">
      <c r="G23079" s="1776"/>
    </row>
    <row r="23080" spans="7:7">
      <c r="G23080" s="1776"/>
    </row>
    <row r="23081" spans="7:7">
      <c r="G23081" s="1776"/>
    </row>
    <row r="23082" spans="7:7">
      <c r="G23082" s="1776"/>
    </row>
    <row r="23083" spans="7:7">
      <c r="G23083" s="1776"/>
    </row>
    <row r="23084" spans="7:7">
      <c r="G23084" s="1776"/>
    </row>
    <row r="23085" spans="7:7">
      <c r="G23085" s="1776"/>
    </row>
    <row r="23086" spans="7:7">
      <c r="G23086" s="1776"/>
    </row>
    <row r="23087" spans="7:7">
      <c r="G23087" s="1776"/>
    </row>
    <row r="23088" spans="7:7">
      <c r="G23088" s="1776"/>
    </row>
    <row r="23089" spans="7:7">
      <c r="G23089" s="1776"/>
    </row>
    <row r="23090" spans="7:7">
      <c r="G23090" s="1776"/>
    </row>
    <row r="23091" spans="7:7">
      <c r="G23091" s="1776"/>
    </row>
    <row r="23092" spans="7:7">
      <c r="G23092" s="1776"/>
    </row>
    <row r="23093" spans="7:7">
      <c r="G23093" s="1776"/>
    </row>
    <row r="23094" spans="7:7">
      <c r="G23094" s="1776"/>
    </row>
    <row r="23095" spans="7:7">
      <c r="G23095" s="1776"/>
    </row>
    <row r="23096" spans="7:7">
      <c r="G23096" s="1776"/>
    </row>
    <row r="23097" spans="7:7">
      <c r="G23097" s="1776"/>
    </row>
    <row r="23098" spans="7:7">
      <c r="G23098" s="1776"/>
    </row>
    <row r="23099" spans="7:7">
      <c r="G23099" s="1776"/>
    </row>
    <row r="23100" spans="7:7">
      <c r="G23100" s="1776"/>
    </row>
    <row r="23101" spans="7:7">
      <c r="G23101" s="1776"/>
    </row>
    <row r="23102" spans="7:7">
      <c r="G23102" s="1776"/>
    </row>
    <row r="23103" spans="7:7">
      <c r="G23103" s="1776"/>
    </row>
    <row r="23104" spans="7:7">
      <c r="G23104" s="1776"/>
    </row>
    <row r="23105" spans="7:7">
      <c r="G23105" s="1776"/>
    </row>
    <row r="23106" spans="7:7">
      <c r="G23106" s="1776"/>
    </row>
    <row r="23107" spans="7:7">
      <c r="G23107" s="1776"/>
    </row>
    <row r="23108" spans="7:7">
      <c r="G23108" s="1776"/>
    </row>
    <row r="23109" spans="7:7">
      <c r="G23109" s="1776"/>
    </row>
    <row r="23110" spans="7:7">
      <c r="G23110" s="1776"/>
    </row>
    <row r="23111" spans="7:7">
      <c r="G23111" s="1776"/>
    </row>
    <row r="23112" spans="7:7">
      <c r="G23112" s="1776"/>
    </row>
    <row r="23113" spans="7:7">
      <c r="G23113" s="1776"/>
    </row>
    <row r="23114" spans="7:7">
      <c r="G23114" s="1776"/>
    </row>
    <row r="23115" spans="7:7">
      <c r="G23115" s="1776"/>
    </row>
    <row r="23116" spans="7:7">
      <c r="G23116" s="1776"/>
    </row>
    <row r="23117" spans="7:7">
      <c r="G23117" s="1776"/>
    </row>
    <row r="23118" spans="7:7">
      <c r="G23118" s="1776"/>
    </row>
    <row r="23119" spans="7:7">
      <c r="G23119" s="1776"/>
    </row>
    <row r="23120" spans="7:7">
      <c r="G23120" s="1776"/>
    </row>
    <row r="23121" spans="7:7">
      <c r="G23121" s="1776"/>
    </row>
    <row r="23122" spans="7:7">
      <c r="G23122" s="1776"/>
    </row>
    <row r="23123" spans="7:7">
      <c r="G23123" s="1776"/>
    </row>
    <row r="23124" spans="7:7">
      <c r="G23124" s="1776"/>
    </row>
    <row r="23125" spans="7:7">
      <c r="G23125" s="1776"/>
    </row>
    <row r="23126" spans="7:7">
      <c r="G23126" s="1776"/>
    </row>
    <row r="23127" spans="7:7">
      <c r="G23127" s="1776"/>
    </row>
    <row r="23128" spans="7:7">
      <c r="G23128" s="1776"/>
    </row>
    <row r="23129" spans="7:7">
      <c r="G23129" s="1776"/>
    </row>
    <row r="23130" spans="7:7">
      <c r="G23130" s="1776"/>
    </row>
    <row r="23131" spans="7:7">
      <c r="G23131" s="1776"/>
    </row>
    <row r="23132" spans="7:7">
      <c r="G23132" s="1776"/>
    </row>
    <row r="23133" spans="7:7">
      <c r="G23133" s="1776"/>
    </row>
    <row r="23134" spans="7:7">
      <c r="G23134" s="1776"/>
    </row>
    <row r="23135" spans="7:7">
      <c r="G23135" s="1776"/>
    </row>
    <row r="23136" spans="7:7">
      <c r="G23136" s="1776"/>
    </row>
    <row r="23137" spans="7:7">
      <c r="G23137" s="1776"/>
    </row>
    <row r="23138" spans="7:7">
      <c r="G23138" s="1776"/>
    </row>
    <row r="23139" spans="7:7">
      <c r="G23139" s="1776"/>
    </row>
    <row r="23140" spans="7:7">
      <c r="G23140" s="1776"/>
    </row>
    <row r="23141" spans="7:7">
      <c r="G23141" s="1776"/>
    </row>
    <row r="23142" spans="7:7">
      <c r="G23142" s="1776"/>
    </row>
    <row r="23143" spans="7:7">
      <c r="G23143" s="1776"/>
    </row>
    <row r="23144" spans="7:7">
      <c r="G23144" s="1776"/>
    </row>
    <row r="23145" spans="7:7">
      <c r="G23145" s="1776"/>
    </row>
    <row r="23146" spans="7:7">
      <c r="G23146" s="1776"/>
    </row>
    <row r="23147" spans="7:7">
      <c r="G23147" s="1776"/>
    </row>
    <row r="23148" spans="7:7">
      <c r="G23148" s="1776"/>
    </row>
    <row r="23149" spans="7:7">
      <c r="G23149" s="1776"/>
    </row>
    <row r="23150" spans="7:7">
      <c r="G23150" s="1776"/>
    </row>
    <row r="23151" spans="7:7">
      <c r="G23151" s="1776"/>
    </row>
    <row r="23152" spans="7:7">
      <c r="G23152" s="1776"/>
    </row>
    <row r="23153" spans="7:7">
      <c r="G23153" s="1776"/>
    </row>
    <row r="23154" spans="7:7">
      <c r="G23154" s="1776"/>
    </row>
    <row r="23155" spans="7:7">
      <c r="G23155" s="1776"/>
    </row>
    <row r="23156" spans="7:7">
      <c r="G23156" s="1776"/>
    </row>
    <row r="23157" spans="7:7">
      <c r="G23157" s="1776"/>
    </row>
    <row r="23158" spans="7:7">
      <c r="G23158" s="1776"/>
    </row>
    <row r="23159" spans="7:7">
      <c r="G23159" s="1776"/>
    </row>
    <row r="23160" spans="7:7">
      <c r="G23160" s="1776"/>
    </row>
    <row r="23161" spans="7:7">
      <c r="G23161" s="1776"/>
    </row>
    <row r="23162" spans="7:7">
      <c r="G23162" s="1776"/>
    </row>
    <row r="23163" spans="7:7">
      <c r="G23163" s="1776"/>
    </row>
    <row r="23164" spans="7:7">
      <c r="G23164" s="1776"/>
    </row>
    <row r="23165" spans="7:7">
      <c r="G23165" s="1776"/>
    </row>
    <row r="23166" spans="7:7">
      <c r="G23166" s="1776"/>
    </row>
    <row r="23167" spans="7:7">
      <c r="G23167" s="1776"/>
    </row>
    <row r="23168" spans="7:7">
      <c r="G23168" s="1776"/>
    </row>
    <row r="23169" spans="7:7">
      <c r="G23169" s="1776"/>
    </row>
    <row r="23170" spans="7:7">
      <c r="G23170" s="1776"/>
    </row>
    <row r="23171" spans="7:7">
      <c r="G23171" s="1776"/>
    </row>
    <row r="23172" spans="7:7">
      <c r="G23172" s="1776"/>
    </row>
    <row r="23173" spans="7:7">
      <c r="G23173" s="1776"/>
    </row>
    <row r="23174" spans="7:7">
      <c r="G23174" s="1776"/>
    </row>
    <row r="23175" spans="7:7">
      <c r="G23175" s="1776"/>
    </row>
    <row r="23176" spans="7:7">
      <c r="G23176" s="1776"/>
    </row>
    <row r="23177" spans="7:7">
      <c r="G23177" s="1776"/>
    </row>
    <row r="23178" spans="7:7">
      <c r="G23178" s="1776"/>
    </row>
    <row r="23179" spans="7:7">
      <c r="G23179" s="1776"/>
    </row>
    <row r="23180" spans="7:7">
      <c r="G23180" s="1776"/>
    </row>
    <row r="23181" spans="7:7">
      <c r="G23181" s="1776"/>
    </row>
    <row r="23182" spans="7:7">
      <c r="G23182" s="1776"/>
    </row>
    <row r="23183" spans="7:7">
      <c r="G23183" s="1776"/>
    </row>
    <row r="23184" spans="7:7">
      <c r="G23184" s="1776"/>
    </row>
    <row r="23185" spans="7:7">
      <c r="G23185" s="1776"/>
    </row>
    <row r="23186" spans="7:7">
      <c r="G23186" s="1776"/>
    </row>
    <row r="23187" spans="7:7">
      <c r="G23187" s="1776"/>
    </row>
    <row r="23188" spans="7:7">
      <c r="G23188" s="1776"/>
    </row>
    <row r="23189" spans="7:7">
      <c r="G23189" s="1776"/>
    </row>
    <row r="23190" spans="7:7">
      <c r="G23190" s="1776"/>
    </row>
    <row r="23191" spans="7:7">
      <c r="G23191" s="1776"/>
    </row>
    <row r="23192" spans="7:7">
      <c r="G23192" s="1776"/>
    </row>
    <row r="23193" spans="7:7">
      <c r="G23193" s="1776"/>
    </row>
    <row r="23194" spans="7:7">
      <c r="G23194" s="1776"/>
    </row>
    <row r="23195" spans="7:7">
      <c r="G23195" s="1776"/>
    </row>
    <row r="23196" spans="7:7">
      <c r="G23196" s="1776"/>
    </row>
    <row r="23197" spans="7:7">
      <c r="G23197" s="1776"/>
    </row>
    <row r="23198" spans="7:7">
      <c r="G23198" s="1776"/>
    </row>
    <row r="23199" spans="7:7">
      <c r="G23199" s="1776"/>
    </row>
    <row r="23200" spans="7:7">
      <c r="G23200" s="1776"/>
    </row>
    <row r="23201" spans="7:7">
      <c r="G23201" s="1776"/>
    </row>
    <row r="23202" spans="7:7">
      <c r="G23202" s="1776"/>
    </row>
    <row r="23203" spans="7:7">
      <c r="G23203" s="1776"/>
    </row>
    <row r="23204" spans="7:7">
      <c r="G23204" s="1776"/>
    </row>
    <row r="23205" spans="7:7">
      <c r="G23205" s="1776"/>
    </row>
    <row r="23206" spans="7:7">
      <c r="G23206" s="1776"/>
    </row>
    <row r="23207" spans="7:7">
      <c r="G23207" s="1776"/>
    </row>
    <row r="23208" spans="7:7">
      <c r="G23208" s="1776"/>
    </row>
    <row r="23209" spans="7:7">
      <c r="G23209" s="1776"/>
    </row>
    <row r="23210" spans="7:7">
      <c r="G23210" s="1776"/>
    </row>
    <row r="23211" spans="7:7">
      <c r="G23211" s="1776"/>
    </row>
    <row r="23212" spans="7:7">
      <c r="G23212" s="1776"/>
    </row>
    <row r="23213" spans="7:7">
      <c r="G23213" s="1776"/>
    </row>
    <row r="23214" spans="7:7">
      <c r="G23214" s="1776"/>
    </row>
    <row r="23215" spans="7:7">
      <c r="G23215" s="1776"/>
    </row>
    <row r="23216" spans="7:7">
      <c r="G23216" s="1776"/>
    </row>
    <row r="23217" spans="7:7">
      <c r="G23217" s="1776"/>
    </row>
    <row r="23218" spans="7:7">
      <c r="G23218" s="1776"/>
    </row>
    <row r="23219" spans="7:7">
      <c r="G23219" s="1776"/>
    </row>
    <row r="23220" spans="7:7">
      <c r="G23220" s="1776"/>
    </row>
    <row r="23221" spans="7:7">
      <c r="G23221" s="1776"/>
    </row>
    <row r="23222" spans="7:7">
      <c r="G23222" s="1776"/>
    </row>
    <row r="23223" spans="7:7">
      <c r="G23223" s="1776"/>
    </row>
    <row r="23224" spans="7:7">
      <c r="G23224" s="1776"/>
    </row>
    <row r="23225" spans="7:7">
      <c r="G23225" s="1776"/>
    </row>
    <row r="23226" spans="7:7">
      <c r="G23226" s="1776"/>
    </row>
    <row r="23227" spans="7:7">
      <c r="G23227" s="1776"/>
    </row>
    <row r="23228" spans="7:7">
      <c r="G23228" s="1776"/>
    </row>
    <row r="23229" spans="7:7">
      <c r="G23229" s="1776"/>
    </row>
    <row r="23230" spans="7:7">
      <c r="G23230" s="1776"/>
    </row>
    <row r="23231" spans="7:7">
      <c r="G23231" s="1776"/>
    </row>
    <row r="23232" spans="7:7">
      <c r="G23232" s="1776"/>
    </row>
    <row r="23233" spans="7:7">
      <c r="G23233" s="1776"/>
    </row>
    <row r="23234" spans="7:7">
      <c r="G23234" s="1776"/>
    </row>
    <row r="23235" spans="7:7">
      <c r="G23235" s="1776"/>
    </row>
    <row r="23236" spans="7:7">
      <c r="G23236" s="1776"/>
    </row>
    <row r="23237" spans="7:7">
      <c r="G23237" s="1776"/>
    </row>
    <row r="23238" spans="7:7">
      <c r="G23238" s="1776"/>
    </row>
    <row r="23239" spans="7:7">
      <c r="G23239" s="1776"/>
    </row>
    <row r="23240" spans="7:7">
      <c r="G23240" s="1776"/>
    </row>
    <row r="23241" spans="7:7">
      <c r="G23241" s="1776"/>
    </row>
    <row r="23242" spans="7:7">
      <c r="G23242" s="1776"/>
    </row>
    <row r="23243" spans="7:7">
      <c r="G23243" s="1776"/>
    </row>
    <row r="23244" spans="7:7">
      <c r="G23244" s="1776"/>
    </row>
    <row r="23245" spans="7:7">
      <c r="G23245" s="1776"/>
    </row>
    <row r="23246" spans="7:7">
      <c r="G23246" s="1776"/>
    </row>
    <row r="23247" spans="7:7">
      <c r="G23247" s="1776"/>
    </row>
    <row r="23248" spans="7:7">
      <c r="G23248" s="1776"/>
    </row>
    <row r="23249" spans="7:7">
      <c r="G23249" s="1776"/>
    </row>
    <row r="23250" spans="7:7">
      <c r="G23250" s="1776"/>
    </row>
    <row r="23251" spans="7:7">
      <c r="G23251" s="1776"/>
    </row>
    <row r="23252" spans="7:7">
      <c r="G23252" s="1776"/>
    </row>
    <row r="23253" spans="7:7">
      <c r="G23253" s="1776"/>
    </row>
    <row r="23254" spans="7:7">
      <c r="G23254" s="1776"/>
    </row>
    <row r="23255" spans="7:7">
      <c r="G23255" s="1776"/>
    </row>
    <row r="23256" spans="7:7">
      <c r="G23256" s="1776"/>
    </row>
    <row r="23257" spans="7:7">
      <c r="G23257" s="1776"/>
    </row>
    <row r="23258" spans="7:7">
      <c r="G23258" s="1776"/>
    </row>
    <row r="23259" spans="7:7">
      <c r="G23259" s="1776"/>
    </row>
    <row r="23260" spans="7:7">
      <c r="G23260" s="1776"/>
    </row>
    <row r="23261" spans="7:7">
      <c r="G23261" s="1776"/>
    </row>
    <row r="23262" spans="7:7">
      <c r="G23262" s="1776"/>
    </row>
    <row r="23263" spans="7:7">
      <c r="G23263" s="1776"/>
    </row>
    <row r="23264" spans="7:7">
      <c r="G23264" s="1776"/>
    </row>
    <row r="23265" spans="7:7">
      <c r="G23265" s="1776"/>
    </row>
    <row r="23266" spans="7:7">
      <c r="G23266" s="1776"/>
    </row>
    <row r="23267" spans="7:7">
      <c r="G23267" s="1776"/>
    </row>
    <row r="23268" spans="7:7">
      <c r="G23268" s="1776"/>
    </row>
    <row r="23269" spans="7:7">
      <c r="G23269" s="1776"/>
    </row>
    <row r="23270" spans="7:7">
      <c r="G23270" s="1776"/>
    </row>
    <row r="23271" spans="7:7">
      <c r="G23271" s="1776"/>
    </row>
    <row r="23272" spans="7:7">
      <c r="G23272" s="1776"/>
    </row>
    <row r="23273" spans="7:7">
      <c r="G23273" s="1776"/>
    </row>
    <row r="23274" spans="7:7">
      <c r="G23274" s="1776"/>
    </row>
    <row r="23275" spans="7:7">
      <c r="G23275" s="1776"/>
    </row>
    <row r="23276" spans="7:7">
      <c r="G23276" s="1776"/>
    </row>
    <row r="23277" spans="7:7">
      <c r="G23277" s="1776"/>
    </row>
    <row r="23278" spans="7:7">
      <c r="G23278" s="1776"/>
    </row>
    <row r="23279" spans="7:7">
      <c r="G23279" s="1776"/>
    </row>
    <row r="23280" spans="7:7">
      <c r="G23280" s="1776"/>
    </row>
    <row r="23281" spans="7:7">
      <c r="G23281" s="1776"/>
    </row>
    <row r="23282" spans="7:7">
      <c r="G23282" s="1776"/>
    </row>
    <row r="23283" spans="7:7">
      <c r="G23283" s="1776"/>
    </row>
    <row r="23284" spans="7:7">
      <c r="G23284" s="1776"/>
    </row>
    <row r="23285" spans="7:7">
      <c r="G23285" s="1776"/>
    </row>
    <row r="23286" spans="7:7">
      <c r="G23286" s="1776"/>
    </row>
    <row r="23287" spans="7:7">
      <c r="G23287" s="1776"/>
    </row>
    <row r="23288" spans="7:7">
      <c r="G23288" s="1776"/>
    </row>
    <row r="23289" spans="7:7">
      <c r="G23289" s="1776"/>
    </row>
    <row r="23290" spans="7:7">
      <c r="G23290" s="1776"/>
    </row>
    <row r="23291" spans="7:7">
      <c r="G23291" s="1776"/>
    </row>
    <row r="23292" spans="7:7">
      <c r="G23292" s="1776"/>
    </row>
    <row r="23293" spans="7:7">
      <c r="G23293" s="1776"/>
    </row>
    <row r="23294" spans="7:7">
      <c r="G23294" s="1776"/>
    </row>
    <row r="23295" spans="7:7">
      <c r="G23295" s="1776"/>
    </row>
    <row r="23296" spans="7:7">
      <c r="G23296" s="1776"/>
    </row>
    <row r="23297" spans="7:7">
      <c r="G23297" s="1776"/>
    </row>
    <row r="23298" spans="7:7">
      <c r="G23298" s="1776"/>
    </row>
    <row r="23299" spans="7:7">
      <c r="G23299" s="1776"/>
    </row>
    <row r="23300" spans="7:7">
      <c r="G23300" s="1776"/>
    </row>
    <row r="23301" spans="7:7">
      <c r="G23301" s="1776"/>
    </row>
    <row r="23302" spans="7:7">
      <c r="G23302" s="1776"/>
    </row>
    <row r="23303" spans="7:7">
      <c r="G23303" s="1776"/>
    </row>
    <row r="23304" spans="7:7">
      <c r="G23304" s="1776"/>
    </row>
    <row r="23305" spans="7:7">
      <c r="G23305" s="1776"/>
    </row>
    <row r="23306" spans="7:7">
      <c r="G23306" s="1776"/>
    </row>
    <row r="23307" spans="7:7">
      <c r="G23307" s="1776"/>
    </row>
    <row r="23308" spans="7:7">
      <c r="G23308" s="1776"/>
    </row>
    <row r="23309" spans="7:7">
      <c r="G23309" s="1776"/>
    </row>
    <row r="23310" spans="7:7">
      <c r="G23310" s="1776"/>
    </row>
    <row r="23311" spans="7:7">
      <c r="G23311" s="1776"/>
    </row>
    <row r="23312" spans="7:7">
      <c r="G23312" s="1776"/>
    </row>
    <row r="23313" spans="7:7">
      <c r="G23313" s="1776"/>
    </row>
    <row r="23314" spans="7:7">
      <c r="G23314" s="1776"/>
    </row>
    <row r="23315" spans="7:7">
      <c r="G23315" s="1776"/>
    </row>
    <row r="23316" spans="7:7">
      <c r="G23316" s="1776"/>
    </row>
    <row r="23317" spans="7:7">
      <c r="G23317" s="1776"/>
    </row>
    <row r="23318" spans="7:7">
      <c r="G23318" s="1776"/>
    </row>
    <row r="23319" spans="7:7">
      <c r="G23319" s="1776"/>
    </row>
    <row r="23320" spans="7:7">
      <c r="G23320" s="1776"/>
    </row>
    <row r="23321" spans="7:7">
      <c r="G23321" s="1776"/>
    </row>
    <row r="23322" spans="7:7">
      <c r="G23322" s="1776"/>
    </row>
    <row r="23323" spans="7:7">
      <c r="G23323" s="1776"/>
    </row>
    <row r="23324" spans="7:7">
      <c r="G23324" s="1776"/>
    </row>
    <row r="23325" spans="7:7">
      <c r="G23325" s="1776"/>
    </row>
    <row r="23326" spans="7:7">
      <c r="G23326" s="1776"/>
    </row>
    <row r="23327" spans="7:7">
      <c r="G23327" s="1776"/>
    </row>
    <row r="23328" spans="7:7">
      <c r="G23328" s="1776"/>
    </row>
    <row r="23329" spans="7:7">
      <c r="G23329" s="1776"/>
    </row>
    <row r="23330" spans="7:7">
      <c r="G23330" s="1776"/>
    </row>
    <row r="23331" spans="7:7">
      <c r="G23331" s="1776"/>
    </row>
    <row r="23332" spans="7:7">
      <c r="G23332" s="1776"/>
    </row>
    <row r="23333" spans="7:7">
      <c r="G23333" s="1776"/>
    </row>
    <row r="23334" spans="7:7">
      <c r="G23334" s="1776"/>
    </row>
    <row r="23335" spans="7:7">
      <c r="G23335" s="1776"/>
    </row>
    <row r="23336" spans="7:7">
      <c r="G23336" s="1776"/>
    </row>
    <row r="23337" spans="7:7">
      <c r="G23337" s="1776"/>
    </row>
    <row r="23338" spans="7:7">
      <c r="G23338" s="1776"/>
    </row>
    <row r="23339" spans="7:7">
      <c r="G23339" s="1776"/>
    </row>
    <row r="23340" spans="7:7">
      <c r="G23340" s="1776"/>
    </row>
    <row r="23341" spans="7:7">
      <c r="G23341" s="1776"/>
    </row>
    <row r="23342" spans="7:7">
      <c r="G23342" s="1776"/>
    </row>
    <row r="23343" spans="7:7">
      <c r="G23343" s="1776"/>
    </row>
    <row r="23344" spans="7:7">
      <c r="G23344" s="1776"/>
    </row>
    <row r="23345" spans="7:7">
      <c r="G23345" s="1776"/>
    </row>
    <row r="23346" spans="7:7">
      <c r="G23346" s="1776"/>
    </row>
    <row r="23347" spans="7:7">
      <c r="G23347" s="1776"/>
    </row>
    <row r="23348" spans="7:7">
      <c r="G23348" s="1776"/>
    </row>
    <row r="23349" spans="7:7">
      <c r="G23349" s="1776"/>
    </row>
    <row r="23350" spans="7:7">
      <c r="G23350" s="1776"/>
    </row>
    <row r="23351" spans="7:7">
      <c r="G23351" s="1776"/>
    </row>
    <row r="23352" spans="7:7">
      <c r="G23352" s="1776"/>
    </row>
    <row r="23353" spans="7:7">
      <c r="G23353" s="1776"/>
    </row>
    <row r="23354" spans="7:7">
      <c r="G23354" s="1776"/>
    </row>
    <row r="23355" spans="7:7">
      <c r="G23355" s="1776"/>
    </row>
    <row r="23356" spans="7:7">
      <c r="G23356" s="1776"/>
    </row>
    <row r="23357" spans="7:7">
      <c r="G23357" s="1776"/>
    </row>
    <row r="23358" spans="7:7">
      <c r="G23358" s="1776"/>
    </row>
    <row r="23359" spans="7:7">
      <c r="G23359" s="1776"/>
    </row>
    <row r="23360" spans="7:7">
      <c r="G23360" s="1776"/>
    </row>
    <row r="23361" spans="7:7">
      <c r="G23361" s="1776"/>
    </row>
    <row r="23362" spans="7:7">
      <c r="G23362" s="1776"/>
    </row>
    <row r="23363" spans="7:7">
      <c r="G23363" s="1776"/>
    </row>
    <row r="23364" spans="7:7">
      <c r="G23364" s="1776"/>
    </row>
    <row r="23365" spans="7:7">
      <c r="G23365" s="1776"/>
    </row>
    <row r="23366" spans="7:7">
      <c r="G23366" s="1776"/>
    </row>
    <row r="23367" spans="7:7">
      <c r="G23367" s="1776"/>
    </row>
    <row r="23368" spans="7:7">
      <c r="G23368" s="1776"/>
    </row>
    <row r="23369" spans="7:7">
      <c r="G23369" s="1776"/>
    </row>
    <row r="23370" spans="7:7">
      <c r="G23370" s="1776"/>
    </row>
    <row r="23371" spans="7:7">
      <c r="G23371" s="1776"/>
    </row>
    <row r="23372" spans="7:7">
      <c r="G23372" s="1776"/>
    </row>
    <row r="23373" spans="7:7">
      <c r="G23373" s="1776"/>
    </row>
    <row r="23374" spans="7:7">
      <c r="G23374" s="1776"/>
    </row>
    <row r="23375" spans="7:7">
      <c r="G23375" s="1776"/>
    </row>
    <row r="23376" spans="7:7">
      <c r="G23376" s="1776"/>
    </row>
    <row r="23377" spans="7:7">
      <c r="G23377" s="1776"/>
    </row>
    <row r="23378" spans="7:7">
      <c r="G23378" s="1776"/>
    </row>
    <row r="23379" spans="7:7">
      <c r="G23379" s="1776"/>
    </row>
    <row r="23380" spans="7:7">
      <c r="G23380" s="1776"/>
    </row>
    <row r="23381" spans="7:7">
      <c r="G23381" s="1776"/>
    </row>
    <row r="23382" spans="7:7">
      <c r="G23382" s="1776"/>
    </row>
    <row r="23383" spans="7:7">
      <c r="G23383" s="1776"/>
    </row>
    <row r="23384" spans="7:7">
      <c r="G23384" s="1776"/>
    </row>
    <row r="23385" spans="7:7">
      <c r="G23385" s="1776"/>
    </row>
    <row r="23386" spans="7:7">
      <c r="G23386" s="1776"/>
    </row>
    <row r="23387" spans="7:7">
      <c r="G23387" s="1776"/>
    </row>
    <row r="23388" spans="7:7">
      <c r="G23388" s="1776"/>
    </row>
    <row r="23389" spans="7:7">
      <c r="G23389" s="1776"/>
    </row>
    <row r="23390" spans="7:7">
      <c r="G23390" s="1776"/>
    </row>
    <row r="23391" spans="7:7">
      <c r="G23391" s="1776"/>
    </row>
    <row r="23392" spans="7:7">
      <c r="G23392" s="1776"/>
    </row>
    <row r="23393" spans="7:7">
      <c r="G23393" s="1776"/>
    </row>
    <row r="23394" spans="7:7">
      <c r="G23394" s="1776"/>
    </row>
    <row r="23395" spans="7:7">
      <c r="G23395" s="1776"/>
    </row>
    <row r="23396" spans="7:7">
      <c r="G23396" s="1776"/>
    </row>
    <row r="23397" spans="7:7">
      <c r="G23397" s="1776"/>
    </row>
    <row r="23398" spans="7:7">
      <c r="G23398" s="1776"/>
    </row>
    <row r="23399" spans="7:7">
      <c r="G23399" s="1776"/>
    </row>
    <row r="23400" spans="7:7">
      <c r="G23400" s="1776"/>
    </row>
    <row r="23401" spans="7:7">
      <c r="G23401" s="1776"/>
    </row>
    <row r="23402" spans="7:7">
      <c r="G23402" s="1776"/>
    </row>
    <row r="23403" spans="7:7">
      <c r="G23403" s="1776"/>
    </row>
    <row r="23404" spans="7:7">
      <c r="G23404" s="1776"/>
    </row>
    <row r="23405" spans="7:7">
      <c r="G23405" s="1776"/>
    </row>
    <row r="23406" spans="7:7">
      <c r="G23406" s="1776"/>
    </row>
    <row r="23407" spans="7:7">
      <c r="G23407" s="1776"/>
    </row>
    <row r="23408" spans="7:7">
      <c r="G23408" s="1776"/>
    </row>
    <row r="23409" spans="7:7">
      <c r="G23409" s="1776"/>
    </row>
    <row r="23410" spans="7:7">
      <c r="G23410" s="1776"/>
    </row>
    <row r="23411" spans="7:7">
      <c r="G23411" s="1776"/>
    </row>
    <row r="23412" spans="7:7">
      <c r="G23412" s="1776"/>
    </row>
    <row r="23413" spans="7:7">
      <c r="G23413" s="1776"/>
    </row>
    <row r="23414" spans="7:7">
      <c r="G23414" s="1776"/>
    </row>
    <row r="23415" spans="7:7">
      <c r="G23415" s="1776"/>
    </row>
    <row r="23416" spans="7:7">
      <c r="G23416" s="1776"/>
    </row>
    <row r="23417" spans="7:7">
      <c r="G23417" s="1776"/>
    </row>
    <row r="23418" spans="7:7">
      <c r="G23418" s="1776"/>
    </row>
    <row r="23419" spans="7:7">
      <c r="G23419" s="1776"/>
    </row>
    <row r="23420" spans="7:7">
      <c r="G23420" s="1776"/>
    </row>
    <row r="23421" spans="7:7">
      <c r="G23421" s="1776"/>
    </row>
    <row r="23422" spans="7:7">
      <c r="G23422" s="1776"/>
    </row>
    <row r="23423" spans="7:7">
      <c r="G23423" s="1776"/>
    </row>
    <row r="23424" spans="7:7">
      <c r="G23424" s="1776"/>
    </row>
    <row r="23425" spans="7:7">
      <c r="G23425" s="1776"/>
    </row>
    <row r="23426" spans="7:7">
      <c r="G23426" s="1776"/>
    </row>
    <row r="23427" spans="7:7">
      <c r="G23427" s="1776"/>
    </row>
    <row r="23428" spans="7:7">
      <c r="G23428" s="1776"/>
    </row>
    <row r="23429" spans="7:7">
      <c r="G23429" s="1776"/>
    </row>
    <row r="23430" spans="7:7">
      <c r="G23430" s="1776"/>
    </row>
    <row r="23431" spans="7:7">
      <c r="G23431" s="1776"/>
    </row>
    <row r="23432" spans="7:7">
      <c r="G23432" s="1776"/>
    </row>
    <row r="23433" spans="7:7">
      <c r="G23433" s="1776"/>
    </row>
    <row r="23434" spans="7:7">
      <c r="G23434" s="1776"/>
    </row>
    <row r="23435" spans="7:7">
      <c r="G23435" s="1776"/>
    </row>
    <row r="23436" spans="7:7">
      <c r="G23436" s="1776"/>
    </row>
    <row r="23437" spans="7:7">
      <c r="G23437" s="1776"/>
    </row>
    <row r="23438" spans="7:7">
      <c r="G23438" s="1776"/>
    </row>
    <row r="23439" spans="7:7">
      <c r="G23439" s="1776"/>
    </row>
    <row r="23440" spans="7:7">
      <c r="G23440" s="1776"/>
    </row>
    <row r="23441" spans="7:7">
      <c r="G23441" s="1776"/>
    </row>
    <row r="23442" spans="7:7">
      <c r="G23442" s="1776"/>
    </row>
    <row r="23443" spans="7:7">
      <c r="G23443" s="1776"/>
    </row>
    <row r="23444" spans="7:7">
      <c r="G23444" s="1776"/>
    </row>
    <row r="23445" spans="7:7">
      <c r="G23445" s="1776"/>
    </row>
    <row r="23446" spans="7:7">
      <c r="G23446" s="1776"/>
    </row>
    <row r="23447" spans="7:7">
      <c r="G23447" s="1776"/>
    </row>
    <row r="23448" spans="7:7">
      <c r="G23448" s="1776"/>
    </row>
    <row r="23449" spans="7:7">
      <c r="G23449" s="1776"/>
    </row>
    <row r="23450" spans="7:7">
      <c r="G23450" s="1776"/>
    </row>
    <row r="23451" spans="7:7">
      <c r="G23451" s="1776"/>
    </row>
    <row r="23452" spans="7:7">
      <c r="G23452" s="1776"/>
    </row>
    <row r="23453" spans="7:7">
      <c r="G23453" s="1776"/>
    </row>
    <row r="23454" spans="7:7">
      <c r="G23454" s="1776"/>
    </row>
    <row r="23455" spans="7:7">
      <c r="G23455" s="1776"/>
    </row>
    <row r="23456" spans="7:7">
      <c r="G23456" s="1776"/>
    </row>
    <row r="23457" spans="7:7">
      <c r="G23457" s="1776"/>
    </row>
    <row r="23458" spans="7:7">
      <c r="G23458" s="1776"/>
    </row>
    <row r="23459" spans="7:7">
      <c r="G23459" s="1776"/>
    </row>
    <row r="23460" spans="7:7">
      <c r="G23460" s="1776"/>
    </row>
    <row r="23461" spans="7:7">
      <c r="G23461" s="1776"/>
    </row>
    <row r="23462" spans="7:7">
      <c r="G23462" s="1776"/>
    </row>
    <row r="23463" spans="7:7">
      <c r="G23463" s="1776"/>
    </row>
    <row r="23464" spans="7:7">
      <c r="G23464" s="1776"/>
    </row>
    <row r="23465" spans="7:7">
      <c r="G23465" s="1776"/>
    </row>
    <row r="23466" spans="7:7">
      <c r="G23466" s="1776"/>
    </row>
    <row r="23467" spans="7:7">
      <c r="G23467" s="1776"/>
    </row>
    <row r="23468" spans="7:7">
      <c r="G23468" s="1776"/>
    </row>
    <row r="23469" spans="7:7">
      <c r="G23469" s="1776"/>
    </row>
    <row r="23470" spans="7:7">
      <c r="G23470" s="1776"/>
    </row>
    <row r="23471" spans="7:7">
      <c r="G23471" s="1776"/>
    </row>
    <row r="23472" spans="7:7">
      <c r="G23472" s="1776"/>
    </row>
    <row r="23473" spans="7:7">
      <c r="G23473" s="1776"/>
    </row>
    <row r="23474" spans="7:7">
      <c r="G23474" s="1776"/>
    </row>
    <row r="23475" spans="7:7">
      <c r="G23475" s="1776"/>
    </row>
    <row r="23476" spans="7:7">
      <c r="G23476" s="1776"/>
    </row>
    <row r="23477" spans="7:7">
      <c r="G23477" s="1776"/>
    </row>
    <row r="23478" spans="7:7">
      <c r="G23478" s="1776"/>
    </row>
    <row r="23479" spans="7:7">
      <c r="G23479" s="1776"/>
    </row>
    <row r="23480" spans="7:7">
      <c r="G23480" s="1776"/>
    </row>
    <row r="23481" spans="7:7">
      <c r="G23481" s="1776"/>
    </row>
    <row r="23482" spans="7:7">
      <c r="G23482" s="1776"/>
    </row>
    <row r="23483" spans="7:7">
      <c r="G23483" s="1776"/>
    </row>
    <row r="23484" spans="7:7">
      <c r="G23484" s="1776"/>
    </row>
    <row r="23485" spans="7:7">
      <c r="G23485" s="1776"/>
    </row>
    <row r="23486" spans="7:7">
      <c r="G23486" s="1776"/>
    </row>
    <row r="23487" spans="7:7">
      <c r="G23487" s="1776"/>
    </row>
    <row r="23488" spans="7:7">
      <c r="G23488" s="1776"/>
    </row>
    <row r="23489" spans="7:7">
      <c r="G23489" s="1776"/>
    </row>
    <row r="23490" spans="7:7">
      <c r="G23490" s="1776"/>
    </row>
    <row r="23491" spans="7:7">
      <c r="G23491" s="1776"/>
    </row>
    <row r="23492" spans="7:7">
      <c r="G23492" s="1776"/>
    </row>
    <row r="23493" spans="7:7">
      <c r="G23493" s="1776"/>
    </row>
    <row r="23494" spans="7:7">
      <c r="G23494" s="1776"/>
    </row>
    <row r="23495" spans="7:7">
      <c r="G23495" s="1776"/>
    </row>
    <row r="23496" spans="7:7">
      <c r="G23496" s="1776"/>
    </row>
    <row r="23497" spans="7:7">
      <c r="G23497" s="1776"/>
    </row>
    <row r="23498" spans="7:7">
      <c r="G23498" s="1776"/>
    </row>
    <row r="23499" spans="7:7">
      <c r="G23499" s="1776"/>
    </row>
    <row r="23500" spans="7:7">
      <c r="G23500" s="1776"/>
    </row>
    <row r="23501" spans="7:7">
      <c r="G23501" s="1776"/>
    </row>
    <row r="23502" spans="7:7">
      <c r="G23502" s="1776"/>
    </row>
    <row r="23503" spans="7:7">
      <c r="G23503" s="1776"/>
    </row>
    <row r="23504" spans="7:7">
      <c r="G23504" s="1776"/>
    </row>
    <row r="23505" spans="7:7">
      <c r="G23505" s="1776"/>
    </row>
    <row r="23506" spans="7:7">
      <c r="G23506" s="1776"/>
    </row>
    <row r="23507" spans="7:7">
      <c r="G23507" s="1776"/>
    </row>
    <row r="23508" spans="7:7">
      <c r="G23508" s="1776"/>
    </row>
    <row r="23509" spans="7:7">
      <c r="G23509" s="1776"/>
    </row>
    <row r="23510" spans="7:7">
      <c r="G23510" s="1776"/>
    </row>
    <row r="23511" spans="7:7">
      <c r="G23511" s="1776"/>
    </row>
    <row r="23512" spans="7:7">
      <c r="G23512" s="1776"/>
    </row>
    <row r="23513" spans="7:7">
      <c r="G23513" s="1776"/>
    </row>
    <row r="23514" spans="7:7">
      <c r="G23514" s="1776"/>
    </row>
    <row r="23515" spans="7:7">
      <c r="G23515" s="1776"/>
    </row>
    <row r="23516" spans="7:7">
      <c r="G23516" s="1776"/>
    </row>
    <row r="23517" spans="7:7">
      <c r="G23517" s="1776"/>
    </row>
    <row r="23518" spans="7:7">
      <c r="G23518" s="1776"/>
    </row>
    <row r="23519" spans="7:7">
      <c r="G23519" s="1776"/>
    </row>
    <row r="23520" spans="7:7">
      <c r="G23520" s="1776"/>
    </row>
    <row r="23521" spans="7:7">
      <c r="G23521" s="1776"/>
    </row>
    <row r="23522" spans="7:7">
      <c r="G23522" s="1776"/>
    </row>
    <row r="23523" spans="7:7">
      <c r="G23523" s="1776"/>
    </row>
    <row r="23524" spans="7:7">
      <c r="G23524" s="1776"/>
    </row>
    <row r="23525" spans="7:7">
      <c r="G23525" s="1776"/>
    </row>
    <row r="23526" spans="7:7">
      <c r="G23526" s="1776"/>
    </row>
    <row r="23527" spans="7:7">
      <c r="G23527" s="1776"/>
    </row>
    <row r="23528" spans="7:7">
      <c r="G23528" s="1776"/>
    </row>
    <row r="23529" spans="7:7">
      <c r="G23529" s="1776"/>
    </row>
    <row r="23530" spans="7:7">
      <c r="G23530" s="1776"/>
    </row>
    <row r="23531" spans="7:7">
      <c r="G23531" s="1776"/>
    </row>
    <row r="23532" spans="7:7">
      <c r="G23532" s="1776"/>
    </row>
    <row r="23533" spans="7:7">
      <c r="G23533" s="1776"/>
    </row>
    <row r="23534" spans="7:7">
      <c r="G23534" s="1776"/>
    </row>
    <row r="23535" spans="7:7">
      <c r="G23535" s="1776"/>
    </row>
    <row r="23536" spans="7:7">
      <c r="G23536" s="1776"/>
    </row>
    <row r="23537" spans="7:7">
      <c r="G23537" s="1776"/>
    </row>
    <row r="23538" spans="7:7">
      <c r="G23538" s="1776"/>
    </row>
    <row r="23539" spans="7:7">
      <c r="G23539" s="1776"/>
    </row>
    <row r="23540" spans="7:7">
      <c r="G23540" s="1776"/>
    </row>
    <row r="23541" spans="7:7">
      <c r="G23541" s="1776"/>
    </row>
    <row r="23542" spans="7:7">
      <c r="G23542" s="1776"/>
    </row>
    <row r="23543" spans="7:7">
      <c r="G23543" s="1776"/>
    </row>
    <row r="23544" spans="7:7">
      <c r="G23544" s="1776"/>
    </row>
    <row r="23545" spans="7:7">
      <c r="G23545" s="1776"/>
    </row>
    <row r="23546" spans="7:7">
      <c r="G23546" s="1776"/>
    </row>
    <row r="23547" spans="7:7">
      <c r="G23547" s="1776"/>
    </row>
    <row r="23548" spans="7:7">
      <c r="G23548" s="1776"/>
    </row>
    <row r="23549" spans="7:7">
      <c r="G23549" s="1776"/>
    </row>
    <row r="23550" spans="7:7">
      <c r="G23550" s="1776"/>
    </row>
    <row r="23551" spans="7:7">
      <c r="G23551" s="1776"/>
    </row>
    <row r="23552" spans="7:7">
      <c r="G23552" s="1776"/>
    </row>
    <row r="23553" spans="7:7">
      <c r="G23553" s="1776"/>
    </row>
    <row r="23554" spans="7:7">
      <c r="G23554" s="1776"/>
    </row>
    <row r="23555" spans="7:7">
      <c r="G23555" s="1776"/>
    </row>
    <row r="23556" spans="7:7">
      <c r="G23556" s="1776"/>
    </row>
    <row r="23557" spans="7:7">
      <c r="G23557" s="1776"/>
    </row>
    <row r="23558" spans="7:7">
      <c r="G23558" s="1776"/>
    </row>
    <row r="23559" spans="7:7">
      <c r="G23559" s="1776"/>
    </row>
    <row r="23560" spans="7:7">
      <c r="G23560" s="1776"/>
    </row>
    <row r="23561" spans="7:7">
      <c r="G23561" s="1776"/>
    </row>
    <row r="23562" spans="7:7">
      <c r="G23562" s="1776"/>
    </row>
    <row r="23563" spans="7:7">
      <c r="G23563" s="1776"/>
    </row>
    <row r="23564" spans="7:7">
      <c r="G23564" s="1776"/>
    </row>
    <row r="23565" spans="7:7">
      <c r="G23565" s="1776"/>
    </row>
    <row r="23566" spans="7:7">
      <c r="G23566" s="1776"/>
    </row>
    <row r="23567" spans="7:7">
      <c r="G23567" s="1776"/>
    </row>
    <row r="23568" spans="7:7">
      <c r="G23568" s="1776"/>
    </row>
    <row r="23569" spans="7:7">
      <c r="G23569" s="1776"/>
    </row>
    <row r="23570" spans="7:7">
      <c r="G23570" s="1776"/>
    </row>
    <row r="23571" spans="7:7">
      <c r="G23571" s="1776"/>
    </row>
    <row r="23572" spans="7:7">
      <c r="G23572" s="1776"/>
    </row>
    <row r="23573" spans="7:7">
      <c r="G23573" s="1776"/>
    </row>
    <row r="23574" spans="7:7">
      <c r="G23574" s="1776"/>
    </row>
    <row r="23575" spans="7:7">
      <c r="G23575" s="1776"/>
    </row>
    <row r="23576" spans="7:7">
      <c r="G23576" s="1776"/>
    </row>
    <row r="23577" spans="7:7">
      <c r="G23577" s="1776"/>
    </row>
    <row r="23578" spans="7:7">
      <c r="G23578" s="1776"/>
    </row>
    <row r="23579" spans="7:7">
      <c r="G23579" s="1776"/>
    </row>
    <row r="23580" spans="7:7">
      <c r="G23580" s="1776"/>
    </row>
    <row r="23581" spans="7:7">
      <c r="G23581" s="1776"/>
    </row>
    <row r="23582" spans="7:7">
      <c r="G23582" s="1776"/>
    </row>
    <row r="23583" spans="7:7">
      <c r="G23583" s="1776"/>
    </row>
    <row r="23584" spans="7:7">
      <c r="G23584" s="1776"/>
    </row>
    <row r="23585" spans="7:7">
      <c r="G23585" s="1776"/>
    </row>
    <row r="23586" spans="7:7">
      <c r="G23586" s="1776"/>
    </row>
    <row r="23587" spans="7:7">
      <c r="G23587" s="1776"/>
    </row>
    <row r="23588" spans="7:7">
      <c r="G23588" s="1776"/>
    </row>
    <row r="23589" spans="7:7">
      <c r="G23589" s="1776"/>
    </row>
    <row r="23590" spans="7:7">
      <c r="G23590" s="1776"/>
    </row>
    <row r="23591" spans="7:7">
      <c r="G23591" s="1776"/>
    </row>
    <row r="23592" spans="7:7">
      <c r="G23592" s="1776"/>
    </row>
    <row r="23593" spans="7:7">
      <c r="G23593" s="1776"/>
    </row>
    <row r="23594" spans="7:7">
      <c r="G23594" s="1776"/>
    </row>
    <row r="23595" spans="7:7">
      <c r="G23595" s="1776"/>
    </row>
    <row r="23596" spans="7:7">
      <c r="G23596" s="1776"/>
    </row>
    <row r="23597" spans="7:7">
      <c r="G23597" s="1776"/>
    </row>
    <row r="23598" spans="7:7">
      <c r="G23598" s="1776"/>
    </row>
    <row r="23599" spans="7:7">
      <c r="G23599" s="1776"/>
    </row>
    <row r="23600" spans="7:7">
      <c r="G23600" s="1776"/>
    </row>
    <row r="23601" spans="7:7">
      <c r="G23601" s="1776"/>
    </row>
    <row r="23602" spans="7:7">
      <c r="G23602" s="1776"/>
    </row>
    <row r="23603" spans="7:7">
      <c r="G23603" s="1776"/>
    </row>
    <row r="23604" spans="7:7">
      <c r="G23604" s="1776"/>
    </row>
    <row r="23605" spans="7:7">
      <c r="G23605" s="1776"/>
    </row>
    <row r="23606" spans="7:7">
      <c r="G23606" s="1776"/>
    </row>
    <row r="23607" spans="7:7">
      <c r="G23607" s="1776"/>
    </row>
    <row r="23608" spans="7:7">
      <c r="G23608" s="1776"/>
    </row>
    <row r="23609" spans="7:7">
      <c r="G23609" s="1776"/>
    </row>
    <row r="23610" spans="7:7">
      <c r="G23610" s="1776"/>
    </row>
    <row r="23611" spans="7:7">
      <c r="G23611" s="1776"/>
    </row>
    <row r="23612" spans="7:7">
      <c r="G23612" s="1776"/>
    </row>
    <row r="23613" spans="7:7">
      <c r="G23613" s="1776"/>
    </row>
    <row r="23614" spans="7:7">
      <c r="G23614" s="1776"/>
    </row>
    <row r="23615" spans="7:7">
      <c r="G23615" s="1776"/>
    </row>
    <row r="23616" spans="7:7">
      <c r="G23616" s="1776"/>
    </row>
    <row r="23617" spans="7:7">
      <c r="G23617" s="1776"/>
    </row>
    <row r="23618" spans="7:7">
      <c r="G23618" s="1776"/>
    </row>
    <row r="23619" spans="7:7">
      <c r="G23619" s="1776"/>
    </row>
    <row r="23620" spans="7:7">
      <c r="G23620" s="1776"/>
    </row>
    <row r="23621" spans="7:7">
      <c r="G23621" s="1776"/>
    </row>
    <row r="23622" spans="7:7">
      <c r="G23622" s="1776"/>
    </row>
    <row r="23623" spans="7:7">
      <c r="G23623" s="1776"/>
    </row>
    <row r="23624" spans="7:7">
      <c r="G23624" s="1776"/>
    </row>
    <row r="23625" spans="7:7">
      <c r="G23625" s="1776"/>
    </row>
    <row r="23626" spans="7:7">
      <c r="G23626" s="1776"/>
    </row>
    <row r="23627" spans="7:7">
      <c r="G23627" s="1776"/>
    </row>
    <row r="23628" spans="7:7">
      <c r="G23628" s="1776"/>
    </row>
    <row r="23629" spans="7:7">
      <c r="G23629" s="1776"/>
    </row>
    <row r="23630" spans="7:7">
      <c r="G23630" s="1776"/>
    </row>
    <row r="23631" spans="7:7">
      <c r="G23631" s="1776"/>
    </row>
    <row r="23632" spans="7:7">
      <c r="G23632" s="1776"/>
    </row>
    <row r="23633" spans="7:7">
      <c r="G23633" s="1776"/>
    </row>
    <row r="23634" spans="7:7">
      <c r="G23634" s="1776"/>
    </row>
    <row r="23635" spans="7:7">
      <c r="G23635" s="1776"/>
    </row>
    <row r="23636" spans="7:7">
      <c r="G23636" s="1776"/>
    </row>
    <row r="23637" spans="7:7">
      <c r="G23637" s="1776"/>
    </row>
    <row r="23638" spans="7:7">
      <c r="G23638" s="1776"/>
    </row>
    <row r="23639" spans="7:7">
      <c r="G23639" s="1776"/>
    </row>
    <row r="23640" spans="7:7">
      <c r="G23640" s="1776"/>
    </row>
    <row r="23641" spans="7:7">
      <c r="G23641" s="1776"/>
    </row>
    <row r="23642" spans="7:7">
      <c r="G23642" s="1776"/>
    </row>
    <row r="23643" spans="7:7">
      <c r="G23643" s="1776"/>
    </row>
    <row r="23644" spans="7:7">
      <c r="G23644" s="1776"/>
    </row>
    <row r="23645" spans="7:7">
      <c r="G23645" s="1776"/>
    </row>
    <row r="23646" spans="7:7">
      <c r="G23646" s="1776"/>
    </row>
    <row r="23647" spans="7:7">
      <c r="G23647" s="1776"/>
    </row>
    <row r="23648" spans="7:7">
      <c r="G23648" s="1776"/>
    </row>
    <row r="23649" spans="7:7">
      <c r="G23649" s="1776"/>
    </row>
    <row r="23650" spans="7:7">
      <c r="G23650" s="1776"/>
    </row>
    <row r="23651" spans="7:7">
      <c r="G23651" s="1776"/>
    </row>
    <row r="23652" spans="7:7">
      <c r="G23652" s="1776"/>
    </row>
    <row r="23653" spans="7:7">
      <c r="G23653" s="1776"/>
    </row>
    <row r="23654" spans="7:7">
      <c r="G23654" s="1776"/>
    </row>
    <row r="23655" spans="7:7">
      <c r="G23655" s="1776"/>
    </row>
    <row r="23656" spans="7:7">
      <c r="G23656" s="1776"/>
    </row>
    <row r="23657" spans="7:7">
      <c r="G23657" s="1776"/>
    </row>
    <row r="23658" spans="7:7">
      <c r="G23658" s="1776"/>
    </row>
    <row r="23659" spans="7:7">
      <c r="G23659" s="1776"/>
    </row>
    <row r="23660" spans="7:7">
      <c r="G23660" s="1776"/>
    </row>
    <row r="23661" spans="7:7">
      <c r="G23661" s="1776"/>
    </row>
    <row r="23662" spans="7:7">
      <c r="G23662" s="1776"/>
    </row>
    <row r="23663" spans="7:7">
      <c r="G23663" s="1776"/>
    </row>
    <row r="23664" spans="7:7">
      <c r="G23664" s="1776"/>
    </row>
    <row r="23665" spans="7:7">
      <c r="G23665" s="1776"/>
    </row>
    <row r="23666" spans="7:7">
      <c r="G23666" s="1776"/>
    </row>
    <row r="23667" spans="7:7">
      <c r="G23667" s="1776"/>
    </row>
    <row r="23668" spans="7:7">
      <c r="G23668" s="1776"/>
    </row>
    <row r="23669" spans="7:7">
      <c r="G23669" s="1776"/>
    </row>
    <row r="23670" spans="7:7">
      <c r="G23670" s="1776"/>
    </row>
    <row r="23671" spans="7:7">
      <c r="G23671" s="1776"/>
    </row>
    <row r="23672" spans="7:7">
      <c r="G23672" s="1776"/>
    </row>
    <row r="23673" spans="7:7">
      <c r="G23673" s="1776"/>
    </row>
    <row r="23674" spans="7:7">
      <c r="G23674" s="1776"/>
    </row>
    <row r="23675" spans="7:7">
      <c r="G23675" s="1776"/>
    </row>
    <row r="23676" spans="7:7">
      <c r="G23676" s="1776"/>
    </row>
    <row r="23677" spans="7:7">
      <c r="G23677" s="1776"/>
    </row>
    <row r="23678" spans="7:7">
      <c r="G23678" s="1776"/>
    </row>
    <row r="23679" spans="7:7">
      <c r="G23679" s="1776"/>
    </row>
    <row r="23680" spans="7:7">
      <c r="G23680" s="1776"/>
    </row>
    <row r="23681" spans="7:7">
      <c r="G23681" s="1776"/>
    </row>
    <row r="23682" spans="7:7">
      <c r="G23682" s="1776"/>
    </row>
    <row r="23683" spans="7:7">
      <c r="G23683" s="1776"/>
    </row>
    <row r="23684" spans="7:7">
      <c r="G23684" s="1776"/>
    </row>
    <row r="23685" spans="7:7">
      <c r="G23685" s="1776"/>
    </row>
    <row r="23686" spans="7:7">
      <c r="G23686" s="1776"/>
    </row>
    <row r="23687" spans="7:7">
      <c r="G23687" s="1776"/>
    </row>
    <row r="23688" spans="7:7">
      <c r="G23688" s="1776"/>
    </row>
    <row r="23689" spans="7:7">
      <c r="G23689" s="1776"/>
    </row>
    <row r="23690" spans="7:7">
      <c r="G23690" s="1776"/>
    </row>
    <row r="23691" spans="7:7">
      <c r="G23691" s="1776"/>
    </row>
    <row r="23692" spans="7:7">
      <c r="G23692" s="1776"/>
    </row>
    <row r="23693" spans="7:7">
      <c r="G23693" s="1776"/>
    </row>
    <row r="23694" spans="7:7">
      <c r="G23694" s="1776"/>
    </row>
    <row r="23695" spans="7:7">
      <c r="G23695" s="1776"/>
    </row>
    <row r="23696" spans="7:7">
      <c r="G23696" s="1776"/>
    </row>
    <row r="23697" spans="7:7">
      <c r="G23697" s="1776"/>
    </row>
    <row r="23698" spans="7:7">
      <c r="G23698" s="1776"/>
    </row>
    <row r="23699" spans="7:7">
      <c r="G23699" s="1776"/>
    </row>
    <row r="23700" spans="7:7">
      <c r="G23700" s="1776"/>
    </row>
    <row r="23701" spans="7:7">
      <c r="G23701" s="1776"/>
    </row>
    <row r="23702" spans="7:7">
      <c r="G23702" s="1776"/>
    </row>
    <row r="23703" spans="7:7">
      <c r="G23703" s="1776"/>
    </row>
    <row r="23704" spans="7:7">
      <c r="G23704" s="1776"/>
    </row>
    <row r="23705" spans="7:7">
      <c r="G23705" s="1776"/>
    </row>
    <row r="23706" spans="7:7">
      <c r="G23706" s="1776"/>
    </row>
    <row r="23707" spans="7:7">
      <c r="G23707" s="1776"/>
    </row>
    <row r="23708" spans="7:7">
      <c r="G23708" s="1776"/>
    </row>
    <row r="23709" spans="7:7">
      <c r="G23709" s="1776"/>
    </row>
    <row r="23710" spans="7:7">
      <c r="G23710" s="1776"/>
    </row>
    <row r="23711" spans="7:7">
      <c r="G23711" s="1776"/>
    </row>
    <row r="23712" spans="7:7">
      <c r="G23712" s="1776"/>
    </row>
    <row r="23713" spans="7:7">
      <c r="G23713" s="1776"/>
    </row>
    <row r="23714" spans="7:7">
      <c r="G23714" s="1776"/>
    </row>
    <row r="23715" spans="7:7">
      <c r="G23715" s="1776"/>
    </row>
    <row r="23716" spans="7:7">
      <c r="G23716" s="1776"/>
    </row>
    <row r="23717" spans="7:7">
      <c r="G23717" s="1776"/>
    </row>
    <row r="23718" spans="7:7">
      <c r="G23718" s="1776"/>
    </row>
    <row r="23719" spans="7:7">
      <c r="G23719" s="1776"/>
    </row>
    <row r="23720" spans="7:7">
      <c r="G23720" s="1776"/>
    </row>
    <row r="23721" spans="7:7">
      <c r="G23721" s="1776"/>
    </row>
    <row r="23722" spans="7:7">
      <c r="G23722" s="1776"/>
    </row>
    <row r="23723" spans="7:7">
      <c r="G23723" s="1776"/>
    </row>
    <row r="23724" spans="7:7">
      <c r="G23724" s="1776"/>
    </row>
    <row r="23725" spans="7:7">
      <c r="G23725" s="1776"/>
    </row>
    <row r="23726" spans="7:7">
      <c r="G23726" s="1776"/>
    </row>
    <row r="23727" spans="7:7">
      <c r="G23727" s="1776"/>
    </row>
    <row r="23728" spans="7:7">
      <c r="G23728" s="1776"/>
    </row>
    <row r="23729" spans="7:7">
      <c r="G23729" s="1776"/>
    </row>
    <row r="23730" spans="7:7">
      <c r="G23730" s="1776"/>
    </row>
    <row r="23731" spans="7:7">
      <c r="G23731" s="1776"/>
    </row>
    <row r="23732" spans="7:7">
      <c r="G23732" s="1776"/>
    </row>
    <row r="23733" spans="7:7">
      <c r="G23733" s="1776"/>
    </row>
    <row r="23734" spans="7:7">
      <c r="G23734" s="1776"/>
    </row>
    <row r="23735" spans="7:7">
      <c r="G23735" s="1776"/>
    </row>
    <row r="23736" spans="7:7">
      <c r="G23736" s="1776"/>
    </row>
    <row r="23737" spans="7:7">
      <c r="G23737" s="1776"/>
    </row>
    <row r="23738" spans="7:7">
      <c r="G23738" s="1776"/>
    </row>
    <row r="23739" spans="7:7">
      <c r="G23739" s="1776"/>
    </row>
    <row r="23740" spans="7:7">
      <c r="G23740" s="1776"/>
    </row>
    <row r="23741" spans="7:7">
      <c r="G23741" s="1776"/>
    </row>
    <row r="23742" spans="7:7">
      <c r="G23742" s="1776"/>
    </row>
    <row r="23743" spans="7:7">
      <c r="G23743" s="1776"/>
    </row>
    <row r="23744" spans="7:7">
      <c r="G23744" s="1776"/>
    </row>
    <row r="23745" spans="7:7">
      <c r="G23745" s="1776"/>
    </row>
    <row r="23746" spans="7:7">
      <c r="G23746" s="1776"/>
    </row>
    <row r="23747" spans="7:7">
      <c r="G23747" s="1776"/>
    </row>
    <row r="23748" spans="7:7">
      <c r="G23748" s="1776"/>
    </row>
    <row r="23749" spans="7:7">
      <c r="G23749" s="1776"/>
    </row>
    <row r="23750" spans="7:7">
      <c r="G23750" s="1776"/>
    </row>
    <row r="23751" spans="7:7">
      <c r="G23751" s="1776"/>
    </row>
    <row r="23752" spans="7:7">
      <c r="G23752" s="1776"/>
    </row>
    <row r="23753" spans="7:7">
      <c r="G23753" s="1776"/>
    </row>
    <row r="23754" spans="7:7">
      <c r="G23754" s="1776"/>
    </row>
    <row r="23755" spans="7:7">
      <c r="G23755" s="1776"/>
    </row>
    <row r="23756" spans="7:7">
      <c r="G23756" s="1776"/>
    </row>
    <row r="23757" spans="7:7">
      <c r="G23757" s="1776"/>
    </row>
    <row r="23758" spans="7:7">
      <c r="G23758" s="1776"/>
    </row>
    <row r="23759" spans="7:7">
      <c r="G23759" s="1776"/>
    </row>
    <row r="23760" spans="7:7">
      <c r="G23760" s="1776"/>
    </row>
    <row r="23761" spans="7:7">
      <c r="G23761" s="1776"/>
    </row>
    <row r="23762" spans="7:7">
      <c r="G23762" s="1776"/>
    </row>
    <row r="23763" spans="7:7">
      <c r="G23763" s="1776"/>
    </row>
    <row r="23764" spans="7:7">
      <c r="G23764" s="1776"/>
    </row>
    <row r="23765" spans="7:7">
      <c r="G23765" s="1776"/>
    </row>
    <row r="23766" spans="7:7">
      <c r="G23766" s="1776"/>
    </row>
    <row r="23767" spans="7:7">
      <c r="G23767" s="1776"/>
    </row>
    <row r="23768" spans="7:7">
      <c r="G23768" s="1776"/>
    </row>
    <row r="23769" spans="7:7">
      <c r="G23769" s="1776"/>
    </row>
    <row r="23770" spans="7:7">
      <c r="G23770" s="1776"/>
    </row>
    <row r="23771" spans="7:7">
      <c r="G23771" s="1776"/>
    </row>
    <row r="23772" spans="7:7">
      <c r="G23772" s="1776"/>
    </row>
    <row r="23773" spans="7:7">
      <c r="G23773" s="1776"/>
    </row>
    <row r="23774" spans="7:7">
      <c r="G23774" s="1776"/>
    </row>
    <row r="23775" spans="7:7">
      <c r="G23775" s="1776"/>
    </row>
    <row r="23776" spans="7:7">
      <c r="G23776" s="1776"/>
    </row>
    <row r="23777" spans="7:7">
      <c r="G23777" s="1776"/>
    </row>
    <row r="23778" spans="7:7">
      <c r="G23778" s="1776"/>
    </row>
    <row r="23779" spans="7:7">
      <c r="G23779" s="1776"/>
    </row>
    <row r="23780" spans="7:7">
      <c r="G23780" s="1776"/>
    </row>
    <row r="23781" spans="7:7">
      <c r="G23781" s="1776"/>
    </row>
    <row r="23782" spans="7:7">
      <c r="G23782" s="1776"/>
    </row>
    <row r="23783" spans="7:7">
      <c r="G23783" s="1776"/>
    </row>
    <row r="23784" spans="7:7">
      <c r="G23784" s="1776"/>
    </row>
    <row r="23785" spans="7:7">
      <c r="G23785" s="1776"/>
    </row>
    <row r="23786" spans="7:7">
      <c r="G23786" s="1776"/>
    </row>
    <row r="23787" spans="7:7">
      <c r="G23787" s="1776"/>
    </row>
    <row r="23788" spans="7:7">
      <c r="G23788" s="1776"/>
    </row>
    <row r="23789" spans="7:7">
      <c r="G23789" s="1776"/>
    </row>
    <row r="23790" spans="7:7">
      <c r="G23790" s="1776"/>
    </row>
    <row r="23791" spans="7:7">
      <c r="G23791" s="1776"/>
    </row>
    <row r="23792" spans="7:7">
      <c r="G23792" s="1776"/>
    </row>
    <row r="23793" spans="7:7">
      <c r="G23793" s="1776"/>
    </row>
    <row r="23794" spans="7:7">
      <c r="G23794" s="1776"/>
    </row>
    <row r="23795" spans="7:7">
      <c r="G23795" s="1776"/>
    </row>
    <row r="23796" spans="7:7">
      <c r="G23796" s="1776"/>
    </row>
    <row r="23797" spans="7:7">
      <c r="G23797" s="1776"/>
    </row>
    <row r="23798" spans="7:7">
      <c r="G23798" s="1776"/>
    </row>
    <row r="23799" spans="7:7">
      <c r="G23799" s="1776"/>
    </row>
    <row r="23800" spans="7:7">
      <c r="G23800" s="1776"/>
    </row>
    <row r="23801" spans="7:7">
      <c r="G23801" s="1776"/>
    </row>
    <row r="23802" spans="7:7">
      <c r="G23802" s="1776"/>
    </row>
    <row r="23803" spans="7:7">
      <c r="G23803" s="1776"/>
    </row>
    <row r="23804" spans="7:7">
      <c r="G23804" s="1776"/>
    </row>
    <row r="23805" spans="7:7">
      <c r="G23805" s="1776"/>
    </row>
    <row r="23806" spans="7:7">
      <c r="G23806" s="1776"/>
    </row>
    <row r="23807" spans="7:7">
      <c r="G23807" s="1776"/>
    </row>
    <row r="23808" spans="7:7">
      <c r="G23808" s="1776"/>
    </row>
    <row r="23809" spans="7:7">
      <c r="G23809" s="1776"/>
    </row>
    <row r="23810" spans="7:7">
      <c r="G23810" s="1776"/>
    </row>
    <row r="23811" spans="7:7">
      <c r="G23811" s="1776"/>
    </row>
    <row r="23812" spans="7:7">
      <c r="G23812" s="1776"/>
    </row>
    <row r="23813" spans="7:7">
      <c r="G23813" s="1776"/>
    </row>
    <row r="23814" spans="7:7">
      <c r="G23814" s="1776"/>
    </row>
    <row r="23815" spans="7:7">
      <c r="G23815" s="1776"/>
    </row>
    <row r="23816" spans="7:7">
      <c r="G23816" s="1776"/>
    </row>
    <row r="23817" spans="7:7">
      <c r="G23817" s="1776"/>
    </row>
    <row r="23818" spans="7:7">
      <c r="G23818" s="1776"/>
    </row>
    <row r="23819" spans="7:7">
      <c r="G23819" s="1776"/>
    </row>
    <row r="23820" spans="7:7">
      <c r="G23820" s="1776"/>
    </row>
    <row r="23821" spans="7:7">
      <c r="G23821" s="1776"/>
    </row>
    <row r="23822" spans="7:7">
      <c r="G23822" s="1776"/>
    </row>
    <row r="23823" spans="7:7">
      <c r="G23823" s="1776"/>
    </row>
    <row r="23824" spans="7:7">
      <c r="G23824" s="1776"/>
    </row>
    <row r="23825" spans="7:7">
      <c r="G23825" s="1776"/>
    </row>
    <row r="23826" spans="7:7">
      <c r="G23826" s="1776"/>
    </row>
    <row r="23827" spans="7:7">
      <c r="G23827" s="1776"/>
    </row>
    <row r="23828" spans="7:7">
      <c r="G23828" s="1776"/>
    </row>
    <row r="23829" spans="7:7">
      <c r="G23829" s="1776"/>
    </row>
    <row r="23830" spans="7:7">
      <c r="G23830" s="1776"/>
    </row>
    <row r="23831" spans="7:7">
      <c r="G23831" s="1776"/>
    </row>
    <row r="23832" spans="7:7">
      <c r="G23832" s="1776"/>
    </row>
    <row r="23833" spans="7:7">
      <c r="G23833" s="1776"/>
    </row>
    <row r="23834" spans="7:7">
      <c r="G23834" s="1776"/>
    </row>
    <row r="23835" spans="7:7">
      <c r="G23835" s="1776"/>
    </row>
    <row r="23836" spans="7:7">
      <c r="G23836" s="1776"/>
    </row>
    <row r="23837" spans="7:7">
      <c r="G23837" s="1776"/>
    </row>
    <row r="23838" spans="7:7">
      <c r="G23838" s="1776"/>
    </row>
    <row r="23839" spans="7:7">
      <c r="G23839" s="1776"/>
    </row>
    <row r="23840" spans="7:7">
      <c r="G23840" s="1776"/>
    </row>
    <row r="23841" spans="7:7">
      <c r="G23841" s="1776"/>
    </row>
    <row r="23842" spans="7:7">
      <c r="G23842" s="1776"/>
    </row>
    <row r="23843" spans="7:7">
      <c r="G23843" s="1776"/>
    </row>
    <row r="23844" spans="7:7">
      <c r="G23844" s="1776"/>
    </row>
    <row r="23845" spans="7:7">
      <c r="G23845" s="1776"/>
    </row>
    <row r="23846" spans="7:7">
      <c r="G23846" s="1776"/>
    </row>
    <row r="23847" spans="7:7">
      <c r="G23847" s="1776"/>
    </row>
    <row r="23848" spans="7:7">
      <c r="G23848" s="1776"/>
    </row>
    <row r="23849" spans="7:7">
      <c r="G23849" s="1776"/>
    </row>
    <row r="23850" spans="7:7">
      <c r="G23850" s="1776"/>
    </row>
    <row r="23851" spans="7:7">
      <c r="G23851" s="1776"/>
    </row>
    <row r="23852" spans="7:7">
      <c r="G23852" s="1776"/>
    </row>
    <row r="23853" spans="7:7">
      <c r="G23853" s="1776"/>
    </row>
    <row r="23854" spans="7:7">
      <c r="G23854" s="1776"/>
    </row>
    <row r="23855" spans="7:7">
      <c r="G23855" s="1776"/>
    </row>
    <row r="23856" spans="7:7">
      <c r="G23856" s="1776"/>
    </row>
    <row r="23857" spans="7:7">
      <c r="G23857" s="1776"/>
    </row>
    <row r="23858" spans="7:7">
      <c r="G23858" s="1776"/>
    </row>
    <row r="23859" spans="7:7">
      <c r="G23859" s="1776"/>
    </row>
    <row r="23860" spans="7:7">
      <c r="G23860" s="1776"/>
    </row>
    <row r="23861" spans="7:7">
      <c r="G23861" s="1776"/>
    </row>
    <row r="23862" spans="7:7">
      <c r="G23862" s="1776"/>
    </row>
    <row r="23863" spans="7:7">
      <c r="G23863" s="1776"/>
    </row>
    <row r="23864" spans="7:7">
      <c r="G23864" s="1776"/>
    </row>
    <row r="23865" spans="7:7">
      <c r="G23865" s="1776"/>
    </row>
    <row r="23866" spans="7:7">
      <c r="G23866" s="1776"/>
    </row>
    <row r="23867" spans="7:7">
      <c r="G23867" s="1776"/>
    </row>
    <row r="23868" spans="7:7">
      <c r="G23868" s="1776"/>
    </row>
    <row r="23869" spans="7:7">
      <c r="G23869" s="1776"/>
    </row>
    <row r="23870" spans="7:7">
      <c r="G23870" s="1776"/>
    </row>
    <row r="23871" spans="7:7">
      <c r="G23871" s="1776"/>
    </row>
    <row r="23872" spans="7:7">
      <c r="G23872" s="1776"/>
    </row>
    <row r="23873" spans="7:7">
      <c r="G23873" s="1776"/>
    </row>
    <row r="23874" spans="7:7">
      <c r="G23874" s="1776"/>
    </row>
    <row r="23875" spans="7:7">
      <c r="G23875" s="1776"/>
    </row>
    <row r="23876" spans="7:7">
      <c r="G23876" s="1776"/>
    </row>
    <row r="23877" spans="7:7">
      <c r="G23877" s="1776"/>
    </row>
    <row r="23878" spans="7:7">
      <c r="G23878" s="1776"/>
    </row>
    <row r="23879" spans="7:7">
      <c r="G23879" s="1776"/>
    </row>
    <row r="23880" spans="7:7">
      <c r="G23880" s="1776"/>
    </row>
    <row r="23881" spans="7:7">
      <c r="G23881" s="1776"/>
    </row>
    <row r="23882" spans="7:7">
      <c r="G23882" s="1776"/>
    </row>
    <row r="23883" spans="7:7">
      <c r="G23883" s="1776"/>
    </row>
    <row r="23884" spans="7:7">
      <c r="G23884" s="1776"/>
    </row>
    <row r="23885" spans="7:7">
      <c r="G23885" s="1776"/>
    </row>
    <row r="23886" spans="7:7">
      <c r="G23886" s="1776"/>
    </row>
    <row r="23887" spans="7:7">
      <c r="G23887" s="1776"/>
    </row>
    <row r="23888" spans="7:7">
      <c r="G23888" s="1776"/>
    </row>
    <row r="23889" spans="7:7">
      <c r="G23889" s="1776"/>
    </row>
    <row r="23890" spans="7:7">
      <c r="G23890" s="1776"/>
    </row>
    <row r="23891" spans="7:7">
      <c r="G23891" s="1776"/>
    </row>
    <row r="23892" spans="7:7">
      <c r="G23892" s="1776"/>
    </row>
    <row r="23893" spans="7:7">
      <c r="G23893" s="1776"/>
    </row>
    <row r="23894" spans="7:7">
      <c r="G23894" s="1776"/>
    </row>
    <row r="23895" spans="7:7">
      <c r="G23895" s="1776"/>
    </row>
    <row r="23896" spans="7:7">
      <c r="G23896" s="1776"/>
    </row>
    <row r="23897" spans="7:7">
      <c r="G23897" s="1776"/>
    </row>
    <row r="23898" spans="7:7">
      <c r="G23898" s="1776"/>
    </row>
    <row r="23899" spans="7:7">
      <c r="G23899" s="1776"/>
    </row>
    <row r="23900" spans="7:7">
      <c r="G23900" s="1776"/>
    </row>
    <row r="23901" spans="7:7">
      <c r="G23901" s="1776"/>
    </row>
    <row r="23902" spans="7:7">
      <c r="G23902" s="1776"/>
    </row>
    <row r="23903" spans="7:7">
      <c r="G23903" s="1776"/>
    </row>
    <row r="23904" spans="7:7">
      <c r="G23904" s="1776"/>
    </row>
    <row r="23905" spans="7:7">
      <c r="G23905" s="1776"/>
    </row>
    <row r="23906" spans="7:7">
      <c r="G23906" s="1776"/>
    </row>
    <row r="23907" spans="7:7">
      <c r="G23907" s="1776"/>
    </row>
    <row r="23908" spans="7:7">
      <c r="G23908" s="1776"/>
    </row>
    <row r="23909" spans="7:7">
      <c r="G23909" s="1776"/>
    </row>
    <row r="23910" spans="7:7">
      <c r="G23910" s="1776"/>
    </row>
    <row r="23911" spans="7:7">
      <c r="G23911" s="1776"/>
    </row>
    <row r="23912" spans="7:7">
      <c r="G23912" s="1776"/>
    </row>
    <row r="23913" spans="7:7">
      <c r="G23913" s="1776"/>
    </row>
    <row r="23914" spans="7:7">
      <c r="G23914" s="1776"/>
    </row>
    <row r="23915" spans="7:7">
      <c r="G23915" s="1776"/>
    </row>
    <row r="23916" spans="7:7">
      <c r="G23916" s="1776"/>
    </row>
    <row r="23917" spans="7:7">
      <c r="G23917" s="1776"/>
    </row>
    <row r="23918" spans="7:7">
      <c r="G23918" s="1776"/>
    </row>
    <row r="23919" spans="7:7">
      <c r="G23919" s="1776"/>
    </row>
    <row r="23920" spans="7:7">
      <c r="G23920" s="1776"/>
    </row>
    <row r="23921" spans="7:7">
      <c r="G23921" s="1776"/>
    </row>
    <row r="23922" spans="7:7">
      <c r="G23922" s="1776"/>
    </row>
    <row r="23923" spans="7:7">
      <c r="G23923" s="1776"/>
    </row>
    <row r="23924" spans="7:7">
      <c r="G23924" s="1776"/>
    </row>
    <row r="23925" spans="7:7">
      <c r="G23925" s="1776"/>
    </row>
    <row r="23926" spans="7:7">
      <c r="G23926" s="1776"/>
    </row>
    <row r="23927" spans="7:7">
      <c r="G23927" s="1776"/>
    </row>
    <row r="23928" spans="7:7">
      <c r="G23928" s="1776"/>
    </row>
    <row r="23929" spans="7:7">
      <c r="G23929" s="1776"/>
    </row>
    <row r="23930" spans="7:7">
      <c r="G23930" s="1776"/>
    </row>
    <row r="23931" spans="7:7">
      <c r="G23931" s="1776"/>
    </row>
    <row r="23932" spans="7:7">
      <c r="G23932" s="1776"/>
    </row>
    <row r="23933" spans="7:7">
      <c r="G23933" s="1776"/>
    </row>
    <row r="23934" spans="7:7">
      <c r="G23934" s="1776"/>
    </row>
    <row r="23935" spans="7:7">
      <c r="G23935" s="1776"/>
    </row>
    <row r="23936" spans="7:7">
      <c r="G23936" s="1776"/>
    </row>
    <row r="23937" spans="7:7">
      <c r="G23937" s="1776"/>
    </row>
    <row r="23938" spans="7:7">
      <c r="G23938" s="1776"/>
    </row>
    <row r="23939" spans="7:7">
      <c r="G23939" s="1776"/>
    </row>
    <row r="23940" spans="7:7">
      <c r="G23940" s="1776"/>
    </row>
    <row r="23941" spans="7:7">
      <c r="G23941" s="1776"/>
    </row>
    <row r="23942" spans="7:7">
      <c r="G23942" s="1776"/>
    </row>
    <row r="23943" spans="7:7">
      <c r="G23943" s="1776"/>
    </row>
    <row r="23944" spans="7:7">
      <c r="G23944" s="1776"/>
    </row>
    <row r="23945" spans="7:7">
      <c r="G23945" s="1776"/>
    </row>
    <row r="23946" spans="7:7">
      <c r="G23946" s="1776"/>
    </row>
    <row r="23947" spans="7:7">
      <c r="G23947" s="1776"/>
    </row>
    <row r="23948" spans="7:7">
      <c r="G23948" s="1776"/>
    </row>
    <row r="23949" spans="7:7">
      <c r="G23949" s="1776"/>
    </row>
    <row r="23950" spans="7:7">
      <c r="G23950" s="1776"/>
    </row>
    <row r="23951" spans="7:7">
      <c r="G23951" s="1776"/>
    </row>
    <row r="23952" spans="7:7">
      <c r="G23952" s="1776"/>
    </row>
    <row r="23953" spans="7:7">
      <c r="G23953" s="1776"/>
    </row>
    <row r="23954" spans="7:7">
      <c r="G23954" s="1776"/>
    </row>
    <row r="23955" spans="7:7">
      <c r="G23955" s="1776"/>
    </row>
    <row r="23956" spans="7:7">
      <c r="G23956" s="1776"/>
    </row>
    <row r="23957" spans="7:7">
      <c r="G23957" s="1776"/>
    </row>
    <row r="23958" spans="7:7">
      <c r="G23958" s="1776"/>
    </row>
    <row r="23959" spans="7:7">
      <c r="G23959" s="1776"/>
    </row>
    <row r="23960" spans="7:7">
      <c r="G23960" s="1776"/>
    </row>
    <row r="23961" spans="7:7">
      <c r="G23961" s="1776"/>
    </row>
    <row r="23962" spans="7:7">
      <c r="G23962" s="1776"/>
    </row>
    <row r="23963" spans="7:7">
      <c r="G23963" s="1776"/>
    </row>
    <row r="23964" spans="7:7">
      <c r="G23964" s="1776"/>
    </row>
    <row r="23965" spans="7:7">
      <c r="G23965" s="1776"/>
    </row>
    <row r="23966" spans="7:7">
      <c r="G23966" s="1776"/>
    </row>
    <row r="23967" spans="7:7">
      <c r="G23967" s="1776"/>
    </row>
    <row r="23968" spans="7:7">
      <c r="G23968" s="1776"/>
    </row>
    <row r="23969" spans="7:7">
      <c r="G23969" s="1776"/>
    </row>
    <row r="23970" spans="7:7">
      <c r="G23970" s="1776"/>
    </row>
    <row r="23971" spans="7:7">
      <c r="G23971" s="1776"/>
    </row>
    <row r="23972" spans="7:7">
      <c r="G23972" s="1776"/>
    </row>
    <row r="23973" spans="7:7">
      <c r="G23973" s="1776"/>
    </row>
    <row r="23974" spans="7:7">
      <c r="G23974" s="1776"/>
    </row>
    <row r="23975" spans="7:7">
      <c r="G23975" s="1776"/>
    </row>
    <row r="23976" spans="7:7">
      <c r="G23976" s="1776"/>
    </row>
    <row r="23977" spans="7:7">
      <c r="G23977" s="1776"/>
    </row>
    <row r="23978" spans="7:7">
      <c r="G23978" s="1776"/>
    </row>
    <row r="23979" spans="7:7">
      <c r="G23979" s="1776"/>
    </row>
    <row r="23980" spans="7:7">
      <c r="G23980" s="1776"/>
    </row>
    <row r="23981" spans="7:7">
      <c r="G23981" s="1776"/>
    </row>
    <row r="23982" spans="7:7">
      <c r="G23982" s="1776"/>
    </row>
    <row r="23983" spans="7:7">
      <c r="G23983" s="1776"/>
    </row>
    <row r="23984" spans="7:7">
      <c r="G23984" s="1776"/>
    </row>
    <row r="23985" spans="7:7">
      <c r="G23985" s="1776"/>
    </row>
    <row r="23986" spans="7:7">
      <c r="G23986" s="1776"/>
    </row>
    <row r="23987" spans="7:7">
      <c r="G23987" s="1776"/>
    </row>
    <row r="23988" spans="7:7">
      <c r="G23988" s="1776"/>
    </row>
    <row r="23989" spans="7:7">
      <c r="G23989" s="1776"/>
    </row>
    <row r="23990" spans="7:7">
      <c r="G23990" s="1776"/>
    </row>
    <row r="23991" spans="7:7">
      <c r="G23991" s="1776"/>
    </row>
    <row r="23992" spans="7:7">
      <c r="G23992" s="1776"/>
    </row>
    <row r="23993" spans="7:7">
      <c r="G23993" s="1776"/>
    </row>
    <row r="23994" spans="7:7">
      <c r="G23994" s="1776"/>
    </row>
    <row r="23995" spans="7:7">
      <c r="G23995" s="1776"/>
    </row>
    <row r="23996" spans="7:7">
      <c r="G23996" s="1776"/>
    </row>
    <row r="23997" spans="7:7">
      <c r="G23997" s="1776"/>
    </row>
    <row r="23998" spans="7:7">
      <c r="G23998" s="1776"/>
    </row>
    <row r="23999" spans="7:7">
      <c r="G23999" s="1776"/>
    </row>
    <row r="24000" spans="7:7">
      <c r="G24000" s="1776"/>
    </row>
    <row r="24001" spans="7:7">
      <c r="G24001" s="1776"/>
    </row>
    <row r="24002" spans="7:7">
      <c r="G24002" s="1776"/>
    </row>
    <row r="24003" spans="7:7">
      <c r="G24003" s="1776"/>
    </row>
    <row r="24004" spans="7:7">
      <c r="G24004" s="1776"/>
    </row>
    <row r="24005" spans="7:7">
      <c r="G24005" s="1776"/>
    </row>
    <row r="24006" spans="7:7">
      <c r="G24006" s="1776"/>
    </row>
    <row r="24007" spans="7:7">
      <c r="G24007" s="1776"/>
    </row>
    <row r="24008" spans="7:7">
      <c r="G24008" s="1776"/>
    </row>
    <row r="24009" spans="7:7">
      <c r="G24009" s="1776"/>
    </row>
    <row r="24010" spans="7:7">
      <c r="G24010" s="1776"/>
    </row>
    <row r="24011" spans="7:7">
      <c r="G24011" s="1776"/>
    </row>
    <row r="24012" spans="7:7">
      <c r="G24012" s="1776"/>
    </row>
    <row r="24013" spans="7:7">
      <c r="G24013" s="1776"/>
    </row>
    <row r="24014" spans="7:7">
      <c r="G24014" s="1776"/>
    </row>
    <row r="24015" spans="7:7">
      <c r="G24015" s="1776"/>
    </row>
    <row r="24016" spans="7:7">
      <c r="G24016" s="1776"/>
    </row>
    <row r="24017" spans="7:7">
      <c r="G24017" s="1776"/>
    </row>
    <row r="24018" spans="7:7">
      <c r="G24018" s="1776"/>
    </row>
    <row r="24019" spans="7:7">
      <c r="G24019" s="1776"/>
    </row>
    <row r="24020" spans="7:7">
      <c r="G24020" s="1776"/>
    </row>
    <row r="24021" spans="7:7">
      <c r="G24021" s="1776"/>
    </row>
    <row r="24022" spans="7:7">
      <c r="G24022" s="1776"/>
    </row>
    <row r="24023" spans="7:7">
      <c r="G24023" s="1776"/>
    </row>
    <row r="24024" spans="7:7">
      <c r="G24024" s="1776"/>
    </row>
    <row r="24025" spans="7:7">
      <c r="G24025" s="1776"/>
    </row>
    <row r="24026" spans="7:7">
      <c r="G24026" s="1776"/>
    </row>
    <row r="24027" spans="7:7">
      <c r="G24027" s="1776"/>
    </row>
    <row r="24028" spans="7:7">
      <c r="G24028" s="1776"/>
    </row>
    <row r="24029" spans="7:7">
      <c r="G24029" s="1776"/>
    </row>
    <row r="24030" spans="7:7">
      <c r="G24030" s="1776"/>
    </row>
    <row r="24031" spans="7:7">
      <c r="G24031" s="1776"/>
    </row>
    <row r="24032" spans="7:7">
      <c r="G24032" s="1776"/>
    </row>
    <row r="24033" spans="7:7">
      <c r="G24033" s="1776"/>
    </row>
    <row r="24034" spans="7:7">
      <c r="G24034" s="1776"/>
    </row>
    <row r="24035" spans="7:7">
      <c r="G24035" s="1776"/>
    </row>
    <row r="24036" spans="7:7">
      <c r="G24036" s="1776"/>
    </row>
    <row r="24037" spans="7:7">
      <c r="G24037" s="1776"/>
    </row>
    <row r="24038" spans="7:7">
      <c r="G24038" s="1776"/>
    </row>
    <row r="24039" spans="7:7">
      <c r="G24039" s="1776"/>
    </row>
    <row r="24040" spans="7:7">
      <c r="G24040" s="1776"/>
    </row>
    <row r="24041" spans="7:7">
      <c r="G24041" s="1776"/>
    </row>
    <row r="24042" spans="7:7">
      <c r="G24042" s="1776"/>
    </row>
    <row r="24043" spans="7:7">
      <c r="G24043" s="1776"/>
    </row>
    <row r="24044" spans="7:7">
      <c r="G24044" s="1776"/>
    </row>
    <row r="24045" spans="7:7">
      <c r="G24045" s="1776"/>
    </row>
    <row r="24046" spans="7:7">
      <c r="G24046" s="1776"/>
    </row>
    <row r="24047" spans="7:7">
      <c r="G24047" s="1776"/>
    </row>
    <row r="24048" spans="7:7">
      <c r="G24048" s="1776"/>
    </row>
    <row r="24049" spans="7:7">
      <c r="G24049" s="1776"/>
    </row>
    <row r="24050" spans="7:7">
      <c r="G24050" s="1776"/>
    </row>
    <row r="24051" spans="7:7">
      <c r="G24051" s="1776"/>
    </row>
    <row r="24052" spans="7:7">
      <c r="G24052" s="1776"/>
    </row>
    <row r="24053" spans="7:7">
      <c r="G24053" s="1776"/>
    </row>
    <row r="24054" spans="7:7">
      <c r="G24054" s="1776"/>
    </row>
    <row r="24055" spans="7:7">
      <c r="G24055" s="1776"/>
    </row>
    <row r="24056" spans="7:7">
      <c r="G24056" s="1776"/>
    </row>
    <row r="24057" spans="7:7">
      <c r="G24057" s="1776"/>
    </row>
    <row r="24058" spans="7:7">
      <c r="G24058" s="1776"/>
    </row>
    <row r="24059" spans="7:7">
      <c r="G24059" s="1776"/>
    </row>
    <row r="24060" spans="7:7">
      <c r="G24060" s="1776"/>
    </row>
    <row r="24061" spans="7:7">
      <c r="G24061" s="1776"/>
    </row>
    <row r="24062" spans="7:7">
      <c r="G24062" s="1776"/>
    </row>
    <row r="24063" spans="7:7">
      <c r="G24063" s="1776"/>
    </row>
    <row r="24064" spans="7:7">
      <c r="G24064" s="1776"/>
    </row>
    <row r="24065" spans="7:7">
      <c r="G24065" s="1776"/>
    </row>
    <row r="24066" spans="7:7">
      <c r="G24066" s="1776"/>
    </row>
    <row r="24067" spans="7:7">
      <c r="G24067" s="1776"/>
    </row>
    <row r="24068" spans="7:7">
      <c r="G24068" s="1776"/>
    </row>
    <row r="24069" spans="7:7">
      <c r="G24069" s="1776"/>
    </row>
    <row r="24070" spans="7:7">
      <c r="G24070" s="1776"/>
    </row>
    <row r="24071" spans="7:7">
      <c r="G24071" s="1776"/>
    </row>
    <row r="24072" spans="7:7">
      <c r="G24072" s="1776"/>
    </row>
    <row r="24073" spans="7:7">
      <c r="G24073" s="1776"/>
    </row>
    <row r="24074" spans="7:7">
      <c r="G24074" s="1776"/>
    </row>
    <row r="24075" spans="7:7">
      <c r="G24075" s="1776"/>
    </row>
    <row r="24076" spans="7:7">
      <c r="G24076" s="1776"/>
    </row>
    <row r="24077" spans="7:7">
      <c r="G24077" s="1776"/>
    </row>
    <row r="24078" spans="7:7">
      <c r="G24078" s="1776"/>
    </row>
    <row r="24079" spans="7:7">
      <c r="G24079" s="1776"/>
    </row>
    <row r="24080" spans="7:7">
      <c r="G24080" s="1776"/>
    </row>
    <row r="24081" spans="7:7">
      <c r="G24081" s="1776"/>
    </row>
    <row r="24082" spans="7:7">
      <c r="G24082" s="1776"/>
    </row>
    <row r="24083" spans="7:7">
      <c r="G24083" s="1776"/>
    </row>
    <row r="24084" spans="7:7">
      <c r="G24084" s="1776"/>
    </row>
    <row r="24085" spans="7:7">
      <c r="G24085" s="1776"/>
    </row>
    <row r="24086" spans="7:7">
      <c r="G24086" s="1776"/>
    </row>
    <row r="24087" spans="7:7">
      <c r="G24087" s="1776"/>
    </row>
    <row r="24088" spans="7:7">
      <c r="G24088" s="1776"/>
    </row>
    <row r="24089" spans="7:7">
      <c r="G24089" s="1776"/>
    </row>
    <row r="24090" spans="7:7">
      <c r="G24090" s="1776"/>
    </row>
    <row r="24091" spans="7:7">
      <c r="G24091" s="1776"/>
    </row>
    <row r="24092" spans="7:7">
      <c r="G24092" s="1776"/>
    </row>
    <row r="24093" spans="7:7">
      <c r="G24093" s="1776"/>
    </row>
    <row r="24094" spans="7:7">
      <c r="G24094" s="1776"/>
    </row>
    <row r="24095" spans="7:7">
      <c r="G24095" s="1776"/>
    </row>
    <row r="24096" spans="7:7">
      <c r="G24096" s="1776"/>
    </row>
    <row r="24097" spans="7:7">
      <c r="G24097" s="1776"/>
    </row>
    <row r="24098" spans="7:7">
      <c r="G24098" s="1776"/>
    </row>
    <row r="24099" spans="7:7">
      <c r="G24099" s="1776"/>
    </row>
    <row r="24100" spans="7:7">
      <c r="G24100" s="1776"/>
    </row>
    <row r="24101" spans="7:7">
      <c r="G24101" s="1776"/>
    </row>
    <row r="24102" spans="7:7">
      <c r="G24102" s="1776"/>
    </row>
    <row r="24103" spans="7:7">
      <c r="G24103" s="1776"/>
    </row>
    <row r="24104" spans="7:7">
      <c r="G24104" s="1776"/>
    </row>
    <row r="24105" spans="7:7">
      <c r="G24105" s="1776"/>
    </row>
    <row r="24106" spans="7:7">
      <c r="G24106" s="1776"/>
    </row>
    <row r="24107" spans="7:7">
      <c r="G24107" s="1776"/>
    </row>
    <row r="24108" spans="7:7">
      <c r="G24108" s="1776"/>
    </row>
    <row r="24109" spans="7:7">
      <c r="G24109" s="1776"/>
    </row>
    <row r="24110" spans="7:7">
      <c r="G24110" s="1776"/>
    </row>
    <row r="24111" spans="7:7">
      <c r="G24111" s="1776"/>
    </row>
    <row r="24112" spans="7:7">
      <c r="G24112" s="1776"/>
    </row>
    <row r="24113" spans="7:7">
      <c r="G24113" s="1776"/>
    </row>
    <row r="24114" spans="7:7">
      <c r="G24114" s="1776"/>
    </row>
    <row r="24115" spans="7:7">
      <c r="G24115" s="1776"/>
    </row>
    <row r="24116" spans="7:7">
      <c r="G24116" s="1776"/>
    </row>
    <row r="24117" spans="7:7">
      <c r="G24117" s="1776"/>
    </row>
    <row r="24118" spans="7:7">
      <c r="G24118" s="1776"/>
    </row>
    <row r="24119" spans="7:7">
      <c r="G24119" s="1776"/>
    </row>
    <row r="24120" spans="7:7">
      <c r="G24120" s="1776"/>
    </row>
    <row r="24121" spans="7:7">
      <c r="G24121" s="1776"/>
    </row>
    <row r="24122" spans="7:7">
      <c r="G24122" s="1776"/>
    </row>
    <row r="24123" spans="7:7">
      <c r="G24123" s="1776"/>
    </row>
    <row r="24124" spans="7:7">
      <c r="G24124" s="1776"/>
    </row>
    <row r="24125" spans="7:7">
      <c r="G24125" s="1776"/>
    </row>
    <row r="24126" spans="7:7">
      <c r="G24126" s="1776"/>
    </row>
    <row r="24127" spans="7:7">
      <c r="G24127" s="1776"/>
    </row>
    <row r="24128" spans="7:7">
      <c r="G24128" s="1776"/>
    </row>
    <row r="24129" spans="7:7">
      <c r="G24129" s="1776"/>
    </row>
    <row r="24130" spans="7:7">
      <c r="G24130" s="1776"/>
    </row>
    <row r="24131" spans="7:7">
      <c r="G24131" s="1776"/>
    </row>
    <row r="24132" spans="7:7">
      <c r="G24132" s="1776"/>
    </row>
    <row r="24133" spans="7:7">
      <c r="G24133" s="1776"/>
    </row>
    <row r="24134" spans="7:7">
      <c r="G24134" s="1776"/>
    </row>
    <row r="24135" spans="7:7">
      <c r="G24135" s="1776"/>
    </row>
    <row r="24136" spans="7:7">
      <c r="G24136" s="1776"/>
    </row>
    <row r="24137" spans="7:7">
      <c r="G24137" s="1776"/>
    </row>
    <row r="24138" spans="7:7">
      <c r="G24138" s="1776"/>
    </row>
    <row r="24139" spans="7:7">
      <c r="G24139" s="1776"/>
    </row>
    <row r="24140" spans="7:7">
      <c r="G24140" s="1776"/>
    </row>
    <row r="24141" spans="7:7">
      <c r="G24141" s="1776"/>
    </row>
    <row r="24142" spans="7:7">
      <c r="G24142" s="1776"/>
    </row>
    <row r="24143" spans="7:7">
      <c r="G24143" s="1776"/>
    </row>
    <row r="24144" spans="7:7">
      <c r="G24144" s="1776"/>
    </row>
    <row r="24145" spans="7:7">
      <c r="G24145" s="1776"/>
    </row>
    <row r="24146" spans="7:7">
      <c r="G24146" s="1776"/>
    </row>
    <row r="24147" spans="7:7">
      <c r="G24147" s="1776"/>
    </row>
    <row r="24148" spans="7:7">
      <c r="G24148" s="1776"/>
    </row>
    <row r="24149" spans="7:7">
      <c r="G24149" s="1776"/>
    </row>
    <row r="24150" spans="7:7">
      <c r="G24150" s="1776"/>
    </row>
    <row r="24151" spans="7:7">
      <c r="G24151" s="1776"/>
    </row>
    <row r="24152" spans="7:7">
      <c r="G24152" s="1776"/>
    </row>
    <row r="24153" spans="7:7">
      <c r="G24153" s="1776"/>
    </row>
    <row r="24154" spans="7:7">
      <c r="G24154" s="1776"/>
    </row>
    <row r="24155" spans="7:7">
      <c r="G24155" s="1776"/>
    </row>
    <row r="24156" spans="7:7">
      <c r="G24156" s="1776"/>
    </row>
    <row r="24157" spans="7:7">
      <c r="G24157" s="1776"/>
    </row>
    <row r="24158" spans="7:7">
      <c r="G24158" s="1776"/>
    </row>
    <row r="24159" spans="7:7">
      <c r="G24159" s="1776"/>
    </row>
    <row r="24160" spans="7:7">
      <c r="G24160" s="1776"/>
    </row>
    <row r="24161" spans="7:7">
      <c r="G24161" s="1776"/>
    </row>
    <row r="24162" spans="7:7">
      <c r="G24162" s="1776"/>
    </row>
    <row r="24163" spans="7:7">
      <c r="G24163" s="1776"/>
    </row>
    <row r="24164" spans="7:7">
      <c r="G24164" s="1776"/>
    </row>
    <row r="24165" spans="7:7">
      <c r="G24165" s="1776"/>
    </row>
    <row r="24166" spans="7:7">
      <c r="G24166" s="1776"/>
    </row>
    <row r="24167" spans="7:7">
      <c r="G24167" s="1776"/>
    </row>
    <row r="24168" spans="7:7">
      <c r="G24168" s="1776"/>
    </row>
    <row r="24169" spans="7:7">
      <c r="G24169" s="1776"/>
    </row>
    <row r="24170" spans="7:7">
      <c r="G24170" s="1776"/>
    </row>
    <row r="24171" spans="7:7">
      <c r="G24171" s="1776"/>
    </row>
    <row r="24172" spans="7:7">
      <c r="G24172" s="1776"/>
    </row>
    <row r="24173" spans="7:7">
      <c r="G24173" s="1776"/>
    </row>
    <row r="24174" spans="7:7">
      <c r="G24174" s="1776"/>
    </row>
    <row r="24175" spans="7:7">
      <c r="G24175" s="1776"/>
    </row>
    <row r="24176" spans="7:7">
      <c r="G24176" s="1776"/>
    </row>
    <row r="24177" spans="7:7">
      <c r="G24177" s="1776"/>
    </row>
    <row r="24178" spans="7:7">
      <c r="G24178" s="1776"/>
    </row>
    <row r="24179" spans="7:7">
      <c r="G24179" s="1776"/>
    </row>
    <row r="24180" spans="7:7">
      <c r="G24180" s="1776"/>
    </row>
    <row r="24181" spans="7:7">
      <c r="G24181" s="1776"/>
    </row>
    <row r="24182" spans="7:7">
      <c r="G24182" s="1776"/>
    </row>
    <row r="24183" spans="7:7">
      <c r="G24183" s="1776"/>
    </row>
    <row r="24184" spans="7:7">
      <c r="G24184" s="1776"/>
    </row>
    <row r="24185" spans="7:7">
      <c r="G24185" s="1776"/>
    </row>
    <row r="24186" spans="7:7">
      <c r="G24186" s="1776"/>
    </row>
    <row r="24187" spans="7:7">
      <c r="G24187" s="1776"/>
    </row>
    <row r="24188" spans="7:7">
      <c r="G24188" s="1776"/>
    </row>
    <row r="24189" spans="7:7">
      <c r="G24189" s="1776"/>
    </row>
    <row r="24190" spans="7:7">
      <c r="G24190" s="1776"/>
    </row>
    <row r="24191" spans="7:7">
      <c r="G24191" s="1776"/>
    </row>
    <row r="24192" spans="7:7">
      <c r="G24192" s="1776"/>
    </row>
    <row r="24193" spans="7:7">
      <c r="G24193" s="1776"/>
    </row>
    <row r="24194" spans="7:7">
      <c r="G24194" s="1776"/>
    </row>
    <row r="24195" spans="7:7">
      <c r="G24195" s="1776"/>
    </row>
    <row r="24196" spans="7:7">
      <c r="G24196" s="1776"/>
    </row>
    <row r="24197" spans="7:7">
      <c r="G24197" s="1776"/>
    </row>
    <row r="24198" spans="7:7">
      <c r="G24198" s="1776"/>
    </row>
    <row r="24199" spans="7:7">
      <c r="G24199" s="1776"/>
    </row>
    <row r="24200" spans="7:7">
      <c r="G24200" s="1776"/>
    </row>
    <row r="24201" spans="7:7">
      <c r="G24201" s="1776"/>
    </row>
    <row r="24202" spans="7:7">
      <c r="G24202" s="1776"/>
    </row>
    <row r="24203" spans="7:7">
      <c r="G24203" s="1776"/>
    </row>
    <row r="24204" spans="7:7">
      <c r="G24204" s="1776"/>
    </row>
    <row r="24205" spans="7:7">
      <c r="G24205" s="1776"/>
    </row>
    <row r="24206" spans="7:7">
      <c r="G24206" s="1776"/>
    </row>
    <row r="24207" spans="7:7">
      <c r="G24207" s="1776"/>
    </row>
    <row r="24208" spans="7:7">
      <c r="G24208" s="1776"/>
    </row>
    <row r="24209" spans="7:7">
      <c r="G24209" s="1776"/>
    </row>
    <row r="24210" spans="7:7">
      <c r="G24210" s="1776"/>
    </row>
    <row r="24211" spans="7:7">
      <c r="G24211" s="1776"/>
    </row>
    <row r="24212" spans="7:7">
      <c r="G24212" s="1776"/>
    </row>
    <row r="24213" spans="7:7">
      <c r="G24213" s="1776"/>
    </row>
    <row r="24214" spans="7:7">
      <c r="G24214" s="1776"/>
    </row>
    <row r="24215" spans="7:7">
      <c r="G24215" s="1776"/>
    </row>
    <row r="24216" spans="7:7">
      <c r="G24216" s="1776"/>
    </row>
    <row r="24217" spans="7:7">
      <c r="G24217" s="1776"/>
    </row>
    <row r="24218" spans="7:7">
      <c r="G24218" s="1776"/>
    </row>
    <row r="24219" spans="7:7">
      <c r="G24219" s="1776"/>
    </row>
    <row r="24220" spans="7:7">
      <c r="G24220" s="1776"/>
    </row>
    <row r="24221" spans="7:7">
      <c r="G24221" s="1776"/>
    </row>
    <row r="24222" spans="7:7">
      <c r="G24222" s="1776"/>
    </row>
    <row r="24223" spans="7:7">
      <c r="G24223" s="1776"/>
    </row>
    <row r="24224" spans="7:7">
      <c r="G24224" s="1776"/>
    </row>
    <row r="24225" spans="7:7">
      <c r="G24225" s="1776"/>
    </row>
    <row r="24226" spans="7:7">
      <c r="G24226" s="1776"/>
    </row>
    <row r="24227" spans="7:7">
      <c r="G24227" s="1776"/>
    </row>
    <row r="24228" spans="7:7">
      <c r="G24228" s="1776"/>
    </row>
    <row r="24229" spans="7:7">
      <c r="G24229" s="1776"/>
    </row>
    <row r="24230" spans="7:7">
      <c r="G24230" s="1776"/>
    </row>
    <row r="24231" spans="7:7">
      <c r="G24231" s="1776"/>
    </row>
    <row r="24232" spans="7:7">
      <c r="G24232" s="1776"/>
    </row>
    <row r="24233" spans="7:7">
      <c r="G24233" s="1776"/>
    </row>
    <row r="24234" spans="7:7">
      <c r="G24234" s="1776"/>
    </row>
    <row r="24235" spans="7:7">
      <c r="G24235" s="1776"/>
    </row>
    <row r="24236" spans="7:7">
      <c r="G24236" s="1776"/>
    </row>
    <row r="24237" spans="7:7">
      <c r="G24237" s="1776"/>
    </row>
    <row r="24238" spans="7:7">
      <c r="G24238" s="1776"/>
    </row>
    <row r="24239" spans="7:7">
      <c r="G24239" s="1776"/>
    </row>
    <row r="24240" spans="7:7">
      <c r="G24240" s="1776"/>
    </row>
    <row r="24241" spans="7:7">
      <c r="G24241" s="1776"/>
    </row>
    <row r="24242" spans="7:7">
      <c r="G24242" s="1776"/>
    </row>
    <row r="24243" spans="7:7">
      <c r="G24243" s="1776"/>
    </row>
    <row r="24244" spans="7:7">
      <c r="G24244" s="1776"/>
    </row>
    <row r="24245" spans="7:7">
      <c r="G24245" s="1776"/>
    </row>
    <row r="24246" spans="7:7">
      <c r="G24246" s="1776"/>
    </row>
    <row r="24247" spans="7:7">
      <c r="G24247" s="1776"/>
    </row>
    <row r="24248" spans="7:7">
      <c r="G24248" s="1776"/>
    </row>
    <row r="24249" spans="7:7">
      <c r="G24249" s="1776"/>
    </row>
    <row r="24250" spans="7:7">
      <c r="G24250" s="1776"/>
    </row>
    <row r="24251" spans="7:7">
      <c r="G24251" s="1776"/>
    </row>
    <row r="24252" spans="7:7">
      <c r="G24252" s="1776"/>
    </row>
    <row r="24253" spans="7:7">
      <c r="G24253" s="1776"/>
    </row>
    <row r="24254" spans="7:7">
      <c r="G24254" s="1776"/>
    </row>
    <row r="24255" spans="7:7">
      <c r="G24255" s="1776"/>
    </row>
    <row r="24256" spans="7:7">
      <c r="G24256" s="1776"/>
    </row>
    <row r="24257" spans="7:7">
      <c r="G24257" s="1776"/>
    </row>
    <row r="24258" spans="7:7">
      <c r="G24258" s="1776"/>
    </row>
    <row r="24259" spans="7:7">
      <c r="G24259" s="1776"/>
    </row>
    <row r="24260" spans="7:7">
      <c r="G24260" s="1776"/>
    </row>
    <row r="24261" spans="7:7">
      <c r="G24261" s="1776"/>
    </row>
    <row r="24262" spans="7:7">
      <c r="G24262" s="1776"/>
    </row>
    <row r="24263" spans="7:7">
      <c r="G24263" s="1776"/>
    </row>
    <row r="24264" spans="7:7">
      <c r="G24264" s="1776"/>
    </row>
    <row r="24265" spans="7:7">
      <c r="G24265" s="1776"/>
    </row>
    <row r="24266" spans="7:7">
      <c r="G24266" s="1776"/>
    </row>
    <row r="24267" spans="7:7">
      <c r="G24267" s="1776"/>
    </row>
    <row r="24268" spans="7:7">
      <c r="G24268" s="1776"/>
    </row>
    <row r="24269" spans="7:7">
      <c r="G24269" s="1776"/>
    </row>
    <row r="24270" spans="7:7">
      <c r="G24270" s="1776"/>
    </row>
    <row r="24271" spans="7:7">
      <c r="G24271" s="1776"/>
    </row>
    <row r="24272" spans="7:7">
      <c r="G24272" s="1776"/>
    </row>
    <row r="24273" spans="7:7">
      <c r="G24273" s="1776"/>
    </row>
    <row r="24274" spans="7:7">
      <c r="G24274" s="1776"/>
    </row>
    <row r="24275" spans="7:7">
      <c r="G24275" s="1776"/>
    </row>
    <row r="24276" spans="7:7">
      <c r="G24276" s="1776"/>
    </row>
    <row r="24277" spans="7:7">
      <c r="G24277" s="1776"/>
    </row>
    <row r="24278" spans="7:7">
      <c r="G24278" s="1776"/>
    </row>
    <row r="24279" spans="7:7">
      <c r="G24279" s="1776"/>
    </row>
    <row r="24280" spans="7:7">
      <c r="G24280" s="1776"/>
    </row>
    <row r="24281" spans="7:7">
      <c r="G24281" s="1776"/>
    </row>
    <row r="24282" spans="7:7">
      <c r="G24282" s="1776"/>
    </row>
    <row r="24283" spans="7:7">
      <c r="G24283" s="1776"/>
    </row>
    <row r="24284" spans="7:7">
      <c r="G24284" s="1776"/>
    </row>
    <row r="24285" spans="7:7">
      <c r="G24285" s="1776"/>
    </row>
    <row r="24286" spans="7:7">
      <c r="G24286" s="1776"/>
    </row>
    <row r="24287" spans="7:7">
      <c r="G24287" s="1776"/>
    </row>
    <row r="24288" spans="7:7">
      <c r="G24288" s="1776"/>
    </row>
    <row r="24289" spans="7:7">
      <c r="G24289" s="1776"/>
    </row>
    <row r="24290" spans="7:7">
      <c r="G24290" s="1776"/>
    </row>
    <row r="24291" spans="7:7">
      <c r="G24291" s="1776"/>
    </row>
    <row r="24292" spans="7:7">
      <c r="G24292" s="1776"/>
    </row>
    <row r="24293" spans="7:7">
      <c r="G24293" s="1776"/>
    </row>
    <row r="24294" spans="7:7">
      <c r="G24294" s="1776"/>
    </row>
    <row r="24295" spans="7:7">
      <c r="G24295" s="1776"/>
    </row>
    <row r="24296" spans="7:7">
      <c r="G24296" s="1776"/>
    </row>
    <row r="24297" spans="7:7">
      <c r="G24297" s="1776"/>
    </row>
    <row r="24298" spans="7:7">
      <c r="G24298" s="1776"/>
    </row>
    <row r="24299" spans="7:7">
      <c r="G24299" s="1776"/>
    </row>
    <row r="24300" spans="7:7">
      <c r="G24300" s="1776"/>
    </row>
    <row r="24301" spans="7:7">
      <c r="G24301" s="1776"/>
    </row>
    <row r="24302" spans="7:7">
      <c r="G24302" s="1776"/>
    </row>
    <row r="24303" spans="7:7">
      <c r="G24303" s="1776"/>
    </row>
    <row r="24304" spans="7:7">
      <c r="G24304" s="1776"/>
    </row>
    <row r="24305" spans="7:7">
      <c r="G24305" s="1776"/>
    </row>
    <row r="24306" spans="7:7">
      <c r="G24306" s="1776"/>
    </row>
    <row r="24307" spans="7:7">
      <c r="G24307" s="1776"/>
    </row>
    <row r="24308" spans="7:7">
      <c r="G24308" s="1776"/>
    </row>
    <row r="24309" spans="7:7">
      <c r="G24309" s="1776"/>
    </row>
    <row r="24310" spans="7:7">
      <c r="G24310" s="1776"/>
    </row>
    <row r="24311" spans="7:7">
      <c r="G24311" s="1776"/>
    </row>
    <row r="24312" spans="7:7">
      <c r="G24312" s="1776"/>
    </row>
    <row r="24313" spans="7:7">
      <c r="G24313" s="1776"/>
    </row>
    <row r="24314" spans="7:7">
      <c r="G24314" s="1776"/>
    </row>
    <row r="24315" spans="7:7">
      <c r="G24315" s="1776"/>
    </row>
    <row r="24316" spans="7:7">
      <c r="G24316" s="1776"/>
    </row>
    <row r="24317" spans="7:7">
      <c r="G24317" s="1776"/>
    </row>
    <row r="24318" spans="7:7">
      <c r="G24318" s="1776"/>
    </row>
    <row r="24319" spans="7:7">
      <c r="G24319" s="1776"/>
    </row>
    <row r="24320" spans="7:7">
      <c r="G24320" s="1776"/>
    </row>
    <row r="24321" spans="7:7">
      <c r="G24321" s="1776"/>
    </row>
    <row r="24322" spans="7:7">
      <c r="G24322" s="1776"/>
    </row>
    <row r="24323" spans="7:7">
      <c r="G24323" s="1776"/>
    </row>
    <row r="24324" spans="7:7">
      <c r="G24324" s="1776"/>
    </row>
    <row r="24325" spans="7:7">
      <c r="G24325" s="1776"/>
    </row>
    <row r="24326" spans="7:7">
      <c r="G24326" s="1776"/>
    </row>
    <row r="24327" spans="7:7">
      <c r="G24327" s="1776"/>
    </row>
    <row r="24328" spans="7:7">
      <c r="G24328" s="1776"/>
    </row>
    <row r="24329" spans="7:7">
      <c r="G24329" s="1776"/>
    </row>
    <row r="24330" spans="7:7">
      <c r="G24330" s="1776"/>
    </row>
    <row r="24331" spans="7:7">
      <c r="G24331" s="1776"/>
    </row>
    <row r="24332" spans="7:7">
      <c r="G24332" s="1776"/>
    </row>
    <row r="24333" spans="7:7">
      <c r="G24333" s="1776"/>
    </row>
    <row r="24334" spans="7:7">
      <c r="G24334" s="1776"/>
    </row>
    <row r="24335" spans="7:7">
      <c r="G24335" s="1776"/>
    </row>
    <row r="24336" spans="7:7">
      <c r="G24336" s="1776"/>
    </row>
    <row r="24337" spans="7:7">
      <c r="G24337" s="1776"/>
    </row>
    <row r="24338" spans="7:7">
      <c r="G24338" s="1776"/>
    </row>
    <row r="24339" spans="7:7">
      <c r="G24339" s="1776"/>
    </row>
    <row r="24340" spans="7:7">
      <c r="G24340" s="1776"/>
    </row>
    <row r="24341" spans="7:7">
      <c r="G24341" s="1776"/>
    </row>
    <row r="24342" spans="7:7">
      <c r="G24342" s="1776"/>
    </row>
    <row r="24343" spans="7:7">
      <c r="G24343" s="1776"/>
    </row>
    <row r="24344" spans="7:7">
      <c r="G24344" s="1776"/>
    </row>
    <row r="24345" spans="7:7">
      <c r="G24345" s="1776"/>
    </row>
    <row r="24346" spans="7:7">
      <c r="G24346" s="1776"/>
    </row>
    <row r="24347" spans="7:7">
      <c r="G24347" s="1776"/>
    </row>
    <row r="24348" spans="7:7">
      <c r="G24348" s="1776"/>
    </row>
    <row r="24349" spans="7:7">
      <c r="G24349" s="1776"/>
    </row>
    <row r="24350" spans="7:7">
      <c r="G24350" s="1776"/>
    </row>
    <row r="24351" spans="7:7">
      <c r="G24351" s="1776"/>
    </row>
    <row r="24352" spans="7:7">
      <c r="G24352" s="1776"/>
    </row>
    <row r="24353" spans="7:7">
      <c r="G24353" s="1776"/>
    </row>
    <row r="24354" spans="7:7">
      <c r="G24354" s="1776"/>
    </row>
    <row r="24355" spans="7:7">
      <c r="G24355" s="1776"/>
    </row>
    <row r="24356" spans="7:7">
      <c r="G24356" s="1776"/>
    </row>
    <row r="24357" spans="7:7">
      <c r="G24357" s="1776"/>
    </row>
    <row r="24358" spans="7:7">
      <c r="G24358" s="1776"/>
    </row>
    <row r="24359" spans="7:7">
      <c r="G24359" s="1776"/>
    </row>
    <row r="24360" spans="7:7">
      <c r="G24360" s="1776"/>
    </row>
    <row r="24361" spans="7:7">
      <c r="G24361" s="1776"/>
    </row>
    <row r="24362" spans="7:7">
      <c r="G24362" s="1776"/>
    </row>
    <row r="24363" spans="7:7">
      <c r="G24363" s="1776"/>
    </row>
    <row r="24364" spans="7:7">
      <c r="G24364" s="1776"/>
    </row>
    <row r="24365" spans="7:7">
      <c r="G24365" s="1776"/>
    </row>
    <row r="24366" spans="7:7">
      <c r="G24366" s="1776"/>
    </row>
    <row r="24367" spans="7:7">
      <c r="G24367" s="1776"/>
    </row>
    <row r="24368" spans="7:7">
      <c r="G24368" s="1776"/>
    </row>
    <row r="24369" spans="7:7">
      <c r="G24369" s="1776"/>
    </row>
    <row r="24370" spans="7:7">
      <c r="G24370" s="1776"/>
    </row>
    <row r="24371" spans="7:7">
      <c r="G24371" s="1776"/>
    </row>
    <row r="24372" spans="7:7">
      <c r="G24372" s="1776"/>
    </row>
    <row r="24373" spans="7:7">
      <c r="G24373" s="1776"/>
    </row>
    <row r="24374" spans="7:7">
      <c r="G24374" s="1776"/>
    </row>
    <row r="24375" spans="7:7">
      <c r="G24375" s="1776"/>
    </row>
    <row r="24376" spans="7:7">
      <c r="G24376" s="1776"/>
    </row>
    <row r="24377" spans="7:7">
      <c r="G24377" s="1776"/>
    </row>
    <row r="24378" spans="7:7">
      <c r="G24378" s="1776"/>
    </row>
    <row r="24379" spans="7:7">
      <c r="G24379" s="1776"/>
    </row>
    <row r="24380" spans="7:7">
      <c r="G24380" s="1776"/>
    </row>
    <row r="24381" spans="7:7">
      <c r="G24381" s="1776"/>
    </row>
    <row r="24382" spans="7:7">
      <c r="G24382" s="1776"/>
    </row>
    <row r="24383" spans="7:7">
      <c r="G24383" s="1776"/>
    </row>
    <row r="24384" spans="7:7">
      <c r="G24384" s="1776"/>
    </row>
    <row r="24385" spans="7:7">
      <c r="G24385" s="1776"/>
    </row>
    <row r="24386" spans="7:7">
      <c r="G24386" s="1776"/>
    </row>
    <row r="24387" spans="7:7">
      <c r="G24387" s="1776"/>
    </row>
    <row r="24388" spans="7:7">
      <c r="G24388" s="1776"/>
    </row>
    <row r="24389" spans="7:7">
      <c r="G24389" s="1776"/>
    </row>
    <row r="24390" spans="7:7">
      <c r="G24390" s="1776"/>
    </row>
    <row r="24391" spans="7:7">
      <c r="G24391" s="1776"/>
    </row>
    <row r="24392" spans="7:7">
      <c r="G24392" s="1776"/>
    </row>
    <row r="24393" spans="7:7">
      <c r="G24393" s="1776"/>
    </row>
    <row r="24394" spans="7:7">
      <c r="G24394" s="1776"/>
    </row>
    <row r="24395" spans="7:7">
      <c r="G24395" s="1776"/>
    </row>
    <row r="24396" spans="7:7">
      <c r="G24396" s="1776"/>
    </row>
    <row r="24397" spans="7:7">
      <c r="G24397" s="1776"/>
    </row>
    <row r="24398" spans="7:7">
      <c r="G24398" s="1776"/>
    </row>
    <row r="24399" spans="7:7">
      <c r="G24399" s="1776"/>
    </row>
    <row r="24400" spans="7:7">
      <c r="G24400" s="1776"/>
    </row>
    <row r="24401" spans="7:7">
      <c r="G24401" s="1776"/>
    </row>
    <row r="24402" spans="7:7">
      <c r="G24402" s="1776"/>
    </row>
    <row r="24403" spans="7:7">
      <c r="G24403" s="1776"/>
    </row>
    <row r="24404" spans="7:7">
      <c r="G24404" s="1776"/>
    </row>
    <row r="24405" spans="7:7">
      <c r="G24405" s="1776"/>
    </row>
    <row r="24406" spans="7:7">
      <c r="G24406" s="1776"/>
    </row>
    <row r="24407" spans="7:7">
      <c r="G24407" s="1776"/>
    </row>
    <row r="24408" spans="7:7">
      <c r="G24408" s="1776"/>
    </row>
    <row r="24409" spans="7:7">
      <c r="G24409" s="1776"/>
    </row>
    <row r="24410" spans="7:7">
      <c r="G24410" s="1776"/>
    </row>
    <row r="24411" spans="7:7">
      <c r="G24411" s="1776"/>
    </row>
    <row r="24412" spans="7:7">
      <c r="G24412" s="1776"/>
    </row>
    <row r="24413" spans="7:7">
      <c r="G24413" s="1776"/>
    </row>
    <row r="24414" spans="7:7">
      <c r="G24414" s="1776"/>
    </row>
    <row r="24415" spans="7:7">
      <c r="G24415" s="1776"/>
    </row>
    <row r="24416" spans="7:7">
      <c r="G24416" s="1776"/>
    </row>
    <row r="24417" spans="7:7">
      <c r="G24417" s="1776"/>
    </row>
    <row r="24418" spans="7:7">
      <c r="G24418" s="1776"/>
    </row>
    <row r="24419" spans="7:7">
      <c r="G24419" s="1776"/>
    </row>
    <row r="24420" spans="7:7">
      <c r="G24420" s="1776"/>
    </row>
    <row r="24421" spans="7:7">
      <c r="G24421" s="1776"/>
    </row>
    <row r="24422" spans="7:7">
      <c r="G24422" s="1776"/>
    </row>
    <row r="24423" spans="7:7">
      <c r="G24423" s="1776"/>
    </row>
    <row r="24424" spans="7:7">
      <c r="G24424" s="1776"/>
    </row>
    <row r="24425" spans="7:7">
      <c r="G24425" s="1776"/>
    </row>
    <row r="24426" spans="7:7">
      <c r="G24426" s="1776"/>
    </row>
    <row r="24427" spans="7:7">
      <c r="G24427" s="1776"/>
    </row>
    <row r="24428" spans="7:7">
      <c r="G24428" s="1776"/>
    </row>
    <row r="24429" spans="7:7">
      <c r="G24429" s="1776"/>
    </row>
    <row r="24430" spans="7:7">
      <c r="G24430" s="1776"/>
    </row>
    <row r="24431" spans="7:7">
      <c r="G24431" s="1776"/>
    </row>
    <row r="24432" spans="7:7">
      <c r="G24432" s="1776"/>
    </row>
    <row r="24433" spans="7:7">
      <c r="G24433" s="1776"/>
    </row>
    <row r="24434" spans="7:7">
      <c r="G24434" s="1776"/>
    </row>
    <row r="24435" spans="7:7">
      <c r="G24435" s="1776"/>
    </row>
    <row r="24436" spans="7:7">
      <c r="G24436" s="1776"/>
    </row>
    <row r="24437" spans="7:7">
      <c r="G24437" s="1776"/>
    </row>
    <row r="24438" spans="7:7">
      <c r="G24438" s="1776"/>
    </row>
    <row r="24439" spans="7:7">
      <c r="G24439" s="1776"/>
    </row>
    <row r="24440" spans="7:7">
      <c r="G24440" s="1776"/>
    </row>
    <row r="24441" spans="7:7">
      <c r="G24441" s="1776"/>
    </row>
    <row r="24442" spans="7:7">
      <c r="G24442" s="1776"/>
    </row>
    <row r="24443" spans="7:7">
      <c r="G24443" s="1776"/>
    </row>
    <row r="24444" spans="7:7">
      <c r="G24444" s="1776"/>
    </row>
    <row r="24445" spans="7:7">
      <c r="G24445" s="1776"/>
    </row>
    <row r="24446" spans="7:7">
      <c r="G24446" s="1776"/>
    </row>
    <row r="24447" spans="7:7">
      <c r="G24447" s="1776"/>
    </row>
    <row r="24448" spans="7:7">
      <c r="G24448" s="1776"/>
    </row>
    <row r="24449" spans="7:7">
      <c r="G24449" s="1776"/>
    </row>
    <row r="24450" spans="7:7">
      <c r="G24450" s="1776"/>
    </row>
    <row r="24451" spans="7:7">
      <c r="G24451" s="1776"/>
    </row>
    <row r="24452" spans="7:7">
      <c r="G24452" s="1776"/>
    </row>
    <row r="24453" spans="7:7">
      <c r="G24453" s="1776"/>
    </row>
    <row r="24454" spans="7:7">
      <c r="G24454" s="1776"/>
    </row>
    <row r="24455" spans="7:7">
      <c r="G24455" s="1776"/>
    </row>
    <row r="24456" spans="7:7">
      <c r="G24456" s="1776"/>
    </row>
    <row r="24457" spans="7:7">
      <c r="G24457" s="1776"/>
    </row>
    <row r="24458" spans="7:7">
      <c r="G24458" s="1776"/>
    </row>
    <row r="24459" spans="7:7">
      <c r="G24459" s="1776"/>
    </row>
    <row r="24460" spans="7:7">
      <c r="G24460" s="1776"/>
    </row>
    <row r="24461" spans="7:7">
      <c r="G24461" s="1776"/>
    </row>
    <row r="24462" spans="7:7">
      <c r="G24462" s="1776"/>
    </row>
    <row r="24463" spans="7:7">
      <c r="G24463" s="1776"/>
    </row>
    <row r="24464" spans="7:7">
      <c r="G24464" s="1776"/>
    </row>
    <row r="24465" spans="7:7">
      <c r="G24465" s="1776"/>
    </row>
    <row r="24466" spans="7:7">
      <c r="G24466" s="1776"/>
    </row>
    <row r="24467" spans="7:7">
      <c r="G24467" s="1776"/>
    </row>
    <row r="24468" spans="7:7">
      <c r="G24468" s="1776"/>
    </row>
    <row r="24469" spans="7:7">
      <c r="G24469" s="1776"/>
    </row>
    <row r="24470" spans="7:7">
      <c r="G24470" s="1776"/>
    </row>
    <row r="24471" spans="7:7">
      <c r="G24471" s="1776"/>
    </row>
    <row r="24472" spans="7:7">
      <c r="G24472" s="1776"/>
    </row>
    <row r="24473" spans="7:7">
      <c r="G24473" s="1776"/>
    </row>
    <row r="24474" spans="7:7">
      <c r="G24474" s="1776"/>
    </row>
    <row r="24475" spans="7:7">
      <c r="G24475" s="1776"/>
    </row>
    <row r="24476" spans="7:7">
      <c r="G24476" s="1776"/>
    </row>
    <row r="24477" spans="7:7">
      <c r="G24477" s="1776"/>
    </row>
    <row r="24478" spans="7:7">
      <c r="G24478" s="1776"/>
    </row>
    <row r="24479" spans="7:7">
      <c r="G24479" s="1776"/>
    </row>
    <row r="24480" spans="7:7">
      <c r="G24480" s="1776"/>
    </row>
    <row r="24481" spans="7:7">
      <c r="G24481" s="1776"/>
    </row>
    <row r="24482" spans="7:7">
      <c r="G24482" s="1776"/>
    </row>
    <row r="24483" spans="7:7">
      <c r="G24483" s="1776"/>
    </row>
    <row r="24484" spans="7:7">
      <c r="G24484" s="1776"/>
    </row>
    <row r="24485" spans="7:7">
      <c r="G24485" s="1776"/>
    </row>
    <row r="24486" spans="7:7">
      <c r="G24486" s="1776"/>
    </row>
    <row r="24487" spans="7:7">
      <c r="G24487" s="1776"/>
    </row>
    <row r="24488" spans="7:7">
      <c r="G24488" s="1776"/>
    </row>
    <row r="24489" spans="7:7">
      <c r="G24489" s="1776"/>
    </row>
    <row r="24490" spans="7:7">
      <c r="G24490" s="1776"/>
    </row>
    <row r="24491" spans="7:7">
      <c r="G24491" s="1776"/>
    </row>
    <row r="24492" spans="7:7">
      <c r="G24492" s="1776"/>
    </row>
    <row r="24493" spans="7:7">
      <c r="G24493" s="1776"/>
    </row>
    <row r="24494" spans="7:7">
      <c r="G24494" s="1776"/>
    </row>
    <row r="24495" spans="7:7">
      <c r="G24495" s="1776"/>
    </row>
    <row r="24496" spans="7:7">
      <c r="G24496" s="1776"/>
    </row>
    <row r="24497" spans="7:7">
      <c r="G24497" s="1776"/>
    </row>
    <row r="24498" spans="7:7">
      <c r="G24498" s="1776"/>
    </row>
    <row r="24499" spans="7:7">
      <c r="G24499" s="1776"/>
    </row>
    <row r="24500" spans="7:7">
      <c r="G24500" s="1776"/>
    </row>
    <row r="24501" spans="7:7">
      <c r="G24501" s="1776"/>
    </row>
    <row r="24502" spans="7:7">
      <c r="G24502" s="1776"/>
    </row>
    <row r="24503" spans="7:7">
      <c r="G24503" s="1776"/>
    </row>
    <row r="24504" spans="7:7">
      <c r="G24504" s="1776"/>
    </row>
    <row r="24505" spans="7:7">
      <c r="G24505" s="1776"/>
    </row>
    <row r="24506" spans="7:7">
      <c r="G24506" s="1776"/>
    </row>
    <row r="24507" spans="7:7">
      <c r="G24507" s="1776"/>
    </row>
    <row r="24508" spans="7:7">
      <c r="G24508" s="1776"/>
    </row>
    <row r="24509" spans="7:7">
      <c r="G24509" s="1776"/>
    </row>
    <row r="24510" spans="7:7">
      <c r="G24510" s="1776"/>
    </row>
    <row r="24511" spans="7:7">
      <c r="G24511" s="1776"/>
    </row>
    <row r="24512" spans="7:7">
      <c r="G24512" s="1776"/>
    </row>
    <row r="24513" spans="7:7">
      <c r="G24513" s="1776"/>
    </row>
    <row r="24514" spans="7:7">
      <c r="G24514" s="1776"/>
    </row>
    <row r="24515" spans="7:7">
      <c r="G24515" s="1776"/>
    </row>
    <row r="24516" spans="7:7">
      <c r="G24516" s="1776"/>
    </row>
    <row r="24517" spans="7:7">
      <c r="G24517" s="1776"/>
    </row>
    <row r="24518" spans="7:7">
      <c r="G24518" s="1776"/>
    </row>
    <row r="24519" spans="7:7">
      <c r="G24519" s="1776"/>
    </row>
    <row r="24520" spans="7:7">
      <c r="G24520" s="1776"/>
    </row>
    <row r="24521" spans="7:7">
      <c r="G24521" s="1776"/>
    </row>
    <row r="24522" spans="7:7">
      <c r="G24522" s="1776"/>
    </row>
    <row r="24523" spans="7:7">
      <c r="G24523" s="1776"/>
    </row>
    <row r="24524" spans="7:7">
      <c r="G24524" s="1776"/>
    </row>
    <row r="24525" spans="7:7">
      <c r="G24525" s="1776"/>
    </row>
    <row r="24526" spans="7:7">
      <c r="G24526" s="1776"/>
    </row>
    <row r="24527" spans="7:7">
      <c r="G24527" s="1776"/>
    </row>
    <row r="24528" spans="7:7">
      <c r="G24528" s="1776"/>
    </row>
    <row r="24529" spans="7:7">
      <c r="G24529" s="1776"/>
    </row>
    <row r="24530" spans="7:7">
      <c r="G24530" s="1776"/>
    </row>
    <row r="24531" spans="7:7">
      <c r="G24531" s="1776"/>
    </row>
    <row r="24532" spans="7:7">
      <c r="G24532" s="1776"/>
    </row>
    <row r="24533" spans="7:7">
      <c r="G24533" s="1776"/>
    </row>
    <row r="24534" spans="7:7">
      <c r="G24534" s="1776"/>
    </row>
    <row r="24535" spans="7:7">
      <c r="G24535" s="1776"/>
    </row>
    <row r="24536" spans="7:7">
      <c r="G24536" s="1776"/>
    </row>
    <row r="24537" spans="7:7">
      <c r="G24537" s="1776"/>
    </row>
    <row r="24538" spans="7:7">
      <c r="G24538" s="1776"/>
    </row>
    <row r="24539" spans="7:7">
      <c r="G24539" s="1776"/>
    </row>
    <row r="24540" spans="7:7">
      <c r="G24540" s="1776"/>
    </row>
    <row r="24541" spans="7:7">
      <c r="G24541" s="1776"/>
    </row>
    <row r="24542" spans="7:7">
      <c r="G24542" s="1776"/>
    </row>
    <row r="24543" spans="7:7">
      <c r="G24543" s="1776"/>
    </row>
    <row r="24544" spans="7:7">
      <c r="G24544" s="1776"/>
    </row>
    <row r="24545" spans="7:7">
      <c r="G24545" s="1776"/>
    </row>
    <row r="24546" spans="7:7">
      <c r="G24546" s="1776"/>
    </row>
    <row r="24547" spans="7:7">
      <c r="G24547" s="1776"/>
    </row>
    <row r="24548" spans="7:7">
      <c r="G24548" s="1776"/>
    </row>
    <row r="24549" spans="7:7">
      <c r="G24549" s="1776"/>
    </row>
    <row r="24550" spans="7:7">
      <c r="G24550" s="1776"/>
    </row>
    <row r="24551" spans="7:7">
      <c r="G24551" s="1776"/>
    </row>
    <row r="24552" spans="7:7">
      <c r="G24552" s="1776"/>
    </row>
    <row r="24553" spans="7:7">
      <c r="G24553" s="1776"/>
    </row>
    <row r="24554" spans="7:7">
      <c r="G24554" s="1776"/>
    </row>
    <row r="24555" spans="7:7">
      <c r="G24555" s="1776"/>
    </row>
    <row r="24556" spans="7:7">
      <c r="G24556" s="1776"/>
    </row>
    <row r="24557" spans="7:7">
      <c r="G24557" s="1776"/>
    </row>
    <row r="24558" spans="7:7">
      <c r="G24558" s="1776"/>
    </row>
    <row r="24559" spans="7:7">
      <c r="G24559" s="1776"/>
    </row>
    <row r="24560" spans="7:7">
      <c r="G24560" s="1776"/>
    </row>
    <row r="24561" spans="7:7">
      <c r="G24561" s="1776"/>
    </row>
    <row r="24562" spans="7:7">
      <c r="G24562" s="1776"/>
    </row>
    <row r="24563" spans="7:7">
      <c r="G24563" s="1776"/>
    </row>
    <row r="24564" spans="7:7">
      <c r="G24564" s="1776"/>
    </row>
    <row r="24565" spans="7:7">
      <c r="G24565" s="1776"/>
    </row>
    <row r="24566" spans="7:7">
      <c r="G24566" s="1776"/>
    </row>
    <row r="24567" spans="7:7">
      <c r="G24567" s="1776"/>
    </row>
    <row r="24568" spans="7:7">
      <c r="G24568" s="1776"/>
    </row>
    <row r="24569" spans="7:7">
      <c r="G24569" s="1776"/>
    </row>
    <row r="24570" spans="7:7">
      <c r="G24570" s="1776"/>
    </row>
    <row r="24571" spans="7:7">
      <c r="G24571" s="1776"/>
    </row>
    <row r="24572" spans="7:7">
      <c r="G24572" s="1776"/>
    </row>
    <row r="24573" spans="7:7">
      <c r="G24573" s="1776"/>
    </row>
    <row r="24574" spans="7:7">
      <c r="G24574" s="1776"/>
    </row>
    <row r="24575" spans="7:7">
      <c r="G24575" s="1776"/>
    </row>
    <row r="24576" spans="7:7">
      <c r="G24576" s="1776"/>
    </row>
    <row r="24577" spans="7:7">
      <c r="G24577" s="1776"/>
    </row>
    <row r="24578" spans="7:7">
      <c r="G24578" s="1776"/>
    </row>
    <row r="24579" spans="7:7">
      <c r="G24579" s="1776"/>
    </row>
    <row r="24580" spans="7:7">
      <c r="G24580" s="1776"/>
    </row>
    <row r="24581" spans="7:7">
      <c r="G24581" s="1776"/>
    </row>
    <row r="24582" spans="7:7">
      <c r="G24582" s="1776"/>
    </row>
    <row r="24583" spans="7:7">
      <c r="G24583" s="1776"/>
    </row>
    <row r="24584" spans="7:7">
      <c r="G24584" s="1776"/>
    </row>
    <row r="24585" spans="7:7">
      <c r="G24585" s="1776"/>
    </row>
    <row r="24586" spans="7:7">
      <c r="G24586" s="1776"/>
    </row>
    <row r="24587" spans="7:7">
      <c r="G24587" s="1776"/>
    </row>
    <row r="24588" spans="7:7">
      <c r="G24588" s="1776"/>
    </row>
    <row r="24589" spans="7:7">
      <c r="G24589" s="1776"/>
    </row>
    <row r="24590" spans="7:7">
      <c r="G24590" s="1776"/>
    </row>
    <row r="24591" spans="7:7">
      <c r="G24591" s="1776"/>
    </row>
    <row r="24592" spans="7:7">
      <c r="G24592" s="1776"/>
    </row>
    <row r="24593" spans="7:7">
      <c r="G24593" s="1776"/>
    </row>
    <row r="24594" spans="7:7">
      <c r="G24594" s="1776"/>
    </row>
    <row r="24595" spans="7:7">
      <c r="G24595" s="1776"/>
    </row>
    <row r="24596" spans="7:7">
      <c r="G24596" s="1776"/>
    </row>
    <row r="24597" spans="7:7">
      <c r="G24597" s="1776"/>
    </row>
    <row r="24598" spans="7:7">
      <c r="G24598" s="1776"/>
    </row>
    <row r="24599" spans="7:7">
      <c r="G24599" s="1776"/>
    </row>
    <row r="24600" spans="7:7">
      <c r="G24600" s="1776"/>
    </row>
    <row r="24601" spans="7:7">
      <c r="G24601" s="1776"/>
    </row>
    <row r="24602" spans="7:7">
      <c r="G24602" s="1776"/>
    </row>
    <row r="24603" spans="7:7">
      <c r="G24603" s="1776"/>
    </row>
    <row r="24604" spans="7:7">
      <c r="G24604" s="1776"/>
    </row>
    <row r="24605" spans="7:7">
      <c r="G24605" s="1776"/>
    </row>
    <row r="24606" spans="7:7">
      <c r="G24606" s="1776"/>
    </row>
    <row r="24607" spans="7:7">
      <c r="G24607" s="1776"/>
    </row>
    <row r="24608" spans="7:7">
      <c r="G24608" s="1776"/>
    </row>
    <row r="24609" spans="7:7">
      <c r="G24609" s="1776"/>
    </row>
    <row r="24610" spans="7:7">
      <c r="G24610" s="1776"/>
    </row>
    <row r="24611" spans="7:7">
      <c r="G24611" s="1776"/>
    </row>
    <row r="24612" spans="7:7">
      <c r="G24612" s="1776"/>
    </row>
    <row r="24613" spans="7:7">
      <c r="G24613" s="1776"/>
    </row>
    <row r="24614" spans="7:7">
      <c r="G24614" s="1776"/>
    </row>
    <row r="24615" spans="7:7">
      <c r="G24615" s="1776"/>
    </row>
    <row r="24616" spans="7:7">
      <c r="G24616" s="1776"/>
    </row>
    <row r="24617" spans="7:7">
      <c r="G24617" s="1776"/>
    </row>
    <row r="24618" spans="7:7">
      <c r="G24618" s="1776"/>
    </row>
    <row r="24619" spans="7:7">
      <c r="G24619" s="1776"/>
    </row>
    <row r="24620" spans="7:7">
      <c r="G24620" s="1776"/>
    </row>
    <row r="24621" spans="7:7">
      <c r="G24621" s="1776"/>
    </row>
    <row r="24622" spans="7:7">
      <c r="G24622" s="1776"/>
    </row>
    <row r="24623" spans="7:7">
      <c r="G24623" s="1776"/>
    </row>
    <row r="24624" spans="7:7">
      <c r="G24624" s="1776"/>
    </row>
    <row r="24625" spans="7:7">
      <c r="G24625" s="1776"/>
    </row>
    <row r="24626" spans="7:7">
      <c r="G24626" s="1776"/>
    </row>
    <row r="24627" spans="7:7">
      <c r="G24627" s="1776"/>
    </row>
    <row r="24628" spans="7:7">
      <c r="G24628" s="1776"/>
    </row>
    <row r="24629" spans="7:7">
      <c r="G24629" s="1776"/>
    </row>
    <row r="24630" spans="7:7">
      <c r="G24630" s="1776"/>
    </row>
    <row r="24631" spans="7:7">
      <c r="G24631" s="1776"/>
    </row>
    <row r="24632" spans="7:7">
      <c r="G24632" s="1776"/>
    </row>
    <row r="24633" spans="7:7">
      <c r="G24633" s="1776"/>
    </row>
    <row r="24634" spans="7:7">
      <c r="G24634" s="1776"/>
    </row>
    <row r="24635" spans="7:7">
      <c r="G24635" s="1776"/>
    </row>
    <row r="24636" spans="7:7">
      <c r="G24636" s="1776"/>
    </row>
    <row r="24637" spans="7:7">
      <c r="G24637" s="1776"/>
    </row>
    <row r="24638" spans="7:7">
      <c r="G24638" s="1776"/>
    </row>
    <row r="24639" spans="7:7">
      <c r="G24639" s="1776"/>
    </row>
    <row r="24640" spans="7:7">
      <c r="G24640" s="1776"/>
    </row>
    <row r="24641" spans="7:7">
      <c r="G24641" s="1776"/>
    </row>
    <row r="24642" spans="7:7">
      <c r="G24642" s="1776"/>
    </row>
    <row r="24643" spans="7:7">
      <c r="G24643" s="1776"/>
    </row>
    <row r="24644" spans="7:7">
      <c r="G24644" s="1776"/>
    </row>
    <row r="24645" spans="7:7">
      <c r="G24645" s="1776"/>
    </row>
    <row r="24646" spans="7:7">
      <c r="G24646" s="1776"/>
    </row>
    <row r="24647" spans="7:7">
      <c r="G24647" s="1776"/>
    </row>
    <row r="24648" spans="7:7">
      <c r="G24648" s="1776"/>
    </row>
    <row r="24649" spans="7:7">
      <c r="G24649" s="1776"/>
    </row>
    <row r="24650" spans="7:7">
      <c r="G24650" s="1776"/>
    </row>
    <row r="24651" spans="7:7">
      <c r="G24651" s="1776"/>
    </row>
    <row r="24652" spans="7:7">
      <c r="G24652" s="1776"/>
    </row>
    <row r="24653" spans="7:7">
      <c r="G24653" s="1776"/>
    </row>
    <row r="24654" spans="7:7">
      <c r="G24654" s="1776"/>
    </row>
    <row r="24655" spans="7:7">
      <c r="G24655" s="1776"/>
    </row>
    <row r="24656" spans="7:7">
      <c r="G24656" s="1776"/>
    </row>
    <row r="24657" spans="7:7">
      <c r="G24657" s="1776"/>
    </row>
    <row r="24658" spans="7:7">
      <c r="G24658" s="1776"/>
    </row>
    <row r="24659" spans="7:7">
      <c r="G24659" s="1776"/>
    </row>
    <row r="24660" spans="7:7">
      <c r="G24660" s="1776"/>
    </row>
    <row r="24661" spans="7:7">
      <c r="G24661" s="1776"/>
    </row>
    <row r="24662" spans="7:7">
      <c r="G24662" s="1776"/>
    </row>
    <row r="24663" spans="7:7">
      <c r="G24663" s="1776"/>
    </row>
    <row r="24664" spans="7:7">
      <c r="G24664" s="1776"/>
    </row>
    <row r="24665" spans="7:7">
      <c r="G24665" s="1776"/>
    </row>
    <row r="24666" spans="7:7">
      <c r="G24666" s="1776"/>
    </row>
    <row r="24667" spans="7:7">
      <c r="G24667" s="1776"/>
    </row>
    <row r="24668" spans="7:7">
      <c r="G24668" s="1776"/>
    </row>
    <row r="24669" spans="7:7">
      <c r="G24669" s="1776"/>
    </row>
    <row r="24670" spans="7:7">
      <c r="G24670" s="1776"/>
    </row>
    <row r="24671" spans="7:7">
      <c r="G24671" s="1776"/>
    </row>
    <row r="24672" spans="7:7">
      <c r="G24672" s="1776"/>
    </row>
    <row r="24673" spans="7:7">
      <c r="G24673" s="1776"/>
    </row>
    <row r="24674" spans="7:7">
      <c r="G24674" s="1776"/>
    </row>
    <row r="24675" spans="7:7">
      <c r="G24675" s="1776"/>
    </row>
    <row r="24676" spans="7:7">
      <c r="G24676" s="1776"/>
    </row>
    <row r="24677" spans="7:7">
      <c r="G24677" s="1776"/>
    </row>
    <row r="24678" spans="7:7">
      <c r="G24678" s="1776"/>
    </row>
    <row r="24679" spans="7:7">
      <c r="G24679" s="1776"/>
    </row>
    <row r="24680" spans="7:7">
      <c r="G24680" s="1776"/>
    </row>
    <row r="24681" spans="7:7">
      <c r="G24681" s="1776"/>
    </row>
    <row r="24682" spans="7:7">
      <c r="G24682" s="1776"/>
    </row>
    <row r="24683" spans="7:7">
      <c r="G24683" s="1776"/>
    </row>
    <row r="24684" spans="7:7">
      <c r="G24684" s="1776"/>
    </row>
    <row r="24685" spans="7:7">
      <c r="G24685" s="1776"/>
    </row>
    <row r="24686" spans="7:7">
      <c r="G24686" s="1776"/>
    </row>
    <row r="24687" spans="7:7">
      <c r="G24687" s="1776"/>
    </row>
    <row r="24688" spans="7:7">
      <c r="G24688" s="1776"/>
    </row>
    <row r="24689" spans="7:7">
      <c r="G24689" s="1776"/>
    </row>
    <row r="24690" spans="7:7">
      <c r="G24690" s="1776"/>
    </row>
    <row r="24691" spans="7:7">
      <c r="G24691" s="1776"/>
    </row>
    <row r="24692" spans="7:7">
      <c r="G24692" s="1776"/>
    </row>
    <row r="24693" spans="7:7">
      <c r="G24693" s="1776"/>
    </row>
    <row r="24694" spans="7:7">
      <c r="G24694" s="1776"/>
    </row>
    <row r="24695" spans="7:7">
      <c r="G24695" s="1776"/>
    </row>
    <row r="24696" spans="7:7">
      <c r="G24696" s="1776"/>
    </row>
    <row r="24697" spans="7:7">
      <c r="G24697" s="1776"/>
    </row>
    <row r="24698" spans="7:7">
      <c r="G24698" s="1776"/>
    </row>
    <row r="24699" spans="7:7">
      <c r="G24699" s="1776"/>
    </row>
    <row r="24700" spans="7:7">
      <c r="G24700" s="1776"/>
    </row>
    <row r="24701" spans="7:7">
      <c r="G24701" s="1776"/>
    </row>
    <row r="24702" spans="7:7">
      <c r="G24702" s="1776"/>
    </row>
    <row r="24703" spans="7:7">
      <c r="G24703" s="1776"/>
    </row>
    <row r="24704" spans="7:7">
      <c r="G24704" s="1776"/>
    </row>
    <row r="24705" spans="7:7">
      <c r="G24705" s="1776"/>
    </row>
    <row r="24706" spans="7:7">
      <c r="G24706" s="1776"/>
    </row>
    <row r="24707" spans="7:7">
      <c r="G24707" s="1776"/>
    </row>
    <row r="24708" spans="7:7">
      <c r="G24708" s="1776"/>
    </row>
    <row r="24709" spans="7:7">
      <c r="G24709" s="1776"/>
    </row>
    <row r="24710" spans="7:7">
      <c r="G24710" s="1776"/>
    </row>
    <row r="24711" spans="7:7">
      <c r="G24711" s="1776"/>
    </row>
    <row r="24712" spans="7:7">
      <c r="G24712" s="1776"/>
    </row>
    <row r="24713" spans="7:7">
      <c r="G24713" s="1776"/>
    </row>
    <row r="24714" spans="7:7">
      <c r="G24714" s="1776"/>
    </row>
    <row r="24715" spans="7:7">
      <c r="G24715" s="1776"/>
    </row>
    <row r="24716" spans="7:7">
      <c r="G24716" s="1776"/>
    </row>
    <row r="24717" spans="7:7">
      <c r="G24717" s="1776"/>
    </row>
    <row r="24718" spans="7:7">
      <c r="G24718" s="1776"/>
    </row>
    <row r="24719" spans="7:7">
      <c r="G24719" s="1776"/>
    </row>
    <row r="24720" spans="7:7">
      <c r="G24720" s="1776"/>
    </row>
    <row r="24721" spans="7:7">
      <c r="G24721" s="1776"/>
    </row>
    <row r="24722" spans="7:7">
      <c r="G24722" s="1776"/>
    </row>
    <row r="24723" spans="7:7">
      <c r="G24723" s="1776"/>
    </row>
    <row r="24724" spans="7:7">
      <c r="G24724" s="1776"/>
    </row>
    <row r="24725" spans="7:7">
      <c r="G24725" s="1776"/>
    </row>
    <row r="24726" spans="7:7">
      <c r="G24726" s="1776"/>
    </row>
    <row r="24727" spans="7:7">
      <c r="G24727" s="1776"/>
    </row>
    <row r="24728" spans="7:7">
      <c r="G24728" s="1776"/>
    </row>
    <row r="24729" spans="7:7">
      <c r="G24729" s="1776"/>
    </row>
    <row r="24730" spans="7:7">
      <c r="G24730" s="1776"/>
    </row>
    <row r="24731" spans="7:7">
      <c r="G24731" s="1776"/>
    </row>
    <row r="24732" spans="7:7">
      <c r="G24732" s="1776"/>
    </row>
    <row r="24733" spans="7:7">
      <c r="G24733" s="1776"/>
    </row>
    <row r="24734" spans="7:7">
      <c r="G24734" s="1776"/>
    </row>
    <row r="24735" spans="7:7">
      <c r="G24735" s="1776"/>
    </row>
    <row r="24736" spans="7:7">
      <c r="G24736" s="1776"/>
    </row>
    <row r="24737" spans="7:7">
      <c r="G24737" s="1776"/>
    </row>
    <row r="24738" spans="7:7">
      <c r="G24738" s="1776"/>
    </row>
    <row r="24739" spans="7:7">
      <c r="G24739" s="1776"/>
    </row>
    <row r="24740" spans="7:7">
      <c r="G24740" s="1776"/>
    </row>
    <row r="24741" spans="7:7">
      <c r="G24741" s="1776"/>
    </row>
    <row r="24742" spans="7:7">
      <c r="G24742" s="1776"/>
    </row>
    <row r="24743" spans="7:7">
      <c r="G24743" s="1776"/>
    </row>
    <row r="24744" spans="7:7">
      <c r="G24744" s="1776"/>
    </row>
    <row r="24745" spans="7:7">
      <c r="G24745" s="1776"/>
    </row>
    <row r="24746" spans="7:7">
      <c r="G24746" s="1776"/>
    </row>
    <row r="24747" spans="7:7">
      <c r="G24747" s="1776"/>
    </row>
    <row r="24748" spans="7:7">
      <c r="G24748" s="1776"/>
    </row>
    <row r="24749" spans="7:7">
      <c r="G24749" s="1776"/>
    </row>
    <row r="24750" spans="7:7">
      <c r="G24750" s="1776"/>
    </row>
    <row r="24751" spans="7:7">
      <c r="G24751" s="1776"/>
    </row>
    <row r="24752" spans="7:7">
      <c r="G24752" s="1776"/>
    </row>
    <row r="24753" spans="7:7">
      <c r="G24753" s="1776"/>
    </row>
    <row r="24754" spans="7:7">
      <c r="G24754" s="1776"/>
    </row>
    <row r="24755" spans="7:7">
      <c r="G24755" s="1776"/>
    </row>
    <row r="24756" spans="7:7">
      <c r="G24756" s="1776"/>
    </row>
    <row r="24757" spans="7:7">
      <c r="G24757" s="1776"/>
    </row>
    <row r="24758" spans="7:7">
      <c r="G24758" s="1776"/>
    </row>
    <row r="24759" spans="7:7">
      <c r="G24759" s="1776"/>
    </row>
    <row r="24760" spans="7:7">
      <c r="G24760" s="1776"/>
    </row>
    <row r="24761" spans="7:7">
      <c r="G24761" s="1776"/>
    </row>
    <row r="24762" spans="7:7">
      <c r="G24762" s="1776"/>
    </row>
    <row r="24763" spans="7:7">
      <c r="G24763" s="1776"/>
    </row>
    <row r="24764" spans="7:7">
      <c r="G24764" s="1776"/>
    </row>
    <row r="24765" spans="7:7">
      <c r="G24765" s="1776"/>
    </row>
    <row r="24766" spans="7:7">
      <c r="G24766" s="1776"/>
    </row>
    <row r="24767" spans="7:7">
      <c r="G24767" s="1776"/>
    </row>
    <row r="24768" spans="7:7">
      <c r="G24768" s="1776"/>
    </row>
    <row r="24769" spans="7:7">
      <c r="G24769" s="1776"/>
    </row>
    <row r="24770" spans="7:7">
      <c r="G24770" s="1776"/>
    </row>
    <row r="24771" spans="7:7">
      <c r="G24771" s="1776"/>
    </row>
    <row r="24772" spans="7:7">
      <c r="G24772" s="1776"/>
    </row>
    <row r="24773" spans="7:7">
      <c r="G24773" s="1776"/>
    </row>
    <row r="24774" spans="7:7">
      <c r="G24774" s="1776"/>
    </row>
    <row r="24775" spans="7:7">
      <c r="G24775" s="1776"/>
    </row>
    <row r="24776" spans="7:7">
      <c r="G24776" s="1776"/>
    </row>
    <row r="24777" spans="7:7">
      <c r="G24777" s="1776"/>
    </row>
    <row r="24778" spans="7:7">
      <c r="G24778" s="1776"/>
    </row>
    <row r="24779" spans="7:7">
      <c r="G24779" s="1776"/>
    </row>
    <row r="24780" spans="7:7">
      <c r="G24780" s="1776"/>
    </row>
    <row r="24781" spans="7:7">
      <c r="G24781" s="1776"/>
    </row>
    <row r="24782" spans="7:7">
      <c r="G24782" s="1776"/>
    </row>
    <row r="24783" spans="7:7">
      <c r="G24783" s="1776"/>
    </row>
    <row r="24784" spans="7:7">
      <c r="G24784" s="1776"/>
    </row>
    <row r="24785" spans="7:7">
      <c r="G24785" s="1776"/>
    </row>
    <row r="24786" spans="7:7">
      <c r="G24786" s="1776"/>
    </row>
    <row r="24787" spans="7:7">
      <c r="G24787" s="1776"/>
    </row>
    <row r="24788" spans="7:7">
      <c r="G24788" s="1776"/>
    </row>
    <row r="24789" spans="7:7">
      <c r="G24789" s="1776"/>
    </row>
    <row r="24790" spans="7:7">
      <c r="G24790" s="1776"/>
    </row>
    <row r="24791" spans="7:7">
      <c r="G24791" s="1776"/>
    </row>
    <row r="24792" spans="7:7">
      <c r="G24792" s="1776"/>
    </row>
    <row r="24793" spans="7:7">
      <c r="G24793" s="1776"/>
    </row>
    <row r="24794" spans="7:7">
      <c r="G24794" s="1776"/>
    </row>
    <row r="24795" spans="7:7">
      <c r="G24795" s="1776"/>
    </row>
    <row r="24796" spans="7:7">
      <c r="G24796" s="1776"/>
    </row>
    <row r="24797" spans="7:7">
      <c r="G24797" s="1776"/>
    </row>
    <row r="24798" spans="7:7">
      <c r="G24798" s="1776"/>
    </row>
    <row r="24799" spans="7:7">
      <c r="G24799" s="1776"/>
    </row>
    <row r="24800" spans="7:7">
      <c r="G24800" s="1776"/>
    </row>
    <row r="24801" spans="7:7">
      <c r="G24801" s="1776"/>
    </row>
    <row r="24802" spans="7:7">
      <c r="G24802" s="1776"/>
    </row>
    <row r="24803" spans="7:7">
      <c r="G24803" s="1776"/>
    </row>
    <row r="24804" spans="7:7">
      <c r="G24804" s="1776"/>
    </row>
    <row r="24805" spans="7:7">
      <c r="G24805" s="1776"/>
    </row>
    <row r="24806" spans="7:7">
      <c r="G24806" s="1776"/>
    </row>
    <row r="24807" spans="7:7">
      <c r="G24807" s="1776"/>
    </row>
    <row r="24808" spans="7:7">
      <c r="G24808" s="1776"/>
    </row>
    <row r="24809" spans="7:7">
      <c r="G24809" s="1776"/>
    </row>
    <row r="24810" spans="7:7">
      <c r="G24810" s="1776"/>
    </row>
    <row r="24811" spans="7:7">
      <c r="G24811" s="1776"/>
    </row>
    <row r="24812" spans="7:7">
      <c r="G24812" s="1776"/>
    </row>
    <row r="24813" spans="7:7">
      <c r="G24813" s="1776"/>
    </row>
    <row r="24814" spans="7:7">
      <c r="G24814" s="1776"/>
    </row>
    <row r="24815" spans="7:7">
      <c r="G24815" s="1776"/>
    </row>
    <row r="24816" spans="7:7">
      <c r="G24816" s="1776"/>
    </row>
    <row r="24817" spans="7:7">
      <c r="G24817" s="1776"/>
    </row>
    <row r="24818" spans="7:7">
      <c r="G24818" s="1776"/>
    </row>
    <row r="24819" spans="7:7">
      <c r="G24819" s="1776"/>
    </row>
    <row r="24820" spans="7:7">
      <c r="G24820" s="1776"/>
    </row>
    <row r="24821" spans="7:7">
      <c r="G24821" s="1776"/>
    </row>
    <row r="24822" spans="7:7">
      <c r="G24822" s="1776"/>
    </row>
    <row r="24823" spans="7:7">
      <c r="G24823" s="1776"/>
    </row>
    <row r="24824" spans="7:7">
      <c r="G24824" s="1776"/>
    </row>
    <row r="24825" spans="7:7">
      <c r="G24825" s="1776"/>
    </row>
    <row r="24826" spans="7:7">
      <c r="G24826" s="1776"/>
    </row>
    <row r="24827" spans="7:7">
      <c r="G24827" s="1776"/>
    </row>
    <row r="24828" spans="7:7">
      <c r="G24828" s="1776"/>
    </row>
    <row r="24829" spans="7:7">
      <c r="G24829" s="1776"/>
    </row>
    <row r="24830" spans="7:7">
      <c r="G24830" s="1776"/>
    </row>
    <row r="24831" spans="7:7">
      <c r="G24831" s="1776"/>
    </row>
    <row r="24832" spans="7:7">
      <c r="G24832" s="1776"/>
    </row>
    <row r="24833" spans="7:7">
      <c r="G24833" s="1776"/>
    </row>
    <row r="24834" spans="7:7">
      <c r="G24834" s="1776"/>
    </row>
    <row r="24835" spans="7:7">
      <c r="G24835" s="1776"/>
    </row>
    <row r="24836" spans="7:7">
      <c r="G24836" s="1776"/>
    </row>
    <row r="24837" spans="7:7">
      <c r="G24837" s="1776"/>
    </row>
    <row r="24838" spans="7:7">
      <c r="G24838" s="1776"/>
    </row>
    <row r="24839" spans="7:7">
      <c r="G24839" s="1776"/>
    </row>
    <row r="24840" spans="7:7">
      <c r="G24840" s="1776"/>
    </row>
    <row r="24841" spans="7:7">
      <c r="G24841" s="1776"/>
    </row>
    <row r="24842" spans="7:7">
      <c r="G24842" s="1776"/>
    </row>
    <row r="24843" spans="7:7">
      <c r="G24843" s="1776"/>
    </row>
    <row r="24844" spans="7:7">
      <c r="G24844" s="1776"/>
    </row>
    <row r="24845" spans="7:7">
      <c r="G24845" s="1776"/>
    </row>
    <row r="24846" spans="7:7">
      <c r="G24846" s="1776"/>
    </row>
    <row r="24847" spans="7:7">
      <c r="G24847" s="1776"/>
    </row>
    <row r="24848" spans="7:7">
      <c r="G24848" s="1776"/>
    </row>
    <row r="24849" spans="7:7">
      <c r="G24849" s="1776"/>
    </row>
    <row r="24850" spans="7:7">
      <c r="G24850" s="1776"/>
    </row>
    <row r="24851" spans="7:7">
      <c r="G24851" s="1776"/>
    </row>
    <row r="24852" spans="7:7">
      <c r="G24852" s="1776"/>
    </row>
    <row r="24853" spans="7:7">
      <c r="G24853" s="1776"/>
    </row>
    <row r="24854" spans="7:7">
      <c r="G24854" s="1776"/>
    </row>
    <row r="24855" spans="7:7">
      <c r="G24855" s="1776"/>
    </row>
    <row r="24856" spans="7:7">
      <c r="G24856" s="1776"/>
    </row>
    <row r="24857" spans="7:7">
      <c r="G24857" s="1776"/>
    </row>
    <row r="24858" spans="7:7">
      <c r="G24858" s="1776"/>
    </row>
    <row r="24859" spans="7:7">
      <c r="G24859" s="1776"/>
    </row>
    <row r="24860" spans="7:7">
      <c r="G24860" s="1776"/>
    </row>
    <row r="24861" spans="7:7">
      <c r="G24861" s="1776"/>
    </row>
    <row r="24862" spans="7:7">
      <c r="G24862" s="1776"/>
    </row>
    <row r="24863" spans="7:7">
      <c r="G24863" s="1776"/>
    </row>
    <row r="24864" spans="7:7">
      <c r="G24864" s="1776"/>
    </row>
    <row r="24865" spans="7:7">
      <c r="G24865" s="1776"/>
    </row>
    <row r="24866" spans="7:7">
      <c r="G24866" s="1776"/>
    </row>
    <row r="24867" spans="7:7">
      <c r="G24867" s="1776"/>
    </row>
    <row r="24868" spans="7:7">
      <c r="G24868" s="1776"/>
    </row>
    <row r="24869" spans="7:7">
      <c r="G24869" s="1776"/>
    </row>
    <row r="24870" spans="7:7">
      <c r="G24870" s="1776"/>
    </row>
    <row r="24871" spans="7:7">
      <c r="G24871" s="1776"/>
    </row>
    <row r="24872" spans="7:7">
      <c r="G24872" s="1776"/>
    </row>
    <row r="24873" spans="7:7">
      <c r="G24873" s="1776"/>
    </row>
    <row r="24874" spans="7:7">
      <c r="G24874" s="1776"/>
    </row>
    <row r="24875" spans="7:7">
      <c r="G24875" s="1776"/>
    </row>
    <row r="24876" spans="7:7">
      <c r="G24876" s="1776"/>
    </row>
    <row r="24877" spans="7:7">
      <c r="G24877" s="1776"/>
    </row>
    <row r="24878" spans="7:7">
      <c r="G24878" s="1776"/>
    </row>
    <row r="24879" spans="7:7">
      <c r="G24879" s="1776"/>
    </row>
    <row r="24880" spans="7:7">
      <c r="G24880" s="1776"/>
    </row>
    <row r="24881" spans="7:7">
      <c r="G24881" s="1776"/>
    </row>
    <row r="24882" spans="7:7">
      <c r="G24882" s="1776"/>
    </row>
    <row r="24883" spans="7:7">
      <c r="G24883" s="1776"/>
    </row>
    <row r="24884" spans="7:7">
      <c r="G24884" s="1776"/>
    </row>
    <row r="24885" spans="7:7">
      <c r="G24885" s="1776"/>
    </row>
    <row r="24886" spans="7:7">
      <c r="G24886" s="1776"/>
    </row>
    <row r="24887" spans="7:7">
      <c r="G24887" s="1776"/>
    </row>
    <row r="24888" spans="7:7">
      <c r="G24888" s="1776"/>
    </row>
    <row r="24889" spans="7:7">
      <c r="G24889" s="1776"/>
    </row>
    <row r="24890" spans="7:7">
      <c r="G24890" s="1776"/>
    </row>
    <row r="24891" spans="7:7">
      <c r="G24891" s="1776"/>
    </row>
    <row r="24892" spans="7:7">
      <c r="G24892" s="1776"/>
    </row>
    <row r="24893" spans="7:7">
      <c r="G24893" s="1776"/>
    </row>
    <row r="24894" spans="7:7">
      <c r="G24894" s="1776"/>
    </row>
    <row r="24895" spans="7:7">
      <c r="G24895" s="1776"/>
    </row>
    <row r="24896" spans="7:7">
      <c r="G24896" s="1776"/>
    </row>
    <row r="24897" spans="7:7">
      <c r="G24897" s="1776"/>
    </row>
    <row r="24898" spans="7:7">
      <c r="G24898" s="1776"/>
    </row>
    <row r="24899" spans="7:7">
      <c r="G24899" s="1776"/>
    </row>
    <row r="24900" spans="7:7">
      <c r="G24900" s="1776"/>
    </row>
    <row r="24901" spans="7:7">
      <c r="G24901" s="1776"/>
    </row>
    <row r="24902" spans="7:7">
      <c r="G24902" s="1776"/>
    </row>
    <row r="24903" spans="7:7">
      <c r="G24903" s="1776"/>
    </row>
    <row r="24904" spans="7:7">
      <c r="G24904" s="1776"/>
    </row>
    <row r="24905" spans="7:7">
      <c r="G24905" s="1776"/>
    </row>
    <row r="24906" spans="7:7">
      <c r="G24906" s="1776"/>
    </row>
    <row r="24907" spans="7:7">
      <c r="G24907" s="1776"/>
    </row>
    <row r="24908" spans="7:7">
      <c r="G24908" s="1776"/>
    </row>
    <row r="24909" spans="7:7">
      <c r="G24909" s="1776"/>
    </row>
    <row r="24910" spans="7:7">
      <c r="G24910" s="1776"/>
    </row>
    <row r="24911" spans="7:7">
      <c r="G24911" s="1776"/>
    </row>
    <row r="24912" spans="7:7">
      <c r="G24912" s="1776"/>
    </row>
    <row r="24913" spans="7:7">
      <c r="G24913" s="1776"/>
    </row>
    <row r="24914" spans="7:7">
      <c r="G24914" s="1776"/>
    </row>
    <row r="24915" spans="7:7">
      <c r="G24915" s="1776"/>
    </row>
    <row r="24916" spans="7:7">
      <c r="G24916" s="1776"/>
    </row>
    <row r="24917" spans="7:7">
      <c r="G24917" s="1776"/>
    </row>
    <row r="24918" spans="7:7">
      <c r="G24918" s="1776"/>
    </row>
    <row r="24919" spans="7:7">
      <c r="G24919" s="1776"/>
    </row>
    <row r="24920" spans="7:7">
      <c r="G24920" s="1776"/>
    </row>
    <row r="24921" spans="7:7">
      <c r="G24921" s="1776"/>
    </row>
    <row r="24922" spans="7:7">
      <c r="G24922" s="1776"/>
    </row>
    <row r="24923" spans="7:7">
      <c r="G24923" s="1776"/>
    </row>
    <row r="24924" spans="7:7">
      <c r="G24924" s="1776"/>
    </row>
    <row r="24925" spans="7:7">
      <c r="G24925" s="1776"/>
    </row>
    <row r="24926" spans="7:7">
      <c r="G24926" s="1776"/>
    </row>
    <row r="24927" spans="7:7">
      <c r="G24927" s="1776"/>
    </row>
    <row r="24928" spans="7:7">
      <c r="G24928" s="1776"/>
    </row>
    <row r="24929" spans="7:7">
      <c r="G24929" s="1776"/>
    </row>
    <row r="24930" spans="7:7">
      <c r="G24930" s="1776"/>
    </row>
    <row r="24931" spans="7:7">
      <c r="G24931" s="1776"/>
    </row>
    <row r="24932" spans="7:7">
      <c r="G24932" s="1776"/>
    </row>
    <row r="24933" spans="7:7">
      <c r="G24933" s="1776"/>
    </row>
    <row r="24934" spans="7:7">
      <c r="G24934" s="1776"/>
    </row>
    <row r="24935" spans="7:7">
      <c r="G24935" s="1776"/>
    </row>
    <row r="24936" spans="7:7">
      <c r="G24936" s="1776"/>
    </row>
    <row r="24937" spans="7:7">
      <c r="G24937" s="1776"/>
    </row>
    <row r="24938" spans="7:7">
      <c r="G24938" s="1776"/>
    </row>
    <row r="24939" spans="7:7">
      <c r="G24939" s="1776"/>
    </row>
    <row r="24940" spans="7:7">
      <c r="G24940" s="1776"/>
    </row>
    <row r="24941" spans="7:7">
      <c r="G24941" s="1776"/>
    </row>
    <row r="24942" spans="7:7">
      <c r="G24942" s="1776"/>
    </row>
    <row r="24943" spans="7:7">
      <c r="G24943" s="1776"/>
    </row>
    <row r="24944" spans="7:7">
      <c r="G24944" s="1776"/>
    </row>
    <row r="24945" spans="7:7">
      <c r="G24945" s="1776"/>
    </row>
    <row r="24946" spans="7:7">
      <c r="G24946" s="1776"/>
    </row>
    <row r="24947" spans="7:7">
      <c r="G24947" s="1776"/>
    </row>
    <row r="24948" spans="7:7">
      <c r="G24948" s="1776"/>
    </row>
    <row r="24949" spans="7:7">
      <c r="G24949" s="1776"/>
    </row>
    <row r="24950" spans="7:7">
      <c r="G24950" s="1776"/>
    </row>
    <row r="24951" spans="7:7">
      <c r="G24951" s="1776"/>
    </row>
    <row r="24952" spans="7:7">
      <c r="G24952" s="1776"/>
    </row>
    <row r="24953" spans="7:7">
      <c r="G24953" s="1776"/>
    </row>
    <row r="24954" spans="7:7">
      <c r="G24954" s="1776"/>
    </row>
    <row r="24955" spans="7:7">
      <c r="G24955" s="1776"/>
    </row>
    <row r="24956" spans="7:7">
      <c r="G24956" s="1776"/>
    </row>
    <row r="24957" spans="7:7">
      <c r="G24957" s="1776"/>
    </row>
    <row r="24958" spans="7:7">
      <c r="G24958" s="1776"/>
    </row>
    <row r="24959" spans="7:7">
      <c r="G24959" s="1776"/>
    </row>
    <row r="24960" spans="7:7">
      <c r="G24960" s="1776"/>
    </row>
    <row r="24961" spans="7:7">
      <c r="G24961" s="1776"/>
    </row>
    <row r="24962" spans="7:7">
      <c r="G24962" s="1776"/>
    </row>
    <row r="24963" spans="7:7">
      <c r="G24963" s="1776"/>
    </row>
    <row r="24964" spans="7:7">
      <c r="G24964" s="1776"/>
    </row>
    <row r="24965" spans="7:7">
      <c r="G24965" s="1776"/>
    </row>
    <row r="24966" spans="7:7">
      <c r="G24966" s="1776"/>
    </row>
    <row r="24967" spans="7:7">
      <c r="G24967" s="1776"/>
    </row>
    <row r="24968" spans="7:7">
      <c r="G24968" s="1776"/>
    </row>
    <row r="24969" spans="7:7">
      <c r="G24969" s="1776"/>
    </row>
    <row r="24970" spans="7:7">
      <c r="G24970" s="1776"/>
    </row>
    <row r="24971" spans="7:7">
      <c r="G24971" s="1776"/>
    </row>
    <row r="24972" spans="7:7">
      <c r="G24972" s="1776"/>
    </row>
    <row r="24973" spans="7:7">
      <c r="G24973" s="1776"/>
    </row>
    <row r="24974" spans="7:7">
      <c r="G24974" s="1776"/>
    </row>
    <row r="24975" spans="7:7">
      <c r="G24975" s="1776"/>
    </row>
    <row r="24976" spans="7:7">
      <c r="G24976" s="1776"/>
    </row>
    <row r="24977" spans="7:7">
      <c r="G24977" s="1776"/>
    </row>
    <row r="24978" spans="7:7">
      <c r="G24978" s="1776"/>
    </row>
    <row r="24979" spans="7:7">
      <c r="G24979" s="1776"/>
    </row>
    <row r="24980" spans="7:7">
      <c r="G24980" s="1776"/>
    </row>
    <row r="24981" spans="7:7">
      <c r="G24981" s="1776"/>
    </row>
    <row r="24982" spans="7:7">
      <c r="G24982" s="1776"/>
    </row>
    <row r="24983" spans="7:7">
      <c r="G24983" s="1776"/>
    </row>
    <row r="24984" spans="7:7">
      <c r="G24984" s="1776"/>
    </row>
    <row r="24985" spans="7:7">
      <c r="G24985" s="1776"/>
    </row>
    <row r="24986" spans="7:7">
      <c r="G24986" s="1776"/>
    </row>
    <row r="24987" spans="7:7">
      <c r="G24987" s="1776"/>
    </row>
    <row r="24988" spans="7:7">
      <c r="G24988" s="1776"/>
    </row>
    <row r="24989" spans="7:7">
      <c r="G24989" s="1776"/>
    </row>
    <row r="24990" spans="7:7">
      <c r="G24990" s="1776"/>
    </row>
    <row r="24991" spans="7:7">
      <c r="G24991" s="1776"/>
    </row>
    <row r="24992" spans="7:7">
      <c r="G24992" s="1776"/>
    </row>
    <row r="24993" spans="7:7">
      <c r="G24993" s="1776"/>
    </row>
    <row r="24994" spans="7:7">
      <c r="G24994" s="1776"/>
    </row>
    <row r="24995" spans="7:7">
      <c r="G24995" s="1776"/>
    </row>
    <row r="24996" spans="7:7">
      <c r="G24996" s="1776"/>
    </row>
    <row r="24997" spans="7:7">
      <c r="G24997" s="1776"/>
    </row>
    <row r="24998" spans="7:7">
      <c r="G24998" s="1776"/>
    </row>
    <row r="24999" spans="7:7">
      <c r="G24999" s="1776"/>
    </row>
    <row r="25000" spans="7:7">
      <c r="G25000" s="1776"/>
    </row>
    <row r="25001" spans="7:7">
      <c r="G25001" s="1776"/>
    </row>
    <row r="25002" spans="7:7">
      <c r="G25002" s="1776"/>
    </row>
    <row r="25003" spans="7:7">
      <c r="G25003" s="1776"/>
    </row>
    <row r="25004" spans="7:7">
      <c r="G25004" s="1776"/>
    </row>
    <row r="25005" spans="7:7">
      <c r="G25005" s="1776"/>
    </row>
    <row r="25006" spans="7:7">
      <c r="G25006" s="1776"/>
    </row>
    <row r="25007" spans="7:7">
      <c r="G25007" s="1776"/>
    </row>
    <row r="25008" spans="7:7">
      <c r="G25008" s="1776"/>
    </row>
    <row r="25009" spans="7:7">
      <c r="G25009" s="1776"/>
    </row>
    <row r="25010" spans="7:7">
      <c r="G25010" s="1776"/>
    </row>
    <row r="25011" spans="7:7">
      <c r="G25011" s="1776"/>
    </row>
    <row r="25012" spans="7:7">
      <c r="G25012" s="1776"/>
    </row>
    <row r="25013" spans="7:7">
      <c r="G25013" s="1776"/>
    </row>
    <row r="25014" spans="7:7">
      <c r="G25014" s="1776"/>
    </row>
    <row r="25015" spans="7:7">
      <c r="G25015" s="1776"/>
    </row>
    <row r="25016" spans="7:7">
      <c r="G25016" s="1776"/>
    </row>
    <row r="25017" spans="7:7">
      <c r="G25017" s="1776"/>
    </row>
    <row r="25018" spans="7:7">
      <c r="G25018" s="1776"/>
    </row>
    <row r="25019" spans="7:7">
      <c r="G25019" s="1776"/>
    </row>
    <row r="25020" spans="7:7">
      <c r="G25020" s="1776"/>
    </row>
    <row r="25021" spans="7:7">
      <c r="G25021" s="1776"/>
    </row>
    <row r="25022" spans="7:7">
      <c r="G25022" s="1776"/>
    </row>
    <row r="25023" spans="7:7">
      <c r="G25023" s="1776"/>
    </row>
    <row r="25024" spans="7:7">
      <c r="G25024" s="1776"/>
    </row>
    <row r="25025" spans="7:7">
      <c r="G25025" s="1776"/>
    </row>
    <row r="25026" spans="7:7">
      <c r="G25026" s="1776"/>
    </row>
    <row r="25027" spans="7:7">
      <c r="G25027" s="1776"/>
    </row>
    <row r="25028" spans="7:7">
      <c r="G25028" s="1776"/>
    </row>
    <row r="25029" spans="7:7">
      <c r="G25029" s="1776"/>
    </row>
    <row r="25030" spans="7:7">
      <c r="G25030" s="1776"/>
    </row>
    <row r="25031" spans="7:7">
      <c r="G25031" s="1776"/>
    </row>
    <row r="25032" spans="7:7">
      <c r="G25032" s="1776"/>
    </row>
    <row r="25033" spans="7:7">
      <c r="G25033" s="1776"/>
    </row>
    <row r="25034" spans="7:7">
      <c r="G25034" s="1776"/>
    </row>
    <row r="25035" spans="7:7">
      <c r="G25035" s="1776"/>
    </row>
    <row r="25036" spans="7:7">
      <c r="G25036" s="1776"/>
    </row>
    <row r="25037" spans="7:7">
      <c r="G25037" s="1776"/>
    </row>
    <row r="25038" spans="7:7">
      <c r="G25038" s="1776"/>
    </row>
    <row r="25039" spans="7:7">
      <c r="G25039" s="1776"/>
    </row>
    <row r="25040" spans="7:7">
      <c r="G25040" s="1776"/>
    </row>
    <row r="25041" spans="7:7">
      <c r="G25041" s="1776"/>
    </row>
    <row r="25042" spans="7:7">
      <c r="G25042" s="1776"/>
    </row>
    <row r="25043" spans="7:7">
      <c r="G25043" s="1776"/>
    </row>
    <row r="25044" spans="7:7">
      <c r="G25044" s="1776"/>
    </row>
    <row r="25045" spans="7:7">
      <c r="G25045" s="1776"/>
    </row>
    <row r="25046" spans="7:7">
      <c r="G25046" s="1776"/>
    </row>
    <row r="25047" spans="7:7">
      <c r="G25047" s="1776"/>
    </row>
    <row r="25048" spans="7:7">
      <c r="G25048" s="1776"/>
    </row>
    <row r="25049" spans="7:7">
      <c r="G25049" s="1776"/>
    </row>
    <row r="25050" spans="7:7">
      <c r="G25050" s="1776"/>
    </row>
    <row r="25051" spans="7:7">
      <c r="G25051" s="1776"/>
    </row>
    <row r="25052" spans="7:7">
      <c r="G25052" s="1776"/>
    </row>
    <row r="25053" spans="7:7">
      <c r="G25053" s="1776"/>
    </row>
    <row r="25054" spans="7:7">
      <c r="G25054" s="1776"/>
    </row>
    <row r="25055" spans="7:7">
      <c r="G25055" s="1776"/>
    </row>
    <row r="25056" spans="7:7">
      <c r="G25056" s="1776"/>
    </row>
    <row r="25057" spans="7:7">
      <c r="G25057" s="1776"/>
    </row>
    <row r="25058" spans="7:7">
      <c r="G25058" s="1776"/>
    </row>
    <row r="25059" spans="7:7">
      <c r="G25059" s="1776"/>
    </row>
    <row r="25060" spans="7:7">
      <c r="G25060" s="1776"/>
    </row>
    <row r="25061" spans="7:7">
      <c r="G25061" s="1776"/>
    </row>
    <row r="25062" spans="7:7">
      <c r="G25062" s="1776"/>
    </row>
    <row r="25063" spans="7:7">
      <c r="G25063" s="1776"/>
    </row>
    <row r="25064" spans="7:7">
      <c r="G25064" s="1776"/>
    </row>
    <row r="25065" spans="7:7">
      <c r="G25065" s="1776"/>
    </row>
    <row r="25066" spans="7:7">
      <c r="G25066" s="1776"/>
    </row>
    <row r="25067" spans="7:7">
      <c r="G25067" s="1776"/>
    </row>
    <row r="25068" spans="7:7">
      <c r="G25068" s="1776"/>
    </row>
    <row r="25069" spans="7:7">
      <c r="G25069" s="1776"/>
    </row>
    <row r="25070" spans="7:7">
      <c r="G25070" s="1776"/>
    </row>
    <row r="25071" spans="7:7">
      <c r="G25071" s="1776"/>
    </row>
    <row r="25072" spans="7:7">
      <c r="G25072" s="1776"/>
    </row>
    <row r="25073" spans="7:7">
      <c r="G25073" s="1776"/>
    </row>
    <row r="25074" spans="7:7">
      <c r="G25074" s="1776"/>
    </row>
    <row r="25075" spans="7:7">
      <c r="G25075" s="1776"/>
    </row>
    <row r="25076" spans="7:7">
      <c r="G25076" s="1776"/>
    </row>
    <row r="25077" spans="7:7">
      <c r="G25077" s="1776"/>
    </row>
    <row r="25078" spans="7:7">
      <c r="G25078" s="1776"/>
    </row>
    <row r="25079" spans="7:7">
      <c r="G25079" s="1776"/>
    </row>
    <row r="25080" spans="7:7">
      <c r="G25080" s="1776"/>
    </row>
    <row r="25081" spans="7:7">
      <c r="G25081" s="1776"/>
    </row>
    <row r="25082" spans="7:7">
      <c r="G25082" s="1776"/>
    </row>
    <row r="25083" spans="7:7">
      <c r="G25083" s="1776"/>
    </row>
    <row r="25084" spans="7:7">
      <c r="G25084" s="1776"/>
    </row>
    <row r="25085" spans="7:7">
      <c r="G25085" s="1776"/>
    </row>
    <row r="25086" spans="7:7">
      <c r="G25086" s="1776"/>
    </row>
    <row r="25087" spans="7:7">
      <c r="G25087" s="1776"/>
    </row>
    <row r="25088" spans="7:7">
      <c r="G25088" s="1776"/>
    </row>
    <row r="25089" spans="7:7">
      <c r="G25089" s="1776"/>
    </row>
    <row r="25090" spans="7:7">
      <c r="G25090" s="1776"/>
    </row>
    <row r="25091" spans="7:7">
      <c r="G25091" s="1776"/>
    </row>
    <row r="25092" spans="7:7">
      <c r="G25092" s="1776"/>
    </row>
    <row r="25093" spans="7:7">
      <c r="G25093" s="1776"/>
    </row>
    <row r="25094" spans="7:7">
      <c r="G25094" s="1776"/>
    </row>
    <row r="25095" spans="7:7">
      <c r="G25095" s="1776"/>
    </row>
    <row r="25096" spans="7:7">
      <c r="G25096" s="1776"/>
    </row>
    <row r="25097" spans="7:7">
      <c r="G25097" s="1776"/>
    </row>
    <row r="25098" spans="7:7">
      <c r="G25098" s="1776"/>
    </row>
    <row r="25099" spans="7:7">
      <c r="G25099" s="1776"/>
    </row>
    <row r="25100" spans="7:7">
      <c r="G25100" s="1776"/>
    </row>
    <row r="25101" spans="7:7">
      <c r="G25101" s="1776"/>
    </row>
    <row r="25102" spans="7:7">
      <c r="G25102" s="1776"/>
    </row>
    <row r="25103" spans="7:7">
      <c r="G25103" s="1776"/>
    </row>
    <row r="25104" spans="7:7">
      <c r="G25104" s="1776"/>
    </row>
    <row r="25105" spans="7:7">
      <c r="G25105" s="1776"/>
    </row>
    <row r="25106" spans="7:7">
      <c r="G25106" s="1776"/>
    </row>
    <row r="25107" spans="7:7">
      <c r="G25107" s="1776"/>
    </row>
    <row r="25108" spans="7:7">
      <c r="G25108" s="1776"/>
    </row>
    <row r="25109" spans="7:7">
      <c r="G25109" s="1776"/>
    </row>
    <row r="25110" spans="7:7">
      <c r="G25110" s="1776"/>
    </row>
    <row r="25111" spans="7:7">
      <c r="G25111" s="1776"/>
    </row>
    <row r="25112" spans="7:7">
      <c r="G25112" s="1776"/>
    </row>
    <row r="25113" spans="7:7">
      <c r="G25113" s="1776"/>
    </row>
    <row r="25114" spans="7:7">
      <c r="G25114" s="1776"/>
    </row>
    <row r="25115" spans="7:7">
      <c r="G25115" s="1776"/>
    </row>
    <row r="25116" spans="7:7">
      <c r="G25116" s="1776"/>
    </row>
    <row r="25117" spans="7:7">
      <c r="G25117" s="1776"/>
    </row>
    <row r="25118" spans="7:7">
      <c r="G25118" s="1776"/>
    </row>
    <row r="25119" spans="7:7">
      <c r="G25119" s="1776"/>
    </row>
    <row r="25120" spans="7:7">
      <c r="G25120" s="1776"/>
    </row>
    <row r="25121" spans="7:7">
      <c r="G25121" s="1776"/>
    </row>
    <row r="25122" spans="7:7">
      <c r="G25122" s="1776"/>
    </row>
    <row r="25123" spans="7:7">
      <c r="G25123" s="1776"/>
    </row>
    <row r="25124" spans="7:7">
      <c r="G25124" s="1776"/>
    </row>
    <row r="25125" spans="7:7">
      <c r="G25125" s="1776"/>
    </row>
    <row r="25126" spans="7:7">
      <c r="G25126" s="1776"/>
    </row>
    <row r="25127" spans="7:7">
      <c r="G25127" s="1776"/>
    </row>
    <row r="25128" spans="7:7">
      <c r="G25128" s="1776"/>
    </row>
    <row r="25129" spans="7:7">
      <c r="G25129" s="1776"/>
    </row>
    <row r="25130" spans="7:7">
      <c r="G25130" s="1776"/>
    </row>
    <row r="25131" spans="7:7">
      <c r="G25131" s="1776"/>
    </row>
    <row r="25132" spans="7:7">
      <c r="G25132" s="1776"/>
    </row>
    <row r="25133" spans="7:7">
      <c r="G25133" s="1776"/>
    </row>
    <row r="25134" spans="7:7">
      <c r="G25134" s="1776"/>
    </row>
    <row r="25135" spans="7:7">
      <c r="G25135" s="1776"/>
    </row>
    <row r="25136" spans="7:7">
      <c r="G25136" s="1776"/>
    </row>
    <row r="25137" spans="7:7">
      <c r="G25137" s="1776"/>
    </row>
    <row r="25138" spans="7:7">
      <c r="G25138" s="1776"/>
    </row>
    <row r="25139" spans="7:7">
      <c r="G25139" s="1776"/>
    </row>
    <row r="25140" spans="7:7">
      <c r="G25140" s="1776"/>
    </row>
    <row r="25141" spans="7:7">
      <c r="G25141" s="1776"/>
    </row>
    <row r="25142" spans="7:7">
      <c r="G25142" s="1776"/>
    </row>
    <row r="25143" spans="7:7">
      <c r="G25143" s="1776"/>
    </row>
    <row r="25144" spans="7:7">
      <c r="G25144" s="1776"/>
    </row>
    <row r="25145" spans="7:7">
      <c r="G25145" s="1776"/>
    </row>
    <row r="25146" spans="7:7">
      <c r="G25146" s="1776"/>
    </row>
    <row r="25147" spans="7:7">
      <c r="G25147" s="1776"/>
    </row>
    <row r="25148" spans="7:7">
      <c r="G25148" s="1776"/>
    </row>
    <row r="25149" spans="7:7">
      <c r="G25149" s="1776"/>
    </row>
    <row r="25150" spans="7:7">
      <c r="G25150" s="1776"/>
    </row>
    <row r="25151" spans="7:7">
      <c r="G25151" s="1776"/>
    </row>
    <row r="25152" spans="7:7">
      <c r="G25152" s="1776"/>
    </row>
    <row r="25153" spans="7:7">
      <c r="G25153" s="1776"/>
    </row>
    <row r="25154" spans="7:7">
      <c r="G25154" s="1776"/>
    </row>
    <row r="25155" spans="7:7">
      <c r="G25155" s="1776"/>
    </row>
    <row r="25156" spans="7:7">
      <c r="G25156" s="1776"/>
    </row>
    <row r="25157" spans="7:7">
      <c r="G25157" s="1776"/>
    </row>
    <row r="25158" spans="7:7">
      <c r="G25158" s="1776"/>
    </row>
    <row r="25159" spans="7:7">
      <c r="G25159" s="1776"/>
    </row>
    <row r="25160" spans="7:7">
      <c r="G25160" s="1776"/>
    </row>
    <row r="25161" spans="7:7">
      <c r="G25161" s="1776"/>
    </row>
    <row r="25162" spans="7:7">
      <c r="G25162" s="1776"/>
    </row>
    <row r="25163" spans="7:7">
      <c r="G25163" s="1776"/>
    </row>
    <row r="25164" spans="7:7">
      <c r="G25164" s="1776"/>
    </row>
    <row r="25165" spans="7:7">
      <c r="G25165" s="1776"/>
    </row>
    <row r="25166" spans="7:7">
      <c r="G25166" s="1776"/>
    </row>
    <row r="25167" spans="7:7">
      <c r="G25167" s="1776"/>
    </row>
    <row r="25168" spans="7:7">
      <c r="G25168" s="1776"/>
    </row>
    <row r="25169" spans="7:7">
      <c r="G25169" s="1776"/>
    </row>
    <row r="25170" spans="7:7">
      <c r="G25170" s="1776"/>
    </row>
    <row r="25171" spans="7:7">
      <c r="G25171" s="1776"/>
    </row>
    <row r="25172" spans="7:7">
      <c r="G25172" s="1776"/>
    </row>
    <row r="25173" spans="7:7">
      <c r="G25173" s="1776"/>
    </row>
    <row r="25174" spans="7:7">
      <c r="G25174" s="1776"/>
    </row>
    <row r="25175" spans="7:7">
      <c r="G25175" s="1776"/>
    </row>
    <row r="25176" spans="7:7">
      <c r="G25176" s="1776"/>
    </row>
    <row r="25177" spans="7:7">
      <c r="G25177" s="1776"/>
    </row>
    <row r="25178" spans="7:7">
      <c r="G25178" s="1776"/>
    </row>
    <row r="25179" spans="7:7">
      <c r="G25179" s="1776"/>
    </row>
    <row r="25180" spans="7:7">
      <c r="G25180" s="1776"/>
    </row>
    <row r="25181" spans="7:7">
      <c r="G25181" s="1776"/>
    </row>
    <row r="25182" spans="7:7">
      <c r="G25182" s="1776"/>
    </row>
    <row r="25183" spans="7:7">
      <c r="G25183" s="1776"/>
    </row>
    <row r="25184" spans="7:7">
      <c r="G25184" s="1776"/>
    </row>
    <row r="25185" spans="7:7">
      <c r="G25185" s="1776"/>
    </row>
    <row r="25186" spans="7:7">
      <c r="G25186" s="1776"/>
    </row>
    <row r="25187" spans="7:7">
      <c r="G25187" s="1776"/>
    </row>
    <row r="25188" spans="7:7">
      <c r="G25188" s="1776"/>
    </row>
    <row r="25189" spans="7:7">
      <c r="G25189" s="1776"/>
    </row>
    <row r="25190" spans="7:7">
      <c r="G25190" s="1776"/>
    </row>
    <row r="25191" spans="7:7">
      <c r="G25191" s="1776"/>
    </row>
    <row r="25192" spans="7:7">
      <c r="G25192" s="1776"/>
    </row>
    <row r="25193" spans="7:7">
      <c r="G25193" s="1776"/>
    </row>
    <row r="25194" spans="7:7">
      <c r="G25194" s="1776"/>
    </row>
    <row r="25195" spans="7:7">
      <c r="G25195" s="1776"/>
    </row>
    <row r="25196" spans="7:7">
      <c r="G25196" s="1776"/>
    </row>
    <row r="25197" spans="7:7">
      <c r="G25197" s="1776"/>
    </row>
    <row r="25198" spans="7:7">
      <c r="G25198" s="1776"/>
    </row>
    <row r="25199" spans="7:7">
      <c r="G25199" s="1776"/>
    </row>
    <row r="25200" spans="7:7">
      <c r="G25200" s="1776"/>
    </row>
    <row r="25201" spans="7:7">
      <c r="G25201" s="1776"/>
    </row>
    <row r="25202" spans="7:7">
      <c r="G25202" s="1776"/>
    </row>
    <row r="25203" spans="7:7">
      <c r="G25203" s="1776"/>
    </row>
    <row r="25204" spans="7:7">
      <c r="G25204" s="1776"/>
    </row>
    <row r="25205" spans="7:7">
      <c r="G25205" s="1776"/>
    </row>
    <row r="25206" spans="7:7">
      <c r="G25206" s="1776"/>
    </row>
    <row r="25207" spans="7:7">
      <c r="G25207" s="1776"/>
    </row>
    <row r="25208" spans="7:7">
      <c r="G25208" s="1776"/>
    </row>
    <row r="25209" spans="7:7">
      <c r="G25209" s="1776"/>
    </row>
    <row r="25210" spans="7:7">
      <c r="G25210" s="1776"/>
    </row>
    <row r="25211" spans="7:7">
      <c r="G25211" s="1776"/>
    </row>
    <row r="25212" spans="7:7">
      <c r="G25212" s="1776"/>
    </row>
    <row r="25213" spans="7:7">
      <c r="G25213" s="1776"/>
    </row>
    <row r="25214" spans="7:7">
      <c r="G25214" s="1776"/>
    </row>
    <row r="25215" spans="7:7">
      <c r="G25215" s="1776"/>
    </row>
    <row r="25216" spans="7:7">
      <c r="G25216" s="1776"/>
    </row>
    <row r="25217" spans="7:7">
      <c r="G25217" s="1776"/>
    </row>
    <row r="25218" spans="7:7">
      <c r="G25218" s="1776"/>
    </row>
    <row r="25219" spans="7:7">
      <c r="G25219" s="1776"/>
    </row>
    <row r="25220" spans="7:7">
      <c r="G25220" s="1776"/>
    </row>
    <row r="25221" spans="7:7">
      <c r="G25221" s="1776"/>
    </row>
    <row r="25222" spans="7:7">
      <c r="G25222" s="1776"/>
    </row>
    <row r="25223" spans="7:7">
      <c r="G25223" s="1776"/>
    </row>
    <row r="25224" spans="7:7">
      <c r="G25224" s="1776"/>
    </row>
    <row r="25225" spans="7:7">
      <c r="G25225" s="1776"/>
    </row>
    <row r="25226" spans="7:7">
      <c r="G25226" s="1776"/>
    </row>
    <row r="25227" spans="7:7">
      <c r="G25227" s="1776"/>
    </row>
    <row r="25228" spans="7:7">
      <c r="G25228" s="1776"/>
    </row>
    <row r="25229" spans="7:7">
      <c r="G25229" s="1776"/>
    </row>
    <row r="25230" spans="7:7">
      <c r="G25230" s="1776"/>
    </row>
    <row r="25231" spans="7:7">
      <c r="G25231" s="1776"/>
    </row>
    <row r="25232" spans="7:7">
      <c r="G25232" s="1776"/>
    </row>
    <row r="25233" spans="7:7">
      <c r="G25233" s="1776"/>
    </row>
    <row r="25234" spans="7:7">
      <c r="G25234" s="1776"/>
    </row>
    <row r="25235" spans="7:7">
      <c r="G25235" s="1776"/>
    </row>
    <row r="25236" spans="7:7">
      <c r="G25236" s="1776"/>
    </row>
    <row r="25237" spans="7:7">
      <c r="G25237" s="1776"/>
    </row>
    <row r="25238" spans="7:7">
      <c r="G25238" s="1776"/>
    </row>
    <row r="25239" spans="7:7">
      <c r="G25239" s="1776"/>
    </row>
    <row r="25240" spans="7:7">
      <c r="G25240" s="1776"/>
    </row>
    <row r="25241" spans="7:7">
      <c r="G25241" s="1776"/>
    </row>
    <row r="25242" spans="7:7">
      <c r="G25242" s="1776"/>
    </row>
    <row r="25243" spans="7:7">
      <c r="G25243" s="1776"/>
    </row>
    <row r="25244" spans="7:7">
      <c r="G25244" s="1776"/>
    </row>
    <row r="25245" spans="7:7">
      <c r="G25245" s="1776"/>
    </row>
    <row r="25246" spans="7:7">
      <c r="G25246" s="1776"/>
    </row>
    <row r="25247" spans="7:7">
      <c r="G25247" s="1776"/>
    </row>
    <row r="25248" spans="7:7">
      <c r="G25248" s="1776"/>
    </row>
    <row r="25249" spans="7:7">
      <c r="G25249" s="1776"/>
    </row>
    <row r="25250" spans="7:7">
      <c r="G25250" s="1776"/>
    </row>
    <row r="25251" spans="7:7">
      <c r="G25251" s="1776"/>
    </row>
    <row r="25252" spans="7:7">
      <c r="G25252" s="1776"/>
    </row>
    <row r="25253" spans="7:7">
      <c r="G25253" s="1776"/>
    </row>
    <row r="25254" spans="7:7">
      <c r="G25254" s="1776"/>
    </row>
    <row r="25255" spans="7:7">
      <c r="G25255" s="1776"/>
    </row>
    <row r="25256" spans="7:7">
      <c r="G25256" s="1776"/>
    </row>
    <row r="25257" spans="7:7">
      <c r="G25257" s="1776"/>
    </row>
    <row r="25258" spans="7:7">
      <c r="G25258" s="1776"/>
    </row>
    <row r="25259" spans="7:7">
      <c r="G25259" s="1776"/>
    </row>
    <row r="25260" spans="7:7">
      <c r="G25260" s="1776"/>
    </row>
    <row r="25261" spans="7:7">
      <c r="G25261" s="1776"/>
    </row>
    <row r="25262" spans="7:7">
      <c r="G25262" s="1776"/>
    </row>
    <row r="25263" spans="7:7">
      <c r="G25263" s="1776"/>
    </row>
    <row r="25264" spans="7:7">
      <c r="G25264" s="1776"/>
    </row>
    <row r="25265" spans="7:7">
      <c r="G25265" s="1776"/>
    </row>
    <row r="25266" spans="7:7">
      <c r="G25266" s="1776"/>
    </row>
    <row r="25267" spans="7:7">
      <c r="G25267" s="1776"/>
    </row>
    <row r="25268" spans="7:7">
      <c r="G25268" s="1776"/>
    </row>
    <row r="25269" spans="7:7">
      <c r="G25269" s="1776"/>
    </row>
    <row r="25270" spans="7:7">
      <c r="G25270" s="1776"/>
    </row>
    <row r="25271" spans="7:7">
      <c r="G25271" s="1776"/>
    </row>
    <row r="25272" spans="7:7">
      <c r="G25272" s="1776"/>
    </row>
    <row r="25273" spans="7:7">
      <c r="G25273" s="1776"/>
    </row>
    <row r="25274" spans="7:7">
      <c r="G25274" s="1776"/>
    </row>
    <row r="25275" spans="7:7">
      <c r="G25275" s="1776"/>
    </row>
    <row r="25276" spans="7:7">
      <c r="G25276" s="1776"/>
    </row>
    <row r="25277" spans="7:7">
      <c r="G25277" s="1776"/>
    </row>
    <row r="25278" spans="7:7">
      <c r="G25278" s="1776"/>
    </row>
    <row r="25279" spans="7:7">
      <c r="G25279" s="1776"/>
    </row>
    <row r="25280" spans="7:7">
      <c r="G25280" s="1776"/>
    </row>
    <row r="25281" spans="7:7">
      <c r="G25281" s="1776"/>
    </row>
    <row r="25282" spans="7:7">
      <c r="G25282" s="1776"/>
    </row>
    <row r="25283" spans="7:7">
      <c r="G25283" s="1776"/>
    </row>
    <row r="25284" spans="7:7">
      <c r="G25284" s="1776"/>
    </row>
    <row r="25285" spans="7:7">
      <c r="G25285" s="1776"/>
    </row>
    <row r="25286" spans="7:7">
      <c r="G25286" s="1776"/>
    </row>
    <row r="25287" spans="7:7">
      <c r="G25287" s="1776"/>
    </row>
    <row r="25288" spans="7:7">
      <c r="G25288" s="1776"/>
    </row>
    <row r="25289" spans="7:7">
      <c r="G25289" s="1776"/>
    </row>
    <row r="25290" spans="7:7">
      <c r="G25290" s="1776"/>
    </row>
    <row r="25291" spans="7:7">
      <c r="G25291" s="1776"/>
    </row>
    <row r="25292" spans="7:7">
      <c r="G25292" s="1776"/>
    </row>
    <row r="25293" spans="7:7">
      <c r="G25293" s="1776"/>
    </row>
    <row r="25294" spans="7:7">
      <c r="G25294" s="1776"/>
    </row>
    <row r="25295" spans="7:7">
      <c r="G25295" s="1776"/>
    </row>
    <row r="25296" spans="7:7">
      <c r="G25296" s="1776"/>
    </row>
    <row r="25297" spans="7:7">
      <c r="G25297" s="1776"/>
    </row>
    <row r="25298" spans="7:7">
      <c r="G25298" s="1776"/>
    </row>
    <row r="25299" spans="7:7">
      <c r="G25299" s="1776"/>
    </row>
    <row r="25300" spans="7:7">
      <c r="G25300" s="1776"/>
    </row>
    <row r="25301" spans="7:7">
      <c r="G25301" s="1776"/>
    </row>
    <row r="25302" spans="7:7">
      <c r="G25302" s="1776"/>
    </row>
    <row r="25303" spans="7:7">
      <c r="G25303" s="1776"/>
    </row>
    <row r="25304" spans="7:7">
      <c r="G25304" s="1776"/>
    </row>
    <row r="25305" spans="7:7">
      <c r="G25305" s="1776"/>
    </row>
    <row r="25306" spans="7:7">
      <c r="G25306" s="1776"/>
    </row>
    <row r="25307" spans="7:7">
      <c r="G25307" s="1776"/>
    </row>
    <row r="25308" spans="7:7">
      <c r="G25308" s="1776"/>
    </row>
    <row r="25309" spans="7:7">
      <c r="G25309" s="1776"/>
    </row>
    <row r="25310" spans="7:7">
      <c r="G25310" s="1776"/>
    </row>
    <row r="25311" spans="7:7">
      <c r="G25311" s="1776"/>
    </row>
    <row r="25312" spans="7:7">
      <c r="G25312" s="1776"/>
    </row>
    <row r="25313" spans="7:7">
      <c r="G25313" s="1776"/>
    </row>
    <row r="25314" spans="7:7">
      <c r="G25314" s="1776"/>
    </row>
    <row r="25315" spans="7:7">
      <c r="G25315" s="1776"/>
    </row>
    <row r="25316" spans="7:7">
      <c r="G25316" s="1776"/>
    </row>
    <row r="25317" spans="7:7">
      <c r="G25317" s="1776"/>
    </row>
    <row r="25318" spans="7:7">
      <c r="G25318" s="1776"/>
    </row>
    <row r="25319" spans="7:7">
      <c r="G25319" s="1776"/>
    </row>
    <row r="25320" spans="7:7">
      <c r="G25320" s="1776"/>
    </row>
    <row r="25321" spans="7:7">
      <c r="G25321" s="1776"/>
    </row>
    <row r="25322" spans="7:7">
      <c r="G25322" s="1776"/>
    </row>
    <row r="25323" spans="7:7">
      <c r="G25323" s="1776"/>
    </row>
    <row r="25324" spans="7:7">
      <c r="G25324" s="1776"/>
    </row>
    <row r="25325" spans="7:7">
      <c r="G25325" s="1776"/>
    </row>
    <row r="25326" spans="7:7">
      <c r="G25326" s="1776"/>
    </row>
    <row r="25327" spans="7:7">
      <c r="G25327" s="1776"/>
    </row>
    <row r="25328" spans="7:7">
      <c r="G25328" s="1776"/>
    </row>
    <row r="25329" spans="7:7">
      <c r="G25329" s="1776"/>
    </row>
    <row r="25330" spans="7:7">
      <c r="G25330" s="1776"/>
    </row>
    <row r="25331" spans="7:7">
      <c r="G25331" s="1776"/>
    </row>
    <row r="25332" spans="7:7">
      <c r="G25332" s="1776"/>
    </row>
    <row r="25333" spans="7:7">
      <c r="G25333" s="1776"/>
    </row>
    <row r="25334" spans="7:7">
      <c r="G25334" s="1776"/>
    </row>
    <row r="25335" spans="7:7">
      <c r="G25335" s="1776"/>
    </row>
    <row r="25336" spans="7:7">
      <c r="G25336" s="1776"/>
    </row>
    <row r="25337" spans="7:7">
      <c r="G25337" s="1776"/>
    </row>
    <row r="25338" spans="7:7">
      <c r="G25338" s="1776"/>
    </row>
    <row r="25339" spans="7:7">
      <c r="G25339" s="1776"/>
    </row>
    <row r="25340" spans="7:7">
      <c r="G25340" s="1776"/>
    </row>
    <row r="25341" spans="7:7">
      <c r="G25341" s="1776"/>
    </row>
    <row r="25342" spans="7:7">
      <c r="G25342" s="1776"/>
    </row>
    <row r="25343" spans="7:7">
      <c r="G25343" s="1776"/>
    </row>
    <row r="25344" spans="7:7">
      <c r="G25344" s="1776"/>
    </row>
    <row r="25345" spans="7:7">
      <c r="G25345" s="1776"/>
    </row>
    <row r="25346" spans="7:7">
      <c r="G25346" s="1776"/>
    </row>
    <row r="25347" spans="7:7">
      <c r="G25347" s="1776"/>
    </row>
    <row r="25348" spans="7:7">
      <c r="G25348" s="1776"/>
    </row>
    <row r="25349" spans="7:7">
      <c r="G25349" s="1776"/>
    </row>
    <row r="25350" spans="7:7">
      <c r="G25350" s="1776"/>
    </row>
    <row r="25351" spans="7:7">
      <c r="G25351" s="1776"/>
    </row>
    <row r="25352" spans="7:7">
      <c r="G25352" s="1776"/>
    </row>
    <row r="25353" spans="7:7">
      <c r="G25353" s="1776"/>
    </row>
    <row r="25354" spans="7:7">
      <c r="G25354" s="1776"/>
    </row>
    <row r="25355" spans="7:7">
      <c r="G25355" s="1776"/>
    </row>
    <row r="25356" spans="7:7">
      <c r="G25356" s="1776"/>
    </row>
    <row r="25357" spans="7:7">
      <c r="G25357" s="1776"/>
    </row>
    <row r="25358" spans="7:7">
      <c r="G25358" s="1776"/>
    </row>
    <row r="25359" spans="7:7">
      <c r="G25359" s="1776"/>
    </row>
    <row r="25360" spans="7:7">
      <c r="G25360" s="1776"/>
    </row>
    <row r="25361" spans="7:7">
      <c r="G25361" s="1776"/>
    </row>
    <row r="25362" spans="7:7">
      <c r="G25362" s="1776"/>
    </row>
    <row r="25363" spans="7:7">
      <c r="G25363" s="1776"/>
    </row>
    <row r="25364" spans="7:7">
      <c r="G25364" s="1776"/>
    </row>
    <row r="25365" spans="7:7">
      <c r="G25365" s="1776"/>
    </row>
    <row r="25366" spans="7:7">
      <c r="G25366" s="1776"/>
    </row>
    <row r="25367" spans="7:7">
      <c r="G25367" s="1776"/>
    </row>
    <row r="25368" spans="7:7">
      <c r="G25368" s="1776"/>
    </row>
    <row r="25369" spans="7:7">
      <c r="G25369" s="1776"/>
    </row>
    <row r="25370" spans="7:7">
      <c r="G25370" s="1776"/>
    </row>
    <row r="25371" spans="7:7">
      <c r="G25371" s="1776"/>
    </row>
    <row r="25372" spans="7:7">
      <c r="G25372" s="1776"/>
    </row>
    <row r="25373" spans="7:7">
      <c r="G25373" s="1776"/>
    </row>
    <row r="25374" spans="7:7">
      <c r="G25374" s="1776"/>
    </row>
    <row r="25375" spans="7:7">
      <c r="G25375" s="1776"/>
    </row>
    <row r="25376" spans="7:7">
      <c r="G25376" s="1776"/>
    </row>
    <row r="25377" spans="7:7">
      <c r="G25377" s="1776"/>
    </row>
    <row r="25378" spans="7:7">
      <c r="G25378" s="1776"/>
    </row>
    <row r="25379" spans="7:7">
      <c r="G25379" s="1776"/>
    </row>
    <row r="25380" spans="7:7">
      <c r="G25380" s="1776"/>
    </row>
    <row r="25381" spans="7:7">
      <c r="G25381" s="1776"/>
    </row>
    <row r="25382" spans="7:7">
      <c r="G25382" s="1776"/>
    </row>
    <row r="25383" spans="7:7">
      <c r="G25383" s="1776"/>
    </row>
    <row r="25384" spans="7:7">
      <c r="G25384" s="1776"/>
    </row>
    <row r="25385" spans="7:7">
      <c r="G25385" s="1776"/>
    </row>
    <row r="25386" spans="7:7">
      <c r="G25386" s="1776"/>
    </row>
    <row r="25387" spans="7:7">
      <c r="G25387" s="1776"/>
    </row>
    <row r="25388" spans="7:7">
      <c r="G25388" s="1776"/>
    </row>
    <row r="25389" spans="7:7">
      <c r="G25389" s="1776"/>
    </row>
    <row r="25390" spans="7:7">
      <c r="G25390" s="1776"/>
    </row>
    <row r="25391" spans="7:7">
      <c r="G25391" s="1776"/>
    </row>
    <row r="25392" spans="7:7">
      <c r="G25392" s="1776"/>
    </row>
    <row r="25393" spans="7:7">
      <c r="G25393" s="1776"/>
    </row>
    <row r="25394" spans="7:7">
      <c r="G25394" s="1776"/>
    </row>
    <row r="25395" spans="7:7">
      <c r="G25395" s="1776"/>
    </row>
    <row r="25396" spans="7:7">
      <c r="G25396" s="1776"/>
    </row>
    <row r="25397" spans="7:7">
      <c r="G25397" s="1776"/>
    </row>
    <row r="25398" spans="7:7">
      <c r="G25398" s="1776"/>
    </row>
    <row r="25399" spans="7:7">
      <c r="G25399" s="1776"/>
    </row>
    <row r="25400" spans="7:7">
      <c r="G25400" s="1776"/>
    </row>
    <row r="25401" spans="7:7">
      <c r="G25401" s="1776"/>
    </row>
    <row r="25402" spans="7:7">
      <c r="G25402" s="1776"/>
    </row>
    <row r="25403" spans="7:7">
      <c r="G25403" s="1776"/>
    </row>
    <row r="25404" spans="7:7">
      <c r="G25404" s="1776"/>
    </row>
    <row r="25405" spans="7:7">
      <c r="G25405" s="1776"/>
    </row>
    <row r="25406" spans="7:7">
      <c r="G25406" s="1776"/>
    </row>
    <row r="25407" spans="7:7">
      <c r="G25407" s="1776"/>
    </row>
    <row r="25408" spans="7:7">
      <c r="G25408" s="1776"/>
    </row>
    <row r="25409" spans="7:7">
      <c r="G25409" s="1776"/>
    </row>
    <row r="25410" spans="7:7">
      <c r="G25410" s="1776"/>
    </row>
    <row r="25411" spans="7:7">
      <c r="G25411" s="1776"/>
    </row>
    <row r="25412" spans="7:7">
      <c r="G25412" s="1776"/>
    </row>
    <row r="25413" spans="7:7">
      <c r="G25413" s="1776"/>
    </row>
    <row r="25414" spans="7:7">
      <c r="G25414" s="1776"/>
    </row>
    <row r="25415" spans="7:7">
      <c r="G25415" s="1776"/>
    </row>
    <row r="25416" spans="7:7">
      <c r="G25416" s="1776"/>
    </row>
    <row r="25417" spans="7:7">
      <c r="G25417" s="1776"/>
    </row>
    <row r="25418" spans="7:7">
      <c r="G25418" s="1776"/>
    </row>
    <row r="25419" spans="7:7">
      <c r="G25419" s="1776"/>
    </row>
    <row r="25420" spans="7:7">
      <c r="G25420" s="1776"/>
    </row>
    <row r="25421" spans="7:7">
      <c r="G25421" s="1776"/>
    </row>
    <row r="25422" spans="7:7">
      <c r="G25422" s="1776"/>
    </row>
    <row r="25423" spans="7:7">
      <c r="G25423" s="1776"/>
    </row>
    <row r="25424" spans="7:7">
      <c r="G25424" s="1776"/>
    </row>
    <row r="25425" spans="7:7">
      <c r="G25425" s="1776"/>
    </row>
    <row r="25426" spans="7:7">
      <c r="G25426" s="1776"/>
    </row>
    <row r="25427" spans="7:7">
      <c r="G25427" s="1776"/>
    </row>
    <row r="25428" spans="7:7">
      <c r="G25428" s="1776"/>
    </row>
    <row r="25429" spans="7:7">
      <c r="G25429" s="1776"/>
    </row>
    <row r="25430" spans="7:7">
      <c r="G25430" s="1776"/>
    </row>
    <row r="25431" spans="7:7">
      <c r="G25431" s="1776"/>
    </row>
    <row r="25432" spans="7:7">
      <c r="G25432" s="1776"/>
    </row>
    <row r="25433" spans="7:7">
      <c r="G25433" s="1776"/>
    </row>
    <row r="25434" spans="7:7">
      <c r="G25434" s="1776"/>
    </row>
    <row r="25435" spans="7:7">
      <c r="G25435" s="1776"/>
    </row>
    <row r="25436" spans="7:7">
      <c r="G25436" s="1776"/>
    </row>
    <row r="25437" spans="7:7">
      <c r="G25437" s="1776"/>
    </row>
    <row r="25438" spans="7:7">
      <c r="G25438" s="1776"/>
    </row>
    <row r="25439" spans="7:7">
      <c r="G25439" s="1776"/>
    </row>
    <row r="25440" spans="7:7">
      <c r="G25440" s="1776"/>
    </row>
    <row r="25441" spans="7:7">
      <c r="G25441" s="1776"/>
    </row>
    <row r="25442" spans="7:7">
      <c r="G25442" s="1776"/>
    </row>
    <row r="25443" spans="7:7">
      <c r="G25443" s="1776"/>
    </row>
    <row r="25444" spans="7:7">
      <c r="G25444" s="1776"/>
    </row>
    <row r="25445" spans="7:7">
      <c r="G25445" s="1776"/>
    </row>
    <row r="25446" spans="7:7">
      <c r="G25446" s="1776"/>
    </row>
    <row r="25447" spans="7:7">
      <c r="G25447" s="1776"/>
    </row>
    <row r="25448" spans="7:7">
      <c r="G25448" s="1776"/>
    </row>
    <row r="25449" spans="7:7">
      <c r="G25449" s="1776"/>
    </row>
    <row r="25450" spans="7:7">
      <c r="G25450" s="1776"/>
    </row>
    <row r="25451" spans="7:7">
      <c r="G25451" s="1776"/>
    </row>
    <row r="25452" spans="7:7">
      <c r="G25452" s="1776"/>
    </row>
    <row r="25453" spans="7:7">
      <c r="G25453" s="1776"/>
    </row>
    <row r="25454" spans="7:7">
      <c r="G25454" s="1776"/>
    </row>
    <row r="25455" spans="7:7">
      <c r="G25455" s="1776"/>
    </row>
    <row r="25456" spans="7:7">
      <c r="G25456" s="1776"/>
    </row>
    <row r="25457" spans="7:7">
      <c r="G25457" s="1776"/>
    </row>
    <row r="25458" spans="7:7">
      <c r="G25458" s="1776"/>
    </row>
    <row r="25459" spans="7:7">
      <c r="G25459" s="1776"/>
    </row>
    <row r="25460" spans="7:7">
      <c r="G25460" s="1776"/>
    </row>
    <row r="25461" spans="7:7">
      <c r="G25461" s="1776"/>
    </row>
    <row r="25462" spans="7:7">
      <c r="G25462" s="1776"/>
    </row>
    <row r="25463" spans="7:7">
      <c r="G25463" s="1776"/>
    </row>
    <row r="25464" spans="7:7">
      <c r="G25464" s="1776"/>
    </row>
    <row r="25465" spans="7:7">
      <c r="G25465" s="1776"/>
    </row>
    <row r="25466" spans="7:7">
      <c r="G25466" s="1776"/>
    </row>
    <row r="25467" spans="7:7">
      <c r="G25467" s="1776"/>
    </row>
    <row r="25468" spans="7:7">
      <c r="G25468" s="1776"/>
    </row>
    <row r="25469" spans="7:7">
      <c r="G25469" s="1776"/>
    </row>
    <row r="25470" spans="7:7">
      <c r="G25470" s="1776"/>
    </row>
    <row r="25471" spans="7:7">
      <c r="G25471" s="1776"/>
    </row>
    <row r="25472" spans="7:7">
      <c r="G25472" s="1776"/>
    </row>
    <row r="25473" spans="7:7">
      <c r="G25473" s="1776"/>
    </row>
    <row r="25474" spans="7:7">
      <c r="G25474" s="1776"/>
    </row>
    <row r="25475" spans="7:7">
      <c r="G25475" s="1776"/>
    </row>
    <row r="25476" spans="7:7">
      <c r="G25476" s="1776"/>
    </row>
    <row r="25477" spans="7:7">
      <c r="G25477" s="1776"/>
    </row>
    <row r="25478" spans="7:7">
      <c r="G25478" s="1776"/>
    </row>
    <row r="25479" spans="7:7">
      <c r="G25479" s="1776"/>
    </row>
    <row r="25480" spans="7:7">
      <c r="G25480" s="1776"/>
    </row>
    <row r="25481" spans="7:7">
      <c r="G25481" s="1776"/>
    </row>
    <row r="25482" spans="7:7">
      <c r="G25482" s="1776"/>
    </row>
    <row r="25483" spans="7:7">
      <c r="G25483" s="1776"/>
    </row>
    <row r="25484" spans="7:7">
      <c r="G25484" s="1776"/>
    </row>
    <row r="25485" spans="7:7">
      <c r="G25485" s="1776"/>
    </row>
    <row r="25486" spans="7:7">
      <c r="G25486" s="1776"/>
    </row>
    <row r="25487" spans="7:7">
      <c r="G25487" s="1776"/>
    </row>
    <row r="25488" spans="7:7">
      <c r="G25488" s="1776"/>
    </row>
    <row r="25489" spans="7:7">
      <c r="G25489" s="1776"/>
    </row>
    <row r="25490" spans="7:7">
      <c r="G25490" s="1776"/>
    </row>
    <row r="25491" spans="7:7">
      <c r="G25491" s="1776"/>
    </row>
    <row r="25492" spans="7:7">
      <c r="G25492" s="1776"/>
    </row>
    <row r="25493" spans="7:7">
      <c r="G25493" s="1776"/>
    </row>
    <row r="25494" spans="7:7">
      <c r="G25494" s="1776"/>
    </row>
    <row r="25495" spans="7:7">
      <c r="G25495" s="1776"/>
    </row>
    <row r="25496" spans="7:7">
      <c r="G25496" s="1776"/>
    </row>
    <row r="25497" spans="7:7">
      <c r="G25497" s="1776"/>
    </row>
    <row r="25498" spans="7:7">
      <c r="G25498" s="1776"/>
    </row>
    <row r="25499" spans="7:7">
      <c r="G25499" s="1776"/>
    </row>
    <row r="25500" spans="7:7">
      <c r="G25500" s="1776"/>
    </row>
    <row r="25501" spans="7:7">
      <c r="G25501" s="1776"/>
    </row>
    <row r="25502" spans="7:7">
      <c r="G25502" s="1776"/>
    </row>
    <row r="25503" spans="7:7">
      <c r="G25503" s="1776"/>
    </row>
    <row r="25504" spans="7:7">
      <c r="G25504" s="1776"/>
    </row>
    <row r="25505" spans="7:7">
      <c r="G25505" s="1776"/>
    </row>
    <row r="25506" spans="7:7">
      <c r="G25506" s="1776"/>
    </row>
    <row r="25507" spans="7:7">
      <c r="G25507" s="1776"/>
    </row>
    <row r="25508" spans="7:7">
      <c r="G25508" s="1776"/>
    </row>
    <row r="25509" spans="7:7">
      <c r="G25509" s="1776"/>
    </row>
    <row r="25510" spans="7:7">
      <c r="G25510" s="1776"/>
    </row>
    <row r="25511" spans="7:7">
      <c r="G25511" s="1776"/>
    </row>
    <row r="25512" spans="7:7">
      <c r="G25512" s="1776"/>
    </row>
    <row r="25513" spans="7:7">
      <c r="G25513" s="1776"/>
    </row>
    <row r="25514" spans="7:7">
      <c r="G25514" s="1776"/>
    </row>
    <row r="25515" spans="7:7">
      <c r="G25515" s="1776"/>
    </row>
    <row r="25516" spans="7:7">
      <c r="G25516" s="1776"/>
    </row>
    <row r="25517" spans="7:7">
      <c r="G25517" s="1776"/>
    </row>
    <row r="25518" spans="7:7">
      <c r="G25518" s="1776"/>
    </row>
    <row r="25519" spans="7:7">
      <c r="G25519" s="1776"/>
    </row>
    <row r="25520" spans="7:7">
      <c r="G25520" s="1776"/>
    </row>
    <row r="25521" spans="7:7">
      <c r="G25521" s="1776"/>
    </row>
    <row r="25522" spans="7:7">
      <c r="G25522" s="1776"/>
    </row>
    <row r="25523" spans="7:7">
      <c r="G25523" s="1776"/>
    </row>
    <row r="25524" spans="7:7">
      <c r="G25524" s="1776"/>
    </row>
    <row r="25525" spans="7:7">
      <c r="G25525" s="1776"/>
    </row>
    <row r="25526" spans="7:7">
      <c r="G25526" s="1776"/>
    </row>
    <row r="25527" spans="7:7">
      <c r="G25527" s="1776"/>
    </row>
    <row r="25528" spans="7:7">
      <c r="G25528" s="1776"/>
    </row>
    <row r="25529" spans="7:7">
      <c r="G25529" s="1776"/>
    </row>
    <row r="25530" spans="7:7">
      <c r="G25530" s="1776"/>
    </row>
    <row r="25531" spans="7:7">
      <c r="G25531" s="1776"/>
    </row>
    <row r="25532" spans="7:7">
      <c r="G25532" s="1776"/>
    </row>
    <row r="25533" spans="7:7">
      <c r="G25533" s="1776"/>
    </row>
    <row r="25534" spans="7:7">
      <c r="G25534" s="1776"/>
    </row>
    <row r="25535" spans="7:7">
      <c r="G25535" s="1776"/>
    </row>
    <row r="25536" spans="7:7">
      <c r="G25536" s="1776"/>
    </row>
    <row r="25537" spans="7:7">
      <c r="G25537" s="1776"/>
    </row>
    <row r="25538" spans="7:7">
      <c r="G25538" s="1776"/>
    </row>
    <row r="25539" spans="7:7">
      <c r="G25539" s="1776"/>
    </row>
    <row r="25540" spans="7:7">
      <c r="G25540" s="1776"/>
    </row>
    <row r="25541" spans="7:7">
      <c r="G25541" s="1776"/>
    </row>
    <row r="25542" spans="7:7">
      <c r="G25542" s="1776"/>
    </row>
    <row r="25543" spans="7:7">
      <c r="G25543" s="1776"/>
    </row>
    <row r="25544" spans="7:7">
      <c r="G25544" s="1776"/>
    </row>
    <row r="25545" spans="7:7">
      <c r="G25545" s="1776"/>
    </row>
    <row r="25546" spans="7:7">
      <c r="G25546" s="1776"/>
    </row>
    <row r="25547" spans="7:7">
      <c r="G25547" s="1776"/>
    </row>
    <row r="25548" spans="7:7">
      <c r="G25548" s="1776"/>
    </row>
    <row r="25549" spans="7:7">
      <c r="G25549" s="1776"/>
    </row>
    <row r="25550" spans="7:7">
      <c r="G25550" s="1776"/>
    </row>
    <row r="25551" spans="7:7">
      <c r="G25551" s="1776"/>
    </row>
    <row r="25552" spans="7:7">
      <c r="G25552" s="1776"/>
    </row>
    <row r="25553" spans="7:7">
      <c r="G25553" s="1776"/>
    </row>
    <row r="25554" spans="7:7">
      <c r="G25554" s="1776"/>
    </row>
    <row r="25555" spans="7:7">
      <c r="G25555" s="1776"/>
    </row>
    <row r="25556" spans="7:7">
      <c r="G25556" s="1776"/>
    </row>
    <row r="25557" spans="7:7">
      <c r="G25557" s="1776"/>
    </row>
    <row r="25558" spans="7:7">
      <c r="G25558" s="1776"/>
    </row>
    <row r="25559" spans="7:7">
      <c r="G25559" s="1776"/>
    </row>
    <row r="25560" spans="7:7">
      <c r="G25560" s="1776"/>
    </row>
    <row r="25561" spans="7:7">
      <c r="G25561" s="1776"/>
    </row>
    <row r="25562" spans="7:7">
      <c r="G25562" s="1776"/>
    </row>
    <row r="25563" spans="7:7">
      <c r="G25563" s="1776"/>
    </row>
    <row r="25564" spans="7:7">
      <c r="G25564" s="1776"/>
    </row>
    <row r="25565" spans="7:7">
      <c r="G25565" s="1776"/>
    </row>
    <row r="25566" spans="7:7">
      <c r="G25566" s="1776"/>
    </row>
    <row r="25567" spans="7:7">
      <c r="G25567" s="1776"/>
    </row>
    <row r="25568" spans="7:7">
      <c r="G25568" s="1776"/>
    </row>
    <row r="25569" spans="7:7">
      <c r="G25569" s="1776"/>
    </row>
    <row r="25570" spans="7:7">
      <c r="G25570" s="1776"/>
    </row>
    <row r="25571" spans="7:7">
      <c r="G25571" s="1776"/>
    </row>
    <row r="25572" spans="7:7">
      <c r="G25572" s="1776"/>
    </row>
    <row r="25573" spans="7:7">
      <c r="G25573" s="1776"/>
    </row>
    <row r="25574" spans="7:7">
      <c r="G25574" s="1776"/>
    </row>
    <row r="25575" spans="7:7">
      <c r="G25575" s="1776"/>
    </row>
    <row r="25576" spans="7:7">
      <c r="G25576" s="1776"/>
    </row>
    <row r="25577" spans="7:7">
      <c r="G25577" s="1776"/>
    </row>
    <row r="25578" spans="7:7">
      <c r="G25578" s="1776"/>
    </row>
    <row r="25579" spans="7:7">
      <c r="G25579" s="1776"/>
    </row>
    <row r="25580" spans="7:7">
      <c r="G25580" s="1776"/>
    </row>
    <row r="25581" spans="7:7">
      <c r="G25581" s="1776"/>
    </row>
    <row r="25582" spans="7:7">
      <c r="G25582" s="1776"/>
    </row>
    <row r="25583" spans="7:7">
      <c r="G25583" s="1776"/>
    </row>
    <row r="25584" spans="7:7">
      <c r="G25584" s="1776"/>
    </row>
    <row r="25585" spans="7:7">
      <c r="G25585" s="1776"/>
    </row>
    <row r="25586" spans="7:7">
      <c r="G25586" s="1776"/>
    </row>
    <row r="25587" spans="7:7">
      <c r="G25587" s="1776"/>
    </row>
    <row r="25588" spans="7:7">
      <c r="G25588" s="1776"/>
    </row>
    <row r="25589" spans="7:7">
      <c r="G25589" s="1776"/>
    </row>
    <row r="25590" spans="7:7">
      <c r="G25590" s="1776"/>
    </row>
    <row r="25591" spans="7:7">
      <c r="G25591" s="1776"/>
    </row>
    <row r="25592" spans="7:7">
      <c r="G25592" s="1776"/>
    </row>
    <row r="25593" spans="7:7">
      <c r="G25593" s="1776"/>
    </row>
    <row r="25594" spans="7:7">
      <c r="G25594" s="1776"/>
    </row>
    <row r="25595" spans="7:7">
      <c r="G25595" s="1776"/>
    </row>
    <row r="25596" spans="7:7">
      <c r="G25596" s="1776"/>
    </row>
    <row r="25597" spans="7:7">
      <c r="G25597" s="1776"/>
    </row>
    <row r="25598" spans="7:7">
      <c r="G25598" s="1776"/>
    </row>
    <row r="25599" spans="7:7">
      <c r="G25599" s="1776"/>
    </row>
    <row r="25600" spans="7:7">
      <c r="G25600" s="1776"/>
    </row>
    <row r="25601" spans="7:7">
      <c r="G25601" s="1776"/>
    </row>
    <row r="25602" spans="7:7">
      <c r="G25602" s="1776"/>
    </row>
    <row r="25603" spans="7:7">
      <c r="G25603" s="1776"/>
    </row>
    <row r="25604" spans="7:7">
      <c r="G25604" s="1776"/>
    </row>
    <row r="25605" spans="7:7">
      <c r="G25605" s="1776"/>
    </row>
    <row r="25606" spans="7:7">
      <c r="G25606" s="1776"/>
    </row>
    <row r="25607" spans="7:7">
      <c r="G25607" s="1776"/>
    </row>
    <row r="25608" spans="7:7">
      <c r="G25608" s="1776"/>
    </row>
    <row r="25609" spans="7:7">
      <c r="G25609" s="1776"/>
    </row>
    <row r="25610" spans="7:7">
      <c r="G25610" s="1776"/>
    </row>
    <row r="25611" spans="7:7">
      <c r="G25611" s="1776"/>
    </row>
    <row r="25612" spans="7:7">
      <c r="G25612" s="1776"/>
    </row>
    <row r="25613" spans="7:7">
      <c r="G25613" s="1776"/>
    </row>
    <row r="25614" spans="7:7">
      <c r="G25614" s="1776"/>
    </row>
    <row r="25615" spans="7:7">
      <c r="G25615" s="1776"/>
    </row>
    <row r="25616" spans="7:7">
      <c r="G25616" s="1776"/>
    </row>
    <row r="25617" spans="7:7">
      <c r="G25617" s="1776"/>
    </row>
    <row r="25618" spans="7:7">
      <c r="G25618" s="1776"/>
    </row>
    <row r="25619" spans="7:7">
      <c r="G25619" s="1776"/>
    </row>
    <row r="25620" spans="7:7">
      <c r="G25620" s="1776"/>
    </row>
    <row r="25621" spans="7:7">
      <c r="G25621" s="1776"/>
    </row>
    <row r="25622" spans="7:7">
      <c r="G25622" s="1776"/>
    </row>
    <row r="25623" spans="7:7">
      <c r="G25623" s="1776"/>
    </row>
    <row r="25624" spans="7:7">
      <c r="G25624" s="1776"/>
    </row>
    <row r="25625" spans="7:7">
      <c r="G25625" s="1776"/>
    </row>
    <row r="25626" spans="7:7">
      <c r="G25626" s="1776"/>
    </row>
    <row r="25627" spans="7:7">
      <c r="G25627" s="1776"/>
    </row>
    <row r="25628" spans="7:7">
      <c r="G25628" s="1776"/>
    </row>
    <row r="25629" spans="7:7">
      <c r="G25629" s="1776"/>
    </row>
    <row r="25630" spans="7:7">
      <c r="G25630" s="1776"/>
    </row>
    <row r="25631" spans="7:7">
      <c r="G25631" s="1776"/>
    </row>
    <row r="25632" spans="7:7">
      <c r="G25632" s="1776"/>
    </row>
    <row r="25633" spans="7:7">
      <c r="G25633" s="1776"/>
    </row>
    <row r="25634" spans="7:7">
      <c r="G25634" s="1776"/>
    </row>
    <row r="25635" spans="7:7">
      <c r="G25635" s="1776"/>
    </row>
    <row r="25636" spans="7:7">
      <c r="G25636" s="1776"/>
    </row>
    <row r="25637" spans="7:7">
      <c r="G25637" s="1776"/>
    </row>
    <row r="25638" spans="7:7">
      <c r="G25638" s="1776"/>
    </row>
    <row r="25639" spans="7:7">
      <c r="G25639" s="1776"/>
    </row>
    <row r="25640" spans="7:7">
      <c r="G25640" s="1776"/>
    </row>
    <row r="25641" spans="7:7">
      <c r="G25641" s="1776"/>
    </row>
    <row r="25642" spans="7:7">
      <c r="G25642" s="1776"/>
    </row>
    <row r="25643" spans="7:7">
      <c r="G25643" s="1776"/>
    </row>
    <row r="25644" spans="7:7">
      <c r="G25644" s="1776"/>
    </row>
    <row r="25645" spans="7:7">
      <c r="G25645" s="1776"/>
    </row>
    <row r="25646" spans="7:7">
      <c r="G25646" s="1776"/>
    </row>
    <row r="25647" spans="7:7">
      <c r="G25647" s="1776"/>
    </row>
    <row r="25648" spans="7:7">
      <c r="G25648" s="1776"/>
    </row>
    <row r="25649" spans="7:7">
      <c r="G25649" s="1776"/>
    </row>
    <row r="25650" spans="7:7">
      <c r="G25650" s="1776"/>
    </row>
    <row r="25651" spans="7:7">
      <c r="G25651" s="1776"/>
    </row>
    <row r="25652" spans="7:7">
      <c r="G25652" s="1776"/>
    </row>
    <row r="25653" spans="7:7">
      <c r="G25653" s="1776"/>
    </row>
    <row r="25654" spans="7:7">
      <c r="G25654" s="1776"/>
    </row>
    <row r="25655" spans="7:7">
      <c r="G25655" s="1776"/>
    </row>
    <row r="25656" spans="7:7">
      <c r="G25656" s="1776"/>
    </row>
    <row r="25657" spans="7:7">
      <c r="G25657" s="1776"/>
    </row>
    <row r="25658" spans="7:7">
      <c r="G25658" s="1776"/>
    </row>
    <row r="25659" spans="7:7">
      <c r="G25659" s="1776"/>
    </row>
    <row r="25660" spans="7:7">
      <c r="G25660" s="1776"/>
    </row>
    <row r="25661" spans="7:7">
      <c r="G25661" s="1776"/>
    </row>
    <row r="25662" spans="7:7">
      <c r="G25662" s="1776"/>
    </row>
    <row r="25663" spans="7:7">
      <c r="G25663" s="1776"/>
    </row>
    <row r="25664" spans="7:7">
      <c r="G25664" s="1776"/>
    </row>
    <row r="25665" spans="7:7">
      <c r="G25665" s="1776"/>
    </row>
    <row r="25666" spans="7:7">
      <c r="G25666" s="1776"/>
    </row>
    <row r="25667" spans="7:7">
      <c r="G25667" s="1776"/>
    </row>
    <row r="25668" spans="7:7">
      <c r="G25668" s="1776"/>
    </row>
    <row r="25669" spans="7:7">
      <c r="G25669" s="1776"/>
    </row>
    <row r="25670" spans="7:7">
      <c r="G25670" s="1776"/>
    </row>
    <row r="25671" spans="7:7">
      <c r="G25671" s="1776"/>
    </row>
    <row r="25672" spans="7:7">
      <c r="G25672" s="1776"/>
    </row>
    <row r="25673" spans="7:7">
      <c r="G25673" s="1776"/>
    </row>
    <row r="25674" spans="7:7">
      <c r="G25674" s="1776"/>
    </row>
    <row r="25675" spans="7:7">
      <c r="G25675" s="1776"/>
    </row>
    <row r="25676" spans="7:7">
      <c r="G25676" s="1776"/>
    </row>
    <row r="25677" spans="7:7">
      <c r="G25677" s="1776"/>
    </row>
    <row r="25678" spans="7:7">
      <c r="G25678" s="1776"/>
    </row>
    <row r="25679" spans="7:7">
      <c r="G25679" s="1776"/>
    </row>
    <row r="25680" spans="7:7">
      <c r="G25680" s="1776"/>
    </row>
    <row r="25681" spans="7:7">
      <c r="G25681" s="1776"/>
    </row>
    <row r="25682" spans="7:7">
      <c r="G25682" s="1776"/>
    </row>
    <row r="25683" spans="7:7">
      <c r="G25683" s="1776"/>
    </row>
    <row r="25684" spans="7:7">
      <c r="G25684" s="1776"/>
    </row>
    <row r="25685" spans="7:7">
      <c r="G25685" s="1776"/>
    </row>
    <row r="25686" spans="7:7">
      <c r="G25686" s="1776"/>
    </row>
    <row r="25687" spans="7:7">
      <c r="G25687" s="1776"/>
    </row>
    <row r="25688" spans="7:7">
      <c r="G25688" s="1776"/>
    </row>
    <row r="25689" spans="7:7">
      <c r="G25689" s="1776"/>
    </row>
    <row r="25690" spans="7:7">
      <c r="G25690" s="1776"/>
    </row>
    <row r="25691" spans="7:7">
      <c r="G25691" s="1776"/>
    </row>
    <row r="25692" spans="7:7">
      <c r="G25692" s="1776"/>
    </row>
    <row r="25693" spans="7:7">
      <c r="G25693" s="1776"/>
    </row>
    <row r="25694" spans="7:7">
      <c r="G25694" s="1776"/>
    </row>
    <row r="25695" spans="7:7">
      <c r="G25695" s="1776"/>
    </row>
    <row r="25696" spans="7:7">
      <c r="G25696" s="1776"/>
    </row>
    <row r="25697" spans="7:7">
      <c r="G25697" s="1776"/>
    </row>
    <row r="25698" spans="7:7">
      <c r="G25698" s="1776"/>
    </row>
    <row r="25699" spans="7:7">
      <c r="G25699" s="1776"/>
    </row>
    <row r="25700" spans="7:7">
      <c r="G25700" s="1776"/>
    </row>
    <row r="25701" spans="7:7">
      <c r="G25701" s="1776"/>
    </row>
    <row r="25702" spans="7:7">
      <c r="G25702" s="1776"/>
    </row>
    <row r="25703" spans="7:7">
      <c r="G25703" s="1776"/>
    </row>
    <row r="25704" spans="7:7">
      <c r="G25704" s="1776"/>
    </row>
    <row r="25705" spans="7:7">
      <c r="G25705" s="1776"/>
    </row>
    <row r="25706" spans="7:7">
      <c r="G25706" s="1776"/>
    </row>
    <row r="25707" spans="7:7">
      <c r="G25707" s="1776"/>
    </row>
    <row r="25708" spans="7:7">
      <c r="G25708" s="1776"/>
    </row>
    <row r="25709" spans="7:7">
      <c r="G25709" s="1776"/>
    </row>
    <row r="25710" spans="7:7">
      <c r="G25710" s="1776"/>
    </row>
    <row r="25711" spans="7:7">
      <c r="G25711" s="1776"/>
    </row>
    <row r="25712" spans="7:7">
      <c r="G25712" s="1776"/>
    </row>
    <row r="25713" spans="7:7">
      <c r="G25713" s="1776"/>
    </row>
    <row r="25714" spans="7:7">
      <c r="G25714" s="1776"/>
    </row>
    <row r="25715" spans="7:7">
      <c r="G25715" s="1776"/>
    </row>
    <row r="25716" spans="7:7">
      <c r="G25716" s="1776"/>
    </row>
    <row r="25717" spans="7:7">
      <c r="G25717" s="1776"/>
    </row>
    <row r="25718" spans="7:7">
      <c r="G25718" s="1776"/>
    </row>
    <row r="25719" spans="7:7">
      <c r="G25719" s="1776"/>
    </row>
    <row r="25720" spans="7:7">
      <c r="G25720" s="1776"/>
    </row>
    <row r="25721" spans="7:7">
      <c r="G25721" s="1776"/>
    </row>
    <row r="25722" spans="7:7">
      <c r="G25722" s="1776"/>
    </row>
    <row r="25723" spans="7:7">
      <c r="G25723" s="1776"/>
    </row>
    <row r="25724" spans="7:7">
      <c r="G25724" s="1776"/>
    </row>
    <row r="25725" spans="7:7">
      <c r="G25725" s="1776"/>
    </row>
    <row r="25726" spans="7:7">
      <c r="G25726" s="1776"/>
    </row>
    <row r="25727" spans="7:7">
      <c r="G25727" s="1776"/>
    </row>
    <row r="25728" spans="7:7">
      <c r="G25728" s="1776"/>
    </row>
    <row r="25729" spans="7:7">
      <c r="G25729" s="1776"/>
    </row>
    <row r="25730" spans="7:7">
      <c r="G25730" s="1776"/>
    </row>
    <row r="25731" spans="7:7">
      <c r="G25731" s="1776"/>
    </row>
    <row r="25732" spans="7:7">
      <c r="G25732" s="1776"/>
    </row>
    <row r="25733" spans="7:7">
      <c r="G25733" s="1776"/>
    </row>
    <row r="25734" spans="7:7">
      <c r="G25734" s="1776"/>
    </row>
    <row r="25735" spans="7:7">
      <c r="G25735" s="1776"/>
    </row>
    <row r="25736" spans="7:7">
      <c r="G25736" s="1776"/>
    </row>
    <row r="25737" spans="7:7">
      <c r="G25737" s="1776"/>
    </row>
    <row r="25738" spans="7:7">
      <c r="G25738" s="1776"/>
    </row>
    <row r="25739" spans="7:7">
      <c r="G25739" s="1776"/>
    </row>
    <row r="25740" spans="7:7">
      <c r="G25740" s="1776"/>
    </row>
    <row r="25741" spans="7:7">
      <c r="G25741" s="1776"/>
    </row>
    <row r="25742" spans="7:7">
      <c r="G25742" s="1776"/>
    </row>
    <row r="25743" spans="7:7">
      <c r="G25743" s="1776"/>
    </row>
    <row r="25744" spans="7:7">
      <c r="G25744" s="1776"/>
    </row>
    <row r="25745" spans="7:7">
      <c r="G25745" s="1776"/>
    </row>
    <row r="25746" spans="7:7">
      <c r="G25746" s="1776"/>
    </row>
    <row r="25747" spans="7:7">
      <c r="G25747" s="1776"/>
    </row>
    <row r="25748" spans="7:7">
      <c r="G25748" s="1776"/>
    </row>
    <row r="25749" spans="7:7">
      <c r="G25749" s="1776"/>
    </row>
    <row r="25750" spans="7:7">
      <c r="G25750" s="1776"/>
    </row>
    <row r="25751" spans="7:7">
      <c r="G25751" s="1776"/>
    </row>
    <row r="25752" spans="7:7">
      <c r="G25752" s="1776"/>
    </row>
    <row r="25753" spans="7:7">
      <c r="G25753" s="1776"/>
    </row>
    <row r="25754" spans="7:7">
      <c r="G25754" s="1776"/>
    </row>
    <row r="25755" spans="7:7">
      <c r="G25755" s="1776"/>
    </row>
    <row r="25756" spans="7:7">
      <c r="G25756" s="1776"/>
    </row>
    <row r="25757" spans="7:7">
      <c r="G25757" s="1776"/>
    </row>
    <row r="25758" spans="7:7">
      <c r="G25758" s="1776"/>
    </row>
    <row r="25759" spans="7:7">
      <c r="G25759" s="1776"/>
    </row>
    <row r="25760" spans="7:7">
      <c r="G25760" s="1776"/>
    </row>
    <row r="25761" spans="7:7">
      <c r="G25761" s="1776"/>
    </row>
    <row r="25762" spans="7:7">
      <c r="G25762" s="1776"/>
    </row>
    <row r="25763" spans="7:7">
      <c r="G25763" s="1776"/>
    </row>
    <row r="25764" spans="7:7">
      <c r="G25764" s="1776"/>
    </row>
    <row r="25765" spans="7:7">
      <c r="G25765" s="1776"/>
    </row>
    <row r="25766" spans="7:7">
      <c r="G25766" s="1776"/>
    </row>
    <row r="25767" spans="7:7">
      <c r="G25767" s="1776"/>
    </row>
    <row r="25768" spans="7:7">
      <c r="G25768" s="1776"/>
    </row>
    <row r="25769" spans="7:7">
      <c r="G25769" s="1776"/>
    </row>
    <row r="25770" spans="7:7">
      <c r="G25770" s="1776"/>
    </row>
    <row r="25771" spans="7:7">
      <c r="G25771" s="1776"/>
    </row>
    <row r="25772" spans="7:7">
      <c r="G25772" s="1776"/>
    </row>
    <row r="25773" spans="7:7">
      <c r="G25773" s="1776"/>
    </row>
    <row r="25774" spans="7:7">
      <c r="G25774" s="1776"/>
    </row>
    <row r="25775" spans="7:7">
      <c r="G25775" s="1776"/>
    </row>
    <row r="25776" spans="7:7">
      <c r="G25776" s="1776"/>
    </row>
    <row r="25777" spans="7:7">
      <c r="G25777" s="1776"/>
    </row>
    <row r="25778" spans="7:7">
      <c r="G25778" s="1776"/>
    </row>
    <row r="25779" spans="7:7">
      <c r="G25779" s="1776"/>
    </row>
    <row r="25780" spans="7:7">
      <c r="G25780" s="1776"/>
    </row>
    <row r="25781" spans="7:7">
      <c r="G25781" s="1776"/>
    </row>
    <row r="25782" spans="7:7">
      <c r="G25782" s="1776"/>
    </row>
    <row r="25783" spans="7:7">
      <c r="G25783" s="1776"/>
    </row>
    <row r="25784" spans="7:7">
      <c r="G25784" s="1776"/>
    </row>
    <row r="25785" spans="7:7">
      <c r="G25785" s="1776"/>
    </row>
    <row r="25786" spans="7:7">
      <c r="G25786" s="1776"/>
    </row>
    <row r="25787" spans="7:7">
      <c r="G25787" s="1776"/>
    </row>
    <row r="25788" spans="7:7">
      <c r="G25788" s="1776"/>
    </row>
    <row r="25789" spans="7:7">
      <c r="G25789" s="1776"/>
    </row>
    <row r="25790" spans="7:7">
      <c r="G25790" s="1776"/>
    </row>
    <row r="25791" spans="7:7">
      <c r="G25791" s="1776"/>
    </row>
    <row r="25792" spans="7:7">
      <c r="G25792" s="1776"/>
    </row>
    <row r="25793" spans="7:7">
      <c r="G25793" s="1776"/>
    </row>
    <row r="25794" spans="7:7">
      <c r="G25794" s="1776"/>
    </row>
    <row r="25795" spans="7:7">
      <c r="G25795" s="1776"/>
    </row>
    <row r="25796" spans="7:7">
      <c r="G25796" s="1776"/>
    </row>
    <row r="25797" spans="7:7">
      <c r="G25797" s="1776"/>
    </row>
    <row r="25798" spans="7:7">
      <c r="G25798" s="1776"/>
    </row>
    <row r="25799" spans="7:7">
      <c r="G25799" s="1776"/>
    </row>
    <row r="25800" spans="7:7">
      <c r="G25800" s="1776"/>
    </row>
    <row r="25801" spans="7:7">
      <c r="G25801" s="1776"/>
    </row>
    <row r="25802" spans="7:7">
      <c r="G25802" s="1776"/>
    </row>
    <row r="25803" spans="7:7">
      <c r="G25803" s="1776"/>
    </row>
    <row r="25804" spans="7:7">
      <c r="G25804" s="1776"/>
    </row>
    <row r="25805" spans="7:7">
      <c r="G25805" s="1776"/>
    </row>
    <row r="25806" spans="7:7">
      <c r="G25806" s="1776"/>
    </row>
    <row r="25807" spans="7:7">
      <c r="G25807" s="1776"/>
    </row>
    <row r="25808" spans="7:7">
      <c r="G25808" s="1776"/>
    </row>
    <row r="25809" spans="7:7">
      <c r="G25809" s="1776"/>
    </row>
    <row r="25810" spans="7:7">
      <c r="G25810" s="1776"/>
    </row>
    <row r="25811" spans="7:7">
      <c r="G25811" s="1776"/>
    </row>
    <row r="25812" spans="7:7">
      <c r="G25812" s="1776"/>
    </row>
    <row r="25813" spans="7:7">
      <c r="G25813" s="1776"/>
    </row>
    <row r="25814" spans="7:7">
      <c r="G25814" s="1776"/>
    </row>
    <row r="25815" spans="7:7">
      <c r="G25815" s="1776"/>
    </row>
    <row r="25816" spans="7:7">
      <c r="G25816" s="1776"/>
    </row>
    <row r="25817" spans="7:7">
      <c r="G25817" s="1776"/>
    </row>
    <row r="25818" spans="7:7">
      <c r="G25818" s="1776"/>
    </row>
    <row r="25819" spans="7:7">
      <c r="G25819" s="1776"/>
    </row>
    <row r="25820" spans="7:7">
      <c r="G25820" s="1776"/>
    </row>
    <row r="25821" spans="7:7">
      <c r="G25821" s="1776"/>
    </row>
    <row r="25822" spans="7:7">
      <c r="G25822" s="1776"/>
    </row>
    <row r="25823" spans="7:7">
      <c r="G25823" s="1776"/>
    </row>
    <row r="25824" spans="7:7">
      <c r="G25824" s="1776"/>
    </row>
    <row r="25825" spans="7:7">
      <c r="G25825" s="1776"/>
    </row>
    <row r="25826" spans="7:7">
      <c r="G25826" s="1776"/>
    </row>
    <row r="25827" spans="7:7">
      <c r="G25827" s="1776"/>
    </row>
    <row r="25828" spans="7:7">
      <c r="G25828" s="1776"/>
    </row>
    <row r="25829" spans="7:7">
      <c r="G25829" s="1776"/>
    </row>
    <row r="25830" spans="7:7">
      <c r="G25830" s="1776"/>
    </row>
    <row r="25831" spans="7:7">
      <c r="G25831" s="1776"/>
    </row>
    <row r="25832" spans="7:7">
      <c r="G25832" s="1776"/>
    </row>
    <row r="25833" spans="7:7">
      <c r="G25833" s="1776"/>
    </row>
    <row r="25834" spans="7:7">
      <c r="G25834" s="1776"/>
    </row>
    <row r="25835" spans="7:7">
      <c r="G25835" s="1776"/>
    </row>
    <row r="25836" spans="7:7">
      <c r="G25836" s="1776"/>
    </row>
    <row r="25837" spans="7:7">
      <c r="G25837" s="1776"/>
    </row>
    <row r="25838" spans="7:7">
      <c r="G25838" s="1776"/>
    </row>
    <row r="25839" spans="7:7">
      <c r="G25839" s="1776"/>
    </row>
    <row r="25840" spans="7:7">
      <c r="G25840" s="1776"/>
    </row>
    <row r="25841" spans="7:7">
      <c r="G25841" s="1776"/>
    </row>
    <row r="25842" spans="7:7">
      <c r="G25842" s="1776"/>
    </row>
    <row r="25843" spans="7:7">
      <c r="G25843" s="1776"/>
    </row>
    <row r="25844" spans="7:7">
      <c r="G25844" s="1776"/>
    </row>
    <row r="25845" spans="7:7">
      <c r="G25845" s="1776"/>
    </row>
    <row r="25846" spans="7:7">
      <c r="G25846" s="1776"/>
    </row>
    <row r="25847" spans="7:7">
      <c r="G25847" s="1776"/>
    </row>
    <row r="25848" spans="7:7">
      <c r="G25848" s="1776"/>
    </row>
    <row r="25849" spans="7:7">
      <c r="G25849" s="1776"/>
    </row>
    <row r="25850" spans="7:7">
      <c r="G25850" s="1776"/>
    </row>
    <row r="25851" spans="7:7">
      <c r="G25851" s="1776"/>
    </row>
    <row r="25852" spans="7:7">
      <c r="G25852" s="1776"/>
    </row>
    <row r="25853" spans="7:7">
      <c r="G25853" s="1776"/>
    </row>
    <row r="25854" spans="7:7">
      <c r="G25854" s="1776"/>
    </row>
    <row r="25855" spans="7:7">
      <c r="G25855" s="1776"/>
    </row>
    <row r="25856" spans="7:7">
      <c r="G25856" s="1776"/>
    </row>
    <row r="25857" spans="7:7">
      <c r="G25857" s="1776"/>
    </row>
    <row r="25858" spans="7:7">
      <c r="G25858" s="1776"/>
    </row>
    <row r="25859" spans="7:7">
      <c r="G25859" s="1776"/>
    </row>
    <row r="25860" spans="7:7">
      <c r="G25860" s="1776"/>
    </row>
    <row r="25861" spans="7:7">
      <c r="G25861" s="1776"/>
    </row>
    <row r="25862" spans="7:7">
      <c r="G25862" s="1776"/>
    </row>
    <row r="25863" spans="7:7">
      <c r="G25863" s="1776"/>
    </row>
    <row r="25864" spans="7:7">
      <c r="G25864" s="1776"/>
    </row>
    <row r="25865" spans="7:7">
      <c r="G25865" s="1776"/>
    </row>
    <row r="25866" spans="7:7">
      <c r="G25866" s="1776"/>
    </row>
    <row r="25867" spans="7:7">
      <c r="G25867" s="1776"/>
    </row>
    <row r="25868" spans="7:7">
      <c r="G25868" s="1776"/>
    </row>
    <row r="25869" spans="7:7">
      <c r="G25869" s="1776"/>
    </row>
    <row r="25870" spans="7:7">
      <c r="G25870" s="1776"/>
    </row>
    <row r="25871" spans="7:7">
      <c r="G25871" s="1776"/>
    </row>
    <row r="25872" spans="7:7">
      <c r="G25872" s="1776"/>
    </row>
    <row r="25873" spans="7:7">
      <c r="G25873" s="1776"/>
    </row>
    <row r="25874" spans="7:7">
      <c r="G25874" s="1776"/>
    </row>
    <row r="25875" spans="7:7">
      <c r="G25875" s="1776"/>
    </row>
    <row r="25876" spans="7:7">
      <c r="G25876" s="1776"/>
    </row>
    <row r="25877" spans="7:7">
      <c r="G25877" s="1776"/>
    </row>
    <row r="25878" spans="7:7">
      <c r="G25878" s="1776"/>
    </row>
    <row r="25879" spans="7:7">
      <c r="G25879" s="1776"/>
    </row>
    <row r="25880" spans="7:7">
      <c r="G25880" s="1776"/>
    </row>
    <row r="25881" spans="7:7">
      <c r="G25881" s="1776"/>
    </row>
    <row r="25882" spans="7:7">
      <c r="G25882" s="1776"/>
    </row>
    <row r="25883" spans="7:7">
      <c r="G25883" s="1776"/>
    </row>
    <row r="25884" spans="7:7">
      <c r="G25884" s="1776"/>
    </row>
    <row r="25885" spans="7:7">
      <c r="G25885" s="1776"/>
    </row>
    <row r="25886" spans="7:7">
      <c r="G25886" s="1776"/>
    </row>
    <row r="25887" spans="7:7">
      <c r="G25887" s="1776"/>
    </row>
    <row r="25888" spans="7:7">
      <c r="G25888" s="1776"/>
    </row>
    <row r="25889" spans="7:7">
      <c r="G25889" s="1776"/>
    </row>
    <row r="25890" spans="7:7">
      <c r="G25890" s="1776"/>
    </row>
    <row r="25891" spans="7:7">
      <c r="G25891" s="1776"/>
    </row>
    <row r="25892" spans="7:7">
      <c r="G25892" s="1776"/>
    </row>
    <row r="25893" spans="7:7">
      <c r="G25893" s="1776"/>
    </row>
    <row r="25894" spans="7:7">
      <c r="G25894" s="1776"/>
    </row>
    <row r="25895" spans="7:7">
      <c r="G25895" s="1776"/>
    </row>
    <row r="25896" spans="7:7">
      <c r="G25896" s="1776"/>
    </row>
    <row r="25897" spans="7:7">
      <c r="G25897" s="1776"/>
    </row>
    <row r="25898" spans="7:7">
      <c r="G25898" s="1776"/>
    </row>
    <row r="25899" spans="7:7">
      <c r="G25899" s="1776"/>
    </row>
    <row r="25900" spans="7:7">
      <c r="G25900" s="1776"/>
    </row>
    <row r="25901" spans="7:7">
      <c r="G25901" s="1776"/>
    </row>
    <row r="25902" spans="7:7">
      <c r="G25902" s="1776"/>
    </row>
    <row r="25903" spans="7:7">
      <c r="G25903" s="1776"/>
    </row>
    <row r="25904" spans="7:7">
      <c r="G25904" s="1776"/>
    </row>
    <row r="25905" spans="7:7">
      <c r="G25905" s="1776"/>
    </row>
    <row r="25906" spans="7:7">
      <c r="G25906" s="1776"/>
    </row>
    <row r="25907" spans="7:7">
      <c r="G25907" s="1776"/>
    </row>
    <row r="25908" spans="7:7">
      <c r="G25908" s="1776"/>
    </row>
    <row r="25909" spans="7:7">
      <c r="G25909" s="1776"/>
    </row>
    <row r="25910" spans="7:7">
      <c r="G25910" s="1776"/>
    </row>
    <row r="25911" spans="7:7">
      <c r="G25911" s="1776"/>
    </row>
    <row r="25912" spans="7:7">
      <c r="G25912" s="1776"/>
    </row>
    <row r="25913" spans="7:7">
      <c r="G25913" s="1776"/>
    </row>
    <row r="25914" spans="7:7">
      <c r="G25914" s="1776"/>
    </row>
    <row r="25915" spans="7:7">
      <c r="G25915" s="1776"/>
    </row>
    <row r="25916" spans="7:7">
      <c r="G25916" s="1776"/>
    </row>
    <row r="25917" spans="7:7">
      <c r="G25917" s="1776"/>
    </row>
    <row r="25918" spans="7:7">
      <c r="G25918" s="1776"/>
    </row>
    <row r="25919" spans="7:7">
      <c r="G25919" s="1776"/>
    </row>
    <row r="25920" spans="7:7">
      <c r="G25920" s="1776"/>
    </row>
    <row r="25921" spans="7:7">
      <c r="G25921" s="1776"/>
    </row>
    <row r="25922" spans="7:7">
      <c r="G25922" s="1776"/>
    </row>
    <row r="25923" spans="7:7">
      <c r="G25923" s="1776"/>
    </row>
    <row r="25924" spans="7:7">
      <c r="G25924" s="1776"/>
    </row>
    <row r="25925" spans="7:7">
      <c r="G25925" s="1776"/>
    </row>
    <row r="25926" spans="7:7">
      <c r="G25926" s="1776"/>
    </row>
    <row r="25927" spans="7:7">
      <c r="G25927" s="1776"/>
    </row>
    <row r="25928" spans="7:7">
      <c r="G25928" s="1776"/>
    </row>
    <row r="25929" spans="7:7">
      <c r="G25929" s="1776"/>
    </row>
    <row r="25930" spans="7:7">
      <c r="G25930" s="1776"/>
    </row>
    <row r="25931" spans="7:7">
      <c r="G25931" s="1776"/>
    </row>
    <row r="25932" spans="7:7">
      <c r="G25932" s="1776"/>
    </row>
    <row r="25933" spans="7:7">
      <c r="G25933" s="1776"/>
    </row>
    <row r="25934" spans="7:7">
      <c r="G25934" s="1776"/>
    </row>
    <row r="25935" spans="7:7">
      <c r="G25935" s="1776"/>
    </row>
    <row r="25936" spans="7:7">
      <c r="G25936" s="1776"/>
    </row>
    <row r="25937" spans="7:7">
      <c r="G25937" s="1776"/>
    </row>
    <row r="25938" spans="7:7">
      <c r="G25938" s="1776"/>
    </row>
    <row r="25939" spans="7:7">
      <c r="G25939" s="1776"/>
    </row>
    <row r="25940" spans="7:7">
      <c r="G25940" s="1776"/>
    </row>
    <row r="25941" spans="7:7">
      <c r="G25941" s="1776"/>
    </row>
    <row r="25942" spans="7:7">
      <c r="G25942" s="1776"/>
    </row>
    <row r="25943" spans="7:7">
      <c r="G25943" s="1776"/>
    </row>
    <row r="25944" spans="7:7">
      <c r="G25944" s="1776"/>
    </row>
    <row r="25945" spans="7:7">
      <c r="G25945" s="1776"/>
    </row>
    <row r="25946" spans="7:7">
      <c r="G25946" s="1776"/>
    </row>
    <row r="25947" spans="7:7">
      <c r="G25947" s="1776"/>
    </row>
    <row r="25948" spans="7:7">
      <c r="G25948" s="1776"/>
    </row>
    <row r="25949" spans="7:7">
      <c r="G25949" s="1776"/>
    </row>
    <row r="25950" spans="7:7">
      <c r="G25950" s="1776"/>
    </row>
    <row r="25951" spans="7:7">
      <c r="G25951" s="1776"/>
    </row>
    <row r="25952" spans="7:7">
      <c r="G25952" s="1776"/>
    </row>
    <row r="25953" spans="7:7">
      <c r="G25953" s="1776"/>
    </row>
    <row r="25954" spans="7:7">
      <c r="G25954" s="1776"/>
    </row>
    <row r="25955" spans="7:7">
      <c r="G25955" s="1776"/>
    </row>
    <row r="25956" spans="7:7">
      <c r="G25956" s="1776"/>
    </row>
    <row r="25957" spans="7:7">
      <c r="G25957" s="1776"/>
    </row>
    <row r="25958" spans="7:7">
      <c r="G25958" s="1776"/>
    </row>
    <row r="25959" spans="7:7">
      <c r="G25959" s="1776"/>
    </row>
    <row r="25960" spans="7:7">
      <c r="G25960" s="1776"/>
    </row>
    <row r="25961" spans="7:7">
      <c r="G25961" s="1776"/>
    </row>
    <row r="25962" spans="7:7">
      <c r="G25962" s="1776"/>
    </row>
    <row r="25963" spans="7:7">
      <c r="G25963" s="1776"/>
    </row>
    <row r="25964" spans="7:7">
      <c r="G25964" s="1776"/>
    </row>
    <row r="25965" spans="7:7">
      <c r="G25965" s="1776"/>
    </row>
    <row r="25966" spans="7:7">
      <c r="G25966" s="1776"/>
    </row>
    <row r="25967" spans="7:7">
      <c r="G25967" s="1776"/>
    </row>
    <row r="25968" spans="7:7">
      <c r="G25968" s="1776"/>
    </row>
    <row r="25969" spans="7:7">
      <c r="G25969" s="1776"/>
    </row>
    <row r="25970" spans="7:7">
      <c r="G25970" s="1776"/>
    </row>
    <row r="25971" spans="7:7">
      <c r="G25971" s="1776"/>
    </row>
    <row r="25972" spans="7:7">
      <c r="G25972" s="1776"/>
    </row>
    <row r="25973" spans="7:7">
      <c r="G25973" s="1776"/>
    </row>
    <row r="25974" spans="7:7">
      <c r="G25974" s="1776"/>
    </row>
    <row r="25975" spans="7:7">
      <c r="G25975" s="1776"/>
    </row>
    <row r="25976" spans="7:7">
      <c r="G25976" s="1776"/>
    </row>
    <row r="25977" spans="7:7">
      <c r="G25977" s="1776"/>
    </row>
    <row r="25978" spans="7:7">
      <c r="G25978" s="1776"/>
    </row>
    <row r="25979" spans="7:7">
      <c r="G25979" s="1776"/>
    </row>
    <row r="25980" spans="7:7">
      <c r="G25980" s="1776"/>
    </row>
    <row r="25981" spans="7:7">
      <c r="G25981" s="1776"/>
    </row>
    <row r="25982" spans="7:7">
      <c r="G25982" s="1776"/>
    </row>
    <row r="25983" spans="7:7">
      <c r="G25983" s="1776"/>
    </row>
    <row r="25984" spans="7:7">
      <c r="G25984" s="1776"/>
    </row>
    <row r="25985" spans="7:7">
      <c r="G25985" s="1776"/>
    </row>
    <row r="25986" spans="7:7">
      <c r="G25986" s="1776"/>
    </row>
    <row r="25987" spans="7:7">
      <c r="G25987" s="1776"/>
    </row>
    <row r="25988" spans="7:7">
      <c r="G25988" s="1776"/>
    </row>
    <row r="25989" spans="7:7">
      <c r="G25989" s="1776"/>
    </row>
    <row r="25990" spans="7:7">
      <c r="G25990" s="1776"/>
    </row>
    <row r="25991" spans="7:7">
      <c r="G25991" s="1776"/>
    </row>
    <row r="25992" spans="7:7">
      <c r="G25992" s="1776"/>
    </row>
    <row r="25993" spans="7:7">
      <c r="G25993" s="1776"/>
    </row>
    <row r="25994" spans="7:7">
      <c r="G25994" s="1776"/>
    </row>
    <row r="25995" spans="7:7">
      <c r="G25995" s="1776"/>
    </row>
    <row r="25996" spans="7:7">
      <c r="G25996" s="1776"/>
    </row>
    <row r="25997" spans="7:7">
      <c r="G25997" s="1776"/>
    </row>
    <row r="25998" spans="7:7">
      <c r="G25998" s="1776"/>
    </row>
    <row r="25999" spans="7:7">
      <c r="G25999" s="1776"/>
    </row>
    <row r="26000" spans="7:7">
      <c r="G26000" s="1776"/>
    </row>
    <row r="26001" spans="7:7">
      <c r="G26001" s="1776"/>
    </row>
    <row r="26002" spans="7:7">
      <c r="G26002" s="1776"/>
    </row>
    <row r="26003" spans="7:7">
      <c r="G26003" s="1776"/>
    </row>
    <row r="26004" spans="7:7">
      <c r="G26004" s="1776"/>
    </row>
    <row r="26005" spans="7:7">
      <c r="G26005" s="1776"/>
    </row>
    <row r="26006" spans="7:7">
      <c r="G26006" s="1776"/>
    </row>
    <row r="26007" spans="7:7">
      <c r="G26007" s="1776"/>
    </row>
    <row r="26008" spans="7:7">
      <c r="G26008" s="1776"/>
    </row>
    <row r="26009" spans="7:7">
      <c r="G26009" s="1776"/>
    </row>
    <row r="26010" spans="7:7">
      <c r="G26010" s="1776"/>
    </row>
    <row r="26011" spans="7:7">
      <c r="G26011" s="1776"/>
    </row>
    <row r="26012" spans="7:7">
      <c r="G26012" s="1776"/>
    </row>
    <row r="26013" spans="7:7">
      <c r="G26013" s="1776"/>
    </row>
    <row r="26014" spans="7:7">
      <c r="G26014" s="1776"/>
    </row>
    <row r="26015" spans="7:7">
      <c r="G26015" s="1776"/>
    </row>
    <row r="26016" spans="7:7">
      <c r="G26016" s="1776"/>
    </row>
    <row r="26017" spans="7:7">
      <c r="G26017" s="1776"/>
    </row>
    <row r="26018" spans="7:7">
      <c r="G26018" s="1776"/>
    </row>
    <row r="26019" spans="7:7">
      <c r="G26019" s="1776"/>
    </row>
    <row r="26020" spans="7:7">
      <c r="G26020" s="1776"/>
    </row>
    <row r="26021" spans="7:7">
      <c r="G26021" s="1776"/>
    </row>
    <row r="26022" spans="7:7">
      <c r="G26022" s="1776"/>
    </row>
    <row r="26023" spans="7:7">
      <c r="G26023" s="1776"/>
    </row>
    <row r="26024" spans="7:7">
      <c r="G26024" s="1776"/>
    </row>
    <row r="26025" spans="7:7">
      <c r="G26025" s="1776"/>
    </row>
    <row r="26026" spans="7:7">
      <c r="G26026" s="1776"/>
    </row>
    <row r="26027" spans="7:7">
      <c r="G26027" s="1776"/>
    </row>
    <row r="26028" spans="7:7">
      <c r="G26028" s="1776"/>
    </row>
    <row r="26029" spans="7:7">
      <c r="G26029" s="1776"/>
    </row>
    <row r="26030" spans="7:7">
      <c r="G26030" s="1776"/>
    </row>
    <row r="26031" spans="7:7">
      <c r="G26031" s="1776"/>
    </row>
    <row r="26032" spans="7:7">
      <c r="G26032" s="1776"/>
    </row>
    <row r="26033" spans="7:7">
      <c r="G26033" s="1776"/>
    </row>
    <row r="26034" spans="7:7">
      <c r="G26034" s="1776"/>
    </row>
    <row r="26035" spans="7:7">
      <c r="G26035" s="1776"/>
    </row>
    <row r="26036" spans="7:7">
      <c r="G26036" s="1776"/>
    </row>
    <row r="26037" spans="7:7">
      <c r="G26037" s="1776"/>
    </row>
    <row r="26038" spans="7:7">
      <c r="G26038" s="1776"/>
    </row>
    <row r="26039" spans="7:7">
      <c r="G26039" s="1776"/>
    </row>
    <row r="26040" spans="7:7">
      <c r="G26040" s="1776"/>
    </row>
    <row r="26041" spans="7:7">
      <c r="G26041" s="1776"/>
    </row>
    <row r="26042" spans="7:7">
      <c r="G26042" s="1776"/>
    </row>
    <row r="26043" spans="7:7">
      <c r="G26043" s="1776"/>
    </row>
    <row r="26044" spans="7:7">
      <c r="G26044" s="1776"/>
    </row>
    <row r="26045" spans="7:7">
      <c r="G26045" s="1776"/>
    </row>
    <row r="26046" spans="7:7">
      <c r="G26046" s="1776"/>
    </row>
    <row r="26047" spans="7:7">
      <c r="G26047" s="1776"/>
    </row>
    <row r="26048" spans="7:7">
      <c r="G26048" s="1776"/>
    </row>
    <row r="26049" spans="7:7">
      <c r="G26049" s="1776"/>
    </row>
    <row r="26050" spans="7:7">
      <c r="G26050" s="1776"/>
    </row>
    <row r="26051" spans="7:7">
      <c r="G26051" s="1776"/>
    </row>
    <row r="26052" spans="7:7">
      <c r="G26052" s="1776"/>
    </row>
    <row r="26053" spans="7:7">
      <c r="G26053" s="1776"/>
    </row>
    <row r="26054" spans="7:7">
      <c r="G26054" s="1776"/>
    </row>
    <row r="26055" spans="7:7">
      <c r="G26055" s="1776"/>
    </row>
    <row r="26056" spans="7:7">
      <c r="G26056" s="1776"/>
    </row>
    <row r="26057" spans="7:7">
      <c r="G26057" s="1776"/>
    </row>
    <row r="26058" spans="7:7">
      <c r="G26058" s="1776"/>
    </row>
    <row r="26059" spans="7:7">
      <c r="G26059" s="1776"/>
    </row>
    <row r="26060" spans="7:7">
      <c r="G26060" s="1776"/>
    </row>
    <row r="26061" spans="7:7">
      <c r="G26061" s="1776"/>
    </row>
    <row r="26062" spans="7:7">
      <c r="G26062" s="1776"/>
    </row>
    <row r="26063" spans="7:7">
      <c r="G26063" s="1776"/>
    </row>
    <row r="26064" spans="7:7">
      <c r="G26064" s="1776"/>
    </row>
    <row r="26065" spans="7:7">
      <c r="G26065" s="1776"/>
    </row>
    <row r="26066" spans="7:7">
      <c r="G26066" s="1776"/>
    </row>
    <row r="26067" spans="7:7">
      <c r="G26067" s="1776"/>
    </row>
    <row r="26068" spans="7:7">
      <c r="G26068" s="1776"/>
    </row>
    <row r="26069" spans="7:7">
      <c r="G26069" s="1776"/>
    </row>
    <row r="26070" spans="7:7">
      <c r="G26070" s="1776"/>
    </row>
    <row r="26071" spans="7:7">
      <c r="G26071" s="1776"/>
    </row>
    <row r="26072" spans="7:7">
      <c r="G26072" s="1776"/>
    </row>
    <row r="26073" spans="7:7">
      <c r="G26073" s="1776"/>
    </row>
    <row r="26074" spans="7:7">
      <c r="G26074" s="1776"/>
    </row>
    <row r="26075" spans="7:7">
      <c r="G26075" s="1776"/>
    </row>
    <row r="26076" spans="7:7">
      <c r="G26076" s="1776"/>
    </row>
    <row r="26077" spans="7:7">
      <c r="G26077" s="1776"/>
    </row>
    <row r="26078" spans="7:7">
      <c r="G26078" s="1776"/>
    </row>
    <row r="26079" spans="7:7">
      <c r="G26079" s="1776"/>
    </row>
    <row r="26080" spans="7:7">
      <c r="G26080" s="1776"/>
    </row>
    <row r="26081" spans="7:7">
      <c r="G26081" s="1776"/>
    </row>
    <row r="26082" spans="7:7">
      <c r="G26082" s="1776"/>
    </row>
    <row r="26083" spans="7:7">
      <c r="G26083" s="1776"/>
    </row>
    <row r="26084" spans="7:7">
      <c r="G26084" s="1776"/>
    </row>
    <row r="26085" spans="7:7">
      <c r="G26085" s="1776"/>
    </row>
    <row r="26086" spans="7:7">
      <c r="G26086" s="1776"/>
    </row>
    <row r="26087" spans="7:7">
      <c r="G26087" s="1776"/>
    </row>
    <row r="26088" spans="7:7">
      <c r="G26088" s="1776"/>
    </row>
    <row r="26089" spans="7:7">
      <c r="G26089" s="1776"/>
    </row>
    <row r="26090" spans="7:7">
      <c r="G26090" s="1776"/>
    </row>
    <row r="26091" spans="7:7">
      <c r="G26091" s="1776"/>
    </row>
    <row r="26092" spans="7:7">
      <c r="G26092" s="1776"/>
    </row>
    <row r="26093" spans="7:7">
      <c r="G26093" s="1776"/>
    </row>
    <row r="26094" spans="7:7">
      <c r="G26094" s="1776"/>
    </row>
    <row r="26095" spans="7:7">
      <c r="G26095" s="1776"/>
    </row>
    <row r="26096" spans="7:7">
      <c r="G26096" s="1776"/>
    </row>
    <row r="26097" spans="7:7">
      <c r="G26097" s="1776"/>
    </row>
    <row r="26098" spans="7:7">
      <c r="G26098" s="1776"/>
    </row>
    <row r="26099" spans="7:7">
      <c r="G26099" s="1776"/>
    </row>
    <row r="26100" spans="7:7">
      <c r="G26100" s="1776"/>
    </row>
    <row r="26101" spans="7:7">
      <c r="G26101" s="1776"/>
    </row>
    <row r="26102" spans="7:7">
      <c r="G26102" s="1776"/>
    </row>
    <row r="26103" spans="7:7">
      <c r="G26103" s="1776"/>
    </row>
    <row r="26104" spans="7:7">
      <c r="G26104" s="1776"/>
    </row>
    <row r="26105" spans="7:7">
      <c r="G26105" s="1776"/>
    </row>
    <row r="26106" spans="7:7">
      <c r="G26106" s="1776"/>
    </row>
    <row r="26107" spans="7:7">
      <c r="G26107" s="1776"/>
    </row>
    <row r="26108" spans="7:7">
      <c r="G26108" s="1776"/>
    </row>
    <row r="26109" spans="7:7">
      <c r="G26109" s="1776"/>
    </row>
    <row r="26110" spans="7:7">
      <c r="G26110" s="1776"/>
    </row>
    <row r="26111" spans="7:7">
      <c r="G26111" s="1776"/>
    </row>
    <row r="26112" spans="7:7">
      <c r="G26112" s="1776"/>
    </row>
    <row r="26113" spans="7:7">
      <c r="G26113" s="1776"/>
    </row>
    <row r="26114" spans="7:7">
      <c r="G26114" s="1776"/>
    </row>
    <row r="26115" spans="7:7">
      <c r="G26115" s="1776"/>
    </row>
    <row r="26116" spans="7:7">
      <c r="G26116" s="1776"/>
    </row>
    <row r="26117" spans="7:7">
      <c r="G26117" s="1776"/>
    </row>
    <row r="26118" spans="7:7">
      <c r="G26118" s="1776"/>
    </row>
    <row r="26119" spans="7:7">
      <c r="G26119" s="1776"/>
    </row>
    <row r="26120" spans="7:7">
      <c r="G26120" s="1776"/>
    </row>
    <row r="26121" spans="7:7">
      <c r="G26121" s="1776"/>
    </row>
    <row r="26122" spans="7:7">
      <c r="G26122" s="1776"/>
    </row>
    <row r="26123" spans="7:7">
      <c r="G26123" s="1776"/>
    </row>
    <row r="26124" spans="7:7">
      <c r="G26124" s="1776"/>
    </row>
    <row r="26125" spans="7:7">
      <c r="G26125" s="1776"/>
    </row>
    <row r="26126" spans="7:7">
      <c r="G26126" s="1776"/>
    </row>
    <row r="26127" spans="7:7">
      <c r="G26127" s="1776"/>
    </row>
    <row r="26128" spans="7:7">
      <c r="G26128" s="1776"/>
    </row>
    <row r="26129" spans="7:7">
      <c r="G26129" s="1776"/>
    </row>
    <row r="26130" spans="7:7">
      <c r="G26130" s="1776"/>
    </row>
    <row r="26131" spans="7:7">
      <c r="G26131" s="1776"/>
    </row>
    <row r="26132" spans="7:7">
      <c r="G26132" s="1776"/>
    </row>
    <row r="26133" spans="7:7">
      <c r="G26133" s="1776"/>
    </row>
    <row r="26134" spans="7:7">
      <c r="G26134" s="1776"/>
    </row>
    <row r="26135" spans="7:7">
      <c r="G26135" s="1776"/>
    </row>
    <row r="26136" spans="7:7">
      <c r="G26136" s="1776"/>
    </row>
    <row r="26137" spans="7:7">
      <c r="G26137" s="1776"/>
    </row>
    <row r="26138" spans="7:7">
      <c r="G26138" s="1776"/>
    </row>
    <row r="26139" spans="7:7">
      <c r="G26139" s="1776"/>
    </row>
    <row r="26140" spans="7:7">
      <c r="G26140" s="1776"/>
    </row>
    <row r="26141" spans="7:7">
      <c r="G26141" s="1776"/>
    </row>
    <row r="26142" spans="7:7">
      <c r="G26142" s="1776"/>
    </row>
    <row r="26143" spans="7:7">
      <c r="G26143" s="1776"/>
    </row>
    <row r="26144" spans="7:7">
      <c r="G26144" s="1776"/>
    </row>
    <row r="26145" spans="7:7">
      <c r="G26145" s="1776"/>
    </row>
    <row r="26146" spans="7:7">
      <c r="G26146" s="1776"/>
    </row>
    <row r="26147" spans="7:7">
      <c r="G26147" s="1776"/>
    </row>
    <row r="26148" spans="7:7">
      <c r="G26148" s="1776"/>
    </row>
    <row r="26149" spans="7:7">
      <c r="G26149" s="1776"/>
    </row>
    <row r="26150" spans="7:7">
      <c r="G26150" s="1776"/>
    </row>
    <row r="26151" spans="7:7">
      <c r="G26151" s="1776"/>
    </row>
    <row r="26152" spans="7:7">
      <c r="G26152" s="1776"/>
    </row>
    <row r="26153" spans="7:7">
      <c r="G26153" s="1776"/>
    </row>
    <row r="26154" spans="7:7">
      <c r="G26154" s="1776"/>
    </row>
    <row r="26155" spans="7:7">
      <c r="G26155" s="1776"/>
    </row>
    <row r="26156" spans="7:7">
      <c r="G26156" s="1776"/>
    </row>
    <row r="26157" spans="7:7">
      <c r="G26157" s="1776"/>
    </row>
    <row r="26158" spans="7:7">
      <c r="G26158" s="1776"/>
    </row>
    <row r="26159" spans="7:7">
      <c r="G26159" s="1776"/>
    </row>
    <row r="26160" spans="7:7">
      <c r="G26160" s="1776"/>
    </row>
    <row r="26161" spans="7:7">
      <c r="G26161" s="1776"/>
    </row>
    <row r="26162" spans="7:7">
      <c r="G26162" s="1776"/>
    </row>
    <row r="26163" spans="7:7">
      <c r="G26163" s="1776"/>
    </row>
    <row r="26164" spans="7:7">
      <c r="G26164" s="1776"/>
    </row>
    <row r="26165" spans="7:7">
      <c r="G26165" s="1776"/>
    </row>
    <row r="26166" spans="7:7">
      <c r="G26166" s="1776"/>
    </row>
    <row r="26167" spans="7:7">
      <c r="G26167" s="1776"/>
    </row>
    <row r="26168" spans="7:7">
      <c r="G26168" s="1776"/>
    </row>
    <row r="26169" spans="7:7">
      <c r="G26169" s="1776"/>
    </row>
    <row r="26170" spans="7:7">
      <c r="G26170" s="1776"/>
    </row>
    <row r="26171" spans="7:7">
      <c r="G26171" s="1776"/>
    </row>
    <row r="26172" spans="7:7">
      <c r="G26172" s="1776"/>
    </row>
    <row r="26173" spans="7:7">
      <c r="G26173" s="1776"/>
    </row>
    <row r="26174" spans="7:7">
      <c r="G26174" s="1776"/>
    </row>
    <row r="26175" spans="7:7">
      <c r="G26175" s="1776"/>
    </row>
    <row r="26176" spans="7:7">
      <c r="G26176" s="1776"/>
    </row>
    <row r="26177" spans="7:7">
      <c r="G26177" s="1776"/>
    </row>
    <row r="26178" spans="7:7">
      <c r="G26178" s="1776"/>
    </row>
    <row r="26179" spans="7:7">
      <c r="G26179" s="1776"/>
    </row>
    <row r="26180" spans="7:7">
      <c r="G26180" s="1776"/>
    </row>
    <row r="26181" spans="7:7">
      <c r="G26181" s="1776"/>
    </row>
    <row r="26182" spans="7:7">
      <c r="G26182" s="1776"/>
    </row>
    <row r="26183" spans="7:7">
      <c r="G26183" s="1776"/>
    </row>
    <row r="26184" spans="7:7">
      <c r="G26184" s="1776"/>
    </row>
    <row r="26185" spans="7:7">
      <c r="G26185" s="1776"/>
    </row>
    <row r="26186" spans="7:7">
      <c r="G26186" s="1776"/>
    </row>
    <row r="26187" spans="7:7">
      <c r="G26187" s="1776"/>
    </row>
    <row r="26188" spans="7:7">
      <c r="G26188" s="1776"/>
    </row>
    <row r="26189" spans="7:7">
      <c r="G26189" s="1776"/>
    </row>
    <row r="26190" spans="7:7">
      <c r="G26190" s="1776"/>
    </row>
    <row r="26191" spans="7:7">
      <c r="G26191" s="1776"/>
    </row>
    <row r="26192" spans="7:7">
      <c r="G26192" s="1776"/>
    </row>
    <row r="26193" spans="7:7">
      <c r="G26193" s="1776"/>
    </row>
    <row r="26194" spans="7:7">
      <c r="G26194" s="1776"/>
    </row>
    <row r="26195" spans="7:7">
      <c r="G26195" s="1776"/>
    </row>
    <row r="26196" spans="7:7">
      <c r="G26196" s="1776"/>
    </row>
    <row r="26197" spans="7:7">
      <c r="G26197" s="1776"/>
    </row>
    <row r="26198" spans="7:7">
      <c r="G26198" s="1776"/>
    </row>
    <row r="26199" spans="7:7">
      <c r="G26199" s="1776"/>
    </row>
    <row r="26200" spans="7:7">
      <c r="G26200" s="1776"/>
    </row>
    <row r="26201" spans="7:7">
      <c r="G26201" s="1776"/>
    </row>
    <row r="26202" spans="7:7">
      <c r="G26202" s="1776"/>
    </row>
    <row r="26203" spans="7:7">
      <c r="G26203" s="1776"/>
    </row>
    <row r="26204" spans="7:7">
      <c r="G26204" s="1776"/>
    </row>
    <row r="26205" spans="7:7">
      <c r="G26205" s="1776"/>
    </row>
    <row r="26206" spans="7:7">
      <c r="G26206" s="1776"/>
    </row>
    <row r="26207" spans="7:7">
      <c r="G26207" s="1776"/>
    </row>
    <row r="26208" spans="7:7">
      <c r="G26208" s="1776"/>
    </row>
    <row r="26209" spans="7:7">
      <c r="G26209" s="1776"/>
    </row>
    <row r="26210" spans="7:7">
      <c r="G26210" s="1776"/>
    </row>
    <row r="26211" spans="7:7">
      <c r="G26211" s="1776"/>
    </row>
    <row r="26212" spans="7:7">
      <c r="G26212" s="1776"/>
    </row>
    <row r="26213" spans="7:7">
      <c r="G26213" s="1776"/>
    </row>
    <row r="26214" spans="7:7">
      <c r="G26214" s="1776"/>
    </row>
    <row r="26215" spans="7:7">
      <c r="G26215" s="1776"/>
    </row>
    <row r="26216" spans="7:7">
      <c r="G26216" s="1776"/>
    </row>
    <row r="26217" spans="7:7">
      <c r="G26217" s="1776"/>
    </row>
    <row r="26218" spans="7:7">
      <c r="G26218" s="1776"/>
    </row>
    <row r="26219" spans="7:7">
      <c r="G26219" s="1776"/>
    </row>
    <row r="26220" spans="7:7">
      <c r="G26220" s="1776"/>
    </row>
    <row r="26221" spans="7:7">
      <c r="G26221" s="1776"/>
    </row>
    <row r="26222" spans="7:7">
      <c r="G26222" s="1776"/>
    </row>
    <row r="26223" spans="7:7">
      <c r="G26223" s="1776"/>
    </row>
    <row r="26224" spans="7:7">
      <c r="G26224" s="1776"/>
    </row>
    <row r="26225" spans="7:7">
      <c r="G26225" s="1776"/>
    </row>
    <row r="26226" spans="7:7">
      <c r="G26226" s="1776"/>
    </row>
    <row r="26227" spans="7:7">
      <c r="G26227" s="1776"/>
    </row>
    <row r="26228" spans="7:7">
      <c r="G26228" s="1776"/>
    </row>
    <row r="26229" spans="7:7">
      <c r="G26229" s="1776"/>
    </row>
    <row r="26230" spans="7:7">
      <c r="G26230" s="1776"/>
    </row>
    <row r="26231" spans="7:7">
      <c r="G26231" s="1776"/>
    </row>
    <row r="26232" spans="7:7">
      <c r="G26232" s="1776"/>
    </row>
    <row r="26233" spans="7:7">
      <c r="G26233" s="1776"/>
    </row>
    <row r="26234" spans="7:7">
      <c r="G26234" s="1776"/>
    </row>
    <row r="26235" spans="7:7">
      <c r="G26235" s="1776"/>
    </row>
    <row r="26236" spans="7:7">
      <c r="G26236" s="1776"/>
    </row>
    <row r="26237" spans="7:7">
      <c r="G26237" s="1776"/>
    </row>
    <row r="26238" spans="7:7">
      <c r="G26238" s="1776"/>
    </row>
    <row r="26239" spans="7:7">
      <c r="G26239" s="1776"/>
    </row>
    <row r="26240" spans="7:7">
      <c r="G26240" s="1776"/>
    </row>
    <row r="26241" spans="7:7">
      <c r="G26241" s="1776"/>
    </row>
    <row r="26242" spans="7:7">
      <c r="G26242" s="1776"/>
    </row>
    <row r="26243" spans="7:7">
      <c r="G26243" s="1776"/>
    </row>
    <row r="26244" spans="7:7">
      <c r="G26244" s="1776"/>
    </row>
    <row r="26245" spans="7:7">
      <c r="G26245" s="1776"/>
    </row>
    <row r="26246" spans="7:7">
      <c r="G26246" s="1776"/>
    </row>
    <row r="26247" spans="7:7">
      <c r="G26247" s="1776"/>
    </row>
    <row r="26248" spans="7:7">
      <c r="G26248" s="1776"/>
    </row>
    <row r="26249" spans="7:7">
      <c r="G26249" s="1776"/>
    </row>
    <row r="26250" spans="7:7">
      <c r="G26250" s="1776"/>
    </row>
    <row r="26251" spans="7:7">
      <c r="G26251" s="1776"/>
    </row>
    <row r="26252" spans="7:7">
      <c r="G26252" s="1776"/>
    </row>
    <row r="26253" spans="7:7">
      <c r="G26253" s="1776"/>
    </row>
    <row r="26254" spans="7:7">
      <c r="G26254" s="1776"/>
    </row>
    <row r="26255" spans="7:7">
      <c r="G26255" s="1776"/>
    </row>
    <row r="26256" spans="7:7">
      <c r="G26256" s="1776"/>
    </row>
    <row r="26257" spans="7:7">
      <c r="G26257" s="1776"/>
    </row>
    <row r="26258" spans="7:7">
      <c r="G26258" s="1776"/>
    </row>
    <row r="26259" spans="7:7">
      <c r="G26259" s="1776"/>
    </row>
    <row r="26260" spans="7:7">
      <c r="G26260" s="1776"/>
    </row>
    <row r="26261" spans="7:7">
      <c r="G26261" s="1776"/>
    </row>
    <row r="26262" spans="7:7">
      <c r="G26262" s="1776"/>
    </row>
    <row r="26263" spans="7:7">
      <c r="G26263" s="1776"/>
    </row>
    <row r="26264" spans="7:7">
      <c r="G26264" s="1776"/>
    </row>
    <row r="26265" spans="7:7">
      <c r="G26265" s="1776"/>
    </row>
    <row r="26266" spans="7:7">
      <c r="G26266" s="1776"/>
    </row>
    <row r="26267" spans="7:7">
      <c r="G26267" s="1776"/>
    </row>
    <row r="26268" spans="7:7">
      <c r="G26268" s="1776"/>
    </row>
    <row r="26269" spans="7:7">
      <c r="G26269" s="1776"/>
    </row>
    <row r="26270" spans="7:7">
      <c r="G26270" s="1776"/>
    </row>
    <row r="26271" spans="7:7">
      <c r="G26271" s="1776"/>
    </row>
    <row r="26272" spans="7:7">
      <c r="G26272" s="1776"/>
    </row>
    <row r="26273" spans="7:7">
      <c r="G26273" s="1776"/>
    </row>
    <row r="26274" spans="7:7">
      <c r="G26274" s="1776"/>
    </row>
    <row r="26275" spans="7:7">
      <c r="G26275" s="1776"/>
    </row>
    <row r="26276" spans="7:7">
      <c r="G26276" s="1776"/>
    </row>
    <row r="26277" spans="7:7">
      <c r="G26277" s="1776"/>
    </row>
    <row r="26278" spans="7:7">
      <c r="G26278" s="1776"/>
    </row>
    <row r="26279" spans="7:7">
      <c r="G26279" s="1776"/>
    </row>
    <row r="26280" spans="7:7">
      <c r="G26280" s="1776"/>
    </row>
    <row r="26281" spans="7:7">
      <c r="G26281" s="1776"/>
    </row>
    <row r="26282" spans="7:7">
      <c r="G26282" s="1776"/>
    </row>
    <row r="26283" spans="7:7">
      <c r="G26283" s="1776"/>
    </row>
    <row r="26284" spans="7:7">
      <c r="G26284" s="1776"/>
    </row>
    <row r="26285" spans="7:7">
      <c r="G26285" s="1776"/>
    </row>
    <row r="26286" spans="7:7">
      <c r="G26286" s="1776"/>
    </row>
    <row r="26287" spans="7:7">
      <c r="G26287" s="1776"/>
    </row>
    <row r="26288" spans="7:7">
      <c r="G26288" s="1776"/>
    </row>
    <row r="26289" spans="7:7">
      <c r="G26289" s="1776"/>
    </row>
    <row r="26290" spans="7:7">
      <c r="G26290" s="1776"/>
    </row>
    <row r="26291" spans="7:7">
      <c r="G26291" s="1776"/>
    </row>
    <row r="26292" spans="7:7">
      <c r="G26292" s="1776"/>
    </row>
    <row r="26293" spans="7:7">
      <c r="G26293" s="1776"/>
    </row>
    <row r="26294" spans="7:7">
      <c r="G26294" s="1776"/>
    </row>
    <row r="26295" spans="7:7">
      <c r="G26295" s="1776"/>
    </row>
    <row r="26296" spans="7:7">
      <c r="G26296" s="1776"/>
    </row>
    <row r="26297" spans="7:7">
      <c r="G26297" s="1776"/>
    </row>
    <row r="26298" spans="7:7">
      <c r="G26298" s="1776"/>
    </row>
    <row r="26299" spans="7:7">
      <c r="G26299" s="1776"/>
    </row>
    <row r="26300" spans="7:7">
      <c r="G26300" s="1776"/>
    </row>
    <row r="26301" spans="7:7">
      <c r="G26301" s="1776"/>
    </row>
    <row r="26302" spans="7:7">
      <c r="G26302" s="1776"/>
    </row>
    <row r="26303" spans="7:7">
      <c r="G26303" s="1776"/>
    </row>
    <row r="26304" spans="7:7">
      <c r="G26304" s="1776"/>
    </row>
    <row r="26305" spans="7:7">
      <c r="G26305" s="1776"/>
    </row>
    <row r="26306" spans="7:7">
      <c r="G26306" s="1776"/>
    </row>
    <row r="26307" spans="7:7">
      <c r="G26307" s="1776"/>
    </row>
    <row r="26308" spans="7:7">
      <c r="G26308" s="1776"/>
    </row>
    <row r="26309" spans="7:7">
      <c r="G26309" s="1776"/>
    </row>
    <row r="26310" spans="7:7">
      <c r="G26310" s="1776"/>
    </row>
    <row r="26311" spans="7:7">
      <c r="G26311" s="1776"/>
    </row>
    <row r="26312" spans="7:7">
      <c r="G26312" s="1776"/>
    </row>
    <row r="26313" spans="7:7">
      <c r="G26313" s="1776"/>
    </row>
    <row r="26314" spans="7:7">
      <c r="G26314" s="1776"/>
    </row>
    <row r="26315" spans="7:7">
      <c r="G26315" s="1776"/>
    </row>
    <row r="26316" spans="7:7">
      <c r="G26316" s="1776"/>
    </row>
    <row r="26317" spans="7:7">
      <c r="G26317" s="1776"/>
    </row>
    <row r="26318" spans="7:7">
      <c r="G26318" s="1776"/>
    </row>
    <row r="26319" spans="7:7">
      <c r="G26319" s="1776"/>
    </row>
    <row r="26320" spans="7:7">
      <c r="G26320" s="1776"/>
    </row>
    <row r="26321" spans="7:7">
      <c r="G26321" s="1776"/>
    </row>
    <row r="26322" spans="7:7">
      <c r="G26322" s="1776"/>
    </row>
    <row r="26323" spans="7:7">
      <c r="G26323" s="1776"/>
    </row>
    <row r="26324" spans="7:7">
      <c r="G26324" s="1776"/>
    </row>
    <row r="26325" spans="7:7">
      <c r="G26325" s="1776"/>
    </row>
    <row r="26326" spans="7:7">
      <c r="G26326" s="1776"/>
    </row>
    <row r="26327" spans="7:7">
      <c r="G26327" s="1776"/>
    </row>
    <row r="26328" spans="7:7">
      <c r="G26328" s="1776"/>
    </row>
    <row r="26329" spans="7:7">
      <c r="G26329" s="1776"/>
    </row>
    <row r="26330" spans="7:7">
      <c r="G26330" s="1776"/>
    </row>
    <row r="26331" spans="7:7">
      <c r="G26331" s="1776"/>
    </row>
    <row r="26332" spans="7:7">
      <c r="G26332" s="1776"/>
    </row>
    <row r="26333" spans="7:7">
      <c r="G26333" s="1776"/>
    </row>
    <row r="26334" spans="7:7">
      <c r="G26334" s="1776"/>
    </row>
    <row r="26335" spans="7:7">
      <c r="G26335" s="1776"/>
    </row>
    <row r="26336" spans="7:7">
      <c r="G26336" s="1776"/>
    </row>
    <row r="26337" spans="7:7">
      <c r="G26337" s="1776"/>
    </row>
    <row r="26338" spans="7:7">
      <c r="G26338" s="1776"/>
    </row>
    <row r="26339" spans="7:7">
      <c r="G26339" s="1776"/>
    </row>
    <row r="26340" spans="7:7">
      <c r="G26340" s="1776"/>
    </row>
    <row r="26341" spans="7:7">
      <c r="G26341" s="1776"/>
    </row>
    <row r="26342" spans="7:7">
      <c r="G26342" s="1776"/>
    </row>
    <row r="26343" spans="7:7">
      <c r="G26343" s="1776"/>
    </row>
    <row r="26344" spans="7:7">
      <c r="G26344" s="1776"/>
    </row>
    <row r="26345" spans="7:7">
      <c r="G26345" s="1776"/>
    </row>
    <row r="26346" spans="7:7">
      <c r="G26346" s="1776"/>
    </row>
    <row r="26347" spans="7:7">
      <c r="G26347" s="1776"/>
    </row>
    <row r="26348" spans="7:7">
      <c r="G26348" s="1776"/>
    </row>
    <row r="26349" spans="7:7">
      <c r="G26349" s="1776"/>
    </row>
    <row r="26350" spans="7:7">
      <c r="G26350" s="1776"/>
    </row>
    <row r="26351" spans="7:7">
      <c r="G26351" s="1776"/>
    </row>
    <row r="26352" spans="7:7">
      <c r="G26352" s="1776"/>
    </row>
    <row r="26353" spans="7:7">
      <c r="G26353" s="1776"/>
    </row>
    <row r="26354" spans="7:7">
      <c r="G26354" s="1776"/>
    </row>
    <row r="26355" spans="7:7">
      <c r="G26355" s="1776"/>
    </row>
    <row r="26356" spans="7:7">
      <c r="G26356" s="1776"/>
    </row>
    <row r="26357" spans="7:7">
      <c r="G26357" s="1776"/>
    </row>
    <row r="26358" spans="7:7">
      <c r="G26358" s="1776"/>
    </row>
    <row r="26359" spans="7:7">
      <c r="G26359" s="1776"/>
    </row>
    <row r="26360" spans="7:7">
      <c r="G26360" s="1776"/>
    </row>
    <row r="26361" spans="7:7">
      <c r="G26361" s="1776"/>
    </row>
    <row r="26362" spans="7:7">
      <c r="G26362" s="1776"/>
    </row>
    <row r="26363" spans="7:7">
      <c r="G26363" s="1776"/>
    </row>
    <row r="26364" spans="7:7">
      <c r="G26364" s="1776"/>
    </row>
    <row r="26365" spans="7:7">
      <c r="G26365" s="1776"/>
    </row>
    <row r="26366" spans="7:7">
      <c r="G26366" s="1776"/>
    </row>
    <row r="26367" spans="7:7">
      <c r="G26367" s="1776"/>
    </row>
    <row r="26368" spans="7:7">
      <c r="G26368" s="1776"/>
    </row>
    <row r="26369" spans="7:7">
      <c r="G26369" s="1776"/>
    </row>
    <row r="26370" spans="7:7">
      <c r="G26370" s="1776"/>
    </row>
    <row r="26371" spans="7:7">
      <c r="G26371" s="1776"/>
    </row>
    <row r="26372" spans="7:7">
      <c r="G26372" s="1776"/>
    </row>
    <row r="26373" spans="7:7">
      <c r="G26373" s="1776"/>
    </row>
    <row r="26374" spans="7:7">
      <c r="G26374" s="1776"/>
    </row>
    <row r="26375" spans="7:7">
      <c r="G26375" s="1776"/>
    </row>
    <row r="26376" spans="7:7">
      <c r="G26376" s="1776"/>
    </row>
    <row r="26377" spans="7:7">
      <c r="G26377" s="1776"/>
    </row>
    <row r="26378" spans="7:7">
      <c r="G26378" s="1776"/>
    </row>
    <row r="26379" spans="7:7">
      <c r="G26379" s="1776"/>
    </row>
    <row r="26380" spans="7:7">
      <c r="G26380" s="1776"/>
    </row>
    <row r="26381" spans="7:7">
      <c r="G26381" s="1776"/>
    </row>
    <row r="26382" spans="7:7">
      <c r="G26382" s="1776"/>
    </row>
    <row r="26383" spans="7:7">
      <c r="G26383" s="1776"/>
    </row>
    <row r="26384" spans="7:7">
      <c r="G26384" s="1776"/>
    </row>
    <row r="26385" spans="7:7">
      <c r="G26385" s="1776"/>
    </row>
    <row r="26386" spans="7:7">
      <c r="G26386" s="1776"/>
    </row>
    <row r="26387" spans="7:7">
      <c r="G26387" s="1776"/>
    </row>
    <row r="26388" spans="7:7">
      <c r="G26388" s="1776"/>
    </row>
    <row r="26389" spans="7:7">
      <c r="G26389" s="1776"/>
    </row>
    <row r="26390" spans="7:7">
      <c r="G26390" s="1776"/>
    </row>
    <row r="26391" spans="7:7">
      <c r="G26391" s="1776"/>
    </row>
    <row r="26392" spans="7:7">
      <c r="G26392" s="1776"/>
    </row>
    <row r="26393" spans="7:7">
      <c r="G26393" s="1776"/>
    </row>
    <row r="26394" spans="7:7">
      <c r="G26394" s="1776"/>
    </row>
    <row r="26395" spans="7:7">
      <c r="G26395" s="1776"/>
    </row>
    <row r="26396" spans="7:7">
      <c r="G26396" s="1776"/>
    </row>
    <row r="26397" spans="7:7">
      <c r="G26397" s="1776"/>
    </row>
    <row r="26398" spans="7:7">
      <c r="G26398" s="1776"/>
    </row>
    <row r="26399" spans="7:7">
      <c r="G26399" s="1776"/>
    </row>
    <row r="26400" spans="7:7">
      <c r="G26400" s="1776"/>
    </row>
    <row r="26401" spans="7:7">
      <c r="G26401" s="1776"/>
    </row>
    <row r="26402" spans="7:7">
      <c r="G26402" s="1776"/>
    </row>
    <row r="26403" spans="7:7">
      <c r="G26403" s="1776"/>
    </row>
    <row r="26404" spans="7:7">
      <c r="G26404" s="1776"/>
    </row>
    <row r="26405" spans="7:7">
      <c r="G26405" s="1776"/>
    </row>
    <row r="26406" spans="7:7">
      <c r="G26406" s="1776"/>
    </row>
    <row r="26407" spans="7:7">
      <c r="G26407" s="1776"/>
    </row>
    <row r="26408" spans="7:7">
      <c r="G26408" s="1776"/>
    </row>
    <row r="26409" spans="7:7">
      <c r="G26409" s="1776"/>
    </row>
    <row r="26410" spans="7:7">
      <c r="G26410" s="1776"/>
    </row>
    <row r="26411" spans="7:7">
      <c r="G26411" s="1776"/>
    </row>
    <row r="26412" spans="7:7">
      <c r="G26412" s="1776"/>
    </row>
    <row r="26413" spans="7:7">
      <c r="G26413" s="1776"/>
    </row>
    <row r="26414" spans="7:7">
      <c r="G26414" s="1776"/>
    </row>
    <row r="26415" spans="7:7">
      <c r="G26415" s="1776"/>
    </row>
    <row r="26416" spans="7:7">
      <c r="G26416" s="1776"/>
    </row>
    <row r="26417" spans="7:7">
      <c r="G26417" s="1776"/>
    </row>
    <row r="26418" spans="7:7">
      <c r="G26418" s="1776"/>
    </row>
    <row r="26419" spans="7:7">
      <c r="G26419" s="1776"/>
    </row>
    <row r="26420" spans="7:7">
      <c r="G26420" s="1776"/>
    </row>
    <row r="26421" spans="7:7">
      <c r="G26421" s="1776"/>
    </row>
    <row r="26422" spans="7:7">
      <c r="G26422" s="1776"/>
    </row>
    <row r="26423" spans="7:7">
      <c r="G26423" s="1776"/>
    </row>
    <row r="26424" spans="7:7">
      <c r="G26424" s="1776"/>
    </row>
    <row r="26425" spans="7:7">
      <c r="G26425" s="1776"/>
    </row>
    <row r="26426" spans="7:7">
      <c r="G26426" s="1776"/>
    </row>
    <row r="26427" spans="7:7">
      <c r="G26427" s="1776"/>
    </row>
    <row r="26428" spans="7:7">
      <c r="G26428" s="1776"/>
    </row>
    <row r="26429" spans="7:7">
      <c r="G26429" s="1776"/>
    </row>
    <row r="26430" spans="7:7">
      <c r="G26430" s="1776"/>
    </row>
    <row r="26431" spans="7:7">
      <c r="G26431" s="1776"/>
    </row>
    <row r="26432" spans="7:7">
      <c r="G26432" s="1776"/>
    </row>
    <row r="26433" spans="7:7">
      <c r="G26433" s="1776"/>
    </row>
    <row r="26434" spans="7:7">
      <c r="G26434" s="1776"/>
    </row>
    <row r="26435" spans="7:7">
      <c r="G26435" s="1776"/>
    </row>
    <row r="26436" spans="7:7">
      <c r="G26436" s="1776"/>
    </row>
    <row r="26437" spans="7:7">
      <c r="G26437" s="1776"/>
    </row>
    <row r="26438" spans="7:7">
      <c r="G26438" s="1776"/>
    </row>
    <row r="26439" spans="7:7">
      <c r="G26439" s="1776"/>
    </row>
    <row r="26440" spans="7:7">
      <c r="G26440" s="1776"/>
    </row>
    <row r="26441" spans="7:7">
      <c r="G26441" s="1776"/>
    </row>
    <row r="26442" spans="7:7">
      <c r="G26442" s="1776"/>
    </row>
    <row r="26443" spans="7:7">
      <c r="G26443" s="1776"/>
    </row>
    <row r="26444" spans="7:7">
      <c r="G26444" s="1776"/>
    </row>
    <row r="26445" spans="7:7">
      <c r="G26445" s="1776"/>
    </row>
    <row r="26446" spans="7:7">
      <c r="G26446" s="1776"/>
    </row>
    <row r="26447" spans="7:7">
      <c r="G26447" s="1776"/>
    </row>
    <row r="26448" spans="7:7">
      <c r="G26448" s="1776"/>
    </row>
    <row r="26449" spans="7:7">
      <c r="G26449" s="1776"/>
    </row>
    <row r="26450" spans="7:7">
      <c r="G26450" s="1776"/>
    </row>
    <row r="26451" spans="7:7">
      <c r="G26451" s="1776"/>
    </row>
    <row r="26452" spans="7:7">
      <c r="G26452" s="1776"/>
    </row>
    <row r="26453" spans="7:7">
      <c r="G26453" s="1776"/>
    </row>
    <row r="26454" spans="7:7">
      <c r="G26454" s="1776"/>
    </row>
    <row r="26455" spans="7:7">
      <c r="G26455" s="1776"/>
    </row>
    <row r="26456" spans="7:7">
      <c r="G26456" s="1776"/>
    </row>
    <row r="26457" spans="7:7">
      <c r="G26457" s="1776"/>
    </row>
    <row r="26458" spans="7:7">
      <c r="G26458" s="1776"/>
    </row>
    <row r="26459" spans="7:7">
      <c r="G26459" s="1776"/>
    </row>
    <row r="26460" spans="7:7">
      <c r="G26460" s="1776"/>
    </row>
    <row r="26461" spans="7:7">
      <c r="G26461" s="1776"/>
    </row>
    <row r="26462" spans="7:7">
      <c r="G26462" s="1776"/>
    </row>
    <row r="26463" spans="7:7">
      <c r="G26463" s="1776"/>
    </row>
    <row r="26464" spans="7:7">
      <c r="G26464" s="1776"/>
    </row>
    <row r="26465" spans="7:7">
      <c r="G26465" s="1776"/>
    </row>
    <row r="26466" spans="7:7">
      <c r="G26466" s="1776"/>
    </row>
    <row r="26467" spans="7:7">
      <c r="G26467" s="1776"/>
    </row>
    <row r="26468" spans="7:7">
      <c r="G26468" s="1776"/>
    </row>
    <row r="26469" spans="7:7">
      <c r="G26469" s="1776"/>
    </row>
    <row r="26470" spans="7:7">
      <c r="G26470" s="1776"/>
    </row>
    <row r="26471" spans="7:7">
      <c r="G26471" s="1776"/>
    </row>
    <row r="26472" spans="7:7">
      <c r="G26472" s="1776"/>
    </row>
    <row r="26473" spans="7:7">
      <c r="G26473" s="1776"/>
    </row>
    <row r="26474" spans="7:7">
      <c r="G26474" s="1776"/>
    </row>
    <row r="26475" spans="7:7">
      <c r="G26475" s="1776"/>
    </row>
    <row r="26476" spans="7:7">
      <c r="G26476" s="1776"/>
    </row>
    <row r="26477" spans="7:7">
      <c r="G26477" s="1776"/>
    </row>
    <row r="26478" spans="7:7">
      <c r="G26478" s="1776"/>
    </row>
    <row r="26479" spans="7:7">
      <c r="G26479" s="1776"/>
    </row>
    <row r="26480" spans="7:7">
      <c r="G26480" s="1776"/>
    </row>
    <row r="26481" spans="7:7">
      <c r="G26481" s="1776"/>
    </row>
    <row r="26482" spans="7:7">
      <c r="G26482" s="1776"/>
    </row>
    <row r="26483" spans="7:7">
      <c r="G26483" s="1776"/>
    </row>
    <row r="26484" spans="7:7">
      <c r="G26484" s="1776"/>
    </row>
    <row r="26485" spans="7:7">
      <c r="G26485" s="1776"/>
    </row>
    <row r="26486" spans="7:7">
      <c r="G26486" s="1776"/>
    </row>
    <row r="26487" spans="7:7">
      <c r="G26487" s="1776"/>
    </row>
    <row r="26488" spans="7:7">
      <c r="G26488" s="1776"/>
    </row>
    <row r="26489" spans="7:7">
      <c r="G26489" s="1776"/>
    </row>
    <row r="26490" spans="7:7">
      <c r="G26490" s="1776"/>
    </row>
    <row r="26491" spans="7:7">
      <c r="G26491" s="1776"/>
    </row>
    <row r="26492" spans="7:7">
      <c r="G26492" s="1776"/>
    </row>
    <row r="26493" spans="7:7">
      <c r="G26493" s="1776"/>
    </row>
    <row r="26494" spans="7:7">
      <c r="G26494" s="1776"/>
    </row>
    <row r="26495" spans="7:7">
      <c r="G26495" s="1776"/>
    </row>
    <row r="26496" spans="7:7">
      <c r="G26496" s="1776"/>
    </row>
    <row r="26497" spans="7:7">
      <c r="G26497" s="1776"/>
    </row>
    <row r="26498" spans="7:7">
      <c r="G26498" s="1776"/>
    </row>
    <row r="26499" spans="7:7">
      <c r="G26499" s="1776"/>
    </row>
    <row r="26500" spans="7:7">
      <c r="G26500" s="1776"/>
    </row>
    <row r="26501" spans="7:7">
      <c r="G26501" s="1776"/>
    </row>
    <row r="26502" spans="7:7">
      <c r="G26502" s="1776"/>
    </row>
    <row r="26503" spans="7:7">
      <c r="G26503" s="1776"/>
    </row>
    <row r="26504" spans="7:7">
      <c r="G26504" s="1776"/>
    </row>
    <row r="26505" spans="7:7">
      <c r="G26505" s="1776"/>
    </row>
    <row r="26506" spans="7:7">
      <c r="G26506" s="1776"/>
    </row>
    <row r="26507" spans="7:7">
      <c r="G26507" s="1776"/>
    </row>
    <row r="26508" spans="7:7">
      <c r="G26508" s="1776"/>
    </row>
    <row r="26509" spans="7:7">
      <c r="G26509" s="1776"/>
    </row>
    <row r="26510" spans="7:7">
      <c r="G26510" s="1776"/>
    </row>
    <row r="26511" spans="7:7">
      <c r="G26511" s="1776"/>
    </row>
    <row r="26512" spans="7:7">
      <c r="G26512" s="1776"/>
    </row>
    <row r="26513" spans="7:7">
      <c r="G26513" s="1776"/>
    </row>
    <row r="26514" spans="7:7">
      <c r="G26514" s="1776"/>
    </row>
    <row r="26515" spans="7:7">
      <c r="G26515" s="1776"/>
    </row>
    <row r="26516" spans="7:7">
      <c r="G26516" s="1776"/>
    </row>
    <row r="26517" spans="7:7">
      <c r="G26517" s="1776"/>
    </row>
    <row r="26518" spans="7:7">
      <c r="G26518" s="1776"/>
    </row>
    <row r="26519" spans="7:7">
      <c r="G26519" s="1776"/>
    </row>
    <row r="26520" spans="7:7">
      <c r="G26520" s="1776"/>
    </row>
    <row r="26521" spans="7:7">
      <c r="G26521" s="1776"/>
    </row>
    <row r="26522" spans="7:7">
      <c r="G26522" s="1776"/>
    </row>
    <row r="26523" spans="7:7">
      <c r="G26523" s="1776"/>
    </row>
    <row r="26524" spans="7:7">
      <c r="G26524" s="1776"/>
    </row>
    <row r="26525" spans="7:7">
      <c r="G26525" s="1776"/>
    </row>
    <row r="26526" spans="7:7">
      <c r="G26526" s="1776"/>
    </row>
    <row r="26527" spans="7:7">
      <c r="G26527" s="1776"/>
    </row>
    <row r="26528" spans="7:7">
      <c r="G26528" s="1776"/>
    </row>
    <row r="26529" spans="7:7">
      <c r="G26529" s="1776"/>
    </row>
    <row r="26530" spans="7:7">
      <c r="G26530" s="1776"/>
    </row>
    <row r="26531" spans="7:7">
      <c r="G26531" s="1776"/>
    </row>
    <row r="26532" spans="7:7">
      <c r="G26532" s="1776"/>
    </row>
    <row r="26533" spans="7:7">
      <c r="G26533" s="1776"/>
    </row>
    <row r="26534" spans="7:7">
      <c r="G26534" s="1776"/>
    </row>
    <row r="26535" spans="7:7">
      <c r="G26535" s="1776"/>
    </row>
    <row r="26536" spans="7:7">
      <c r="G26536" s="1776"/>
    </row>
    <row r="26537" spans="7:7">
      <c r="G26537" s="1776"/>
    </row>
    <row r="26538" spans="7:7">
      <c r="G26538" s="1776"/>
    </row>
    <row r="26539" spans="7:7">
      <c r="G26539" s="1776"/>
    </row>
    <row r="26540" spans="7:7">
      <c r="G26540" s="1776"/>
    </row>
    <row r="26541" spans="7:7">
      <c r="G26541" s="1776"/>
    </row>
    <row r="26542" spans="7:7">
      <c r="G26542" s="1776"/>
    </row>
    <row r="26543" spans="7:7">
      <c r="G26543" s="1776"/>
    </row>
    <row r="26544" spans="7:7">
      <c r="G26544" s="1776"/>
    </row>
    <row r="26545" spans="7:7">
      <c r="G26545" s="1776"/>
    </row>
    <row r="26546" spans="7:7">
      <c r="G26546" s="1776"/>
    </row>
    <row r="26547" spans="7:7">
      <c r="G26547" s="1776"/>
    </row>
    <row r="26548" spans="7:7">
      <c r="G26548" s="1776"/>
    </row>
    <row r="26549" spans="7:7">
      <c r="G26549" s="1776"/>
    </row>
    <row r="26550" spans="7:7">
      <c r="G26550" s="1776"/>
    </row>
    <row r="26551" spans="7:7">
      <c r="G26551" s="1776"/>
    </row>
    <row r="26552" spans="7:7">
      <c r="G26552" s="1776"/>
    </row>
    <row r="26553" spans="7:7">
      <c r="G26553" s="1776"/>
    </row>
    <row r="26554" spans="7:7">
      <c r="G26554" s="1776"/>
    </row>
    <row r="26555" spans="7:7">
      <c r="G26555" s="1776"/>
    </row>
    <row r="26556" spans="7:7">
      <c r="G26556" s="1776"/>
    </row>
    <row r="26557" spans="7:7">
      <c r="G26557" s="1776"/>
    </row>
    <row r="26558" spans="7:7">
      <c r="G26558" s="1776"/>
    </row>
    <row r="26559" spans="7:7">
      <c r="G26559" s="1776"/>
    </row>
    <row r="26560" spans="7:7">
      <c r="G26560" s="1776"/>
    </row>
    <row r="26561" spans="7:7">
      <c r="G26561" s="1776"/>
    </row>
    <row r="26562" spans="7:7">
      <c r="G26562" s="1776"/>
    </row>
    <row r="26563" spans="7:7">
      <c r="G26563" s="1776"/>
    </row>
    <row r="26564" spans="7:7">
      <c r="G26564" s="1776"/>
    </row>
    <row r="26565" spans="7:7">
      <c r="G26565" s="1776"/>
    </row>
    <row r="26566" spans="7:7">
      <c r="G26566" s="1776"/>
    </row>
    <row r="26567" spans="7:7">
      <c r="G26567" s="1776"/>
    </row>
    <row r="26568" spans="7:7">
      <c r="G26568" s="1776"/>
    </row>
    <row r="26569" spans="7:7">
      <c r="G26569" s="1776"/>
    </row>
    <row r="26570" spans="7:7">
      <c r="G26570" s="1776"/>
    </row>
    <row r="26571" spans="7:7">
      <c r="G26571" s="1776"/>
    </row>
    <row r="26572" spans="7:7">
      <c r="G26572" s="1776"/>
    </row>
    <row r="26573" spans="7:7">
      <c r="G26573" s="1776"/>
    </row>
    <row r="26574" spans="7:7">
      <c r="G26574" s="1776"/>
    </row>
    <row r="26575" spans="7:7">
      <c r="G26575" s="1776"/>
    </row>
    <row r="26576" spans="7:7">
      <c r="G26576" s="1776"/>
    </row>
    <row r="26577" spans="7:7">
      <c r="G26577" s="1776"/>
    </row>
    <row r="26578" spans="7:7">
      <c r="G26578" s="1776"/>
    </row>
    <row r="26579" spans="7:7">
      <c r="G26579" s="1776"/>
    </row>
    <row r="26580" spans="7:7">
      <c r="G26580" s="1776"/>
    </row>
    <row r="26581" spans="7:7">
      <c r="G26581" s="1776"/>
    </row>
    <row r="26582" spans="7:7">
      <c r="G26582" s="1776"/>
    </row>
    <row r="26583" spans="7:7">
      <c r="G26583" s="1776"/>
    </row>
    <row r="26584" spans="7:7">
      <c r="G26584" s="1776"/>
    </row>
    <row r="26585" spans="7:7">
      <c r="G26585" s="1776"/>
    </row>
    <row r="26586" spans="7:7">
      <c r="G26586" s="1776"/>
    </row>
    <row r="26587" spans="7:7">
      <c r="G26587" s="1776"/>
    </row>
    <row r="26588" spans="7:7">
      <c r="G26588" s="1776"/>
    </row>
    <row r="26589" spans="7:7">
      <c r="G26589" s="1776"/>
    </row>
    <row r="26590" spans="7:7">
      <c r="G26590" s="1776"/>
    </row>
    <row r="26591" spans="7:7">
      <c r="G26591" s="1776"/>
    </row>
    <row r="26592" spans="7:7">
      <c r="G26592" s="1776"/>
    </row>
    <row r="26593" spans="7:7">
      <c r="G26593" s="1776"/>
    </row>
    <row r="26594" spans="7:7">
      <c r="G26594" s="1776"/>
    </row>
    <row r="26595" spans="7:7">
      <c r="G26595" s="1776"/>
    </row>
    <row r="26596" spans="7:7">
      <c r="G26596" s="1776"/>
    </row>
    <row r="26597" spans="7:7">
      <c r="G26597" s="1776"/>
    </row>
    <row r="26598" spans="7:7">
      <c r="G26598" s="1776"/>
    </row>
    <row r="26599" spans="7:7">
      <c r="G26599" s="1776"/>
    </row>
    <row r="26600" spans="7:7">
      <c r="G26600" s="1776"/>
    </row>
    <row r="26601" spans="7:7">
      <c r="G26601" s="1776"/>
    </row>
    <row r="26602" spans="7:7">
      <c r="G26602" s="1776"/>
    </row>
    <row r="26603" spans="7:7">
      <c r="G26603" s="1776"/>
    </row>
    <row r="26604" spans="7:7">
      <c r="G26604" s="1776"/>
    </row>
    <row r="26605" spans="7:7">
      <c r="G26605" s="1776"/>
    </row>
    <row r="26606" spans="7:7">
      <c r="G26606" s="1776"/>
    </row>
    <row r="26607" spans="7:7">
      <c r="G26607" s="1776"/>
    </row>
    <row r="26608" spans="7:7">
      <c r="G26608" s="1776"/>
    </row>
    <row r="26609" spans="7:7">
      <c r="G26609" s="1776"/>
    </row>
    <row r="26610" spans="7:7">
      <c r="G26610" s="1776"/>
    </row>
    <row r="26611" spans="7:7">
      <c r="G26611" s="1776"/>
    </row>
    <row r="26612" spans="7:7">
      <c r="G26612" s="1776"/>
    </row>
    <row r="26613" spans="7:7">
      <c r="G26613" s="1776"/>
    </row>
    <row r="26614" spans="7:7">
      <c r="G26614" s="1776"/>
    </row>
    <row r="26615" spans="7:7">
      <c r="G26615" s="1776"/>
    </row>
    <row r="26616" spans="7:7">
      <c r="G26616" s="1776"/>
    </row>
    <row r="26617" spans="7:7">
      <c r="G26617" s="1776"/>
    </row>
    <row r="26618" spans="7:7">
      <c r="G26618" s="1776"/>
    </row>
    <row r="26619" spans="7:7">
      <c r="G26619" s="1776"/>
    </row>
    <row r="26620" spans="7:7">
      <c r="G26620" s="1776"/>
    </row>
    <row r="26621" spans="7:7">
      <c r="G26621" s="1776"/>
    </row>
    <row r="26622" spans="7:7">
      <c r="G26622" s="1776"/>
    </row>
    <row r="26623" spans="7:7">
      <c r="G26623" s="1776"/>
    </row>
    <row r="26624" spans="7:7">
      <c r="G26624" s="1776"/>
    </row>
    <row r="26625" spans="7:7">
      <c r="G26625" s="1776"/>
    </row>
    <row r="26626" spans="7:7">
      <c r="G26626" s="1776"/>
    </row>
    <row r="26627" spans="7:7">
      <c r="G26627" s="1776"/>
    </row>
    <row r="26628" spans="7:7">
      <c r="G26628" s="1776"/>
    </row>
    <row r="26629" spans="7:7">
      <c r="G26629" s="1776"/>
    </row>
    <row r="26630" spans="7:7">
      <c r="G26630" s="1776"/>
    </row>
    <row r="26631" spans="7:7">
      <c r="G26631" s="1776"/>
    </row>
    <row r="26632" spans="7:7">
      <c r="G26632" s="1776"/>
    </row>
    <row r="26633" spans="7:7">
      <c r="G26633" s="1776"/>
    </row>
    <row r="26634" spans="7:7">
      <c r="G26634" s="1776"/>
    </row>
    <row r="26635" spans="7:7">
      <c r="G26635" s="1776"/>
    </row>
    <row r="26636" spans="7:7">
      <c r="G26636" s="1776"/>
    </row>
    <row r="26637" spans="7:7">
      <c r="G26637" s="1776"/>
    </row>
    <row r="26638" spans="7:7">
      <c r="G26638" s="1776"/>
    </row>
    <row r="26639" spans="7:7">
      <c r="G26639" s="1776"/>
    </row>
    <row r="26640" spans="7:7">
      <c r="G26640" s="1776"/>
    </row>
    <row r="26641" spans="7:7">
      <c r="G26641" s="1776"/>
    </row>
    <row r="26642" spans="7:7">
      <c r="G26642" s="1776"/>
    </row>
    <row r="26643" spans="7:7">
      <c r="G26643" s="1776"/>
    </row>
    <row r="26644" spans="7:7">
      <c r="G26644" s="1776"/>
    </row>
    <row r="26645" spans="7:7">
      <c r="G26645" s="1776"/>
    </row>
    <row r="26646" spans="7:7">
      <c r="G26646" s="1776"/>
    </row>
    <row r="26647" spans="7:7">
      <c r="G26647" s="1776"/>
    </row>
    <row r="26648" spans="7:7">
      <c r="G26648" s="1776"/>
    </row>
    <row r="26649" spans="7:7">
      <c r="G26649" s="1776"/>
    </row>
    <row r="26650" spans="7:7">
      <c r="G26650" s="1776"/>
    </row>
    <row r="26651" spans="7:7">
      <c r="G26651" s="1776"/>
    </row>
    <row r="26652" spans="7:7">
      <c r="G26652" s="1776"/>
    </row>
    <row r="26653" spans="7:7">
      <c r="G26653" s="1776"/>
    </row>
    <row r="26654" spans="7:7">
      <c r="G26654" s="1776"/>
    </row>
    <row r="26655" spans="7:7">
      <c r="G26655" s="1776"/>
    </row>
    <row r="26656" spans="7:7">
      <c r="G26656" s="1776"/>
    </row>
    <row r="26657" spans="7:7">
      <c r="G26657" s="1776"/>
    </row>
    <row r="26658" spans="7:7">
      <c r="G26658" s="1776"/>
    </row>
    <row r="26659" spans="7:7">
      <c r="G26659" s="1776"/>
    </row>
    <row r="26660" spans="7:7">
      <c r="G26660" s="1776"/>
    </row>
    <row r="26661" spans="7:7">
      <c r="G26661" s="1776"/>
    </row>
    <row r="26662" spans="7:7">
      <c r="G26662" s="1776"/>
    </row>
    <row r="26663" spans="7:7">
      <c r="G26663" s="1776"/>
    </row>
    <row r="26664" spans="7:7">
      <c r="G26664" s="1776"/>
    </row>
    <row r="26665" spans="7:7">
      <c r="G26665" s="1776"/>
    </row>
    <row r="26666" spans="7:7">
      <c r="G26666" s="1776"/>
    </row>
    <row r="26667" spans="7:7">
      <c r="G26667" s="1776"/>
    </row>
    <row r="26668" spans="7:7">
      <c r="G26668" s="1776"/>
    </row>
    <row r="26669" spans="7:7">
      <c r="G26669" s="1776"/>
    </row>
    <row r="26670" spans="7:7">
      <c r="G26670" s="1776"/>
    </row>
    <row r="26671" spans="7:7">
      <c r="G26671" s="1776"/>
    </row>
    <row r="26672" spans="7:7">
      <c r="G26672" s="1776"/>
    </row>
    <row r="26673" spans="7:7">
      <c r="G26673" s="1776"/>
    </row>
    <row r="26674" spans="7:7">
      <c r="G26674" s="1776"/>
    </row>
    <row r="26675" spans="7:7">
      <c r="G26675" s="1776"/>
    </row>
    <row r="26676" spans="7:7">
      <c r="G26676" s="1776"/>
    </row>
    <row r="26677" spans="7:7">
      <c r="G26677" s="1776"/>
    </row>
    <row r="26678" spans="7:7">
      <c r="G26678" s="1776"/>
    </row>
    <row r="26679" spans="7:7">
      <c r="G26679" s="1776"/>
    </row>
    <row r="26680" spans="7:7">
      <c r="G26680" s="1776"/>
    </row>
    <row r="26681" spans="7:7">
      <c r="G26681" s="1776"/>
    </row>
    <row r="26682" spans="7:7">
      <c r="G26682" s="1776"/>
    </row>
    <row r="26683" spans="7:7">
      <c r="G26683" s="1776"/>
    </row>
    <row r="26684" spans="7:7">
      <c r="G26684" s="1776"/>
    </row>
    <row r="26685" spans="7:7">
      <c r="G26685" s="1776"/>
    </row>
    <row r="26686" spans="7:7">
      <c r="G26686" s="1776"/>
    </row>
    <row r="26687" spans="7:7">
      <c r="G26687" s="1776"/>
    </row>
    <row r="26688" spans="7:7">
      <c r="G26688" s="1776"/>
    </row>
    <row r="26689" spans="7:7">
      <c r="G26689" s="1776"/>
    </row>
    <row r="26690" spans="7:7">
      <c r="G26690" s="1776"/>
    </row>
    <row r="26691" spans="7:7">
      <c r="G26691" s="1776"/>
    </row>
    <row r="26692" spans="7:7">
      <c r="G26692" s="1776"/>
    </row>
    <row r="26693" spans="7:7">
      <c r="G26693" s="1776"/>
    </row>
    <row r="26694" spans="7:7">
      <c r="G26694" s="1776"/>
    </row>
    <row r="26695" spans="7:7">
      <c r="G26695" s="1776"/>
    </row>
    <row r="26696" spans="7:7">
      <c r="G26696" s="1776"/>
    </row>
    <row r="26697" spans="7:7">
      <c r="G26697" s="1776"/>
    </row>
    <row r="26698" spans="7:7">
      <c r="G26698" s="1776"/>
    </row>
    <row r="26699" spans="7:7">
      <c r="G26699" s="1776"/>
    </row>
    <row r="26700" spans="7:7">
      <c r="G26700" s="1776"/>
    </row>
    <row r="26701" spans="7:7">
      <c r="G26701" s="1776"/>
    </row>
    <row r="26702" spans="7:7">
      <c r="G26702" s="1776"/>
    </row>
    <row r="26703" spans="7:7">
      <c r="G26703" s="1776"/>
    </row>
    <row r="26704" spans="7:7">
      <c r="G26704" s="1776"/>
    </row>
    <row r="26705" spans="7:7">
      <c r="G26705" s="1776"/>
    </row>
    <row r="26706" spans="7:7">
      <c r="G26706" s="1776"/>
    </row>
    <row r="26707" spans="7:7">
      <c r="G26707" s="1776"/>
    </row>
    <row r="26708" spans="7:7">
      <c r="G26708" s="1776"/>
    </row>
    <row r="26709" spans="7:7">
      <c r="G26709" s="1776"/>
    </row>
    <row r="26710" spans="7:7">
      <c r="G26710" s="1776"/>
    </row>
    <row r="26711" spans="7:7">
      <c r="G26711" s="1776"/>
    </row>
    <row r="26712" spans="7:7">
      <c r="G26712" s="1776"/>
    </row>
    <row r="26713" spans="7:7">
      <c r="G26713" s="1776"/>
    </row>
    <row r="26714" spans="7:7">
      <c r="G26714" s="1776"/>
    </row>
    <row r="26715" spans="7:7">
      <c r="G26715" s="1776"/>
    </row>
    <row r="26716" spans="7:7">
      <c r="G26716" s="1776"/>
    </row>
    <row r="26717" spans="7:7">
      <c r="G26717" s="1776"/>
    </row>
    <row r="26718" spans="7:7">
      <c r="G26718" s="1776"/>
    </row>
    <row r="26719" spans="7:7">
      <c r="G26719" s="1776"/>
    </row>
    <row r="26720" spans="7:7">
      <c r="G26720" s="1776"/>
    </row>
    <row r="26721" spans="7:7">
      <c r="G26721" s="1776"/>
    </row>
    <row r="26722" spans="7:7">
      <c r="G26722" s="1776"/>
    </row>
    <row r="26723" spans="7:7">
      <c r="G26723" s="1776"/>
    </row>
    <row r="26724" spans="7:7">
      <c r="G26724" s="1776"/>
    </row>
    <row r="26725" spans="7:7">
      <c r="G26725" s="1776"/>
    </row>
    <row r="26726" spans="7:7">
      <c r="G26726" s="1776"/>
    </row>
    <row r="26727" spans="7:7">
      <c r="G26727" s="1776"/>
    </row>
    <row r="26728" spans="7:7">
      <c r="G26728" s="1776"/>
    </row>
    <row r="26729" spans="7:7">
      <c r="G26729" s="1776"/>
    </row>
    <row r="26730" spans="7:7">
      <c r="G26730" s="1776"/>
    </row>
    <row r="26731" spans="7:7">
      <c r="G26731" s="1776"/>
    </row>
    <row r="26732" spans="7:7">
      <c r="G26732" s="1776"/>
    </row>
    <row r="26733" spans="7:7">
      <c r="G26733" s="1776"/>
    </row>
    <row r="26734" spans="7:7">
      <c r="G26734" s="1776"/>
    </row>
    <row r="26735" spans="7:7">
      <c r="G26735" s="1776"/>
    </row>
    <row r="26736" spans="7:7">
      <c r="G26736" s="1776"/>
    </row>
    <row r="26737" spans="7:7">
      <c r="G26737" s="1776"/>
    </row>
    <row r="26738" spans="7:7">
      <c r="G26738" s="1776"/>
    </row>
    <row r="26739" spans="7:7">
      <c r="G26739" s="1776"/>
    </row>
    <row r="26740" spans="7:7">
      <c r="G26740" s="1776"/>
    </row>
    <row r="26741" spans="7:7">
      <c r="G26741" s="1776"/>
    </row>
    <row r="26742" spans="7:7">
      <c r="G26742" s="1776"/>
    </row>
    <row r="26743" spans="7:7">
      <c r="G26743" s="1776"/>
    </row>
    <row r="26744" spans="7:7">
      <c r="G26744" s="1776"/>
    </row>
    <row r="26745" spans="7:7">
      <c r="G26745" s="1776"/>
    </row>
    <row r="26746" spans="7:7">
      <c r="G26746" s="1776"/>
    </row>
    <row r="26747" spans="7:7">
      <c r="G26747" s="1776"/>
    </row>
    <row r="26748" spans="7:7">
      <c r="G26748" s="1776"/>
    </row>
    <row r="26749" spans="7:7">
      <c r="G26749" s="1776"/>
    </row>
    <row r="26750" spans="7:7">
      <c r="G26750" s="1776"/>
    </row>
    <row r="26751" spans="7:7">
      <c r="G26751" s="1776"/>
    </row>
    <row r="26752" spans="7:7">
      <c r="G26752" s="1776"/>
    </row>
    <row r="26753" spans="7:7">
      <c r="G26753" s="1776"/>
    </row>
    <row r="26754" spans="7:7">
      <c r="G26754" s="1776"/>
    </row>
    <row r="26755" spans="7:7">
      <c r="G26755" s="1776"/>
    </row>
    <row r="26756" spans="7:7">
      <c r="G26756" s="1776"/>
    </row>
    <row r="26757" spans="7:7">
      <c r="G26757" s="1776"/>
    </row>
    <row r="26758" spans="7:7">
      <c r="G26758" s="1776"/>
    </row>
    <row r="26759" spans="7:7">
      <c r="G26759" s="1776"/>
    </row>
    <row r="26760" spans="7:7">
      <c r="G26760" s="1776"/>
    </row>
    <row r="26761" spans="7:7">
      <c r="G26761" s="1776"/>
    </row>
    <row r="26762" spans="7:7">
      <c r="G26762" s="1776"/>
    </row>
    <row r="26763" spans="7:7">
      <c r="G26763" s="1776"/>
    </row>
    <row r="26764" spans="7:7">
      <c r="G26764" s="1776"/>
    </row>
    <row r="26765" spans="7:7">
      <c r="G26765" s="1776"/>
    </row>
    <row r="26766" spans="7:7">
      <c r="G26766" s="1776"/>
    </row>
    <row r="26767" spans="7:7">
      <c r="G26767" s="1776"/>
    </row>
    <row r="26768" spans="7:7">
      <c r="G26768" s="1776"/>
    </row>
    <row r="26769" spans="7:7">
      <c r="G26769" s="1776"/>
    </row>
    <row r="26770" spans="7:7">
      <c r="G26770" s="1776"/>
    </row>
    <row r="26771" spans="7:7">
      <c r="G26771" s="1776"/>
    </row>
    <row r="26772" spans="7:7">
      <c r="G26772" s="1776"/>
    </row>
    <row r="26773" spans="7:7">
      <c r="G26773" s="1776"/>
    </row>
    <row r="26774" spans="7:7">
      <c r="G26774" s="1776"/>
    </row>
    <row r="26775" spans="7:7">
      <c r="G26775" s="1776"/>
    </row>
    <row r="26776" spans="7:7">
      <c r="G26776" s="1776"/>
    </row>
    <row r="26777" spans="7:7">
      <c r="G26777" s="1776"/>
    </row>
    <row r="26778" spans="7:7">
      <c r="G26778" s="1776"/>
    </row>
    <row r="26779" spans="7:7">
      <c r="G26779" s="1776"/>
    </row>
    <row r="26780" spans="7:7">
      <c r="G26780" s="1776"/>
    </row>
    <row r="26781" spans="7:7">
      <c r="G26781" s="1776"/>
    </row>
    <row r="26782" spans="7:7">
      <c r="G26782" s="1776"/>
    </row>
    <row r="26783" spans="7:7">
      <c r="G26783" s="1776"/>
    </row>
    <row r="26784" spans="7:7">
      <c r="G26784" s="1776"/>
    </row>
    <row r="26785" spans="7:7">
      <c r="G26785" s="1776"/>
    </row>
    <row r="26786" spans="7:7">
      <c r="G26786" s="1776"/>
    </row>
    <row r="26787" spans="7:7">
      <c r="G26787" s="1776"/>
    </row>
    <row r="26788" spans="7:7">
      <c r="G26788" s="1776"/>
    </row>
    <row r="26789" spans="7:7">
      <c r="G26789" s="1776"/>
    </row>
    <row r="26790" spans="7:7">
      <c r="G26790" s="1776"/>
    </row>
    <row r="26791" spans="7:7">
      <c r="G26791" s="1776"/>
    </row>
    <row r="26792" spans="7:7">
      <c r="G26792" s="1776"/>
    </row>
    <row r="26793" spans="7:7">
      <c r="G26793" s="1776"/>
    </row>
    <row r="26794" spans="7:7">
      <c r="G26794" s="1776"/>
    </row>
    <row r="26795" spans="7:7">
      <c r="G26795" s="1776"/>
    </row>
    <row r="26796" spans="7:7">
      <c r="G26796" s="1776"/>
    </row>
    <row r="26797" spans="7:7">
      <c r="G26797" s="1776"/>
    </row>
    <row r="26798" spans="7:7">
      <c r="G26798" s="1776"/>
    </row>
    <row r="26799" spans="7:7">
      <c r="G26799" s="1776"/>
    </row>
    <row r="26800" spans="7:7">
      <c r="G26800" s="1776"/>
    </row>
    <row r="26801" spans="7:7">
      <c r="G26801" s="1776"/>
    </row>
    <row r="26802" spans="7:7">
      <c r="G26802" s="1776"/>
    </row>
    <row r="26803" spans="7:7">
      <c r="G26803" s="1776"/>
    </row>
    <row r="26804" spans="7:7">
      <c r="G26804" s="1776"/>
    </row>
    <row r="26805" spans="7:7">
      <c r="G26805" s="1776"/>
    </row>
    <row r="26806" spans="7:7">
      <c r="G26806" s="1776"/>
    </row>
    <row r="26807" spans="7:7">
      <c r="G26807" s="1776"/>
    </row>
    <row r="26808" spans="7:7">
      <c r="G26808" s="1776"/>
    </row>
    <row r="26809" spans="7:7">
      <c r="G26809" s="1776"/>
    </row>
    <row r="26810" spans="7:7">
      <c r="G26810" s="1776"/>
    </row>
    <row r="26811" spans="7:7">
      <c r="G26811" s="1776"/>
    </row>
    <row r="26812" spans="7:7">
      <c r="G26812" s="1776"/>
    </row>
    <row r="26813" spans="7:7">
      <c r="G26813" s="1776"/>
    </row>
    <row r="26814" spans="7:7">
      <c r="G26814" s="1776"/>
    </row>
    <row r="26815" spans="7:7">
      <c r="G26815" s="1776"/>
    </row>
    <row r="26816" spans="7:7">
      <c r="G26816" s="1776"/>
    </row>
    <row r="26817" spans="7:7">
      <c r="G26817" s="1776"/>
    </row>
    <row r="26818" spans="7:7">
      <c r="G26818" s="1776"/>
    </row>
    <row r="26819" spans="7:7">
      <c r="G26819" s="1776"/>
    </row>
    <row r="26820" spans="7:7">
      <c r="G26820" s="1776"/>
    </row>
    <row r="26821" spans="7:7">
      <c r="G26821" s="1776"/>
    </row>
    <row r="26822" spans="7:7">
      <c r="G26822" s="1776"/>
    </row>
    <row r="26823" spans="7:7">
      <c r="G26823" s="1776"/>
    </row>
    <row r="26824" spans="7:7">
      <c r="G26824" s="1776"/>
    </row>
    <row r="26825" spans="7:7">
      <c r="G26825" s="1776"/>
    </row>
    <row r="26826" spans="7:7">
      <c r="G26826" s="1776"/>
    </row>
    <row r="26827" spans="7:7">
      <c r="G26827" s="1776"/>
    </row>
    <row r="26828" spans="7:7">
      <c r="G26828" s="1776"/>
    </row>
    <row r="26829" spans="7:7">
      <c r="G26829" s="1776"/>
    </row>
    <row r="26830" spans="7:7">
      <c r="G26830" s="1776"/>
    </row>
    <row r="26831" spans="7:7">
      <c r="G26831" s="1776"/>
    </row>
    <row r="26832" spans="7:7">
      <c r="G26832" s="1776"/>
    </row>
    <row r="26833" spans="7:7">
      <c r="G26833" s="1776"/>
    </row>
    <row r="26834" spans="7:7">
      <c r="G26834" s="1776"/>
    </row>
    <row r="26835" spans="7:7">
      <c r="G26835" s="1776"/>
    </row>
    <row r="26836" spans="7:7">
      <c r="G26836" s="1776"/>
    </row>
    <row r="26837" spans="7:7">
      <c r="G26837" s="1776"/>
    </row>
    <row r="26838" spans="7:7">
      <c r="G26838" s="1776"/>
    </row>
    <row r="26839" spans="7:7">
      <c r="G26839" s="1776"/>
    </row>
    <row r="26840" spans="7:7">
      <c r="G26840" s="1776"/>
    </row>
    <row r="26841" spans="7:7">
      <c r="G26841" s="1776"/>
    </row>
    <row r="26842" spans="7:7">
      <c r="G26842" s="1776"/>
    </row>
    <row r="26843" spans="7:7">
      <c r="G26843" s="1776"/>
    </row>
    <row r="26844" spans="7:7">
      <c r="G26844" s="1776"/>
    </row>
    <row r="26845" spans="7:7">
      <c r="G26845" s="1776"/>
    </row>
    <row r="26846" spans="7:7">
      <c r="G26846" s="1776"/>
    </row>
    <row r="26847" spans="7:7">
      <c r="G26847" s="1776"/>
    </row>
    <row r="26848" spans="7:7">
      <c r="G26848" s="1776"/>
    </row>
    <row r="26849" spans="7:7">
      <c r="G26849" s="1776"/>
    </row>
    <row r="26850" spans="7:7">
      <c r="G26850" s="1776"/>
    </row>
    <row r="26851" spans="7:7">
      <c r="G26851" s="1776"/>
    </row>
    <row r="26852" spans="7:7">
      <c r="G26852" s="1776"/>
    </row>
    <row r="26853" spans="7:7">
      <c r="G26853" s="1776"/>
    </row>
    <row r="26854" spans="7:7">
      <c r="G26854" s="1776"/>
    </row>
    <row r="26855" spans="7:7">
      <c r="G26855" s="1776"/>
    </row>
    <row r="26856" spans="7:7">
      <c r="G26856" s="1776"/>
    </row>
    <row r="26857" spans="7:7">
      <c r="G26857" s="1776"/>
    </row>
    <row r="26858" spans="7:7">
      <c r="G26858" s="1776"/>
    </row>
    <row r="26859" spans="7:7">
      <c r="G26859" s="1776"/>
    </row>
    <row r="26860" spans="7:7">
      <c r="G26860" s="1776"/>
    </row>
    <row r="26861" spans="7:7">
      <c r="G26861" s="1776"/>
    </row>
    <row r="26862" spans="7:7">
      <c r="G26862" s="1776"/>
    </row>
    <row r="26863" spans="7:7">
      <c r="G26863" s="1776"/>
    </row>
    <row r="26864" spans="7:7">
      <c r="G26864" s="1776"/>
    </row>
    <row r="26865" spans="7:7">
      <c r="G26865" s="1776"/>
    </row>
    <row r="26866" spans="7:7">
      <c r="G26866" s="1776"/>
    </row>
    <row r="26867" spans="7:7">
      <c r="G26867" s="1776"/>
    </row>
    <row r="26868" spans="7:7">
      <c r="G26868" s="1776"/>
    </row>
    <row r="26869" spans="7:7">
      <c r="G26869" s="1776"/>
    </row>
    <row r="26870" spans="7:7">
      <c r="G26870" s="1776"/>
    </row>
    <row r="26871" spans="7:7">
      <c r="G26871" s="1776"/>
    </row>
    <row r="26872" spans="7:7">
      <c r="G26872" s="1776"/>
    </row>
    <row r="26873" spans="7:7">
      <c r="G26873" s="1776"/>
    </row>
    <row r="26874" spans="7:7">
      <c r="G26874" s="1776"/>
    </row>
    <row r="26875" spans="7:7">
      <c r="G26875" s="1776"/>
    </row>
    <row r="26876" spans="7:7">
      <c r="G26876" s="1776"/>
    </row>
    <row r="26877" spans="7:7">
      <c r="G26877" s="1776"/>
    </row>
    <row r="26878" spans="7:7">
      <c r="G26878" s="1776"/>
    </row>
    <row r="26879" spans="7:7">
      <c r="G26879" s="1776"/>
    </row>
    <row r="26880" spans="7:7">
      <c r="G26880" s="1776"/>
    </row>
    <row r="26881" spans="7:7">
      <c r="G26881" s="1776"/>
    </row>
    <row r="26882" spans="7:7">
      <c r="G26882" s="1776"/>
    </row>
    <row r="26883" spans="7:7">
      <c r="G26883" s="1776"/>
    </row>
    <row r="26884" spans="7:7">
      <c r="G26884" s="1776"/>
    </row>
    <row r="26885" spans="7:7">
      <c r="G26885" s="1776"/>
    </row>
    <row r="26886" spans="7:7">
      <c r="G26886" s="1776"/>
    </row>
    <row r="26887" spans="7:7">
      <c r="G26887" s="1776"/>
    </row>
    <row r="26888" spans="7:7">
      <c r="G26888" s="1776"/>
    </row>
    <row r="26889" spans="7:7">
      <c r="G26889" s="1776"/>
    </row>
    <row r="26890" spans="7:7">
      <c r="G26890" s="1776"/>
    </row>
    <row r="26891" spans="7:7">
      <c r="G26891" s="1776"/>
    </row>
    <row r="26892" spans="7:7">
      <c r="G26892" s="1776"/>
    </row>
    <row r="26893" spans="7:7">
      <c r="G26893" s="1776"/>
    </row>
    <row r="26894" spans="7:7">
      <c r="G26894" s="1776"/>
    </row>
    <row r="26895" spans="7:7">
      <c r="G26895" s="1776"/>
    </row>
    <row r="26896" spans="7:7">
      <c r="G26896" s="1776"/>
    </row>
    <row r="26897" spans="7:7">
      <c r="G26897" s="1776"/>
    </row>
    <row r="26898" spans="7:7">
      <c r="G26898" s="1776"/>
    </row>
    <row r="26899" spans="7:7">
      <c r="G26899" s="1776"/>
    </row>
    <row r="26900" spans="7:7">
      <c r="G26900" s="1776"/>
    </row>
    <row r="26901" spans="7:7">
      <c r="G26901" s="1776"/>
    </row>
    <row r="26902" spans="7:7">
      <c r="G26902" s="1776"/>
    </row>
    <row r="26903" spans="7:7">
      <c r="G26903" s="1776"/>
    </row>
    <row r="26904" spans="7:7">
      <c r="G26904" s="1776"/>
    </row>
    <row r="26905" spans="7:7">
      <c r="G26905" s="1776"/>
    </row>
    <row r="26906" spans="7:7">
      <c r="G26906" s="1776"/>
    </row>
    <row r="26907" spans="7:7">
      <c r="G26907" s="1776"/>
    </row>
    <row r="26908" spans="7:7">
      <c r="G26908" s="1776"/>
    </row>
    <row r="26909" spans="7:7">
      <c r="G26909" s="1776"/>
    </row>
    <row r="26910" spans="7:7">
      <c r="G26910" s="1776"/>
    </row>
    <row r="26911" spans="7:7">
      <c r="G26911" s="1776"/>
    </row>
    <row r="26912" spans="7:7">
      <c r="G26912" s="1776"/>
    </row>
    <row r="26913" spans="7:7">
      <c r="G26913" s="1776"/>
    </row>
    <row r="26914" spans="7:7">
      <c r="G26914" s="1776"/>
    </row>
    <row r="26915" spans="7:7">
      <c r="G26915" s="1776"/>
    </row>
    <row r="26916" spans="7:7">
      <c r="G26916" s="1776"/>
    </row>
    <row r="26917" spans="7:7">
      <c r="G26917" s="1776"/>
    </row>
    <row r="26918" spans="7:7">
      <c r="G26918" s="1776"/>
    </row>
    <row r="26919" spans="7:7">
      <c r="G26919" s="1776"/>
    </row>
    <row r="26920" spans="7:7">
      <c r="G26920" s="1776"/>
    </row>
    <row r="26921" spans="7:7">
      <c r="G26921" s="1776"/>
    </row>
    <row r="26922" spans="7:7">
      <c r="G26922" s="1776"/>
    </row>
    <row r="26923" spans="7:7">
      <c r="G26923" s="1776"/>
    </row>
    <row r="26924" spans="7:7">
      <c r="G26924" s="1776"/>
    </row>
    <row r="26925" spans="7:7">
      <c r="G26925" s="1776"/>
    </row>
    <row r="26926" spans="7:7">
      <c r="G26926" s="1776"/>
    </row>
    <row r="26927" spans="7:7">
      <c r="G26927" s="1776"/>
    </row>
    <row r="26928" spans="7:7">
      <c r="G26928" s="1776"/>
    </row>
    <row r="26929" spans="7:7">
      <c r="G26929" s="1776"/>
    </row>
    <row r="26930" spans="7:7">
      <c r="G26930" s="1776"/>
    </row>
    <row r="26931" spans="7:7">
      <c r="G26931" s="1776"/>
    </row>
    <row r="26932" spans="7:7">
      <c r="G26932" s="1776"/>
    </row>
    <row r="26933" spans="7:7">
      <c r="G26933" s="1776"/>
    </row>
    <row r="26934" spans="7:7">
      <c r="G26934" s="1776"/>
    </row>
    <row r="26935" spans="7:7">
      <c r="G26935" s="1776"/>
    </row>
    <row r="26936" spans="7:7">
      <c r="G26936" s="1776"/>
    </row>
    <row r="26937" spans="7:7">
      <c r="G26937" s="1776"/>
    </row>
    <row r="26938" spans="7:7">
      <c r="G26938" s="1776"/>
    </row>
    <row r="26939" spans="7:7">
      <c r="G26939" s="1776"/>
    </row>
    <row r="26940" spans="7:7">
      <c r="G26940" s="1776"/>
    </row>
    <row r="26941" spans="7:7">
      <c r="G26941" s="1776"/>
    </row>
    <row r="26942" spans="7:7">
      <c r="G26942" s="1776"/>
    </row>
    <row r="26943" spans="7:7">
      <c r="G26943" s="1776"/>
    </row>
    <row r="26944" spans="7:7">
      <c r="G26944" s="1776"/>
    </row>
    <row r="26945" spans="7:7">
      <c r="G26945" s="1776"/>
    </row>
    <row r="26946" spans="7:7">
      <c r="G26946" s="1776"/>
    </row>
    <row r="26947" spans="7:7">
      <c r="G26947" s="1776"/>
    </row>
    <row r="26948" spans="7:7">
      <c r="G26948" s="1776"/>
    </row>
    <row r="26949" spans="7:7">
      <c r="G26949" s="1776"/>
    </row>
    <row r="26950" spans="7:7">
      <c r="G26950" s="1776"/>
    </row>
    <row r="26951" spans="7:7">
      <c r="G26951" s="1776"/>
    </row>
    <row r="26952" spans="7:7">
      <c r="G26952" s="1776"/>
    </row>
    <row r="26953" spans="7:7">
      <c r="G26953" s="1776"/>
    </row>
    <row r="26954" spans="7:7">
      <c r="G26954" s="1776"/>
    </row>
    <row r="26955" spans="7:7">
      <c r="G26955" s="1776"/>
    </row>
    <row r="26956" spans="7:7">
      <c r="G26956" s="1776"/>
    </row>
    <row r="26957" spans="7:7">
      <c r="G26957" s="1776"/>
    </row>
    <row r="26958" spans="7:7">
      <c r="G26958" s="1776"/>
    </row>
    <row r="26959" spans="7:7">
      <c r="G26959" s="1776"/>
    </row>
    <row r="26960" spans="7:7">
      <c r="G26960" s="1776"/>
    </row>
    <row r="26961" spans="7:7">
      <c r="G26961" s="1776"/>
    </row>
    <row r="26962" spans="7:7">
      <c r="G26962" s="1776"/>
    </row>
    <row r="26963" spans="7:7">
      <c r="G26963" s="1776"/>
    </row>
    <row r="26964" spans="7:7">
      <c r="G26964" s="1776"/>
    </row>
    <row r="26965" spans="7:7">
      <c r="G26965" s="1776"/>
    </row>
    <row r="26966" spans="7:7">
      <c r="G26966" s="1776"/>
    </row>
    <row r="26967" spans="7:7">
      <c r="G26967" s="1776"/>
    </row>
    <row r="26968" spans="7:7">
      <c r="G26968" s="1776"/>
    </row>
    <row r="26969" spans="7:7">
      <c r="G26969" s="1776"/>
    </row>
    <row r="26970" spans="7:7">
      <c r="G26970" s="1776"/>
    </row>
    <row r="26971" spans="7:7">
      <c r="G26971" s="1776"/>
    </row>
    <row r="26972" spans="7:7">
      <c r="G26972" s="1776"/>
    </row>
    <row r="26973" spans="7:7">
      <c r="G26973" s="1776"/>
    </row>
    <row r="26974" spans="7:7">
      <c r="G26974" s="1776"/>
    </row>
    <row r="26975" spans="7:7">
      <c r="G26975" s="1776"/>
    </row>
    <row r="26976" spans="7:7">
      <c r="G26976" s="1776"/>
    </row>
    <row r="26977" spans="7:7">
      <c r="G26977" s="1776"/>
    </row>
    <row r="26978" spans="7:7">
      <c r="G26978" s="1776"/>
    </row>
    <row r="26979" spans="7:7">
      <c r="G26979" s="1776"/>
    </row>
    <row r="26980" spans="7:7">
      <c r="G26980" s="1776"/>
    </row>
    <row r="26981" spans="7:7">
      <c r="G26981" s="1776"/>
    </row>
    <row r="26982" spans="7:7">
      <c r="G26982" s="1776"/>
    </row>
    <row r="26983" spans="7:7">
      <c r="G26983" s="1776"/>
    </row>
    <row r="26984" spans="7:7">
      <c r="G26984" s="1776"/>
    </row>
    <row r="26985" spans="7:7">
      <c r="G26985" s="1776"/>
    </row>
    <row r="26986" spans="7:7">
      <c r="G26986" s="1776"/>
    </row>
    <row r="26987" spans="7:7">
      <c r="G26987" s="1776"/>
    </row>
    <row r="26988" spans="7:7">
      <c r="G26988" s="1776"/>
    </row>
    <row r="26989" spans="7:7">
      <c r="G26989" s="1776"/>
    </row>
    <row r="26990" spans="7:7">
      <c r="G26990" s="1776"/>
    </row>
    <row r="26991" spans="7:7">
      <c r="G26991" s="1776"/>
    </row>
    <row r="26992" spans="7:7">
      <c r="G26992" s="1776"/>
    </row>
    <row r="26993" spans="7:7">
      <c r="G26993" s="1776"/>
    </row>
    <row r="26994" spans="7:7">
      <c r="G26994" s="1776"/>
    </row>
    <row r="26995" spans="7:7">
      <c r="G26995" s="1776"/>
    </row>
    <row r="26996" spans="7:7">
      <c r="G26996" s="1776"/>
    </row>
    <row r="26997" spans="7:7">
      <c r="G26997" s="1776"/>
    </row>
    <row r="26998" spans="7:7">
      <c r="G26998" s="1776"/>
    </row>
    <row r="26999" spans="7:7">
      <c r="G26999" s="1776"/>
    </row>
    <row r="27000" spans="7:7">
      <c r="G27000" s="1776"/>
    </row>
    <row r="27001" spans="7:7">
      <c r="G27001" s="1776"/>
    </row>
    <row r="27002" spans="7:7">
      <c r="G27002" s="1776"/>
    </row>
    <row r="27003" spans="7:7">
      <c r="G27003" s="1776"/>
    </row>
    <row r="27004" spans="7:7">
      <c r="G27004" s="1776"/>
    </row>
    <row r="27005" spans="7:7">
      <c r="G27005" s="1776"/>
    </row>
    <row r="27006" spans="7:7">
      <c r="G27006" s="1776"/>
    </row>
    <row r="27007" spans="7:7">
      <c r="G27007" s="1776"/>
    </row>
    <row r="27008" spans="7:7">
      <c r="G27008" s="1776"/>
    </row>
    <row r="27009" spans="7:7">
      <c r="G27009" s="1776"/>
    </row>
    <row r="27010" spans="7:7">
      <c r="G27010" s="1776"/>
    </row>
    <row r="27011" spans="7:7">
      <c r="G27011" s="1776"/>
    </row>
    <row r="27012" spans="7:7">
      <c r="G27012" s="1776"/>
    </row>
    <row r="27013" spans="7:7">
      <c r="G27013" s="1776"/>
    </row>
    <row r="27014" spans="7:7">
      <c r="G27014" s="1776"/>
    </row>
    <row r="27015" spans="7:7">
      <c r="G27015" s="1776"/>
    </row>
    <row r="27016" spans="7:7">
      <c r="G27016" s="1776"/>
    </row>
    <row r="27017" spans="7:7">
      <c r="G27017" s="1776"/>
    </row>
    <row r="27018" spans="7:7">
      <c r="G27018" s="1776"/>
    </row>
    <row r="27019" spans="7:7">
      <c r="G27019" s="1776"/>
    </row>
    <row r="27020" spans="7:7">
      <c r="G27020" s="1776"/>
    </row>
    <row r="27021" spans="7:7">
      <c r="G27021" s="1776"/>
    </row>
    <row r="27022" spans="7:7">
      <c r="G27022" s="1776"/>
    </row>
    <row r="27023" spans="7:7">
      <c r="G27023" s="1776"/>
    </row>
    <row r="27024" spans="7:7">
      <c r="G27024" s="1776"/>
    </row>
    <row r="27025" spans="7:7">
      <c r="G27025" s="1776"/>
    </row>
    <row r="27026" spans="7:7">
      <c r="G27026" s="1776"/>
    </row>
    <row r="27027" spans="7:7">
      <c r="G27027" s="1776"/>
    </row>
    <row r="27028" spans="7:7">
      <c r="G27028" s="1776"/>
    </row>
    <row r="27029" spans="7:7">
      <c r="G27029" s="1776"/>
    </row>
    <row r="27030" spans="7:7">
      <c r="G27030" s="1776"/>
    </row>
    <row r="27031" spans="7:7">
      <c r="G27031" s="1776"/>
    </row>
    <row r="27032" spans="7:7">
      <c r="G27032" s="1776"/>
    </row>
    <row r="27033" spans="7:7">
      <c r="G27033" s="1776"/>
    </row>
    <row r="27034" spans="7:7">
      <c r="G27034" s="1776"/>
    </row>
    <row r="27035" spans="7:7">
      <c r="G27035" s="1776"/>
    </row>
    <row r="27036" spans="7:7">
      <c r="G27036" s="1776"/>
    </row>
    <row r="27037" spans="7:7">
      <c r="G27037" s="1776"/>
    </row>
    <row r="27038" spans="7:7">
      <c r="G27038" s="1776"/>
    </row>
    <row r="27039" spans="7:7">
      <c r="G27039" s="1776"/>
    </row>
    <row r="27040" spans="7:7">
      <c r="G27040" s="1776"/>
    </row>
    <row r="27041" spans="7:7">
      <c r="G27041" s="1776"/>
    </row>
    <row r="27042" spans="7:7">
      <c r="G27042" s="1776"/>
    </row>
    <row r="27043" spans="7:7">
      <c r="G27043" s="1776"/>
    </row>
    <row r="27044" spans="7:7">
      <c r="G27044" s="1776"/>
    </row>
    <row r="27045" spans="7:7">
      <c r="G27045" s="1776"/>
    </row>
    <row r="27046" spans="7:7">
      <c r="G27046" s="1776"/>
    </row>
    <row r="27047" spans="7:7">
      <c r="G27047" s="1776"/>
    </row>
    <row r="27048" spans="7:7">
      <c r="G27048" s="1776"/>
    </row>
    <row r="27049" spans="7:7">
      <c r="G27049" s="1776"/>
    </row>
    <row r="27050" spans="7:7">
      <c r="G27050" s="1776"/>
    </row>
    <row r="27051" spans="7:7">
      <c r="G27051" s="1776"/>
    </row>
    <row r="27052" spans="7:7">
      <c r="G27052" s="1776"/>
    </row>
    <row r="27053" spans="7:7">
      <c r="G27053" s="1776"/>
    </row>
    <row r="27054" spans="7:7">
      <c r="G27054" s="1776"/>
    </row>
    <row r="27055" spans="7:7">
      <c r="G27055" s="1776"/>
    </row>
    <row r="27056" spans="7:7">
      <c r="G27056" s="1776"/>
    </row>
    <row r="27057" spans="7:7">
      <c r="G27057" s="1776"/>
    </row>
    <row r="27058" spans="7:7">
      <c r="G27058" s="1776"/>
    </row>
    <row r="27059" spans="7:7">
      <c r="G27059" s="1776"/>
    </row>
    <row r="27060" spans="7:7">
      <c r="G27060" s="1776"/>
    </row>
    <row r="27061" spans="7:7">
      <c r="G27061" s="1776"/>
    </row>
    <row r="27062" spans="7:7">
      <c r="G27062" s="1776"/>
    </row>
    <row r="27063" spans="7:7">
      <c r="G27063" s="1776"/>
    </row>
    <row r="27064" spans="7:7">
      <c r="G27064" s="1776"/>
    </row>
    <row r="27065" spans="7:7">
      <c r="G27065" s="1776"/>
    </row>
    <row r="27066" spans="7:7">
      <c r="G27066" s="1776"/>
    </row>
    <row r="27067" spans="7:7">
      <c r="G27067" s="1776"/>
    </row>
    <row r="27068" spans="7:7">
      <c r="G27068" s="1776"/>
    </row>
    <row r="27069" spans="7:7">
      <c r="G27069" s="1776"/>
    </row>
    <row r="27070" spans="7:7">
      <c r="G27070" s="1776"/>
    </row>
    <row r="27071" spans="7:7">
      <c r="G27071" s="1776"/>
    </row>
    <row r="27072" spans="7:7">
      <c r="G27072" s="1776"/>
    </row>
    <row r="27073" spans="7:7">
      <c r="G27073" s="1776"/>
    </row>
    <row r="27074" spans="7:7">
      <c r="G27074" s="1776"/>
    </row>
    <row r="27075" spans="7:7">
      <c r="G27075" s="1776"/>
    </row>
    <row r="27076" spans="7:7">
      <c r="G27076" s="1776"/>
    </row>
    <row r="27077" spans="7:7">
      <c r="G27077" s="1776"/>
    </row>
    <row r="27078" spans="7:7">
      <c r="G27078" s="1776"/>
    </row>
    <row r="27079" spans="7:7">
      <c r="G27079" s="1776"/>
    </row>
    <row r="27080" spans="7:7">
      <c r="G27080" s="1776"/>
    </row>
    <row r="27081" spans="7:7">
      <c r="G27081" s="1776"/>
    </row>
    <row r="27082" spans="7:7">
      <c r="G27082" s="1776"/>
    </row>
    <row r="27083" spans="7:7">
      <c r="G27083" s="1776"/>
    </row>
    <row r="27084" spans="7:7">
      <c r="G27084" s="1776"/>
    </row>
    <row r="27085" spans="7:7">
      <c r="G27085" s="1776"/>
    </row>
    <row r="27086" spans="7:7">
      <c r="G27086" s="1776"/>
    </row>
    <row r="27087" spans="7:7">
      <c r="G27087" s="1776"/>
    </row>
    <row r="27088" spans="7:7">
      <c r="G27088" s="1776"/>
    </row>
    <row r="27089" spans="7:7">
      <c r="G27089" s="1776"/>
    </row>
    <row r="27090" spans="7:7">
      <c r="G27090" s="1776"/>
    </row>
    <row r="27091" spans="7:7">
      <c r="G27091" s="1776"/>
    </row>
    <row r="27092" spans="7:7">
      <c r="G27092" s="1776"/>
    </row>
    <row r="27093" spans="7:7">
      <c r="G27093" s="1776"/>
    </row>
    <row r="27094" spans="7:7">
      <c r="G27094" s="1776"/>
    </row>
    <row r="27095" spans="7:7">
      <c r="G27095" s="1776"/>
    </row>
    <row r="27096" spans="7:7">
      <c r="G27096" s="1776"/>
    </row>
    <row r="27097" spans="7:7">
      <c r="G27097" s="1776"/>
    </row>
    <row r="27098" spans="7:7">
      <c r="G27098" s="1776"/>
    </row>
    <row r="27099" spans="7:7">
      <c r="G27099" s="1776"/>
    </row>
    <row r="27100" spans="7:7">
      <c r="G27100" s="1776"/>
    </row>
    <row r="27101" spans="7:7">
      <c r="G27101" s="1776"/>
    </row>
    <row r="27102" spans="7:7">
      <c r="G27102" s="1776"/>
    </row>
    <row r="27103" spans="7:7">
      <c r="G27103" s="1776"/>
    </row>
    <row r="27104" spans="7:7">
      <c r="G27104" s="1776"/>
    </row>
    <row r="27105" spans="7:7">
      <c r="G27105" s="1776"/>
    </row>
    <row r="27106" spans="7:7">
      <c r="G27106" s="1776"/>
    </row>
    <row r="27107" spans="7:7">
      <c r="G27107" s="1776"/>
    </row>
    <row r="27108" spans="7:7">
      <c r="G27108" s="1776"/>
    </row>
    <row r="27109" spans="7:7">
      <c r="G27109" s="1776"/>
    </row>
    <row r="27110" spans="7:7">
      <c r="G27110" s="1776"/>
    </row>
    <row r="27111" spans="7:7">
      <c r="G27111" s="1776"/>
    </row>
    <row r="27112" spans="7:7">
      <c r="G27112" s="1776"/>
    </row>
    <row r="27113" spans="7:7">
      <c r="G27113" s="1776"/>
    </row>
    <row r="27114" spans="7:7">
      <c r="G27114" s="1776"/>
    </row>
    <row r="27115" spans="7:7">
      <c r="G27115" s="1776"/>
    </row>
    <row r="27116" spans="7:7">
      <c r="G27116" s="1776"/>
    </row>
    <row r="27117" spans="7:7">
      <c r="G27117" s="1776"/>
    </row>
    <row r="27118" spans="7:7">
      <c r="G27118" s="1776"/>
    </row>
    <row r="27119" spans="7:7">
      <c r="G27119" s="1776"/>
    </row>
    <row r="27120" spans="7:7">
      <c r="G27120" s="1776"/>
    </row>
    <row r="27121" spans="7:7">
      <c r="G27121" s="1776"/>
    </row>
    <row r="27122" spans="7:7">
      <c r="G27122" s="1776"/>
    </row>
    <row r="27123" spans="7:7">
      <c r="G27123" s="1776"/>
    </row>
    <row r="27124" spans="7:7">
      <c r="G27124" s="1776"/>
    </row>
    <row r="27125" spans="7:7">
      <c r="G27125" s="1776"/>
    </row>
    <row r="27126" spans="7:7">
      <c r="G27126" s="1776"/>
    </row>
    <row r="27127" spans="7:7">
      <c r="G27127" s="1776"/>
    </row>
    <row r="27128" spans="7:7">
      <c r="G27128" s="1776"/>
    </row>
    <row r="27129" spans="7:7">
      <c r="G27129" s="1776"/>
    </row>
    <row r="27130" spans="7:7">
      <c r="G27130" s="1776"/>
    </row>
    <row r="27131" spans="7:7">
      <c r="G27131" s="1776"/>
    </row>
    <row r="27132" spans="7:7">
      <c r="G27132" s="1776"/>
    </row>
    <row r="27133" spans="7:7">
      <c r="G27133" s="1776"/>
    </row>
    <row r="27134" spans="7:7">
      <c r="G27134" s="1776"/>
    </row>
    <row r="27135" spans="7:7">
      <c r="G27135" s="1776"/>
    </row>
    <row r="27136" spans="7:7">
      <c r="G27136" s="1776"/>
    </row>
    <row r="27137" spans="7:7">
      <c r="G27137" s="1776"/>
    </row>
    <row r="27138" spans="7:7">
      <c r="G27138" s="1776"/>
    </row>
    <row r="27139" spans="7:7">
      <c r="G27139" s="1776"/>
    </row>
    <row r="27140" spans="7:7">
      <c r="G27140" s="1776"/>
    </row>
    <row r="27141" spans="7:7">
      <c r="G27141" s="1776"/>
    </row>
    <row r="27142" spans="7:7">
      <c r="G27142" s="1776"/>
    </row>
    <row r="27143" spans="7:7">
      <c r="G27143" s="1776"/>
    </row>
    <row r="27144" spans="7:7">
      <c r="G27144" s="1776"/>
    </row>
    <row r="27145" spans="7:7">
      <c r="G27145" s="1776"/>
    </row>
    <row r="27146" spans="7:7">
      <c r="G27146" s="1776"/>
    </row>
    <row r="27147" spans="7:7">
      <c r="G27147" s="1776"/>
    </row>
    <row r="27148" spans="7:7">
      <c r="G27148" s="1776"/>
    </row>
    <row r="27149" spans="7:7">
      <c r="G27149" s="1776"/>
    </row>
    <row r="27150" spans="7:7">
      <c r="G27150" s="1776"/>
    </row>
    <row r="27151" spans="7:7">
      <c r="G27151" s="1776"/>
    </row>
    <row r="27152" spans="7:7">
      <c r="G27152" s="1776"/>
    </row>
    <row r="27153" spans="7:7">
      <c r="G27153" s="1776"/>
    </row>
    <row r="27154" spans="7:7">
      <c r="G27154" s="1776"/>
    </row>
    <row r="27155" spans="7:7">
      <c r="G27155" s="1776"/>
    </row>
    <row r="27156" spans="7:7">
      <c r="G27156" s="1776"/>
    </row>
    <row r="27157" spans="7:7">
      <c r="G27157" s="1776"/>
    </row>
    <row r="27158" spans="7:7">
      <c r="G27158" s="1776"/>
    </row>
    <row r="27159" spans="7:7">
      <c r="G27159" s="1776"/>
    </row>
    <row r="27160" spans="7:7">
      <c r="G27160" s="1776"/>
    </row>
    <row r="27161" spans="7:7">
      <c r="G27161" s="1776"/>
    </row>
    <row r="27162" spans="7:7">
      <c r="G27162" s="1776"/>
    </row>
    <row r="27163" spans="7:7">
      <c r="G27163" s="1776"/>
    </row>
    <row r="27164" spans="7:7">
      <c r="G27164" s="1776"/>
    </row>
    <row r="27165" spans="7:7">
      <c r="G27165" s="1776"/>
    </row>
    <row r="27166" spans="7:7">
      <c r="G27166" s="1776"/>
    </row>
    <row r="27167" spans="7:7">
      <c r="G27167" s="1776"/>
    </row>
    <row r="27168" spans="7:7">
      <c r="G27168" s="1776"/>
    </row>
    <row r="27169" spans="7:7">
      <c r="G27169" s="1776"/>
    </row>
    <row r="27170" spans="7:7">
      <c r="G27170" s="1776"/>
    </row>
    <row r="27171" spans="7:7">
      <c r="G27171" s="1776"/>
    </row>
    <row r="27172" spans="7:7">
      <c r="G27172" s="1776"/>
    </row>
    <row r="27173" spans="7:7">
      <c r="G27173" s="1776"/>
    </row>
    <row r="27174" spans="7:7">
      <c r="G27174" s="1776"/>
    </row>
    <row r="27175" spans="7:7">
      <c r="G27175" s="1776"/>
    </row>
    <row r="27176" spans="7:7">
      <c r="G27176" s="1776"/>
    </row>
    <row r="27177" spans="7:7">
      <c r="G27177" s="1776"/>
    </row>
    <row r="27178" spans="7:7">
      <c r="G27178" s="1776"/>
    </row>
    <row r="27179" spans="7:7">
      <c r="G27179" s="1776"/>
    </row>
    <row r="27180" spans="7:7">
      <c r="G27180" s="1776"/>
    </row>
    <row r="27181" spans="7:7">
      <c r="G27181" s="1776"/>
    </row>
    <row r="27182" spans="7:7">
      <c r="G27182" s="1776"/>
    </row>
    <row r="27183" spans="7:7">
      <c r="G27183" s="1776"/>
    </row>
    <row r="27184" spans="7:7">
      <c r="G27184" s="1776"/>
    </row>
    <row r="27185" spans="7:7">
      <c r="G27185" s="1776"/>
    </row>
    <row r="27186" spans="7:7">
      <c r="G27186" s="1776"/>
    </row>
    <row r="27187" spans="7:7">
      <c r="G27187" s="1776"/>
    </row>
    <row r="27188" spans="7:7">
      <c r="G27188" s="1776"/>
    </row>
    <row r="27189" spans="7:7">
      <c r="G27189" s="1776"/>
    </row>
    <row r="27190" spans="7:7">
      <c r="G27190" s="1776"/>
    </row>
    <row r="27191" spans="7:7">
      <c r="G27191" s="1776"/>
    </row>
    <row r="27192" spans="7:7">
      <c r="G27192" s="1776"/>
    </row>
    <row r="27193" spans="7:7">
      <c r="G27193" s="1776"/>
    </row>
    <row r="27194" spans="7:7">
      <c r="G27194" s="1776"/>
    </row>
    <row r="27195" spans="7:7">
      <c r="G27195" s="1776"/>
    </row>
    <row r="27196" spans="7:7">
      <c r="G27196" s="1776"/>
    </row>
    <row r="27197" spans="7:7">
      <c r="G27197" s="1776"/>
    </row>
    <row r="27198" spans="7:7">
      <c r="G27198" s="1776"/>
    </row>
    <row r="27199" spans="7:7">
      <c r="G27199" s="1776"/>
    </row>
    <row r="27200" spans="7:7">
      <c r="G27200" s="1776"/>
    </row>
    <row r="27201" spans="7:7">
      <c r="G27201" s="1776"/>
    </row>
    <row r="27202" spans="7:7">
      <c r="G27202" s="1776"/>
    </row>
    <row r="27203" spans="7:7">
      <c r="G27203" s="1776"/>
    </row>
    <row r="27204" spans="7:7">
      <c r="G27204" s="1776"/>
    </row>
    <row r="27205" spans="7:7">
      <c r="G27205" s="1776"/>
    </row>
    <row r="27206" spans="7:7">
      <c r="G27206" s="1776"/>
    </row>
    <row r="27207" spans="7:7">
      <c r="G27207" s="1776"/>
    </row>
    <row r="27208" spans="7:7">
      <c r="G27208" s="1776"/>
    </row>
    <row r="27209" spans="7:7">
      <c r="G27209" s="1776"/>
    </row>
    <row r="27210" spans="7:7">
      <c r="G27210" s="1776"/>
    </row>
    <row r="27211" spans="7:7">
      <c r="G27211" s="1776"/>
    </row>
    <row r="27212" spans="7:7">
      <c r="G27212" s="1776"/>
    </row>
    <row r="27213" spans="7:7">
      <c r="G27213" s="1776"/>
    </row>
    <row r="27214" spans="7:7">
      <c r="G27214" s="1776"/>
    </row>
    <row r="27215" spans="7:7">
      <c r="G27215" s="1776"/>
    </row>
    <row r="27216" spans="7:7">
      <c r="G27216" s="1776"/>
    </row>
    <row r="27217" spans="7:7">
      <c r="G27217" s="1776"/>
    </row>
    <row r="27218" spans="7:7">
      <c r="G27218" s="1776"/>
    </row>
    <row r="27219" spans="7:7">
      <c r="G27219" s="1776"/>
    </row>
    <row r="27220" spans="7:7">
      <c r="G27220" s="1776"/>
    </row>
    <row r="27221" spans="7:7">
      <c r="G27221" s="1776"/>
    </row>
    <row r="27222" spans="7:7">
      <c r="G27222" s="1776"/>
    </row>
    <row r="27223" spans="7:7">
      <c r="G27223" s="1776"/>
    </row>
    <row r="27224" spans="7:7">
      <c r="G27224" s="1776"/>
    </row>
    <row r="27225" spans="7:7">
      <c r="G27225" s="1776"/>
    </row>
    <row r="27226" spans="7:7">
      <c r="G27226" s="1776"/>
    </row>
    <row r="27227" spans="7:7">
      <c r="G27227" s="1776"/>
    </row>
    <row r="27228" spans="7:7">
      <c r="G27228" s="1776"/>
    </row>
    <row r="27229" spans="7:7">
      <c r="G27229" s="1776"/>
    </row>
    <row r="27230" spans="7:7">
      <c r="G27230" s="1776"/>
    </row>
    <row r="27231" spans="7:7">
      <c r="G27231" s="1776"/>
    </row>
    <row r="27232" spans="7:7">
      <c r="G27232" s="1776"/>
    </row>
    <row r="27233" spans="7:7">
      <c r="G27233" s="1776"/>
    </row>
    <row r="27234" spans="7:7">
      <c r="G27234" s="1776"/>
    </row>
    <row r="27235" spans="7:7">
      <c r="G27235" s="1776"/>
    </row>
    <row r="27236" spans="7:7">
      <c r="G27236" s="1776"/>
    </row>
    <row r="27237" spans="7:7">
      <c r="G27237" s="1776"/>
    </row>
    <row r="27238" spans="7:7">
      <c r="G27238" s="1776"/>
    </row>
    <row r="27239" spans="7:7">
      <c r="G27239" s="1776"/>
    </row>
    <row r="27240" spans="7:7">
      <c r="G27240" s="1776"/>
    </row>
    <row r="27241" spans="7:7">
      <c r="G27241" s="1776"/>
    </row>
    <row r="27242" spans="7:7">
      <c r="G27242" s="1776"/>
    </row>
    <row r="27243" spans="7:7">
      <c r="G27243" s="1776"/>
    </row>
    <row r="27244" spans="7:7">
      <c r="G27244" s="1776"/>
    </row>
    <row r="27245" spans="7:7">
      <c r="G27245" s="1776"/>
    </row>
    <row r="27246" spans="7:7">
      <c r="G27246" s="1776"/>
    </row>
    <row r="27247" spans="7:7">
      <c r="G27247" s="1776"/>
    </row>
    <row r="27248" spans="7:7">
      <c r="G27248" s="1776"/>
    </row>
    <row r="27249" spans="7:7">
      <c r="G27249" s="1776"/>
    </row>
    <row r="27250" spans="7:7">
      <c r="G27250" s="1776"/>
    </row>
    <row r="27251" spans="7:7">
      <c r="G27251" s="1776"/>
    </row>
    <row r="27252" spans="7:7">
      <c r="G27252" s="1776"/>
    </row>
    <row r="27253" spans="7:7">
      <c r="G27253" s="1776"/>
    </row>
    <row r="27254" spans="7:7">
      <c r="G27254" s="1776"/>
    </row>
    <row r="27255" spans="7:7">
      <c r="G27255" s="1776"/>
    </row>
    <row r="27256" spans="7:7">
      <c r="G27256" s="1776"/>
    </row>
    <row r="27257" spans="7:7">
      <c r="G27257" s="1776"/>
    </row>
    <row r="27258" spans="7:7">
      <c r="G27258" s="1776"/>
    </row>
    <row r="27259" spans="7:7">
      <c r="G27259" s="1776"/>
    </row>
    <row r="27260" spans="7:7">
      <c r="G27260" s="1776"/>
    </row>
    <row r="27261" spans="7:7">
      <c r="G27261" s="1776"/>
    </row>
    <row r="27262" spans="7:7">
      <c r="G27262" s="1776"/>
    </row>
    <row r="27263" spans="7:7">
      <c r="G27263" s="1776"/>
    </row>
    <row r="27264" spans="7:7">
      <c r="G27264" s="1776"/>
    </row>
    <row r="27265" spans="7:7">
      <c r="G27265" s="1776"/>
    </row>
    <row r="27266" spans="7:7">
      <c r="G27266" s="1776"/>
    </row>
    <row r="27267" spans="7:7">
      <c r="G27267" s="1776"/>
    </row>
    <row r="27268" spans="7:7">
      <c r="G27268" s="1776"/>
    </row>
    <row r="27269" spans="7:7">
      <c r="G27269" s="1776"/>
    </row>
    <row r="27270" spans="7:7">
      <c r="G27270" s="1776"/>
    </row>
    <row r="27271" spans="7:7">
      <c r="G27271" s="1776"/>
    </row>
    <row r="27272" spans="7:7">
      <c r="G27272" s="1776"/>
    </row>
    <row r="27273" spans="7:7">
      <c r="G27273" s="1776"/>
    </row>
    <row r="27274" spans="7:7">
      <c r="G27274" s="1776"/>
    </row>
    <row r="27275" spans="7:7">
      <c r="G27275" s="1776"/>
    </row>
    <row r="27276" spans="7:7">
      <c r="G27276" s="1776"/>
    </row>
    <row r="27277" spans="7:7">
      <c r="G27277" s="1776"/>
    </row>
    <row r="27278" spans="7:7">
      <c r="G27278" s="1776"/>
    </row>
    <row r="27279" spans="7:7">
      <c r="G27279" s="1776"/>
    </row>
    <row r="27280" spans="7:7">
      <c r="G27280" s="1776"/>
    </row>
    <row r="27281" spans="7:7">
      <c r="G27281" s="1776"/>
    </row>
    <row r="27282" spans="7:7">
      <c r="G27282" s="1776"/>
    </row>
    <row r="27283" spans="7:7">
      <c r="G27283" s="1776"/>
    </row>
    <row r="27284" spans="7:7">
      <c r="G27284" s="1776"/>
    </row>
    <row r="27285" spans="7:7">
      <c r="G27285" s="1776"/>
    </row>
    <row r="27286" spans="7:7">
      <c r="G27286" s="1776"/>
    </row>
    <row r="27287" spans="7:7">
      <c r="G27287" s="1776"/>
    </row>
    <row r="27288" spans="7:7">
      <c r="G27288" s="1776"/>
    </row>
    <row r="27289" spans="7:7">
      <c r="G27289" s="1776"/>
    </row>
    <row r="27290" spans="7:7">
      <c r="G27290" s="1776"/>
    </row>
    <row r="27291" spans="7:7">
      <c r="G27291" s="1776"/>
    </row>
    <row r="27292" spans="7:7">
      <c r="G27292" s="1776"/>
    </row>
    <row r="27293" spans="7:7">
      <c r="G27293" s="1776"/>
    </row>
    <row r="27294" spans="7:7">
      <c r="G27294" s="1776"/>
    </row>
    <row r="27295" spans="7:7">
      <c r="G27295" s="1776"/>
    </row>
    <row r="27296" spans="7:7">
      <c r="G27296" s="1776"/>
    </row>
    <row r="27297" spans="7:7">
      <c r="G27297" s="1776"/>
    </row>
    <row r="27298" spans="7:7">
      <c r="G27298" s="1776"/>
    </row>
    <row r="27299" spans="7:7">
      <c r="G27299" s="1776"/>
    </row>
    <row r="27300" spans="7:7">
      <c r="G27300" s="1776"/>
    </row>
    <row r="27301" spans="7:7">
      <c r="G27301" s="1776"/>
    </row>
    <row r="27302" spans="7:7">
      <c r="G27302" s="1776"/>
    </row>
    <row r="27303" spans="7:7">
      <c r="G27303" s="1776"/>
    </row>
    <row r="27304" spans="7:7">
      <c r="G27304" s="1776"/>
    </row>
    <row r="27305" spans="7:7">
      <c r="G27305" s="1776"/>
    </row>
    <row r="27306" spans="7:7">
      <c r="G27306" s="1776"/>
    </row>
    <row r="27307" spans="7:7">
      <c r="G27307" s="1776"/>
    </row>
    <row r="27308" spans="7:7">
      <c r="G27308" s="1776"/>
    </row>
    <row r="27309" spans="7:7">
      <c r="G27309" s="1776"/>
    </row>
    <row r="27310" spans="7:7">
      <c r="G27310" s="1776"/>
    </row>
    <row r="27311" spans="7:7">
      <c r="G27311" s="1776"/>
    </row>
    <row r="27312" spans="7:7">
      <c r="G27312" s="1776"/>
    </row>
    <row r="27313" spans="7:7">
      <c r="G27313" s="1776"/>
    </row>
    <row r="27314" spans="7:7">
      <c r="G27314" s="1776"/>
    </row>
    <row r="27315" spans="7:7">
      <c r="G27315" s="1776"/>
    </row>
    <row r="27316" spans="7:7">
      <c r="G27316" s="1776"/>
    </row>
    <row r="27317" spans="7:7">
      <c r="G27317" s="1776"/>
    </row>
    <row r="27318" spans="7:7">
      <c r="G27318" s="1776"/>
    </row>
    <row r="27319" spans="7:7">
      <c r="G27319" s="1776"/>
    </row>
    <row r="27320" spans="7:7">
      <c r="G27320" s="1776"/>
    </row>
    <row r="27321" spans="7:7">
      <c r="G27321" s="1776"/>
    </row>
    <row r="27322" spans="7:7">
      <c r="G27322" s="1776"/>
    </row>
    <row r="27323" spans="7:7">
      <c r="G27323" s="1776"/>
    </row>
    <row r="27324" spans="7:7">
      <c r="G27324" s="1776"/>
    </row>
    <row r="27325" spans="7:7">
      <c r="G27325" s="1776"/>
    </row>
    <row r="27326" spans="7:7">
      <c r="G27326" s="1776"/>
    </row>
    <row r="27327" spans="7:7">
      <c r="G27327" s="1776"/>
    </row>
    <row r="27328" spans="7:7">
      <c r="G27328" s="1776"/>
    </row>
    <row r="27329" spans="7:7">
      <c r="G27329" s="1776"/>
    </row>
    <row r="27330" spans="7:7">
      <c r="G27330" s="1776"/>
    </row>
    <row r="27331" spans="7:7">
      <c r="G27331" s="1776"/>
    </row>
    <row r="27332" spans="7:7">
      <c r="G27332" s="1776"/>
    </row>
    <row r="27333" spans="7:7">
      <c r="G27333" s="1776"/>
    </row>
    <row r="27334" spans="7:7">
      <c r="G27334" s="1776"/>
    </row>
    <row r="27335" spans="7:7">
      <c r="G27335" s="1776"/>
    </row>
    <row r="27336" spans="7:7">
      <c r="G27336" s="1776"/>
    </row>
    <row r="27337" spans="7:7">
      <c r="G27337" s="1776"/>
    </row>
    <row r="27338" spans="7:7">
      <c r="G27338" s="1776"/>
    </row>
    <row r="27339" spans="7:7">
      <c r="G27339" s="1776"/>
    </row>
    <row r="27340" spans="7:7">
      <c r="G27340" s="1776"/>
    </row>
    <row r="27341" spans="7:7">
      <c r="G27341" s="1776"/>
    </row>
    <row r="27342" spans="7:7">
      <c r="G27342" s="1776"/>
    </row>
    <row r="27343" spans="7:7">
      <c r="G27343" s="1776"/>
    </row>
    <row r="27344" spans="7:7">
      <c r="G27344" s="1776"/>
    </row>
    <row r="27345" spans="7:7">
      <c r="G27345" s="1776"/>
    </row>
    <row r="27346" spans="7:7">
      <c r="G27346" s="1776"/>
    </row>
    <row r="27347" spans="7:7">
      <c r="G27347" s="1776"/>
    </row>
    <row r="27348" spans="7:7">
      <c r="G27348" s="1776"/>
    </row>
    <row r="27349" spans="7:7">
      <c r="G27349" s="1776"/>
    </row>
    <row r="27350" spans="7:7">
      <c r="G27350" s="1776"/>
    </row>
    <row r="27351" spans="7:7">
      <c r="G27351" s="1776"/>
    </row>
    <row r="27352" spans="7:7">
      <c r="G27352" s="1776"/>
    </row>
    <row r="27353" spans="7:7">
      <c r="G27353" s="1776"/>
    </row>
    <row r="27354" spans="7:7">
      <c r="G27354" s="1776"/>
    </row>
    <row r="27355" spans="7:7">
      <c r="G27355" s="1776"/>
    </row>
    <row r="27356" spans="7:7">
      <c r="G27356" s="1776"/>
    </row>
    <row r="27357" spans="7:7">
      <c r="G27357" s="1776"/>
    </row>
    <row r="27358" spans="7:7">
      <c r="G27358" s="1776"/>
    </row>
    <row r="27359" spans="7:7">
      <c r="G27359" s="1776"/>
    </row>
    <row r="27360" spans="7:7">
      <c r="G27360" s="1776"/>
    </row>
    <row r="27361" spans="7:7">
      <c r="G27361" s="1776"/>
    </row>
    <row r="27362" spans="7:7">
      <c r="G27362" s="1776"/>
    </row>
    <row r="27363" spans="7:7">
      <c r="G27363" s="1776"/>
    </row>
    <row r="27364" spans="7:7">
      <c r="G27364" s="1776"/>
    </row>
    <row r="27365" spans="7:7">
      <c r="G27365" s="1776"/>
    </row>
    <row r="27366" spans="7:7">
      <c r="G27366" s="1776"/>
    </row>
    <row r="27367" spans="7:7">
      <c r="G27367" s="1776"/>
    </row>
    <row r="27368" spans="7:7">
      <c r="G27368" s="1776"/>
    </row>
    <row r="27369" spans="7:7">
      <c r="G27369" s="1776"/>
    </row>
    <row r="27370" spans="7:7">
      <c r="G27370" s="1776"/>
    </row>
    <row r="27371" spans="7:7">
      <c r="G27371" s="1776"/>
    </row>
    <row r="27372" spans="7:7">
      <c r="G27372" s="1776"/>
    </row>
    <row r="27373" spans="7:7">
      <c r="G27373" s="1776"/>
    </row>
    <row r="27374" spans="7:7">
      <c r="G27374" s="1776"/>
    </row>
    <row r="27375" spans="7:7">
      <c r="G27375" s="1776"/>
    </row>
    <row r="27376" spans="7:7">
      <c r="G27376" s="1776"/>
    </row>
    <row r="27377" spans="7:7">
      <c r="G27377" s="1776"/>
    </row>
    <row r="27378" spans="7:7">
      <c r="G27378" s="1776"/>
    </row>
    <row r="27379" spans="7:7">
      <c r="G27379" s="1776"/>
    </row>
    <row r="27380" spans="7:7">
      <c r="G27380" s="1776"/>
    </row>
    <row r="27381" spans="7:7">
      <c r="G27381" s="1776"/>
    </row>
    <row r="27382" spans="7:7">
      <c r="G27382" s="1776"/>
    </row>
    <row r="27383" spans="7:7">
      <c r="G27383" s="1776"/>
    </row>
    <row r="27384" spans="7:7">
      <c r="G27384" s="1776"/>
    </row>
    <row r="27385" spans="7:7">
      <c r="G27385" s="1776"/>
    </row>
    <row r="27386" spans="7:7">
      <c r="G27386" s="1776"/>
    </row>
    <row r="27387" spans="7:7">
      <c r="G27387" s="1776"/>
    </row>
    <row r="27388" spans="7:7">
      <c r="G27388" s="1776"/>
    </row>
    <row r="27389" spans="7:7">
      <c r="G27389" s="1776"/>
    </row>
    <row r="27390" spans="7:7">
      <c r="G27390" s="1776"/>
    </row>
    <row r="27391" spans="7:7">
      <c r="G27391" s="1776"/>
    </row>
    <row r="27392" spans="7:7">
      <c r="G27392" s="1776"/>
    </row>
    <row r="27393" spans="7:7">
      <c r="G27393" s="1776"/>
    </row>
    <row r="27394" spans="7:7">
      <c r="G27394" s="1776"/>
    </row>
    <row r="27395" spans="7:7">
      <c r="G27395" s="1776"/>
    </row>
    <row r="27396" spans="7:7">
      <c r="G27396" s="1776"/>
    </row>
    <row r="27397" spans="7:7">
      <c r="G27397" s="1776"/>
    </row>
    <row r="27398" spans="7:7">
      <c r="G27398" s="1776"/>
    </row>
    <row r="27399" spans="7:7">
      <c r="G27399" s="1776"/>
    </row>
    <row r="27400" spans="7:7">
      <c r="G27400" s="1776"/>
    </row>
    <row r="27401" spans="7:7">
      <c r="G27401" s="1776"/>
    </row>
    <row r="27402" spans="7:7">
      <c r="G27402" s="1776"/>
    </row>
    <row r="27403" spans="7:7">
      <c r="G27403" s="1776"/>
    </row>
    <row r="27404" spans="7:7">
      <c r="G27404" s="1776"/>
    </row>
    <row r="27405" spans="7:7">
      <c r="G27405" s="1776"/>
    </row>
    <row r="27406" spans="7:7">
      <c r="G27406" s="1776"/>
    </row>
    <row r="27407" spans="7:7">
      <c r="G27407" s="1776"/>
    </row>
    <row r="27408" spans="7:7">
      <c r="G27408" s="1776"/>
    </row>
    <row r="27409" spans="7:7">
      <c r="G27409" s="1776"/>
    </row>
    <row r="27410" spans="7:7">
      <c r="G27410" s="1776"/>
    </row>
    <row r="27411" spans="7:7">
      <c r="G27411" s="1776"/>
    </row>
    <row r="27412" spans="7:7">
      <c r="G27412" s="1776"/>
    </row>
    <row r="27413" spans="7:7">
      <c r="G27413" s="1776"/>
    </row>
    <row r="27414" spans="7:7">
      <c r="G27414" s="1776"/>
    </row>
    <row r="27415" spans="7:7">
      <c r="G27415" s="1776"/>
    </row>
    <row r="27416" spans="7:7">
      <c r="G27416" s="1776"/>
    </row>
    <row r="27417" spans="7:7">
      <c r="G27417" s="1776"/>
    </row>
    <row r="27418" spans="7:7">
      <c r="G27418" s="1776"/>
    </row>
    <row r="27419" spans="7:7">
      <c r="G27419" s="1776"/>
    </row>
    <row r="27420" spans="7:7">
      <c r="G27420" s="1776"/>
    </row>
    <row r="27421" spans="7:7">
      <c r="G27421" s="1776"/>
    </row>
    <row r="27422" spans="7:7">
      <c r="G27422" s="1776"/>
    </row>
    <row r="27423" spans="7:7">
      <c r="G27423" s="1776"/>
    </row>
    <row r="27424" spans="7:7">
      <c r="G27424" s="1776"/>
    </row>
    <row r="27425" spans="7:7">
      <c r="G27425" s="1776"/>
    </row>
    <row r="27426" spans="7:7">
      <c r="G27426" s="1776"/>
    </row>
    <row r="27427" spans="7:7">
      <c r="G27427" s="1776"/>
    </row>
    <row r="27428" spans="7:7">
      <c r="G27428" s="1776"/>
    </row>
    <row r="27429" spans="7:7">
      <c r="G27429" s="1776"/>
    </row>
    <row r="27430" spans="7:7">
      <c r="G27430" s="1776"/>
    </row>
    <row r="27431" spans="7:7">
      <c r="G27431" s="1776"/>
    </row>
    <row r="27432" spans="7:7">
      <c r="G27432" s="1776"/>
    </row>
    <row r="27433" spans="7:7">
      <c r="G27433" s="1776"/>
    </row>
    <row r="27434" spans="7:7">
      <c r="G27434" s="1776"/>
    </row>
    <row r="27435" spans="7:7">
      <c r="G27435" s="1776"/>
    </row>
    <row r="27436" spans="7:7">
      <c r="G27436" s="1776"/>
    </row>
    <row r="27437" spans="7:7">
      <c r="G27437" s="1776"/>
    </row>
    <row r="27438" spans="7:7">
      <c r="G27438" s="1776"/>
    </row>
    <row r="27439" spans="7:7">
      <c r="G27439" s="1776"/>
    </row>
    <row r="27440" spans="7:7">
      <c r="G27440" s="1776"/>
    </row>
    <row r="27441" spans="7:7">
      <c r="G27441" s="1776"/>
    </row>
    <row r="27442" spans="7:7">
      <c r="G27442" s="1776"/>
    </row>
    <row r="27443" spans="7:7">
      <c r="G27443" s="1776"/>
    </row>
    <row r="27444" spans="7:7">
      <c r="G27444" s="1776"/>
    </row>
    <row r="27445" spans="7:7">
      <c r="G27445" s="1776"/>
    </row>
    <row r="27446" spans="7:7">
      <c r="G27446" s="1776"/>
    </row>
    <row r="27447" spans="7:7">
      <c r="G27447" s="1776"/>
    </row>
    <row r="27448" spans="7:7">
      <c r="G27448" s="1776"/>
    </row>
    <row r="27449" spans="7:7">
      <c r="G27449" s="1776"/>
    </row>
    <row r="27450" spans="7:7">
      <c r="G27450" s="1776"/>
    </row>
    <row r="27451" spans="7:7">
      <c r="G27451" s="1776"/>
    </row>
    <row r="27452" spans="7:7">
      <c r="G27452" s="1776"/>
    </row>
    <row r="27453" spans="7:7">
      <c r="G27453" s="1776"/>
    </row>
    <row r="27454" spans="7:7">
      <c r="G27454" s="1776"/>
    </row>
    <row r="27455" spans="7:7">
      <c r="G27455" s="1776"/>
    </row>
    <row r="27456" spans="7:7">
      <c r="G27456" s="1776"/>
    </row>
    <row r="27457" spans="7:7">
      <c r="G27457" s="1776"/>
    </row>
    <row r="27458" spans="7:7">
      <c r="G27458" s="1776"/>
    </row>
    <row r="27459" spans="7:7">
      <c r="G27459" s="1776"/>
    </row>
    <row r="27460" spans="7:7">
      <c r="G27460" s="1776"/>
    </row>
    <row r="27461" spans="7:7">
      <c r="G27461" s="1776"/>
    </row>
    <row r="27462" spans="7:7">
      <c r="G27462" s="1776"/>
    </row>
    <row r="27463" spans="7:7">
      <c r="G27463" s="1776"/>
    </row>
    <row r="27464" spans="7:7">
      <c r="G27464" s="1776"/>
    </row>
    <row r="27465" spans="7:7">
      <c r="G27465" s="1776"/>
    </row>
    <row r="27466" spans="7:7">
      <c r="G27466" s="1776"/>
    </row>
    <row r="27467" spans="7:7">
      <c r="G27467" s="1776"/>
    </row>
    <row r="27468" spans="7:7">
      <c r="G27468" s="1776"/>
    </row>
    <row r="27469" spans="7:7">
      <c r="G27469" s="1776"/>
    </row>
    <row r="27470" spans="7:7">
      <c r="G27470" s="1776"/>
    </row>
    <row r="27471" spans="7:7">
      <c r="G27471" s="1776"/>
    </row>
    <row r="27472" spans="7:7">
      <c r="G27472" s="1776"/>
    </row>
    <row r="27473" spans="7:7">
      <c r="G27473" s="1776"/>
    </row>
    <row r="27474" spans="7:7">
      <c r="G27474" s="1776"/>
    </row>
    <row r="27475" spans="7:7">
      <c r="G27475" s="1776"/>
    </row>
    <row r="27476" spans="7:7">
      <c r="G27476" s="1776"/>
    </row>
    <row r="27477" spans="7:7">
      <c r="G27477" s="1776"/>
    </row>
    <row r="27478" spans="7:7">
      <c r="G27478" s="1776"/>
    </row>
    <row r="27479" spans="7:7">
      <c r="G27479" s="1776"/>
    </row>
    <row r="27480" spans="7:7">
      <c r="G27480" s="1776"/>
    </row>
    <row r="27481" spans="7:7">
      <c r="G27481" s="1776"/>
    </row>
    <row r="27482" spans="7:7">
      <c r="G27482" s="1776"/>
    </row>
    <row r="27483" spans="7:7">
      <c r="G27483" s="1776"/>
    </row>
    <row r="27484" spans="7:7">
      <c r="G27484" s="1776"/>
    </row>
    <row r="27485" spans="7:7">
      <c r="G27485" s="1776"/>
    </row>
    <row r="27486" spans="7:7">
      <c r="G27486" s="1776"/>
    </row>
    <row r="27487" spans="7:7">
      <c r="G27487" s="1776"/>
    </row>
    <row r="27488" spans="7:7">
      <c r="G27488" s="1776"/>
    </row>
    <row r="27489" spans="7:7">
      <c r="G27489" s="1776"/>
    </row>
    <row r="27490" spans="7:7">
      <c r="G27490" s="1776"/>
    </row>
    <row r="27491" spans="7:7">
      <c r="G27491" s="1776"/>
    </row>
    <row r="27492" spans="7:7">
      <c r="G27492" s="1776"/>
    </row>
    <row r="27493" spans="7:7">
      <c r="G27493" s="1776"/>
    </row>
    <row r="27494" spans="7:7">
      <c r="G27494" s="1776"/>
    </row>
    <row r="27495" spans="7:7">
      <c r="G27495" s="1776"/>
    </row>
    <row r="27496" spans="7:7">
      <c r="G27496" s="1776"/>
    </row>
    <row r="27497" spans="7:7">
      <c r="G27497" s="1776"/>
    </row>
    <row r="27498" spans="7:7">
      <c r="G27498" s="1776"/>
    </row>
    <row r="27499" spans="7:7">
      <c r="G27499" s="1776"/>
    </row>
    <row r="27500" spans="7:7">
      <c r="G27500" s="1776"/>
    </row>
    <row r="27501" spans="7:7">
      <c r="G27501" s="1776"/>
    </row>
    <row r="27502" spans="7:7">
      <c r="G27502" s="1776"/>
    </row>
    <row r="27503" spans="7:7">
      <c r="G27503" s="1776"/>
    </row>
    <row r="27504" spans="7:7">
      <c r="G27504" s="1776"/>
    </row>
    <row r="27505" spans="7:7">
      <c r="G27505" s="1776"/>
    </row>
    <row r="27506" spans="7:7">
      <c r="G27506" s="1776"/>
    </row>
    <row r="27507" spans="7:7">
      <c r="G27507" s="1776"/>
    </row>
    <row r="27508" spans="7:7">
      <c r="G27508" s="1776"/>
    </row>
    <row r="27509" spans="7:7">
      <c r="G27509" s="1776"/>
    </row>
    <row r="27510" spans="7:7">
      <c r="G27510" s="1776"/>
    </row>
    <row r="27511" spans="7:7">
      <c r="G27511" s="1776"/>
    </row>
    <row r="27512" spans="7:7">
      <c r="G27512" s="1776"/>
    </row>
    <row r="27513" spans="7:7">
      <c r="G27513" s="1776"/>
    </row>
    <row r="27514" spans="7:7">
      <c r="G27514" s="1776"/>
    </row>
    <row r="27515" spans="7:7">
      <c r="G27515" s="1776"/>
    </row>
    <row r="27516" spans="7:7">
      <c r="G27516" s="1776"/>
    </row>
    <row r="27517" spans="7:7">
      <c r="G27517" s="1776"/>
    </row>
    <row r="27518" spans="7:7">
      <c r="G27518" s="1776"/>
    </row>
    <row r="27519" spans="7:7">
      <c r="G27519" s="1776"/>
    </row>
    <row r="27520" spans="7:7">
      <c r="G27520" s="1776"/>
    </row>
    <row r="27521" spans="7:7">
      <c r="G27521" s="1776"/>
    </row>
    <row r="27522" spans="7:7">
      <c r="G27522" s="1776"/>
    </row>
    <row r="27523" spans="7:7">
      <c r="G27523" s="1776"/>
    </row>
    <row r="27524" spans="7:7">
      <c r="G27524" s="1776"/>
    </row>
    <row r="27525" spans="7:7">
      <c r="G27525" s="1776"/>
    </row>
    <row r="27526" spans="7:7">
      <c r="G27526" s="1776"/>
    </row>
    <row r="27527" spans="7:7">
      <c r="G27527" s="1776"/>
    </row>
    <row r="27528" spans="7:7">
      <c r="G27528" s="1776"/>
    </row>
    <row r="27529" spans="7:7">
      <c r="G27529" s="1776"/>
    </row>
    <row r="27530" spans="7:7">
      <c r="G27530" s="1776"/>
    </row>
    <row r="27531" spans="7:7">
      <c r="G27531" s="1776"/>
    </row>
    <row r="27532" spans="7:7">
      <c r="G27532" s="1776"/>
    </row>
    <row r="27533" spans="7:7">
      <c r="G27533" s="1776"/>
    </row>
    <row r="27534" spans="7:7">
      <c r="G27534" s="1776"/>
    </row>
    <row r="27535" spans="7:7">
      <c r="G27535" s="1776"/>
    </row>
    <row r="27536" spans="7:7">
      <c r="G27536" s="1776"/>
    </row>
    <row r="27537" spans="7:7">
      <c r="G27537" s="1776"/>
    </row>
    <row r="27538" spans="7:7">
      <c r="G27538" s="1776"/>
    </row>
    <row r="27539" spans="7:7">
      <c r="G27539" s="1776"/>
    </row>
    <row r="27540" spans="7:7">
      <c r="G27540" s="1776"/>
    </row>
    <row r="27541" spans="7:7">
      <c r="G27541" s="1776"/>
    </row>
    <row r="27542" spans="7:7">
      <c r="G27542" s="1776"/>
    </row>
    <row r="27543" spans="7:7">
      <c r="G27543" s="1776"/>
    </row>
    <row r="27544" spans="7:7">
      <c r="G27544" s="1776"/>
    </row>
    <row r="27545" spans="7:7">
      <c r="G27545" s="1776"/>
    </row>
    <row r="27546" spans="7:7">
      <c r="G27546" s="1776"/>
    </row>
    <row r="27547" spans="7:7">
      <c r="G27547" s="1776"/>
    </row>
    <row r="27548" spans="7:7">
      <c r="G27548" s="1776"/>
    </row>
    <row r="27549" spans="7:7">
      <c r="G27549" s="1776"/>
    </row>
    <row r="27550" spans="7:7">
      <c r="G27550" s="1776"/>
    </row>
    <row r="27551" spans="7:7">
      <c r="G27551" s="1776"/>
    </row>
    <row r="27552" spans="7:7">
      <c r="G27552" s="1776"/>
    </row>
    <row r="27553" spans="7:7">
      <c r="G27553" s="1776"/>
    </row>
    <row r="27554" spans="7:7">
      <c r="G27554" s="1776"/>
    </row>
    <row r="27555" spans="7:7">
      <c r="G27555" s="1776"/>
    </row>
    <row r="27556" spans="7:7">
      <c r="G27556" s="1776"/>
    </row>
    <row r="27557" spans="7:7">
      <c r="G27557" s="1776"/>
    </row>
    <row r="27558" spans="7:7">
      <c r="G27558" s="1776"/>
    </row>
    <row r="27559" spans="7:7">
      <c r="G27559" s="1776"/>
    </row>
    <row r="27560" spans="7:7">
      <c r="G27560" s="1776"/>
    </row>
    <row r="27561" spans="7:7">
      <c r="G27561" s="1776"/>
    </row>
    <row r="27562" spans="7:7">
      <c r="G27562" s="1776"/>
    </row>
    <row r="27563" spans="7:7">
      <c r="G27563" s="1776"/>
    </row>
    <row r="27564" spans="7:7">
      <c r="G27564" s="1776"/>
    </row>
    <row r="27565" spans="7:7">
      <c r="G27565" s="1776"/>
    </row>
    <row r="27566" spans="7:7">
      <c r="G27566" s="1776"/>
    </row>
    <row r="27567" spans="7:7">
      <c r="G27567" s="1776"/>
    </row>
    <row r="27568" spans="7:7">
      <c r="G27568" s="1776"/>
    </row>
    <row r="27569" spans="7:7">
      <c r="G27569" s="1776"/>
    </row>
    <row r="27570" spans="7:7">
      <c r="G27570" s="1776"/>
    </row>
    <row r="27571" spans="7:7">
      <c r="G27571" s="1776"/>
    </row>
    <row r="27572" spans="7:7">
      <c r="G27572" s="1776"/>
    </row>
    <row r="27573" spans="7:7">
      <c r="G27573" s="1776"/>
    </row>
    <row r="27574" spans="7:7">
      <c r="G27574" s="1776"/>
    </row>
    <row r="27575" spans="7:7">
      <c r="G27575" s="1776"/>
    </row>
    <row r="27576" spans="7:7">
      <c r="G27576" s="1776"/>
    </row>
    <row r="27577" spans="7:7">
      <c r="G27577" s="1776"/>
    </row>
    <row r="27578" spans="7:7">
      <c r="G27578" s="1776"/>
    </row>
    <row r="27579" spans="7:7">
      <c r="G27579" s="1776"/>
    </row>
    <row r="27580" spans="7:7">
      <c r="G27580" s="1776"/>
    </row>
    <row r="27581" spans="7:7">
      <c r="G27581" s="1776"/>
    </row>
    <row r="27582" spans="7:7">
      <c r="G27582" s="1776"/>
    </row>
    <row r="27583" spans="7:7">
      <c r="G27583" s="1776"/>
    </row>
    <row r="27584" spans="7:7">
      <c r="G27584" s="1776"/>
    </row>
    <row r="27585" spans="7:7">
      <c r="G27585" s="1776"/>
    </row>
    <row r="27586" spans="7:7">
      <c r="G27586" s="1776"/>
    </row>
    <row r="27587" spans="7:7">
      <c r="G27587" s="1776"/>
    </row>
    <row r="27588" spans="7:7">
      <c r="G27588" s="1776"/>
    </row>
    <row r="27589" spans="7:7">
      <c r="G27589" s="1776"/>
    </row>
    <row r="27590" spans="7:7">
      <c r="G27590" s="1776"/>
    </row>
    <row r="27591" spans="7:7">
      <c r="G27591" s="1776"/>
    </row>
    <row r="27592" spans="7:7">
      <c r="G27592" s="1776"/>
    </row>
    <row r="27593" spans="7:7">
      <c r="G27593" s="1776"/>
    </row>
    <row r="27594" spans="7:7">
      <c r="G27594" s="1776"/>
    </row>
    <row r="27595" spans="7:7">
      <c r="G27595" s="1776"/>
    </row>
    <row r="27596" spans="7:7">
      <c r="G27596" s="1776"/>
    </row>
    <row r="27597" spans="7:7">
      <c r="G27597" s="1776"/>
    </row>
    <row r="27598" spans="7:7">
      <c r="G27598" s="1776"/>
    </row>
    <row r="27599" spans="7:7">
      <c r="G27599" s="1776"/>
    </row>
    <row r="27600" spans="7:7">
      <c r="G27600" s="1776"/>
    </row>
    <row r="27601" spans="7:7">
      <c r="G27601" s="1776"/>
    </row>
    <row r="27602" spans="7:7">
      <c r="G27602" s="1776"/>
    </row>
    <row r="27603" spans="7:7">
      <c r="G27603" s="1776"/>
    </row>
    <row r="27604" spans="7:7">
      <c r="G27604" s="1776"/>
    </row>
    <row r="27605" spans="7:7">
      <c r="G27605" s="1776"/>
    </row>
    <row r="27606" spans="7:7">
      <c r="G27606" s="1776"/>
    </row>
    <row r="27607" spans="7:7">
      <c r="G27607" s="1776"/>
    </row>
    <row r="27608" spans="7:7">
      <c r="G27608" s="1776"/>
    </row>
    <row r="27609" spans="7:7">
      <c r="G27609" s="1776"/>
    </row>
    <row r="27610" spans="7:7">
      <c r="G27610" s="1776"/>
    </row>
    <row r="27611" spans="7:7">
      <c r="G27611" s="1776"/>
    </row>
    <row r="27612" spans="7:7">
      <c r="G27612" s="1776"/>
    </row>
    <row r="27613" spans="7:7">
      <c r="G27613" s="1776"/>
    </row>
    <row r="27614" spans="7:7">
      <c r="G27614" s="1776"/>
    </row>
    <row r="27615" spans="7:7">
      <c r="G27615" s="1776"/>
    </row>
    <row r="27616" spans="7:7">
      <c r="G27616" s="1776"/>
    </row>
    <row r="27617" spans="7:7">
      <c r="G27617" s="1776"/>
    </row>
    <row r="27618" spans="7:7">
      <c r="G27618" s="1776"/>
    </row>
    <row r="27619" spans="7:7">
      <c r="G27619" s="1776"/>
    </row>
    <row r="27620" spans="7:7">
      <c r="G27620" s="1776"/>
    </row>
    <row r="27621" spans="7:7">
      <c r="G27621" s="1776"/>
    </row>
    <row r="27622" spans="7:7">
      <c r="G27622" s="1776"/>
    </row>
    <row r="27623" spans="7:7">
      <c r="G27623" s="1776"/>
    </row>
    <row r="27624" spans="7:7">
      <c r="G27624" s="1776"/>
    </row>
    <row r="27625" spans="7:7">
      <c r="G27625" s="1776"/>
    </row>
    <row r="27626" spans="7:7">
      <c r="G27626" s="1776"/>
    </row>
    <row r="27627" spans="7:7">
      <c r="G27627" s="1776"/>
    </row>
    <row r="27628" spans="7:7">
      <c r="G27628" s="1776"/>
    </row>
    <row r="27629" spans="7:7">
      <c r="G27629" s="1776"/>
    </row>
    <row r="27630" spans="7:7">
      <c r="G27630" s="1776"/>
    </row>
    <row r="27631" spans="7:7">
      <c r="G27631" s="1776"/>
    </row>
    <row r="27632" spans="7:7">
      <c r="G27632" s="1776"/>
    </row>
    <row r="27633" spans="7:7">
      <c r="G27633" s="1776"/>
    </row>
    <row r="27634" spans="7:7">
      <c r="G27634" s="1776"/>
    </row>
    <row r="27635" spans="7:7">
      <c r="G27635" s="1776"/>
    </row>
    <row r="27636" spans="7:7">
      <c r="G27636" s="1776"/>
    </row>
    <row r="27637" spans="7:7">
      <c r="G27637" s="1776"/>
    </row>
    <row r="27638" spans="7:7">
      <c r="G27638" s="1776"/>
    </row>
    <row r="27639" spans="7:7">
      <c r="G27639" s="1776"/>
    </row>
    <row r="27640" spans="7:7">
      <c r="G27640" s="1776"/>
    </row>
    <row r="27641" spans="7:7">
      <c r="G27641" s="1776"/>
    </row>
    <row r="27642" spans="7:7">
      <c r="G27642" s="1776"/>
    </row>
    <row r="27643" spans="7:7">
      <c r="G27643" s="1776"/>
    </row>
    <row r="27644" spans="7:7">
      <c r="G27644" s="1776"/>
    </row>
    <row r="27645" spans="7:7">
      <c r="G27645" s="1776"/>
    </row>
    <row r="27646" spans="7:7">
      <c r="G27646" s="1776"/>
    </row>
    <row r="27647" spans="7:7">
      <c r="G27647" s="1776"/>
    </row>
    <row r="27648" spans="7:7">
      <c r="G27648" s="1776"/>
    </row>
    <row r="27649" spans="7:7">
      <c r="G27649" s="1776"/>
    </row>
    <row r="27650" spans="7:7">
      <c r="G27650" s="1776"/>
    </row>
    <row r="27651" spans="7:7">
      <c r="G27651" s="1776"/>
    </row>
    <row r="27652" spans="7:7">
      <c r="G27652" s="1776"/>
    </row>
    <row r="27653" spans="7:7">
      <c r="G27653" s="1776"/>
    </row>
    <row r="27654" spans="7:7">
      <c r="G27654" s="1776"/>
    </row>
    <row r="27655" spans="7:7">
      <c r="G27655" s="1776"/>
    </row>
    <row r="27656" spans="7:7">
      <c r="G27656" s="1776"/>
    </row>
    <row r="27657" spans="7:7">
      <c r="G27657" s="1776"/>
    </row>
    <row r="27658" spans="7:7">
      <c r="G27658" s="1776"/>
    </row>
    <row r="27659" spans="7:7">
      <c r="G27659" s="1776"/>
    </row>
    <row r="27660" spans="7:7">
      <c r="G27660" s="1776"/>
    </row>
    <row r="27661" spans="7:7">
      <c r="G27661" s="1776"/>
    </row>
    <row r="27662" spans="7:7">
      <c r="G27662" s="1776"/>
    </row>
    <row r="27663" spans="7:7">
      <c r="G27663" s="1776"/>
    </row>
    <row r="27664" spans="7:7">
      <c r="G27664" s="1776"/>
    </row>
    <row r="27665" spans="7:7">
      <c r="G27665" s="1776"/>
    </row>
    <row r="27666" spans="7:7">
      <c r="G27666" s="1776"/>
    </row>
    <row r="27667" spans="7:7">
      <c r="G27667" s="1776"/>
    </row>
    <row r="27668" spans="7:7">
      <c r="G27668" s="1776"/>
    </row>
    <row r="27669" spans="7:7">
      <c r="G27669" s="1776"/>
    </row>
    <row r="27670" spans="7:7">
      <c r="G27670" s="1776"/>
    </row>
    <row r="27671" spans="7:7">
      <c r="G27671" s="1776"/>
    </row>
    <row r="27672" spans="7:7">
      <c r="G27672" s="1776"/>
    </row>
    <row r="27673" spans="7:7">
      <c r="G27673" s="1776"/>
    </row>
    <row r="27674" spans="7:7">
      <c r="G27674" s="1776"/>
    </row>
    <row r="27675" spans="7:7">
      <c r="G27675" s="1776"/>
    </row>
    <row r="27676" spans="7:7">
      <c r="G27676" s="1776"/>
    </row>
    <row r="27677" spans="7:7">
      <c r="G27677" s="1776"/>
    </row>
    <row r="27678" spans="7:7">
      <c r="G27678" s="1776"/>
    </row>
    <row r="27679" spans="7:7">
      <c r="G27679" s="1776"/>
    </row>
    <row r="27680" spans="7:7">
      <c r="G27680" s="1776"/>
    </row>
    <row r="27681" spans="7:7">
      <c r="G27681" s="1776"/>
    </row>
    <row r="27682" spans="7:7">
      <c r="G27682" s="1776"/>
    </row>
    <row r="27683" spans="7:7">
      <c r="G27683" s="1776"/>
    </row>
    <row r="27684" spans="7:7">
      <c r="G27684" s="1776"/>
    </row>
    <row r="27685" spans="7:7">
      <c r="G27685" s="1776"/>
    </row>
    <row r="27686" spans="7:7">
      <c r="G27686" s="1776"/>
    </row>
    <row r="27687" spans="7:7">
      <c r="G27687" s="1776"/>
    </row>
    <row r="27688" spans="7:7">
      <c r="G27688" s="1776"/>
    </row>
    <row r="27689" spans="7:7">
      <c r="G27689" s="1776"/>
    </row>
    <row r="27690" spans="7:7">
      <c r="G27690" s="1776"/>
    </row>
    <row r="27691" spans="7:7">
      <c r="G27691" s="1776"/>
    </row>
    <row r="27692" spans="7:7">
      <c r="G27692" s="1776"/>
    </row>
    <row r="27693" spans="7:7">
      <c r="G27693" s="1776"/>
    </row>
    <row r="27694" spans="7:7">
      <c r="G27694" s="1776"/>
    </row>
    <row r="27695" spans="7:7">
      <c r="G27695" s="1776"/>
    </row>
    <row r="27696" spans="7:7">
      <c r="G27696" s="1776"/>
    </row>
    <row r="27697" spans="7:7">
      <c r="G27697" s="1776"/>
    </row>
    <row r="27698" spans="7:7">
      <c r="G27698" s="1776"/>
    </row>
    <row r="27699" spans="7:7">
      <c r="G27699" s="1776"/>
    </row>
    <row r="27700" spans="7:7">
      <c r="G27700" s="1776"/>
    </row>
    <row r="27701" spans="7:7">
      <c r="G27701" s="1776"/>
    </row>
    <row r="27702" spans="7:7">
      <c r="G27702" s="1776"/>
    </row>
    <row r="27703" spans="7:7">
      <c r="G27703" s="1776"/>
    </row>
    <row r="27704" spans="7:7">
      <c r="G27704" s="1776"/>
    </row>
    <row r="27705" spans="7:7">
      <c r="G27705" s="1776"/>
    </row>
    <row r="27706" spans="7:7">
      <c r="G27706" s="1776"/>
    </row>
    <row r="27707" spans="7:7">
      <c r="G27707" s="1776"/>
    </row>
    <row r="27708" spans="7:7">
      <c r="G27708" s="1776"/>
    </row>
    <row r="27709" spans="7:7">
      <c r="G27709" s="1776"/>
    </row>
    <row r="27710" spans="7:7">
      <c r="G27710" s="1776"/>
    </row>
    <row r="27711" spans="7:7">
      <c r="G27711" s="1776"/>
    </row>
    <row r="27712" spans="7:7">
      <c r="G27712" s="1776"/>
    </row>
    <row r="27713" spans="7:7">
      <c r="G27713" s="1776"/>
    </row>
    <row r="27714" spans="7:7">
      <c r="G27714" s="1776"/>
    </row>
    <row r="27715" spans="7:7">
      <c r="G27715" s="1776"/>
    </row>
    <row r="27716" spans="7:7">
      <c r="G27716" s="1776"/>
    </row>
    <row r="27717" spans="7:7">
      <c r="G27717" s="1776"/>
    </row>
    <row r="27718" spans="7:7">
      <c r="G27718" s="1776"/>
    </row>
    <row r="27719" spans="7:7">
      <c r="G27719" s="1776"/>
    </row>
    <row r="27720" spans="7:7">
      <c r="G27720" s="1776"/>
    </row>
    <row r="27721" spans="7:7">
      <c r="G27721" s="1776"/>
    </row>
    <row r="27722" spans="7:7">
      <c r="G27722" s="1776"/>
    </row>
    <row r="27723" spans="7:7">
      <c r="G27723" s="1776"/>
    </row>
    <row r="27724" spans="7:7">
      <c r="G27724" s="1776"/>
    </row>
    <row r="27725" spans="7:7">
      <c r="G27725" s="1776"/>
    </row>
    <row r="27726" spans="7:7">
      <c r="G27726" s="1776"/>
    </row>
    <row r="27727" spans="7:7">
      <c r="G27727" s="1776"/>
    </row>
    <row r="27728" spans="7:7">
      <c r="G27728" s="1776"/>
    </row>
    <row r="27729" spans="7:7">
      <c r="G27729" s="1776"/>
    </row>
    <row r="27730" spans="7:7">
      <c r="G27730" s="1776"/>
    </row>
    <row r="27731" spans="7:7">
      <c r="G27731" s="1776"/>
    </row>
    <row r="27732" spans="7:7">
      <c r="G27732" s="1776"/>
    </row>
    <row r="27733" spans="7:7">
      <c r="G27733" s="1776"/>
    </row>
    <row r="27734" spans="7:7">
      <c r="G27734" s="1776"/>
    </row>
    <row r="27735" spans="7:7">
      <c r="G27735" s="1776"/>
    </row>
    <row r="27736" spans="7:7">
      <c r="G27736" s="1776"/>
    </row>
    <row r="27737" spans="7:7">
      <c r="G27737" s="1776"/>
    </row>
    <row r="27738" spans="7:7">
      <c r="G27738" s="1776"/>
    </row>
    <row r="27739" spans="7:7">
      <c r="G27739" s="1776"/>
    </row>
    <row r="27740" spans="7:7">
      <c r="G27740" s="1776"/>
    </row>
    <row r="27741" spans="7:7">
      <c r="G27741" s="1776"/>
    </row>
    <row r="27742" spans="7:7">
      <c r="G27742" s="1776"/>
    </row>
    <row r="27743" spans="7:7">
      <c r="G27743" s="1776"/>
    </row>
    <row r="27744" spans="7:7">
      <c r="G27744" s="1776"/>
    </row>
    <row r="27745" spans="7:7">
      <c r="G27745" s="1776"/>
    </row>
    <row r="27746" spans="7:7">
      <c r="G27746" s="1776"/>
    </row>
    <row r="27747" spans="7:7">
      <c r="G27747" s="1776"/>
    </row>
    <row r="27748" spans="7:7">
      <c r="G27748" s="1776"/>
    </row>
    <row r="27749" spans="7:7">
      <c r="G27749" s="1776"/>
    </row>
    <row r="27750" spans="7:7">
      <c r="G27750" s="1776"/>
    </row>
    <row r="27751" spans="7:7">
      <c r="G27751" s="1776"/>
    </row>
    <row r="27752" spans="7:7">
      <c r="G27752" s="1776"/>
    </row>
    <row r="27753" spans="7:7">
      <c r="G27753" s="1776"/>
    </row>
    <row r="27754" spans="7:7">
      <c r="G27754" s="1776"/>
    </row>
    <row r="27755" spans="7:7">
      <c r="G27755" s="1776"/>
    </row>
    <row r="27756" spans="7:7">
      <c r="G27756" s="1776"/>
    </row>
    <row r="27757" spans="7:7">
      <c r="G27757" s="1776"/>
    </row>
    <row r="27758" spans="7:7">
      <c r="G27758" s="1776"/>
    </row>
    <row r="27759" spans="7:7">
      <c r="G27759" s="1776"/>
    </row>
    <row r="27760" spans="7:7">
      <c r="G27760" s="1776"/>
    </row>
    <row r="27761" spans="7:7">
      <c r="G27761" s="1776"/>
    </row>
    <row r="27762" spans="7:7">
      <c r="G27762" s="1776"/>
    </row>
    <row r="27763" spans="7:7">
      <c r="G27763" s="1776"/>
    </row>
    <row r="27764" spans="7:7">
      <c r="G27764" s="1776"/>
    </row>
    <row r="27765" spans="7:7">
      <c r="G27765" s="1776"/>
    </row>
    <row r="27766" spans="7:7">
      <c r="G27766" s="1776"/>
    </row>
    <row r="27767" spans="7:7">
      <c r="G27767" s="1776"/>
    </row>
    <row r="27768" spans="7:7">
      <c r="G27768" s="1776"/>
    </row>
    <row r="27769" spans="7:7">
      <c r="G27769" s="1776"/>
    </row>
    <row r="27770" spans="7:7">
      <c r="G27770" s="1776"/>
    </row>
    <row r="27771" spans="7:7">
      <c r="G27771" s="1776"/>
    </row>
    <row r="27772" spans="7:7">
      <c r="G27772" s="1776"/>
    </row>
    <row r="27773" spans="7:7">
      <c r="G27773" s="1776"/>
    </row>
    <row r="27774" spans="7:7">
      <c r="G27774" s="1776"/>
    </row>
    <row r="27775" spans="7:7">
      <c r="G27775" s="1776"/>
    </row>
    <row r="27776" spans="7:7">
      <c r="G27776" s="1776"/>
    </row>
    <row r="27777" spans="7:7">
      <c r="G27777" s="1776"/>
    </row>
    <row r="27778" spans="7:7">
      <c r="G27778" s="1776"/>
    </row>
    <row r="27779" spans="7:7">
      <c r="G27779" s="1776"/>
    </row>
    <row r="27780" spans="7:7">
      <c r="G27780" s="1776"/>
    </row>
    <row r="27781" spans="7:7">
      <c r="G27781" s="1776"/>
    </row>
    <row r="27782" spans="7:7">
      <c r="G27782" s="1776"/>
    </row>
    <row r="27783" spans="7:7">
      <c r="G27783" s="1776"/>
    </row>
    <row r="27784" spans="7:7">
      <c r="G27784" s="1776"/>
    </row>
    <row r="27785" spans="7:7">
      <c r="G27785" s="1776"/>
    </row>
    <row r="27786" spans="7:7">
      <c r="G27786" s="1776"/>
    </row>
    <row r="27787" spans="7:7">
      <c r="G27787" s="1776"/>
    </row>
    <row r="27788" spans="7:7">
      <c r="G27788" s="1776"/>
    </row>
    <row r="27789" spans="7:7">
      <c r="G27789" s="1776"/>
    </row>
    <row r="27790" spans="7:7">
      <c r="G27790" s="1776"/>
    </row>
    <row r="27791" spans="7:7">
      <c r="G27791" s="1776"/>
    </row>
    <row r="27792" spans="7:7">
      <c r="G27792" s="1776"/>
    </row>
    <row r="27793" spans="7:7">
      <c r="G27793" s="1776"/>
    </row>
    <row r="27794" spans="7:7">
      <c r="G27794" s="1776"/>
    </row>
    <row r="27795" spans="7:7">
      <c r="G27795" s="1776"/>
    </row>
    <row r="27796" spans="7:7">
      <c r="G27796" s="1776"/>
    </row>
    <row r="27797" spans="7:7">
      <c r="G27797" s="1776"/>
    </row>
    <row r="27798" spans="7:7">
      <c r="G27798" s="1776"/>
    </row>
    <row r="27799" spans="7:7">
      <c r="G27799" s="1776"/>
    </row>
    <row r="27800" spans="7:7">
      <c r="G27800" s="1776"/>
    </row>
    <row r="27801" spans="7:7">
      <c r="G27801" s="1776"/>
    </row>
    <row r="27802" spans="7:7">
      <c r="G27802" s="1776"/>
    </row>
    <row r="27803" spans="7:7">
      <c r="G27803" s="1776"/>
    </row>
    <row r="27804" spans="7:7">
      <c r="G27804" s="1776"/>
    </row>
    <row r="27805" spans="7:7">
      <c r="G27805" s="1776"/>
    </row>
    <row r="27806" spans="7:7">
      <c r="G27806" s="1776"/>
    </row>
    <row r="27807" spans="7:7">
      <c r="G27807" s="1776"/>
    </row>
    <row r="27808" spans="7:7">
      <c r="G27808" s="1776"/>
    </row>
    <row r="27809" spans="7:7">
      <c r="G27809" s="1776"/>
    </row>
    <row r="27810" spans="7:7">
      <c r="G27810" s="1776"/>
    </row>
    <row r="27811" spans="7:7">
      <c r="G27811" s="1776"/>
    </row>
    <row r="27812" spans="7:7">
      <c r="G27812" s="1776"/>
    </row>
    <row r="27813" spans="7:7">
      <c r="G27813" s="1776"/>
    </row>
    <row r="27814" spans="7:7">
      <c r="G27814" s="1776"/>
    </row>
    <row r="27815" spans="7:7">
      <c r="G27815" s="1776"/>
    </row>
    <row r="27816" spans="7:7">
      <c r="G27816" s="1776"/>
    </row>
    <row r="27817" spans="7:7">
      <c r="G27817" s="1776"/>
    </row>
    <row r="27818" spans="7:7">
      <c r="G27818" s="1776"/>
    </row>
    <row r="27819" spans="7:7">
      <c r="G27819" s="1776"/>
    </row>
    <row r="27820" spans="7:7">
      <c r="G27820" s="1776"/>
    </row>
    <row r="27821" spans="7:7">
      <c r="G27821" s="1776"/>
    </row>
    <row r="27822" spans="7:7">
      <c r="G27822" s="1776"/>
    </row>
    <row r="27823" spans="7:7">
      <c r="G27823" s="1776"/>
    </row>
    <row r="27824" spans="7:7">
      <c r="G27824" s="1776"/>
    </row>
    <row r="27825" spans="7:7">
      <c r="G27825" s="1776"/>
    </row>
    <row r="27826" spans="7:7">
      <c r="G27826" s="1776"/>
    </row>
    <row r="27827" spans="7:7">
      <c r="G27827" s="1776"/>
    </row>
    <row r="27828" spans="7:7">
      <c r="G27828" s="1776"/>
    </row>
    <row r="27829" spans="7:7">
      <c r="G27829" s="1776"/>
    </row>
    <row r="27830" spans="7:7">
      <c r="G27830" s="1776"/>
    </row>
    <row r="27831" spans="7:7">
      <c r="G27831" s="1776"/>
    </row>
    <row r="27832" spans="7:7">
      <c r="G27832" s="1776"/>
    </row>
    <row r="27833" spans="7:7">
      <c r="G27833" s="1776"/>
    </row>
    <row r="27834" spans="7:7">
      <c r="G27834" s="1776"/>
    </row>
    <row r="27835" spans="7:7">
      <c r="G27835" s="1776"/>
    </row>
    <row r="27836" spans="7:7">
      <c r="G27836" s="1776"/>
    </row>
    <row r="27837" spans="7:7">
      <c r="G27837" s="1776"/>
    </row>
    <row r="27838" spans="7:7">
      <c r="G27838" s="1776"/>
    </row>
    <row r="27839" spans="7:7">
      <c r="G27839" s="1776"/>
    </row>
    <row r="27840" spans="7:7">
      <c r="G27840" s="1776"/>
    </row>
    <row r="27841" spans="7:7">
      <c r="G27841" s="1776"/>
    </row>
    <row r="27842" spans="7:7">
      <c r="G27842" s="1776"/>
    </row>
    <row r="27843" spans="7:7">
      <c r="G27843" s="1776"/>
    </row>
    <row r="27844" spans="7:7">
      <c r="G27844" s="1776"/>
    </row>
    <row r="27845" spans="7:7">
      <c r="G27845" s="1776"/>
    </row>
    <row r="27846" spans="7:7">
      <c r="G27846" s="1776"/>
    </row>
    <row r="27847" spans="7:7">
      <c r="G27847" s="1776"/>
    </row>
    <row r="27848" spans="7:7">
      <c r="G27848" s="1776"/>
    </row>
    <row r="27849" spans="7:7">
      <c r="G27849" s="1776"/>
    </row>
    <row r="27850" spans="7:7">
      <c r="G27850" s="1776"/>
    </row>
    <row r="27851" spans="7:7">
      <c r="G27851" s="1776"/>
    </row>
    <row r="27852" spans="7:7">
      <c r="G27852" s="1776"/>
    </row>
    <row r="27853" spans="7:7">
      <c r="G27853" s="1776"/>
    </row>
    <row r="27854" spans="7:7">
      <c r="G27854" s="1776"/>
    </row>
    <row r="27855" spans="7:7">
      <c r="G27855" s="1776"/>
    </row>
    <row r="27856" spans="7:7">
      <c r="G27856" s="1776"/>
    </row>
    <row r="27857" spans="7:7">
      <c r="G27857" s="1776"/>
    </row>
    <row r="27858" spans="7:7">
      <c r="G27858" s="1776"/>
    </row>
    <row r="27859" spans="7:7">
      <c r="G27859" s="1776"/>
    </row>
    <row r="27860" spans="7:7">
      <c r="G27860" s="1776"/>
    </row>
    <row r="27861" spans="7:7">
      <c r="G27861" s="1776"/>
    </row>
    <row r="27862" spans="7:7">
      <c r="G27862" s="1776"/>
    </row>
    <row r="27863" spans="7:7">
      <c r="G27863" s="1776"/>
    </row>
    <row r="27864" spans="7:7">
      <c r="G27864" s="1776"/>
    </row>
    <row r="27865" spans="7:7">
      <c r="G27865" s="1776"/>
    </row>
    <row r="27866" spans="7:7">
      <c r="G27866" s="1776"/>
    </row>
    <row r="27867" spans="7:7">
      <c r="G27867" s="1776"/>
    </row>
    <row r="27868" spans="7:7">
      <c r="G27868" s="1776"/>
    </row>
    <row r="27869" spans="7:7">
      <c r="G27869" s="1776"/>
    </row>
    <row r="27870" spans="7:7">
      <c r="G27870" s="1776"/>
    </row>
    <row r="27871" spans="7:7">
      <c r="G27871" s="1776"/>
    </row>
    <row r="27872" spans="7:7">
      <c r="G27872" s="1776"/>
    </row>
    <row r="27873" spans="7:7">
      <c r="G27873" s="1776"/>
    </row>
    <row r="27874" spans="7:7">
      <c r="G27874" s="1776"/>
    </row>
    <row r="27875" spans="7:7">
      <c r="G27875" s="1776"/>
    </row>
    <row r="27876" spans="7:7">
      <c r="G27876" s="1776"/>
    </row>
    <row r="27877" spans="7:7">
      <c r="G27877" s="1776"/>
    </row>
    <row r="27878" spans="7:7">
      <c r="G27878" s="1776"/>
    </row>
    <row r="27879" spans="7:7">
      <c r="G27879" s="1776"/>
    </row>
    <row r="27880" spans="7:7">
      <c r="G27880" s="1776"/>
    </row>
    <row r="27881" spans="7:7">
      <c r="G27881" s="1776"/>
    </row>
    <row r="27882" spans="7:7">
      <c r="G27882" s="1776"/>
    </row>
    <row r="27883" spans="7:7">
      <c r="G27883" s="1776"/>
    </row>
    <row r="27884" spans="7:7">
      <c r="G27884" s="1776"/>
    </row>
    <row r="27885" spans="7:7">
      <c r="G27885" s="1776"/>
    </row>
    <row r="27886" spans="7:7">
      <c r="G27886" s="1776"/>
    </row>
    <row r="27887" spans="7:7">
      <c r="G27887" s="1776"/>
    </row>
    <row r="27888" spans="7:7">
      <c r="G27888" s="1776"/>
    </row>
    <row r="27889" spans="7:7">
      <c r="G27889" s="1776"/>
    </row>
    <row r="27890" spans="7:7">
      <c r="G27890" s="1776"/>
    </row>
    <row r="27891" spans="7:7">
      <c r="G27891" s="1776"/>
    </row>
    <row r="27892" spans="7:7">
      <c r="G27892" s="1776"/>
    </row>
    <row r="27893" spans="7:7">
      <c r="G27893" s="1776"/>
    </row>
    <row r="27894" spans="7:7">
      <c r="G27894" s="1776"/>
    </row>
    <row r="27895" spans="7:7">
      <c r="G27895" s="1776"/>
    </row>
    <row r="27896" spans="7:7">
      <c r="G27896" s="1776"/>
    </row>
    <row r="27897" spans="7:7">
      <c r="G27897" s="1776"/>
    </row>
    <row r="27898" spans="7:7">
      <c r="G27898" s="1776"/>
    </row>
    <row r="27899" spans="7:7">
      <c r="G27899" s="1776"/>
    </row>
    <row r="27900" spans="7:7">
      <c r="G27900" s="1776"/>
    </row>
    <row r="27901" spans="7:7">
      <c r="G27901" s="1776"/>
    </row>
    <row r="27902" spans="7:7">
      <c r="G27902" s="1776"/>
    </row>
    <row r="27903" spans="7:7">
      <c r="G27903" s="1776"/>
    </row>
    <row r="27904" spans="7:7">
      <c r="G27904" s="1776"/>
    </row>
    <row r="27905" spans="7:7">
      <c r="G27905" s="1776"/>
    </row>
    <row r="27906" spans="7:7">
      <c r="G27906" s="1776"/>
    </row>
    <row r="27907" spans="7:7">
      <c r="G27907" s="1776"/>
    </row>
    <row r="27908" spans="7:7">
      <c r="G27908" s="1776"/>
    </row>
    <row r="27909" spans="7:7">
      <c r="G27909" s="1776"/>
    </row>
    <row r="27910" spans="7:7">
      <c r="G27910" s="1776"/>
    </row>
    <row r="27911" spans="7:7">
      <c r="G27911" s="1776"/>
    </row>
    <row r="27912" spans="7:7">
      <c r="G27912" s="1776"/>
    </row>
    <row r="27913" spans="7:7">
      <c r="G27913" s="1776"/>
    </row>
    <row r="27914" spans="7:7">
      <c r="G27914" s="1776"/>
    </row>
    <row r="27915" spans="7:7">
      <c r="G27915" s="1776"/>
    </row>
    <row r="27916" spans="7:7">
      <c r="G27916" s="1776"/>
    </row>
    <row r="27917" spans="7:7">
      <c r="G27917" s="1776"/>
    </row>
    <row r="27918" spans="7:7">
      <c r="G27918" s="1776"/>
    </row>
    <row r="27919" spans="7:7">
      <c r="G27919" s="1776"/>
    </row>
    <row r="27920" spans="7:7">
      <c r="G27920" s="1776"/>
    </row>
    <row r="27921" spans="7:7">
      <c r="G27921" s="1776"/>
    </row>
    <row r="27922" spans="7:7">
      <c r="G27922" s="1776"/>
    </row>
    <row r="27923" spans="7:7">
      <c r="G27923" s="1776"/>
    </row>
    <row r="27924" spans="7:7">
      <c r="G27924" s="1776"/>
    </row>
    <row r="27925" spans="7:7">
      <c r="G27925" s="1776"/>
    </row>
    <row r="27926" spans="7:7">
      <c r="G27926" s="1776"/>
    </row>
    <row r="27927" spans="7:7">
      <c r="G27927" s="1776"/>
    </row>
    <row r="27928" spans="7:7">
      <c r="G27928" s="1776"/>
    </row>
    <row r="27929" spans="7:7">
      <c r="G27929" s="1776"/>
    </row>
    <row r="27930" spans="7:7">
      <c r="G27930" s="1776"/>
    </row>
    <row r="27931" spans="7:7">
      <c r="G27931" s="1776"/>
    </row>
    <row r="27932" spans="7:7">
      <c r="G27932" s="1776"/>
    </row>
    <row r="27933" spans="7:7">
      <c r="G27933" s="1776"/>
    </row>
    <row r="27934" spans="7:7">
      <c r="G27934" s="1776"/>
    </row>
    <row r="27935" spans="7:7">
      <c r="G27935" s="1776"/>
    </row>
    <row r="27936" spans="7:7">
      <c r="G27936" s="1776"/>
    </row>
    <row r="27937" spans="7:7">
      <c r="G27937" s="1776"/>
    </row>
    <row r="27938" spans="7:7">
      <c r="G27938" s="1776"/>
    </row>
    <row r="27939" spans="7:7">
      <c r="G27939" s="1776"/>
    </row>
    <row r="27940" spans="7:7">
      <c r="G27940" s="1776"/>
    </row>
    <row r="27941" spans="7:7">
      <c r="G27941" s="1776"/>
    </row>
    <row r="27942" spans="7:7">
      <c r="G27942" s="1776"/>
    </row>
    <row r="27943" spans="7:7">
      <c r="G27943" s="1776"/>
    </row>
    <row r="27944" spans="7:7">
      <c r="G27944" s="1776"/>
    </row>
    <row r="27945" spans="7:7">
      <c r="G27945" s="1776"/>
    </row>
    <row r="27946" spans="7:7">
      <c r="G27946" s="1776"/>
    </row>
    <row r="27947" spans="7:7">
      <c r="G27947" s="1776"/>
    </row>
    <row r="27948" spans="7:7">
      <c r="G27948" s="1776"/>
    </row>
    <row r="27949" spans="7:7">
      <c r="G27949" s="1776"/>
    </row>
    <row r="27950" spans="7:7">
      <c r="G27950" s="1776"/>
    </row>
    <row r="27951" spans="7:7">
      <c r="G27951" s="1776"/>
    </row>
    <row r="27952" spans="7:7">
      <c r="G27952" s="1776"/>
    </row>
    <row r="27953" spans="7:7">
      <c r="G27953" s="1776"/>
    </row>
    <row r="27954" spans="7:7">
      <c r="G27954" s="1776"/>
    </row>
    <row r="27955" spans="7:7">
      <c r="G27955" s="1776"/>
    </row>
    <row r="27956" spans="7:7">
      <c r="G27956" s="1776"/>
    </row>
    <row r="27957" spans="7:7">
      <c r="G27957" s="1776"/>
    </row>
    <row r="27958" spans="7:7">
      <c r="G27958" s="1776"/>
    </row>
    <row r="27959" spans="7:7">
      <c r="G27959" s="1776"/>
    </row>
    <row r="27960" spans="7:7">
      <c r="G27960" s="1776"/>
    </row>
    <row r="27961" spans="7:7">
      <c r="G27961" s="1776"/>
    </row>
    <row r="27962" spans="7:7">
      <c r="G27962" s="1776"/>
    </row>
    <row r="27963" spans="7:7">
      <c r="G27963" s="1776"/>
    </row>
    <row r="27964" spans="7:7">
      <c r="G27964" s="1776"/>
    </row>
    <row r="27965" spans="7:7">
      <c r="G27965" s="1776"/>
    </row>
    <row r="27966" spans="7:7">
      <c r="G27966" s="1776"/>
    </row>
    <row r="27967" spans="7:7">
      <c r="G27967" s="1776"/>
    </row>
    <row r="27968" spans="7:7">
      <c r="G27968" s="1776"/>
    </row>
    <row r="27969" spans="7:7">
      <c r="G27969" s="1776"/>
    </row>
    <row r="27970" spans="7:7">
      <c r="G27970" s="1776"/>
    </row>
    <row r="27971" spans="7:7">
      <c r="G27971" s="1776"/>
    </row>
    <row r="27972" spans="7:7">
      <c r="G27972" s="1776"/>
    </row>
    <row r="27973" spans="7:7">
      <c r="G27973" s="1776"/>
    </row>
    <row r="27974" spans="7:7">
      <c r="G27974" s="1776"/>
    </row>
    <row r="27975" spans="7:7">
      <c r="G27975" s="1776"/>
    </row>
    <row r="27976" spans="7:7">
      <c r="G27976" s="1776"/>
    </row>
    <row r="27977" spans="7:7">
      <c r="G27977" s="1776"/>
    </row>
    <row r="27978" spans="7:7">
      <c r="G27978" s="1776"/>
    </row>
    <row r="27979" spans="7:7">
      <c r="G27979" s="1776"/>
    </row>
    <row r="27980" spans="7:7">
      <c r="G27980" s="1776"/>
    </row>
    <row r="27981" spans="7:7">
      <c r="G27981" s="1776"/>
    </row>
    <row r="27982" spans="7:7">
      <c r="G27982" s="1776"/>
    </row>
    <row r="27983" spans="7:7">
      <c r="G27983" s="1776"/>
    </row>
    <row r="27984" spans="7:7">
      <c r="G27984" s="1776"/>
    </row>
    <row r="27985" spans="7:7">
      <c r="G27985" s="1776"/>
    </row>
    <row r="27986" spans="7:7">
      <c r="G27986" s="1776"/>
    </row>
    <row r="27987" spans="7:7">
      <c r="G27987" s="1776"/>
    </row>
    <row r="27988" spans="7:7">
      <c r="G27988" s="1776"/>
    </row>
    <row r="27989" spans="7:7">
      <c r="G27989" s="1776"/>
    </row>
    <row r="27990" spans="7:7">
      <c r="G27990" s="1776"/>
    </row>
    <row r="27991" spans="7:7">
      <c r="G27991" s="1776"/>
    </row>
    <row r="27992" spans="7:7">
      <c r="G27992" s="1776"/>
    </row>
    <row r="27993" spans="7:7">
      <c r="G27993" s="1776"/>
    </row>
    <row r="27994" spans="7:7">
      <c r="G27994" s="1776"/>
    </row>
    <row r="27995" spans="7:7">
      <c r="G27995" s="1776"/>
    </row>
    <row r="27996" spans="7:7">
      <c r="G27996" s="1776"/>
    </row>
    <row r="27997" spans="7:7">
      <c r="G27997" s="1776"/>
    </row>
    <row r="27998" spans="7:7">
      <c r="G27998" s="1776"/>
    </row>
    <row r="27999" spans="7:7">
      <c r="G27999" s="1776"/>
    </row>
    <row r="28000" spans="7:7">
      <c r="G28000" s="1776"/>
    </row>
    <row r="28001" spans="7:7">
      <c r="G28001" s="1776"/>
    </row>
    <row r="28002" spans="7:7">
      <c r="G28002" s="1776"/>
    </row>
    <row r="28003" spans="7:7">
      <c r="G28003" s="1776"/>
    </row>
    <row r="28004" spans="7:7">
      <c r="G28004" s="1776"/>
    </row>
    <row r="28005" spans="7:7">
      <c r="G28005" s="1776"/>
    </row>
    <row r="28006" spans="7:7">
      <c r="G28006" s="1776"/>
    </row>
    <row r="28007" spans="7:7">
      <c r="G28007" s="1776"/>
    </row>
    <row r="28008" spans="7:7">
      <c r="G28008" s="1776"/>
    </row>
    <row r="28009" spans="7:7">
      <c r="G28009" s="1776"/>
    </row>
    <row r="28010" spans="7:7">
      <c r="G28010" s="1776"/>
    </row>
    <row r="28011" spans="7:7">
      <c r="G28011" s="1776"/>
    </row>
    <row r="28012" spans="7:7">
      <c r="G28012" s="1776"/>
    </row>
    <row r="28013" spans="7:7">
      <c r="G28013" s="1776"/>
    </row>
    <row r="28014" spans="7:7">
      <c r="G28014" s="1776"/>
    </row>
    <row r="28015" spans="7:7">
      <c r="G28015" s="1776"/>
    </row>
    <row r="28016" spans="7:7">
      <c r="G28016" s="1776"/>
    </row>
    <row r="28017" spans="7:7">
      <c r="G28017" s="1776"/>
    </row>
    <row r="28018" spans="7:7">
      <c r="G28018" s="1776"/>
    </row>
    <row r="28019" spans="7:7">
      <c r="G28019" s="1776"/>
    </row>
    <row r="28020" spans="7:7">
      <c r="G28020" s="1776"/>
    </row>
    <row r="28021" spans="7:7">
      <c r="G28021" s="1776"/>
    </row>
    <row r="28022" spans="7:7">
      <c r="G28022" s="1776"/>
    </row>
    <row r="28023" spans="7:7">
      <c r="G28023" s="1776"/>
    </row>
    <row r="28024" spans="7:7">
      <c r="G28024" s="1776"/>
    </row>
    <row r="28025" spans="7:7">
      <c r="G28025" s="1776"/>
    </row>
    <row r="28026" spans="7:7">
      <c r="G28026" s="1776"/>
    </row>
    <row r="28027" spans="7:7">
      <c r="G28027" s="1776"/>
    </row>
    <row r="28028" spans="7:7">
      <c r="G28028" s="1776"/>
    </row>
    <row r="28029" spans="7:7">
      <c r="G28029" s="1776"/>
    </row>
    <row r="28030" spans="7:7">
      <c r="G28030" s="1776"/>
    </row>
    <row r="28031" spans="7:7">
      <c r="G28031" s="1776"/>
    </row>
    <row r="28032" spans="7:7">
      <c r="G28032" s="1776"/>
    </row>
    <row r="28033" spans="7:7">
      <c r="G28033" s="1776"/>
    </row>
    <row r="28034" spans="7:7">
      <c r="G28034" s="1776"/>
    </row>
    <row r="28035" spans="7:7">
      <c r="G28035" s="1776"/>
    </row>
    <row r="28036" spans="7:7">
      <c r="G28036" s="1776"/>
    </row>
    <row r="28037" spans="7:7">
      <c r="G28037" s="1776"/>
    </row>
    <row r="28038" spans="7:7">
      <c r="G28038" s="1776"/>
    </row>
    <row r="28039" spans="7:7">
      <c r="G28039" s="1776"/>
    </row>
    <row r="28040" spans="7:7">
      <c r="G28040" s="1776"/>
    </row>
    <row r="28041" spans="7:7">
      <c r="G28041" s="1776"/>
    </row>
    <row r="28042" spans="7:7">
      <c r="G28042" s="1776"/>
    </row>
    <row r="28043" spans="7:7">
      <c r="G28043" s="1776"/>
    </row>
    <row r="28044" spans="7:7">
      <c r="G28044" s="1776"/>
    </row>
    <row r="28045" spans="7:7">
      <c r="G28045" s="1776"/>
    </row>
    <row r="28046" spans="7:7">
      <c r="G28046" s="1776"/>
    </row>
    <row r="28047" spans="7:7">
      <c r="G28047" s="1776"/>
    </row>
    <row r="28048" spans="7:7">
      <c r="G28048" s="1776"/>
    </row>
    <row r="28049" spans="7:7">
      <c r="G28049" s="1776"/>
    </row>
    <row r="28050" spans="7:7">
      <c r="G28050" s="1776"/>
    </row>
    <row r="28051" spans="7:7">
      <c r="G28051" s="1776"/>
    </row>
    <row r="28052" spans="7:7">
      <c r="G28052" s="1776"/>
    </row>
    <row r="28053" spans="7:7">
      <c r="G28053" s="1776"/>
    </row>
    <row r="28054" spans="7:7">
      <c r="G28054" s="1776"/>
    </row>
    <row r="28055" spans="7:7">
      <c r="G28055" s="1776"/>
    </row>
    <row r="28056" spans="7:7">
      <c r="G28056" s="1776"/>
    </row>
    <row r="28057" spans="7:7">
      <c r="G28057" s="1776"/>
    </row>
    <row r="28058" spans="7:7">
      <c r="G28058" s="1776"/>
    </row>
    <row r="28059" spans="7:7">
      <c r="G28059" s="1776"/>
    </row>
    <row r="28060" spans="7:7">
      <c r="G28060" s="1776"/>
    </row>
    <row r="28061" spans="7:7">
      <c r="G28061" s="1776"/>
    </row>
    <row r="28062" spans="7:7">
      <c r="G28062" s="1776"/>
    </row>
    <row r="28063" spans="7:7">
      <c r="G28063" s="1776"/>
    </row>
    <row r="28064" spans="7:7">
      <c r="G28064" s="1776"/>
    </row>
    <row r="28065" spans="7:7">
      <c r="G28065" s="1776"/>
    </row>
    <row r="28066" spans="7:7">
      <c r="G28066" s="1776"/>
    </row>
    <row r="28067" spans="7:7">
      <c r="G28067" s="1776"/>
    </row>
    <row r="28068" spans="7:7">
      <c r="G28068" s="1776"/>
    </row>
    <row r="28069" spans="7:7">
      <c r="G28069" s="1776"/>
    </row>
    <row r="28070" spans="7:7">
      <c r="G28070" s="1776"/>
    </row>
    <row r="28071" spans="7:7">
      <c r="G28071" s="1776"/>
    </row>
    <row r="28072" spans="7:7">
      <c r="G28072" s="1776"/>
    </row>
    <row r="28073" spans="7:7">
      <c r="G28073" s="1776"/>
    </row>
    <row r="28074" spans="7:7">
      <c r="G28074" s="1776"/>
    </row>
    <row r="28075" spans="7:7">
      <c r="G28075" s="1776"/>
    </row>
    <row r="28076" spans="7:7">
      <c r="G28076" s="1776"/>
    </row>
    <row r="28077" spans="7:7">
      <c r="G28077" s="1776"/>
    </row>
    <row r="28078" spans="7:7">
      <c r="G28078" s="1776"/>
    </row>
    <row r="28079" spans="7:7">
      <c r="G28079" s="1776"/>
    </row>
    <row r="28080" spans="7:7">
      <c r="G28080" s="1776"/>
    </row>
    <row r="28081" spans="7:7">
      <c r="G28081" s="1776"/>
    </row>
    <row r="28082" spans="7:7">
      <c r="G28082" s="1776"/>
    </row>
    <row r="28083" spans="7:7">
      <c r="G28083" s="1776"/>
    </row>
    <row r="28084" spans="7:7">
      <c r="G28084" s="1776"/>
    </row>
    <row r="28085" spans="7:7">
      <c r="G28085" s="1776"/>
    </row>
    <row r="28086" spans="7:7">
      <c r="G28086" s="1776"/>
    </row>
    <row r="28087" spans="7:7">
      <c r="G28087" s="1776"/>
    </row>
    <row r="28088" spans="7:7">
      <c r="G28088" s="1776"/>
    </row>
    <row r="28089" spans="7:7">
      <c r="G28089" s="1776"/>
    </row>
    <row r="28090" spans="7:7">
      <c r="G28090" s="1776"/>
    </row>
    <row r="28091" spans="7:7">
      <c r="G28091" s="1776"/>
    </row>
    <row r="28092" spans="7:7">
      <c r="G28092" s="1776"/>
    </row>
    <row r="28093" spans="7:7">
      <c r="G28093" s="1776"/>
    </row>
    <row r="28094" spans="7:7">
      <c r="G28094" s="1776"/>
    </row>
    <row r="28095" spans="7:7">
      <c r="G28095" s="1776"/>
    </row>
    <row r="28096" spans="7:7">
      <c r="G28096" s="1776"/>
    </row>
    <row r="28097" spans="7:7">
      <c r="G28097" s="1776"/>
    </row>
    <row r="28098" spans="7:7">
      <c r="G28098" s="1776"/>
    </row>
    <row r="28099" spans="7:7">
      <c r="G28099" s="1776"/>
    </row>
    <row r="28100" spans="7:7">
      <c r="G28100" s="1776"/>
    </row>
    <row r="28101" spans="7:7">
      <c r="G28101" s="1776"/>
    </row>
    <row r="28102" spans="7:7">
      <c r="G28102" s="1776"/>
    </row>
    <row r="28103" spans="7:7">
      <c r="G28103" s="1776"/>
    </row>
    <row r="28104" spans="7:7">
      <c r="G28104" s="1776"/>
    </row>
    <row r="28105" spans="7:7">
      <c r="G28105" s="1776"/>
    </row>
    <row r="28106" spans="7:7">
      <c r="G28106" s="1776"/>
    </row>
    <row r="28107" spans="7:7">
      <c r="G28107" s="1776"/>
    </row>
    <row r="28108" spans="7:7">
      <c r="G28108" s="1776"/>
    </row>
    <row r="28109" spans="7:7">
      <c r="G28109" s="1776"/>
    </row>
    <row r="28110" spans="7:7">
      <c r="G28110" s="1776"/>
    </row>
    <row r="28111" spans="7:7">
      <c r="G28111" s="1776"/>
    </row>
    <row r="28112" spans="7:7">
      <c r="G28112" s="1776"/>
    </row>
    <row r="28113" spans="7:7">
      <c r="G28113" s="1776"/>
    </row>
    <row r="28114" spans="7:7">
      <c r="G28114" s="1776"/>
    </row>
    <row r="28115" spans="7:7">
      <c r="G28115" s="1776"/>
    </row>
    <row r="28116" spans="7:7">
      <c r="G28116" s="1776"/>
    </row>
    <row r="28117" spans="7:7">
      <c r="G28117" s="1776"/>
    </row>
    <row r="28118" spans="7:7">
      <c r="G28118" s="1776"/>
    </row>
    <row r="28119" spans="7:7">
      <c r="G28119" s="1776"/>
    </row>
    <row r="28120" spans="7:7">
      <c r="G28120" s="1776"/>
    </row>
    <row r="28121" spans="7:7">
      <c r="G28121" s="1776"/>
    </row>
    <row r="28122" spans="7:7">
      <c r="G28122" s="1776"/>
    </row>
    <row r="28123" spans="7:7">
      <c r="G28123" s="1776"/>
    </row>
    <row r="28124" spans="7:7">
      <c r="G28124" s="1776"/>
    </row>
    <row r="28125" spans="7:7">
      <c r="G28125" s="1776"/>
    </row>
    <row r="28126" spans="7:7">
      <c r="G28126" s="1776"/>
    </row>
    <row r="28127" spans="7:7">
      <c r="G28127" s="1776"/>
    </row>
    <row r="28128" spans="7:7">
      <c r="G28128" s="1776"/>
    </row>
    <row r="28129" spans="7:7">
      <c r="G28129" s="1776"/>
    </row>
    <row r="28130" spans="7:7">
      <c r="G28130" s="1776"/>
    </row>
    <row r="28131" spans="7:7">
      <c r="G28131" s="1776"/>
    </row>
    <row r="28132" spans="7:7">
      <c r="G28132" s="1776"/>
    </row>
    <row r="28133" spans="7:7">
      <c r="G28133" s="1776"/>
    </row>
    <row r="28134" spans="7:7">
      <c r="G28134" s="1776"/>
    </row>
    <row r="28135" spans="7:7">
      <c r="G28135" s="1776"/>
    </row>
    <row r="28136" spans="7:7">
      <c r="G28136" s="1776"/>
    </row>
    <row r="28137" spans="7:7">
      <c r="G28137" s="1776"/>
    </row>
    <row r="28138" spans="7:7">
      <c r="G28138" s="1776"/>
    </row>
    <row r="28139" spans="7:7">
      <c r="G28139" s="1776"/>
    </row>
    <row r="28140" spans="7:7">
      <c r="G28140" s="1776"/>
    </row>
    <row r="28141" spans="7:7">
      <c r="G28141" s="1776"/>
    </row>
    <row r="28142" spans="7:7">
      <c r="G28142" s="1776"/>
    </row>
    <row r="28143" spans="7:7">
      <c r="G28143" s="1776"/>
    </row>
    <row r="28144" spans="7:7">
      <c r="G28144" s="1776"/>
    </row>
    <row r="28145" spans="7:7">
      <c r="G28145" s="1776"/>
    </row>
    <row r="28146" spans="7:7">
      <c r="G28146" s="1776"/>
    </row>
    <row r="28147" spans="7:7">
      <c r="G28147" s="1776"/>
    </row>
    <row r="28148" spans="7:7">
      <c r="G28148" s="1776"/>
    </row>
    <row r="28149" spans="7:7">
      <c r="G28149" s="1776"/>
    </row>
    <row r="28150" spans="7:7">
      <c r="G28150" s="1776"/>
    </row>
    <row r="28151" spans="7:7">
      <c r="G28151" s="1776"/>
    </row>
    <row r="28152" spans="7:7">
      <c r="G28152" s="1776"/>
    </row>
    <row r="28153" spans="7:7">
      <c r="G28153" s="1776"/>
    </row>
    <row r="28154" spans="7:7">
      <c r="G28154" s="1776"/>
    </row>
    <row r="28155" spans="7:7">
      <c r="G28155" s="1776"/>
    </row>
    <row r="28156" spans="7:7">
      <c r="G28156" s="1776"/>
    </row>
    <row r="28157" spans="7:7">
      <c r="G28157" s="1776"/>
    </row>
    <row r="28158" spans="7:7">
      <c r="G28158" s="1776"/>
    </row>
    <row r="28159" spans="7:7">
      <c r="G28159" s="1776"/>
    </row>
    <row r="28160" spans="7:7">
      <c r="G28160" s="1776"/>
    </row>
    <row r="28161" spans="7:7">
      <c r="G28161" s="1776"/>
    </row>
    <row r="28162" spans="7:7">
      <c r="G28162" s="1776"/>
    </row>
    <row r="28163" spans="7:7">
      <c r="G28163" s="1776"/>
    </row>
    <row r="28164" spans="7:7">
      <c r="G28164" s="1776"/>
    </row>
    <row r="28165" spans="7:7">
      <c r="G28165" s="1776"/>
    </row>
    <row r="28166" spans="7:7">
      <c r="G28166" s="1776"/>
    </row>
    <row r="28167" spans="7:7">
      <c r="G28167" s="1776"/>
    </row>
    <row r="28168" spans="7:7">
      <c r="G28168" s="1776"/>
    </row>
    <row r="28169" spans="7:7">
      <c r="G28169" s="1776"/>
    </row>
    <row r="28170" spans="7:7">
      <c r="G28170" s="1776"/>
    </row>
    <row r="28171" spans="7:7">
      <c r="G28171" s="1776"/>
    </row>
    <row r="28172" spans="7:7">
      <c r="G28172" s="1776"/>
    </row>
    <row r="28173" spans="7:7">
      <c r="G28173" s="1776"/>
    </row>
    <row r="28174" spans="7:7">
      <c r="G28174" s="1776"/>
    </row>
    <row r="28175" spans="7:7">
      <c r="G28175" s="1776"/>
    </row>
    <row r="28176" spans="7:7">
      <c r="G28176" s="1776"/>
    </row>
    <row r="28177" spans="7:7">
      <c r="G28177" s="1776"/>
    </row>
    <row r="28178" spans="7:7">
      <c r="G28178" s="1776"/>
    </row>
    <row r="28179" spans="7:7">
      <c r="G28179" s="1776"/>
    </row>
    <row r="28180" spans="7:7">
      <c r="G28180" s="1776"/>
    </row>
    <row r="28181" spans="7:7">
      <c r="G28181" s="1776"/>
    </row>
    <row r="28182" spans="7:7">
      <c r="G28182" s="1776"/>
    </row>
    <row r="28183" spans="7:7">
      <c r="G28183" s="1776"/>
    </row>
    <row r="28184" spans="7:7">
      <c r="G28184" s="1776"/>
    </row>
    <row r="28185" spans="7:7">
      <c r="G28185" s="1776"/>
    </row>
    <row r="28186" spans="7:7">
      <c r="G28186" s="1776"/>
    </row>
    <row r="28187" spans="7:7">
      <c r="G28187" s="1776"/>
    </row>
    <row r="28188" spans="7:7">
      <c r="G28188" s="1776"/>
    </row>
    <row r="28189" spans="7:7">
      <c r="G28189" s="1776"/>
    </row>
    <row r="28190" spans="7:7">
      <c r="G28190" s="1776"/>
    </row>
    <row r="28191" spans="7:7">
      <c r="G28191" s="1776"/>
    </row>
    <row r="28192" spans="7:7">
      <c r="G28192" s="1776"/>
    </row>
    <row r="28193" spans="7:7">
      <c r="G28193" s="1776"/>
    </row>
    <row r="28194" spans="7:7">
      <c r="G28194" s="1776"/>
    </row>
    <row r="28195" spans="7:7">
      <c r="G28195" s="1776"/>
    </row>
    <row r="28196" spans="7:7">
      <c r="G28196" s="1776"/>
    </row>
    <row r="28197" spans="7:7">
      <c r="G28197" s="1776"/>
    </row>
    <row r="28198" spans="7:7">
      <c r="G28198" s="1776"/>
    </row>
    <row r="28199" spans="7:7">
      <c r="G28199" s="1776"/>
    </row>
    <row r="28200" spans="7:7">
      <c r="G28200" s="1776"/>
    </row>
    <row r="28201" spans="7:7">
      <c r="G28201" s="1776"/>
    </row>
    <row r="28202" spans="7:7">
      <c r="G28202" s="1776"/>
    </row>
    <row r="28203" spans="7:7">
      <c r="G28203" s="1776"/>
    </row>
    <row r="28204" spans="7:7">
      <c r="G28204" s="1776"/>
    </row>
    <row r="28205" spans="7:7">
      <c r="G28205" s="1776"/>
    </row>
    <row r="28206" spans="7:7">
      <c r="G28206" s="1776"/>
    </row>
    <row r="28207" spans="7:7">
      <c r="G28207" s="1776"/>
    </row>
    <row r="28208" spans="7:7">
      <c r="G28208" s="1776"/>
    </row>
    <row r="28209" spans="7:7">
      <c r="G28209" s="1776"/>
    </row>
    <row r="28210" spans="7:7">
      <c r="G28210" s="1776"/>
    </row>
    <row r="28211" spans="7:7">
      <c r="G28211" s="1776"/>
    </row>
    <row r="28212" spans="7:7">
      <c r="G28212" s="1776"/>
    </row>
    <row r="28213" spans="7:7">
      <c r="G28213" s="1776"/>
    </row>
    <row r="28214" spans="7:7">
      <c r="G28214" s="1776"/>
    </row>
    <row r="28215" spans="7:7">
      <c r="G28215" s="1776"/>
    </row>
    <row r="28216" spans="7:7">
      <c r="G28216" s="1776"/>
    </row>
    <row r="28217" spans="7:7">
      <c r="G28217" s="1776"/>
    </row>
    <row r="28218" spans="7:7">
      <c r="G28218" s="1776"/>
    </row>
    <row r="28219" spans="7:7">
      <c r="G28219" s="1776"/>
    </row>
    <row r="28220" spans="7:7">
      <c r="G28220" s="1776"/>
    </row>
    <row r="28221" spans="7:7">
      <c r="G28221" s="1776"/>
    </row>
    <row r="28222" spans="7:7">
      <c r="G28222" s="1776"/>
    </row>
    <row r="28223" spans="7:7">
      <c r="G28223" s="1776"/>
    </row>
    <row r="28224" spans="7:7">
      <c r="G28224" s="1776"/>
    </row>
    <row r="28225" spans="7:7">
      <c r="G28225" s="1776"/>
    </row>
    <row r="28226" spans="7:7">
      <c r="G28226" s="1776"/>
    </row>
    <row r="28227" spans="7:7">
      <c r="G28227" s="1776"/>
    </row>
    <row r="28228" spans="7:7">
      <c r="G28228" s="1776"/>
    </row>
    <row r="28229" spans="7:7">
      <c r="G28229" s="1776"/>
    </row>
    <row r="28230" spans="7:7">
      <c r="G28230" s="1776"/>
    </row>
    <row r="28231" spans="7:7">
      <c r="G28231" s="1776"/>
    </row>
    <row r="28232" spans="7:7">
      <c r="G28232" s="1776"/>
    </row>
    <row r="28233" spans="7:7">
      <c r="G28233" s="1776"/>
    </row>
    <row r="28234" spans="7:7">
      <c r="G28234" s="1776"/>
    </row>
    <row r="28235" spans="7:7">
      <c r="G28235" s="1776"/>
    </row>
    <row r="28236" spans="7:7">
      <c r="G28236" s="1776"/>
    </row>
    <row r="28237" spans="7:7">
      <c r="G28237" s="1776"/>
    </row>
    <row r="28238" spans="7:7">
      <c r="G28238" s="1776"/>
    </row>
    <row r="28239" spans="7:7">
      <c r="G28239" s="1776"/>
    </row>
    <row r="28240" spans="7:7">
      <c r="G28240" s="1776"/>
    </row>
    <row r="28241" spans="7:7">
      <c r="G28241" s="1776"/>
    </row>
    <row r="28242" spans="7:7">
      <c r="G28242" s="1776"/>
    </row>
    <row r="28243" spans="7:7">
      <c r="G28243" s="1776"/>
    </row>
    <row r="28244" spans="7:7">
      <c r="G28244" s="1776"/>
    </row>
    <row r="28245" spans="7:7">
      <c r="G28245" s="1776"/>
    </row>
    <row r="28246" spans="7:7">
      <c r="G28246" s="1776"/>
    </row>
    <row r="28247" spans="7:7">
      <c r="G28247" s="1776"/>
    </row>
    <row r="28248" spans="7:7">
      <c r="G28248" s="1776"/>
    </row>
    <row r="28249" spans="7:7">
      <c r="G28249" s="1776"/>
    </row>
    <row r="28250" spans="7:7">
      <c r="G28250" s="1776"/>
    </row>
    <row r="28251" spans="7:7">
      <c r="G28251" s="1776"/>
    </row>
    <row r="28252" spans="7:7">
      <c r="G28252" s="1776"/>
    </row>
    <row r="28253" spans="7:7">
      <c r="G28253" s="1776"/>
    </row>
    <row r="28254" spans="7:7">
      <c r="G28254" s="1776"/>
    </row>
    <row r="28255" spans="7:7">
      <c r="G28255" s="1776"/>
    </row>
    <row r="28256" spans="7:7">
      <c r="G28256" s="1776"/>
    </row>
    <row r="28257" spans="7:7">
      <c r="G28257" s="1776"/>
    </row>
    <row r="28258" spans="7:7">
      <c r="G28258" s="1776"/>
    </row>
    <row r="28259" spans="7:7">
      <c r="G28259" s="1776"/>
    </row>
    <row r="28260" spans="7:7">
      <c r="G28260" s="1776"/>
    </row>
    <row r="28261" spans="7:7">
      <c r="G28261" s="1776"/>
    </row>
    <row r="28262" spans="7:7">
      <c r="G28262" s="1776"/>
    </row>
    <row r="28263" spans="7:7">
      <c r="G28263" s="1776"/>
    </row>
    <row r="28264" spans="7:7">
      <c r="G28264" s="1776"/>
    </row>
    <row r="28265" spans="7:7">
      <c r="G28265" s="1776"/>
    </row>
    <row r="28266" spans="7:7">
      <c r="G28266" s="1776"/>
    </row>
    <row r="28267" spans="7:7">
      <c r="G28267" s="1776"/>
    </row>
    <row r="28268" spans="7:7">
      <c r="G28268" s="1776"/>
    </row>
    <row r="28269" spans="7:7">
      <c r="G28269" s="1776"/>
    </row>
    <row r="28270" spans="7:7">
      <c r="G28270" s="1776"/>
    </row>
    <row r="28271" spans="7:7">
      <c r="G28271" s="1776"/>
    </row>
    <row r="28272" spans="7:7">
      <c r="G28272" s="1776"/>
    </row>
    <row r="28273" spans="7:7">
      <c r="G28273" s="1776"/>
    </row>
    <row r="28274" spans="7:7">
      <c r="G28274" s="1776"/>
    </row>
    <row r="28275" spans="7:7">
      <c r="G28275" s="1776"/>
    </row>
    <row r="28276" spans="7:7">
      <c r="G28276" s="1776"/>
    </row>
    <row r="28277" spans="7:7">
      <c r="G28277" s="1776"/>
    </row>
    <row r="28278" spans="7:7">
      <c r="G28278" s="1776"/>
    </row>
    <row r="28279" spans="7:7">
      <c r="G28279" s="1776"/>
    </row>
    <row r="28280" spans="7:7">
      <c r="G28280" s="1776"/>
    </row>
    <row r="28281" spans="7:7">
      <c r="G28281" s="1776"/>
    </row>
    <row r="28282" spans="7:7">
      <c r="G28282" s="1776"/>
    </row>
    <row r="28283" spans="7:7">
      <c r="G28283" s="1776"/>
    </row>
    <row r="28284" spans="7:7">
      <c r="G28284" s="1776"/>
    </row>
    <row r="28285" spans="7:7">
      <c r="G28285" s="1776"/>
    </row>
    <row r="28286" spans="7:7">
      <c r="G28286" s="1776"/>
    </row>
    <row r="28287" spans="7:7">
      <c r="G28287" s="1776"/>
    </row>
    <row r="28288" spans="7:7">
      <c r="G28288" s="1776"/>
    </row>
    <row r="28289" spans="7:7">
      <c r="G28289" s="1776"/>
    </row>
    <row r="28290" spans="7:7">
      <c r="G28290" s="1776"/>
    </row>
    <row r="28291" spans="7:7">
      <c r="G28291" s="1776"/>
    </row>
    <row r="28292" spans="7:7">
      <c r="G28292" s="1776"/>
    </row>
    <row r="28293" spans="7:7">
      <c r="G28293" s="1776"/>
    </row>
    <row r="28294" spans="7:7">
      <c r="G28294" s="1776"/>
    </row>
    <row r="28295" spans="7:7">
      <c r="G28295" s="1776"/>
    </row>
    <row r="28296" spans="7:7">
      <c r="G28296" s="1776"/>
    </row>
    <row r="28297" spans="7:7">
      <c r="G28297" s="1776"/>
    </row>
    <row r="28298" spans="7:7">
      <c r="G28298" s="1776"/>
    </row>
    <row r="28299" spans="7:7">
      <c r="G28299" s="1776"/>
    </row>
    <row r="28300" spans="7:7">
      <c r="G28300" s="1776"/>
    </row>
    <row r="28301" spans="7:7">
      <c r="G28301" s="1776"/>
    </row>
    <row r="28302" spans="7:7">
      <c r="G28302" s="1776"/>
    </row>
    <row r="28303" spans="7:7">
      <c r="G28303" s="1776"/>
    </row>
    <row r="28304" spans="7:7">
      <c r="G28304" s="1776"/>
    </row>
    <row r="28305" spans="7:7">
      <c r="G28305" s="1776"/>
    </row>
    <row r="28306" spans="7:7">
      <c r="G28306" s="1776"/>
    </row>
    <row r="28307" spans="7:7">
      <c r="G28307" s="1776"/>
    </row>
    <row r="28308" spans="7:7">
      <c r="G28308" s="1776"/>
    </row>
    <row r="28309" spans="7:7">
      <c r="G28309" s="1776"/>
    </row>
    <row r="28310" spans="7:7">
      <c r="G28310" s="1776"/>
    </row>
    <row r="28311" spans="7:7">
      <c r="G28311" s="1776"/>
    </row>
    <row r="28312" spans="7:7">
      <c r="G28312" s="1776"/>
    </row>
    <row r="28313" spans="7:7">
      <c r="G28313" s="1776"/>
    </row>
    <row r="28314" spans="7:7">
      <c r="G28314" s="1776"/>
    </row>
    <row r="28315" spans="7:7">
      <c r="G28315" s="1776"/>
    </row>
    <row r="28316" spans="7:7">
      <c r="G28316" s="1776"/>
    </row>
    <row r="28317" spans="7:7">
      <c r="G28317" s="1776"/>
    </row>
    <row r="28318" spans="7:7">
      <c r="G28318" s="1776"/>
    </row>
    <row r="28319" spans="7:7">
      <c r="G28319" s="1776"/>
    </row>
    <row r="28320" spans="7:7">
      <c r="G28320" s="1776"/>
    </row>
    <row r="28321" spans="7:7">
      <c r="G28321" s="1776"/>
    </row>
    <row r="28322" spans="7:7">
      <c r="G28322" s="1776"/>
    </row>
    <row r="28323" spans="7:7">
      <c r="G28323" s="1776"/>
    </row>
    <row r="28324" spans="7:7">
      <c r="G28324" s="1776"/>
    </row>
    <row r="28325" spans="7:7">
      <c r="G28325" s="1776"/>
    </row>
    <row r="28326" spans="7:7">
      <c r="G28326" s="1776"/>
    </row>
    <row r="28327" spans="7:7">
      <c r="G28327" s="1776"/>
    </row>
    <row r="28328" spans="7:7">
      <c r="G28328" s="1776"/>
    </row>
    <row r="28329" spans="7:7">
      <c r="G28329" s="1776"/>
    </row>
    <row r="28330" spans="7:7">
      <c r="G28330" s="1776"/>
    </row>
    <row r="28331" spans="7:7">
      <c r="G28331" s="1776"/>
    </row>
    <row r="28332" spans="7:7">
      <c r="G28332" s="1776"/>
    </row>
    <row r="28333" spans="7:7">
      <c r="G28333" s="1776"/>
    </row>
    <row r="28334" spans="7:7">
      <c r="G28334" s="1776"/>
    </row>
    <row r="28335" spans="7:7">
      <c r="G28335" s="1776"/>
    </row>
    <row r="28336" spans="7:7">
      <c r="G28336" s="1776"/>
    </row>
    <row r="28337" spans="7:7">
      <c r="G28337" s="1776"/>
    </row>
    <row r="28338" spans="7:7">
      <c r="G28338" s="1776"/>
    </row>
    <row r="28339" spans="7:7">
      <c r="G28339" s="1776"/>
    </row>
    <row r="28340" spans="7:7">
      <c r="G28340" s="1776"/>
    </row>
    <row r="28341" spans="7:7">
      <c r="G28341" s="1776"/>
    </row>
    <row r="28342" spans="7:7">
      <c r="G28342" s="1776"/>
    </row>
    <row r="28343" spans="7:7">
      <c r="G28343" s="1776"/>
    </row>
    <row r="28344" spans="7:7">
      <c r="G28344" s="1776"/>
    </row>
    <row r="28345" spans="7:7">
      <c r="G28345" s="1776"/>
    </row>
    <row r="28346" spans="7:7">
      <c r="G28346" s="1776"/>
    </row>
    <row r="28347" spans="7:7">
      <c r="G28347" s="1776"/>
    </row>
    <row r="28348" spans="7:7">
      <c r="G28348" s="1776"/>
    </row>
    <row r="28349" spans="7:7">
      <c r="G28349" s="1776"/>
    </row>
    <row r="28350" spans="7:7">
      <c r="G28350" s="1776"/>
    </row>
    <row r="28351" spans="7:7">
      <c r="G28351" s="1776"/>
    </row>
    <row r="28352" spans="7:7">
      <c r="G28352" s="1776"/>
    </row>
    <row r="28353" spans="7:7">
      <c r="G28353" s="1776"/>
    </row>
    <row r="28354" spans="7:7">
      <c r="G28354" s="1776"/>
    </row>
    <row r="28355" spans="7:7">
      <c r="G28355" s="1776"/>
    </row>
    <row r="28356" spans="7:7">
      <c r="G28356" s="1776"/>
    </row>
    <row r="28357" spans="7:7">
      <c r="G28357" s="1776"/>
    </row>
    <row r="28358" spans="7:7">
      <c r="G28358" s="1776"/>
    </row>
    <row r="28359" spans="7:7">
      <c r="G28359" s="1776"/>
    </row>
    <row r="28360" spans="7:7">
      <c r="G28360" s="1776"/>
    </row>
    <row r="28361" spans="7:7">
      <c r="G28361" s="1776"/>
    </row>
    <row r="28362" spans="7:7">
      <c r="G28362" s="1776"/>
    </row>
    <row r="28363" spans="7:7">
      <c r="G28363" s="1776"/>
    </row>
    <row r="28364" spans="7:7">
      <c r="G28364" s="1776"/>
    </row>
    <row r="28365" spans="7:7">
      <c r="G28365" s="1776"/>
    </row>
    <row r="28366" spans="7:7">
      <c r="G28366" s="1776"/>
    </row>
    <row r="28367" spans="7:7">
      <c r="G28367" s="1776"/>
    </row>
    <row r="28368" spans="7:7">
      <c r="G28368" s="1776"/>
    </row>
    <row r="28369" spans="7:7">
      <c r="G28369" s="1776"/>
    </row>
    <row r="28370" spans="7:7">
      <c r="G28370" s="1776"/>
    </row>
    <row r="28371" spans="7:7">
      <c r="G28371" s="1776"/>
    </row>
    <row r="28372" spans="7:7">
      <c r="G28372" s="1776"/>
    </row>
    <row r="28373" spans="7:7">
      <c r="G28373" s="1776"/>
    </row>
    <row r="28374" spans="7:7">
      <c r="G28374" s="1776"/>
    </row>
    <row r="28375" spans="7:7">
      <c r="G28375" s="1776"/>
    </row>
    <row r="28376" spans="7:7">
      <c r="G28376" s="1776"/>
    </row>
    <row r="28377" spans="7:7">
      <c r="G28377" s="1776"/>
    </row>
    <row r="28378" spans="7:7">
      <c r="G28378" s="1776"/>
    </row>
    <row r="28379" spans="7:7">
      <c r="G28379" s="1776"/>
    </row>
    <row r="28380" spans="7:7">
      <c r="G28380" s="1776"/>
    </row>
    <row r="28381" spans="7:7">
      <c r="G28381" s="1776"/>
    </row>
    <row r="28382" spans="7:7">
      <c r="G28382" s="1776"/>
    </row>
    <row r="28383" spans="7:7">
      <c r="G28383" s="1776"/>
    </row>
    <row r="28384" spans="7:7">
      <c r="G28384" s="1776"/>
    </row>
    <row r="28385" spans="7:7">
      <c r="G28385" s="1776"/>
    </row>
    <row r="28386" spans="7:7">
      <c r="G28386" s="1776"/>
    </row>
    <row r="28387" spans="7:7">
      <c r="G28387" s="1776"/>
    </row>
    <row r="28388" spans="7:7">
      <c r="G28388" s="1776"/>
    </row>
    <row r="28389" spans="7:7">
      <c r="G28389" s="1776"/>
    </row>
    <row r="28390" spans="7:7">
      <c r="G28390" s="1776"/>
    </row>
    <row r="28391" spans="7:7">
      <c r="G28391" s="1776"/>
    </row>
    <row r="28392" spans="7:7">
      <c r="G28392" s="1776"/>
    </row>
    <row r="28393" spans="7:7">
      <c r="G28393" s="1776"/>
    </row>
    <row r="28394" spans="7:7">
      <c r="G28394" s="1776"/>
    </row>
    <row r="28395" spans="7:7">
      <c r="G28395" s="1776"/>
    </row>
    <row r="28396" spans="7:7">
      <c r="G28396" s="1776"/>
    </row>
    <row r="28397" spans="7:7">
      <c r="G28397" s="1776"/>
    </row>
    <row r="28398" spans="7:7">
      <c r="G28398" s="1776"/>
    </row>
    <row r="28399" spans="7:7">
      <c r="G28399" s="1776"/>
    </row>
    <row r="28400" spans="7:7">
      <c r="G28400" s="1776"/>
    </row>
    <row r="28401" spans="7:7">
      <c r="G28401" s="1776"/>
    </row>
    <row r="28402" spans="7:7">
      <c r="G28402" s="1776"/>
    </row>
    <row r="28403" spans="7:7">
      <c r="G28403" s="1776"/>
    </row>
    <row r="28404" spans="7:7">
      <c r="G28404" s="1776"/>
    </row>
    <row r="28405" spans="7:7">
      <c r="G28405" s="1776"/>
    </row>
    <row r="28406" spans="7:7">
      <c r="G28406" s="1776"/>
    </row>
    <row r="28407" spans="7:7">
      <c r="G28407" s="1776"/>
    </row>
    <row r="28408" spans="7:7">
      <c r="G28408" s="1776"/>
    </row>
    <row r="28409" spans="7:7">
      <c r="G28409" s="1776"/>
    </row>
    <row r="28410" spans="7:7">
      <c r="G28410" s="1776"/>
    </row>
    <row r="28411" spans="7:7">
      <c r="G28411" s="1776"/>
    </row>
    <row r="28412" spans="7:7">
      <c r="G28412" s="1776"/>
    </row>
    <row r="28413" spans="7:7">
      <c r="G28413" s="1776"/>
    </row>
    <row r="28414" spans="7:7">
      <c r="G28414" s="1776"/>
    </row>
    <row r="28415" spans="7:7">
      <c r="G28415" s="1776"/>
    </row>
    <row r="28416" spans="7:7">
      <c r="G28416" s="1776"/>
    </row>
    <row r="28417" spans="7:7">
      <c r="G28417" s="1776"/>
    </row>
    <row r="28418" spans="7:7">
      <c r="G28418" s="1776"/>
    </row>
    <row r="28419" spans="7:7">
      <c r="G28419" s="1776"/>
    </row>
    <row r="28420" spans="7:7">
      <c r="G28420" s="1776"/>
    </row>
    <row r="28421" spans="7:7">
      <c r="G28421" s="1776"/>
    </row>
    <row r="28422" spans="7:7">
      <c r="G28422" s="1776"/>
    </row>
    <row r="28423" spans="7:7">
      <c r="G28423" s="1776"/>
    </row>
    <row r="28424" spans="7:7">
      <c r="G28424" s="1776"/>
    </row>
    <row r="28425" spans="7:7">
      <c r="G28425" s="1776"/>
    </row>
    <row r="28426" spans="7:7">
      <c r="G28426" s="1776"/>
    </row>
    <row r="28427" spans="7:7">
      <c r="G28427" s="1776"/>
    </row>
    <row r="28428" spans="7:7">
      <c r="G28428" s="1776"/>
    </row>
    <row r="28429" spans="7:7">
      <c r="G28429" s="1776"/>
    </row>
    <row r="28430" spans="7:7">
      <c r="G28430" s="1776"/>
    </row>
    <row r="28431" spans="7:7">
      <c r="G28431" s="1776"/>
    </row>
    <row r="28432" spans="7:7">
      <c r="G28432" s="1776"/>
    </row>
    <row r="28433" spans="7:7">
      <c r="G28433" s="1776"/>
    </row>
    <row r="28434" spans="7:7">
      <c r="G28434" s="1776"/>
    </row>
    <row r="28435" spans="7:7">
      <c r="G28435" s="1776"/>
    </row>
    <row r="28436" spans="7:7">
      <c r="G28436" s="1776"/>
    </row>
    <row r="28437" spans="7:7">
      <c r="G28437" s="1776"/>
    </row>
    <row r="28438" spans="7:7">
      <c r="G28438" s="1776"/>
    </row>
    <row r="28439" spans="7:7">
      <c r="G28439" s="1776"/>
    </row>
    <row r="28440" spans="7:7">
      <c r="G28440" s="1776"/>
    </row>
    <row r="28441" spans="7:7">
      <c r="G28441" s="1776"/>
    </row>
    <row r="28442" spans="7:7">
      <c r="G28442" s="1776"/>
    </row>
    <row r="28443" spans="7:7">
      <c r="G28443" s="1776"/>
    </row>
    <row r="28444" spans="7:7">
      <c r="G28444" s="1776"/>
    </row>
    <row r="28445" spans="7:7">
      <c r="G28445" s="1776"/>
    </row>
    <row r="28446" spans="7:7">
      <c r="G28446" s="1776"/>
    </row>
    <row r="28447" spans="7:7">
      <c r="G28447" s="1776"/>
    </row>
    <row r="28448" spans="7:7">
      <c r="G28448" s="1776"/>
    </row>
    <row r="28449" spans="7:7">
      <c r="G28449" s="1776"/>
    </row>
    <row r="28450" spans="7:7">
      <c r="G28450" s="1776"/>
    </row>
    <row r="28451" spans="7:7">
      <c r="G28451" s="1776"/>
    </row>
    <row r="28452" spans="7:7">
      <c r="G28452" s="1776"/>
    </row>
    <row r="28453" spans="7:7">
      <c r="G28453" s="1776"/>
    </row>
    <row r="28454" spans="7:7">
      <c r="G28454" s="1776"/>
    </row>
    <row r="28455" spans="7:7">
      <c r="G28455" s="1776"/>
    </row>
    <row r="28456" spans="7:7">
      <c r="G28456" s="1776"/>
    </row>
    <row r="28457" spans="7:7">
      <c r="G28457" s="1776"/>
    </row>
    <row r="28458" spans="7:7">
      <c r="G28458" s="1776"/>
    </row>
    <row r="28459" spans="7:7">
      <c r="G28459" s="1776"/>
    </row>
    <row r="28460" spans="7:7">
      <c r="G28460" s="1776"/>
    </row>
    <row r="28461" spans="7:7">
      <c r="G28461" s="1776"/>
    </row>
    <row r="28462" spans="7:7">
      <c r="G28462" s="1776"/>
    </row>
    <row r="28463" spans="7:7">
      <c r="G28463" s="1776"/>
    </row>
    <row r="28464" spans="7:7">
      <c r="G28464" s="1776"/>
    </row>
    <row r="28465" spans="7:7">
      <c r="G28465" s="1776"/>
    </row>
    <row r="28466" spans="7:7">
      <c r="G28466" s="1776"/>
    </row>
    <row r="28467" spans="7:7">
      <c r="G28467" s="1776"/>
    </row>
    <row r="28468" spans="7:7">
      <c r="G28468" s="1776"/>
    </row>
    <row r="28469" spans="7:7">
      <c r="G28469" s="1776"/>
    </row>
    <row r="28470" spans="7:7">
      <c r="G28470" s="1776"/>
    </row>
    <row r="28471" spans="7:7">
      <c r="G28471" s="1776"/>
    </row>
    <row r="28472" spans="7:7">
      <c r="G28472" s="1776"/>
    </row>
    <row r="28473" spans="7:7">
      <c r="G28473" s="1776"/>
    </row>
    <row r="28474" spans="7:7">
      <c r="G28474" s="1776"/>
    </row>
    <row r="28475" spans="7:7">
      <c r="G28475" s="1776"/>
    </row>
    <row r="28476" spans="7:7">
      <c r="G28476" s="1776"/>
    </row>
    <row r="28477" spans="7:7">
      <c r="G28477" s="1776"/>
    </row>
    <row r="28478" spans="7:7">
      <c r="G28478" s="1776"/>
    </row>
    <row r="28479" spans="7:7">
      <c r="G28479" s="1776"/>
    </row>
    <row r="28480" spans="7:7">
      <c r="G28480" s="1776"/>
    </row>
    <row r="28481" spans="7:7">
      <c r="G28481" s="1776"/>
    </row>
    <row r="28482" spans="7:7">
      <c r="G28482" s="1776"/>
    </row>
    <row r="28483" spans="7:7">
      <c r="G28483" s="1776"/>
    </row>
    <row r="28484" spans="7:7">
      <c r="G28484" s="1776"/>
    </row>
    <row r="28485" spans="7:7">
      <c r="G28485" s="1776"/>
    </row>
    <row r="28486" spans="7:7">
      <c r="G28486" s="1776"/>
    </row>
    <row r="28487" spans="7:7">
      <c r="G28487" s="1776"/>
    </row>
    <row r="28488" spans="7:7">
      <c r="G28488" s="1776"/>
    </row>
    <row r="28489" spans="7:7">
      <c r="G28489" s="1776"/>
    </row>
    <row r="28490" spans="7:7">
      <c r="G28490" s="1776"/>
    </row>
    <row r="28491" spans="7:7">
      <c r="G28491" s="1776"/>
    </row>
    <row r="28492" spans="7:7">
      <c r="G28492" s="1776"/>
    </row>
    <row r="28493" spans="7:7">
      <c r="G28493" s="1776"/>
    </row>
    <row r="28494" spans="7:7">
      <c r="G28494" s="1776"/>
    </row>
    <row r="28495" spans="7:7">
      <c r="G28495" s="1776"/>
    </row>
    <row r="28496" spans="7:7">
      <c r="G28496" s="1776"/>
    </row>
    <row r="28497" spans="7:7">
      <c r="G28497" s="1776"/>
    </row>
    <row r="28498" spans="7:7">
      <c r="G28498" s="1776"/>
    </row>
    <row r="28499" spans="7:7">
      <c r="G28499" s="1776"/>
    </row>
    <row r="28500" spans="7:7">
      <c r="G28500" s="1776"/>
    </row>
    <row r="28501" spans="7:7">
      <c r="G28501" s="1776"/>
    </row>
    <row r="28502" spans="7:7">
      <c r="G28502" s="1776"/>
    </row>
    <row r="28503" spans="7:7">
      <c r="G28503" s="1776"/>
    </row>
    <row r="28504" spans="7:7">
      <c r="G28504" s="1776"/>
    </row>
    <row r="28505" spans="7:7">
      <c r="G28505" s="1776"/>
    </row>
    <row r="28506" spans="7:7">
      <c r="G28506" s="1776"/>
    </row>
    <row r="28507" spans="7:7">
      <c r="G28507" s="1776"/>
    </row>
    <row r="28508" spans="7:7">
      <c r="G28508" s="1776"/>
    </row>
    <row r="28509" spans="7:7">
      <c r="G28509" s="1776"/>
    </row>
    <row r="28510" spans="7:7">
      <c r="G28510" s="1776"/>
    </row>
    <row r="28511" spans="7:7">
      <c r="G28511" s="1776"/>
    </row>
    <row r="28512" spans="7:7">
      <c r="G28512" s="1776"/>
    </row>
    <row r="28513" spans="7:7">
      <c r="G28513" s="1776"/>
    </row>
    <row r="28514" spans="7:7">
      <c r="G28514" s="1776"/>
    </row>
    <row r="28515" spans="7:7">
      <c r="G28515" s="1776"/>
    </row>
    <row r="28516" spans="7:7">
      <c r="G28516" s="1776"/>
    </row>
    <row r="28517" spans="7:7">
      <c r="G28517" s="1776"/>
    </row>
    <row r="28518" spans="7:7">
      <c r="G28518" s="1776"/>
    </row>
    <row r="28519" spans="7:7">
      <c r="G28519" s="1776"/>
    </row>
    <row r="28520" spans="7:7">
      <c r="G28520" s="1776"/>
    </row>
    <row r="28521" spans="7:7">
      <c r="G28521" s="1776"/>
    </row>
    <row r="28522" spans="7:7">
      <c r="G28522" s="1776"/>
    </row>
    <row r="28523" spans="7:7">
      <c r="G28523" s="1776"/>
    </row>
    <row r="28524" spans="7:7">
      <c r="G28524" s="1776"/>
    </row>
    <row r="28525" spans="7:7">
      <c r="G28525" s="1776"/>
    </row>
    <row r="28526" spans="7:7">
      <c r="G28526" s="1776"/>
    </row>
    <row r="28527" spans="7:7">
      <c r="G28527" s="1776"/>
    </row>
    <row r="28528" spans="7:7">
      <c r="G28528" s="1776"/>
    </row>
    <row r="28529" spans="7:7">
      <c r="G28529" s="1776"/>
    </row>
    <row r="28530" spans="7:7">
      <c r="G28530" s="1776"/>
    </row>
    <row r="28531" spans="7:7">
      <c r="G28531" s="1776"/>
    </row>
    <row r="28532" spans="7:7">
      <c r="G28532" s="1776"/>
    </row>
    <row r="28533" spans="7:7">
      <c r="G28533" s="1776"/>
    </row>
    <row r="28534" spans="7:7">
      <c r="G28534" s="1776"/>
    </row>
    <row r="28535" spans="7:7">
      <c r="G28535" s="1776"/>
    </row>
    <row r="28536" spans="7:7">
      <c r="G28536" s="1776"/>
    </row>
    <row r="28537" spans="7:7">
      <c r="G28537" s="1776"/>
    </row>
    <row r="28538" spans="7:7">
      <c r="G28538" s="1776"/>
    </row>
    <row r="28539" spans="7:7">
      <c r="G28539" s="1776"/>
    </row>
    <row r="28540" spans="7:7">
      <c r="G28540" s="1776"/>
    </row>
    <row r="28541" spans="7:7">
      <c r="G28541" s="1776"/>
    </row>
    <row r="28542" spans="7:7">
      <c r="G28542" s="1776"/>
    </row>
    <row r="28543" spans="7:7">
      <c r="G28543" s="1776"/>
    </row>
    <row r="28544" spans="7:7">
      <c r="G28544" s="1776"/>
    </row>
    <row r="28545" spans="7:7">
      <c r="G28545" s="1776"/>
    </row>
    <row r="28546" spans="7:7">
      <c r="G28546" s="1776"/>
    </row>
    <row r="28547" spans="7:7">
      <c r="G28547" s="1776"/>
    </row>
    <row r="28548" spans="7:7">
      <c r="G28548" s="1776"/>
    </row>
    <row r="28549" spans="7:7">
      <c r="G28549" s="1776"/>
    </row>
    <row r="28550" spans="7:7">
      <c r="G28550" s="1776"/>
    </row>
    <row r="28551" spans="7:7">
      <c r="G28551" s="1776"/>
    </row>
    <row r="28552" spans="7:7">
      <c r="G28552" s="1776"/>
    </row>
    <row r="28553" spans="7:7">
      <c r="G28553" s="1776"/>
    </row>
    <row r="28554" spans="7:7">
      <c r="G28554" s="1776"/>
    </row>
    <row r="28555" spans="7:7">
      <c r="G28555" s="1776"/>
    </row>
    <row r="28556" spans="7:7">
      <c r="G28556" s="1776"/>
    </row>
    <row r="28557" spans="7:7">
      <c r="G28557" s="1776"/>
    </row>
    <row r="28558" spans="7:7">
      <c r="G28558" s="1776"/>
    </row>
    <row r="28559" spans="7:7">
      <c r="G28559" s="1776"/>
    </row>
    <row r="28560" spans="7:7">
      <c r="G28560" s="1776"/>
    </row>
    <row r="28561" spans="7:7">
      <c r="G28561" s="1776"/>
    </row>
    <row r="28562" spans="7:7">
      <c r="G28562" s="1776"/>
    </row>
    <row r="28563" spans="7:7">
      <c r="G28563" s="1776"/>
    </row>
    <row r="28564" spans="7:7">
      <c r="G28564" s="1776"/>
    </row>
    <row r="28565" spans="7:7">
      <c r="G28565" s="1776"/>
    </row>
    <row r="28566" spans="7:7">
      <c r="G28566" s="1776"/>
    </row>
    <row r="28567" spans="7:7">
      <c r="G28567" s="1776"/>
    </row>
    <row r="28568" spans="7:7">
      <c r="G28568" s="1776"/>
    </row>
    <row r="28569" spans="7:7">
      <c r="G28569" s="1776"/>
    </row>
    <row r="28570" spans="7:7">
      <c r="G28570" s="1776"/>
    </row>
    <row r="28571" spans="7:7">
      <c r="G28571" s="1776"/>
    </row>
    <row r="28572" spans="7:7">
      <c r="G28572" s="1776"/>
    </row>
    <row r="28573" spans="7:7">
      <c r="G28573" s="1776"/>
    </row>
    <row r="28574" spans="7:7">
      <c r="G28574" s="1776"/>
    </row>
    <row r="28575" spans="7:7">
      <c r="G28575" s="1776"/>
    </row>
    <row r="28576" spans="7:7">
      <c r="G28576" s="1776"/>
    </row>
    <row r="28577" spans="7:7">
      <c r="G28577" s="1776"/>
    </row>
    <row r="28578" spans="7:7">
      <c r="G28578" s="1776"/>
    </row>
    <row r="28579" spans="7:7">
      <c r="G28579" s="1776"/>
    </row>
    <row r="28580" spans="7:7">
      <c r="G28580" s="1776"/>
    </row>
    <row r="28581" spans="7:7">
      <c r="G28581" s="1776"/>
    </row>
    <row r="28582" spans="7:7">
      <c r="G28582" s="1776"/>
    </row>
    <row r="28583" spans="7:7">
      <c r="G28583" s="1776"/>
    </row>
    <row r="28584" spans="7:7">
      <c r="G28584" s="1776"/>
    </row>
    <row r="28585" spans="7:7">
      <c r="G28585" s="1776"/>
    </row>
    <row r="28586" spans="7:7">
      <c r="G28586" s="1776"/>
    </row>
    <row r="28587" spans="7:7">
      <c r="G28587" s="1776"/>
    </row>
    <row r="28588" spans="7:7">
      <c r="G28588" s="1776"/>
    </row>
    <row r="28589" spans="7:7">
      <c r="G28589" s="1776"/>
    </row>
    <row r="28590" spans="7:7">
      <c r="G28590" s="1776"/>
    </row>
    <row r="28591" spans="7:7">
      <c r="G28591" s="1776"/>
    </row>
    <row r="28592" spans="7:7">
      <c r="G28592" s="1776"/>
    </row>
    <row r="28593" spans="7:7">
      <c r="G28593" s="1776"/>
    </row>
    <row r="28594" spans="7:7">
      <c r="G28594" s="1776"/>
    </row>
    <row r="28595" spans="7:7">
      <c r="G28595" s="1776"/>
    </row>
    <row r="28596" spans="7:7">
      <c r="G28596" s="1776"/>
    </row>
    <row r="28597" spans="7:7">
      <c r="G28597" s="1776"/>
    </row>
    <row r="28598" spans="7:7">
      <c r="G28598" s="1776"/>
    </row>
    <row r="28599" spans="7:7">
      <c r="G28599" s="1776"/>
    </row>
    <row r="28600" spans="7:7">
      <c r="G28600" s="1776"/>
    </row>
    <row r="28601" spans="7:7">
      <c r="G28601" s="1776"/>
    </row>
    <row r="28602" spans="7:7">
      <c r="G28602" s="1776"/>
    </row>
    <row r="28603" spans="7:7">
      <c r="G28603" s="1776"/>
    </row>
    <row r="28604" spans="7:7">
      <c r="G28604" s="1776"/>
    </row>
    <row r="28605" spans="7:7">
      <c r="G28605" s="1776"/>
    </row>
    <row r="28606" spans="7:7">
      <c r="G28606" s="1776"/>
    </row>
    <row r="28607" spans="7:7">
      <c r="G28607" s="1776"/>
    </row>
    <row r="28608" spans="7:7">
      <c r="G28608" s="1776"/>
    </row>
    <row r="28609" spans="7:7">
      <c r="G28609" s="1776"/>
    </row>
    <row r="28610" spans="7:7">
      <c r="G28610" s="1776"/>
    </row>
    <row r="28611" spans="7:7">
      <c r="G28611" s="1776"/>
    </row>
    <row r="28612" spans="7:7">
      <c r="G28612" s="1776"/>
    </row>
    <row r="28613" spans="7:7">
      <c r="G28613" s="1776"/>
    </row>
    <row r="28614" spans="7:7">
      <c r="G28614" s="1776"/>
    </row>
    <row r="28615" spans="7:7">
      <c r="G28615" s="1776"/>
    </row>
    <row r="28616" spans="7:7">
      <c r="G28616" s="1776"/>
    </row>
    <row r="28617" spans="7:7">
      <c r="G28617" s="1776"/>
    </row>
    <row r="28618" spans="7:7">
      <c r="G28618" s="1776"/>
    </row>
    <row r="28619" spans="7:7">
      <c r="G28619" s="1776"/>
    </row>
    <row r="28620" spans="7:7">
      <c r="G28620" s="1776"/>
    </row>
    <row r="28621" spans="7:7">
      <c r="G28621" s="1776"/>
    </row>
    <row r="28622" spans="7:7">
      <c r="G28622" s="1776"/>
    </row>
    <row r="28623" spans="7:7">
      <c r="G28623" s="1776"/>
    </row>
    <row r="28624" spans="7:7">
      <c r="G28624" s="1776"/>
    </row>
    <row r="28625" spans="7:7">
      <c r="G28625" s="1776"/>
    </row>
    <row r="28626" spans="7:7">
      <c r="G28626" s="1776"/>
    </row>
    <row r="28627" spans="7:7">
      <c r="G28627" s="1776"/>
    </row>
    <row r="28628" spans="7:7">
      <c r="G28628" s="1776"/>
    </row>
    <row r="28629" spans="7:7">
      <c r="G28629" s="1776"/>
    </row>
    <row r="28630" spans="7:7">
      <c r="G28630" s="1776"/>
    </row>
    <row r="28631" spans="7:7">
      <c r="G28631" s="1776"/>
    </row>
    <row r="28632" spans="7:7">
      <c r="G28632" s="1776"/>
    </row>
    <row r="28633" spans="7:7">
      <c r="G28633" s="1776"/>
    </row>
    <row r="28634" spans="7:7">
      <c r="G28634" s="1776"/>
    </row>
    <row r="28635" spans="7:7">
      <c r="G28635" s="1776"/>
    </row>
    <row r="28636" spans="7:7">
      <c r="G28636" s="1776"/>
    </row>
    <row r="28637" spans="7:7">
      <c r="G28637" s="1776"/>
    </row>
    <row r="28638" spans="7:7">
      <c r="G28638" s="1776"/>
    </row>
    <row r="28639" spans="7:7">
      <c r="G28639" s="1776"/>
    </row>
    <row r="28640" spans="7:7">
      <c r="G28640" s="1776"/>
    </row>
    <row r="28641" spans="7:7">
      <c r="G28641" s="1776"/>
    </row>
    <row r="28642" spans="7:7">
      <c r="G28642" s="1776"/>
    </row>
    <row r="28643" spans="7:7">
      <c r="G28643" s="1776"/>
    </row>
    <row r="28644" spans="7:7">
      <c r="G28644" s="1776"/>
    </row>
    <row r="28645" spans="7:7">
      <c r="G28645" s="1776"/>
    </row>
    <row r="28646" spans="7:7">
      <c r="G28646" s="1776"/>
    </row>
    <row r="28647" spans="7:7">
      <c r="G28647" s="1776"/>
    </row>
    <row r="28648" spans="7:7">
      <c r="G28648" s="1776"/>
    </row>
    <row r="28649" spans="7:7">
      <c r="G28649" s="1776"/>
    </row>
    <row r="28650" spans="7:7">
      <c r="G28650" s="1776"/>
    </row>
    <row r="28651" spans="7:7">
      <c r="G28651" s="1776"/>
    </row>
    <row r="28652" spans="7:7">
      <c r="G28652" s="1776"/>
    </row>
    <row r="28653" spans="7:7">
      <c r="G28653" s="1776"/>
    </row>
    <row r="28654" spans="7:7">
      <c r="G28654" s="1776"/>
    </row>
    <row r="28655" spans="7:7">
      <c r="G28655" s="1776"/>
    </row>
    <row r="28656" spans="7:7">
      <c r="G28656" s="1776"/>
    </row>
    <row r="28657" spans="7:7">
      <c r="G28657" s="1776"/>
    </row>
    <row r="28658" spans="7:7">
      <c r="G28658" s="1776"/>
    </row>
    <row r="28659" spans="7:7">
      <c r="G28659" s="1776"/>
    </row>
    <row r="28660" spans="7:7">
      <c r="G28660" s="1776"/>
    </row>
    <row r="28661" spans="7:7">
      <c r="G28661" s="1776"/>
    </row>
    <row r="28662" spans="7:7">
      <c r="G28662" s="1776"/>
    </row>
    <row r="28663" spans="7:7">
      <c r="G28663" s="1776"/>
    </row>
    <row r="28664" spans="7:7">
      <c r="G28664" s="1776"/>
    </row>
    <row r="28665" spans="7:7">
      <c r="G28665" s="1776"/>
    </row>
    <row r="28666" spans="7:7">
      <c r="G28666" s="1776"/>
    </row>
    <row r="28667" spans="7:7">
      <c r="G28667" s="1776"/>
    </row>
    <row r="28668" spans="7:7">
      <c r="G28668" s="1776"/>
    </row>
    <row r="28669" spans="7:7">
      <c r="G28669" s="1776"/>
    </row>
    <row r="28670" spans="7:7">
      <c r="G28670" s="1776"/>
    </row>
    <row r="28671" spans="7:7">
      <c r="G28671" s="1776"/>
    </row>
    <row r="28672" spans="7:7">
      <c r="G28672" s="1776"/>
    </row>
    <row r="28673" spans="7:7">
      <c r="G28673" s="1776"/>
    </row>
    <row r="28674" spans="7:7">
      <c r="G28674" s="1776"/>
    </row>
    <row r="28675" spans="7:7">
      <c r="G28675" s="1776"/>
    </row>
    <row r="28676" spans="7:7">
      <c r="G28676" s="1776"/>
    </row>
    <row r="28677" spans="7:7">
      <c r="G28677" s="1776"/>
    </row>
    <row r="28678" spans="7:7">
      <c r="G28678" s="1776"/>
    </row>
    <row r="28679" spans="7:7">
      <c r="G28679" s="1776"/>
    </row>
    <row r="28680" spans="7:7">
      <c r="G28680" s="1776"/>
    </row>
    <row r="28681" spans="7:7">
      <c r="G28681" s="1776"/>
    </row>
    <row r="28682" spans="7:7">
      <c r="G28682" s="1776"/>
    </row>
    <row r="28683" spans="7:7">
      <c r="G28683" s="1776"/>
    </row>
    <row r="28684" spans="7:7">
      <c r="G28684" s="1776"/>
    </row>
    <row r="28685" spans="7:7">
      <c r="G28685" s="1776"/>
    </row>
    <row r="28686" spans="7:7">
      <c r="G28686" s="1776"/>
    </row>
    <row r="28687" spans="7:7">
      <c r="G28687" s="1776"/>
    </row>
    <row r="28688" spans="7:7">
      <c r="G28688" s="1776"/>
    </row>
    <row r="28689" spans="7:7">
      <c r="G28689" s="1776"/>
    </row>
    <row r="28690" spans="7:7">
      <c r="G28690" s="1776"/>
    </row>
    <row r="28691" spans="7:7">
      <c r="G28691" s="1776"/>
    </row>
    <row r="28692" spans="7:7">
      <c r="G28692" s="1776"/>
    </row>
    <row r="28693" spans="7:7">
      <c r="G28693" s="1776"/>
    </row>
    <row r="28694" spans="7:7">
      <c r="G28694" s="1776"/>
    </row>
    <row r="28695" spans="7:7">
      <c r="G28695" s="1776"/>
    </row>
    <row r="28696" spans="7:7">
      <c r="G28696" s="1776"/>
    </row>
    <row r="28697" spans="7:7">
      <c r="G28697" s="1776"/>
    </row>
    <row r="28698" spans="7:7">
      <c r="G28698" s="1776"/>
    </row>
    <row r="28699" spans="7:7">
      <c r="G28699" s="1776"/>
    </row>
    <row r="28700" spans="7:7">
      <c r="G28700" s="1776"/>
    </row>
    <row r="28701" spans="7:7">
      <c r="G28701" s="1776"/>
    </row>
    <row r="28702" spans="7:7">
      <c r="G28702" s="1776"/>
    </row>
    <row r="28703" spans="7:7">
      <c r="G28703" s="1776"/>
    </row>
    <row r="28704" spans="7:7">
      <c r="G28704" s="1776"/>
    </row>
    <row r="28705" spans="7:7">
      <c r="G28705" s="1776"/>
    </row>
    <row r="28706" spans="7:7">
      <c r="G28706" s="1776"/>
    </row>
    <row r="28707" spans="7:7">
      <c r="G28707" s="1776"/>
    </row>
    <row r="28708" spans="7:7">
      <c r="G28708" s="1776"/>
    </row>
    <row r="28709" spans="7:7">
      <c r="G28709" s="1776"/>
    </row>
    <row r="28710" spans="7:7">
      <c r="G28710" s="1776"/>
    </row>
    <row r="28711" spans="7:7">
      <c r="G28711" s="1776"/>
    </row>
    <row r="28712" spans="7:7">
      <c r="G28712" s="1776"/>
    </row>
    <row r="28713" spans="7:7">
      <c r="G28713" s="1776"/>
    </row>
    <row r="28714" spans="7:7">
      <c r="G28714" s="1776"/>
    </row>
    <row r="28715" spans="7:7">
      <c r="G28715" s="1776"/>
    </row>
    <row r="28716" spans="7:7">
      <c r="G28716" s="1776"/>
    </row>
    <row r="28717" spans="7:7">
      <c r="G28717" s="1776"/>
    </row>
    <row r="28718" spans="7:7">
      <c r="G28718" s="1776"/>
    </row>
    <row r="28719" spans="7:7">
      <c r="G28719" s="1776"/>
    </row>
    <row r="28720" spans="7:7">
      <c r="G28720" s="1776"/>
    </row>
    <row r="28721" spans="7:7">
      <c r="G28721" s="1776"/>
    </row>
    <row r="28722" spans="7:7">
      <c r="G28722" s="1776"/>
    </row>
    <row r="28723" spans="7:7">
      <c r="G28723" s="1776"/>
    </row>
    <row r="28724" spans="7:7">
      <c r="G28724" s="1776"/>
    </row>
    <row r="28725" spans="7:7">
      <c r="G28725" s="1776"/>
    </row>
    <row r="28726" spans="7:7">
      <c r="G28726" s="1776"/>
    </row>
    <row r="28727" spans="7:7">
      <c r="G28727" s="1776"/>
    </row>
    <row r="28728" spans="7:7">
      <c r="G28728" s="1776"/>
    </row>
    <row r="28729" spans="7:7">
      <c r="G28729" s="1776"/>
    </row>
    <row r="28730" spans="7:7">
      <c r="G28730" s="1776"/>
    </row>
    <row r="28731" spans="7:7">
      <c r="G28731" s="1776"/>
    </row>
    <row r="28732" spans="7:7">
      <c r="G28732" s="1776"/>
    </row>
    <row r="28733" spans="7:7">
      <c r="G28733" s="1776"/>
    </row>
    <row r="28734" spans="7:7">
      <c r="G28734" s="1776"/>
    </row>
    <row r="28735" spans="7:7">
      <c r="G28735" s="1776"/>
    </row>
    <row r="28736" spans="7:7">
      <c r="G28736" s="1776"/>
    </row>
    <row r="28737" spans="7:7">
      <c r="G28737" s="1776"/>
    </row>
    <row r="28738" spans="7:7">
      <c r="G28738" s="1776"/>
    </row>
    <row r="28739" spans="7:7">
      <c r="G28739" s="1776"/>
    </row>
    <row r="28740" spans="7:7">
      <c r="G28740" s="1776"/>
    </row>
    <row r="28741" spans="7:7">
      <c r="G28741" s="1776"/>
    </row>
    <row r="28742" spans="7:7">
      <c r="G28742" s="1776"/>
    </row>
    <row r="28743" spans="7:7">
      <c r="G28743" s="1776"/>
    </row>
    <row r="28744" spans="7:7">
      <c r="G28744" s="1776"/>
    </row>
    <row r="28745" spans="7:7">
      <c r="G28745" s="1776"/>
    </row>
    <row r="28746" spans="7:7">
      <c r="G28746" s="1776"/>
    </row>
    <row r="28747" spans="7:7">
      <c r="G28747" s="1776"/>
    </row>
    <row r="28748" spans="7:7">
      <c r="G28748" s="1776"/>
    </row>
    <row r="28749" spans="7:7">
      <c r="G28749" s="1776"/>
    </row>
    <row r="28750" spans="7:7">
      <c r="G28750" s="1776"/>
    </row>
    <row r="28751" spans="7:7">
      <c r="G28751" s="1776"/>
    </row>
    <row r="28752" spans="7:7">
      <c r="G28752" s="1776"/>
    </row>
    <row r="28753" spans="7:7">
      <c r="G28753" s="1776"/>
    </row>
    <row r="28754" spans="7:7">
      <c r="G28754" s="1776"/>
    </row>
    <row r="28755" spans="7:7">
      <c r="G28755" s="1776"/>
    </row>
    <row r="28756" spans="7:7">
      <c r="G28756" s="1776"/>
    </row>
    <row r="28757" spans="7:7">
      <c r="G28757" s="1776"/>
    </row>
    <row r="28758" spans="7:7">
      <c r="G28758" s="1776"/>
    </row>
    <row r="28759" spans="7:7">
      <c r="G28759" s="1776"/>
    </row>
    <row r="28760" spans="7:7">
      <c r="G28760" s="1776"/>
    </row>
    <row r="28761" spans="7:7">
      <c r="G28761" s="1776"/>
    </row>
    <row r="28762" spans="7:7">
      <c r="G28762" s="1776"/>
    </row>
    <row r="28763" spans="7:7">
      <c r="G28763" s="1776"/>
    </row>
    <row r="28764" spans="7:7">
      <c r="G28764" s="1776"/>
    </row>
    <row r="28765" spans="7:7">
      <c r="G28765" s="1776"/>
    </row>
    <row r="28766" spans="7:7">
      <c r="G28766" s="1776"/>
    </row>
    <row r="28767" spans="7:7">
      <c r="G28767" s="1776"/>
    </row>
    <row r="28768" spans="7:7">
      <c r="G28768" s="1776"/>
    </row>
    <row r="28769" spans="7:7">
      <c r="G28769" s="1776"/>
    </row>
    <row r="28770" spans="7:7">
      <c r="G28770" s="1776"/>
    </row>
    <row r="28771" spans="7:7">
      <c r="G28771" s="1776"/>
    </row>
    <row r="28772" spans="7:7">
      <c r="G28772" s="1776"/>
    </row>
    <row r="28773" spans="7:7">
      <c r="G28773" s="1776"/>
    </row>
    <row r="28774" spans="7:7">
      <c r="G28774" s="1776"/>
    </row>
    <row r="28775" spans="7:7">
      <c r="G28775" s="1776"/>
    </row>
    <row r="28776" spans="7:7">
      <c r="G28776" s="1776"/>
    </row>
    <row r="28777" spans="7:7">
      <c r="G28777" s="1776"/>
    </row>
    <row r="28778" spans="7:7">
      <c r="G28778" s="1776"/>
    </row>
    <row r="28779" spans="7:7">
      <c r="G28779" s="1776"/>
    </row>
    <row r="28780" spans="7:7">
      <c r="G28780" s="1776"/>
    </row>
    <row r="28781" spans="7:7">
      <c r="G28781" s="1776"/>
    </row>
    <row r="28782" spans="7:7">
      <c r="G28782" s="1776"/>
    </row>
    <row r="28783" spans="7:7">
      <c r="G28783" s="1776"/>
    </row>
    <row r="28784" spans="7:7">
      <c r="G28784" s="1776"/>
    </row>
    <row r="28785" spans="7:7">
      <c r="G28785" s="1776"/>
    </row>
    <row r="28786" spans="7:7">
      <c r="G28786" s="1776"/>
    </row>
    <row r="28787" spans="7:7">
      <c r="G28787" s="1776"/>
    </row>
    <row r="28788" spans="7:7">
      <c r="G28788" s="1776"/>
    </row>
    <row r="28789" spans="7:7">
      <c r="G28789" s="1776"/>
    </row>
    <row r="28790" spans="7:7">
      <c r="G28790" s="1776"/>
    </row>
    <row r="28791" spans="7:7">
      <c r="G28791" s="1776"/>
    </row>
    <row r="28792" spans="7:7">
      <c r="G28792" s="1776"/>
    </row>
    <row r="28793" spans="7:7">
      <c r="G28793" s="1776"/>
    </row>
    <row r="28794" spans="7:7">
      <c r="G28794" s="1776"/>
    </row>
    <row r="28795" spans="7:7">
      <c r="G28795" s="1776"/>
    </row>
    <row r="28796" spans="7:7">
      <c r="G28796" s="1776"/>
    </row>
    <row r="28797" spans="7:7">
      <c r="G28797" s="1776"/>
    </row>
    <row r="28798" spans="7:7">
      <c r="G28798" s="1776"/>
    </row>
    <row r="28799" spans="7:7">
      <c r="G28799" s="1776"/>
    </row>
    <row r="28800" spans="7:7">
      <c r="G28800" s="1776"/>
    </row>
    <row r="28801" spans="7:7">
      <c r="G28801" s="1776"/>
    </row>
    <row r="28802" spans="7:7">
      <c r="G28802" s="1776"/>
    </row>
    <row r="28803" spans="7:7">
      <c r="G28803" s="1776"/>
    </row>
    <row r="28804" spans="7:7">
      <c r="G28804" s="1776"/>
    </row>
    <row r="28805" spans="7:7">
      <c r="G28805" s="1776"/>
    </row>
    <row r="28806" spans="7:7">
      <c r="G28806" s="1776"/>
    </row>
    <row r="28807" spans="7:7">
      <c r="G28807" s="1776"/>
    </row>
    <row r="28808" spans="7:7">
      <c r="G28808" s="1776"/>
    </row>
    <row r="28809" spans="7:7">
      <c r="G28809" s="1776"/>
    </row>
    <row r="28810" spans="7:7">
      <c r="G28810" s="1776"/>
    </row>
    <row r="28811" spans="7:7">
      <c r="G28811" s="1776"/>
    </row>
    <row r="28812" spans="7:7">
      <c r="G28812" s="1776"/>
    </row>
    <row r="28813" spans="7:7">
      <c r="G28813" s="1776"/>
    </row>
    <row r="28814" spans="7:7">
      <c r="G28814" s="1776"/>
    </row>
    <row r="28815" spans="7:7">
      <c r="G28815" s="1776"/>
    </row>
    <row r="28816" spans="7:7">
      <c r="G28816" s="1776"/>
    </row>
    <row r="28817" spans="7:7">
      <c r="G28817" s="1776"/>
    </row>
    <row r="28818" spans="7:7">
      <c r="G28818" s="1776"/>
    </row>
    <row r="28819" spans="7:7">
      <c r="G28819" s="1776"/>
    </row>
    <row r="28820" spans="7:7">
      <c r="G28820" s="1776"/>
    </row>
    <row r="28821" spans="7:7">
      <c r="G28821" s="1776"/>
    </row>
    <row r="28822" spans="7:7">
      <c r="G28822" s="1776"/>
    </row>
    <row r="28823" spans="7:7">
      <c r="G28823" s="1776"/>
    </row>
    <row r="28824" spans="7:7">
      <c r="G28824" s="1776"/>
    </row>
    <row r="28825" spans="7:7">
      <c r="G28825" s="1776"/>
    </row>
    <row r="28826" spans="7:7">
      <c r="G28826" s="1776"/>
    </row>
    <row r="28827" spans="7:7">
      <c r="G28827" s="1776"/>
    </row>
    <row r="28828" spans="7:7">
      <c r="G28828" s="1776"/>
    </row>
    <row r="28829" spans="7:7">
      <c r="G28829" s="1776"/>
    </row>
    <row r="28830" spans="7:7">
      <c r="G28830" s="1776"/>
    </row>
    <row r="28831" spans="7:7">
      <c r="G28831" s="1776"/>
    </row>
    <row r="28832" spans="7:7">
      <c r="G28832" s="1776"/>
    </row>
    <row r="28833" spans="7:7">
      <c r="G28833" s="1776"/>
    </row>
    <row r="28834" spans="7:7">
      <c r="G28834" s="1776"/>
    </row>
    <row r="28835" spans="7:7">
      <c r="G28835" s="1776"/>
    </row>
    <row r="28836" spans="7:7">
      <c r="G28836" s="1776"/>
    </row>
    <row r="28837" spans="7:7">
      <c r="G28837" s="1776"/>
    </row>
    <row r="28838" spans="7:7">
      <c r="G28838" s="1776"/>
    </row>
    <row r="28839" spans="7:7">
      <c r="G28839" s="1776"/>
    </row>
    <row r="28840" spans="7:7">
      <c r="G28840" s="1776"/>
    </row>
    <row r="28841" spans="7:7">
      <c r="G28841" s="1776"/>
    </row>
    <row r="28842" spans="7:7">
      <c r="G28842" s="1776"/>
    </row>
    <row r="28843" spans="7:7">
      <c r="G28843" s="1776"/>
    </row>
    <row r="28844" spans="7:7">
      <c r="G28844" s="1776"/>
    </row>
    <row r="28845" spans="7:7">
      <c r="G28845" s="1776"/>
    </row>
    <row r="28846" spans="7:7">
      <c r="G28846" s="1776"/>
    </row>
    <row r="28847" spans="7:7">
      <c r="G28847" s="1776"/>
    </row>
    <row r="28848" spans="7:7">
      <c r="G28848" s="1776"/>
    </row>
    <row r="28849" spans="7:7">
      <c r="G28849" s="1776"/>
    </row>
    <row r="28850" spans="7:7">
      <c r="G28850" s="1776"/>
    </row>
    <row r="28851" spans="7:7">
      <c r="G28851" s="1776"/>
    </row>
    <row r="28852" spans="7:7">
      <c r="G28852" s="1776"/>
    </row>
    <row r="28853" spans="7:7">
      <c r="G28853" s="1776"/>
    </row>
    <row r="28854" spans="7:7">
      <c r="G28854" s="1776"/>
    </row>
    <row r="28855" spans="7:7">
      <c r="G28855" s="1776"/>
    </row>
    <row r="28856" spans="7:7">
      <c r="G28856" s="1776"/>
    </row>
    <row r="28857" spans="7:7">
      <c r="G28857" s="1776"/>
    </row>
    <row r="28858" spans="7:7">
      <c r="G28858" s="1776"/>
    </row>
    <row r="28859" spans="7:7">
      <c r="G28859" s="1776"/>
    </row>
    <row r="28860" spans="7:7">
      <c r="G28860" s="1776"/>
    </row>
    <row r="28861" spans="7:7">
      <c r="G28861" s="1776"/>
    </row>
    <row r="28862" spans="7:7">
      <c r="G28862" s="1776"/>
    </row>
    <row r="28863" spans="7:7">
      <c r="G28863" s="1776"/>
    </row>
    <row r="28864" spans="7:7">
      <c r="G28864" s="1776"/>
    </row>
    <row r="28865" spans="7:7">
      <c r="G28865" s="1776"/>
    </row>
    <row r="28866" spans="7:7">
      <c r="G28866" s="1776"/>
    </row>
    <row r="28867" spans="7:7">
      <c r="G28867" s="1776"/>
    </row>
    <row r="28868" spans="7:7">
      <c r="G28868" s="1776"/>
    </row>
    <row r="28869" spans="7:7">
      <c r="G28869" s="1776"/>
    </row>
    <row r="28870" spans="7:7">
      <c r="G28870" s="1776"/>
    </row>
    <row r="28871" spans="7:7">
      <c r="G28871" s="1776"/>
    </row>
    <row r="28872" spans="7:7">
      <c r="G28872" s="1776"/>
    </row>
    <row r="28873" spans="7:7">
      <c r="G28873" s="1776"/>
    </row>
    <row r="28874" spans="7:7">
      <c r="G28874" s="1776"/>
    </row>
    <row r="28875" spans="7:7">
      <c r="G28875" s="1776"/>
    </row>
    <row r="28876" spans="7:7">
      <c r="G28876" s="1776"/>
    </row>
    <row r="28877" spans="7:7">
      <c r="G28877" s="1776"/>
    </row>
    <row r="28878" spans="7:7">
      <c r="G28878" s="1776"/>
    </row>
    <row r="28879" spans="7:7">
      <c r="G28879" s="1776"/>
    </row>
    <row r="28880" spans="7:7">
      <c r="G28880" s="1776"/>
    </row>
    <row r="28881" spans="7:7">
      <c r="G28881" s="1776"/>
    </row>
    <row r="28882" spans="7:7">
      <c r="G28882" s="1776"/>
    </row>
    <row r="28883" spans="7:7">
      <c r="G28883" s="1776"/>
    </row>
    <row r="28884" spans="7:7">
      <c r="G28884" s="1776"/>
    </row>
    <row r="28885" spans="7:7">
      <c r="G28885" s="1776"/>
    </row>
    <row r="28886" spans="7:7">
      <c r="G28886" s="1776"/>
    </row>
    <row r="28887" spans="7:7">
      <c r="G28887" s="1776"/>
    </row>
    <row r="28888" spans="7:7">
      <c r="G28888" s="1776"/>
    </row>
    <row r="28889" spans="7:7">
      <c r="G28889" s="1776"/>
    </row>
    <row r="28890" spans="7:7">
      <c r="G28890" s="1776"/>
    </row>
    <row r="28891" spans="7:7">
      <c r="G28891" s="1776"/>
    </row>
    <row r="28892" spans="7:7">
      <c r="G28892" s="1776"/>
    </row>
    <row r="28893" spans="7:7">
      <c r="G28893" s="1776"/>
    </row>
    <row r="28894" spans="7:7">
      <c r="G28894" s="1776"/>
    </row>
    <row r="28895" spans="7:7">
      <c r="G28895" s="1776"/>
    </row>
    <row r="28896" spans="7:7">
      <c r="G28896" s="1776"/>
    </row>
    <row r="28897" spans="7:7">
      <c r="G28897" s="1776"/>
    </row>
    <row r="28898" spans="7:7">
      <c r="G28898" s="1776"/>
    </row>
    <row r="28899" spans="7:7">
      <c r="G28899" s="1776"/>
    </row>
    <row r="28900" spans="7:7">
      <c r="G28900" s="1776"/>
    </row>
    <row r="28901" spans="7:7">
      <c r="G28901" s="1776"/>
    </row>
    <row r="28902" spans="7:7">
      <c r="G28902" s="1776"/>
    </row>
    <row r="28903" spans="7:7">
      <c r="G28903" s="1776"/>
    </row>
    <row r="28904" spans="7:7">
      <c r="G28904" s="1776"/>
    </row>
    <row r="28905" spans="7:7">
      <c r="G28905" s="1776"/>
    </row>
    <row r="28906" spans="7:7">
      <c r="G28906" s="1776"/>
    </row>
    <row r="28907" spans="7:7">
      <c r="G28907" s="1776"/>
    </row>
    <row r="28908" spans="7:7">
      <c r="G28908" s="1776"/>
    </row>
    <row r="28909" spans="7:7">
      <c r="G28909" s="1776"/>
    </row>
    <row r="28910" spans="7:7">
      <c r="G28910" s="1776"/>
    </row>
    <row r="28911" spans="7:7">
      <c r="G28911" s="1776"/>
    </row>
    <row r="28912" spans="7:7">
      <c r="G28912" s="1776"/>
    </row>
    <row r="28913" spans="7:7">
      <c r="G28913" s="1776"/>
    </row>
    <row r="28914" spans="7:7">
      <c r="G28914" s="1776"/>
    </row>
    <row r="28915" spans="7:7">
      <c r="G28915" s="1776"/>
    </row>
    <row r="28916" spans="7:7">
      <c r="G28916" s="1776"/>
    </row>
    <row r="28917" spans="7:7">
      <c r="G28917" s="1776"/>
    </row>
    <row r="28918" spans="7:7">
      <c r="G28918" s="1776"/>
    </row>
    <row r="28919" spans="7:7">
      <c r="G28919" s="1776"/>
    </row>
    <row r="28920" spans="7:7">
      <c r="G28920" s="1776"/>
    </row>
    <row r="28921" spans="7:7">
      <c r="G28921" s="1776"/>
    </row>
    <row r="28922" spans="7:7">
      <c r="G28922" s="1776"/>
    </row>
    <row r="28923" spans="7:7">
      <c r="G28923" s="1776"/>
    </row>
    <row r="28924" spans="7:7">
      <c r="G28924" s="1776"/>
    </row>
    <row r="28925" spans="7:7">
      <c r="G28925" s="1776"/>
    </row>
    <row r="28926" spans="7:7">
      <c r="G28926" s="1776"/>
    </row>
    <row r="28927" spans="7:7">
      <c r="G28927" s="1776"/>
    </row>
    <row r="28928" spans="7:7">
      <c r="G28928" s="1776"/>
    </row>
    <row r="28929" spans="7:7">
      <c r="G28929" s="1776"/>
    </row>
    <row r="28930" spans="7:7">
      <c r="G28930" s="1776"/>
    </row>
    <row r="28931" spans="7:7">
      <c r="G28931" s="1776"/>
    </row>
    <row r="28932" spans="7:7">
      <c r="G28932" s="1776"/>
    </row>
    <row r="28933" spans="7:7">
      <c r="G28933" s="1776"/>
    </row>
    <row r="28934" spans="7:7">
      <c r="G28934" s="1776"/>
    </row>
    <row r="28935" spans="7:7">
      <c r="G28935" s="1776"/>
    </row>
    <row r="28936" spans="7:7">
      <c r="G28936" s="1776"/>
    </row>
    <row r="28937" spans="7:7">
      <c r="G28937" s="1776"/>
    </row>
    <row r="28938" spans="7:7">
      <c r="G28938" s="1776"/>
    </row>
    <row r="28939" spans="7:7">
      <c r="G28939" s="1776"/>
    </row>
    <row r="28940" spans="7:7">
      <c r="G28940" s="1776"/>
    </row>
    <row r="28941" spans="7:7">
      <c r="G28941" s="1776"/>
    </row>
    <row r="28942" spans="7:7">
      <c r="G28942" s="1776"/>
    </row>
    <row r="28943" spans="7:7">
      <c r="G28943" s="1776"/>
    </row>
    <row r="28944" spans="7:7">
      <c r="G28944" s="1776"/>
    </row>
    <row r="28945" spans="7:7">
      <c r="G28945" s="1776"/>
    </row>
    <row r="28946" spans="7:7">
      <c r="G28946" s="1776"/>
    </row>
    <row r="28947" spans="7:7">
      <c r="G28947" s="1776"/>
    </row>
    <row r="28948" spans="7:7">
      <c r="G28948" s="1776"/>
    </row>
    <row r="28949" spans="7:7">
      <c r="G28949" s="1776"/>
    </row>
    <row r="28950" spans="7:7">
      <c r="G28950" s="1776"/>
    </row>
    <row r="28951" spans="7:7">
      <c r="G28951" s="1776"/>
    </row>
    <row r="28952" spans="7:7">
      <c r="G28952" s="1776"/>
    </row>
    <row r="28953" spans="7:7">
      <c r="G28953" s="1776"/>
    </row>
    <row r="28954" spans="7:7">
      <c r="G28954" s="1776"/>
    </row>
    <row r="28955" spans="7:7">
      <c r="G28955" s="1776"/>
    </row>
    <row r="28956" spans="7:7">
      <c r="G28956" s="1776"/>
    </row>
    <row r="28957" spans="7:7">
      <c r="G28957" s="1776"/>
    </row>
    <row r="28958" spans="7:7">
      <c r="G28958" s="1776"/>
    </row>
    <row r="28959" spans="7:7">
      <c r="G28959" s="1776"/>
    </row>
    <row r="28960" spans="7:7">
      <c r="G28960" s="1776"/>
    </row>
    <row r="28961" spans="7:7">
      <c r="G28961" s="1776"/>
    </row>
    <row r="28962" spans="7:7">
      <c r="G28962" s="1776"/>
    </row>
    <row r="28963" spans="7:7">
      <c r="G28963" s="1776"/>
    </row>
    <row r="28964" spans="7:7">
      <c r="G28964" s="1776"/>
    </row>
    <row r="28965" spans="7:7">
      <c r="G28965" s="1776"/>
    </row>
    <row r="28966" spans="7:7">
      <c r="G28966" s="1776"/>
    </row>
    <row r="28967" spans="7:7">
      <c r="G28967" s="1776"/>
    </row>
    <row r="28968" spans="7:7">
      <c r="G28968" s="1776"/>
    </row>
    <row r="28969" spans="7:7">
      <c r="G28969" s="1776"/>
    </row>
    <row r="28970" spans="7:7">
      <c r="G28970" s="1776"/>
    </row>
    <row r="28971" spans="7:7">
      <c r="G28971" s="1776"/>
    </row>
    <row r="28972" spans="7:7">
      <c r="G28972" s="1776"/>
    </row>
    <row r="28973" spans="7:7">
      <c r="G28973" s="1776"/>
    </row>
    <row r="28974" spans="7:7">
      <c r="G28974" s="1776"/>
    </row>
    <row r="28975" spans="7:7">
      <c r="G28975" s="1776"/>
    </row>
    <row r="28976" spans="7:7">
      <c r="G28976" s="1776"/>
    </row>
    <row r="28977" spans="7:7">
      <c r="G28977" s="1776"/>
    </row>
    <row r="28978" spans="7:7">
      <c r="G28978" s="1776"/>
    </row>
    <row r="28979" spans="7:7">
      <c r="G28979" s="1776"/>
    </row>
    <row r="28980" spans="7:7">
      <c r="G28980" s="1776"/>
    </row>
    <row r="28981" spans="7:7">
      <c r="G28981" s="1776"/>
    </row>
    <row r="28982" spans="7:7">
      <c r="G28982" s="1776"/>
    </row>
    <row r="28983" spans="7:7">
      <c r="G28983" s="1776"/>
    </row>
    <row r="28984" spans="7:7">
      <c r="G28984" s="1776"/>
    </row>
    <row r="28985" spans="7:7">
      <c r="G28985" s="1776"/>
    </row>
    <row r="28986" spans="7:7">
      <c r="G28986" s="1776"/>
    </row>
    <row r="28987" spans="7:7">
      <c r="G28987" s="1776"/>
    </row>
    <row r="28988" spans="7:7">
      <c r="G28988" s="1776"/>
    </row>
    <row r="28989" spans="7:7">
      <c r="G28989" s="1776"/>
    </row>
    <row r="28990" spans="7:7">
      <c r="G28990" s="1776"/>
    </row>
    <row r="28991" spans="7:7">
      <c r="G28991" s="1776"/>
    </row>
    <row r="28992" spans="7:7">
      <c r="G28992" s="1776"/>
    </row>
    <row r="28993" spans="7:7">
      <c r="G28993" s="1776"/>
    </row>
    <row r="28994" spans="7:7">
      <c r="G28994" s="1776"/>
    </row>
    <row r="28995" spans="7:7">
      <c r="G28995" s="1776"/>
    </row>
    <row r="28996" spans="7:7">
      <c r="G28996" s="1776"/>
    </row>
    <row r="28997" spans="7:7">
      <c r="G28997" s="1776"/>
    </row>
    <row r="28998" spans="7:7">
      <c r="G28998" s="1776"/>
    </row>
    <row r="28999" spans="7:7">
      <c r="G28999" s="1776"/>
    </row>
    <row r="29000" spans="7:7">
      <c r="G29000" s="1776"/>
    </row>
    <row r="29001" spans="7:7">
      <c r="G29001" s="1776"/>
    </row>
    <row r="29002" spans="7:7">
      <c r="G29002" s="1776"/>
    </row>
    <row r="29003" spans="7:7">
      <c r="G29003" s="1776"/>
    </row>
    <row r="29004" spans="7:7">
      <c r="G29004" s="1776"/>
    </row>
    <row r="29005" spans="7:7">
      <c r="G29005" s="1776"/>
    </row>
    <row r="29006" spans="7:7">
      <c r="G29006" s="1776"/>
    </row>
    <row r="29007" spans="7:7">
      <c r="G29007" s="1776"/>
    </row>
    <row r="29008" spans="7:7">
      <c r="G29008" s="1776"/>
    </row>
    <row r="29009" spans="7:7">
      <c r="G29009" s="1776"/>
    </row>
    <row r="29010" spans="7:7">
      <c r="G29010" s="1776"/>
    </row>
    <row r="29011" spans="7:7">
      <c r="G29011" s="1776"/>
    </row>
    <row r="29012" spans="7:7">
      <c r="G29012" s="1776"/>
    </row>
    <row r="29013" spans="7:7">
      <c r="G29013" s="1776"/>
    </row>
    <row r="29014" spans="7:7">
      <c r="G29014" s="1776"/>
    </row>
    <row r="29015" spans="7:7">
      <c r="G29015" s="1776"/>
    </row>
    <row r="29016" spans="7:7">
      <c r="G29016" s="1776"/>
    </row>
    <row r="29017" spans="7:7">
      <c r="G29017" s="1776"/>
    </row>
    <row r="29018" spans="7:7">
      <c r="G29018" s="1776"/>
    </row>
    <row r="29019" spans="7:7">
      <c r="G29019" s="1776"/>
    </row>
    <row r="29020" spans="7:7">
      <c r="G29020" s="1776"/>
    </row>
    <row r="29021" spans="7:7">
      <c r="G29021" s="1776"/>
    </row>
    <row r="29022" spans="7:7">
      <c r="G29022" s="1776"/>
    </row>
    <row r="29023" spans="7:7">
      <c r="G29023" s="1776"/>
    </row>
    <row r="29024" spans="7:7">
      <c r="G29024" s="1776"/>
    </row>
    <row r="29025" spans="7:7">
      <c r="G29025" s="1776"/>
    </row>
    <row r="29026" spans="7:7">
      <c r="G29026" s="1776"/>
    </row>
    <row r="29027" spans="7:7">
      <c r="G29027" s="1776"/>
    </row>
    <row r="29028" spans="7:7">
      <c r="G29028" s="1776"/>
    </row>
    <row r="29029" spans="7:7">
      <c r="G29029" s="1776"/>
    </row>
    <row r="29030" spans="7:7">
      <c r="G29030" s="1776"/>
    </row>
    <row r="29031" spans="7:7">
      <c r="G29031" s="1776"/>
    </row>
    <row r="29032" spans="7:7">
      <c r="G29032" s="1776"/>
    </row>
    <row r="29033" spans="7:7">
      <c r="G29033" s="1776"/>
    </row>
    <row r="29034" spans="7:7">
      <c r="G29034" s="1776"/>
    </row>
    <row r="29035" spans="7:7">
      <c r="G29035" s="1776"/>
    </row>
    <row r="29036" spans="7:7">
      <c r="G29036" s="1776"/>
    </row>
    <row r="29037" spans="7:7">
      <c r="G29037" s="1776"/>
    </row>
    <row r="29038" spans="7:7">
      <c r="G29038" s="1776"/>
    </row>
    <row r="29039" spans="7:7">
      <c r="G29039" s="1776"/>
    </row>
    <row r="29040" spans="7:7">
      <c r="G29040" s="1776"/>
    </row>
    <row r="29041" spans="7:7">
      <c r="G29041" s="1776"/>
    </row>
    <row r="29042" spans="7:7">
      <c r="G29042" s="1776"/>
    </row>
    <row r="29043" spans="7:7">
      <c r="G29043" s="1776"/>
    </row>
    <row r="29044" spans="7:7">
      <c r="G29044" s="1776"/>
    </row>
    <row r="29045" spans="7:7">
      <c r="G29045" s="1776"/>
    </row>
    <row r="29046" spans="7:7">
      <c r="G29046" s="1776"/>
    </row>
    <row r="29047" spans="7:7">
      <c r="G29047" s="1776"/>
    </row>
    <row r="29048" spans="7:7">
      <c r="G29048" s="1776"/>
    </row>
    <row r="29049" spans="7:7">
      <c r="G29049" s="1776"/>
    </row>
    <row r="29050" spans="7:7">
      <c r="G29050" s="1776"/>
    </row>
    <row r="29051" spans="7:7">
      <c r="G29051" s="1776"/>
    </row>
    <row r="29052" spans="7:7">
      <c r="G29052" s="1776"/>
    </row>
    <row r="29053" spans="7:7">
      <c r="G29053" s="1776"/>
    </row>
    <row r="29054" spans="7:7">
      <c r="G29054" s="1776"/>
    </row>
    <row r="29055" spans="7:7">
      <c r="G29055" s="1776"/>
    </row>
    <row r="29056" spans="7:7">
      <c r="G29056" s="1776"/>
    </row>
    <row r="29057" spans="7:7">
      <c r="G29057" s="1776"/>
    </row>
    <row r="29058" spans="7:7">
      <c r="G29058" s="1776"/>
    </row>
    <row r="29059" spans="7:7">
      <c r="G29059" s="1776"/>
    </row>
    <row r="29060" spans="7:7">
      <c r="G29060" s="1776"/>
    </row>
    <row r="29061" spans="7:7">
      <c r="G29061" s="1776"/>
    </row>
    <row r="29062" spans="7:7">
      <c r="G29062" s="1776"/>
    </row>
    <row r="29063" spans="7:7">
      <c r="G29063" s="1776"/>
    </row>
    <row r="29064" spans="7:7">
      <c r="G29064" s="1776"/>
    </row>
    <row r="29065" spans="7:7">
      <c r="G29065" s="1776"/>
    </row>
    <row r="29066" spans="7:7">
      <c r="G29066" s="1776"/>
    </row>
    <row r="29067" spans="7:7">
      <c r="G29067" s="1776"/>
    </row>
    <row r="29068" spans="7:7">
      <c r="G29068" s="1776"/>
    </row>
    <row r="29069" spans="7:7">
      <c r="G29069" s="1776"/>
    </row>
    <row r="29070" spans="7:7">
      <c r="G29070" s="1776"/>
    </row>
    <row r="29071" spans="7:7">
      <c r="G29071" s="1776"/>
    </row>
    <row r="29072" spans="7:7">
      <c r="G29072" s="1776"/>
    </row>
    <row r="29073" spans="7:7">
      <c r="G29073" s="1776"/>
    </row>
    <row r="29074" spans="7:7">
      <c r="G29074" s="1776"/>
    </row>
    <row r="29075" spans="7:7">
      <c r="G29075" s="1776"/>
    </row>
    <row r="29076" spans="7:7">
      <c r="G29076" s="1776"/>
    </row>
    <row r="29077" spans="7:7">
      <c r="G29077" s="1776"/>
    </row>
    <row r="29078" spans="7:7">
      <c r="G29078" s="1776"/>
    </row>
    <row r="29079" spans="7:7">
      <c r="G29079" s="1776"/>
    </row>
    <row r="29080" spans="7:7">
      <c r="G29080" s="1776"/>
    </row>
    <row r="29081" spans="7:7">
      <c r="G29081" s="1776"/>
    </row>
    <row r="29082" spans="7:7">
      <c r="G29082" s="1776"/>
    </row>
    <row r="29083" spans="7:7">
      <c r="G29083" s="1776"/>
    </row>
    <row r="29084" spans="7:7">
      <c r="G29084" s="1776"/>
    </row>
    <row r="29085" spans="7:7">
      <c r="G29085" s="1776"/>
    </row>
    <row r="29086" spans="7:7">
      <c r="G29086" s="1776"/>
    </row>
    <row r="29087" spans="7:7">
      <c r="G29087" s="1776"/>
    </row>
    <row r="29088" spans="7:7">
      <c r="G29088" s="1776"/>
    </row>
    <row r="29089" spans="7:7">
      <c r="G29089" s="1776"/>
    </row>
    <row r="29090" spans="7:7">
      <c r="G29090" s="1776"/>
    </row>
    <row r="29091" spans="7:7">
      <c r="G29091" s="1776"/>
    </row>
    <row r="29092" spans="7:7">
      <c r="G29092" s="1776"/>
    </row>
    <row r="29093" spans="7:7">
      <c r="G29093" s="1776"/>
    </row>
    <row r="29094" spans="7:7">
      <c r="G29094" s="1776"/>
    </row>
    <row r="29095" spans="7:7">
      <c r="G29095" s="1776"/>
    </row>
    <row r="29096" spans="7:7">
      <c r="G29096" s="1776"/>
    </row>
    <row r="29097" spans="7:7">
      <c r="G29097" s="1776"/>
    </row>
    <row r="29098" spans="7:7">
      <c r="G29098" s="1776"/>
    </row>
    <row r="29099" spans="7:7">
      <c r="G29099" s="1776"/>
    </row>
    <row r="29100" spans="7:7">
      <c r="G29100" s="1776"/>
    </row>
    <row r="29101" spans="7:7">
      <c r="G29101" s="1776"/>
    </row>
    <row r="29102" spans="7:7">
      <c r="G29102" s="1776"/>
    </row>
    <row r="29103" spans="7:7">
      <c r="G29103" s="1776"/>
    </row>
    <row r="29104" spans="7:7">
      <c r="G29104" s="1776"/>
    </row>
    <row r="29105" spans="7:7">
      <c r="G29105" s="1776"/>
    </row>
    <row r="29106" spans="7:7">
      <c r="G29106" s="1776"/>
    </row>
    <row r="29107" spans="7:7">
      <c r="G29107" s="1776"/>
    </row>
    <row r="29108" spans="7:7">
      <c r="G29108" s="1776"/>
    </row>
    <row r="29109" spans="7:7">
      <c r="G29109" s="1776"/>
    </row>
    <row r="29110" spans="7:7">
      <c r="G29110" s="1776"/>
    </row>
    <row r="29111" spans="7:7">
      <c r="G29111" s="1776"/>
    </row>
    <row r="29112" spans="7:7">
      <c r="G29112" s="1776"/>
    </row>
    <row r="29113" spans="7:7">
      <c r="G29113" s="1776"/>
    </row>
    <row r="29114" spans="7:7">
      <c r="G29114" s="1776"/>
    </row>
    <row r="29115" spans="7:7">
      <c r="G29115" s="1776"/>
    </row>
    <row r="29116" spans="7:7">
      <c r="G29116" s="1776"/>
    </row>
    <row r="29117" spans="7:7">
      <c r="G29117" s="1776"/>
    </row>
    <row r="29118" spans="7:7">
      <c r="G29118" s="1776"/>
    </row>
    <row r="29119" spans="7:7">
      <c r="G29119" s="1776"/>
    </row>
    <row r="29120" spans="7:7">
      <c r="G29120" s="1776"/>
    </row>
    <row r="29121" spans="7:7">
      <c r="G29121" s="1776"/>
    </row>
    <row r="29122" spans="7:7">
      <c r="G29122" s="1776"/>
    </row>
    <row r="29123" spans="7:7">
      <c r="G29123" s="1776"/>
    </row>
    <row r="29124" spans="7:7">
      <c r="G29124" s="1776"/>
    </row>
    <row r="29125" spans="7:7">
      <c r="G29125" s="1776"/>
    </row>
    <row r="29126" spans="7:7">
      <c r="G29126" s="1776"/>
    </row>
    <row r="29127" spans="7:7">
      <c r="G29127" s="1776"/>
    </row>
    <row r="29128" spans="7:7">
      <c r="G29128" s="1776"/>
    </row>
    <row r="29129" spans="7:7">
      <c r="G29129" s="1776"/>
    </row>
    <row r="29130" spans="7:7">
      <c r="G29130" s="1776"/>
    </row>
    <row r="29131" spans="7:7">
      <c r="G29131" s="1776"/>
    </row>
    <row r="29132" spans="7:7">
      <c r="G29132" s="1776"/>
    </row>
    <row r="29133" spans="7:7">
      <c r="G29133" s="1776"/>
    </row>
    <row r="29134" spans="7:7">
      <c r="G29134" s="1776"/>
    </row>
    <row r="29135" spans="7:7">
      <c r="G29135" s="1776"/>
    </row>
    <row r="29136" spans="7:7">
      <c r="G29136" s="1776"/>
    </row>
    <row r="29137" spans="7:7">
      <c r="G29137" s="1776"/>
    </row>
    <row r="29138" spans="7:7">
      <c r="G29138" s="1776"/>
    </row>
    <row r="29139" spans="7:7">
      <c r="G29139" s="1776"/>
    </row>
    <row r="29140" spans="7:7">
      <c r="G29140" s="1776"/>
    </row>
    <row r="29141" spans="7:7">
      <c r="G29141" s="1776"/>
    </row>
    <row r="29142" spans="7:7">
      <c r="G29142" s="1776"/>
    </row>
    <row r="29143" spans="7:7">
      <c r="G29143" s="1776"/>
    </row>
    <row r="29144" spans="7:7">
      <c r="G29144" s="1776"/>
    </row>
    <row r="29145" spans="7:7">
      <c r="G29145" s="1776"/>
    </row>
    <row r="29146" spans="7:7">
      <c r="G29146" s="1776"/>
    </row>
    <row r="29147" spans="7:7">
      <c r="G29147" s="1776"/>
    </row>
    <row r="29148" spans="7:7">
      <c r="G29148" s="1776"/>
    </row>
    <row r="29149" spans="7:7">
      <c r="G29149" s="1776"/>
    </row>
    <row r="29150" spans="7:7">
      <c r="G29150" s="1776"/>
    </row>
    <row r="29151" spans="7:7">
      <c r="G29151" s="1776"/>
    </row>
    <row r="29152" spans="7:7">
      <c r="G29152" s="1776"/>
    </row>
    <row r="29153" spans="7:7">
      <c r="G29153" s="1776"/>
    </row>
    <row r="29154" spans="7:7">
      <c r="G29154" s="1776"/>
    </row>
    <row r="29155" spans="7:7">
      <c r="G29155" s="1776"/>
    </row>
    <row r="29156" spans="7:7">
      <c r="G29156" s="1776"/>
    </row>
    <row r="29157" spans="7:7">
      <c r="G29157" s="1776"/>
    </row>
    <row r="29158" spans="7:7">
      <c r="G29158" s="1776"/>
    </row>
    <row r="29159" spans="7:7">
      <c r="G29159" s="1776"/>
    </row>
    <row r="29160" spans="7:7">
      <c r="G29160" s="1776"/>
    </row>
    <row r="29161" spans="7:7">
      <c r="G29161" s="1776"/>
    </row>
    <row r="29162" spans="7:7">
      <c r="G29162" s="1776"/>
    </row>
    <row r="29163" spans="7:7">
      <c r="G29163" s="1776"/>
    </row>
    <row r="29164" spans="7:7">
      <c r="G29164" s="1776"/>
    </row>
    <row r="29165" spans="7:7">
      <c r="G29165" s="1776"/>
    </row>
    <row r="29166" spans="7:7">
      <c r="G29166" s="1776"/>
    </row>
    <row r="29167" spans="7:7">
      <c r="G29167" s="1776"/>
    </row>
    <row r="29168" spans="7:7">
      <c r="G29168" s="1776"/>
    </row>
    <row r="29169" spans="7:7">
      <c r="G29169" s="1776"/>
    </row>
    <row r="29170" spans="7:7">
      <c r="G29170" s="1776"/>
    </row>
    <row r="29171" spans="7:7">
      <c r="G29171" s="1776"/>
    </row>
    <row r="29172" spans="7:7">
      <c r="G29172" s="1776"/>
    </row>
    <row r="29173" spans="7:7">
      <c r="G29173" s="1776"/>
    </row>
    <row r="29174" spans="7:7">
      <c r="G29174" s="1776"/>
    </row>
    <row r="29175" spans="7:7">
      <c r="G29175" s="1776"/>
    </row>
    <row r="29176" spans="7:7">
      <c r="G29176" s="1776"/>
    </row>
    <row r="29177" spans="7:7">
      <c r="G29177" s="1776"/>
    </row>
    <row r="29178" spans="7:7">
      <c r="G29178" s="1776"/>
    </row>
    <row r="29179" spans="7:7">
      <c r="G29179" s="1776"/>
    </row>
    <row r="29180" spans="7:7">
      <c r="G29180" s="1776"/>
    </row>
    <row r="29181" spans="7:7">
      <c r="G29181" s="1776"/>
    </row>
    <row r="29182" spans="7:7">
      <c r="G29182" s="1776"/>
    </row>
    <row r="29183" spans="7:7">
      <c r="G29183" s="1776"/>
    </row>
    <row r="29184" spans="7:7">
      <c r="G29184" s="1776"/>
    </row>
    <row r="29185" spans="7:7">
      <c r="G29185" s="1776"/>
    </row>
    <row r="29186" spans="7:7">
      <c r="G29186" s="1776"/>
    </row>
    <row r="29187" spans="7:7">
      <c r="G29187" s="1776"/>
    </row>
    <row r="29188" spans="7:7">
      <c r="G29188" s="1776"/>
    </row>
    <row r="29189" spans="7:7">
      <c r="G29189" s="1776"/>
    </row>
    <row r="29190" spans="7:7">
      <c r="G29190" s="1776"/>
    </row>
    <row r="29191" spans="7:7">
      <c r="G29191" s="1776"/>
    </row>
    <row r="29192" spans="7:7">
      <c r="G29192" s="1776"/>
    </row>
    <row r="29193" spans="7:7">
      <c r="G29193" s="1776"/>
    </row>
    <row r="29194" spans="7:7">
      <c r="G29194" s="1776"/>
    </row>
    <row r="29195" spans="7:7">
      <c r="G29195" s="1776"/>
    </row>
    <row r="29196" spans="7:7">
      <c r="G29196" s="1776"/>
    </row>
    <row r="29197" spans="7:7">
      <c r="G29197" s="1776"/>
    </row>
    <row r="29198" spans="7:7">
      <c r="G29198" s="1776"/>
    </row>
    <row r="29199" spans="7:7">
      <c r="G29199" s="1776"/>
    </row>
    <row r="29200" spans="7:7">
      <c r="G29200" s="1776"/>
    </row>
    <row r="29201" spans="7:7">
      <c r="G29201" s="1776"/>
    </row>
    <row r="29202" spans="7:7">
      <c r="G29202" s="1776"/>
    </row>
    <row r="29203" spans="7:7">
      <c r="G29203" s="1776"/>
    </row>
    <row r="29204" spans="7:7">
      <c r="G29204" s="1776"/>
    </row>
    <row r="29205" spans="7:7">
      <c r="G29205" s="1776"/>
    </row>
    <row r="29206" spans="7:7">
      <c r="G29206" s="1776"/>
    </row>
    <row r="29207" spans="7:7">
      <c r="G29207" s="1776"/>
    </row>
    <row r="29208" spans="7:7">
      <c r="G29208" s="1776"/>
    </row>
    <row r="29209" spans="7:7">
      <c r="G29209" s="1776"/>
    </row>
    <row r="29210" spans="7:7">
      <c r="G29210" s="1776"/>
    </row>
    <row r="29211" spans="7:7">
      <c r="G29211" s="1776"/>
    </row>
    <row r="29212" spans="7:7">
      <c r="G29212" s="1776"/>
    </row>
    <row r="29213" spans="7:7">
      <c r="G29213" s="1776"/>
    </row>
    <row r="29214" spans="7:7">
      <c r="G29214" s="1776"/>
    </row>
    <row r="29215" spans="7:7">
      <c r="G29215" s="1776"/>
    </row>
    <row r="29216" spans="7:7">
      <c r="G29216" s="1776"/>
    </row>
    <row r="29217" spans="7:7">
      <c r="G29217" s="1776"/>
    </row>
    <row r="29218" spans="7:7">
      <c r="G29218" s="1776"/>
    </row>
    <row r="29219" spans="7:7">
      <c r="G29219" s="1776"/>
    </row>
    <row r="29220" spans="7:7">
      <c r="G29220" s="1776"/>
    </row>
    <row r="29221" spans="7:7">
      <c r="G29221" s="1776"/>
    </row>
    <row r="29222" spans="7:7">
      <c r="G29222" s="1776"/>
    </row>
    <row r="29223" spans="7:7">
      <c r="G29223" s="1776"/>
    </row>
    <row r="29224" spans="7:7">
      <c r="G29224" s="1776"/>
    </row>
    <row r="29225" spans="7:7">
      <c r="G29225" s="1776"/>
    </row>
    <row r="29226" spans="7:7">
      <c r="G29226" s="1776"/>
    </row>
    <row r="29227" spans="7:7">
      <c r="G29227" s="1776"/>
    </row>
    <row r="29228" spans="7:7">
      <c r="G29228" s="1776"/>
    </row>
    <row r="29229" spans="7:7">
      <c r="G29229" s="1776"/>
    </row>
    <row r="29230" spans="7:7">
      <c r="G29230" s="1776"/>
    </row>
    <row r="29231" spans="7:7">
      <c r="G29231" s="1776"/>
    </row>
    <row r="29232" spans="7:7">
      <c r="G29232" s="1776"/>
    </row>
    <row r="29233" spans="7:7">
      <c r="G29233" s="1776"/>
    </row>
    <row r="29234" spans="7:7">
      <c r="G29234" s="1776"/>
    </row>
    <row r="29235" spans="7:7">
      <c r="G29235" s="1776"/>
    </row>
    <row r="29236" spans="7:7">
      <c r="G29236" s="1776"/>
    </row>
    <row r="29237" spans="7:7">
      <c r="G29237" s="1776"/>
    </row>
    <row r="29238" spans="7:7">
      <c r="G29238" s="1776"/>
    </row>
    <row r="29239" spans="7:7">
      <c r="G29239" s="1776"/>
    </row>
    <row r="29240" spans="7:7">
      <c r="G29240" s="1776"/>
    </row>
    <row r="29241" spans="7:7">
      <c r="G29241" s="1776"/>
    </row>
    <row r="29242" spans="7:7">
      <c r="G29242" s="1776"/>
    </row>
    <row r="29243" spans="7:7">
      <c r="G29243" s="1776"/>
    </row>
    <row r="29244" spans="7:7">
      <c r="G29244" s="1776"/>
    </row>
    <row r="29245" spans="7:7">
      <c r="G29245" s="1776"/>
    </row>
    <row r="29246" spans="7:7">
      <c r="G29246" s="1776"/>
    </row>
    <row r="29247" spans="7:7">
      <c r="G29247" s="1776"/>
    </row>
    <row r="29248" spans="7:7">
      <c r="G29248" s="1776"/>
    </row>
    <row r="29249" spans="7:7">
      <c r="G29249" s="1776"/>
    </row>
    <row r="29250" spans="7:7">
      <c r="G29250" s="1776"/>
    </row>
    <row r="29251" spans="7:7">
      <c r="G29251" s="1776"/>
    </row>
    <row r="29252" spans="7:7">
      <c r="G29252" s="1776"/>
    </row>
    <row r="29253" spans="7:7">
      <c r="G29253" s="1776"/>
    </row>
    <row r="29254" spans="7:7">
      <c r="G29254" s="1776"/>
    </row>
    <row r="29255" spans="7:7">
      <c r="G29255" s="1776"/>
    </row>
    <row r="29256" spans="7:7">
      <c r="G29256" s="1776"/>
    </row>
    <row r="29257" spans="7:7">
      <c r="G29257" s="1776"/>
    </row>
    <row r="29258" spans="7:7">
      <c r="G29258" s="1776"/>
    </row>
    <row r="29259" spans="7:7">
      <c r="G29259" s="1776"/>
    </row>
    <row r="29260" spans="7:7">
      <c r="G29260" s="1776"/>
    </row>
    <row r="29261" spans="7:7">
      <c r="G29261" s="1776"/>
    </row>
    <row r="29262" spans="7:7">
      <c r="G29262" s="1776"/>
    </row>
    <row r="29263" spans="7:7">
      <c r="G29263" s="1776"/>
    </row>
    <row r="29264" spans="7:7">
      <c r="G29264" s="1776"/>
    </row>
    <row r="29265" spans="7:7">
      <c r="G29265" s="1776"/>
    </row>
    <row r="29266" spans="7:7">
      <c r="G29266" s="1776"/>
    </row>
    <row r="29267" spans="7:7">
      <c r="G29267" s="1776"/>
    </row>
    <row r="29268" spans="7:7">
      <c r="G29268" s="1776"/>
    </row>
    <row r="29269" spans="7:7">
      <c r="G29269" s="1776"/>
    </row>
    <row r="29270" spans="7:7">
      <c r="G29270" s="1776"/>
    </row>
    <row r="29271" spans="7:7">
      <c r="G29271" s="1776"/>
    </row>
    <row r="29272" spans="7:7">
      <c r="G29272" s="1776"/>
    </row>
    <row r="29273" spans="7:7">
      <c r="G29273" s="1776"/>
    </row>
    <row r="29274" spans="7:7">
      <c r="G29274" s="1776"/>
    </row>
    <row r="29275" spans="7:7">
      <c r="G29275" s="1776"/>
    </row>
    <row r="29276" spans="7:7">
      <c r="G29276" s="1776"/>
    </row>
    <row r="29277" spans="7:7">
      <c r="G29277" s="1776"/>
    </row>
    <row r="29278" spans="7:7">
      <c r="G29278" s="1776"/>
    </row>
    <row r="29279" spans="7:7">
      <c r="G29279" s="1776"/>
    </row>
    <row r="29280" spans="7:7">
      <c r="G29280" s="1776"/>
    </row>
    <row r="29281" spans="7:7">
      <c r="G29281" s="1776"/>
    </row>
    <row r="29282" spans="7:7">
      <c r="G29282" s="1776"/>
    </row>
    <row r="29283" spans="7:7">
      <c r="G29283" s="1776"/>
    </row>
    <row r="29284" spans="7:7">
      <c r="G29284" s="1776"/>
    </row>
    <row r="29285" spans="7:7">
      <c r="G29285" s="1776"/>
    </row>
    <row r="29286" spans="7:7">
      <c r="G29286" s="1776"/>
    </row>
    <row r="29287" spans="7:7">
      <c r="G29287" s="1776"/>
    </row>
    <row r="29288" spans="7:7">
      <c r="G29288" s="1776"/>
    </row>
    <row r="29289" spans="7:7">
      <c r="G29289" s="1776"/>
    </row>
    <row r="29290" spans="7:7">
      <c r="G29290" s="1776"/>
    </row>
    <row r="29291" spans="7:7">
      <c r="G29291" s="1776"/>
    </row>
    <row r="29292" spans="7:7">
      <c r="G29292" s="1776"/>
    </row>
    <row r="29293" spans="7:7">
      <c r="G29293" s="1776"/>
    </row>
    <row r="29294" spans="7:7">
      <c r="G29294" s="1776"/>
    </row>
    <row r="29295" spans="7:7">
      <c r="G29295" s="1776"/>
    </row>
    <row r="29296" spans="7:7">
      <c r="G29296" s="1776"/>
    </row>
    <row r="29297" spans="7:7">
      <c r="G29297" s="1776"/>
    </row>
    <row r="29298" spans="7:7">
      <c r="G29298" s="1776"/>
    </row>
    <row r="29299" spans="7:7">
      <c r="G29299" s="1776"/>
    </row>
    <row r="29300" spans="7:7">
      <c r="G29300" s="1776"/>
    </row>
    <row r="29301" spans="7:7">
      <c r="G29301" s="1776"/>
    </row>
    <row r="29302" spans="7:7">
      <c r="G29302" s="1776"/>
    </row>
    <row r="29303" spans="7:7">
      <c r="G29303" s="1776"/>
    </row>
    <row r="29304" spans="7:7">
      <c r="G29304" s="1776"/>
    </row>
    <row r="29305" spans="7:7">
      <c r="G29305" s="1776"/>
    </row>
    <row r="29306" spans="7:7">
      <c r="G29306" s="1776"/>
    </row>
    <row r="29307" spans="7:7">
      <c r="G29307" s="1776"/>
    </row>
    <row r="29308" spans="7:7">
      <c r="G29308" s="1776"/>
    </row>
    <row r="29309" spans="7:7">
      <c r="G29309" s="1776"/>
    </row>
    <row r="29310" spans="7:7">
      <c r="G29310" s="1776"/>
    </row>
    <row r="29311" spans="7:7">
      <c r="G29311" s="1776"/>
    </row>
    <row r="29312" spans="7:7">
      <c r="G29312" s="1776"/>
    </row>
    <row r="29313" spans="7:7">
      <c r="G29313" s="1776"/>
    </row>
    <row r="29314" spans="7:7">
      <c r="G29314" s="1776"/>
    </row>
    <row r="29315" spans="7:7">
      <c r="G29315" s="1776"/>
    </row>
    <row r="29316" spans="7:7">
      <c r="G29316" s="1776"/>
    </row>
    <row r="29317" spans="7:7">
      <c r="G29317" s="1776"/>
    </row>
    <row r="29318" spans="7:7">
      <c r="G29318" s="1776"/>
    </row>
    <row r="29319" spans="7:7">
      <c r="G29319" s="1776"/>
    </row>
    <row r="29320" spans="7:7">
      <c r="G29320" s="1776"/>
    </row>
    <row r="29321" spans="7:7">
      <c r="G29321" s="1776"/>
    </row>
    <row r="29322" spans="7:7">
      <c r="G29322" s="1776"/>
    </row>
    <row r="29323" spans="7:7">
      <c r="G29323" s="1776"/>
    </row>
    <row r="29324" spans="7:7">
      <c r="G29324" s="1776"/>
    </row>
    <row r="29325" spans="7:7">
      <c r="G29325" s="1776"/>
    </row>
    <row r="29326" spans="7:7">
      <c r="G29326" s="1776"/>
    </row>
    <row r="29327" spans="7:7">
      <c r="G29327" s="1776"/>
    </row>
    <row r="29328" spans="7:7">
      <c r="G29328" s="1776"/>
    </row>
    <row r="29329" spans="7:7">
      <c r="G29329" s="1776"/>
    </row>
    <row r="29330" spans="7:7">
      <c r="G29330" s="1776"/>
    </row>
    <row r="29331" spans="7:7">
      <c r="G29331" s="1776"/>
    </row>
    <row r="29332" spans="7:7">
      <c r="G29332" s="1776"/>
    </row>
    <row r="29333" spans="7:7">
      <c r="G29333" s="1776"/>
    </row>
    <row r="29334" spans="7:7">
      <c r="G29334" s="1776"/>
    </row>
    <row r="29335" spans="7:7">
      <c r="G29335" s="1776"/>
    </row>
    <row r="29336" spans="7:7">
      <c r="G29336" s="1776"/>
    </row>
    <row r="29337" spans="7:7">
      <c r="G29337" s="1776"/>
    </row>
    <row r="29338" spans="7:7">
      <c r="G29338" s="1776"/>
    </row>
    <row r="29339" spans="7:7">
      <c r="G29339" s="1776"/>
    </row>
    <row r="29340" spans="7:7">
      <c r="G29340" s="1776"/>
    </row>
    <row r="29341" spans="7:7">
      <c r="G29341" s="1776"/>
    </row>
    <row r="29342" spans="7:7">
      <c r="G29342" s="1776"/>
    </row>
    <row r="29343" spans="7:7">
      <c r="G29343" s="1776"/>
    </row>
    <row r="29344" spans="7:7">
      <c r="G29344" s="1776"/>
    </row>
    <row r="29345" spans="7:7">
      <c r="G29345" s="1776"/>
    </row>
    <row r="29346" spans="7:7">
      <c r="G29346" s="1776"/>
    </row>
    <row r="29347" spans="7:7">
      <c r="G29347" s="1776"/>
    </row>
    <row r="29348" spans="7:7">
      <c r="G29348" s="1776"/>
    </row>
    <row r="29349" spans="7:7">
      <c r="G29349" s="1776"/>
    </row>
    <row r="29350" spans="7:7">
      <c r="G29350" s="1776"/>
    </row>
    <row r="29351" spans="7:7">
      <c r="G29351" s="1776"/>
    </row>
    <row r="29352" spans="7:7">
      <c r="G29352" s="1776"/>
    </row>
    <row r="29353" spans="7:7">
      <c r="G29353" s="1776"/>
    </row>
    <row r="29354" spans="7:7">
      <c r="G29354" s="1776"/>
    </row>
    <row r="29355" spans="7:7">
      <c r="G29355" s="1776"/>
    </row>
    <row r="29356" spans="7:7">
      <c r="G29356" s="1776"/>
    </row>
    <row r="29357" spans="7:7">
      <c r="G29357" s="1776"/>
    </row>
    <row r="29358" spans="7:7">
      <c r="G29358" s="1776"/>
    </row>
    <row r="29359" spans="7:7">
      <c r="G29359" s="1776"/>
    </row>
    <row r="29360" spans="7:7">
      <c r="G29360" s="1776"/>
    </row>
    <row r="29361" spans="7:7">
      <c r="G29361" s="1776"/>
    </row>
    <row r="29362" spans="7:7">
      <c r="G29362" s="1776"/>
    </row>
    <row r="29363" spans="7:7">
      <c r="G29363" s="1776"/>
    </row>
    <row r="29364" spans="7:7">
      <c r="G29364" s="1776"/>
    </row>
    <row r="29365" spans="7:7">
      <c r="G29365" s="1776"/>
    </row>
    <row r="29366" spans="7:7">
      <c r="G29366" s="1776"/>
    </row>
    <row r="29367" spans="7:7">
      <c r="G29367" s="1776"/>
    </row>
    <row r="29368" spans="7:7">
      <c r="G29368" s="1776"/>
    </row>
    <row r="29369" spans="7:7">
      <c r="G29369" s="1776"/>
    </row>
    <row r="29370" spans="7:7">
      <c r="G29370" s="1776"/>
    </row>
    <row r="29371" spans="7:7">
      <c r="G29371" s="1776"/>
    </row>
    <row r="29372" spans="7:7">
      <c r="G29372" s="1776"/>
    </row>
    <row r="29373" spans="7:7">
      <c r="G29373" s="1776"/>
    </row>
    <row r="29374" spans="7:7">
      <c r="G29374" s="1776"/>
    </row>
    <row r="29375" spans="7:7">
      <c r="G29375" s="1776"/>
    </row>
    <row r="29376" spans="7:7">
      <c r="G29376" s="1776"/>
    </row>
    <row r="29377" spans="7:7">
      <c r="G29377" s="1776"/>
    </row>
    <row r="29378" spans="7:7">
      <c r="G29378" s="1776"/>
    </row>
    <row r="29379" spans="7:7">
      <c r="G29379" s="1776"/>
    </row>
    <row r="29380" spans="7:7">
      <c r="G29380" s="1776"/>
    </row>
    <row r="29381" spans="7:7">
      <c r="G29381" s="1776"/>
    </row>
    <row r="29382" spans="7:7">
      <c r="G29382" s="1776"/>
    </row>
    <row r="29383" spans="7:7">
      <c r="G29383" s="1776"/>
    </row>
    <row r="29384" spans="7:7">
      <c r="G29384" s="1776"/>
    </row>
    <row r="29385" spans="7:7">
      <c r="G29385" s="1776"/>
    </row>
    <row r="29386" spans="7:7">
      <c r="G29386" s="1776"/>
    </row>
    <row r="29387" spans="7:7">
      <c r="G29387" s="1776"/>
    </row>
    <row r="29388" spans="7:7">
      <c r="G29388" s="1776"/>
    </row>
    <row r="29389" spans="7:7">
      <c r="G29389" s="1776"/>
    </row>
    <row r="29390" spans="7:7">
      <c r="G29390" s="1776"/>
    </row>
    <row r="29391" spans="7:7">
      <c r="G29391" s="1776"/>
    </row>
    <row r="29392" spans="7:7">
      <c r="G29392" s="1776"/>
    </row>
    <row r="29393" spans="7:7">
      <c r="G29393" s="1776"/>
    </row>
    <row r="29394" spans="7:7">
      <c r="G29394" s="1776"/>
    </row>
    <row r="29395" spans="7:7">
      <c r="G29395" s="1776"/>
    </row>
    <row r="29396" spans="7:7">
      <c r="G29396" s="1776"/>
    </row>
    <row r="29397" spans="7:7">
      <c r="G29397" s="1776"/>
    </row>
    <row r="29398" spans="7:7">
      <c r="G29398" s="1776"/>
    </row>
    <row r="29399" spans="7:7">
      <c r="G29399" s="1776"/>
    </row>
    <row r="29400" spans="7:7">
      <c r="G29400" s="1776"/>
    </row>
    <row r="29401" spans="7:7">
      <c r="G29401" s="1776"/>
    </row>
    <row r="29402" spans="7:7">
      <c r="G29402" s="1776"/>
    </row>
    <row r="29403" spans="7:7">
      <c r="G29403" s="1776"/>
    </row>
    <row r="29404" spans="7:7">
      <c r="G29404" s="1776"/>
    </row>
    <row r="29405" spans="7:7">
      <c r="G29405" s="1776"/>
    </row>
    <row r="29406" spans="7:7">
      <c r="G29406" s="1776"/>
    </row>
    <row r="29407" spans="7:7">
      <c r="G29407" s="1776"/>
    </row>
    <row r="29408" spans="7:7">
      <c r="G29408" s="1776"/>
    </row>
    <row r="29409" spans="7:7">
      <c r="G29409" s="1776"/>
    </row>
    <row r="29410" spans="7:7">
      <c r="G29410" s="1776"/>
    </row>
    <row r="29411" spans="7:7">
      <c r="G29411" s="1776"/>
    </row>
    <row r="29412" spans="7:7">
      <c r="G29412" s="1776"/>
    </row>
    <row r="29413" spans="7:7">
      <c r="G29413" s="1776"/>
    </row>
    <row r="29414" spans="7:7">
      <c r="G29414" s="1776"/>
    </row>
    <row r="29415" spans="7:7">
      <c r="G29415" s="1776"/>
    </row>
    <row r="29416" spans="7:7">
      <c r="G29416" s="1776"/>
    </row>
    <row r="29417" spans="7:7">
      <c r="G29417" s="1776"/>
    </row>
    <row r="29418" spans="7:7">
      <c r="G29418" s="1776"/>
    </row>
    <row r="29419" spans="7:7">
      <c r="G29419" s="1776"/>
    </row>
    <row r="29420" spans="7:7">
      <c r="G29420" s="1776"/>
    </row>
    <row r="29421" spans="7:7">
      <c r="G29421" s="1776"/>
    </row>
    <row r="29422" spans="7:7">
      <c r="G29422" s="1776"/>
    </row>
    <row r="29423" spans="7:7">
      <c r="G29423" s="1776"/>
    </row>
    <row r="29424" spans="7:7">
      <c r="G29424" s="1776"/>
    </row>
    <row r="29425" spans="7:7">
      <c r="G29425" s="1776"/>
    </row>
    <row r="29426" spans="7:7">
      <c r="G29426" s="1776"/>
    </row>
    <row r="29427" spans="7:7">
      <c r="G29427" s="1776"/>
    </row>
    <row r="29428" spans="7:7">
      <c r="G29428" s="1776"/>
    </row>
    <row r="29429" spans="7:7">
      <c r="G29429" s="1776"/>
    </row>
    <row r="29430" spans="7:7">
      <c r="G29430" s="1776"/>
    </row>
    <row r="29431" spans="7:7">
      <c r="G29431" s="1776"/>
    </row>
    <row r="29432" spans="7:7">
      <c r="G29432" s="1776"/>
    </row>
    <row r="29433" spans="7:7">
      <c r="G29433" s="1776"/>
    </row>
    <row r="29434" spans="7:7">
      <c r="G29434" s="1776"/>
    </row>
    <row r="29435" spans="7:7">
      <c r="G29435" s="1776"/>
    </row>
    <row r="29436" spans="7:7">
      <c r="G29436" s="1776"/>
    </row>
    <row r="29437" spans="7:7">
      <c r="G29437" s="1776"/>
    </row>
    <row r="29438" spans="7:7">
      <c r="G29438" s="1776"/>
    </row>
    <row r="29439" spans="7:7">
      <c r="G29439" s="1776"/>
    </row>
    <row r="29440" spans="7:7">
      <c r="G29440" s="1776"/>
    </row>
    <row r="29441" spans="7:7">
      <c r="G29441" s="1776"/>
    </row>
    <row r="29442" spans="7:7">
      <c r="G29442" s="1776"/>
    </row>
    <row r="29443" spans="7:7">
      <c r="G29443" s="1776"/>
    </row>
    <row r="29444" spans="7:7">
      <c r="G29444" s="1776"/>
    </row>
    <row r="29445" spans="7:7">
      <c r="G29445" s="1776"/>
    </row>
    <row r="29446" spans="7:7">
      <c r="G29446" s="1776"/>
    </row>
    <row r="29447" spans="7:7">
      <c r="G29447" s="1776"/>
    </row>
    <row r="29448" spans="7:7">
      <c r="G29448" s="1776"/>
    </row>
    <row r="29449" spans="7:7">
      <c r="G29449" s="1776"/>
    </row>
    <row r="29450" spans="7:7">
      <c r="G29450" s="1776"/>
    </row>
    <row r="29451" spans="7:7">
      <c r="G29451" s="1776"/>
    </row>
    <row r="29452" spans="7:7">
      <c r="G29452" s="1776"/>
    </row>
    <row r="29453" spans="7:7">
      <c r="G29453" s="1776"/>
    </row>
    <row r="29454" spans="7:7">
      <c r="G29454" s="1776"/>
    </row>
    <row r="29455" spans="7:7">
      <c r="G29455" s="1776"/>
    </row>
    <row r="29456" spans="7:7">
      <c r="G29456" s="1776"/>
    </row>
    <row r="29457" spans="7:7">
      <c r="G29457" s="1776"/>
    </row>
    <row r="29458" spans="7:7">
      <c r="G29458" s="1776"/>
    </row>
    <row r="29459" spans="7:7">
      <c r="G29459" s="1776"/>
    </row>
    <row r="29460" spans="7:7">
      <c r="G29460" s="1776"/>
    </row>
    <row r="29461" spans="7:7">
      <c r="G29461" s="1776"/>
    </row>
    <row r="29462" spans="7:7">
      <c r="G29462" s="1776"/>
    </row>
    <row r="29463" spans="7:7">
      <c r="G29463" s="1776"/>
    </row>
    <row r="29464" spans="7:7">
      <c r="G29464" s="1776"/>
    </row>
    <row r="29465" spans="7:7">
      <c r="G29465" s="1776"/>
    </row>
    <row r="29466" spans="7:7">
      <c r="G29466" s="1776"/>
    </row>
    <row r="29467" spans="7:7">
      <c r="G29467" s="1776"/>
    </row>
    <row r="29468" spans="7:7">
      <c r="G29468" s="1776"/>
    </row>
    <row r="29469" spans="7:7">
      <c r="G29469" s="1776"/>
    </row>
    <row r="29470" spans="7:7">
      <c r="G29470" s="1776"/>
    </row>
    <row r="29471" spans="7:7">
      <c r="G29471" s="1776"/>
    </row>
    <row r="29472" spans="7:7">
      <c r="G29472" s="1776"/>
    </row>
    <row r="29473" spans="7:7">
      <c r="G29473" s="1776"/>
    </row>
    <row r="29474" spans="7:7">
      <c r="G29474" s="1776"/>
    </row>
    <row r="29475" spans="7:7">
      <c r="G29475" s="1776"/>
    </row>
    <row r="29476" spans="7:7">
      <c r="G29476" s="1776"/>
    </row>
    <row r="29477" spans="7:7">
      <c r="G29477" s="1776"/>
    </row>
    <row r="29478" spans="7:7">
      <c r="G29478" s="1776"/>
    </row>
    <row r="29479" spans="7:7">
      <c r="G29479" s="1776"/>
    </row>
    <row r="29480" spans="7:7">
      <c r="G29480" s="1776"/>
    </row>
    <row r="29481" spans="7:7">
      <c r="G29481" s="1776"/>
    </row>
    <row r="29482" spans="7:7">
      <c r="G29482" s="1776"/>
    </row>
    <row r="29483" spans="7:7">
      <c r="G29483" s="1776"/>
    </row>
    <row r="29484" spans="7:7">
      <c r="G29484" s="1776"/>
    </row>
    <row r="29485" spans="7:7">
      <c r="G29485" s="1776"/>
    </row>
    <row r="29486" spans="7:7">
      <c r="G29486" s="1776"/>
    </row>
    <row r="29487" spans="7:7">
      <c r="G29487" s="1776"/>
    </row>
    <row r="29488" spans="7:7">
      <c r="G29488" s="1776"/>
    </row>
    <row r="29489" spans="7:7">
      <c r="G29489" s="1776"/>
    </row>
    <row r="29490" spans="7:7">
      <c r="G29490" s="1776"/>
    </row>
    <row r="29491" spans="7:7">
      <c r="G29491" s="1776"/>
    </row>
    <row r="29492" spans="7:7">
      <c r="G29492" s="1776"/>
    </row>
    <row r="29493" spans="7:7">
      <c r="G29493" s="1776"/>
    </row>
    <row r="29494" spans="7:7">
      <c r="G29494" s="1776"/>
    </row>
    <row r="29495" spans="7:7">
      <c r="G29495" s="1776"/>
    </row>
    <row r="29496" spans="7:7">
      <c r="G29496" s="1776"/>
    </row>
    <row r="29497" spans="7:7">
      <c r="G29497" s="1776"/>
    </row>
    <row r="29498" spans="7:7">
      <c r="G29498" s="1776"/>
    </row>
    <row r="29499" spans="7:7">
      <c r="G29499" s="1776"/>
    </row>
    <row r="29500" spans="7:7">
      <c r="G29500" s="1776"/>
    </row>
    <row r="29501" spans="7:7">
      <c r="G29501" s="1776"/>
    </row>
    <row r="29502" spans="7:7">
      <c r="G29502" s="1776"/>
    </row>
    <row r="29503" spans="7:7">
      <c r="G29503" s="1776"/>
    </row>
    <row r="29504" spans="7:7">
      <c r="G29504" s="1776"/>
    </row>
    <row r="29505" spans="7:7">
      <c r="G29505" s="1776"/>
    </row>
    <row r="29506" spans="7:7">
      <c r="G29506" s="1776"/>
    </row>
    <row r="29507" spans="7:7">
      <c r="G29507" s="1776"/>
    </row>
    <row r="29508" spans="7:7">
      <c r="G29508" s="1776"/>
    </row>
    <row r="29509" spans="7:7">
      <c r="G29509" s="1776"/>
    </row>
    <row r="29510" spans="7:7">
      <c r="G29510" s="1776"/>
    </row>
    <row r="29511" spans="7:7">
      <c r="G29511" s="1776"/>
    </row>
    <row r="29512" spans="7:7">
      <c r="G29512" s="1776"/>
    </row>
    <row r="29513" spans="7:7">
      <c r="G29513" s="1776"/>
    </row>
    <row r="29514" spans="7:7">
      <c r="G29514" s="1776"/>
    </row>
    <row r="29515" spans="7:7">
      <c r="G29515" s="1776"/>
    </row>
    <row r="29516" spans="7:7">
      <c r="G29516" s="1776"/>
    </row>
    <row r="29517" spans="7:7">
      <c r="G29517" s="1776"/>
    </row>
    <row r="29518" spans="7:7">
      <c r="G29518" s="1776"/>
    </row>
    <row r="29519" spans="7:7">
      <c r="G29519" s="1776"/>
    </row>
    <row r="29520" spans="7:7">
      <c r="G29520" s="1776"/>
    </row>
    <row r="29521" spans="7:7">
      <c r="G29521" s="1776"/>
    </row>
    <row r="29522" spans="7:7">
      <c r="G29522" s="1776"/>
    </row>
    <row r="29523" spans="7:7">
      <c r="G29523" s="1776"/>
    </row>
    <row r="29524" spans="7:7">
      <c r="G29524" s="1776"/>
    </row>
    <row r="29525" spans="7:7">
      <c r="G29525" s="1776"/>
    </row>
    <row r="29526" spans="7:7">
      <c r="G29526" s="1776"/>
    </row>
    <row r="29527" spans="7:7">
      <c r="G29527" s="1776"/>
    </row>
    <row r="29528" spans="7:7">
      <c r="G29528" s="1776"/>
    </row>
    <row r="29529" spans="7:7">
      <c r="G29529" s="1776"/>
    </row>
    <row r="29530" spans="7:7">
      <c r="G29530" s="1776"/>
    </row>
    <row r="29531" spans="7:7">
      <c r="G29531" s="1776"/>
    </row>
    <row r="29532" spans="7:7">
      <c r="G29532" s="1776"/>
    </row>
    <row r="29533" spans="7:7">
      <c r="G29533" s="1776"/>
    </row>
    <row r="29534" spans="7:7">
      <c r="G29534" s="1776"/>
    </row>
    <row r="29535" spans="7:7">
      <c r="G29535" s="1776"/>
    </row>
    <row r="29536" spans="7:7">
      <c r="G29536" s="1776"/>
    </row>
    <row r="29537" spans="7:7">
      <c r="G29537" s="1776"/>
    </row>
    <row r="29538" spans="7:7">
      <c r="G29538" s="1776"/>
    </row>
    <row r="29539" spans="7:7">
      <c r="G29539" s="1776"/>
    </row>
    <row r="29540" spans="7:7">
      <c r="G29540" s="1776"/>
    </row>
    <row r="29541" spans="7:7">
      <c r="G29541" s="1776"/>
    </row>
    <row r="29542" spans="7:7">
      <c r="G29542" s="1776"/>
    </row>
    <row r="29543" spans="7:7">
      <c r="G29543" s="1776"/>
    </row>
    <row r="29544" spans="7:7">
      <c r="G29544" s="1776"/>
    </row>
    <row r="29545" spans="7:7">
      <c r="G29545" s="1776"/>
    </row>
    <row r="29546" spans="7:7">
      <c r="G29546" s="1776"/>
    </row>
    <row r="29547" spans="7:7">
      <c r="G29547" s="1776"/>
    </row>
    <row r="29548" spans="7:7">
      <c r="G29548" s="1776"/>
    </row>
    <row r="29549" spans="7:7">
      <c r="G29549" s="1776"/>
    </row>
    <row r="29550" spans="7:7">
      <c r="G29550" s="1776"/>
    </row>
    <row r="29551" spans="7:7">
      <c r="G29551" s="1776"/>
    </row>
    <row r="29552" spans="7:7">
      <c r="G29552" s="1776"/>
    </row>
    <row r="29553" spans="7:7">
      <c r="G29553" s="1776"/>
    </row>
    <row r="29554" spans="7:7">
      <c r="G29554" s="1776"/>
    </row>
    <row r="29555" spans="7:7">
      <c r="G29555" s="1776"/>
    </row>
    <row r="29556" spans="7:7">
      <c r="G29556" s="1776"/>
    </row>
    <row r="29557" spans="7:7">
      <c r="G29557" s="1776"/>
    </row>
    <row r="29558" spans="7:7">
      <c r="G29558" s="1776"/>
    </row>
    <row r="29559" spans="7:7">
      <c r="G29559" s="1776"/>
    </row>
    <row r="29560" spans="7:7">
      <c r="G29560" s="1776"/>
    </row>
    <row r="29561" spans="7:7">
      <c r="G29561" s="1776"/>
    </row>
    <row r="29562" spans="7:7">
      <c r="G29562" s="1776"/>
    </row>
    <row r="29563" spans="7:7">
      <c r="G29563" s="1776"/>
    </row>
    <row r="29564" spans="7:7">
      <c r="G29564" s="1776"/>
    </row>
    <row r="29565" spans="7:7">
      <c r="G29565" s="1776"/>
    </row>
    <row r="29566" spans="7:7">
      <c r="G29566" s="1776"/>
    </row>
    <row r="29567" spans="7:7">
      <c r="G29567" s="1776"/>
    </row>
    <row r="29568" spans="7:7">
      <c r="G29568" s="1776"/>
    </row>
    <row r="29569" spans="7:7">
      <c r="G29569" s="1776"/>
    </row>
    <row r="29570" spans="7:7">
      <c r="G29570" s="1776"/>
    </row>
    <row r="29571" spans="7:7">
      <c r="G29571" s="1776"/>
    </row>
    <row r="29572" spans="7:7">
      <c r="G29572" s="1776"/>
    </row>
    <row r="29573" spans="7:7">
      <c r="G29573" s="1776"/>
    </row>
    <row r="29574" spans="7:7">
      <c r="G29574" s="1776"/>
    </row>
    <row r="29575" spans="7:7">
      <c r="G29575" s="1776"/>
    </row>
    <row r="29576" spans="7:7">
      <c r="G29576" s="1776"/>
    </row>
    <row r="29577" spans="7:7">
      <c r="G29577" s="1776"/>
    </row>
    <row r="29578" spans="7:7">
      <c r="G29578" s="1776"/>
    </row>
    <row r="29579" spans="7:7">
      <c r="G29579" s="1776"/>
    </row>
    <row r="29580" spans="7:7">
      <c r="G29580" s="1776"/>
    </row>
    <row r="29581" spans="7:7">
      <c r="G29581" s="1776"/>
    </row>
    <row r="29582" spans="7:7">
      <c r="G29582" s="1776"/>
    </row>
    <row r="29583" spans="7:7">
      <c r="G29583" s="1776"/>
    </row>
    <row r="29584" spans="7:7">
      <c r="G29584" s="1776"/>
    </row>
    <row r="29585" spans="7:7">
      <c r="G29585" s="1776"/>
    </row>
    <row r="29586" spans="7:7">
      <c r="G29586" s="1776"/>
    </row>
    <row r="29587" spans="7:7">
      <c r="G29587" s="1776"/>
    </row>
    <row r="29588" spans="7:7">
      <c r="G29588" s="1776"/>
    </row>
    <row r="29589" spans="7:7">
      <c r="G29589" s="1776"/>
    </row>
    <row r="29590" spans="7:7">
      <c r="G29590" s="1776"/>
    </row>
    <row r="29591" spans="7:7">
      <c r="G29591" s="1776"/>
    </row>
    <row r="29592" spans="7:7">
      <c r="G29592" s="1776"/>
    </row>
    <row r="29593" spans="7:7">
      <c r="G29593" s="1776"/>
    </row>
    <row r="29594" spans="7:7">
      <c r="G29594" s="1776"/>
    </row>
    <row r="29595" spans="7:7">
      <c r="G29595" s="1776"/>
    </row>
    <row r="29596" spans="7:7">
      <c r="G29596" s="1776"/>
    </row>
    <row r="29597" spans="7:7">
      <c r="G29597" s="1776"/>
    </row>
    <row r="29598" spans="7:7">
      <c r="G29598" s="1776"/>
    </row>
    <row r="29599" spans="7:7">
      <c r="G29599" s="1776"/>
    </row>
    <row r="29600" spans="7:7">
      <c r="G29600" s="1776"/>
    </row>
    <row r="29601" spans="7:7">
      <c r="G29601" s="1776"/>
    </row>
    <row r="29602" spans="7:7">
      <c r="G29602" s="1776"/>
    </row>
    <row r="29603" spans="7:7">
      <c r="G29603" s="1776"/>
    </row>
    <row r="29604" spans="7:7">
      <c r="G29604" s="1776"/>
    </row>
    <row r="29605" spans="7:7">
      <c r="G29605" s="1776"/>
    </row>
    <row r="29606" spans="7:7">
      <c r="G29606" s="1776"/>
    </row>
    <row r="29607" spans="7:7">
      <c r="G29607" s="1776"/>
    </row>
    <row r="29608" spans="7:7">
      <c r="G29608" s="1776"/>
    </row>
    <row r="29609" spans="7:7">
      <c r="G29609" s="1776"/>
    </row>
    <row r="29610" spans="7:7">
      <c r="G29610" s="1776"/>
    </row>
    <row r="29611" spans="7:7">
      <c r="G29611" s="1776"/>
    </row>
    <row r="29612" spans="7:7">
      <c r="G29612" s="1776"/>
    </row>
    <row r="29613" spans="7:7">
      <c r="G29613" s="1776"/>
    </row>
    <row r="29614" spans="7:7">
      <c r="G29614" s="1776"/>
    </row>
    <row r="29615" spans="7:7">
      <c r="G29615" s="1776"/>
    </row>
    <row r="29616" spans="7:7">
      <c r="G29616" s="1776"/>
    </row>
    <row r="29617" spans="7:7">
      <c r="G29617" s="1776"/>
    </row>
    <row r="29618" spans="7:7">
      <c r="G29618" s="1776"/>
    </row>
    <row r="29619" spans="7:7">
      <c r="G29619" s="1776"/>
    </row>
    <row r="29620" spans="7:7">
      <c r="G29620" s="1776"/>
    </row>
    <row r="29621" spans="7:7">
      <c r="G29621" s="1776"/>
    </row>
    <row r="29622" spans="7:7">
      <c r="G29622" s="1776"/>
    </row>
    <row r="29623" spans="7:7">
      <c r="G29623" s="1776"/>
    </row>
    <row r="29624" spans="7:7">
      <c r="G29624" s="1776"/>
    </row>
    <row r="29625" spans="7:7">
      <c r="G29625" s="1776"/>
    </row>
    <row r="29626" spans="7:7">
      <c r="G29626" s="1776"/>
    </row>
    <row r="29627" spans="7:7">
      <c r="G29627" s="1776"/>
    </row>
    <row r="29628" spans="7:7">
      <c r="G29628" s="1776"/>
    </row>
    <row r="29629" spans="7:7">
      <c r="G29629" s="1776"/>
    </row>
    <row r="29630" spans="7:7">
      <c r="G29630" s="1776"/>
    </row>
    <row r="29631" spans="7:7">
      <c r="G29631" s="1776"/>
    </row>
    <row r="29632" spans="7:7">
      <c r="G29632" s="1776"/>
    </row>
    <row r="29633" spans="7:7">
      <c r="G29633" s="1776"/>
    </row>
    <row r="29634" spans="7:7">
      <c r="G29634" s="1776"/>
    </row>
    <row r="29635" spans="7:7">
      <c r="G29635" s="1776"/>
    </row>
    <row r="29636" spans="7:7">
      <c r="G29636" s="1776"/>
    </row>
    <row r="29637" spans="7:7">
      <c r="G29637" s="1776"/>
    </row>
    <row r="29638" spans="7:7">
      <c r="G29638" s="1776"/>
    </row>
    <row r="29639" spans="7:7">
      <c r="G29639" s="1776"/>
    </row>
    <row r="29640" spans="7:7">
      <c r="G29640" s="1776"/>
    </row>
    <row r="29641" spans="7:7">
      <c r="G29641" s="1776"/>
    </row>
    <row r="29642" spans="7:7">
      <c r="G29642" s="1776"/>
    </row>
    <row r="29643" spans="7:7">
      <c r="G29643" s="1776"/>
    </row>
    <row r="29644" spans="7:7">
      <c r="G29644" s="1776"/>
    </row>
    <row r="29645" spans="7:7">
      <c r="G29645" s="1776"/>
    </row>
    <row r="29646" spans="7:7">
      <c r="G29646" s="1776"/>
    </row>
    <row r="29647" spans="7:7">
      <c r="G29647" s="1776"/>
    </row>
    <row r="29648" spans="7:7">
      <c r="G29648" s="1776"/>
    </row>
    <row r="29649" spans="7:7">
      <c r="G29649" s="1776"/>
    </row>
    <row r="29650" spans="7:7">
      <c r="G29650" s="1776"/>
    </row>
    <row r="29651" spans="7:7">
      <c r="G29651" s="1776"/>
    </row>
    <row r="29652" spans="7:7">
      <c r="G29652" s="1776"/>
    </row>
    <row r="29653" spans="7:7">
      <c r="G29653" s="1776"/>
    </row>
    <row r="29654" spans="7:7">
      <c r="G29654" s="1776"/>
    </row>
    <row r="29655" spans="7:7">
      <c r="G29655" s="1776"/>
    </row>
    <row r="29656" spans="7:7">
      <c r="G29656" s="1776"/>
    </row>
    <row r="29657" spans="7:7">
      <c r="G29657" s="1776"/>
    </row>
    <row r="29658" spans="7:7">
      <c r="G29658" s="1776"/>
    </row>
    <row r="29659" spans="7:7">
      <c r="G29659" s="1776"/>
    </row>
    <row r="29660" spans="7:7">
      <c r="G29660" s="1776"/>
    </row>
    <row r="29661" spans="7:7">
      <c r="G29661" s="1776"/>
    </row>
    <row r="29662" spans="7:7">
      <c r="G29662" s="1776"/>
    </row>
    <row r="29663" spans="7:7">
      <c r="G29663" s="1776"/>
    </row>
    <row r="29664" spans="7:7">
      <c r="G29664" s="1776"/>
    </row>
    <row r="29665" spans="7:7">
      <c r="G29665" s="1776"/>
    </row>
    <row r="29666" spans="7:7">
      <c r="G29666" s="1776"/>
    </row>
    <row r="29667" spans="7:7">
      <c r="G29667" s="1776"/>
    </row>
    <row r="29668" spans="7:7">
      <c r="G29668" s="1776"/>
    </row>
    <row r="29669" spans="7:7">
      <c r="G29669" s="1776"/>
    </row>
    <row r="29670" spans="7:7">
      <c r="G29670" s="1776"/>
    </row>
    <row r="29671" spans="7:7">
      <c r="G29671" s="1776"/>
    </row>
    <row r="29672" spans="7:7">
      <c r="G29672" s="1776"/>
    </row>
    <row r="29673" spans="7:7">
      <c r="G29673" s="1776"/>
    </row>
    <row r="29674" spans="7:7">
      <c r="G29674" s="1776"/>
    </row>
    <row r="29675" spans="7:7">
      <c r="G29675" s="1776"/>
    </row>
    <row r="29676" spans="7:7">
      <c r="G29676" s="1776"/>
    </row>
    <row r="29677" spans="7:7">
      <c r="G29677" s="1776"/>
    </row>
    <row r="29678" spans="7:7">
      <c r="G29678" s="1776"/>
    </row>
    <row r="29679" spans="7:7">
      <c r="G29679" s="1776"/>
    </row>
    <row r="29680" spans="7:7">
      <c r="G29680" s="1776"/>
    </row>
    <row r="29681" spans="7:7">
      <c r="G29681" s="1776"/>
    </row>
    <row r="29682" spans="7:7">
      <c r="G29682" s="1776"/>
    </row>
    <row r="29683" spans="7:7">
      <c r="G29683" s="1776"/>
    </row>
    <row r="29684" spans="7:7">
      <c r="G29684" s="1776"/>
    </row>
    <row r="29685" spans="7:7">
      <c r="G29685" s="1776"/>
    </row>
    <row r="29686" spans="7:7">
      <c r="G29686" s="1776"/>
    </row>
    <row r="29687" spans="7:7">
      <c r="G29687" s="1776"/>
    </row>
    <row r="29688" spans="7:7">
      <c r="G29688" s="1776"/>
    </row>
    <row r="29689" spans="7:7">
      <c r="G29689" s="1776"/>
    </row>
    <row r="29690" spans="7:7">
      <c r="G29690" s="1776"/>
    </row>
    <row r="29691" spans="7:7">
      <c r="G29691" s="1776"/>
    </row>
    <row r="29692" spans="7:7">
      <c r="G29692" s="1776"/>
    </row>
    <row r="29693" spans="7:7">
      <c r="G29693" s="1776"/>
    </row>
    <row r="29694" spans="7:7">
      <c r="G29694" s="1776"/>
    </row>
    <row r="29695" spans="7:7">
      <c r="G29695" s="1776"/>
    </row>
    <row r="29696" spans="7:7">
      <c r="G29696" s="1776"/>
    </row>
    <row r="29697" spans="7:7">
      <c r="G29697" s="1776"/>
    </row>
    <row r="29698" spans="7:7">
      <c r="G29698" s="1776"/>
    </row>
    <row r="29699" spans="7:7">
      <c r="G29699" s="1776"/>
    </row>
    <row r="29700" spans="7:7">
      <c r="G29700" s="1776"/>
    </row>
    <row r="29701" spans="7:7">
      <c r="G29701" s="1776"/>
    </row>
    <row r="29702" spans="7:7">
      <c r="G29702" s="1776"/>
    </row>
    <row r="29703" spans="7:7">
      <c r="G29703" s="1776"/>
    </row>
    <row r="29704" spans="7:7">
      <c r="G29704" s="1776"/>
    </row>
    <row r="29705" spans="7:7">
      <c r="G29705" s="1776"/>
    </row>
    <row r="29706" spans="7:7">
      <c r="G29706" s="1776"/>
    </row>
    <row r="29707" spans="7:7">
      <c r="G29707" s="1776"/>
    </row>
    <row r="29708" spans="7:7">
      <c r="G29708" s="1776"/>
    </row>
    <row r="29709" spans="7:7">
      <c r="G29709" s="1776"/>
    </row>
    <row r="29710" spans="7:7">
      <c r="G29710" s="1776"/>
    </row>
    <row r="29711" spans="7:7">
      <c r="G29711" s="1776"/>
    </row>
    <row r="29712" spans="7:7">
      <c r="G29712" s="1776"/>
    </row>
    <row r="29713" spans="7:7">
      <c r="G29713" s="1776"/>
    </row>
    <row r="29714" spans="7:7">
      <c r="G29714" s="1776"/>
    </row>
    <row r="29715" spans="7:7">
      <c r="G29715" s="1776"/>
    </row>
    <row r="29716" spans="7:7">
      <c r="G29716" s="1776"/>
    </row>
    <row r="29717" spans="7:7">
      <c r="G29717" s="1776"/>
    </row>
    <row r="29718" spans="7:7">
      <c r="G29718" s="1776"/>
    </row>
    <row r="29719" spans="7:7">
      <c r="G29719" s="1776"/>
    </row>
    <row r="29720" spans="7:7">
      <c r="G29720" s="1776"/>
    </row>
    <row r="29721" spans="7:7">
      <c r="G29721" s="1776"/>
    </row>
    <row r="29722" spans="7:7">
      <c r="G29722" s="1776"/>
    </row>
    <row r="29723" spans="7:7">
      <c r="G29723" s="1776"/>
    </row>
    <row r="29724" spans="7:7">
      <c r="G29724" s="1776"/>
    </row>
    <row r="29725" spans="7:7">
      <c r="G29725" s="1776"/>
    </row>
    <row r="29726" spans="7:7">
      <c r="G29726" s="1776"/>
    </row>
    <row r="29727" spans="7:7">
      <c r="G29727" s="1776"/>
    </row>
    <row r="29728" spans="7:7">
      <c r="G29728" s="1776"/>
    </row>
    <row r="29729" spans="7:7">
      <c r="G29729" s="1776"/>
    </row>
    <row r="29730" spans="7:7">
      <c r="G29730" s="1776"/>
    </row>
    <row r="29731" spans="7:7">
      <c r="G29731" s="1776"/>
    </row>
    <row r="29732" spans="7:7">
      <c r="G29732" s="1776"/>
    </row>
    <row r="29733" spans="7:7">
      <c r="G29733" s="1776"/>
    </row>
    <row r="29734" spans="7:7">
      <c r="G29734" s="1776"/>
    </row>
    <row r="29735" spans="7:7">
      <c r="G29735" s="1776"/>
    </row>
    <row r="29736" spans="7:7">
      <c r="G29736" s="1776"/>
    </row>
    <row r="29737" spans="7:7">
      <c r="G29737" s="1776"/>
    </row>
    <row r="29738" spans="7:7">
      <c r="G29738" s="1776"/>
    </row>
    <row r="29739" spans="7:7">
      <c r="G29739" s="1776"/>
    </row>
    <row r="29740" spans="7:7">
      <c r="G29740" s="1776"/>
    </row>
    <row r="29741" spans="7:7">
      <c r="G29741" s="1776"/>
    </row>
    <row r="29742" spans="7:7">
      <c r="G29742" s="1776"/>
    </row>
    <row r="29743" spans="7:7">
      <c r="G29743" s="1776"/>
    </row>
    <row r="29744" spans="7:7">
      <c r="G29744" s="1776"/>
    </row>
    <row r="29745" spans="7:7">
      <c r="G29745" s="1776"/>
    </row>
    <row r="29746" spans="7:7">
      <c r="G29746" s="1776"/>
    </row>
    <row r="29747" spans="7:7">
      <c r="G29747" s="1776"/>
    </row>
    <row r="29748" spans="7:7">
      <c r="G29748" s="1776"/>
    </row>
    <row r="29749" spans="7:7">
      <c r="G29749" s="1776"/>
    </row>
    <row r="29750" spans="7:7">
      <c r="G29750" s="1776"/>
    </row>
    <row r="29751" spans="7:7">
      <c r="G29751" s="1776"/>
    </row>
    <row r="29752" spans="7:7">
      <c r="G29752" s="1776"/>
    </row>
    <row r="29753" spans="7:7">
      <c r="G29753" s="1776"/>
    </row>
    <row r="29754" spans="7:7">
      <c r="G29754" s="1776"/>
    </row>
    <row r="29755" spans="7:7">
      <c r="G29755" s="1776"/>
    </row>
    <row r="29756" spans="7:7">
      <c r="G29756" s="1776"/>
    </row>
    <row r="29757" spans="7:7">
      <c r="G29757" s="1776"/>
    </row>
    <row r="29758" spans="7:7">
      <c r="G29758" s="1776"/>
    </row>
    <row r="29759" spans="7:7">
      <c r="G29759" s="1776"/>
    </row>
    <row r="29760" spans="7:7">
      <c r="G29760" s="1776"/>
    </row>
    <row r="29761" spans="7:7">
      <c r="G29761" s="1776"/>
    </row>
    <row r="29762" spans="7:7">
      <c r="G29762" s="1776"/>
    </row>
    <row r="29763" spans="7:7">
      <c r="G29763" s="1776"/>
    </row>
    <row r="29764" spans="7:7">
      <c r="G29764" s="1776"/>
    </row>
    <row r="29765" spans="7:7">
      <c r="G29765" s="1776"/>
    </row>
    <row r="29766" spans="7:7">
      <c r="G29766" s="1776"/>
    </row>
    <row r="29767" spans="7:7">
      <c r="G29767" s="1776"/>
    </row>
    <row r="29768" spans="7:7">
      <c r="G29768" s="1776"/>
    </row>
    <row r="29769" spans="7:7">
      <c r="G29769" s="1776"/>
    </row>
    <row r="29770" spans="7:7">
      <c r="G29770" s="1776"/>
    </row>
    <row r="29771" spans="7:7">
      <c r="G29771" s="1776"/>
    </row>
    <row r="29772" spans="7:7">
      <c r="G29772" s="1776"/>
    </row>
    <row r="29773" spans="7:7">
      <c r="G29773" s="1776"/>
    </row>
    <row r="29774" spans="7:7">
      <c r="G29774" s="1776"/>
    </row>
    <row r="29775" spans="7:7">
      <c r="G29775" s="1776"/>
    </row>
    <row r="29776" spans="7:7">
      <c r="G29776" s="1776"/>
    </row>
    <row r="29777" spans="7:7">
      <c r="G29777" s="1776"/>
    </row>
    <row r="29778" spans="7:7">
      <c r="G29778" s="1776"/>
    </row>
    <row r="29779" spans="7:7">
      <c r="G29779" s="1776"/>
    </row>
    <row r="29780" spans="7:7">
      <c r="G29780" s="1776"/>
    </row>
    <row r="29781" spans="7:7">
      <c r="G29781" s="1776"/>
    </row>
    <row r="29782" spans="7:7">
      <c r="G29782" s="1776"/>
    </row>
    <row r="29783" spans="7:7">
      <c r="G29783" s="1776"/>
    </row>
    <row r="29784" spans="7:7">
      <c r="G29784" s="1776"/>
    </row>
    <row r="29785" spans="7:7">
      <c r="G29785" s="1776"/>
    </row>
    <row r="29786" spans="7:7">
      <c r="G29786" s="1776"/>
    </row>
    <row r="29787" spans="7:7">
      <c r="G29787" s="1776"/>
    </row>
    <row r="29788" spans="7:7">
      <c r="G29788" s="1776"/>
    </row>
    <row r="29789" spans="7:7">
      <c r="G29789" s="1776"/>
    </row>
    <row r="29790" spans="7:7">
      <c r="G29790" s="1776"/>
    </row>
    <row r="29791" spans="7:7">
      <c r="G29791" s="1776"/>
    </row>
    <row r="29792" spans="7:7">
      <c r="G29792" s="1776"/>
    </row>
    <row r="29793" spans="7:7">
      <c r="G29793" s="1776"/>
    </row>
    <row r="29794" spans="7:7">
      <c r="G29794" s="1776"/>
    </row>
    <row r="29795" spans="7:7">
      <c r="G29795" s="1776"/>
    </row>
    <row r="29796" spans="7:7">
      <c r="G29796" s="1776"/>
    </row>
    <row r="29797" spans="7:7">
      <c r="G29797" s="1776"/>
    </row>
    <row r="29798" spans="7:7">
      <c r="G29798" s="1776"/>
    </row>
    <row r="29799" spans="7:7">
      <c r="G29799" s="1776"/>
    </row>
    <row r="29800" spans="7:7">
      <c r="G29800" s="1776"/>
    </row>
    <row r="29801" spans="7:7">
      <c r="G29801" s="1776"/>
    </row>
    <row r="29802" spans="7:7">
      <c r="G29802" s="1776"/>
    </row>
    <row r="29803" spans="7:7">
      <c r="G29803" s="1776"/>
    </row>
    <row r="29804" spans="7:7">
      <c r="G29804" s="1776"/>
    </row>
    <row r="29805" spans="7:7">
      <c r="G29805" s="1776"/>
    </row>
    <row r="29806" spans="7:7">
      <c r="G29806" s="1776"/>
    </row>
    <row r="29807" spans="7:7">
      <c r="G29807" s="1776"/>
    </row>
    <row r="29808" spans="7:7">
      <c r="G29808" s="1776"/>
    </row>
    <row r="29809" spans="7:7">
      <c r="G29809" s="1776"/>
    </row>
    <row r="29810" spans="7:7">
      <c r="G29810" s="1776"/>
    </row>
    <row r="29811" spans="7:7">
      <c r="G29811" s="1776"/>
    </row>
    <row r="29812" spans="7:7">
      <c r="G29812" s="1776"/>
    </row>
    <row r="29813" spans="7:7">
      <c r="G29813" s="1776"/>
    </row>
    <row r="29814" spans="7:7">
      <c r="G29814" s="1776"/>
    </row>
    <row r="29815" spans="7:7">
      <c r="G29815" s="1776"/>
    </row>
    <row r="29816" spans="7:7">
      <c r="G29816" s="1776"/>
    </row>
    <row r="29817" spans="7:7">
      <c r="G29817" s="1776"/>
    </row>
    <row r="29818" spans="7:7">
      <c r="G29818" s="1776"/>
    </row>
    <row r="29819" spans="7:7">
      <c r="G29819" s="1776"/>
    </row>
    <row r="29820" spans="7:7">
      <c r="G29820" s="1776"/>
    </row>
    <row r="29821" spans="7:7">
      <c r="G29821" s="1776"/>
    </row>
    <row r="29822" spans="7:7">
      <c r="G29822" s="1776"/>
    </row>
    <row r="29823" spans="7:7">
      <c r="G29823" s="1776"/>
    </row>
    <row r="29824" spans="7:7">
      <c r="G29824" s="1776"/>
    </row>
    <row r="29825" spans="7:7">
      <c r="G29825" s="1776"/>
    </row>
    <row r="29826" spans="7:7">
      <c r="G29826" s="1776"/>
    </row>
    <row r="29827" spans="7:7">
      <c r="G29827" s="1776"/>
    </row>
    <row r="29828" spans="7:7">
      <c r="G29828" s="1776"/>
    </row>
    <row r="29829" spans="7:7">
      <c r="G29829" s="1776"/>
    </row>
    <row r="29830" spans="7:7">
      <c r="G29830" s="1776"/>
    </row>
    <row r="29831" spans="7:7">
      <c r="G29831" s="1776"/>
    </row>
    <row r="29832" spans="7:7">
      <c r="G29832" s="1776"/>
    </row>
    <row r="29833" spans="7:7">
      <c r="G29833" s="1776"/>
    </row>
    <row r="29834" spans="7:7">
      <c r="G29834" s="1776"/>
    </row>
    <row r="29835" spans="7:7">
      <c r="G29835" s="1776"/>
    </row>
    <row r="29836" spans="7:7">
      <c r="G29836" s="1776"/>
    </row>
    <row r="29837" spans="7:7">
      <c r="G29837" s="1776"/>
    </row>
    <row r="29838" spans="7:7">
      <c r="G29838" s="1776"/>
    </row>
    <row r="29839" spans="7:7">
      <c r="G29839" s="1776"/>
    </row>
    <row r="29840" spans="7:7">
      <c r="G29840" s="1776"/>
    </row>
    <row r="29841" spans="7:7">
      <c r="G29841" s="1776"/>
    </row>
    <row r="29842" spans="7:7">
      <c r="G29842" s="1776"/>
    </row>
    <row r="29843" spans="7:7">
      <c r="G29843" s="1776"/>
    </row>
    <row r="29844" spans="7:7">
      <c r="G29844" s="1776"/>
    </row>
    <row r="29845" spans="7:7">
      <c r="G29845" s="1776"/>
    </row>
    <row r="29846" spans="7:7">
      <c r="G29846" s="1776"/>
    </row>
    <row r="29847" spans="7:7">
      <c r="G29847" s="1776"/>
    </row>
    <row r="29848" spans="7:7">
      <c r="G29848" s="1776"/>
    </row>
    <row r="29849" spans="7:7">
      <c r="G29849" s="1776"/>
    </row>
    <row r="29850" spans="7:7">
      <c r="G29850" s="1776"/>
    </row>
    <row r="29851" spans="7:7">
      <c r="G29851" s="1776"/>
    </row>
    <row r="29852" spans="7:7">
      <c r="G29852" s="1776"/>
    </row>
    <row r="29853" spans="7:7">
      <c r="G29853" s="1776"/>
    </row>
    <row r="29854" spans="7:7">
      <c r="G29854" s="1776"/>
    </row>
    <row r="29855" spans="7:7">
      <c r="G29855" s="1776"/>
    </row>
    <row r="29856" spans="7:7">
      <c r="G29856" s="1776"/>
    </row>
    <row r="29857" spans="7:7">
      <c r="G29857" s="1776"/>
    </row>
    <row r="29858" spans="7:7">
      <c r="G29858" s="1776"/>
    </row>
    <row r="29859" spans="7:7">
      <c r="G29859" s="1776"/>
    </row>
    <row r="29860" spans="7:7">
      <c r="G29860" s="1776"/>
    </row>
    <row r="29861" spans="7:7">
      <c r="G29861" s="1776"/>
    </row>
    <row r="29862" spans="7:7">
      <c r="G29862" s="1776"/>
    </row>
    <row r="29863" spans="7:7">
      <c r="G29863" s="1776"/>
    </row>
    <row r="29864" spans="7:7">
      <c r="G29864" s="1776"/>
    </row>
    <row r="29865" spans="7:7">
      <c r="G29865" s="1776"/>
    </row>
    <row r="29866" spans="7:7">
      <c r="G29866" s="1776"/>
    </row>
    <row r="29867" spans="7:7">
      <c r="G29867" s="1776"/>
    </row>
    <row r="29868" spans="7:7">
      <c r="G29868" s="1776"/>
    </row>
    <row r="29869" spans="7:7">
      <c r="G29869" s="1776"/>
    </row>
    <row r="29870" spans="7:7">
      <c r="G29870" s="1776"/>
    </row>
    <row r="29871" spans="7:7">
      <c r="G29871" s="1776"/>
    </row>
    <row r="29872" spans="7:7">
      <c r="G29872" s="1776"/>
    </row>
    <row r="29873" spans="7:7">
      <c r="G29873" s="1776"/>
    </row>
    <row r="29874" spans="7:7">
      <c r="G29874" s="1776"/>
    </row>
    <row r="29875" spans="7:7">
      <c r="G29875" s="1776"/>
    </row>
    <row r="29876" spans="7:7">
      <c r="G29876" s="1776"/>
    </row>
    <row r="29877" spans="7:7">
      <c r="G29877" s="1776"/>
    </row>
    <row r="29878" spans="7:7">
      <c r="G29878" s="1776"/>
    </row>
    <row r="29879" spans="7:7">
      <c r="G29879" s="1776"/>
    </row>
    <row r="29880" spans="7:7">
      <c r="G29880" s="1776"/>
    </row>
    <row r="29881" spans="7:7">
      <c r="G29881" s="1776"/>
    </row>
    <row r="29882" spans="7:7">
      <c r="G29882" s="1776"/>
    </row>
    <row r="29883" spans="7:7">
      <c r="G29883" s="1776"/>
    </row>
    <row r="29884" spans="7:7">
      <c r="G29884" s="1776"/>
    </row>
    <row r="29885" spans="7:7">
      <c r="G29885" s="1776"/>
    </row>
    <row r="29886" spans="7:7">
      <c r="G29886" s="1776"/>
    </row>
    <row r="29887" spans="7:7">
      <c r="G29887" s="1776"/>
    </row>
    <row r="29888" spans="7:7">
      <c r="G29888" s="1776"/>
    </row>
    <row r="29889" spans="7:7">
      <c r="G29889" s="1776"/>
    </row>
    <row r="29890" spans="7:7">
      <c r="G29890" s="1776"/>
    </row>
    <row r="29891" spans="7:7">
      <c r="G29891" s="1776"/>
    </row>
    <row r="29892" spans="7:7">
      <c r="G29892" s="1776"/>
    </row>
    <row r="29893" spans="7:7">
      <c r="G29893" s="1776"/>
    </row>
    <row r="29894" spans="7:7">
      <c r="G29894" s="1776"/>
    </row>
    <row r="29895" spans="7:7">
      <c r="G29895" s="1776"/>
    </row>
    <row r="29896" spans="7:7">
      <c r="G29896" s="1776"/>
    </row>
    <row r="29897" spans="7:7">
      <c r="G29897" s="1776"/>
    </row>
    <row r="29898" spans="7:7">
      <c r="G29898" s="1776"/>
    </row>
    <row r="29899" spans="7:7">
      <c r="G29899" s="1776"/>
    </row>
    <row r="29900" spans="7:7">
      <c r="G29900" s="1776"/>
    </row>
    <row r="29901" spans="7:7">
      <c r="G29901" s="1776"/>
    </row>
    <row r="29902" spans="7:7">
      <c r="G29902" s="1776"/>
    </row>
    <row r="29903" spans="7:7">
      <c r="G29903" s="1776"/>
    </row>
    <row r="29904" spans="7:7">
      <c r="G29904" s="1776"/>
    </row>
    <row r="29905" spans="7:7">
      <c r="G29905" s="1776"/>
    </row>
    <row r="29906" spans="7:7">
      <c r="G29906" s="1776"/>
    </row>
    <row r="29907" spans="7:7">
      <c r="G29907" s="1776"/>
    </row>
    <row r="29908" spans="7:7">
      <c r="G29908" s="1776"/>
    </row>
    <row r="29909" spans="7:7">
      <c r="G29909" s="1776"/>
    </row>
    <row r="29910" spans="7:7">
      <c r="G29910" s="1776"/>
    </row>
    <row r="29911" spans="7:7">
      <c r="G29911" s="1776"/>
    </row>
    <row r="29912" spans="7:7">
      <c r="G29912" s="1776"/>
    </row>
    <row r="29913" spans="7:7">
      <c r="G29913" s="1776"/>
    </row>
    <row r="29914" spans="7:7">
      <c r="G29914" s="1776"/>
    </row>
    <row r="29915" spans="7:7">
      <c r="G29915" s="1776"/>
    </row>
    <row r="29916" spans="7:7">
      <c r="G29916" s="1776"/>
    </row>
    <row r="29917" spans="7:7">
      <c r="G29917" s="1776"/>
    </row>
    <row r="29918" spans="7:7">
      <c r="G29918" s="1776"/>
    </row>
    <row r="29919" spans="7:7">
      <c r="G29919" s="1776"/>
    </row>
    <row r="29920" spans="7:7">
      <c r="G29920" s="1776"/>
    </row>
    <row r="29921" spans="7:7">
      <c r="G29921" s="1776"/>
    </row>
    <row r="29922" spans="7:7">
      <c r="G29922" s="1776"/>
    </row>
    <row r="29923" spans="7:7">
      <c r="G29923" s="1776"/>
    </row>
    <row r="29924" spans="7:7">
      <c r="G29924" s="1776"/>
    </row>
    <row r="29925" spans="7:7">
      <c r="G29925" s="1776"/>
    </row>
    <row r="29926" spans="7:7">
      <c r="G29926" s="1776"/>
    </row>
    <row r="29927" spans="7:7">
      <c r="G29927" s="1776"/>
    </row>
    <row r="29928" spans="7:7">
      <c r="G29928" s="1776"/>
    </row>
    <row r="29929" spans="7:7">
      <c r="G29929" s="1776"/>
    </row>
    <row r="29930" spans="7:7">
      <c r="G29930" s="1776"/>
    </row>
    <row r="29931" spans="7:7">
      <c r="G29931" s="1776"/>
    </row>
    <row r="29932" spans="7:7">
      <c r="G29932" s="1776"/>
    </row>
    <row r="29933" spans="7:7">
      <c r="G29933" s="1776"/>
    </row>
    <row r="29934" spans="7:7">
      <c r="G29934" s="1776"/>
    </row>
    <row r="29935" spans="7:7">
      <c r="G29935" s="1776"/>
    </row>
    <row r="29936" spans="7:7">
      <c r="G29936" s="1776"/>
    </row>
    <row r="29937" spans="7:7">
      <c r="G29937" s="1776"/>
    </row>
    <row r="29938" spans="7:7">
      <c r="G29938" s="1776"/>
    </row>
    <row r="29939" spans="7:7">
      <c r="G29939" s="1776"/>
    </row>
    <row r="29940" spans="7:7">
      <c r="G29940" s="1776"/>
    </row>
    <row r="29941" spans="7:7">
      <c r="G29941" s="1776"/>
    </row>
    <row r="29942" spans="7:7">
      <c r="G29942" s="1776"/>
    </row>
    <row r="29943" spans="7:7">
      <c r="G29943" s="1776"/>
    </row>
    <row r="29944" spans="7:7">
      <c r="G29944" s="1776"/>
    </row>
    <row r="29945" spans="7:7">
      <c r="G29945" s="1776"/>
    </row>
    <row r="29946" spans="7:7">
      <c r="G29946" s="1776"/>
    </row>
    <row r="29947" spans="7:7">
      <c r="G29947" s="1776"/>
    </row>
    <row r="29948" spans="7:7">
      <c r="G29948" s="1776"/>
    </row>
    <row r="29949" spans="7:7">
      <c r="G29949" s="1776"/>
    </row>
    <row r="29950" spans="7:7">
      <c r="G29950" s="1776"/>
    </row>
    <row r="29951" spans="7:7">
      <c r="G29951" s="1776"/>
    </row>
    <row r="29952" spans="7:7">
      <c r="G29952" s="1776"/>
    </row>
    <row r="29953" spans="7:7">
      <c r="G29953" s="1776"/>
    </row>
    <row r="29954" spans="7:7">
      <c r="G29954" s="1776"/>
    </row>
    <row r="29955" spans="7:7">
      <c r="G29955" s="1776"/>
    </row>
    <row r="29956" spans="7:7">
      <c r="G29956" s="1776"/>
    </row>
    <row r="29957" spans="7:7">
      <c r="G29957" s="1776"/>
    </row>
    <row r="29958" spans="7:7">
      <c r="G29958" s="1776"/>
    </row>
    <row r="29959" spans="7:7">
      <c r="G29959" s="1776"/>
    </row>
    <row r="29960" spans="7:7">
      <c r="G29960" s="1776"/>
    </row>
    <row r="29961" spans="7:7">
      <c r="G29961" s="1776"/>
    </row>
    <row r="29962" spans="7:7">
      <c r="G29962" s="1776"/>
    </row>
    <row r="29963" spans="7:7">
      <c r="G29963" s="1776"/>
    </row>
    <row r="29964" spans="7:7">
      <c r="G29964" s="1776"/>
    </row>
    <row r="29965" spans="7:7">
      <c r="G29965" s="1776"/>
    </row>
    <row r="29966" spans="7:7">
      <c r="G29966" s="1776"/>
    </row>
    <row r="29967" spans="7:7">
      <c r="G29967" s="1776"/>
    </row>
    <row r="29968" spans="7:7">
      <c r="G29968" s="1776"/>
    </row>
    <row r="29969" spans="7:7">
      <c r="G29969" s="1776"/>
    </row>
    <row r="29970" spans="7:7">
      <c r="G29970" s="1776"/>
    </row>
    <row r="29971" spans="7:7">
      <c r="G29971" s="1776"/>
    </row>
    <row r="29972" spans="7:7">
      <c r="G29972" s="1776"/>
    </row>
    <row r="29973" spans="7:7">
      <c r="G29973" s="1776"/>
    </row>
    <row r="29974" spans="7:7">
      <c r="G29974" s="1776"/>
    </row>
    <row r="29975" spans="7:7">
      <c r="G29975" s="1776"/>
    </row>
    <row r="29976" spans="7:7">
      <c r="G29976" s="1776"/>
    </row>
    <row r="29977" spans="7:7">
      <c r="G29977" s="1776"/>
    </row>
    <row r="29978" spans="7:7">
      <c r="G29978" s="1776"/>
    </row>
    <row r="29979" spans="7:7">
      <c r="G29979" s="1776"/>
    </row>
    <row r="29980" spans="7:7">
      <c r="G29980" s="1776"/>
    </row>
    <row r="29981" spans="7:7">
      <c r="G29981" s="1776"/>
    </row>
    <row r="29982" spans="7:7">
      <c r="G29982" s="1776"/>
    </row>
    <row r="29983" spans="7:7">
      <c r="G29983" s="1776"/>
    </row>
    <row r="29984" spans="7:7">
      <c r="G29984" s="1776"/>
    </row>
    <row r="29985" spans="7:7">
      <c r="G29985" s="1776"/>
    </row>
    <row r="29986" spans="7:7">
      <c r="G29986" s="1776"/>
    </row>
    <row r="29987" spans="7:7">
      <c r="G29987" s="1776"/>
    </row>
    <row r="29988" spans="7:7">
      <c r="G29988" s="1776"/>
    </row>
    <row r="29989" spans="7:7">
      <c r="G29989" s="1776"/>
    </row>
    <row r="29990" spans="7:7">
      <c r="G29990" s="1776"/>
    </row>
    <row r="29991" spans="7:7">
      <c r="G29991" s="1776"/>
    </row>
    <row r="29992" spans="7:7">
      <c r="G29992" s="1776"/>
    </row>
    <row r="29993" spans="7:7">
      <c r="G29993" s="1776"/>
    </row>
    <row r="29994" spans="7:7">
      <c r="G29994" s="1776"/>
    </row>
    <row r="29995" spans="7:7">
      <c r="G29995" s="1776"/>
    </row>
    <row r="29996" spans="7:7">
      <c r="G29996" s="1776"/>
    </row>
    <row r="29997" spans="7:7">
      <c r="G29997" s="1776"/>
    </row>
    <row r="29998" spans="7:7">
      <c r="G29998" s="1776"/>
    </row>
    <row r="29999" spans="7:7">
      <c r="G29999" s="1776"/>
    </row>
    <row r="30000" spans="7:7">
      <c r="G30000" s="1776"/>
    </row>
    <row r="30001" spans="7:7">
      <c r="G30001" s="1776"/>
    </row>
    <row r="30002" spans="7:7">
      <c r="G30002" s="1776"/>
    </row>
    <row r="30003" spans="7:7">
      <c r="G30003" s="1776"/>
    </row>
    <row r="30004" spans="7:7">
      <c r="G30004" s="1776"/>
    </row>
    <row r="30005" spans="7:7">
      <c r="G30005" s="1776"/>
    </row>
    <row r="30006" spans="7:7">
      <c r="G30006" s="1776"/>
    </row>
    <row r="30007" spans="7:7">
      <c r="G30007" s="1776"/>
    </row>
    <row r="30008" spans="7:7">
      <c r="G30008" s="1776"/>
    </row>
    <row r="30009" spans="7:7">
      <c r="G30009" s="1776"/>
    </row>
    <row r="30010" spans="7:7">
      <c r="G30010" s="1776"/>
    </row>
    <row r="30011" spans="7:7">
      <c r="G30011" s="1776"/>
    </row>
    <row r="30012" spans="7:7">
      <c r="G30012" s="1776"/>
    </row>
    <row r="30013" spans="7:7">
      <c r="G30013" s="1776"/>
    </row>
    <row r="30014" spans="7:7">
      <c r="G30014" s="1776"/>
    </row>
    <row r="30015" spans="7:7">
      <c r="G30015" s="1776"/>
    </row>
    <row r="30016" spans="7:7">
      <c r="G30016" s="1776"/>
    </row>
    <row r="30017" spans="7:7">
      <c r="G30017" s="1776"/>
    </row>
    <row r="30018" spans="7:7">
      <c r="G30018" s="1776"/>
    </row>
    <row r="30019" spans="7:7">
      <c r="G30019" s="1776"/>
    </row>
    <row r="30020" spans="7:7">
      <c r="G30020" s="1776"/>
    </row>
    <row r="30021" spans="7:7">
      <c r="G30021" s="1776"/>
    </row>
    <row r="30022" spans="7:7">
      <c r="G30022" s="1776"/>
    </row>
    <row r="30023" spans="7:7">
      <c r="G30023" s="1776"/>
    </row>
    <row r="30024" spans="7:7">
      <c r="G30024" s="1776"/>
    </row>
    <row r="30025" spans="7:7">
      <c r="G30025" s="1776"/>
    </row>
    <row r="30026" spans="7:7">
      <c r="G30026" s="1776"/>
    </row>
    <row r="30027" spans="7:7">
      <c r="G30027" s="1776"/>
    </row>
    <row r="30028" spans="7:7">
      <c r="G30028" s="1776"/>
    </row>
    <row r="30029" spans="7:7">
      <c r="G30029" s="1776"/>
    </row>
    <row r="30030" spans="7:7">
      <c r="G30030" s="1776"/>
    </row>
    <row r="30031" spans="7:7">
      <c r="G30031" s="1776"/>
    </row>
    <row r="30032" spans="7:7">
      <c r="G30032" s="1776"/>
    </row>
    <row r="30033" spans="7:7">
      <c r="G30033" s="1776"/>
    </row>
    <row r="30034" spans="7:7">
      <c r="G30034" s="1776"/>
    </row>
    <row r="30035" spans="7:7">
      <c r="G30035" s="1776"/>
    </row>
    <row r="30036" spans="7:7">
      <c r="G30036" s="1776"/>
    </row>
    <row r="30037" spans="7:7">
      <c r="G30037" s="1776"/>
    </row>
    <row r="30038" spans="7:7">
      <c r="G30038" s="1776"/>
    </row>
    <row r="30039" spans="7:7">
      <c r="G30039" s="1776"/>
    </row>
    <row r="30040" spans="7:7">
      <c r="G30040" s="1776"/>
    </row>
    <row r="30041" spans="7:7">
      <c r="G30041" s="1776"/>
    </row>
    <row r="30042" spans="7:7">
      <c r="G30042" s="1776"/>
    </row>
    <row r="30043" spans="7:7">
      <c r="G30043" s="1776"/>
    </row>
    <row r="30044" spans="7:7">
      <c r="G30044" s="1776"/>
    </row>
    <row r="30045" spans="7:7">
      <c r="G30045" s="1776"/>
    </row>
    <row r="30046" spans="7:7">
      <c r="G30046" s="1776"/>
    </row>
    <row r="30047" spans="7:7">
      <c r="G30047" s="1776"/>
    </row>
    <row r="30048" spans="7:7">
      <c r="G30048" s="1776"/>
    </row>
    <row r="30049" spans="7:7">
      <c r="G30049" s="1776"/>
    </row>
    <row r="30050" spans="7:7">
      <c r="G30050" s="1776"/>
    </row>
    <row r="30051" spans="7:7">
      <c r="G30051" s="1776"/>
    </row>
    <row r="30052" spans="7:7">
      <c r="G30052" s="1776"/>
    </row>
    <row r="30053" spans="7:7">
      <c r="G30053" s="1776"/>
    </row>
    <row r="30054" spans="7:7">
      <c r="G30054" s="1776"/>
    </row>
    <row r="30055" spans="7:7">
      <c r="G30055" s="1776"/>
    </row>
    <row r="30056" spans="7:7">
      <c r="G30056" s="1776"/>
    </row>
    <row r="30057" spans="7:7">
      <c r="G30057" s="1776"/>
    </row>
    <row r="30058" spans="7:7">
      <c r="G30058" s="1776"/>
    </row>
    <row r="30059" spans="7:7">
      <c r="G30059" s="1776"/>
    </row>
    <row r="30060" spans="7:7">
      <c r="G30060" s="1776"/>
    </row>
    <row r="30061" spans="7:7">
      <c r="G30061" s="1776"/>
    </row>
    <row r="30062" spans="7:7">
      <c r="G30062" s="1776"/>
    </row>
    <row r="30063" spans="7:7">
      <c r="G30063" s="1776"/>
    </row>
    <row r="30064" spans="7:7">
      <c r="G30064" s="1776"/>
    </row>
    <row r="30065" spans="7:7">
      <c r="G30065" s="1776"/>
    </row>
    <row r="30066" spans="7:7">
      <c r="G30066" s="1776"/>
    </row>
    <row r="30067" spans="7:7">
      <c r="G30067" s="1776"/>
    </row>
    <row r="30068" spans="7:7">
      <c r="G30068" s="1776"/>
    </row>
    <row r="30069" spans="7:7">
      <c r="G30069" s="1776"/>
    </row>
    <row r="30070" spans="7:7">
      <c r="G30070" s="1776"/>
    </row>
    <row r="30071" spans="7:7">
      <c r="G30071" s="1776"/>
    </row>
    <row r="30072" spans="7:7">
      <c r="G30072" s="1776"/>
    </row>
    <row r="30073" spans="7:7">
      <c r="G30073" s="1776"/>
    </row>
    <row r="30074" spans="7:7">
      <c r="G30074" s="1776"/>
    </row>
    <row r="30075" spans="7:7">
      <c r="G30075" s="1776"/>
    </row>
    <row r="30076" spans="7:7">
      <c r="G30076" s="1776"/>
    </row>
    <row r="30077" spans="7:7">
      <c r="G30077" s="1776"/>
    </row>
    <row r="30078" spans="7:7">
      <c r="G30078" s="1776"/>
    </row>
    <row r="30079" spans="7:7">
      <c r="G30079" s="1776"/>
    </row>
    <row r="30080" spans="7:7">
      <c r="G30080" s="1776"/>
    </row>
    <row r="30081" spans="7:7">
      <c r="G30081" s="1776"/>
    </row>
    <row r="30082" spans="7:7">
      <c r="G30082" s="1776"/>
    </row>
    <row r="30083" spans="7:7">
      <c r="G30083" s="1776"/>
    </row>
    <row r="30084" spans="7:7">
      <c r="G30084" s="1776"/>
    </row>
    <row r="30085" spans="7:7">
      <c r="G30085" s="1776"/>
    </row>
    <row r="30086" spans="7:7">
      <c r="G30086" s="1776"/>
    </row>
    <row r="30087" spans="7:7">
      <c r="G30087" s="1776"/>
    </row>
    <row r="30088" spans="7:7">
      <c r="G30088" s="1776"/>
    </row>
    <row r="30089" spans="7:7">
      <c r="G30089" s="1776"/>
    </row>
    <row r="30090" spans="7:7">
      <c r="G30090" s="1776"/>
    </row>
    <row r="30091" spans="7:7">
      <c r="G30091" s="1776"/>
    </row>
    <row r="30092" spans="7:7">
      <c r="G30092" s="1776"/>
    </row>
    <row r="30093" spans="7:7">
      <c r="G30093" s="1776"/>
    </row>
    <row r="30094" spans="7:7">
      <c r="G30094" s="1776"/>
    </row>
    <row r="30095" spans="7:7">
      <c r="G30095" s="1776"/>
    </row>
    <row r="30096" spans="7:7">
      <c r="G30096" s="1776"/>
    </row>
    <row r="30097" spans="7:7">
      <c r="G30097" s="1776"/>
    </row>
    <row r="30098" spans="7:7">
      <c r="G30098" s="1776"/>
    </row>
    <row r="30099" spans="7:7">
      <c r="G30099" s="1776"/>
    </row>
    <row r="30100" spans="7:7">
      <c r="G30100" s="1776"/>
    </row>
    <row r="30101" spans="7:7">
      <c r="G30101" s="1776"/>
    </row>
    <row r="30102" spans="7:7">
      <c r="G30102" s="1776"/>
    </row>
    <row r="30103" spans="7:7">
      <c r="G30103" s="1776"/>
    </row>
    <row r="30104" spans="7:7">
      <c r="G30104" s="1776"/>
    </row>
    <row r="30105" spans="7:7">
      <c r="G30105" s="1776"/>
    </row>
    <row r="30106" spans="7:7">
      <c r="G30106" s="1776"/>
    </row>
    <row r="30107" spans="7:7">
      <c r="G30107" s="1776"/>
    </row>
    <row r="30108" spans="7:7">
      <c r="G30108" s="1776"/>
    </row>
    <row r="30109" spans="7:7">
      <c r="G30109" s="1776"/>
    </row>
    <row r="30110" spans="7:7">
      <c r="G30110" s="1776"/>
    </row>
    <row r="30111" spans="7:7">
      <c r="G30111" s="1776"/>
    </row>
    <row r="30112" spans="7:7">
      <c r="G30112" s="1776"/>
    </row>
    <row r="30113" spans="7:7">
      <c r="G30113" s="1776"/>
    </row>
    <row r="30114" spans="7:7">
      <c r="G30114" s="1776"/>
    </row>
    <row r="30115" spans="7:7">
      <c r="G30115" s="1776"/>
    </row>
    <row r="30116" spans="7:7">
      <c r="G30116" s="1776"/>
    </row>
    <row r="30117" spans="7:7">
      <c r="G30117" s="1776"/>
    </row>
    <row r="30118" spans="7:7">
      <c r="G30118" s="1776"/>
    </row>
    <row r="30119" spans="7:7">
      <c r="G30119" s="1776"/>
    </row>
    <row r="30120" spans="7:7">
      <c r="G30120" s="1776"/>
    </row>
    <row r="30121" spans="7:7">
      <c r="G30121" s="1776"/>
    </row>
    <row r="30122" spans="7:7">
      <c r="G30122" s="1776"/>
    </row>
    <row r="30123" spans="7:7">
      <c r="G30123" s="1776"/>
    </row>
    <row r="30124" spans="7:7">
      <c r="G30124" s="1776"/>
    </row>
    <row r="30125" spans="7:7">
      <c r="G30125" s="1776"/>
    </row>
    <row r="30126" spans="7:7">
      <c r="G30126" s="1776"/>
    </row>
    <row r="30127" spans="7:7">
      <c r="G30127" s="1776"/>
    </row>
    <row r="30128" spans="7:7">
      <c r="G30128" s="1776"/>
    </row>
    <row r="30129" spans="7:7">
      <c r="G30129" s="1776"/>
    </row>
    <row r="30130" spans="7:7">
      <c r="G30130" s="1776"/>
    </row>
    <row r="30131" spans="7:7">
      <c r="G30131" s="1776"/>
    </row>
    <row r="30132" spans="7:7">
      <c r="G30132" s="1776"/>
    </row>
    <row r="30133" spans="7:7">
      <c r="G30133" s="1776"/>
    </row>
    <row r="30134" spans="7:7">
      <c r="G30134" s="1776"/>
    </row>
    <row r="30135" spans="7:7">
      <c r="G30135" s="1776"/>
    </row>
    <row r="30136" spans="7:7">
      <c r="G30136" s="1776"/>
    </row>
    <row r="30137" spans="7:7">
      <c r="G30137" s="1776"/>
    </row>
    <row r="30138" spans="7:7">
      <c r="G30138" s="1776"/>
    </row>
    <row r="30139" spans="7:7">
      <c r="G30139" s="1776"/>
    </row>
    <row r="30140" spans="7:7">
      <c r="G30140" s="1776"/>
    </row>
    <row r="30141" spans="7:7">
      <c r="G30141" s="1776"/>
    </row>
    <row r="30142" spans="7:7">
      <c r="G30142" s="1776"/>
    </row>
    <row r="30143" spans="7:7">
      <c r="G30143" s="1776"/>
    </row>
    <row r="30144" spans="7:7">
      <c r="G30144" s="1776"/>
    </row>
    <row r="30145" spans="7:7">
      <c r="G30145" s="1776"/>
    </row>
    <row r="30146" spans="7:7">
      <c r="G30146" s="1776"/>
    </row>
    <row r="30147" spans="7:7">
      <c r="G30147" s="1776"/>
    </row>
    <row r="30148" spans="7:7">
      <c r="G30148" s="1776"/>
    </row>
    <row r="30149" spans="7:7">
      <c r="G30149" s="1776"/>
    </row>
    <row r="30150" spans="7:7">
      <c r="G30150" s="1776"/>
    </row>
    <row r="30151" spans="7:7">
      <c r="G30151" s="1776"/>
    </row>
    <row r="30152" spans="7:7">
      <c r="G30152" s="1776"/>
    </row>
    <row r="30153" spans="7:7">
      <c r="G30153" s="1776"/>
    </row>
    <row r="30154" spans="7:7">
      <c r="G30154" s="1776"/>
    </row>
    <row r="30155" spans="7:7">
      <c r="G30155" s="1776"/>
    </row>
    <row r="30156" spans="7:7">
      <c r="G30156" s="1776"/>
    </row>
    <row r="30157" spans="7:7">
      <c r="G30157" s="1776"/>
    </row>
    <row r="30158" spans="7:7">
      <c r="G30158" s="1776"/>
    </row>
    <row r="30159" spans="7:7">
      <c r="G30159" s="1776"/>
    </row>
    <row r="30160" spans="7:7">
      <c r="G30160" s="1776"/>
    </row>
    <row r="30161" spans="7:7">
      <c r="G30161" s="1776"/>
    </row>
    <row r="30162" spans="7:7">
      <c r="G30162" s="1776"/>
    </row>
    <row r="30163" spans="7:7">
      <c r="G30163" s="1776"/>
    </row>
    <row r="30164" spans="7:7">
      <c r="G30164" s="1776"/>
    </row>
    <row r="30165" spans="7:7">
      <c r="G30165" s="1776"/>
    </row>
    <row r="30166" spans="7:7">
      <c r="G30166" s="1776"/>
    </row>
    <row r="30167" spans="7:7">
      <c r="G30167" s="1776"/>
    </row>
    <row r="30168" spans="7:7">
      <c r="G30168" s="1776"/>
    </row>
    <row r="30169" spans="7:7">
      <c r="G30169" s="1776"/>
    </row>
    <row r="30170" spans="7:7">
      <c r="G30170" s="1776"/>
    </row>
    <row r="30171" spans="7:7">
      <c r="G30171" s="1776"/>
    </row>
    <row r="30172" spans="7:7">
      <c r="G30172" s="1776"/>
    </row>
    <row r="30173" spans="7:7">
      <c r="G30173" s="1776"/>
    </row>
    <row r="30174" spans="7:7">
      <c r="G30174" s="1776"/>
    </row>
    <row r="30175" spans="7:7">
      <c r="G30175" s="1776"/>
    </row>
    <row r="30176" spans="7:7">
      <c r="G30176" s="1776"/>
    </row>
    <row r="30177" spans="7:7">
      <c r="G30177" s="1776"/>
    </row>
    <row r="30178" spans="7:7">
      <c r="G30178" s="1776"/>
    </row>
    <row r="30179" spans="7:7">
      <c r="G30179" s="1776"/>
    </row>
    <row r="30180" spans="7:7">
      <c r="G30180" s="1776"/>
    </row>
    <row r="30181" spans="7:7">
      <c r="G30181" s="1776"/>
    </row>
    <row r="30182" spans="7:7">
      <c r="G30182" s="1776"/>
    </row>
    <row r="30183" spans="7:7">
      <c r="G30183" s="1776"/>
    </row>
    <row r="30184" spans="7:7">
      <c r="G30184" s="1776"/>
    </row>
    <row r="30185" spans="7:7">
      <c r="G30185" s="1776"/>
    </row>
    <row r="30186" spans="7:7">
      <c r="G30186" s="1776"/>
    </row>
    <row r="30187" spans="7:7">
      <c r="G30187" s="1776"/>
    </row>
    <row r="30188" spans="7:7">
      <c r="G30188" s="1776"/>
    </row>
    <row r="30189" spans="7:7">
      <c r="G30189" s="1776"/>
    </row>
    <row r="30190" spans="7:7">
      <c r="G30190" s="1776"/>
    </row>
    <row r="30191" spans="7:7">
      <c r="G30191" s="1776"/>
    </row>
    <row r="30192" spans="7:7">
      <c r="G30192" s="1776"/>
    </row>
    <row r="30193" spans="7:7">
      <c r="G30193" s="1776"/>
    </row>
    <row r="30194" spans="7:7">
      <c r="G30194" s="1776"/>
    </row>
    <row r="30195" spans="7:7">
      <c r="G30195" s="1776"/>
    </row>
    <row r="30196" spans="7:7">
      <c r="G30196" s="1776"/>
    </row>
    <row r="30197" spans="7:7">
      <c r="G30197" s="1776"/>
    </row>
    <row r="30198" spans="7:7">
      <c r="G30198" s="1776"/>
    </row>
    <row r="30199" spans="7:7">
      <c r="G30199" s="1776"/>
    </row>
    <row r="30200" spans="7:7">
      <c r="G30200" s="1776"/>
    </row>
    <row r="30201" spans="7:7">
      <c r="G30201" s="1776"/>
    </row>
    <row r="30202" spans="7:7">
      <c r="G30202" s="1776"/>
    </row>
    <row r="30203" spans="7:7">
      <c r="G30203" s="1776"/>
    </row>
    <row r="30204" spans="7:7">
      <c r="G30204" s="1776"/>
    </row>
    <row r="30205" spans="7:7">
      <c r="G30205" s="1776"/>
    </row>
    <row r="30206" spans="7:7">
      <c r="G30206" s="1776"/>
    </row>
    <row r="30207" spans="7:7">
      <c r="G30207" s="1776"/>
    </row>
    <row r="30208" spans="7:7">
      <c r="G30208" s="1776"/>
    </row>
    <row r="30209" spans="7:7">
      <c r="G30209" s="1776"/>
    </row>
    <row r="30210" spans="7:7">
      <c r="G30210" s="1776"/>
    </row>
    <row r="30211" spans="7:7">
      <c r="G30211" s="1776"/>
    </row>
    <row r="30212" spans="7:7">
      <c r="G30212" s="1776"/>
    </row>
    <row r="30213" spans="7:7">
      <c r="G30213" s="1776"/>
    </row>
    <row r="30214" spans="7:7">
      <c r="G30214" s="1776"/>
    </row>
    <row r="30215" spans="7:7">
      <c r="G30215" s="1776"/>
    </row>
    <row r="30216" spans="7:7">
      <c r="G30216" s="1776"/>
    </row>
    <row r="30217" spans="7:7">
      <c r="G30217" s="1776"/>
    </row>
    <row r="30218" spans="7:7">
      <c r="G30218" s="1776"/>
    </row>
    <row r="30219" spans="7:7">
      <c r="G30219" s="1776"/>
    </row>
    <row r="30220" spans="7:7">
      <c r="G30220" s="1776"/>
    </row>
    <row r="30221" spans="7:7">
      <c r="G30221" s="1776"/>
    </row>
    <row r="30222" spans="7:7">
      <c r="G30222" s="1776"/>
    </row>
    <row r="30223" spans="7:7">
      <c r="G30223" s="1776"/>
    </row>
    <row r="30224" spans="7:7">
      <c r="G30224" s="1776"/>
    </row>
    <row r="30225" spans="7:7">
      <c r="G30225" s="1776"/>
    </row>
    <row r="30226" spans="7:7">
      <c r="G30226" s="1776"/>
    </row>
    <row r="30227" spans="7:7">
      <c r="G30227" s="1776"/>
    </row>
    <row r="30228" spans="7:7">
      <c r="G30228" s="1776"/>
    </row>
    <row r="30229" spans="7:7">
      <c r="G30229" s="1776"/>
    </row>
    <row r="30230" spans="7:7">
      <c r="G30230" s="1776"/>
    </row>
    <row r="30231" spans="7:7">
      <c r="G30231" s="1776"/>
    </row>
    <row r="30232" spans="7:7">
      <c r="G30232" s="1776"/>
    </row>
    <row r="30233" spans="7:7">
      <c r="G30233" s="1776"/>
    </row>
    <row r="30234" spans="7:7">
      <c r="G30234" s="1776"/>
    </row>
    <row r="30235" spans="7:7">
      <c r="G30235" s="1776"/>
    </row>
    <row r="30236" spans="7:7">
      <c r="G30236" s="1776"/>
    </row>
    <row r="30237" spans="7:7">
      <c r="G30237" s="1776"/>
    </row>
    <row r="30238" spans="7:7">
      <c r="G30238" s="1776"/>
    </row>
    <row r="30239" spans="7:7">
      <c r="G30239" s="1776"/>
    </row>
    <row r="30240" spans="7:7">
      <c r="G30240" s="1776"/>
    </row>
    <row r="30241" spans="7:7">
      <c r="G30241" s="1776"/>
    </row>
    <row r="30242" spans="7:7">
      <c r="G30242" s="1776"/>
    </row>
    <row r="30243" spans="7:7">
      <c r="G30243" s="1776"/>
    </row>
    <row r="30244" spans="7:7">
      <c r="G30244" s="1776"/>
    </row>
    <row r="30245" spans="7:7">
      <c r="G30245" s="1776"/>
    </row>
    <row r="30246" spans="7:7">
      <c r="G30246" s="1776"/>
    </row>
    <row r="30247" spans="7:7">
      <c r="G30247" s="1776"/>
    </row>
    <row r="30248" spans="7:7">
      <c r="G30248" s="1776"/>
    </row>
    <row r="30249" spans="7:7">
      <c r="G30249" s="1776"/>
    </row>
    <row r="30250" spans="7:7">
      <c r="G30250" s="1776"/>
    </row>
    <row r="30251" spans="7:7">
      <c r="G30251" s="1776"/>
    </row>
    <row r="30252" spans="7:7">
      <c r="G30252" s="1776"/>
    </row>
    <row r="30253" spans="7:7">
      <c r="G30253" s="1776"/>
    </row>
    <row r="30254" spans="7:7">
      <c r="G30254" s="1776"/>
    </row>
    <row r="30255" spans="7:7">
      <c r="G30255" s="1776"/>
    </row>
    <row r="30256" spans="7:7">
      <c r="G30256" s="1776"/>
    </row>
    <row r="30257" spans="7:7">
      <c r="G30257" s="1776"/>
    </row>
    <row r="30258" spans="7:7">
      <c r="G30258" s="1776"/>
    </row>
    <row r="30259" spans="7:7">
      <c r="G30259" s="1776"/>
    </row>
    <row r="30260" spans="7:7">
      <c r="G30260" s="1776"/>
    </row>
    <row r="30261" spans="7:7">
      <c r="G30261" s="1776"/>
    </row>
    <row r="30262" spans="7:7">
      <c r="G30262" s="1776"/>
    </row>
    <row r="30263" spans="7:7">
      <c r="G30263" s="1776"/>
    </row>
    <row r="30264" spans="7:7">
      <c r="G30264" s="1776"/>
    </row>
    <row r="30265" spans="7:7">
      <c r="G30265" s="1776"/>
    </row>
    <row r="30266" spans="7:7">
      <c r="G30266" s="1776"/>
    </row>
    <row r="30267" spans="7:7">
      <c r="G30267" s="1776"/>
    </row>
    <row r="30268" spans="7:7">
      <c r="G30268" s="1776"/>
    </row>
    <row r="30269" spans="7:7">
      <c r="G30269" s="1776"/>
    </row>
    <row r="30270" spans="7:7">
      <c r="G30270" s="1776"/>
    </row>
    <row r="30271" spans="7:7">
      <c r="G30271" s="1776"/>
    </row>
    <row r="30272" spans="7:7">
      <c r="G30272" s="1776"/>
    </row>
    <row r="30273" spans="7:7">
      <c r="G30273" s="1776"/>
    </row>
    <row r="30274" spans="7:7">
      <c r="G30274" s="1776"/>
    </row>
    <row r="30275" spans="7:7">
      <c r="G30275" s="1776"/>
    </row>
    <row r="30276" spans="7:7">
      <c r="G30276" s="1776"/>
    </row>
    <row r="30277" spans="7:7">
      <c r="G30277" s="1776"/>
    </row>
    <row r="30278" spans="7:7">
      <c r="G30278" s="1776"/>
    </row>
    <row r="30279" spans="7:7">
      <c r="G30279" s="1776"/>
    </row>
    <row r="30280" spans="7:7">
      <c r="G30280" s="1776"/>
    </row>
    <row r="30281" spans="7:7">
      <c r="G30281" s="1776"/>
    </row>
    <row r="30282" spans="7:7">
      <c r="G30282" s="1776"/>
    </row>
    <row r="30283" spans="7:7">
      <c r="G30283" s="1776"/>
    </row>
    <row r="30284" spans="7:7">
      <c r="G30284" s="1776"/>
    </row>
    <row r="30285" spans="7:7">
      <c r="G30285" s="1776"/>
    </row>
    <row r="30286" spans="7:7">
      <c r="G30286" s="1776"/>
    </row>
    <row r="30287" spans="7:7">
      <c r="G30287" s="1776"/>
    </row>
    <row r="30288" spans="7:7">
      <c r="G30288" s="1776"/>
    </row>
    <row r="30289" spans="7:7">
      <c r="G30289" s="1776"/>
    </row>
    <row r="30290" spans="7:7">
      <c r="G30290" s="1776"/>
    </row>
    <row r="30291" spans="7:7">
      <c r="G30291" s="1776"/>
    </row>
    <row r="30292" spans="7:7">
      <c r="G30292" s="1776"/>
    </row>
    <row r="30293" spans="7:7">
      <c r="G30293" s="1776"/>
    </row>
    <row r="30294" spans="7:7">
      <c r="G30294" s="1776"/>
    </row>
    <row r="30295" spans="7:7">
      <c r="G30295" s="1776"/>
    </row>
    <row r="30296" spans="7:7">
      <c r="G30296" s="1776"/>
    </row>
    <row r="30297" spans="7:7">
      <c r="G30297" s="1776"/>
    </row>
    <row r="30298" spans="7:7">
      <c r="G30298" s="1776"/>
    </row>
    <row r="30299" spans="7:7">
      <c r="G30299" s="1776"/>
    </row>
    <row r="30300" spans="7:7">
      <c r="G30300" s="1776"/>
    </row>
    <row r="30301" spans="7:7">
      <c r="G30301" s="1776"/>
    </row>
    <row r="30302" spans="7:7">
      <c r="G30302" s="1776"/>
    </row>
    <row r="30303" spans="7:7">
      <c r="G30303" s="1776"/>
    </row>
    <row r="30304" spans="7:7">
      <c r="G30304" s="1776"/>
    </row>
    <row r="30305" spans="7:7">
      <c r="G30305" s="1776"/>
    </row>
    <row r="30306" spans="7:7">
      <c r="G30306" s="1776"/>
    </row>
    <row r="30307" spans="7:7">
      <c r="G30307" s="1776"/>
    </row>
    <row r="30308" spans="7:7">
      <c r="G30308" s="1776"/>
    </row>
    <row r="30309" spans="7:7">
      <c r="G30309" s="1776"/>
    </row>
    <row r="30310" spans="7:7">
      <c r="G30310" s="1776"/>
    </row>
    <row r="30311" spans="7:7">
      <c r="G30311" s="1776"/>
    </row>
    <row r="30312" spans="7:7">
      <c r="G30312" s="1776"/>
    </row>
    <row r="30313" spans="7:7">
      <c r="G30313" s="1776"/>
    </row>
    <row r="30314" spans="7:7">
      <c r="G30314" s="1776"/>
    </row>
    <row r="30315" spans="7:7">
      <c r="G30315" s="1776"/>
    </row>
    <row r="30316" spans="7:7">
      <c r="G30316" s="1776"/>
    </row>
    <row r="30317" spans="7:7">
      <c r="G30317" s="1776"/>
    </row>
    <row r="30318" spans="7:7">
      <c r="G30318" s="1776"/>
    </row>
    <row r="30319" spans="7:7">
      <c r="G30319" s="1776"/>
    </row>
    <row r="30320" spans="7:7">
      <c r="G30320" s="1776"/>
    </row>
    <row r="30321" spans="7:7">
      <c r="G30321" s="1776"/>
    </row>
    <row r="30322" spans="7:7">
      <c r="G30322" s="1776"/>
    </row>
    <row r="30323" spans="7:7">
      <c r="G30323" s="1776"/>
    </row>
    <row r="30324" spans="7:7">
      <c r="G30324" s="1776"/>
    </row>
    <row r="30325" spans="7:7">
      <c r="G30325" s="1776"/>
    </row>
    <row r="30326" spans="7:7">
      <c r="G30326" s="1776"/>
    </row>
    <row r="30327" spans="7:7">
      <c r="G30327" s="1776"/>
    </row>
    <row r="30328" spans="7:7">
      <c r="G30328" s="1776"/>
    </row>
    <row r="30329" spans="7:7">
      <c r="G30329" s="1776"/>
    </row>
    <row r="30330" spans="7:7">
      <c r="G30330" s="1776"/>
    </row>
    <row r="30331" spans="7:7">
      <c r="G30331" s="1776"/>
    </row>
    <row r="30332" spans="7:7">
      <c r="G30332" s="1776"/>
    </row>
    <row r="30333" spans="7:7">
      <c r="G30333" s="1776"/>
    </row>
    <row r="30334" spans="7:7">
      <c r="G30334" s="1776"/>
    </row>
    <row r="30335" spans="7:7">
      <c r="G30335" s="1776"/>
    </row>
    <row r="30336" spans="7:7">
      <c r="G30336" s="1776"/>
    </row>
    <row r="30337" spans="7:7">
      <c r="G30337" s="1776"/>
    </row>
    <row r="30338" spans="7:7">
      <c r="G30338" s="1776"/>
    </row>
    <row r="30339" spans="7:7">
      <c r="G30339" s="1776"/>
    </row>
    <row r="30340" spans="7:7">
      <c r="G30340" s="1776"/>
    </row>
    <row r="30341" spans="7:7">
      <c r="G30341" s="1776"/>
    </row>
    <row r="30342" spans="7:7">
      <c r="G30342" s="1776"/>
    </row>
    <row r="30343" spans="7:7">
      <c r="G30343" s="1776"/>
    </row>
    <row r="30344" spans="7:7">
      <c r="G30344" s="1776"/>
    </row>
    <row r="30345" spans="7:7">
      <c r="G30345" s="1776"/>
    </row>
    <row r="30346" spans="7:7">
      <c r="G30346" s="1776"/>
    </row>
    <row r="30347" spans="7:7">
      <c r="G30347" s="1776"/>
    </row>
    <row r="30348" spans="7:7">
      <c r="G30348" s="1776"/>
    </row>
    <row r="30349" spans="7:7">
      <c r="G30349" s="1776"/>
    </row>
    <row r="30350" spans="7:7">
      <c r="G30350" s="1776"/>
    </row>
    <row r="30351" spans="7:7">
      <c r="G30351" s="1776"/>
    </row>
    <row r="30352" spans="7:7">
      <c r="G30352" s="1776"/>
    </row>
    <row r="30353" spans="7:7">
      <c r="G30353" s="1776"/>
    </row>
    <row r="30354" spans="7:7">
      <c r="G30354" s="1776"/>
    </row>
    <row r="30355" spans="7:7">
      <c r="G30355" s="1776"/>
    </row>
    <row r="30356" spans="7:7">
      <c r="G30356" s="1776"/>
    </row>
    <row r="30357" spans="7:7">
      <c r="G30357" s="1776"/>
    </row>
    <row r="30358" spans="7:7">
      <c r="G30358" s="1776"/>
    </row>
    <row r="30359" spans="7:7">
      <c r="G30359" s="1776"/>
    </row>
    <row r="30360" spans="7:7">
      <c r="G30360" s="1776"/>
    </row>
    <row r="30361" spans="7:7">
      <c r="G30361" s="1776"/>
    </row>
    <row r="30362" spans="7:7">
      <c r="G30362" s="1776"/>
    </row>
    <row r="30363" spans="7:7">
      <c r="G30363" s="1776"/>
    </row>
    <row r="30364" spans="7:7">
      <c r="G30364" s="1776"/>
    </row>
    <row r="30365" spans="7:7">
      <c r="G30365" s="1776"/>
    </row>
    <row r="30366" spans="7:7">
      <c r="G30366" s="1776"/>
    </row>
    <row r="30367" spans="7:7">
      <c r="G30367" s="1776"/>
    </row>
    <row r="30368" spans="7:7">
      <c r="G30368" s="1776"/>
    </row>
    <row r="30369" spans="7:7">
      <c r="G30369" s="1776"/>
    </row>
    <row r="30370" spans="7:7">
      <c r="G30370" s="1776"/>
    </row>
    <row r="30371" spans="7:7">
      <c r="G30371" s="1776"/>
    </row>
    <row r="30372" spans="7:7">
      <c r="G30372" s="1776"/>
    </row>
    <row r="30373" spans="7:7">
      <c r="G30373" s="1776"/>
    </row>
    <row r="30374" spans="7:7">
      <c r="G30374" s="1776"/>
    </row>
    <row r="30375" spans="7:7">
      <c r="G30375" s="1776"/>
    </row>
    <row r="30376" spans="7:7">
      <c r="G30376" s="1776"/>
    </row>
    <row r="30377" spans="7:7">
      <c r="G30377" s="1776"/>
    </row>
    <row r="30378" spans="7:7">
      <c r="G30378" s="1776"/>
    </row>
    <row r="30379" spans="7:7">
      <c r="G30379" s="1776"/>
    </row>
    <row r="30380" spans="7:7">
      <c r="G30380" s="1776"/>
    </row>
    <row r="30381" spans="7:7">
      <c r="G30381" s="1776"/>
    </row>
    <row r="30382" spans="7:7">
      <c r="G30382" s="1776"/>
    </row>
    <row r="30383" spans="7:7">
      <c r="G30383" s="1776"/>
    </row>
    <row r="30384" spans="7:7">
      <c r="G30384" s="1776"/>
    </row>
    <row r="30385" spans="7:7">
      <c r="G30385" s="1776"/>
    </row>
    <row r="30386" spans="7:7">
      <c r="G30386" s="1776"/>
    </row>
    <row r="30387" spans="7:7">
      <c r="G30387" s="1776"/>
    </row>
    <row r="30388" spans="7:7">
      <c r="G30388" s="1776"/>
    </row>
    <row r="30389" spans="7:7">
      <c r="G30389" s="1776"/>
    </row>
    <row r="30390" spans="7:7">
      <c r="G30390" s="1776"/>
    </row>
    <row r="30391" spans="7:7">
      <c r="G30391" s="1776"/>
    </row>
    <row r="30392" spans="7:7">
      <c r="G30392" s="1776"/>
    </row>
    <row r="30393" spans="7:7">
      <c r="G30393" s="1776"/>
    </row>
    <row r="30394" spans="7:7">
      <c r="G30394" s="1776"/>
    </row>
    <row r="30395" spans="7:7">
      <c r="G30395" s="1776"/>
    </row>
    <row r="30396" spans="7:7">
      <c r="G30396" s="1776"/>
    </row>
    <row r="30397" spans="7:7">
      <c r="G30397" s="1776"/>
    </row>
    <row r="30398" spans="7:7">
      <c r="G30398" s="1776"/>
    </row>
    <row r="30399" spans="7:7">
      <c r="G30399" s="1776"/>
    </row>
    <row r="30400" spans="7:7">
      <c r="G30400" s="1776"/>
    </row>
    <row r="30401" spans="7:7">
      <c r="G30401" s="1776"/>
    </row>
    <row r="30402" spans="7:7">
      <c r="G30402" s="1776"/>
    </row>
    <row r="30403" spans="7:7">
      <c r="G30403" s="1776"/>
    </row>
    <row r="30404" spans="7:7">
      <c r="G30404" s="1776"/>
    </row>
    <row r="30405" spans="7:7">
      <c r="G30405" s="1776"/>
    </row>
    <row r="30406" spans="7:7">
      <c r="G30406" s="1776"/>
    </row>
    <row r="30407" spans="7:7">
      <c r="G30407" s="1776"/>
    </row>
    <row r="30408" spans="7:7">
      <c r="G30408" s="1776"/>
    </row>
    <row r="30409" spans="7:7">
      <c r="G30409" s="1776"/>
    </row>
    <row r="30410" spans="7:7">
      <c r="G30410" s="1776"/>
    </row>
    <row r="30411" spans="7:7">
      <c r="G30411" s="1776"/>
    </row>
    <row r="30412" spans="7:7">
      <c r="G30412" s="1776"/>
    </row>
    <row r="30413" spans="7:7">
      <c r="G30413" s="1776"/>
    </row>
    <row r="30414" spans="7:7">
      <c r="G30414" s="1776"/>
    </row>
    <row r="30415" spans="7:7">
      <c r="G30415" s="1776"/>
    </row>
    <row r="30416" spans="7:7">
      <c r="G30416" s="1776"/>
    </row>
    <row r="30417" spans="7:7">
      <c r="G30417" s="1776"/>
    </row>
    <row r="30418" spans="7:7">
      <c r="G30418" s="1776"/>
    </row>
    <row r="30419" spans="7:7">
      <c r="G30419" s="1776"/>
    </row>
    <row r="30420" spans="7:7">
      <c r="G30420" s="1776"/>
    </row>
    <row r="30421" spans="7:7">
      <c r="G30421" s="1776"/>
    </row>
    <row r="30422" spans="7:7">
      <c r="G30422" s="1776"/>
    </row>
    <row r="30423" spans="7:7">
      <c r="G30423" s="1776"/>
    </row>
    <row r="30424" spans="7:7">
      <c r="G30424" s="1776"/>
    </row>
    <row r="30425" spans="7:7">
      <c r="G30425" s="1776"/>
    </row>
    <row r="30426" spans="7:7">
      <c r="G30426" s="1776"/>
    </row>
    <row r="30427" spans="7:7">
      <c r="G30427" s="1776"/>
    </row>
    <row r="30428" spans="7:7">
      <c r="G30428" s="1776"/>
    </row>
    <row r="30429" spans="7:7">
      <c r="G30429" s="1776"/>
    </row>
    <row r="30430" spans="7:7">
      <c r="G30430" s="1776"/>
    </row>
    <row r="30431" spans="7:7">
      <c r="G30431" s="1776"/>
    </row>
    <row r="30432" spans="7:7">
      <c r="G30432" s="1776"/>
    </row>
    <row r="30433" spans="7:7">
      <c r="G30433" s="1776"/>
    </row>
    <row r="30434" spans="7:7">
      <c r="G30434" s="1776"/>
    </row>
    <row r="30435" spans="7:7">
      <c r="G30435" s="1776"/>
    </row>
    <row r="30436" spans="7:7">
      <c r="G30436" s="1776"/>
    </row>
    <row r="30437" spans="7:7">
      <c r="G30437" s="1776"/>
    </row>
    <row r="30438" spans="7:7">
      <c r="G30438" s="1776"/>
    </row>
    <row r="30439" spans="7:7">
      <c r="G30439" s="1776"/>
    </row>
    <row r="30440" spans="7:7">
      <c r="G30440" s="1776"/>
    </row>
    <row r="30441" spans="7:7">
      <c r="G30441" s="1776"/>
    </row>
    <row r="30442" spans="7:7">
      <c r="G30442" s="1776"/>
    </row>
    <row r="30443" spans="7:7">
      <c r="G30443" s="1776"/>
    </row>
    <row r="30444" spans="7:7">
      <c r="G30444" s="1776"/>
    </row>
    <row r="30445" spans="7:7">
      <c r="G30445" s="1776"/>
    </row>
    <row r="30446" spans="7:7">
      <c r="G30446" s="1776"/>
    </row>
    <row r="30447" spans="7:7">
      <c r="G30447" s="1776"/>
    </row>
    <row r="30448" spans="7:7">
      <c r="G30448" s="1776"/>
    </row>
    <row r="30449" spans="7:7">
      <c r="G30449" s="1776"/>
    </row>
    <row r="30450" spans="7:7">
      <c r="G30450" s="1776"/>
    </row>
    <row r="30451" spans="7:7">
      <c r="G30451" s="1776"/>
    </row>
    <row r="30452" spans="7:7">
      <c r="G30452" s="1776"/>
    </row>
    <row r="30453" spans="7:7">
      <c r="G30453" s="1776"/>
    </row>
    <row r="30454" spans="7:7">
      <c r="G30454" s="1776"/>
    </row>
    <row r="30455" spans="7:7">
      <c r="G30455" s="1776"/>
    </row>
    <row r="30456" spans="7:7">
      <c r="G30456" s="1776"/>
    </row>
    <row r="30457" spans="7:7">
      <c r="G30457" s="1776"/>
    </row>
    <row r="30458" spans="7:7">
      <c r="G30458" s="1776"/>
    </row>
    <row r="30459" spans="7:7">
      <c r="G30459" s="1776"/>
    </row>
    <row r="30460" spans="7:7">
      <c r="G30460" s="1776"/>
    </row>
    <row r="30461" spans="7:7">
      <c r="G30461" s="1776"/>
    </row>
    <row r="30462" spans="7:7">
      <c r="G30462" s="1776"/>
    </row>
    <row r="30463" spans="7:7">
      <c r="G30463" s="1776"/>
    </row>
    <row r="30464" spans="7:7">
      <c r="G30464" s="1776"/>
    </row>
    <row r="30465" spans="7:7">
      <c r="G30465" s="1776"/>
    </row>
    <row r="30466" spans="7:7">
      <c r="G30466" s="1776"/>
    </row>
    <row r="30467" spans="7:7">
      <c r="G30467" s="1776"/>
    </row>
    <row r="30468" spans="7:7">
      <c r="G30468" s="1776"/>
    </row>
    <row r="30469" spans="7:7">
      <c r="G30469" s="1776"/>
    </row>
    <row r="30470" spans="7:7">
      <c r="G30470" s="1776"/>
    </row>
    <row r="30471" spans="7:7">
      <c r="G30471" s="1776"/>
    </row>
    <row r="30472" spans="7:7">
      <c r="G30472" s="1776"/>
    </row>
    <row r="30473" spans="7:7">
      <c r="G30473" s="1776"/>
    </row>
    <row r="30474" spans="7:7">
      <c r="G30474" s="1776"/>
    </row>
    <row r="30475" spans="7:7">
      <c r="G30475" s="1776"/>
    </row>
    <row r="30476" spans="7:7">
      <c r="G30476" s="1776"/>
    </row>
    <row r="30477" spans="7:7">
      <c r="G30477" s="1776"/>
    </row>
    <row r="30478" spans="7:7">
      <c r="G30478" s="1776"/>
    </row>
    <row r="30479" spans="7:7">
      <c r="G30479" s="1776"/>
    </row>
    <row r="30480" spans="7:7">
      <c r="G30480" s="1776"/>
    </row>
    <row r="30481" spans="7:7">
      <c r="G30481" s="1776"/>
    </row>
    <row r="30482" spans="7:7">
      <c r="G30482" s="1776"/>
    </row>
    <row r="30483" spans="7:7">
      <c r="G30483" s="1776"/>
    </row>
    <row r="30484" spans="7:7">
      <c r="G30484" s="1776"/>
    </row>
    <row r="30485" spans="7:7">
      <c r="G30485" s="1776"/>
    </row>
    <row r="30486" spans="7:7">
      <c r="G30486" s="1776"/>
    </row>
    <row r="30487" spans="7:7">
      <c r="G30487" s="1776"/>
    </row>
    <row r="30488" spans="7:7">
      <c r="G30488" s="1776"/>
    </row>
    <row r="30489" spans="7:7">
      <c r="G30489" s="1776"/>
    </row>
    <row r="30490" spans="7:7">
      <c r="G30490" s="1776"/>
    </row>
    <row r="30491" spans="7:7">
      <c r="G30491" s="1776"/>
    </row>
    <row r="30492" spans="7:7">
      <c r="G30492" s="1776"/>
    </row>
    <row r="30493" spans="7:7">
      <c r="G30493" s="1776"/>
    </row>
    <row r="30494" spans="7:7">
      <c r="G30494" s="1776"/>
    </row>
    <row r="30495" spans="7:7">
      <c r="G30495" s="1776"/>
    </row>
    <row r="30496" spans="7:7">
      <c r="G30496" s="1776"/>
    </row>
    <row r="30497" spans="7:7">
      <c r="G30497" s="1776"/>
    </row>
    <row r="30498" spans="7:7">
      <c r="G30498" s="1776"/>
    </row>
    <row r="30499" spans="7:7">
      <c r="G30499" s="1776"/>
    </row>
    <row r="30500" spans="7:7">
      <c r="G30500" s="1776"/>
    </row>
    <row r="30501" spans="7:7">
      <c r="G30501" s="1776"/>
    </row>
    <row r="30502" spans="7:7">
      <c r="G30502" s="1776"/>
    </row>
    <row r="30503" spans="7:7">
      <c r="G30503" s="1776"/>
    </row>
    <row r="30504" spans="7:7">
      <c r="G30504" s="1776"/>
    </row>
    <row r="30505" spans="7:7">
      <c r="G30505" s="1776"/>
    </row>
    <row r="30506" spans="7:7">
      <c r="G30506" s="1776"/>
    </row>
    <row r="30507" spans="7:7">
      <c r="G30507" s="1776"/>
    </row>
    <row r="30508" spans="7:7">
      <c r="G30508" s="1776"/>
    </row>
    <row r="30509" spans="7:7">
      <c r="G30509" s="1776"/>
    </row>
    <row r="30510" spans="7:7">
      <c r="G30510" s="1776"/>
    </row>
    <row r="30511" spans="7:7">
      <c r="G30511" s="1776"/>
    </row>
    <row r="30512" spans="7:7">
      <c r="G30512" s="1776"/>
    </row>
    <row r="30513" spans="7:7">
      <c r="G30513" s="1776"/>
    </row>
    <row r="30514" spans="7:7">
      <c r="G30514" s="1776"/>
    </row>
    <row r="30515" spans="7:7">
      <c r="G30515" s="1776"/>
    </row>
    <row r="30516" spans="7:7">
      <c r="G30516" s="1776"/>
    </row>
    <row r="30517" spans="7:7">
      <c r="G30517" s="1776"/>
    </row>
    <row r="30518" spans="7:7">
      <c r="G30518" s="1776"/>
    </row>
    <row r="30519" spans="7:7">
      <c r="G30519" s="1776"/>
    </row>
    <row r="30520" spans="7:7">
      <c r="G30520" s="1776"/>
    </row>
    <row r="30521" spans="7:7">
      <c r="G30521" s="1776"/>
    </row>
    <row r="30522" spans="7:7">
      <c r="G30522" s="1776"/>
    </row>
    <row r="30523" spans="7:7">
      <c r="G30523" s="1776"/>
    </row>
    <row r="30524" spans="7:7">
      <c r="G30524" s="1776"/>
    </row>
    <row r="30525" spans="7:7">
      <c r="G30525" s="1776"/>
    </row>
    <row r="30526" spans="7:7">
      <c r="G30526" s="1776"/>
    </row>
    <row r="30527" spans="7:7">
      <c r="G30527" s="1776"/>
    </row>
    <row r="30528" spans="7:7">
      <c r="G30528" s="1776"/>
    </row>
    <row r="30529" spans="7:7">
      <c r="G30529" s="1776"/>
    </row>
    <row r="30530" spans="7:7">
      <c r="G30530" s="1776"/>
    </row>
    <row r="30531" spans="7:7">
      <c r="G30531" s="1776"/>
    </row>
    <row r="30532" spans="7:7">
      <c r="G30532" s="1776"/>
    </row>
    <row r="30533" spans="7:7">
      <c r="G30533" s="1776"/>
    </row>
    <row r="30534" spans="7:7">
      <c r="G30534" s="1776"/>
    </row>
    <row r="30535" spans="7:7">
      <c r="G30535" s="1776"/>
    </row>
    <row r="30536" spans="7:7">
      <c r="G30536" s="1776"/>
    </row>
    <row r="30537" spans="7:7">
      <c r="G30537" s="1776"/>
    </row>
    <row r="30538" spans="7:7">
      <c r="G30538" s="1776"/>
    </row>
    <row r="30539" spans="7:7">
      <c r="G30539" s="1776"/>
    </row>
    <row r="30540" spans="7:7">
      <c r="G30540" s="1776"/>
    </row>
    <row r="30541" spans="7:7">
      <c r="G30541" s="1776"/>
    </row>
    <row r="30542" spans="7:7">
      <c r="G30542" s="1776"/>
    </row>
    <row r="30543" spans="7:7">
      <c r="G30543" s="1776"/>
    </row>
    <row r="30544" spans="7:7">
      <c r="G30544" s="1776"/>
    </row>
    <row r="30545" spans="7:7">
      <c r="G30545" s="1776"/>
    </row>
    <row r="30546" spans="7:7">
      <c r="G30546" s="1776"/>
    </row>
    <row r="30547" spans="7:7">
      <c r="G30547" s="1776"/>
    </row>
    <row r="30548" spans="7:7">
      <c r="G30548" s="1776"/>
    </row>
    <row r="30549" spans="7:7">
      <c r="G30549" s="1776"/>
    </row>
    <row r="30550" spans="7:7">
      <c r="G30550" s="1776"/>
    </row>
    <row r="30551" spans="7:7">
      <c r="G30551" s="1776"/>
    </row>
    <row r="30552" spans="7:7">
      <c r="G30552" s="1776"/>
    </row>
    <row r="30553" spans="7:7">
      <c r="G30553" s="1776"/>
    </row>
    <row r="30554" spans="7:7">
      <c r="G30554" s="1776"/>
    </row>
    <row r="30555" spans="7:7">
      <c r="G30555" s="1776"/>
    </row>
    <row r="30556" spans="7:7">
      <c r="G30556" s="1776"/>
    </row>
    <row r="30557" spans="7:7">
      <c r="G30557" s="1776"/>
    </row>
    <row r="30558" spans="7:7">
      <c r="G30558" s="1776"/>
    </row>
    <row r="30559" spans="7:7">
      <c r="G30559" s="1776"/>
    </row>
    <row r="30560" spans="7:7">
      <c r="G30560" s="1776"/>
    </row>
    <row r="30561" spans="7:7">
      <c r="G30561" s="1776"/>
    </row>
    <row r="30562" spans="7:7">
      <c r="G30562" s="1776"/>
    </row>
    <row r="30563" spans="7:7">
      <c r="G30563" s="1776"/>
    </row>
    <row r="30564" spans="7:7">
      <c r="G30564" s="1776"/>
    </row>
    <row r="30565" spans="7:7">
      <c r="G30565" s="1776"/>
    </row>
    <row r="30566" spans="7:7">
      <c r="G30566" s="1776"/>
    </row>
    <row r="30567" spans="7:7">
      <c r="G30567" s="1776"/>
    </row>
    <row r="30568" spans="7:7">
      <c r="G30568" s="1776"/>
    </row>
    <row r="30569" spans="7:7">
      <c r="G30569" s="1776"/>
    </row>
    <row r="30570" spans="7:7">
      <c r="G30570" s="1776"/>
    </row>
    <row r="30571" spans="7:7">
      <c r="G30571" s="1776"/>
    </row>
    <row r="30572" spans="7:7">
      <c r="G30572" s="1776"/>
    </row>
    <row r="30573" spans="7:7">
      <c r="G30573" s="1776"/>
    </row>
    <row r="30574" spans="7:7">
      <c r="G30574" s="1776"/>
    </row>
    <row r="30575" spans="7:7">
      <c r="G30575" s="1776"/>
    </row>
    <row r="30576" spans="7:7">
      <c r="G30576" s="1776"/>
    </row>
    <row r="30577" spans="7:7">
      <c r="G30577" s="1776"/>
    </row>
    <row r="30578" spans="7:7">
      <c r="G30578" s="1776"/>
    </row>
    <row r="30579" spans="7:7">
      <c r="G30579" s="1776"/>
    </row>
    <row r="30580" spans="7:7">
      <c r="G30580" s="1776"/>
    </row>
    <row r="30581" spans="7:7">
      <c r="G30581" s="1776"/>
    </row>
    <row r="30582" spans="7:7">
      <c r="G30582" s="1776"/>
    </row>
    <row r="30583" spans="7:7">
      <c r="G30583" s="1776"/>
    </row>
    <row r="30584" spans="7:7">
      <c r="G30584" s="1776"/>
    </row>
    <row r="30585" spans="7:7">
      <c r="G30585" s="1776"/>
    </row>
    <row r="30586" spans="7:7">
      <c r="G30586" s="1776"/>
    </row>
    <row r="30587" spans="7:7">
      <c r="G30587" s="1776"/>
    </row>
    <row r="30588" spans="7:7">
      <c r="G30588" s="1776"/>
    </row>
    <row r="30589" spans="7:7">
      <c r="G30589" s="1776"/>
    </row>
    <row r="30590" spans="7:7">
      <c r="G30590" s="1776"/>
    </row>
    <row r="30591" spans="7:7">
      <c r="G30591" s="1776"/>
    </row>
    <row r="30592" spans="7:7">
      <c r="G30592" s="1776"/>
    </row>
    <row r="30593" spans="7:7">
      <c r="G30593" s="1776"/>
    </row>
    <row r="30594" spans="7:7">
      <c r="G30594" s="1776"/>
    </row>
    <row r="30595" spans="7:7">
      <c r="G30595" s="1776"/>
    </row>
    <row r="30596" spans="7:7">
      <c r="G30596" s="1776"/>
    </row>
    <row r="30597" spans="7:7">
      <c r="G30597" s="1776"/>
    </row>
    <row r="30598" spans="7:7">
      <c r="G30598" s="1776"/>
    </row>
    <row r="30599" spans="7:7">
      <c r="G30599" s="1776"/>
    </row>
    <row r="30600" spans="7:7">
      <c r="G30600" s="1776"/>
    </row>
    <row r="30601" spans="7:7">
      <c r="G30601" s="1776"/>
    </row>
    <row r="30602" spans="7:7">
      <c r="G30602" s="1776"/>
    </row>
    <row r="30603" spans="7:7">
      <c r="G30603" s="1776"/>
    </row>
    <row r="30604" spans="7:7">
      <c r="G30604" s="1776"/>
    </row>
    <row r="30605" spans="7:7">
      <c r="G30605" s="1776"/>
    </row>
    <row r="30606" spans="7:7">
      <c r="G30606" s="1776"/>
    </row>
    <row r="30607" spans="7:7">
      <c r="G30607" s="1776"/>
    </row>
    <row r="30608" spans="7:7">
      <c r="G30608" s="1776"/>
    </row>
    <row r="30609" spans="7:7">
      <c r="G30609" s="1776"/>
    </row>
    <row r="30610" spans="7:7">
      <c r="G30610" s="1776"/>
    </row>
    <row r="30611" spans="7:7">
      <c r="G30611" s="1776"/>
    </row>
    <row r="30612" spans="7:7">
      <c r="G30612" s="1776"/>
    </row>
    <row r="30613" spans="7:7">
      <c r="G30613" s="1776"/>
    </row>
    <row r="30614" spans="7:7">
      <c r="G30614" s="1776"/>
    </row>
    <row r="30615" spans="7:7">
      <c r="G30615" s="1776"/>
    </row>
    <row r="30616" spans="7:7">
      <c r="G30616" s="1776"/>
    </row>
    <row r="30617" spans="7:7">
      <c r="G30617" s="1776"/>
    </row>
    <row r="30618" spans="7:7">
      <c r="G30618" s="1776"/>
    </row>
    <row r="30619" spans="7:7">
      <c r="G30619" s="1776"/>
    </row>
    <row r="30620" spans="7:7">
      <c r="G30620" s="1776"/>
    </row>
    <row r="30621" spans="7:7">
      <c r="G30621" s="1776"/>
    </row>
    <row r="30622" spans="7:7">
      <c r="G30622" s="1776"/>
    </row>
    <row r="30623" spans="7:7">
      <c r="G30623" s="1776"/>
    </row>
    <row r="30624" spans="7:7">
      <c r="G30624" s="1776"/>
    </row>
    <row r="30625" spans="7:7">
      <c r="G30625" s="1776"/>
    </row>
    <row r="30626" spans="7:7">
      <c r="G30626" s="1776"/>
    </row>
    <row r="30627" spans="7:7">
      <c r="G30627" s="1776"/>
    </row>
    <row r="30628" spans="7:7">
      <c r="G30628" s="1776"/>
    </row>
    <row r="30629" spans="7:7">
      <c r="G30629" s="1776"/>
    </row>
    <row r="30630" spans="7:7">
      <c r="G30630" s="1776"/>
    </row>
    <row r="30631" spans="7:7">
      <c r="G30631" s="1776"/>
    </row>
    <row r="30632" spans="7:7">
      <c r="G30632" s="1776"/>
    </row>
    <row r="30633" spans="7:7">
      <c r="G30633" s="1776"/>
    </row>
    <row r="30634" spans="7:7">
      <c r="G30634" s="1776"/>
    </row>
    <row r="30635" spans="7:7">
      <c r="G30635" s="1776"/>
    </row>
    <row r="30636" spans="7:7">
      <c r="G30636" s="1776"/>
    </row>
    <row r="30637" spans="7:7">
      <c r="G30637" s="1776"/>
    </row>
    <row r="30638" spans="7:7">
      <c r="G30638" s="1776"/>
    </row>
    <row r="30639" spans="7:7">
      <c r="G30639" s="1776"/>
    </row>
    <row r="30640" spans="7:7">
      <c r="G30640" s="1776"/>
    </row>
    <row r="30641" spans="7:7">
      <c r="G30641" s="1776"/>
    </row>
    <row r="30642" spans="7:7">
      <c r="G30642" s="1776"/>
    </row>
    <row r="30643" spans="7:7">
      <c r="G30643" s="1776"/>
    </row>
    <row r="30644" spans="7:7">
      <c r="G30644" s="1776"/>
    </row>
    <row r="30645" spans="7:7">
      <c r="G30645" s="1776"/>
    </row>
    <row r="30646" spans="7:7">
      <c r="G30646" s="1776"/>
    </row>
    <row r="30647" spans="7:7">
      <c r="G30647" s="1776"/>
    </row>
    <row r="30648" spans="7:7">
      <c r="G30648" s="1776"/>
    </row>
    <row r="30649" spans="7:7">
      <c r="G30649" s="1776"/>
    </row>
    <row r="30650" spans="7:7">
      <c r="G30650" s="1776"/>
    </row>
    <row r="30651" spans="7:7">
      <c r="G30651" s="1776"/>
    </row>
    <row r="30652" spans="7:7">
      <c r="G30652" s="1776"/>
    </row>
    <row r="30653" spans="7:7">
      <c r="G30653" s="1776"/>
    </row>
    <row r="30654" spans="7:7">
      <c r="G30654" s="1776"/>
    </row>
    <row r="30655" spans="7:7">
      <c r="G30655" s="1776"/>
    </row>
    <row r="30656" spans="7:7">
      <c r="G30656" s="1776"/>
    </row>
    <row r="30657" spans="7:7">
      <c r="G30657" s="1776"/>
    </row>
    <row r="30658" spans="7:7">
      <c r="G30658" s="1776"/>
    </row>
    <row r="30659" spans="7:7">
      <c r="G30659" s="1776"/>
    </row>
    <row r="30660" spans="7:7">
      <c r="G30660" s="1776"/>
    </row>
    <row r="30661" spans="7:7">
      <c r="G30661" s="1776"/>
    </row>
    <row r="30662" spans="7:7">
      <c r="G30662" s="1776"/>
    </row>
    <row r="30663" spans="7:7">
      <c r="G30663" s="1776"/>
    </row>
    <row r="30664" spans="7:7">
      <c r="G30664" s="1776"/>
    </row>
    <row r="30665" spans="7:7">
      <c r="G30665" s="1776"/>
    </row>
    <row r="30666" spans="7:7">
      <c r="G30666" s="1776"/>
    </row>
    <row r="30667" spans="7:7">
      <c r="G30667" s="1776"/>
    </row>
    <row r="30668" spans="7:7">
      <c r="G30668" s="1776"/>
    </row>
    <row r="30669" spans="7:7">
      <c r="G30669" s="1776"/>
    </row>
    <row r="30670" spans="7:7">
      <c r="G30670" s="1776"/>
    </row>
    <row r="30671" spans="7:7">
      <c r="G30671" s="1776"/>
    </row>
    <row r="30672" spans="7:7">
      <c r="G30672" s="1776"/>
    </row>
    <row r="30673" spans="7:7">
      <c r="G30673" s="1776"/>
    </row>
    <row r="30674" spans="7:7">
      <c r="G30674" s="1776"/>
    </row>
    <row r="30675" spans="7:7">
      <c r="G30675" s="1776"/>
    </row>
    <row r="30676" spans="7:7">
      <c r="G30676" s="1776"/>
    </row>
    <row r="30677" spans="7:7">
      <c r="G30677" s="1776"/>
    </row>
    <row r="30678" spans="7:7">
      <c r="G30678" s="1776"/>
    </row>
    <row r="30679" spans="7:7">
      <c r="G30679" s="1776"/>
    </row>
    <row r="30680" spans="7:7">
      <c r="G30680" s="1776"/>
    </row>
    <row r="30681" spans="7:7">
      <c r="G30681" s="1776"/>
    </row>
    <row r="30682" spans="7:7">
      <c r="G30682" s="1776"/>
    </row>
    <row r="30683" spans="7:7">
      <c r="G30683" s="1776"/>
    </row>
    <row r="30684" spans="7:7">
      <c r="G30684" s="1776"/>
    </row>
    <row r="30685" spans="7:7">
      <c r="G30685" s="1776"/>
    </row>
    <row r="30686" spans="7:7">
      <c r="G30686" s="1776"/>
    </row>
    <row r="30687" spans="7:7">
      <c r="G30687" s="1776"/>
    </row>
    <row r="30688" spans="7:7">
      <c r="G30688" s="1776"/>
    </row>
    <row r="30689" spans="7:7">
      <c r="G30689" s="1776"/>
    </row>
    <row r="30690" spans="7:7">
      <c r="G30690" s="1776"/>
    </row>
    <row r="30691" spans="7:7">
      <c r="G30691" s="1776"/>
    </row>
    <row r="30692" spans="7:7">
      <c r="G30692" s="1776"/>
    </row>
    <row r="30693" spans="7:7">
      <c r="G30693" s="1776"/>
    </row>
    <row r="30694" spans="7:7">
      <c r="G30694" s="1776"/>
    </row>
    <row r="30695" spans="7:7">
      <c r="G30695" s="1776"/>
    </row>
    <row r="30696" spans="7:7">
      <c r="G30696" s="1776"/>
    </row>
    <row r="30697" spans="7:7">
      <c r="G30697" s="1776"/>
    </row>
    <row r="30698" spans="7:7">
      <c r="G30698" s="1776"/>
    </row>
    <row r="30699" spans="7:7">
      <c r="G30699" s="1776"/>
    </row>
    <row r="30700" spans="7:7">
      <c r="G30700" s="1776"/>
    </row>
    <row r="30701" spans="7:7">
      <c r="G30701" s="1776"/>
    </row>
    <row r="30702" spans="7:7">
      <c r="G30702" s="1776"/>
    </row>
    <row r="30703" spans="7:7">
      <c r="G30703" s="1776"/>
    </row>
    <row r="30704" spans="7:7">
      <c r="G30704" s="1776"/>
    </row>
    <row r="30705" spans="7:7">
      <c r="G30705" s="1776"/>
    </row>
    <row r="30706" spans="7:7">
      <c r="G30706" s="1776"/>
    </row>
    <row r="30707" spans="7:7">
      <c r="G30707" s="1776"/>
    </row>
    <row r="30708" spans="7:7">
      <c r="G30708" s="1776"/>
    </row>
    <row r="30709" spans="7:7">
      <c r="G30709" s="1776"/>
    </row>
    <row r="30710" spans="7:7">
      <c r="G30710" s="1776"/>
    </row>
    <row r="30711" spans="7:7">
      <c r="G30711" s="1776"/>
    </row>
    <row r="30712" spans="7:7">
      <c r="G30712" s="1776"/>
    </row>
    <row r="30713" spans="7:7">
      <c r="G30713" s="1776"/>
    </row>
    <row r="30714" spans="7:7">
      <c r="G30714" s="1776"/>
    </row>
    <row r="30715" spans="7:7">
      <c r="G30715" s="1776"/>
    </row>
    <row r="30716" spans="7:7">
      <c r="G30716" s="1776"/>
    </row>
    <row r="30717" spans="7:7">
      <c r="G30717" s="1776"/>
    </row>
    <row r="30718" spans="7:7">
      <c r="G30718" s="1776"/>
    </row>
    <row r="30719" spans="7:7">
      <c r="G30719" s="1776"/>
    </row>
    <row r="30720" spans="7:7">
      <c r="G30720" s="1776"/>
    </row>
    <row r="30721" spans="7:7">
      <c r="G30721" s="1776"/>
    </row>
    <row r="30722" spans="7:7">
      <c r="G30722" s="1776"/>
    </row>
    <row r="30723" spans="7:7">
      <c r="G30723" s="1776"/>
    </row>
    <row r="30724" spans="7:7">
      <c r="G30724" s="1776"/>
    </row>
    <row r="30725" spans="7:7">
      <c r="G30725" s="1776"/>
    </row>
    <row r="30726" spans="7:7">
      <c r="G30726" s="1776"/>
    </row>
    <row r="30727" spans="7:7">
      <c r="G30727" s="1776"/>
    </row>
    <row r="30728" spans="7:7">
      <c r="G30728" s="1776"/>
    </row>
    <row r="30729" spans="7:7">
      <c r="G30729" s="1776"/>
    </row>
    <row r="30730" spans="7:7">
      <c r="G30730" s="1776"/>
    </row>
    <row r="30731" spans="7:7">
      <c r="G30731" s="1776"/>
    </row>
    <row r="30732" spans="7:7">
      <c r="G30732" s="1776"/>
    </row>
    <row r="30733" spans="7:7">
      <c r="G30733" s="1776"/>
    </row>
    <row r="30734" spans="7:7">
      <c r="G30734" s="1776"/>
    </row>
    <row r="30735" spans="7:7">
      <c r="G30735" s="1776"/>
    </row>
    <row r="30736" spans="7:7">
      <c r="G30736" s="1776"/>
    </row>
    <row r="30737" spans="7:7">
      <c r="G30737" s="1776"/>
    </row>
    <row r="30738" spans="7:7">
      <c r="G30738" s="1776"/>
    </row>
    <row r="30739" spans="7:7">
      <c r="G30739" s="1776"/>
    </row>
    <row r="30740" spans="7:7">
      <c r="G30740" s="1776"/>
    </row>
    <row r="30741" spans="7:7">
      <c r="G30741" s="1776"/>
    </row>
    <row r="30742" spans="7:7">
      <c r="G30742" s="1776"/>
    </row>
    <row r="30743" spans="7:7">
      <c r="G30743" s="1776"/>
    </row>
    <row r="30744" spans="7:7">
      <c r="G30744" s="1776"/>
    </row>
    <row r="30745" spans="7:7">
      <c r="G30745" s="1776"/>
    </row>
    <row r="30746" spans="7:7">
      <c r="G30746" s="1776"/>
    </row>
    <row r="30747" spans="7:7">
      <c r="G30747" s="1776"/>
    </row>
    <row r="30748" spans="7:7">
      <c r="G30748" s="1776"/>
    </row>
    <row r="30749" spans="7:7">
      <c r="G30749" s="1776"/>
    </row>
    <row r="30750" spans="7:7">
      <c r="G30750" s="1776"/>
    </row>
    <row r="30751" spans="7:7">
      <c r="G30751" s="1776"/>
    </row>
    <row r="30752" spans="7:7">
      <c r="G30752" s="1776"/>
    </row>
    <row r="30753" spans="7:7">
      <c r="G30753" s="1776"/>
    </row>
    <row r="30754" spans="7:7">
      <c r="G30754" s="1776"/>
    </row>
    <row r="30755" spans="7:7">
      <c r="G30755" s="1776"/>
    </row>
    <row r="30756" spans="7:7">
      <c r="G30756" s="1776"/>
    </row>
    <row r="30757" spans="7:7">
      <c r="G30757" s="1776"/>
    </row>
    <row r="30758" spans="7:7">
      <c r="G30758" s="1776"/>
    </row>
    <row r="30759" spans="7:7">
      <c r="G30759" s="1776"/>
    </row>
    <row r="30760" spans="7:7">
      <c r="G30760" s="1776"/>
    </row>
    <row r="30761" spans="7:7">
      <c r="G30761" s="1776"/>
    </row>
    <row r="30762" spans="7:7">
      <c r="G30762" s="1776"/>
    </row>
    <row r="30763" spans="7:7">
      <c r="G30763" s="1776"/>
    </row>
    <row r="30764" spans="7:7">
      <c r="G30764" s="1776"/>
    </row>
    <row r="30765" spans="7:7">
      <c r="G30765" s="1776"/>
    </row>
    <row r="30766" spans="7:7">
      <c r="G30766" s="1776"/>
    </row>
    <row r="30767" spans="7:7">
      <c r="G30767" s="1776"/>
    </row>
    <row r="30768" spans="7:7">
      <c r="G30768" s="1776"/>
    </row>
    <row r="30769" spans="7:7">
      <c r="G30769" s="1776"/>
    </row>
    <row r="30770" spans="7:7">
      <c r="G30770" s="1776"/>
    </row>
    <row r="30771" spans="7:7">
      <c r="G30771" s="1776"/>
    </row>
    <row r="30772" spans="7:7">
      <c r="G30772" s="1776"/>
    </row>
    <row r="30773" spans="7:7">
      <c r="G30773" s="1776"/>
    </row>
    <row r="30774" spans="7:7">
      <c r="G30774" s="1776"/>
    </row>
    <row r="30775" spans="7:7">
      <c r="G30775" s="1776"/>
    </row>
    <row r="30776" spans="7:7">
      <c r="G30776" s="1776"/>
    </row>
    <row r="30777" spans="7:7">
      <c r="G30777" s="1776"/>
    </row>
    <row r="30778" spans="7:7">
      <c r="G30778" s="1776"/>
    </row>
    <row r="30779" spans="7:7">
      <c r="G30779" s="1776"/>
    </row>
    <row r="30780" spans="7:7">
      <c r="G30780" s="1776"/>
    </row>
    <row r="30781" spans="7:7">
      <c r="G30781" s="1776"/>
    </row>
    <row r="30782" spans="7:7">
      <c r="G30782" s="1776"/>
    </row>
    <row r="30783" spans="7:7">
      <c r="G30783" s="1776"/>
    </row>
    <row r="30784" spans="7:7">
      <c r="G30784" s="1776"/>
    </row>
    <row r="30785" spans="7:7">
      <c r="G30785" s="1776"/>
    </row>
    <row r="30786" spans="7:7">
      <c r="G30786" s="1776"/>
    </row>
    <row r="30787" spans="7:7">
      <c r="G30787" s="1776"/>
    </row>
    <row r="30788" spans="7:7">
      <c r="G30788" s="1776"/>
    </row>
    <row r="30789" spans="7:7">
      <c r="G30789" s="1776"/>
    </row>
    <row r="30790" spans="7:7">
      <c r="G30790" s="1776"/>
    </row>
    <row r="30791" spans="7:7">
      <c r="G30791" s="1776"/>
    </row>
    <row r="30792" spans="7:7">
      <c r="G30792" s="1776"/>
    </row>
    <row r="30793" spans="7:7">
      <c r="G30793" s="1776"/>
    </row>
    <row r="30794" spans="7:7">
      <c r="G30794" s="1776"/>
    </row>
    <row r="30795" spans="7:7">
      <c r="G30795" s="1776"/>
    </row>
    <row r="30796" spans="7:7">
      <c r="G30796" s="1776"/>
    </row>
    <row r="30797" spans="7:7">
      <c r="G30797" s="1776"/>
    </row>
    <row r="30798" spans="7:7">
      <c r="G30798" s="1776"/>
    </row>
    <row r="30799" spans="7:7">
      <c r="G30799" s="1776"/>
    </row>
    <row r="30800" spans="7:7">
      <c r="G30800" s="1776"/>
    </row>
    <row r="30801" spans="7:7">
      <c r="G30801" s="1776"/>
    </row>
    <row r="30802" spans="7:7">
      <c r="G30802" s="1776"/>
    </row>
    <row r="30803" spans="7:7">
      <c r="G30803" s="1776"/>
    </row>
    <row r="30804" spans="7:7">
      <c r="G30804" s="1776"/>
    </row>
    <row r="30805" spans="7:7">
      <c r="G30805" s="1776"/>
    </row>
    <row r="30806" spans="7:7">
      <c r="G30806" s="1776"/>
    </row>
    <row r="30807" spans="7:7">
      <c r="G30807" s="1776"/>
    </row>
    <row r="30808" spans="7:7">
      <c r="G30808" s="1776"/>
    </row>
    <row r="30809" spans="7:7">
      <c r="G30809" s="1776"/>
    </row>
    <row r="30810" spans="7:7">
      <c r="G30810" s="1776"/>
    </row>
    <row r="30811" spans="7:7">
      <c r="G30811" s="1776"/>
    </row>
    <row r="30812" spans="7:7">
      <c r="G30812" s="1776"/>
    </row>
    <row r="30813" spans="7:7">
      <c r="G30813" s="1776"/>
    </row>
    <row r="30814" spans="7:7">
      <c r="G30814" s="1776"/>
    </row>
    <row r="30815" spans="7:7">
      <c r="G30815" s="1776"/>
    </row>
    <row r="30816" spans="7:7">
      <c r="G30816" s="1776"/>
    </row>
    <row r="30817" spans="7:7">
      <c r="G30817" s="1776"/>
    </row>
    <row r="30818" spans="7:7">
      <c r="G30818" s="1776"/>
    </row>
    <row r="30819" spans="7:7">
      <c r="G30819" s="1776"/>
    </row>
    <row r="30820" spans="7:7">
      <c r="G30820" s="1776"/>
    </row>
    <row r="30821" spans="7:7">
      <c r="G30821" s="1776"/>
    </row>
    <row r="30822" spans="7:7">
      <c r="G30822" s="1776"/>
    </row>
    <row r="30823" spans="7:7">
      <c r="G30823" s="1776"/>
    </row>
    <row r="30824" spans="7:7">
      <c r="G30824" s="1776"/>
    </row>
    <row r="30825" spans="7:7">
      <c r="G30825" s="1776"/>
    </row>
    <row r="30826" spans="7:7">
      <c r="G30826" s="1776"/>
    </row>
    <row r="30827" spans="7:7">
      <c r="G30827" s="1776"/>
    </row>
    <row r="30828" spans="7:7">
      <c r="G30828" s="1776"/>
    </row>
    <row r="30829" spans="7:7">
      <c r="G30829" s="1776"/>
    </row>
    <row r="30830" spans="7:7">
      <c r="G30830" s="1776"/>
    </row>
    <row r="30831" spans="7:7">
      <c r="G30831" s="1776"/>
    </row>
    <row r="30832" spans="7:7">
      <c r="G30832" s="1776"/>
    </row>
    <row r="30833" spans="7:7">
      <c r="G30833" s="1776"/>
    </row>
    <row r="30834" spans="7:7">
      <c r="G30834" s="1776"/>
    </row>
    <row r="30835" spans="7:7">
      <c r="G30835" s="1776"/>
    </row>
    <row r="30836" spans="7:7">
      <c r="G30836" s="1776"/>
    </row>
    <row r="30837" spans="7:7">
      <c r="G30837" s="1776"/>
    </row>
    <row r="30838" spans="7:7">
      <c r="G30838" s="1776"/>
    </row>
    <row r="30839" spans="7:7">
      <c r="G30839" s="1776"/>
    </row>
    <row r="30840" spans="7:7">
      <c r="G30840" s="1776"/>
    </row>
    <row r="30841" spans="7:7">
      <c r="G30841" s="1776"/>
    </row>
    <row r="30842" spans="7:7">
      <c r="G30842" s="1776"/>
    </row>
    <row r="30843" spans="7:7">
      <c r="G30843" s="1776"/>
    </row>
    <row r="30844" spans="7:7">
      <c r="G30844" s="1776"/>
    </row>
    <row r="30845" spans="7:7">
      <c r="G30845" s="1776"/>
    </row>
    <row r="30846" spans="7:7">
      <c r="G30846" s="1776"/>
    </row>
    <row r="30847" spans="7:7">
      <c r="G30847" s="1776"/>
    </row>
    <row r="30848" spans="7:7">
      <c r="G30848" s="1776"/>
    </row>
    <row r="30849" spans="7:7">
      <c r="G30849" s="1776"/>
    </row>
    <row r="30850" spans="7:7">
      <c r="G30850" s="1776"/>
    </row>
    <row r="30851" spans="7:7">
      <c r="G30851" s="1776"/>
    </row>
    <row r="30852" spans="7:7">
      <c r="G30852" s="1776"/>
    </row>
    <row r="30853" spans="7:7">
      <c r="G30853" s="1776"/>
    </row>
    <row r="30854" spans="7:7">
      <c r="G30854" s="1776"/>
    </row>
    <row r="30855" spans="7:7">
      <c r="G30855" s="1776"/>
    </row>
    <row r="30856" spans="7:7">
      <c r="G30856" s="1776"/>
    </row>
    <row r="30857" spans="7:7">
      <c r="G30857" s="1776"/>
    </row>
    <row r="30858" spans="7:7">
      <c r="G30858" s="1776"/>
    </row>
    <row r="30859" spans="7:7">
      <c r="G30859" s="1776"/>
    </row>
    <row r="30860" spans="7:7">
      <c r="G30860" s="1776"/>
    </row>
    <row r="30861" spans="7:7">
      <c r="G30861" s="1776"/>
    </row>
    <row r="30862" spans="7:7">
      <c r="G30862" s="1776"/>
    </row>
    <row r="30863" spans="7:7">
      <c r="G30863" s="1776"/>
    </row>
    <row r="30864" spans="7:7">
      <c r="G30864" s="1776"/>
    </row>
    <row r="30865" spans="7:7">
      <c r="G30865" s="1776"/>
    </row>
    <row r="30866" spans="7:7">
      <c r="G30866" s="1776"/>
    </row>
    <row r="30867" spans="7:7">
      <c r="G30867" s="1776"/>
    </row>
    <row r="30868" spans="7:7">
      <c r="G30868" s="1776"/>
    </row>
    <row r="30869" spans="7:7">
      <c r="G30869" s="1776"/>
    </row>
    <row r="30870" spans="7:7">
      <c r="G30870" s="1776"/>
    </row>
    <row r="30871" spans="7:7">
      <c r="G30871" s="1776"/>
    </row>
    <row r="30872" spans="7:7">
      <c r="G30872" s="1776"/>
    </row>
    <row r="30873" spans="7:7">
      <c r="G30873" s="1776"/>
    </row>
    <row r="30874" spans="7:7">
      <c r="G30874" s="1776"/>
    </row>
    <row r="30875" spans="7:7">
      <c r="G30875" s="1776"/>
    </row>
    <row r="30876" spans="7:7">
      <c r="G30876" s="1776"/>
    </row>
    <row r="30877" spans="7:7">
      <c r="G30877" s="1776"/>
    </row>
    <row r="30878" spans="7:7">
      <c r="G30878" s="1776"/>
    </row>
    <row r="30879" spans="7:7">
      <c r="G30879" s="1776"/>
    </row>
    <row r="30880" spans="7:7">
      <c r="G30880" s="1776"/>
    </row>
    <row r="30881" spans="7:7">
      <c r="G30881" s="1776"/>
    </row>
    <row r="30882" spans="7:7">
      <c r="G30882" s="1776"/>
    </row>
    <row r="30883" spans="7:7">
      <c r="G30883" s="1776"/>
    </row>
    <row r="30884" spans="7:7">
      <c r="G30884" s="1776"/>
    </row>
    <row r="30885" spans="7:7">
      <c r="G30885" s="1776"/>
    </row>
    <row r="30886" spans="7:7">
      <c r="G30886" s="1776"/>
    </row>
    <row r="30887" spans="7:7">
      <c r="G30887" s="1776"/>
    </row>
    <row r="30888" spans="7:7">
      <c r="G30888" s="1776"/>
    </row>
    <row r="30889" spans="7:7">
      <c r="G30889" s="1776"/>
    </row>
    <row r="30890" spans="7:7">
      <c r="G30890" s="1776"/>
    </row>
    <row r="30891" spans="7:7">
      <c r="G30891" s="1776"/>
    </row>
    <row r="30892" spans="7:7">
      <c r="G30892" s="1776"/>
    </row>
    <row r="30893" spans="7:7">
      <c r="G30893" s="1776"/>
    </row>
    <row r="30894" spans="7:7">
      <c r="G30894" s="1776"/>
    </row>
    <row r="30895" spans="7:7">
      <c r="G30895" s="1776"/>
    </row>
    <row r="30896" spans="7:7">
      <c r="G30896" s="1776"/>
    </row>
    <row r="30897" spans="7:7">
      <c r="G30897" s="1776"/>
    </row>
    <row r="30898" spans="7:7">
      <c r="G30898" s="1776"/>
    </row>
    <row r="30899" spans="7:7">
      <c r="G30899" s="1776"/>
    </row>
    <row r="30900" spans="7:7">
      <c r="G30900" s="1776"/>
    </row>
    <row r="30901" spans="7:7">
      <c r="G30901" s="1776"/>
    </row>
    <row r="30902" spans="7:7">
      <c r="G30902" s="1776"/>
    </row>
    <row r="30903" spans="7:7">
      <c r="G30903" s="1776"/>
    </row>
    <row r="30904" spans="7:7">
      <c r="G30904" s="1776"/>
    </row>
    <row r="30905" spans="7:7">
      <c r="G30905" s="1776"/>
    </row>
    <row r="30906" spans="7:7">
      <c r="G30906" s="1776"/>
    </row>
    <row r="30907" spans="7:7">
      <c r="G30907" s="1776"/>
    </row>
    <row r="30908" spans="7:7">
      <c r="G30908" s="1776"/>
    </row>
    <row r="30909" spans="7:7">
      <c r="G30909" s="1776"/>
    </row>
    <row r="30910" spans="7:7">
      <c r="G30910" s="1776"/>
    </row>
    <row r="30911" spans="7:7">
      <c r="G30911" s="1776"/>
    </row>
    <row r="30912" spans="7:7">
      <c r="G30912" s="1776"/>
    </row>
    <row r="30913" spans="7:7">
      <c r="G30913" s="1776"/>
    </row>
    <row r="30914" spans="7:7">
      <c r="G30914" s="1776"/>
    </row>
    <row r="30915" spans="7:7">
      <c r="G30915" s="1776"/>
    </row>
    <row r="30916" spans="7:7">
      <c r="G30916" s="1776"/>
    </row>
    <row r="30917" spans="7:7">
      <c r="G30917" s="1776"/>
    </row>
    <row r="30918" spans="7:7">
      <c r="G30918" s="1776"/>
    </row>
    <row r="30919" spans="7:7">
      <c r="G30919" s="1776"/>
    </row>
    <row r="30920" spans="7:7">
      <c r="G30920" s="1776"/>
    </row>
    <row r="30921" spans="7:7">
      <c r="G30921" s="1776"/>
    </row>
    <row r="30922" spans="7:7">
      <c r="G30922" s="1776"/>
    </row>
    <row r="30923" spans="7:7">
      <c r="G30923" s="1776"/>
    </row>
    <row r="30924" spans="7:7">
      <c r="G30924" s="1776"/>
    </row>
    <row r="30925" spans="7:7">
      <c r="G30925" s="1776"/>
    </row>
    <row r="30926" spans="7:7">
      <c r="G30926" s="1776"/>
    </row>
    <row r="30927" spans="7:7">
      <c r="G30927" s="1776"/>
    </row>
    <row r="30928" spans="7:7">
      <c r="G30928" s="1776"/>
    </row>
    <row r="30929" spans="7:7">
      <c r="G30929" s="1776"/>
    </row>
    <row r="30930" spans="7:7">
      <c r="G30930" s="1776"/>
    </row>
    <row r="30931" spans="7:7">
      <c r="G30931" s="1776"/>
    </row>
    <row r="30932" spans="7:7">
      <c r="G30932" s="1776"/>
    </row>
    <row r="30933" spans="7:7">
      <c r="G30933" s="1776"/>
    </row>
    <row r="30934" spans="7:7">
      <c r="G30934" s="1776"/>
    </row>
    <row r="30935" spans="7:7">
      <c r="G30935" s="1776"/>
    </row>
    <row r="30936" spans="7:7">
      <c r="G30936" s="1776"/>
    </row>
    <row r="30937" spans="7:7">
      <c r="G30937" s="1776"/>
    </row>
    <row r="30938" spans="7:7">
      <c r="G30938" s="1776"/>
    </row>
    <row r="30939" spans="7:7">
      <c r="G30939" s="1776"/>
    </row>
    <row r="30940" spans="7:7">
      <c r="G30940" s="1776"/>
    </row>
    <row r="30941" spans="7:7">
      <c r="G30941" s="1776"/>
    </row>
    <row r="30942" spans="7:7">
      <c r="G30942" s="1776"/>
    </row>
    <row r="30943" spans="7:7">
      <c r="G30943" s="1776"/>
    </row>
    <row r="30944" spans="7:7">
      <c r="G30944" s="1776"/>
    </row>
    <row r="30945" spans="7:7">
      <c r="G30945" s="1776"/>
    </row>
    <row r="30946" spans="7:7">
      <c r="G30946" s="1776"/>
    </row>
    <row r="30947" spans="7:7">
      <c r="G30947" s="1776"/>
    </row>
    <row r="30948" spans="7:7">
      <c r="G30948" s="1776"/>
    </row>
    <row r="30949" spans="7:7">
      <c r="G30949" s="1776"/>
    </row>
    <row r="30950" spans="7:7">
      <c r="G30950" s="1776"/>
    </row>
    <row r="30951" spans="7:7">
      <c r="G30951" s="1776"/>
    </row>
    <row r="30952" spans="7:7">
      <c r="G30952" s="1776"/>
    </row>
    <row r="30953" spans="7:7">
      <c r="G30953" s="1776"/>
    </row>
    <row r="30954" spans="7:7">
      <c r="G30954" s="1776"/>
    </row>
    <row r="30955" spans="7:7">
      <c r="G30955" s="1776"/>
    </row>
    <row r="30956" spans="7:7">
      <c r="G30956" s="1776"/>
    </row>
    <row r="30957" spans="7:7">
      <c r="G30957" s="1776"/>
    </row>
    <row r="30958" spans="7:7">
      <c r="G30958" s="1776"/>
    </row>
    <row r="30959" spans="7:7">
      <c r="G30959" s="1776"/>
    </row>
    <row r="30960" spans="7:7">
      <c r="G30960" s="1776"/>
    </row>
    <row r="30961" spans="7:7">
      <c r="G30961" s="1776"/>
    </row>
    <row r="30962" spans="7:7">
      <c r="G30962" s="1776"/>
    </row>
    <row r="30963" spans="7:7">
      <c r="G30963" s="1776"/>
    </row>
    <row r="30964" spans="7:7">
      <c r="G30964" s="1776"/>
    </row>
    <row r="30965" spans="7:7">
      <c r="G30965" s="1776"/>
    </row>
    <row r="30966" spans="7:7">
      <c r="G30966" s="1776"/>
    </row>
    <row r="30967" spans="7:7">
      <c r="G30967" s="1776"/>
    </row>
    <row r="30968" spans="7:7">
      <c r="G30968" s="1776"/>
    </row>
    <row r="30969" spans="7:7">
      <c r="G30969" s="1776"/>
    </row>
    <row r="30970" spans="7:7">
      <c r="G30970" s="1776"/>
    </row>
    <row r="30971" spans="7:7">
      <c r="G30971" s="1776"/>
    </row>
    <row r="30972" spans="7:7">
      <c r="G30972" s="1776"/>
    </row>
    <row r="30973" spans="7:7">
      <c r="G30973" s="1776"/>
    </row>
    <row r="30974" spans="7:7">
      <c r="G30974" s="1776"/>
    </row>
    <row r="30975" spans="7:7">
      <c r="G30975" s="1776"/>
    </row>
    <row r="30976" spans="7:7">
      <c r="G30976" s="1776"/>
    </row>
    <row r="30977" spans="7:7">
      <c r="G30977" s="1776"/>
    </row>
    <row r="30978" spans="7:7">
      <c r="G30978" s="1776"/>
    </row>
    <row r="30979" spans="7:7">
      <c r="G30979" s="1776"/>
    </row>
    <row r="30980" spans="7:7">
      <c r="G30980" s="1776"/>
    </row>
    <row r="30981" spans="7:7">
      <c r="G30981" s="1776"/>
    </row>
    <row r="30982" spans="7:7">
      <c r="G30982" s="1776"/>
    </row>
    <row r="30983" spans="7:7">
      <c r="G30983" s="1776"/>
    </row>
    <row r="30984" spans="7:7">
      <c r="G30984" s="1776"/>
    </row>
    <row r="30985" spans="7:7">
      <c r="G30985" s="1776"/>
    </row>
    <row r="30986" spans="7:7">
      <c r="G30986" s="1776"/>
    </row>
    <row r="30987" spans="7:7">
      <c r="G30987" s="1776"/>
    </row>
    <row r="30988" spans="7:7">
      <c r="G30988" s="1776"/>
    </row>
    <row r="30989" spans="7:7">
      <c r="G30989" s="1776"/>
    </row>
    <row r="30990" spans="7:7">
      <c r="G30990" s="1776"/>
    </row>
    <row r="30991" spans="7:7">
      <c r="G30991" s="1776"/>
    </row>
    <row r="30992" spans="7:7">
      <c r="G30992" s="1776"/>
    </row>
    <row r="30993" spans="7:7">
      <c r="G30993" s="1776"/>
    </row>
    <row r="30994" spans="7:7">
      <c r="G30994" s="1776"/>
    </row>
    <row r="30995" spans="7:7">
      <c r="G30995" s="1776"/>
    </row>
    <row r="30996" spans="7:7">
      <c r="G30996" s="1776"/>
    </row>
    <row r="30997" spans="7:7">
      <c r="G30997" s="1776"/>
    </row>
    <row r="30998" spans="7:7">
      <c r="G30998" s="1776"/>
    </row>
    <row r="30999" spans="7:7">
      <c r="G30999" s="1776"/>
    </row>
    <row r="31000" spans="7:7">
      <c r="G31000" s="1776"/>
    </row>
    <row r="31001" spans="7:7">
      <c r="G31001" s="1776"/>
    </row>
    <row r="31002" spans="7:7">
      <c r="G31002" s="1776"/>
    </row>
    <row r="31003" spans="7:7">
      <c r="G31003" s="1776"/>
    </row>
    <row r="31004" spans="7:7">
      <c r="G31004" s="1776"/>
    </row>
    <row r="31005" spans="7:7">
      <c r="G31005" s="1776"/>
    </row>
    <row r="31006" spans="7:7">
      <c r="G31006" s="1776"/>
    </row>
    <row r="31007" spans="7:7">
      <c r="G31007" s="1776"/>
    </row>
    <row r="31008" spans="7:7">
      <c r="G31008" s="1776"/>
    </row>
    <row r="31009" spans="7:7">
      <c r="G31009" s="1776"/>
    </row>
    <row r="31010" spans="7:7">
      <c r="G31010" s="1776"/>
    </row>
    <row r="31011" spans="7:7">
      <c r="G31011" s="1776"/>
    </row>
    <row r="31012" spans="7:7">
      <c r="G31012" s="1776"/>
    </row>
    <row r="31013" spans="7:7">
      <c r="G31013" s="1776"/>
    </row>
    <row r="31014" spans="7:7">
      <c r="G31014" s="1776"/>
    </row>
    <row r="31015" spans="7:7">
      <c r="G31015" s="1776"/>
    </row>
    <row r="31016" spans="7:7">
      <c r="G31016" s="1776"/>
    </row>
    <row r="31017" spans="7:7">
      <c r="G31017" s="1776"/>
    </row>
    <row r="31018" spans="7:7">
      <c r="G31018" s="1776"/>
    </row>
    <row r="31019" spans="7:7">
      <c r="G31019" s="1776"/>
    </row>
    <row r="31020" spans="7:7">
      <c r="G31020" s="1776"/>
    </row>
    <row r="31021" spans="7:7">
      <c r="G31021" s="1776"/>
    </row>
    <row r="31022" spans="7:7">
      <c r="G31022" s="1776"/>
    </row>
    <row r="31023" spans="7:7">
      <c r="G31023" s="1776"/>
    </row>
    <row r="31024" spans="7:7">
      <c r="G31024" s="1776"/>
    </row>
    <row r="31025" spans="7:7">
      <c r="G31025" s="1776"/>
    </row>
    <row r="31026" spans="7:7">
      <c r="G31026" s="1776"/>
    </row>
    <row r="31027" spans="7:7">
      <c r="G31027" s="1776"/>
    </row>
    <row r="31028" spans="7:7">
      <c r="G31028" s="1776"/>
    </row>
    <row r="31029" spans="7:7">
      <c r="G31029" s="1776"/>
    </row>
    <row r="31030" spans="7:7">
      <c r="G31030" s="1776"/>
    </row>
    <row r="31031" spans="7:7">
      <c r="G31031" s="1776"/>
    </row>
    <row r="31032" spans="7:7">
      <c r="G31032" s="1776"/>
    </row>
    <row r="31033" spans="7:7">
      <c r="G31033" s="1776"/>
    </row>
    <row r="31034" spans="7:7">
      <c r="G31034" s="1776"/>
    </row>
    <row r="31035" spans="7:7">
      <c r="G31035" s="1776"/>
    </row>
    <row r="31036" spans="7:7">
      <c r="G31036" s="1776"/>
    </row>
    <row r="31037" spans="7:7">
      <c r="G31037" s="1776"/>
    </row>
    <row r="31038" spans="7:7">
      <c r="G31038" s="1776"/>
    </row>
    <row r="31039" spans="7:7">
      <c r="G31039" s="1776"/>
    </row>
    <row r="31040" spans="7:7">
      <c r="G31040" s="1776"/>
    </row>
    <row r="31041" spans="7:7">
      <c r="G31041" s="1776"/>
    </row>
    <row r="31042" spans="7:7">
      <c r="G31042" s="1776"/>
    </row>
    <row r="31043" spans="7:7">
      <c r="G31043" s="1776"/>
    </row>
    <row r="31044" spans="7:7">
      <c r="G31044" s="1776"/>
    </row>
    <row r="31045" spans="7:7">
      <c r="G31045" s="1776"/>
    </row>
    <row r="31046" spans="7:7">
      <c r="G31046" s="1776"/>
    </row>
    <row r="31047" spans="7:7">
      <c r="G31047" s="1776"/>
    </row>
    <row r="31048" spans="7:7">
      <c r="G31048" s="1776"/>
    </row>
    <row r="31049" spans="7:7">
      <c r="G31049" s="1776"/>
    </row>
    <row r="31050" spans="7:7">
      <c r="G31050" s="1776"/>
    </row>
    <row r="31051" spans="7:7">
      <c r="G31051" s="1776"/>
    </row>
    <row r="31052" spans="7:7">
      <c r="G31052" s="1776"/>
    </row>
    <row r="31053" spans="7:7">
      <c r="G31053" s="1776"/>
    </row>
    <row r="31054" spans="7:7">
      <c r="G31054" s="1776"/>
    </row>
    <row r="31055" spans="7:7">
      <c r="G31055" s="1776"/>
    </row>
    <row r="31056" spans="7:7">
      <c r="G31056" s="1776"/>
    </row>
    <row r="31057" spans="7:7">
      <c r="G31057" s="1776"/>
    </row>
    <row r="31058" spans="7:7">
      <c r="G31058" s="1776"/>
    </row>
    <row r="31059" spans="7:7">
      <c r="G31059" s="1776"/>
    </row>
    <row r="31060" spans="7:7">
      <c r="G31060" s="1776"/>
    </row>
    <row r="31061" spans="7:7">
      <c r="G31061" s="1776"/>
    </row>
    <row r="31062" spans="7:7">
      <c r="G31062" s="1776"/>
    </row>
    <row r="31063" spans="7:7">
      <c r="G31063" s="1776"/>
    </row>
    <row r="31064" spans="7:7">
      <c r="G31064" s="1776"/>
    </row>
    <row r="31065" spans="7:7">
      <c r="G31065" s="1776"/>
    </row>
    <row r="31066" spans="7:7">
      <c r="G31066" s="1776"/>
    </row>
    <row r="31067" spans="7:7">
      <c r="G31067" s="1776"/>
    </row>
    <row r="31068" spans="7:7">
      <c r="G31068" s="1776"/>
    </row>
    <row r="31069" spans="7:7">
      <c r="G31069" s="1776"/>
    </row>
    <row r="31070" spans="7:7">
      <c r="G31070" s="1776"/>
    </row>
    <row r="31071" spans="7:7">
      <c r="G31071" s="1776"/>
    </row>
    <row r="31072" spans="7:7">
      <c r="G31072" s="1776"/>
    </row>
    <row r="31073" spans="7:7">
      <c r="G31073" s="1776"/>
    </row>
    <row r="31074" spans="7:7">
      <c r="G31074" s="1776"/>
    </row>
    <row r="31075" spans="7:7">
      <c r="G31075" s="1776"/>
    </row>
    <row r="31076" spans="7:7">
      <c r="G31076" s="1776"/>
    </row>
    <row r="31077" spans="7:7">
      <c r="G31077" s="1776"/>
    </row>
    <row r="31078" spans="7:7">
      <c r="G31078" s="1776"/>
    </row>
    <row r="31079" spans="7:7">
      <c r="G31079" s="1776"/>
    </row>
    <row r="31080" spans="7:7">
      <c r="G31080" s="1776"/>
    </row>
    <row r="31081" spans="7:7">
      <c r="G31081" s="1776"/>
    </row>
    <row r="31082" spans="7:7">
      <c r="G31082" s="1776"/>
    </row>
    <row r="31083" spans="7:7">
      <c r="G31083" s="1776"/>
    </row>
    <row r="31084" spans="7:7">
      <c r="G31084" s="1776"/>
    </row>
    <row r="31085" spans="7:7">
      <c r="G31085" s="1776"/>
    </row>
    <row r="31086" spans="7:7">
      <c r="G31086" s="1776"/>
    </row>
    <row r="31087" spans="7:7">
      <c r="G31087" s="1776"/>
    </row>
    <row r="31088" spans="7:7">
      <c r="G31088" s="1776"/>
    </row>
    <row r="31089" spans="7:7">
      <c r="G31089" s="1776"/>
    </row>
    <row r="31090" spans="7:7">
      <c r="G31090" s="1776"/>
    </row>
    <row r="31091" spans="7:7">
      <c r="G31091" s="1776"/>
    </row>
    <row r="31092" spans="7:7">
      <c r="G31092" s="1776"/>
    </row>
    <row r="31093" spans="7:7">
      <c r="G31093" s="1776"/>
    </row>
    <row r="31094" spans="7:7">
      <c r="G31094" s="1776"/>
    </row>
    <row r="31095" spans="7:7">
      <c r="G31095" s="1776"/>
    </row>
    <row r="31096" spans="7:7">
      <c r="G31096" s="1776"/>
    </row>
    <row r="31097" spans="7:7">
      <c r="G31097" s="1776"/>
    </row>
    <row r="31098" spans="7:7">
      <c r="G31098" s="1776"/>
    </row>
    <row r="31099" spans="7:7">
      <c r="G31099" s="1776"/>
    </row>
    <row r="31100" spans="7:7">
      <c r="G31100" s="1776"/>
    </row>
    <row r="31101" spans="7:7">
      <c r="G31101" s="1776"/>
    </row>
    <row r="31102" spans="7:7">
      <c r="G31102" s="1776"/>
    </row>
    <row r="31103" spans="7:7">
      <c r="G31103" s="1776"/>
    </row>
    <row r="31104" spans="7:7">
      <c r="G31104" s="1776"/>
    </row>
    <row r="31105" spans="7:7">
      <c r="G31105" s="1776"/>
    </row>
    <row r="31106" spans="7:7">
      <c r="G31106" s="1776"/>
    </row>
    <row r="31107" spans="7:7">
      <c r="G31107" s="1776"/>
    </row>
    <row r="31108" spans="7:7">
      <c r="G31108" s="1776"/>
    </row>
    <row r="31109" spans="7:7">
      <c r="G31109" s="1776"/>
    </row>
    <row r="31110" spans="7:7">
      <c r="G31110" s="1776"/>
    </row>
    <row r="31111" spans="7:7">
      <c r="G31111" s="1776"/>
    </row>
    <row r="31112" spans="7:7">
      <c r="G31112" s="1776"/>
    </row>
    <row r="31113" spans="7:7">
      <c r="G31113" s="1776"/>
    </row>
    <row r="31114" spans="7:7">
      <c r="G31114" s="1776"/>
    </row>
    <row r="31115" spans="7:7">
      <c r="G31115" s="1776"/>
    </row>
    <row r="31116" spans="7:7">
      <c r="G31116" s="1776"/>
    </row>
    <row r="31117" spans="7:7">
      <c r="G31117" s="1776"/>
    </row>
    <row r="31118" spans="7:7">
      <c r="G31118" s="1776"/>
    </row>
    <row r="31119" spans="7:7">
      <c r="G31119" s="1776"/>
    </row>
    <row r="31120" spans="7:7">
      <c r="G31120" s="1776"/>
    </row>
    <row r="31121" spans="7:7">
      <c r="G31121" s="1776"/>
    </row>
    <row r="31122" spans="7:7">
      <c r="G31122" s="1776"/>
    </row>
    <row r="31123" spans="7:7">
      <c r="G31123" s="1776"/>
    </row>
    <row r="31124" spans="7:7">
      <c r="G31124" s="1776"/>
    </row>
    <row r="31125" spans="7:7">
      <c r="G31125" s="1776"/>
    </row>
    <row r="31126" spans="7:7">
      <c r="G31126" s="1776"/>
    </row>
    <row r="31127" spans="7:7">
      <c r="G31127" s="1776"/>
    </row>
    <row r="31128" spans="7:7">
      <c r="G31128" s="1776"/>
    </row>
    <row r="31129" spans="7:7">
      <c r="G31129" s="1776"/>
    </row>
    <row r="31130" spans="7:7">
      <c r="G31130" s="1776"/>
    </row>
    <row r="31131" spans="7:7">
      <c r="G31131" s="1776"/>
    </row>
    <row r="31132" spans="7:7">
      <c r="G31132" s="1776"/>
    </row>
    <row r="31133" spans="7:7">
      <c r="G31133" s="1776"/>
    </row>
    <row r="31134" spans="7:7">
      <c r="G31134" s="1776"/>
    </row>
    <row r="31135" spans="7:7">
      <c r="G31135" s="1776"/>
    </row>
    <row r="31136" spans="7:7">
      <c r="G31136" s="1776"/>
    </row>
    <row r="31137" spans="7:7">
      <c r="G31137" s="1776"/>
    </row>
    <row r="31138" spans="7:7">
      <c r="G31138" s="1776"/>
    </row>
    <row r="31139" spans="7:7">
      <c r="G31139" s="1776"/>
    </row>
    <row r="31140" spans="7:7">
      <c r="G31140" s="1776"/>
    </row>
    <row r="31141" spans="7:7">
      <c r="G31141" s="1776"/>
    </row>
    <row r="31142" spans="7:7">
      <c r="G31142" s="1776"/>
    </row>
    <row r="31143" spans="7:7">
      <c r="G31143" s="1776"/>
    </row>
    <row r="31144" spans="7:7">
      <c r="G31144" s="1776"/>
    </row>
    <row r="31145" spans="7:7">
      <c r="G31145" s="1776"/>
    </row>
    <row r="31146" spans="7:7">
      <c r="G31146" s="1776"/>
    </row>
    <row r="31147" spans="7:7">
      <c r="G31147" s="1776"/>
    </row>
    <row r="31148" spans="7:7">
      <c r="G31148" s="1776"/>
    </row>
    <row r="31149" spans="7:7">
      <c r="G31149" s="1776"/>
    </row>
    <row r="31150" spans="7:7">
      <c r="G31150" s="1776"/>
    </row>
    <row r="31151" spans="7:7">
      <c r="G31151" s="1776"/>
    </row>
    <row r="31152" spans="7:7">
      <c r="G31152" s="1776"/>
    </row>
    <row r="31153" spans="7:7">
      <c r="G31153" s="1776"/>
    </row>
    <row r="31154" spans="7:7">
      <c r="G31154" s="1776"/>
    </row>
    <row r="31155" spans="7:7">
      <c r="G31155" s="1776"/>
    </row>
    <row r="31156" spans="7:7">
      <c r="G31156" s="1776"/>
    </row>
    <row r="31157" spans="7:7">
      <c r="G31157" s="1776"/>
    </row>
    <row r="31158" spans="7:7">
      <c r="G31158" s="1776"/>
    </row>
    <row r="31159" spans="7:7">
      <c r="G31159" s="1776"/>
    </row>
    <row r="31160" spans="7:7">
      <c r="G31160" s="1776"/>
    </row>
    <row r="31161" spans="7:7">
      <c r="G31161" s="1776"/>
    </row>
    <row r="31162" spans="7:7">
      <c r="G31162" s="1776"/>
    </row>
    <row r="31163" spans="7:7">
      <c r="G31163" s="1776"/>
    </row>
    <row r="31164" spans="7:7">
      <c r="G31164" s="1776"/>
    </row>
    <row r="31165" spans="7:7">
      <c r="G31165" s="1776"/>
    </row>
    <row r="31166" spans="7:7">
      <c r="G31166" s="1776"/>
    </row>
    <row r="31167" spans="7:7">
      <c r="G31167" s="1776"/>
    </row>
    <row r="31168" spans="7:7">
      <c r="G31168" s="1776"/>
    </row>
    <row r="31169" spans="7:7">
      <c r="G31169" s="1776"/>
    </row>
    <row r="31170" spans="7:7">
      <c r="G31170" s="1776"/>
    </row>
    <row r="31171" spans="7:7">
      <c r="G31171" s="1776"/>
    </row>
    <row r="31172" spans="7:7">
      <c r="G31172" s="1776"/>
    </row>
    <row r="31173" spans="7:7">
      <c r="G31173" s="1776"/>
    </row>
    <row r="31174" spans="7:7">
      <c r="G31174" s="1776"/>
    </row>
    <row r="31175" spans="7:7">
      <c r="G31175" s="1776"/>
    </row>
    <row r="31176" spans="7:7">
      <c r="G31176" s="1776"/>
    </row>
    <row r="31177" spans="7:7">
      <c r="G31177" s="1776"/>
    </row>
    <row r="31178" spans="7:7">
      <c r="G31178" s="1776"/>
    </row>
    <row r="31179" spans="7:7">
      <c r="G31179" s="1776"/>
    </row>
    <row r="31180" spans="7:7">
      <c r="G31180" s="1776"/>
    </row>
    <row r="31181" spans="7:7">
      <c r="G31181" s="1776"/>
    </row>
    <row r="31182" spans="7:7">
      <c r="G31182" s="1776"/>
    </row>
    <row r="31183" spans="7:7">
      <c r="G31183" s="1776"/>
    </row>
    <row r="31184" spans="7:7">
      <c r="G31184" s="1776"/>
    </row>
    <row r="31185" spans="7:7">
      <c r="G31185" s="1776"/>
    </row>
    <row r="31186" spans="7:7">
      <c r="G31186" s="1776"/>
    </row>
    <row r="31187" spans="7:7">
      <c r="G31187" s="1776"/>
    </row>
    <row r="31188" spans="7:7">
      <c r="G31188" s="1776"/>
    </row>
    <row r="31189" spans="7:7">
      <c r="G31189" s="1776"/>
    </row>
    <row r="31190" spans="7:7">
      <c r="G31190" s="1776"/>
    </row>
    <row r="31191" spans="7:7">
      <c r="G31191" s="1776"/>
    </row>
    <row r="31192" spans="7:7">
      <c r="G31192" s="1776"/>
    </row>
    <row r="31193" spans="7:7">
      <c r="G31193" s="1776"/>
    </row>
    <row r="31194" spans="7:7">
      <c r="G31194" s="1776"/>
    </row>
    <row r="31195" spans="7:7">
      <c r="G31195" s="1776"/>
    </row>
    <row r="31196" spans="7:7">
      <c r="G31196" s="1776"/>
    </row>
    <row r="31197" spans="7:7">
      <c r="G31197" s="1776"/>
    </row>
    <row r="31198" spans="7:7">
      <c r="G31198" s="1776"/>
    </row>
    <row r="31199" spans="7:7">
      <c r="G31199" s="1776"/>
    </row>
    <row r="31200" spans="7:7">
      <c r="G31200" s="1776"/>
    </row>
    <row r="31201" spans="7:7">
      <c r="G31201" s="1776"/>
    </row>
    <row r="31202" spans="7:7">
      <c r="G31202" s="1776"/>
    </row>
    <row r="31203" spans="7:7">
      <c r="G31203" s="1776"/>
    </row>
    <row r="31204" spans="7:7">
      <c r="G31204" s="1776"/>
    </row>
    <row r="31205" spans="7:7">
      <c r="G31205" s="1776"/>
    </row>
    <row r="31206" spans="7:7">
      <c r="G31206" s="1776"/>
    </row>
    <row r="31207" spans="7:7">
      <c r="G31207" s="1776"/>
    </row>
    <row r="31208" spans="7:7">
      <c r="G31208" s="1776"/>
    </row>
    <row r="31209" spans="7:7">
      <c r="G31209" s="1776"/>
    </row>
    <row r="31210" spans="7:7">
      <c r="G31210" s="1776"/>
    </row>
    <row r="31211" spans="7:7">
      <c r="G31211" s="1776"/>
    </row>
    <row r="31212" spans="7:7">
      <c r="G31212" s="1776"/>
    </row>
    <row r="31213" spans="7:7">
      <c r="G31213" s="1776"/>
    </row>
    <row r="31214" spans="7:7">
      <c r="G31214" s="1776"/>
    </row>
    <row r="31215" spans="7:7">
      <c r="G31215" s="1776"/>
    </row>
    <row r="31216" spans="7:7">
      <c r="G31216" s="1776"/>
    </row>
    <row r="31217" spans="7:7">
      <c r="G31217" s="1776"/>
    </row>
    <row r="31218" spans="7:7">
      <c r="G31218" s="1776"/>
    </row>
    <row r="31219" spans="7:7">
      <c r="G31219" s="1776"/>
    </row>
    <row r="31220" spans="7:7">
      <c r="G31220" s="1776"/>
    </row>
    <row r="31221" spans="7:7">
      <c r="G31221" s="1776"/>
    </row>
    <row r="31222" spans="7:7">
      <c r="G31222" s="1776"/>
    </row>
    <row r="31223" spans="7:7">
      <c r="G31223" s="1776"/>
    </row>
    <row r="31224" spans="7:7">
      <c r="G31224" s="1776"/>
    </row>
    <row r="31225" spans="7:7">
      <c r="G31225" s="1776"/>
    </row>
    <row r="31226" spans="7:7">
      <c r="G31226" s="1776"/>
    </row>
    <row r="31227" spans="7:7">
      <c r="G31227" s="1776"/>
    </row>
    <row r="31228" spans="7:7">
      <c r="G31228" s="1776"/>
    </row>
    <row r="31229" spans="7:7">
      <c r="G31229" s="1776"/>
    </row>
    <row r="31230" spans="7:7">
      <c r="G31230" s="1776"/>
    </row>
    <row r="31231" spans="7:7">
      <c r="G31231" s="1776"/>
    </row>
    <row r="31232" spans="7:7">
      <c r="G31232" s="1776"/>
    </row>
    <row r="31233" spans="7:7">
      <c r="G31233" s="1776"/>
    </row>
    <row r="31234" spans="7:7">
      <c r="G31234" s="1776"/>
    </row>
    <row r="31235" spans="7:7">
      <c r="G31235" s="1776"/>
    </row>
    <row r="31236" spans="7:7">
      <c r="G31236" s="1776"/>
    </row>
    <row r="31237" spans="7:7">
      <c r="G31237" s="1776"/>
    </row>
    <row r="31238" spans="7:7">
      <c r="G31238" s="1776"/>
    </row>
    <row r="31239" spans="7:7">
      <c r="G31239" s="1776"/>
    </row>
    <row r="31240" spans="7:7">
      <c r="G31240" s="1776"/>
    </row>
    <row r="31241" spans="7:7">
      <c r="G31241" s="1776"/>
    </row>
    <row r="31242" spans="7:7">
      <c r="G31242" s="1776"/>
    </row>
    <row r="31243" spans="7:7">
      <c r="G31243" s="1776"/>
    </row>
    <row r="31244" spans="7:7">
      <c r="G31244" s="1776"/>
    </row>
    <row r="31245" spans="7:7">
      <c r="G31245" s="1776"/>
    </row>
    <row r="31246" spans="7:7">
      <c r="G31246" s="1776"/>
    </row>
    <row r="31247" spans="7:7">
      <c r="G31247" s="1776"/>
    </row>
    <row r="31248" spans="7:7">
      <c r="G31248" s="1776"/>
    </row>
    <row r="31249" spans="7:7">
      <c r="G31249" s="1776"/>
    </row>
    <row r="31250" spans="7:7">
      <c r="G31250" s="1776"/>
    </row>
    <row r="31251" spans="7:7">
      <c r="G31251" s="1776"/>
    </row>
    <row r="31252" spans="7:7">
      <c r="G31252" s="1776"/>
    </row>
    <row r="31253" spans="7:7">
      <c r="G31253" s="1776"/>
    </row>
    <row r="31254" spans="7:7">
      <c r="G31254" s="1776"/>
    </row>
    <row r="31255" spans="7:7">
      <c r="G31255" s="1776"/>
    </row>
    <row r="31256" spans="7:7">
      <c r="G31256" s="1776"/>
    </row>
    <row r="31257" spans="7:7">
      <c r="G31257" s="1776"/>
    </row>
    <row r="31258" spans="7:7">
      <c r="G31258" s="1776"/>
    </row>
    <row r="31259" spans="7:7">
      <c r="G31259" s="1776"/>
    </row>
    <row r="31260" spans="7:7">
      <c r="G31260" s="1776"/>
    </row>
    <row r="31261" spans="7:7">
      <c r="G31261" s="1776"/>
    </row>
    <row r="31262" spans="7:7">
      <c r="G31262" s="1776"/>
    </row>
    <row r="31263" spans="7:7">
      <c r="G31263" s="1776"/>
    </row>
    <row r="31264" spans="7:7">
      <c r="G31264" s="1776"/>
    </row>
    <row r="31265" spans="7:7">
      <c r="G31265" s="1776"/>
    </row>
    <row r="31266" spans="7:7">
      <c r="G31266" s="1776"/>
    </row>
    <row r="31267" spans="7:7">
      <c r="G31267" s="1776"/>
    </row>
    <row r="31268" spans="7:7">
      <c r="G31268" s="1776"/>
    </row>
    <row r="31269" spans="7:7">
      <c r="G31269" s="1776"/>
    </row>
    <row r="31270" spans="7:7">
      <c r="G31270" s="1776"/>
    </row>
    <row r="31271" spans="7:7">
      <c r="G31271" s="1776"/>
    </row>
    <row r="31272" spans="7:7">
      <c r="G31272" s="1776"/>
    </row>
    <row r="31273" spans="7:7">
      <c r="G31273" s="1776"/>
    </row>
    <row r="31274" spans="7:7">
      <c r="G31274" s="1776"/>
    </row>
    <row r="31275" spans="7:7">
      <c r="G31275" s="1776"/>
    </row>
    <row r="31276" spans="7:7">
      <c r="G31276" s="1776"/>
    </row>
    <row r="31277" spans="7:7">
      <c r="G31277" s="1776"/>
    </row>
    <row r="31278" spans="7:7">
      <c r="G31278" s="1776"/>
    </row>
    <row r="31279" spans="7:7">
      <c r="G31279" s="1776"/>
    </row>
    <row r="31280" spans="7:7">
      <c r="G31280" s="1776"/>
    </row>
    <row r="31281" spans="7:7">
      <c r="G31281" s="1776"/>
    </row>
    <row r="31282" spans="7:7">
      <c r="G31282" s="1776"/>
    </row>
    <row r="31283" spans="7:7">
      <c r="G31283" s="1776"/>
    </row>
    <row r="31284" spans="7:7">
      <c r="G31284" s="1776"/>
    </row>
    <row r="31285" spans="7:7">
      <c r="G31285" s="1776"/>
    </row>
    <row r="31286" spans="7:7">
      <c r="G31286" s="1776"/>
    </row>
    <row r="31287" spans="7:7">
      <c r="G31287" s="1776"/>
    </row>
    <row r="31288" spans="7:7">
      <c r="G31288" s="1776"/>
    </row>
    <row r="31289" spans="7:7">
      <c r="G31289" s="1776"/>
    </row>
    <row r="31290" spans="7:7">
      <c r="G31290" s="1776"/>
    </row>
    <row r="31291" spans="7:7">
      <c r="G31291" s="1776"/>
    </row>
    <row r="31292" spans="7:7">
      <c r="G31292" s="1776"/>
    </row>
    <row r="31293" spans="7:7">
      <c r="G31293" s="1776"/>
    </row>
    <row r="31294" spans="7:7">
      <c r="G31294" s="1776"/>
    </row>
    <row r="31295" spans="7:7">
      <c r="G31295" s="1776"/>
    </row>
    <row r="31296" spans="7:7">
      <c r="G31296" s="1776"/>
    </row>
    <row r="31297" spans="7:7">
      <c r="G31297" s="1776"/>
    </row>
    <row r="31298" spans="7:7">
      <c r="G31298" s="1776"/>
    </row>
    <row r="31299" spans="7:7">
      <c r="G31299" s="1776"/>
    </row>
    <row r="31300" spans="7:7">
      <c r="G31300" s="1776"/>
    </row>
    <row r="31301" spans="7:7">
      <c r="G31301" s="1776"/>
    </row>
    <row r="31302" spans="7:7">
      <c r="G31302" s="1776"/>
    </row>
    <row r="31303" spans="7:7">
      <c r="G31303" s="1776"/>
    </row>
    <row r="31304" spans="7:7">
      <c r="G31304" s="1776"/>
    </row>
    <row r="31305" spans="7:7">
      <c r="G31305" s="1776"/>
    </row>
    <row r="31306" spans="7:7">
      <c r="G31306" s="1776"/>
    </row>
    <row r="31307" spans="7:7">
      <c r="G31307" s="1776"/>
    </row>
    <row r="31308" spans="7:7">
      <c r="G31308" s="1776"/>
    </row>
    <row r="31309" spans="7:7">
      <c r="G31309" s="1776"/>
    </row>
    <row r="31310" spans="7:7">
      <c r="G31310" s="1776"/>
    </row>
    <row r="31311" spans="7:7">
      <c r="G31311" s="1776"/>
    </row>
    <row r="31312" spans="7:7">
      <c r="G31312" s="1776"/>
    </row>
    <row r="31313" spans="7:7">
      <c r="G31313" s="1776"/>
    </row>
    <row r="31314" spans="7:7">
      <c r="G31314" s="1776"/>
    </row>
    <row r="31315" spans="7:7">
      <c r="G31315" s="1776"/>
    </row>
    <row r="31316" spans="7:7">
      <c r="G31316" s="1776"/>
    </row>
    <row r="31317" spans="7:7">
      <c r="G31317" s="1776"/>
    </row>
    <row r="31318" spans="7:7">
      <c r="G31318" s="1776"/>
    </row>
    <row r="31319" spans="7:7">
      <c r="G31319" s="1776"/>
    </row>
    <row r="31320" spans="7:7">
      <c r="G31320" s="1776"/>
    </row>
    <row r="31321" spans="7:7">
      <c r="G31321" s="1776"/>
    </row>
    <row r="31322" spans="7:7">
      <c r="G31322" s="1776"/>
    </row>
    <row r="31323" spans="7:7">
      <c r="G31323" s="1776"/>
    </row>
    <row r="31324" spans="7:7">
      <c r="G31324" s="1776"/>
    </row>
    <row r="31325" spans="7:7">
      <c r="G31325" s="1776"/>
    </row>
    <row r="31326" spans="7:7">
      <c r="G31326" s="1776"/>
    </row>
    <row r="31327" spans="7:7">
      <c r="G31327" s="1776"/>
    </row>
    <row r="31328" spans="7:7">
      <c r="G31328" s="1776"/>
    </row>
    <row r="31329" spans="7:7">
      <c r="G31329" s="1776"/>
    </row>
    <row r="31330" spans="7:7">
      <c r="G31330" s="1776"/>
    </row>
    <row r="31331" spans="7:7">
      <c r="G31331" s="1776"/>
    </row>
    <row r="31332" spans="7:7">
      <c r="G31332" s="1776"/>
    </row>
    <row r="31333" spans="7:7">
      <c r="G31333" s="1776"/>
    </row>
    <row r="31334" spans="7:7">
      <c r="G31334" s="1776"/>
    </row>
    <row r="31335" spans="7:7">
      <c r="G31335" s="1776"/>
    </row>
    <row r="31336" spans="7:7">
      <c r="G31336" s="1776"/>
    </row>
    <row r="31337" spans="7:7">
      <c r="G31337" s="1776"/>
    </row>
    <row r="31338" spans="7:7">
      <c r="G31338" s="1776"/>
    </row>
    <row r="31339" spans="7:7">
      <c r="G31339" s="1776"/>
    </row>
    <row r="31340" spans="7:7">
      <c r="G31340" s="1776"/>
    </row>
    <row r="31341" spans="7:7">
      <c r="G31341" s="1776"/>
    </row>
    <row r="31342" spans="7:7">
      <c r="G31342" s="1776"/>
    </row>
    <row r="31343" spans="7:7">
      <c r="G31343" s="1776"/>
    </row>
    <row r="31344" spans="7:7">
      <c r="G31344" s="1776"/>
    </row>
    <row r="31345" spans="7:7">
      <c r="G31345" s="1776"/>
    </row>
    <row r="31346" spans="7:7">
      <c r="G31346" s="1776"/>
    </row>
    <row r="31347" spans="7:7">
      <c r="G31347" s="1776"/>
    </row>
    <row r="31348" spans="7:7">
      <c r="G31348" s="1776"/>
    </row>
    <row r="31349" spans="7:7">
      <c r="G31349" s="1776"/>
    </row>
    <row r="31350" spans="7:7">
      <c r="G31350" s="1776"/>
    </row>
    <row r="31351" spans="7:7">
      <c r="G31351" s="1776"/>
    </row>
    <row r="31352" spans="7:7">
      <c r="G31352" s="1776"/>
    </row>
    <row r="31353" spans="7:7">
      <c r="G31353" s="1776"/>
    </row>
    <row r="31354" spans="7:7">
      <c r="G31354" s="1776"/>
    </row>
    <row r="31355" spans="7:7">
      <c r="G31355" s="1776"/>
    </row>
    <row r="31356" spans="7:7">
      <c r="G31356" s="1776"/>
    </row>
    <row r="31357" spans="7:7">
      <c r="G31357" s="1776"/>
    </row>
    <row r="31358" spans="7:7">
      <c r="G31358" s="1776"/>
    </row>
    <row r="31359" spans="7:7">
      <c r="G31359" s="1776"/>
    </row>
    <row r="31360" spans="7:7">
      <c r="G31360" s="1776"/>
    </row>
    <row r="31361" spans="7:7">
      <c r="G31361" s="1776"/>
    </row>
    <row r="31362" spans="7:7">
      <c r="G31362" s="1776"/>
    </row>
    <row r="31363" spans="7:7">
      <c r="G31363" s="1776"/>
    </row>
    <row r="31364" spans="7:7">
      <c r="G31364" s="1776"/>
    </row>
    <row r="31365" spans="7:7">
      <c r="G31365" s="1776"/>
    </row>
    <row r="31366" spans="7:7">
      <c r="G31366" s="1776"/>
    </row>
    <row r="31367" spans="7:7">
      <c r="G31367" s="1776"/>
    </row>
    <row r="31368" spans="7:7">
      <c r="G31368" s="1776"/>
    </row>
    <row r="31369" spans="7:7">
      <c r="G31369" s="1776"/>
    </row>
    <row r="31370" spans="7:7">
      <c r="G31370" s="1776"/>
    </row>
    <row r="31371" spans="7:7">
      <c r="G31371" s="1776"/>
    </row>
    <row r="31372" spans="7:7">
      <c r="G31372" s="1776"/>
    </row>
    <row r="31373" spans="7:7">
      <c r="G31373" s="1776"/>
    </row>
    <row r="31374" spans="7:7">
      <c r="G31374" s="1776"/>
    </row>
    <row r="31375" spans="7:7">
      <c r="G31375" s="1776"/>
    </row>
    <row r="31376" spans="7:7">
      <c r="G31376" s="1776"/>
    </row>
    <row r="31377" spans="7:7">
      <c r="G31377" s="1776"/>
    </row>
    <row r="31378" spans="7:7">
      <c r="G31378" s="1776"/>
    </row>
    <row r="31379" spans="7:7">
      <c r="G31379" s="1776"/>
    </row>
    <row r="31380" spans="7:7">
      <c r="G31380" s="1776"/>
    </row>
    <row r="31381" spans="7:7">
      <c r="G31381" s="1776"/>
    </row>
    <row r="31382" spans="7:7">
      <c r="G31382" s="1776"/>
    </row>
    <row r="31383" spans="7:7">
      <c r="G31383" s="1776"/>
    </row>
    <row r="31384" spans="7:7">
      <c r="G31384" s="1776"/>
    </row>
    <row r="31385" spans="7:7">
      <c r="G31385" s="1776"/>
    </row>
    <row r="31386" spans="7:7">
      <c r="G31386" s="1776"/>
    </row>
    <row r="31387" spans="7:7">
      <c r="G31387" s="1776"/>
    </row>
    <row r="31388" spans="7:7">
      <c r="G31388" s="1776"/>
    </row>
    <row r="31389" spans="7:7">
      <c r="G31389" s="1776"/>
    </row>
    <row r="31390" spans="7:7">
      <c r="G31390" s="1776"/>
    </row>
    <row r="31391" spans="7:7">
      <c r="G31391" s="1776"/>
    </row>
    <row r="31392" spans="7:7">
      <c r="G31392" s="1776"/>
    </row>
    <row r="31393" spans="7:7">
      <c r="G31393" s="1776"/>
    </row>
    <row r="31394" spans="7:7">
      <c r="G31394" s="1776"/>
    </row>
    <row r="31395" spans="7:7">
      <c r="G31395" s="1776"/>
    </row>
    <row r="31396" spans="7:7">
      <c r="G31396" s="1776"/>
    </row>
    <row r="31397" spans="7:7">
      <c r="G31397" s="1776"/>
    </row>
    <row r="31398" spans="7:7">
      <c r="G31398" s="1776"/>
    </row>
    <row r="31399" spans="7:7">
      <c r="G31399" s="1776"/>
    </row>
    <row r="31400" spans="7:7">
      <c r="G31400" s="1776"/>
    </row>
    <row r="31401" spans="7:7">
      <c r="G31401" s="1776"/>
    </row>
    <row r="31402" spans="7:7">
      <c r="G31402" s="1776"/>
    </row>
    <row r="31403" spans="7:7">
      <c r="G31403" s="1776"/>
    </row>
    <row r="31404" spans="7:7">
      <c r="G31404" s="1776"/>
    </row>
    <row r="31405" spans="7:7">
      <c r="G31405" s="1776"/>
    </row>
    <row r="31406" spans="7:7">
      <c r="G31406" s="1776"/>
    </row>
    <row r="31407" spans="7:7">
      <c r="G31407" s="1776"/>
    </row>
    <row r="31408" spans="7:7">
      <c r="G31408" s="1776"/>
    </row>
    <row r="31409" spans="7:7">
      <c r="G31409" s="1776"/>
    </row>
    <row r="31410" spans="7:7">
      <c r="G31410" s="1776"/>
    </row>
    <row r="31411" spans="7:7">
      <c r="G31411" s="1776"/>
    </row>
    <row r="31412" spans="7:7">
      <c r="G31412" s="1776"/>
    </row>
    <row r="31413" spans="7:7">
      <c r="G31413" s="1776"/>
    </row>
    <row r="31414" spans="7:7">
      <c r="G31414" s="1776"/>
    </row>
    <row r="31415" spans="7:7">
      <c r="G31415" s="1776"/>
    </row>
    <row r="31416" spans="7:7">
      <c r="G31416" s="1776"/>
    </row>
    <row r="31417" spans="7:7">
      <c r="G31417" s="1776"/>
    </row>
    <row r="31418" spans="7:7">
      <c r="G31418" s="1776"/>
    </row>
    <row r="31419" spans="7:7">
      <c r="G31419" s="1776"/>
    </row>
    <row r="31420" spans="7:7">
      <c r="G31420" s="1776"/>
    </row>
    <row r="31421" spans="7:7">
      <c r="G31421" s="1776"/>
    </row>
    <row r="31422" spans="7:7">
      <c r="G31422" s="1776"/>
    </row>
    <row r="31423" spans="7:7">
      <c r="G31423" s="1776"/>
    </row>
    <row r="31424" spans="7:7">
      <c r="G31424" s="1776"/>
    </row>
    <row r="31425" spans="7:7">
      <c r="G31425" s="1776"/>
    </row>
    <row r="31426" spans="7:7">
      <c r="G31426" s="1776"/>
    </row>
    <row r="31427" spans="7:7">
      <c r="G31427" s="1776"/>
    </row>
    <row r="31428" spans="7:7">
      <c r="G31428" s="1776"/>
    </row>
    <row r="31429" spans="7:7">
      <c r="G31429" s="1776"/>
    </row>
    <row r="31430" spans="7:7">
      <c r="G31430" s="1776"/>
    </row>
    <row r="31431" spans="7:7">
      <c r="G31431" s="1776"/>
    </row>
    <row r="31432" spans="7:7">
      <c r="G31432" s="1776"/>
    </row>
    <row r="31433" spans="7:7">
      <c r="G31433" s="1776"/>
    </row>
    <row r="31434" spans="7:7">
      <c r="G31434" s="1776"/>
    </row>
    <row r="31435" spans="7:7">
      <c r="G31435" s="1776"/>
    </row>
    <row r="31436" spans="7:7">
      <c r="G31436" s="1776"/>
    </row>
    <row r="31437" spans="7:7">
      <c r="G31437" s="1776"/>
    </row>
    <row r="31438" spans="7:7">
      <c r="G31438" s="1776"/>
    </row>
    <row r="31439" spans="7:7">
      <c r="G31439" s="1776"/>
    </row>
    <row r="31440" spans="7:7">
      <c r="G31440" s="1776"/>
    </row>
    <row r="31441" spans="7:7">
      <c r="G31441" s="1776"/>
    </row>
    <row r="31442" spans="7:7">
      <c r="G31442" s="1776"/>
    </row>
    <row r="31443" spans="7:7">
      <c r="G31443" s="1776"/>
    </row>
    <row r="31444" spans="7:7">
      <c r="G31444" s="1776"/>
    </row>
    <row r="31445" spans="7:7">
      <c r="G31445" s="1776"/>
    </row>
    <row r="31446" spans="7:7">
      <c r="G31446" s="1776"/>
    </row>
    <row r="31447" spans="7:7">
      <c r="G31447" s="1776"/>
    </row>
    <row r="31448" spans="7:7">
      <c r="G31448" s="1776"/>
    </row>
    <row r="31449" spans="7:7">
      <c r="G31449" s="1776"/>
    </row>
    <row r="31450" spans="7:7">
      <c r="G31450" s="1776"/>
    </row>
    <row r="31451" spans="7:7">
      <c r="G31451" s="1776"/>
    </row>
    <row r="31452" spans="7:7">
      <c r="G31452" s="1776"/>
    </row>
    <row r="31453" spans="7:7">
      <c r="G31453" s="1776"/>
    </row>
    <row r="31454" spans="7:7">
      <c r="G31454" s="1776"/>
    </row>
    <row r="31455" spans="7:7">
      <c r="G31455" s="1776"/>
    </row>
    <row r="31456" spans="7:7">
      <c r="G31456" s="1776"/>
    </row>
    <row r="31457" spans="7:7">
      <c r="G31457" s="1776"/>
    </row>
    <row r="31458" spans="7:7">
      <c r="G31458" s="1776"/>
    </row>
    <row r="31459" spans="7:7">
      <c r="G31459" s="1776"/>
    </row>
    <row r="31460" spans="7:7">
      <c r="G31460" s="1776"/>
    </row>
    <row r="31461" spans="7:7">
      <c r="G31461" s="1776"/>
    </row>
    <row r="31462" spans="7:7">
      <c r="G31462" s="1776"/>
    </row>
    <row r="31463" spans="7:7">
      <c r="G31463" s="1776"/>
    </row>
    <row r="31464" spans="7:7">
      <c r="G31464" s="1776"/>
    </row>
    <row r="31465" spans="7:7">
      <c r="G31465" s="1776"/>
    </row>
    <row r="31466" spans="7:7">
      <c r="G31466" s="1776"/>
    </row>
    <row r="31467" spans="7:7">
      <c r="G31467" s="1776"/>
    </row>
    <row r="31468" spans="7:7">
      <c r="G31468" s="1776"/>
    </row>
    <row r="31469" spans="7:7">
      <c r="G31469" s="1776"/>
    </row>
    <row r="31470" spans="7:7">
      <c r="G31470" s="1776"/>
    </row>
    <row r="31471" spans="7:7">
      <c r="G31471" s="1776"/>
    </row>
    <row r="31472" spans="7:7">
      <c r="G31472" s="1776"/>
    </row>
    <row r="31473" spans="7:7">
      <c r="G31473" s="1776"/>
    </row>
    <row r="31474" spans="7:7">
      <c r="G31474" s="1776"/>
    </row>
    <row r="31475" spans="7:7">
      <c r="G31475" s="1776"/>
    </row>
    <row r="31476" spans="7:7">
      <c r="G31476" s="1776"/>
    </row>
    <row r="31477" spans="7:7">
      <c r="G31477" s="1776"/>
    </row>
    <row r="31478" spans="7:7">
      <c r="G31478" s="1776"/>
    </row>
    <row r="31479" spans="7:7">
      <c r="G31479" s="1776"/>
    </row>
    <row r="31480" spans="7:7">
      <c r="G31480" s="1776"/>
    </row>
    <row r="31481" spans="7:7">
      <c r="G31481" s="1776"/>
    </row>
    <row r="31482" spans="7:7">
      <c r="G31482" s="1776"/>
    </row>
    <row r="31483" spans="7:7">
      <c r="G31483" s="1776"/>
    </row>
    <row r="31484" spans="7:7">
      <c r="G31484" s="1776"/>
    </row>
    <row r="31485" spans="7:7">
      <c r="G31485" s="1776"/>
    </row>
    <row r="31486" spans="7:7">
      <c r="G31486" s="1776"/>
    </row>
    <row r="31487" spans="7:7">
      <c r="G31487" s="1776"/>
    </row>
    <row r="31488" spans="7:7">
      <c r="G31488" s="1776"/>
    </row>
    <row r="31489" spans="7:7">
      <c r="G31489" s="1776"/>
    </row>
    <row r="31490" spans="7:7">
      <c r="G31490" s="1776"/>
    </row>
    <row r="31491" spans="7:7">
      <c r="G31491" s="1776"/>
    </row>
    <row r="31492" spans="7:7">
      <c r="G31492" s="1776"/>
    </row>
    <row r="31493" spans="7:7">
      <c r="G31493" s="1776"/>
    </row>
    <row r="31494" spans="7:7">
      <c r="G31494" s="1776"/>
    </row>
    <row r="31495" spans="7:7">
      <c r="G31495" s="1776"/>
    </row>
    <row r="31496" spans="7:7">
      <c r="G31496" s="1776"/>
    </row>
    <row r="31497" spans="7:7">
      <c r="G31497" s="1776"/>
    </row>
    <row r="31498" spans="7:7">
      <c r="G31498" s="1776"/>
    </row>
    <row r="31499" spans="7:7">
      <c r="G31499" s="1776"/>
    </row>
    <row r="31500" spans="7:7">
      <c r="G31500" s="1776"/>
    </row>
    <row r="31501" spans="7:7">
      <c r="G31501" s="1776"/>
    </row>
    <row r="31502" spans="7:7">
      <c r="G31502" s="1776"/>
    </row>
    <row r="31503" spans="7:7">
      <c r="G31503" s="1776"/>
    </row>
    <row r="31504" spans="7:7">
      <c r="G31504" s="1776"/>
    </row>
    <row r="31505" spans="7:7">
      <c r="G31505" s="1776"/>
    </row>
    <row r="31506" spans="7:7">
      <c r="G31506" s="1776"/>
    </row>
    <row r="31507" spans="7:7">
      <c r="G31507" s="1776"/>
    </row>
    <row r="31508" spans="7:7">
      <c r="G31508" s="1776"/>
    </row>
    <row r="31509" spans="7:7">
      <c r="G31509" s="1776"/>
    </row>
    <row r="31510" spans="7:7">
      <c r="G31510" s="1776"/>
    </row>
    <row r="31511" spans="7:7">
      <c r="G31511" s="1776"/>
    </row>
    <row r="31512" spans="7:7">
      <c r="G31512" s="1776"/>
    </row>
    <row r="31513" spans="7:7">
      <c r="G31513" s="1776"/>
    </row>
    <row r="31514" spans="7:7">
      <c r="G31514" s="1776"/>
    </row>
    <row r="31515" spans="7:7">
      <c r="G31515" s="1776"/>
    </row>
    <row r="31516" spans="7:7">
      <c r="G31516" s="1776"/>
    </row>
    <row r="31517" spans="7:7">
      <c r="G31517" s="1776"/>
    </row>
    <row r="31518" spans="7:7">
      <c r="G31518" s="1776"/>
    </row>
    <row r="31519" spans="7:7">
      <c r="G31519" s="1776"/>
    </row>
    <row r="31520" spans="7:7">
      <c r="G31520" s="1776"/>
    </row>
    <row r="31521" spans="7:7">
      <c r="G31521" s="1776"/>
    </row>
    <row r="31522" spans="7:7">
      <c r="G31522" s="1776"/>
    </row>
    <row r="31523" spans="7:7">
      <c r="G31523" s="1776"/>
    </row>
    <row r="31524" spans="7:7">
      <c r="G31524" s="1776"/>
    </row>
    <row r="31525" spans="7:7">
      <c r="G31525" s="1776"/>
    </row>
    <row r="31526" spans="7:7">
      <c r="G31526" s="1776"/>
    </row>
    <row r="31527" spans="7:7">
      <c r="G31527" s="1776"/>
    </row>
    <row r="31528" spans="7:7">
      <c r="G31528" s="1776"/>
    </row>
    <row r="31529" spans="7:7">
      <c r="G31529" s="1776"/>
    </row>
    <row r="31530" spans="7:7">
      <c r="G31530" s="1776"/>
    </row>
    <row r="31531" spans="7:7">
      <c r="G31531" s="1776"/>
    </row>
    <row r="31532" spans="7:7">
      <c r="G31532" s="1776"/>
    </row>
    <row r="31533" spans="7:7">
      <c r="G31533" s="1776"/>
    </row>
    <row r="31534" spans="7:7">
      <c r="G31534" s="1776"/>
    </row>
    <row r="31535" spans="7:7">
      <c r="G31535" s="1776"/>
    </row>
    <row r="31536" spans="7:7">
      <c r="G31536" s="1776"/>
    </row>
    <row r="31537" spans="7:7">
      <c r="G31537" s="1776"/>
    </row>
    <row r="31538" spans="7:7">
      <c r="G31538" s="1776"/>
    </row>
    <row r="31539" spans="7:7">
      <c r="G31539" s="1776"/>
    </row>
    <row r="31540" spans="7:7">
      <c r="G31540" s="1776"/>
    </row>
    <row r="31541" spans="7:7">
      <c r="G31541" s="1776"/>
    </row>
    <row r="31542" spans="7:7">
      <c r="G31542" s="1776"/>
    </row>
    <row r="31543" spans="7:7">
      <c r="G31543" s="1776"/>
    </row>
    <row r="31544" spans="7:7">
      <c r="G31544" s="1776"/>
    </row>
    <row r="31545" spans="7:7">
      <c r="G31545" s="1776"/>
    </row>
    <row r="31546" spans="7:7">
      <c r="G31546" s="1776"/>
    </row>
    <row r="31547" spans="7:7">
      <c r="G31547" s="1776"/>
    </row>
    <row r="31548" spans="7:7">
      <c r="G31548" s="1776"/>
    </row>
    <row r="31549" spans="7:7">
      <c r="G31549" s="1776"/>
    </row>
    <row r="31550" spans="7:7">
      <c r="G31550" s="1776"/>
    </row>
    <row r="31551" spans="7:7">
      <c r="G31551" s="1776"/>
    </row>
    <row r="31552" spans="7:7">
      <c r="G31552" s="1776"/>
    </row>
    <row r="31553" spans="7:7">
      <c r="G31553" s="1776"/>
    </row>
    <row r="31554" spans="7:7">
      <c r="G31554" s="1776"/>
    </row>
    <row r="31555" spans="7:7">
      <c r="G31555" s="1776"/>
    </row>
    <row r="31556" spans="7:7">
      <c r="G31556" s="1776"/>
    </row>
    <row r="31557" spans="7:7">
      <c r="G31557" s="1776"/>
    </row>
    <row r="31558" spans="7:7">
      <c r="G31558" s="1776"/>
    </row>
    <row r="31559" spans="7:7">
      <c r="G31559" s="1776"/>
    </row>
    <row r="31560" spans="7:7">
      <c r="G31560" s="1776"/>
    </row>
    <row r="31561" spans="7:7">
      <c r="G31561" s="1776"/>
    </row>
    <row r="31562" spans="7:7">
      <c r="G31562" s="1776"/>
    </row>
    <row r="31563" spans="7:7">
      <c r="G31563" s="1776"/>
    </row>
    <row r="31564" spans="7:7">
      <c r="G31564" s="1776"/>
    </row>
    <row r="31565" spans="7:7">
      <c r="G31565" s="1776"/>
    </row>
    <row r="31566" spans="7:7">
      <c r="G31566" s="1776"/>
    </row>
    <row r="31567" spans="7:7">
      <c r="G31567" s="1776"/>
    </row>
    <row r="31568" spans="7:7">
      <c r="G31568" s="1776"/>
    </row>
    <row r="31569" spans="7:7">
      <c r="G31569" s="1776"/>
    </row>
    <row r="31570" spans="7:7">
      <c r="G31570" s="1776"/>
    </row>
    <row r="31571" spans="7:7">
      <c r="G31571" s="1776"/>
    </row>
    <row r="31572" spans="7:7">
      <c r="G31572" s="1776"/>
    </row>
    <row r="31573" spans="7:7">
      <c r="G31573" s="1776"/>
    </row>
    <row r="31574" spans="7:7">
      <c r="G31574" s="1776"/>
    </row>
    <row r="31575" spans="7:7">
      <c r="G31575" s="1776"/>
    </row>
    <row r="31576" spans="7:7">
      <c r="G31576" s="1776"/>
    </row>
    <row r="31577" spans="7:7">
      <c r="G31577" s="1776"/>
    </row>
    <row r="31578" spans="7:7">
      <c r="G31578" s="1776"/>
    </row>
    <row r="31579" spans="7:7">
      <c r="G31579" s="1776"/>
    </row>
    <row r="31580" spans="7:7">
      <c r="G31580" s="1776"/>
    </row>
    <row r="31581" spans="7:7">
      <c r="G31581" s="1776"/>
    </row>
    <row r="31582" spans="7:7">
      <c r="G31582" s="1776"/>
    </row>
    <row r="31583" spans="7:7">
      <c r="G31583" s="1776"/>
    </row>
    <row r="31584" spans="7:7">
      <c r="G31584" s="1776"/>
    </row>
    <row r="31585" spans="7:7">
      <c r="G31585" s="1776"/>
    </row>
    <row r="31586" spans="7:7">
      <c r="G31586" s="1776"/>
    </row>
    <row r="31587" spans="7:7">
      <c r="G31587" s="1776"/>
    </row>
    <row r="31588" spans="7:7">
      <c r="G31588" s="1776"/>
    </row>
    <row r="31589" spans="7:7">
      <c r="G31589" s="1776"/>
    </row>
    <row r="31590" spans="7:7">
      <c r="G31590" s="1776"/>
    </row>
    <row r="31591" spans="7:7">
      <c r="G31591" s="1776"/>
    </row>
    <row r="31592" spans="7:7">
      <c r="G31592" s="1776"/>
    </row>
    <row r="31593" spans="7:7">
      <c r="G31593" s="1776"/>
    </row>
    <row r="31594" spans="7:7">
      <c r="G31594" s="1776"/>
    </row>
    <row r="31595" spans="7:7">
      <c r="G31595" s="1776"/>
    </row>
    <row r="31596" spans="7:7">
      <c r="G31596" s="1776"/>
    </row>
    <row r="31597" spans="7:7">
      <c r="G31597" s="1776"/>
    </row>
    <row r="31598" spans="7:7">
      <c r="G31598" s="1776"/>
    </row>
    <row r="31599" spans="7:7">
      <c r="G31599" s="1776"/>
    </row>
    <row r="31600" spans="7:7">
      <c r="G31600" s="1776"/>
    </row>
    <row r="31601" spans="7:7">
      <c r="G31601" s="1776"/>
    </row>
    <row r="31602" spans="7:7">
      <c r="G31602" s="1776"/>
    </row>
    <row r="31603" spans="7:7">
      <c r="G31603" s="1776"/>
    </row>
    <row r="31604" spans="7:7">
      <c r="G31604" s="1776"/>
    </row>
    <row r="31605" spans="7:7">
      <c r="G31605" s="1776"/>
    </row>
    <row r="31606" spans="7:7">
      <c r="G31606" s="1776"/>
    </row>
    <row r="31607" spans="7:7">
      <c r="G31607" s="1776"/>
    </row>
    <row r="31608" spans="7:7">
      <c r="G31608" s="1776"/>
    </row>
    <row r="31609" spans="7:7">
      <c r="G31609" s="1776"/>
    </row>
    <row r="31610" spans="7:7">
      <c r="G31610" s="1776"/>
    </row>
    <row r="31611" spans="7:7">
      <c r="G31611" s="1776"/>
    </row>
    <row r="31612" spans="7:7">
      <c r="G31612" s="1776"/>
    </row>
    <row r="31613" spans="7:7">
      <c r="G31613" s="1776"/>
    </row>
    <row r="31614" spans="7:7">
      <c r="G31614" s="1776"/>
    </row>
    <row r="31615" spans="7:7">
      <c r="G31615" s="1776"/>
    </row>
    <row r="31616" spans="7:7">
      <c r="G31616" s="1776"/>
    </row>
    <row r="31617" spans="7:7">
      <c r="G31617" s="1776"/>
    </row>
    <row r="31618" spans="7:7">
      <c r="G31618" s="1776"/>
    </row>
    <row r="31619" spans="7:7">
      <c r="G31619" s="1776"/>
    </row>
    <row r="31620" spans="7:7">
      <c r="G31620" s="1776"/>
    </row>
    <row r="31621" spans="7:7">
      <c r="G31621" s="1776"/>
    </row>
    <row r="31622" spans="7:7">
      <c r="G31622" s="1776"/>
    </row>
    <row r="31623" spans="7:7">
      <c r="G31623" s="1776"/>
    </row>
    <row r="31624" spans="7:7">
      <c r="G31624" s="1776"/>
    </row>
    <row r="31625" spans="7:7">
      <c r="G31625" s="1776"/>
    </row>
    <row r="31626" spans="7:7">
      <c r="G31626" s="1776"/>
    </row>
    <row r="31627" spans="7:7">
      <c r="G31627" s="1776"/>
    </row>
    <row r="31628" spans="7:7">
      <c r="G31628" s="1776"/>
    </row>
    <row r="31629" spans="7:7">
      <c r="G31629" s="1776"/>
    </row>
    <row r="31630" spans="7:7">
      <c r="G31630" s="1776"/>
    </row>
    <row r="31631" spans="7:7">
      <c r="G31631" s="1776"/>
    </row>
    <row r="31632" spans="7:7">
      <c r="G31632" s="1776"/>
    </row>
    <row r="31633" spans="7:7">
      <c r="G31633" s="1776"/>
    </row>
    <row r="31634" spans="7:7">
      <c r="G31634" s="1776"/>
    </row>
    <row r="31635" spans="7:7">
      <c r="G31635" s="1776"/>
    </row>
    <row r="31636" spans="7:7">
      <c r="G31636" s="1776"/>
    </row>
    <row r="31637" spans="7:7">
      <c r="G31637" s="1776"/>
    </row>
    <row r="31638" spans="7:7">
      <c r="G31638" s="1776"/>
    </row>
    <row r="31639" spans="7:7">
      <c r="G31639" s="1776"/>
    </row>
    <row r="31640" spans="7:7">
      <c r="G31640" s="1776"/>
    </row>
    <row r="31641" spans="7:7">
      <c r="G31641" s="1776"/>
    </row>
    <row r="31642" spans="7:7">
      <c r="G31642" s="1776"/>
    </row>
    <row r="31643" spans="7:7">
      <c r="G31643" s="1776"/>
    </row>
    <row r="31644" spans="7:7">
      <c r="G31644" s="1776"/>
    </row>
    <row r="31645" spans="7:7">
      <c r="G31645" s="1776"/>
    </row>
    <row r="31646" spans="7:7">
      <c r="G31646" s="1776"/>
    </row>
    <row r="31647" spans="7:7">
      <c r="G31647" s="1776"/>
    </row>
    <row r="31648" spans="7:7">
      <c r="G31648" s="1776"/>
    </row>
    <row r="31649" spans="7:7">
      <c r="G31649" s="1776"/>
    </row>
    <row r="31650" spans="7:7">
      <c r="G31650" s="1776"/>
    </row>
    <row r="31651" spans="7:7">
      <c r="G31651" s="1776"/>
    </row>
    <row r="31652" spans="7:7">
      <c r="G31652" s="1776"/>
    </row>
    <row r="31653" spans="7:7">
      <c r="G31653" s="1776"/>
    </row>
    <row r="31654" spans="7:7">
      <c r="G31654" s="1776"/>
    </row>
    <row r="31655" spans="7:7">
      <c r="G31655" s="1776"/>
    </row>
    <row r="31656" spans="7:7">
      <c r="G31656" s="1776"/>
    </row>
    <row r="31657" spans="7:7">
      <c r="G31657" s="1776"/>
    </row>
    <row r="31658" spans="7:7">
      <c r="G31658" s="1776"/>
    </row>
    <row r="31659" spans="7:7">
      <c r="G31659" s="1776"/>
    </row>
    <row r="31660" spans="7:7">
      <c r="G31660" s="1776"/>
    </row>
    <row r="31661" spans="7:7">
      <c r="G31661" s="1776"/>
    </row>
    <row r="31662" spans="7:7">
      <c r="G31662" s="1776"/>
    </row>
    <row r="31663" spans="7:7">
      <c r="G31663" s="1776"/>
    </row>
    <row r="31664" spans="7:7">
      <c r="G31664" s="1776"/>
    </row>
    <row r="31665" spans="7:7">
      <c r="G31665" s="1776"/>
    </row>
    <row r="31666" spans="7:7">
      <c r="G31666" s="1776"/>
    </row>
    <row r="31667" spans="7:7">
      <c r="G31667" s="1776"/>
    </row>
    <row r="31668" spans="7:7">
      <c r="G31668" s="1776"/>
    </row>
    <row r="31669" spans="7:7">
      <c r="G31669" s="1776"/>
    </row>
    <row r="31670" spans="7:7">
      <c r="G31670" s="1776"/>
    </row>
    <row r="31671" spans="7:7">
      <c r="G31671" s="1776"/>
    </row>
    <row r="31672" spans="7:7">
      <c r="G31672" s="1776"/>
    </row>
    <row r="31673" spans="7:7">
      <c r="G31673" s="1776"/>
    </row>
    <row r="31674" spans="7:7">
      <c r="G31674" s="1776"/>
    </row>
    <row r="31675" spans="7:7">
      <c r="G31675" s="1776"/>
    </row>
    <row r="31676" spans="7:7">
      <c r="G31676" s="1776"/>
    </row>
    <row r="31677" spans="7:7">
      <c r="G31677" s="1776"/>
    </row>
    <row r="31678" spans="7:7">
      <c r="G31678" s="1776"/>
    </row>
    <row r="31679" spans="7:7">
      <c r="G31679" s="1776"/>
    </row>
    <row r="31680" spans="7:7">
      <c r="G31680" s="1776"/>
    </row>
    <row r="31681" spans="7:7">
      <c r="G31681" s="1776"/>
    </row>
    <row r="31682" spans="7:7">
      <c r="G31682" s="1776"/>
    </row>
    <row r="31683" spans="7:7">
      <c r="G31683" s="1776"/>
    </row>
    <row r="31684" spans="7:7">
      <c r="G31684" s="1776"/>
    </row>
    <row r="31685" spans="7:7">
      <c r="G31685" s="1776"/>
    </row>
    <row r="31686" spans="7:7">
      <c r="G31686" s="1776"/>
    </row>
    <row r="31687" spans="7:7">
      <c r="G31687" s="1776"/>
    </row>
    <row r="31688" spans="7:7">
      <c r="G31688" s="1776"/>
    </row>
    <row r="31689" spans="7:7">
      <c r="G31689" s="1776"/>
    </row>
    <row r="31690" spans="7:7">
      <c r="G31690" s="1776"/>
    </row>
    <row r="31691" spans="7:7">
      <c r="G31691" s="1776"/>
    </row>
    <row r="31692" spans="7:7">
      <c r="G31692" s="1776"/>
    </row>
    <row r="31693" spans="7:7">
      <c r="G31693" s="1776"/>
    </row>
    <row r="31694" spans="7:7">
      <c r="G31694" s="1776"/>
    </row>
    <row r="31695" spans="7:7">
      <c r="G31695" s="1776"/>
    </row>
    <row r="31696" spans="7:7">
      <c r="G31696" s="1776"/>
    </row>
    <row r="31697" spans="7:7">
      <c r="G31697" s="1776"/>
    </row>
    <row r="31698" spans="7:7">
      <c r="G31698" s="1776"/>
    </row>
    <row r="31699" spans="7:7">
      <c r="G31699" s="1776"/>
    </row>
    <row r="31700" spans="7:7">
      <c r="G31700" s="1776"/>
    </row>
    <row r="31701" spans="7:7">
      <c r="G31701" s="1776"/>
    </row>
    <row r="31702" spans="7:7">
      <c r="G31702" s="1776"/>
    </row>
    <row r="31703" spans="7:7">
      <c r="G31703" s="1776"/>
    </row>
    <row r="31704" spans="7:7">
      <c r="G31704" s="1776"/>
    </row>
    <row r="31705" spans="7:7">
      <c r="G31705" s="1776"/>
    </row>
    <row r="31706" spans="7:7">
      <c r="G31706" s="1776"/>
    </row>
    <row r="31707" spans="7:7">
      <c r="G31707" s="1776"/>
    </row>
    <row r="31708" spans="7:7">
      <c r="G31708" s="1776"/>
    </row>
    <row r="31709" spans="7:7">
      <c r="G31709" s="1776"/>
    </row>
    <row r="31710" spans="7:7">
      <c r="G31710" s="1776"/>
    </row>
    <row r="31711" spans="7:7">
      <c r="G31711" s="1776"/>
    </row>
    <row r="31712" spans="7:7">
      <c r="G31712" s="1776"/>
    </row>
    <row r="31713" spans="7:7">
      <c r="G31713" s="1776"/>
    </row>
    <row r="31714" spans="7:7">
      <c r="G31714" s="1776"/>
    </row>
    <row r="31715" spans="7:7">
      <c r="G31715" s="1776"/>
    </row>
    <row r="31716" spans="7:7">
      <c r="G31716" s="1776"/>
    </row>
    <row r="31717" spans="7:7">
      <c r="G31717" s="1776"/>
    </row>
    <row r="31718" spans="7:7">
      <c r="G31718" s="1776"/>
    </row>
    <row r="31719" spans="7:7">
      <c r="G31719" s="1776"/>
    </row>
    <row r="31720" spans="7:7">
      <c r="G31720" s="1776"/>
    </row>
    <row r="31721" spans="7:7">
      <c r="G31721" s="1776"/>
    </row>
    <row r="31722" spans="7:7">
      <c r="G31722" s="1776"/>
    </row>
    <row r="31723" spans="7:7">
      <c r="G31723" s="1776"/>
    </row>
    <row r="31724" spans="7:7">
      <c r="G31724" s="1776"/>
    </row>
    <row r="31725" spans="7:7">
      <c r="G31725" s="1776"/>
    </row>
    <row r="31726" spans="7:7">
      <c r="G31726" s="1776"/>
    </row>
    <row r="31727" spans="7:7">
      <c r="G31727" s="1776"/>
    </row>
    <row r="31728" spans="7:7">
      <c r="G31728" s="1776"/>
    </row>
    <row r="31729" spans="7:7">
      <c r="G31729" s="1776"/>
    </row>
    <row r="31730" spans="7:7">
      <c r="G31730" s="1776"/>
    </row>
    <row r="31731" spans="7:7">
      <c r="G31731" s="1776"/>
    </row>
    <row r="31732" spans="7:7">
      <c r="G31732" s="1776"/>
    </row>
    <row r="31733" spans="7:7">
      <c r="G31733" s="1776"/>
    </row>
    <row r="31734" spans="7:7">
      <c r="G31734" s="1776"/>
    </row>
    <row r="31735" spans="7:7">
      <c r="G31735" s="1776"/>
    </row>
    <row r="31736" spans="7:7">
      <c r="G31736" s="1776"/>
    </row>
    <row r="31737" spans="7:7">
      <c r="G31737" s="1776"/>
    </row>
    <row r="31738" spans="7:7">
      <c r="G31738" s="1776"/>
    </row>
    <row r="31739" spans="7:7">
      <c r="G31739" s="1776"/>
    </row>
    <row r="31740" spans="7:7">
      <c r="G31740" s="1776"/>
    </row>
    <row r="31741" spans="7:7">
      <c r="G31741" s="1776"/>
    </row>
    <row r="31742" spans="7:7">
      <c r="G31742" s="1776"/>
    </row>
    <row r="31743" spans="7:7">
      <c r="G31743" s="1776"/>
    </row>
    <row r="31744" spans="7:7">
      <c r="G31744" s="1776"/>
    </row>
    <row r="31745" spans="7:7">
      <c r="G31745" s="1776"/>
    </row>
    <row r="31746" spans="7:7">
      <c r="G31746" s="1776"/>
    </row>
    <row r="31747" spans="7:7">
      <c r="G31747" s="1776"/>
    </row>
    <row r="31748" spans="7:7">
      <c r="G31748" s="1776"/>
    </row>
    <row r="31749" spans="7:7">
      <c r="G31749" s="1776"/>
    </row>
    <row r="31750" spans="7:7">
      <c r="G31750" s="1776"/>
    </row>
    <row r="31751" spans="7:7">
      <c r="G31751" s="1776"/>
    </row>
    <row r="31752" spans="7:7">
      <c r="G31752" s="1776"/>
    </row>
    <row r="31753" spans="7:7">
      <c r="G31753" s="1776"/>
    </row>
    <row r="31754" spans="7:7">
      <c r="G31754" s="1776"/>
    </row>
    <row r="31755" spans="7:7">
      <c r="G31755" s="1776"/>
    </row>
    <row r="31756" spans="7:7">
      <c r="G31756" s="1776"/>
    </row>
    <row r="31757" spans="7:7">
      <c r="G31757" s="1776"/>
    </row>
    <row r="31758" spans="7:7">
      <c r="G31758" s="1776"/>
    </row>
    <row r="31759" spans="7:7">
      <c r="G31759" s="1776"/>
    </row>
    <row r="31760" spans="7:7">
      <c r="G31760" s="1776"/>
    </row>
    <row r="31761" spans="7:7">
      <c r="G31761" s="1776"/>
    </row>
    <row r="31762" spans="7:7">
      <c r="G31762" s="1776"/>
    </row>
    <row r="31763" spans="7:7">
      <c r="G31763" s="1776"/>
    </row>
    <row r="31764" spans="7:7">
      <c r="G31764" s="1776"/>
    </row>
    <row r="31765" spans="7:7">
      <c r="G31765" s="1776"/>
    </row>
    <row r="31766" spans="7:7">
      <c r="G31766" s="1776"/>
    </row>
    <row r="31767" spans="7:7">
      <c r="G31767" s="1776"/>
    </row>
    <row r="31768" spans="7:7">
      <c r="G31768" s="1776"/>
    </row>
    <row r="31769" spans="7:7">
      <c r="G31769" s="1776"/>
    </row>
    <row r="31770" spans="7:7">
      <c r="G31770" s="1776"/>
    </row>
    <row r="31771" spans="7:7">
      <c r="G31771" s="1776"/>
    </row>
    <row r="31772" spans="7:7">
      <c r="G31772" s="1776"/>
    </row>
    <row r="31773" spans="7:7">
      <c r="G31773" s="1776"/>
    </row>
    <row r="31774" spans="7:7">
      <c r="G31774" s="1776"/>
    </row>
    <row r="31775" spans="7:7">
      <c r="G31775" s="1776"/>
    </row>
    <row r="31776" spans="7:7">
      <c r="G31776" s="1776"/>
    </row>
    <row r="31777" spans="7:7">
      <c r="G31777" s="1776"/>
    </row>
    <row r="31778" spans="7:7">
      <c r="G31778" s="1776"/>
    </row>
    <row r="31779" spans="7:7">
      <c r="G31779" s="1776"/>
    </row>
    <row r="31780" spans="7:7">
      <c r="G31780" s="1776"/>
    </row>
    <row r="31781" spans="7:7">
      <c r="G31781" s="1776"/>
    </row>
    <row r="31782" spans="7:7">
      <c r="G31782" s="1776"/>
    </row>
    <row r="31783" spans="7:7">
      <c r="G31783" s="1776"/>
    </row>
    <row r="31784" spans="7:7">
      <c r="G31784" s="1776"/>
    </row>
    <row r="31785" spans="7:7">
      <c r="G31785" s="1776"/>
    </row>
    <row r="31786" spans="7:7">
      <c r="G31786" s="1776"/>
    </row>
    <row r="31787" spans="7:7">
      <c r="G31787" s="1776"/>
    </row>
    <row r="31788" spans="7:7">
      <c r="G31788" s="1776"/>
    </row>
    <row r="31789" spans="7:7">
      <c r="G31789" s="1776"/>
    </row>
    <row r="31790" spans="7:7">
      <c r="G31790" s="1776"/>
    </row>
    <row r="31791" spans="7:7">
      <c r="G31791" s="1776"/>
    </row>
    <row r="31792" spans="7:7">
      <c r="G31792" s="1776"/>
    </row>
    <row r="31793" spans="7:7">
      <c r="G31793" s="1776"/>
    </row>
    <row r="31794" spans="7:7">
      <c r="G31794" s="1776"/>
    </row>
    <row r="31795" spans="7:7">
      <c r="G31795" s="1776"/>
    </row>
    <row r="31796" spans="7:7">
      <c r="G31796" s="1776"/>
    </row>
    <row r="31797" spans="7:7">
      <c r="G31797" s="1776"/>
    </row>
    <row r="31798" spans="7:7">
      <c r="G31798" s="1776"/>
    </row>
    <row r="31799" spans="7:7">
      <c r="G31799" s="1776"/>
    </row>
    <row r="31800" spans="7:7">
      <c r="G31800" s="1776"/>
    </row>
    <row r="31801" spans="7:7">
      <c r="G31801" s="1776"/>
    </row>
    <row r="31802" spans="7:7">
      <c r="G31802" s="1776"/>
    </row>
    <row r="31803" spans="7:7">
      <c r="G31803" s="1776"/>
    </row>
    <row r="31804" spans="7:7">
      <c r="G31804" s="1776"/>
    </row>
    <row r="31805" spans="7:7">
      <c r="G31805" s="1776"/>
    </row>
    <row r="31806" spans="7:7">
      <c r="G31806" s="1776"/>
    </row>
    <row r="31807" spans="7:7">
      <c r="G31807" s="1776"/>
    </row>
    <row r="31808" spans="7:7">
      <c r="G31808" s="1776"/>
    </row>
    <row r="31809" spans="7:7">
      <c r="G31809" s="1776"/>
    </row>
    <row r="31810" spans="7:7">
      <c r="G31810" s="1776"/>
    </row>
    <row r="31811" spans="7:7">
      <c r="G31811" s="1776"/>
    </row>
    <row r="31812" spans="7:7">
      <c r="G31812" s="1776"/>
    </row>
    <row r="31813" spans="7:7">
      <c r="G31813" s="1776"/>
    </row>
    <row r="31814" spans="7:7">
      <c r="G31814" s="1776"/>
    </row>
    <row r="31815" spans="7:7">
      <c r="G31815" s="1776"/>
    </row>
    <row r="31816" spans="7:7">
      <c r="G31816" s="1776"/>
    </row>
    <row r="31817" spans="7:7">
      <c r="G31817" s="1776"/>
    </row>
    <row r="31818" spans="7:7">
      <c r="G31818" s="1776"/>
    </row>
    <row r="31819" spans="7:7">
      <c r="G31819" s="1776"/>
    </row>
    <row r="31820" spans="7:7">
      <c r="G31820" s="1776"/>
    </row>
    <row r="31821" spans="7:7">
      <c r="G31821" s="1776"/>
    </row>
    <row r="31822" spans="7:7">
      <c r="G31822" s="1776"/>
    </row>
    <row r="31823" spans="7:7">
      <c r="G31823" s="1776"/>
    </row>
    <row r="31824" spans="7:7">
      <c r="G31824" s="1776"/>
    </row>
    <row r="31825" spans="7:7">
      <c r="G31825" s="1776"/>
    </row>
    <row r="31826" spans="7:7">
      <c r="G31826" s="1776"/>
    </row>
    <row r="31827" spans="7:7">
      <c r="G31827" s="1776"/>
    </row>
    <row r="31828" spans="7:7">
      <c r="G31828" s="1776"/>
    </row>
    <row r="31829" spans="7:7">
      <c r="G31829" s="1776"/>
    </row>
    <row r="31830" spans="7:7">
      <c r="G31830" s="1776"/>
    </row>
    <row r="31831" spans="7:7">
      <c r="G31831" s="1776"/>
    </row>
    <row r="31832" spans="7:7">
      <c r="G31832" s="1776"/>
    </row>
    <row r="31833" spans="7:7">
      <c r="G31833" s="1776"/>
    </row>
    <row r="31834" spans="7:7">
      <c r="G31834" s="1776"/>
    </row>
    <row r="31835" spans="7:7">
      <c r="G31835" s="1776"/>
    </row>
    <row r="31836" spans="7:7">
      <c r="G31836" s="1776"/>
    </row>
    <row r="31837" spans="7:7">
      <c r="G31837" s="1776"/>
    </row>
    <row r="31838" spans="7:7">
      <c r="G31838" s="1776"/>
    </row>
    <row r="31839" spans="7:7">
      <c r="G31839" s="1776"/>
    </row>
    <row r="31840" spans="7:7">
      <c r="G31840" s="1776"/>
    </row>
    <row r="31841" spans="7:7">
      <c r="G31841" s="1776"/>
    </row>
    <row r="31842" spans="7:7">
      <c r="G31842" s="1776"/>
    </row>
    <row r="31843" spans="7:7">
      <c r="G31843" s="1776"/>
    </row>
    <row r="31844" spans="7:7">
      <c r="G31844" s="1776"/>
    </row>
    <row r="31845" spans="7:7">
      <c r="G31845" s="1776"/>
    </row>
    <row r="31846" spans="7:7">
      <c r="G31846" s="1776"/>
    </row>
    <row r="31847" spans="7:7">
      <c r="G31847" s="1776"/>
    </row>
    <row r="31848" spans="7:7">
      <c r="G31848" s="1776"/>
    </row>
    <row r="31849" spans="7:7">
      <c r="G31849" s="1776"/>
    </row>
    <row r="31850" spans="7:7">
      <c r="G31850" s="1776"/>
    </row>
    <row r="31851" spans="7:7">
      <c r="G31851" s="1776"/>
    </row>
    <row r="31852" spans="7:7">
      <c r="G31852" s="1776"/>
    </row>
    <row r="31853" spans="7:7">
      <c r="G31853" s="1776"/>
    </row>
    <row r="31854" spans="7:7">
      <c r="G31854" s="1776"/>
    </row>
    <row r="31855" spans="7:7">
      <c r="G31855" s="1776"/>
    </row>
    <row r="31856" spans="7:7">
      <c r="G31856" s="1776"/>
    </row>
    <row r="31857" spans="7:7">
      <c r="G31857" s="1776"/>
    </row>
    <row r="31858" spans="7:7">
      <c r="G31858" s="1776"/>
    </row>
    <row r="31859" spans="7:7">
      <c r="G31859" s="1776"/>
    </row>
    <row r="31860" spans="7:7">
      <c r="G31860" s="1776"/>
    </row>
    <row r="31861" spans="7:7">
      <c r="G31861" s="1776"/>
    </row>
    <row r="31862" spans="7:7">
      <c r="G31862" s="1776"/>
    </row>
    <row r="31863" spans="7:7">
      <c r="G31863" s="1776"/>
    </row>
    <row r="31864" spans="7:7">
      <c r="G31864" s="1776"/>
    </row>
    <row r="31865" spans="7:7">
      <c r="G31865" s="1776"/>
    </row>
    <row r="31866" spans="7:7">
      <c r="G31866" s="1776"/>
    </row>
    <row r="31867" spans="7:7">
      <c r="G31867" s="1776"/>
    </row>
    <row r="31868" spans="7:7">
      <c r="G31868" s="1776"/>
    </row>
    <row r="31869" spans="7:7">
      <c r="G31869" s="1776"/>
    </row>
    <row r="31870" spans="7:7">
      <c r="G31870" s="1776"/>
    </row>
    <row r="31871" spans="7:7">
      <c r="G31871" s="1776"/>
    </row>
    <row r="31872" spans="7:7">
      <c r="G31872" s="1776"/>
    </row>
    <row r="31873" spans="7:7">
      <c r="G31873" s="1776"/>
    </row>
    <row r="31874" spans="7:7">
      <c r="G31874" s="1776"/>
    </row>
    <row r="31875" spans="7:7">
      <c r="G31875" s="1776"/>
    </row>
    <row r="31876" spans="7:7">
      <c r="G31876" s="1776"/>
    </row>
    <row r="31877" spans="7:7">
      <c r="G31877" s="1776"/>
    </row>
    <row r="31878" spans="7:7">
      <c r="G31878" s="1776"/>
    </row>
    <row r="31879" spans="7:7">
      <c r="G31879" s="1776"/>
    </row>
    <row r="31880" spans="7:7">
      <c r="G31880" s="1776"/>
    </row>
    <row r="31881" spans="7:7">
      <c r="G31881" s="1776"/>
    </row>
    <row r="31882" spans="7:7">
      <c r="G31882" s="1776"/>
    </row>
    <row r="31883" spans="7:7">
      <c r="G31883" s="1776"/>
    </row>
    <row r="31884" spans="7:7">
      <c r="G31884" s="1776"/>
    </row>
    <row r="31885" spans="7:7">
      <c r="G31885" s="1776"/>
    </row>
    <row r="31886" spans="7:7">
      <c r="G31886" s="1776"/>
    </row>
    <row r="31887" spans="7:7">
      <c r="G31887" s="1776"/>
    </row>
    <row r="31888" spans="7:7">
      <c r="G31888" s="1776"/>
    </row>
    <row r="31889" spans="7:7">
      <c r="G31889" s="1776"/>
    </row>
    <row r="31890" spans="7:7">
      <c r="G31890" s="1776"/>
    </row>
    <row r="31891" spans="7:7">
      <c r="G31891" s="1776"/>
    </row>
    <row r="31892" spans="7:7">
      <c r="G31892" s="1776"/>
    </row>
    <row r="31893" spans="7:7">
      <c r="G31893" s="1776"/>
    </row>
    <row r="31894" spans="7:7">
      <c r="G31894" s="1776"/>
    </row>
    <row r="31895" spans="7:7">
      <c r="G31895" s="1776"/>
    </row>
    <row r="31896" spans="7:7">
      <c r="G31896" s="1776"/>
    </row>
    <row r="31897" spans="7:7">
      <c r="G31897" s="1776"/>
    </row>
    <row r="31898" spans="7:7">
      <c r="G31898" s="1776"/>
    </row>
    <row r="31899" spans="7:7">
      <c r="G31899" s="1776"/>
    </row>
    <row r="31900" spans="7:7">
      <c r="G31900" s="1776"/>
    </row>
    <row r="31901" spans="7:7">
      <c r="G31901" s="1776"/>
    </row>
    <row r="31902" spans="7:7">
      <c r="G31902" s="1776"/>
    </row>
    <row r="31903" spans="7:7">
      <c r="G31903" s="1776"/>
    </row>
    <row r="31904" spans="7:7">
      <c r="G31904" s="1776"/>
    </row>
    <row r="31905" spans="7:7">
      <c r="G31905" s="1776"/>
    </row>
    <row r="31906" spans="7:7">
      <c r="G31906" s="1776"/>
    </row>
    <row r="31907" spans="7:7">
      <c r="G31907" s="1776"/>
    </row>
    <row r="31908" spans="7:7">
      <c r="G31908" s="1776"/>
    </row>
    <row r="31909" spans="7:7">
      <c r="G31909" s="1776"/>
    </row>
    <row r="31910" spans="7:7">
      <c r="G31910" s="1776"/>
    </row>
    <row r="31911" spans="7:7">
      <c r="G31911" s="1776"/>
    </row>
    <row r="31912" spans="7:7">
      <c r="G31912" s="1776"/>
    </row>
    <row r="31913" spans="7:7">
      <c r="G31913" s="1776"/>
    </row>
    <row r="31914" spans="7:7">
      <c r="G31914" s="1776"/>
    </row>
    <row r="31915" spans="7:7">
      <c r="G31915" s="1776"/>
    </row>
    <row r="31916" spans="7:7">
      <c r="G31916" s="1776"/>
    </row>
    <row r="31917" spans="7:7">
      <c r="G31917" s="1776"/>
    </row>
    <row r="31918" spans="7:7">
      <c r="G31918" s="1776"/>
    </row>
    <row r="31919" spans="7:7">
      <c r="G31919" s="1776"/>
    </row>
    <row r="31920" spans="7:7">
      <c r="G31920" s="1776"/>
    </row>
    <row r="31921" spans="7:7">
      <c r="G31921" s="1776"/>
    </row>
    <row r="31922" spans="7:7">
      <c r="G31922" s="1776"/>
    </row>
    <row r="31923" spans="7:7">
      <c r="G31923" s="1776"/>
    </row>
    <row r="31924" spans="7:7">
      <c r="G31924" s="1776"/>
    </row>
    <row r="31925" spans="7:7">
      <c r="G31925" s="1776"/>
    </row>
    <row r="31926" spans="7:7">
      <c r="G31926" s="1776"/>
    </row>
    <row r="31927" spans="7:7">
      <c r="G31927" s="1776"/>
    </row>
    <row r="31928" spans="7:7">
      <c r="G31928" s="1776"/>
    </row>
    <row r="31929" spans="7:7">
      <c r="G31929" s="1776"/>
    </row>
    <row r="31930" spans="7:7">
      <c r="G31930" s="1776"/>
    </row>
    <row r="31931" spans="7:7">
      <c r="G31931" s="1776"/>
    </row>
    <row r="31932" spans="7:7">
      <c r="G31932" s="1776"/>
    </row>
    <row r="31933" spans="7:7">
      <c r="G31933" s="1776"/>
    </row>
    <row r="31934" spans="7:7">
      <c r="G31934" s="1776"/>
    </row>
    <row r="31935" spans="7:7">
      <c r="G31935" s="1776"/>
    </row>
    <row r="31936" spans="7:7">
      <c r="G31936" s="1776"/>
    </row>
    <row r="31937" spans="7:7">
      <c r="G31937" s="1776"/>
    </row>
    <row r="31938" spans="7:7">
      <c r="G31938" s="1776"/>
    </row>
    <row r="31939" spans="7:7">
      <c r="G31939" s="1776"/>
    </row>
    <row r="31940" spans="7:7">
      <c r="G31940" s="1776"/>
    </row>
    <row r="31941" spans="7:7">
      <c r="G31941" s="1776"/>
    </row>
    <row r="31942" spans="7:7">
      <c r="G31942" s="1776"/>
    </row>
    <row r="31943" spans="7:7">
      <c r="G31943" s="1776"/>
    </row>
    <row r="31944" spans="7:7">
      <c r="G31944" s="1776"/>
    </row>
    <row r="31945" spans="7:7">
      <c r="G31945" s="1776"/>
    </row>
    <row r="31946" spans="7:7">
      <c r="G31946" s="1776"/>
    </row>
    <row r="31947" spans="7:7">
      <c r="G31947" s="1776"/>
    </row>
    <row r="31948" spans="7:7">
      <c r="G31948" s="1776"/>
    </row>
    <row r="31949" spans="7:7">
      <c r="G31949" s="1776"/>
    </row>
    <row r="31950" spans="7:7">
      <c r="G31950" s="1776"/>
    </row>
    <row r="31951" spans="7:7">
      <c r="G31951" s="1776"/>
    </row>
    <row r="31952" spans="7:7">
      <c r="G31952" s="1776"/>
    </row>
    <row r="31953" spans="7:7">
      <c r="G31953" s="1776"/>
    </row>
    <row r="31954" spans="7:7">
      <c r="G31954" s="1776"/>
    </row>
    <row r="31955" spans="7:7">
      <c r="G31955" s="1776"/>
    </row>
    <row r="31956" spans="7:7">
      <c r="G31956" s="1776"/>
    </row>
    <row r="31957" spans="7:7">
      <c r="G31957" s="1776"/>
    </row>
    <row r="31958" spans="7:7">
      <c r="G31958" s="1776"/>
    </row>
    <row r="31959" spans="7:7">
      <c r="G31959" s="1776"/>
    </row>
    <row r="31960" spans="7:7">
      <c r="G31960" s="1776"/>
    </row>
    <row r="31961" spans="7:7">
      <c r="G31961" s="1776"/>
    </row>
    <row r="31962" spans="7:7">
      <c r="G31962" s="1776"/>
    </row>
    <row r="31963" spans="7:7">
      <c r="G31963" s="1776"/>
    </row>
    <row r="31964" spans="7:7">
      <c r="G31964" s="1776"/>
    </row>
    <row r="31965" spans="7:7">
      <c r="G31965" s="1776"/>
    </row>
    <row r="31966" spans="7:7">
      <c r="G31966" s="1776"/>
    </row>
    <row r="31967" spans="7:7">
      <c r="G31967" s="1776"/>
    </row>
    <row r="31968" spans="7:7">
      <c r="G31968" s="1776"/>
    </row>
    <row r="31969" spans="7:7">
      <c r="G31969" s="1776"/>
    </row>
    <row r="31970" spans="7:7">
      <c r="G31970" s="1776"/>
    </row>
    <row r="31971" spans="7:7">
      <c r="G31971" s="1776"/>
    </row>
    <row r="31972" spans="7:7">
      <c r="G31972" s="1776"/>
    </row>
    <row r="31973" spans="7:7">
      <c r="G31973" s="1776"/>
    </row>
    <row r="31974" spans="7:7">
      <c r="G31974" s="1776"/>
    </row>
    <row r="31975" spans="7:7">
      <c r="G31975" s="1776"/>
    </row>
    <row r="31976" spans="7:7">
      <c r="G31976" s="1776"/>
    </row>
    <row r="31977" spans="7:7">
      <c r="G31977" s="1776"/>
    </row>
    <row r="31978" spans="7:7">
      <c r="G31978" s="1776"/>
    </row>
    <row r="31979" spans="7:7">
      <c r="G31979" s="1776"/>
    </row>
    <row r="31980" spans="7:7">
      <c r="G31980" s="1776"/>
    </row>
    <row r="31981" spans="7:7">
      <c r="G31981" s="1776"/>
    </row>
    <row r="31982" spans="7:7">
      <c r="G31982" s="1776"/>
    </row>
    <row r="31983" spans="7:7">
      <c r="G31983" s="1776"/>
    </row>
    <row r="31984" spans="7:7">
      <c r="G31984" s="1776"/>
    </row>
    <row r="31985" spans="7:7">
      <c r="G31985" s="1776"/>
    </row>
    <row r="31986" spans="7:7">
      <c r="G31986" s="1776"/>
    </row>
    <row r="31987" spans="7:7">
      <c r="G31987" s="1776"/>
    </row>
    <row r="31988" spans="7:7">
      <c r="G31988" s="1776"/>
    </row>
    <row r="31989" spans="7:7">
      <c r="G31989" s="1776"/>
    </row>
    <row r="31990" spans="7:7">
      <c r="G31990" s="1776"/>
    </row>
    <row r="31991" spans="7:7">
      <c r="G31991" s="1776"/>
    </row>
    <row r="31992" spans="7:7">
      <c r="G31992" s="1776"/>
    </row>
    <row r="31993" spans="7:7">
      <c r="G31993" s="1776"/>
    </row>
    <row r="31994" spans="7:7">
      <c r="G31994" s="1776"/>
    </row>
    <row r="31995" spans="7:7">
      <c r="G31995" s="1776"/>
    </row>
    <row r="31996" spans="7:7">
      <c r="G31996" s="1776"/>
    </row>
    <row r="31997" spans="7:7">
      <c r="G31997" s="1776"/>
    </row>
    <row r="31998" spans="7:7">
      <c r="G31998" s="1776"/>
    </row>
    <row r="31999" spans="7:7">
      <c r="G31999" s="1776"/>
    </row>
    <row r="32000" spans="7:7">
      <c r="G32000" s="1776"/>
    </row>
    <row r="32001" spans="7:7">
      <c r="G32001" s="1776"/>
    </row>
    <row r="32002" spans="7:7">
      <c r="G32002" s="1776"/>
    </row>
    <row r="32003" spans="7:7">
      <c r="G32003" s="1776"/>
    </row>
    <row r="32004" spans="7:7">
      <c r="G32004" s="1776"/>
    </row>
    <row r="32005" spans="7:7">
      <c r="G32005" s="1776"/>
    </row>
    <row r="32006" spans="7:7">
      <c r="G32006" s="1776"/>
    </row>
    <row r="32007" spans="7:7">
      <c r="G32007" s="1776"/>
    </row>
    <row r="32008" spans="7:7">
      <c r="G32008" s="1776"/>
    </row>
    <row r="32009" spans="7:7">
      <c r="G32009" s="1776"/>
    </row>
    <row r="32010" spans="7:7">
      <c r="G32010" s="1776"/>
    </row>
    <row r="32011" spans="7:7">
      <c r="G32011" s="1776"/>
    </row>
    <row r="32012" spans="7:7">
      <c r="G32012" s="1776"/>
    </row>
    <row r="32013" spans="7:7">
      <c r="G32013" s="1776"/>
    </row>
    <row r="32014" spans="7:7">
      <c r="G32014" s="1776"/>
    </row>
    <row r="32015" spans="7:7">
      <c r="G32015" s="1776"/>
    </row>
    <row r="32016" spans="7:7">
      <c r="G32016" s="1776"/>
    </row>
    <row r="32017" spans="7:7">
      <c r="G32017" s="1776"/>
    </row>
    <row r="32018" spans="7:7">
      <c r="G32018" s="1776"/>
    </row>
    <row r="32019" spans="7:7">
      <c r="G32019" s="1776"/>
    </row>
    <row r="32020" spans="7:7">
      <c r="G32020" s="1776"/>
    </row>
    <row r="32021" spans="7:7">
      <c r="G32021" s="1776"/>
    </row>
    <row r="32022" spans="7:7">
      <c r="G32022" s="1776"/>
    </row>
    <row r="32023" spans="7:7">
      <c r="G32023" s="1776"/>
    </row>
    <row r="32024" spans="7:7">
      <c r="G32024" s="1776"/>
    </row>
    <row r="32025" spans="7:7">
      <c r="G32025" s="1776"/>
    </row>
    <row r="32026" spans="7:7">
      <c r="G32026" s="1776"/>
    </row>
    <row r="32027" spans="7:7">
      <c r="G32027" s="1776"/>
    </row>
    <row r="32028" spans="7:7">
      <c r="G32028" s="1776"/>
    </row>
    <row r="32029" spans="7:7">
      <c r="G32029" s="1776"/>
    </row>
    <row r="32030" spans="7:7">
      <c r="G32030" s="1776"/>
    </row>
    <row r="32031" spans="7:7">
      <c r="G32031" s="1776"/>
    </row>
    <row r="32032" spans="7:7">
      <c r="G32032" s="1776"/>
    </row>
    <row r="32033" spans="7:7">
      <c r="G32033" s="1776"/>
    </row>
    <row r="32034" spans="7:7">
      <c r="G32034" s="1776"/>
    </row>
    <row r="32035" spans="7:7">
      <c r="G32035" s="1776"/>
    </row>
    <row r="32036" spans="7:7">
      <c r="G32036" s="1776"/>
    </row>
    <row r="32037" spans="7:7">
      <c r="G32037" s="1776"/>
    </row>
    <row r="32038" spans="7:7">
      <c r="G32038" s="1776"/>
    </row>
    <row r="32039" spans="7:7">
      <c r="G32039" s="1776"/>
    </row>
    <row r="32040" spans="7:7">
      <c r="G32040" s="1776"/>
    </row>
    <row r="32041" spans="7:7">
      <c r="G32041" s="1776"/>
    </row>
    <row r="32042" spans="7:7">
      <c r="G32042" s="1776"/>
    </row>
    <row r="32043" spans="7:7">
      <c r="G32043" s="1776"/>
    </row>
    <row r="32044" spans="7:7">
      <c r="G32044" s="1776"/>
    </row>
    <row r="32045" spans="7:7">
      <c r="G32045" s="1776"/>
    </row>
    <row r="32046" spans="7:7">
      <c r="G32046" s="1776"/>
    </row>
    <row r="32047" spans="7:7">
      <c r="G32047" s="1776"/>
    </row>
    <row r="32048" spans="7:7">
      <c r="G32048" s="1776"/>
    </row>
    <row r="32049" spans="7:7">
      <c r="G32049" s="1776"/>
    </row>
    <row r="32050" spans="7:7">
      <c r="G32050" s="1776"/>
    </row>
    <row r="32051" spans="7:7">
      <c r="G32051" s="1776"/>
    </row>
    <row r="32052" spans="7:7">
      <c r="G32052" s="1776"/>
    </row>
    <row r="32053" spans="7:7">
      <c r="G32053" s="1776"/>
    </row>
    <row r="32054" spans="7:7">
      <c r="G32054" s="1776"/>
    </row>
    <row r="32055" spans="7:7">
      <c r="G32055" s="1776"/>
    </row>
    <row r="32056" spans="7:7">
      <c r="G32056" s="1776"/>
    </row>
    <row r="32057" spans="7:7">
      <c r="G32057" s="1776"/>
    </row>
    <row r="32058" spans="7:7">
      <c r="G32058" s="1776"/>
    </row>
    <row r="32059" spans="7:7">
      <c r="G32059" s="1776"/>
    </row>
    <row r="32060" spans="7:7">
      <c r="G32060" s="1776"/>
    </row>
    <row r="32061" spans="7:7">
      <c r="G32061" s="1776"/>
    </row>
    <row r="32062" spans="7:7">
      <c r="G32062" s="1776"/>
    </row>
    <row r="32063" spans="7:7">
      <c r="G32063" s="1776"/>
    </row>
    <row r="32064" spans="7:7">
      <c r="G32064" s="1776"/>
    </row>
    <row r="32065" spans="7:7">
      <c r="G32065" s="1776"/>
    </row>
    <row r="32066" spans="7:7">
      <c r="G32066" s="1776"/>
    </row>
    <row r="32067" spans="7:7">
      <c r="G32067" s="1776"/>
    </row>
    <row r="32068" spans="7:7">
      <c r="G32068" s="1776"/>
    </row>
    <row r="32069" spans="7:7">
      <c r="G32069" s="1776"/>
    </row>
    <row r="32070" spans="7:7">
      <c r="G32070" s="1776"/>
    </row>
    <row r="32071" spans="7:7">
      <c r="G32071" s="1776"/>
    </row>
    <row r="32072" spans="7:7">
      <c r="G32072" s="1776"/>
    </row>
    <row r="32073" spans="7:7">
      <c r="G32073" s="1776"/>
    </row>
    <row r="32074" spans="7:7">
      <c r="G32074" s="1776"/>
    </row>
    <row r="32075" spans="7:7">
      <c r="G32075" s="1776"/>
    </row>
    <row r="32076" spans="7:7">
      <c r="G32076" s="1776"/>
    </row>
    <row r="32077" spans="7:7">
      <c r="G32077" s="1776"/>
    </row>
    <row r="32078" spans="7:7">
      <c r="G32078" s="1776"/>
    </row>
    <row r="32079" spans="7:7">
      <c r="G32079" s="1776"/>
    </row>
    <row r="32080" spans="7:7">
      <c r="G32080" s="1776"/>
    </row>
    <row r="32081" spans="7:7">
      <c r="G32081" s="1776"/>
    </row>
    <row r="32082" spans="7:7">
      <c r="G32082" s="1776"/>
    </row>
    <row r="32083" spans="7:7">
      <c r="G32083" s="1776"/>
    </row>
    <row r="32084" spans="7:7">
      <c r="G32084" s="1776"/>
    </row>
    <row r="32085" spans="7:7">
      <c r="G32085" s="1776"/>
    </row>
    <row r="32086" spans="7:7">
      <c r="G32086" s="1776"/>
    </row>
    <row r="32087" spans="7:7">
      <c r="G32087" s="1776"/>
    </row>
    <row r="32088" spans="7:7">
      <c r="G32088" s="1776"/>
    </row>
    <row r="32089" spans="7:7">
      <c r="G32089" s="1776"/>
    </row>
    <row r="32090" spans="7:7">
      <c r="G32090" s="1776"/>
    </row>
    <row r="32091" spans="7:7">
      <c r="G32091" s="1776"/>
    </row>
    <row r="32092" spans="7:7">
      <c r="G32092" s="1776"/>
    </row>
    <row r="32093" spans="7:7">
      <c r="G32093" s="1776"/>
    </row>
    <row r="32094" spans="7:7">
      <c r="G32094" s="1776"/>
    </row>
    <row r="32095" spans="7:7">
      <c r="G32095" s="1776"/>
    </row>
    <row r="32096" spans="7:7">
      <c r="G32096" s="1776"/>
    </row>
    <row r="32097" spans="7:7">
      <c r="G32097" s="1776"/>
    </row>
    <row r="32098" spans="7:7">
      <c r="G32098" s="1776"/>
    </row>
    <row r="32099" spans="7:7">
      <c r="G32099" s="1776"/>
    </row>
    <row r="32100" spans="7:7">
      <c r="G32100" s="1776"/>
    </row>
    <row r="32101" spans="7:7">
      <c r="G32101" s="1776"/>
    </row>
    <row r="32102" spans="7:7">
      <c r="G32102" s="1776"/>
    </row>
    <row r="32103" spans="7:7">
      <c r="G32103" s="1776"/>
    </row>
    <row r="32104" spans="7:7">
      <c r="G32104" s="1776"/>
    </row>
    <row r="32105" spans="7:7">
      <c r="G32105" s="1776"/>
    </row>
    <row r="32106" spans="7:7">
      <c r="G32106" s="1776"/>
    </row>
    <row r="32107" spans="7:7">
      <c r="G32107" s="1776"/>
    </row>
    <row r="32108" spans="7:7">
      <c r="G32108" s="1776"/>
    </row>
    <row r="32109" spans="7:7">
      <c r="G32109" s="1776"/>
    </row>
    <row r="32110" spans="7:7">
      <c r="G32110" s="1776"/>
    </row>
    <row r="32111" spans="7:7">
      <c r="G32111" s="1776"/>
    </row>
    <row r="32112" spans="7:7">
      <c r="G32112" s="1776"/>
    </row>
    <row r="32113" spans="7:7">
      <c r="G32113" s="1776"/>
    </row>
    <row r="32114" spans="7:7">
      <c r="G32114" s="1776"/>
    </row>
    <row r="32115" spans="7:7">
      <c r="G32115" s="1776"/>
    </row>
    <row r="32116" spans="7:7">
      <c r="G32116" s="1776"/>
    </row>
    <row r="32117" spans="7:7">
      <c r="G32117" s="1776"/>
    </row>
    <row r="32118" spans="7:7">
      <c r="G32118" s="1776"/>
    </row>
    <row r="32119" spans="7:7">
      <c r="G32119" s="1776"/>
    </row>
    <row r="32120" spans="7:7">
      <c r="G32120" s="1776"/>
    </row>
    <row r="32121" spans="7:7">
      <c r="G32121" s="1776"/>
    </row>
    <row r="32122" spans="7:7">
      <c r="G32122" s="1776"/>
    </row>
    <row r="32123" spans="7:7">
      <c r="G32123" s="1776"/>
    </row>
    <row r="32124" spans="7:7">
      <c r="G32124" s="1776"/>
    </row>
    <row r="32125" spans="7:7">
      <c r="G32125" s="1776"/>
    </row>
    <row r="32126" spans="7:7">
      <c r="G32126" s="1776"/>
    </row>
    <row r="32127" spans="7:7">
      <c r="G32127" s="1776"/>
    </row>
    <row r="32128" spans="7:7">
      <c r="G32128" s="1776"/>
    </row>
    <row r="32129" spans="7:7">
      <c r="G32129" s="1776"/>
    </row>
    <row r="32130" spans="7:7">
      <c r="G32130" s="1776"/>
    </row>
    <row r="32131" spans="7:7">
      <c r="G32131" s="1776"/>
    </row>
    <row r="32132" spans="7:7">
      <c r="G32132" s="1776"/>
    </row>
    <row r="32133" spans="7:7">
      <c r="G32133" s="1776"/>
    </row>
    <row r="32134" spans="7:7">
      <c r="G32134" s="1776"/>
    </row>
    <row r="32135" spans="7:7">
      <c r="G32135" s="1776"/>
    </row>
    <row r="32136" spans="7:7">
      <c r="G32136" s="1776"/>
    </row>
    <row r="32137" spans="7:7">
      <c r="G32137" s="1776"/>
    </row>
    <row r="32138" spans="7:7">
      <c r="G32138" s="1776"/>
    </row>
    <row r="32139" spans="7:7">
      <c r="G32139" s="1776"/>
    </row>
    <row r="32140" spans="7:7">
      <c r="G32140" s="1776"/>
    </row>
    <row r="32141" spans="7:7">
      <c r="G32141" s="1776"/>
    </row>
    <row r="32142" spans="7:7">
      <c r="G32142" s="1776"/>
    </row>
    <row r="32143" spans="7:7">
      <c r="G32143" s="1776"/>
    </row>
    <row r="32144" spans="7:7">
      <c r="G32144" s="1776"/>
    </row>
    <row r="32145" spans="7:7">
      <c r="G32145" s="1776"/>
    </row>
    <row r="32146" spans="7:7">
      <c r="G32146" s="1776"/>
    </row>
    <row r="32147" spans="7:7">
      <c r="G32147" s="1776"/>
    </row>
    <row r="32148" spans="7:7">
      <c r="G32148" s="1776"/>
    </row>
    <row r="32149" spans="7:7">
      <c r="G32149" s="1776"/>
    </row>
    <row r="32150" spans="7:7">
      <c r="G32150" s="1776"/>
    </row>
    <row r="32151" spans="7:7">
      <c r="G32151" s="1776"/>
    </row>
    <row r="32152" spans="7:7">
      <c r="G32152" s="1776"/>
    </row>
    <row r="32153" spans="7:7">
      <c r="G32153" s="1776"/>
    </row>
    <row r="32154" spans="7:7">
      <c r="G32154" s="1776"/>
    </row>
    <row r="32155" spans="7:7">
      <c r="G32155" s="1776"/>
    </row>
    <row r="32156" spans="7:7">
      <c r="G32156" s="1776"/>
    </row>
    <row r="32157" spans="7:7">
      <c r="G32157" s="1776"/>
    </row>
    <row r="32158" spans="7:7">
      <c r="G32158" s="1776"/>
    </row>
    <row r="32159" spans="7:7">
      <c r="G32159" s="1776"/>
    </row>
    <row r="32160" spans="7:7">
      <c r="G32160" s="1776"/>
    </row>
    <row r="32161" spans="7:7">
      <c r="G32161" s="1776"/>
    </row>
    <row r="32162" spans="7:7">
      <c r="G32162" s="1776"/>
    </row>
    <row r="32163" spans="7:7">
      <c r="G32163" s="1776"/>
    </row>
    <row r="32164" spans="7:7">
      <c r="G32164" s="1776"/>
    </row>
    <row r="32165" spans="7:7">
      <c r="G32165" s="1776"/>
    </row>
    <row r="32166" spans="7:7">
      <c r="G32166" s="1776"/>
    </row>
    <row r="32167" spans="7:7">
      <c r="G32167" s="1776"/>
    </row>
    <row r="32168" spans="7:7">
      <c r="G32168" s="1776"/>
    </row>
    <row r="32169" spans="7:7">
      <c r="G32169" s="1776"/>
    </row>
    <row r="32170" spans="7:7">
      <c r="G32170" s="1776"/>
    </row>
    <row r="32171" spans="7:7">
      <c r="G32171" s="1776"/>
    </row>
    <row r="32172" spans="7:7">
      <c r="G32172" s="1776"/>
    </row>
    <row r="32173" spans="7:7">
      <c r="G32173" s="1776"/>
    </row>
    <row r="32174" spans="7:7">
      <c r="G32174" s="1776"/>
    </row>
    <row r="32175" spans="7:7">
      <c r="G32175" s="1776"/>
    </row>
    <row r="32176" spans="7:7">
      <c r="G32176" s="1776"/>
    </row>
    <row r="32177" spans="7:7">
      <c r="G32177" s="1776"/>
    </row>
    <row r="32178" spans="7:7">
      <c r="G32178" s="1776"/>
    </row>
    <row r="32179" spans="7:7">
      <c r="G32179" s="1776"/>
    </row>
    <row r="32180" spans="7:7">
      <c r="G32180" s="1776"/>
    </row>
    <row r="32181" spans="7:7">
      <c r="G32181" s="1776"/>
    </row>
    <row r="32182" spans="7:7">
      <c r="G32182" s="1776"/>
    </row>
    <row r="32183" spans="7:7">
      <c r="G32183" s="1776"/>
    </row>
    <row r="32184" spans="7:7">
      <c r="G32184" s="1776"/>
    </row>
    <row r="32185" spans="7:7">
      <c r="G32185" s="1776"/>
    </row>
    <row r="32186" spans="7:7">
      <c r="G32186" s="1776"/>
    </row>
    <row r="32187" spans="7:7">
      <c r="G32187" s="1776"/>
    </row>
    <row r="32188" spans="7:7">
      <c r="G32188" s="1776"/>
    </row>
    <row r="32189" spans="7:7">
      <c r="G32189" s="1776"/>
    </row>
    <row r="32190" spans="7:7">
      <c r="G32190" s="1776"/>
    </row>
    <row r="32191" spans="7:7">
      <c r="G32191" s="1776"/>
    </row>
    <row r="32192" spans="7:7">
      <c r="G32192" s="1776"/>
    </row>
    <row r="32193" spans="7:7">
      <c r="G32193" s="1776"/>
    </row>
    <row r="32194" spans="7:7">
      <c r="G32194" s="1776"/>
    </row>
    <row r="32195" spans="7:7">
      <c r="G32195" s="1776"/>
    </row>
    <row r="32196" spans="7:7">
      <c r="G32196" s="1776"/>
    </row>
    <row r="32197" spans="7:7">
      <c r="G32197" s="1776"/>
    </row>
    <row r="32198" spans="7:7">
      <c r="G32198" s="1776"/>
    </row>
    <row r="32199" spans="7:7">
      <c r="G32199" s="1776"/>
    </row>
    <row r="32200" spans="7:7">
      <c r="G32200" s="1776"/>
    </row>
    <row r="32201" spans="7:7">
      <c r="G32201" s="1776"/>
    </row>
    <row r="32202" spans="7:7">
      <c r="G32202" s="1776"/>
    </row>
    <row r="32203" spans="7:7">
      <c r="G32203" s="1776"/>
    </row>
    <row r="32204" spans="7:7">
      <c r="G32204" s="1776"/>
    </row>
    <row r="32205" spans="7:7">
      <c r="G32205" s="1776"/>
    </row>
    <row r="32206" spans="7:7">
      <c r="G32206" s="1776"/>
    </row>
    <row r="32207" spans="7:7">
      <c r="G32207" s="1776"/>
    </row>
    <row r="32208" spans="7:7">
      <c r="G32208" s="1776"/>
    </row>
    <row r="32209" spans="7:7">
      <c r="G32209" s="1776"/>
    </row>
    <row r="32210" spans="7:7">
      <c r="G32210" s="1776"/>
    </row>
    <row r="32211" spans="7:7">
      <c r="G32211" s="1776"/>
    </row>
    <row r="32212" spans="7:7">
      <c r="G32212" s="1776"/>
    </row>
    <row r="32213" spans="7:7">
      <c r="G32213" s="1776"/>
    </row>
    <row r="32214" spans="7:7">
      <c r="G32214" s="1776"/>
    </row>
    <row r="32215" spans="7:7">
      <c r="G32215" s="1776"/>
    </row>
    <row r="32216" spans="7:7">
      <c r="G32216" s="1776"/>
    </row>
    <row r="32217" spans="7:7">
      <c r="G32217" s="1776"/>
    </row>
    <row r="32218" spans="7:7">
      <c r="G32218" s="1776"/>
    </row>
    <row r="32219" spans="7:7">
      <c r="G32219" s="1776"/>
    </row>
    <row r="32220" spans="7:7">
      <c r="G32220" s="1776"/>
    </row>
    <row r="32221" spans="7:7">
      <c r="G32221" s="1776"/>
    </row>
    <row r="32222" spans="7:7">
      <c r="G32222" s="1776"/>
    </row>
    <row r="32223" spans="7:7">
      <c r="G32223" s="1776"/>
    </row>
    <row r="32224" spans="7:7">
      <c r="G32224" s="1776"/>
    </row>
    <row r="32225" spans="7:7">
      <c r="G32225" s="1776"/>
    </row>
    <row r="32226" spans="7:7">
      <c r="G32226" s="1776"/>
    </row>
    <row r="32227" spans="7:7">
      <c r="G32227" s="1776"/>
    </row>
    <row r="32228" spans="7:7">
      <c r="G32228" s="1776"/>
    </row>
    <row r="32229" spans="7:7">
      <c r="G32229" s="1776"/>
    </row>
    <row r="32230" spans="7:7">
      <c r="G32230" s="1776"/>
    </row>
    <row r="32231" spans="7:7">
      <c r="G32231" s="1776"/>
    </row>
    <row r="32232" spans="7:7">
      <c r="G32232" s="1776"/>
    </row>
    <row r="32233" spans="7:7">
      <c r="G32233" s="1776"/>
    </row>
    <row r="32234" spans="7:7">
      <c r="G32234" s="1776"/>
    </row>
    <row r="32235" spans="7:7">
      <c r="G32235" s="1776"/>
    </row>
    <row r="32236" spans="7:7">
      <c r="G32236" s="1776"/>
    </row>
    <row r="32237" spans="7:7">
      <c r="G32237" s="1776"/>
    </row>
    <row r="32238" spans="7:7">
      <c r="G32238" s="1776"/>
    </row>
    <row r="32239" spans="7:7">
      <c r="G32239" s="1776"/>
    </row>
    <row r="32240" spans="7:7">
      <c r="G32240" s="1776"/>
    </row>
    <row r="32241" spans="7:7">
      <c r="G32241" s="1776"/>
    </row>
    <row r="32242" spans="7:7">
      <c r="G32242" s="1776"/>
    </row>
    <row r="32243" spans="7:7">
      <c r="G32243" s="1776"/>
    </row>
    <row r="32244" spans="7:7">
      <c r="G32244" s="1776"/>
    </row>
    <row r="32245" spans="7:7">
      <c r="G32245" s="1776"/>
    </row>
    <row r="32246" spans="7:7">
      <c r="G32246" s="1776"/>
    </row>
    <row r="32247" spans="7:7">
      <c r="G32247" s="1776"/>
    </row>
    <row r="32248" spans="7:7">
      <c r="G32248" s="1776"/>
    </row>
    <row r="32249" spans="7:7">
      <c r="G32249" s="1776"/>
    </row>
    <row r="32250" spans="7:7">
      <c r="G32250" s="1776"/>
    </row>
    <row r="32251" spans="7:7">
      <c r="G32251" s="1776"/>
    </row>
    <row r="32252" spans="7:7">
      <c r="G32252" s="1776"/>
    </row>
    <row r="32253" spans="7:7">
      <c r="G32253" s="1776"/>
    </row>
    <row r="32254" spans="7:7">
      <c r="G32254" s="1776"/>
    </row>
    <row r="32255" spans="7:7">
      <c r="G32255" s="1776"/>
    </row>
    <row r="32256" spans="7:7">
      <c r="G32256" s="1776"/>
    </row>
    <row r="32257" spans="7:7">
      <c r="G32257" s="1776"/>
    </row>
    <row r="32258" spans="7:7">
      <c r="G32258" s="1776"/>
    </row>
    <row r="32259" spans="7:7">
      <c r="G32259" s="1776"/>
    </row>
    <row r="32260" spans="7:7">
      <c r="G32260" s="1776"/>
    </row>
    <row r="32261" spans="7:7">
      <c r="G32261" s="1776"/>
    </row>
    <row r="32262" spans="7:7">
      <c r="G32262" s="1776"/>
    </row>
    <row r="32263" spans="7:7">
      <c r="G32263" s="1776"/>
    </row>
    <row r="32264" spans="7:7">
      <c r="G32264" s="1776"/>
    </row>
    <row r="32265" spans="7:7">
      <c r="G32265" s="1776"/>
    </row>
    <row r="32266" spans="7:7">
      <c r="G32266" s="1776"/>
    </row>
    <row r="32267" spans="7:7">
      <c r="G32267" s="1776"/>
    </row>
    <row r="32268" spans="7:7">
      <c r="G32268" s="1776"/>
    </row>
    <row r="32269" spans="7:7">
      <c r="G32269" s="1776"/>
    </row>
    <row r="32270" spans="7:7">
      <c r="G32270" s="1776"/>
    </row>
    <row r="32271" spans="7:7">
      <c r="G32271" s="1776"/>
    </row>
    <row r="32272" spans="7:7">
      <c r="G32272" s="1776"/>
    </row>
    <row r="32273" spans="7:7">
      <c r="G32273" s="1776"/>
    </row>
    <row r="32274" spans="7:7">
      <c r="G32274" s="1776"/>
    </row>
    <row r="32275" spans="7:7">
      <c r="G32275" s="1776"/>
    </row>
    <row r="32276" spans="7:7">
      <c r="G32276" s="1776"/>
    </row>
    <row r="32277" spans="7:7">
      <c r="G32277" s="1776"/>
    </row>
    <row r="32278" spans="7:7">
      <c r="G32278" s="1776"/>
    </row>
    <row r="32279" spans="7:7">
      <c r="G32279" s="1776"/>
    </row>
    <row r="32280" spans="7:7">
      <c r="G32280" s="1776"/>
    </row>
    <row r="32281" spans="7:7">
      <c r="G32281" s="1776"/>
    </row>
    <row r="32282" spans="7:7">
      <c r="G32282" s="1776"/>
    </row>
    <row r="32283" spans="7:7">
      <c r="G32283" s="1776"/>
    </row>
    <row r="32284" spans="7:7">
      <c r="G32284" s="1776"/>
    </row>
    <row r="32285" spans="7:7">
      <c r="G32285" s="1776"/>
    </row>
    <row r="32286" spans="7:7">
      <c r="G32286" s="1776"/>
    </row>
    <row r="32287" spans="7:7">
      <c r="G32287" s="1776"/>
    </row>
    <row r="32288" spans="7:7">
      <c r="G32288" s="1776"/>
    </row>
    <row r="32289" spans="7:7">
      <c r="G32289" s="1776"/>
    </row>
    <row r="32290" spans="7:7">
      <c r="G32290" s="1776"/>
    </row>
    <row r="32291" spans="7:7">
      <c r="G32291" s="1776"/>
    </row>
    <row r="32292" spans="7:7">
      <c r="G32292" s="1776"/>
    </row>
    <row r="32293" spans="7:7">
      <c r="G32293" s="1776"/>
    </row>
    <row r="32294" spans="7:7">
      <c r="G32294" s="1776"/>
    </row>
    <row r="32295" spans="7:7">
      <c r="G32295" s="1776"/>
    </row>
    <row r="32296" spans="7:7">
      <c r="G32296" s="1776"/>
    </row>
    <row r="32297" spans="7:7">
      <c r="G32297" s="1776"/>
    </row>
    <row r="32298" spans="7:7">
      <c r="G32298" s="1776"/>
    </row>
    <row r="32299" spans="7:7">
      <c r="G32299" s="1776"/>
    </row>
    <row r="32300" spans="7:7">
      <c r="G32300" s="1776"/>
    </row>
    <row r="32301" spans="7:7">
      <c r="G32301" s="1776"/>
    </row>
    <row r="32302" spans="7:7">
      <c r="G32302" s="1776"/>
    </row>
    <row r="32303" spans="7:7">
      <c r="G32303" s="1776"/>
    </row>
    <row r="32304" spans="7:7">
      <c r="G32304" s="1776"/>
    </row>
    <row r="32305" spans="7:7">
      <c r="G32305" s="1776"/>
    </row>
    <row r="32306" spans="7:7">
      <c r="G32306" s="1776"/>
    </row>
    <row r="32307" spans="7:7">
      <c r="G32307" s="1776"/>
    </row>
    <row r="32308" spans="7:7">
      <c r="G32308" s="1776"/>
    </row>
    <row r="32309" spans="7:7">
      <c r="G32309" s="1776"/>
    </row>
    <row r="32310" spans="7:7">
      <c r="G32310" s="1776"/>
    </row>
    <row r="32311" spans="7:7">
      <c r="G32311" s="1776"/>
    </row>
    <row r="32312" spans="7:7">
      <c r="G32312" s="1776"/>
    </row>
    <row r="32313" spans="7:7">
      <c r="G32313" s="1776"/>
    </row>
    <row r="32314" spans="7:7">
      <c r="G32314" s="1776"/>
    </row>
    <row r="32315" spans="7:7">
      <c r="G32315" s="1776"/>
    </row>
    <row r="32316" spans="7:7">
      <c r="G32316" s="1776"/>
    </row>
    <row r="32317" spans="7:7">
      <c r="G32317" s="1776"/>
    </row>
    <row r="32318" spans="7:7">
      <c r="G32318" s="1776"/>
    </row>
    <row r="32319" spans="7:7">
      <c r="G32319" s="1776"/>
    </row>
    <row r="32320" spans="7:7">
      <c r="G32320" s="1776"/>
    </row>
    <row r="32321" spans="7:7">
      <c r="G32321" s="1776"/>
    </row>
    <row r="32322" spans="7:7">
      <c r="G32322" s="1776"/>
    </row>
    <row r="32323" spans="7:7">
      <c r="G32323" s="1776"/>
    </row>
    <row r="32324" spans="7:7">
      <c r="G32324" s="1776"/>
    </row>
    <row r="32325" spans="7:7">
      <c r="G32325" s="1776"/>
    </row>
    <row r="32326" spans="7:7">
      <c r="G32326" s="1776"/>
    </row>
    <row r="32327" spans="7:7">
      <c r="G32327" s="1776"/>
    </row>
    <row r="32328" spans="7:7">
      <c r="G32328" s="1776"/>
    </row>
    <row r="32329" spans="7:7">
      <c r="G32329" s="1776"/>
    </row>
    <row r="32330" spans="7:7">
      <c r="G32330" s="1776"/>
    </row>
    <row r="32331" spans="7:7">
      <c r="G32331" s="1776"/>
    </row>
    <row r="32332" spans="7:7">
      <c r="G32332" s="1776"/>
    </row>
    <row r="32333" spans="7:7">
      <c r="G32333" s="1776"/>
    </row>
    <row r="32334" spans="7:7">
      <c r="G32334" s="1776"/>
    </row>
    <row r="32335" spans="7:7">
      <c r="G32335" s="1776"/>
    </row>
    <row r="32336" spans="7:7">
      <c r="G32336" s="1776"/>
    </row>
    <row r="32337" spans="7:7">
      <c r="G32337" s="1776"/>
    </row>
    <row r="32338" spans="7:7">
      <c r="G32338" s="1776"/>
    </row>
    <row r="32339" spans="7:7">
      <c r="G32339" s="1776"/>
    </row>
    <row r="32340" spans="7:7">
      <c r="G32340" s="1776"/>
    </row>
    <row r="32341" spans="7:7">
      <c r="G32341" s="1776"/>
    </row>
    <row r="32342" spans="7:7">
      <c r="G32342" s="1776"/>
    </row>
    <row r="32343" spans="7:7">
      <c r="G32343" s="1776"/>
    </row>
    <row r="32344" spans="7:7">
      <c r="G32344" s="1776"/>
    </row>
    <row r="32345" spans="7:7">
      <c r="G32345" s="1776"/>
    </row>
    <row r="32346" spans="7:7">
      <c r="G32346" s="1776"/>
    </row>
    <row r="32347" spans="7:7">
      <c r="G32347" s="1776"/>
    </row>
    <row r="32348" spans="7:7">
      <c r="G32348" s="1776"/>
    </row>
    <row r="32349" spans="7:7">
      <c r="G32349" s="1776"/>
    </row>
    <row r="32350" spans="7:7">
      <c r="G32350" s="1776"/>
    </row>
    <row r="32351" spans="7:7">
      <c r="G32351" s="1776"/>
    </row>
    <row r="32352" spans="7:7">
      <c r="G32352" s="1776"/>
    </row>
    <row r="32353" spans="7:7">
      <c r="G32353" s="1776"/>
    </row>
    <row r="32354" spans="7:7">
      <c r="G32354" s="1776"/>
    </row>
    <row r="32355" spans="7:7">
      <c r="G32355" s="1776"/>
    </row>
    <row r="32356" spans="7:7">
      <c r="G32356" s="1776"/>
    </row>
    <row r="32357" spans="7:7">
      <c r="G32357" s="1776"/>
    </row>
    <row r="32358" spans="7:7">
      <c r="G32358" s="1776"/>
    </row>
    <row r="32359" spans="7:7">
      <c r="G32359" s="1776"/>
    </row>
    <row r="32360" spans="7:7">
      <c r="G32360" s="1776"/>
    </row>
    <row r="32361" spans="7:7">
      <c r="G32361" s="1776"/>
    </row>
    <row r="32362" spans="7:7">
      <c r="G32362" s="1776"/>
    </row>
    <row r="32363" spans="7:7">
      <c r="G32363" s="1776"/>
    </row>
    <row r="32364" spans="7:7">
      <c r="G32364" s="1776"/>
    </row>
    <row r="32365" spans="7:7">
      <c r="G32365" s="1776"/>
    </row>
    <row r="32366" spans="7:7">
      <c r="G32366" s="1776"/>
    </row>
    <row r="32367" spans="7:7">
      <c r="G32367" s="1776"/>
    </row>
    <row r="32368" spans="7:7">
      <c r="G32368" s="1776"/>
    </row>
    <row r="32369" spans="7:7">
      <c r="G32369" s="1776"/>
    </row>
    <row r="32370" spans="7:7">
      <c r="G32370" s="1776"/>
    </row>
    <row r="32371" spans="7:7">
      <c r="G32371" s="1776"/>
    </row>
    <row r="32372" spans="7:7">
      <c r="G32372" s="1776"/>
    </row>
    <row r="32373" spans="7:7">
      <c r="G32373" s="1776"/>
    </row>
    <row r="32374" spans="7:7">
      <c r="G32374" s="1776"/>
    </row>
    <row r="32375" spans="7:7">
      <c r="G32375" s="1776"/>
    </row>
    <row r="32376" spans="7:7">
      <c r="G32376" s="1776"/>
    </row>
    <row r="32377" spans="7:7">
      <c r="G32377" s="1776"/>
    </row>
    <row r="32378" spans="7:7">
      <c r="G32378" s="1776"/>
    </row>
    <row r="32379" spans="7:7">
      <c r="G32379" s="1776"/>
    </row>
    <row r="32380" spans="7:7">
      <c r="G32380" s="1776"/>
    </row>
    <row r="32381" spans="7:7">
      <c r="G32381" s="1776"/>
    </row>
    <row r="32382" spans="7:7">
      <c r="G32382" s="1776"/>
    </row>
    <row r="32383" spans="7:7">
      <c r="G32383" s="1776"/>
    </row>
    <row r="32384" spans="7:7">
      <c r="G32384" s="1776"/>
    </row>
    <row r="32385" spans="7:7">
      <c r="G32385" s="1776"/>
    </row>
    <row r="32386" spans="7:7">
      <c r="G32386" s="1776"/>
    </row>
    <row r="32387" spans="7:7">
      <c r="G32387" s="1776"/>
    </row>
    <row r="32388" spans="7:7">
      <c r="G32388" s="1776"/>
    </row>
    <row r="32389" spans="7:7">
      <c r="G32389" s="1776"/>
    </row>
    <row r="32390" spans="7:7">
      <c r="G32390" s="1776"/>
    </row>
    <row r="32391" spans="7:7">
      <c r="G32391" s="1776"/>
    </row>
    <row r="32392" spans="7:7">
      <c r="G32392" s="1776"/>
    </row>
    <row r="32393" spans="7:7">
      <c r="G32393" s="1776"/>
    </row>
    <row r="32394" spans="7:7">
      <c r="G32394" s="1776"/>
    </row>
    <row r="32395" spans="7:7">
      <c r="G32395" s="1776"/>
    </row>
    <row r="32396" spans="7:7">
      <c r="G32396" s="1776"/>
    </row>
    <row r="32397" spans="7:7">
      <c r="G32397" s="1776"/>
    </row>
    <row r="32398" spans="7:7">
      <c r="G32398" s="1776"/>
    </row>
    <row r="32399" spans="7:7">
      <c r="G32399" s="1776"/>
    </row>
    <row r="32400" spans="7:7">
      <c r="G32400" s="1776"/>
    </row>
    <row r="32401" spans="7:7">
      <c r="G32401" s="1776"/>
    </row>
    <row r="32402" spans="7:7">
      <c r="G32402" s="1776"/>
    </row>
    <row r="32403" spans="7:7">
      <c r="G32403" s="1776"/>
    </row>
    <row r="32404" spans="7:7">
      <c r="G32404" s="1776"/>
    </row>
    <row r="32405" spans="7:7">
      <c r="G32405" s="1776"/>
    </row>
    <row r="32406" spans="7:7">
      <c r="G32406" s="1776"/>
    </row>
    <row r="32407" spans="7:7">
      <c r="G32407" s="1776"/>
    </row>
    <row r="32408" spans="7:7">
      <c r="G32408" s="1776"/>
    </row>
    <row r="32409" spans="7:7">
      <c r="G32409" s="1776"/>
    </row>
    <row r="32410" spans="7:7">
      <c r="G32410" s="1776"/>
    </row>
    <row r="32411" spans="7:7">
      <c r="G32411" s="1776"/>
    </row>
    <row r="32412" spans="7:7">
      <c r="G32412" s="1776"/>
    </row>
    <row r="32413" spans="7:7">
      <c r="G32413" s="1776"/>
    </row>
    <row r="32414" spans="7:7">
      <c r="G32414" s="1776"/>
    </row>
    <row r="32415" spans="7:7">
      <c r="G32415" s="1776"/>
    </row>
    <row r="32416" spans="7:7">
      <c r="G32416" s="1776"/>
    </row>
    <row r="32417" spans="7:7">
      <c r="G32417" s="1776"/>
    </row>
    <row r="32418" spans="7:7">
      <c r="G32418" s="1776"/>
    </row>
    <row r="32419" spans="7:7">
      <c r="G32419" s="1776"/>
    </row>
    <row r="32420" spans="7:7">
      <c r="G32420" s="1776"/>
    </row>
    <row r="32421" spans="7:7">
      <c r="G32421" s="1776"/>
    </row>
    <row r="32422" spans="7:7">
      <c r="G32422" s="1776"/>
    </row>
    <row r="32423" spans="7:7">
      <c r="G32423" s="1776"/>
    </row>
    <row r="32424" spans="7:7">
      <c r="G32424" s="1776"/>
    </row>
    <row r="32425" spans="7:7">
      <c r="G32425" s="1776"/>
    </row>
    <row r="32426" spans="7:7">
      <c r="G32426" s="1776"/>
    </row>
    <row r="32427" spans="7:7">
      <c r="G32427" s="1776"/>
    </row>
    <row r="32428" spans="7:7">
      <c r="G32428" s="1776"/>
    </row>
    <row r="32429" spans="7:7">
      <c r="G32429" s="1776"/>
    </row>
    <row r="32430" spans="7:7">
      <c r="G32430" s="1776"/>
    </row>
    <row r="32431" spans="7:7">
      <c r="G32431" s="1776"/>
    </row>
    <row r="32432" spans="7:7">
      <c r="G32432" s="1776"/>
    </row>
    <row r="32433" spans="7:7">
      <c r="G32433" s="1776"/>
    </row>
    <row r="32434" spans="7:7">
      <c r="G32434" s="1776"/>
    </row>
    <row r="32435" spans="7:7">
      <c r="G32435" s="1776"/>
    </row>
    <row r="32436" spans="7:7">
      <c r="G32436" s="1776"/>
    </row>
    <row r="32437" spans="7:7">
      <c r="G32437" s="1776"/>
    </row>
    <row r="32438" spans="7:7">
      <c r="G32438" s="1776"/>
    </row>
    <row r="32439" spans="7:7">
      <c r="G32439" s="1776"/>
    </row>
    <row r="32440" spans="7:7">
      <c r="G32440" s="1776"/>
    </row>
    <row r="32441" spans="7:7">
      <c r="G32441" s="1776"/>
    </row>
    <row r="32442" spans="7:7">
      <c r="G32442" s="1776"/>
    </row>
    <row r="32443" spans="7:7">
      <c r="G32443" s="1776"/>
    </row>
    <row r="32444" spans="7:7">
      <c r="G32444" s="1776"/>
    </row>
    <row r="32445" spans="7:7">
      <c r="G32445" s="1776"/>
    </row>
    <row r="32446" spans="7:7">
      <c r="G32446" s="1776"/>
    </row>
    <row r="32447" spans="7:7">
      <c r="G32447" s="1776"/>
    </row>
    <row r="32448" spans="7:7">
      <c r="G32448" s="1776"/>
    </row>
    <row r="32449" spans="7:7">
      <c r="G32449" s="1776"/>
    </row>
    <row r="32450" spans="7:7">
      <c r="G32450" s="1776"/>
    </row>
    <row r="32451" spans="7:7">
      <c r="G32451" s="1776"/>
    </row>
    <row r="32452" spans="7:7">
      <c r="G32452" s="1776"/>
    </row>
    <row r="32453" spans="7:7">
      <c r="G32453" s="1776"/>
    </row>
    <row r="32454" spans="7:7">
      <c r="G32454" s="1776"/>
    </row>
    <row r="32455" spans="7:7">
      <c r="G32455" s="1776"/>
    </row>
    <row r="32456" spans="7:7">
      <c r="G32456" s="1776"/>
    </row>
    <row r="32457" spans="7:7">
      <c r="G32457" s="1776"/>
    </row>
    <row r="32458" spans="7:7">
      <c r="G32458" s="1776"/>
    </row>
    <row r="32459" spans="7:7">
      <c r="G32459" s="1776"/>
    </row>
    <row r="32460" spans="7:7">
      <c r="G32460" s="1776"/>
    </row>
    <row r="32461" spans="7:7">
      <c r="G32461" s="1776"/>
    </row>
    <row r="32462" spans="7:7">
      <c r="G32462" s="1776"/>
    </row>
    <row r="32463" spans="7:7">
      <c r="G32463" s="1776"/>
    </row>
    <row r="32464" spans="7:7">
      <c r="G32464" s="1776"/>
    </row>
    <row r="32465" spans="7:7">
      <c r="G32465" s="1776"/>
    </row>
    <row r="32466" spans="7:7">
      <c r="G32466" s="1776"/>
    </row>
    <row r="32467" spans="7:7">
      <c r="G32467" s="1776"/>
    </row>
    <row r="32468" spans="7:7">
      <c r="G32468" s="1776"/>
    </row>
    <row r="32469" spans="7:7">
      <c r="G32469" s="1776"/>
    </row>
    <row r="32470" spans="7:7">
      <c r="G32470" s="1776"/>
    </row>
    <row r="32471" spans="7:7">
      <c r="G32471" s="1776"/>
    </row>
    <row r="32472" spans="7:7">
      <c r="G32472" s="1776"/>
    </row>
    <row r="32473" spans="7:7">
      <c r="G32473" s="1776"/>
    </row>
    <row r="32474" spans="7:7">
      <c r="G32474" s="1776"/>
    </row>
    <row r="32475" spans="7:7">
      <c r="G32475" s="1776"/>
    </row>
    <row r="32476" spans="7:7">
      <c r="G32476" s="1776"/>
    </row>
    <row r="32477" spans="7:7">
      <c r="G32477" s="1776"/>
    </row>
    <row r="32478" spans="7:7">
      <c r="G32478" s="1776"/>
    </row>
    <row r="32479" spans="7:7">
      <c r="G32479" s="1776"/>
    </row>
    <row r="32480" spans="7:7">
      <c r="G32480" s="1776"/>
    </row>
    <row r="32481" spans="7:7">
      <c r="G32481" s="1776"/>
    </row>
    <row r="32482" spans="7:7">
      <c r="G32482" s="1776"/>
    </row>
    <row r="32483" spans="7:7">
      <c r="G32483" s="1776"/>
    </row>
    <row r="32484" spans="7:7">
      <c r="G32484" s="1776"/>
    </row>
    <row r="32485" spans="7:7">
      <c r="G32485" s="1776"/>
    </row>
    <row r="32486" spans="7:7">
      <c r="G32486" s="1776"/>
    </row>
    <row r="32487" spans="7:7">
      <c r="G32487" s="1776"/>
    </row>
    <row r="32488" spans="7:7">
      <c r="G32488" s="1776"/>
    </row>
    <row r="32489" spans="7:7">
      <c r="G32489" s="1776"/>
    </row>
    <row r="32490" spans="7:7">
      <c r="G32490" s="1776"/>
    </row>
    <row r="32491" spans="7:7">
      <c r="G32491" s="1776"/>
    </row>
    <row r="32492" spans="7:7">
      <c r="G32492" s="1776"/>
    </row>
    <row r="32493" spans="7:7">
      <c r="G32493" s="1776"/>
    </row>
    <row r="32494" spans="7:7">
      <c r="G32494" s="1776"/>
    </row>
    <row r="32495" spans="7:7">
      <c r="G32495" s="1776"/>
    </row>
    <row r="32496" spans="7:7">
      <c r="G32496" s="1776"/>
    </row>
    <row r="32497" spans="7:7">
      <c r="G32497" s="1776"/>
    </row>
    <row r="32498" spans="7:7">
      <c r="G32498" s="1776"/>
    </row>
    <row r="32499" spans="7:7">
      <c r="G32499" s="1776"/>
    </row>
    <row r="32500" spans="7:7">
      <c r="G32500" s="1776"/>
    </row>
    <row r="32501" spans="7:7">
      <c r="G32501" s="1776"/>
    </row>
    <row r="32502" spans="7:7">
      <c r="G32502" s="1776"/>
    </row>
    <row r="32503" spans="7:7">
      <c r="G32503" s="1776"/>
    </row>
    <row r="32504" spans="7:7">
      <c r="G32504" s="1776"/>
    </row>
    <row r="32505" spans="7:7">
      <c r="G32505" s="1776"/>
    </row>
    <row r="32506" spans="7:7">
      <c r="G32506" s="1776"/>
    </row>
    <row r="32507" spans="7:7">
      <c r="G32507" s="1776"/>
    </row>
    <row r="32508" spans="7:7">
      <c r="G32508" s="1776"/>
    </row>
    <row r="32509" spans="7:7">
      <c r="G32509" s="1776"/>
    </row>
    <row r="32510" spans="7:7">
      <c r="G32510" s="1776"/>
    </row>
    <row r="32511" spans="7:7">
      <c r="G32511" s="1776"/>
    </row>
    <row r="32512" spans="7:7">
      <c r="G32512" s="1776"/>
    </row>
    <row r="32513" spans="7:7">
      <c r="G32513" s="1776"/>
    </row>
    <row r="32514" spans="7:7">
      <c r="G32514" s="1776"/>
    </row>
    <row r="32515" spans="7:7">
      <c r="G32515" s="1776"/>
    </row>
    <row r="32516" spans="7:7">
      <c r="G32516" s="1776"/>
    </row>
    <row r="32517" spans="7:7">
      <c r="G32517" s="1776"/>
    </row>
    <row r="32518" spans="7:7">
      <c r="G32518" s="1776"/>
    </row>
    <row r="32519" spans="7:7">
      <c r="G32519" s="1776"/>
    </row>
    <row r="32520" spans="7:7">
      <c r="G32520" s="1776"/>
    </row>
    <row r="32521" spans="7:7">
      <c r="G32521" s="1776"/>
    </row>
    <row r="32522" spans="7:7">
      <c r="G32522" s="1776"/>
    </row>
    <row r="32523" spans="7:7">
      <c r="G32523" s="1776"/>
    </row>
    <row r="32524" spans="7:7">
      <c r="G32524" s="1776"/>
    </row>
    <row r="32525" spans="7:7">
      <c r="G32525" s="1776"/>
    </row>
    <row r="32526" spans="7:7">
      <c r="G32526" s="1776"/>
    </row>
    <row r="32527" spans="7:7">
      <c r="G32527" s="1776"/>
    </row>
    <row r="32528" spans="7:7">
      <c r="G32528" s="1776"/>
    </row>
    <row r="32529" spans="7:7">
      <c r="G32529" s="1776"/>
    </row>
    <row r="32530" spans="7:7">
      <c r="G32530" s="1776"/>
    </row>
    <row r="32531" spans="7:7">
      <c r="G32531" s="1776"/>
    </row>
    <row r="32532" spans="7:7">
      <c r="G32532" s="1776"/>
    </row>
    <row r="32533" spans="7:7">
      <c r="G32533" s="1776"/>
    </row>
    <row r="32534" spans="7:7">
      <c r="G32534" s="1776"/>
    </row>
    <row r="32535" spans="7:7">
      <c r="G32535" s="1776"/>
    </row>
    <row r="32536" spans="7:7">
      <c r="G32536" s="1776"/>
    </row>
    <row r="32537" spans="7:7">
      <c r="G32537" s="1776"/>
    </row>
    <row r="32538" spans="7:7">
      <c r="G32538" s="1776"/>
    </row>
    <row r="32539" spans="7:7">
      <c r="G32539" s="1776"/>
    </row>
    <row r="32540" spans="7:7">
      <c r="G32540" s="1776"/>
    </row>
    <row r="32541" spans="7:7">
      <c r="G32541" s="1776"/>
    </row>
    <row r="32542" spans="7:7">
      <c r="G32542" s="1776"/>
    </row>
    <row r="32543" spans="7:7">
      <c r="G32543" s="1776"/>
    </row>
    <row r="32544" spans="7:7">
      <c r="G32544" s="1776"/>
    </row>
    <row r="32545" spans="7:7">
      <c r="G32545" s="1776"/>
    </row>
    <row r="32546" spans="7:7">
      <c r="G32546" s="1776"/>
    </row>
    <row r="32547" spans="7:7">
      <c r="G32547" s="1776"/>
    </row>
    <row r="32548" spans="7:7">
      <c r="G32548" s="1776"/>
    </row>
    <row r="32549" spans="7:7">
      <c r="G32549" s="1776"/>
    </row>
    <row r="32550" spans="7:7">
      <c r="G32550" s="1776"/>
    </row>
    <row r="32551" spans="7:7">
      <c r="G32551" s="1776"/>
    </row>
    <row r="32552" spans="7:7">
      <c r="G32552" s="1776"/>
    </row>
    <row r="32553" spans="7:7">
      <c r="G32553" s="1776"/>
    </row>
    <row r="32554" spans="7:7">
      <c r="G32554" s="1776"/>
    </row>
    <row r="32555" spans="7:7">
      <c r="G32555" s="1776"/>
    </row>
    <row r="32556" spans="7:7">
      <c r="G32556" s="1776"/>
    </row>
    <row r="32557" spans="7:7">
      <c r="G32557" s="1776"/>
    </row>
    <row r="32558" spans="7:7">
      <c r="G32558" s="1776"/>
    </row>
    <row r="32559" spans="7:7">
      <c r="G32559" s="1776"/>
    </row>
    <row r="32560" spans="7:7">
      <c r="G32560" s="1776"/>
    </row>
    <row r="32561" spans="7:7">
      <c r="G32561" s="1776"/>
    </row>
    <row r="32562" spans="7:7">
      <c r="G32562" s="1776"/>
    </row>
    <row r="32563" spans="7:7">
      <c r="G32563" s="1776"/>
    </row>
    <row r="32564" spans="7:7">
      <c r="G32564" s="1776"/>
    </row>
    <row r="32565" spans="7:7">
      <c r="G32565" s="1776"/>
    </row>
    <row r="32566" spans="7:7">
      <c r="G32566" s="1776"/>
    </row>
    <row r="32567" spans="7:7">
      <c r="G32567" s="1776"/>
    </row>
    <row r="32568" spans="7:7">
      <c r="G32568" s="1776"/>
    </row>
    <row r="32569" spans="7:7">
      <c r="G32569" s="1776"/>
    </row>
    <row r="32570" spans="7:7">
      <c r="G32570" s="1776"/>
    </row>
    <row r="32571" spans="7:7">
      <c r="G32571" s="1776"/>
    </row>
    <row r="32572" spans="7:7">
      <c r="G32572" s="1776"/>
    </row>
    <row r="32573" spans="7:7">
      <c r="G32573" s="1776"/>
    </row>
    <row r="32574" spans="7:7">
      <c r="G32574" s="1776"/>
    </row>
    <row r="32575" spans="7:7">
      <c r="G32575" s="1776"/>
    </row>
    <row r="32576" spans="7:7">
      <c r="G32576" s="1776"/>
    </row>
    <row r="32577" spans="7:7">
      <c r="G32577" s="1776"/>
    </row>
    <row r="32578" spans="7:7">
      <c r="G32578" s="1776"/>
    </row>
    <row r="32579" spans="7:7">
      <c r="G32579" s="1776"/>
    </row>
    <row r="32580" spans="7:7">
      <c r="G32580" s="1776"/>
    </row>
    <row r="32581" spans="7:7">
      <c r="G32581" s="1776"/>
    </row>
    <row r="32582" spans="7:7">
      <c r="G32582" s="1776"/>
    </row>
    <row r="32583" spans="7:7">
      <c r="G32583" s="1776"/>
    </row>
    <row r="32584" spans="7:7">
      <c r="G32584" s="1776"/>
    </row>
    <row r="32585" spans="7:7">
      <c r="G32585" s="1776"/>
    </row>
    <row r="32586" spans="7:7">
      <c r="G32586" s="1776"/>
    </row>
    <row r="32587" spans="7:7">
      <c r="G32587" s="1776"/>
    </row>
    <row r="32588" spans="7:7">
      <c r="G32588" s="1776"/>
    </row>
    <row r="32589" spans="7:7">
      <c r="G32589" s="1776"/>
    </row>
    <row r="32590" spans="7:7">
      <c r="G32590" s="1776"/>
    </row>
    <row r="32591" spans="7:7">
      <c r="G32591" s="1776"/>
    </row>
    <row r="32592" spans="7:7">
      <c r="G32592" s="1776"/>
    </row>
    <row r="32593" spans="7:7">
      <c r="G32593" s="1776"/>
    </row>
    <row r="32594" spans="7:7">
      <c r="G32594" s="1776"/>
    </row>
    <row r="32595" spans="7:7">
      <c r="G32595" s="1776"/>
    </row>
    <row r="32596" spans="7:7">
      <c r="G32596" s="1776"/>
    </row>
    <row r="32597" spans="7:7">
      <c r="G32597" s="1776"/>
    </row>
    <row r="32598" spans="7:7">
      <c r="G32598" s="1776"/>
    </row>
    <row r="32599" spans="7:7">
      <c r="G32599" s="1776"/>
    </row>
    <row r="32600" spans="7:7">
      <c r="G32600" s="1776"/>
    </row>
    <row r="32601" spans="7:7">
      <c r="G32601" s="1776"/>
    </row>
    <row r="32602" spans="7:7">
      <c r="G32602" s="1776"/>
    </row>
    <row r="32603" spans="7:7">
      <c r="G32603" s="1776"/>
    </row>
    <row r="32604" spans="7:7">
      <c r="G32604" s="1776"/>
    </row>
    <row r="32605" spans="7:7">
      <c r="G32605" s="1776"/>
    </row>
    <row r="32606" spans="7:7">
      <c r="G32606" s="1776"/>
    </row>
    <row r="32607" spans="7:7">
      <c r="G32607" s="1776"/>
    </row>
    <row r="32608" spans="7:7">
      <c r="G32608" s="1776"/>
    </row>
    <row r="32609" spans="7:7">
      <c r="G32609" s="1776"/>
    </row>
    <row r="32610" spans="7:7">
      <c r="G32610" s="1776"/>
    </row>
    <row r="32611" spans="7:7">
      <c r="G32611" s="1776"/>
    </row>
    <row r="32612" spans="7:7">
      <c r="G32612" s="1776"/>
    </row>
    <row r="32613" spans="7:7">
      <c r="G32613" s="1776"/>
    </row>
    <row r="32614" spans="7:7">
      <c r="G32614" s="1776"/>
    </row>
    <row r="32615" spans="7:7">
      <c r="G32615" s="1776"/>
    </row>
    <row r="32616" spans="7:7">
      <c r="G32616" s="1776"/>
    </row>
    <row r="32617" spans="7:7">
      <c r="G32617" s="1776"/>
    </row>
    <row r="32618" spans="7:7">
      <c r="G32618" s="1776"/>
    </row>
    <row r="32619" spans="7:7">
      <c r="G32619" s="1776"/>
    </row>
    <row r="32620" spans="7:7">
      <c r="G32620" s="1776"/>
    </row>
    <row r="32621" spans="7:7">
      <c r="G32621" s="1776"/>
    </row>
    <row r="32622" spans="7:7">
      <c r="G32622" s="1776"/>
    </row>
    <row r="32623" spans="7:7">
      <c r="G32623" s="1776"/>
    </row>
    <row r="32624" spans="7:7">
      <c r="G32624" s="1776"/>
    </row>
    <row r="32625" spans="7:7">
      <c r="G32625" s="1776"/>
    </row>
    <row r="32626" spans="7:7">
      <c r="G32626" s="1776"/>
    </row>
    <row r="32627" spans="7:7">
      <c r="G32627" s="1776"/>
    </row>
    <row r="32628" spans="7:7">
      <c r="G32628" s="1776"/>
    </row>
    <row r="32629" spans="7:7">
      <c r="G32629" s="1776"/>
    </row>
    <row r="32630" spans="7:7">
      <c r="G32630" s="1776"/>
    </row>
    <row r="32631" spans="7:7">
      <c r="G32631" s="1776"/>
    </row>
    <row r="32632" spans="7:7">
      <c r="G32632" s="1776"/>
    </row>
    <row r="32633" spans="7:7">
      <c r="G32633" s="1776"/>
    </row>
    <row r="32634" spans="7:7">
      <c r="G32634" s="1776"/>
    </row>
    <row r="32635" spans="7:7">
      <c r="G32635" s="1776"/>
    </row>
    <row r="32636" spans="7:7">
      <c r="G32636" s="1776"/>
    </row>
    <row r="32637" spans="7:7">
      <c r="G32637" s="1776"/>
    </row>
    <row r="32638" spans="7:7">
      <c r="G32638" s="1776"/>
    </row>
    <row r="32639" spans="7:7">
      <c r="G32639" s="1776"/>
    </row>
    <row r="32640" spans="7:7">
      <c r="G32640" s="1776"/>
    </row>
    <row r="32641" spans="7:7">
      <c r="G32641" s="1776"/>
    </row>
    <row r="32642" spans="7:7">
      <c r="G32642" s="1776"/>
    </row>
    <row r="32643" spans="7:7">
      <c r="G32643" s="1776"/>
    </row>
    <row r="32644" spans="7:7">
      <c r="G32644" s="1776"/>
    </row>
    <row r="32645" spans="7:7">
      <c r="G32645" s="1776"/>
    </row>
    <row r="32646" spans="7:7">
      <c r="G32646" s="1776"/>
    </row>
    <row r="32647" spans="7:7">
      <c r="G32647" s="1776"/>
    </row>
    <row r="32648" spans="7:7">
      <c r="G32648" s="1776"/>
    </row>
    <row r="32649" spans="7:7">
      <c r="G32649" s="1776"/>
    </row>
    <row r="32650" spans="7:7">
      <c r="G32650" s="1776"/>
    </row>
    <row r="32651" spans="7:7">
      <c r="G32651" s="1776"/>
    </row>
    <row r="32652" spans="7:7">
      <c r="G32652" s="1776"/>
    </row>
    <row r="32653" spans="7:7">
      <c r="G32653" s="1776"/>
    </row>
    <row r="32654" spans="7:7">
      <c r="G32654" s="1776"/>
    </row>
    <row r="32655" spans="7:7">
      <c r="G32655" s="1776"/>
    </row>
    <row r="32656" spans="7:7">
      <c r="G32656" s="1776"/>
    </row>
    <row r="32657" spans="7:7">
      <c r="G32657" s="1776"/>
    </row>
    <row r="32658" spans="7:7">
      <c r="G32658" s="1776"/>
    </row>
    <row r="32659" spans="7:7">
      <c r="G32659" s="1776"/>
    </row>
    <row r="32660" spans="7:7">
      <c r="G32660" s="1776"/>
    </row>
    <row r="32661" spans="7:7">
      <c r="G32661" s="1776"/>
    </row>
    <row r="32662" spans="7:7">
      <c r="G32662" s="1776"/>
    </row>
    <row r="32663" spans="7:7">
      <c r="G32663" s="1776"/>
    </row>
    <row r="32664" spans="7:7">
      <c r="G32664" s="1776"/>
    </row>
    <row r="32665" spans="7:7">
      <c r="G32665" s="1776"/>
    </row>
    <row r="32666" spans="7:7">
      <c r="G32666" s="1776"/>
    </row>
    <row r="32667" spans="7:7">
      <c r="G32667" s="1776"/>
    </row>
    <row r="32668" spans="7:7">
      <c r="G32668" s="1776"/>
    </row>
    <row r="32669" spans="7:7">
      <c r="G32669" s="1776"/>
    </row>
    <row r="32670" spans="7:7">
      <c r="G32670" s="1776"/>
    </row>
    <row r="32671" spans="7:7">
      <c r="G32671" s="1776"/>
    </row>
    <row r="32672" spans="7:7">
      <c r="G32672" s="1776"/>
    </row>
    <row r="32673" spans="7:7">
      <c r="G32673" s="1776"/>
    </row>
    <row r="32674" spans="7:7">
      <c r="G32674" s="1776"/>
    </row>
    <row r="32675" spans="7:7">
      <c r="G32675" s="1776"/>
    </row>
    <row r="32676" spans="7:7">
      <c r="G32676" s="1776"/>
    </row>
    <row r="32677" spans="7:7">
      <c r="G32677" s="1776"/>
    </row>
    <row r="32678" spans="7:7">
      <c r="G32678" s="1776"/>
    </row>
    <row r="32679" spans="7:7">
      <c r="G32679" s="1776"/>
    </row>
    <row r="32680" spans="7:7">
      <c r="G32680" s="1776"/>
    </row>
    <row r="32681" spans="7:7">
      <c r="G32681" s="1776"/>
    </row>
    <row r="32682" spans="7:7">
      <c r="G32682" s="1776"/>
    </row>
    <row r="32683" spans="7:7">
      <c r="G32683" s="1776"/>
    </row>
    <row r="32684" spans="7:7">
      <c r="G32684" s="1776"/>
    </row>
    <row r="32685" spans="7:7">
      <c r="G32685" s="1776"/>
    </row>
    <row r="32686" spans="7:7">
      <c r="G32686" s="1776"/>
    </row>
    <row r="32687" spans="7:7">
      <c r="G32687" s="1776"/>
    </row>
    <row r="32688" spans="7:7">
      <c r="G32688" s="1776"/>
    </row>
    <row r="32689" spans="7:7">
      <c r="G32689" s="1776"/>
    </row>
    <row r="32690" spans="7:7">
      <c r="G32690" s="1776"/>
    </row>
    <row r="32691" spans="7:7">
      <c r="G32691" s="1776"/>
    </row>
    <row r="32692" spans="7:7">
      <c r="G32692" s="1776"/>
    </row>
    <row r="32693" spans="7:7">
      <c r="G32693" s="1776"/>
    </row>
    <row r="32694" spans="7:7">
      <c r="G32694" s="1776"/>
    </row>
    <row r="32695" spans="7:7">
      <c r="G32695" s="1776"/>
    </row>
    <row r="32696" spans="7:7">
      <c r="G32696" s="1776"/>
    </row>
    <row r="32697" spans="7:7">
      <c r="G32697" s="1776"/>
    </row>
    <row r="32698" spans="7:7">
      <c r="G32698" s="1776"/>
    </row>
    <row r="32699" spans="7:7">
      <c r="G32699" s="1776"/>
    </row>
    <row r="32700" spans="7:7">
      <c r="G32700" s="1776"/>
    </row>
    <row r="32701" spans="7:7">
      <c r="G32701" s="1776"/>
    </row>
    <row r="32702" spans="7:7">
      <c r="G32702" s="1776"/>
    </row>
    <row r="32703" spans="7:7">
      <c r="G32703" s="1776"/>
    </row>
    <row r="32704" spans="7:7">
      <c r="G32704" s="1776"/>
    </row>
    <row r="32705" spans="7:7">
      <c r="G32705" s="1776"/>
    </row>
    <row r="32706" spans="7:7">
      <c r="G32706" s="1776"/>
    </row>
    <row r="32707" spans="7:7">
      <c r="G32707" s="1776"/>
    </row>
    <row r="32708" spans="7:7">
      <c r="G32708" s="1776"/>
    </row>
    <row r="32709" spans="7:7">
      <c r="G32709" s="1776"/>
    </row>
    <row r="32710" spans="7:7">
      <c r="G32710" s="1776"/>
    </row>
    <row r="32711" spans="7:7">
      <c r="G32711" s="1776"/>
    </row>
    <row r="32712" spans="7:7">
      <c r="G32712" s="1776"/>
    </row>
    <row r="32713" spans="7:7">
      <c r="G32713" s="1776"/>
    </row>
    <row r="32714" spans="7:7">
      <c r="G32714" s="1776"/>
    </row>
    <row r="32715" spans="7:7">
      <c r="G32715" s="1776"/>
    </row>
    <row r="32716" spans="7:7">
      <c r="G32716" s="1776"/>
    </row>
    <row r="32717" spans="7:7">
      <c r="G32717" s="1776"/>
    </row>
    <row r="32718" spans="7:7">
      <c r="G32718" s="1776"/>
    </row>
    <row r="32719" spans="7:7">
      <c r="G32719" s="1776"/>
    </row>
    <row r="32720" spans="7:7">
      <c r="G32720" s="1776"/>
    </row>
    <row r="32721" spans="7:7">
      <c r="G32721" s="1776"/>
    </row>
    <row r="32722" spans="7:7">
      <c r="G32722" s="1776"/>
    </row>
    <row r="32723" spans="7:7">
      <c r="G32723" s="1776"/>
    </row>
    <row r="32724" spans="7:7">
      <c r="G32724" s="1776"/>
    </row>
    <row r="32725" spans="7:7">
      <c r="G32725" s="1776"/>
    </row>
    <row r="32726" spans="7:7">
      <c r="G32726" s="1776"/>
    </row>
    <row r="32727" spans="7:7">
      <c r="G32727" s="1776"/>
    </row>
    <row r="32728" spans="7:7">
      <c r="G32728" s="1776"/>
    </row>
    <row r="32729" spans="7:7">
      <c r="G32729" s="1776"/>
    </row>
    <row r="32730" spans="7:7">
      <c r="G32730" s="1776"/>
    </row>
    <row r="32731" spans="7:7">
      <c r="G32731" s="1776"/>
    </row>
    <row r="32732" spans="7:7">
      <c r="G32732" s="1776"/>
    </row>
    <row r="32733" spans="7:7">
      <c r="G32733" s="1776"/>
    </row>
    <row r="32734" spans="7:7">
      <c r="G32734" s="1776"/>
    </row>
    <row r="32735" spans="7:7">
      <c r="G32735" s="1776"/>
    </row>
    <row r="32736" spans="7:7">
      <c r="G32736" s="1776"/>
    </row>
    <row r="32737" spans="7:7">
      <c r="G32737" s="1776"/>
    </row>
    <row r="32738" spans="7:7">
      <c r="G32738" s="1776"/>
    </row>
    <row r="32739" spans="7:7">
      <c r="G32739" s="1776"/>
    </row>
    <row r="32740" spans="7:7">
      <c r="G32740" s="1776"/>
    </row>
    <row r="32741" spans="7:7">
      <c r="G32741" s="1776"/>
    </row>
    <row r="32742" spans="7:7">
      <c r="G32742" s="1776"/>
    </row>
    <row r="32743" spans="7:7">
      <c r="G32743" s="1776"/>
    </row>
    <row r="32744" spans="7:7">
      <c r="G32744" s="1776"/>
    </row>
    <row r="32745" spans="7:7">
      <c r="G32745" s="1776"/>
    </row>
    <row r="32746" spans="7:7">
      <c r="G32746" s="1776"/>
    </row>
    <row r="32747" spans="7:7">
      <c r="G32747" s="1776"/>
    </row>
    <row r="32748" spans="7:7">
      <c r="G32748" s="1776"/>
    </row>
    <row r="32749" spans="7:7">
      <c r="G32749" s="1776"/>
    </row>
    <row r="32750" spans="7:7">
      <c r="G32750" s="1776"/>
    </row>
    <row r="32751" spans="7:7">
      <c r="G32751" s="1776"/>
    </row>
    <row r="32752" spans="7:7">
      <c r="G32752" s="1776"/>
    </row>
    <row r="32753" spans="7:7">
      <c r="G32753" s="1776"/>
    </row>
    <row r="32754" spans="7:7">
      <c r="G32754" s="1776"/>
    </row>
    <row r="32755" spans="7:7">
      <c r="G32755" s="1776"/>
    </row>
    <row r="32756" spans="7:7">
      <c r="G32756" s="1776"/>
    </row>
    <row r="32757" spans="7:7">
      <c r="G32757" s="1776"/>
    </row>
    <row r="32758" spans="7:7">
      <c r="G32758" s="1776"/>
    </row>
    <row r="32759" spans="7:7">
      <c r="G32759" s="1776"/>
    </row>
    <row r="32760" spans="7:7">
      <c r="G32760" s="1776"/>
    </row>
    <row r="32761" spans="7:7">
      <c r="G32761" s="1776"/>
    </row>
    <row r="32762" spans="7:7">
      <c r="G32762" s="1776"/>
    </row>
    <row r="32763" spans="7:7">
      <c r="G32763" s="1776"/>
    </row>
    <row r="32764" spans="7:7">
      <c r="G32764" s="1776"/>
    </row>
    <row r="32765" spans="7:7">
      <c r="G32765" s="1776"/>
    </row>
    <row r="32766" spans="7:7">
      <c r="G32766" s="1776"/>
    </row>
    <row r="32767" spans="7:7">
      <c r="G32767" s="1776"/>
    </row>
    <row r="32768" spans="7:7">
      <c r="G32768" s="1776"/>
    </row>
    <row r="32769" spans="7:7">
      <c r="G32769" s="1776"/>
    </row>
    <row r="32770" spans="7:7">
      <c r="G32770" s="1776"/>
    </row>
    <row r="32771" spans="7:7">
      <c r="G32771" s="1776"/>
    </row>
    <row r="32772" spans="7:7">
      <c r="G32772" s="1776"/>
    </row>
    <row r="32773" spans="7:7">
      <c r="G32773" s="1776"/>
    </row>
    <row r="32774" spans="7:7">
      <c r="G32774" s="1776"/>
    </row>
    <row r="32775" spans="7:7">
      <c r="G32775" s="1776"/>
    </row>
    <row r="32776" spans="7:7">
      <c r="G32776" s="1776"/>
    </row>
    <row r="32777" spans="7:7">
      <c r="G32777" s="1776"/>
    </row>
    <row r="32778" spans="7:7">
      <c r="G32778" s="1776"/>
    </row>
    <row r="32779" spans="7:7">
      <c r="G32779" s="1776"/>
    </row>
    <row r="32780" spans="7:7">
      <c r="G32780" s="1776"/>
    </row>
    <row r="32781" spans="7:7">
      <c r="G32781" s="1776"/>
    </row>
    <row r="32782" spans="7:7">
      <c r="G32782" s="1776"/>
    </row>
    <row r="32783" spans="7:7">
      <c r="G32783" s="1776"/>
    </row>
    <row r="32784" spans="7:7">
      <c r="G32784" s="1776"/>
    </row>
    <row r="32785" spans="7:7">
      <c r="G32785" s="1776"/>
    </row>
    <row r="32786" spans="7:7">
      <c r="G32786" s="1776"/>
    </row>
    <row r="32787" spans="7:7">
      <c r="G32787" s="1776"/>
    </row>
    <row r="32788" spans="7:7">
      <c r="G32788" s="1776"/>
    </row>
    <row r="32789" spans="7:7">
      <c r="G32789" s="1776"/>
    </row>
    <row r="32790" spans="7:7">
      <c r="G32790" s="1776"/>
    </row>
    <row r="32791" spans="7:7">
      <c r="G32791" s="1776"/>
    </row>
    <row r="32792" spans="7:7">
      <c r="G32792" s="1776"/>
    </row>
    <row r="32793" spans="7:7">
      <c r="G32793" s="1776"/>
    </row>
    <row r="32794" spans="7:7">
      <c r="G32794" s="1776"/>
    </row>
    <row r="32795" spans="7:7">
      <c r="G32795" s="1776"/>
    </row>
    <row r="32796" spans="7:7">
      <c r="G32796" s="1776"/>
    </row>
    <row r="32797" spans="7:7">
      <c r="G32797" s="1776"/>
    </row>
    <row r="32798" spans="7:7">
      <c r="G32798" s="1776"/>
    </row>
    <row r="32799" spans="7:7">
      <c r="G32799" s="1776"/>
    </row>
    <row r="32800" spans="7:7">
      <c r="G32800" s="1776"/>
    </row>
    <row r="32801" spans="7:7">
      <c r="G32801" s="1776"/>
    </row>
    <row r="32802" spans="7:7">
      <c r="G32802" s="1776"/>
    </row>
    <row r="32803" spans="7:7">
      <c r="G32803" s="1776"/>
    </row>
    <row r="32804" spans="7:7">
      <c r="G32804" s="1776"/>
    </row>
    <row r="32805" spans="7:7">
      <c r="G32805" s="1776"/>
    </row>
    <row r="32806" spans="7:7">
      <c r="G32806" s="1776"/>
    </row>
    <row r="32807" spans="7:7">
      <c r="G32807" s="1776"/>
    </row>
    <row r="32808" spans="7:7">
      <c r="G32808" s="1776"/>
    </row>
    <row r="32809" spans="7:7">
      <c r="G32809" s="1776"/>
    </row>
    <row r="32810" spans="7:7">
      <c r="G32810" s="1776"/>
    </row>
    <row r="32811" spans="7:7">
      <c r="G32811" s="1776"/>
    </row>
    <row r="32812" spans="7:7">
      <c r="G32812" s="1776"/>
    </row>
    <row r="32813" spans="7:7">
      <c r="G32813" s="1776"/>
    </row>
    <row r="32814" spans="7:7">
      <c r="G32814" s="1776"/>
    </row>
    <row r="32815" spans="7:7">
      <c r="G32815" s="1776"/>
    </row>
    <row r="32816" spans="7:7">
      <c r="G32816" s="1776"/>
    </row>
    <row r="32817" spans="7:7">
      <c r="G32817" s="1776"/>
    </row>
    <row r="32818" spans="7:7">
      <c r="G32818" s="1776"/>
    </row>
    <row r="32819" spans="7:7">
      <c r="G32819" s="1776"/>
    </row>
    <row r="32820" spans="7:7">
      <c r="G32820" s="1776"/>
    </row>
    <row r="32821" spans="7:7">
      <c r="G32821" s="1776"/>
    </row>
    <row r="32822" spans="7:7">
      <c r="G32822" s="1776"/>
    </row>
    <row r="32823" spans="7:7">
      <c r="G32823" s="1776"/>
    </row>
    <row r="32824" spans="7:7">
      <c r="G32824" s="1776"/>
    </row>
    <row r="32825" spans="7:7">
      <c r="G32825" s="1776"/>
    </row>
    <row r="32826" spans="7:7">
      <c r="G32826" s="1776"/>
    </row>
    <row r="32827" spans="7:7">
      <c r="G32827" s="1776"/>
    </row>
    <row r="32828" spans="7:7">
      <c r="G32828" s="1776"/>
    </row>
    <row r="32829" spans="7:7">
      <c r="G32829" s="1776"/>
    </row>
    <row r="32830" spans="7:7">
      <c r="G32830" s="1776"/>
    </row>
    <row r="32831" spans="7:7">
      <c r="G32831" s="1776"/>
    </row>
    <row r="32832" spans="7:7">
      <c r="G32832" s="1776"/>
    </row>
    <row r="32833" spans="7:7">
      <c r="G32833" s="1776"/>
    </row>
    <row r="32834" spans="7:7">
      <c r="G32834" s="1776"/>
    </row>
    <row r="32835" spans="7:7">
      <c r="G32835" s="1776"/>
    </row>
    <row r="32836" spans="7:7">
      <c r="G32836" s="1776"/>
    </row>
    <row r="32837" spans="7:7">
      <c r="G32837" s="1776"/>
    </row>
    <row r="32838" spans="7:7">
      <c r="G32838" s="1776"/>
    </row>
    <row r="32839" spans="7:7">
      <c r="G32839" s="1776"/>
    </row>
    <row r="32840" spans="7:7">
      <c r="G32840" s="1776"/>
    </row>
    <row r="32841" spans="7:7">
      <c r="G32841" s="1776"/>
    </row>
    <row r="32842" spans="7:7">
      <c r="G32842" s="1776"/>
    </row>
    <row r="32843" spans="7:7">
      <c r="G32843" s="1776"/>
    </row>
    <row r="32844" spans="7:7">
      <c r="G32844" s="1776"/>
    </row>
    <row r="32845" spans="7:7">
      <c r="G32845" s="1776"/>
    </row>
    <row r="32846" spans="7:7">
      <c r="G32846" s="1776"/>
    </row>
    <row r="32847" spans="7:7">
      <c r="G32847" s="1776"/>
    </row>
    <row r="32848" spans="7:7">
      <c r="G32848" s="1776"/>
    </row>
    <row r="32849" spans="7:7">
      <c r="G32849" s="1776"/>
    </row>
    <row r="32850" spans="7:7">
      <c r="G32850" s="1776"/>
    </row>
    <row r="32851" spans="7:7">
      <c r="G32851" s="1776"/>
    </row>
    <row r="32852" spans="7:7">
      <c r="G32852" s="1776"/>
    </row>
    <row r="32853" spans="7:7">
      <c r="G32853" s="1776"/>
    </row>
    <row r="32854" spans="7:7">
      <c r="G32854" s="1776"/>
    </row>
    <row r="32855" spans="7:7">
      <c r="G32855" s="1776"/>
    </row>
    <row r="32856" spans="7:7">
      <c r="G32856" s="1776"/>
    </row>
    <row r="32857" spans="7:7">
      <c r="G32857" s="1776"/>
    </row>
    <row r="32858" spans="7:7">
      <c r="G32858" s="1776"/>
    </row>
    <row r="32859" spans="7:7">
      <c r="G32859" s="1776"/>
    </row>
    <row r="32860" spans="7:7">
      <c r="G32860" s="1776"/>
    </row>
    <row r="32861" spans="7:7">
      <c r="G32861" s="1776"/>
    </row>
    <row r="32862" spans="7:7">
      <c r="G32862" s="1776"/>
    </row>
    <row r="32863" spans="7:7">
      <c r="G32863" s="1776"/>
    </row>
    <row r="32864" spans="7:7">
      <c r="G32864" s="1776"/>
    </row>
    <row r="32865" spans="7:7">
      <c r="G32865" s="1776"/>
    </row>
    <row r="32866" spans="7:7">
      <c r="G32866" s="1776"/>
    </row>
    <row r="32867" spans="7:7">
      <c r="G32867" s="1776"/>
    </row>
    <row r="32868" spans="7:7">
      <c r="G32868" s="1776"/>
    </row>
    <row r="32869" spans="7:7">
      <c r="G32869" s="1776"/>
    </row>
    <row r="32870" spans="7:7">
      <c r="G32870" s="1776"/>
    </row>
    <row r="32871" spans="7:7">
      <c r="G32871" s="1776"/>
    </row>
    <row r="32872" spans="7:7">
      <c r="G32872" s="1776"/>
    </row>
    <row r="32873" spans="7:7">
      <c r="G32873" s="1776"/>
    </row>
    <row r="32874" spans="7:7">
      <c r="G32874" s="1776"/>
    </row>
    <row r="32875" spans="7:7">
      <c r="G32875" s="1776"/>
    </row>
    <row r="32876" spans="7:7">
      <c r="G32876" s="1776"/>
    </row>
    <row r="32877" spans="7:7">
      <c r="G32877" s="1776"/>
    </row>
    <row r="32878" spans="7:7">
      <c r="G32878" s="1776"/>
    </row>
    <row r="32879" spans="7:7">
      <c r="G32879" s="1776"/>
    </row>
    <row r="32880" spans="7:7">
      <c r="G32880" s="1776"/>
    </row>
    <row r="32881" spans="7:7">
      <c r="G32881" s="1776"/>
    </row>
    <row r="32882" spans="7:7">
      <c r="G32882" s="1776"/>
    </row>
    <row r="32883" spans="7:7">
      <c r="G32883" s="1776"/>
    </row>
    <row r="32884" spans="7:7">
      <c r="G32884" s="1776"/>
    </row>
    <row r="32885" spans="7:7">
      <c r="G32885" s="1776"/>
    </row>
    <row r="32886" spans="7:7">
      <c r="G32886" s="1776"/>
    </row>
    <row r="32887" spans="7:7">
      <c r="G32887" s="1776"/>
    </row>
    <row r="32888" spans="7:7">
      <c r="G32888" s="1776"/>
    </row>
    <row r="32889" spans="7:7">
      <c r="G32889" s="1776"/>
    </row>
    <row r="32890" spans="7:7">
      <c r="G32890" s="1776"/>
    </row>
    <row r="32891" spans="7:7">
      <c r="G32891" s="1776"/>
    </row>
    <row r="32892" spans="7:7">
      <c r="G32892" s="1776"/>
    </row>
    <row r="32893" spans="7:7">
      <c r="G32893" s="1776"/>
    </row>
    <row r="32894" spans="7:7">
      <c r="G32894" s="1776"/>
    </row>
    <row r="32895" spans="7:7">
      <c r="G32895" s="1776"/>
    </row>
    <row r="32896" spans="7:7">
      <c r="G32896" s="1776"/>
    </row>
    <row r="32897" spans="7:7">
      <c r="G32897" s="1776"/>
    </row>
    <row r="32898" spans="7:7">
      <c r="G32898" s="1776"/>
    </row>
    <row r="32899" spans="7:7">
      <c r="G32899" s="1776"/>
    </row>
    <row r="32900" spans="7:7">
      <c r="G32900" s="1776"/>
    </row>
    <row r="32901" spans="7:7">
      <c r="G32901" s="1776"/>
    </row>
    <row r="32902" spans="7:7">
      <c r="G32902" s="1776"/>
    </row>
    <row r="32903" spans="7:7">
      <c r="G32903" s="1776"/>
    </row>
    <row r="32904" spans="7:7">
      <c r="G32904" s="1776"/>
    </row>
    <row r="32905" spans="7:7">
      <c r="G32905" s="1776"/>
    </row>
    <row r="32906" spans="7:7">
      <c r="G32906" s="1776"/>
    </row>
    <row r="32907" spans="7:7">
      <c r="G32907" s="1776"/>
    </row>
    <row r="32908" spans="7:7">
      <c r="G32908" s="1776"/>
    </row>
    <row r="32909" spans="7:7">
      <c r="G32909" s="1776"/>
    </row>
    <row r="32910" spans="7:7">
      <c r="G32910" s="1776"/>
    </row>
    <row r="32911" spans="7:7">
      <c r="G32911" s="1776"/>
    </row>
    <row r="32912" spans="7:7">
      <c r="G32912" s="1776"/>
    </row>
    <row r="32913" spans="7:7">
      <c r="G32913" s="1776"/>
    </row>
    <row r="32914" spans="7:7">
      <c r="G32914" s="1776"/>
    </row>
    <row r="32915" spans="7:7">
      <c r="G32915" s="1776"/>
    </row>
    <row r="32916" spans="7:7">
      <c r="G32916" s="1776"/>
    </row>
    <row r="32917" spans="7:7">
      <c r="G32917" s="1776"/>
    </row>
    <row r="32918" spans="7:7">
      <c r="G32918" s="1776"/>
    </row>
    <row r="32919" spans="7:7">
      <c r="G32919" s="1776"/>
    </row>
    <row r="32920" spans="7:7">
      <c r="G32920" s="1776"/>
    </row>
    <row r="32921" spans="7:7">
      <c r="G32921" s="1776"/>
    </row>
    <row r="32922" spans="7:7">
      <c r="G32922" s="1776"/>
    </row>
    <row r="32923" spans="7:7">
      <c r="G32923" s="1776"/>
    </row>
    <row r="32924" spans="7:7">
      <c r="G32924" s="1776"/>
    </row>
    <row r="32925" spans="7:7">
      <c r="G32925" s="1776"/>
    </row>
    <row r="32926" spans="7:7">
      <c r="G32926" s="1776"/>
    </row>
    <row r="32927" spans="7:7">
      <c r="G32927" s="1776"/>
    </row>
    <row r="32928" spans="7:7">
      <c r="G32928" s="1776"/>
    </row>
    <row r="32929" spans="7:7">
      <c r="G32929" s="1776"/>
    </row>
    <row r="32930" spans="7:7">
      <c r="G32930" s="1776"/>
    </row>
    <row r="32931" spans="7:7">
      <c r="G32931" s="1776"/>
    </row>
    <row r="32932" spans="7:7">
      <c r="G32932" s="1776"/>
    </row>
    <row r="32933" spans="7:7">
      <c r="G32933" s="1776"/>
    </row>
    <row r="32934" spans="7:7">
      <c r="G32934" s="1776"/>
    </row>
    <row r="32935" spans="7:7">
      <c r="G32935" s="1776"/>
    </row>
    <row r="32936" spans="7:7">
      <c r="G32936" s="1776"/>
    </row>
    <row r="32937" spans="7:7">
      <c r="G32937" s="1776"/>
    </row>
    <row r="32938" spans="7:7">
      <c r="G32938" s="1776"/>
    </row>
    <row r="32939" spans="7:7">
      <c r="G32939" s="1776"/>
    </row>
    <row r="32940" spans="7:7">
      <c r="G32940" s="1776"/>
    </row>
    <row r="32941" spans="7:7">
      <c r="G32941" s="1776"/>
    </row>
    <row r="32942" spans="7:7">
      <c r="G32942" s="1776"/>
    </row>
    <row r="32943" spans="7:7">
      <c r="G32943" s="1776"/>
    </row>
    <row r="32944" spans="7:7">
      <c r="G32944" s="1776"/>
    </row>
    <row r="32945" spans="7:7">
      <c r="G32945" s="1776"/>
    </row>
    <row r="32946" spans="7:7">
      <c r="G32946" s="1776"/>
    </row>
    <row r="32947" spans="7:7">
      <c r="G32947" s="1776"/>
    </row>
    <row r="32948" spans="7:7">
      <c r="G32948" s="1776"/>
    </row>
    <row r="32949" spans="7:7">
      <c r="G32949" s="1776"/>
    </row>
    <row r="32950" spans="7:7">
      <c r="G32950" s="1776"/>
    </row>
    <row r="32951" spans="7:7">
      <c r="G32951" s="1776"/>
    </row>
    <row r="32952" spans="7:7">
      <c r="G32952" s="1776"/>
    </row>
    <row r="32953" spans="7:7">
      <c r="G32953" s="1776"/>
    </row>
    <row r="32954" spans="7:7">
      <c r="G32954" s="1776"/>
    </row>
    <row r="32955" spans="7:7">
      <c r="G32955" s="1776"/>
    </row>
    <row r="32956" spans="7:7">
      <c r="G32956" s="1776"/>
    </row>
    <row r="32957" spans="7:7">
      <c r="G32957" s="1776"/>
    </row>
    <row r="32958" spans="7:7">
      <c r="G32958" s="1776"/>
    </row>
    <row r="32959" spans="7:7">
      <c r="G32959" s="1776"/>
    </row>
    <row r="32960" spans="7:7">
      <c r="G32960" s="1776"/>
    </row>
    <row r="32961" spans="7:7">
      <c r="G32961" s="1776"/>
    </row>
    <row r="32962" spans="7:7">
      <c r="G32962" s="1776"/>
    </row>
    <row r="32963" spans="7:7">
      <c r="G32963" s="1776"/>
    </row>
    <row r="32964" spans="7:7">
      <c r="G32964" s="1776"/>
    </row>
    <row r="32965" spans="7:7">
      <c r="G32965" s="1776"/>
    </row>
    <row r="32966" spans="7:7">
      <c r="G32966" s="1776"/>
    </row>
    <row r="32967" spans="7:7">
      <c r="G32967" s="1776"/>
    </row>
    <row r="32968" spans="7:7">
      <c r="G32968" s="1776"/>
    </row>
    <row r="32969" spans="7:7">
      <c r="G32969" s="1776"/>
    </row>
    <row r="32970" spans="7:7">
      <c r="G32970" s="1776"/>
    </row>
    <row r="32971" spans="7:7">
      <c r="G32971" s="1776"/>
    </row>
    <row r="32972" spans="7:7">
      <c r="G32972" s="1776"/>
    </row>
    <row r="32973" spans="7:7">
      <c r="G32973" s="1776"/>
    </row>
    <row r="32974" spans="7:7">
      <c r="G32974" s="1776"/>
    </row>
    <row r="32975" spans="7:7">
      <c r="G32975" s="1776"/>
    </row>
    <row r="32976" spans="7:7">
      <c r="G32976" s="1776"/>
    </row>
    <row r="32977" spans="7:7">
      <c r="G32977" s="1776"/>
    </row>
    <row r="32978" spans="7:7">
      <c r="G32978" s="1776"/>
    </row>
    <row r="32979" spans="7:7">
      <c r="G32979" s="1776"/>
    </row>
    <row r="32980" spans="7:7">
      <c r="G32980" s="1776"/>
    </row>
    <row r="32981" spans="7:7">
      <c r="G32981" s="1776"/>
    </row>
    <row r="32982" spans="7:7">
      <c r="G32982" s="1776"/>
    </row>
    <row r="32983" spans="7:7">
      <c r="G32983" s="1776"/>
    </row>
    <row r="32984" spans="7:7">
      <c r="G32984" s="1776"/>
    </row>
    <row r="32985" spans="7:7">
      <c r="G32985" s="1776"/>
    </row>
    <row r="32986" spans="7:7">
      <c r="G32986" s="1776"/>
    </row>
    <row r="32987" spans="7:7">
      <c r="G32987" s="1776"/>
    </row>
    <row r="32988" spans="7:7">
      <c r="G32988" s="1776"/>
    </row>
    <row r="32989" spans="7:7">
      <c r="G32989" s="1776"/>
    </row>
    <row r="32990" spans="7:7">
      <c r="G32990" s="1776"/>
    </row>
    <row r="32991" spans="7:7">
      <c r="G32991" s="1776"/>
    </row>
    <row r="32992" spans="7:7">
      <c r="G32992" s="1776"/>
    </row>
    <row r="32993" spans="7:7">
      <c r="G32993" s="1776"/>
    </row>
    <row r="32994" spans="7:7">
      <c r="G32994" s="1776"/>
    </row>
    <row r="32995" spans="7:7">
      <c r="G32995" s="1776"/>
    </row>
    <row r="32996" spans="7:7">
      <c r="G32996" s="1776"/>
    </row>
    <row r="32997" spans="7:7">
      <c r="G32997" s="1776"/>
    </row>
    <row r="32998" spans="7:7">
      <c r="G32998" s="1776"/>
    </row>
    <row r="32999" spans="7:7">
      <c r="G32999" s="1776"/>
    </row>
    <row r="33000" spans="7:7">
      <c r="G33000" s="1776"/>
    </row>
    <row r="33001" spans="7:7">
      <c r="G33001" s="1776"/>
    </row>
    <row r="33002" spans="7:7">
      <c r="G33002" s="1776"/>
    </row>
    <row r="33003" spans="7:7">
      <c r="G33003" s="1776"/>
    </row>
    <row r="33004" spans="7:7">
      <c r="G33004" s="1776"/>
    </row>
    <row r="33005" spans="7:7">
      <c r="G33005" s="1776"/>
    </row>
    <row r="33006" spans="7:7">
      <c r="G33006" s="1776"/>
    </row>
    <row r="33007" spans="7:7">
      <c r="G33007" s="1776"/>
    </row>
    <row r="33008" spans="7:7">
      <c r="G33008" s="1776"/>
    </row>
    <row r="33009" spans="7:7">
      <c r="G33009" s="1776"/>
    </row>
    <row r="33010" spans="7:7">
      <c r="G33010" s="1776"/>
    </row>
    <row r="33011" spans="7:7">
      <c r="G33011" s="1776"/>
    </row>
    <row r="33012" spans="7:7">
      <c r="G33012" s="1776"/>
    </row>
    <row r="33013" spans="7:7">
      <c r="G33013" s="1776"/>
    </row>
    <row r="33014" spans="7:7">
      <c r="G33014" s="1776"/>
    </row>
    <row r="33015" spans="7:7">
      <c r="G33015" s="1776"/>
    </row>
    <row r="33016" spans="7:7">
      <c r="G33016" s="1776"/>
    </row>
    <row r="33017" spans="7:7">
      <c r="G33017" s="1776"/>
    </row>
    <row r="33018" spans="7:7">
      <c r="G33018" s="1776"/>
    </row>
    <row r="33019" spans="7:7">
      <c r="G33019" s="1776"/>
    </row>
    <row r="33020" spans="7:7">
      <c r="G33020" s="1776"/>
    </row>
    <row r="33021" spans="7:7">
      <c r="G33021" s="1776"/>
    </row>
    <row r="33022" spans="7:7">
      <c r="G33022" s="1776"/>
    </row>
    <row r="33023" spans="7:7">
      <c r="G33023" s="1776"/>
    </row>
    <row r="33024" spans="7:7">
      <c r="G33024" s="1776"/>
    </row>
    <row r="33025" spans="7:7">
      <c r="G33025" s="1776"/>
    </row>
    <row r="33026" spans="7:7">
      <c r="G33026" s="1776"/>
    </row>
    <row r="33027" spans="7:7">
      <c r="G33027" s="1776"/>
    </row>
    <row r="33028" spans="7:7">
      <c r="G33028" s="1776"/>
    </row>
    <row r="33029" spans="7:7">
      <c r="G33029" s="1776"/>
    </row>
    <row r="33030" spans="7:7">
      <c r="G33030" s="1776"/>
    </row>
    <row r="33031" spans="7:7">
      <c r="G33031" s="1776"/>
    </row>
    <row r="33032" spans="7:7">
      <c r="G33032" s="1776"/>
    </row>
    <row r="33033" spans="7:7">
      <c r="G33033" s="1776"/>
    </row>
    <row r="33034" spans="7:7">
      <c r="G33034" s="1776"/>
    </row>
    <row r="33035" spans="7:7">
      <c r="G33035" s="1776"/>
    </row>
    <row r="33036" spans="7:7">
      <c r="G33036" s="1776"/>
    </row>
    <row r="33037" spans="7:7">
      <c r="G33037" s="1776"/>
    </row>
    <row r="33038" spans="7:7">
      <c r="G33038" s="1776"/>
    </row>
    <row r="33039" spans="7:7">
      <c r="G33039" s="1776"/>
    </row>
    <row r="33040" spans="7:7">
      <c r="G33040" s="1776"/>
    </row>
    <row r="33041" spans="7:7">
      <c r="G33041" s="1776"/>
    </row>
    <row r="33042" spans="7:7">
      <c r="G33042" s="1776"/>
    </row>
    <row r="33043" spans="7:7">
      <c r="G33043" s="1776"/>
    </row>
    <row r="33044" spans="7:7">
      <c r="G33044" s="1776"/>
    </row>
    <row r="33045" spans="7:7">
      <c r="G33045" s="1776"/>
    </row>
    <row r="33046" spans="7:7">
      <c r="G33046" s="1776"/>
    </row>
    <row r="33047" spans="7:7">
      <c r="G33047" s="1776"/>
    </row>
    <row r="33048" spans="7:7">
      <c r="G33048" s="1776"/>
    </row>
    <row r="33049" spans="7:7">
      <c r="G33049" s="1776"/>
    </row>
    <row r="33050" spans="7:7">
      <c r="G33050" s="1776"/>
    </row>
    <row r="33051" spans="7:7">
      <c r="G33051" s="1776"/>
    </row>
    <row r="33052" spans="7:7">
      <c r="G33052" s="1776"/>
    </row>
    <row r="33053" spans="7:7">
      <c r="G33053" s="1776"/>
    </row>
    <row r="33054" spans="7:7">
      <c r="G33054" s="1776"/>
    </row>
    <row r="33055" spans="7:7">
      <c r="G33055" s="1776"/>
    </row>
    <row r="33056" spans="7:7">
      <c r="G33056" s="1776"/>
    </row>
    <row r="33057" spans="7:7">
      <c r="G33057" s="1776"/>
    </row>
    <row r="33058" spans="7:7">
      <c r="G33058" s="1776"/>
    </row>
    <row r="33059" spans="7:7">
      <c r="G33059" s="1776"/>
    </row>
    <row r="33060" spans="7:7">
      <c r="G33060" s="1776"/>
    </row>
    <row r="33061" spans="7:7">
      <c r="G33061" s="1776"/>
    </row>
    <row r="33062" spans="7:7">
      <c r="G33062" s="1776"/>
    </row>
    <row r="33063" spans="7:7">
      <c r="G33063" s="1776"/>
    </row>
    <row r="33064" spans="7:7">
      <c r="G33064" s="1776"/>
    </row>
    <row r="33065" spans="7:7">
      <c r="G33065" s="1776"/>
    </row>
    <row r="33066" spans="7:7">
      <c r="G33066" s="1776"/>
    </row>
    <row r="33067" spans="7:7">
      <c r="G33067" s="1776"/>
    </row>
    <row r="33068" spans="7:7">
      <c r="G33068" s="1776"/>
    </row>
    <row r="33069" spans="7:7">
      <c r="G33069" s="1776"/>
    </row>
    <row r="33070" spans="7:7">
      <c r="G33070" s="1776"/>
    </row>
    <row r="33071" spans="7:7">
      <c r="G33071" s="1776"/>
    </row>
    <row r="33072" spans="7:7">
      <c r="G33072" s="1776"/>
    </row>
    <row r="33073" spans="7:7">
      <c r="G33073" s="1776"/>
    </row>
    <row r="33074" spans="7:7">
      <c r="G33074" s="1776"/>
    </row>
    <row r="33075" spans="7:7">
      <c r="G33075" s="1776"/>
    </row>
    <row r="33076" spans="7:7">
      <c r="G33076" s="1776"/>
    </row>
    <row r="33077" spans="7:7">
      <c r="G33077" s="1776"/>
    </row>
    <row r="33078" spans="7:7">
      <c r="G33078" s="1776"/>
    </row>
    <row r="33079" spans="7:7">
      <c r="G33079" s="1776"/>
    </row>
    <row r="33080" spans="7:7">
      <c r="G33080" s="1776"/>
    </row>
    <row r="33081" spans="7:7">
      <c r="G33081" s="1776"/>
    </row>
    <row r="33082" spans="7:7">
      <c r="G33082" s="1776"/>
    </row>
    <row r="33083" spans="7:7">
      <c r="G33083" s="1776"/>
    </row>
    <row r="33084" spans="7:7">
      <c r="G33084" s="1776"/>
    </row>
    <row r="33085" spans="7:7">
      <c r="G33085" s="1776"/>
    </row>
    <row r="33086" spans="7:7">
      <c r="G33086" s="1776"/>
    </row>
    <row r="33087" spans="7:7">
      <c r="G33087" s="1776"/>
    </row>
    <row r="33088" spans="7:7">
      <c r="G33088" s="1776"/>
    </row>
    <row r="33089" spans="7:7">
      <c r="G33089" s="1776"/>
    </row>
    <row r="33090" spans="7:7">
      <c r="G33090" s="1776"/>
    </row>
    <row r="33091" spans="7:7">
      <c r="G33091" s="1776"/>
    </row>
    <row r="33092" spans="7:7">
      <c r="G33092" s="1776"/>
    </row>
    <row r="33093" spans="7:7">
      <c r="G33093" s="1776"/>
    </row>
    <row r="33094" spans="7:7">
      <c r="G33094" s="1776"/>
    </row>
    <row r="33095" spans="7:7">
      <c r="G33095" s="1776"/>
    </row>
    <row r="33096" spans="7:7">
      <c r="G33096" s="1776"/>
    </row>
    <row r="33097" spans="7:7">
      <c r="G33097" s="1776"/>
    </row>
    <row r="33098" spans="7:7">
      <c r="G33098" s="1776"/>
    </row>
    <row r="33099" spans="7:7">
      <c r="G33099" s="1776"/>
    </row>
    <row r="33100" spans="7:7">
      <c r="G33100" s="1776"/>
    </row>
    <row r="33101" spans="7:7">
      <c r="G33101" s="1776"/>
    </row>
    <row r="33102" spans="7:7">
      <c r="G33102" s="1776"/>
    </row>
    <row r="33103" spans="7:7">
      <c r="G33103" s="1776"/>
    </row>
    <row r="33104" spans="7:7">
      <c r="G33104" s="1776"/>
    </row>
    <row r="33105" spans="7:7">
      <c r="G33105" s="1776"/>
    </row>
    <row r="33106" spans="7:7">
      <c r="G33106" s="1776"/>
    </row>
    <row r="33107" spans="7:7">
      <c r="G33107" s="1776"/>
    </row>
    <row r="33108" spans="7:7">
      <c r="G33108" s="1776"/>
    </row>
    <row r="33109" spans="7:7">
      <c r="G33109" s="1776"/>
    </row>
    <row r="33110" spans="7:7">
      <c r="G33110" s="1776"/>
    </row>
    <row r="33111" spans="7:7">
      <c r="G33111" s="1776"/>
    </row>
    <row r="33112" spans="7:7">
      <c r="G33112" s="1776"/>
    </row>
    <row r="33113" spans="7:7">
      <c r="G33113" s="1776"/>
    </row>
    <row r="33114" spans="7:7">
      <c r="G33114" s="1776"/>
    </row>
    <row r="33115" spans="7:7">
      <c r="G33115" s="1776"/>
    </row>
    <row r="33116" spans="7:7">
      <c r="G33116" s="1776"/>
    </row>
    <row r="33117" spans="7:7">
      <c r="G33117" s="1776"/>
    </row>
    <row r="33118" spans="7:7">
      <c r="G33118" s="1776"/>
    </row>
    <row r="33119" spans="7:7">
      <c r="G33119" s="1776"/>
    </row>
    <row r="33120" spans="7:7">
      <c r="G33120" s="1776"/>
    </row>
    <row r="33121" spans="7:7">
      <c r="G33121" s="1776"/>
    </row>
    <row r="33122" spans="7:7">
      <c r="G33122" s="1776"/>
    </row>
    <row r="33123" spans="7:7">
      <c r="G33123" s="1776"/>
    </row>
    <row r="33124" spans="7:7">
      <c r="G33124" s="1776"/>
    </row>
    <row r="33125" spans="7:7">
      <c r="G33125" s="1776"/>
    </row>
    <row r="33126" spans="7:7">
      <c r="G33126" s="1776"/>
    </row>
    <row r="33127" spans="7:7">
      <c r="G33127" s="1776"/>
    </row>
    <row r="33128" spans="7:7">
      <c r="G33128" s="1776"/>
    </row>
    <row r="33129" spans="7:7">
      <c r="G33129" s="1776"/>
    </row>
    <row r="33130" spans="7:7">
      <c r="G33130" s="1776"/>
    </row>
    <row r="33131" spans="7:7">
      <c r="G33131" s="1776"/>
    </row>
    <row r="33132" spans="7:7">
      <c r="G33132" s="1776"/>
    </row>
    <row r="33133" spans="7:7">
      <c r="G33133" s="1776"/>
    </row>
    <row r="33134" spans="7:7">
      <c r="G33134" s="1776"/>
    </row>
    <row r="33135" spans="7:7">
      <c r="G33135" s="1776"/>
    </row>
    <row r="33136" spans="7:7">
      <c r="G33136" s="1776"/>
    </row>
    <row r="33137" spans="7:7">
      <c r="G33137" s="1776"/>
    </row>
    <row r="33138" spans="7:7">
      <c r="G33138" s="1776"/>
    </row>
    <row r="33139" spans="7:7">
      <c r="G33139" s="1776"/>
    </row>
    <row r="33140" spans="7:7">
      <c r="G33140" s="1776"/>
    </row>
    <row r="33141" spans="7:7">
      <c r="G33141" s="1776"/>
    </row>
    <row r="33142" spans="7:7">
      <c r="G33142" s="1776"/>
    </row>
    <row r="33143" spans="7:7">
      <c r="G33143" s="1776"/>
    </row>
    <row r="33144" spans="7:7">
      <c r="G33144" s="1776"/>
    </row>
    <row r="33145" spans="7:7">
      <c r="G33145" s="1776"/>
    </row>
    <row r="33146" spans="7:7">
      <c r="G33146" s="1776"/>
    </row>
    <row r="33147" spans="7:7">
      <c r="G33147" s="1776"/>
    </row>
    <row r="33148" spans="7:7">
      <c r="G33148" s="1776"/>
    </row>
    <row r="33149" spans="7:7">
      <c r="G33149" s="1776"/>
    </row>
    <row r="33150" spans="7:7">
      <c r="G33150" s="1776"/>
    </row>
    <row r="33151" spans="7:7">
      <c r="G33151" s="1776"/>
    </row>
    <row r="33152" spans="7:7">
      <c r="G33152" s="1776"/>
    </row>
    <row r="33153" spans="7:7">
      <c r="G33153" s="1776"/>
    </row>
    <row r="33154" spans="7:7">
      <c r="G33154" s="1776"/>
    </row>
    <row r="33155" spans="7:7">
      <c r="G33155" s="1776"/>
    </row>
    <row r="33156" spans="7:7">
      <c r="G33156" s="1776"/>
    </row>
    <row r="33157" spans="7:7">
      <c r="G33157" s="1776"/>
    </row>
    <row r="33158" spans="7:7">
      <c r="G33158" s="1776"/>
    </row>
    <row r="33159" spans="7:7">
      <c r="G33159" s="1776"/>
    </row>
    <row r="33160" spans="7:7">
      <c r="G33160" s="1776"/>
    </row>
    <row r="33161" spans="7:7">
      <c r="G33161" s="1776"/>
    </row>
    <row r="33162" spans="7:7">
      <c r="G33162" s="1776"/>
    </row>
    <row r="33163" spans="7:7">
      <c r="G33163" s="1776"/>
    </row>
    <row r="33164" spans="7:7">
      <c r="G33164" s="1776"/>
    </row>
    <row r="33165" spans="7:7">
      <c r="G33165" s="1776"/>
    </row>
    <row r="33166" spans="7:7">
      <c r="G33166" s="1776"/>
    </row>
    <row r="33167" spans="7:7">
      <c r="G33167" s="1776"/>
    </row>
    <row r="33168" spans="7:7">
      <c r="G33168" s="1776"/>
    </row>
    <row r="33169" spans="7:7">
      <c r="G33169" s="1776"/>
    </row>
    <row r="33170" spans="7:7">
      <c r="G33170" s="1776"/>
    </row>
    <row r="33171" spans="7:7">
      <c r="G33171" s="1776"/>
    </row>
    <row r="33172" spans="7:7">
      <c r="G33172" s="1776"/>
    </row>
    <row r="33173" spans="7:7">
      <c r="G33173" s="1776"/>
    </row>
    <row r="33174" spans="7:7">
      <c r="G33174" s="1776"/>
    </row>
    <row r="33175" spans="7:7">
      <c r="G33175" s="1776"/>
    </row>
    <row r="33176" spans="7:7">
      <c r="G33176" s="1776"/>
    </row>
    <row r="33177" spans="7:7">
      <c r="G33177" s="1776"/>
    </row>
    <row r="33178" spans="7:7">
      <c r="G33178" s="1776"/>
    </row>
    <row r="33179" spans="7:7">
      <c r="G33179" s="1776"/>
    </row>
    <row r="33180" spans="7:7">
      <c r="G33180" s="1776"/>
    </row>
    <row r="33181" spans="7:7">
      <c r="G33181" s="1776"/>
    </row>
    <row r="33182" spans="7:7">
      <c r="G33182" s="1776"/>
    </row>
    <row r="33183" spans="7:7">
      <c r="G33183" s="1776"/>
    </row>
    <row r="33184" spans="7:7">
      <c r="G33184" s="1776"/>
    </row>
    <row r="33185" spans="7:7">
      <c r="G33185" s="1776"/>
    </row>
    <row r="33186" spans="7:7">
      <c r="G33186" s="1776"/>
    </row>
    <row r="33187" spans="7:7">
      <c r="G33187" s="1776"/>
    </row>
    <row r="33188" spans="7:7">
      <c r="G33188" s="1776"/>
    </row>
    <row r="33189" spans="7:7">
      <c r="G33189" s="1776"/>
    </row>
    <row r="33190" spans="7:7">
      <c r="G33190" s="1776"/>
    </row>
    <row r="33191" spans="7:7">
      <c r="G33191" s="1776"/>
    </row>
    <row r="33192" spans="7:7">
      <c r="G33192" s="1776"/>
    </row>
    <row r="33193" spans="7:7">
      <c r="G33193" s="1776"/>
    </row>
    <row r="33194" spans="7:7">
      <c r="G33194" s="1776"/>
    </row>
    <row r="33195" spans="7:7">
      <c r="G33195" s="1776"/>
    </row>
    <row r="33196" spans="7:7">
      <c r="G33196" s="1776"/>
    </row>
    <row r="33197" spans="7:7">
      <c r="G33197" s="1776"/>
    </row>
    <row r="33198" spans="7:7">
      <c r="G33198" s="1776"/>
    </row>
    <row r="33199" spans="7:7">
      <c r="G33199" s="1776"/>
    </row>
    <row r="33200" spans="7:7">
      <c r="G33200" s="1776"/>
    </row>
    <row r="33201" spans="7:7">
      <c r="G33201" s="1776"/>
    </row>
    <row r="33202" spans="7:7">
      <c r="G33202" s="1776"/>
    </row>
    <row r="33203" spans="7:7">
      <c r="G33203" s="1776"/>
    </row>
    <row r="33204" spans="7:7">
      <c r="G33204" s="1776"/>
    </row>
    <row r="33205" spans="7:7">
      <c r="G33205" s="1776"/>
    </row>
    <row r="33206" spans="7:7">
      <c r="G33206" s="1776"/>
    </row>
    <row r="33207" spans="7:7">
      <c r="G33207" s="1776"/>
    </row>
    <row r="33208" spans="7:7">
      <c r="G33208" s="1776"/>
    </row>
    <row r="33209" spans="7:7">
      <c r="G33209" s="1776"/>
    </row>
    <row r="33210" spans="7:7">
      <c r="G33210" s="1776"/>
    </row>
    <row r="33211" spans="7:7">
      <c r="G33211" s="1776"/>
    </row>
    <row r="33212" spans="7:7">
      <c r="G33212" s="1776"/>
    </row>
    <row r="33213" spans="7:7">
      <c r="G33213" s="1776"/>
    </row>
    <row r="33214" spans="7:7">
      <c r="G33214" s="1776"/>
    </row>
    <row r="33215" spans="7:7">
      <c r="G33215" s="1776"/>
    </row>
    <row r="33216" spans="7:7">
      <c r="G33216" s="1776"/>
    </row>
    <row r="33217" spans="7:7">
      <c r="G33217" s="1776"/>
    </row>
    <row r="33218" spans="7:7">
      <c r="G33218" s="1776"/>
    </row>
    <row r="33219" spans="7:7">
      <c r="G33219" s="1776"/>
    </row>
    <row r="33220" spans="7:7">
      <c r="G33220" s="1776"/>
    </row>
    <row r="33221" spans="7:7">
      <c r="G33221" s="1776"/>
    </row>
    <row r="33222" spans="7:7">
      <c r="G33222" s="1776"/>
    </row>
    <row r="33223" spans="7:7">
      <c r="G33223" s="1776"/>
    </row>
    <row r="33224" spans="7:7">
      <c r="G33224" s="1776"/>
    </row>
    <row r="33225" spans="7:7">
      <c r="G33225" s="1776"/>
    </row>
    <row r="33226" spans="7:7">
      <c r="G33226" s="1776"/>
    </row>
    <row r="33227" spans="7:7">
      <c r="G33227" s="1776"/>
    </row>
    <row r="33228" spans="7:7">
      <c r="G33228" s="1776"/>
    </row>
    <row r="33229" spans="7:7">
      <c r="G33229" s="1776"/>
    </row>
    <row r="33230" spans="7:7">
      <c r="G33230" s="1776"/>
    </row>
    <row r="33231" spans="7:7">
      <c r="G33231" s="1776"/>
    </row>
    <row r="33232" spans="7:7">
      <c r="G33232" s="1776"/>
    </row>
    <row r="33233" spans="7:7">
      <c r="G33233" s="1776"/>
    </row>
    <row r="33234" spans="7:7">
      <c r="G33234" s="1776"/>
    </row>
    <row r="33235" spans="7:7">
      <c r="G33235" s="1776"/>
    </row>
    <row r="33236" spans="7:7">
      <c r="G33236" s="1776"/>
    </row>
    <row r="33237" spans="7:7">
      <c r="G33237" s="1776"/>
    </row>
    <row r="33238" spans="7:7">
      <c r="G33238" s="1776"/>
    </row>
    <row r="33239" spans="7:7">
      <c r="G33239" s="1776"/>
    </row>
    <row r="33240" spans="7:7">
      <c r="G33240" s="1776"/>
    </row>
    <row r="33241" spans="7:7">
      <c r="G33241" s="1776"/>
    </row>
    <row r="33242" spans="7:7">
      <c r="G33242" s="1776"/>
    </row>
    <row r="33243" spans="7:7">
      <c r="G33243" s="1776"/>
    </row>
    <row r="33244" spans="7:7">
      <c r="G33244" s="1776"/>
    </row>
    <row r="33245" spans="7:7">
      <c r="G33245" s="1776"/>
    </row>
    <row r="33246" spans="7:7">
      <c r="G33246" s="1776"/>
    </row>
    <row r="33247" spans="7:7">
      <c r="G33247" s="1776"/>
    </row>
    <row r="33248" spans="7:7">
      <c r="G33248" s="1776"/>
    </row>
    <row r="33249" spans="7:7">
      <c r="G33249" s="1776"/>
    </row>
    <row r="33250" spans="7:7">
      <c r="G33250" s="1776"/>
    </row>
    <row r="33251" spans="7:7">
      <c r="G33251" s="1776"/>
    </row>
    <row r="33252" spans="7:7">
      <c r="G33252" s="1776"/>
    </row>
    <row r="33253" spans="7:7">
      <c r="G33253" s="1776"/>
    </row>
    <row r="33254" spans="7:7">
      <c r="G33254" s="1776"/>
    </row>
    <row r="33255" spans="7:7">
      <c r="G33255" s="1776"/>
    </row>
    <row r="33256" spans="7:7">
      <c r="G33256" s="1776"/>
    </row>
    <row r="33257" spans="7:7">
      <c r="G33257" s="1776"/>
    </row>
    <row r="33258" spans="7:7">
      <c r="G33258" s="1776"/>
    </row>
    <row r="33259" spans="7:7">
      <c r="G33259" s="1776"/>
    </row>
    <row r="33260" spans="7:7">
      <c r="G33260" s="1776"/>
    </row>
    <row r="33261" spans="7:7">
      <c r="G33261" s="1776"/>
    </row>
    <row r="33262" spans="7:7">
      <c r="G33262" s="1776"/>
    </row>
    <row r="33263" spans="7:7">
      <c r="G33263" s="1776"/>
    </row>
    <row r="33264" spans="7:7">
      <c r="G33264" s="1776"/>
    </row>
    <row r="33265" spans="7:7">
      <c r="G33265" s="1776"/>
    </row>
    <row r="33266" spans="7:7">
      <c r="G33266" s="1776"/>
    </row>
    <row r="33267" spans="7:7">
      <c r="G33267" s="1776"/>
    </row>
    <row r="33268" spans="7:7">
      <c r="G33268" s="1776"/>
    </row>
    <row r="33269" spans="7:7">
      <c r="G33269" s="1776"/>
    </row>
    <row r="33270" spans="7:7">
      <c r="G33270" s="1776"/>
    </row>
    <row r="33271" spans="7:7">
      <c r="G33271" s="1776"/>
    </row>
    <row r="33272" spans="7:7">
      <c r="G33272" s="1776"/>
    </row>
    <row r="33273" spans="7:7">
      <c r="G33273" s="1776"/>
    </row>
    <row r="33274" spans="7:7">
      <c r="G33274" s="1776"/>
    </row>
    <row r="33275" spans="7:7">
      <c r="G33275" s="1776"/>
    </row>
    <row r="33276" spans="7:7">
      <c r="G33276" s="1776"/>
    </row>
    <row r="33277" spans="7:7">
      <c r="G33277" s="1776"/>
    </row>
    <row r="33278" spans="7:7">
      <c r="G33278" s="1776"/>
    </row>
    <row r="33279" spans="7:7">
      <c r="G33279" s="1776"/>
    </row>
    <row r="33280" spans="7:7">
      <c r="G33280" s="1776"/>
    </row>
    <row r="33281" spans="7:7">
      <c r="G33281" s="1776"/>
    </row>
    <row r="33282" spans="7:7">
      <c r="G33282" s="1776"/>
    </row>
    <row r="33283" spans="7:7">
      <c r="G33283" s="1776"/>
    </row>
    <row r="33284" spans="7:7">
      <c r="G33284" s="1776"/>
    </row>
    <row r="33285" spans="7:7">
      <c r="G33285" s="1776"/>
    </row>
    <row r="33286" spans="7:7">
      <c r="G33286" s="1776"/>
    </row>
    <row r="33287" spans="7:7">
      <c r="G33287" s="1776"/>
    </row>
    <row r="33288" spans="7:7">
      <c r="G33288" s="1776"/>
    </row>
    <row r="33289" spans="7:7">
      <c r="G33289" s="1776"/>
    </row>
    <row r="33290" spans="7:7">
      <c r="G33290" s="1776"/>
    </row>
    <row r="33291" spans="7:7">
      <c r="G33291" s="1776"/>
    </row>
    <row r="33292" spans="7:7">
      <c r="G33292" s="1776"/>
    </row>
    <row r="33293" spans="7:7">
      <c r="G33293" s="1776"/>
    </row>
    <row r="33294" spans="7:7">
      <c r="G33294" s="1776"/>
    </row>
    <row r="33295" spans="7:7">
      <c r="G33295" s="1776"/>
    </row>
    <row r="33296" spans="7:7">
      <c r="G33296" s="1776"/>
    </row>
    <row r="33297" spans="7:7">
      <c r="G33297" s="1776"/>
    </row>
    <row r="33298" spans="7:7">
      <c r="G33298" s="1776"/>
    </row>
    <row r="33299" spans="7:7">
      <c r="G33299" s="1776"/>
    </row>
    <row r="33300" spans="7:7">
      <c r="G33300" s="1776"/>
    </row>
    <row r="33301" spans="7:7">
      <c r="G33301" s="1776"/>
    </row>
    <row r="33302" spans="7:7">
      <c r="G33302" s="1776"/>
    </row>
    <row r="33303" spans="7:7">
      <c r="G33303" s="1776"/>
    </row>
    <row r="33304" spans="7:7">
      <c r="G33304" s="1776"/>
    </row>
    <row r="33305" spans="7:7">
      <c r="G33305" s="1776"/>
    </row>
    <row r="33306" spans="7:7">
      <c r="G33306" s="1776"/>
    </row>
    <row r="33307" spans="7:7">
      <c r="G33307" s="1776"/>
    </row>
    <row r="33308" spans="7:7">
      <c r="G33308" s="1776"/>
    </row>
    <row r="33309" spans="7:7">
      <c r="G33309" s="1776"/>
    </row>
    <row r="33310" spans="7:7">
      <c r="G33310" s="1776"/>
    </row>
    <row r="33311" spans="7:7">
      <c r="G33311" s="1776"/>
    </row>
    <row r="33312" spans="7:7">
      <c r="G33312" s="1776"/>
    </row>
    <row r="33313" spans="7:7">
      <c r="G33313" s="1776"/>
    </row>
    <row r="33314" spans="7:7">
      <c r="G33314" s="1776"/>
    </row>
    <row r="33315" spans="7:7">
      <c r="G33315" s="1776"/>
    </row>
    <row r="33316" spans="7:7">
      <c r="G33316" s="1776"/>
    </row>
    <row r="33317" spans="7:7">
      <c r="G33317" s="1776"/>
    </row>
    <row r="33318" spans="7:7">
      <c r="G33318" s="1776"/>
    </row>
    <row r="33319" spans="7:7">
      <c r="G33319" s="1776"/>
    </row>
    <row r="33320" spans="7:7">
      <c r="G33320" s="1776"/>
    </row>
    <row r="33321" spans="7:7">
      <c r="G33321" s="1776"/>
    </row>
    <row r="33322" spans="7:7">
      <c r="G33322" s="1776"/>
    </row>
    <row r="33323" spans="7:7">
      <c r="G33323" s="1776"/>
    </row>
    <row r="33324" spans="7:7">
      <c r="G33324" s="1776"/>
    </row>
    <row r="33325" spans="7:7">
      <c r="G33325" s="1776"/>
    </row>
    <row r="33326" spans="7:7">
      <c r="G33326" s="1776"/>
    </row>
    <row r="33327" spans="7:7">
      <c r="G33327" s="1776"/>
    </row>
    <row r="33328" spans="7:7">
      <c r="G33328" s="1776"/>
    </row>
    <row r="33329" spans="7:7">
      <c r="G33329" s="1776"/>
    </row>
    <row r="33330" spans="7:7">
      <c r="G33330" s="1776"/>
    </row>
    <row r="33331" spans="7:7">
      <c r="G33331" s="1776"/>
    </row>
    <row r="33332" spans="7:7">
      <c r="G33332" s="1776"/>
    </row>
    <row r="33333" spans="7:7">
      <c r="G33333" s="1776"/>
    </row>
    <row r="33334" spans="7:7">
      <c r="G33334" s="1776"/>
    </row>
    <row r="33335" spans="7:7">
      <c r="G33335" s="1776"/>
    </row>
    <row r="33336" spans="7:7">
      <c r="G33336" s="1776"/>
    </row>
    <row r="33337" spans="7:7">
      <c r="G33337" s="1776"/>
    </row>
    <row r="33338" spans="7:7">
      <c r="G33338" s="1776"/>
    </row>
    <row r="33339" spans="7:7">
      <c r="G33339" s="1776"/>
    </row>
    <row r="33340" spans="7:7">
      <c r="G33340" s="1776"/>
    </row>
    <row r="33341" spans="7:7">
      <c r="G33341" s="1776"/>
    </row>
    <row r="33342" spans="7:7">
      <c r="G33342" s="1776"/>
    </row>
    <row r="33343" spans="7:7">
      <c r="G33343" s="1776"/>
    </row>
    <row r="33344" spans="7:7">
      <c r="G33344" s="1776"/>
    </row>
    <row r="33345" spans="7:7">
      <c r="G33345" s="1776"/>
    </row>
    <row r="33346" spans="7:7">
      <c r="G33346" s="1776"/>
    </row>
    <row r="33347" spans="7:7">
      <c r="G33347" s="1776"/>
    </row>
    <row r="33348" spans="7:7">
      <c r="G33348" s="1776"/>
    </row>
    <row r="33349" spans="7:7">
      <c r="G33349" s="1776"/>
    </row>
    <row r="33350" spans="7:7">
      <c r="G33350" s="1776"/>
    </row>
    <row r="33351" spans="7:7">
      <c r="G33351" s="1776"/>
    </row>
    <row r="33352" spans="7:7">
      <c r="G33352" s="1776"/>
    </row>
    <row r="33353" spans="7:7">
      <c r="G33353" s="1776"/>
    </row>
    <row r="33354" spans="7:7">
      <c r="G33354" s="1776"/>
    </row>
    <row r="33355" spans="7:7">
      <c r="G33355" s="1776"/>
    </row>
    <row r="33356" spans="7:7">
      <c r="G33356" s="1776"/>
    </row>
    <row r="33357" spans="7:7">
      <c r="G33357" s="1776"/>
    </row>
    <row r="33358" spans="7:7">
      <c r="G33358" s="1776"/>
    </row>
    <row r="33359" spans="7:7">
      <c r="G33359" s="1776"/>
    </row>
    <row r="33360" spans="7:7">
      <c r="G33360" s="1776"/>
    </row>
    <row r="33361" spans="7:7">
      <c r="G33361" s="1776"/>
    </row>
    <row r="33362" spans="7:7">
      <c r="G33362" s="1776"/>
    </row>
    <row r="33363" spans="7:7">
      <c r="G33363" s="1776"/>
    </row>
    <row r="33364" spans="7:7">
      <c r="G33364" s="1776"/>
    </row>
    <row r="33365" spans="7:7">
      <c r="G33365" s="1776"/>
    </row>
    <row r="33366" spans="7:7">
      <c r="G33366" s="1776"/>
    </row>
    <row r="33367" spans="7:7">
      <c r="G33367" s="1776"/>
    </row>
    <row r="33368" spans="7:7">
      <c r="G33368" s="1776"/>
    </row>
    <row r="33369" spans="7:7">
      <c r="G33369" s="1776"/>
    </row>
    <row r="33370" spans="7:7">
      <c r="G33370" s="1776"/>
    </row>
    <row r="33371" spans="7:7">
      <c r="G33371" s="1776"/>
    </row>
    <row r="33372" spans="7:7">
      <c r="G33372" s="1776"/>
    </row>
    <row r="33373" spans="7:7">
      <c r="G33373" s="1776"/>
    </row>
    <row r="33374" spans="7:7">
      <c r="G33374" s="1776"/>
    </row>
    <row r="33375" spans="7:7">
      <c r="G33375" s="1776"/>
    </row>
    <row r="33376" spans="7:7">
      <c r="G33376" s="1776"/>
    </row>
    <row r="33377" spans="7:7">
      <c r="G33377" s="1776"/>
    </row>
    <row r="33378" spans="7:7">
      <c r="G33378" s="1776"/>
    </row>
    <row r="33379" spans="7:7">
      <c r="G33379" s="1776"/>
    </row>
    <row r="33380" spans="7:7">
      <c r="G33380" s="1776"/>
    </row>
    <row r="33381" spans="7:7">
      <c r="G33381" s="1776"/>
    </row>
    <row r="33382" spans="7:7">
      <c r="G33382" s="1776"/>
    </row>
    <row r="33383" spans="7:7">
      <c r="G33383" s="1776"/>
    </row>
    <row r="33384" spans="7:7">
      <c r="G33384" s="1776"/>
    </row>
    <row r="33385" spans="7:7">
      <c r="G33385" s="1776"/>
    </row>
    <row r="33386" spans="7:7">
      <c r="G33386" s="1776"/>
    </row>
    <row r="33387" spans="7:7">
      <c r="G33387" s="1776"/>
    </row>
    <row r="33388" spans="7:7">
      <c r="G33388" s="1776"/>
    </row>
    <row r="33389" spans="7:7">
      <c r="G33389" s="1776"/>
    </row>
    <row r="33390" spans="7:7">
      <c r="G33390" s="1776"/>
    </row>
    <row r="33391" spans="7:7">
      <c r="G33391" s="1776"/>
    </row>
    <row r="33392" spans="7:7">
      <c r="G33392" s="1776"/>
    </row>
    <row r="33393" spans="7:7">
      <c r="G33393" s="1776"/>
    </row>
    <row r="33394" spans="7:7">
      <c r="G33394" s="1776"/>
    </row>
    <row r="33395" spans="7:7">
      <c r="G33395" s="1776"/>
    </row>
    <row r="33396" spans="7:7">
      <c r="G33396" s="1776"/>
    </row>
    <row r="33397" spans="7:7">
      <c r="G33397" s="1776"/>
    </row>
    <row r="33398" spans="7:7">
      <c r="G33398" s="1776"/>
    </row>
    <row r="33399" spans="7:7">
      <c r="G33399" s="1776"/>
    </row>
    <row r="33400" spans="7:7">
      <c r="G33400" s="1776"/>
    </row>
    <row r="33401" spans="7:7">
      <c r="G33401" s="1776"/>
    </row>
    <row r="33402" spans="7:7">
      <c r="G33402" s="1776"/>
    </row>
    <row r="33403" spans="7:7">
      <c r="G33403" s="1776"/>
    </row>
    <row r="33404" spans="7:7">
      <c r="G33404" s="1776"/>
    </row>
    <row r="33405" spans="7:7">
      <c r="G33405" s="1776"/>
    </row>
    <row r="33406" spans="7:7">
      <c r="G33406" s="1776"/>
    </row>
    <row r="33407" spans="7:7">
      <c r="G33407" s="1776"/>
    </row>
    <row r="33408" spans="7:7">
      <c r="G33408" s="1776"/>
    </row>
    <row r="33409" spans="7:7">
      <c r="G33409" s="1776"/>
    </row>
    <row r="33410" spans="7:7">
      <c r="G33410" s="1776"/>
    </row>
    <row r="33411" spans="7:7">
      <c r="G33411" s="1776"/>
    </row>
    <row r="33412" spans="7:7">
      <c r="G33412" s="1776"/>
    </row>
    <row r="33413" spans="7:7">
      <c r="G33413" s="1776"/>
    </row>
    <row r="33414" spans="7:7">
      <c r="G33414" s="1776"/>
    </row>
    <row r="33415" spans="7:7">
      <c r="G33415" s="1776"/>
    </row>
    <row r="33416" spans="7:7">
      <c r="G33416" s="1776"/>
    </row>
    <row r="33417" spans="7:7">
      <c r="G33417" s="1776"/>
    </row>
    <row r="33418" spans="7:7">
      <c r="G33418" s="1776"/>
    </row>
    <row r="33419" spans="7:7">
      <c r="G33419" s="1776"/>
    </row>
    <row r="33420" spans="7:7">
      <c r="G33420" s="1776"/>
    </row>
    <row r="33421" spans="7:7">
      <c r="G33421" s="1776"/>
    </row>
    <row r="33422" spans="7:7">
      <c r="G33422" s="1776"/>
    </row>
    <row r="33423" spans="7:7">
      <c r="G33423" s="1776"/>
    </row>
    <row r="33424" spans="7:7">
      <c r="G33424" s="1776"/>
    </row>
    <row r="33425" spans="7:7">
      <c r="G33425" s="1776"/>
    </row>
    <row r="33426" spans="7:7">
      <c r="G33426" s="1776"/>
    </row>
    <row r="33427" spans="7:7">
      <c r="G33427" s="1776"/>
    </row>
    <row r="33428" spans="7:7">
      <c r="G33428" s="1776"/>
    </row>
    <row r="33429" spans="7:7">
      <c r="G33429" s="1776"/>
    </row>
    <row r="33430" spans="7:7">
      <c r="G33430" s="1776"/>
    </row>
    <row r="33431" spans="7:7">
      <c r="G33431" s="1776"/>
    </row>
    <row r="33432" spans="7:7">
      <c r="G33432" s="1776"/>
    </row>
    <row r="33433" spans="7:7">
      <c r="G33433" s="1776"/>
    </row>
    <row r="33434" spans="7:7">
      <c r="G33434" s="1776"/>
    </row>
    <row r="33435" spans="7:7">
      <c r="G33435" s="1776"/>
    </row>
    <row r="33436" spans="7:7">
      <c r="G33436" s="1776"/>
    </row>
    <row r="33437" spans="7:7">
      <c r="G33437" s="1776"/>
    </row>
    <row r="33438" spans="7:7">
      <c r="G33438" s="1776"/>
    </row>
    <row r="33439" spans="7:7">
      <c r="G33439" s="1776"/>
    </row>
    <row r="33440" spans="7:7">
      <c r="G33440" s="1776"/>
    </row>
    <row r="33441" spans="7:7">
      <c r="G33441" s="1776"/>
    </row>
    <row r="33442" spans="7:7">
      <c r="G33442" s="1776"/>
    </row>
    <row r="33443" spans="7:7">
      <c r="G33443" s="1776"/>
    </row>
    <row r="33444" spans="7:7">
      <c r="G33444" s="1776"/>
    </row>
    <row r="33445" spans="7:7">
      <c r="G33445" s="1776"/>
    </row>
    <row r="33446" spans="7:7">
      <c r="G33446" s="1776"/>
    </row>
    <row r="33447" spans="7:7">
      <c r="G33447" s="1776"/>
    </row>
    <row r="33448" spans="7:7">
      <c r="G33448" s="1776"/>
    </row>
    <row r="33449" spans="7:7">
      <c r="G33449" s="1776"/>
    </row>
    <row r="33450" spans="7:7">
      <c r="G33450" s="1776"/>
    </row>
    <row r="33451" spans="7:7">
      <c r="G33451" s="1776"/>
    </row>
    <row r="33452" spans="7:7">
      <c r="G33452" s="1776"/>
    </row>
    <row r="33453" spans="7:7">
      <c r="G33453" s="1776"/>
    </row>
    <row r="33454" spans="7:7">
      <c r="G33454" s="1776"/>
    </row>
    <row r="33455" spans="7:7">
      <c r="G33455" s="1776"/>
    </row>
    <row r="33456" spans="7:7">
      <c r="G33456" s="1776"/>
    </row>
    <row r="33457" spans="7:7">
      <c r="G33457" s="1776"/>
    </row>
    <row r="33458" spans="7:7">
      <c r="G33458" s="1776"/>
    </row>
    <row r="33459" spans="7:7">
      <c r="G33459" s="1776"/>
    </row>
    <row r="33460" spans="7:7">
      <c r="G33460" s="1776"/>
    </row>
    <row r="33461" spans="7:7">
      <c r="G33461" s="1776"/>
    </row>
    <row r="33462" spans="7:7">
      <c r="G33462" s="1776"/>
    </row>
    <row r="33463" spans="7:7">
      <c r="G33463" s="1776"/>
    </row>
    <row r="33464" spans="7:7">
      <c r="G33464" s="1776"/>
    </row>
    <row r="33465" spans="7:7">
      <c r="G33465" s="1776"/>
    </row>
    <row r="33466" spans="7:7">
      <c r="G33466" s="1776"/>
    </row>
    <row r="33467" spans="7:7">
      <c r="G33467" s="1776"/>
    </row>
    <row r="33468" spans="7:7">
      <c r="G33468" s="1776"/>
    </row>
    <row r="33469" spans="7:7">
      <c r="G33469" s="1776"/>
    </row>
    <row r="33470" spans="7:7">
      <c r="G33470" s="1776"/>
    </row>
    <row r="33471" spans="7:7">
      <c r="G33471" s="1776"/>
    </row>
    <row r="33472" spans="7:7">
      <c r="G33472" s="1776"/>
    </row>
    <row r="33473" spans="7:7">
      <c r="G33473" s="1776"/>
    </row>
    <row r="33474" spans="7:7">
      <c r="G33474" s="1776"/>
    </row>
    <row r="33475" spans="7:7">
      <c r="G33475" s="1776"/>
    </row>
    <row r="33476" spans="7:7">
      <c r="G33476" s="1776"/>
    </row>
    <row r="33477" spans="7:7">
      <c r="G33477" s="1776"/>
    </row>
    <row r="33478" spans="7:7">
      <c r="G33478" s="1776"/>
    </row>
    <row r="33479" spans="7:7">
      <c r="G33479" s="1776"/>
    </row>
    <row r="33480" spans="7:7">
      <c r="G33480" s="1776"/>
    </row>
    <row r="33481" spans="7:7">
      <c r="G33481" s="1776"/>
    </row>
    <row r="33482" spans="7:7">
      <c r="G33482" s="1776"/>
    </row>
    <row r="33483" spans="7:7">
      <c r="G33483" s="1776"/>
    </row>
    <row r="33484" spans="7:7">
      <c r="G33484" s="1776"/>
    </row>
    <row r="33485" spans="7:7">
      <c r="G33485" s="1776"/>
    </row>
    <row r="33486" spans="7:7">
      <c r="G33486" s="1776"/>
    </row>
    <row r="33487" spans="7:7">
      <c r="G33487" s="1776"/>
    </row>
    <row r="33488" spans="7:7">
      <c r="G33488" s="1776"/>
    </row>
    <row r="33489" spans="7:7">
      <c r="G33489" s="1776"/>
    </row>
    <row r="33490" spans="7:7">
      <c r="G33490" s="1776"/>
    </row>
    <row r="33491" spans="7:7">
      <c r="G33491" s="1776"/>
    </row>
    <row r="33492" spans="7:7">
      <c r="G33492" s="1776"/>
    </row>
    <row r="33493" spans="7:7">
      <c r="G33493" s="1776"/>
    </row>
    <row r="33494" spans="7:7">
      <c r="G33494" s="1776"/>
    </row>
    <row r="33495" spans="7:7">
      <c r="G33495" s="1776"/>
    </row>
    <row r="33496" spans="7:7">
      <c r="G33496" s="1776"/>
    </row>
    <row r="33497" spans="7:7">
      <c r="G33497" s="1776"/>
    </row>
    <row r="33498" spans="7:7">
      <c r="G33498" s="1776"/>
    </row>
    <row r="33499" spans="7:7">
      <c r="G33499" s="1776"/>
    </row>
    <row r="33500" spans="7:7">
      <c r="G33500" s="1776"/>
    </row>
    <row r="33501" spans="7:7">
      <c r="G33501" s="1776"/>
    </row>
    <row r="33502" spans="7:7">
      <c r="G33502" s="1776"/>
    </row>
    <row r="33503" spans="7:7">
      <c r="G33503" s="1776"/>
    </row>
    <row r="33504" spans="7:7">
      <c r="G33504" s="1776"/>
    </row>
    <row r="33505" spans="7:7">
      <c r="G33505" s="1776"/>
    </row>
    <row r="33506" spans="7:7">
      <c r="G33506" s="1776"/>
    </row>
    <row r="33507" spans="7:7">
      <c r="G33507" s="1776"/>
    </row>
    <row r="33508" spans="7:7">
      <c r="G33508" s="1776"/>
    </row>
    <row r="33509" spans="7:7">
      <c r="G33509" s="1776"/>
    </row>
    <row r="33510" spans="7:7">
      <c r="G33510" s="1776"/>
    </row>
    <row r="33511" spans="7:7">
      <c r="G33511" s="1776"/>
    </row>
    <row r="33512" spans="7:7">
      <c r="G33512" s="1776"/>
    </row>
    <row r="33513" spans="7:7">
      <c r="G33513" s="1776"/>
    </row>
    <row r="33514" spans="7:7">
      <c r="G33514" s="1776"/>
    </row>
    <row r="33515" spans="7:7">
      <c r="G33515" s="1776"/>
    </row>
    <row r="33516" spans="7:7">
      <c r="G33516" s="1776"/>
    </row>
    <row r="33517" spans="7:7">
      <c r="G33517" s="1776"/>
    </row>
    <row r="33518" spans="7:7">
      <c r="G33518" s="1776"/>
    </row>
    <row r="33519" spans="7:7">
      <c r="G33519" s="1776"/>
    </row>
    <row r="33520" spans="7:7">
      <c r="G33520" s="1776"/>
    </row>
    <row r="33521" spans="7:7">
      <c r="G33521" s="1776"/>
    </row>
    <row r="33522" spans="7:7">
      <c r="G33522" s="1776"/>
    </row>
    <row r="33523" spans="7:7">
      <c r="G33523" s="1776"/>
    </row>
    <row r="33524" spans="7:7">
      <c r="G33524" s="1776"/>
    </row>
    <row r="33525" spans="7:7">
      <c r="G33525" s="1776"/>
    </row>
    <row r="33526" spans="7:7">
      <c r="G33526" s="1776"/>
    </row>
    <row r="33527" spans="7:7">
      <c r="G33527" s="1776"/>
    </row>
    <row r="33528" spans="7:7">
      <c r="G33528" s="1776"/>
    </row>
    <row r="33529" spans="7:7">
      <c r="G33529" s="1776"/>
    </row>
    <row r="33530" spans="7:7">
      <c r="G33530" s="1776"/>
    </row>
    <row r="33531" spans="7:7">
      <c r="G33531" s="1776"/>
    </row>
    <row r="33532" spans="7:7">
      <c r="G33532" s="1776"/>
    </row>
    <row r="33533" spans="7:7">
      <c r="G33533" s="1776"/>
    </row>
    <row r="33534" spans="7:7">
      <c r="G33534" s="1776"/>
    </row>
    <row r="33535" spans="7:7">
      <c r="G33535" s="1776"/>
    </row>
    <row r="33536" spans="7:7">
      <c r="G33536" s="1776"/>
    </row>
    <row r="33537" spans="7:7">
      <c r="G33537" s="1776"/>
    </row>
    <row r="33538" spans="7:7">
      <c r="G33538" s="1776"/>
    </row>
    <row r="33539" spans="7:7">
      <c r="G33539" s="1776"/>
    </row>
    <row r="33540" spans="7:7">
      <c r="G33540" s="1776"/>
    </row>
    <row r="33541" spans="7:7">
      <c r="G33541" s="1776"/>
    </row>
    <row r="33542" spans="7:7">
      <c r="G33542" s="1776"/>
    </row>
    <row r="33543" spans="7:7">
      <c r="G33543" s="1776"/>
    </row>
    <row r="33544" spans="7:7">
      <c r="G33544" s="1776"/>
    </row>
    <row r="33545" spans="7:7">
      <c r="G33545" s="1776"/>
    </row>
    <row r="33546" spans="7:7">
      <c r="G33546" s="1776"/>
    </row>
    <row r="33547" spans="7:7">
      <c r="G33547" s="1776"/>
    </row>
    <row r="33548" spans="7:7">
      <c r="G33548" s="1776"/>
    </row>
    <row r="33549" spans="7:7">
      <c r="G33549" s="1776"/>
    </row>
    <row r="33550" spans="7:7">
      <c r="G33550" s="1776"/>
    </row>
    <row r="33551" spans="7:7">
      <c r="G33551" s="1776"/>
    </row>
    <row r="33552" spans="7:7">
      <c r="G33552" s="1776"/>
    </row>
    <row r="33553" spans="7:7">
      <c r="G33553" s="1776"/>
    </row>
    <row r="33554" spans="7:7">
      <c r="G33554" s="1776"/>
    </row>
    <row r="33555" spans="7:7">
      <c r="G33555" s="1776"/>
    </row>
    <row r="33556" spans="7:7">
      <c r="G33556" s="1776"/>
    </row>
    <row r="33557" spans="7:7">
      <c r="G33557" s="1776"/>
    </row>
    <row r="33558" spans="7:7">
      <c r="G33558" s="1776"/>
    </row>
    <row r="33559" spans="7:7">
      <c r="G33559" s="1776"/>
    </row>
    <row r="33560" spans="7:7">
      <c r="G33560" s="1776"/>
    </row>
    <row r="33561" spans="7:7">
      <c r="G33561" s="1776"/>
    </row>
    <row r="33562" spans="7:7">
      <c r="G33562" s="1776"/>
    </row>
    <row r="33563" spans="7:7">
      <c r="G33563" s="1776"/>
    </row>
    <row r="33564" spans="7:7">
      <c r="G33564" s="1776"/>
    </row>
    <row r="33565" spans="7:7">
      <c r="G33565" s="1776"/>
    </row>
    <row r="33566" spans="7:7">
      <c r="G33566" s="1776"/>
    </row>
    <row r="33567" spans="7:7">
      <c r="G33567" s="1776"/>
    </row>
    <row r="33568" spans="7:7">
      <c r="G33568" s="1776"/>
    </row>
    <row r="33569" spans="7:7">
      <c r="G33569" s="1776"/>
    </row>
    <row r="33570" spans="7:7">
      <c r="G33570" s="1776"/>
    </row>
    <row r="33571" spans="7:7">
      <c r="G33571" s="1776"/>
    </row>
    <row r="33572" spans="7:7">
      <c r="G33572" s="1776"/>
    </row>
    <row r="33573" spans="7:7">
      <c r="G33573" s="1776"/>
    </row>
    <row r="33574" spans="7:7">
      <c r="G33574" s="1776"/>
    </row>
    <row r="33575" spans="7:7">
      <c r="G33575" s="1776"/>
    </row>
    <row r="33576" spans="7:7">
      <c r="G33576" s="1776"/>
    </row>
    <row r="33577" spans="7:7">
      <c r="G33577" s="1776"/>
    </row>
    <row r="33578" spans="7:7">
      <c r="G33578" s="1776"/>
    </row>
    <row r="33579" spans="7:7">
      <c r="G33579" s="1776"/>
    </row>
    <row r="33580" spans="7:7">
      <c r="G33580" s="1776"/>
    </row>
    <row r="33581" spans="7:7">
      <c r="G33581" s="1776"/>
    </row>
    <row r="33582" spans="7:7">
      <c r="G33582" s="1776"/>
    </row>
    <row r="33583" spans="7:7">
      <c r="G33583" s="1776"/>
    </row>
    <row r="33584" spans="7:7">
      <c r="G33584" s="1776"/>
    </row>
    <row r="33585" spans="7:7">
      <c r="G33585" s="1776"/>
    </row>
    <row r="33586" spans="7:7">
      <c r="G33586" s="1776"/>
    </row>
    <row r="33587" spans="7:7">
      <c r="G33587" s="1776"/>
    </row>
    <row r="33588" spans="7:7">
      <c r="G33588" s="1776"/>
    </row>
    <row r="33589" spans="7:7">
      <c r="G33589" s="1776"/>
    </row>
    <row r="33590" spans="7:7">
      <c r="G33590" s="1776"/>
    </row>
    <row r="33591" spans="7:7">
      <c r="G33591" s="1776"/>
    </row>
    <row r="33592" spans="7:7">
      <c r="G33592" s="1776"/>
    </row>
    <row r="33593" spans="7:7">
      <c r="G33593" s="1776"/>
    </row>
    <row r="33594" spans="7:7">
      <c r="G33594" s="1776"/>
    </row>
    <row r="33595" spans="7:7">
      <c r="G33595" s="1776"/>
    </row>
    <row r="33596" spans="7:7">
      <c r="G33596" s="1776"/>
    </row>
    <row r="33597" spans="7:7">
      <c r="G33597" s="1776"/>
    </row>
    <row r="33598" spans="7:7">
      <c r="G33598" s="1776"/>
    </row>
    <row r="33599" spans="7:7">
      <c r="G33599" s="1776"/>
    </row>
    <row r="33600" spans="7:7">
      <c r="G33600" s="1776"/>
    </row>
    <row r="33601" spans="7:7">
      <c r="G33601" s="1776"/>
    </row>
    <row r="33602" spans="7:7">
      <c r="G33602" s="1776"/>
    </row>
    <row r="33603" spans="7:7">
      <c r="G33603" s="1776"/>
    </row>
    <row r="33604" spans="7:7">
      <c r="G33604" s="1776"/>
    </row>
    <row r="33605" spans="7:7">
      <c r="G33605" s="1776"/>
    </row>
    <row r="33606" spans="7:7">
      <c r="G33606" s="1776"/>
    </row>
    <row r="33607" spans="7:7">
      <c r="G33607" s="1776"/>
    </row>
    <row r="33608" spans="7:7">
      <c r="G33608" s="1776"/>
    </row>
    <row r="33609" spans="7:7">
      <c r="G33609" s="1776"/>
    </row>
    <row r="33610" spans="7:7">
      <c r="G33610" s="1776"/>
    </row>
    <row r="33611" spans="7:7">
      <c r="G33611" s="1776"/>
    </row>
    <row r="33612" spans="7:7">
      <c r="G33612" s="1776"/>
    </row>
    <row r="33613" spans="7:7">
      <c r="G33613" s="1776"/>
    </row>
    <row r="33614" spans="7:7">
      <c r="G33614" s="1776"/>
    </row>
    <row r="33615" spans="7:7">
      <c r="G33615" s="1776"/>
    </row>
    <row r="33616" spans="7:7">
      <c r="G33616" s="1776"/>
    </row>
    <row r="33617" spans="7:7">
      <c r="G33617" s="1776"/>
    </row>
    <row r="33618" spans="7:7">
      <c r="G33618" s="1776"/>
    </row>
    <row r="33619" spans="7:7">
      <c r="G33619" s="1776"/>
    </row>
    <row r="33620" spans="7:7">
      <c r="G33620" s="1776"/>
    </row>
    <row r="33621" spans="7:7">
      <c r="G33621" s="1776"/>
    </row>
    <row r="33622" spans="7:7">
      <c r="G33622" s="1776"/>
    </row>
    <row r="33623" spans="7:7">
      <c r="G33623" s="1776"/>
    </row>
    <row r="33624" spans="7:7">
      <c r="G33624" s="1776"/>
    </row>
    <row r="33625" spans="7:7">
      <c r="G33625" s="1776"/>
    </row>
    <row r="33626" spans="7:7">
      <c r="G33626" s="1776"/>
    </row>
    <row r="33627" spans="7:7">
      <c r="G33627" s="1776"/>
    </row>
    <row r="33628" spans="7:7">
      <c r="G33628" s="1776"/>
    </row>
    <row r="33629" spans="7:7">
      <c r="G33629" s="1776"/>
    </row>
    <row r="33630" spans="7:7">
      <c r="G33630" s="1776"/>
    </row>
    <row r="33631" spans="7:7">
      <c r="G33631" s="1776"/>
    </row>
    <row r="33632" spans="7:7">
      <c r="G33632" s="1776"/>
    </row>
    <row r="33633" spans="7:7">
      <c r="G33633" s="1776"/>
    </row>
    <row r="33634" spans="7:7">
      <c r="G33634" s="1776"/>
    </row>
    <row r="33635" spans="7:7">
      <c r="G33635" s="1776"/>
    </row>
    <row r="33636" spans="7:7">
      <c r="G33636" s="1776"/>
    </row>
    <row r="33637" spans="7:7">
      <c r="G33637" s="1776"/>
    </row>
    <row r="33638" spans="7:7">
      <c r="G33638" s="1776"/>
    </row>
    <row r="33639" spans="7:7">
      <c r="G33639" s="1776"/>
    </row>
    <row r="33640" spans="7:7">
      <c r="G33640" s="1776"/>
    </row>
    <row r="33641" spans="7:7">
      <c r="G33641" s="1776"/>
    </row>
    <row r="33642" spans="7:7">
      <c r="G33642" s="1776"/>
    </row>
    <row r="33643" spans="7:7">
      <c r="G33643" s="1776"/>
    </row>
    <row r="33644" spans="7:7">
      <c r="G33644" s="1776"/>
    </row>
    <row r="33645" spans="7:7">
      <c r="G33645" s="1776"/>
    </row>
    <row r="33646" spans="7:7">
      <c r="G33646" s="1776"/>
    </row>
    <row r="33647" spans="7:7">
      <c r="G33647" s="1776"/>
    </row>
    <row r="33648" spans="7:7">
      <c r="G33648" s="1776"/>
    </row>
    <row r="33649" spans="7:7">
      <c r="G33649" s="1776"/>
    </row>
    <row r="33650" spans="7:7">
      <c r="G33650" s="1776"/>
    </row>
    <row r="33651" spans="7:7">
      <c r="G33651" s="1776"/>
    </row>
    <row r="33652" spans="7:7">
      <c r="G33652" s="1776"/>
    </row>
    <row r="33653" spans="7:7">
      <c r="G33653" s="1776"/>
    </row>
    <row r="33654" spans="7:7">
      <c r="G33654" s="1776"/>
    </row>
    <row r="33655" spans="7:7">
      <c r="G33655" s="1776"/>
    </row>
    <row r="33656" spans="7:7">
      <c r="G33656" s="1776"/>
    </row>
    <row r="33657" spans="7:7">
      <c r="G33657" s="1776"/>
    </row>
    <row r="33658" spans="7:7">
      <c r="G33658" s="1776"/>
    </row>
    <row r="33659" spans="7:7">
      <c r="G33659" s="1776"/>
    </row>
    <row r="33660" spans="7:7">
      <c r="G33660" s="1776"/>
    </row>
    <row r="33661" spans="7:7">
      <c r="G33661" s="1776"/>
    </row>
    <row r="33662" spans="7:7">
      <c r="G33662" s="1776"/>
    </row>
    <row r="33663" spans="7:7">
      <c r="G33663" s="1776"/>
    </row>
    <row r="33664" spans="7:7">
      <c r="G33664" s="1776"/>
    </row>
    <row r="33665" spans="7:7">
      <c r="G33665" s="1776"/>
    </row>
    <row r="33666" spans="7:7">
      <c r="G33666" s="1776"/>
    </row>
    <row r="33667" spans="7:7">
      <c r="G33667" s="1776"/>
    </row>
    <row r="33668" spans="7:7">
      <c r="G33668" s="1776"/>
    </row>
    <row r="33669" spans="7:7">
      <c r="G33669" s="1776"/>
    </row>
    <row r="33670" spans="7:7">
      <c r="G33670" s="1776"/>
    </row>
    <row r="33671" spans="7:7">
      <c r="G33671" s="1776"/>
    </row>
    <row r="33672" spans="7:7">
      <c r="G33672" s="1776"/>
    </row>
    <row r="33673" spans="7:7">
      <c r="G33673" s="1776"/>
    </row>
    <row r="33674" spans="7:7">
      <c r="G33674" s="1776"/>
    </row>
    <row r="33675" spans="7:7">
      <c r="G33675" s="1776"/>
    </row>
    <row r="33676" spans="7:7">
      <c r="G33676" s="1776"/>
    </row>
    <row r="33677" spans="7:7">
      <c r="G33677" s="1776"/>
    </row>
    <row r="33678" spans="7:7">
      <c r="G33678" s="1776"/>
    </row>
    <row r="33679" spans="7:7">
      <c r="G33679" s="1776"/>
    </row>
    <row r="33680" spans="7:7">
      <c r="G33680" s="1776"/>
    </row>
    <row r="33681" spans="7:7">
      <c r="G33681" s="1776"/>
    </row>
    <row r="33682" spans="7:7">
      <c r="G33682" s="1776"/>
    </row>
    <row r="33683" spans="7:7">
      <c r="G33683" s="1776"/>
    </row>
    <row r="33684" spans="7:7">
      <c r="G33684" s="1776"/>
    </row>
    <row r="33685" spans="7:7">
      <c r="G33685" s="1776"/>
    </row>
    <row r="33686" spans="7:7">
      <c r="G33686" s="1776"/>
    </row>
    <row r="33687" spans="7:7">
      <c r="G33687" s="1776"/>
    </row>
    <row r="33688" spans="7:7">
      <c r="G33688" s="1776"/>
    </row>
    <row r="33689" spans="7:7">
      <c r="G33689" s="1776"/>
    </row>
    <row r="33690" spans="7:7">
      <c r="G33690" s="1776"/>
    </row>
    <row r="33691" spans="7:7">
      <c r="G33691" s="1776"/>
    </row>
    <row r="33692" spans="7:7">
      <c r="G33692" s="1776"/>
    </row>
    <row r="33693" spans="7:7">
      <c r="G33693" s="1776"/>
    </row>
    <row r="33694" spans="7:7">
      <c r="G33694" s="1776"/>
    </row>
    <row r="33695" spans="7:7">
      <c r="G33695" s="1776"/>
    </row>
    <row r="33696" spans="7:7">
      <c r="G33696" s="1776"/>
    </row>
    <row r="33697" spans="7:7">
      <c r="G33697" s="1776"/>
    </row>
    <row r="33698" spans="7:7">
      <c r="G33698" s="1776"/>
    </row>
    <row r="33699" spans="7:7">
      <c r="G33699" s="1776"/>
    </row>
    <row r="33700" spans="7:7">
      <c r="G33700" s="1776"/>
    </row>
    <row r="33701" spans="7:7">
      <c r="G33701" s="1776"/>
    </row>
    <row r="33702" spans="7:7">
      <c r="G33702" s="1776"/>
    </row>
    <row r="33703" spans="7:7">
      <c r="G33703" s="1776"/>
    </row>
    <row r="33704" spans="7:7">
      <c r="G33704" s="1776"/>
    </row>
    <row r="33705" spans="7:7">
      <c r="G33705" s="1776"/>
    </row>
    <row r="33706" spans="7:7">
      <c r="G33706" s="1776"/>
    </row>
    <row r="33707" spans="7:7">
      <c r="G33707" s="1776"/>
    </row>
    <row r="33708" spans="7:7">
      <c r="G33708" s="1776"/>
    </row>
    <row r="33709" spans="7:7">
      <c r="G33709" s="1776"/>
    </row>
    <row r="33710" spans="7:7">
      <c r="G33710" s="1776"/>
    </row>
    <row r="33711" spans="7:7">
      <c r="G33711" s="1776"/>
    </row>
    <row r="33712" spans="7:7">
      <c r="G33712" s="1776"/>
    </row>
    <row r="33713" spans="7:7">
      <c r="G33713" s="1776"/>
    </row>
    <row r="33714" spans="7:7">
      <c r="G33714" s="1776"/>
    </row>
    <row r="33715" spans="7:7">
      <c r="G33715" s="1776"/>
    </row>
    <row r="33716" spans="7:7">
      <c r="G33716" s="1776"/>
    </row>
    <row r="33717" spans="7:7">
      <c r="G33717" s="1776"/>
    </row>
    <row r="33718" spans="7:7">
      <c r="G33718" s="1776"/>
    </row>
    <row r="33719" spans="7:7">
      <c r="G33719" s="1776"/>
    </row>
    <row r="33720" spans="7:7">
      <c r="G33720" s="1776"/>
    </row>
    <row r="33721" spans="7:7">
      <c r="G33721" s="1776"/>
    </row>
    <row r="33722" spans="7:7">
      <c r="G33722" s="1776"/>
    </row>
    <row r="33723" spans="7:7">
      <c r="G33723" s="1776"/>
    </row>
    <row r="33724" spans="7:7">
      <c r="G33724" s="1776"/>
    </row>
    <row r="33725" spans="7:7">
      <c r="G33725" s="1776"/>
    </row>
    <row r="33726" spans="7:7">
      <c r="G33726" s="1776"/>
    </row>
    <row r="33727" spans="7:7">
      <c r="G33727" s="1776"/>
    </row>
    <row r="33728" spans="7:7">
      <c r="G33728" s="1776"/>
    </row>
    <row r="33729" spans="7:7">
      <c r="G33729" s="1776"/>
    </row>
    <row r="33730" spans="7:7">
      <c r="G33730" s="1776"/>
    </row>
    <row r="33731" spans="7:7">
      <c r="G33731" s="1776"/>
    </row>
    <row r="33732" spans="7:7">
      <c r="G33732" s="1776"/>
    </row>
    <row r="33733" spans="7:7">
      <c r="G33733" s="1776"/>
    </row>
    <row r="33734" spans="7:7">
      <c r="G33734" s="1776"/>
    </row>
    <row r="33735" spans="7:7">
      <c r="G33735" s="1776"/>
    </row>
    <row r="33736" spans="7:7">
      <c r="G33736" s="1776"/>
    </row>
    <row r="33737" spans="7:7">
      <c r="G33737" s="1776"/>
    </row>
    <row r="33738" spans="7:7">
      <c r="G33738" s="1776"/>
    </row>
    <row r="33739" spans="7:7">
      <c r="G33739" s="1776"/>
    </row>
    <row r="33740" spans="7:7">
      <c r="G33740" s="1776"/>
    </row>
    <row r="33741" spans="7:7">
      <c r="G33741" s="1776"/>
    </row>
    <row r="33742" spans="7:7">
      <c r="G33742" s="1776"/>
    </row>
    <row r="33743" spans="7:7">
      <c r="G33743" s="1776"/>
    </row>
    <row r="33744" spans="7:7">
      <c r="G33744" s="1776"/>
    </row>
    <row r="33745" spans="7:7">
      <c r="G33745" s="1776"/>
    </row>
    <row r="33746" spans="7:7">
      <c r="G33746" s="1776"/>
    </row>
    <row r="33747" spans="7:7">
      <c r="G33747" s="1776"/>
    </row>
    <row r="33748" spans="7:7">
      <c r="G33748" s="1776"/>
    </row>
    <row r="33749" spans="7:7">
      <c r="G33749" s="1776"/>
    </row>
    <row r="33750" spans="7:7">
      <c r="G33750" s="1776"/>
    </row>
    <row r="33751" spans="7:7">
      <c r="G33751" s="1776"/>
    </row>
    <row r="33752" spans="7:7">
      <c r="G33752" s="1776"/>
    </row>
    <row r="33753" spans="7:7">
      <c r="G33753" s="1776"/>
    </row>
    <row r="33754" spans="7:7">
      <c r="G33754" s="1776"/>
    </row>
    <row r="33755" spans="7:7">
      <c r="G33755" s="1776"/>
    </row>
    <row r="33756" spans="7:7">
      <c r="G33756" s="1776"/>
    </row>
    <row r="33757" spans="7:7">
      <c r="G33757" s="1776"/>
    </row>
    <row r="33758" spans="7:7">
      <c r="G33758" s="1776"/>
    </row>
    <row r="33759" spans="7:7">
      <c r="G33759" s="1776"/>
    </row>
    <row r="33760" spans="7:7">
      <c r="G33760" s="1776"/>
    </row>
    <row r="33761" spans="7:7">
      <c r="G33761" s="1776"/>
    </row>
    <row r="33762" spans="7:7">
      <c r="G33762" s="1776"/>
    </row>
    <row r="33763" spans="7:7">
      <c r="G33763" s="1776"/>
    </row>
    <row r="33764" spans="7:7">
      <c r="G33764" s="1776"/>
    </row>
    <row r="33765" spans="7:7">
      <c r="G33765" s="1776"/>
    </row>
    <row r="33766" spans="7:7">
      <c r="G33766" s="1776"/>
    </row>
    <row r="33767" spans="7:7">
      <c r="G33767" s="1776"/>
    </row>
    <row r="33768" spans="7:7">
      <c r="G33768" s="1776"/>
    </row>
    <row r="33769" spans="7:7">
      <c r="G33769" s="1776"/>
    </row>
    <row r="33770" spans="7:7">
      <c r="G33770" s="1776"/>
    </row>
    <row r="33771" spans="7:7">
      <c r="G33771" s="1776"/>
    </row>
    <row r="33772" spans="7:7">
      <c r="G33772" s="1776"/>
    </row>
    <row r="33773" spans="7:7">
      <c r="G33773" s="1776"/>
    </row>
    <row r="33774" spans="7:7">
      <c r="G33774" s="1776"/>
    </row>
    <row r="33775" spans="7:7">
      <c r="G33775" s="1776"/>
    </row>
    <row r="33776" spans="7:7">
      <c r="G33776" s="1776"/>
    </row>
    <row r="33777" spans="7:7">
      <c r="G33777" s="1776"/>
    </row>
    <row r="33778" spans="7:7">
      <c r="G33778" s="1776"/>
    </row>
    <row r="33779" spans="7:7">
      <c r="G33779" s="1776"/>
    </row>
    <row r="33780" spans="7:7">
      <c r="G33780" s="1776"/>
    </row>
    <row r="33781" spans="7:7">
      <c r="G33781" s="1776"/>
    </row>
    <row r="33782" spans="7:7">
      <c r="G33782" s="1776"/>
    </row>
    <row r="33783" spans="7:7">
      <c r="G33783" s="1776"/>
    </row>
    <row r="33784" spans="7:7">
      <c r="G33784" s="1776"/>
    </row>
    <row r="33785" spans="7:7">
      <c r="G33785" s="1776"/>
    </row>
    <row r="33786" spans="7:7">
      <c r="G33786" s="1776"/>
    </row>
    <row r="33787" spans="7:7">
      <c r="G33787" s="1776"/>
    </row>
    <row r="33788" spans="7:7">
      <c r="G33788" s="1776"/>
    </row>
    <row r="33789" spans="7:7">
      <c r="G33789" s="1776"/>
    </row>
    <row r="33790" spans="7:7">
      <c r="G33790" s="1776"/>
    </row>
    <row r="33791" spans="7:7">
      <c r="G33791" s="1776"/>
    </row>
    <row r="33792" spans="7:7">
      <c r="G33792" s="1776"/>
    </row>
    <row r="33793" spans="7:7">
      <c r="G33793" s="1776"/>
    </row>
    <row r="33794" spans="7:7">
      <c r="G33794" s="1776"/>
    </row>
    <row r="33795" spans="7:7">
      <c r="G33795" s="1776"/>
    </row>
    <row r="33796" spans="7:7">
      <c r="G33796" s="1776"/>
    </row>
    <row r="33797" spans="7:7">
      <c r="G33797" s="1776"/>
    </row>
    <row r="33798" spans="7:7">
      <c r="G33798" s="1776"/>
    </row>
    <row r="33799" spans="7:7">
      <c r="G33799" s="1776"/>
    </row>
    <row r="33800" spans="7:7">
      <c r="G33800" s="1776"/>
    </row>
    <row r="33801" spans="7:7">
      <c r="G33801" s="1776"/>
    </row>
    <row r="33802" spans="7:7">
      <c r="G33802" s="1776"/>
    </row>
    <row r="33803" spans="7:7">
      <c r="G33803" s="1776"/>
    </row>
    <row r="33804" spans="7:7">
      <c r="G33804" s="1776"/>
    </row>
    <row r="33805" spans="7:7">
      <c r="G33805" s="1776"/>
    </row>
    <row r="33806" spans="7:7">
      <c r="G33806" s="1776"/>
    </row>
    <row r="33807" spans="7:7">
      <c r="G33807" s="1776"/>
    </row>
    <row r="33808" spans="7:7">
      <c r="G33808" s="1776"/>
    </row>
    <row r="33809" spans="7:7">
      <c r="G33809" s="1776"/>
    </row>
    <row r="33810" spans="7:7">
      <c r="G33810" s="1776"/>
    </row>
    <row r="33811" spans="7:7">
      <c r="G33811" s="1776"/>
    </row>
    <row r="33812" spans="7:7">
      <c r="G33812" s="1776"/>
    </row>
    <row r="33813" spans="7:7">
      <c r="G33813" s="1776"/>
    </row>
    <row r="33814" spans="7:7">
      <c r="G33814" s="1776"/>
    </row>
    <row r="33815" spans="7:7">
      <c r="G33815" s="1776"/>
    </row>
    <row r="33816" spans="7:7">
      <c r="G33816" s="1776"/>
    </row>
    <row r="33817" spans="7:7">
      <c r="G33817" s="1776"/>
    </row>
    <row r="33818" spans="7:7">
      <c r="G33818" s="1776"/>
    </row>
    <row r="33819" spans="7:7">
      <c r="G33819" s="1776"/>
    </row>
    <row r="33820" spans="7:7">
      <c r="G33820" s="1776"/>
    </row>
    <row r="33821" spans="7:7">
      <c r="G33821" s="1776"/>
    </row>
    <row r="33822" spans="7:7">
      <c r="G33822" s="1776"/>
    </row>
    <row r="33823" spans="7:7">
      <c r="G33823" s="1776"/>
    </row>
    <row r="33824" spans="7:7">
      <c r="G33824" s="1776"/>
    </row>
    <row r="33825" spans="7:7">
      <c r="G33825" s="1776"/>
    </row>
    <row r="33826" spans="7:7">
      <c r="G33826" s="1776"/>
    </row>
    <row r="33827" spans="7:7">
      <c r="G33827" s="1776"/>
    </row>
    <row r="33828" spans="7:7">
      <c r="G33828" s="1776"/>
    </row>
    <row r="33829" spans="7:7">
      <c r="G33829" s="1776"/>
    </row>
    <row r="33830" spans="7:7">
      <c r="G33830" s="1776"/>
    </row>
    <row r="33831" spans="7:7">
      <c r="G33831" s="1776"/>
    </row>
    <row r="33832" spans="7:7">
      <c r="G33832" s="1776"/>
    </row>
    <row r="33833" spans="7:7">
      <c r="G33833" s="1776"/>
    </row>
    <row r="33834" spans="7:7">
      <c r="G33834" s="1776"/>
    </row>
    <row r="33835" spans="7:7">
      <c r="G33835" s="1776"/>
    </row>
    <row r="33836" spans="7:7">
      <c r="G33836" s="1776"/>
    </row>
    <row r="33837" spans="7:7">
      <c r="G33837" s="1776"/>
    </row>
    <row r="33838" spans="7:7">
      <c r="G33838" s="1776"/>
    </row>
    <row r="33839" spans="7:7">
      <c r="G33839" s="1776"/>
    </row>
    <row r="33840" spans="7:7">
      <c r="G33840" s="1776"/>
    </row>
    <row r="33841" spans="7:7">
      <c r="G33841" s="1776"/>
    </row>
    <row r="33842" spans="7:7">
      <c r="G33842" s="1776"/>
    </row>
    <row r="33843" spans="7:7">
      <c r="G33843" s="1776"/>
    </row>
    <row r="33844" spans="7:7">
      <c r="G33844" s="1776"/>
    </row>
    <row r="33845" spans="7:7">
      <c r="G33845" s="1776"/>
    </row>
    <row r="33846" spans="7:7">
      <c r="G33846" s="1776"/>
    </row>
    <row r="33847" spans="7:7">
      <c r="G33847" s="1776"/>
    </row>
    <row r="33848" spans="7:7">
      <c r="G33848" s="1776"/>
    </row>
    <row r="33849" spans="7:7">
      <c r="G33849" s="1776"/>
    </row>
    <row r="33850" spans="7:7">
      <c r="G33850" s="1776"/>
    </row>
    <row r="33851" spans="7:7">
      <c r="G33851" s="1776"/>
    </row>
    <row r="33852" spans="7:7">
      <c r="G33852" s="1776"/>
    </row>
    <row r="33853" spans="7:7">
      <c r="G33853" s="1776"/>
    </row>
    <row r="33854" spans="7:7">
      <c r="G33854" s="1776"/>
    </row>
    <row r="33855" spans="7:7">
      <c r="G33855" s="1776"/>
    </row>
    <row r="33856" spans="7:7">
      <c r="G33856" s="1776"/>
    </row>
    <row r="33857" spans="7:7">
      <c r="G33857" s="1776"/>
    </row>
    <row r="33858" spans="7:7">
      <c r="G33858" s="1776"/>
    </row>
    <row r="33859" spans="7:7">
      <c r="G33859" s="1776"/>
    </row>
    <row r="33860" spans="7:7">
      <c r="G33860" s="1776"/>
    </row>
    <row r="33861" spans="7:7">
      <c r="G33861" s="1776"/>
    </row>
    <row r="33862" spans="7:7">
      <c r="G33862" s="1776"/>
    </row>
    <row r="33863" spans="7:7">
      <c r="G33863" s="1776"/>
    </row>
    <row r="33864" spans="7:7">
      <c r="G33864" s="1776"/>
    </row>
    <row r="33865" spans="7:7">
      <c r="G33865" s="1776"/>
    </row>
    <row r="33866" spans="7:7">
      <c r="G33866" s="1776"/>
    </row>
    <row r="33867" spans="7:7">
      <c r="G33867" s="1776"/>
    </row>
    <row r="33868" spans="7:7">
      <c r="G33868" s="1776"/>
    </row>
    <row r="33869" spans="7:7">
      <c r="G33869" s="1776"/>
    </row>
    <row r="33870" spans="7:7">
      <c r="G33870" s="1776"/>
    </row>
    <row r="33871" spans="7:7">
      <c r="G33871" s="1776"/>
    </row>
    <row r="33872" spans="7:7">
      <c r="G33872" s="1776"/>
    </row>
    <row r="33873" spans="7:7">
      <c r="G33873" s="1776"/>
    </row>
    <row r="33874" spans="7:7">
      <c r="G33874" s="1776"/>
    </row>
    <row r="33875" spans="7:7">
      <c r="G33875" s="1776"/>
    </row>
    <row r="33876" spans="7:7">
      <c r="G33876" s="1776"/>
    </row>
    <row r="33877" spans="7:7">
      <c r="G33877" s="1776"/>
    </row>
    <row r="33878" spans="7:7">
      <c r="G33878" s="1776"/>
    </row>
    <row r="33879" spans="7:7">
      <c r="G33879" s="1776"/>
    </row>
    <row r="33880" spans="7:7">
      <c r="G33880" s="1776"/>
    </row>
    <row r="33881" spans="7:7">
      <c r="G33881" s="1776"/>
    </row>
    <row r="33882" spans="7:7">
      <c r="G33882" s="1776"/>
    </row>
    <row r="33883" spans="7:7">
      <c r="G33883" s="1776"/>
    </row>
    <row r="33884" spans="7:7">
      <c r="G33884" s="1776"/>
    </row>
    <row r="33885" spans="7:7">
      <c r="G33885" s="1776"/>
    </row>
    <row r="33886" spans="7:7">
      <c r="G33886" s="1776"/>
    </row>
    <row r="33887" spans="7:7">
      <c r="G33887" s="1776"/>
    </row>
    <row r="33888" spans="7:7">
      <c r="G33888" s="1776"/>
    </row>
    <row r="33889" spans="7:7">
      <c r="G33889" s="1776"/>
    </row>
    <row r="33890" spans="7:7">
      <c r="G33890" s="1776"/>
    </row>
    <row r="33891" spans="7:7">
      <c r="G33891" s="1776"/>
    </row>
    <row r="33892" spans="7:7">
      <c r="G33892" s="1776"/>
    </row>
    <row r="33893" spans="7:7">
      <c r="G33893" s="1776"/>
    </row>
    <row r="33894" spans="7:7">
      <c r="G33894" s="1776"/>
    </row>
    <row r="33895" spans="7:7">
      <c r="G33895" s="1776"/>
    </row>
    <row r="33896" spans="7:7">
      <c r="G33896" s="1776"/>
    </row>
    <row r="33897" spans="7:7">
      <c r="G33897" s="1776"/>
    </row>
    <row r="33898" spans="7:7">
      <c r="G33898" s="1776"/>
    </row>
    <row r="33899" spans="7:7">
      <c r="G33899" s="1776"/>
    </row>
    <row r="33900" spans="7:7">
      <c r="G33900" s="1776"/>
    </row>
    <row r="33901" spans="7:7">
      <c r="G33901" s="1776"/>
    </row>
    <row r="33902" spans="7:7">
      <c r="G33902" s="1776"/>
    </row>
    <row r="33903" spans="7:7">
      <c r="G33903" s="1776"/>
    </row>
    <row r="33904" spans="7:7">
      <c r="G33904" s="1776"/>
    </row>
    <row r="33905" spans="7:7">
      <c r="G33905" s="1776"/>
    </row>
    <row r="33906" spans="7:7">
      <c r="G33906" s="1776"/>
    </row>
    <row r="33907" spans="7:7">
      <c r="G33907" s="1776"/>
    </row>
    <row r="33908" spans="7:7">
      <c r="G33908" s="1776"/>
    </row>
    <row r="33909" spans="7:7">
      <c r="G33909" s="1776"/>
    </row>
    <row r="33910" spans="7:7">
      <c r="G33910" s="1776"/>
    </row>
    <row r="33911" spans="7:7">
      <c r="G33911" s="1776"/>
    </row>
    <row r="33912" spans="7:7">
      <c r="G33912" s="1776"/>
    </row>
    <row r="33913" spans="7:7">
      <c r="G33913" s="1776"/>
    </row>
    <row r="33914" spans="7:7">
      <c r="G33914" s="1776"/>
    </row>
    <row r="33915" spans="7:7">
      <c r="G33915" s="1776"/>
    </row>
    <row r="33916" spans="7:7">
      <c r="G33916" s="1776"/>
    </row>
    <row r="33917" spans="7:7">
      <c r="G33917" s="1776"/>
    </row>
    <row r="33918" spans="7:7">
      <c r="G33918" s="1776"/>
    </row>
    <row r="33919" spans="7:7">
      <c r="G33919" s="1776"/>
    </row>
    <row r="33920" spans="7:7">
      <c r="G33920" s="1776"/>
    </row>
    <row r="33921" spans="7:7">
      <c r="G33921" s="1776"/>
    </row>
    <row r="33922" spans="7:7">
      <c r="G33922" s="1776"/>
    </row>
    <row r="33923" spans="7:7">
      <c r="G33923" s="1776"/>
    </row>
    <row r="33924" spans="7:7">
      <c r="G33924" s="1776"/>
    </row>
    <row r="33925" spans="7:7">
      <c r="G33925" s="1776"/>
    </row>
    <row r="33926" spans="7:7">
      <c r="G33926" s="1776"/>
    </row>
    <row r="33927" spans="7:7">
      <c r="G33927" s="1776"/>
    </row>
    <row r="33928" spans="7:7">
      <c r="G33928" s="1776"/>
    </row>
    <row r="33929" spans="7:7">
      <c r="G33929" s="1776"/>
    </row>
    <row r="33930" spans="7:7">
      <c r="G33930" s="1776"/>
    </row>
    <row r="33931" spans="7:7">
      <c r="G33931" s="1776"/>
    </row>
    <row r="33932" spans="7:7">
      <c r="G33932" s="1776"/>
    </row>
    <row r="33933" spans="7:7">
      <c r="G33933" s="1776"/>
    </row>
    <row r="33934" spans="7:7">
      <c r="G33934" s="1776"/>
    </row>
    <row r="33935" spans="7:7">
      <c r="G33935" s="1776"/>
    </row>
    <row r="33936" spans="7:7">
      <c r="G33936" s="1776"/>
    </row>
    <row r="33937" spans="7:7">
      <c r="G33937" s="1776"/>
    </row>
    <row r="33938" spans="7:7">
      <c r="G33938" s="1776"/>
    </row>
    <row r="33939" spans="7:7">
      <c r="G33939" s="1776"/>
    </row>
    <row r="33940" spans="7:7">
      <c r="G33940" s="1776"/>
    </row>
    <row r="33941" spans="7:7">
      <c r="G33941" s="1776"/>
    </row>
    <row r="33942" spans="7:7">
      <c r="G33942" s="1776"/>
    </row>
    <row r="33943" spans="7:7">
      <c r="G33943" s="1776"/>
    </row>
    <row r="33944" spans="7:7">
      <c r="G33944" s="1776"/>
    </row>
    <row r="33945" spans="7:7">
      <c r="G33945" s="1776"/>
    </row>
    <row r="33946" spans="7:7">
      <c r="G33946" s="1776"/>
    </row>
    <row r="33947" spans="7:7">
      <c r="G33947" s="1776"/>
    </row>
    <row r="33948" spans="7:7">
      <c r="G33948" s="1776"/>
    </row>
    <row r="33949" spans="7:7">
      <c r="G33949" s="1776"/>
    </row>
    <row r="33950" spans="7:7">
      <c r="G33950" s="1776"/>
    </row>
    <row r="33951" spans="7:7">
      <c r="G33951" s="1776"/>
    </row>
    <row r="33952" spans="7:7">
      <c r="G33952" s="1776"/>
    </row>
    <row r="33953" spans="7:7">
      <c r="G33953" s="1776"/>
    </row>
    <row r="33954" spans="7:7">
      <c r="G33954" s="1776"/>
    </row>
    <row r="33955" spans="7:7">
      <c r="G33955" s="1776"/>
    </row>
    <row r="33956" spans="7:7">
      <c r="G33956" s="1776"/>
    </row>
    <row r="33957" spans="7:7">
      <c r="G33957" s="1776"/>
    </row>
    <row r="33958" spans="7:7">
      <c r="G33958" s="1776"/>
    </row>
    <row r="33959" spans="7:7">
      <c r="G33959" s="1776"/>
    </row>
    <row r="33960" spans="7:7">
      <c r="G33960" s="1776"/>
    </row>
    <row r="33961" spans="7:7">
      <c r="G33961" s="1776"/>
    </row>
    <row r="33962" spans="7:7">
      <c r="G33962" s="1776"/>
    </row>
    <row r="33963" spans="7:7">
      <c r="G33963" s="1776"/>
    </row>
    <row r="33964" spans="7:7">
      <c r="G33964" s="1776"/>
    </row>
    <row r="33965" spans="7:7">
      <c r="G33965" s="1776"/>
    </row>
    <row r="33966" spans="7:7">
      <c r="G33966" s="1776"/>
    </row>
    <row r="33967" spans="7:7">
      <c r="G33967" s="1776"/>
    </row>
    <row r="33968" spans="7:7">
      <c r="G33968" s="1776"/>
    </row>
    <row r="33969" spans="7:7">
      <c r="G33969" s="1776"/>
    </row>
    <row r="33970" spans="7:7">
      <c r="G33970" s="1776"/>
    </row>
    <row r="33971" spans="7:7">
      <c r="G33971" s="1776"/>
    </row>
    <row r="33972" spans="7:7">
      <c r="G33972" s="1776"/>
    </row>
    <row r="33973" spans="7:7">
      <c r="G33973" s="1776"/>
    </row>
    <row r="33974" spans="7:7">
      <c r="G33974" s="1776"/>
    </row>
    <row r="33975" spans="7:7">
      <c r="G33975" s="1776"/>
    </row>
    <row r="33976" spans="7:7">
      <c r="G33976" s="1776"/>
    </row>
    <row r="33977" spans="7:7">
      <c r="G33977" s="1776"/>
    </row>
    <row r="33978" spans="7:7">
      <c r="G33978" s="1776"/>
    </row>
    <row r="33979" spans="7:7">
      <c r="G33979" s="1776"/>
    </row>
    <row r="33980" spans="7:7">
      <c r="G33980" s="1776"/>
    </row>
    <row r="33981" spans="7:7">
      <c r="G33981" s="1776"/>
    </row>
    <row r="33982" spans="7:7">
      <c r="G33982" s="1776"/>
    </row>
    <row r="33983" spans="7:7">
      <c r="G33983" s="1776"/>
    </row>
    <row r="33984" spans="7:7">
      <c r="G33984" s="1776"/>
    </row>
    <row r="33985" spans="7:7">
      <c r="G33985" s="1776"/>
    </row>
    <row r="33986" spans="7:7">
      <c r="G33986" s="1776"/>
    </row>
    <row r="33987" spans="7:7">
      <c r="G33987" s="1776"/>
    </row>
    <row r="33988" spans="7:7">
      <c r="G33988" s="1776"/>
    </row>
    <row r="33989" spans="7:7">
      <c r="G33989" s="1776"/>
    </row>
    <row r="33990" spans="7:7">
      <c r="G33990" s="1776"/>
    </row>
    <row r="33991" spans="7:7">
      <c r="G33991" s="1776"/>
    </row>
    <row r="33992" spans="7:7">
      <c r="G33992" s="1776"/>
    </row>
    <row r="33993" spans="7:7">
      <c r="G33993" s="1776"/>
    </row>
    <row r="33994" spans="7:7">
      <c r="G33994" s="1776"/>
    </row>
    <row r="33995" spans="7:7">
      <c r="G33995" s="1776"/>
    </row>
    <row r="33996" spans="7:7">
      <c r="G33996" s="1776"/>
    </row>
    <row r="33997" spans="7:7">
      <c r="G33997" s="1776"/>
    </row>
    <row r="33998" spans="7:7">
      <c r="G33998" s="1776"/>
    </row>
    <row r="33999" spans="7:7">
      <c r="G33999" s="1776"/>
    </row>
    <row r="34000" spans="7:7">
      <c r="G34000" s="1776"/>
    </row>
    <row r="34001" spans="7:7">
      <c r="G34001" s="1776"/>
    </row>
    <row r="34002" spans="7:7">
      <c r="G34002" s="1776"/>
    </row>
    <row r="34003" spans="7:7">
      <c r="G34003" s="1776"/>
    </row>
    <row r="34004" spans="7:7">
      <c r="G34004" s="1776"/>
    </row>
    <row r="34005" spans="7:7">
      <c r="G34005" s="1776"/>
    </row>
    <row r="34006" spans="7:7">
      <c r="G34006" s="1776"/>
    </row>
    <row r="34007" spans="7:7">
      <c r="G34007" s="1776"/>
    </row>
    <row r="34008" spans="7:7">
      <c r="G34008" s="1776"/>
    </row>
    <row r="34009" spans="7:7">
      <c r="G34009" s="1776"/>
    </row>
    <row r="34010" spans="7:7">
      <c r="G34010" s="1776"/>
    </row>
    <row r="34011" spans="7:7">
      <c r="G34011" s="1776"/>
    </row>
    <row r="34012" spans="7:7">
      <c r="G34012" s="1776"/>
    </row>
    <row r="34013" spans="7:7">
      <c r="G34013" s="1776"/>
    </row>
    <row r="34014" spans="7:7">
      <c r="G34014" s="1776"/>
    </row>
    <row r="34015" spans="7:7">
      <c r="G34015" s="1776"/>
    </row>
    <row r="34016" spans="7:7">
      <c r="G34016" s="1776"/>
    </row>
    <row r="34017" spans="7:7">
      <c r="G34017" s="1776"/>
    </row>
    <row r="34018" spans="7:7">
      <c r="G34018" s="1776"/>
    </row>
    <row r="34019" spans="7:7">
      <c r="G34019" s="1776"/>
    </row>
    <row r="34020" spans="7:7">
      <c r="G34020" s="1776"/>
    </row>
    <row r="34021" spans="7:7">
      <c r="G34021" s="1776"/>
    </row>
    <row r="34022" spans="7:7">
      <c r="G34022" s="1776"/>
    </row>
    <row r="34023" spans="7:7">
      <c r="G34023" s="1776"/>
    </row>
    <row r="34024" spans="7:7">
      <c r="G34024" s="1776"/>
    </row>
    <row r="34025" spans="7:7">
      <c r="G34025" s="1776"/>
    </row>
    <row r="34026" spans="7:7">
      <c r="G34026" s="1776"/>
    </row>
    <row r="34027" spans="7:7">
      <c r="G34027" s="1776"/>
    </row>
    <row r="34028" spans="7:7">
      <c r="G34028" s="1776"/>
    </row>
    <row r="34029" spans="7:7">
      <c r="G34029" s="1776"/>
    </row>
    <row r="34030" spans="7:7">
      <c r="G34030" s="1776"/>
    </row>
    <row r="34031" spans="7:7">
      <c r="G34031" s="1776"/>
    </row>
    <row r="34032" spans="7:7">
      <c r="G34032" s="1776"/>
    </row>
    <row r="34033" spans="7:7">
      <c r="G34033" s="1776"/>
    </row>
    <row r="34034" spans="7:7">
      <c r="G34034" s="1776"/>
    </row>
    <row r="34035" spans="7:7">
      <c r="G34035" s="1776"/>
    </row>
    <row r="34036" spans="7:7">
      <c r="G34036" s="1776"/>
    </row>
    <row r="34037" spans="7:7">
      <c r="G34037" s="1776"/>
    </row>
    <row r="34038" spans="7:7">
      <c r="G34038" s="1776"/>
    </row>
    <row r="34039" spans="7:7">
      <c r="G34039" s="1776"/>
    </row>
    <row r="34040" spans="7:7">
      <c r="G34040" s="1776"/>
    </row>
    <row r="34041" spans="7:7">
      <c r="G34041" s="1776"/>
    </row>
    <row r="34042" spans="7:7">
      <c r="G34042" s="1776"/>
    </row>
    <row r="34043" spans="7:7">
      <c r="G34043" s="1776"/>
    </row>
    <row r="34044" spans="7:7">
      <c r="G34044" s="1776"/>
    </row>
    <row r="34045" spans="7:7">
      <c r="G34045" s="1776"/>
    </row>
    <row r="34046" spans="7:7">
      <c r="G34046" s="1776"/>
    </row>
    <row r="34047" spans="7:7">
      <c r="G34047" s="1776"/>
    </row>
    <row r="34048" spans="7:7">
      <c r="G34048" s="1776"/>
    </row>
    <row r="34049" spans="7:7">
      <c r="G34049" s="1776"/>
    </row>
    <row r="34050" spans="7:7">
      <c r="G34050" s="1776"/>
    </row>
    <row r="34051" spans="7:7">
      <c r="G34051" s="1776"/>
    </row>
    <row r="34052" spans="7:7">
      <c r="G34052" s="1776"/>
    </row>
    <row r="34053" spans="7:7">
      <c r="G34053" s="1776"/>
    </row>
    <row r="34054" spans="7:7">
      <c r="G34054" s="1776"/>
    </row>
    <row r="34055" spans="7:7">
      <c r="G34055" s="1776"/>
    </row>
    <row r="34056" spans="7:7">
      <c r="G34056" s="1776"/>
    </row>
    <row r="34057" spans="7:7">
      <c r="G34057" s="1776"/>
    </row>
    <row r="34058" spans="7:7">
      <c r="G34058" s="1776"/>
    </row>
    <row r="34059" spans="7:7">
      <c r="G34059" s="1776"/>
    </row>
    <row r="34060" spans="7:7">
      <c r="G34060" s="1776"/>
    </row>
    <row r="34061" spans="7:7">
      <c r="G34061" s="1776"/>
    </row>
    <row r="34062" spans="7:7">
      <c r="G34062" s="1776"/>
    </row>
    <row r="34063" spans="7:7">
      <c r="G34063" s="1776"/>
    </row>
    <row r="34064" spans="7:7">
      <c r="G34064" s="1776"/>
    </row>
    <row r="34065" spans="7:7">
      <c r="G34065" s="1776"/>
    </row>
    <row r="34066" spans="7:7">
      <c r="G34066" s="1776"/>
    </row>
    <row r="34067" spans="7:7">
      <c r="G34067" s="1776"/>
    </row>
    <row r="34068" spans="7:7">
      <c r="G34068" s="1776"/>
    </row>
    <row r="34069" spans="7:7">
      <c r="G34069" s="1776"/>
    </row>
    <row r="34070" spans="7:7">
      <c r="G34070" s="1776"/>
    </row>
    <row r="34071" spans="7:7">
      <c r="G34071" s="1776"/>
    </row>
    <row r="34072" spans="7:7">
      <c r="G34072" s="1776"/>
    </row>
    <row r="34073" spans="7:7">
      <c r="G34073" s="1776"/>
    </row>
    <row r="34074" spans="7:7">
      <c r="G34074" s="1776"/>
    </row>
    <row r="34075" spans="7:7">
      <c r="G34075" s="1776"/>
    </row>
    <row r="34076" spans="7:7">
      <c r="G34076" s="1776"/>
    </row>
    <row r="34077" spans="7:7">
      <c r="G34077" s="1776"/>
    </row>
    <row r="34078" spans="7:7">
      <c r="G34078" s="1776"/>
    </row>
    <row r="34079" spans="7:7">
      <c r="G34079" s="1776"/>
    </row>
    <row r="34080" spans="7:7">
      <c r="G34080" s="1776"/>
    </row>
    <row r="34081" spans="7:7">
      <c r="G34081" s="1776"/>
    </row>
    <row r="34082" spans="7:7">
      <c r="G34082" s="1776"/>
    </row>
    <row r="34083" spans="7:7">
      <c r="G34083" s="1776"/>
    </row>
    <row r="34084" spans="7:7">
      <c r="G34084" s="1776"/>
    </row>
    <row r="34085" spans="7:7">
      <c r="G34085" s="1776"/>
    </row>
    <row r="34086" spans="7:7">
      <c r="G34086" s="1776"/>
    </row>
    <row r="34087" spans="7:7">
      <c r="G34087" s="1776"/>
    </row>
    <row r="34088" spans="7:7">
      <c r="G34088" s="1776"/>
    </row>
    <row r="34089" spans="7:7">
      <c r="G34089" s="1776"/>
    </row>
    <row r="34090" spans="7:7">
      <c r="G34090" s="1776"/>
    </row>
    <row r="34091" spans="7:7">
      <c r="G34091" s="1776"/>
    </row>
    <row r="34092" spans="7:7">
      <c r="G34092" s="1776"/>
    </row>
    <row r="34093" spans="7:7">
      <c r="G34093" s="1776"/>
    </row>
    <row r="34094" spans="7:7">
      <c r="G34094" s="1776"/>
    </row>
    <row r="34095" spans="7:7">
      <c r="G34095" s="1776"/>
    </row>
    <row r="34096" spans="7:7">
      <c r="G34096" s="1776"/>
    </row>
    <row r="34097" spans="7:7">
      <c r="G34097" s="1776"/>
    </row>
    <row r="34098" spans="7:7">
      <c r="G34098" s="1776"/>
    </row>
    <row r="34099" spans="7:7">
      <c r="G34099" s="1776"/>
    </row>
    <row r="34100" spans="7:7">
      <c r="G34100" s="1776"/>
    </row>
    <row r="34101" spans="7:7">
      <c r="G34101" s="1776"/>
    </row>
    <row r="34102" spans="7:7">
      <c r="G34102" s="1776"/>
    </row>
    <row r="34103" spans="7:7">
      <c r="G34103" s="1776"/>
    </row>
    <row r="34104" spans="7:7">
      <c r="G34104" s="1776"/>
    </row>
    <row r="34105" spans="7:7">
      <c r="G34105" s="1776"/>
    </row>
    <row r="34106" spans="7:7">
      <c r="G34106" s="1776"/>
    </row>
    <row r="34107" spans="7:7">
      <c r="G34107" s="1776"/>
    </row>
    <row r="34108" spans="7:7">
      <c r="G34108" s="1776"/>
    </row>
    <row r="34109" spans="7:7">
      <c r="G34109" s="1776"/>
    </row>
    <row r="34110" spans="7:7">
      <c r="G34110" s="1776"/>
    </row>
    <row r="34111" spans="7:7">
      <c r="G34111" s="1776"/>
    </row>
    <row r="34112" spans="7:7">
      <c r="G34112" s="1776"/>
    </row>
    <row r="34113" spans="7:7">
      <c r="G34113" s="1776"/>
    </row>
    <row r="34114" spans="7:7">
      <c r="G34114" s="1776"/>
    </row>
    <row r="34115" spans="7:7">
      <c r="G34115" s="1776"/>
    </row>
    <row r="34116" spans="7:7">
      <c r="G34116" s="1776"/>
    </row>
    <row r="34117" spans="7:7">
      <c r="G34117" s="1776"/>
    </row>
    <row r="34118" spans="7:7">
      <c r="G34118" s="1776"/>
    </row>
    <row r="34119" spans="7:7">
      <c r="G34119" s="1776"/>
    </row>
    <row r="34120" spans="7:7">
      <c r="G34120" s="1776"/>
    </row>
    <row r="34121" spans="7:7">
      <c r="G34121" s="1776"/>
    </row>
    <row r="34122" spans="7:7">
      <c r="G34122" s="1776"/>
    </row>
    <row r="34123" spans="7:7">
      <c r="G34123" s="1776"/>
    </row>
    <row r="34124" spans="7:7">
      <c r="G34124" s="1776"/>
    </row>
    <row r="34125" spans="7:7">
      <c r="G34125" s="1776"/>
    </row>
    <row r="34126" spans="7:7">
      <c r="G34126" s="1776"/>
    </row>
    <row r="34127" spans="7:7">
      <c r="G34127" s="1776"/>
    </row>
    <row r="34128" spans="7:7">
      <c r="G34128" s="1776"/>
    </row>
    <row r="34129" spans="7:7">
      <c r="G34129" s="1776"/>
    </row>
    <row r="34130" spans="7:7">
      <c r="G34130" s="1776"/>
    </row>
    <row r="34131" spans="7:7">
      <c r="G34131" s="1776"/>
    </row>
    <row r="34132" spans="7:7">
      <c r="G34132" s="1776"/>
    </row>
    <row r="34133" spans="7:7">
      <c r="G34133" s="1776"/>
    </row>
    <row r="34134" spans="7:7">
      <c r="G34134" s="1776"/>
    </row>
    <row r="34135" spans="7:7">
      <c r="G34135" s="1776"/>
    </row>
    <row r="34136" spans="7:7">
      <c r="G34136" s="1776"/>
    </row>
    <row r="34137" spans="7:7">
      <c r="G34137" s="1776"/>
    </row>
    <row r="34138" spans="7:7">
      <c r="G34138" s="1776"/>
    </row>
    <row r="34139" spans="7:7">
      <c r="G34139" s="1776"/>
    </row>
    <row r="34140" spans="7:7">
      <c r="G34140" s="1776"/>
    </row>
    <row r="34141" spans="7:7">
      <c r="G34141" s="1776"/>
    </row>
    <row r="34142" spans="7:7">
      <c r="G34142" s="1776"/>
    </row>
    <row r="34143" spans="7:7">
      <c r="G34143" s="1776"/>
    </row>
    <row r="34144" spans="7:7">
      <c r="G34144" s="1776"/>
    </row>
    <row r="34145" spans="7:7">
      <c r="G34145" s="1776"/>
    </row>
    <row r="34146" spans="7:7">
      <c r="G34146" s="1776"/>
    </row>
    <row r="34147" spans="7:7">
      <c r="G34147" s="1776"/>
    </row>
    <row r="34148" spans="7:7">
      <c r="G34148" s="1776"/>
    </row>
    <row r="34149" spans="7:7">
      <c r="G34149" s="1776"/>
    </row>
    <row r="34150" spans="7:7">
      <c r="G34150" s="1776"/>
    </row>
    <row r="34151" spans="7:7">
      <c r="G34151" s="1776"/>
    </row>
    <row r="34152" spans="7:7">
      <c r="G34152" s="1776"/>
    </row>
    <row r="34153" spans="7:7">
      <c r="G34153" s="1776"/>
    </row>
    <row r="34154" spans="7:7">
      <c r="G34154" s="1776"/>
    </row>
    <row r="34155" spans="7:7">
      <c r="G34155" s="1776"/>
    </row>
    <row r="34156" spans="7:7">
      <c r="G34156" s="1776"/>
    </row>
    <row r="34157" spans="7:7">
      <c r="G34157" s="1776"/>
    </row>
    <row r="34158" spans="7:7">
      <c r="G34158" s="1776"/>
    </row>
    <row r="34159" spans="7:7">
      <c r="G34159" s="1776"/>
    </row>
    <row r="34160" spans="7:7">
      <c r="G34160" s="1776"/>
    </row>
    <row r="34161" spans="7:7">
      <c r="G34161" s="1776"/>
    </row>
    <row r="34162" spans="7:7">
      <c r="G34162" s="1776"/>
    </row>
    <row r="34163" spans="7:7">
      <c r="G34163" s="1776"/>
    </row>
    <row r="34164" spans="7:7">
      <c r="G34164" s="1776"/>
    </row>
    <row r="34165" spans="7:7">
      <c r="G34165" s="1776"/>
    </row>
    <row r="34166" spans="7:7">
      <c r="G34166" s="1776"/>
    </row>
    <row r="34167" spans="7:7">
      <c r="G34167" s="1776"/>
    </row>
    <row r="34168" spans="7:7">
      <c r="G34168" s="1776"/>
    </row>
    <row r="34169" spans="7:7">
      <c r="G34169" s="1776"/>
    </row>
    <row r="34170" spans="7:7">
      <c r="G34170" s="1776"/>
    </row>
    <row r="34171" spans="7:7">
      <c r="G34171" s="1776"/>
    </row>
    <row r="34172" spans="7:7">
      <c r="G34172" s="1776"/>
    </row>
    <row r="34173" spans="7:7">
      <c r="G34173" s="1776"/>
    </row>
    <row r="34174" spans="7:7">
      <c r="G34174" s="1776"/>
    </row>
    <row r="34175" spans="7:7">
      <c r="G34175" s="1776"/>
    </row>
    <row r="34176" spans="7:7">
      <c r="G34176" s="1776"/>
    </row>
    <row r="34177" spans="7:7">
      <c r="G34177" s="1776"/>
    </row>
    <row r="34178" spans="7:7">
      <c r="G34178" s="1776"/>
    </row>
    <row r="34179" spans="7:7">
      <c r="G34179" s="1776"/>
    </row>
    <row r="34180" spans="7:7">
      <c r="G34180" s="1776"/>
    </row>
    <row r="34181" spans="7:7">
      <c r="G34181" s="1776"/>
    </row>
    <row r="34182" spans="7:7">
      <c r="G34182" s="1776"/>
    </row>
    <row r="34183" spans="7:7">
      <c r="G34183" s="1776"/>
    </row>
    <row r="34184" spans="7:7">
      <c r="G34184" s="1776"/>
    </row>
    <row r="34185" spans="7:7">
      <c r="G34185" s="1776"/>
    </row>
    <row r="34186" spans="7:7">
      <c r="G34186" s="1776"/>
    </row>
    <row r="34187" spans="7:7">
      <c r="G34187" s="1776"/>
    </row>
    <row r="34188" spans="7:7">
      <c r="G34188" s="1776"/>
    </row>
    <row r="34189" spans="7:7">
      <c r="G34189" s="1776"/>
    </row>
    <row r="34190" spans="7:7">
      <c r="G34190" s="1776"/>
    </row>
    <row r="34191" spans="7:7">
      <c r="G34191" s="1776"/>
    </row>
    <row r="34192" spans="7:7">
      <c r="G34192" s="1776"/>
    </row>
    <row r="34193" spans="7:7">
      <c r="G34193" s="1776"/>
    </row>
    <row r="34194" spans="7:7">
      <c r="G34194" s="1776"/>
    </row>
    <row r="34195" spans="7:7">
      <c r="G34195" s="1776"/>
    </row>
    <row r="34196" spans="7:7">
      <c r="G34196" s="1776"/>
    </row>
    <row r="34197" spans="7:7">
      <c r="G34197" s="1776"/>
    </row>
    <row r="34198" spans="7:7">
      <c r="G34198" s="1776"/>
    </row>
    <row r="34199" spans="7:7">
      <c r="G34199" s="1776"/>
    </row>
    <row r="34200" spans="7:7">
      <c r="G34200" s="1776"/>
    </row>
    <row r="34201" spans="7:7">
      <c r="G34201" s="1776"/>
    </row>
    <row r="34202" spans="7:7">
      <c r="G34202" s="1776"/>
    </row>
    <row r="34203" spans="7:7">
      <c r="G34203" s="1776"/>
    </row>
    <row r="34204" spans="7:7">
      <c r="G34204" s="1776"/>
    </row>
    <row r="34205" spans="7:7">
      <c r="G34205" s="1776"/>
    </row>
    <row r="34206" spans="7:7">
      <c r="G34206" s="1776"/>
    </row>
    <row r="34207" spans="7:7">
      <c r="G34207" s="1776"/>
    </row>
    <row r="34208" spans="7:7">
      <c r="G34208" s="1776"/>
    </row>
    <row r="34209" spans="7:7">
      <c r="G34209" s="1776"/>
    </row>
    <row r="34210" spans="7:7">
      <c r="G34210" s="1776"/>
    </row>
    <row r="34211" spans="7:7">
      <c r="G34211" s="1776"/>
    </row>
    <row r="34212" spans="7:7">
      <c r="G34212" s="1776"/>
    </row>
    <row r="34213" spans="7:7">
      <c r="G34213" s="1776"/>
    </row>
    <row r="34214" spans="7:7">
      <c r="G34214" s="1776"/>
    </row>
    <row r="34215" spans="7:7">
      <c r="G34215" s="1776"/>
    </row>
    <row r="34216" spans="7:7">
      <c r="G34216" s="1776"/>
    </row>
    <row r="34217" spans="7:7">
      <c r="G34217" s="1776"/>
    </row>
    <row r="34218" spans="7:7">
      <c r="G34218" s="1776"/>
    </row>
    <row r="34219" spans="7:7">
      <c r="G34219" s="1776"/>
    </row>
    <row r="34220" spans="7:7">
      <c r="G34220" s="1776"/>
    </row>
    <row r="34221" spans="7:7">
      <c r="G34221" s="1776"/>
    </row>
    <row r="34222" spans="7:7">
      <c r="G34222" s="1776"/>
    </row>
    <row r="34223" spans="7:7">
      <c r="G34223" s="1776"/>
    </row>
    <row r="34224" spans="7:7">
      <c r="G34224" s="1776"/>
    </row>
    <row r="34225" spans="7:7">
      <c r="G34225" s="1776"/>
    </row>
    <row r="34226" spans="7:7">
      <c r="G34226" s="1776"/>
    </row>
    <row r="34227" spans="7:7">
      <c r="G34227" s="1776"/>
    </row>
    <row r="34228" spans="7:7">
      <c r="G34228" s="1776"/>
    </row>
    <row r="34229" spans="7:7">
      <c r="G34229" s="1776"/>
    </row>
    <row r="34230" spans="7:7">
      <c r="G34230" s="1776"/>
    </row>
    <row r="34231" spans="7:7">
      <c r="G34231" s="1776"/>
    </row>
    <row r="34232" spans="7:7">
      <c r="G34232" s="1776"/>
    </row>
    <row r="34233" spans="7:7">
      <c r="G34233" s="1776"/>
    </row>
    <row r="34234" spans="7:7">
      <c r="G34234" s="1776"/>
    </row>
    <row r="34235" spans="7:7">
      <c r="G34235" s="1776"/>
    </row>
    <row r="34236" spans="7:7">
      <c r="G34236" s="1776"/>
    </row>
    <row r="34237" spans="7:7">
      <c r="G34237" s="1776"/>
    </row>
    <row r="34238" spans="7:7">
      <c r="G34238" s="1776"/>
    </row>
    <row r="34239" spans="7:7">
      <c r="G34239" s="1776"/>
    </row>
    <row r="34240" spans="7:7">
      <c r="G34240" s="1776"/>
    </row>
    <row r="34241" spans="7:7">
      <c r="G34241" s="1776"/>
    </row>
    <row r="34242" spans="7:7">
      <c r="G34242" s="1776"/>
    </row>
    <row r="34243" spans="7:7">
      <c r="G34243" s="1776"/>
    </row>
    <row r="34244" spans="7:7">
      <c r="G34244" s="1776"/>
    </row>
    <row r="34245" spans="7:7">
      <c r="G34245" s="1776"/>
    </row>
    <row r="34246" spans="7:7">
      <c r="G34246" s="1776"/>
    </row>
    <row r="34247" spans="7:7">
      <c r="G34247" s="1776"/>
    </row>
    <row r="34248" spans="7:7">
      <c r="G34248" s="1776"/>
    </row>
    <row r="34249" spans="7:7">
      <c r="G34249" s="1776"/>
    </row>
    <row r="34250" spans="7:7">
      <c r="G34250" s="1776"/>
    </row>
    <row r="34251" spans="7:7">
      <c r="G34251" s="1776"/>
    </row>
    <row r="34252" spans="7:7">
      <c r="G34252" s="1776"/>
    </row>
    <row r="34253" spans="7:7">
      <c r="G34253" s="1776"/>
    </row>
    <row r="34254" spans="7:7">
      <c r="G34254" s="1776"/>
    </row>
    <row r="34255" spans="7:7">
      <c r="G34255" s="1776"/>
    </row>
    <row r="34256" spans="7:7">
      <c r="G34256" s="1776"/>
    </row>
    <row r="34257" spans="7:7">
      <c r="G34257" s="1776"/>
    </row>
    <row r="34258" spans="7:7">
      <c r="G34258" s="1776"/>
    </row>
    <row r="34259" spans="7:7">
      <c r="G34259" s="1776"/>
    </row>
    <row r="34260" spans="7:7">
      <c r="G34260" s="1776"/>
    </row>
    <row r="34261" spans="7:7">
      <c r="G34261" s="1776"/>
    </row>
    <row r="34262" spans="7:7">
      <c r="G34262" s="1776"/>
    </row>
    <row r="34263" spans="7:7">
      <c r="G34263" s="1776"/>
    </row>
    <row r="34264" spans="7:7">
      <c r="G34264" s="1776"/>
    </row>
    <row r="34265" spans="7:7">
      <c r="G34265" s="1776"/>
    </row>
    <row r="34266" spans="7:7">
      <c r="G34266" s="1776"/>
    </row>
    <row r="34267" spans="7:7">
      <c r="G34267" s="1776"/>
    </row>
    <row r="34268" spans="7:7">
      <c r="G34268" s="1776"/>
    </row>
    <row r="34269" spans="7:7">
      <c r="G34269" s="1776"/>
    </row>
    <row r="34270" spans="7:7">
      <c r="G34270" s="1776"/>
    </row>
    <row r="34271" spans="7:7">
      <c r="G34271" s="1776"/>
    </row>
    <row r="34272" spans="7:7">
      <c r="G34272" s="1776"/>
    </row>
    <row r="34273" spans="7:7">
      <c r="G34273" s="1776"/>
    </row>
    <row r="34274" spans="7:7">
      <c r="G34274" s="1776"/>
    </row>
    <row r="34275" spans="7:7">
      <c r="G34275" s="1776"/>
    </row>
    <row r="34276" spans="7:7">
      <c r="G34276" s="1776"/>
    </row>
    <row r="34277" spans="7:7">
      <c r="G34277" s="1776"/>
    </row>
    <row r="34278" spans="7:7">
      <c r="G34278" s="1776"/>
    </row>
    <row r="34279" spans="7:7">
      <c r="G34279" s="1776"/>
    </row>
    <row r="34280" spans="7:7">
      <c r="G34280" s="1776"/>
    </row>
    <row r="34281" spans="7:7">
      <c r="G34281" s="1776"/>
    </row>
    <row r="34282" spans="7:7">
      <c r="G34282" s="1776"/>
    </row>
    <row r="34283" spans="7:7">
      <c r="G34283" s="1776"/>
    </row>
    <row r="34284" spans="7:7">
      <c r="G34284" s="1776"/>
    </row>
    <row r="34285" spans="7:7">
      <c r="G34285" s="1776"/>
    </row>
    <row r="34286" spans="7:7">
      <c r="G34286" s="1776"/>
    </row>
    <row r="34287" spans="7:7">
      <c r="G34287" s="1776"/>
    </row>
    <row r="34288" spans="7:7">
      <c r="G34288" s="1776"/>
    </row>
    <row r="34289" spans="7:7">
      <c r="G34289" s="1776"/>
    </row>
    <row r="34290" spans="7:7">
      <c r="G34290" s="1776"/>
    </row>
    <row r="34291" spans="7:7">
      <c r="G34291" s="1776"/>
    </row>
    <row r="34292" spans="7:7">
      <c r="G34292" s="1776"/>
    </row>
    <row r="34293" spans="7:7">
      <c r="G34293" s="1776"/>
    </row>
    <row r="34294" spans="7:7">
      <c r="G34294" s="1776"/>
    </row>
    <row r="34295" spans="7:7">
      <c r="G34295" s="1776"/>
    </row>
    <row r="34296" spans="7:7">
      <c r="G34296" s="1776"/>
    </row>
    <row r="34297" spans="7:7">
      <c r="G34297" s="1776"/>
    </row>
    <row r="34298" spans="7:7">
      <c r="G34298" s="1776"/>
    </row>
    <row r="34299" spans="7:7">
      <c r="G34299" s="1776"/>
    </row>
    <row r="34300" spans="7:7">
      <c r="G34300" s="1776"/>
    </row>
    <row r="34301" spans="7:7">
      <c r="G34301" s="1776"/>
    </row>
    <row r="34302" spans="7:7">
      <c r="G34302" s="1776"/>
    </row>
    <row r="34303" spans="7:7">
      <c r="G34303" s="1776"/>
    </row>
    <row r="34304" spans="7:7">
      <c r="G34304" s="1776"/>
    </row>
    <row r="34305" spans="7:7">
      <c r="G34305" s="1776"/>
    </row>
    <row r="34306" spans="7:7">
      <c r="G34306" s="1776"/>
    </row>
    <row r="34307" spans="7:7">
      <c r="G34307" s="1776"/>
    </row>
    <row r="34308" spans="7:7">
      <c r="G34308" s="1776"/>
    </row>
    <row r="34309" spans="7:7">
      <c r="G34309" s="1776"/>
    </row>
    <row r="34310" spans="7:7">
      <c r="G34310" s="1776"/>
    </row>
    <row r="34311" spans="7:7">
      <c r="G34311" s="1776"/>
    </row>
    <row r="34312" spans="7:7">
      <c r="G34312" s="1776"/>
    </row>
    <row r="34313" spans="7:7">
      <c r="G34313" s="1776"/>
    </row>
    <row r="34314" spans="7:7">
      <c r="G34314" s="1776"/>
    </row>
    <row r="34315" spans="7:7">
      <c r="G34315" s="1776"/>
    </row>
    <row r="34316" spans="7:7">
      <c r="G34316" s="1776"/>
    </row>
    <row r="34317" spans="7:7">
      <c r="G34317" s="1776"/>
    </row>
    <row r="34318" spans="7:7">
      <c r="G34318" s="1776"/>
    </row>
    <row r="34319" spans="7:7">
      <c r="G34319" s="1776"/>
    </row>
    <row r="34320" spans="7:7">
      <c r="G34320" s="1776"/>
    </row>
    <row r="34321" spans="7:7">
      <c r="G34321" s="1776"/>
    </row>
    <row r="34322" spans="7:7">
      <c r="G34322" s="1776"/>
    </row>
    <row r="34323" spans="7:7">
      <c r="G34323" s="1776"/>
    </row>
    <row r="34324" spans="7:7">
      <c r="G34324" s="1776"/>
    </row>
    <row r="34325" spans="7:7">
      <c r="G34325" s="1776"/>
    </row>
    <row r="34326" spans="7:7">
      <c r="G34326" s="1776"/>
    </row>
    <row r="34327" spans="7:7">
      <c r="G34327" s="1776"/>
    </row>
    <row r="34328" spans="7:7">
      <c r="G34328" s="1776"/>
    </row>
    <row r="34329" spans="7:7">
      <c r="G34329" s="1776"/>
    </row>
    <row r="34330" spans="7:7">
      <c r="G34330" s="1776"/>
    </row>
    <row r="34331" spans="7:7">
      <c r="G34331" s="1776"/>
    </row>
    <row r="34332" spans="7:7">
      <c r="G34332" s="1776"/>
    </row>
    <row r="34333" spans="7:7">
      <c r="G34333" s="1776"/>
    </row>
    <row r="34334" spans="7:7">
      <c r="G34334" s="1776"/>
    </row>
    <row r="34335" spans="7:7">
      <c r="G34335" s="1776"/>
    </row>
    <row r="34336" spans="7:7">
      <c r="G34336" s="1776"/>
    </row>
    <row r="34337" spans="7:7">
      <c r="G34337" s="1776"/>
    </row>
    <row r="34338" spans="7:7">
      <c r="G34338" s="1776"/>
    </row>
    <row r="34339" spans="7:7">
      <c r="G34339" s="1776"/>
    </row>
    <row r="34340" spans="7:7">
      <c r="G34340" s="1776"/>
    </row>
    <row r="34341" spans="7:7">
      <c r="G34341" s="1776"/>
    </row>
    <row r="34342" spans="7:7">
      <c r="G34342" s="1776"/>
    </row>
    <row r="34343" spans="7:7">
      <c r="G34343" s="1776"/>
    </row>
    <row r="34344" spans="7:7">
      <c r="G34344" s="1776"/>
    </row>
    <row r="34345" spans="7:7">
      <c r="G34345" s="1776"/>
    </row>
    <row r="34346" spans="7:7">
      <c r="G34346" s="1776"/>
    </row>
    <row r="34347" spans="7:7">
      <c r="G34347" s="1776"/>
    </row>
    <row r="34348" spans="7:7">
      <c r="G34348" s="1776"/>
    </row>
    <row r="34349" spans="7:7">
      <c r="G34349" s="1776"/>
    </row>
    <row r="34350" spans="7:7">
      <c r="G34350" s="1776"/>
    </row>
    <row r="34351" spans="7:7">
      <c r="G34351" s="1776"/>
    </row>
    <row r="34352" spans="7:7">
      <c r="G34352" s="1776"/>
    </row>
    <row r="34353" spans="7:7">
      <c r="G34353" s="1776"/>
    </row>
    <row r="34354" spans="7:7">
      <c r="G34354" s="1776"/>
    </row>
    <row r="34355" spans="7:7">
      <c r="G34355" s="1776"/>
    </row>
    <row r="34356" spans="7:7">
      <c r="G34356" s="1776"/>
    </row>
    <row r="34357" spans="7:7">
      <c r="G34357" s="1776"/>
    </row>
    <row r="34358" spans="7:7">
      <c r="G34358" s="1776"/>
    </row>
    <row r="34359" spans="7:7">
      <c r="G34359" s="1776"/>
    </row>
    <row r="34360" spans="7:7">
      <c r="G34360" s="1776"/>
    </row>
    <row r="34361" spans="7:7">
      <c r="G34361" s="1776"/>
    </row>
    <row r="34362" spans="7:7">
      <c r="G34362" s="1776"/>
    </row>
    <row r="34363" spans="7:7">
      <c r="G34363" s="1776"/>
    </row>
    <row r="34364" spans="7:7">
      <c r="G34364" s="1776"/>
    </row>
    <row r="34365" spans="7:7">
      <c r="G34365" s="1776"/>
    </row>
    <row r="34366" spans="7:7">
      <c r="G34366" s="1776"/>
    </row>
    <row r="34367" spans="7:7">
      <c r="G34367" s="1776"/>
    </row>
    <row r="34368" spans="7:7">
      <c r="G34368" s="1776"/>
    </row>
    <row r="34369" spans="7:7">
      <c r="G34369" s="1776"/>
    </row>
    <row r="34370" spans="7:7">
      <c r="G34370" s="1776"/>
    </row>
    <row r="34371" spans="7:7">
      <c r="G34371" s="1776"/>
    </row>
    <row r="34372" spans="7:7">
      <c r="G34372" s="1776"/>
    </row>
    <row r="34373" spans="7:7">
      <c r="G34373" s="1776"/>
    </row>
    <row r="34374" spans="7:7">
      <c r="G34374" s="1776"/>
    </row>
    <row r="34375" spans="7:7">
      <c r="G34375" s="1776"/>
    </row>
    <row r="34376" spans="7:7">
      <c r="G34376" s="1776"/>
    </row>
    <row r="34377" spans="7:7">
      <c r="G34377" s="1776"/>
    </row>
    <row r="34378" spans="7:7">
      <c r="G34378" s="1776"/>
    </row>
    <row r="34379" spans="7:7">
      <c r="G34379" s="1776"/>
    </row>
    <row r="34380" spans="7:7">
      <c r="G34380" s="1776"/>
    </row>
    <row r="34381" spans="7:7">
      <c r="G34381" s="1776"/>
    </row>
    <row r="34382" spans="7:7">
      <c r="G34382" s="1776"/>
    </row>
    <row r="34383" spans="7:7">
      <c r="G34383" s="1776"/>
    </row>
    <row r="34384" spans="7:7">
      <c r="G34384" s="1776"/>
    </row>
    <row r="34385" spans="7:7">
      <c r="G34385" s="1776"/>
    </row>
    <row r="34386" spans="7:7">
      <c r="G34386" s="1776"/>
    </row>
    <row r="34387" spans="7:7">
      <c r="G34387" s="1776"/>
    </row>
    <row r="34388" spans="7:7">
      <c r="G34388" s="1776"/>
    </row>
    <row r="34389" spans="7:7">
      <c r="G34389" s="1776"/>
    </row>
    <row r="34390" spans="7:7">
      <c r="G34390" s="1776"/>
    </row>
    <row r="34391" spans="7:7">
      <c r="G34391" s="1776"/>
    </row>
    <row r="34392" spans="7:7">
      <c r="G34392" s="1776"/>
    </row>
    <row r="34393" spans="7:7">
      <c r="G34393" s="1776"/>
    </row>
    <row r="34394" spans="7:7">
      <c r="G34394" s="1776"/>
    </row>
    <row r="34395" spans="7:7">
      <c r="G34395" s="1776"/>
    </row>
    <row r="34396" spans="7:7">
      <c r="G34396" s="1776"/>
    </row>
    <row r="34397" spans="7:7">
      <c r="G34397" s="1776"/>
    </row>
    <row r="34398" spans="7:7">
      <c r="G34398" s="1776"/>
    </row>
    <row r="34399" spans="7:7">
      <c r="G34399" s="1776"/>
    </row>
    <row r="34400" spans="7:7">
      <c r="G34400" s="1776"/>
    </row>
    <row r="34401" spans="7:7">
      <c r="G34401" s="1776"/>
    </row>
    <row r="34402" spans="7:7">
      <c r="G34402" s="1776"/>
    </row>
    <row r="34403" spans="7:7">
      <c r="G34403" s="1776"/>
    </row>
    <row r="34404" spans="7:7">
      <c r="G34404" s="1776"/>
    </row>
    <row r="34405" spans="7:7">
      <c r="G34405" s="1776"/>
    </row>
    <row r="34406" spans="7:7">
      <c r="G34406" s="1776"/>
    </row>
    <row r="34407" spans="7:7">
      <c r="G34407" s="1776"/>
    </row>
    <row r="34408" spans="7:7">
      <c r="G34408" s="1776"/>
    </row>
    <row r="34409" spans="7:7">
      <c r="G34409" s="1776"/>
    </row>
    <row r="34410" spans="7:7">
      <c r="G34410" s="1776"/>
    </row>
    <row r="34411" spans="7:7">
      <c r="G34411" s="1776"/>
    </row>
    <row r="34412" spans="7:7">
      <c r="G34412" s="1776"/>
    </row>
    <row r="34413" spans="7:7">
      <c r="G34413" s="1776"/>
    </row>
    <row r="34414" spans="7:7">
      <c r="G34414" s="1776"/>
    </row>
    <row r="34415" spans="7:7">
      <c r="G34415" s="1776"/>
    </row>
    <row r="34416" spans="7:7">
      <c r="G34416" s="1776"/>
    </row>
    <row r="34417" spans="7:7">
      <c r="G34417" s="1776"/>
    </row>
    <row r="34418" spans="7:7">
      <c r="G34418" s="1776"/>
    </row>
    <row r="34419" spans="7:7">
      <c r="G34419" s="1776"/>
    </row>
    <row r="34420" spans="7:7">
      <c r="G34420" s="1776"/>
    </row>
    <row r="34421" spans="7:7">
      <c r="G34421" s="1776"/>
    </row>
    <row r="34422" spans="7:7">
      <c r="G34422" s="1776"/>
    </row>
    <row r="34423" spans="7:7">
      <c r="G34423" s="1776"/>
    </row>
    <row r="34424" spans="7:7">
      <c r="G34424" s="1776"/>
    </row>
    <row r="34425" spans="7:7">
      <c r="G34425" s="1776"/>
    </row>
    <row r="34426" spans="7:7">
      <c r="G34426" s="1776"/>
    </row>
    <row r="34427" spans="7:7">
      <c r="G34427" s="1776"/>
    </row>
    <row r="34428" spans="7:7">
      <c r="G34428" s="1776"/>
    </row>
    <row r="34429" spans="7:7">
      <c r="G34429" s="1776"/>
    </row>
    <row r="34430" spans="7:7">
      <c r="G34430" s="1776"/>
    </row>
    <row r="34431" spans="7:7">
      <c r="G34431" s="1776"/>
    </row>
    <row r="34432" spans="7:7">
      <c r="G34432" s="1776"/>
    </row>
    <row r="34433" spans="7:7">
      <c r="G34433" s="1776"/>
    </row>
    <row r="34434" spans="7:7">
      <c r="G34434" s="1776"/>
    </row>
    <row r="34435" spans="7:7">
      <c r="G34435" s="1776"/>
    </row>
    <row r="34436" spans="7:7">
      <c r="G34436" s="1776"/>
    </row>
    <row r="34437" spans="7:7">
      <c r="G34437" s="1776"/>
    </row>
    <row r="34438" spans="7:7">
      <c r="G34438" s="1776"/>
    </row>
    <row r="34439" spans="7:7">
      <c r="G34439" s="1776"/>
    </row>
    <row r="34440" spans="7:7">
      <c r="G34440" s="1776"/>
    </row>
    <row r="34441" spans="7:7">
      <c r="G34441" s="1776"/>
    </row>
    <row r="34442" spans="7:7">
      <c r="G34442" s="1776"/>
    </row>
    <row r="34443" spans="7:7">
      <c r="G34443" s="1776"/>
    </row>
    <row r="34444" spans="7:7">
      <c r="G34444" s="1776"/>
    </row>
    <row r="34445" spans="7:7">
      <c r="G34445" s="1776"/>
    </row>
    <row r="34446" spans="7:7">
      <c r="G34446" s="1776"/>
    </row>
    <row r="34447" spans="7:7">
      <c r="G34447" s="1776"/>
    </row>
    <row r="34448" spans="7:7">
      <c r="G34448" s="1776"/>
    </row>
    <row r="34449" spans="7:7">
      <c r="G34449" s="1776"/>
    </row>
    <row r="34450" spans="7:7">
      <c r="G34450" s="1776"/>
    </row>
    <row r="34451" spans="7:7">
      <c r="G34451" s="1776"/>
    </row>
    <row r="34452" spans="7:7">
      <c r="G34452" s="1776"/>
    </row>
    <row r="34453" spans="7:7">
      <c r="G34453" s="1776"/>
    </row>
    <row r="34454" spans="7:7">
      <c r="G34454" s="1776"/>
    </row>
    <row r="34455" spans="7:7">
      <c r="G34455" s="1776"/>
    </row>
    <row r="34456" spans="7:7">
      <c r="G34456" s="1776"/>
    </row>
    <row r="34457" spans="7:7">
      <c r="G34457" s="1776"/>
    </row>
    <row r="34458" spans="7:7">
      <c r="G34458" s="1776"/>
    </row>
    <row r="34459" spans="7:7">
      <c r="G34459" s="1776"/>
    </row>
    <row r="34460" spans="7:7">
      <c r="G34460" s="1776"/>
    </row>
    <row r="34461" spans="7:7">
      <c r="G34461" s="1776"/>
    </row>
    <row r="34462" spans="7:7">
      <c r="G34462" s="1776"/>
    </row>
    <row r="34463" spans="7:7">
      <c r="G34463" s="1776"/>
    </row>
    <row r="34464" spans="7:7">
      <c r="G34464" s="1776"/>
    </row>
    <row r="34465" spans="7:7">
      <c r="G34465" s="1776"/>
    </row>
    <row r="34466" spans="7:7">
      <c r="G34466" s="1776"/>
    </row>
    <row r="34467" spans="7:7">
      <c r="G34467" s="1776"/>
    </row>
    <row r="34468" spans="7:7">
      <c r="G34468" s="1776"/>
    </row>
    <row r="34469" spans="7:7">
      <c r="G34469" s="1776"/>
    </row>
    <row r="34470" spans="7:7">
      <c r="G34470" s="1776"/>
    </row>
    <row r="34471" spans="7:7">
      <c r="G34471" s="1776"/>
    </row>
    <row r="34472" spans="7:7">
      <c r="G34472" s="1776"/>
    </row>
    <row r="34473" spans="7:7">
      <c r="G34473" s="1776"/>
    </row>
    <row r="34474" spans="7:7">
      <c r="G34474" s="1776"/>
    </row>
    <row r="34475" spans="7:7">
      <c r="G34475" s="1776"/>
    </row>
    <row r="34476" spans="7:7">
      <c r="G34476" s="1776"/>
    </row>
    <row r="34477" spans="7:7">
      <c r="G34477" s="1776"/>
    </row>
    <row r="34478" spans="7:7">
      <c r="G34478" s="1776"/>
    </row>
    <row r="34479" spans="7:7">
      <c r="G34479" s="1776"/>
    </row>
    <row r="34480" spans="7:7">
      <c r="G34480" s="1776"/>
    </row>
    <row r="34481" spans="7:7">
      <c r="G34481" s="1776"/>
    </row>
    <row r="34482" spans="7:7">
      <c r="G34482" s="1776"/>
    </row>
    <row r="34483" spans="7:7">
      <c r="G34483" s="1776"/>
    </row>
    <row r="34484" spans="7:7">
      <c r="G34484" s="1776"/>
    </row>
    <row r="34485" spans="7:7">
      <c r="G34485" s="1776"/>
    </row>
    <row r="34486" spans="7:7">
      <c r="G34486" s="1776"/>
    </row>
    <row r="34487" spans="7:7">
      <c r="G34487" s="1776"/>
    </row>
    <row r="34488" spans="7:7">
      <c r="G34488" s="1776"/>
    </row>
    <row r="34489" spans="7:7">
      <c r="G34489" s="1776"/>
    </row>
    <row r="34490" spans="7:7">
      <c r="G34490" s="1776"/>
    </row>
    <row r="34491" spans="7:7">
      <c r="G34491" s="1776"/>
    </row>
    <row r="34492" spans="7:7">
      <c r="G34492" s="1776"/>
    </row>
    <row r="34493" spans="7:7">
      <c r="G34493" s="1776"/>
    </row>
    <row r="34494" spans="7:7">
      <c r="G34494" s="1776"/>
    </row>
    <row r="34495" spans="7:7">
      <c r="G34495" s="1776"/>
    </row>
    <row r="34496" spans="7:7">
      <c r="G34496" s="1776"/>
    </row>
    <row r="34497" spans="7:7">
      <c r="G34497" s="1776"/>
    </row>
    <row r="34498" spans="7:7">
      <c r="G34498" s="1776"/>
    </row>
    <row r="34499" spans="7:7">
      <c r="G34499" s="1776"/>
    </row>
    <row r="34500" spans="7:7">
      <c r="G34500" s="1776"/>
    </row>
    <row r="34501" spans="7:7">
      <c r="G34501" s="1776"/>
    </row>
    <row r="34502" spans="7:7">
      <c r="G34502" s="1776"/>
    </row>
    <row r="34503" spans="7:7">
      <c r="G34503" s="1776"/>
    </row>
    <row r="34504" spans="7:7">
      <c r="G34504" s="1776"/>
    </row>
    <row r="34505" spans="7:7">
      <c r="G34505" s="1776"/>
    </row>
    <row r="34506" spans="7:7">
      <c r="G34506" s="1776"/>
    </row>
    <row r="34507" spans="7:7">
      <c r="G34507" s="1776"/>
    </row>
    <row r="34508" spans="7:7">
      <c r="G34508" s="1776"/>
    </row>
    <row r="34509" spans="7:7">
      <c r="G34509" s="1776"/>
    </row>
    <row r="34510" spans="7:7">
      <c r="G34510" s="1776"/>
    </row>
    <row r="34511" spans="7:7">
      <c r="G34511" s="1776"/>
    </row>
    <row r="34512" spans="7:7">
      <c r="G34512" s="1776"/>
    </row>
    <row r="34513" spans="7:7">
      <c r="G34513" s="1776"/>
    </row>
    <row r="34514" spans="7:7">
      <c r="G34514" s="1776"/>
    </row>
    <row r="34515" spans="7:7">
      <c r="G34515" s="1776"/>
    </row>
    <row r="34516" spans="7:7">
      <c r="G34516" s="1776"/>
    </row>
    <row r="34517" spans="7:7">
      <c r="G34517" s="1776"/>
    </row>
    <row r="34518" spans="7:7">
      <c r="G34518" s="1776"/>
    </row>
    <row r="34519" spans="7:7">
      <c r="G34519" s="1776"/>
    </row>
    <row r="34520" spans="7:7">
      <c r="G34520" s="1776"/>
    </row>
    <row r="34521" spans="7:7">
      <c r="G34521" s="1776"/>
    </row>
    <row r="34522" spans="7:7">
      <c r="G34522" s="1776"/>
    </row>
    <row r="34523" spans="7:7">
      <c r="G34523" s="1776"/>
    </row>
    <row r="34524" spans="7:7">
      <c r="G34524" s="1776"/>
    </row>
    <row r="34525" spans="7:7">
      <c r="G34525" s="1776"/>
    </row>
    <row r="34526" spans="7:7">
      <c r="G34526" s="1776"/>
    </row>
    <row r="34527" spans="7:7">
      <c r="G34527" s="1776"/>
    </row>
    <row r="34528" spans="7:7">
      <c r="G34528" s="1776"/>
    </row>
    <row r="34529" spans="7:7">
      <c r="G34529" s="1776"/>
    </row>
    <row r="34530" spans="7:7">
      <c r="G34530" s="1776"/>
    </row>
    <row r="34531" spans="7:7">
      <c r="G34531" s="1776"/>
    </row>
    <row r="34532" spans="7:7">
      <c r="G34532" s="1776"/>
    </row>
    <row r="34533" spans="7:7">
      <c r="G34533" s="1776"/>
    </row>
    <row r="34534" spans="7:7">
      <c r="G34534" s="1776"/>
    </row>
    <row r="34535" spans="7:7">
      <c r="G34535" s="1776"/>
    </row>
    <row r="34536" spans="7:7">
      <c r="G34536" s="1776"/>
    </row>
    <row r="34537" spans="7:7">
      <c r="G34537" s="1776"/>
    </row>
    <row r="34538" spans="7:7">
      <c r="G34538" s="1776"/>
    </row>
    <row r="34539" spans="7:7">
      <c r="G34539" s="1776"/>
    </row>
    <row r="34540" spans="7:7">
      <c r="G34540" s="1776"/>
    </row>
    <row r="34541" spans="7:7">
      <c r="G34541" s="1776"/>
    </row>
    <row r="34542" spans="7:7">
      <c r="G34542" s="1776"/>
    </row>
    <row r="34543" spans="7:7">
      <c r="G34543" s="1776"/>
    </row>
    <row r="34544" spans="7:7">
      <c r="G34544" s="1776"/>
    </row>
    <row r="34545" spans="7:7">
      <c r="G34545" s="1776"/>
    </row>
    <row r="34546" spans="7:7">
      <c r="G34546" s="1776"/>
    </row>
    <row r="34547" spans="7:7">
      <c r="G34547" s="1776"/>
    </row>
    <row r="34548" spans="7:7">
      <c r="G34548" s="1776"/>
    </row>
    <row r="34549" spans="7:7">
      <c r="G34549" s="1776"/>
    </row>
    <row r="34550" spans="7:7">
      <c r="G34550" s="1776"/>
    </row>
    <row r="34551" spans="7:7">
      <c r="G34551" s="1776"/>
    </row>
    <row r="34552" spans="7:7">
      <c r="G34552" s="1776"/>
    </row>
    <row r="34553" spans="7:7">
      <c r="G34553" s="1776"/>
    </row>
    <row r="34554" spans="7:7">
      <c r="G34554" s="1776"/>
    </row>
    <row r="34555" spans="7:7">
      <c r="G34555" s="1776"/>
    </row>
    <row r="34556" spans="7:7">
      <c r="G34556" s="1776"/>
    </row>
    <row r="34557" spans="7:7">
      <c r="G34557" s="1776"/>
    </row>
    <row r="34558" spans="7:7">
      <c r="G34558" s="1776"/>
    </row>
    <row r="34559" spans="7:7">
      <c r="G34559" s="1776"/>
    </row>
    <row r="34560" spans="7:7">
      <c r="G34560" s="1776"/>
    </row>
    <row r="34561" spans="7:7">
      <c r="G34561" s="1776"/>
    </row>
    <row r="34562" spans="7:7">
      <c r="G34562" s="1776"/>
    </row>
    <row r="34563" spans="7:7">
      <c r="G34563" s="1776"/>
    </row>
    <row r="34564" spans="7:7">
      <c r="G34564" s="1776"/>
    </row>
    <row r="34565" spans="7:7">
      <c r="G34565" s="1776"/>
    </row>
    <row r="34566" spans="7:7">
      <c r="G34566" s="1776"/>
    </row>
    <row r="34567" spans="7:7">
      <c r="G34567" s="1776"/>
    </row>
    <row r="34568" spans="7:7">
      <c r="G34568" s="1776"/>
    </row>
    <row r="34569" spans="7:7">
      <c r="G34569" s="1776"/>
    </row>
    <row r="34570" spans="7:7">
      <c r="G34570" s="1776"/>
    </row>
    <row r="34571" spans="7:7">
      <c r="G34571" s="1776"/>
    </row>
    <row r="34572" spans="7:7">
      <c r="G34572" s="1776"/>
    </row>
    <row r="34573" spans="7:7">
      <c r="G34573" s="1776"/>
    </row>
    <row r="34574" spans="7:7">
      <c r="G34574" s="1776"/>
    </row>
    <row r="34575" spans="7:7">
      <c r="G34575" s="1776"/>
    </row>
    <row r="34576" spans="7:7">
      <c r="G34576" s="1776"/>
    </row>
    <row r="34577" spans="7:7">
      <c r="G34577" s="1776"/>
    </row>
    <row r="34578" spans="7:7">
      <c r="G34578" s="1776"/>
    </row>
    <row r="34579" spans="7:7">
      <c r="G34579" s="1776"/>
    </row>
    <row r="34580" spans="7:7">
      <c r="G34580" s="1776"/>
    </row>
    <row r="34581" spans="7:7">
      <c r="G34581" s="1776"/>
    </row>
    <row r="34582" spans="7:7">
      <c r="G34582" s="1776"/>
    </row>
    <row r="34583" spans="7:7">
      <c r="G34583" s="1776"/>
    </row>
    <row r="34584" spans="7:7">
      <c r="G34584" s="1776"/>
    </row>
    <row r="34585" spans="7:7">
      <c r="G34585" s="1776"/>
    </row>
    <row r="34586" spans="7:7">
      <c r="G34586" s="1776"/>
    </row>
    <row r="34587" spans="7:7">
      <c r="G34587" s="1776"/>
    </row>
    <row r="34588" spans="7:7">
      <c r="G34588" s="1776"/>
    </row>
    <row r="34589" spans="7:7">
      <c r="G34589" s="1776"/>
    </row>
    <row r="34590" spans="7:7">
      <c r="G34590" s="1776"/>
    </row>
    <row r="34591" spans="7:7">
      <c r="G34591" s="1776"/>
    </row>
    <row r="34592" spans="7:7">
      <c r="G34592" s="1776"/>
    </row>
    <row r="34593" spans="7:7">
      <c r="G34593" s="1776"/>
    </row>
    <row r="34594" spans="7:7">
      <c r="G34594" s="1776"/>
    </row>
    <row r="34595" spans="7:7">
      <c r="G34595" s="1776"/>
    </row>
    <row r="34596" spans="7:7">
      <c r="G34596" s="1776"/>
    </row>
    <row r="34597" spans="7:7">
      <c r="G34597" s="1776"/>
    </row>
    <row r="34598" spans="7:7">
      <c r="G34598" s="1776"/>
    </row>
    <row r="34599" spans="7:7">
      <c r="G34599" s="1776"/>
    </row>
    <row r="34600" spans="7:7">
      <c r="G34600" s="1776"/>
    </row>
    <row r="34601" spans="7:7">
      <c r="G34601" s="1776"/>
    </row>
    <row r="34602" spans="7:7">
      <c r="G34602" s="1776"/>
    </row>
    <row r="34603" spans="7:7">
      <c r="G34603" s="1776"/>
    </row>
    <row r="34604" spans="7:7">
      <c r="G34604" s="1776"/>
    </row>
    <row r="34605" spans="7:7">
      <c r="G34605" s="1776"/>
    </row>
    <row r="34606" spans="7:7">
      <c r="G34606" s="1776"/>
    </row>
    <row r="34607" spans="7:7">
      <c r="G34607" s="1776"/>
    </row>
    <row r="34608" spans="7:7">
      <c r="G34608" s="1776"/>
    </row>
    <row r="34609" spans="7:7">
      <c r="G34609" s="1776"/>
    </row>
    <row r="34610" spans="7:7">
      <c r="G34610" s="1776"/>
    </row>
    <row r="34611" spans="7:7">
      <c r="G34611" s="1776"/>
    </row>
    <row r="34612" spans="7:7">
      <c r="G34612" s="1776"/>
    </row>
    <row r="34613" spans="7:7">
      <c r="G34613" s="1776"/>
    </row>
    <row r="34614" spans="7:7">
      <c r="G34614" s="1776"/>
    </row>
    <row r="34615" spans="7:7">
      <c r="G34615" s="1776"/>
    </row>
    <row r="34616" spans="7:7">
      <c r="G34616" s="1776"/>
    </row>
    <row r="34617" spans="7:7">
      <c r="G34617" s="1776"/>
    </row>
    <row r="34618" spans="7:7">
      <c r="G34618" s="1776"/>
    </row>
    <row r="34619" spans="7:7">
      <c r="G34619" s="1776"/>
    </row>
    <row r="34620" spans="7:7">
      <c r="G34620" s="1776"/>
    </row>
    <row r="34621" spans="7:7">
      <c r="G34621" s="1776"/>
    </row>
    <row r="34622" spans="7:7">
      <c r="G34622" s="1776"/>
    </row>
    <row r="34623" spans="7:7">
      <c r="G34623" s="1776"/>
    </row>
    <row r="34624" spans="7:7">
      <c r="G34624" s="1776"/>
    </row>
    <row r="34625" spans="7:7">
      <c r="G34625" s="1776"/>
    </row>
    <row r="34626" spans="7:7">
      <c r="G34626" s="1776"/>
    </row>
    <row r="34627" spans="7:7">
      <c r="G34627" s="1776"/>
    </row>
    <row r="34628" spans="7:7">
      <c r="G34628" s="1776"/>
    </row>
    <row r="34629" spans="7:7">
      <c r="G34629" s="1776"/>
    </row>
    <row r="34630" spans="7:7">
      <c r="G34630" s="1776"/>
    </row>
    <row r="34631" spans="7:7">
      <c r="G34631" s="1776"/>
    </row>
    <row r="34632" spans="7:7">
      <c r="G34632" s="1776"/>
    </row>
    <row r="34633" spans="7:7">
      <c r="G34633" s="1776"/>
    </row>
    <row r="34634" spans="7:7">
      <c r="G34634" s="1776"/>
    </row>
    <row r="34635" spans="7:7">
      <c r="G34635" s="1776"/>
    </row>
    <row r="34636" spans="7:7">
      <c r="G34636" s="1776"/>
    </row>
    <row r="34637" spans="7:7">
      <c r="G34637" s="1776"/>
    </row>
    <row r="34638" spans="7:7">
      <c r="G34638" s="1776"/>
    </row>
    <row r="34639" spans="7:7">
      <c r="G34639" s="1776"/>
    </row>
    <row r="34640" spans="7:7">
      <c r="G34640" s="1776"/>
    </row>
    <row r="34641" spans="7:7">
      <c r="G34641" s="1776"/>
    </row>
    <row r="34642" spans="7:7">
      <c r="G34642" s="1776"/>
    </row>
    <row r="34643" spans="7:7">
      <c r="G34643" s="1776"/>
    </row>
    <row r="34644" spans="7:7">
      <c r="G34644" s="1776"/>
    </row>
    <row r="34645" spans="7:7">
      <c r="G34645" s="1776"/>
    </row>
    <row r="34646" spans="7:7">
      <c r="G34646" s="1776"/>
    </row>
    <row r="34647" spans="7:7">
      <c r="G34647" s="1776"/>
    </row>
    <row r="34648" spans="7:7">
      <c r="G34648" s="1776"/>
    </row>
    <row r="34649" spans="7:7">
      <c r="G34649" s="1776"/>
    </row>
    <row r="34650" spans="7:7">
      <c r="G34650" s="1776"/>
    </row>
    <row r="34651" spans="7:7">
      <c r="G34651" s="1776"/>
    </row>
    <row r="34652" spans="7:7">
      <c r="G34652" s="1776"/>
    </row>
    <row r="34653" spans="7:7">
      <c r="G34653" s="1776"/>
    </row>
    <row r="34654" spans="7:7">
      <c r="G34654" s="1776"/>
    </row>
    <row r="34655" spans="7:7">
      <c r="G34655" s="1776"/>
    </row>
    <row r="34656" spans="7:7">
      <c r="G34656" s="1776"/>
    </row>
    <row r="34657" spans="7:7">
      <c r="G34657" s="1776"/>
    </row>
    <row r="34658" spans="7:7">
      <c r="G34658" s="1776"/>
    </row>
    <row r="34659" spans="7:7">
      <c r="G34659" s="1776"/>
    </row>
    <row r="34660" spans="7:7">
      <c r="G34660" s="1776"/>
    </row>
    <row r="34661" spans="7:7">
      <c r="G34661" s="1776"/>
    </row>
    <row r="34662" spans="7:7">
      <c r="G34662" s="1776"/>
    </row>
    <row r="34663" spans="7:7">
      <c r="G34663" s="1776"/>
    </row>
    <row r="34664" spans="7:7">
      <c r="G34664" s="1776"/>
    </row>
    <row r="34665" spans="7:7">
      <c r="G34665" s="1776"/>
    </row>
    <row r="34666" spans="7:7">
      <c r="G34666" s="1776"/>
    </row>
    <row r="34667" spans="7:7">
      <c r="G34667" s="1776"/>
    </row>
    <row r="34668" spans="7:7">
      <c r="G34668" s="1776"/>
    </row>
    <row r="34669" spans="7:7">
      <c r="G34669" s="1776"/>
    </row>
    <row r="34670" spans="7:7">
      <c r="G34670" s="1776"/>
    </row>
    <row r="34671" spans="7:7">
      <c r="G34671" s="1776"/>
    </row>
    <row r="34672" spans="7:7">
      <c r="G34672" s="1776"/>
    </row>
    <row r="34673" spans="7:7">
      <c r="G34673" s="1776"/>
    </row>
    <row r="34674" spans="7:7">
      <c r="G34674" s="1776"/>
    </row>
    <row r="34675" spans="7:7">
      <c r="G34675" s="1776"/>
    </row>
    <row r="34676" spans="7:7">
      <c r="G34676" s="1776"/>
    </row>
    <row r="34677" spans="7:7">
      <c r="G34677" s="1776"/>
    </row>
    <row r="34678" spans="7:7">
      <c r="G34678" s="1776"/>
    </row>
    <row r="34679" spans="7:7">
      <c r="G34679" s="1776"/>
    </row>
    <row r="34680" spans="7:7">
      <c r="G34680" s="1776"/>
    </row>
    <row r="34681" spans="7:7">
      <c r="G34681" s="1776"/>
    </row>
    <row r="34682" spans="7:7">
      <c r="G34682" s="1776"/>
    </row>
    <row r="34683" spans="7:7">
      <c r="G34683" s="1776"/>
    </row>
    <row r="34684" spans="7:7">
      <c r="G34684" s="1776"/>
    </row>
    <row r="34685" spans="7:7">
      <c r="G34685" s="1776"/>
    </row>
    <row r="34686" spans="7:7">
      <c r="G34686" s="1776"/>
    </row>
    <row r="34687" spans="7:7">
      <c r="G34687" s="1776"/>
    </row>
    <row r="34688" spans="7:7">
      <c r="G34688" s="1776"/>
    </row>
    <row r="34689" spans="7:7">
      <c r="G34689" s="1776"/>
    </row>
    <row r="34690" spans="7:7">
      <c r="G34690" s="1776"/>
    </row>
    <row r="34691" spans="7:7">
      <c r="G34691" s="1776"/>
    </row>
    <row r="34692" spans="7:7">
      <c r="G34692" s="1776"/>
    </row>
    <row r="34693" spans="7:7">
      <c r="G34693" s="1776"/>
    </row>
    <row r="34694" spans="7:7">
      <c r="G34694" s="1776"/>
    </row>
    <row r="34695" spans="7:7">
      <c r="G34695" s="1776"/>
    </row>
    <row r="34696" spans="7:7">
      <c r="G34696" s="1776"/>
    </row>
    <row r="34697" spans="7:7">
      <c r="G34697" s="1776"/>
    </row>
    <row r="34698" spans="7:7">
      <c r="G34698" s="1776"/>
    </row>
    <row r="34699" spans="7:7">
      <c r="G34699" s="1776"/>
    </row>
    <row r="34700" spans="7:7">
      <c r="G34700" s="1776"/>
    </row>
    <row r="34701" spans="7:7">
      <c r="G34701" s="1776"/>
    </row>
    <row r="34702" spans="7:7">
      <c r="G34702" s="1776"/>
    </row>
    <row r="34703" spans="7:7">
      <c r="G34703" s="1776"/>
    </row>
    <row r="34704" spans="7:7">
      <c r="G34704" s="1776"/>
    </row>
    <row r="34705" spans="7:7">
      <c r="G34705" s="1776"/>
    </row>
    <row r="34706" spans="7:7">
      <c r="G34706" s="1776"/>
    </row>
    <row r="34707" spans="7:7">
      <c r="G34707" s="1776"/>
    </row>
    <row r="34708" spans="7:7">
      <c r="G34708" s="1776"/>
    </row>
    <row r="34709" spans="7:7">
      <c r="G34709" s="1776"/>
    </row>
    <row r="34710" spans="7:7">
      <c r="G34710" s="1776"/>
    </row>
    <row r="34711" spans="7:7">
      <c r="G34711" s="1776"/>
    </row>
    <row r="34712" spans="7:7">
      <c r="G34712" s="1776"/>
    </row>
    <row r="34713" spans="7:7">
      <c r="G34713" s="1776"/>
    </row>
    <row r="34714" spans="7:7">
      <c r="G34714" s="1776"/>
    </row>
    <row r="34715" spans="7:7">
      <c r="G34715" s="1776"/>
    </row>
    <row r="34716" spans="7:7">
      <c r="G34716" s="1776"/>
    </row>
    <row r="34717" spans="7:7">
      <c r="G34717" s="1776"/>
    </row>
    <row r="34718" spans="7:7">
      <c r="G34718" s="1776"/>
    </row>
    <row r="34719" spans="7:7">
      <c r="G34719" s="1776"/>
    </row>
    <row r="34720" spans="7:7">
      <c r="G34720" s="1776"/>
    </row>
    <row r="34721" spans="7:7">
      <c r="G34721" s="1776"/>
    </row>
    <row r="34722" spans="7:7">
      <c r="G34722" s="1776"/>
    </row>
    <row r="34723" spans="7:7">
      <c r="G34723" s="1776"/>
    </row>
    <row r="34724" spans="7:7">
      <c r="G34724" s="1776"/>
    </row>
    <row r="34725" spans="7:7">
      <c r="G34725" s="1776"/>
    </row>
    <row r="34726" spans="7:7">
      <c r="G34726" s="1776"/>
    </row>
    <row r="34727" spans="7:7">
      <c r="G34727" s="1776"/>
    </row>
    <row r="34728" spans="7:7">
      <c r="G34728" s="1776"/>
    </row>
    <row r="34729" spans="7:7">
      <c r="G34729" s="1776"/>
    </row>
    <row r="34730" spans="7:7">
      <c r="G34730" s="1776"/>
    </row>
    <row r="34731" spans="7:7">
      <c r="G34731" s="1776"/>
    </row>
    <row r="34732" spans="7:7">
      <c r="G34732" s="1776"/>
    </row>
    <row r="34733" spans="7:7">
      <c r="G34733" s="1776"/>
    </row>
    <row r="34734" spans="7:7">
      <c r="G34734" s="1776"/>
    </row>
    <row r="34735" spans="7:7">
      <c r="G34735" s="1776"/>
    </row>
    <row r="34736" spans="7:7">
      <c r="G34736" s="1776"/>
    </row>
    <row r="34737" spans="7:7">
      <c r="G34737" s="1776"/>
    </row>
    <row r="34738" spans="7:7">
      <c r="G34738" s="1776"/>
    </row>
    <row r="34739" spans="7:7">
      <c r="G34739" s="1776"/>
    </row>
    <row r="34740" spans="7:7">
      <c r="G34740" s="1776"/>
    </row>
    <row r="34741" spans="7:7">
      <c r="G34741" s="1776"/>
    </row>
    <row r="34742" spans="7:7">
      <c r="G34742" s="1776"/>
    </row>
    <row r="34743" spans="7:7">
      <c r="G34743" s="1776"/>
    </row>
    <row r="34744" spans="7:7">
      <c r="G34744" s="1776"/>
    </row>
    <row r="34745" spans="7:7">
      <c r="G34745" s="1776"/>
    </row>
    <row r="34746" spans="7:7">
      <c r="G34746" s="1776"/>
    </row>
    <row r="34747" spans="7:7">
      <c r="G34747" s="1776"/>
    </row>
    <row r="34748" spans="7:7">
      <c r="G34748" s="1776"/>
    </row>
    <row r="34749" spans="7:7">
      <c r="G34749" s="1776"/>
    </row>
    <row r="34750" spans="7:7">
      <c r="G34750" s="1776"/>
    </row>
    <row r="34751" spans="7:7">
      <c r="G34751" s="1776"/>
    </row>
    <row r="34752" spans="7:7">
      <c r="G34752" s="1776"/>
    </row>
    <row r="34753" spans="7:7">
      <c r="G34753" s="1776"/>
    </row>
    <row r="34754" spans="7:7">
      <c r="G34754" s="1776"/>
    </row>
    <row r="34755" spans="7:7">
      <c r="G34755" s="1776"/>
    </row>
    <row r="34756" spans="7:7">
      <c r="G34756" s="1776"/>
    </row>
    <row r="34757" spans="7:7">
      <c r="G34757" s="1776"/>
    </row>
    <row r="34758" spans="7:7">
      <c r="G34758" s="1776"/>
    </row>
    <row r="34759" spans="7:7">
      <c r="G34759" s="1776"/>
    </row>
    <row r="34760" spans="7:7">
      <c r="G34760" s="1776"/>
    </row>
    <row r="34761" spans="7:7">
      <c r="G34761" s="1776"/>
    </row>
    <row r="34762" spans="7:7">
      <c r="G34762" s="1776"/>
    </row>
    <row r="34763" spans="7:7">
      <c r="G34763" s="1776"/>
    </row>
    <row r="34764" spans="7:7">
      <c r="G34764" s="1776"/>
    </row>
    <row r="34765" spans="7:7">
      <c r="G34765" s="1776"/>
    </row>
    <row r="34766" spans="7:7">
      <c r="G34766" s="1776"/>
    </row>
    <row r="34767" spans="7:7">
      <c r="G34767" s="1776"/>
    </row>
    <row r="34768" spans="7:7">
      <c r="G34768" s="1776"/>
    </row>
    <row r="34769" spans="7:7">
      <c r="G34769" s="1776"/>
    </row>
    <row r="34770" spans="7:7">
      <c r="G34770" s="1776"/>
    </row>
    <row r="34771" spans="7:7">
      <c r="G34771" s="1776"/>
    </row>
    <row r="34772" spans="7:7">
      <c r="G34772" s="1776"/>
    </row>
    <row r="34773" spans="7:7">
      <c r="G34773" s="1776"/>
    </row>
    <row r="34774" spans="7:7">
      <c r="G34774" s="1776"/>
    </row>
    <row r="34775" spans="7:7">
      <c r="G34775" s="1776"/>
    </row>
    <row r="34776" spans="7:7">
      <c r="G34776" s="1776"/>
    </row>
    <row r="34777" spans="7:7">
      <c r="G34777" s="1776"/>
    </row>
    <row r="34778" spans="7:7">
      <c r="G34778" s="1776"/>
    </row>
    <row r="34779" spans="7:7">
      <c r="G34779" s="1776"/>
    </row>
    <row r="34780" spans="7:7">
      <c r="G34780" s="1776"/>
    </row>
    <row r="34781" spans="7:7">
      <c r="G34781" s="1776"/>
    </row>
    <row r="34782" spans="7:7">
      <c r="G34782" s="1776"/>
    </row>
    <row r="34783" spans="7:7">
      <c r="G34783" s="1776"/>
    </row>
    <row r="34784" spans="7:7">
      <c r="G34784" s="1776"/>
    </row>
    <row r="34785" spans="7:7">
      <c r="G34785" s="1776"/>
    </row>
    <row r="34786" spans="7:7">
      <c r="G34786" s="1776"/>
    </row>
    <row r="34787" spans="7:7">
      <c r="G34787" s="1776"/>
    </row>
    <row r="34788" spans="7:7">
      <c r="G34788" s="1776"/>
    </row>
    <row r="34789" spans="7:7">
      <c r="G34789" s="1776"/>
    </row>
    <row r="34790" spans="7:7">
      <c r="G34790" s="1776"/>
    </row>
    <row r="34791" spans="7:7">
      <c r="G34791" s="1776"/>
    </row>
    <row r="34792" spans="7:7">
      <c r="G34792" s="1776"/>
    </row>
    <row r="34793" spans="7:7">
      <c r="G34793" s="1776"/>
    </row>
    <row r="34794" spans="7:7">
      <c r="G34794" s="1776"/>
    </row>
    <row r="34795" spans="7:7">
      <c r="G34795" s="1776"/>
    </row>
    <row r="34796" spans="7:7">
      <c r="G34796" s="1776"/>
    </row>
    <row r="34797" spans="7:7">
      <c r="G34797" s="1776"/>
    </row>
    <row r="34798" spans="7:7">
      <c r="G34798" s="1776"/>
    </row>
    <row r="34799" spans="7:7">
      <c r="G34799" s="1776"/>
    </row>
    <row r="34800" spans="7:7">
      <c r="G34800" s="1776"/>
    </row>
    <row r="34801" spans="7:7">
      <c r="G34801" s="1776"/>
    </row>
    <row r="34802" spans="7:7">
      <c r="G34802" s="1776"/>
    </row>
    <row r="34803" spans="7:7">
      <c r="G34803" s="1776"/>
    </row>
    <row r="34804" spans="7:7">
      <c r="G34804" s="1776"/>
    </row>
    <row r="34805" spans="7:7">
      <c r="G34805" s="1776"/>
    </row>
    <row r="34806" spans="7:7">
      <c r="G34806" s="1776"/>
    </row>
    <row r="34807" spans="7:7">
      <c r="G34807" s="1776"/>
    </row>
    <row r="34808" spans="7:7">
      <c r="G34808" s="1776"/>
    </row>
    <row r="34809" spans="7:7">
      <c r="G34809" s="1776"/>
    </row>
    <row r="34810" spans="7:7">
      <c r="G34810" s="1776"/>
    </row>
    <row r="34811" spans="7:7">
      <c r="G34811" s="1776"/>
    </row>
    <row r="34812" spans="7:7">
      <c r="G34812" s="1776"/>
    </row>
    <row r="34813" spans="7:7">
      <c r="G34813" s="1776"/>
    </row>
    <row r="34814" spans="7:7">
      <c r="G34814" s="1776"/>
    </row>
    <row r="34815" spans="7:7">
      <c r="G34815" s="1776"/>
    </row>
    <row r="34816" spans="7:7">
      <c r="G34816" s="1776"/>
    </row>
    <row r="34817" spans="7:7">
      <c r="G34817" s="1776"/>
    </row>
    <row r="34818" spans="7:7">
      <c r="G34818" s="1776"/>
    </row>
    <row r="34819" spans="7:7">
      <c r="G34819" s="1776"/>
    </row>
    <row r="34820" spans="7:7">
      <c r="G34820" s="1776"/>
    </row>
    <row r="34821" spans="7:7">
      <c r="G34821" s="1776"/>
    </row>
    <row r="34822" spans="7:7">
      <c r="G34822" s="1776"/>
    </row>
    <row r="34823" spans="7:7">
      <c r="G34823" s="1776"/>
    </row>
    <row r="34824" spans="7:7">
      <c r="G34824" s="1776"/>
    </row>
    <row r="34825" spans="7:7">
      <c r="G34825" s="1776"/>
    </row>
    <row r="34826" spans="7:7">
      <c r="G34826" s="1776"/>
    </row>
    <row r="34827" spans="7:7">
      <c r="G34827" s="1776"/>
    </row>
    <row r="34828" spans="7:7">
      <c r="G34828" s="1776"/>
    </row>
    <row r="34829" spans="7:7">
      <c r="G34829" s="1776"/>
    </row>
    <row r="34830" spans="7:7">
      <c r="G34830" s="1776"/>
    </row>
    <row r="34831" spans="7:7">
      <c r="G34831" s="1776"/>
    </row>
    <row r="34832" spans="7:7">
      <c r="G34832" s="1776"/>
    </row>
    <row r="34833" spans="7:7">
      <c r="G34833" s="1776"/>
    </row>
    <row r="34834" spans="7:7">
      <c r="G34834" s="1776"/>
    </row>
    <row r="34835" spans="7:7">
      <c r="G34835" s="1776"/>
    </row>
    <row r="34836" spans="7:7">
      <c r="G34836" s="1776"/>
    </row>
    <row r="34837" spans="7:7">
      <c r="G34837" s="1776"/>
    </row>
    <row r="34838" spans="7:7">
      <c r="G34838" s="1776"/>
    </row>
    <row r="34839" spans="7:7">
      <c r="G34839" s="1776"/>
    </row>
    <row r="34840" spans="7:7">
      <c r="G34840" s="1776"/>
    </row>
    <row r="34841" spans="7:7">
      <c r="G34841" s="1776"/>
    </row>
    <row r="34842" spans="7:7">
      <c r="G34842" s="1776"/>
    </row>
    <row r="34843" spans="7:7">
      <c r="G34843" s="1776"/>
    </row>
    <row r="34844" spans="7:7">
      <c r="G34844" s="1776"/>
    </row>
    <row r="34845" spans="7:7">
      <c r="G34845" s="1776"/>
    </row>
    <row r="34846" spans="7:7">
      <c r="G34846" s="1776"/>
    </row>
    <row r="34847" spans="7:7">
      <c r="G34847" s="1776"/>
    </row>
    <row r="34848" spans="7:7">
      <c r="G34848" s="1776"/>
    </row>
    <row r="34849" spans="7:7">
      <c r="G34849" s="1776"/>
    </row>
    <row r="34850" spans="7:7">
      <c r="G34850" s="1776"/>
    </row>
    <row r="34851" spans="7:7">
      <c r="G34851" s="1776"/>
    </row>
    <row r="34852" spans="7:7">
      <c r="G34852" s="1776"/>
    </row>
    <row r="34853" spans="7:7">
      <c r="G34853" s="1776"/>
    </row>
    <row r="34854" spans="7:7">
      <c r="G34854" s="1776"/>
    </row>
    <row r="34855" spans="7:7">
      <c r="G34855" s="1776"/>
    </row>
    <row r="34856" spans="7:7">
      <c r="G34856" s="1776"/>
    </row>
    <row r="34857" spans="7:7">
      <c r="G34857" s="1776"/>
    </row>
    <row r="34858" spans="7:7">
      <c r="G34858" s="1776"/>
    </row>
    <row r="34859" spans="7:7">
      <c r="G34859" s="1776"/>
    </row>
    <row r="34860" spans="7:7">
      <c r="G34860" s="1776"/>
    </row>
    <row r="34861" spans="7:7">
      <c r="G34861" s="1776"/>
    </row>
    <row r="34862" spans="7:7">
      <c r="G34862" s="1776"/>
    </row>
    <row r="34863" spans="7:7">
      <c r="G34863" s="1776"/>
    </row>
    <row r="34864" spans="7:7">
      <c r="G34864" s="1776"/>
    </row>
    <row r="34865" spans="7:7">
      <c r="G34865" s="1776"/>
    </row>
    <row r="34866" spans="7:7">
      <c r="G34866" s="1776"/>
    </row>
    <row r="34867" spans="7:7">
      <c r="G34867" s="1776"/>
    </row>
    <row r="34868" spans="7:7">
      <c r="G34868" s="1776"/>
    </row>
    <row r="34869" spans="7:7">
      <c r="G34869" s="1776"/>
    </row>
    <row r="34870" spans="7:7">
      <c r="G34870" s="1776"/>
    </row>
    <row r="34871" spans="7:7">
      <c r="G34871" s="1776"/>
    </row>
    <row r="34872" spans="7:7">
      <c r="G34872" s="1776"/>
    </row>
    <row r="34873" spans="7:7">
      <c r="G34873" s="1776"/>
    </row>
    <row r="34874" spans="7:7">
      <c r="G34874" s="1776"/>
    </row>
    <row r="34875" spans="7:7">
      <c r="G34875" s="1776"/>
    </row>
    <row r="34876" spans="7:7">
      <c r="G34876" s="1776"/>
    </row>
    <row r="34877" spans="7:7">
      <c r="G34877" s="1776"/>
    </row>
    <row r="34878" spans="7:7">
      <c r="G34878" s="1776"/>
    </row>
    <row r="34879" spans="7:7">
      <c r="G34879" s="1776"/>
    </row>
    <row r="34880" spans="7:7">
      <c r="G34880" s="1776"/>
    </row>
    <row r="34881" spans="7:7">
      <c r="G34881" s="1776"/>
    </row>
    <row r="34882" spans="7:7">
      <c r="G34882" s="1776"/>
    </row>
    <row r="34883" spans="7:7">
      <c r="G34883" s="1776"/>
    </row>
    <row r="34884" spans="7:7">
      <c r="G34884" s="1776"/>
    </row>
    <row r="34885" spans="7:7">
      <c r="G34885" s="1776"/>
    </row>
    <row r="34886" spans="7:7">
      <c r="G34886" s="1776"/>
    </row>
    <row r="34887" spans="7:7">
      <c r="G34887" s="1776"/>
    </row>
    <row r="34888" spans="7:7">
      <c r="G34888" s="1776"/>
    </row>
    <row r="34889" spans="7:7">
      <c r="G34889" s="1776"/>
    </row>
    <row r="34890" spans="7:7">
      <c r="G34890" s="1776"/>
    </row>
    <row r="34891" spans="7:7">
      <c r="G34891" s="1776"/>
    </row>
    <row r="34892" spans="7:7">
      <c r="G34892" s="1776"/>
    </row>
    <row r="34893" spans="7:7">
      <c r="G34893" s="1776"/>
    </row>
    <row r="34894" spans="7:7">
      <c r="G34894" s="1776"/>
    </row>
    <row r="34895" spans="7:7">
      <c r="G34895" s="1776"/>
    </row>
    <row r="34896" spans="7:7">
      <c r="G34896" s="1776"/>
    </row>
    <row r="34897" spans="7:7">
      <c r="G34897" s="1776"/>
    </row>
    <row r="34898" spans="7:7">
      <c r="G34898" s="1776"/>
    </row>
    <row r="34899" spans="7:7">
      <c r="G34899" s="1776"/>
    </row>
    <row r="34900" spans="7:7">
      <c r="G34900" s="1776"/>
    </row>
    <row r="34901" spans="7:7">
      <c r="G34901" s="1776"/>
    </row>
    <row r="34902" spans="7:7">
      <c r="G34902" s="1776"/>
    </row>
    <row r="34903" spans="7:7">
      <c r="G34903" s="1776"/>
    </row>
    <row r="34904" spans="7:7">
      <c r="G34904" s="1776"/>
    </row>
    <row r="34905" spans="7:7">
      <c r="G34905" s="1776"/>
    </row>
    <row r="34906" spans="7:7">
      <c r="G34906" s="1776"/>
    </row>
    <row r="34907" spans="7:7">
      <c r="G34907" s="1776"/>
    </row>
    <row r="34908" spans="7:7">
      <c r="G34908" s="1776"/>
    </row>
    <row r="34909" spans="7:7">
      <c r="G34909" s="1776"/>
    </row>
    <row r="34910" spans="7:7">
      <c r="G34910" s="1776"/>
    </row>
    <row r="34911" spans="7:7">
      <c r="G34911" s="1776"/>
    </row>
    <row r="34912" spans="7:7">
      <c r="G34912" s="1776"/>
    </row>
    <row r="34913" spans="7:7">
      <c r="G34913" s="1776"/>
    </row>
    <row r="34914" spans="7:7">
      <c r="G34914" s="1776"/>
    </row>
    <row r="34915" spans="7:7">
      <c r="G34915" s="1776"/>
    </row>
    <row r="34916" spans="7:7">
      <c r="G34916" s="1776"/>
    </row>
    <row r="34917" spans="7:7">
      <c r="G34917" s="1776"/>
    </row>
    <row r="34918" spans="7:7">
      <c r="G34918" s="1776"/>
    </row>
    <row r="34919" spans="7:7">
      <c r="G34919" s="1776"/>
    </row>
    <row r="34920" spans="7:7">
      <c r="G34920" s="1776"/>
    </row>
    <row r="34921" spans="7:7">
      <c r="G34921" s="1776"/>
    </row>
    <row r="34922" spans="7:7">
      <c r="G34922" s="1776"/>
    </row>
    <row r="34923" spans="7:7">
      <c r="G34923" s="1776"/>
    </row>
    <row r="34924" spans="7:7">
      <c r="G34924" s="1776"/>
    </row>
    <row r="34925" spans="7:7">
      <c r="G34925" s="1776"/>
    </row>
    <row r="34926" spans="7:7">
      <c r="G34926" s="1776"/>
    </row>
    <row r="34927" spans="7:7">
      <c r="G34927" s="1776"/>
    </row>
    <row r="34928" spans="7:7">
      <c r="G34928" s="1776"/>
    </row>
    <row r="34929" spans="7:7">
      <c r="G34929" s="1776"/>
    </row>
    <row r="34930" spans="7:7">
      <c r="G34930" s="1776"/>
    </row>
    <row r="34931" spans="7:7">
      <c r="G34931" s="1776"/>
    </row>
    <row r="34932" spans="7:7">
      <c r="G34932" s="1776"/>
    </row>
    <row r="34933" spans="7:7">
      <c r="G34933" s="1776"/>
    </row>
    <row r="34934" spans="7:7">
      <c r="G34934" s="1776"/>
    </row>
    <row r="34935" spans="7:7">
      <c r="G34935" s="1776"/>
    </row>
    <row r="34936" spans="7:7">
      <c r="G34936" s="1776"/>
    </row>
    <row r="34937" spans="7:7">
      <c r="G34937" s="1776"/>
    </row>
    <row r="34938" spans="7:7">
      <c r="G34938" s="1776"/>
    </row>
    <row r="34939" spans="7:7">
      <c r="G34939" s="1776"/>
    </row>
    <row r="34940" spans="7:7">
      <c r="G34940" s="1776"/>
    </row>
    <row r="34941" spans="7:7">
      <c r="G34941" s="1776"/>
    </row>
    <row r="34942" spans="7:7">
      <c r="G34942" s="1776"/>
    </row>
    <row r="34943" spans="7:7">
      <c r="G34943" s="1776"/>
    </row>
    <row r="34944" spans="7:7">
      <c r="G34944" s="1776"/>
    </row>
    <row r="34945" spans="7:7">
      <c r="G34945" s="1776"/>
    </row>
    <row r="34946" spans="7:7">
      <c r="G34946" s="1776"/>
    </row>
    <row r="34947" spans="7:7">
      <c r="G34947" s="1776"/>
    </row>
    <row r="34948" spans="7:7">
      <c r="G34948" s="1776"/>
    </row>
    <row r="34949" spans="7:7">
      <c r="G34949" s="1776"/>
    </row>
    <row r="34950" spans="7:7">
      <c r="G34950" s="1776"/>
    </row>
    <row r="34951" spans="7:7">
      <c r="G34951" s="1776"/>
    </row>
    <row r="34952" spans="7:7">
      <c r="G34952" s="1776"/>
    </row>
    <row r="34953" spans="7:7">
      <c r="G34953" s="1776"/>
    </row>
    <row r="34954" spans="7:7">
      <c r="G34954" s="1776"/>
    </row>
    <row r="34955" spans="7:7">
      <c r="G34955" s="1776"/>
    </row>
    <row r="34956" spans="7:7">
      <c r="G34956" s="1776"/>
    </row>
    <row r="34957" spans="7:7">
      <c r="G34957" s="1776"/>
    </row>
    <row r="34958" spans="7:7">
      <c r="G34958" s="1776"/>
    </row>
    <row r="34959" spans="7:7">
      <c r="G34959" s="1776"/>
    </row>
    <row r="34960" spans="7:7">
      <c r="G34960" s="1776"/>
    </row>
    <row r="34961" spans="7:7">
      <c r="G34961" s="1776"/>
    </row>
    <row r="34962" spans="7:7">
      <c r="G34962" s="1776"/>
    </row>
    <row r="34963" spans="7:7">
      <c r="G34963" s="1776"/>
    </row>
    <row r="34964" spans="7:7">
      <c r="G34964" s="1776"/>
    </row>
    <row r="34965" spans="7:7">
      <c r="G34965" s="1776"/>
    </row>
    <row r="34966" spans="7:7">
      <c r="G34966" s="1776"/>
    </row>
    <row r="34967" spans="7:7">
      <c r="G34967" s="1776"/>
    </row>
    <row r="34968" spans="7:7">
      <c r="G34968" s="1776"/>
    </row>
    <row r="34969" spans="7:7">
      <c r="G34969" s="1776"/>
    </row>
    <row r="34970" spans="7:7">
      <c r="G34970" s="1776"/>
    </row>
    <row r="34971" spans="7:7">
      <c r="G34971" s="1776"/>
    </row>
    <row r="34972" spans="7:7">
      <c r="G34972" s="1776"/>
    </row>
    <row r="34973" spans="7:7">
      <c r="G34973" s="1776"/>
    </row>
    <row r="34974" spans="7:7">
      <c r="G34974" s="1776"/>
    </row>
    <row r="34975" spans="7:7">
      <c r="G34975" s="1776"/>
    </row>
    <row r="34976" spans="7:7">
      <c r="G34976" s="1776"/>
    </row>
    <row r="34977" spans="7:7">
      <c r="G34977" s="1776"/>
    </row>
    <row r="34978" spans="7:7">
      <c r="G34978" s="1776"/>
    </row>
    <row r="34979" spans="7:7">
      <c r="G34979" s="1776"/>
    </row>
    <row r="34980" spans="7:7">
      <c r="G34980" s="1776"/>
    </row>
    <row r="34981" spans="7:7">
      <c r="G34981" s="1776"/>
    </row>
    <row r="34982" spans="7:7">
      <c r="G34982" s="1776"/>
    </row>
    <row r="34983" spans="7:7">
      <c r="G34983" s="1776"/>
    </row>
    <row r="34984" spans="7:7">
      <c r="G34984" s="1776"/>
    </row>
    <row r="34985" spans="7:7">
      <c r="G34985" s="1776"/>
    </row>
    <row r="34986" spans="7:7">
      <c r="G34986" s="1776"/>
    </row>
    <row r="34987" spans="7:7">
      <c r="G34987" s="1776"/>
    </row>
    <row r="34988" spans="7:7">
      <c r="G34988" s="1776"/>
    </row>
    <row r="34989" spans="7:7">
      <c r="G34989" s="1776"/>
    </row>
    <row r="34990" spans="7:7">
      <c r="G34990" s="1776"/>
    </row>
    <row r="34991" spans="7:7">
      <c r="G34991" s="1776"/>
    </row>
    <row r="34992" spans="7:7">
      <c r="G34992" s="1776"/>
    </row>
    <row r="34993" spans="7:7">
      <c r="G34993" s="1776"/>
    </row>
    <row r="34994" spans="7:7">
      <c r="G34994" s="1776"/>
    </row>
    <row r="34995" spans="7:7">
      <c r="G34995" s="1776"/>
    </row>
    <row r="34996" spans="7:7">
      <c r="G34996" s="1776"/>
    </row>
    <row r="34997" spans="7:7">
      <c r="G34997" s="1776"/>
    </row>
    <row r="34998" spans="7:7">
      <c r="G34998" s="1776"/>
    </row>
    <row r="34999" spans="7:7">
      <c r="G34999" s="1776"/>
    </row>
    <row r="35000" spans="7:7">
      <c r="G35000" s="1776"/>
    </row>
    <row r="35001" spans="7:7">
      <c r="G35001" s="1776"/>
    </row>
    <row r="35002" spans="7:7">
      <c r="G35002" s="1776"/>
    </row>
    <row r="35003" spans="7:7">
      <c r="G35003" s="1776"/>
    </row>
    <row r="35004" spans="7:7">
      <c r="G35004" s="1776"/>
    </row>
    <row r="35005" spans="7:7">
      <c r="G35005" s="1776"/>
    </row>
    <row r="35006" spans="7:7">
      <c r="G35006" s="1776"/>
    </row>
    <row r="35007" spans="7:7">
      <c r="G35007" s="1776"/>
    </row>
    <row r="35008" spans="7:7">
      <c r="G35008" s="1776"/>
    </row>
    <row r="35009" spans="7:7">
      <c r="G35009" s="1776"/>
    </row>
    <row r="35010" spans="7:7">
      <c r="G35010" s="1776"/>
    </row>
    <row r="35011" spans="7:7">
      <c r="G35011" s="1776"/>
    </row>
    <row r="35012" spans="7:7">
      <c r="G35012" s="1776"/>
    </row>
    <row r="35013" spans="7:7">
      <c r="G35013" s="1776"/>
    </row>
    <row r="35014" spans="7:7">
      <c r="G35014" s="1776"/>
    </row>
    <row r="35015" spans="7:7">
      <c r="G35015" s="1776"/>
    </row>
    <row r="35016" spans="7:7">
      <c r="G35016" s="1776"/>
    </row>
    <row r="35017" spans="7:7">
      <c r="G35017" s="1776"/>
    </row>
    <row r="35018" spans="7:7">
      <c r="G35018" s="1776"/>
    </row>
    <row r="35019" spans="7:7">
      <c r="G35019" s="1776"/>
    </row>
    <row r="35020" spans="7:7">
      <c r="G35020" s="1776"/>
    </row>
    <row r="35021" spans="7:7">
      <c r="G35021" s="1776"/>
    </row>
    <row r="35022" spans="7:7">
      <c r="G35022" s="1776"/>
    </row>
    <row r="35023" spans="7:7">
      <c r="G35023" s="1776"/>
    </row>
    <row r="35024" spans="7:7">
      <c r="G35024" s="1776"/>
    </row>
    <row r="35025" spans="7:7">
      <c r="G35025" s="1776"/>
    </row>
    <row r="35026" spans="7:7">
      <c r="G35026" s="1776"/>
    </row>
    <row r="35027" spans="7:7">
      <c r="G35027" s="1776"/>
    </row>
    <row r="35028" spans="7:7">
      <c r="G35028" s="1776"/>
    </row>
    <row r="35029" spans="7:7">
      <c r="G35029" s="1776"/>
    </row>
    <row r="35030" spans="7:7">
      <c r="G35030" s="1776"/>
    </row>
    <row r="35031" spans="7:7">
      <c r="G35031" s="1776"/>
    </row>
    <row r="35032" spans="7:7">
      <c r="G35032" s="1776"/>
    </row>
    <row r="35033" spans="7:7">
      <c r="G35033" s="1776"/>
    </row>
    <row r="35034" spans="7:7">
      <c r="G35034" s="1776"/>
    </row>
    <row r="35035" spans="7:7">
      <c r="G35035" s="1776"/>
    </row>
    <row r="35036" spans="7:7">
      <c r="G35036" s="1776"/>
    </row>
    <row r="35037" spans="7:7">
      <c r="G35037" s="1776"/>
    </row>
    <row r="35038" spans="7:7">
      <c r="G35038" s="1776"/>
    </row>
    <row r="35039" spans="7:7">
      <c r="G35039" s="1776"/>
    </row>
    <row r="35040" spans="7:7">
      <c r="G35040" s="1776"/>
    </row>
    <row r="35041" spans="7:7">
      <c r="G35041" s="1776"/>
    </row>
    <row r="35042" spans="7:7">
      <c r="G35042" s="1776"/>
    </row>
    <row r="35043" spans="7:7">
      <c r="G35043" s="1776"/>
    </row>
    <row r="35044" spans="7:7">
      <c r="G35044" s="1776"/>
    </row>
    <row r="35045" spans="7:7">
      <c r="G35045" s="1776"/>
    </row>
    <row r="35046" spans="7:7">
      <c r="G35046" s="1776"/>
    </row>
    <row r="35047" spans="7:7">
      <c r="G35047" s="1776"/>
    </row>
    <row r="35048" spans="7:7">
      <c r="G35048" s="1776"/>
    </row>
    <row r="35049" spans="7:7">
      <c r="G35049" s="1776"/>
    </row>
    <row r="35050" spans="7:7">
      <c r="G35050" s="1776"/>
    </row>
    <row r="35051" spans="7:7">
      <c r="G35051" s="1776"/>
    </row>
    <row r="35052" spans="7:7">
      <c r="G35052" s="1776"/>
    </row>
    <row r="35053" spans="7:7">
      <c r="G35053" s="1776"/>
    </row>
    <row r="35054" spans="7:7">
      <c r="G35054" s="1776"/>
    </row>
    <row r="35055" spans="7:7">
      <c r="G35055" s="1776"/>
    </row>
    <row r="35056" spans="7:7">
      <c r="G35056" s="1776"/>
    </row>
    <row r="35057" spans="7:7">
      <c r="G35057" s="1776"/>
    </row>
    <row r="35058" spans="7:7">
      <c r="G35058" s="1776"/>
    </row>
    <row r="35059" spans="7:7">
      <c r="G35059" s="1776"/>
    </row>
    <row r="35060" spans="7:7">
      <c r="G35060" s="1776"/>
    </row>
    <row r="35061" spans="7:7">
      <c r="G35061" s="1776"/>
    </row>
    <row r="35062" spans="7:7">
      <c r="G35062" s="1776"/>
    </row>
    <row r="35063" spans="7:7">
      <c r="G35063" s="1776"/>
    </row>
    <row r="35064" spans="7:7">
      <c r="G35064" s="1776"/>
    </row>
    <row r="35065" spans="7:7">
      <c r="G35065" s="1776"/>
    </row>
    <row r="35066" spans="7:7">
      <c r="G35066" s="1776"/>
    </row>
    <row r="35067" spans="7:7">
      <c r="G35067" s="1776"/>
    </row>
    <row r="35068" spans="7:7">
      <c r="G35068" s="1776"/>
    </row>
    <row r="35069" spans="7:7">
      <c r="G35069" s="1776"/>
    </row>
    <row r="35070" spans="7:7">
      <c r="G35070" s="1776"/>
    </row>
    <row r="35071" spans="7:7">
      <c r="G35071" s="1776"/>
    </row>
    <row r="35072" spans="7:7">
      <c r="G35072" s="1776"/>
    </row>
    <row r="35073" spans="7:7">
      <c r="G35073" s="1776"/>
    </row>
    <row r="35074" spans="7:7">
      <c r="G35074" s="1776"/>
    </row>
    <row r="35075" spans="7:7">
      <c r="G35075" s="1776"/>
    </row>
    <row r="35076" spans="7:7">
      <c r="G35076" s="1776"/>
    </row>
    <row r="35077" spans="7:7">
      <c r="G35077" s="1776"/>
    </row>
    <row r="35078" spans="7:7">
      <c r="G35078" s="1776"/>
    </row>
    <row r="35079" spans="7:7">
      <c r="G35079" s="1776"/>
    </row>
    <row r="35080" spans="7:7">
      <c r="G35080" s="1776"/>
    </row>
    <row r="35081" spans="7:7">
      <c r="G35081" s="1776"/>
    </row>
    <row r="35082" spans="7:7">
      <c r="G35082" s="1776"/>
    </row>
    <row r="35083" spans="7:7">
      <c r="G35083" s="1776"/>
    </row>
    <row r="35084" spans="7:7">
      <c r="G35084" s="1776"/>
    </row>
    <row r="35085" spans="7:7">
      <c r="G35085" s="1776"/>
    </row>
    <row r="35086" spans="7:7">
      <c r="G35086" s="1776"/>
    </row>
    <row r="35087" spans="7:7">
      <c r="G35087" s="1776"/>
    </row>
    <row r="35088" spans="7:7">
      <c r="G35088" s="1776"/>
    </row>
    <row r="35089" spans="7:7">
      <c r="G35089" s="1776"/>
    </row>
    <row r="35090" spans="7:7">
      <c r="G35090" s="1776"/>
    </row>
    <row r="35091" spans="7:7">
      <c r="G35091" s="1776"/>
    </row>
    <row r="35092" spans="7:7">
      <c r="G35092" s="1776"/>
    </row>
    <row r="35093" spans="7:7">
      <c r="G35093" s="1776"/>
    </row>
    <row r="35094" spans="7:7">
      <c r="G35094" s="1776"/>
    </row>
    <row r="35095" spans="7:7">
      <c r="G35095" s="1776"/>
    </row>
    <row r="35096" spans="7:7">
      <c r="G35096" s="1776"/>
    </row>
    <row r="35097" spans="7:7">
      <c r="G35097" s="1776"/>
    </row>
    <row r="35098" spans="7:7">
      <c r="G35098" s="1776"/>
    </row>
    <row r="35099" spans="7:7">
      <c r="G35099" s="1776"/>
    </row>
    <row r="35100" spans="7:7">
      <c r="G35100" s="1776"/>
    </row>
    <row r="35101" spans="7:7">
      <c r="G35101" s="1776"/>
    </row>
    <row r="35102" spans="7:7">
      <c r="G35102" s="1776"/>
    </row>
    <row r="35103" spans="7:7">
      <c r="G35103" s="1776"/>
    </row>
    <row r="35104" spans="7:7">
      <c r="G35104" s="1776"/>
    </row>
    <row r="35105" spans="7:7">
      <c r="G35105" s="1776"/>
    </row>
    <row r="35106" spans="7:7">
      <c r="G35106" s="1776"/>
    </row>
    <row r="35107" spans="7:7">
      <c r="G35107" s="1776"/>
    </row>
    <row r="35108" spans="7:7">
      <c r="G35108" s="1776"/>
    </row>
    <row r="35109" spans="7:7">
      <c r="G35109" s="1776"/>
    </row>
    <row r="35110" spans="7:7">
      <c r="G35110" s="1776"/>
    </row>
    <row r="35111" spans="7:7">
      <c r="G35111" s="1776"/>
    </row>
    <row r="35112" spans="7:7">
      <c r="G35112" s="1776"/>
    </row>
    <row r="35113" spans="7:7">
      <c r="G35113" s="1776"/>
    </row>
    <row r="35114" spans="7:7">
      <c r="G35114" s="1776"/>
    </row>
    <row r="35115" spans="7:7">
      <c r="G35115" s="1776"/>
    </row>
    <row r="35116" spans="7:7">
      <c r="G35116" s="1776"/>
    </row>
    <row r="35117" spans="7:7">
      <c r="G35117" s="1776"/>
    </row>
    <row r="35118" spans="7:7">
      <c r="G35118" s="1776"/>
    </row>
    <row r="35119" spans="7:7">
      <c r="G35119" s="1776"/>
    </row>
    <row r="35120" spans="7:7">
      <c r="G35120" s="1776"/>
    </row>
    <row r="35121" spans="7:7">
      <c r="G35121" s="1776"/>
    </row>
    <row r="35122" spans="7:7">
      <c r="G35122" s="1776"/>
    </row>
    <row r="35123" spans="7:7">
      <c r="G35123" s="1776"/>
    </row>
    <row r="35124" spans="7:7">
      <c r="G35124" s="1776"/>
    </row>
    <row r="35125" spans="7:7">
      <c r="G35125" s="1776"/>
    </row>
    <row r="35126" spans="7:7">
      <c r="G35126" s="1776"/>
    </row>
    <row r="35127" spans="7:7">
      <c r="G35127" s="1776"/>
    </row>
    <row r="35128" spans="7:7">
      <c r="G35128" s="1776"/>
    </row>
    <row r="35129" spans="7:7">
      <c r="G35129" s="1776"/>
    </row>
    <row r="35130" spans="7:7">
      <c r="G35130" s="1776"/>
    </row>
    <row r="35131" spans="7:7">
      <c r="G35131" s="1776"/>
    </row>
    <row r="35132" spans="7:7">
      <c r="G35132" s="1776"/>
    </row>
    <row r="35133" spans="7:7">
      <c r="G35133" s="1776"/>
    </row>
    <row r="35134" spans="7:7">
      <c r="G35134" s="1776"/>
    </row>
    <row r="35135" spans="7:7">
      <c r="G35135" s="1776"/>
    </row>
    <row r="35136" spans="7:7">
      <c r="G35136" s="1776"/>
    </row>
    <row r="35137" spans="7:7">
      <c r="G35137" s="1776"/>
    </row>
    <row r="35138" spans="7:7">
      <c r="G35138" s="1776"/>
    </row>
    <row r="35139" spans="7:7">
      <c r="G35139" s="1776"/>
    </row>
    <row r="35140" spans="7:7">
      <c r="G35140" s="1776"/>
    </row>
    <row r="35141" spans="7:7">
      <c r="G35141" s="1776"/>
    </row>
    <row r="35142" spans="7:7">
      <c r="G35142" s="1776"/>
    </row>
    <row r="35143" spans="7:7">
      <c r="G35143" s="1776"/>
    </row>
    <row r="35144" spans="7:7">
      <c r="G35144" s="1776"/>
    </row>
    <row r="35145" spans="7:7">
      <c r="G35145" s="1776"/>
    </row>
    <row r="35146" spans="7:7">
      <c r="G35146" s="1776"/>
    </row>
    <row r="35147" spans="7:7">
      <c r="G35147" s="1776"/>
    </row>
    <row r="35148" spans="7:7">
      <c r="G35148" s="1776"/>
    </row>
    <row r="35149" spans="7:7">
      <c r="G35149" s="1776"/>
    </row>
    <row r="35150" spans="7:7">
      <c r="G35150" s="1776"/>
    </row>
    <row r="35151" spans="7:7">
      <c r="G35151" s="1776"/>
    </row>
    <row r="35152" spans="7:7">
      <c r="G35152" s="1776"/>
    </row>
    <row r="35153" spans="7:7">
      <c r="G35153" s="1776"/>
    </row>
    <row r="35154" spans="7:7">
      <c r="G35154" s="1776"/>
    </row>
    <row r="35155" spans="7:7">
      <c r="G35155" s="1776"/>
    </row>
    <row r="35156" spans="7:7">
      <c r="G35156" s="1776"/>
    </row>
    <row r="35157" spans="7:7">
      <c r="G35157" s="1776"/>
    </row>
    <row r="35158" spans="7:7">
      <c r="G35158" s="1776"/>
    </row>
    <row r="35159" spans="7:7">
      <c r="G35159" s="1776"/>
    </row>
    <row r="35160" spans="7:7">
      <c r="G35160" s="1776"/>
    </row>
    <row r="35161" spans="7:7">
      <c r="G35161" s="1776"/>
    </row>
    <row r="35162" spans="7:7">
      <c r="G35162" s="1776"/>
    </row>
    <row r="35163" spans="7:7">
      <c r="G35163" s="1776"/>
    </row>
    <row r="35164" spans="7:7">
      <c r="G35164" s="1776"/>
    </row>
    <row r="35165" spans="7:7">
      <c r="G35165" s="1776"/>
    </row>
    <row r="35166" spans="7:7">
      <c r="G35166" s="1776"/>
    </row>
    <row r="35167" spans="7:7">
      <c r="G35167" s="1776"/>
    </row>
    <row r="35168" spans="7:7">
      <c r="G35168" s="1776"/>
    </row>
    <row r="35169" spans="7:7">
      <c r="G35169" s="1776"/>
    </row>
    <row r="35170" spans="7:7">
      <c r="G35170" s="1776"/>
    </row>
    <row r="35171" spans="7:7">
      <c r="G35171" s="1776"/>
    </row>
    <row r="35172" spans="7:7">
      <c r="G35172" s="1776"/>
    </row>
    <row r="35173" spans="7:7">
      <c r="G35173" s="1776"/>
    </row>
    <row r="35174" spans="7:7">
      <c r="G35174" s="1776"/>
    </row>
    <row r="35175" spans="7:7">
      <c r="G35175" s="1776"/>
    </row>
    <row r="35176" spans="7:7">
      <c r="G35176" s="1776"/>
    </row>
    <row r="35177" spans="7:7">
      <c r="G35177" s="1776"/>
    </row>
    <row r="35178" spans="7:7">
      <c r="G35178" s="1776"/>
    </row>
    <row r="35179" spans="7:7">
      <c r="G35179" s="1776"/>
    </row>
    <row r="35180" spans="7:7">
      <c r="G35180" s="1776"/>
    </row>
    <row r="35181" spans="7:7">
      <c r="G35181" s="1776"/>
    </row>
    <row r="35182" spans="7:7">
      <c r="G35182" s="1776"/>
    </row>
    <row r="35183" spans="7:7">
      <c r="G35183" s="1776"/>
    </row>
    <row r="35184" spans="7:7">
      <c r="G35184" s="1776"/>
    </row>
    <row r="35185" spans="7:7">
      <c r="G35185" s="1776"/>
    </row>
    <row r="35186" spans="7:7">
      <c r="G35186" s="1776"/>
    </row>
    <row r="35187" spans="7:7">
      <c r="G35187" s="1776"/>
    </row>
    <row r="35188" spans="7:7">
      <c r="G35188" s="1776"/>
    </row>
    <row r="35189" spans="7:7">
      <c r="G35189" s="1776"/>
    </row>
    <row r="35190" spans="7:7">
      <c r="G35190" s="1776"/>
    </row>
    <row r="35191" spans="7:7">
      <c r="G35191" s="1776"/>
    </row>
    <row r="35192" spans="7:7">
      <c r="G35192" s="1776"/>
    </row>
    <row r="35193" spans="7:7">
      <c r="G35193" s="1776"/>
    </row>
    <row r="35194" spans="7:7">
      <c r="G35194" s="1776"/>
    </row>
    <row r="35195" spans="7:7">
      <c r="G35195" s="1776"/>
    </row>
    <row r="35196" spans="7:7">
      <c r="G35196" s="1776"/>
    </row>
    <row r="35197" spans="7:7">
      <c r="G35197" s="1776"/>
    </row>
    <row r="35198" spans="7:7">
      <c r="G35198" s="1776"/>
    </row>
    <row r="35199" spans="7:7">
      <c r="G35199" s="1776"/>
    </row>
    <row r="35200" spans="7:7">
      <c r="G35200" s="1776"/>
    </row>
    <row r="35201" spans="7:7">
      <c r="G35201" s="1776"/>
    </row>
    <row r="35202" spans="7:7">
      <c r="G35202" s="1776"/>
    </row>
    <row r="35203" spans="7:7">
      <c r="G35203" s="1776"/>
    </row>
    <row r="35204" spans="7:7">
      <c r="G35204" s="1776"/>
    </row>
    <row r="35205" spans="7:7">
      <c r="G35205" s="1776"/>
    </row>
    <row r="35206" spans="7:7">
      <c r="G35206" s="1776"/>
    </row>
    <row r="35207" spans="7:7">
      <c r="G35207" s="1776"/>
    </row>
    <row r="35208" spans="7:7">
      <c r="G35208" s="1776"/>
    </row>
    <row r="35209" spans="7:7">
      <c r="G35209" s="1776"/>
    </row>
    <row r="35210" spans="7:7">
      <c r="G35210" s="1776"/>
    </row>
    <row r="35211" spans="7:7">
      <c r="G35211" s="1776"/>
    </row>
    <row r="35212" spans="7:7">
      <c r="G35212" s="1776"/>
    </row>
    <row r="35213" spans="7:7">
      <c r="G35213" s="1776"/>
    </row>
    <row r="35214" spans="7:7">
      <c r="G35214" s="1776"/>
    </row>
    <row r="35215" spans="7:7">
      <c r="G35215" s="1776"/>
    </row>
    <row r="35216" spans="7:7">
      <c r="G35216" s="1776"/>
    </row>
    <row r="35217" spans="7:7">
      <c r="G35217" s="1776"/>
    </row>
    <row r="35218" spans="7:7">
      <c r="G35218" s="1776"/>
    </row>
    <row r="35219" spans="7:7">
      <c r="G35219" s="1776"/>
    </row>
    <row r="35220" spans="7:7">
      <c r="G35220" s="1776"/>
    </row>
    <row r="35221" spans="7:7">
      <c r="G35221" s="1776"/>
    </row>
    <row r="35222" spans="7:7">
      <c r="G35222" s="1776"/>
    </row>
    <row r="35223" spans="7:7">
      <c r="G35223" s="1776"/>
    </row>
    <row r="35224" spans="7:7">
      <c r="G35224" s="1776"/>
    </row>
    <row r="35225" spans="7:7">
      <c r="G35225" s="1776"/>
    </row>
    <row r="35226" spans="7:7">
      <c r="G35226" s="1776"/>
    </row>
    <row r="35227" spans="7:7">
      <c r="G35227" s="1776"/>
    </row>
    <row r="35228" spans="7:7">
      <c r="G35228" s="1776"/>
    </row>
    <row r="35229" spans="7:7">
      <c r="G35229" s="1776"/>
    </row>
    <row r="35230" spans="7:7">
      <c r="G35230" s="1776"/>
    </row>
    <row r="35231" spans="7:7">
      <c r="G35231" s="1776"/>
    </row>
    <row r="35232" spans="7:7">
      <c r="G35232" s="1776"/>
    </row>
    <row r="35233" spans="7:7">
      <c r="G35233" s="1776"/>
    </row>
    <row r="35234" spans="7:7">
      <c r="G35234" s="1776"/>
    </row>
    <row r="35235" spans="7:7">
      <c r="G35235" s="1776"/>
    </row>
    <row r="35236" spans="7:7">
      <c r="G35236" s="1776"/>
    </row>
    <row r="35237" spans="7:7">
      <c r="G35237" s="1776"/>
    </row>
    <row r="35238" spans="7:7">
      <c r="G35238" s="1776"/>
    </row>
    <row r="35239" spans="7:7">
      <c r="G35239" s="1776"/>
    </row>
    <row r="35240" spans="7:7">
      <c r="G35240" s="1776"/>
    </row>
    <row r="35241" spans="7:7">
      <c r="G35241" s="1776"/>
    </row>
    <row r="35242" spans="7:7">
      <c r="G35242" s="1776"/>
    </row>
    <row r="35243" spans="7:7">
      <c r="G35243" s="1776"/>
    </row>
    <row r="35244" spans="7:7">
      <c r="G35244" s="1776"/>
    </row>
    <row r="35245" spans="7:7">
      <c r="G35245" s="1776"/>
    </row>
    <row r="35246" spans="7:7">
      <c r="G35246" s="1776"/>
    </row>
    <row r="35247" spans="7:7">
      <c r="G35247" s="1776"/>
    </row>
    <row r="35248" spans="7:7">
      <c r="G35248" s="1776"/>
    </row>
    <row r="35249" spans="7:7">
      <c r="G35249" s="1776"/>
    </row>
    <row r="35250" spans="7:7">
      <c r="G35250" s="1776"/>
    </row>
    <row r="35251" spans="7:7">
      <c r="G35251" s="1776"/>
    </row>
    <row r="35252" spans="7:7">
      <c r="G35252" s="1776"/>
    </row>
    <row r="35253" spans="7:7">
      <c r="G35253" s="1776"/>
    </row>
    <row r="35254" spans="7:7">
      <c r="G35254" s="1776"/>
    </row>
    <row r="35255" spans="7:7">
      <c r="G35255" s="1776"/>
    </row>
    <row r="35256" spans="7:7">
      <c r="G35256" s="1776"/>
    </row>
    <row r="35257" spans="7:7">
      <c r="G35257" s="1776"/>
    </row>
    <row r="35258" spans="7:7">
      <c r="G35258" s="1776"/>
    </row>
    <row r="35259" spans="7:7">
      <c r="G35259" s="1776"/>
    </row>
    <row r="35260" spans="7:7">
      <c r="G35260" s="1776"/>
    </row>
    <row r="35261" spans="7:7">
      <c r="G35261" s="1776"/>
    </row>
    <row r="35262" spans="7:7">
      <c r="G35262" s="1776"/>
    </row>
    <row r="35263" spans="7:7">
      <c r="G35263" s="1776"/>
    </row>
    <row r="35264" spans="7:7">
      <c r="G35264" s="1776"/>
    </row>
    <row r="35265" spans="7:7">
      <c r="G35265" s="1776"/>
    </row>
    <row r="35266" spans="7:7">
      <c r="G35266" s="1776"/>
    </row>
    <row r="35267" spans="7:7">
      <c r="G35267" s="1776"/>
    </row>
    <row r="35268" spans="7:7">
      <c r="G35268" s="1776"/>
    </row>
    <row r="35269" spans="7:7">
      <c r="G35269" s="1776"/>
    </row>
    <row r="35270" spans="7:7">
      <c r="G35270" s="1776"/>
    </row>
    <row r="35271" spans="7:7">
      <c r="G35271" s="1776"/>
    </row>
    <row r="35272" spans="7:7">
      <c r="G35272" s="1776"/>
    </row>
    <row r="35273" spans="7:7">
      <c r="G35273" s="1776"/>
    </row>
    <row r="35274" spans="7:7">
      <c r="G35274" s="1776"/>
    </row>
    <row r="35275" spans="7:7">
      <c r="G35275" s="1776"/>
    </row>
    <row r="35276" spans="7:7">
      <c r="G35276" s="1776"/>
    </row>
    <row r="35277" spans="7:7">
      <c r="G35277" s="1776"/>
    </row>
    <row r="35278" spans="7:7">
      <c r="G35278" s="1776"/>
    </row>
    <row r="35279" spans="7:7">
      <c r="G35279" s="1776"/>
    </row>
    <row r="35280" spans="7:7">
      <c r="G35280" s="1776"/>
    </row>
    <row r="35281" spans="7:7">
      <c r="G35281" s="1776"/>
    </row>
    <row r="35282" spans="7:7">
      <c r="G35282" s="1776"/>
    </row>
    <row r="35283" spans="7:7">
      <c r="G35283" s="1776"/>
    </row>
    <row r="35284" spans="7:7">
      <c r="G35284" s="1776"/>
    </row>
    <row r="35285" spans="7:7">
      <c r="G35285" s="1776"/>
    </row>
    <row r="35286" spans="7:7">
      <c r="G35286" s="1776"/>
    </row>
    <row r="35287" spans="7:7">
      <c r="G35287" s="1776"/>
    </row>
    <row r="35288" spans="7:7">
      <c r="G35288" s="1776"/>
    </row>
    <row r="35289" spans="7:7">
      <c r="G35289" s="1776"/>
    </row>
    <row r="35290" spans="7:7">
      <c r="G35290" s="1776"/>
    </row>
    <row r="35291" spans="7:7">
      <c r="G35291" s="1776"/>
    </row>
    <row r="35292" spans="7:7">
      <c r="G35292" s="1776"/>
    </row>
    <row r="35293" spans="7:7">
      <c r="G35293" s="1776"/>
    </row>
    <row r="35294" spans="7:7">
      <c r="G35294" s="1776"/>
    </row>
    <row r="35295" spans="7:7">
      <c r="G35295" s="1776"/>
    </row>
    <row r="35296" spans="7:7">
      <c r="G35296" s="1776"/>
    </row>
    <row r="35297" spans="7:7">
      <c r="G35297" s="1776"/>
    </row>
    <row r="35298" spans="7:7">
      <c r="G35298" s="1776"/>
    </row>
    <row r="35299" spans="7:7">
      <c r="G35299" s="1776"/>
    </row>
    <row r="35300" spans="7:7">
      <c r="G35300" s="1776"/>
    </row>
    <row r="35301" spans="7:7">
      <c r="G35301" s="1776"/>
    </row>
    <row r="35302" spans="7:7">
      <c r="G35302" s="1776"/>
    </row>
    <row r="35303" spans="7:7">
      <c r="G35303" s="1776"/>
    </row>
    <row r="35304" spans="7:7">
      <c r="G35304" s="1776"/>
    </row>
    <row r="35305" spans="7:7">
      <c r="G35305" s="1776"/>
    </row>
    <row r="35306" spans="7:7">
      <c r="G35306" s="1776"/>
    </row>
    <row r="35307" spans="7:7">
      <c r="G35307" s="1776"/>
    </row>
    <row r="35308" spans="7:7">
      <c r="G35308" s="1776"/>
    </row>
    <row r="35309" spans="7:7">
      <c r="G35309" s="1776"/>
    </row>
    <row r="35310" spans="7:7">
      <c r="G35310" s="1776"/>
    </row>
    <row r="35311" spans="7:7">
      <c r="G35311" s="1776"/>
    </row>
    <row r="35312" spans="7:7">
      <c r="G35312" s="1776"/>
    </row>
    <row r="35313" spans="7:7">
      <c r="G35313" s="1776"/>
    </row>
    <row r="35314" spans="7:7">
      <c r="G35314" s="1776"/>
    </row>
    <row r="35315" spans="7:7">
      <c r="G35315" s="1776"/>
    </row>
    <row r="35316" spans="7:7">
      <c r="G35316" s="1776"/>
    </row>
    <row r="35317" spans="7:7">
      <c r="G35317" s="1776"/>
    </row>
    <row r="35318" spans="7:7">
      <c r="G35318" s="1776"/>
    </row>
    <row r="35319" spans="7:7">
      <c r="G35319" s="1776"/>
    </row>
    <row r="35320" spans="7:7">
      <c r="G35320" s="1776"/>
    </row>
    <row r="35321" spans="7:7">
      <c r="G35321" s="1776"/>
    </row>
    <row r="35322" spans="7:7">
      <c r="G35322" s="1776"/>
    </row>
    <row r="35323" spans="7:7">
      <c r="G35323" s="1776"/>
    </row>
    <row r="35324" spans="7:7">
      <c r="G35324" s="1776"/>
    </row>
    <row r="35325" spans="7:7">
      <c r="G35325" s="1776"/>
    </row>
    <row r="35326" spans="7:7">
      <c r="G35326" s="1776"/>
    </row>
    <row r="35327" spans="7:7">
      <c r="G35327" s="1776"/>
    </row>
    <row r="35328" spans="7:7">
      <c r="G35328" s="1776"/>
    </row>
    <row r="35329" spans="7:7">
      <c r="G35329" s="1776"/>
    </row>
    <row r="35330" spans="7:7">
      <c r="G35330" s="1776"/>
    </row>
    <row r="35331" spans="7:7">
      <c r="G35331" s="1776"/>
    </row>
    <row r="35332" spans="7:7">
      <c r="G35332" s="1776"/>
    </row>
    <row r="35333" spans="7:7">
      <c r="G35333" s="1776"/>
    </row>
    <row r="35334" spans="7:7">
      <c r="G35334" s="1776"/>
    </row>
    <row r="35335" spans="7:7">
      <c r="G35335" s="1776"/>
    </row>
    <row r="35336" spans="7:7">
      <c r="G35336" s="1776"/>
    </row>
    <row r="35337" spans="7:7">
      <c r="G35337" s="1776"/>
    </row>
    <row r="35338" spans="7:7">
      <c r="G35338" s="1776"/>
    </row>
    <row r="35339" spans="7:7">
      <c r="G35339" s="1776"/>
    </row>
    <row r="35340" spans="7:7">
      <c r="G35340" s="1776"/>
    </row>
    <row r="35341" spans="7:7">
      <c r="G35341" s="1776"/>
    </row>
    <row r="35342" spans="7:7">
      <c r="G35342" s="1776"/>
    </row>
    <row r="35343" spans="7:7">
      <c r="G35343" s="1776"/>
    </row>
    <row r="35344" spans="7:7">
      <c r="G35344" s="1776"/>
    </row>
    <row r="35345" spans="7:7">
      <c r="G35345" s="1776"/>
    </row>
    <row r="35346" spans="7:7">
      <c r="G35346" s="1776"/>
    </row>
    <row r="35347" spans="7:7">
      <c r="G35347" s="1776"/>
    </row>
    <row r="35348" spans="7:7">
      <c r="G35348" s="1776"/>
    </row>
    <row r="35349" spans="7:7">
      <c r="G35349" s="1776"/>
    </row>
    <row r="35350" spans="7:7">
      <c r="G35350" s="1776"/>
    </row>
    <row r="35351" spans="7:7">
      <c r="G35351" s="1776"/>
    </row>
    <row r="35352" spans="7:7">
      <c r="G35352" s="1776"/>
    </row>
    <row r="35353" spans="7:7">
      <c r="G35353" s="1776"/>
    </row>
    <row r="35354" spans="7:7">
      <c r="G35354" s="1776"/>
    </row>
    <row r="35355" spans="7:7">
      <c r="G35355" s="1776"/>
    </row>
    <row r="35356" spans="7:7">
      <c r="G35356" s="1776"/>
    </row>
    <row r="35357" spans="7:7">
      <c r="G35357" s="1776"/>
    </row>
    <row r="35358" spans="7:7">
      <c r="G35358" s="1776"/>
    </row>
    <row r="35359" spans="7:7">
      <c r="G35359" s="1776"/>
    </row>
    <row r="35360" spans="7:7">
      <c r="G35360" s="1776"/>
    </row>
    <row r="35361" spans="7:7">
      <c r="G35361" s="1776"/>
    </row>
    <row r="35362" spans="7:7">
      <c r="G35362" s="1776"/>
    </row>
    <row r="35363" spans="7:7">
      <c r="G35363" s="1776"/>
    </row>
    <row r="35364" spans="7:7">
      <c r="G35364" s="1776"/>
    </row>
    <row r="35365" spans="7:7">
      <c r="G35365" s="1776"/>
    </row>
    <row r="35366" spans="7:7">
      <c r="G35366" s="1776"/>
    </row>
    <row r="35367" spans="7:7">
      <c r="G35367" s="1776"/>
    </row>
    <row r="35368" spans="7:7">
      <c r="G35368" s="1776"/>
    </row>
    <row r="35369" spans="7:7">
      <c r="G35369" s="1776"/>
    </row>
    <row r="35370" spans="7:7">
      <c r="G35370" s="1776"/>
    </row>
    <row r="35371" spans="7:7">
      <c r="G35371" s="1776"/>
    </row>
    <row r="35372" spans="7:7">
      <c r="G35372" s="1776"/>
    </row>
    <row r="35373" spans="7:7">
      <c r="G35373" s="1776"/>
    </row>
    <row r="35374" spans="7:7">
      <c r="G35374" s="1776"/>
    </row>
    <row r="35375" spans="7:7">
      <c r="G35375" s="1776"/>
    </row>
    <row r="35376" spans="7:7">
      <c r="G35376" s="1776"/>
    </row>
    <row r="35377" spans="7:7">
      <c r="G35377" s="1776"/>
    </row>
    <row r="35378" spans="7:7">
      <c r="G35378" s="1776"/>
    </row>
    <row r="35379" spans="7:7">
      <c r="G35379" s="1776"/>
    </row>
    <row r="35380" spans="7:7">
      <c r="G35380" s="1776"/>
    </row>
    <row r="35381" spans="7:7">
      <c r="G35381" s="1776"/>
    </row>
    <row r="35382" spans="7:7">
      <c r="G35382" s="1776"/>
    </row>
    <row r="35383" spans="7:7">
      <c r="G35383" s="1776"/>
    </row>
    <row r="35384" spans="7:7">
      <c r="G35384" s="1776"/>
    </row>
    <row r="35385" spans="7:7">
      <c r="G35385" s="1776"/>
    </row>
    <row r="35386" spans="7:7">
      <c r="G35386" s="1776"/>
    </row>
    <row r="35387" spans="7:7">
      <c r="G35387" s="1776"/>
    </row>
    <row r="35388" spans="7:7">
      <c r="G35388" s="1776"/>
    </row>
    <row r="35389" spans="7:7">
      <c r="G35389" s="1776"/>
    </row>
    <row r="35390" spans="7:7">
      <c r="G35390" s="1776"/>
    </row>
    <row r="35391" spans="7:7">
      <c r="G35391" s="1776"/>
    </row>
    <row r="35392" spans="7:7">
      <c r="G35392" s="1776"/>
    </row>
    <row r="35393" spans="7:7">
      <c r="G35393" s="1776"/>
    </row>
    <row r="35394" spans="7:7">
      <c r="G35394" s="1776"/>
    </row>
    <row r="35395" spans="7:7">
      <c r="G35395" s="1776"/>
    </row>
    <row r="35396" spans="7:7">
      <c r="G35396" s="1776"/>
    </row>
    <row r="35397" spans="7:7">
      <c r="G35397" s="1776"/>
    </row>
    <row r="35398" spans="7:7">
      <c r="G35398" s="1776"/>
    </row>
    <row r="35399" spans="7:7">
      <c r="G35399" s="1776"/>
    </row>
    <row r="35400" spans="7:7">
      <c r="G35400" s="1776"/>
    </row>
    <row r="35401" spans="7:7">
      <c r="G35401" s="1776"/>
    </row>
    <row r="35402" spans="7:7">
      <c r="G35402" s="1776"/>
    </row>
    <row r="35403" spans="7:7">
      <c r="G35403" s="1776"/>
    </row>
    <row r="35404" spans="7:7">
      <c r="G35404" s="1776"/>
    </row>
    <row r="35405" spans="7:7">
      <c r="G35405" s="1776"/>
    </row>
    <row r="35406" spans="7:7">
      <c r="G35406" s="1776"/>
    </row>
    <row r="35407" spans="7:7">
      <c r="G35407" s="1776"/>
    </row>
    <row r="35408" spans="7:7">
      <c r="G35408" s="1776"/>
    </row>
    <row r="35409" spans="7:7">
      <c r="G35409" s="1776"/>
    </row>
    <row r="35410" spans="7:7">
      <c r="G35410" s="1776"/>
    </row>
    <row r="35411" spans="7:7">
      <c r="G35411" s="1776"/>
    </row>
    <row r="35412" spans="7:7">
      <c r="G35412" s="1776"/>
    </row>
    <row r="35413" spans="7:7">
      <c r="G35413" s="1776"/>
    </row>
    <row r="35414" spans="7:7">
      <c r="G35414" s="1776"/>
    </row>
    <row r="35415" spans="7:7">
      <c r="G35415" s="1776"/>
    </row>
    <row r="35416" spans="7:7">
      <c r="G35416" s="1776"/>
    </row>
    <row r="35417" spans="7:7">
      <c r="G35417" s="1776"/>
    </row>
    <row r="35418" spans="7:7">
      <c r="G35418" s="1776"/>
    </row>
    <row r="35419" spans="7:7">
      <c r="G35419" s="1776"/>
    </row>
    <row r="35420" spans="7:7">
      <c r="G35420" s="1776"/>
    </row>
    <row r="35421" spans="7:7">
      <c r="G35421" s="1776"/>
    </row>
    <row r="35422" spans="7:7">
      <c r="G35422" s="1776"/>
    </row>
    <row r="35423" spans="7:7">
      <c r="G35423" s="1776"/>
    </row>
    <row r="35424" spans="7:7">
      <c r="G35424" s="1776"/>
    </row>
    <row r="35425" spans="7:7">
      <c r="G35425" s="1776"/>
    </row>
    <row r="35426" spans="7:7">
      <c r="G35426" s="1776"/>
    </row>
    <row r="35427" spans="7:7">
      <c r="G35427" s="1776"/>
    </row>
    <row r="35428" spans="7:7">
      <c r="G35428" s="1776"/>
    </row>
    <row r="35429" spans="7:7">
      <c r="G35429" s="1776"/>
    </row>
    <row r="35430" spans="7:7">
      <c r="G35430" s="1776"/>
    </row>
    <row r="35431" spans="7:7">
      <c r="G35431" s="1776"/>
    </row>
    <row r="35432" spans="7:7">
      <c r="G35432" s="1776"/>
    </row>
    <row r="35433" spans="7:7">
      <c r="G35433" s="1776"/>
    </row>
    <row r="35434" spans="7:7">
      <c r="G35434" s="1776"/>
    </row>
    <row r="35435" spans="7:7">
      <c r="G35435" s="1776"/>
    </row>
    <row r="35436" spans="7:7">
      <c r="G35436" s="1776"/>
    </row>
    <row r="35437" spans="7:7">
      <c r="G35437" s="1776"/>
    </row>
    <row r="35438" spans="7:7">
      <c r="G35438" s="1776"/>
    </row>
    <row r="35439" spans="7:7">
      <c r="G35439" s="1776"/>
    </row>
    <row r="35440" spans="7:7">
      <c r="G35440" s="1776"/>
    </row>
    <row r="35441" spans="7:7">
      <c r="G35441" s="1776"/>
    </row>
    <row r="35442" spans="7:7">
      <c r="G35442" s="1776"/>
    </row>
    <row r="35443" spans="7:7">
      <c r="G35443" s="1776"/>
    </row>
    <row r="35444" spans="7:7">
      <c r="G35444" s="1776"/>
    </row>
    <row r="35445" spans="7:7">
      <c r="G35445" s="1776"/>
    </row>
    <row r="35446" spans="7:7">
      <c r="G35446" s="1776"/>
    </row>
    <row r="35447" spans="7:7">
      <c r="G35447" s="1776"/>
    </row>
    <row r="35448" spans="7:7">
      <c r="G35448" s="1776"/>
    </row>
    <row r="35449" spans="7:7">
      <c r="G35449" s="1776"/>
    </row>
    <row r="35450" spans="7:7">
      <c r="G35450" s="1776"/>
    </row>
    <row r="35451" spans="7:7">
      <c r="G35451" s="1776"/>
    </row>
    <row r="35452" spans="7:7">
      <c r="G35452" s="1776"/>
    </row>
    <row r="35453" spans="7:7">
      <c r="G35453" s="1776"/>
    </row>
    <row r="35454" spans="7:7">
      <c r="G35454" s="1776"/>
    </row>
    <row r="35455" spans="7:7">
      <c r="G35455" s="1776"/>
    </row>
    <row r="35456" spans="7:7">
      <c r="G35456" s="1776"/>
    </row>
    <row r="35457" spans="7:7">
      <c r="G35457" s="1776"/>
    </row>
    <row r="35458" spans="7:7">
      <c r="G35458" s="1776"/>
    </row>
    <row r="35459" spans="7:7">
      <c r="G35459" s="1776"/>
    </row>
    <row r="35460" spans="7:7">
      <c r="G35460" s="1776"/>
    </row>
    <row r="35461" spans="7:7">
      <c r="G35461" s="1776"/>
    </row>
    <row r="35462" spans="7:7">
      <c r="G35462" s="1776"/>
    </row>
    <row r="35463" spans="7:7">
      <c r="G35463" s="1776"/>
    </row>
    <row r="35464" spans="7:7">
      <c r="G35464" s="1776"/>
    </row>
    <row r="35465" spans="7:7">
      <c r="G35465" s="1776"/>
    </row>
    <row r="35466" spans="7:7">
      <c r="G35466" s="1776"/>
    </row>
    <row r="35467" spans="7:7">
      <c r="G35467" s="1776"/>
    </row>
    <row r="35468" spans="7:7">
      <c r="G35468" s="1776"/>
    </row>
    <row r="35469" spans="7:7">
      <c r="G35469" s="1776"/>
    </row>
    <row r="35470" spans="7:7">
      <c r="G35470" s="1776"/>
    </row>
    <row r="35471" spans="7:7">
      <c r="G35471" s="1776"/>
    </row>
    <row r="35472" spans="7:7">
      <c r="G35472" s="1776"/>
    </row>
    <row r="35473" spans="7:7">
      <c r="G35473" s="1776"/>
    </row>
    <row r="35474" spans="7:7">
      <c r="G35474" s="1776"/>
    </row>
    <row r="35475" spans="7:7">
      <c r="G35475" s="1776"/>
    </row>
    <row r="35476" spans="7:7">
      <c r="G35476" s="1776"/>
    </row>
    <row r="35477" spans="7:7">
      <c r="G35477" s="1776"/>
    </row>
    <row r="35478" spans="7:7">
      <c r="G35478" s="1776"/>
    </row>
    <row r="35479" spans="7:7">
      <c r="G35479" s="1776"/>
    </row>
    <row r="35480" spans="7:7">
      <c r="G35480" s="1776"/>
    </row>
    <row r="35481" spans="7:7">
      <c r="G35481" s="1776"/>
    </row>
    <row r="35482" spans="7:7">
      <c r="G35482" s="1776"/>
    </row>
    <row r="35483" spans="7:7">
      <c r="G35483" s="1776"/>
    </row>
    <row r="35484" spans="7:7">
      <c r="G35484" s="1776"/>
    </row>
    <row r="35485" spans="7:7">
      <c r="G35485" s="1776"/>
    </row>
    <row r="35486" spans="7:7">
      <c r="G35486" s="1776"/>
    </row>
    <row r="35487" spans="7:7">
      <c r="G35487" s="1776"/>
    </row>
    <row r="35488" spans="7:7">
      <c r="G35488" s="1776"/>
    </row>
    <row r="35489" spans="7:7">
      <c r="G35489" s="1776"/>
    </row>
    <row r="35490" spans="7:7">
      <c r="G35490" s="1776"/>
    </row>
    <row r="35491" spans="7:7">
      <c r="G35491" s="1776"/>
    </row>
    <row r="35492" spans="7:7">
      <c r="G35492" s="1776"/>
    </row>
    <row r="35493" spans="7:7">
      <c r="G35493" s="1776"/>
    </row>
    <row r="35494" spans="7:7">
      <c r="G35494" s="1776"/>
    </row>
    <row r="35495" spans="7:7">
      <c r="G35495" s="1776"/>
    </row>
    <row r="35496" spans="7:7">
      <c r="G35496" s="1776"/>
    </row>
    <row r="35497" spans="7:7">
      <c r="G35497" s="1776"/>
    </row>
    <row r="35498" spans="7:7">
      <c r="G35498" s="1776"/>
    </row>
    <row r="35499" spans="7:7">
      <c r="G35499" s="1776"/>
    </row>
    <row r="35500" spans="7:7">
      <c r="G35500" s="1776"/>
    </row>
    <row r="35501" spans="7:7">
      <c r="G35501" s="1776"/>
    </row>
    <row r="35502" spans="7:7">
      <c r="G35502" s="1776"/>
    </row>
    <row r="35503" spans="7:7">
      <c r="G35503" s="1776"/>
    </row>
    <row r="35504" spans="7:7">
      <c r="G35504" s="1776"/>
    </row>
    <row r="35505" spans="7:7">
      <c r="G35505" s="1776"/>
    </row>
    <row r="35506" spans="7:7">
      <c r="G35506" s="1776"/>
    </row>
    <row r="35507" spans="7:7">
      <c r="G35507" s="1776"/>
    </row>
    <row r="35508" spans="7:7">
      <c r="G35508" s="1776"/>
    </row>
    <row r="35509" spans="7:7">
      <c r="G35509" s="1776"/>
    </row>
    <row r="35510" spans="7:7">
      <c r="G35510" s="1776"/>
    </row>
    <row r="35511" spans="7:7">
      <c r="G35511" s="1776"/>
    </row>
    <row r="35512" spans="7:7">
      <c r="G35512" s="1776"/>
    </row>
    <row r="35513" spans="7:7">
      <c r="G35513" s="1776"/>
    </row>
    <row r="35514" spans="7:7">
      <c r="G35514" s="1776"/>
    </row>
    <row r="35515" spans="7:7">
      <c r="G35515" s="1776"/>
    </row>
    <row r="35516" spans="7:7">
      <c r="G35516" s="1776"/>
    </row>
    <row r="35517" spans="7:7">
      <c r="G35517" s="1776"/>
    </row>
    <row r="35518" spans="7:7">
      <c r="G35518" s="1776"/>
    </row>
    <row r="35519" spans="7:7">
      <c r="G35519" s="1776"/>
    </row>
    <row r="35520" spans="7:7">
      <c r="G35520" s="1776"/>
    </row>
    <row r="35521" spans="7:7">
      <c r="G35521" s="1776"/>
    </row>
    <row r="35522" spans="7:7">
      <c r="G35522" s="1776"/>
    </row>
    <row r="35523" spans="7:7">
      <c r="G35523" s="1776"/>
    </row>
    <row r="35524" spans="7:7">
      <c r="G35524" s="1776"/>
    </row>
    <row r="35525" spans="7:7">
      <c r="G35525" s="1776"/>
    </row>
    <row r="35526" spans="7:7">
      <c r="G35526" s="1776"/>
    </row>
    <row r="35527" spans="7:7">
      <c r="G35527" s="1776"/>
    </row>
    <row r="35528" spans="7:7">
      <c r="G35528" s="1776"/>
    </row>
    <row r="35529" spans="7:7">
      <c r="G35529" s="1776"/>
    </row>
    <row r="35530" spans="7:7">
      <c r="G35530" s="1776"/>
    </row>
    <row r="35531" spans="7:7">
      <c r="G35531" s="1776"/>
    </row>
    <row r="35532" spans="7:7">
      <c r="G35532" s="1776"/>
    </row>
    <row r="35533" spans="7:7">
      <c r="G35533" s="1776"/>
    </row>
    <row r="35534" spans="7:7">
      <c r="G35534" s="1776"/>
    </row>
    <row r="35535" spans="7:7">
      <c r="G35535" s="1776"/>
    </row>
    <row r="35536" spans="7:7">
      <c r="G35536" s="1776"/>
    </row>
    <row r="35537" spans="7:7">
      <c r="G35537" s="1776"/>
    </row>
    <row r="35538" spans="7:7">
      <c r="G35538" s="1776"/>
    </row>
    <row r="35539" spans="7:7">
      <c r="G35539" s="1776"/>
    </row>
    <row r="35540" spans="7:7">
      <c r="G35540" s="1776"/>
    </row>
    <row r="35541" spans="7:7">
      <c r="G35541" s="1776"/>
    </row>
    <row r="35542" spans="7:7">
      <c r="G35542" s="1776"/>
    </row>
    <row r="35543" spans="7:7">
      <c r="G35543" s="1776"/>
    </row>
    <row r="35544" spans="7:7">
      <c r="G35544" s="1776"/>
    </row>
    <row r="35545" spans="7:7">
      <c r="G35545" s="1776"/>
    </row>
    <row r="35546" spans="7:7">
      <c r="G35546" s="1776"/>
    </row>
    <row r="35547" spans="7:7">
      <c r="G35547" s="1776"/>
    </row>
    <row r="35548" spans="7:7">
      <c r="G35548" s="1776"/>
    </row>
    <row r="35549" spans="7:7">
      <c r="G35549" s="1776"/>
    </row>
    <row r="35550" spans="7:7">
      <c r="G35550" s="1776"/>
    </row>
    <row r="35551" spans="7:7">
      <c r="G35551" s="1776"/>
    </row>
    <row r="35552" spans="7:7">
      <c r="G35552" s="1776"/>
    </row>
    <row r="35553" spans="7:7">
      <c r="G35553" s="1776"/>
    </row>
    <row r="35554" spans="7:7">
      <c r="G35554" s="1776"/>
    </row>
    <row r="35555" spans="7:7">
      <c r="G35555" s="1776"/>
    </row>
    <row r="35556" spans="7:7">
      <c r="G35556" s="1776"/>
    </row>
    <row r="35557" spans="7:7">
      <c r="G35557" s="1776"/>
    </row>
    <row r="35558" spans="7:7">
      <c r="G35558" s="1776"/>
    </row>
    <row r="35559" spans="7:7">
      <c r="G35559" s="1776"/>
    </row>
    <row r="35560" spans="7:7">
      <c r="G35560" s="1776"/>
    </row>
    <row r="35561" spans="7:7">
      <c r="G35561" s="1776"/>
    </row>
    <row r="35562" spans="7:7">
      <c r="G35562" s="1776"/>
    </row>
    <row r="35563" spans="7:7">
      <c r="G35563" s="1776"/>
    </row>
    <row r="35564" spans="7:7">
      <c r="G35564" s="1776"/>
    </row>
    <row r="35565" spans="7:7">
      <c r="G35565" s="1776"/>
    </row>
    <row r="35566" spans="7:7">
      <c r="G35566" s="1776"/>
    </row>
    <row r="35567" spans="7:7">
      <c r="G35567" s="1776"/>
    </row>
    <row r="35568" spans="7:7">
      <c r="G35568" s="1776"/>
    </row>
    <row r="35569" spans="7:7">
      <c r="G35569" s="1776"/>
    </row>
    <row r="35570" spans="7:7">
      <c r="G35570" s="1776"/>
    </row>
    <row r="35571" spans="7:7">
      <c r="G35571" s="1776"/>
    </row>
    <row r="35572" spans="7:7">
      <c r="G35572" s="1776"/>
    </row>
    <row r="35573" spans="7:7">
      <c r="G35573" s="1776"/>
    </row>
    <row r="35574" spans="7:7">
      <c r="G35574" s="1776"/>
    </row>
    <row r="35575" spans="7:7">
      <c r="G35575" s="1776"/>
    </row>
    <row r="35576" spans="7:7">
      <c r="G35576" s="1776"/>
    </row>
    <row r="35577" spans="7:7">
      <c r="G35577" s="1776"/>
    </row>
    <row r="35578" spans="7:7">
      <c r="G35578" s="1776"/>
    </row>
    <row r="35579" spans="7:7">
      <c r="G35579" s="1776"/>
    </row>
    <row r="35580" spans="7:7">
      <c r="G35580" s="1776"/>
    </row>
    <row r="35581" spans="7:7">
      <c r="G35581" s="1776"/>
    </row>
    <row r="35582" spans="7:7">
      <c r="G35582" s="1776"/>
    </row>
    <row r="35583" spans="7:7">
      <c r="G35583" s="1776"/>
    </row>
    <row r="35584" spans="7:7">
      <c r="G35584" s="1776"/>
    </row>
    <row r="35585" spans="7:7">
      <c r="G35585" s="1776"/>
    </row>
    <row r="35586" spans="7:7">
      <c r="G35586" s="1776"/>
    </row>
    <row r="35587" spans="7:7">
      <c r="G35587" s="1776"/>
    </row>
    <row r="35588" spans="7:7">
      <c r="G35588" s="1776"/>
    </row>
    <row r="35589" spans="7:7">
      <c r="G35589" s="1776"/>
    </row>
    <row r="35590" spans="7:7">
      <c r="G35590" s="1776"/>
    </row>
    <row r="35591" spans="7:7">
      <c r="G35591" s="1776"/>
    </row>
    <row r="35592" spans="7:7">
      <c r="G35592" s="1776"/>
    </row>
    <row r="35593" spans="7:7">
      <c r="G35593" s="1776"/>
    </row>
    <row r="35594" spans="7:7">
      <c r="G35594" s="1776"/>
    </row>
    <row r="35595" spans="7:7">
      <c r="G35595" s="1776"/>
    </row>
    <row r="35596" spans="7:7">
      <c r="G35596" s="1776"/>
    </row>
    <row r="35597" spans="7:7">
      <c r="G35597" s="1776"/>
    </row>
    <row r="35598" spans="7:7">
      <c r="G35598" s="1776"/>
    </row>
    <row r="35599" spans="7:7">
      <c r="G35599" s="1776"/>
    </row>
    <row r="35600" spans="7:7">
      <c r="G35600" s="1776"/>
    </row>
    <row r="35601" spans="7:7">
      <c r="G35601" s="1776"/>
    </row>
    <row r="35602" spans="7:7">
      <c r="G35602" s="1776"/>
    </row>
    <row r="35603" spans="7:7">
      <c r="G35603" s="1776"/>
    </row>
    <row r="35604" spans="7:7">
      <c r="G35604" s="1776"/>
    </row>
    <row r="35605" spans="7:7">
      <c r="G35605" s="1776"/>
    </row>
    <row r="35606" spans="7:7">
      <c r="G35606" s="1776"/>
    </row>
    <row r="35607" spans="7:7">
      <c r="G35607" s="1776"/>
    </row>
    <row r="35608" spans="7:7">
      <c r="G35608" s="1776"/>
    </row>
    <row r="35609" spans="7:7">
      <c r="G35609" s="1776"/>
    </row>
    <row r="35610" spans="7:7">
      <c r="G35610" s="1776"/>
    </row>
    <row r="35611" spans="7:7">
      <c r="G35611" s="1776"/>
    </row>
    <row r="35612" spans="7:7">
      <c r="G35612" s="1776"/>
    </row>
    <row r="35613" spans="7:7">
      <c r="G35613" s="1776"/>
    </row>
    <row r="35614" spans="7:7">
      <c r="G35614" s="1776"/>
    </row>
    <row r="35615" spans="7:7">
      <c r="G35615" s="1776"/>
    </row>
    <row r="35616" spans="7:7">
      <c r="G35616" s="1776"/>
    </row>
    <row r="35617" spans="7:7">
      <c r="G35617" s="1776"/>
    </row>
    <row r="35618" spans="7:7">
      <c r="G35618" s="1776"/>
    </row>
    <row r="35619" spans="7:7">
      <c r="G35619" s="1776"/>
    </row>
    <row r="35620" spans="7:7">
      <c r="G35620" s="1776"/>
    </row>
    <row r="35621" spans="7:7">
      <c r="G35621" s="1776"/>
    </row>
    <row r="35622" spans="7:7">
      <c r="G35622" s="1776"/>
    </row>
    <row r="35623" spans="7:7">
      <c r="G35623" s="1776"/>
    </row>
    <row r="35624" spans="7:7">
      <c r="G35624" s="1776"/>
    </row>
    <row r="35625" spans="7:7">
      <c r="G35625" s="1776"/>
    </row>
    <row r="35626" spans="7:7">
      <c r="G35626" s="1776"/>
    </row>
    <row r="35627" spans="7:7">
      <c r="G35627" s="1776"/>
    </row>
    <row r="35628" spans="7:7">
      <c r="G35628" s="1776"/>
    </row>
    <row r="35629" spans="7:7">
      <c r="G35629" s="1776"/>
    </row>
    <row r="35630" spans="7:7">
      <c r="G35630" s="1776"/>
    </row>
    <row r="35631" spans="7:7">
      <c r="G35631" s="1776"/>
    </row>
    <row r="35632" spans="7:7">
      <c r="G35632" s="1776"/>
    </row>
    <row r="35633" spans="7:7">
      <c r="G35633" s="1776"/>
    </row>
    <row r="35634" spans="7:7">
      <c r="G35634" s="1776"/>
    </row>
    <row r="35635" spans="7:7">
      <c r="G35635" s="1776"/>
    </row>
    <row r="35636" spans="7:7">
      <c r="G35636" s="1776"/>
    </row>
    <row r="35637" spans="7:7">
      <c r="G35637" s="1776"/>
    </row>
    <row r="35638" spans="7:7">
      <c r="G35638" s="1776"/>
    </row>
    <row r="35639" spans="7:7">
      <c r="G35639" s="1776"/>
    </row>
    <row r="35640" spans="7:7">
      <c r="G35640" s="1776"/>
    </row>
    <row r="35641" spans="7:7">
      <c r="G35641" s="1776"/>
    </row>
    <row r="35642" spans="7:7">
      <c r="G35642" s="1776"/>
    </row>
    <row r="35643" spans="7:7">
      <c r="G35643" s="1776"/>
    </row>
    <row r="35644" spans="7:7">
      <c r="G35644" s="1776"/>
    </row>
    <row r="35645" spans="7:7">
      <c r="G35645" s="1776"/>
    </row>
    <row r="35646" spans="7:7">
      <c r="G35646" s="1776"/>
    </row>
    <row r="35647" spans="7:7">
      <c r="G35647" s="1776"/>
    </row>
    <row r="35648" spans="7:7">
      <c r="G35648" s="1776"/>
    </row>
    <row r="35649" spans="7:7">
      <c r="G35649" s="1776"/>
    </row>
    <row r="35650" spans="7:7">
      <c r="G35650" s="1776"/>
    </row>
    <row r="35651" spans="7:7">
      <c r="G35651" s="1776"/>
    </row>
    <row r="35652" spans="7:7">
      <c r="G35652" s="1776"/>
    </row>
    <row r="35653" spans="7:7">
      <c r="G35653" s="1776"/>
    </row>
    <row r="35654" spans="7:7">
      <c r="G35654" s="1776"/>
    </row>
    <row r="35655" spans="7:7">
      <c r="G35655" s="1776"/>
    </row>
    <row r="35656" spans="7:7">
      <c r="G35656" s="1776"/>
    </row>
    <row r="35657" spans="7:7">
      <c r="G35657" s="1776"/>
    </row>
    <row r="35658" spans="7:7">
      <c r="G35658" s="1776"/>
    </row>
    <row r="35659" spans="7:7">
      <c r="G35659" s="1776"/>
    </row>
    <row r="35660" spans="7:7">
      <c r="G35660" s="1776"/>
    </row>
    <row r="35661" spans="7:7">
      <c r="G35661" s="1776"/>
    </row>
    <row r="35662" spans="7:7">
      <c r="G35662" s="1776"/>
    </row>
    <row r="35663" spans="7:7">
      <c r="G35663" s="1776"/>
    </row>
    <row r="35664" spans="7:7">
      <c r="G35664" s="1776"/>
    </row>
    <row r="35665" spans="7:7">
      <c r="G35665" s="1776"/>
    </row>
    <row r="35666" spans="7:7">
      <c r="G35666" s="1776"/>
    </row>
    <row r="35667" spans="7:7">
      <c r="G35667" s="1776"/>
    </row>
    <row r="35668" spans="7:7">
      <c r="G35668" s="1776"/>
    </row>
    <row r="35669" spans="7:7">
      <c r="G35669" s="1776"/>
    </row>
    <row r="35670" spans="7:7">
      <c r="G35670" s="1776"/>
    </row>
    <row r="35671" spans="7:7">
      <c r="G35671" s="1776"/>
    </row>
    <row r="35672" spans="7:7">
      <c r="G35672" s="1776"/>
    </row>
    <row r="35673" spans="7:7">
      <c r="G35673" s="1776"/>
    </row>
    <row r="35674" spans="7:7">
      <c r="G35674" s="1776"/>
    </row>
    <row r="35675" spans="7:7">
      <c r="G35675" s="1776"/>
    </row>
    <row r="35676" spans="7:7">
      <c r="G35676" s="1776"/>
    </row>
    <row r="35677" spans="7:7">
      <c r="G35677" s="1776"/>
    </row>
    <row r="35678" spans="7:7">
      <c r="G35678" s="1776"/>
    </row>
    <row r="35679" spans="7:7">
      <c r="G35679" s="1776"/>
    </row>
    <row r="35680" spans="7:7">
      <c r="G35680" s="1776"/>
    </row>
    <row r="35681" spans="7:7">
      <c r="G35681" s="1776"/>
    </row>
    <row r="35682" spans="7:7">
      <c r="G35682" s="1776"/>
    </row>
    <row r="35683" spans="7:7">
      <c r="G35683" s="1776"/>
    </row>
    <row r="35684" spans="7:7">
      <c r="G35684" s="1776"/>
    </row>
    <row r="35685" spans="7:7">
      <c r="G35685" s="1776"/>
    </row>
    <row r="35686" spans="7:7">
      <c r="G35686" s="1776"/>
    </row>
    <row r="35687" spans="7:7">
      <c r="G35687" s="1776"/>
    </row>
    <row r="35688" spans="7:7">
      <c r="G35688" s="1776"/>
    </row>
    <row r="35689" spans="7:7">
      <c r="G35689" s="1776"/>
    </row>
    <row r="35690" spans="7:7">
      <c r="G35690" s="1776"/>
    </row>
    <row r="35691" spans="7:7">
      <c r="G35691" s="1776"/>
    </row>
    <row r="35692" spans="7:7">
      <c r="G35692" s="1776"/>
    </row>
    <row r="35693" spans="7:7">
      <c r="G35693" s="1776"/>
    </row>
    <row r="35694" spans="7:7">
      <c r="G35694" s="1776"/>
    </row>
    <row r="35695" spans="7:7">
      <c r="G35695" s="1776"/>
    </row>
    <row r="35696" spans="7:7">
      <c r="G35696" s="1776"/>
    </row>
    <row r="35697" spans="7:7">
      <c r="G35697" s="1776"/>
    </row>
    <row r="35698" spans="7:7">
      <c r="G35698" s="1776"/>
    </row>
    <row r="35699" spans="7:7">
      <c r="G35699" s="1776"/>
    </row>
    <row r="35700" spans="7:7">
      <c r="G35700" s="1776"/>
    </row>
    <row r="35701" spans="7:7">
      <c r="G35701" s="1776"/>
    </row>
    <row r="35702" spans="7:7">
      <c r="G35702" s="1776"/>
    </row>
    <row r="35703" spans="7:7">
      <c r="G35703" s="1776"/>
    </row>
    <row r="35704" spans="7:7">
      <c r="G35704" s="1776"/>
    </row>
    <row r="35705" spans="7:7">
      <c r="G35705" s="1776"/>
    </row>
    <row r="35706" spans="7:7">
      <c r="G35706" s="1776"/>
    </row>
    <row r="35707" spans="7:7">
      <c r="G35707" s="1776"/>
    </row>
    <row r="35708" spans="7:7">
      <c r="G35708" s="1776"/>
    </row>
    <row r="35709" spans="7:7">
      <c r="G35709" s="1776"/>
    </row>
    <row r="35710" spans="7:7">
      <c r="G35710" s="1776"/>
    </row>
    <row r="35711" spans="7:7">
      <c r="G35711" s="1776"/>
    </row>
    <row r="35712" spans="7:7">
      <c r="G35712" s="1776"/>
    </row>
    <row r="35713" spans="7:7">
      <c r="G35713" s="1776"/>
    </row>
    <row r="35714" spans="7:7">
      <c r="G35714" s="1776"/>
    </row>
    <row r="35715" spans="7:7">
      <c r="G35715" s="1776"/>
    </row>
    <row r="35716" spans="7:7">
      <c r="G35716" s="1776"/>
    </row>
    <row r="35717" spans="7:7">
      <c r="G35717" s="1776"/>
    </row>
    <row r="35718" spans="7:7">
      <c r="G35718" s="1776"/>
    </row>
    <row r="35719" spans="7:7">
      <c r="G35719" s="1776"/>
    </row>
    <row r="35720" spans="7:7">
      <c r="G35720" s="1776"/>
    </row>
    <row r="35721" spans="7:7">
      <c r="G35721" s="1776"/>
    </row>
    <row r="35722" spans="7:7">
      <c r="G35722" s="1776"/>
    </row>
    <row r="35723" spans="7:7">
      <c r="G35723" s="1776"/>
    </row>
    <row r="35724" spans="7:7">
      <c r="G35724" s="1776"/>
    </row>
    <row r="35725" spans="7:7">
      <c r="G35725" s="1776"/>
    </row>
    <row r="35726" spans="7:7">
      <c r="G35726" s="1776"/>
    </row>
    <row r="35727" spans="7:7">
      <c r="G35727" s="1776"/>
    </row>
    <row r="35728" spans="7:7">
      <c r="G35728" s="1776"/>
    </row>
    <row r="35729" spans="7:7">
      <c r="G35729" s="1776"/>
    </row>
    <row r="35730" spans="7:7">
      <c r="G35730" s="1776"/>
    </row>
    <row r="35731" spans="7:7">
      <c r="G35731" s="1776"/>
    </row>
    <row r="35732" spans="7:7">
      <c r="G35732" s="1776"/>
    </row>
    <row r="35733" spans="7:7">
      <c r="G35733" s="1776"/>
    </row>
    <row r="35734" spans="7:7">
      <c r="G35734" s="1776"/>
    </row>
    <row r="35735" spans="7:7">
      <c r="G35735" s="1776"/>
    </row>
    <row r="35736" spans="7:7">
      <c r="G35736" s="1776"/>
    </row>
    <row r="35737" spans="7:7">
      <c r="G35737" s="1776"/>
    </row>
    <row r="35738" spans="7:7">
      <c r="G35738" s="1776"/>
    </row>
    <row r="35739" spans="7:7">
      <c r="G35739" s="1776"/>
    </row>
    <row r="35740" spans="7:7">
      <c r="G35740" s="1776"/>
    </row>
    <row r="35741" spans="7:7">
      <c r="G35741" s="1776"/>
    </row>
    <row r="35742" spans="7:7">
      <c r="G35742" s="1776"/>
    </row>
    <row r="35743" spans="7:7">
      <c r="G35743" s="1776"/>
    </row>
    <row r="35744" spans="7:7">
      <c r="G35744" s="1776"/>
    </row>
    <row r="35745" spans="7:7">
      <c r="G35745" s="1776"/>
    </row>
    <row r="35746" spans="7:7">
      <c r="G35746" s="1776"/>
    </row>
    <row r="35747" spans="7:7">
      <c r="G35747" s="1776"/>
    </row>
    <row r="35748" spans="7:7">
      <c r="G35748" s="1776"/>
    </row>
    <row r="35749" spans="7:7">
      <c r="G35749" s="1776"/>
    </row>
    <row r="35750" spans="7:7">
      <c r="G35750" s="1776"/>
    </row>
    <row r="35751" spans="7:7">
      <c r="G35751" s="1776"/>
    </row>
    <row r="35752" spans="7:7">
      <c r="G35752" s="1776"/>
    </row>
    <row r="35753" spans="7:7">
      <c r="G35753" s="1776"/>
    </row>
    <row r="35754" spans="7:7">
      <c r="G35754" s="1776"/>
    </row>
    <row r="35755" spans="7:7">
      <c r="G35755" s="1776"/>
    </row>
    <row r="35756" spans="7:7">
      <c r="G35756" s="1776"/>
    </row>
    <row r="35757" spans="7:7">
      <c r="G35757" s="1776"/>
    </row>
    <row r="35758" spans="7:7">
      <c r="G35758" s="1776"/>
    </row>
    <row r="35759" spans="7:7">
      <c r="G35759" s="1776"/>
    </row>
    <row r="35760" spans="7:7">
      <c r="G35760" s="1776"/>
    </row>
    <row r="35761" spans="7:7">
      <c r="G35761" s="1776"/>
    </row>
    <row r="35762" spans="7:7">
      <c r="G35762" s="1776"/>
    </row>
    <row r="35763" spans="7:7">
      <c r="G35763" s="1776"/>
    </row>
    <row r="35764" spans="7:7">
      <c r="G35764" s="1776"/>
    </row>
    <row r="35765" spans="7:7">
      <c r="G35765" s="1776"/>
    </row>
    <row r="35766" spans="7:7">
      <c r="G35766" s="1776"/>
    </row>
    <row r="35767" spans="7:7">
      <c r="G35767" s="1776"/>
    </row>
    <row r="35768" spans="7:7">
      <c r="G35768" s="1776"/>
    </row>
    <row r="35769" spans="7:7">
      <c r="G35769" s="1776"/>
    </row>
    <row r="35770" spans="7:7">
      <c r="G35770" s="1776"/>
    </row>
    <row r="35771" spans="7:7">
      <c r="G35771" s="1776"/>
    </row>
    <row r="35772" spans="7:7">
      <c r="G35772" s="1776"/>
    </row>
    <row r="35773" spans="7:7">
      <c r="G35773" s="1776"/>
    </row>
    <row r="35774" spans="7:7">
      <c r="G35774" s="1776"/>
    </row>
    <row r="35775" spans="7:7">
      <c r="G35775" s="1776"/>
    </row>
    <row r="35776" spans="7:7">
      <c r="G35776" s="1776"/>
    </row>
    <row r="35777" spans="7:7">
      <c r="G35777" s="1776"/>
    </row>
    <row r="35778" spans="7:7">
      <c r="G35778" s="1776"/>
    </row>
    <row r="35779" spans="7:7">
      <c r="G35779" s="1776"/>
    </row>
    <row r="35780" spans="7:7">
      <c r="G35780" s="1776"/>
    </row>
    <row r="35781" spans="7:7">
      <c r="G35781" s="1776"/>
    </row>
    <row r="35782" spans="7:7">
      <c r="G35782" s="1776"/>
    </row>
    <row r="35783" spans="7:7">
      <c r="G35783" s="1776"/>
    </row>
    <row r="35784" spans="7:7">
      <c r="G35784" s="1776"/>
    </row>
    <row r="35785" spans="7:7">
      <c r="G35785" s="1776"/>
    </row>
    <row r="35786" spans="7:7">
      <c r="G35786" s="1776"/>
    </row>
    <row r="35787" spans="7:7">
      <c r="G35787" s="1776"/>
    </row>
    <row r="35788" spans="7:7">
      <c r="G35788" s="1776"/>
    </row>
    <row r="35789" spans="7:7">
      <c r="G35789" s="1776"/>
    </row>
    <row r="35790" spans="7:7">
      <c r="G35790" s="1776"/>
    </row>
    <row r="35791" spans="7:7">
      <c r="G35791" s="1776"/>
    </row>
    <row r="35792" spans="7:7">
      <c r="G35792" s="1776"/>
    </row>
    <row r="35793" spans="7:7">
      <c r="G35793" s="1776"/>
    </row>
    <row r="35794" spans="7:7">
      <c r="G35794" s="1776"/>
    </row>
    <row r="35795" spans="7:7">
      <c r="G35795" s="1776"/>
    </row>
    <row r="35796" spans="7:7">
      <c r="G35796" s="1776"/>
    </row>
    <row r="35797" spans="7:7">
      <c r="G35797" s="1776"/>
    </row>
    <row r="35798" spans="7:7">
      <c r="G35798" s="1776"/>
    </row>
    <row r="35799" spans="7:7">
      <c r="G35799" s="1776"/>
    </row>
    <row r="35800" spans="7:7">
      <c r="G35800" s="1776"/>
    </row>
    <row r="35801" spans="7:7">
      <c r="G35801" s="1776"/>
    </row>
    <row r="35802" spans="7:7">
      <c r="G35802" s="1776"/>
    </row>
    <row r="35803" spans="7:7">
      <c r="G35803" s="1776"/>
    </row>
    <row r="35804" spans="7:7">
      <c r="G35804" s="1776"/>
    </row>
    <row r="35805" spans="7:7">
      <c r="G35805" s="1776"/>
    </row>
    <row r="35806" spans="7:7">
      <c r="G35806" s="1776"/>
    </row>
    <row r="35807" spans="7:7">
      <c r="G35807" s="1776"/>
    </row>
    <row r="35808" spans="7:7">
      <c r="G35808" s="1776"/>
    </row>
    <row r="35809" spans="7:7">
      <c r="G35809" s="1776"/>
    </row>
    <row r="35810" spans="7:7">
      <c r="G35810" s="1776"/>
    </row>
    <row r="35811" spans="7:7">
      <c r="G35811" s="1776"/>
    </row>
    <row r="35812" spans="7:7">
      <c r="G35812" s="1776"/>
    </row>
    <row r="35813" spans="7:7">
      <c r="G35813" s="1776"/>
    </row>
    <row r="35814" spans="7:7">
      <c r="G35814" s="1776"/>
    </row>
    <row r="35815" spans="7:7">
      <c r="G35815" s="1776"/>
    </row>
    <row r="35816" spans="7:7">
      <c r="G35816" s="1776"/>
    </row>
    <row r="35817" spans="7:7">
      <c r="G35817" s="1776"/>
    </row>
    <row r="35818" spans="7:7">
      <c r="G35818" s="1776"/>
    </row>
    <row r="35819" spans="7:7">
      <c r="G35819" s="1776"/>
    </row>
    <row r="35820" spans="7:7">
      <c r="G35820" s="1776"/>
    </row>
    <row r="35821" spans="7:7">
      <c r="G35821" s="1776"/>
    </row>
    <row r="35822" spans="7:7">
      <c r="G35822" s="1776"/>
    </row>
    <row r="35823" spans="7:7">
      <c r="G35823" s="1776"/>
    </row>
    <row r="35824" spans="7:7">
      <c r="G35824" s="1776"/>
    </row>
    <row r="35825" spans="7:7">
      <c r="G35825" s="1776"/>
    </row>
    <row r="35826" spans="7:7">
      <c r="G35826" s="1776"/>
    </row>
    <row r="35827" spans="7:7">
      <c r="G35827" s="1776"/>
    </row>
    <row r="35828" spans="7:7">
      <c r="G35828" s="1776"/>
    </row>
    <row r="35829" spans="7:7">
      <c r="G35829" s="1776"/>
    </row>
    <row r="35830" spans="7:7">
      <c r="G35830" s="1776"/>
    </row>
    <row r="35831" spans="7:7">
      <c r="G35831" s="1776"/>
    </row>
    <row r="35832" spans="7:7">
      <c r="G35832" s="1776"/>
    </row>
    <row r="35833" spans="7:7">
      <c r="G35833" s="1776"/>
    </row>
    <row r="35834" spans="7:7">
      <c r="G35834" s="1776"/>
    </row>
    <row r="35835" spans="7:7">
      <c r="G35835" s="1776"/>
    </row>
    <row r="35836" spans="7:7">
      <c r="G35836" s="1776"/>
    </row>
    <row r="35837" spans="7:7">
      <c r="G35837" s="1776"/>
    </row>
    <row r="35838" spans="7:7">
      <c r="G35838" s="1776"/>
    </row>
    <row r="35839" spans="7:7">
      <c r="G35839" s="1776"/>
    </row>
    <row r="35840" spans="7:7">
      <c r="G35840" s="1776"/>
    </row>
    <row r="35841" spans="7:7">
      <c r="G35841" s="1776"/>
    </row>
    <row r="35842" spans="7:7">
      <c r="G35842" s="1776"/>
    </row>
    <row r="35843" spans="7:7">
      <c r="G35843" s="1776"/>
    </row>
    <row r="35844" spans="7:7">
      <c r="G35844" s="1776"/>
    </row>
    <row r="35845" spans="7:7">
      <c r="G35845" s="1776"/>
    </row>
    <row r="35846" spans="7:7">
      <c r="G35846" s="1776"/>
    </row>
    <row r="35847" spans="7:7">
      <c r="G35847" s="1776"/>
    </row>
    <row r="35848" spans="7:7">
      <c r="G35848" s="1776"/>
    </row>
    <row r="35849" spans="7:7">
      <c r="G35849" s="1776"/>
    </row>
    <row r="35850" spans="7:7">
      <c r="G35850" s="1776"/>
    </row>
    <row r="35851" spans="7:7">
      <c r="G35851" s="1776"/>
    </row>
    <row r="35852" spans="7:7">
      <c r="G35852" s="1776"/>
    </row>
    <row r="35853" spans="7:7">
      <c r="G35853" s="1776"/>
    </row>
    <row r="35854" spans="7:7">
      <c r="G35854" s="1776"/>
    </row>
    <row r="35855" spans="7:7">
      <c r="G35855" s="1776"/>
    </row>
    <row r="35856" spans="7:7">
      <c r="G35856" s="1776"/>
    </row>
    <row r="35857" spans="7:7">
      <c r="G35857" s="1776"/>
    </row>
    <row r="35858" spans="7:7">
      <c r="G35858" s="1776"/>
    </row>
    <row r="35859" spans="7:7">
      <c r="G35859" s="1776"/>
    </row>
    <row r="35860" spans="7:7">
      <c r="G35860" s="1776"/>
    </row>
    <row r="35861" spans="7:7">
      <c r="G35861" s="1776"/>
    </row>
    <row r="35862" spans="7:7">
      <c r="G35862" s="1776"/>
    </row>
    <row r="35863" spans="7:7">
      <c r="G35863" s="1776"/>
    </row>
    <row r="35864" spans="7:7">
      <c r="G35864" s="1776"/>
    </row>
    <row r="35865" spans="7:7">
      <c r="G35865" s="1776"/>
    </row>
    <row r="35866" spans="7:7">
      <c r="G35866" s="1776"/>
    </row>
    <row r="35867" spans="7:7">
      <c r="G35867" s="1776"/>
    </row>
    <row r="35868" spans="7:7">
      <c r="G35868" s="1776"/>
    </row>
    <row r="35869" spans="7:7">
      <c r="G35869" s="1776"/>
    </row>
    <row r="35870" spans="7:7">
      <c r="G35870" s="1776"/>
    </row>
    <row r="35871" spans="7:7">
      <c r="G35871" s="1776"/>
    </row>
    <row r="35872" spans="7:7">
      <c r="G35872" s="1776"/>
    </row>
    <row r="35873" spans="7:7">
      <c r="G35873" s="1776"/>
    </row>
    <row r="35874" spans="7:7">
      <c r="G35874" s="1776"/>
    </row>
    <row r="35875" spans="7:7">
      <c r="G35875" s="1776"/>
    </row>
    <row r="35876" spans="7:7">
      <c r="G35876" s="1776"/>
    </row>
    <row r="35877" spans="7:7">
      <c r="G35877" s="1776"/>
    </row>
    <row r="35878" spans="7:7">
      <c r="G35878" s="1776"/>
    </row>
    <row r="35879" spans="7:7">
      <c r="G35879" s="1776"/>
    </row>
    <row r="35880" spans="7:7">
      <c r="G35880" s="1776"/>
    </row>
    <row r="35881" spans="7:7">
      <c r="G35881" s="1776"/>
    </row>
    <row r="35882" spans="7:7">
      <c r="G35882" s="1776"/>
    </row>
    <row r="35883" spans="7:7">
      <c r="G35883" s="1776"/>
    </row>
    <row r="35884" spans="7:7">
      <c r="G35884" s="1776"/>
    </row>
    <row r="35885" spans="7:7">
      <c r="G35885" s="1776"/>
    </row>
    <row r="35886" spans="7:7">
      <c r="G35886" s="1776"/>
    </row>
    <row r="35887" spans="7:7">
      <c r="G35887" s="1776"/>
    </row>
    <row r="35888" spans="7:7">
      <c r="G35888" s="1776"/>
    </row>
    <row r="35889" spans="7:7">
      <c r="G35889" s="1776"/>
    </row>
    <row r="35890" spans="7:7">
      <c r="G35890" s="1776"/>
    </row>
    <row r="35891" spans="7:7">
      <c r="G35891" s="1776"/>
    </row>
    <row r="35892" spans="7:7">
      <c r="G35892" s="1776"/>
    </row>
    <row r="35893" spans="7:7">
      <c r="G35893" s="1776"/>
    </row>
    <row r="35894" spans="7:7">
      <c r="G35894" s="1776"/>
    </row>
    <row r="35895" spans="7:7">
      <c r="G35895" s="1776"/>
    </row>
    <row r="35896" spans="7:7">
      <c r="G35896" s="1776"/>
    </row>
    <row r="35897" spans="7:7">
      <c r="G35897" s="1776"/>
    </row>
    <row r="35898" spans="7:7">
      <c r="G35898" s="1776"/>
    </row>
    <row r="35899" spans="7:7">
      <c r="G35899" s="1776"/>
    </row>
    <row r="35900" spans="7:7">
      <c r="G35900" s="1776"/>
    </row>
    <row r="35901" spans="7:7">
      <c r="G35901" s="1776"/>
    </row>
    <row r="35902" spans="7:7">
      <c r="G35902" s="1776"/>
    </row>
    <row r="35903" spans="7:7">
      <c r="G35903" s="1776"/>
    </row>
    <row r="35904" spans="7:7">
      <c r="G35904" s="1776"/>
    </row>
    <row r="35905" spans="7:7">
      <c r="G35905" s="1776"/>
    </row>
    <row r="35906" spans="7:7">
      <c r="G35906" s="1776"/>
    </row>
    <row r="35907" spans="7:7">
      <c r="G35907" s="1776"/>
    </row>
    <row r="35908" spans="7:7">
      <c r="G35908" s="1776"/>
    </row>
    <row r="35909" spans="7:7">
      <c r="G35909" s="1776"/>
    </row>
    <row r="35910" spans="7:7">
      <c r="G35910" s="1776"/>
    </row>
    <row r="35911" spans="7:7">
      <c r="G35911" s="1776"/>
    </row>
    <row r="35912" spans="7:7">
      <c r="G35912" s="1776"/>
    </row>
    <row r="35913" spans="7:7">
      <c r="G35913" s="1776"/>
    </row>
    <row r="35914" spans="7:7">
      <c r="G35914" s="1776"/>
    </row>
    <row r="35915" spans="7:7">
      <c r="G35915" s="1776"/>
    </row>
    <row r="35916" spans="7:7">
      <c r="G35916" s="1776"/>
    </row>
    <row r="35917" spans="7:7">
      <c r="G35917" s="1776"/>
    </row>
    <row r="35918" spans="7:7">
      <c r="G35918" s="1776"/>
    </row>
    <row r="35919" spans="7:7">
      <c r="G35919" s="1776"/>
    </row>
    <row r="35920" spans="7:7">
      <c r="G35920" s="1776"/>
    </row>
    <row r="35921" spans="7:7">
      <c r="G35921" s="1776"/>
    </row>
    <row r="35922" spans="7:7">
      <c r="G35922" s="1776"/>
    </row>
    <row r="35923" spans="7:7">
      <c r="G35923" s="1776"/>
    </row>
    <row r="35924" spans="7:7">
      <c r="G35924" s="1776"/>
    </row>
    <row r="35925" spans="7:7">
      <c r="G35925" s="1776"/>
    </row>
    <row r="35926" spans="7:7">
      <c r="G35926" s="1776"/>
    </row>
    <row r="35927" spans="7:7">
      <c r="G35927" s="1776"/>
    </row>
    <row r="35928" spans="7:7">
      <c r="G35928" s="1776"/>
    </row>
    <row r="35929" spans="7:7">
      <c r="G35929" s="1776"/>
    </row>
    <row r="35930" spans="7:7">
      <c r="G35930" s="1776"/>
    </row>
    <row r="35931" spans="7:7">
      <c r="G35931" s="1776"/>
    </row>
    <row r="35932" spans="7:7">
      <c r="G35932" s="1776"/>
    </row>
    <row r="35933" spans="7:7">
      <c r="G35933" s="1776"/>
    </row>
    <row r="35934" spans="7:7">
      <c r="G35934" s="1776"/>
    </row>
    <row r="35935" spans="7:7">
      <c r="G35935" s="1776"/>
    </row>
    <row r="35936" spans="7:7">
      <c r="G35936" s="1776"/>
    </row>
    <row r="35937" spans="7:7">
      <c r="G35937" s="1776"/>
    </row>
    <row r="35938" spans="7:7">
      <c r="G35938" s="1776"/>
    </row>
    <row r="35939" spans="7:7">
      <c r="G35939" s="1776"/>
    </row>
    <row r="35940" spans="7:7">
      <c r="G35940" s="1776"/>
    </row>
    <row r="35941" spans="7:7">
      <c r="G35941" s="1776"/>
    </row>
    <row r="35942" spans="7:7">
      <c r="G35942" s="1776"/>
    </row>
    <row r="35943" spans="7:7">
      <c r="G35943" s="1776"/>
    </row>
    <row r="35944" spans="7:7">
      <c r="G35944" s="1776"/>
    </row>
    <row r="35945" spans="7:7">
      <c r="G35945" s="1776"/>
    </row>
    <row r="35946" spans="7:7">
      <c r="G35946" s="1776"/>
    </row>
    <row r="35947" spans="7:7">
      <c r="G35947" s="1776"/>
    </row>
    <row r="35948" spans="7:7">
      <c r="G35948" s="1776"/>
    </row>
    <row r="35949" spans="7:7">
      <c r="G35949" s="1776"/>
    </row>
    <row r="35950" spans="7:7">
      <c r="G35950" s="1776"/>
    </row>
    <row r="35951" spans="7:7">
      <c r="G35951" s="1776"/>
    </row>
    <row r="35952" spans="7:7">
      <c r="G35952" s="1776"/>
    </row>
    <row r="35953" spans="7:7">
      <c r="G35953" s="1776"/>
    </row>
    <row r="35954" spans="7:7">
      <c r="G35954" s="1776"/>
    </row>
    <row r="35955" spans="7:7">
      <c r="G35955" s="1776"/>
    </row>
    <row r="35956" spans="7:7">
      <c r="G35956" s="1776"/>
    </row>
    <row r="35957" spans="7:7">
      <c r="G35957" s="1776"/>
    </row>
    <row r="35958" spans="7:7">
      <c r="G35958" s="1776"/>
    </row>
    <row r="35959" spans="7:7">
      <c r="G35959" s="1776"/>
    </row>
    <row r="35960" spans="7:7">
      <c r="G35960" s="1776"/>
    </row>
    <row r="35961" spans="7:7">
      <c r="G35961" s="1776"/>
    </row>
    <row r="35962" spans="7:7">
      <c r="G35962" s="1776"/>
    </row>
    <row r="35963" spans="7:7">
      <c r="G35963" s="1776"/>
    </row>
    <row r="35964" spans="7:7">
      <c r="G35964" s="1776"/>
    </row>
    <row r="35965" spans="7:7">
      <c r="G35965" s="1776"/>
    </row>
    <row r="35966" spans="7:7">
      <c r="G35966" s="1776"/>
    </row>
    <row r="35967" spans="7:7">
      <c r="G35967" s="1776"/>
    </row>
    <row r="35968" spans="7:7">
      <c r="G35968" s="1776"/>
    </row>
    <row r="35969" spans="7:7">
      <c r="G35969" s="1776"/>
    </row>
    <row r="35970" spans="7:7">
      <c r="G35970" s="1776"/>
    </row>
    <row r="35971" spans="7:7">
      <c r="G35971" s="1776"/>
    </row>
    <row r="35972" spans="7:7">
      <c r="G35972" s="1776"/>
    </row>
    <row r="35973" spans="7:7">
      <c r="G35973" s="1776"/>
    </row>
    <row r="35974" spans="7:7">
      <c r="G35974" s="1776"/>
    </row>
    <row r="35975" spans="7:7">
      <c r="G35975" s="1776"/>
    </row>
    <row r="35976" spans="7:7">
      <c r="G35976" s="1776"/>
    </row>
    <row r="35977" spans="7:7">
      <c r="G35977" s="1776"/>
    </row>
    <row r="35978" spans="7:7">
      <c r="G35978" s="1776"/>
    </row>
    <row r="35979" spans="7:7">
      <c r="G35979" s="1776"/>
    </row>
    <row r="35980" spans="7:7">
      <c r="G35980" s="1776"/>
    </row>
    <row r="35981" spans="7:7">
      <c r="G35981" s="1776"/>
    </row>
    <row r="35982" spans="7:7">
      <c r="G35982" s="1776"/>
    </row>
    <row r="35983" spans="7:7">
      <c r="G35983" s="1776"/>
    </row>
    <row r="35984" spans="7:7">
      <c r="G35984" s="1776"/>
    </row>
    <row r="35985" spans="7:7">
      <c r="G35985" s="1776"/>
    </row>
    <row r="35986" spans="7:7">
      <c r="G35986" s="1776"/>
    </row>
    <row r="35987" spans="7:7">
      <c r="G35987" s="1776"/>
    </row>
    <row r="35988" spans="7:7">
      <c r="G35988" s="1776"/>
    </row>
    <row r="35989" spans="7:7">
      <c r="G35989" s="1776"/>
    </row>
    <row r="35990" spans="7:7">
      <c r="G35990" s="1776"/>
    </row>
    <row r="35991" spans="7:7">
      <c r="G35991" s="1776"/>
    </row>
    <row r="35992" spans="7:7">
      <c r="G35992" s="1776"/>
    </row>
    <row r="35993" spans="7:7">
      <c r="G35993" s="1776"/>
    </row>
    <row r="35994" spans="7:7">
      <c r="G35994" s="1776"/>
    </row>
    <row r="35995" spans="7:7">
      <c r="G35995" s="1776"/>
    </row>
    <row r="35996" spans="7:7">
      <c r="G35996" s="1776"/>
    </row>
    <row r="35997" spans="7:7">
      <c r="G35997" s="1776"/>
    </row>
    <row r="35998" spans="7:7">
      <c r="G35998" s="1776"/>
    </row>
    <row r="35999" spans="7:7">
      <c r="G35999" s="1776"/>
    </row>
    <row r="36000" spans="7:7">
      <c r="G36000" s="1776"/>
    </row>
    <row r="36001" spans="7:7">
      <c r="G36001" s="1776"/>
    </row>
    <row r="36002" spans="7:7">
      <c r="G36002" s="1776"/>
    </row>
    <row r="36003" spans="7:7">
      <c r="G36003" s="1776"/>
    </row>
    <row r="36004" spans="7:7">
      <c r="G36004" s="1776"/>
    </row>
    <row r="36005" spans="7:7">
      <c r="G36005" s="1776"/>
    </row>
    <row r="36006" spans="7:7">
      <c r="G36006" s="1776"/>
    </row>
    <row r="36007" spans="7:7">
      <c r="G36007" s="1776"/>
    </row>
    <row r="36008" spans="7:7">
      <c r="G36008" s="1776"/>
    </row>
    <row r="36009" spans="7:7">
      <c r="G36009" s="1776"/>
    </row>
    <row r="36010" spans="7:7">
      <c r="G36010" s="1776"/>
    </row>
    <row r="36011" spans="7:7">
      <c r="G36011" s="1776"/>
    </row>
    <row r="36012" spans="7:7">
      <c r="G36012" s="1776"/>
    </row>
    <row r="36013" spans="7:7">
      <c r="G36013" s="1776"/>
    </row>
    <row r="36014" spans="7:7">
      <c r="G36014" s="1776"/>
    </row>
    <row r="36015" spans="7:7">
      <c r="G36015" s="1776"/>
    </row>
    <row r="36016" spans="7:7">
      <c r="G36016" s="1776"/>
    </row>
    <row r="36017" spans="7:7">
      <c r="G36017" s="1776"/>
    </row>
    <row r="36018" spans="7:7">
      <c r="G36018" s="1776"/>
    </row>
    <row r="36019" spans="7:7">
      <c r="G36019" s="1776"/>
    </row>
    <row r="36020" spans="7:7">
      <c r="G36020" s="1776"/>
    </row>
    <row r="36021" spans="7:7">
      <c r="G36021" s="1776"/>
    </row>
    <row r="36022" spans="7:7">
      <c r="G36022" s="1776"/>
    </row>
    <row r="36023" spans="7:7">
      <c r="G36023" s="1776"/>
    </row>
    <row r="36024" spans="7:7">
      <c r="G36024" s="1776"/>
    </row>
    <row r="36025" spans="7:7">
      <c r="G36025" s="1776"/>
    </row>
    <row r="36026" spans="7:7">
      <c r="G36026" s="1776"/>
    </row>
    <row r="36027" spans="7:7">
      <c r="G36027" s="1776"/>
    </row>
    <row r="36028" spans="7:7">
      <c r="G36028" s="1776"/>
    </row>
    <row r="36029" spans="7:7">
      <c r="G36029" s="1776"/>
    </row>
    <row r="36030" spans="7:7">
      <c r="G36030" s="1776"/>
    </row>
    <row r="36031" spans="7:7">
      <c r="G36031" s="1776"/>
    </row>
    <row r="36032" spans="7:7">
      <c r="G36032" s="1776"/>
    </row>
    <row r="36033" spans="7:7">
      <c r="G36033" s="1776"/>
    </row>
    <row r="36034" spans="7:7">
      <c r="G36034" s="1776"/>
    </row>
    <row r="36035" spans="7:7">
      <c r="G36035" s="1776"/>
    </row>
    <row r="36036" spans="7:7">
      <c r="G36036" s="1776"/>
    </row>
    <row r="36037" spans="7:7">
      <c r="G36037" s="1776"/>
    </row>
    <row r="36038" spans="7:7">
      <c r="G36038" s="1776"/>
    </row>
    <row r="36039" spans="7:7">
      <c r="G36039" s="1776"/>
    </row>
    <row r="36040" spans="7:7">
      <c r="G36040" s="1776"/>
    </row>
    <row r="36041" spans="7:7">
      <c r="G36041" s="1776"/>
    </row>
    <row r="36042" spans="7:7">
      <c r="G36042" s="1776"/>
    </row>
    <row r="36043" spans="7:7">
      <c r="G36043" s="1776"/>
    </row>
    <row r="36044" spans="7:7">
      <c r="G36044" s="1776"/>
    </row>
    <row r="36045" spans="7:7">
      <c r="G36045" s="1776"/>
    </row>
    <row r="36046" spans="7:7">
      <c r="G36046" s="1776"/>
    </row>
    <row r="36047" spans="7:7">
      <c r="G36047" s="1776"/>
    </row>
    <row r="36048" spans="7:7">
      <c r="G36048" s="1776"/>
    </row>
    <row r="36049" spans="7:7">
      <c r="G36049" s="1776"/>
    </row>
    <row r="36050" spans="7:7">
      <c r="G36050" s="1776"/>
    </row>
    <row r="36051" spans="7:7">
      <c r="G36051" s="1776"/>
    </row>
    <row r="36052" spans="7:7">
      <c r="G36052" s="1776"/>
    </row>
    <row r="36053" spans="7:7">
      <c r="G36053" s="1776"/>
    </row>
    <row r="36054" spans="7:7">
      <c r="G36054" s="1776"/>
    </row>
    <row r="36055" spans="7:7">
      <c r="G36055" s="1776"/>
    </row>
    <row r="36056" spans="7:7">
      <c r="G36056" s="1776"/>
    </row>
    <row r="36057" spans="7:7">
      <c r="G36057" s="1776"/>
    </row>
    <row r="36058" spans="7:7">
      <c r="G36058" s="1776"/>
    </row>
    <row r="36059" spans="7:7">
      <c r="G36059" s="1776"/>
    </row>
    <row r="36060" spans="7:7">
      <c r="G36060" s="1776"/>
    </row>
    <row r="36061" spans="7:7">
      <c r="G36061" s="1776"/>
    </row>
    <row r="36062" spans="7:7">
      <c r="G36062" s="1776"/>
    </row>
    <row r="36063" spans="7:7">
      <c r="G36063" s="1776"/>
    </row>
    <row r="36064" spans="7:7">
      <c r="G36064" s="1776"/>
    </row>
    <row r="36065" spans="7:7">
      <c r="G36065" s="1776"/>
    </row>
    <row r="36066" spans="7:7">
      <c r="G36066" s="1776"/>
    </row>
    <row r="36067" spans="7:7">
      <c r="G36067" s="1776"/>
    </row>
    <row r="36068" spans="7:7">
      <c r="G36068" s="1776"/>
    </row>
    <row r="36069" spans="7:7">
      <c r="G36069" s="1776"/>
    </row>
    <row r="36070" spans="7:7">
      <c r="G36070" s="1776"/>
    </row>
    <row r="36071" spans="7:7">
      <c r="G36071" s="1776"/>
    </row>
    <row r="36072" spans="7:7">
      <c r="G36072" s="1776"/>
    </row>
    <row r="36073" spans="7:7">
      <c r="G36073" s="1776"/>
    </row>
    <row r="36074" spans="7:7">
      <c r="G36074" s="1776"/>
    </row>
    <row r="36075" spans="7:7">
      <c r="G36075" s="1776"/>
    </row>
    <row r="36076" spans="7:7">
      <c r="G36076" s="1776"/>
    </row>
    <row r="36077" spans="7:7">
      <c r="G36077" s="1776"/>
    </row>
    <row r="36078" spans="7:7">
      <c r="G36078" s="1776"/>
    </row>
    <row r="36079" spans="7:7">
      <c r="G36079" s="1776"/>
    </row>
    <row r="36080" spans="7:7">
      <c r="G36080" s="1776"/>
    </row>
    <row r="36081" spans="7:7">
      <c r="G36081" s="1776"/>
    </row>
    <row r="36082" spans="7:7">
      <c r="G36082" s="1776"/>
    </row>
    <row r="36083" spans="7:7">
      <c r="G36083" s="1776"/>
    </row>
    <row r="36084" spans="7:7">
      <c r="G36084" s="1776"/>
    </row>
    <row r="36085" spans="7:7">
      <c r="G36085" s="1776"/>
    </row>
    <row r="36086" spans="7:7">
      <c r="G36086" s="1776"/>
    </row>
    <row r="36087" spans="7:7">
      <c r="G36087" s="1776"/>
    </row>
    <row r="36088" spans="7:7">
      <c r="G36088" s="1776"/>
    </row>
    <row r="36089" spans="7:7">
      <c r="G36089" s="1776"/>
    </row>
    <row r="36090" spans="7:7">
      <c r="G36090" s="1776"/>
    </row>
    <row r="36091" spans="7:7">
      <c r="G36091" s="1776"/>
    </row>
    <row r="36092" spans="7:7">
      <c r="G36092" s="1776"/>
    </row>
    <row r="36093" spans="7:7">
      <c r="G36093" s="1776"/>
    </row>
    <row r="36094" spans="7:7">
      <c r="G36094" s="1776"/>
    </row>
    <row r="36095" spans="7:7">
      <c r="G36095" s="1776"/>
    </row>
    <row r="36096" spans="7:7">
      <c r="G36096" s="1776"/>
    </row>
    <row r="36097" spans="7:7">
      <c r="G36097" s="1776"/>
    </row>
    <row r="36098" spans="7:7">
      <c r="G36098" s="1776"/>
    </row>
    <row r="36099" spans="7:7">
      <c r="G36099" s="1776"/>
    </row>
    <row r="36100" spans="7:7">
      <c r="G36100" s="1776"/>
    </row>
    <row r="36101" spans="7:7">
      <c r="G36101" s="1776"/>
    </row>
    <row r="36102" spans="7:7">
      <c r="G36102" s="1776"/>
    </row>
    <row r="36103" spans="7:7">
      <c r="G36103" s="1776"/>
    </row>
    <row r="36104" spans="7:7">
      <c r="G36104" s="1776"/>
    </row>
    <row r="36105" spans="7:7">
      <c r="G36105" s="1776"/>
    </row>
    <row r="36106" spans="7:7">
      <c r="G36106" s="1776"/>
    </row>
    <row r="36107" spans="7:7">
      <c r="G36107" s="1776"/>
    </row>
    <row r="36108" spans="7:7">
      <c r="G36108" s="1776"/>
    </row>
    <row r="36109" spans="7:7">
      <c r="G36109" s="1776"/>
    </row>
    <row r="36110" spans="7:7">
      <c r="G36110" s="1776"/>
    </row>
    <row r="36111" spans="7:7">
      <c r="G36111" s="1776"/>
    </row>
    <row r="36112" spans="7:7">
      <c r="G36112" s="1776"/>
    </row>
    <row r="36113" spans="7:7">
      <c r="G36113" s="1776"/>
    </row>
    <row r="36114" spans="7:7">
      <c r="G36114" s="1776"/>
    </row>
    <row r="36115" spans="7:7">
      <c r="G36115" s="1776"/>
    </row>
    <row r="36116" spans="7:7">
      <c r="G36116" s="1776"/>
    </row>
    <row r="36117" spans="7:7">
      <c r="G36117" s="1776"/>
    </row>
    <row r="36118" spans="7:7">
      <c r="G36118" s="1776"/>
    </row>
    <row r="36119" spans="7:7">
      <c r="G36119" s="1776"/>
    </row>
    <row r="36120" spans="7:7">
      <c r="G36120" s="1776"/>
    </row>
    <row r="36121" spans="7:7">
      <c r="G36121" s="1776"/>
    </row>
    <row r="36122" spans="7:7">
      <c r="G36122" s="1776"/>
    </row>
    <row r="36123" spans="7:7">
      <c r="G36123" s="1776"/>
    </row>
    <row r="36124" spans="7:7">
      <c r="G36124" s="1776"/>
    </row>
    <row r="36125" spans="7:7">
      <c r="G36125" s="1776"/>
    </row>
    <row r="36126" spans="7:7">
      <c r="G36126" s="1776"/>
    </row>
    <row r="36127" spans="7:7">
      <c r="G36127" s="1776"/>
    </row>
    <row r="36128" spans="7:7">
      <c r="G36128" s="1776"/>
    </row>
    <row r="36129" spans="7:7">
      <c r="G36129" s="1776"/>
    </row>
    <row r="36130" spans="7:7">
      <c r="G36130" s="1776"/>
    </row>
    <row r="36131" spans="7:7">
      <c r="G36131" s="1776"/>
    </row>
    <row r="36132" spans="7:7">
      <c r="G36132" s="1776"/>
    </row>
    <row r="36133" spans="7:7">
      <c r="G36133" s="1776"/>
    </row>
    <row r="36134" spans="7:7">
      <c r="G36134" s="1776"/>
    </row>
    <row r="36135" spans="7:7">
      <c r="G36135" s="1776"/>
    </row>
    <row r="36136" spans="7:7">
      <c r="G36136" s="1776"/>
    </row>
    <row r="36137" spans="7:7">
      <c r="G36137" s="1776"/>
    </row>
    <row r="36138" spans="7:7">
      <c r="G36138" s="1776"/>
    </row>
    <row r="36139" spans="7:7">
      <c r="G36139" s="1776"/>
    </row>
    <row r="36140" spans="7:7">
      <c r="G36140" s="1776"/>
    </row>
    <row r="36141" spans="7:7">
      <c r="G36141" s="1776"/>
    </row>
    <row r="36142" spans="7:7">
      <c r="G36142" s="1776"/>
    </row>
    <row r="36143" spans="7:7">
      <c r="G36143" s="1776"/>
    </row>
    <row r="36144" spans="7:7">
      <c r="G36144" s="1776"/>
    </row>
    <row r="36145" spans="7:7">
      <c r="G36145" s="1776"/>
    </row>
    <row r="36146" spans="7:7">
      <c r="G36146" s="1776"/>
    </row>
    <row r="36147" spans="7:7">
      <c r="G36147" s="1776"/>
    </row>
    <row r="36148" spans="7:7">
      <c r="G36148" s="1776"/>
    </row>
    <row r="36149" spans="7:7">
      <c r="G36149" s="1776"/>
    </row>
    <row r="36150" spans="7:7">
      <c r="G36150" s="1776"/>
    </row>
    <row r="36151" spans="7:7">
      <c r="G36151" s="1776"/>
    </row>
    <row r="36152" spans="7:7">
      <c r="G36152" s="1776"/>
    </row>
    <row r="36153" spans="7:7">
      <c r="G36153" s="1776"/>
    </row>
    <row r="36154" spans="7:7">
      <c r="G36154" s="1776"/>
    </row>
    <row r="36155" spans="7:7">
      <c r="G36155" s="1776"/>
    </row>
    <row r="36156" spans="7:7">
      <c r="G36156" s="1776"/>
    </row>
    <row r="36157" spans="7:7">
      <c r="G36157" s="1776"/>
    </row>
    <row r="36158" spans="7:7">
      <c r="G36158" s="1776"/>
    </row>
    <row r="36159" spans="7:7">
      <c r="G36159" s="1776"/>
    </row>
    <row r="36160" spans="7:7">
      <c r="G36160" s="1776"/>
    </row>
    <row r="36161" spans="7:7">
      <c r="G36161" s="1776"/>
    </row>
    <row r="36162" spans="7:7">
      <c r="G36162" s="1776"/>
    </row>
    <row r="36163" spans="7:7">
      <c r="G36163" s="1776"/>
    </row>
    <row r="36164" spans="7:7">
      <c r="G36164" s="1776"/>
    </row>
    <row r="36165" spans="7:7">
      <c r="G36165" s="1776"/>
    </row>
    <row r="36166" spans="7:7">
      <c r="G36166" s="1776"/>
    </row>
    <row r="36167" spans="7:7">
      <c r="G36167" s="1776"/>
    </row>
    <row r="36168" spans="7:7">
      <c r="G36168" s="1776"/>
    </row>
    <row r="36169" spans="7:7">
      <c r="G36169" s="1776"/>
    </row>
    <row r="36170" spans="7:7">
      <c r="G36170" s="1776"/>
    </row>
    <row r="36171" spans="7:7">
      <c r="G36171" s="1776"/>
    </row>
    <row r="36172" spans="7:7">
      <c r="G36172" s="1776"/>
    </row>
    <row r="36173" spans="7:7">
      <c r="G36173" s="1776"/>
    </row>
    <row r="36174" spans="7:7">
      <c r="G36174" s="1776"/>
    </row>
    <row r="36175" spans="7:7">
      <c r="G36175" s="1776"/>
    </row>
    <row r="36176" spans="7:7">
      <c r="G36176" s="1776"/>
    </row>
    <row r="36177" spans="7:7">
      <c r="G36177" s="1776"/>
    </row>
    <row r="36178" spans="7:7">
      <c r="G36178" s="1776"/>
    </row>
    <row r="36179" spans="7:7">
      <c r="G36179" s="1776"/>
    </row>
    <row r="36180" spans="7:7">
      <c r="G36180" s="1776"/>
    </row>
    <row r="36181" spans="7:7">
      <c r="G36181" s="1776"/>
    </row>
    <row r="36182" spans="7:7">
      <c r="G36182" s="1776"/>
    </row>
    <row r="36183" spans="7:7">
      <c r="G36183" s="1776"/>
    </row>
    <row r="36184" spans="7:7">
      <c r="G36184" s="1776"/>
    </row>
    <row r="36185" spans="7:7">
      <c r="G36185" s="1776"/>
    </row>
    <row r="36186" spans="7:7">
      <c r="G36186" s="1776"/>
    </row>
    <row r="36187" spans="7:7">
      <c r="G36187" s="1776"/>
    </row>
    <row r="36188" spans="7:7">
      <c r="G36188" s="1776"/>
    </row>
    <row r="36189" spans="7:7">
      <c r="G36189" s="1776"/>
    </row>
    <row r="36190" spans="7:7">
      <c r="G36190" s="1776"/>
    </row>
    <row r="36191" spans="7:7">
      <c r="G36191" s="1776"/>
    </row>
    <row r="36192" spans="7:7">
      <c r="G36192" s="1776"/>
    </row>
    <row r="36193" spans="7:7">
      <c r="G36193" s="1776"/>
    </row>
    <row r="36194" spans="7:7">
      <c r="G36194" s="1776"/>
    </row>
    <row r="36195" spans="7:7">
      <c r="G36195" s="1776"/>
    </row>
    <row r="36196" spans="7:7">
      <c r="G36196" s="1776"/>
    </row>
    <row r="36197" spans="7:7">
      <c r="G36197" s="1776"/>
    </row>
    <row r="36198" spans="7:7">
      <c r="G36198" s="1776"/>
    </row>
    <row r="36199" spans="7:7">
      <c r="G36199" s="1776"/>
    </row>
    <row r="36200" spans="7:7">
      <c r="G36200" s="1776"/>
    </row>
    <row r="36201" spans="7:7">
      <c r="G36201" s="1776"/>
    </row>
    <row r="36202" spans="7:7">
      <c r="G36202" s="1776"/>
    </row>
    <row r="36203" spans="7:7">
      <c r="G36203" s="1776"/>
    </row>
    <row r="36204" spans="7:7">
      <c r="G36204" s="1776"/>
    </row>
    <row r="36205" spans="7:7">
      <c r="G36205" s="1776"/>
    </row>
    <row r="36206" spans="7:7">
      <c r="G36206" s="1776"/>
    </row>
    <row r="36207" spans="7:7">
      <c r="G36207" s="1776"/>
    </row>
    <row r="36208" spans="7:7">
      <c r="G36208" s="1776"/>
    </row>
    <row r="36209" spans="7:7">
      <c r="G36209" s="1776"/>
    </row>
    <row r="36210" spans="7:7">
      <c r="G36210" s="1776"/>
    </row>
    <row r="36211" spans="7:7">
      <c r="G36211" s="1776"/>
    </row>
    <row r="36212" spans="7:7">
      <c r="G36212" s="1776"/>
    </row>
    <row r="36213" spans="7:7">
      <c r="G36213" s="1776"/>
    </row>
    <row r="36214" spans="7:7">
      <c r="G36214" s="1776"/>
    </row>
    <row r="36215" spans="7:7">
      <c r="G36215" s="1776"/>
    </row>
    <row r="36216" spans="7:7">
      <c r="G36216" s="1776"/>
    </row>
    <row r="36217" spans="7:7">
      <c r="G36217" s="1776"/>
    </row>
    <row r="36218" spans="7:7">
      <c r="G36218" s="1776"/>
    </row>
    <row r="36219" spans="7:7">
      <c r="G36219" s="1776"/>
    </row>
    <row r="36220" spans="7:7">
      <c r="G36220" s="1776"/>
    </row>
    <row r="36221" spans="7:7">
      <c r="G36221" s="1776"/>
    </row>
    <row r="36222" spans="7:7">
      <c r="G36222" s="1776"/>
    </row>
    <row r="36223" spans="7:7">
      <c r="G36223" s="1776"/>
    </row>
    <row r="36224" spans="7:7">
      <c r="G36224" s="1776"/>
    </row>
    <row r="36225" spans="7:7">
      <c r="G36225" s="1776"/>
    </row>
    <row r="36226" spans="7:7">
      <c r="G36226" s="1776"/>
    </row>
    <row r="36227" spans="7:7">
      <c r="G36227" s="1776"/>
    </row>
    <row r="36228" spans="7:7">
      <c r="G36228" s="1776"/>
    </row>
    <row r="36229" spans="7:7">
      <c r="G36229" s="1776"/>
    </row>
    <row r="36230" spans="7:7">
      <c r="G36230" s="1776"/>
    </row>
    <row r="36231" spans="7:7">
      <c r="G36231" s="1776"/>
    </row>
    <row r="36232" spans="7:7">
      <c r="G36232" s="1776"/>
    </row>
    <row r="36233" spans="7:7">
      <c r="G36233" s="1776"/>
    </row>
    <row r="36234" spans="7:7">
      <c r="G36234" s="1776"/>
    </row>
    <row r="36235" spans="7:7">
      <c r="G36235" s="1776"/>
    </row>
    <row r="36236" spans="7:7">
      <c r="G36236" s="1776"/>
    </row>
    <row r="36237" spans="7:7">
      <c r="G36237" s="1776"/>
    </row>
    <row r="36238" spans="7:7">
      <c r="G36238" s="1776"/>
    </row>
    <row r="36239" spans="7:7">
      <c r="G36239" s="1776"/>
    </row>
    <row r="36240" spans="7:7">
      <c r="G36240" s="1776"/>
    </row>
    <row r="36241" spans="7:7">
      <c r="G36241" s="1776"/>
    </row>
    <row r="36242" spans="7:7">
      <c r="G36242" s="1776"/>
    </row>
    <row r="36243" spans="7:7">
      <c r="G36243" s="1776"/>
    </row>
    <row r="36244" spans="7:7">
      <c r="G36244" s="1776"/>
    </row>
    <row r="36245" spans="7:7">
      <c r="G36245" s="1776"/>
    </row>
    <row r="36246" spans="7:7">
      <c r="G36246" s="1776"/>
    </row>
    <row r="36247" spans="7:7">
      <c r="G36247" s="1776"/>
    </row>
    <row r="36248" spans="7:7">
      <c r="G36248" s="1776"/>
    </row>
    <row r="36249" spans="7:7">
      <c r="G36249" s="1776"/>
    </row>
    <row r="36250" spans="7:7">
      <c r="G36250" s="1776"/>
    </row>
    <row r="36251" spans="7:7">
      <c r="G36251" s="1776"/>
    </row>
    <row r="36252" spans="7:7">
      <c r="G36252" s="1776"/>
    </row>
    <row r="36253" spans="7:7">
      <c r="G36253" s="1776"/>
    </row>
    <row r="36254" spans="7:7">
      <c r="G36254" s="1776"/>
    </row>
    <row r="36255" spans="7:7">
      <c r="G36255" s="1776"/>
    </row>
    <row r="36256" spans="7:7">
      <c r="G36256" s="1776"/>
    </row>
    <row r="36257" spans="7:7">
      <c r="G36257" s="1776"/>
    </row>
    <row r="36258" spans="7:7">
      <c r="G36258" s="1776"/>
    </row>
    <row r="36259" spans="7:7">
      <c r="G36259" s="1776"/>
    </row>
    <row r="36260" spans="7:7">
      <c r="G36260" s="1776"/>
    </row>
    <row r="36261" spans="7:7">
      <c r="G36261" s="1776"/>
    </row>
    <row r="36262" spans="7:7">
      <c r="G36262" s="1776"/>
    </row>
    <row r="36263" spans="7:7">
      <c r="G36263" s="1776"/>
    </row>
    <row r="36264" spans="7:7">
      <c r="G36264" s="1776"/>
    </row>
    <row r="36265" spans="7:7">
      <c r="G36265" s="1776"/>
    </row>
    <row r="36266" spans="7:7">
      <c r="G36266" s="1776"/>
    </row>
    <row r="36267" spans="7:7">
      <c r="G36267" s="1776"/>
    </row>
    <row r="36268" spans="7:7">
      <c r="G36268" s="1776"/>
    </row>
    <row r="36269" spans="7:7">
      <c r="G36269" s="1776"/>
    </row>
    <row r="36270" spans="7:7">
      <c r="G36270" s="1776"/>
    </row>
    <row r="36271" spans="7:7">
      <c r="G36271" s="1776"/>
    </row>
    <row r="36272" spans="7:7">
      <c r="G36272" s="1776"/>
    </row>
    <row r="36273" spans="7:7">
      <c r="G36273" s="1776"/>
    </row>
    <row r="36274" spans="7:7">
      <c r="G36274" s="1776"/>
    </row>
    <row r="36275" spans="7:7">
      <c r="G36275" s="1776"/>
    </row>
    <row r="36276" spans="7:7">
      <c r="G36276" s="1776"/>
    </row>
    <row r="36277" spans="7:7">
      <c r="G36277" s="1776"/>
    </row>
    <row r="36278" spans="7:7">
      <c r="G36278" s="1776"/>
    </row>
    <row r="36279" spans="7:7">
      <c r="G36279" s="1776"/>
    </row>
    <row r="36280" spans="7:7">
      <c r="G36280" s="1776"/>
    </row>
    <row r="36281" spans="7:7">
      <c r="G36281" s="1776"/>
    </row>
    <row r="36282" spans="7:7">
      <c r="G36282" s="1776"/>
    </row>
    <row r="36283" spans="7:7">
      <c r="G36283" s="1776"/>
    </row>
    <row r="36284" spans="7:7">
      <c r="G36284" s="1776"/>
    </row>
    <row r="36285" spans="7:7">
      <c r="G36285" s="1776"/>
    </row>
    <row r="36286" spans="7:7">
      <c r="G36286" s="1776"/>
    </row>
    <row r="36287" spans="7:7">
      <c r="G36287" s="1776"/>
    </row>
    <row r="36288" spans="7:7">
      <c r="G36288" s="1776"/>
    </row>
    <row r="36289" spans="7:7">
      <c r="G36289" s="1776"/>
    </row>
    <row r="36290" spans="7:7">
      <c r="G36290" s="1776"/>
    </row>
    <row r="36291" spans="7:7">
      <c r="G36291" s="1776"/>
    </row>
    <row r="36292" spans="7:7">
      <c r="G36292" s="1776"/>
    </row>
    <row r="36293" spans="7:7">
      <c r="G36293" s="1776"/>
    </row>
    <row r="36294" spans="7:7">
      <c r="G36294" s="1776"/>
    </row>
    <row r="36295" spans="7:7">
      <c r="G36295" s="1776"/>
    </row>
    <row r="36296" spans="7:7">
      <c r="G36296" s="1776"/>
    </row>
    <row r="36297" spans="7:7">
      <c r="G36297" s="1776"/>
    </row>
    <row r="36298" spans="7:7">
      <c r="G36298" s="1776"/>
    </row>
    <row r="36299" spans="7:7">
      <c r="G36299" s="1776"/>
    </row>
    <row r="36300" spans="7:7">
      <c r="G36300" s="1776"/>
    </row>
    <row r="36301" spans="7:7">
      <c r="G36301" s="1776"/>
    </row>
    <row r="36302" spans="7:7">
      <c r="G36302" s="1776"/>
    </row>
    <row r="36303" spans="7:7">
      <c r="G36303" s="1776"/>
    </row>
    <row r="36304" spans="7:7">
      <c r="G36304" s="1776"/>
    </row>
    <row r="36305" spans="7:7">
      <c r="G36305" s="1776"/>
    </row>
    <row r="36306" spans="7:7">
      <c r="G36306" s="1776"/>
    </row>
    <row r="36307" spans="7:7">
      <c r="G36307" s="1776"/>
    </row>
    <row r="36308" spans="7:7">
      <c r="G36308" s="1776"/>
    </row>
    <row r="36309" spans="7:7">
      <c r="G36309" s="1776"/>
    </row>
    <row r="36310" spans="7:7">
      <c r="G36310" s="1776"/>
    </row>
    <row r="36311" spans="7:7">
      <c r="G36311" s="1776"/>
    </row>
    <row r="36312" spans="7:7">
      <c r="G36312" s="1776"/>
    </row>
    <row r="36313" spans="7:7">
      <c r="G36313" s="1776"/>
    </row>
    <row r="36314" spans="7:7">
      <c r="G36314" s="1776"/>
    </row>
    <row r="36315" spans="7:7">
      <c r="G36315" s="1776"/>
    </row>
    <row r="36316" spans="7:7">
      <c r="G36316" s="1776"/>
    </row>
    <row r="36317" spans="7:7">
      <c r="G36317" s="1776"/>
    </row>
    <row r="36318" spans="7:7">
      <c r="G36318" s="1776"/>
    </row>
    <row r="36319" spans="7:7">
      <c r="G36319" s="1776"/>
    </row>
    <row r="36320" spans="7:7">
      <c r="G36320" s="1776"/>
    </row>
    <row r="36321" spans="7:7">
      <c r="G36321" s="1776"/>
    </row>
    <row r="36322" spans="7:7">
      <c r="G36322" s="1776"/>
    </row>
    <row r="36323" spans="7:7">
      <c r="G36323" s="1776"/>
    </row>
    <row r="36324" spans="7:7">
      <c r="G36324" s="1776"/>
    </row>
    <row r="36325" spans="7:7">
      <c r="G36325" s="1776"/>
    </row>
    <row r="36326" spans="7:7">
      <c r="G36326" s="1776"/>
    </row>
    <row r="36327" spans="7:7">
      <c r="G36327" s="1776"/>
    </row>
    <row r="36328" spans="7:7">
      <c r="G36328" s="1776"/>
    </row>
    <row r="36329" spans="7:7">
      <c r="G36329" s="1776"/>
    </row>
    <row r="36330" spans="7:7">
      <c r="G36330" s="1776"/>
    </row>
    <row r="36331" spans="7:7">
      <c r="G36331" s="1776"/>
    </row>
    <row r="36332" spans="7:7">
      <c r="G36332" s="1776"/>
    </row>
    <row r="36333" spans="7:7">
      <c r="G36333" s="1776"/>
    </row>
    <row r="36334" spans="7:7">
      <c r="G36334" s="1776"/>
    </row>
    <row r="36335" spans="7:7">
      <c r="G36335" s="1776"/>
    </row>
    <row r="36336" spans="7:7">
      <c r="G36336" s="1776"/>
    </row>
    <row r="36337" spans="7:7">
      <c r="G36337" s="1776"/>
    </row>
    <row r="36338" spans="7:7">
      <c r="G36338" s="1776"/>
    </row>
    <row r="36339" spans="7:7">
      <c r="G36339" s="1776"/>
    </row>
    <row r="36340" spans="7:7">
      <c r="G36340" s="1776"/>
    </row>
    <row r="36341" spans="7:7">
      <c r="G36341" s="1776"/>
    </row>
    <row r="36342" spans="7:7">
      <c r="G36342" s="1776"/>
    </row>
    <row r="36343" spans="7:7">
      <c r="G36343" s="1776"/>
    </row>
    <row r="36344" spans="7:7">
      <c r="G36344" s="1776"/>
    </row>
    <row r="36345" spans="7:7">
      <c r="G36345" s="1776"/>
    </row>
    <row r="36346" spans="7:7">
      <c r="G36346" s="1776"/>
    </row>
    <row r="36347" spans="7:7">
      <c r="G36347" s="1776"/>
    </row>
    <row r="36348" spans="7:7">
      <c r="G36348" s="1776"/>
    </row>
    <row r="36349" spans="7:7">
      <c r="G36349" s="1776"/>
    </row>
    <row r="36350" spans="7:7">
      <c r="G36350" s="1776"/>
    </row>
    <row r="36351" spans="7:7">
      <c r="G36351" s="1776"/>
    </row>
    <row r="36352" spans="7:7">
      <c r="G36352" s="1776"/>
    </row>
    <row r="36353" spans="7:7">
      <c r="G36353" s="1776"/>
    </row>
    <row r="36354" spans="7:7">
      <c r="G36354" s="1776"/>
    </row>
    <row r="36355" spans="7:7">
      <c r="G36355" s="1776"/>
    </row>
    <row r="36356" spans="7:7">
      <c r="G36356" s="1776"/>
    </row>
    <row r="36357" spans="7:7">
      <c r="G36357" s="1776"/>
    </row>
    <row r="36358" spans="7:7">
      <c r="G36358" s="1776"/>
    </row>
    <row r="36359" spans="7:7">
      <c r="G36359" s="1776"/>
    </row>
    <row r="36360" spans="7:7">
      <c r="G36360" s="1776"/>
    </row>
    <row r="36361" spans="7:7">
      <c r="G36361" s="1776"/>
    </row>
    <row r="36362" spans="7:7">
      <c r="G36362" s="1776"/>
    </row>
    <row r="36363" spans="7:7">
      <c r="G36363" s="1776"/>
    </row>
    <row r="36364" spans="7:7">
      <c r="G36364" s="1776"/>
    </row>
    <row r="36365" spans="7:7">
      <c r="G36365" s="1776"/>
    </row>
    <row r="36366" spans="7:7">
      <c r="G36366" s="1776"/>
    </row>
    <row r="36367" spans="7:7">
      <c r="G36367" s="1776"/>
    </row>
    <row r="36368" spans="7:7">
      <c r="G36368" s="1776"/>
    </row>
    <row r="36369" spans="7:7">
      <c r="G36369" s="1776"/>
    </row>
    <row r="36370" spans="7:7">
      <c r="G36370" s="1776"/>
    </row>
    <row r="36371" spans="7:7">
      <c r="G36371" s="1776"/>
    </row>
    <row r="36372" spans="7:7">
      <c r="G36372" s="1776"/>
    </row>
    <row r="36373" spans="7:7">
      <c r="G36373" s="1776"/>
    </row>
    <row r="36374" spans="7:7">
      <c r="G36374" s="1776"/>
    </row>
    <row r="36375" spans="7:7">
      <c r="G36375" s="1776"/>
    </row>
    <row r="36376" spans="7:7">
      <c r="G36376" s="1776"/>
    </row>
    <row r="36377" spans="7:7">
      <c r="G36377" s="1776"/>
    </row>
    <row r="36378" spans="7:7">
      <c r="G36378" s="1776"/>
    </row>
    <row r="36379" spans="7:7">
      <c r="G36379" s="1776"/>
    </row>
    <row r="36380" spans="7:7">
      <c r="G36380" s="1776"/>
    </row>
    <row r="36381" spans="7:7">
      <c r="G36381" s="1776"/>
    </row>
    <row r="36382" spans="7:7">
      <c r="G36382" s="1776"/>
    </row>
    <row r="36383" spans="7:7">
      <c r="G36383" s="1776"/>
    </row>
    <row r="36384" spans="7:7">
      <c r="G36384" s="1776"/>
    </row>
    <row r="36385" spans="7:7">
      <c r="G36385" s="1776"/>
    </row>
    <row r="36386" spans="7:7">
      <c r="G36386" s="1776"/>
    </row>
    <row r="36387" spans="7:7">
      <c r="G36387" s="1776"/>
    </row>
    <row r="36388" spans="7:7">
      <c r="G36388" s="1776"/>
    </row>
    <row r="36389" spans="7:7">
      <c r="G36389" s="1776"/>
    </row>
    <row r="36390" spans="7:7">
      <c r="G36390" s="1776"/>
    </row>
    <row r="36391" spans="7:7">
      <c r="G36391" s="1776"/>
    </row>
    <row r="36392" spans="7:7">
      <c r="G36392" s="1776"/>
    </row>
    <row r="36393" spans="7:7">
      <c r="G36393" s="1776"/>
    </row>
    <row r="36394" spans="7:7">
      <c r="G36394" s="1776"/>
    </row>
    <row r="36395" spans="7:7">
      <c r="G36395" s="1776"/>
    </row>
    <row r="36396" spans="7:7">
      <c r="G36396" s="1776"/>
    </row>
    <row r="36397" spans="7:7">
      <c r="G36397" s="1776"/>
    </row>
    <row r="36398" spans="7:7">
      <c r="G36398" s="1776"/>
    </row>
    <row r="36399" spans="7:7">
      <c r="G36399" s="1776"/>
    </row>
    <row r="36400" spans="7:7">
      <c r="G36400" s="1776"/>
    </row>
    <row r="36401" spans="7:7">
      <c r="G36401" s="1776"/>
    </row>
    <row r="36402" spans="7:7">
      <c r="G36402" s="1776"/>
    </row>
    <row r="36403" spans="7:7">
      <c r="G36403" s="1776"/>
    </row>
    <row r="36404" spans="7:7">
      <c r="G36404" s="1776"/>
    </row>
    <row r="36405" spans="7:7">
      <c r="G36405" s="1776"/>
    </row>
    <row r="36406" spans="7:7">
      <c r="G36406" s="1776"/>
    </row>
    <row r="36407" spans="7:7">
      <c r="G36407" s="1776"/>
    </row>
    <row r="36408" spans="7:7">
      <c r="G36408" s="1776"/>
    </row>
    <row r="36409" spans="7:7">
      <c r="G36409" s="1776"/>
    </row>
    <row r="36410" spans="7:7">
      <c r="G36410" s="1776"/>
    </row>
    <row r="36411" spans="7:7">
      <c r="G36411" s="1776"/>
    </row>
    <row r="36412" spans="7:7">
      <c r="G36412" s="1776"/>
    </row>
    <row r="36413" spans="7:7">
      <c r="G36413" s="1776"/>
    </row>
    <row r="36414" spans="7:7">
      <c r="G36414" s="1776"/>
    </row>
    <row r="36415" spans="7:7">
      <c r="G36415" s="1776"/>
    </row>
    <row r="36416" spans="7:7">
      <c r="G36416" s="1776"/>
    </row>
    <row r="36417" spans="7:7">
      <c r="G36417" s="1776"/>
    </row>
    <row r="36418" spans="7:7">
      <c r="G36418" s="1776"/>
    </row>
    <row r="36419" spans="7:7">
      <c r="G36419" s="1776"/>
    </row>
    <row r="36420" spans="7:7">
      <c r="G36420" s="1776"/>
    </row>
    <row r="36421" spans="7:7">
      <c r="G36421" s="1776"/>
    </row>
    <row r="36422" spans="7:7">
      <c r="G36422" s="1776"/>
    </row>
    <row r="36423" spans="7:7">
      <c r="G36423" s="1776"/>
    </row>
    <row r="36424" spans="7:7">
      <c r="G36424" s="1776"/>
    </row>
    <row r="36425" spans="7:7">
      <c r="G36425" s="1776"/>
    </row>
    <row r="36426" spans="7:7">
      <c r="G36426" s="1776"/>
    </row>
    <row r="36427" spans="7:7">
      <c r="G36427" s="1776"/>
    </row>
    <row r="36428" spans="7:7">
      <c r="G36428" s="1776"/>
    </row>
    <row r="36429" spans="7:7">
      <c r="G36429" s="1776"/>
    </row>
    <row r="36430" spans="7:7">
      <c r="G36430" s="1776"/>
    </row>
    <row r="36431" spans="7:7">
      <c r="G36431" s="1776"/>
    </row>
    <row r="36432" spans="7:7">
      <c r="G36432" s="1776"/>
    </row>
    <row r="36433" spans="7:7">
      <c r="G36433" s="1776"/>
    </row>
    <row r="36434" spans="7:7">
      <c r="G36434" s="1776"/>
    </row>
    <row r="36435" spans="7:7">
      <c r="G36435" s="1776"/>
    </row>
    <row r="36436" spans="7:7">
      <c r="G36436" s="1776"/>
    </row>
    <row r="36437" spans="7:7">
      <c r="G36437" s="1776"/>
    </row>
    <row r="36438" spans="7:7">
      <c r="G36438" s="1776"/>
    </row>
    <row r="36439" spans="7:7">
      <c r="G36439" s="1776"/>
    </row>
    <row r="36440" spans="7:7">
      <c r="G36440" s="1776"/>
    </row>
    <row r="36441" spans="7:7">
      <c r="G36441" s="1776"/>
    </row>
    <row r="36442" spans="7:7">
      <c r="G36442" s="1776"/>
    </row>
    <row r="36443" spans="7:7">
      <c r="G36443" s="1776"/>
    </row>
    <row r="36444" spans="7:7">
      <c r="G36444" s="1776"/>
    </row>
    <row r="36445" spans="7:7">
      <c r="G36445" s="1776"/>
    </row>
    <row r="36446" spans="7:7">
      <c r="G36446" s="1776"/>
    </row>
    <row r="36447" spans="7:7">
      <c r="G36447" s="1776"/>
    </row>
    <row r="36448" spans="7:7">
      <c r="G36448" s="1776"/>
    </row>
    <row r="36449" spans="7:7">
      <c r="G36449" s="1776"/>
    </row>
    <row r="36450" spans="7:7">
      <c r="G36450" s="1776"/>
    </row>
    <row r="36451" spans="7:7">
      <c r="G36451" s="1776"/>
    </row>
    <row r="36452" spans="7:7">
      <c r="G36452" s="1776"/>
    </row>
    <row r="36453" spans="7:7">
      <c r="G36453" s="1776"/>
    </row>
    <row r="36454" spans="7:7">
      <c r="G36454" s="1776"/>
    </row>
    <row r="36455" spans="7:7">
      <c r="G36455" s="1776"/>
    </row>
    <row r="36456" spans="7:7">
      <c r="G36456" s="1776"/>
    </row>
    <row r="36457" spans="7:7">
      <c r="G36457" s="1776"/>
    </row>
    <row r="36458" spans="7:7">
      <c r="G36458" s="1776"/>
    </row>
    <row r="36459" spans="7:7">
      <c r="G36459" s="1776"/>
    </row>
    <row r="36460" spans="7:7">
      <c r="G36460" s="1776"/>
    </row>
    <row r="36461" spans="7:7">
      <c r="G36461" s="1776"/>
    </row>
    <row r="36462" spans="7:7">
      <c r="G36462" s="1776"/>
    </row>
    <row r="36463" spans="7:7">
      <c r="G36463" s="1776"/>
    </row>
    <row r="36464" spans="7:7">
      <c r="G36464" s="1776"/>
    </row>
    <row r="36465" spans="7:7">
      <c r="G36465" s="1776"/>
    </row>
    <row r="36466" spans="7:7">
      <c r="G36466" s="1776"/>
    </row>
    <row r="36467" spans="7:7">
      <c r="G36467" s="1776"/>
    </row>
    <row r="36468" spans="7:7">
      <c r="G36468" s="1776"/>
    </row>
    <row r="36469" spans="7:7">
      <c r="G36469" s="1776"/>
    </row>
    <row r="36470" spans="7:7">
      <c r="G36470" s="1776"/>
    </row>
    <row r="36471" spans="7:7">
      <c r="G36471" s="1776"/>
    </row>
    <row r="36472" spans="7:7">
      <c r="G36472" s="1776"/>
    </row>
    <row r="36473" spans="7:7">
      <c r="G36473" s="1776"/>
    </row>
    <row r="36474" spans="7:7">
      <c r="G36474" s="1776"/>
    </row>
    <row r="36475" spans="7:7">
      <c r="G36475" s="1776"/>
    </row>
    <row r="36476" spans="7:7">
      <c r="G36476" s="1776"/>
    </row>
    <row r="36477" spans="7:7">
      <c r="G36477" s="1776"/>
    </row>
    <row r="36478" spans="7:7">
      <c r="G36478" s="1776"/>
    </row>
    <row r="36479" spans="7:7">
      <c r="G36479" s="1776"/>
    </row>
    <row r="36480" spans="7:7">
      <c r="G36480" s="1776"/>
    </row>
    <row r="36481" spans="7:7">
      <c r="G36481" s="1776"/>
    </row>
    <row r="36482" spans="7:7">
      <c r="G36482" s="1776"/>
    </row>
    <row r="36483" spans="7:7">
      <c r="G36483" s="1776"/>
    </row>
    <row r="36484" spans="7:7">
      <c r="G36484" s="1776"/>
    </row>
    <row r="36485" spans="7:7">
      <c r="G36485" s="1776"/>
    </row>
    <row r="36486" spans="7:7">
      <c r="G36486" s="1776"/>
    </row>
    <row r="36487" spans="7:7">
      <c r="G36487" s="1776"/>
    </row>
    <row r="36488" spans="7:7">
      <c r="G36488" s="1776"/>
    </row>
    <row r="36489" spans="7:7">
      <c r="G36489" s="1776"/>
    </row>
    <row r="36490" spans="7:7">
      <c r="G36490" s="1776"/>
    </row>
    <row r="36491" spans="7:7">
      <c r="G36491" s="1776"/>
    </row>
    <row r="36492" spans="7:7">
      <c r="G36492" s="1776"/>
    </row>
    <row r="36493" spans="7:7">
      <c r="G36493" s="1776"/>
    </row>
    <row r="36494" spans="7:7">
      <c r="G36494" s="1776"/>
    </row>
    <row r="36495" spans="7:7">
      <c r="G36495" s="1776"/>
    </row>
    <row r="36496" spans="7:7">
      <c r="G36496" s="1776"/>
    </row>
    <row r="36497" spans="7:7">
      <c r="G36497" s="1776"/>
    </row>
    <row r="36498" spans="7:7">
      <c r="G36498" s="1776"/>
    </row>
    <row r="36499" spans="7:7">
      <c r="G36499" s="1776"/>
    </row>
    <row r="36500" spans="7:7">
      <c r="G36500" s="1776"/>
    </row>
    <row r="36501" spans="7:7">
      <c r="G36501" s="1776"/>
    </row>
    <row r="36502" spans="7:7">
      <c r="G36502" s="1776"/>
    </row>
    <row r="36503" spans="7:7">
      <c r="G36503" s="1776"/>
    </row>
    <row r="36504" spans="7:7">
      <c r="G36504" s="1776"/>
    </row>
    <row r="36505" spans="7:7">
      <c r="G36505" s="1776"/>
    </row>
    <row r="36506" spans="7:7">
      <c r="G36506" s="1776"/>
    </row>
    <row r="36507" spans="7:7">
      <c r="G36507" s="1776"/>
    </row>
    <row r="36508" spans="7:7">
      <c r="G36508" s="1776"/>
    </row>
    <row r="36509" spans="7:7">
      <c r="G36509" s="1776"/>
    </row>
    <row r="36510" spans="7:7">
      <c r="G36510" s="1776"/>
    </row>
    <row r="36511" spans="7:7">
      <c r="G36511" s="1776"/>
    </row>
    <row r="36512" spans="7:7">
      <c r="G36512" s="1776"/>
    </row>
    <row r="36513" spans="7:7">
      <c r="G36513" s="1776"/>
    </row>
    <row r="36514" spans="7:7">
      <c r="G36514" s="1776"/>
    </row>
    <row r="36515" spans="7:7">
      <c r="G36515" s="1776"/>
    </row>
    <row r="36516" spans="7:7">
      <c r="G36516" s="1776"/>
    </row>
    <row r="36517" spans="7:7">
      <c r="G36517" s="1776"/>
    </row>
    <row r="36518" spans="7:7">
      <c r="G36518" s="1776"/>
    </row>
    <row r="36519" spans="7:7">
      <c r="G36519" s="1776"/>
    </row>
    <row r="36520" spans="7:7">
      <c r="G36520" s="1776"/>
    </row>
    <row r="36521" spans="7:7">
      <c r="G36521" s="1776"/>
    </row>
    <row r="36522" spans="7:7">
      <c r="G36522" s="1776"/>
    </row>
    <row r="36523" spans="7:7">
      <c r="G36523" s="1776"/>
    </row>
    <row r="36524" spans="7:7">
      <c r="G36524" s="1776"/>
    </row>
    <row r="36525" spans="7:7">
      <c r="G36525" s="1776"/>
    </row>
    <row r="36526" spans="7:7">
      <c r="G36526" s="1776"/>
    </row>
    <row r="36527" spans="7:7">
      <c r="G36527" s="1776"/>
    </row>
    <row r="36528" spans="7:7">
      <c r="G36528" s="1776"/>
    </row>
    <row r="36529" spans="7:7">
      <c r="G36529" s="1776"/>
    </row>
    <row r="36530" spans="7:7">
      <c r="G36530" s="1776"/>
    </row>
    <row r="36531" spans="7:7">
      <c r="G36531" s="1776"/>
    </row>
    <row r="36532" spans="7:7">
      <c r="G36532" s="1776"/>
    </row>
    <row r="36533" spans="7:7">
      <c r="G36533" s="1776"/>
    </row>
    <row r="36534" spans="7:7">
      <c r="G36534" s="1776"/>
    </row>
    <row r="36535" spans="7:7">
      <c r="G36535" s="1776"/>
    </row>
    <row r="36536" spans="7:7">
      <c r="G36536" s="1776"/>
    </row>
    <row r="36537" spans="7:7">
      <c r="G36537" s="1776"/>
    </row>
    <row r="36538" spans="7:7">
      <c r="G36538" s="1776"/>
    </row>
    <row r="36539" spans="7:7">
      <c r="G36539" s="1776"/>
    </row>
    <row r="36540" spans="7:7">
      <c r="G36540" s="1776"/>
    </row>
    <row r="36541" spans="7:7">
      <c r="G36541" s="1776"/>
    </row>
    <row r="36542" spans="7:7">
      <c r="G36542" s="1776"/>
    </row>
    <row r="36543" spans="7:7">
      <c r="G36543" s="1776"/>
    </row>
    <row r="36544" spans="7:7">
      <c r="G36544" s="1776"/>
    </row>
    <row r="36545" spans="7:7">
      <c r="G36545" s="1776"/>
    </row>
    <row r="36546" spans="7:7">
      <c r="G36546" s="1776"/>
    </row>
    <row r="36547" spans="7:7">
      <c r="G36547" s="1776"/>
    </row>
    <row r="36548" spans="7:7">
      <c r="G36548" s="1776"/>
    </row>
    <row r="36549" spans="7:7">
      <c r="G36549" s="1776"/>
    </row>
    <row r="36550" spans="7:7">
      <c r="G36550" s="1776"/>
    </row>
    <row r="36551" spans="7:7">
      <c r="G36551" s="1776"/>
    </row>
    <row r="36552" spans="7:7">
      <c r="G36552" s="1776"/>
    </row>
    <row r="36553" spans="7:7">
      <c r="G36553" s="1776"/>
    </row>
    <row r="36554" spans="7:7">
      <c r="G36554" s="1776"/>
    </row>
    <row r="36555" spans="7:7">
      <c r="G36555" s="1776"/>
    </row>
    <row r="36556" spans="7:7">
      <c r="G36556" s="1776"/>
    </row>
    <row r="36557" spans="7:7">
      <c r="G36557" s="1776"/>
    </row>
    <row r="36558" spans="7:7">
      <c r="G36558" s="1776"/>
    </row>
    <row r="36559" spans="7:7">
      <c r="G36559" s="1776"/>
    </row>
    <row r="36560" spans="7:7">
      <c r="G36560" s="1776"/>
    </row>
    <row r="36561" spans="7:7">
      <c r="G36561" s="1776"/>
    </row>
    <row r="36562" spans="7:7">
      <c r="G36562" s="1776"/>
    </row>
    <row r="36563" spans="7:7">
      <c r="G36563" s="1776"/>
    </row>
    <row r="36564" spans="7:7">
      <c r="G36564" s="1776"/>
    </row>
    <row r="36565" spans="7:7">
      <c r="G36565" s="1776"/>
    </row>
    <row r="36566" spans="7:7">
      <c r="G36566" s="1776"/>
    </row>
    <row r="36567" spans="7:7">
      <c r="G36567" s="1776"/>
    </row>
    <row r="36568" spans="7:7">
      <c r="G36568" s="1776"/>
    </row>
    <row r="36569" spans="7:7">
      <c r="G36569" s="1776"/>
    </row>
    <row r="36570" spans="7:7">
      <c r="G36570" s="1776"/>
    </row>
    <row r="36571" spans="7:7">
      <c r="G36571" s="1776"/>
    </row>
    <row r="36572" spans="7:7">
      <c r="G36572" s="1776"/>
    </row>
    <row r="36573" spans="7:7">
      <c r="G36573" s="1776"/>
    </row>
    <row r="36574" spans="7:7">
      <c r="G36574" s="1776"/>
    </row>
    <row r="36575" spans="7:7">
      <c r="G36575" s="1776"/>
    </row>
    <row r="36576" spans="7:7">
      <c r="G36576" s="1776"/>
    </row>
    <row r="36577" spans="7:7">
      <c r="G36577" s="1776"/>
    </row>
    <row r="36578" spans="7:7">
      <c r="G36578" s="1776"/>
    </row>
    <row r="36579" spans="7:7">
      <c r="G36579" s="1776"/>
    </row>
    <row r="36580" spans="7:7">
      <c r="G36580" s="1776"/>
    </row>
    <row r="36581" spans="7:7">
      <c r="G36581" s="1776"/>
    </row>
    <row r="36582" spans="7:7">
      <c r="G36582" s="1776"/>
    </row>
    <row r="36583" spans="7:7">
      <c r="G36583" s="1776"/>
    </row>
    <row r="36584" spans="7:7">
      <c r="G36584" s="1776"/>
    </row>
    <row r="36585" spans="7:7">
      <c r="G36585" s="1776"/>
    </row>
    <row r="36586" spans="7:7">
      <c r="G36586" s="1776"/>
    </row>
    <row r="36587" spans="7:7">
      <c r="G36587" s="1776"/>
    </row>
    <row r="36588" spans="7:7">
      <c r="G36588" s="1776"/>
    </row>
    <row r="36589" spans="7:7">
      <c r="G36589" s="1776"/>
    </row>
    <row r="36590" spans="7:7">
      <c r="G36590" s="1776"/>
    </row>
    <row r="36591" spans="7:7">
      <c r="G36591" s="1776"/>
    </row>
    <row r="36592" spans="7:7">
      <c r="G36592" s="1776"/>
    </row>
    <row r="36593" spans="7:7">
      <c r="G36593" s="1776"/>
    </row>
    <row r="36594" spans="7:7">
      <c r="G36594" s="1776"/>
    </row>
    <row r="36595" spans="7:7">
      <c r="G36595" s="1776"/>
    </row>
    <row r="36596" spans="7:7">
      <c r="G36596" s="1776"/>
    </row>
    <row r="36597" spans="7:7">
      <c r="G36597" s="1776"/>
    </row>
    <row r="36598" spans="7:7">
      <c r="G36598" s="1776"/>
    </row>
    <row r="36599" spans="7:7">
      <c r="G36599" s="1776"/>
    </row>
    <row r="36600" spans="7:7">
      <c r="G36600" s="1776"/>
    </row>
    <row r="36601" spans="7:7">
      <c r="G36601" s="1776"/>
    </row>
    <row r="36602" spans="7:7">
      <c r="G36602" s="1776"/>
    </row>
    <row r="36603" spans="7:7">
      <c r="G36603" s="1776"/>
    </row>
    <row r="36604" spans="7:7">
      <c r="G36604" s="1776"/>
    </row>
    <row r="36605" spans="7:7">
      <c r="G36605" s="1776"/>
    </row>
    <row r="36606" spans="7:7">
      <c r="G36606" s="1776"/>
    </row>
    <row r="36607" spans="7:7">
      <c r="G36607" s="1776"/>
    </row>
    <row r="36608" spans="7:7">
      <c r="G36608" s="1776"/>
    </row>
    <row r="36609" spans="7:7">
      <c r="G36609" s="1776"/>
    </row>
    <row r="36610" spans="7:7">
      <c r="G36610" s="1776"/>
    </row>
    <row r="36611" spans="7:7">
      <c r="G36611" s="1776"/>
    </row>
    <row r="36612" spans="7:7">
      <c r="G36612" s="1776"/>
    </row>
    <row r="36613" spans="7:7">
      <c r="G36613" s="1776"/>
    </row>
    <row r="36614" spans="7:7">
      <c r="G36614" s="1776"/>
    </row>
    <row r="36615" spans="7:7">
      <c r="G36615" s="1776"/>
    </row>
    <row r="36616" spans="7:7">
      <c r="G36616" s="1776"/>
    </row>
    <row r="36617" spans="7:7">
      <c r="G36617" s="1776"/>
    </row>
    <row r="36618" spans="7:7">
      <c r="G36618" s="1776"/>
    </row>
    <row r="36619" spans="7:7">
      <c r="G36619" s="1776"/>
    </row>
    <row r="36620" spans="7:7">
      <c r="G36620" s="1776"/>
    </row>
    <row r="36621" spans="7:7">
      <c r="G36621" s="1776"/>
    </row>
    <row r="36622" spans="7:7">
      <c r="G36622" s="1776"/>
    </row>
    <row r="36623" spans="7:7">
      <c r="G36623" s="1776"/>
    </row>
    <row r="36624" spans="7:7">
      <c r="G36624" s="1776"/>
    </row>
    <row r="36625" spans="7:7">
      <c r="G36625" s="1776"/>
    </row>
    <row r="36626" spans="7:7">
      <c r="G36626" s="1776"/>
    </row>
    <row r="36627" spans="7:7">
      <c r="G36627" s="1776"/>
    </row>
    <row r="36628" spans="7:7">
      <c r="G36628" s="1776"/>
    </row>
    <row r="36629" spans="7:7">
      <c r="G36629" s="1776"/>
    </row>
    <row r="36630" spans="7:7">
      <c r="G36630" s="1776"/>
    </row>
    <row r="36631" spans="7:7">
      <c r="G36631" s="1776"/>
    </row>
    <row r="36632" spans="7:7">
      <c r="G36632" s="1776"/>
    </row>
    <row r="36633" spans="7:7">
      <c r="G36633" s="1776"/>
    </row>
    <row r="36634" spans="7:7">
      <c r="G36634" s="1776"/>
    </row>
    <row r="36635" spans="7:7">
      <c r="G36635" s="1776"/>
    </row>
    <row r="36636" spans="7:7">
      <c r="G36636" s="1776"/>
    </row>
    <row r="36637" spans="7:7">
      <c r="G36637" s="1776"/>
    </row>
    <row r="36638" spans="7:7">
      <c r="G36638" s="1776"/>
    </row>
    <row r="36639" spans="7:7">
      <c r="G36639" s="1776"/>
    </row>
    <row r="36640" spans="7:7">
      <c r="G36640" s="1776"/>
    </row>
    <row r="36641" spans="7:7">
      <c r="G36641" s="1776"/>
    </row>
    <row r="36642" spans="7:7">
      <c r="G36642" s="1776"/>
    </row>
    <row r="36643" spans="7:7">
      <c r="G36643" s="1776"/>
    </row>
    <row r="36644" spans="7:7">
      <c r="G36644" s="1776"/>
    </row>
    <row r="36645" spans="7:7">
      <c r="G36645" s="1776"/>
    </row>
    <row r="36646" spans="7:7">
      <c r="G36646" s="1776"/>
    </row>
    <row r="36647" spans="7:7">
      <c r="G36647" s="1776"/>
    </row>
    <row r="36648" spans="7:7">
      <c r="G36648" s="1776"/>
    </row>
    <row r="36649" spans="7:7">
      <c r="G36649" s="1776"/>
    </row>
    <row r="36650" spans="7:7">
      <c r="G36650" s="1776"/>
    </row>
    <row r="36651" spans="7:7">
      <c r="G36651" s="1776"/>
    </row>
    <row r="36652" spans="7:7">
      <c r="G36652" s="1776"/>
    </row>
    <row r="36653" spans="7:7">
      <c r="G36653" s="1776"/>
    </row>
    <row r="36654" spans="7:7">
      <c r="G36654" s="1776"/>
    </row>
    <row r="36655" spans="7:7">
      <c r="G36655" s="1776"/>
    </row>
    <row r="36656" spans="7:7">
      <c r="G36656" s="1776"/>
    </row>
    <row r="36657" spans="7:7">
      <c r="G36657" s="1776"/>
    </row>
    <row r="36658" spans="7:7">
      <c r="G36658" s="1776"/>
    </row>
    <row r="36659" spans="7:7">
      <c r="G36659" s="1776"/>
    </row>
    <row r="36660" spans="7:7">
      <c r="G36660" s="1776"/>
    </row>
    <row r="36661" spans="7:7">
      <c r="G36661" s="1776"/>
    </row>
    <row r="36662" spans="7:7">
      <c r="G36662" s="1776"/>
    </row>
    <row r="36663" spans="7:7">
      <c r="G36663" s="1776"/>
    </row>
    <row r="36664" spans="7:7">
      <c r="G36664" s="1776"/>
    </row>
    <row r="36665" spans="7:7">
      <c r="G36665" s="1776"/>
    </row>
    <row r="36666" spans="7:7">
      <c r="G36666" s="1776"/>
    </row>
    <row r="36667" spans="7:7">
      <c r="G36667" s="1776"/>
    </row>
    <row r="36668" spans="7:7">
      <c r="G36668" s="1776"/>
    </row>
    <row r="36669" spans="7:7">
      <c r="G36669" s="1776"/>
    </row>
    <row r="36670" spans="7:7">
      <c r="G36670" s="1776"/>
    </row>
    <row r="36671" spans="7:7">
      <c r="G36671" s="1776"/>
    </row>
    <row r="36672" spans="7:7">
      <c r="G36672" s="1776"/>
    </row>
    <row r="36673" spans="7:7">
      <c r="G36673" s="1776"/>
    </row>
    <row r="36674" spans="7:7">
      <c r="G36674" s="1776"/>
    </row>
    <row r="36675" spans="7:7">
      <c r="G36675" s="1776"/>
    </row>
    <row r="36676" spans="7:7">
      <c r="G36676" s="1776"/>
    </row>
    <row r="36677" spans="7:7">
      <c r="G36677" s="1776"/>
    </row>
    <row r="36678" spans="7:7">
      <c r="G36678" s="1776"/>
    </row>
    <row r="36679" spans="7:7">
      <c r="G36679" s="1776"/>
    </row>
    <row r="36680" spans="7:7">
      <c r="G36680" s="1776"/>
    </row>
    <row r="36681" spans="7:7">
      <c r="G36681" s="1776"/>
    </row>
    <row r="36682" spans="7:7">
      <c r="G36682" s="1776"/>
    </row>
    <row r="36683" spans="7:7">
      <c r="G36683" s="1776"/>
    </row>
    <row r="36684" spans="7:7">
      <c r="G36684" s="1776"/>
    </row>
    <row r="36685" spans="7:7">
      <c r="G36685" s="1776"/>
    </row>
    <row r="36686" spans="7:7">
      <c r="G36686" s="1776"/>
    </row>
    <row r="36687" spans="7:7">
      <c r="G36687" s="1776"/>
    </row>
    <row r="36688" spans="7:7">
      <c r="G36688" s="1776"/>
    </row>
    <row r="36689" spans="7:7">
      <c r="G36689" s="1776"/>
    </row>
    <row r="36690" spans="7:7">
      <c r="G36690" s="1776"/>
    </row>
    <row r="36691" spans="7:7">
      <c r="G36691" s="1776"/>
    </row>
    <row r="36692" spans="7:7">
      <c r="G36692" s="1776"/>
    </row>
    <row r="36693" spans="7:7">
      <c r="G36693" s="1776"/>
    </row>
    <row r="36694" spans="7:7">
      <c r="G36694" s="1776"/>
    </row>
    <row r="36695" spans="7:7">
      <c r="G36695" s="1776"/>
    </row>
    <row r="36696" spans="7:7">
      <c r="G36696" s="1776"/>
    </row>
    <row r="36697" spans="7:7">
      <c r="G36697" s="1776"/>
    </row>
    <row r="36698" spans="7:7">
      <c r="G36698" s="1776"/>
    </row>
    <row r="36699" spans="7:7">
      <c r="G36699" s="1776"/>
    </row>
    <row r="36700" spans="7:7">
      <c r="G36700" s="1776"/>
    </row>
    <row r="36701" spans="7:7">
      <c r="G36701" s="1776"/>
    </row>
    <row r="36702" spans="7:7">
      <c r="G36702" s="1776"/>
    </row>
    <row r="36703" spans="7:7">
      <c r="G36703" s="1776"/>
    </row>
    <row r="36704" spans="7:7">
      <c r="G36704" s="1776"/>
    </row>
    <row r="36705" spans="7:7">
      <c r="G36705" s="1776"/>
    </row>
    <row r="36706" spans="7:7">
      <c r="G36706" s="1776"/>
    </row>
    <row r="36707" spans="7:7">
      <c r="G36707" s="1776"/>
    </row>
    <row r="36708" spans="7:7">
      <c r="G36708" s="1776"/>
    </row>
    <row r="36709" spans="7:7">
      <c r="G36709" s="1776"/>
    </row>
    <row r="36710" spans="7:7">
      <c r="G36710" s="1776"/>
    </row>
    <row r="36711" spans="7:7">
      <c r="G36711" s="1776"/>
    </row>
    <row r="36712" spans="7:7">
      <c r="G36712" s="1776"/>
    </row>
    <row r="36713" spans="7:7">
      <c r="G36713" s="1776"/>
    </row>
    <row r="36714" spans="7:7">
      <c r="G36714" s="1776"/>
    </row>
    <row r="36715" spans="7:7">
      <c r="G36715" s="1776"/>
    </row>
    <row r="36716" spans="7:7">
      <c r="G36716" s="1776"/>
    </row>
    <row r="36717" spans="7:7">
      <c r="G36717" s="1776"/>
    </row>
    <row r="36718" spans="7:7">
      <c r="G36718" s="1776"/>
    </row>
    <row r="36719" spans="7:7">
      <c r="G36719" s="1776"/>
    </row>
    <row r="36720" spans="7:7">
      <c r="G36720" s="1776"/>
    </row>
    <row r="36721" spans="7:7">
      <c r="G36721" s="1776"/>
    </row>
    <row r="36722" spans="7:7">
      <c r="G36722" s="1776"/>
    </row>
    <row r="36723" spans="7:7">
      <c r="G36723" s="1776"/>
    </row>
    <row r="36724" spans="7:7">
      <c r="G36724" s="1776"/>
    </row>
    <row r="36725" spans="7:7">
      <c r="G36725" s="1776"/>
    </row>
    <row r="36726" spans="7:7">
      <c r="G36726" s="1776"/>
    </row>
    <row r="36727" spans="7:7">
      <c r="G36727" s="1776"/>
    </row>
    <row r="36728" spans="7:7">
      <c r="G36728" s="1776"/>
    </row>
    <row r="36729" spans="7:7">
      <c r="G36729" s="1776"/>
    </row>
    <row r="36730" spans="7:7">
      <c r="G36730" s="1776"/>
    </row>
    <row r="36731" spans="7:7">
      <c r="G36731" s="1776"/>
    </row>
    <row r="36732" spans="7:7">
      <c r="G36732" s="1776"/>
    </row>
    <row r="36733" spans="7:7">
      <c r="G36733" s="1776"/>
    </row>
    <row r="36734" spans="7:7">
      <c r="G36734" s="1776"/>
    </row>
    <row r="36735" spans="7:7">
      <c r="G36735" s="1776"/>
    </row>
    <row r="36736" spans="7:7">
      <c r="G36736" s="1776"/>
    </row>
    <row r="36737" spans="7:7">
      <c r="G36737" s="1776"/>
    </row>
    <row r="36738" spans="7:7">
      <c r="G36738" s="1776"/>
    </row>
    <row r="36739" spans="7:7">
      <c r="G36739" s="1776"/>
    </row>
    <row r="36740" spans="7:7">
      <c r="G36740" s="1776"/>
    </row>
    <row r="36741" spans="7:7">
      <c r="G36741" s="1776"/>
    </row>
    <row r="36742" spans="7:7">
      <c r="G36742" s="1776"/>
    </row>
    <row r="36743" spans="7:7">
      <c r="G36743" s="1776"/>
    </row>
    <row r="36744" spans="7:7">
      <c r="G36744" s="1776"/>
    </row>
    <row r="36745" spans="7:7">
      <c r="G36745" s="1776"/>
    </row>
    <row r="36746" spans="7:7">
      <c r="G36746" s="1776"/>
    </row>
    <row r="36747" spans="7:7">
      <c r="G36747" s="1776"/>
    </row>
    <row r="36748" spans="7:7">
      <c r="G36748" s="1776"/>
    </row>
    <row r="36749" spans="7:7">
      <c r="G36749" s="1776"/>
    </row>
    <row r="36750" spans="7:7">
      <c r="G36750" s="1776"/>
    </row>
    <row r="36751" spans="7:7">
      <c r="G36751" s="1776"/>
    </row>
    <row r="36752" spans="7:7">
      <c r="G36752" s="1776"/>
    </row>
    <row r="36753" spans="7:7">
      <c r="G36753" s="1776"/>
    </row>
    <row r="36754" spans="7:7">
      <c r="G36754" s="1776"/>
    </row>
    <row r="36755" spans="7:7">
      <c r="G36755" s="1776"/>
    </row>
    <row r="36756" spans="7:7">
      <c r="G36756" s="1776"/>
    </row>
    <row r="36757" spans="7:7">
      <c r="G36757" s="1776"/>
    </row>
    <row r="36758" spans="7:7">
      <c r="G36758" s="1776"/>
    </row>
    <row r="36759" spans="7:7">
      <c r="G36759" s="1776"/>
    </row>
    <row r="36760" spans="7:7">
      <c r="G36760" s="1776"/>
    </row>
    <row r="36761" spans="7:7">
      <c r="G36761" s="1776"/>
    </row>
    <row r="36762" spans="7:7">
      <c r="G36762" s="1776"/>
    </row>
    <row r="36763" spans="7:7">
      <c r="G36763" s="1776"/>
    </row>
    <row r="36764" spans="7:7">
      <c r="G36764" s="1776"/>
    </row>
    <row r="36765" spans="7:7">
      <c r="G36765" s="1776"/>
    </row>
    <row r="36766" spans="7:7">
      <c r="G36766" s="1776"/>
    </row>
    <row r="36767" spans="7:7">
      <c r="G36767" s="1776"/>
    </row>
    <row r="36768" spans="7:7">
      <c r="G36768" s="1776"/>
    </row>
    <row r="36769" spans="7:7">
      <c r="G36769" s="1776"/>
    </row>
    <row r="36770" spans="7:7">
      <c r="G36770" s="1776"/>
    </row>
    <row r="36771" spans="7:7">
      <c r="G36771" s="1776"/>
    </row>
    <row r="36772" spans="7:7">
      <c r="G36772" s="1776"/>
    </row>
    <row r="36773" spans="7:7">
      <c r="G36773" s="1776"/>
    </row>
    <row r="36774" spans="7:7">
      <c r="G36774" s="1776"/>
    </row>
    <row r="36775" spans="7:7">
      <c r="G36775" s="1776"/>
    </row>
    <row r="36776" spans="7:7">
      <c r="G36776" s="1776"/>
    </row>
    <row r="36777" spans="7:7">
      <c r="G36777" s="1776"/>
    </row>
    <row r="36778" spans="7:7">
      <c r="G36778" s="1776"/>
    </row>
    <row r="36779" spans="7:7">
      <c r="G36779" s="1776"/>
    </row>
    <row r="36780" spans="7:7">
      <c r="G36780" s="1776"/>
    </row>
    <row r="36781" spans="7:7">
      <c r="G36781" s="1776"/>
    </row>
    <row r="36782" spans="7:7">
      <c r="G36782" s="1776"/>
    </row>
    <row r="36783" spans="7:7">
      <c r="G36783" s="1776"/>
    </row>
    <row r="36784" spans="7:7">
      <c r="G36784" s="1776"/>
    </row>
    <row r="36785" spans="7:7">
      <c r="G36785" s="1776"/>
    </row>
    <row r="36786" spans="7:7">
      <c r="G36786" s="1776"/>
    </row>
    <row r="36787" spans="7:7">
      <c r="G36787" s="1776"/>
    </row>
    <row r="36788" spans="7:7">
      <c r="G36788" s="1776"/>
    </row>
    <row r="36789" spans="7:7">
      <c r="G36789" s="1776"/>
    </row>
    <row r="36790" spans="7:7">
      <c r="G36790" s="1776"/>
    </row>
    <row r="36791" spans="7:7">
      <c r="G36791" s="1776"/>
    </row>
    <row r="36792" spans="7:7">
      <c r="G36792" s="1776"/>
    </row>
    <row r="36793" spans="7:7">
      <c r="G36793" s="1776"/>
    </row>
    <row r="36794" spans="7:7">
      <c r="G36794" s="1776"/>
    </row>
    <row r="36795" spans="7:7">
      <c r="G36795" s="1776"/>
    </row>
    <row r="36796" spans="7:7">
      <c r="G36796" s="1776"/>
    </row>
    <row r="36797" spans="7:7">
      <c r="G36797" s="1776"/>
    </row>
    <row r="36798" spans="7:7">
      <c r="G36798" s="1776"/>
    </row>
    <row r="36799" spans="7:7">
      <c r="G36799" s="1776"/>
    </row>
    <row r="36800" spans="7:7">
      <c r="G36800" s="1776"/>
    </row>
    <row r="36801" spans="7:7">
      <c r="G36801" s="1776"/>
    </row>
    <row r="36802" spans="7:7">
      <c r="G36802" s="1776"/>
    </row>
    <row r="36803" spans="7:7">
      <c r="G36803" s="1776"/>
    </row>
    <row r="36804" spans="7:7">
      <c r="G36804" s="1776"/>
    </row>
    <row r="36805" spans="7:7">
      <c r="G36805" s="1776"/>
    </row>
    <row r="36806" spans="7:7">
      <c r="G36806" s="1776"/>
    </row>
    <row r="36807" spans="7:7">
      <c r="G36807" s="1776"/>
    </row>
    <row r="36808" spans="7:7">
      <c r="G36808" s="1776"/>
    </row>
    <row r="36809" spans="7:7">
      <c r="G36809" s="1776"/>
    </row>
    <row r="36810" spans="7:7">
      <c r="G36810" s="1776"/>
    </row>
    <row r="36811" spans="7:7">
      <c r="G36811" s="1776"/>
    </row>
    <row r="36812" spans="7:7">
      <c r="G36812" s="1776"/>
    </row>
    <row r="36813" spans="7:7">
      <c r="G36813" s="1776"/>
    </row>
    <row r="36814" spans="7:7">
      <c r="G36814" s="1776"/>
    </row>
    <row r="36815" spans="7:7">
      <c r="G36815" s="1776"/>
    </row>
    <row r="36816" spans="7:7">
      <c r="G36816" s="1776"/>
    </row>
    <row r="36817" spans="7:7">
      <c r="G36817" s="1776"/>
    </row>
    <row r="36818" spans="7:7">
      <c r="G36818" s="1776"/>
    </row>
    <row r="36819" spans="7:7">
      <c r="G36819" s="1776"/>
    </row>
    <row r="36820" spans="7:7">
      <c r="G36820" s="1776"/>
    </row>
    <row r="36821" spans="7:7">
      <c r="G36821" s="1776"/>
    </row>
    <row r="36822" spans="7:7">
      <c r="G36822" s="1776"/>
    </row>
    <row r="36823" spans="7:7">
      <c r="G36823" s="1776"/>
    </row>
    <row r="36824" spans="7:7">
      <c r="G36824" s="1776"/>
    </row>
    <row r="36825" spans="7:7">
      <c r="G36825" s="1776"/>
    </row>
    <row r="36826" spans="7:7">
      <c r="G36826" s="1776"/>
    </row>
    <row r="36827" spans="7:7">
      <c r="G36827" s="1776"/>
    </row>
    <row r="36828" spans="7:7">
      <c r="G36828" s="1776"/>
    </row>
    <row r="36829" spans="7:7">
      <c r="G36829" s="1776"/>
    </row>
    <row r="36830" spans="7:7">
      <c r="G36830" s="1776"/>
    </row>
    <row r="36831" spans="7:7">
      <c r="G36831" s="1776"/>
    </row>
    <row r="36832" spans="7:7">
      <c r="G36832" s="1776"/>
    </row>
    <row r="36833" spans="7:7">
      <c r="G36833" s="1776"/>
    </row>
    <row r="36834" spans="7:7">
      <c r="G36834" s="1776"/>
    </row>
    <row r="36835" spans="7:7">
      <c r="G36835" s="1776"/>
    </row>
    <row r="36836" spans="7:7">
      <c r="G36836" s="1776"/>
    </row>
    <row r="36837" spans="7:7">
      <c r="G36837" s="1776"/>
    </row>
    <row r="36838" spans="7:7">
      <c r="G36838" s="1776"/>
    </row>
    <row r="36839" spans="7:7">
      <c r="G36839" s="1776"/>
    </row>
    <row r="36840" spans="7:7">
      <c r="G36840" s="1776"/>
    </row>
    <row r="36841" spans="7:7">
      <c r="G36841" s="1776"/>
    </row>
    <row r="36842" spans="7:7">
      <c r="G36842" s="1776"/>
    </row>
    <row r="36843" spans="7:7">
      <c r="G36843" s="1776"/>
    </row>
    <row r="36844" spans="7:7">
      <c r="G36844" s="1776"/>
    </row>
    <row r="36845" spans="7:7">
      <c r="G36845" s="1776"/>
    </row>
    <row r="36846" spans="7:7">
      <c r="G36846" s="1776"/>
    </row>
    <row r="36847" spans="7:7">
      <c r="G36847" s="1776"/>
    </row>
    <row r="36848" spans="7:7">
      <c r="G36848" s="1776"/>
    </row>
    <row r="36849" spans="7:7">
      <c r="G36849" s="1776"/>
    </row>
    <row r="36850" spans="7:7">
      <c r="G36850" s="1776"/>
    </row>
    <row r="36851" spans="7:7">
      <c r="G36851" s="1776"/>
    </row>
    <row r="36852" spans="7:7">
      <c r="G36852" s="1776"/>
    </row>
    <row r="36853" spans="7:7">
      <c r="G36853" s="1776"/>
    </row>
    <row r="36854" spans="7:7">
      <c r="G36854" s="1776"/>
    </row>
    <row r="36855" spans="7:7">
      <c r="G36855" s="1776"/>
    </row>
    <row r="36856" spans="7:7">
      <c r="G36856" s="1776"/>
    </row>
    <row r="36857" spans="7:7">
      <c r="G36857" s="1776"/>
    </row>
    <row r="36858" spans="7:7">
      <c r="G36858" s="1776"/>
    </row>
    <row r="36859" spans="7:7">
      <c r="G36859" s="1776"/>
    </row>
    <row r="36860" spans="7:7">
      <c r="G36860" s="1776"/>
    </row>
    <row r="36861" spans="7:7">
      <c r="G36861" s="1776"/>
    </row>
    <row r="36862" spans="7:7">
      <c r="G36862" s="1776"/>
    </row>
    <row r="36863" spans="7:7">
      <c r="G36863" s="1776"/>
    </row>
    <row r="36864" spans="7:7">
      <c r="G36864" s="1776"/>
    </row>
    <row r="36865" spans="7:7">
      <c r="G36865" s="1776"/>
    </row>
    <row r="36866" spans="7:7">
      <c r="G36866" s="1776"/>
    </row>
    <row r="36867" spans="7:7">
      <c r="G36867" s="1776"/>
    </row>
    <row r="36868" spans="7:7">
      <c r="G36868" s="1776"/>
    </row>
    <row r="36869" spans="7:7">
      <c r="G36869" s="1776"/>
    </row>
    <row r="36870" spans="7:7">
      <c r="G36870" s="1776"/>
    </row>
    <row r="36871" spans="7:7">
      <c r="G36871" s="1776"/>
    </row>
    <row r="36872" spans="7:7">
      <c r="G36872" s="1776"/>
    </row>
    <row r="36873" spans="7:7">
      <c r="G36873" s="1776"/>
    </row>
    <row r="36874" spans="7:7">
      <c r="G36874" s="1776"/>
    </row>
    <row r="36875" spans="7:7">
      <c r="G36875" s="1776"/>
    </row>
    <row r="36876" spans="7:7">
      <c r="G36876" s="1776"/>
    </row>
    <row r="36877" spans="7:7">
      <c r="G36877" s="1776"/>
    </row>
    <row r="36878" spans="7:7">
      <c r="G36878" s="1776"/>
    </row>
    <row r="36879" spans="7:7">
      <c r="G36879" s="1776"/>
    </row>
    <row r="36880" spans="7:7">
      <c r="G36880" s="1776"/>
    </row>
    <row r="36881" spans="7:7">
      <c r="G36881" s="1776"/>
    </row>
    <row r="36882" spans="7:7">
      <c r="G36882" s="1776"/>
    </row>
    <row r="36883" spans="7:7">
      <c r="G36883" s="1776"/>
    </row>
    <row r="36884" spans="7:7">
      <c r="G36884" s="1776"/>
    </row>
    <row r="36885" spans="7:7">
      <c r="G36885" s="1776"/>
    </row>
    <row r="36886" spans="7:7">
      <c r="G36886" s="1776"/>
    </row>
    <row r="36887" spans="7:7">
      <c r="G36887" s="1776"/>
    </row>
    <row r="36888" spans="7:7">
      <c r="G36888" s="1776"/>
    </row>
    <row r="36889" spans="7:7">
      <c r="G36889" s="1776"/>
    </row>
    <row r="36890" spans="7:7">
      <c r="G36890" s="1776"/>
    </row>
    <row r="36891" spans="7:7">
      <c r="G36891" s="1776"/>
    </row>
    <row r="36892" spans="7:7">
      <c r="G36892" s="1776"/>
    </row>
    <row r="36893" spans="7:7">
      <c r="G36893" s="1776"/>
    </row>
    <row r="36894" spans="7:7">
      <c r="G36894" s="1776"/>
    </row>
    <row r="36895" spans="7:7">
      <c r="G36895" s="1776"/>
    </row>
    <row r="36896" spans="7:7">
      <c r="G36896" s="1776"/>
    </row>
    <row r="36897" spans="7:7">
      <c r="G36897" s="1776"/>
    </row>
    <row r="36898" spans="7:7">
      <c r="G36898" s="1776"/>
    </row>
    <row r="36899" spans="7:7">
      <c r="G36899" s="1776"/>
    </row>
    <row r="36900" spans="7:7">
      <c r="G36900" s="1776"/>
    </row>
    <row r="36901" spans="7:7">
      <c r="G36901" s="1776"/>
    </row>
    <row r="36902" spans="7:7">
      <c r="G36902" s="1776"/>
    </row>
    <row r="36903" spans="7:7">
      <c r="G36903" s="1776"/>
    </row>
    <row r="36904" spans="7:7">
      <c r="G36904" s="1776"/>
    </row>
    <row r="36905" spans="7:7">
      <c r="G36905" s="1776"/>
    </row>
    <row r="36906" spans="7:7">
      <c r="G36906" s="1776"/>
    </row>
    <row r="36907" spans="7:7">
      <c r="G36907" s="1776"/>
    </row>
    <row r="36908" spans="7:7">
      <c r="G36908" s="1776"/>
    </row>
    <row r="36909" spans="7:7">
      <c r="G36909" s="1776"/>
    </row>
    <row r="36910" spans="7:7">
      <c r="G36910" s="1776"/>
    </row>
    <row r="36911" spans="7:7">
      <c r="G36911" s="1776"/>
    </row>
    <row r="36912" spans="7:7">
      <c r="G36912" s="1776"/>
    </row>
    <row r="36913" spans="7:7">
      <c r="G36913" s="1776"/>
    </row>
    <row r="36914" spans="7:7">
      <c r="G36914" s="1776"/>
    </row>
    <row r="36915" spans="7:7">
      <c r="G36915" s="1776"/>
    </row>
    <row r="36916" spans="7:7">
      <c r="G36916" s="1776"/>
    </row>
    <row r="36917" spans="7:7">
      <c r="G36917" s="1776"/>
    </row>
    <row r="36918" spans="7:7">
      <c r="G36918" s="1776"/>
    </row>
    <row r="36919" spans="7:7">
      <c r="G36919" s="1776"/>
    </row>
    <row r="36920" spans="7:7">
      <c r="G36920" s="1776"/>
    </row>
    <row r="36921" spans="7:7">
      <c r="G36921" s="1776"/>
    </row>
    <row r="36922" spans="7:7">
      <c r="G36922" s="1776"/>
    </row>
    <row r="36923" spans="7:7">
      <c r="G36923" s="1776"/>
    </row>
    <row r="36924" spans="7:7">
      <c r="G36924" s="1776"/>
    </row>
    <row r="36925" spans="7:7">
      <c r="G36925" s="1776"/>
    </row>
    <row r="36926" spans="7:7">
      <c r="G36926" s="1776"/>
    </row>
    <row r="36927" spans="7:7">
      <c r="G36927" s="1776"/>
    </row>
    <row r="36928" spans="7:7">
      <c r="G36928" s="1776"/>
    </row>
    <row r="36929" spans="7:7">
      <c r="G36929" s="1776"/>
    </row>
    <row r="36930" spans="7:7">
      <c r="G36930" s="1776"/>
    </row>
    <row r="36931" spans="7:7">
      <c r="G36931" s="1776"/>
    </row>
    <row r="36932" spans="7:7">
      <c r="G36932" s="1776"/>
    </row>
    <row r="36933" spans="7:7">
      <c r="G36933" s="1776"/>
    </row>
    <row r="36934" spans="7:7">
      <c r="G36934" s="1776"/>
    </row>
    <row r="36935" spans="7:7">
      <c r="G36935" s="1776"/>
    </row>
    <row r="36936" spans="7:7">
      <c r="G36936" s="1776"/>
    </row>
    <row r="36937" spans="7:7">
      <c r="G36937" s="1776"/>
    </row>
    <row r="36938" spans="7:7">
      <c r="G36938" s="1776"/>
    </row>
    <row r="36939" spans="7:7">
      <c r="G36939" s="1776"/>
    </row>
    <row r="36940" spans="7:7">
      <c r="G36940" s="1776"/>
    </row>
    <row r="36941" spans="7:7">
      <c r="G36941" s="1776"/>
    </row>
    <row r="36942" spans="7:7">
      <c r="G36942" s="1776"/>
    </row>
    <row r="36943" spans="7:7">
      <c r="G36943" s="1776"/>
    </row>
    <row r="36944" spans="7:7">
      <c r="G36944" s="1776"/>
    </row>
    <row r="36945" spans="7:7">
      <c r="G36945" s="1776"/>
    </row>
    <row r="36946" spans="7:7">
      <c r="G36946" s="1776"/>
    </row>
    <row r="36947" spans="7:7">
      <c r="G36947" s="1776"/>
    </row>
    <row r="36948" spans="7:7">
      <c r="G36948" s="1776"/>
    </row>
    <row r="36949" spans="7:7">
      <c r="G36949" s="1776"/>
    </row>
    <row r="36950" spans="7:7">
      <c r="G36950" s="1776"/>
    </row>
    <row r="36951" spans="7:7">
      <c r="G36951" s="1776"/>
    </row>
    <row r="36952" spans="7:7">
      <c r="G36952" s="1776"/>
    </row>
    <row r="36953" spans="7:7">
      <c r="G36953" s="1776"/>
    </row>
    <row r="36954" spans="7:7">
      <c r="G36954" s="1776"/>
    </row>
    <row r="36955" spans="7:7">
      <c r="G36955" s="1776"/>
    </row>
    <row r="36956" spans="7:7">
      <c r="G36956" s="1776"/>
    </row>
    <row r="36957" spans="7:7">
      <c r="G36957" s="1776"/>
    </row>
    <row r="36958" spans="7:7">
      <c r="G36958" s="1776"/>
    </row>
    <row r="36959" spans="7:7">
      <c r="G36959" s="1776"/>
    </row>
    <row r="36960" spans="7:7">
      <c r="G36960" s="1776"/>
    </row>
    <row r="36961" spans="7:7">
      <c r="G36961" s="1776"/>
    </row>
    <row r="36962" spans="7:7">
      <c r="G36962" s="1776"/>
    </row>
    <row r="36963" spans="7:7">
      <c r="G36963" s="1776"/>
    </row>
    <row r="36964" spans="7:7">
      <c r="G36964" s="1776"/>
    </row>
    <row r="36965" spans="7:7">
      <c r="G36965" s="1776"/>
    </row>
    <row r="36966" spans="7:7">
      <c r="G36966" s="1776"/>
    </row>
    <row r="36967" spans="7:7">
      <c r="G36967" s="1776"/>
    </row>
    <row r="36968" spans="7:7">
      <c r="G36968" s="1776"/>
    </row>
    <row r="36969" spans="7:7">
      <c r="G36969" s="1776"/>
    </row>
    <row r="36970" spans="7:7">
      <c r="G36970" s="1776"/>
    </row>
    <row r="36971" spans="7:7">
      <c r="G36971" s="1776"/>
    </row>
    <row r="36972" spans="7:7">
      <c r="G36972" s="1776"/>
    </row>
    <row r="36973" spans="7:7">
      <c r="G36973" s="1776"/>
    </row>
    <row r="36974" spans="7:7">
      <c r="G36974" s="1776"/>
    </row>
    <row r="36975" spans="7:7">
      <c r="G36975" s="1776"/>
    </row>
    <row r="36976" spans="7:7">
      <c r="G36976" s="1776"/>
    </row>
    <row r="36977" spans="7:7">
      <c r="G36977" s="1776"/>
    </row>
    <row r="36978" spans="7:7">
      <c r="G36978" s="1776"/>
    </row>
    <row r="36979" spans="7:7">
      <c r="G36979" s="1776"/>
    </row>
    <row r="36980" spans="7:7">
      <c r="G36980" s="1776"/>
    </row>
    <row r="36981" spans="7:7">
      <c r="G36981" s="1776"/>
    </row>
    <row r="36982" spans="7:7">
      <c r="G36982" s="1776"/>
    </row>
    <row r="36983" spans="7:7">
      <c r="G36983" s="1776"/>
    </row>
    <row r="36984" spans="7:7">
      <c r="G36984" s="1776"/>
    </row>
    <row r="36985" spans="7:7">
      <c r="G36985" s="1776"/>
    </row>
    <row r="36986" spans="7:7">
      <c r="G36986" s="1776"/>
    </row>
    <row r="36987" spans="7:7">
      <c r="G36987" s="1776"/>
    </row>
    <row r="36988" spans="7:7">
      <c r="G36988" s="1776"/>
    </row>
    <row r="36989" spans="7:7">
      <c r="G36989" s="1776"/>
    </row>
    <row r="36990" spans="7:7">
      <c r="G36990" s="1776"/>
    </row>
    <row r="36991" spans="7:7">
      <c r="G36991" s="1776"/>
    </row>
    <row r="36992" spans="7:7">
      <c r="G36992" s="1776"/>
    </row>
    <row r="36993" spans="7:7">
      <c r="G36993" s="1776"/>
    </row>
    <row r="36994" spans="7:7">
      <c r="G36994" s="1776"/>
    </row>
    <row r="36995" spans="7:7">
      <c r="G36995" s="1776"/>
    </row>
    <row r="36996" spans="7:7">
      <c r="G36996" s="1776"/>
    </row>
    <row r="36997" spans="7:7">
      <c r="G36997" s="1776"/>
    </row>
    <row r="36998" spans="7:7">
      <c r="G36998" s="1776"/>
    </row>
    <row r="36999" spans="7:7">
      <c r="G36999" s="1776"/>
    </row>
    <row r="37000" spans="7:7">
      <c r="G37000" s="1776"/>
    </row>
    <row r="37001" spans="7:7">
      <c r="G37001" s="1776"/>
    </row>
    <row r="37002" spans="7:7">
      <c r="G37002" s="1776"/>
    </row>
    <row r="37003" spans="7:7">
      <c r="G37003" s="1776"/>
    </row>
    <row r="37004" spans="7:7">
      <c r="G37004" s="1776"/>
    </row>
    <row r="37005" spans="7:7">
      <c r="G37005" s="1776"/>
    </row>
    <row r="37006" spans="7:7">
      <c r="G37006" s="1776"/>
    </row>
    <row r="37007" spans="7:7">
      <c r="G37007" s="1776"/>
    </row>
    <row r="37008" spans="7:7">
      <c r="G37008" s="1776"/>
    </row>
    <row r="37009" spans="7:7">
      <c r="G37009" s="1776"/>
    </row>
    <row r="37010" spans="7:7">
      <c r="G37010" s="1776"/>
    </row>
    <row r="37011" spans="7:7">
      <c r="G37011" s="1776"/>
    </row>
    <row r="37012" spans="7:7">
      <c r="G37012" s="1776"/>
    </row>
    <row r="37013" spans="7:7">
      <c r="G37013" s="1776"/>
    </row>
    <row r="37014" spans="7:7">
      <c r="G37014" s="1776"/>
    </row>
    <row r="37015" spans="7:7">
      <c r="G37015" s="1776"/>
    </row>
    <row r="37016" spans="7:7">
      <c r="G37016" s="1776"/>
    </row>
    <row r="37017" spans="7:7">
      <c r="G37017" s="1776"/>
    </row>
    <row r="37018" spans="7:7">
      <c r="G37018" s="1776"/>
    </row>
    <row r="37019" spans="7:7">
      <c r="G37019" s="1776"/>
    </row>
    <row r="37020" spans="7:7">
      <c r="G37020" s="1776"/>
    </row>
    <row r="37021" spans="7:7">
      <c r="G37021" s="1776"/>
    </row>
    <row r="37022" spans="7:7">
      <c r="G37022" s="1776"/>
    </row>
    <row r="37023" spans="7:7">
      <c r="G37023" s="1776"/>
    </row>
    <row r="37024" spans="7:7">
      <c r="G37024" s="1776"/>
    </row>
    <row r="37025" spans="7:7">
      <c r="G37025" s="1776"/>
    </row>
    <row r="37026" spans="7:7">
      <c r="G37026" s="1776"/>
    </row>
    <row r="37027" spans="7:7">
      <c r="G37027" s="1776"/>
    </row>
    <row r="37028" spans="7:7">
      <c r="G37028" s="1776"/>
    </row>
    <row r="37029" spans="7:7">
      <c r="G37029" s="1776"/>
    </row>
    <row r="37030" spans="7:7">
      <c r="G37030" s="1776"/>
    </row>
    <row r="37031" spans="7:7">
      <c r="G37031" s="1776"/>
    </row>
    <row r="37032" spans="7:7">
      <c r="G37032" s="1776"/>
    </row>
    <row r="37033" spans="7:7">
      <c r="G37033" s="1776"/>
    </row>
    <row r="37034" spans="7:7">
      <c r="G37034" s="1776"/>
    </row>
    <row r="37035" spans="7:7">
      <c r="G37035" s="1776"/>
    </row>
    <row r="37036" spans="7:7">
      <c r="G37036" s="1776"/>
    </row>
    <row r="37037" spans="7:7">
      <c r="G37037" s="1776"/>
    </row>
    <row r="37038" spans="7:7">
      <c r="G37038" s="1776"/>
    </row>
    <row r="37039" spans="7:7">
      <c r="G37039" s="1776"/>
    </row>
    <row r="37040" spans="7:7">
      <c r="G37040" s="1776"/>
    </row>
    <row r="37041" spans="7:7">
      <c r="G37041" s="1776"/>
    </row>
    <row r="37042" spans="7:7">
      <c r="G37042" s="1776"/>
    </row>
    <row r="37043" spans="7:7">
      <c r="G37043" s="1776"/>
    </row>
    <row r="37044" spans="7:7">
      <c r="G37044" s="1776"/>
    </row>
    <row r="37045" spans="7:7">
      <c r="G37045" s="1776"/>
    </row>
    <row r="37046" spans="7:7">
      <c r="G37046" s="1776"/>
    </row>
    <row r="37047" spans="7:7">
      <c r="G37047" s="1776"/>
    </row>
    <row r="37048" spans="7:7">
      <c r="G37048" s="1776"/>
    </row>
    <row r="37049" spans="7:7">
      <c r="G37049" s="1776"/>
    </row>
    <row r="37050" spans="7:7">
      <c r="G37050" s="1776"/>
    </row>
    <row r="37051" spans="7:7">
      <c r="G37051" s="1776"/>
    </row>
    <row r="37052" spans="7:7">
      <c r="G37052" s="1776"/>
    </row>
    <row r="37053" spans="7:7">
      <c r="G37053" s="1776"/>
    </row>
    <row r="37054" spans="7:7">
      <c r="G37054" s="1776"/>
    </row>
    <row r="37055" spans="7:7">
      <c r="G37055" s="1776"/>
    </row>
    <row r="37056" spans="7:7">
      <c r="G37056" s="1776"/>
    </row>
    <row r="37057" spans="7:7">
      <c r="G37057" s="1776"/>
    </row>
    <row r="37058" spans="7:7">
      <c r="G37058" s="1776"/>
    </row>
    <row r="37059" spans="7:7">
      <c r="G37059" s="1776"/>
    </row>
    <row r="37060" spans="7:7">
      <c r="G37060" s="1776"/>
    </row>
    <row r="37061" spans="7:7">
      <c r="G37061" s="1776"/>
    </row>
    <row r="37062" spans="7:7">
      <c r="G37062" s="1776"/>
    </row>
    <row r="37063" spans="7:7">
      <c r="G37063" s="1776"/>
    </row>
    <row r="37064" spans="7:7">
      <c r="G37064" s="1776"/>
    </row>
    <row r="37065" spans="7:7">
      <c r="G37065" s="1776"/>
    </row>
    <row r="37066" spans="7:7">
      <c r="G37066" s="1776"/>
    </row>
    <row r="37067" spans="7:7">
      <c r="G37067" s="1776"/>
    </row>
    <row r="37068" spans="7:7">
      <c r="G37068" s="1776"/>
    </row>
    <row r="37069" spans="7:7">
      <c r="G37069" s="1776"/>
    </row>
    <row r="37070" spans="7:7">
      <c r="G37070" s="1776"/>
    </row>
    <row r="37071" spans="7:7">
      <c r="G37071" s="1776"/>
    </row>
    <row r="37072" spans="7:7">
      <c r="G37072" s="1776"/>
    </row>
    <row r="37073" spans="7:7">
      <c r="G37073" s="1776"/>
    </row>
    <row r="37074" spans="7:7">
      <c r="G37074" s="1776"/>
    </row>
    <row r="37075" spans="7:7">
      <c r="G37075" s="1776"/>
    </row>
    <row r="37076" spans="7:7">
      <c r="G37076" s="1776"/>
    </row>
    <row r="37077" spans="7:7">
      <c r="G37077" s="1776"/>
    </row>
    <row r="37078" spans="7:7">
      <c r="G37078" s="1776"/>
    </row>
    <row r="37079" spans="7:7">
      <c r="G37079" s="1776"/>
    </row>
    <row r="37080" spans="7:7">
      <c r="G37080" s="1776"/>
    </row>
    <row r="37081" spans="7:7">
      <c r="G37081" s="1776"/>
    </row>
    <row r="37082" spans="7:7">
      <c r="G37082" s="1776"/>
    </row>
    <row r="37083" spans="7:7">
      <c r="G37083" s="1776"/>
    </row>
    <row r="37084" spans="7:7">
      <c r="G37084" s="1776"/>
    </row>
    <row r="37085" spans="7:7">
      <c r="G37085" s="1776"/>
    </row>
    <row r="37086" spans="7:7">
      <c r="G37086" s="1776"/>
    </row>
    <row r="37087" spans="7:7">
      <c r="G37087" s="1776"/>
    </row>
    <row r="37088" spans="7:7">
      <c r="G37088" s="1776"/>
    </row>
    <row r="37089" spans="7:7">
      <c r="G37089" s="1776"/>
    </row>
    <row r="37090" spans="7:7">
      <c r="G37090" s="1776"/>
    </row>
    <row r="37091" spans="7:7">
      <c r="G37091" s="1776"/>
    </row>
    <row r="37092" spans="7:7">
      <c r="G37092" s="1776"/>
    </row>
    <row r="37093" spans="7:7">
      <c r="G37093" s="1776"/>
    </row>
    <row r="37094" spans="7:7">
      <c r="G37094" s="1776"/>
    </row>
    <row r="37095" spans="7:7">
      <c r="G37095" s="1776"/>
    </row>
    <row r="37096" spans="7:7">
      <c r="G37096" s="1776"/>
    </row>
    <row r="37097" spans="7:7">
      <c r="G37097" s="1776"/>
    </row>
    <row r="37098" spans="7:7">
      <c r="G37098" s="1776"/>
    </row>
    <row r="37099" spans="7:7">
      <c r="G37099" s="1776"/>
    </row>
    <row r="37100" spans="7:7">
      <c r="G37100" s="1776"/>
    </row>
    <row r="37101" spans="7:7">
      <c r="G37101" s="1776"/>
    </row>
    <row r="37102" spans="7:7">
      <c r="G37102" s="1776"/>
    </row>
    <row r="37103" spans="7:7">
      <c r="G37103" s="1776"/>
    </row>
    <row r="37104" spans="7:7">
      <c r="G37104" s="1776"/>
    </row>
    <row r="37105" spans="7:7">
      <c r="G37105" s="1776"/>
    </row>
    <row r="37106" spans="7:7">
      <c r="G37106" s="1776"/>
    </row>
    <row r="37107" spans="7:7">
      <c r="G37107" s="1776"/>
    </row>
    <row r="37108" spans="7:7">
      <c r="G37108" s="1776"/>
    </row>
    <row r="37109" spans="7:7">
      <c r="G37109" s="1776"/>
    </row>
    <row r="37110" spans="7:7">
      <c r="G37110" s="1776"/>
    </row>
    <row r="37111" spans="7:7">
      <c r="G37111" s="1776"/>
    </row>
    <row r="37112" spans="7:7">
      <c r="G37112" s="1776"/>
    </row>
    <row r="37113" spans="7:7">
      <c r="G37113" s="1776"/>
    </row>
    <row r="37114" spans="7:7">
      <c r="G37114" s="1776"/>
    </row>
    <row r="37115" spans="7:7">
      <c r="G37115" s="1776"/>
    </row>
    <row r="37116" spans="7:7">
      <c r="G37116" s="1776"/>
    </row>
    <row r="37117" spans="7:7">
      <c r="G37117" s="1776"/>
    </row>
    <row r="37118" spans="7:7">
      <c r="G37118" s="1776"/>
    </row>
    <row r="37119" spans="7:7">
      <c r="G37119" s="1776"/>
    </row>
    <row r="37120" spans="7:7">
      <c r="G37120" s="1776"/>
    </row>
    <row r="37121" spans="7:7">
      <c r="G37121" s="1776"/>
    </row>
    <row r="37122" spans="7:7">
      <c r="G37122" s="1776"/>
    </row>
    <row r="37123" spans="7:7">
      <c r="G37123" s="1776"/>
    </row>
    <row r="37124" spans="7:7">
      <c r="G37124" s="1776"/>
    </row>
    <row r="37125" spans="7:7">
      <c r="G37125" s="1776"/>
    </row>
    <row r="37126" spans="7:7">
      <c r="G37126" s="1776"/>
    </row>
    <row r="37127" spans="7:7">
      <c r="G37127" s="1776"/>
    </row>
    <row r="37128" spans="7:7">
      <c r="G37128" s="1776"/>
    </row>
    <row r="37129" spans="7:7">
      <c r="G37129" s="1776"/>
    </row>
    <row r="37130" spans="7:7">
      <c r="G37130" s="1776"/>
    </row>
    <row r="37131" spans="7:7">
      <c r="G37131" s="1776"/>
    </row>
    <row r="37132" spans="7:7">
      <c r="G37132" s="1776"/>
    </row>
    <row r="37133" spans="7:7">
      <c r="G37133" s="1776"/>
    </row>
    <row r="37134" spans="7:7">
      <c r="G37134" s="1776"/>
    </row>
    <row r="37135" spans="7:7">
      <c r="G37135" s="1776"/>
    </row>
    <row r="37136" spans="7:7">
      <c r="G37136" s="1776"/>
    </row>
    <row r="37137" spans="7:7">
      <c r="G37137" s="1776"/>
    </row>
    <row r="37138" spans="7:7">
      <c r="G37138" s="1776"/>
    </row>
    <row r="37139" spans="7:7">
      <c r="G37139" s="1776"/>
    </row>
    <row r="37140" spans="7:7">
      <c r="G37140" s="1776"/>
    </row>
    <row r="37141" spans="7:7">
      <c r="G37141" s="1776"/>
    </row>
    <row r="37142" spans="7:7">
      <c r="G37142" s="1776"/>
    </row>
    <row r="37143" spans="7:7">
      <c r="G37143" s="1776"/>
    </row>
    <row r="37144" spans="7:7">
      <c r="G37144" s="1776"/>
    </row>
    <row r="37145" spans="7:7">
      <c r="G37145" s="1776"/>
    </row>
    <row r="37146" spans="7:7">
      <c r="G37146" s="1776"/>
    </row>
    <row r="37147" spans="7:7">
      <c r="G37147" s="1776"/>
    </row>
    <row r="37148" spans="7:7">
      <c r="G37148" s="1776"/>
    </row>
    <row r="37149" spans="7:7">
      <c r="G37149" s="1776"/>
    </row>
    <row r="37150" spans="7:7">
      <c r="G37150" s="1776"/>
    </row>
    <row r="37151" spans="7:7">
      <c r="G37151" s="1776"/>
    </row>
    <row r="37152" spans="7:7">
      <c r="G37152" s="1776"/>
    </row>
    <row r="37153" spans="7:7">
      <c r="G37153" s="1776"/>
    </row>
    <row r="37154" spans="7:7">
      <c r="G37154" s="1776"/>
    </row>
    <row r="37155" spans="7:7">
      <c r="G37155" s="1776"/>
    </row>
    <row r="37156" spans="7:7">
      <c r="G37156" s="1776"/>
    </row>
    <row r="37157" spans="7:7">
      <c r="G37157" s="1776"/>
    </row>
    <row r="37158" spans="7:7">
      <c r="G37158" s="1776"/>
    </row>
    <row r="37159" spans="7:7">
      <c r="G37159" s="1776"/>
    </row>
    <row r="37160" spans="7:7">
      <c r="G37160" s="1776"/>
    </row>
    <row r="37161" spans="7:7">
      <c r="G37161" s="1776"/>
    </row>
    <row r="37162" spans="7:7">
      <c r="G37162" s="1776"/>
    </row>
    <row r="37163" spans="7:7">
      <c r="G37163" s="1776"/>
    </row>
    <row r="37164" spans="7:7">
      <c r="G37164" s="1776"/>
    </row>
    <row r="37165" spans="7:7">
      <c r="G37165" s="1776"/>
    </row>
    <row r="37166" spans="7:7">
      <c r="G37166" s="1776"/>
    </row>
    <row r="37167" spans="7:7">
      <c r="G37167" s="1776"/>
    </row>
    <row r="37168" spans="7:7">
      <c r="G37168" s="1776"/>
    </row>
    <row r="37169" spans="7:7">
      <c r="G37169" s="1776"/>
    </row>
    <row r="37170" spans="7:7">
      <c r="G37170" s="1776"/>
    </row>
    <row r="37171" spans="7:7">
      <c r="G37171" s="1776"/>
    </row>
    <row r="37172" spans="7:7">
      <c r="G37172" s="1776"/>
    </row>
    <row r="37173" spans="7:7">
      <c r="G37173" s="1776"/>
    </row>
    <row r="37174" spans="7:7">
      <c r="G37174" s="1776"/>
    </row>
    <row r="37175" spans="7:7">
      <c r="G37175" s="1776"/>
    </row>
    <row r="37176" spans="7:7">
      <c r="G37176" s="1776"/>
    </row>
    <row r="37177" spans="7:7">
      <c r="G37177" s="1776"/>
    </row>
    <row r="37178" spans="7:7">
      <c r="G37178" s="1776"/>
    </row>
    <row r="37179" spans="7:7">
      <c r="G37179" s="1776"/>
    </row>
    <row r="37180" spans="7:7">
      <c r="G37180" s="1776"/>
    </row>
    <row r="37181" spans="7:7">
      <c r="G37181" s="1776"/>
    </row>
    <row r="37182" spans="7:7">
      <c r="G37182" s="1776"/>
    </row>
    <row r="37183" spans="7:7">
      <c r="G37183" s="1776"/>
    </row>
    <row r="37184" spans="7:7">
      <c r="G37184" s="1776"/>
    </row>
    <row r="37185" spans="7:7">
      <c r="G37185" s="1776"/>
    </row>
    <row r="37186" spans="7:7">
      <c r="G37186" s="1776"/>
    </row>
    <row r="37187" spans="7:7">
      <c r="G37187" s="1776"/>
    </row>
    <row r="37188" spans="7:7">
      <c r="G37188" s="1776"/>
    </row>
    <row r="37189" spans="7:7">
      <c r="G37189" s="1776"/>
    </row>
    <row r="37190" spans="7:7">
      <c r="G37190" s="1776"/>
    </row>
    <row r="37191" spans="7:7">
      <c r="G37191" s="1776"/>
    </row>
    <row r="37192" spans="7:7">
      <c r="G37192" s="1776"/>
    </row>
    <row r="37193" spans="7:7">
      <c r="G37193" s="1776"/>
    </row>
    <row r="37194" spans="7:7">
      <c r="G37194" s="1776"/>
    </row>
    <row r="37195" spans="7:7">
      <c r="G37195" s="1776"/>
    </row>
    <row r="37196" spans="7:7">
      <c r="G37196" s="1776"/>
    </row>
    <row r="37197" spans="7:7">
      <c r="G37197" s="1776"/>
    </row>
    <row r="37198" spans="7:7">
      <c r="G37198" s="1776"/>
    </row>
    <row r="37199" spans="7:7">
      <c r="G37199" s="1776"/>
    </row>
    <row r="37200" spans="7:7">
      <c r="G37200" s="1776"/>
    </row>
    <row r="37201" spans="7:7">
      <c r="G37201" s="1776"/>
    </row>
    <row r="37202" spans="7:7">
      <c r="G37202" s="1776"/>
    </row>
    <row r="37203" spans="7:7">
      <c r="G37203" s="1776"/>
    </row>
    <row r="37204" spans="7:7">
      <c r="G37204" s="1776"/>
    </row>
    <row r="37205" spans="7:7">
      <c r="G37205" s="1776"/>
    </row>
    <row r="37206" spans="7:7">
      <c r="G37206" s="1776"/>
    </row>
    <row r="37207" spans="7:7">
      <c r="G37207" s="1776"/>
    </row>
    <row r="37208" spans="7:7">
      <c r="G37208" s="1776"/>
    </row>
    <row r="37209" spans="7:7">
      <c r="G37209" s="1776"/>
    </row>
    <row r="37210" spans="7:7">
      <c r="G37210" s="1776"/>
    </row>
    <row r="37211" spans="7:7">
      <c r="G37211" s="1776"/>
    </row>
    <row r="37212" spans="7:7">
      <c r="G37212" s="1776"/>
    </row>
    <row r="37213" spans="7:7">
      <c r="G37213" s="1776"/>
    </row>
    <row r="37214" spans="7:7">
      <c r="G37214" s="1776"/>
    </row>
    <row r="37215" spans="7:7">
      <c r="G37215" s="1776"/>
    </row>
    <row r="37216" spans="7:7">
      <c r="G37216" s="1776"/>
    </row>
    <row r="37217" spans="7:7">
      <c r="G37217" s="1776"/>
    </row>
    <row r="37218" spans="7:7">
      <c r="G37218" s="1776"/>
    </row>
    <row r="37219" spans="7:7">
      <c r="G37219" s="1776"/>
    </row>
    <row r="37220" spans="7:7">
      <c r="G37220" s="1776"/>
    </row>
    <row r="37221" spans="7:7">
      <c r="G37221" s="1776"/>
    </row>
    <row r="37222" spans="7:7">
      <c r="G37222" s="1776"/>
    </row>
    <row r="37223" spans="7:7">
      <c r="G37223" s="1776"/>
    </row>
    <row r="37224" spans="7:7">
      <c r="G37224" s="1776"/>
    </row>
    <row r="37225" spans="7:7">
      <c r="G37225" s="1776"/>
    </row>
    <row r="37226" spans="7:7">
      <c r="G37226" s="1776"/>
    </row>
    <row r="37227" spans="7:7">
      <c r="G37227" s="1776"/>
    </row>
    <row r="37228" spans="7:7">
      <c r="G37228" s="1776"/>
    </row>
    <row r="37229" spans="7:7">
      <c r="G37229" s="1776"/>
    </row>
    <row r="37230" spans="7:7">
      <c r="G37230" s="1776"/>
    </row>
    <row r="37231" spans="7:7">
      <c r="G37231" s="1776"/>
    </row>
    <row r="37232" spans="7:7">
      <c r="G37232" s="1776"/>
    </row>
    <row r="37233" spans="7:7">
      <c r="G37233" s="1776"/>
    </row>
    <row r="37234" spans="7:7">
      <c r="G37234" s="1776"/>
    </row>
    <row r="37235" spans="7:7">
      <c r="G37235" s="1776"/>
    </row>
    <row r="37236" spans="7:7">
      <c r="G37236" s="1776"/>
    </row>
    <row r="37237" spans="7:7">
      <c r="G37237" s="1776"/>
    </row>
    <row r="37238" spans="7:7">
      <c r="G37238" s="1776"/>
    </row>
    <row r="37239" spans="7:7">
      <c r="G37239" s="1776"/>
    </row>
    <row r="37240" spans="7:7">
      <c r="G37240" s="1776"/>
    </row>
    <row r="37241" spans="7:7">
      <c r="G37241" s="1776"/>
    </row>
    <row r="37242" spans="7:7">
      <c r="G37242" s="1776"/>
    </row>
    <row r="37243" spans="7:7">
      <c r="G37243" s="1776"/>
    </row>
    <row r="37244" spans="7:7">
      <c r="G37244" s="1776"/>
    </row>
    <row r="37245" spans="7:7">
      <c r="G37245" s="1776"/>
    </row>
    <row r="37246" spans="7:7">
      <c r="G37246" s="1776"/>
    </row>
    <row r="37247" spans="7:7">
      <c r="G37247" s="1776"/>
    </row>
    <row r="37248" spans="7:7">
      <c r="G37248" s="1776"/>
    </row>
    <row r="37249" spans="7:7">
      <c r="G37249" s="1776"/>
    </row>
    <row r="37250" spans="7:7">
      <c r="G37250" s="1776"/>
    </row>
    <row r="37251" spans="7:7">
      <c r="G37251" s="1776"/>
    </row>
    <row r="37252" spans="7:7">
      <c r="G37252" s="1776"/>
    </row>
    <row r="37253" spans="7:7">
      <c r="G37253" s="1776"/>
    </row>
    <row r="37254" spans="7:7">
      <c r="G37254" s="1776"/>
    </row>
    <row r="37255" spans="7:7">
      <c r="G37255" s="1776"/>
    </row>
    <row r="37256" spans="7:7">
      <c r="G37256" s="1776"/>
    </row>
    <row r="37257" spans="7:7">
      <c r="G37257" s="1776"/>
    </row>
    <row r="37258" spans="7:7">
      <c r="G37258" s="1776"/>
    </row>
    <row r="37259" spans="7:7">
      <c r="G37259" s="1776"/>
    </row>
    <row r="37260" spans="7:7">
      <c r="G37260" s="1776"/>
    </row>
    <row r="37261" spans="7:7">
      <c r="G37261" s="1776"/>
    </row>
    <row r="37262" spans="7:7">
      <c r="G37262" s="1776"/>
    </row>
    <row r="37263" spans="7:7">
      <c r="G37263" s="1776"/>
    </row>
    <row r="37264" spans="7:7">
      <c r="G37264" s="1776"/>
    </row>
    <row r="37265" spans="7:7">
      <c r="G37265" s="1776"/>
    </row>
    <row r="37266" spans="7:7">
      <c r="G37266" s="1776"/>
    </row>
    <row r="37267" spans="7:7">
      <c r="G37267" s="1776"/>
    </row>
    <row r="37268" spans="7:7">
      <c r="G37268" s="1776"/>
    </row>
    <row r="37269" spans="7:7">
      <c r="G37269" s="1776"/>
    </row>
    <row r="37270" spans="7:7">
      <c r="G37270" s="1776"/>
    </row>
    <row r="37271" spans="7:7">
      <c r="G37271" s="1776"/>
    </row>
    <row r="37272" spans="7:7">
      <c r="G37272" s="1776"/>
    </row>
    <row r="37273" spans="7:7">
      <c r="G37273" s="1776"/>
    </row>
    <row r="37274" spans="7:7">
      <c r="G37274" s="1776"/>
    </row>
    <row r="37275" spans="7:7">
      <c r="G37275" s="1776"/>
    </row>
    <row r="37276" spans="7:7">
      <c r="G37276" s="1776"/>
    </row>
    <row r="37277" spans="7:7">
      <c r="G37277" s="1776"/>
    </row>
    <row r="37278" spans="7:7">
      <c r="G37278" s="1776"/>
    </row>
    <row r="37279" spans="7:7">
      <c r="G37279" s="1776"/>
    </row>
    <row r="37280" spans="7:7">
      <c r="G37280" s="1776"/>
    </row>
    <row r="37281" spans="7:7">
      <c r="G37281" s="1776"/>
    </row>
    <row r="37282" spans="7:7">
      <c r="G37282" s="1776"/>
    </row>
    <row r="37283" spans="7:7">
      <c r="G37283" s="1776"/>
    </row>
    <row r="37284" spans="7:7">
      <c r="G37284" s="1776"/>
    </row>
    <row r="37285" spans="7:7">
      <c r="G37285" s="1776"/>
    </row>
    <row r="37286" spans="7:7">
      <c r="G37286" s="1776"/>
    </row>
    <row r="37287" spans="7:7">
      <c r="G37287" s="1776"/>
    </row>
    <row r="37288" spans="7:7">
      <c r="G37288" s="1776"/>
    </row>
    <row r="37289" spans="7:7">
      <c r="G37289" s="1776"/>
    </row>
    <row r="37290" spans="7:7">
      <c r="G37290" s="1776"/>
    </row>
    <row r="37291" spans="7:7">
      <c r="G37291" s="1776"/>
    </row>
    <row r="37292" spans="7:7">
      <c r="G37292" s="1776"/>
    </row>
    <row r="37293" spans="7:7">
      <c r="G37293" s="1776"/>
    </row>
    <row r="37294" spans="7:7">
      <c r="G37294" s="1776"/>
    </row>
    <row r="37295" spans="7:7">
      <c r="G37295" s="1776"/>
    </row>
    <row r="37296" spans="7:7">
      <c r="G37296" s="1776"/>
    </row>
    <row r="37297" spans="7:7">
      <c r="G37297" s="1776"/>
    </row>
    <row r="37298" spans="7:7">
      <c r="G37298" s="1776"/>
    </row>
    <row r="37299" spans="7:7">
      <c r="G37299" s="1776"/>
    </row>
    <row r="37300" spans="7:7">
      <c r="G37300" s="1776"/>
    </row>
    <row r="37301" spans="7:7">
      <c r="G37301" s="1776"/>
    </row>
    <row r="37302" spans="7:7">
      <c r="G37302" s="1776"/>
    </row>
    <row r="37303" spans="7:7">
      <c r="G37303" s="1776"/>
    </row>
    <row r="37304" spans="7:7">
      <c r="G37304" s="1776"/>
    </row>
    <row r="37305" spans="7:7">
      <c r="G37305" s="1776"/>
    </row>
    <row r="37306" spans="7:7">
      <c r="G37306" s="1776"/>
    </row>
    <row r="37307" spans="7:7">
      <c r="G37307" s="1776"/>
    </row>
    <row r="37308" spans="7:7">
      <c r="G37308" s="1776"/>
    </row>
    <row r="37309" spans="7:7">
      <c r="G37309" s="1776"/>
    </row>
    <row r="37310" spans="7:7">
      <c r="G37310" s="1776"/>
    </row>
    <row r="37311" spans="7:7">
      <c r="G37311" s="1776"/>
    </row>
    <row r="37312" spans="7:7">
      <c r="G37312" s="1776"/>
    </row>
    <row r="37313" spans="7:7">
      <c r="G37313" s="1776"/>
    </row>
    <row r="37314" spans="7:7">
      <c r="G37314" s="1776"/>
    </row>
    <row r="37315" spans="7:7">
      <c r="G37315" s="1776"/>
    </row>
    <row r="37316" spans="7:7">
      <c r="G37316" s="1776"/>
    </row>
    <row r="37317" spans="7:7">
      <c r="G37317" s="1776"/>
    </row>
    <row r="37318" spans="7:7">
      <c r="G37318" s="1776"/>
    </row>
    <row r="37319" spans="7:7">
      <c r="G37319" s="1776"/>
    </row>
    <row r="37320" spans="7:7">
      <c r="G37320" s="1776"/>
    </row>
    <row r="37321" spans="7:7">
      <c r="G37321" s="1776"/>
    </row>
    <row r="37322" spans="7:7">
      <c r="G37322" s="1776"/>
    </row>
    <row r="37323" spans="7:7">
      <c r="G37323" s="1776"/>
    </row>
    <row r="37324" spans="7:7">
      <c r="G37324" s="1776"/>
    </row>
    <row r="37325" spans="7:7">
      <c r="G37325" s="1776"/>
    </row>
    <row r="37326" spans="7:7">
      <c r="G37326" s="1776"/>
    </row>
    <row r="37327" spans="7:7">
      <c r="G37327" s="1776"/>
    </row>
    <row r="37328" spans="7:7">
      <c r="G37328" s="1776"/>
    </row>
    <row r="37329" spans="7:7">
      <c r="G37329" s="1776"/>
    </row>
    <row r="37330" spans="7:7">
      <c r="G37330" s="1776"/>
    </row>
    <row r="37331" spans="7:7">
      <c r="G37331" s="1776"/>
    </row>
    <row r="37332" spans="7:7">
      <c r="G37332" s="1776"/>
    </row>
    <row r="37333" spans="7:7">
      <c r="G37333" s="1776"/>
    </row>
    <row r="37334" spans="7:7">
      <c r="G37334" s="1776"/>
    </row>
    <row r="37335" spans="7:7">
      <c r="G37335" s="1776"/>
    </row>
    <row r="37336" spans="7:7">
      <c r="G37336" s="1776"/>
    </row>
    <row r="37337" spans="7:7">
      <c r="G37337" s="1776"/>
    </row>
    <row r="37338" spans="7:7">
      <c r="G37338" s="1776"/>
    </row>
    <row r="37339" spans="7:7">
      <c r="G37339" s="1776"/>
    </row>
    <row r="37340" spans="7:7">
      <c r="G37340" s="1776"/>
    </row>
    <row r="37341" spans="7:7">
      <c r="G37341" s="1776"/>
    </row>
    <row r="37342" spans="7:7">
      <c r="G37342" s="1776"/>
    </row>
    <row r="37343" spans="7:7">
      <c r="G37343" s="1776"/>
    </row>
    <row r="37344" spans="7:7">
      <c r="G37344" s="1776"/>
    </row>
    <row r="37345" spans="7:7">
      <c r="G37345" s="1776"/>
    </row>
    <row r="37346" spans="7:7">
      <c r="G37346" s="1776"/>
    </row>
    <row r="37347" spans="7:7">
      <c r="G37347" s="1776"/>
    </row>
    <row r="37348" spans="7:7">
      <c r="G37348" s="1776"/>
    </row>
    <row r="37349" spans="7:7">
      <c r="G37349" s="1776"/>
    </row>
    <row r="37350" spans="7:7">
      <c r="G37350" s="1776"/>
    </row>
    <row r="37351" spans="7:7">
      <c r="G37351" s="1776"/>
    </row>
    <row r="37352" spans="7:7">
      <c r="G37352" s="1776"/>
    </row>
    <row r="37353" spans="7:7">
      <c r="G37353" s="1776"/>
    </row>
    <row r="37354" spans="7:7">
      <c r="G37354" s="1776"/>
    </row>
    <row r="37355" spans="7:7">
      <c r="G37355" s="1776"/>
    </row>
    <row r="37356" spans="7:7">
      <c r="G37356" s="1776"/>
    </row>
    <row r="37357" spans="7:7">
      <c r="G37357" s="1776"/>
    </row>
    <row r="37358" spans="7:7">
      <c r="G37358" s="1776"/>
    </row>
    <row r="37359" spans="7:7">
      <c r="G37359" s="1776"/>
    </row>
    <row r="37360" spans="7:7">
      <c r="G37360" s="1776"/>
    </row>
    <row r="37361" spans="7:7">
      <c r="G37361" s="1776"/>
    </row>
    <row r="37362" spans="7:7">
      <c r="G37362" s="1776"/>
    </row>
    <row r="37363" spans="7:7">
      <c r="G37363" s="1776"/>
    </row>
    <row r="37364" spans="7:7">
      <c r="G37364" s="1776"/>
    </row>
    <row r="37365" spans="7:7">
      <c r="G37365" s="1776"/>
    </row>
    <row r="37366" spans="7:7">
      <c r="G37366" s="1776"/>
    </row>
    <row r="37367" spans="7:7">
      <c r="G37367" s="1776"/>
    </row>
    <row r="37368" spans="7:7">
      <c r="G37368" s="1776"/>
    </row>
    <row r="37369" spans="7:7">
      <c r="G37369" s="1776"/>
    </row>
    <row r="37370" spans="7:7">
      <c r="G37370" s="1776"/>
    </row>
    <row r="37371" spans="7:7">
      <c r="G37371" s="1776"/>
    </row>
    <row r="37372" spans="7:7">
      <c r="G37372" s="1776"/>
    </row>
    <row r="37373" spans="7:7">
      <c r="G37373" s="1776"/>
    </row>
    <row r="37374" spans="7:7">
      <c r="G37374" s="1776"/>
    </row>
    <row r="37375" spans="7:7">
      <c r="G37375" s="1776"/>
    </row>
    <row r="37376" spans="7:7">
      <c r="G37376" s="1776"/>
    </row>
    <row r="37377" spans="7:7">
      <c r="G37377" s="1776"/>
    </row>
    <row r="37378" spans="7:7">
      <c r="G37378" s="1776"/>
    </row>
    <row r="37379" spans="7:7">
      <c r="G37379" s="1776"/>
    </row>
    <row r="37380" spans="7:7">
      <c r="G37380" s="1776"/>
    </row>
    <row r="37381" spans="7:7">
      <c r="G37381" s="1776"/>
    </row>
    <row r="37382" spans="7:7">
      <c r="G37382" s="1776"/>
    </row>
    <row r="37383" spans="7:7">
      <c r="G37383" s="1776"/>
    </row>
    <row r="37384" spans="7:7">
      <c r="G37384" s="1776"/>
    </row>
    <row r="37385" spans="7:7">
      <c r="G37385" s="1776"/>
    </row>
    <row r="37386" spans="7:7">
      <c r="G37386" s="1776"/>
    </row>
    <row r="37387" spans="7:7">
      <c r="G37387" s="1776"/>
    </row>
    <row r="37388" spans="7:7">
      <c r="G37388" s="1776"/>
    </row>
    <row r="37389" spans="7:7">
      <c r="G37389" s="1776"/>
    </row>
    <row r="37390" spans="7:7">
      <c r="G37390" s="1776"/>
    </row>
    <row r="37391" spans="7:7">
      <c r="G37391" s="1776"/>
    </row>
    <row r="37392" spans="7:7">
      <c r="G37392" s="1776"/>
    </row>
    <row r="37393" spans="7:7">
      <c r="G37393" s="1776"/>
    </row>
    <row r="37394" spans="7:7">
      <c r="G37394" s="1776"/>
    </row>
    <row r="37395" spans="7:7">
      <c r="G37395" s="1776"/>
    </row>
    <row r="37396" spans="7:7">
      <c r="G37396" s="1776"/>
    </row>
    <row r="37397" spans="7:7">
      <c r="G37397" s="1776"/>
    </row>
    <row r="37398" spans="7:7">
      <c r="G37398" s="1776"/>
    </row>
    <row r="37399" spans="7:7">
      <c r="G37399" s="1776"/>
    </row>
    <row r="37400" spans="7:7">
      <c r="G37400" s="1776"/>
    </row>
    <row r="37401" spans="7:7">
      <c r="G37401" s="1776"/>
    </row>
    <row r="37402" spans="7:7">
      <c r="G37402" s="1776"/>
    </row>
    <row r="37403" spans="7:7">
      <c r="G37403" s="1776"/>
    </row>
    <row r="37404" spans="7:7">
      <c r="G37404" s="1776"/>
    </row>
    <row r="37405" spans="7:7">
      <c r="G37405" s="1776"/>
    </row>
    <row r="37406" spans="7:7">
      <c r="G37406" s="1776"/>
    </row>
    <row r="37407" spans="7:7">
      <c r="G37407" s="1776"/>
    </row>
    <row r="37408" spans="7:7">
      <c r="G37408" s="1776"/>
    </row>
    <row r="37409" spans="7:7">
      <c r="G37409" s="1776"/>
    </row>
    <row r="37410" spans="7:7">
      <c r="G37410" s="1776"/>
    </row>
    <row r="37411" spans="7:7">
      <c r="G37411" s="1776"/>
    </row>
    <row r="37412" spans="7:7">
      <c r="G37412" s="1776"/>
    </row>
    <row r="37413" spans="7:7">
      <c r="G37413" s="1776"/>
    </row>
    <row r="37414" spans="7:7">
      <c r="G37414" s="1776"/>
    </row>
    <row r="37415" spans="7:7">
      <c r="G37415" s="1776"/>
    </row>
    <row r="37416" spans="7:7">
      <c r="G37416" s="1776"/>
    </row>
    <row r="37417" spans="7:7">
      <c r="G37417" s="1776"/>
    </row>
    <row r="37418" spans="7:7">
      <c r="G37418" s="1776"/>
    </row>
    <row r="37419" spans="7:7">
      <c r="G37419" s="1776"/>
    </row>
    <row r="37420" spans="7:7">
      <c r="G37420" s="1776"/>
    </row>
    <row r="37421" spans="7:7">
      <c r="G37421" s="1776"/>
    </row>
    <row r="37422" spans="7:7">
      <c r="G37422" s="1776"/>
    </row>
    <row r="37423" spans="7:7">
      <c r="G37423" s="1776"/>
    </row>
    <row r="37424" spans="7:7">
      <c r="G37424" s="1776"/>
    </row>
    <row r="37425" spans="7:7">
      <c r="G37425" s="1776"/>
    </row>
    <row r="37426" spans="7:7">
      <c r="G37426" s="1776"/>
    </row>
    <row r="37427" spans="7:7">
      <c r="G37427" s="1776"/>
    </row>
    <row r="37428" spans="7:7">
      <c r="G37428" s="1776"/>
    </row>
    <row r="37429" spans="7:7">
      <c r="G37429" s="1776"/>
    </row>
    <row r="37430" spans="7:7">
      <c r="G37430" s="1776"/>
    </row>
    <row r="37431" spans="7:7">
      <c r="G37431" s="1776"/>
    </row>
    <row r="37432" spans="7:7">
      <c r="G37432" s="1776"/>
    </row>
    <row r="37433" spans="7:7">
      <c r="G37433" s="1776"/>
    </row>
    <row r="37434" spans="7:7">
      <c r="G37434" s="1776"/>
    </row>
    <row r="37435" spans="7:7">
      <c r="G37435" s="1776"/>
    </row>
    <row r="37436" spans="7:7">
      <c r="G37436" s="1776"/>
    </row>
    <row r="37437" spans="7:7">
      <c r="G37437" s="1776"/>
    </row>
    <row r="37438" spans="7:7">
      <c r="G37438" s="1776"/>
    </row>
    <row r="37439" spans="7:7">
      <c r="G37439" s="1776"/>
    </row>
    <row r="37440" spans="7:7">
      <c r="G37440" s="1776"/>
    </row>
    <row r="37441" spans="7:7">
      <c r="G37441" s="1776"/>
    </row>
    <row r="37442" spans="7:7">
      <c r="G37442" s="1776"/>
    </row>
    <row r="37443" spans="7:7">
      <c r="G37443" s="1776"/>
    </row>
    <row r="37444" spans="7:7">
      <c r="G37444" s="1776"/>
    </row>
    <row r="37445" spans="7:7">
      <c r="G37445" s="1776"/>
    </row>
    <row r="37446" spans="7:7">
      <c r="G37446" s="1776"/>
    </row>
    <row r="37447" spans="7:7">
      <c r="G37447" s="1776"/>
    </row>
    <row r="37448" spans="7:7">
      <c r="G37448" s="1776"/>
    </row>
    <row r="37449" spans="7:7">
      <c r="G37449" s="1776"/>
    </row>
    <row r="37450" spans="7:7">
      <c r="G37450" s="1776"/>
    </row>
    <row r="37451" spans="7:7">
      <c r="G37451" s="1776"/>
    </row>
    <row r="37452" spans="7:7">
      <c r="G37452" s="1776"/>
    </row>
    <row r="37453" spans="7:7">
      <c r="G37453" s="1776"/>
    </row>
    <row r="37454" spans="7:7">
      <c r="G37454" s="1776"/>
    </row>
    <row r="37455" spans="7:7">
      <c r="G37455" s="1776"/>
    </row>
    <row r="37456" spans="7:7">
      <c r="G37456" s="1776"/>
    </row>
    <row r="37457" spans="7:7">
      <c r="G37457" s="1776"/>
    </row>
    <row r="37458" spans="7:7">
      <c r="G37458" s="1776"/>
    </row>
    <row r="37459" spans="7:7">
      <c r="G37459" s="1776"/>
    </row>
    <row r="37460" spans="7:7">
      <c r="G37460" s="1776"/>
    </row>
    <row r="37461" spans="7:7">
      <c r="G37461" s="1776"/>
    </row>
    <row r="37462" spans="7:7">
      <c r="G37462" s="1776"/>
    </row>
    <row r="37463" spans="7:7">
      <c r="G37463" s="1776"/>
    </row>
    <row r="37464" spans="7:7">
      <c r="G37464" s="1776"/>
    </row>
    <row r="37465" spans="7:7">
      <c r="G37465" s="1776"/>
    </row>
    <row r="37466" spans="7:7">
      <c r="G37466" s="1776"/>
    </row>
    <row r="37467" spans="7:7">
      <c r="G37467" s="1776"/>
    </row>
    <row r="37468" spans="7:7">
      <c r="G37468" s="1776"/>
    </row>
    <row r="37469" spans="7:7">
      <c r="G37469" s="1776"/>
    </row>
    <row r="37470" spans="7:7">
      <c r="G37470" s="1776"/>
    </row>
    <row r="37471" spans="7:7">
      <c r="G37471" s="1776"/>
    </row>
    <row r="37472" spans="7:7">
      <c r="G37472" s="1776"/>
    </row>
    <row r="37473" spans="7:7">
      <c r="G37473" s="1776"/>
    </row>
    <row r="37474" spans="7:7">
      <c r="G37474" s="1776"/>
    </row>
    <row r="37475" spans="7:7">
      <c r="G37475" s="1776"/>
    </row>
    <row r="37476" spans="7:7">
      <c r="G37476" s="1776"/>
    </row>
    <row r="37477" spans="7:7">
      <c r="G37477" s="1776"/>
    </row>
    <row r="37478" spans="7:7">
      <c r="G37478" s="1776"/>
    </row>
    <row r="37479" spans="7:7">
      <c r="G37479" s="1776"/>
    </row>
    <row r="37480" spans="7:7">
      <c r="G37480" s="1776"/>
    </row>
    <row r="37481" spans="7:7">
      <c r="G37481" s="1776"/>
    </row>
    <row r="37482" spans="7:7">
      <c r="G37482" s="1776"/>
    </row>
    <row r="37483" spans="7:7">
      <c r="G37483" s="1776"/>
    </row>
    <row r="37484" spans="7:7">
      <c r="G37484" s="1776"/>
    </row>
    <row r="37485" spans="7:7">
      <c r="G37485" s="1776"/>
    </row>
    <row r="37486" spans="7:7">
      <c r="G37486" s="1776"/>
    </row>
    <row r="37487" spans="7:7">
      <c r="G37487" s="1776"/>
    </row>
    <row r="37488" spans="7:7">
      <c r="G37488" s="1776"/>
    </row>
    <row r="37489" spans="7:7">
      <c r="G37489" s="1776"/>
    </row>
    <row r="37490" spans="7:7">
      <c r="G37490" s="1776"/>
    </row>
    <row r="37491" spans="7:7">
      <c r="G37491" s="1776"/>
    </row>
    <row r="37492" spans="7:7">
      <c r="G37492" s="1776"/>
    </row>
    <row r="37493" spans="7:7">
      <c r="G37493" s="1776"/>
    </row>
    <row r="37494" spans="7:7">
      <c r="G37494" s="1776"/>
    </row>
    <row r="37495" spans="7:7">
      <c r="G37495" s="1776"/>
    </row>
    <row r="37496" spans="7:7">
      <c r="G37496" s="1776"/>
    </row>
    <row r="37497" spans="7:7">
      <c r="G37497" s="1776"/>
    </row>
    <row r="37498" spans="7:7">
      <c r="G37498" s="1776"/>
    </row>
    <row r="37499" spans="7:7">
      <c r="G37499" s="1776"/>
    </row>
    <row r="37500" spans="7:7">
      <c r="G37500" s="1776"/>
    </row>
    <row r="37501" spans="7:7">
      <c r="G37501" s="1776"/>
    </row>
    <row r="37502" spans="7:7">
      <c r="G37502" s="1776"/>
    </row>
    <row r="37503" spans="7:7">
      <c r="G37503" s="1776"/>
    </row>
    <row r="37504" spans="7:7">
      <c r="G37504" s="1776"/>
    </row>
    <row r="37505" spans="7:7">
      <c r="G37505" s="1776"/>
    </row>
    <row r="37506" spans="7:7">
      <c r="G37506" s="1776"/>
    </row>
    <row r="37507" spans="7:7">
      <c r="G37507" s="1776"/>
    </row>
    <row r="37508" spans="7:7">
      <c r="G37508" s="1776"/>
    </row>
    <row r="37509" spans="7:7">
      <c r="G37509" s="1776"/>
    </row>
    <row r="37510" spans="7:7">
      <c r="G37510" s="1776"/>
    </row>
    <row r="37511" spans="7:7">
      <c r="G37511" s="1776"/>
    </row>
    <row r="37512" spans="7:7">
      <c r="G37512" s="1776"/>
    </row>
    <row r="37513" spans="7:7">
      <c r="G37513" s="1776"/>
    </row>
    <row r="37514" spans="7:7">
      <c r="G37514" s="1776"/>
    </row>
    <row r="37515" spans="7:7">
      <c r="G37515" s="1776"/>
    </row>
    <row r="37516" spans="7:7">
      <c r="G37516" s="1776"/>
    </row>
    <row r="37517" spans="7:7">
      <c r="G37517" s="1776"/>
    </row>
    <row r="37518" spans="7:7">
      <c r="G37518" s="1776"/>
    </row>
    <row r="37519" spans="7:7">
      <c r="G37519" s="1776"/>
    </row>
    <row r="37520" spans="7:7">
      <c r="G37520" s="1776"/>
    </row>
    <row r="37521" spans="7:7">
      <c r="G37521" s="1776"/>
    </row>
    <row r="37522" spans="7:7">
      <c r="G37522" s="1776"/>
    </row>
    <row r="37523" spans="7:7">
      <c r="G37523" s="1776"/>
    </row>
    <row r="37524" spans="7:7">
      <c r="G37524" s="1776"/>
    </row>
    <row r="37525" spans="7:7">
      <c r="G37525" s="1776"/>
    </row>
    <row r="37526" spans="7:7">
      <c r="G37526" s="1776"/>
    </row>
    <row r="37527" spans="7:7">
      <c r="G37527" s="1776"/>
    </row>
    <row r="37528" spans="7:7">
      <c r="G37528" s="1776"/>
    </row>
    <row r="37529" spans="7:7">
      <c r="G37529" s="1776"/>
    </row>
    <row r="37530" spans="7:7">
      <c r="G37530" s="1776"/>
    </row>
    <row r="37531" spans="7:7">
      <c r="G37531" s="1776"/>
    </row>
    <row r="37532" spans="7:7">
      <c r="G37532" s="1776"/>
    </row>
    <row r="37533" spans="7:7">
      <c r="G37533" s="1776"/>
    </row>
    <row r="37534" spans="7:7">
      <c r="G37534" s="1776"/>
    </row>
    <row r="37535" spans="7:7">
      <c r="G37535" s="1776"/>
    </row>
    <row r="37536" spans="7:7">
      <c r="G37536" s="1776"/>
    </row>
    <row r="37537" spans="7:7">
      <c r="G37537" s="1776"/>
    </row>
    <row r="37538" spans="7:7">
      <c r="G37538" s="1776"/>
    </row>
    <row r="37539" spans="7:7">
      <c r="G37539" s="1776"/>
    </row>
    <row r="37540" spans="7:7">
      <c r="G37540" s="1776"/>
    </row>
    <row r="37541" spans="7:7">
      <c r="G37541" s="1776"/>
    </row>
    <row r="37542" spans="7:7">
      <c r="G37542" s="1776"/>
    </row>
    <row r="37543" spans="7:7">
      <c r="G37543" s="1776"/>
    </row>
    <row r="37544" spans="7:7">
      <c r="G37544" s="1776"/>
    </row>
    <row r="37545" spans="7:7">
      <c r="G37545" s="1776"/>
    </row>
    <row r="37546" spans="7:7">
      <c r="G37546" s="1776"/>
    </row>
    <row r="37547" spans="7:7">
      <c r="G37547" s="1776"/>
    </row>
    <row r="37548" spans="7:7">
      <c r="G37548" s="1776"/>
    </row>
    <row r="37549" spans="7:7">
      <c r="G37549" s="1776"/>
    </row>
    <row r="37550" spans="7:7">
      <c r="G37550" s="1776"/>
    </row>
    <row r="37551" spans="7:7">
      <c r="G37551" s="1776"/>
    </row>
    <row r="37552" spans="7:7">
      <c r="G37552" s="1776"/>
    </row>
    <row r="37553" spans="7:7">
      <c r="G37553" s="1776"/>
    </row>
    <row r="37554" spans="7:7">
      <c r="G37554" s="1776"/>
    </row>
    <row r="37555" spans="7:7">
      <c r="G37555" s="1776"/>
    </row>
    <row r="37556" spans="7:7">
      <c r="G37556" s="1776"/>
    </row>
    <row r="37557" spans="7:7">
      <c r="G37557" s="1776"/>
    </row>
    <row r="37558" spans="7:7">
      <c r="G37558" s="1776"/>
    </row>
    <row r="37559" spans="7:7">
      <c r="G37559" s="1776"/>
    </row>
    <row r="37560" spans="7:7">
      <c r="G37560" s="1776"/>
    </row>
    <row r="37561" spans="7:7">
      <c r="G37561" s="1776"/>
    </row>
    <row r="37562" spans="7:7">
      <c r="G37562" s="1776"/>
    </row>
    <row r="37563" spans="7:7">
      <c r="G37563" s="1776"/>
    </row>
    <row r="37564" spans="7:7">
      <c r="G37564" s="1776"/>
    </row>
    <row r="37565" spans="7:7">
      <c r="G37565" s="1776"/>
    </row>
    <row r="37566" spans="7:7">
      <c r="G37566" s="1776"/>
    </row>
    <row r="37567" spans="7:7">
      <c r="G37567" s="1776"/>
    </row>
    <row r="37568" spans="7:7">
      <c r="G37568" s="1776"/>
    </row>
    <row r="37569" spans="7:7">
      <c r="G37569" s="1776"/>
    </row>
    <row r="37570" spans="7:7">
      <c r="G37570" s="1776"/>
    </row>
    <row r="37571" spans="7:7">
      <c r="G37571" s="1776"/>
    </row>
    <row r="37572" spans="7:7">
      <c r="G37572" s="1776"/>
    </row>
    <row r="37573" spans="7:7">
      <c r="G37573" s="1776"/>
    </row>
    <row r="37574" spans="7:7">
      <c r="G37574" s="1776"/>
    </row>
    <row r="37575" spans="7:7">
      <c r="G37575" s="1776"/>
    </row>
    <row r="37576" spans="7:7">
      <c r="G37576" s="1776"/>
    </row>
    <row r="37577" spans="7:7">
      <c r="G37577" s="1776"/>
    </row>
    <row r="37578" spans="7:7">
      <c r="G37578" s="1776"/>
    </row>
    <row r="37579" spans="7:7">
      <c r="G37579" s="1776"/>
    </row>
    <row r="37580" spans="7:7">
      <c r="G37580" s="1776"/>
    </row>
    <row r="37581" spans="7:7">
      <c r="G37581" s="1776"/>
    </row>
    <row r="37582" spans="7:7">
      <c r="G37582" s="1776"/>
    </row>
    <row r="37583" spans="7:7">
      <c r="G37583" s="1776"/>
    </row>
    <row r="37584" spans="7:7">
      <c r="G37584" s="1776"/>
    </row>
    <row r="37585" spans="7:7">
      <c r="G37585" s="1776"/>
    </row>
    <row r="37586" spans="7:7">
      <c r="G37586" s="1776"/>
    </row>
    <row r="37587" spans="7:7">
      <c r="G37587" s="1776"/>
    </row>
    <row r="37588" spans="7:7">
      <c r="G37588" s="1776"/>
    </row>
    <row r="37589" spans="7:7">
      <c r="G37589" s="1776"/>
    </row>
    <row r="37590" spans="7:7">
      <c r="G37590" s="1776"/>
    </row>
    <row r="37591" spans="7:7">
      <c r="G37591" s="1776"/>
    </row>
    <row r="37592" spans="7:7">
      <c r="G37592" s="1776"/>
    </row>
    <row r="37593" spans="7:7">
      <c r="G37593" s="1776"/>
    </row>
    <row r="37594" spans="7:7">
      <c r="G37594" s="1776"/>
    </row>
    <row r="37595" spans="7:7">
      <c r="G37595" s="1776"/>
    </row>
    <row r="37596" spans="7:7">
      <c r="G37596" s="1776"/>
    </row>
    <row r="37597" spans="7:7">
      <c r="G37597" s="1776"/>
    </row>
    <row r="37598" spans="7:7">
      <c r="G37598" s="1776"/>
    </row>
    <row r="37599" spans="7:7">
      <c r="G37599" s="1776"/>
    </row>
    <row r="37600" spans="7:7">
      <c r="G37600" s="1776"/>
    </row>
    <row r="37601" spans="7:7">
      <c r="G37601" s="1776"/>
    </row>
    <row r="37602" spans="7:7">
      <c r="G37602" s="1776"/>
    </row>
    <row r="37603" spans="7:7">
      <c r="G37603" s="1776"/>
    </row>
    <row r="37604" spans="7:7">
      <c r="G37604" s="1776"/>
    </row>
    <row r="37605" spans="7:7">
      <c r="G37605" s="1776"/>
    </row>
    <row r="37606" spans="7:7">
      <c r="G37606" s="1776"/>
    </row>
    <row r="37607" spans="7:7">
      <c r="G37607" s="1776"/>
    </row>
    <row r="37608" spans="7:7">
      <c r="G37608" s="1776"/>
    </row>
    <row r="37609" spans="7:7">
      <c r="G37609" s="1776"/>
    </row>
    <row r="37610" spans="7:7">
      <c r="G37610" s="1776"/>
    </row>
    <row r="37611" spans="7:7">
      <c r="G37611" s="1776"/>
    </row>
    <row r="37612" spans="7:7">
      <c r="G37612" s="1776"/>
    </row>
    <row r="37613" spans="7:7">
      <c r="G37613" s="1776"/>
    </row>
    <row r="37614" spans="7:7">
      <c r="G37614" s="1776"/>
    </row>
    <row r="37615" spans="7:7">
      <c r="G37615" s="1776"/>
    </row>
    <row r="37616" spans="7:7">
      <c r="G37616" s="1776"/>
    </row>
    <row r="37617" spans="7:7">
      <c r="G37617" s="1776"/>
    </row>
    <row r="37618" spans="7:7">
      <c r="G37618" s="1776"/>
    </row>
    <row r="37619" spans="7:7">
      <c r="G37619" s="1776"/>
    </row>
    <row r="37620" spans="7:7">
      <c r="G37620" s="1776"/>
    </row>
    <row r="37621" spans="7:7">
      <c r="G37621" s="1776"/>
    </row>
    <row r="37622" spans="7:7">
      <c r="G37622" s="1776"/>
    </row>
    <row r="37623" spans="7:7">
      <c r="G37623" s="1776"/>
    </row>
    <row r="37624" spans="7:7">
      <c r="G37624" s="1776"/>
    </row>
    <row r="37625" spans="7:7">
      <c r="G37625" s="1776"/>
    </row>
    <row r="37626" spans="7:7">
      <c r="G37626" s="1776"/>
    </row>
    <row r="37627" spans="7:7">
      <c r="G37627" s="1776"/>
    </row>
    <row r="37628" spans="7:7">
      <c r="G37628" s="1776"/>
    </row>
    <row r="37629" spans="7:7">
      <c r="G37629" s="1776"/>
    </row>
    <row r="37630" spans="7:7">
      <c r="G37630" s="1776"/>
    </row>
    <row r="37631" spans="7:7">
      <c r="G37631" s="1776"/>
    </row>
    <row r="37632" spans="7:7">
      <c r="G37632" s="1776"/>
    </row>
    <row r="37633" spans="7:7">
      <c r="G37633" s="1776"/>
    </row>
    <row r="37634" spans="7:7">
      <c r="G37634" s="1776"/>
    </row>
    <row r="37635" spans="7:7">
      <c r="G37635" s="1776"/>
    </row>
    <row r="37636" spans="7:7">
      <c r="G37636" s="1776"/>
    </row>
    <row r="37637" spans="7:7">
      <c r="G37637" s="1776"/>
    </row>
    <row r="37638" spans="7:7">
      <c r="G37638" s="1776"/>
    </row>
    <row r="37639" spans="7:7">
      <c r="G37639" s="1776"/>
    </row>
    <row r="37640" spans="7:7">
      <c r="G37640" s="1776"/>
    </row>
    <row r="37641" spans="7:7">
      <c r="G37641" s="1776"/>
    </row>
    <row r="37642" spans="7:7">
      <c r="G37642" s="1776"/>
    </row>
    <row r="37643" spans="7:7">
      <c r="G37643" s="1776"/>
    </row>
    <row r="37644" spans="7:7">
      <c r="G37644" s="1776"/>
    </row>
    <row r="37645" spans="7:7">
      <c r="G37645" s="1776"/>
    </row>
    <row r="37646" spans="7:7">
      <c r="G37646" s="1776"/>
    </row>
    <row r="37647" spans="7:7">
      <c r="G37647" s="1776"/>
    </row>
    <row r="37648" spans="7:7">
      <c r="G37648" s="1776"/>
    </row>
    <row r="37649" spans="7:7">
      <c r="G37649" s="1776"/>
    </row>
    <row r="37650" spans="7:7">
      <c r="G37650" s="1776"/>
    </row>
    <row r="37651" spans="7:7">
      <c r="G37651" s="1776"/>
    </row>
    <row r="37652" spans="7:7">
      <c r="G37652" s="1776"/>
    </row>
    <row r="37653" spans="7:7">
      <c r="G37653" s="1776"/>
    </row>
    <row r="37654" spans="7:7">
      <c r="G37654" s="1776"/>
    </row>
    <row r="37655" spans="7:7">
      <c r="G37655" s="1776"/>
    </row>
    <row r="37656" spans="7:7">
      <c r="G37656" s="1776"/>
    </row>
    <row r="37657" spans="7:7">
      <c r="G37657" s="1776"/>
    </row>
    <row r="37658" spans="7:7">
      <c r="G37658" s="1776"/>
    </row>
    <row r="37659" spans="7:7">
      <c r="G37659" s="1776"/>
    </row>
    <row r="37660" spans="7:7">
      <c r="G37660" s="1776"/>
    </row>
    <row r="37661" spans="7:7">
      <c r="G37661" s="1776"/>
    </row>
    <row r="37662" spans="7:7">
      <c r="G37662" s="1776"/>
    </row>
    <row r="37663" spans="7:7">
      <c r="G37663" s="1776"/>
    </row>
    <row r="37664" spans="7:7">
      <c r="G37664" s="1776"/>
    </row>
    <row r="37665" spans="7:7">
      <c r="G37665" s="1776"/>
    </row>
    <row r="37666" spans="7:7">
      <c r="G37666" s="1776"/>
    </row>
    <row r="37667" spans="7:7">
      <c r="G37667" s="1776"/>
    </row>
    <row r="37668" spans="7:7">
      <c r="G37668" s="1776"/>
    </row>
    <row r="37669" spans="7:7">
      <c r="G37669" s="1776"/>
    </row>
    <row r="37670" spans="7:7">
      <c r="G37670" s="1776"/>
    </row>
    <row r="37671" spans="7:7">
      <c r="G37671" s="1776"/>
    </row>
    <row r="37672" spans="7:7">
      <c r="G37672" s="1776"/>
    </row>
    <row r="37673" spans="7:7">
      <c r="G37673" s="1776"/>
    </row>
    <row r="37674" spans="7:7">
      <c r="G37674" s="1776"/>
    </row>
    <row r="37675" spans="7:7">
      <c r="G37675" s="1776"/>
    </row>
    <row r="37676" spans="7:7">
      <c r="G37676" s="1776"/>
    </row>
    <row r="37677" spans="7:7">
      <c r="G37677" s="1776"/>
    </row>
    <row r="37678" spans="7:7">
      <c r="G37678" s="1776"/>
    </row>
    <row r="37679" spans="7:7">
      <c r="G37679" s="1776"/>
    </row>
    <row r="37680" spans="7:7">
      <c r="G37680" s="1776"/>
    </row>
    <row r="37681" spans="7:7">
      <c r="G37681" s="1776"/>
    </row>
    <row r="37682" spans="7:7">
      <c r="G37682" s="1776"/>
    </row>
    <row r="37683" spans="7:7">
      <c r="G37683" s="1776"/>
    </row>
    <row r="37684" spans="7:7">
      <c r="G37684" s="1776"/>
    </row>
    <row r="37685" spans="7:7">
      <c r="G37685" s="1776"/>
    </row>
    <row r="37686" spans="7:7">
      <c r="G37686" s="1776"/>
    </row>
    <row r="37687" spans="7:7">
      <c r="G37687" s="1776"/>
    </row>
    <row r="37688" spans="7:7">
      <c r="G37688" s="1776"/>
    </row>
    <row r="37689" spans="7:7">
      <c r="G37689" s="1776"/>
    </row>
    <row r="37690" spans="7:7">
      <c r="G37690" s="1776"/>
    </row>
    <row r="37691" spans="7:7">
      <c r="G37691" s="1776"/>
    </row>
    <row r="37692" spans="7:7">
      <c r="G37692" s="1776"/>
    </row>
    <row r="37693" spans="7:7">
      <c r="G37693" s="1776"/>
    </row>
    <row r="37694" spans="7:7">
      <c r="G37694" s="1776"/>
    </row>
    <row r="37695" spans="7:7">
      <c r="G37695" s="1776"/>
    </row>
    <row r="37696" spans="7:7">
      <c r="G37696" s="1776"/>
    </row>
    <row r="37697" spans="7:7">
      <c r="G37697" s="1776"/>
    </row>
    <row r="37698" spans="7:7">
      <c r="G37698" s="1776"/>
    </row>
    <row r="37699" spans="7:7">
      <c r="G37699" s="1776"/>
    </row>
    <row r="37700" spans="7:7">
      <c r="G37700" s="1776"/>
    </row>
    <row r="37701" spans="7:7">
      <c r="G37701" s="1776"/>
    </row>
    <row r="37702" spans="7:7">
      <c r="G37702" s="1776"/>
    </row>
    <row r="37703" spans="7:7">
      <c r="G37703" s="1776"/>
    </row>
    <row r="37704" spans="7:7">
      <c r="G37704" s="1776"/>
    </row>
    <row r="37705" spans="7:7">
      <c r="G37705" s="1776"/>
    </row>
    <row r="37706" spans="7:7">
      <c r="G37706" s="1776"/>
    </row>
    <row r="37707" spans="7:7">
      <c r="G37707" s="1776"/>
    </row>
    <row r="37708" spans="7:7">
      <c r="G37708" s="1776"/>
    </row>
    <row r="37709" spans="7:7">
      <c r="G37709" s="1776"/>
    </row>
    <row r="37710" spans="7:7">
      <c r="G37710" s="1776"/>
    </row>
    <row r="37711" spans="7:7">
      <c r="G37711" s="1776"/>
    </row>
    <row r="37712" spans="7:7">
      <c r="G37712" s="1776"/>
    </row>
    <row r="37713" spans="7:7">
      <c r="G37713" s="1776"/>
    </row>
    <row r="37714" spans="7:7">
      <c r="G37714" s="1776"/>
    </row>
    <row r="37715" spans="7:7">
      <c r="G37715" s="1776"/>
    </row>
    <row r="37716" spans="7:7">
      <c r="G37716" s="1776"/>
    </row>
    <row r="37717" spans="7:7">
      <c r="G37717" s="1776"/>
    </row>
    <row r="37718" spans="7:7">
      <c r="G37718" s="1776"/>
    </row>
    <row r="37719" spans="7:7">
      <c r="G37719" s="1776"/>
    </row>
    <row r="37720" spans="7:7">
      <c r="G37720" s="1776"/>
    </row>
    <row r="37721" spans="7:7">
      <c r="G37721" s="1776"/>
    </row>
    <row r="37722" spans="7:7">
      <c r="G37722" s="1776"/>
    </row>
    <row r="37723" spans="7:7">
      <c r="G37723" s="1776"/>
    </row>
    <row r="37724" spans="7:7">
      <c r="G37724" s="1776"/>
    </row>
    <row r="37725" spans="7:7">
      <c r="G37725" s="1776"/>
    </row>
    <row r="37726" spans="7:7">
      <c r="G37726" s="1776"/>
    </row>
    <row r="37727" spans="7:7">
      <c r="G37727" s="1776"/>
    </row>
    <row r="37728" spans="7:7">
      <c r="G37728" s="1776"/>
    </row>
    <row r="37729" spans="7:7">
      <c r="G37729" s="1776"/>
    </row>
    <row r="37730" spans="7:7">
      <c r="G37730" s="1776"/>
    </row>
    <row r="37731" spans="7:7">
      <c r="G37731" s="1776"/>
    </row>
    <row r="37732" spans="7:7">
      <c r="G37732" s="1776"/>
    </row>
    <row r="37733" spans="7:7">
      <c r="G37733" s="1776"/>
    </row>
    <row r="37734" spans="7:7">
      <c r="G37734" s="1776"/>
    </row>
    <row r="37735" spans="7:7">
      <c r="G37735" s="1776"/>
    </row>
    <row r="37736" spans="7:7">
      <c r="G37736" s="1776"/>
    </row>
    <row r="37737" spans="7:7">
      <c r="G37737" s="1776"/>
    </row>
    <row r="37738" spans="7:7">
      <c r="G37738" s="1776"/>
    </row>
    <row r="37739" spans="7:7">
      <c r="G37739" s="1776"/>
    </row>
    <row r="37740" spans="7:7">
      <c r="G37740" s="1776"/>
    </row>
    <row r="37741" spans="7:7">
      <c r="G37741" s="1776"/>
    </row>
    <row r="37742" spans="7:7">
      <c r="G37742" s="1776"/>
    </row>
    <row r="37743" spans="7:7">
      <c r="G37743" s="1776"/>
    </row>
    <row r="37744" spans="7:7">
      <c r="G37744" s="1776"/>
    </row>
    <row r="37745" spans="7:7">
      <c r="G37745" s="1776"/>
    </row>
    <row r="37746" spans="7:7">
      <c r="G37746" s="1776"/>
    </row>
    <row r="37747" spans="7:7">
      <c r="G37747" s="1776"/>
    </row>
    <row r="37748" spans="7:7">
      <c r="G37748" s="1776"/>
    </row>
    <row r="37749" spans="7:7">
      <c r="G37749" s="1776"/>
    </row>
    <row r="37750" spans="7:7">
      <c r="G37750" s="1776"/>
    </row>
    <row r="37751" spans="7:7">
      <c r="G37751" s="1776"/>
    </row>
    <row r="37752" spans="7:7">
      <c r="G37752" s="1776"/>
    </row>
    <row r="37753" spans="7:7">
      <c r="G37753" s="1776"/>
    </row>
    <row r="37754" spans="7:7">
      <c r="G37754" s="1776"/>
    </row>
    <row r="37755" spans="7:7">
      <c r="G37755" s="1776"/>
    </row>
    <row r="37756" spans="7:7">
      <c r="G37756" s="1776"/>
    </row>
    <row r="37757" spans="7:7">
      <c r="G37757" s="1776"/>
    </row>
    <row r="37758" spans="7:7">
      <c r="G37758" s="1776"/>
    </row>
    <row r="37759" spans="7:7">
      <c r="G37759" s="1776"/>
    </row>
    <row r="37760" spans="7:7">
      <c r="G37760" s="1776"/>
    </row>
    <row r="37761" spans="7:7">
      <c r="G37761" s="1776"/>
    </row>
    <row r="37762" spans="7:7">
      <c r="G37762" s="1776"/>
    </row>
    <row r="37763" spans="7:7">
      <c r="G37763" s="1776"/>
    </row>
    <row r="37764" spans="7:7">
      <c r="G37764" s="1776"/>
    </row>
    <row r="37765" spans="7:7">
      <c r="G37765" s="1776"/>
    </row>
    <row r="37766" spans="7:7">
      <c r="G37766" s="1776"/>
    </row>
    <row r="37767" spans="7:7">
      <c r="G37767" s="1776"/>
    </row>
    <row r="37768" spans="7:7">
      <c r="G37768" s="1776"/>
    </row>
    <row r="37769" spans="7:7">
      <c r="G37769" s="1776"/>
    </row>
    <row r="37770" spans="7:7">
      <c r="G37770" s="1776"/>
    </row>
    <row r="37771" spans="7:7">
      <c r="G37771" s="1776"/>
    </row>
    <row r="37772" spans="7:7">
      <c r="G37772" s="1776"/>
    </row>
    <row r="37773" spans="7:7">
      <c r="G37773" s="1776"/>
    </row>
    <row r="37774" spans="7:7">
      <c r="G37774" s="1776"/>
    </row>
    <row r="37775" spans="7:7">
      <c r="G37775" s="1776"/>
    </row>
    <row r="37776" spans="7:7">
      <c r="G37776" s="1776"/>
    </row>
    <row r="37777" spans="7:7">
      <c r="G37777" s="1776"/>
    </row>
    <row r="37778" spans="7:7">
      <c r="G37778" s="1776"/>
    </row>
    <row r="37779" spans="7:7">
      <c r="G37779" s="1776"/>
    </row>
    <row r="37780" spans="7:7">
      <c r="G37780" s="1776"/>
    </row>
    <row r="37781" spans="7:7">
      <c r="G37781" s="1776"/>
    </row>
    <row r="37782" spans="7:7">
      <c r="G37782" s="1776"/>
    </row>
    <row r="37783" spans="7:7">
      <c r="G37783" s="1776"/>
    </row>
    <row r="37784" spans="7:7">
      <c r="G37784" s="1776"/>
    </row>
    <row r="37785" spans="7:7">
      <c r="G37785" s="1776"/>
    </row>
    <row r="37786" spans="7:7">
      <c r="G37786" s="1776"/>
    </row>
    <row r="37787" spans="7:7">
      <c r="G37787" s="1776"/>
    </row>
    <row r="37788" spans="7:7">
      <c r="G37788" s="1776"/>
    </row>
    <row r="37789" spans="7:7">
      <c r="G37789" s="1776"/>
    </row>
    <row r="37790" spans="7:7">
      <c r="G37790" s="1776"/>
    </row>
    <row r="37791" spans="7:7">
      <c r="G37791" s="1776"/>
    </row>
    <row r="37792" spans="7:7">
      <c r="G37792" s="1776"/>
    </row>
    <row r="37793" spans="7:7">
      <c r="G37793" s="1776"/>
    </row>
    <row r="37794" spans="7:7">
      <c r="G37794" s="1776"/>
    </row>
    <row r="37795" spans="7:7">
      <c r="G37795" s="1776"/>
    </row>
    <row r="37796" spans="7:7">
      <c r="G37796" s="1776"/>
    </row>
    <row r="37797" spans="7:7">
      <c r="G37797" s="1776"/>
    </row>
    <row r="37798" spans="7:7">
      <c r="G37798" s="1776"/>
    </row>
    <row r="37799" spans="7:7">
      <c r="G37799" s="1776"/>
    </row>
    <row r="37800" spans="7:7">
      <c r="G37800" s="1776"/>
    </row>
    <row r="37801" spans="7:7">
      <c r="G37801" s="1776"/>
    </row>
    <row r="37802" spans="7:7">
      <c r="G37802" s="1776"/>
    </row>
    <row r="37803" spans="7:7">
      <c r="G37803" s="1776"/>
    </row>
    <row r="37804" spans="7:7">
      <c r="G37804" s="1776"/>
    </row>
    <row r="37805" spans="7:7">
      <c r="G37805" s="1776"/>
    </row>
    <row r="37806" spans="7:7">
      <c r="G37806" s="1776"/>
    </row>
    <row r="37807" spans="7:7">
      <c r="G37807" s="1776"/>
    </row>
    <row r="37808" spans="7:7">
      <c r="G37808" s="1776"/>
    </row>
    <row r="37809" spans="7:7">
      <c r="G37809" s="1776"/>
    </row>
    <row r="37810" spans="7:7">
      <c r="G37810" s="1776"/>
    </row>
    <row r="37811" spans="7:7">
      <c r="G37811" s="1776"/>
    </row>
    <row r="37812" spans="7:7">
      <c r="G37812" s="1776"/>
    </row>
    <row r="37813" spans="7:7">
      <c r="G37813" s="1776"/>
    </row>
    <row r="37814" spans="7:7">
      <c r="G37814" s="1776"/>
    </row>
    <row r="37815" spans="7:7">
      <c r="G37815" s="1776"/>
    </row>
    <row r="37816" spans="7:7">
      <c r="G37816" s="1776"/>
    </row>
    <row r="37817" spans="7:7">
      <c r="G37817" s="1776"/>
    </row>
    <row r="37818" spans="7:7">
      <c r="G37818" s="1776"/>
    </row>
    <row r="37819" spans="7:7">
      <c r="G37819" s="1776"/>
    </row>
    <row r="37820" spans="7:7">
      <c r="G37820" s="1776"/>
    </row>
    <row r="37821" spans="7:7">
      <c r="G37821" s="1776"/>
    </row>
    <row r="37822" spans="7:7">
      <c r="G37822" s="1776"/>
    </row>
    <row r="37823" spans="7:7">
      <c r="G37823" s="1776"/>
    </row>
    <row r="37824" spans="7:7">
      <c r="G37824" s="1776"/>
    </row>
    <row r="37825" spans="7:7">
      <c r="G37825" s="1776"/>
    </row>
    <row r="37826" spans="7:7">
      <c r="G37826" s="1776"/>
    </row>
    <row r="37827" spans="7:7">
      <c r="G37827" s="1776"/>
    </row>
    <row r="37828" spans="7:7">
      <c r="G37828" s="1776"/>
    </row>
    <row r="37829" spans="7:7">
      <c r="G37829" s="1776"/>
    </row>
    <row r="37830" spans="7:7">
      <c r="G37830" s="1776"/>
    </row>
    <row r="37831" spans="7:7">
      <c r="G37831" s="1776"/>
    </row>
    <row r="37832" spans="7:7">
      <c r="G37832" s="1776"/>
    </row>
    <row r="37833" spans="7:7">
      <c r="G37833" s="1776"/>
    </row>
    <row r="37834" spans="7:7">
      <c r="G37834" s="1776"/>
    </row>
    <row r="37835" spans="7:7">
      <c r="G37835" s="1776"/>
    </row>
    <row r="37836" spans="7:7">
      <c r="G37836" s="1776"/>
    </row>
    <row r="37837" spans="7:7">
      <c r="G37837" s="1776"/>
    </row>
    <row r="37838" spans="7:7">
      <c r="G37838" s="1776"/>
    </row>
    <row r="37839" spans="7:7">
      <c r="G37839" s="1776"/>
    </row>
    <row r="37840" spans="7:7">
      <c r="G37840" s="1776"/>
    </row>
    <row r="37841" spans="7:7">
      <c r="G37841" s="1776"/>
    </row>
    <row r="37842" spans="7:7">
      <c r="G37842" s="1776"/>
    </row>
    <row r="37843" spans="7:7">
      <c r="G37843" s="1776"/>
    </row>
    <row r="37844" spans="7:7">
      <c r="G37844" s="1776"/>
    </row>
    <row r="37845" spans="7:7">
      <c r="G37845" s="1776"/>
    </row>
    <row r="37846" spans="7:7">
      <c r="G37846" s="1776"/>
    </row>
    <row r="37847" spans="7:7">
      <c r="G37847" s="1776"/>
    </row>
    <row r="37848" spans="7:7">
      <c r="G37848" s="1776"/>
    </row>
    <row r="37849" spans="7:7">
      <c r="G37849" s="1776"/>
    </row>
    <row r="37850" spans="7:7">
      <c r="G37850" s="1776"/>
    </row>
    <row r="37851" spans="7:7">
      <c r="G37851" s="1776"/>
    </row>
    <row r="37852" spans="7:7">
      <c r="G37852" s="1776"/>
    </row>
    <row r="37853" spans="7:7">
      <c r="G37853" s="1776"/>
    </row>
    <row r="37854" spans="7:7">
      <c r="G37854" s="1776"/>
    </row>
    <row r="37855" spans="7:7">
      <c r="G37855" s="1776"/>
    </row>
    <row r="37856" spans="7:7">
      <c r="G37856" s="1776"/>
    </row>
    <row r="37857" spans="7:7">
      <c r="G37857" s="1776"/>
    </row>
    <row r="37858" spans="7:7">
      <c r="G37858" s="1776"/>
    </row>
    <row r="37859" spans="7:7">
      <c r="G37859" s="1776"/>
    </row>
    <row r="37860" spans="7:7">
      <c r="G37860" s="1776"/>
    </row>
    <row r="37861" spans="7:7">
      <c r="G37861" s="1776"/>
    </row>
    <row r="37862" spans="7:7">
      <c r="G37862" s="1776"/>
    </row>
    <row r="37863" spans="7:7">
      <c r="G37863" s="1776"/>
    </row>
    <row r="37864" spans="7:7">
      <c r="G37864" s="1776"/>
    </row>
    <row r="37865" spans="7:7">
      <c r="G37865" s="1776"/>
    </row>
    <row r="37866" spans="7:7">
      <c r="G37866" s="1776"/>
    </row>
    <row r="37867" spans="7:7">
      <c r="G37867" s="1776"/>
    </row>
    <row r="37868" spans="7:7">
      <c r="G37868" s="1776"/>
    </row>
    <row r="37869" spans="7:7">
      <c r="G37869" s="1776"/>
    </row>
    <row r="37870" spans="7:7">
      <c r="G37870" s="1776"/>
    </row>
    <row r="37871" spans="7:7">
      <c r="G37871" s="1776"/>
    </row>
    <row r="37872" spans="7:7">
      <c r="G37872" s="1776"/>
    </row>
    <row r="37873" spans="7:7">
      <c r="G37873" s="1776"/>
    </row>
    <row r="37874" spans="7:7">
      <c r="G37874" s="1776"/>
    </row>
    <row r="37875" spans="7:7">
      <c r="G37875" s="1776"/>
    </row>
    <row r="37876" spans="7:7">
      <c r="G37876" s="1776"/>
    </row>
    <row r="37877" spans="7:7">
      <c r="G37877" s="1776"/>
    </row>
    <row r="37878" spans="7:7">
      <c r="G37878" s="1776"/>
    </row>
    <row r="37879" spans="7:7">
      <c r="G37879" s="1776"/>
    </row>
    <row r="37880" spans="7:7">
      <c r="G37880" s="1776"/>
    </row>
    <row r="37881" spans="7:7">
      <c r="G37881" s="1776"/>
    </row>
    <row r="37882" spans="7:7">
      <c r="G37882" s="1776"/>
    </row>
    <row r="37883" spans="7:7">
      <c r="G37883" s="1776"/>
    </row>
    <row r="37884" spans="7:7">
      <c r="G37884" s="1776"/>
    </row>
    <row r="37885" spans="7:7">
      <c r="G37885" s="1776"/>
    </row>
    <row r="37886" spans="7:7">
      <c r="G37886" s="1776"/>
    </row>
    <row r="37887" spans="7:7">
      <c r="G37887" s="1776"/>
    </row>
    <row r="37888" spans="7:7">
      <c r="G37888" s="1776"/>
    </row>
    <row r="37889" spans="7:7">
      <c r="G37889" s="1776"/>
    </row>
    <row r="37890" spans="7:7">
      <c r="G37890" s="1776"/>
    </row>
    <row r="37891" spans="7:7">
      <c r="G37891" s="1776"/>
    </row>
    <row r="37892" spans="7:7">
      <c r="G37892" s="1776"/>
    </row>
    <row r="37893" spans="7:7">
      <c r="G37893" s="1776"/>
    </row>
    <row r="37894" spans="7:7">
      <c r="G37894" s="1776"/>
    </row>
    <row r="37895" spans="7:7">
      <c r="G37895" s="1776"/>
    </row>
    <row r="37896" spans="7:7">
      <c r="G37896" s="1776"/>
    </row>
    <row r="37897" spans="7:7">
      <c r="G37897" s="1776"/>
    </row>
    <row r="37898" spans="7:7">
      <c r="G37898" s="1776"/>
    </row>
    <row r="37899" spans="7:7">
      <c r="G37899" s="1776"/>
    </row>
    <row r="37900" spans="7:7">
      <c r="G37900" s="1776"/>
    </row>
    <row r="37901" spans="7:7">
      <c r="G37901" s="1776"/>
    </row>
    <row r="37902" spans="7:7">
      <c r="G37902" s="1776"/>
    </row>
    <row r="37903" spans="7:7">
      <c r="G37903" s="1776"/>
    </row>
    <row r="37904" spans="7:7">
      <c r="G37904" s="1776"/>
    </row>
    <row r="37905" spans="7:7">
      <c r="G37905" s="1776"/>
    </row>
    <row r="37906" spans="7:7">
      <c r="G37906" s="1776"/>
    </row>
    <row r="37907" spans="7:7">
      <c r="G37907" s="1776"/>
    </row>
    <row r="37908" spans="7:7">
      <c r="G37908" s="1776"/>
    </row>
    <row r="37909" spans="7:7">
      <c r="G37909" s="1776"/>
    </row>
    <row r="37910" spans="7:7">
      <c r="G37910" s="1776"/>
    </row>
    <row r="37911" spans="7:7">
      <c r="G37911" s="1776"/>
    </row>
    <row r="37912" spans="7:7">
      <c r="G37912" s="1776"/>
    </row>
    <row r="37913" spans="7:7">
      <c r="G37913" s="1776"/>
    </row>
    <row r="37914" spans="7:7">
      <c r="G37914" s="1776"/>
    </row>
    <row r="37915" spans="7:7">
      <c r="G37915" s="1776"/>
    </row>
    <row r="37916" spans="7:7">
      <c r="G37916" s="1776"/>
    </row>
    <row r="37917" spans="7:7">
      <c r="G37917" s="1776"/>
    </row>
    <row r="37918" spans="7:7">
      <c r="G37918" s="1776"/>
    </row>
    <row r="37919" spans="7:7">
      <c r="G37919" s="1776"/>
    </row>
    <row r="37920" spans="7:7">
      <c r="G37920" s="1776"/>
    </row>
    <row r="37921" spans="7:7">
      <c r="G37921" s="1776"/>
    </row>
    <row r="37922" spans="7:7">
      <c r="G37922" s="1776"/>
    </row>
    <row r="37923" spans="7:7">
      <c r="G37923" s="1776"/>
    </row>
    <row r="37924" spans="7:7">
      <c r="G37924" s="1776"/>
    </row>
    <row r="37925" spans="7:7">
      <c r="G37925" s="1776"/>
    </row>
    <row r="37926" spans="7:7">
      <c r="G37926" s="1776"/>
    </row>
    <row r="37927" spans="7:7">
      <c r="G37927" s="1776"/>
    </row>
    <row r="37928" spans="7:7">
      <c r="G37928" s="1776"/>
    </row>
    <row r="37929" spans="7:7">
      <c r="G37929" s="1776"/>
    </row>
    <row r="37930" spans="7:7">
      <c r="G37930" s="1776"/>
    </row>
    <row r="37931" spans="7:7">
      <c r="G37931" s="1776"/>
    </row>
    <row r="37932" spans="7:7">
      <c r="G37932" s="1776"/>
    </row>
    <row r="37933" spans="7:7">
      <c r="G37933" s="1776"/>
    </row>
    <row r="37934" spans="7:7">
      <c r="G37934" s="1776"/>
    </row>
    <row r="37935" spans="7:7">
      <c r="G37935" s="1776"/>
    </row>
    <row r="37936" spans="7:7">
      <c r="G37936" s="1776"/>
    </row>
    <row r="37937" spans="7:7">
      <c r="G37937" s="1776"/>
    </row>
    <row r="37938" spans="7:7">
      <c r="G37938" s="1776"/>
    </row>
    <row r="37939" spans="7:7">
      <c r="G37939" s="1776"/>
    </row>
    <row r="37940" spans="7:7">
      <c r="G37940" s="1776"/>
    </row>
    <row r="37941" spans="7:7">
      <c r="G37941" s="1776"/>
    </row>
    <row r="37942" spans="7:7">
      <c r="G37942" s="1776"/>
    </row>
    <row r="37943" spans="7:7">
      <c r="G37943" s="1776"/>
    </row>
    <row r="37944" spans="7:7">
      <c r="G37944" s="1776"/>
    </row>
    <row r="37945" spans="7:7">
      <c r="G37945" s="1776"/>
    </row>
    <row r="37946" spans="7:7">
      <c r="G37946" s="1776"/>
    </row>
    <row r="37947" spans="7:7">
      <c r="G37947" s="1776"/>
    </row>
    <row r="37948" spans="7:7">
      <c r="G37948" s="1776"/>
    </row>
    <row r="37949" spans="7:7">
      <c r="G37949" s="1776"/>
    </row>
    <row r="37950" spans="7:7">
      <c r="G37950" s="1776"/>
    </row>
    <row r="37951" spans="7:7">
      <c r="G37951" s="1776"/>
    </row>
    <row r="37952" spans="7:7">
      <c r="G37952" s="1776"/>
    </row>
    <row r="37953" spans="7:7">
      <c r="G37953" s="1776"/>
    </row>
    <row r="37954" spans="7:7">
      <c r="G37954" s="1776"/>
    </row>
    <row r="37955" spans="7:7">
      <c r="G37955" s="1776"/>
    </row>
    <row r="37956" spans="7:7">
      <c r="G37956" s="1776"/>
    </row>
    <row r="37957" spans="7:7">
      <c r="G37957" s="1776"/>
    </row>
    <row r="37958" spans="7:7">
      <c r="G37958" s="1776"/>
    </row>
    <row r="37959" spans="7:7">
      <c r="G37959" s="1776"/>
    </row>
    <row r="37960" spans="7:7">
      <c r="G37960" s="1776"/>
    </row>
    <row r="37961" spans="7:7">
      <c r="G37961" s="1776"/>
    </row>
    <row r="37962" spans="7:7">
      <c r="G37962" s="1776"/>
    </row>
    <row r="37963" spans="7:7">
      <c r="G37963" s="1776"/>
    </row>
    <row r="37964" spans="7:7">
      <c r="G37964" s="1776"/>
    </row>
    <row r="37965" spans="7:7">
      <c r="G37965" s="1776"/>
    </row>
    <row r="37966" spans="7:7">
      <c r="G37966" s="1776"/>
    </row>
    <row r="37967" spans="7:7">
      <c r="G37967" s="1776"/>
    </row>
    <row r="37968" spans="7:7">
      <c r="G37968" s="1776"/>
    </row>
    <row r="37969" spans="7:7">
      <c r="G37969" s="1776"/>
    </row>
    <row r="37970" spans="7:7">
      <c r="G37970" s="1776"/>
    </row>
    <row r="37971" spans="7:7">
      <c r="G37971" s="1776"/>
    </row>
    <row r="37972" spans="7:7">
      <c r="G37972" s="1776"/>
    </row>
    <row r="37973" spans="7:7">
      <c r="G37973" s="1776"/>
    </row>
    <row r="37974" spans="7:7">
      <c r="G37974" s="1776"/>
    </row>
    <row r="37975" spans="7:7">
      <c r="G37975" s="1776"/>
    </row>
    <row r="37976" spans="7:7">
      <c r="G37976" s="1776"/>
    </row>
    <row r="37977" spans="7:7">
      <c r="G37977" s="1776"/>
    </row>
    <row r="37978" spans="7:7">
      <c r="G37978" s="1776"/>
    </row>
    <row r="37979" spans="7:7">
      <c r="G37979" s="1776"/>
    </row>
    <row r="37980" spans="7:7">
      <c r="G37980" s="1776"/>
    </row>
    <row r="37981" spans="7:7">
      <c r="G37981" s="1776"/>
    </row>
    <row r="37982" spans="7:7">
      <c r="G37982" s="1776"/>
    </row>
    <row r="37983" spans="7:7">
      <c r="G37983" s="1776"/>
    </row>
    <row r="37984" spans="7:7">
      <c r="G37984" s="1776"/>
    </row>
    <row r="37985" spans="7:7">
      <c r="G37985" s="1776"/>
    </row>
    <row r="37986" spans="7:7">
      <c r="G37986" s="1776"/>
    </row>
    <row r="37987" spans="7:7">
      <c r="G37987" s="1776"/>
    </row>
    <row r="37988" spans="7:7">
      <c r="G37988" s="1776"/>
    </row>
    <row r="37989" spans="7:7">
      <c r="G37989" s="1776"/>
    </row>
    <row r="37990" spans="7:7">
      <c r="G37990" s="1776"/>
    </row>
    <row r="37991" spans="7:7">
      <c r="G37991" s="1776"/>
    </row>
    <row r="37992" spans="7:7">
      <c r="G37992" s="1776"/>
    </row>
    <row r="37993" spans="7:7">
      <c r="G37993" s="1776"/>
    </row>
    <row r="37994" spans="7:7">
      <c r="G37994" s="1776"/>
    </row>
    <row r="37995" spans="7:7">
      <c r="G37995" s="1776"/>
    </row>
    <row r="37996" spans="7:7">
      <c r="G37996" s="1776"/>
    </row>
    <row r="37997" spans="7:7">
      <c r="G37997" s="1776"/>
    </row>
    <row r="37998" spans="7:7">
      <c r="G37998" s="1776"/>
    </row>
    <row r="37999" spans="7:7">
      <c r="G37999" s="1776"/>
    </row>
    <row r="38000" spans="7:7">
      <c r="G38000" s="1776"/>
    </row>
    <row r="38001" spans="7:7">
      <c r="G38001" s="1776"/>
    </row>
    <row r="38002" spans="7:7">
      <c r="G38002" s="1776"/>
    </row>
    <row r="38003" spans="7:7">
      <c r="G38003" s="1776"/>
    </row>
    <row r="38004" spans="7:7">
      <c r="G38004" s="1776"/>
    </row>
    <row r="38005" spans="7:7">
      <c r="G38005" s="1776"/>
    </row>
    <row r="38006" spans="7:7">
      <c r="G38006" s="1776"/>
    </row>
    <row r="38007" spans="7:7">
      <c r="G38007" s="1776"/>
    </row>
    <row r="38008" spans="7:7">
      <c r="G38008" s="1776"/>
    </row>
    <row r="38009" spans="7:7">
      <c r="G38009" s="1776"/>
    </row>
    <row r="38010" spans="7:7">
      <c r="G38010" s="1776"/>
    </row>
    <row r="38011" spans="7:7">
      <c r="G38011" s="1776"/>
    </row>
    <row r="38012" spans="7:7">
      <c r="G38012" s="1776"/>
    </row>
    <row r="38013" spans="7:7">
      <c r="G38013" s="1776"/>
    </row>
    <row r="38014" spans="7:7">
      <c r="G38014" s="1776"/>
    </row>
    <row r="38015" spans="7:7">
      <c r="G38015" s="1776"/>
    </row>
    <row r="38016" spans="7:7">
      <c r="G38016" s="1776"/>
    </row>
    <row r="38017" spans="7:7">
      <c r="G38017" s="1776"/>
    </row>
    <row r="38018" spans="7:7">
      <c r="G38018" s="1776"/>
    </row>
    <row r="38019" spans="7:7">
      <c r="G38019" s="1776"/>
    </row>
    <row r="38020" spans="7:7">
      <c r="G38020" s="1776"/>
    </row>
    <row r="38021" spans="7:7">
      <c r="G38021" s="1776"/>
    </row>
    <row r="38022" spans="7:7">
      <c r="G38022" s="1776"/>
    </row>
    <row r="38023" spans="7:7">
      <c r="G38023" s="1776"/>
    </row>
    <row r="38024" spans="7:7">
      <c r="G38024" s="1776"/>
    </row>
    <row r="38025" spans="7:7">
      <c r="G38025" s="1776"/>
    </row>
    <row r="38026" spans="7:7">
      <c r="G38026" s="1776"/>
    </row>
    <row r="38027" spans="7:7">
      <c r="G38027" s="1776"/>
    </row>
    <row r="38028" spans="7:7">
      <c r="G38028" s="1776"/>
    </row>
    <row r="38029" spans="7:7">
      <c r="G38029" s="1776"/>
    </row>
    <row r="38030" spans="7:7">
      <c r="G38030" s="1776"/>
    </row>
    <row r="38031" spans="7:7">
      <c r="G38031" s="1776"/>
    </row>
    <row r="38032" spans="7:7">
      <c r="G38032" s="1776"/>
    </row>
    <row r="38033" spans="7:7">
      <c r="G38033" s="1776"/>
    </row>
    <row r="38034" spans="7:7">
      <c r="G38034" s="1776"/>
    </row>
    <row r="38035" spans="7:7">
      <c r="G38035" s="1776"/>
    </row>
    <row r="38036" spans="7:7">
      <c r="G38036" s="1776"/>
    </row>
    <row r="38037" spans="7:7">
      <c r="G38037" s="1776"/>
    </row>
    <row r="38038" spans="7:7">
      <c r="G38038" s="1776"/>
    </row>
    <row r="38039" spans="7:7">
      <c r="G38039" s="1776"/>
    </row>
    <row r="38040" spans="7:7">
      <c r="G38040" s="1776"/>
    </row>
    <row r="38041" spans="7:7">
      <c r="G38041" s="1776"/>
    </row>
    <row r="38042" spans="7:7">
      <c r="G38042" s="1776"/>
    </row>
    <row r="38043" spans="7:7">
      <c r="G38043" s="1776"/>
    </row>
    <row r="38044" spans="7:7">
      <c r="G38044" s="1776"/>
    </row>
    <row r="38045" spans="7:7">
      <c r="G38045" s="1776"/>
    </row>
    <row r="38046" spans="7:7">
      <c r="G38046" s="1776"/>
    </row>
    <row r="38047" spans="7:7">
      <c r="G38047" s="1776"/>
    </row>
    <row r="38048" spans="7:7">
      <c r="G38048" s="1776"/>
    </row>
    <row r="38049" spans="7:7">
      <c r="G38049" s="1776"/>
    </row>
    <row r="38050" spans="7:7">
      <c r="G38050" s="1776"/>
    </row>
    <row r="38051" spans="7:7">
      <c r="G38051" s="1776"/>
    </row>
    <row r="38052" spans="7:7">
      <c r="G38052" s="1776"/>
    </row>
    <row r="38053" spans="7:7">
      <c r="G38053" s="1776"/>
    </row>
    <row r="38054" spans="7:7">
      <c r="G38054" s="1776"/>
    </row>
    <row r="38055" spans="7:7">
      <c r="G38055" s="1776"/>
    </row>
    <row r="38056" spans="7:7">
      <c r="G38056" s="1776"/>
    </row>
    <row r="38057" spans="7:7">
      <c r="G38057" s="1776"/>
    </row>
    <row r="38058" spans="7:7">
      <c r="G38058" s="1776"/>
    </row>
    <row r="38059" spans="7:7">
      <c r="G38059" s="1776"/>
    </row>
    <row r="38060" spans="7:7">
      <c r="G38060" s="1776"/>
    </row>
    <row r="38061" spans="7:7">
      <c r="G38061" s="1776"/>
    </row>
    <row r="38062" spans="7:7">
      <c r="G38062" s="1776"/>
    </row>
    <row r="38063" spans="7:7">
      <c r="G38063" s="1776"/>
    </row>
    <row r="38064" spans="7:7">
      <c r="G38064" s="1776"/>
    </row>
    <row r="38065" spans="7:7">
      <c r="G38065" s="1776"/>
    </row>
    <row r="38066" spans="7:7">
      <c r="G38066" s="1776"/>
    </row>
    <row r="38067" spans="7:7">
      <c r="G38067" s="1776"/>
    </row>
    <row r="38068" spans="7:7">
      <c r="G38068" s="1776"/>
    </row>
    <row r="38069" spans="7:7">
      <c r="G38069" s="1776"/>
    </row>
    <row r="38070" spans="7:7">
      <c r="G38070" s="1776"/>
    </row>
    <row r="38071" spans="7:7">
      <c r="G38071" s="1776"/>
    </row>
    <row r="38072" spans="7:7">
      <c r="G38072" s="1776"/>
    </row>
    <row r="38073" spans="7:7">
      <c r="G38073" s="1776"/>
    </row>
    <row r="38074" spans="7:7">
      <c r="G38074" s="1776"/>
    </row>
    <row r="38075" spans="7:7">
      <c r="G38075" s="1776"/>
    </row>
    <row r="38076" spans="7:7">
      <c r="G38076" s="1776"/>
    </row>
    <row r="38077" spans="7:7">
      <c r="G38077" s="1776"/>
    </row>
    <row r="38078" spans="7:7">
      <c r="G38078" s="1776"/>
    </row>
    <row r="38079" spans="7:7">
      <c r="G38079" s="1776"/>
    </row>
    <row r="38080" spans="7:7">
      <c r="G38080" s="1776"/>
    </row>
    <row r="38081" spans="7:7">
      <c r="G38081" s="1776"/>
    </row>
    <row r="38082" spans="7:7">
      <c r="G38082" s="1776"/>
    </row>
    <row r="38083" spans="7:7">
      <c r="G38083" s="1776"/>
    </row>
    <row r="38084" spans="7:7">
      <c r="G38084" s="1776"/>
    </row>
    <row r="38085" spans="7:7">
      <c r="G38085" s="1776"/>
    </row>
    <row r="38086" spans="7:7">
      <c r="G38086" s="1776"/>
    </row>
    <row r="38087" spans="7:7">
      <c r="G38087" s="1776"/>
    </row>
    <row r="38088" spans="7:7">
      <c r="G38088" s="1776"/>
    </row>
    <row r="38089" spans="7:7">
      <c r="G38089" s="1776"/>
    </row>
    <row r="38090" spans="7:7">
      <c r="G38090" s="1776"/>
    </row>
    <row r="38091" spans="7:7">
      <c r="G38091" s="1776"/>
    </row>
    <row r="38092" spans="7:7">
      <c r="G38092" s="1776"/>
    </row>
    <row r="38093" spans="7:7">
      <c r="G38093" s="1776"/>
    </row>
    <row r="38094" spans="7:7">
      <c r="G38094" s="1776"/>
    </row>
    <row r="38095" spans="7:7">
      <c r="G38095" s="1776"/>
    </row>
    <row r="38096" spans="7:7">
      <c r="G38096" s="1776"/>
    </row>
    <row r="38097" spans="7:7">
      <c r="G38097" s="1776"/>
    </row>
    <row r="38098" spans="7:7">
      <c r="G38098" s="1776"/>
    </row>
    <row r="38099" spans="7:7">
      <c r="G38099" s="1776"/>
    </row>
    <row r="38100" spans="7:7">
      <c r="G38100" s="1776"/>
    </row>
    <row r="38101" spans="7:7">
      <c r="G38101" s="1776"/>
    </row>
    <row r="38102" spans="7:7">
      <c r="G38102" s="1776"/>
    </row>
    <row r="38103" spans="7:7">
      <c r="G38103" s="1776"/>
    </row>
    <row r="38104" spans="7:7">
      <c r="G38104" s="1776"/>
    </row>
    <row r="38105" spans="7:7">
      <c r="G38105" s="1776"/>
    </row>
    <row r="38106" spans="7:7">
      <c r="G38106" s="1776"/>
    </row>
    <row r="38107" spans="7:7">
      <c r="G38107" s="1776"/>
    </row>
    <row r="38108" spans="7:7">
      <c r="G38108" s="1776"/>
    </row>
    <row r="38109" spans="7:7">
      <c r="G38109" s="1776"/>
    </row>
    <row r="38110" spans="7:7">
      <c r="G38110" s="1776"/>
    </row>
    <row r="38111" spans="7:7">
      <c r="G38111" s="1776"/>
    </row>
    <row r="38112" spans="7:7">
      <c r="G38112" s="1776"/>
    </row>
    <row r="38113" spans="7:7">
      <c r="G38113" s="1776"/>
    </row>
    <row r="38114" spans="7:7">
      <c r="G38114" s="1776"/>
    </row>
    <row r="38115" spans="7:7">
      <c r="G38115" s="1776"/>
    </row>
    <row r="38116" spans="7:7">
      <c r="G38116" s="1776"/>
    </row>
    <row r="38117" spans="7:7">
      <c r="G38117" s="1776"/>
    </row>
    <row r="38118" spans="7:7">
      <c r="G38118" s="1776"/>
    </row>
    <row r="38119" spans="7:7">
      <c r="G38119" s="1776"/>
    </row>
    <row r="38120" spans="7:7">
      <c r="G38120" s="1776"/>
    </row>
    <row r="38121" spans="7:7">
      <c r="G38121" s="1776"/>
    </row>
    <row r="38122" spans="7:7">
      <c r="G38122" s="1776"/>
    </row>
    <row r="38123" spans="7:7">
      <c r="G38123" s="1776"/>
    </row>
    <row r="38124" spans="7:7">
      <c r="G38124" s="1776"/>
    </row>
    <row r="38125" spans="7:7">
      <c r="G38125" s="1776"/>
    </row>
    <row r="38126" spans="7:7">
      <c r="G38126" s="1776"/>
    </row>
    <row r="38127" spans="7:7">
      <c r="G38127" s="1776"/>
    </row>
    <row r="38128" spans="7:7">
      <c r="G38128" s="1776"/>
    </row>
    <row r="38129" spans="7:7">
      <c r="G38129" s="1776"/>
    </row>
    <row r="38130" spans="7:7">
      <c r="G38130" s="1776"/>
    </row>
    <row r="38131" spans="7:7">
      <c r="G38131" s="1776"/>
    </row>
    <row r="38132" spans="7:7">
      <c r="G38132" s="1776"/>
    </row>
    <row r="38133" spans="7:7">
      <c r="G38133" s="1776"/>
    </row>
    <row r="38134" spans="7:7">
      <c r="G38134" s="1776"/>
    </row>
    <row r="38135" spans="7:7">
      <c r="G38135" s="1776"/>
    </row>
    <row r="38136" spans="7:7">
      <c r="G38136" s="1776"/>
    </row>
    <row r="38137" spans="7:7">
      <c r="G38137" s="1776"/>
    </row>
    <row r="38138" spans="7:7">
      <c r="G38138" s="1776"/>
    </row>
    <row r="38139" spans="7:7">
      <c r="G38139" s="1776"/>
    </row>
    <row r="38140" spans="7:7">
      <c r="G38140" s="1776"/>
    </row>
    <row r="38141" spans="7:7">
      <c r="G38141" s="1776"/>
    </row>
    <row r="38142" spans="7:7">
      <c r="G38142" s="1776"/>
    </row>
    <row r="38143" spans="7:7">
      <c r="G38143" s="1776"/>
    </row>
    <row r="38144" spans="7:7">
      <c r="G38144" s="1776"/>
    </row>
    <row r="38145" spans="7:7">
      <c r="G38145" s="1776"/>
    </row>
    <row r="38146" spans="7:7">
      <c r="G38146" s="1776"/>
    </row>
    <row r="38147" spans="7:7">
      <c r="G38147" s="1776"/>
    </row>
    <row r="38148" spans="7:7">
      <c r="G38148" s="1776"/>
    </row>
    <row r="38149" spans="7:7">
      <c r="G38149" s="1776"/>
    </row>
    <row r="38150" spans="7:7">
      <c r="G38150" s="1776"/>
    </row>
    <row r="38151" spans="7:7">
      <c r="G38151" s="1776"/>
    </row>
    <row r="38152" spans="7:7">
      <c r="G38152" s="1776"/>
    </row>
    <row r="38153" spans="7:7">
      <c r="G38153" s="1776"/>
    </row>
    <row r="38154" spans="7:7">
      <c r="G38154" s="1776"/>
    </row>
    <row r="38155" spans="7:7">
      <c r="G38155" s="1776"/>
    </row>
    <row r="38156" spans="7:7">
      <c r="G38156" s="1776"/>
    </row>
    <row r="38157" spans="7:7">
      <c r="G38157" s="1776"/>
    </row>
    <row r="38158" spans="7:7">
      <c r="G38158" s="1776"/>
    </row>
    <row r="38159" spans="7:7">
      <c r="G38159" s="1776"/>
    </row>
    <row r="38160" spans="7:7">
      <c r="G38160" s="1776"/>
    </row>
    <row r="38161" spans="7:7">
      <c r="G38161" s="1776"/>
    </row>
    <row r="38162" spans="7:7">
      <c r="G38162" s="1776"/>
    </row>
    <row r="38163" spans="7:7">
      <c r="G38163" s="1776"/>
    </row>
    <row r="38164" spans="7:7">
      <c r="G38164" s="1776"/>
    </row>
    <row r="38165" spans="7:7">
      <c r="G38165" s="1776"/>
    </row>
    <row r="38166" spans="7:7">
      <c r="G38166" s="1776"/>
    </row>
    <row r="38167" spans="7:7">
      <c r="G38167" s="1776"/>
    </row>
    <row r="38168" spans="7:7">
      <c r="G38168" s="1776"/>
    </row>
    <row r="38169" spans="7:7">
      <c r="G38169" s="1776"/>
    </row>
    <row r="38170" spans="7:7">
      <c r="G38170" s="1776"/>
    </row>
    <row r="38171" spans="7:7">
      <c r="G38171" s="1776"/>
    </row>
    <row r="38172" spans="7:7">
      <c r="G38172" s="1776"/>
    </row>
    <row r="38173" spans="7:7">
      <c r="G38173" s="1776"/>
    </row>
    <row r="38174" spans="7:7">
      <c r="G38174" s="1776"/>
    </row>
    <row r="38175" spans="7:7">
      <c r="G38175" s="1776"/>
    </row>
    <row r="38176" spans="7:7">
      <c r="G38176" s="1776"/>
    </row>
    <row r="38177" spans="7:7">
      <c r="G38177" s="1776"/>
    </row>
    <row r="38178" spans="7:7">
      <c r="G38178" s="1776"/>
    </row>
    <row r="38179" spans="7:7">
      <c r="G38179" s="1776"/>
    </row>
    <row r="38180" spans="7:7">
      <c r="G38180" s="1776"/>
    </row>
    <row r="38181" spans="7:7">
      <c r="G38181" s="1776"/>
    </row>
    <row r="38182" spans="7:7">
      <c r="G38182" s="1776"/>
    </row>
    <row r="38183" spans="7:7">
      <c r="G38183" s="1776"/>
    </row>
    <row r="38184" spans="7:7">
      <c r="G38184" s="1776"/>
    </row>
    <row r="38185" spans="7:7">
      <c r="G38185" s="1776"/>
    </row>
    <row r="38186" spans="7:7">
      <c r="G38186" s="1776"/>
    </row>
    <row r="38187" spans="7:7">
      <c r="G38187" s="1776"/>
    </row>
    <row r="38188" spans="7:7">
      <c r="G38188" s="1776"/>
    </row>
    <row r="38189" spans="7:7">
      <c r="G38189" s="1776"/>
    </row>
    <row r="38190" spans="7:7">
      <c r="G38190" s="1776"/>
    </row>
    <row r="38191" spans="7:7">
      <c r="G38191" s="1776"/>
    </row>
    <row r="38192" spans="7:7">
      <c r="G38192" s="1776"/>
    </row>
    <row r="38193" spans="7:7">
      <c r="G38193" s="1776"/>
    </row>
    <row r="38194" spans="7:7">
      <c r="G38194" s="1776"/>
    </row>
    <row r="38195" spans="7:7">
      <c r="G38195" s="1776"/>
    </row>
    <row r="38196" spans="7:7">
      <c r="G38196" s="1776"/>
    </row>
    <row r="38197" spans="7:7">
      <c r="G38197" s="1776"/>
    </row>
    <row r="38198" spans="7:7">
      <c r="G38198" s="1776"/>
    </row>
    <row r="38199" spans="7:7">
      <c r="G38199" s="1776"/>
    </row>
    <row r="38200" spans="7:7">
      <c r="G38200" s="1776"/>
    </row>
    <row r="38201" spans="7:7">
      <c r="G38201" s="1776"/>
    </row>
    <row r="38202" spans="7:7">
      <c r="G38202" s="1776"/>
    </row>
    <row r="38203" spans="7:7">
      <c r="G38203" s="1776"/>
    </row>
    <row r="38204" spans="7:7">
      <c r="G38204" s="1776"/>
    </row>
    <row r="38205" spans="7:7">
      <c r="G38205" s="1776"/>
    </row>
    <row r="38206" spans="7:7">
      <c r="G38206" s="1776"/>
    </row>
    <row r="38207" spans="7:7">
      <c r="G38207" s="1776"/>
    </row>
    <row r="38208" spans="7:7">
      <c r="G38208" s="1776"/>
    </row>
    <row r="38209" spans="7:7">
      <c r="G38209" s="1776"/>
    </row>
    <row r="38210" spans="7:7">
      <c r="G38210" s="1776"/>
    </row>
    <row r="38211" spans="7:7">
      <c r="G38211" s="1776"/>
    </row>
    <row r="38212" spans="7:7">
      <c r="G38212" s="1776"/>
    </row>
    <row r="38213" spans="7:7">
      <c r="G38213" s="1776"/>
    </row>
    <row r="38214" spans="7:7">
      <c r="G38214" s="1776"/>
    </row>
    <row r="38215" spans="7:7">
      <c r="G38215" s="1776"/>
    </row>
    <row r="38216" spans="7:7">
      <c r="G38216" s="1776"/>
    </row>
    <row r="38217" spans="7:7">
      <c r="G38217" s="1776"/>
    </row>
    <row r="38218" spans="7:7">
      <c r="G38218" s="1776"/>
    </row>
    <row r="38219" spans="7:7">
      <c r="G38219" s="1776"/>
    </row>
    <row r="38220" spans="7:7">
      <c r="G38220" s="1776"/>
    </row>
    <row r="38221" spans="7:7">
      <c r="G38221" s="1776"/>
    </row>
    <row r="38222" spans="7:7">
      <c r="G38222" s="1776"/>
    </row>
    <row r="38223" spans="7:7">
      <c r="G38223" s="1776"/>
    </row>
    <row r="38224" spans="7:7">
      <c r="G38224" s="1776"/>
    </row>
    <row r="38225" spans="7:7">
      <c r="G38225" s="1776"/>
    </row>
    <row r="38226" spans="7:7">
      <c r="G38226" s="1776"/>
    </row>
    <row r="38227" spans="7:7">
      <c r="G38227" s="1776"/>
    </row>
    <row r="38228" spans="7:7">
      <c r="G38228" s="1776"/>
    </row>
    <row r="38229" spans="7:7">
      <c r="G38229" s="1776"/>
    </row>
    <row r="38230" spans="7:7">
      <c r="G38230" s="1776"/>
    </row>
    <row r="38231" spans="7:7">
      <c r="G38231" s="1776"/>
    </row>
    <row r="38232" spans="7:7">
      <c r="G38232" s="1776"/>
    </row>
    <row r="38233" spans="7:7">
      <c r="G38233" s="1776"/>
    </row>
    <row r="38234" spans="7:7">
      <c r="G38234" s="1776"/>
    </row>
    <row r="38235" spans="7:7">
      <c r="G38235" s="1776"/>
    </row>
    <row r="38236" spans="7:7">
      <c r="G38236" s="1776"/>
    </row>
    <row r="38237" spans="7:7">
      <c r="G38237" s="1776"/>
    </row>
    <row r="38238" spans="7:7">
      <c r="G38238" s="1776"/>
    </row>
    <row r="38239" spans="7:7">
      <c r="G38239" s="1776"/>
    </row>
    <row r="38240" spans="7:7">
      <c r="G38240" s="1776"/>
    </row>
    <row r="38241" spans="7:7">
      <c r="G38241" s="1776"/>
    </row>
    <row r="38242" spans="7:7">
      <c r="G38242" s="1776"/>
    </row>
    <row r="38243" spans="7:7">
      <c r="G38243" s="1776"/>
    </row>
    <row r="38244" spans="7:7">
      <c r="G38244" s="1776"/>
    </row>
    <row r="38245" spans="7:7">
      <c r="G38245" s="1776"/>
    </row>
    <row r="38246" spans="7:7">
      <c r="G38246" s="1776"/>
    </row>
    <row r="38247" spans="7:7">
      <c r="G38247" s="1776"/>
    </row>
    <row r="38248" spans="7:7">
      <c r="G38248" s="1776"/>
    </row>
    <row r="38249" spans="7:7">
      <c r="G38249" s="1776"/>
    </row>
    <row r="38250" spans="7:7">
      <c r="G38250" s="1776"/>
    </row>
    <row r="38251" spans="7:7">
      <c r="G38251" s="1776"/>
    </row>
    <row r="38252" spans="7:7">
      <c r="G38252" s="1776"/>
    </row>
    <row r="38253" spans="7:7">
      <c r="G38253" s="1776"/>
    </row>
    <row r="38254" spans="7:7">
      <c r="G38254" s="1776"/>
    </row>
    <row r="38255" spans="7:7">
      <c r="G38255" s="1776"/>
    </row>
    <row r="38256" spans="7:7">
      <c r="G38256" s="1776"/>
    </row>
    <row r="38257" spans="7:7">
      <c r="G38257" s="1776"/>
    </row>
    <row r="38258" spans="7:7">
      <c r="G38258" s="1776"/>
    </row>
    <row r="38259" spans="7:7">
      <c r="G38259" s="1776"/>
    </row>
    <row r="38260" spans="7:7">
      <c r="G38260" s="1776"/>
    </row>
    <row r="38261" spans="7:7">
      <c r="G38261" s="1776"/>
    </row>
    <row r="38262" spans="7:7">
      <c r="G38262" s="1776"/>
    </row>
    <row r="38263" spans="7:7">
      <c r="G38263" s="1776"/>
    </row>
    <row r="38264" spans="7:7">
      <c r="G38264" s="1776"/>
    </row>
    <row r="38265" spans="7:7">
      <c r="G38265" s="1776"/>
    </row>
    <row r="38266" spans="7:7">
      <c r="G38266" s="1776"/>
    </row>
    <row r="38267" spans="7:7">
      <c r="G38267" s="1776"/>
    </row>
    <row r="38268" spans="7:7">
      <c r="G38268" s="1776"/>
    </row>
    <row r="38269" spans="7:7">
      <c r="G38269" s="1776"/>
    </row>
    <row r="38270" spans="7:7">
      <c r="G38270" s="1776"/>
    </row>
    <row r="38271" spans="7:7">
      <c r="G38271" s="1776"/>
    </row>
    <row r="38272" spans="7:7">
      <c r="G38272" s="1776"/>
    </row>
    <row r="38273" spans="7:7">
      <c r="G38273" s="1776"/>
    </row>
    <row r="38274" spans="7:7">
      <c r="G38274" s="1776"/>
    </row>
    <row r="38275" spans="7:7">
      <c r="G38275" s="1776"/>
    </row>
    <row r="38276" spans="7:7">
      <c r="G38276" s="1776"/>
    </row>
    <row r="38277" spans="7:7">
      <c r="G38277" s="1776"/>
    </row>
    <row r="38278" spans="7:7">
      <c r="G38278" s="1776"/>
    </row>
    <row r="38279" spans="7:7">
      <c r="G38279" s="1776"/>
    </row>
    <row r="38280" spans="7:7">
      <c r="G38280" s="1776"/>
    </row>
    <row r="38281" spans="7:7">
      <c r="G38281" s="1776"/>
    </row>
    <row r="38282" spans="7:7">
      <c r="G38282" s="1776"/>
    </row>
    <row r="38283" spans="7:7">
      <c r="G38283" s="1776"/>
    </row>
    <row r="38284" spans="7:7">
      <c r="G38284" s="1776"/>
    </row>
    <row r="38285" spans="7:7">
      <c r="G38285" s="1776"/>
    </row>
    <row r="38286" spans="7:7">
      <c r="G38286" s="1776"/>
    </row>
    <row r="38287" spans="7:7">
      <c r="G38287" s="1776"/>
    </row>
    <row r="38288" spans="7:7">
      <c r="G38288" s="1776"/>
    </row>
    <row r="38289" spans="7:7">
      <c r="G38289" s="1776"/>
    </row>
    <row r="38290" spans="7:7">
      <c r="G38290" s="1776"/>
    </row>
    <row r="38291" spans="7:7">
      <c r="G38291" s="1776"/>
    </row>
    <row r="38292" spans="7:7">
      <c r="G38292" s="1776"/>
    </row>
    <row r="38293" spans="7:7">
      <c r="G38293" s="1776"/>
    </row>
    <row r="38294" spans="7:7">
      <c r="G38294" s="1776"/>
    </row>
    <row r="38295" spans="7:7">
      <c r="G38295" s="1776"/>
    </row>
    <row r="38296" spans="7:7">
      <c r="G38296" s="1776"/>
    </row>
    <row r="38297" spans="7:7">
      <c r="G38297" s="1776"/>
    </row>
    <row r="38298" spans="7:7">
      <c r="G38298" s="1776"/>
    </row>
    <row r="38299" spans="7:7">
      <c r="G38299" s="1776"/>
    </row>
    <row r="38300" spans="7:7">
      <c r="G38300" s="1776"/>
    </row>
    <row r="38301" spans="7:7">
      <c r="G38301" s="1776"/>
    </row>
    <row r="38302" spans="7:7">
      <c r="G38302" s="1776"/>
    </row>
    <row r="38303" spans="7:7">
      <c r="G38303" s="1776"/>
    </row>
    <row r="38304" spans="7:7">
      <c r="G38304" s="1776"/>
    </row>
    <row r="38305" spans="7:7">
      <c r="G38305" s="1776"/>
    </row>
    <row r="38306" spans="7:7">
      <c r="G38306" s="1776"/>
    </row>
    <row r="38307" spans="7:7">
      <c r="G38307" s="1776"/>
    </row>
    <row r="38308" spans="7:7">
      <c r="G38308" s="1776"/>
    </row>
    <row r="38309" spans="7:7">
      <c r="G38309" s="1776"/>
    </row>
    <row r="38310" spans="7:7">
      <c r="G38310" s="1776"/>
    </row>
    <row r="38311" spans="7:7">
      <c r="G38311" s="1776"/>
    </row>
    <row r="38312" spans="7:7">
      <c r="G38312" s="1776"/>
    </row>
    <row r="38313" spans="7:7">
      <c r="G38313" s="1776"/>
    </row>
    <row r="38314" spans="7:7">
      <c r="G38314" s="1776"/>
    </row>
    <row r="38315" spans="7:7">
      <c r="G38315" s="1776"/>
    </row>
    <row r="38316" spans="7:7">
      <c r="G38316" s="1776"/>
    </row>
    <row r="38317" spans="7:7">
      <c r="G38317" s="1776"/>
    </row>
    <row r="38318" spans="7:7">
      <c r="G38318" s="1776"/>
    </row>
    <row r="38319" spans="7:7">
      <c r="G38319" s="1776"/>
    </row>
    <row r="38320" spans="7:7">
      <c r="G38320" s="1776"/>
    </row>
    <row r="38321" spans="7:7">
      <c r="G38321" s="1776"/>
    </row>
    <row r="38322" spans="7:7">
      <c r="G38322" s="1776"/>
    </row>
    <row r="38323" spans="7:7">
      <c r="G38323" s="1776"/>
    </row>
    <row r="38324" spans="7:7">
      <c r="G38324" s="1776"/>
    </row>
    <row r="38325" spans="7:7">
      <c r="G38325" s="1776"/>
    </row>
    <row r="38326" spans="7:7">
      <c r="G38326" s="1776"/>
    </row>
    <row r="38327" spans="7:7">
      <c r="G38327" s="1776"/>
    </row>
    <row r="38328" spans="7:7">
      <c r="G38328" s="1776"/>
    </row>
    <row r="38329" spans="7:7">
      <c r="G38329" s="1776"/>
    </row>
    <row r="38330" spans="7:7">
      <c r="G38330" s="1776"/>
    </row>
    <row r="38331" spans="7:7">
      <c r="G38331" s="1776"/>
    </row>
    <row r="38332" spans="7:7">
      <c r="G38332" s="1776"/>
    </row>
    <row r="38333" spans="7:7">
      <c r="G38333" s="1776"/>
    </row>
    <row r="38334" spans="7:7">
      <c r="G38334" s="1776"/>
    </row>
    <row r="38335" spans="7:7">
      <c r="G38335" s="1776"/>
    </row>
    <row r="38336" spans="7:7">
      <c r="G38336" s="1776"/>
    </row>
    <row r="38337" spans="7:7">
      <c r="G38337" s="1776"/>
    </row>
    <row r="38338" spans="7:7">
      <c r="G38338" s="1776"/>
    </row>
    <row r="38339" spans="7:7">
      <c r="G38339" s="1776"/>
    </row>
    <row r="38340" spans="7:7">
      <c r="G38340" s="1776"/>
    </row>
    <row r="38341" spans="7:7">
      <c r="G38341" s="1776"/>
    </row>
    <row r="38342" spans="7:7">
      <c r="G38342" s="1776"/>
    </row>
    <row r="38343" spans="7:7">
      <c r="G38343" s="1776"/>
    </row>
    <row r="38344" spans="7:7">
      <c r="G38344" s="1776"/>
    </row>
    <row r="38345" spans="7:7">
      <c r="G38345" s="1776"/>
    </row>
    <row r="38346" spans="7:7">
      <c r="G38346" s="1776"/>
    </row>
    <row r="38347" spans="7:7">
      <c r="G38347" s="1776"/>
    </row>
    <row r="38348" spans="7:7">
      <c r="G38348" s="1776"/>
    </row>
    <row r="38349" spans="7:7">
      <c r="G38349" s="1776"/>
    </row>
    <row r="38350" spans="7:7">
      <c r="G38350" s="1776"/>
    </row>
    <row r="38351" spans="7:7">
      <c r="G38351" s="1776"/>
    </row>
    <row r="38352" spans="7:7">
      <c r="G38352" s="1776"/>
    </row>
    <row r="38353" spans="7:7">
      <c r="G38353" s="1776"/>
    </row>
    <row r="38354" spans="7:7">
      <c r="G38354" s="1776"/>
    </row>
    <row r="38355" spans="7:7">
      <c r="G38355" s="1776"/>
    </row>
    <row r="38356" spans="7:7">
      <c r="G38356" s="1776"/>
    </row>
    <row r="38357" spans="7:7">
      <c r="G38357" s="1776"/>
    </row>
    <row r="38358" spans="7:7">
      <c r="G38358" s="1776"/>
    </row>
    <row r="38359" spans="7:7">
      <c r="G38359" s="1776"/>
    </row>
    <row r="38360" spans="7:7">
      <c r="G38360" s="1776"/>
    </row>
    <row r="38361" spans="7:7">
      <c r="G38361" s="1776"/>
    </row>
    <row r="38362" spans="7:7">
      <c r="G38362" s="1776"/>
    </row>
    <row r="38363" spans="7:7">
      <c r="G38363" s="1776"/>
    </row>
    <row r="38364" spans="7:7">
      <c r="G38364" s="1776"/>
    </row>
    <row r="38365" spans="7:7">
      <c r="G38365" s="1776"/>
    </row>
    <row r="38366" spans="7:7">
      <c r="G38366" s="1776"/>
    </row>
    <row r="38367" spans="7:7">
      <c r="G38367" s="1776"/>
    </row>
    <row r="38368" spans="7:7">
      <c r="G38368" s="1776"/>
    </row>
    <row r="38369" spans="7:7">
      <c r="G38369" s="1776"/>
    </row>
    <row r="38370" spans="7:7">
      <c r="G38370" s="1776"/>
    </row>
    <row r="38371" spans="7:7">
      <c r="G38371" s="1776"/>
    </row>
    <row r="38372" spans="7:7">
      <c r="G38372" s="1776"/>
    </row>
    <row r="38373" spans="7:7">
      <c r="G38373" s="1776"/>
    </row>
    <row r="38374" spans="7:7">
      <c r="G38374" s="1776"/>
    </row>
    <row r="38375" spans="7:7">
      <c r="G38375" s="1776"/>
    </row>
    <row r="38376" spans="7:7">
      <c r="G38376" s="1776"/>
    </row>
    <row r="38377" spans="7:7">
      <c r="G38377" s="1776"/>
    </row>
    <row r="38378" spans="7:7">
      <c r="G38378" s="1776"/>
    </row>
    <row r="38379" spans="7:7">
      <c r="G38379" s="1776"/>
    </row>
    <row r="38380" spans="7:7">
      <c r="G38380" s="1776"/>
    </row>
    <row r="38381" spans="7:7">
      <c r="G38381" s="1776"/>
    </row>
    <row r="38382" spans="7:7">
      <c r="G38382" s="1776"/>
    </row>
    <row r="38383" spans="7:7">
      <c r="G38383" s="1776"/>
    </row>
    <row r="38384" spans="7:7">
      <c r="G38384" s="1776"/>
    </row>
    <row r="38385" spans="7:7">
      <c r="G38385" s="1776"/>
    </row>
    <row r="38386" spans="7:7">
      <c r="G38386" s="1776"/>
    </row>
    <row r="38387" spans="7:7">
      <c r="G38387" s="1776"/>
    </row>
    <row r="38388" spans="7:7">
      <c r="G38388" s="1776"/>
    </row>
    <row r="38389" spans="7:7">
      <c r="G38389" s="1776"/>
    </row>
    <row r="38390" spans="7:7">
      <c r="G38390" s="1776"/>
    </row>
    <row r="38391" spans="7:7">
      <c r="G38391" s="1776"/>
    </row>
    <row r="38392" spans="7:7">
      <c r="G38392" s="1776"/>
    </row>
    <row r="38393" spans="7:7">
      <c r="G38393" s="1776"/>
    </row>
    <row r="38394" spans="7:7">
      <c r="G38394" s="1776"/>
    </row>
    <row r="38395" spans="7:7">
      <c r="G38395" s="1776"/>
    </row>
    <row r="38396" spans="7:7">
      <c r="G38396" s="1776"/>
    </row>
    <row r="38397" spans="7:7">
      <c r="G38397" s="1776"/>
    </row>
    <row r="38398" spans="7:7">
      <c r="G38398" s="1776"/>
    </row>
    <row r="38399" spans="7:7">
      <c r="G38399" s="1776"/>
    </row>
    <row r="38400" spans="7:7">
      <c r="G38400" s="1776"/>
    </row>
    <row r="38401" spans="7:7">
      <c r="G38401" s="1776"/>
    </row>
    <row r="38402" spans="7:7">
      <c r="G38402" s="1776"/>
    </row>
    <row r="38403" spans="7:7">
      <c r="G38403" s="1776"/>
    </row>
    <row r="38404" spans="7:7">
      <c r="G38404" s="1776"/>
    </row>
    <row r="38405" spans="7:7">
      <c r="G38405" s="1776"/>
    </row>
    <row r="38406" spans="7:7">
      <c r="G38406" s="1776"/>
    </row>
    <row r="38407" spans="7:7">
      <c r="G38407" s="1776"/>
    </row>
    <row r="38408" spans="7:7">
      <c r="G38408" s="1776"/>
    </row>
    <row r="38409" spans="7:7">
      <c r="G38409" s="1776"/>
    </row>
    <row r="38410" spans="7:7">
      <c r="G38410" s="1776"/>
    </row>
    <row r="38411" spans="7:7">
      <c r="G38411" s="1776"/>
    </row>
    <row r="38412" spans="7:7">
      <c r="G38412" s="1776"/>
    </row>
    <row r="38413" spans="7:7">
      <c r="G38413" s="1776"/>
    </row>
    <row r="38414" spans="7:7">
      <c r="G38414" s="1776"/>
    </row>
    <row r="38415" spans="7:7">
      <c r="G38415" s="1776"/>
    </row>
    <row r="38416" spans="7:7">
      <c r="G38416" s="1776"/>
    </row>
    <row r="38417" spans="7:7">
      <c r="G38417" s="1776"/>
    </row>
    <row r="38418" spans="7:7">
      <c r="G38418" s="1776"/>
    </row>
    <row r="38419" spans="7:7">
      <c r="G38419" s="1776"/>
    </row>
    <row r="38420" spans="7:7">
      <c r="G38420" s="1776"/>
    </row>
    <row r="38421" spans="7:7">
      <c r="G38421" s="1776"/>
    </row>
    <row r="38422" spans="7:7">
      <c r="G38422" s="1776"/>
    </row>
    <row r="38423" spans="7:7">
      <c r="G38423" s="1776"/>
    </row>
    <row r="38424" spans="7:7">
      <c r="G38424" s="1776"/>
    </row>
    <row r="38425" spans="7:7">
      <c r="G38425" s="1776"/>
    </row>
    <row r="38426" spans="7:7">
      <c r="G38426" s="1776"/>
    </row>
    <row r="38427" spans="7:7">
      <c r="G38427" s="1776"/>
    </row>
    <row r="38428" spans="7:7">
      <c r="G38428" s="1776"/>
    </row>
    <row r="38429" spans="7:7">
      <c r="G38429" s="1776"/>
    </row>
    <row r="38430" spans="7:7">
      <c r="G38430" s="1776"/>
    </row>
    <row r="38431" spans="7:7">
      <c r="G38431" s="1776"/>
    </row>
    <row r="38432" spans="7:7">
      <c r="G38432" s="1776"/>
    </row>
    <row r="38433" spans="7:7">
      <c r="G38433" s="1776"/>
    </row>
    <row r="38434" spans="7:7">
      <c r="G38434" s="1776"/>
    </row>
    <row r="38435" spans="7:7">
      <c r="G38435" s="1776"/>
    </row>
    <row r="38436" spans="7:7">
      <c r="G38436" s="1776"/>
    </row>
    <row r="38437" spans="7:7">
      <c r="G38437" s="1776"/>
    </row>
    <row r="38438" spans="7:7">
      <c r="G38438" s="1776"/>
    </row>
    <row r="38439" spans="7:7">
      <c r="G38439" s="1776"/>
    </row>
    <row r="38440" spans="7:7">
      <c r="G38440" s="1776"/>
    </row>
    <row r="38441" spans="7:7">
      <c r="G38441" s="1776"/>
    </row>
    <row r="38442" spans="7:7">
      <c r="G38442" s="1776"/>
    </row>
    <row r="38443" spans="7:7">
      <c r="G38443" s="1776"/>
    </row>
    <row r="38444" spans="7:7">
      <c r="G38444" s="1776"/>
    </row>
    <row r="38445" spans="7:7">
      <c r="G38445" s="1776"/>
    </row>
    <row r="38446" spans="7:7">
      <c r="G38446" s="1776"/>
    </row>
    <row r="38447" spans="7:7">
      <c r="G38447" s="1776"/>
    </row>
    <row r="38448" spans="7:7">
      <c r="G38448" s="1776"/>
    </row>
    <row r="38449" spans="7:7">
      <c r="G38449" s="1776"/>
    </row>
    <row r="38450" spans="7:7">
      <c r="G38450" s="1776"/>
    </row>
    <row r="38451" spans="7:7">
      <c r="G38451" s="1776"/>
    </row>
    <row r="38452" spans="7:7">
      <c r="G38452" s="1776"/>
    </row>
    <row r="38453" spans="7:7">
      <c r="G38453" s="1776"/>
    </row>
    <row r="38454" spans="7:7">
      <c r="G38454" s="1776"/>
    </row>
    <row r="38455" spans="7:7">
      <c r="G38455" s="1776"/>
    </row>
    <row r="38456" spans="7:7">
      <c r="G38456" s="1776"/>
    </row>
    <row r="38457" spans="7:7">
      <c r="G38457" s="1776"/>
    </row>
    <row r="38458" spans="7:7">
      <c r="G38458" s="1776"/>
    </row>
    <row r="38459" spans="7:7">
      <c r="G38459" s="1776"/>
    </row>
    <row r="38460" spans="7:7">
      <c r="G38460" s="1776"/>
    </row>
    <row r="38461" spans="7:7">
      <c r="G38461" s="1776"/>
    </row>
    <row r="38462" spans="7:7">
      <c r="G38462" s="1776"/>
    </row>
    <row r="38463" spans="7:7">
      <c r="G38463" s="1776"/>
    </row>
    <row r="38464" spans="7:7">
      <c r="G38464" s="1776"/>
    </row>
    <row r="38465" spans="7:7">
      <c r="G38465" s="1776"/>
    </row>
    <row r="38466" spans="7:7">
      <c r="G38466" s="1776"/>
    </row>
    <row r="38467" spans="7:7">
      <c r="G38467" s="1776"/>
    </row>
    <row r="38468" spans="7:7">
      <c r="G38468" s="1776"/>
    </row>
    <row r="38469" spans="7:7">
      <c r="G38469" s="1776"/>
    </row>
    <row r="38470" spans="7:7">
      <c r="G38470" s="1776"/>
    </row>
    <row r="38471" spans="7:7">
      <c r="G38471" s="1776"/>
    </row>
    <row r="38472" spans="7:7">
      <c r="G38472" s="1776"/>
    </row>
    <row r="38473" spans="7:7">
      <c r="G38473" s="1776"/>
    </row>
    <row r="38474" spans="7:7">
      <c r="G38474" s="1776"/>
    </row>
    <row r="38475" spans="7:7">
      <c r="G38475" s="1776"/>
    </row>
    <row r="38476" spans="7:7">
      <c r="G38476" s="1776"/>
    </row>
    <row r="38477" spans="7:7">
      <c r="G38477" s="1776"/>
    </row>
    <row r="38478" spans="7:7">
      <c r="G38478" s="1776"/>
    </row>
    <row r="38479" spans="7:7">
      <c r="G38479" s="1776"/>
    </row>
    <row r="38480" spans="7:7">
      <c r="G38480" s="1776"/>
    </row>
    <row r="38481" spans="7:7">
      <c r="G38481" s="1776"/>
    </row>
    <row r="38482" spans="7:7">
      <c r="G38482" s="1776"/>
    </row>
    <row r="38483" spans="7:7">
      <c r="G38483" s="1776"/>
    </row>
    <row r="38484" spans="7:7">
      <c r="G38484" s="1776"/>
    </row>
    <row r="38485" spans="7:7">
      <c r="G38485" s="1776"/>
    </row>
    <row r="38486" spans="7:7">
      <c r="G38486" s="1776"/>
    </row>
    <row r="38487" spans="7:7">
      <c r="G38487" s="1776"/>
    </row>
    <row r="38488" spans="7:7">
      <c r="G38488" s="1776"/>
    </row>
    <row r="38489" spans="7:7">
      <c r="G38489" s="1776"/>
    </row>
    <row r="38490" spans="7:7">
      <c r="G38490" s="1776"/>
    </row>
    <row r="38491" spans="7:7">
      <c r="G38491" s="1776"/>
    </row>
    <row r="38492" spans="7:7">
      <c r="G38492" s="1776"/>
    </row>
    <row r="38493" spans="7:7">
      <c r="G38493" s="1776"/>
    </row>
    <row r="38494" spans="7:7">
      <c r="G38494" s="1776"/>
    </row>
    <row r="38495" spans="7:7">
      <c r="G38495" s="1776"/>
    </row>
    <row r="38496" spans="7:7">
      <c r="G38496" s="1776"/>
    </row>
    <row r="38497" spans="7:7">
      <c r="G38497" s="1776"/>
    </row>
    <row r="38498" spans="7:7">
      <c r="G38498" s="1776"/>
    </row>
    <row r="38499" spans="7:7">
      <c r="G38499" s="1776"/>
    </row>
    <row r="38500" spans="7:7">
      <c r="G38500" s="1776"/>
    </row>
    <row r="38501" spans="7:7">
      <c r="G38501" s="1776"/>
    </row>
    <row r="38502" spans="7:7">
      <c r="G38502" s="1776"/>
    </row>
    <row r="38503" spans="7:7">
      <c r="G38503" s="1776"/>
    </row>
    <row r="38504" spans="7:7">
      <c r="G38504" s="1776"/>
    </row>
    <row r="38505" spans="7:7">
      <c r="G38505" s="1776"/>
    </row>
    <row r="38506" spans="7:7">
      <c r="G38506" s="1776"/>
    </row>
    <row r="38507" spans="7:7">
      <c r="G38507" s="1776"/>
    </row>
    <row r="38508" spans="7:7">
      <c r="G38508" s="1776"/>
    </row>
    <row r="38509" spans="7:7">
      <c r="G38509" s="1776"/>
    </row>
    <row r="38510" spans="7:7">
      <c r="G38510" s="1776"/>
    </row>
    <row r="38511" spans="7:7">
      <c r="G38511" s="1776"/>
    </row>
    <row r="38512" spans="7:7">
      <c r="G38512" s="1776"/>
    </row>
    <row r="38513" spans="7:7">
      <c r="G38513" s="1776"/>
    </row>
    <row r="38514" spans="7:7">
      <c r="G38514" s="1776"/>
    </row>
    <row r="38515" spans="7:7">
      <c r="G38515" s="1776"/>
    </row>
    <row r="38516" spans="7:7">
      <c r="G38516" s="1776"/>
    </row>
    <row r="38517" spans="7:7">
      <c r="G38517" s="1776"/>
    </row>
    <row r="38518" spans="7:7">
      <c r="G38518" s="1776"/>
    </row>
    <row r="38519" spans="7:7">
      <c r="G38519" s="1776"/>
    </row>
    <row r="38520" spans="7:7">
      <c r="G38520" s="1776"/>
    </row>
    <row r="38521" spans="7:7">
      <c r="G38521" s="1776"/>
    </row>
    <row r="38522" spans="7:7">
      <c r="G38522" s="1776"/>
    </row>
    <row r="38523" spans="7:7">
      <c r="G38523" s="1776"/>
    </row>
    <row r="38524" spans="7:7">
      <c r="G38524" s="1776"/>
    </row>
    <row r="38525" spans="7:7">
      <c r="G38525" s="1776"/>
    </row>
    <row r="38526" spans="7:7">
      <c r="G38526" s="1776"/>
    </row>
    <row r="38527" spans="7:7">
      <c r="G38527" s="1776"/>
    </row>
    <row r="38528" spans="7:7">
      <c r="G38528" s="1776"/>
    </row>
    <row r="38529" spans="7:7">
      <c r="G38529" s="1776"/>
    </row>
    <row r="38530" spans="7:7">
      <c r="G38530" s="1776"/>
    </row>
    <row r="38531" spans="7:7">
      <c r="G38531" s="1776"/>
    </row>
    <row r="38532" spans="7:7">
      <c r="G38532" s="1776"/>
    </row>
    <row r="38533" spans="7:7">
      <c r="G38533" s="1776"/>
    </row>
    <row r="38534" spans="7:7">
      <c r="G38534" s="1776"/>
    </row>
    <row r="38535" spans="7:7">
      <c r="G38535" s="1776"/>
    </row>
    <row r="38536" spans="7:7">
      <c r="G38536" s="1776"/>
    </row>
    <row r="38537" spans="7:7">
      <c r="G38537" s="1776"/>
    </row>
    <row r="38538" spans="7:7">
      <c r="G38538" s="1776"/>
    </row>
    <row r="38539" spans="7:7">
      <c r="G38539" s="1776"/>
    </row>
    <row r="38540" spans="7:7">
      <c r="G38540" s="1776"/>
    </row>
    <row r="38541" spans="7:7">
      <c r="G38541" s="1776"/>
    </row>
    <row r="38542" spans="7:7">
      <c r="G38542" s="1776"/>
    </row>
    <row r="38543" spans="7:7">
      <c r="G38543" s="1776"/>
    </row>
    <row r="38544" spans="7:7">
      <c r="G38544" s="1776"/>
    </row>
    <row r="38545" spans="7:7">
      <c r="G38545" s="1776"/>
    </row>
    <row r="38546" spans="7:7">
      <c r="G38546" s="1776"/>
    </row>
    <row r="38547" spans="7:7">
      <c r="G38547" s="1776"/>
    </row>
    <row r="38548" spans="7:7">
      <c r="G38548" s="1776"/>
    </row>
    <row r="38549" spans="7:7">
      <c r="G38549" s="1776"/>
    </row>
    <row r="38550" spans="7:7">
      <c r="G38550" s="1776"/>
    </row>
    <row r="38551" spans="7:7">
      <c r="G38551" s="1776"/>
    </row>
    <row r="38552" spans="7:7">
      <c r="G38552" s="1776"/>
    </row>
    <row r="38553" spans="7:7">
      <c r="G38553" s="1776"/>
    </row>
    <row r="38554" spans="7:7">
      <c r="G38554" s="1776"/>
    </row>
    <row r="38555" spans="7:7">
      <c r="G38555" s="1776"/>
    </row>
    <row r="38556" spans="7:7">
      <c r="G38556" s="1776"/>
    </row>
    <row r="38557" spans="7:7">
      <c r="G38557" s="1776"/>
    </row>
    <row r="38558" spans="7:7">
      <c r="G38558" s="1776"/>
    </row>
    <row r="38559" spans="7:7">
      <c r="G38559" s="1776"/>
    </row>
    <row r="38560" spans="7:7">
      <c r="G38560" s="1776"/>
    </row>
    <row r="38561" spans="7:7">
      <c r="G38561" s="1776"/>
    </row>
    <row r="38562" spans="7:7">
      <c r="G38562" s="1776"/>
    </row>
    <row r="38563" spans="7:7">
      <c r="G38563" s="1776"/>
    </row>
    <row r="38564" spans="7:7">
      <c r="G38564" s="1776"/>
    </row>
    <row r="38565" spans="7:7">
      <c r="G38565" s="1776"/>
    </row>
    <row r="38566" spans="7:7">
      <c r="G38566" s="1776"/>
    </row>
    <row r="38567" spans="7:7">
      <c r="G38567" s="1776"/>
    </row>
    <row r="38568" spans="7:7">
      <c r="G38568" s="1776"/>
    </row>
    <row r="38569" spans="7:7">
      <c r="G38569" s="1776"/>
    </row>
    <row r="38570" spans="7:7">
      <c r="G38570" s="1776"/>
    </row>
    <row r="38571" spans="7:7">
      <c r="G38571" s="1776"/>
    </row>
    <row r="38572" spans="7:7">
      <c r="G38572" s="1776"/>
    </row>
    <row r="38573" spans="7:7">
      <c r="G38573" s="1776"/>
    </row>
    <row r="38574" spans="7:7">
      <c r="G38574" s="1776"/>
    </row>
    <row r="38575" spans="7:7">
      <c r="G38575" s="1776"/>
    </row>
    <row r="38576" spans="7:7">
      <c r="G38576" s="1776"/>
    </row>
    <row r="38577" spans="7:7">
      <c r="G38577" s="1776"/>
    </row>
    <row r="38578" spans="7:7">
      <c r="G38578" s="1776"/>
    </row>
    <row r="38579" spans="7:7">
      <c r="G38579" s="1776"/>
    </row>
    <row r="38580" spans="7:7">
      <c r="G38580" s="1776"/>
    </row>
    <row r="38581" spans="7:7">
      <c r="G38581" s="1776"/>
    </row>
    <row r="38582" spans="7:7">
      <c r="G38582" s="1776"/>
    </row>
    <row r="38583" spans="7:7">
      <c r="G38583" s="1776"/>
    </row>
    <row r="38584" spans="7:7">
      <c r="G38584" s="1776"/>
    </row>
    <row r="38585" spans="7:7">
      <c r="G38585" s="1776"/>
    </row>
    <row r="38586" spans="7:7">
      <c r="G38586" s="1776"/>
    </row>
    <row r="38587" spans="7:7">
      <c r="G38587" s="1776"/>
    </row>
    <row r="38588" spans="7:7">
      <c r="G38588" s="1776"/>
    </row>
    <row r="38589" spans="7:7">
      <c r="G38589" s="1776"/>
    </row>
    <row r="38590" spans="7:7">
      <c r="G38590" s="1776"/>
    </row>
    <row r="38591" spans="7:7">
      <c r="G38591" s="1776"/>
    </row>
    <row r="38592" spans="7:7">
      <c r="G38592" s="1776"/>
    </row>
    <row r="38593" spans="7:7">
      <c r="G38593" s="1776"/>
    </row>
    <row r="38594" spans="7:7">
      <c r="G38594" s="1776"/>
    </row>
    <row r="38595" spans="7:7">
      <c r="G38595" s="1776"/>
    </row>
    <row r="38596" spans="7:7">
      <c r="G38596" s="1776"/>
    </row>
    <row r="38597" spans="7:7">
      <c r="G38597" s="1776"/>
    </row>
    <row r="38598" spans="7:7">
      <c r="G38598" s="1776"/>
    </row>
    <row r="38599" spans="7:7">
      <c r="G38599" s="1776"/>
    </row>
    <row r="38600" spans="7:7">
      <c r="G38600" s="1776"/>
    </row>
    <row r="38601" spans="7:7">
      <c r="G38601" s="1776"/>
    </row>
    <row r="38602" spans="7:7">
      <c r="G38602" s="1776"/>
    </row>
    <row r="38603" spans="7:7">
      <c r="G38603" s="1776"/>
    </row>
    <row r="38604" spans="7:7">
      <c r="G38604" s="1776"/>
    </row>
    <row r="38605" spans="7:7">
      <c r="G38605" s="1776"/>
    </row>
    <row r="38606" spans="7:7">
      <c r="G38606" s="1776"/>
    </row>
    <row r="38607" spans="7:7">
      <c r="G38607" s="1776"/>
    </row>
    <row r="38608" spans="7:7">
      <c r="G38608" s="1776"/>
    </row>
    <row r="38609" spans="7:7">
      <c r="G38609" s="1776"/>
    </row>
    <row r="38610" spans="7:7">
      <c r="G38610" s="1776"/>
    </row>
    <row r="38611" spans="7:7">
      <c r="G38611" s="1776"/>
    </row>
    <row r="38612" spans="7:7">
      <c r="G38612" s="1776"/>
    </row>
    <row r="38613" spans="7:7">
      <c r="G38613" s="1776"/>
    </row>
    <row r="38614" spans="7:7">
      <c r="G38614" s="1776"/>
    </row>
    <row r="38615" spans="7:7">
      <c r="G38615" s="1776"/>
    </row>
    <row r="38616" spans="7:7">
      <c r="G38616" s="1776"/>
    </row>
    <row r="38617" spans="7:7">
      <c r="G38617" s="1776"/>
    </row>
    <row r="38618" spans="7:7">
      <c r="G38618" s="1776"/>
    </row>
    <row r="38619" spans="7:7">
      <c r="G38619" s="1776"/>
    </row>
    <row r="38620" spans="7:7">
      <c r="G38620" s="1776"/>
    </row>
    <row r="38621" spans="7:7">
      <c r="G38621" s="1776"/>
    </row>
    <row r="38622" spans="7:7">
      <c r="G38622" s="1776"/>
    </row>
    <row r="38623" spans="7:7">
      <c r="G38623" s="1776"/>
    </row>
    <row r="38624" spans="7:7">
      <c r="G38624" s="1776"/>
    </row>
    <row r="38625" spans="7:7">
      <c r="G38625" s="1776"/>
    </row>
    <row r="38626" spans="7:7">
      <c r="G38626" s="1776"/>
    </row>
    <row r="38627" spans="7:7">
      <c r="G38627" s="1776"/>
    </row>
    <row r="38628" spans="7:7">
      <c r="G38628" s="1776"/>
    </row>
    <row r="38629" spans="7:7">
      <c r="G38629" s="1776"/>
    </row>
    <row r="38630" spans="7:7">
      <c r="G38630" s="1776"/>
    </row>
    <row r="38631" spans="7:7">
      <c r="G38631" s="1776"/>
    </row>
    <row r="38632" spans="7:7">
      <c r="G38632" s="1776"/>
    </row>
    <row r="38633" spans="7:7">
      <c r="G38633" s="1776"/>
    </row>
    <row r="38634" spans="7:7">
      <c r="G38634" s="1776"/>
    </row>
    <row r="38635" spans="7:7">
      <c r="G38635" s="1776"/>
    </row>
    <row r="38636" spans="7:7">
      <c r="G38636" s="1776"/>
    </row>
    <row r="38637" spans="7:7">
      <c r="G38637" s="1776"/>
    </row>
    <row r="38638" spans="7:7">
      <c r="G38638" s="1776"/>
    </row>
    <row r="38639" spans="7:7">
      <c r="G38639" s="1776"/>
    </row>
    <row r="38640" spans="7:7">
      <c r="G38640" s="1776"/>
    </row>
    <row r="38641" spans="7:7">
      <c r="G38641" s="1776"/>
    </row>
    <row r="38642" spans="7:7">
      <c r="G38642" s="1776"/>
    </row>
    <row r="38643" spans="7:7">
      <c r="G38643" s="1776"/>
    </row>
    <row r="38644" spans="7:7">
      <c r="G38644" s="1776"/>
    </row>
    <row r="38645" spans="7:7">
      <c r="G38645" s="1776"/>
    </row>
    <row r="38646" spans="7:7">
      <c r="G38646" s="1776"/>
    </row>
    <row r="38647" spans="7:7">
      <c r="G38647" s="1776"/>
    </row>
    <row r="38648" spans="7:7">
      <c r="G38648" s="1776"/>
    </row>
    <row r="38649" spans="7:7">
      <c r="G38649" s="1776"/>
    </row>
    <row r="38650" spans="7:7">
      <c r="G38650" s="1776"/>
    </row>
    <row r="38651" spans="7:7">
      <c r="G38651" s="1776"/>
    </row>
    <row r="38652" spans="7:7">
      <c r="G38652" s="1776"/>
    </row>
    <row r="38653" spans="7:7">
      <c r="G38653" s="1776"/>
    </row>
    <row r="38654" spans="7:7">
      <c r="G38654" s="1776"/>
    </row>
    <row r="38655" spans="7:7">
      <c r="G38655" s="1776"/>
    </row>
    <row r="38656" spans="7:7">
      <c r="G38656" s="1776"/>
    </row>
    <row r="38657" spans="7:7">
      <c r="G38657" s="1776"/>
    </row>
    <row r="38658" spans="7:7">
      <c r="G38658" s="1776"/>
    </row>
    <row r="38659" spans="7:7">
      <c r="G38659" s="1776"/>
    </row>
    <row r="38660" spans="7:7">
      <c r="G38660" s="1776"/>
    </row>
    <row r="38661" spans="7:7">
      <c r="G38661" s="1776"/>
    </row>
    <row r="38662" spans="7:7">
      <c r="G38662" s="1776"/>
    </row>
    <row r="38663" spans="7:7">
      <c r="G38663" s="1776"/>
    </row>
    <row r="38664" spans="7:7">
      <c r="G38664" s="1776"/>
    </row>
    <row r="38665" spans="7:7">
      <c r="G38665" s="1776"/>
    </row>
    <row r="38666" spans="7:7">
      <c r="G38666" s="1776"/>
    </row>
    <row r="38667" spans="7:7">
      <c r="G38667" s="1776"/>
    </row>
    <row r="38668" spans="7:7">
      <c r="G38668" s="1776"/>
    </row>
    <row r="38669" spans="7:7">
      <c r="G38669" s="1776"/>
    </row>
    <row r="38670" spans="7:7">
      <c r="G38670" s="1776"/>
    </row>
    <row r="38671" spans="7:7">
      <c r="G38671" s="1776"/>
    </row>
    <row r="38672" spans="7:7">
      <c r="G38672" s="1776"/>
    </row>
    <row r="38673" spans="7:7">
      <c r="G38673" s="1776"/>
    </row>
    <row r="38674" spans="7:7">
      <c r="G38674" s="1776"/>
    </row>
    <row r="38675" spans="7:7">
      <c r="G38675" s="1776"/>
    </row>
    <row r="38676" spans="7:7">
      <c r="G38676" s="1776"/>
    </row>
    <row r="38677" spans="7:7">
      <c r="G38677" s="1776"/>
    </row>
    <row r="38678" spans="7:7">
      <c r="G38678" s="1776"/>
    </row>
    <row r="38679" spans="7:7">
      <c r="G38679" s="1776"/>
    </row>
    <row r="38680" spans="7:7">
      <c r="G38680" s="1776"/>
    </row>
    <row r="38681" spans="7:7">
      <c r="G38681" s="1776"/>
    </row>
    <row r="38682" spans="7:7">
      <c r="G38682" s="1776"/>
    </row>
    <row r="38683" spans="7:7">
      <c r="G38683" s="1776"/>
    </row>
    <row r="38684" spans="7:7">
      <c r="G38684" s="1776"/>
    </row>
    <row r="38685" spans="7:7">
      <c r="G38685" s="1776"/>
    </row>
    <row r="38686" spans="7:7">
      <c r="G38686" s="1776"/>
    </row>
    <row r="38687" spans="7:7">
      <c r="G38687" s="1776"/>
    </row>
    <row r="38688" spans="7:7">
      <c r="G38688" s="1776"/>
    </row>
    <row r="38689" spans="7:7">
      <c r="G38689" s="1776"/>
    </row>
    <row r="38690" spans="7:7">
      <c r="G38690" s="1776"/>
    </row>
    <row r="38691" spans="7:7">
      <c r="G38691" s="1776"/>
    </row>
    <row r="38692" spans="7:7">
      <c r="G38692" s="1776"/>
    </row>
    <row r="38693" spans="7:7">
      <c r="G38693" s="1776"/>
    </row>
    <row r="38694" spans="7:7">
      <c r="G38694" s="1776"/>
    </row>
    <row r="38695" spans="7:7">
      <c r="G38695" s="1776"/>
    </row>
    <row r="38696" spans="7:7">
      <c r="G38696" s="1776"/>
    </row>
    <row r="38697" spans="7:7">
      <c r="G38697" s="1776"/>
    </row>
    <row r="38698" spans="7:7">
      <c r="G38698" s="1776"/>
    </row>
    <row r="38699" spans="7:7">
      <c r="G38699" s="1776"/>
    </row>
    <row r="38700" spans="7:7">
      <c r="G38700" s="1776"/>
    </row>
    <row r="38701" spans="7:7">
      <c r="G38701" s="1776"/>
    </row>
    <row r="38702" spans="7:7">
      <c r="G38702" s="1776"/>
    </row>
    <row r="38703" spans="7:7">
      <c r="G38703" s="1776"/>
    </row>
    <row r="38704" spans="7:7">
      <c r="G38704" s="1776"/>
    </row>
    <row r="38705" spans="7:7">
      <c r="G38705" s="1776"/>
    </row>
    <row r="38706" spans="7:7">
      <c r="G38706" s="1776"/>
    </row>
    <row r="38707" spans="7:7">
      <c r="G38707" s="1776"/>
    </row>
    <row r="38708" spans="7:7">
      <c r="G38708" s="1776"/>
    </row>
    <row r="38709" spans="7:7">
      <c r="G38709" s="1776"/>
    </row>
    <row r="38710" spans="7:7">
      <c r="G38710" s="1776"/>
    </row>
    <row r="38711" spans="7:7">
      <c r="G38711" s="1776"/>
    </row>
    <row r="38712" spans="7:7">
      <c r="G38712" s="1776"/>
    </row>
    <row r="38713" spans="7:7">
      <c r="G38713" s="1776"/>
    </row>
    <row r="38714" spans="7:7">
      <c r="G38714" s="1776"/>
    </row>
    <row r="38715" spans="7:7">
      <c r="G38715" s="1776"/>
    </row>
    <row r="38716" spans="7:7">
      <c r="G38716" s="1776"/>
    </row>
    <row r="38717" spans="7:7">
      <c r="G38717" s="1776"/>
    </row>
    <row r="38718" spans="7:7">
      <c r="G38718" s="1776"/>
    </row>
    <row r="38719" spans="7:7">
      <c r="G38719" s="1776"/>
    </row>
    <row r="38720" spans="7:7">
      <c r="G38720" s="1776"/>
    </row>
    <row r="38721" spans="7:7">
      <c r="G38721" s="1776"/>
    </row>
    <row r="38722" spans="7:7">
      <c r="G38722" s="1776"/>
    </row>
    <row r="38723" spans="7:7">
      <c r="G38723" s="1776"/>
    </row>
    <row r="38724" spans="7:7">
      <c r="G38724" s="1776"/>
    </row>
    <row r="38725" spans="7:7">
      <c r="G38725" s="1776"/>
    </row>
    <row r="38726" spans="7:7">
      <c r="G38726" s="1776"/>
    </row>
    <row r="38727" spans="7:7">
      <c r="G38727" s="1776"/>
    </row>
    <row r="38728" spans="7:7">
      <c r="G38728" s="1776"/>
    </row>
    <row r="38729" spans="7:7">
      <c r="G38729" s="1776"/>
    </row>
    <row r="38730" spans="7:7">
      <c r="G38730" s="1776"/>
    </row>
    <row r="38731" spans="7:7">
      <c r="G38731" s="1776"/>
    </row>
    <row r="38732" spans="7:7">
      <c r="G38732" s="1776"/>
    </row>
    <row r="38733" spans="7:7">
      <c r="G38733" s="1776"/>
    </row>
    <row r="38734" spans="7:7">
      <c r="G38734" s="1776"/>
    </row>
    <row r="38735" spans="7:7">
      <c r="G38735" s="1776"/>
    </row>
    <row r="38736" spans="7:7">
      <c r="G38736" s="1776"/>
    </row>
    <row r="38737" spans="7:7">
      <c r="G38737" s="1776"/>
    </row>
    <row r="38738" spans="7:7">
      <c r="G38738" s="1776"/>
    </row>
    <row r="38739" spans="7:7">
      <c r="G38739" s="1776"/>
    </row>
    <row r="38740" spans="7:7">
      <c r="G38740" s="1776"/>
    </row>
    <row r="38741" spans="7:7">
      <c r="G38741" s="1776"/>
    </row>
    <row r="38742" spans="7:7">
      <c r="G38742" s="1776"/>
    </row>
    <row r="38743" spans="7:7">
      <c r="G38743" s="1776"/>
    </row>
    <row r="38744" spans="7:7">
      <c r="G38744" s="1776"/>
    </row>
    <row r="38745" spans="7:7">
      <c r="G38745" s="1776"/>
    </row>
    <row r="38746" spans="7:7">
      <c r="G38746" s="1776"/>
    </row>
    <row r="38747" spans="7:7">
      <c r="G38747" s="1776"/>
    </row>
    <row r="38748" spans="7:7">
      <c r="G38748" s="1776"/>
    </row>
    <row r="38749" spans="7:7">
      <c r="G38749" s="1776"/>
    </row>
    <row r="38750" spans="7:7">
      <c r="G38750" s="1776"/>
    </row>
    <row r="38751" spans="7:7">
      <c r="G38751" s="1776"/>
    </row>
    <row r="38752" spans="7:7">
      <c r="G38752" s="1776"/>
    </row>
    <row r="38753" spans="7:7">
      <c r="G38753" s="1776"/>
    </row>
    <row r="38754" spans="7:7">
      <c r="G38754" s="1776"/>
    </row>
    <row r="38755" spans="7:7">
      <c r="G38755" s="1776"/>
    </row>
    <row r="38756" spans="7:7">
      <c r="G38756" s="1776"/>
    </row>
    <row r="38757" spans="7:7">
      <c r="G38757" s="1776"/>
    </row>
    <row r="38758" spans="7:7">
      <c r="G38758" s="1776"/>
    </row>
    <row r="38759" spans="7:7">
      <c r="G38759" s="1776"/>
    </row>
    <row r="38760" spans="7:7">
      <c r="G38760" s="1776"/>
    </row>
    <row r="38761" spans="7:7">
      <c r="G38761" s="1776"/>
    </row>
    <row r="38762" spans="7:7">
      <c r="G38762" s="1776"/>
    </row>
    <row r="38763" spans="7:7">
      <c r="G38763" s="1776"/>
    </row>
    <row r="38764" spans="7:7">
      <c r="G38764" s="1776"/>
    </row>
    <row r="38765" spans="7:7">
      <c r="G38765" s="1776"/>
    </row>
    <row r="38766" spans="7:7">
      <c r="G38766" s="1776"/>
    </row>
    <row r="38767" spans="7:7">
      <c r="G38767" s="1776"/>
    </row>
    <row r="38768" spans="7:7">
      <c r="G38768" s="1776"/>
    </row>
    <row r="38769" spans="7:7">
      <c r="G38769" s="1776"/>
    </row>
    <row r="38770" spans="7:7">
      <c r="G38770" s="1776"/>
    </row>
    <row r="38771" spans="7:7">
      <c r="G38771" s="1776"/>
    </row>
    <row r="38772" spans="7:7">
      <c r="G38772" s="1776"/>
    </row>
    <row r="38773" spans="7:7">
      <c r="G38773" s="1776"/>
    </row>
    <row r="38774" spans="7:7">
      <c r="G38774" s="1776"/>
    </row>
    <row r="38775" spans="7:7">
      <c r="G38775" s="1776"/>
    </row>
    <row r="38776" spans="7:7">
      <c r="G38776" s="1776"/>
    </row>
    <row r="38777" spans="7:7">
      <c r="G38777" s="1776"/>
    </row>
    <row r="38778" spans="7:7">
      <c r="G38778" s="1776"/>
    </row>
    <row r="38779" spans="7:7">
      <c r="G38779" s="1776"/>
    </row>
    <row r="38780" spans="7:7">
      <c r="G38780" s="1776"/>
    </row>
    <row r="38781" spans="7:7">
      <c r="G38781" s="1776"/>
    </row>
    <row r="38782" spans="7:7">
      <c r="G38782" s="1776"/>
    </row>
    <row r="38783" spans="7:7">
      <c r="G38783" s="1776"/>
    </row>
    <row r="38784" spans="7:7">
      <c r="G38784" s="1776"/>
    </row>
    <row r="38785" spans="7:7">
      <c r="G38785" s="1776"/>
    </row>
    <row r="38786" spans="7:7">
      <c r="G38786" s="1776"/>
    </row>
    <row r="38787" spans="7:7">
      <c r="G38787" s="1776"/>
    </row>
    <row r="38788" spans="7:7">
      <c r="G38788" s="1776"/>
    </row>
    <row r="38789" spans="7:7">
      <c r="G38789" s="1776"/>
    </row>
    <row r="38790" spans="7:7">
      <c r="G38790" s="1776"/>
    </row>
    <row r="38791" spans="7:7">
      <c r="G38791" s="1776"/>
    </row>
    <row r="38792" spans="7:7">
      <c r="G38792" s="1776"/>
    </row>
    <row r="38793" spans="7:7">
      <c r="G38793" s="1776"/>
    </row>
    <row r="38794" spans="7:7">
      <c r="G38794" s="1776"/>
    </row>
    <row r="38795" spans="7:7">
      <c r="G38795" s="1776"/>
    </row>
    <row r="38796" spans="7:7">
      <c r="G38796" s="1776"/>
    </row>
    <row r="38797" spans="7:7">
      <c r="G38797" s="1776"/>
    </row>
    <row r="38798" spans="7:7">
      <c r="G38798" s="1776"/>
    </row>
    <row r="38799" spans="7:7">
      <c r="G38799" s="1776"/>
    </row>
    <row r="38800" spans="7:7">
      <c r="G38800" s="1776"/>
    </row>
    <row r="38801" spans="7:7">
      <c r="G38801" s="1776"/>
    </row>
    <row r="38802" spans="7:7">
      <c r="G38802" s="1776"/>
    </row>
    <row r="38803" spans="7:7">
      <c r="G38803" s="1776"/>
    </row>
    <row r="38804" spans="7:7">
      <c r="G38804" s="1776"/>
    </row>
    <row r="38805" spans="7:7">
      <c r="G38805" s="1776"/>
    </row>
    <row r="38806" spans="7:7">
      <c r="G38806" s="1776"/>
    </row>
    <row r="38807" spans="7:7">
      <c r="G38807" s="1776"/>
    </row>
    <row r="38808" spans="7:7">
      <c r="G38808" s="1776"/>
    </row>
    <row r="38809" spans="7:7">
      <c r="G38809" s="1776"/>
    </row>
    <row r="38810" spans="7:7">
      <c r="G38810" s="1776"/>
    </row>
    <row r="38811" spans="7:7">
      <c r="G38811" s="1776"/>
    </row>
    <row r="38812" spans="7:7">
      <c r="G38812" s="1776"/>
    </row>
    <row r="38813" spans="7:7">
      <c r="G38813" s="1776"/>
    </row>
    <row r="38814" spans="7:7">
      <c r="G38814" s="1776"/>
    </row>
    <row r="38815" spans="7:7">
      <c r="G38815" s="1776"/>
    </row>
    <row r="38816" spans="7:7">
      <c r="G38816" s="1776"/>
    </row>
    <row r="38817" spans="7:7">
      <c r="G38817" s="1776"/>
    </row>
    <row r="38818" spans="7:7">
      <c r="G38818" s="1776"/>
    </row>
    <row r="38819" spans="7:7">
      <c r="G38819" s="1776"/>
    </row>
    <row r="38820" spans="7:7">
      <c r="G38820" s="1776"/>
    </row>
    <row r="38821" spans="7:7">
      <c r="G38821" s="1776"/>
    </row>
    <row r="38822" spans="7:7">
      <c r="G38822" s="1776"/>
    </row>
    <row r="38823" spans="7:7">
      <c r="G38823" s="1776"/>
    </row>
    <row r="38824" spans="7:7">
      <c r="G38824" s="1776"/>
    </row>
    <row r="38825" spans="7:7">
      <c r="G38825" s="1776"/>
    </row>
    <row r="38826" spans="7:7">
      <c r="G38826" s="1776"/>
    </row>
    <row r="38827" spans="7:7">
      <c r="G38827" s="1776"/>
    </row>
    <row r="38828" spans="7:7">
      <c r="G38828" s="1776"/>
    </row>
    <row r="38829" spans="7:7">
      <c r="G38829" s="1776"/>
    </row>
    <row r="38830" spans="7:7">
      <c r="G38830" s="1776"/>
    </row>
    <row r="38831" spans="7:7">
      <c r="G38831" s="1776"/>
    </row>
    <row r="38832" spans="7:7">
      <c r="G38832" s="1776"/>
    </row>
    <row r="38833" spans="7:7">
      <c r="G38833" s="1776"/>
    </row>
    <row r="38834" spans="7:7">
      <c r="G38834" s="1776"/>
    </row>
    <row r="38835" spans="7:7">
      <c r="G38835" s="1776"/>
    </row>
    <row r="38836" spans="7:7">
      <c r="G38836" s="1776"/>
    </row>
    <row r="38837" spans="7:7">
      <c r="G38837" s="1776"/>
    </row>
    <row r="38838" spans="7:7">
      <c r="G38838" s="1776"/>
    </row>
    <row r="38839" spans="7:7">
      <c r="G38839" s="1776"/>
    </row>
    <row r="38840" spans="7:7">
      <c r="G38840" s="1776"/>
    </row>
    <row r="38841" spans="7:7">
      <c r="G38841" s="1776"/>
    </row>
    <row r="38842" spans="7:7">
      <c r="G38842" s="1776"/>
    </row>
    <row r="38843" spans="7:7">
      <c r="G38843" s="1776"/>
    </row>
    <row r="38844" spans="7:7">
      <c r="G38844" s="1776"/>
    </row>
    <row r="38845" spans="7:7">
      <c r="G38845" s="1776"/>
    </row>
    <row r="38846" spans="7:7">
      <c r="G38846" s="1776"/>
    </row>
    <row r="38847" spans="7:7">
      <c r="G38847" s="1776"/>
    </row>
    <row r="38848" spans="7:7">
      <c r="G38848" s="1776"/>
    </row>
    <row r="38849" spans="7:7">
      <c r="G38849" s="1776"/>
    </row>
    <row r="38850" spans="7:7">
      <c r="G38850" s="1776"/>
    </row>
    <row r="38851" spans="7:7">
      <c r="G38851" s="1776"/>
    </row>
    <row r="38852" spans="7:7">
      <c r="G38852" s="1776"/>
    </row>
    <row r="38853" spans="7:7">
      <c r="G38853" s="1776"/>
    </row>
    <row r="38854" spans="7:7">
      <c r="G38854" s="1776"/>
    </row>
    <row r="38855" spans="7:7">
      <c r="G38855" s="1776"/>
    </row>
    <row r="38856" spans="7:7">
      <c r="G38856" s="1776"/>
    </row>
    <row r="38857" spans="7:7">
      <c r="G38857" s="1776"/>
    </row>
    <row r="38858" spans="7:7">
      <c r="G38858" s="1776"/>
    </row>
    <row r="38859" spans="7:7">
      <c r="G38859" s="1776"/>
    </row>
    <row r="38860" spans="7:7">
      <c r="G38860" s="1776"/>
    </row>
    <row r="38861" spans="7:7">
      <c r="G38861" s="1776"/>
    </row>
    <row r="38862" spans="7:7">
      <c r="G38862" s="1776"/>
    </row>
    <row r="38863" spans="7:7">
      <c r="G38863" s="1776"/>
    </row>
    <row r="38864" spans="7:7">
      <c r="G38864" s="1776"/>
    </row>
    <row r="38865" spans="7:7">
      <c r="G38865" s="1776"/>
    </row>
    <row r="38866" spans="7:7">
      <c r="G38866" s="1776"/>
    </row>
    <row r="38867" spans="7:7">
      <c r="G38867" s="1776"/>
    </row>
    <row r="38868" spans="7:7">
      <c r="G38868" s="1776"/>
    </row>
    <row r="38869" spans="7:7">
      <c r="G38869" s="1776"/>
    </row>
    <row r="38870" spans="7:7">
      <c r="G38870" s="1776"/>
    </row>
    <row r="38871" spans="7:7">
      <c r="G38871" s="1776"/>
    </row>
    <row r="38872" spans="7:7">
      <c r="G38872" s="1776"/>
    </row>
    <row r="38873" spans="7:7">
      <c r="G38873" s="1776"/>
    </row>
    <row r="38874" spans="7:7">
      <c r="G38874" s="1776"/>
    </row>
    <row r="38875" spans="7:7">
      <c r="G38875" s="1776"/>
    </row>
    <row r="38876" spans="7:7">
      <c r="G38876" s="1776"/>
    </row>
    <row r="38877" spans="7:7">
      <c r="G38877" s="1776"/>
    </row>
    <row r="38878" spans="7:7">
      <c r="G38878" s="1776"/>
    </row>
    <row r="38879" spans="7:7">
      <c r="G38879" s="1776"/>
    </row>
    <row r="38880" spans="7:7">
      <c r="G38880" s="1776"/>
    </row>
    <row r="38881" spans="7:7">
      <c r="G38881" s="1776"/>
    </row>
    <row r="38882" spans="7:7">
      <c r="G38882" s="1776"/>
    </row>
    <row r="38883" spans="7:7">
      <c r="G38883" s="1776"/>
    </row>
    <row r="38884" spans="7:7">
      <c r="G38884" s="1776"/>
    </row>
    <row r="38885" spans="7:7">
      <c r="G38885" s="1776"/>
    </row>
    <row r="38886" spans="7:7">
      <c r="G38886" s="1776"/>
    </row>
    <row r="38887" spans="7:7">
      <c r="G38887" s="1776"/>
    </row>
    <row r="38888" spans="7:7">
      <c r="G38888" s="1776"/>
    </row>
    <row r="38889" spans="7:7">
      <c r="G38889" s="1776"/>
    </row>
    <row r="38890" spans="7:7">
      <c r="G38890" s="1776"/>
    </row>
    <row r="38891" spans="7:7">
      <c r="G38891" s="1776"/>
    </row>
    <row r="38892" spans="7:7">
      <c r="G38892" s="1776"/>
    </row>
    <row r="38893" spans="7:7">
      <c r="G38893" s="1776"/>
    </row>
    <row r="38894" spans="7:7">
      <c r="G38894" s="1776"/>
    </row>
    <row r="38895" spans="7:7">
      <c r="G38895" s="1776"/>
    </row>
    <row r="38896" spans="7:7">
      <c r="G38896" s="1776"/>
    </row>
    <row r="38897" spans="7:7">
      <c r="G38897" s="1776"/>
    </row>
    <row r="38898" spans="7:7">
      <c r="G38898" s="1776"/>
    </row>
    <row r="38899" spans="7:7">
      <c r="G38899" s="1776"/>
    </row>
    <row r="38900" spans="7:7">
      <c r="G38900" s="1776"/>
    </row>
    <row r="38901" spans="7:7">
      <c r="G38901" s="1776"/>
    </row>
    <row r="38902" spans="7:7">
      <c r="G38902" s="1776"/>
    </row>
    <row r="38903" spans="7:7">
      <c r="G38903" s="1776"/>
    </row>
    <row r="38904" spans="7:7">
      <c r="G38904" s="1776"/>
    </row>
    <row r="38905" spans="7:7">
      <c r="G38905" s="1776"/>
    </row>
    <row r="38906" spans="7:7">
      <c r="G38906" s="1776"/>
    </row>
    <row r="38907" spans="7:7">
      <c r="G38907" s="1776"/>
    </row>
    <row r="38908" spans="7:7">
      <c r="G38908" s="1776"/>
    </row>
    <row r="38909" spans="7:7">
      <c r="G38909" s="1776"/>
    </row>
    <row r="38910" spans="7:7">
      <c r="G38910" s="1776"/>
    </row>
    <row r="38911" spans="7:7">
      <c r="G38911" s="1776"/>
    </row>
    <row r="38912" spans="7:7">
      <c r="G38912" s="1776"/>
    </row>
    <row r="38913" spans="7:7">
      <c r="G38913" s="1776"/>
    </row>
    <row r="38914" spans="7:7">
      <c r="G38914" s="1776"/>
    </row>
    <row r="38915" spans="7:7">
      <c r="G38915" s="1776"/>
    </row>
    <row r="38916" spans="7:7">
      <c r="G38916" s="1776"/>
    </row>
    <row r="38917" spans="7:7">
      <c r="G38917" s="1776"/>
    </row>
    <row r="38918" spans="7:7">
      <c r="G38918" s="1776"/>
    </row>
    <row r="38919" spans="7:7">
      <c r="G38919" s="1776"/>
    </row>
    <row r="38920" spans="7:7">
      <c r="G38920" s="1776"/>
    </row>
    <row r="38921" spans="7:7">
      <c r="G38921" s="1776"/>
    </row>
    <row r="38922" spans="7:7">
      <c r="G38922" s="1776"/>
    </row>
    <row r="38923" spans="7:7">
      <c r="G38923" s="1776"/>
    </row>
    <row r="38924" spans="7:7">
      <c r="G38924" s="1776"/>
    </row>
    <row r="38925" spans="7:7">
      <c r="G38925" s="1776"/>
    </row>
    <row r="38926" spans="7:7">
      <c r="G38926" s="1776"/>
    </row>
    <row r="38927" spans="7:7">
      <c r="G38927" s="1776"/>
    </row>
    <row r="38928" spans="7:7">
      <c r="G38928" s="1776"/>
    </row>
    <row r="38929" spans="7:7">
      <c r="G38929" s="1776"/>
    </row>
    <row r="38930" spans="7:7">
      <c r="G38930" s="1776"/>
    </row>
    <row r="38931" spans="7:7">
      <c r="G38931" s="1776"/>
    </row>
    <row r="38932" spans="7:7">
      <c r="G38932" s="1776"/>
    </row>
    <row r="38933" spans="7:7">
      <c r="G38933" s="1776"/>
    </row>
    <row r="38934" spans="7:7">
      <c r="G38934" s="1776"/>
    </row>
    <row r="38935" spans="7:7">
      <c r="G38935" s="1776"/>
    </row>
    <row r="38936" spans="7:7">
      <c r="G38936" s="1776"/>
    </row>
    <row r="38937" spans="7:7">
      <c r="G38937" s="1776"/>
    </row>
    <row r="38938" spans="7:7">
      <c r="G38938" s="1776"/>
    </row>
    <row r="38939" spans="7:7">
      <c r="G38939" s="1776"/>
    </row>
    <row r="38940" spans="7:7">
      <c r="G38940" s="1776"/>
    </row>
    <row r="38941" spans="7:7">
      <c r="G38941" s="1776"/>
    </row>
    <row r="38942" spans="7:7">
      <c r="G38942" s="1776"/>
    </row>
    <row r="38943" spans="7:7">
      <c r="G38943" s="1776"/>
    </row>
    <row r="38944" spans="7:7">
      <c r="G38944" s="1776"/>
    </row>
    <row r="38945" spans="7:7">
      <c r="G38945" s="1776"/>
    </row>
    <row r="38946" spans="7:7">
      <c r="G38946" s="1776"/>
    </row>
    <row r="38947" spans="7:7">
      <c r="G38947" s="1776"/>
    </row>
    <row r="38948" spans="7:7">
      <c r="G38948" s="1776"/>
    </row>
    <row r="38949" spans="7:7">
      <c r="G38949" s="1776"/>
    </row>
    <row r="38950" spans="7:7">
      <c r="G38950" s="1776"/>
    </row>
    <row r="38951" spans="7:7">
      <c r="G38951" s="1776"/>
    </row>
    <row r="38952" spans="7:7">
      <c r="G38952" s="1776"/>
    </row>
    <row r="38953" spans="7:7">
      <c r="G38953" s="1776"/>
    </row>
    <row r="38954" spans="7:7">
      <c r="G38954" s="1776"/>
    </row>
    <row r="38955" spans="7:7">
      <c r="G38955" s="1776"/>
    </row>
    <row r="38956" spans="7:7">
      <c r="G38956" s="1776"/>
    </row>
    <row r="38957" spans="7:7">
      <c r="G38957" s="1776"/>
    </row>
    <row r="38958" spans="7:7">
      <c r="G38958" s="1776"/>
    </row>
    <row r="38959" spans="7:7">
      <c r="G38959" s="1776"/>
    </row>
    <row r="38960" spans="7:7">
      <c r="G38960" s="1776"/>
    </row>
    <row r="38961" spans="7:7">
      <c r="G38961" s="1776"/>
    </row>
    <row r="38962" spans="7:7">
      <c r="G38962" s="1776"/>
    </row>
    <row r="38963" spans="7:7">
      <c r="G38963" s="1776"/>
    </row>
    <row r="38964" spans="7:7">
      <c r="G38964" s="1776"/>
    </row>
    <row r="38965" spans="7:7">
      <c r="G38965" s="1776"/>
    </row>
    <row r="38966" spans="7:7">
      <c r="G38966" s="1776"/>
    </row>
    <row r="38967" spans="7:7">
      <c r="G38967" s="1776"/>
    </row>
    <row r="38968" spans="7:7">
      <c r="G38968" s="1776"/>
    </row>
    <row r="38969" spans="7:7">
      <c r="G38969" s="1776"/>
    </row>
    <row r="38970" spans="7:7">
      <c r="G38970" s="1776"/>
    </row>
    <row r="38971" spans="7:7">
      <c r="G38971" s="1776"/>
    </row>
    <row r="38972" spans="7:7">
      <c r="G38972" s="1776"/>
    </row>
    <row r="38973" spans="7:7">
      <c r="G38973" s="1776"/>
    </row>
    <row r="38974" spans="7:7">
      <c r="G38974" s="1776"/>
    </row>
    <row r="38975" spans="7:7">
      <c r="G38975" s="1776"/>
    </row>
    <row r="38976" spans="7:7">
      <c r="G38976" s="1776"/>
    </row>
    <row r="38977" spans="7:7">
      <c r="G38977" s="1776"/>
    </row>
    <row r="38978" spans="7:7">
      <c r="G38978" s="1776"/>
    </row>
    <row r="38979" spans="7:7">
      <c r="G38979" s="1776"/>
    </row>
    <row r="38980" spans="7:7">
      <c r="G38980" s="1776"/>
    </row>
    <row r="38981" spans="7:7">
      <c r="G38981" s="1776"/>
    </row>
    <row r="38982" spans="7:7">
      <c r="G38982" s="1776"/>
    </row>
    <row r="38983" spans="7:7">
      <c r="G38983" s="1776"/>
    </row>
    <row r="38984" spans="7:7">
      <c r="G38984" s="1776"/>
    </row>
    <row r="38985" spans="7:7">
      <c r="G38985" s="1776"/>
    </row>
    <row r="38986" spans="7:7">
      <c r="G38986" s="1776"/>
    </row>
    <row r="38987" spans="7:7">
      <c r="G38987" s="1776"/>
    </row>
    <row r="38988" spans="7:7">
      <c r="G38988" s="1776"/>
    </row>
    <row r="38989" spans="7:7">
      <c r="G38989" s="1776"/>
    </row>
    <row r="38990" spans="7:7">
      <c r="G38990" s="1776"/>
    </row>
    <row r="38991" spans="7:7">
      <c r="G38991" s="1776"/>
    </row>
    <row r="38992" spans="7:7">
      <c r="G38992" s="1776"/>
    </row>
    <row r="38993" spans="7:7">
      <c r="G38993" s="1776"/>
    </row>
    <row r="38994" spans="7:7">
      <c r="G38994" s="1776"/>
    </row>
    <row r="38995" spans="7:7">
      <c r="G38995" s="1776"/>
    </row>
    <row r="38996" spans="7:7">
      <c r="G38996" s="1776"/>
    </row>
    <row r="38997" spans="7:7">
      <c r="G38997" s="1776"/>
    </row>
    <row r="38998" spans="7:7">
      <c r="G38998" s="1776"/>
    </row>
    <row r="38999" spans="7:7">
      <c r="G38999" s="1776"/>
    </row>
    <row r="39000" spans="7:7">
      <c r="G39000" s="1776"/>
    </row>
    <row r="39001" spans="7:7">
      <c r="G39001" s="1776"/>
    </row>
    <row r="39002" spans="7:7">
      <c r="G39002" s="1776"/>
    </row>
    <row r="39003" spans="7:7">
      <c r="G39003" s="1776"/>
    </row>
    <row r="39004" spans="7:7">
      <c r="G39004" s="1776"/>
    </row>
    <row r="39005" spans="7:7">
      <c r="G39005" s="1776"/>
    </row>
    <row r="39006" spans="7:7">
      <c r="G39006" s="1776"/>
    </row>
    <row r="39007" spans="7:7">
      <c r="G39007" s="1776"/>
    </row>
    <row r="39008" spans="7:7">
      <c r="G39008" s="1776"/>
    </row>
    <row r="39009" spans="7:7">
      <c r="G39009" s="1776"/>
    </row>
    <row r="39010" spans="7:7">
      <c r="G39010" s="1776"/>
    </row>
    <row r="39011" spans="7:7">
      <c r="G39011" s="1776"/>
    </row>
    <row r="39012" spans="7:7">
      <c r="G39012" s="1776"/>
    </row>
    <row r="39013" spans="7:7">
      <c r="G39013" s="1776"/>
    </row>
    <row r="39014" spans="7:7">
      <c r="G39014" s="1776"/>
    </row>
    <row r="39015" spans="7:7">
      <c r="G39015" s="1776"/>
    </row>
    <row r="39016" spans="7:7">
      <c r="G39016" s="1776"/>
    </row>
    <row r="39017" spans="7:7">
      <c r="G39017" s="1776"/>
    </row>
    <row r="39018" spans="7:7">
      <c r="G39018" s="1776"/>
    </row>
    <row r="39019" spans="7:7">
      <c r="G39019" s="1776"/>
    </row>
    <row r="39020" spans="7:7">
      <c r="G39020" s="1776"/>
    </row>
    <row r="39021" spans="7:7">
      <c r="G39021" s="1776"/>
    </row>
    <row r="39022" spans="7:7">
      <c r="G39022" s="1776"/>
    </row>
    <row r="39023" spans="7:7">
      <c r="G39023" s="1776"/>
    </row>
    <row r="39024" spans="7:7">
      <c r="G39024" s="1776"/>
    </row>
    <row r="39025" spans="7:7">
      <c r="G39025" s="1776"/>
    </row>
    <row r="39026" spans="7:7">
      <c r="G39026" s="1776"/>
    </row>
    <row r="39027" spans="7:7">
      <c r="G39027" s="1776"/>
    </row>
    <row r="39028" spans="7:7">
      <c r="G39028" s="1776"/>
    </row>
    <row r="39029" spans="7:7">
      <c r="G39029" s="1776"/>
    </row>
    <row r="39030" spans="7:7">
      <c r="G39030" s="1776"/>
    </row>
    <row r="39031" spans="7:7">
      <c r="G39031" s="1776"/>
    </row>
    <row r="39032" spans="7:7">
      <c r="G39032" s="1776"/>
    </row>
    <row r="39033" spans="7:7">
      <c r="G39033" s="1776"/>
    </row>
    <row r="39034" spans="7:7">
      <c r="G39034" s="1776"/>
    </row>
    <row r="39035" spans="7:7">
      <c r="G39035" s="1776"/>
    </row>
    <row r="39036" spans="7:7">
      <c r="G39036" s="1776"/>
    </row>
    <row r="39037" spans="7:7">
      <c r="G39037" s="1776"/>
    </row>
    <row r="39038" spans="7:7">
      <c r="G39038" s="1776"/>
    </row>
    <row r="39039" spans="7:7">
      <c r="G39039" s="1776"/>
    </row>
    <row r="39040" spans="7:7">
      <c r="G39040" s="1776"/>
    </row>
    <row r="39041" spans="7:7">
      <c r="G39041" s="1776"/>
    </row>
    <row r="39042" spans="7:7">
      <c r="G39042" s="1776"/>
    </row>
    <row r="39043" spans="7:7">
      <c r="G39043" s="1776"/>
    </row>
    <row r="39044" spans="7:7">
      <c r="G39044" s="1776"/>
    </row>
    <row r="39045" spans="7:7">
      <c r="G39045" s="1776"/>
    </row>
    <row r="39046" spans="7:7">
      <c r="G39046" s="1776"/>
    </row>
    <row r="39047" spans="7:7">
      <c r="G39047" s="1776"/>
    </row>
    <row r="39048" spans="7:7">
      <c r="G39048" s="1776"/>
    </row>
    <row r="39049" spans="7:7">
      <c r="G39049" s="1776"/>
    </row>
    <row r="39050" spans="7:7">
      <c r="G39050" s="1776"/>
    </row>
    <row r="39051" spans="7:7">
      <c r="G39051" s="1776"/>
    </row>
    <row r="39052" spans="7:7">
      <c r="G39052" s="1776"/>
    </row>
    <row r="39053" spans="7:7">
      <c r="G39053" s="1776"/>
    </row>
    <row r="39054" spans="7:7">
      <c r="G39054" s="1776"/>
    </row>
    <row r="39055" spans="7:7">
      <c r="G39055" s="1776"/>
    </row>
    <row r="39056" spans="7:7">
      <c r="G39056" s="1776"/>
    </row>
    <row r="39057" spans="7:7">
      <c r="G39057" s="1776"/>
    </row>
    <row r="39058" spans="7:7">
      <c r="G39058" s="1776"/>
    </row>
    <row r="39059" spans="7:7">
      <c r="G39059" s="1776"/>
    </row>
    <row r="39060" spans="7:7">
      <c r="G39060" s="1776"/>
    </row>
    <row r="39061" spans="7:7">
      <c r="G39061" s="1776"/>
    </row>
    <row r="39062" spans="7:7">
      <c r="G39062" s="1776"/>
    </row>
    <row r="39063" spans="7:7">
      <c r="G39063" s="1776"/>
    </row>
    <row r="39064" spans="7:7">
      <c r="G39064" s="1776"/>
    </row>
    <row r="39065" spans="7:7">
      <c r="G39065" s="1776"/>
    </row>
    <row r="39066" spans="7:7">
      <c r="G39066" s="1776"/>
    </row>
    <row r="39067" spans="7:7">
      <c r="G39067" s="1776"/>
    </row>
    <row r="39068" spans="7:7">
      <c r="G39068" s="1776"/>
    </row>
    <row r="39069" spans="7:7">
      <c r="G39069" s="1776"/>
    </row>
    <row r="39070" spans="7:7">
      <c r="G39070" s="1776"/>
    </row>
    <row r="39071" spans="7:7">
      <c r="G39071" s="1776"/>
    </row>
    <row r="39072" spans="7:7">
      <c r="G39072" s="1776"/>
    </row>
    <row r="39073" spans="7:7">
      <c r="G39073" s="1776"/>
    </row>
    <row r="39074" spans="7:7">
      <c r="G39074" s="1776"/>
    </row>
    <row r="39075" spans="7:7">
      <c r="G39075" s="1776"/>
    </row>
    <row r="39076" spans="7:7">
      <c r="G39076" s="1776"/>
    </row>
    <row r="39077" spans="7:7">
      <c r="G39077" s="1776"/>
    </row>
    <row r="39078" spans="7:7">
      <c r="G39078" s="1776"/>
    </row>
    <row r="39079" spans="7:7">
      <c r="G39079" s="1776"/>
    </row>
    <row r="39080" spans="7:7">
      <c r="G39080" s="1776"/>
    </row>
    <row r="39081" spans="7:7">
      <c r="G39081" s="1776"/>
    </row>
    <row r="39082" spans="7:7">
      <c r="G39082" s="1776"/>
    </row>
    <row r="39083" spans="7:7">
      <c r="G39083" s="1776"/>
    </row>
    <row r="39084" spans="7:7">
      <c r="G39084" s="1776"/>
    </row>
    <row r="39085" spans="7:7">
      <c r="G39085" s="1776"/>
    </row>
    <row r="39086" spans="7:7">
      <c r="G39086" s="1776"/>
    </row>
    <row r="39087" spans="7:7">
      <c r="G39087" s="1776"/>
    </row>
    <row r="39088" spans="7:7">
      <c r="G39088" s="1776"/>
    </row>
    <row r="39089" spans="7:7">
      <c r="G39089" s="1776"/>
    </row>
    <row r="39090" spans="7:7">
      <c r="G39090" s="1776"/>
    </row>
    <row r="39091" spans="7:7">
      <c r="G39091" s="1776"/>
    </row>
    <row r="39092" spans="7:7">
      <c r="G39092" s="1776"/>
    </row>
    <row r="39093" spans="7:7">
      <c r="G39093" s="1776"/>
    </row>
    <row r="39094" spans="7:7">
      <c r="G39094" s="1776"/>
    </row>
    <row r="39095" spans="7:7">
      <c r="G39095" s="1776"/>
    </row>
    <row r="39096" spans="7:7">
      <c r="G39096" s="1776"/>
    </row>
    <row r="39097" spans="7:7">
      <c r="G39097" s="1776"/>
    </row>
    <row r="39098" spans="7:7">
      <c r="G39098" s="1776"/>
    </row>
    <row r="39099" spans="7:7">
      <c r="G39099" s="1776"/>
    </row>
    <row r="39100" spans="7:7">
      <c r="G39100" s="1776"/>
    </row>
    <row r="39101" spans="7:7">
      <c r="G39101" s="1776"/>
    </row>
    <row r="39102" spans="7:7">
      <c r="G39102" s="1776"/>
    </row>
    <row r="39103" spans="7:7">
      <c r="G39103" s="1776"/>
    </row>
    <row r="39104" spans="7:7">
      <c r="G39104" s="1776"/>
    </row>
    <row r="39105" spans="7:7">
      <c r="G39105" s="1776"/>
    </row>
    <row r="39106" spans="7:7">
      <c r="G39106" s="1776"/>
    </row>
    <row r="39107" spans="7:7">
      <c r="G39107" s="1776"/>
    </row>
    <row r="39108" spans="7:7">
      <c r="G39108" s="1776"/>
    </row>
    <row r="39109" spans="7:7">
      <c r="G39109" s="1776"/>
    </row>
    <row r="39110" spans="7:7">
      <c r="G39110" s="1776"/>
    </row>
    <row r="39111" spans="7:7">
      <c r="G39111" s="1776"/>
    </row>
    <row r="39112" spans="7:7">
      <c r="G39112" s="1776"/>
    </row>
    <row r="39113" spans="7:7">
      <c r="G39113" s="1776"/>
    </row>
    <row r="39114" spans="7:7">
      <c r="G39114" s="1776"/>
    </row>
    <row r="39115" spans="7:7">
      <c r="G39115" s="1776"/>
    </row>
    <row r="39116" spans="7:7">
      <c r="G39116" s="1776"/>
    </row>
    <row r="39117" spans="7:7">
      <c r="G39117" s="1776"/>
    </row>
    <row r="39118" spans="7:7">
      <c r="G39118" s="1776"/>
    </row>
    <row r="39119" spans="7:7">
      <c r="G39119" s="1776"/>
    </row>
    <row r="39120" spans="7:7">
      <c r="G39120" s="1776"/>
    </row>
    <row r="39121" spans="7:7">
      <c r="G39121" s="1776"/>
    </row>
    <row r="39122" spans="7:7">
      <c r="G39122" s="1776"/>
    </row>
    <row r="39123" spans="7:7">
      <c r="G39123" s="1776"/>
    </row>
    <row r="39124" spans="7:7">
      <c r="G39124" s="1776"/>
    </row>
    <row r="39125" spans="7:7">
      <c r="G39125" s="1776"/>
    </row>
    <row r="39126" spans="7:7">
      <c r="G39126" s="1776"/>
    </row>
    <row r="39127" spans="7:7">
      <c r="G39127" s="1776"/>
    </row>
    <row r="39128" spans="7:7">
      <c r="G39128" s="1776"/>
    </row>
    <row r="39129" spans="7:7">
      <c r="G39129" s="1776"/>
    </row>
    <row r="39130" spans="7:7">
      <c r="G39130" s="1776"/>
    </row>
    <row r="39131" spans="7:7">
      <c r="G39131" s="1776"/>
    </row>
    <row r="39132" spans="7:7">
      <c r="G39132" s="1776"/>
    </row>
    <row r="39133" spans="7:7">
      <c r="G39133" s="1776"/>
    </row>
    <row r="39134" spans="7:7">
      <c r="G39134" s="1776"/>
    </row>
    <row r="39135" spans="7:7">
      <c r="G39135" s="1776"/>
    </row>
    <row r="39136" spans="7:7">
      <c r="G39136" s="1776"/>
    </row>
    <row r="39137" spans="7:7">
      <c r="G39137" s="1776"/>
    </row>
    <row r="39138" spans="7:7">
      <c r="G39138" s="1776"/>
    </row>
    <row r="39139" spans="7:7">
      <c r="G39139" s="1776"/>
    </row>
    <row r="39140" spans="7:7">
      <c r="G39140" s="1776"/>
    </row>
    <row r="39141" spans="7:7">
      <c r="G39141" s="1776"/>
    </row>
    <row r="39142" spans="7:7">
      <c r="G39142" s="1776"/>
    </row>
    <row r="39143" spans="7:7">
      <c r="G39143" s="1776"/>
    </row>
    <row r="39144" spans="7:7">
      <c r="G39144" s="1776"/>
    </row>
    <row r="39145" spans="7:7">
      <c r="G39145" s="1776"/>
    </row>
    <row r="39146" spans="7:7">
      <c r="G39146" s="1776"/>
    </row>
    <row r="39147" spans="7:7">
      <c r="G39147" s="1776"/>
    </row>
    <row r="39148" spans="7:7">
      <c r="G39148" s="1776"/>
    </row>
    <row r="39149" spans="7:7">
      <c r="G39149" s="1776"/>
    </row>
    <row r="39150" spans="7:7">
      <c r="G39150" s="1776"/>
    </row>
    <row r="39151" spans="7:7">
      <c r="G39151" s="1776"/>
    </row>
    <row r="39152" spans="7:7">
      <c r="G39152" s="1776"/>
    </row>
    <row r="39153" spans="7:7">
      <c r="G39153" s="1776"/>
    </row>
    <row r="39154" spans="7:7">
      <c r="G39154" s="1776"/>
    </row>
    <row r="39155" spans="7:7">
      <c r="G39155" s="1776"/>
    </row>
    <row r="39156" spans="7:7">
      <c r="G39156" s="1776"/>
    </row>
    <row r="39157" spans="7:7">
      <c r="G39157" s="1776"/>
    </row>
    <row r="39158" spans="7:7">
      <c r="G39158" s="1776"/>
    </row>
    <row r="39159" spans="7:7">
      <c r="G39159" s="1776"/>
    </row>
    <row r="39160" spans="7:7">
      <c r="G39160" s="1776"/>
    </row>
    <row r="39161" spans="7:7">
      <c r="G39161" s="1776"/>
    </row>
    <row r="39162" spans="7:7">
      <c r="G39162" s="1776"/>
    </row>
    <row r="39163" spans="7:7">
      <c r="G39163" s="1776"/>
    </row>
    <row r="39164" spans="7:7">
      <c r="G39164" s="1776"/>
    </row>
    <row r="39165" spans="7:7">
      <c r="G39165" s="1776"/>
    </row>
    <row r="39166" spans="7:7">
      <c r="G39166" s="1776"/>
    </row>
    <row r="39167" spans="7:7">
      <c r="G39167" s="1776"/>
    </row>
    <row r="39168" spans="7:7">
      <c r="G39168" s="1776"/>
    </row>
    <row r="39169" spans="7:7">
      <c r="G39169" s="1776"/>
    </row>
    <row r="39170" spans="7:7">
      <c r="G39170" s="1776"/>
    </row>
    <row r="39171" spans="7:7">
      <c r="G39171" s="1776"/>
    </row>
    <row r="39172" spans="7:7">
      <c r="G39172" s="1776"/>
    </row>
    <row r="39173" spans="7:7">
      <c r="G39173" s="1776"/>
    </row>
    <row r="39174" spans="7:7">
      <c r="G39174" s="1776"/>
    </row>
    <row r="39175" spans="7:7">
      <c r="G39175" s="1776"/>
    </row>
    <row r="39176" spans="7:7">
      <c r="G39176" s="1776"/>
    </row>
    <row r="39177" spans="7:7">
      <c r="G39177" s="1776"/>
    </row>
    <row r="39178" spans="7:7">
      <c r="G39178" s="1776"/>
    </row>
    <row r="39179" spans="7:7">
      <c r="G39179" s="1776"/>
    </row>
    <row r="39180" spans="7:7">
      <c r="G39180" s="1776"/>
    </row>
    <row r="39181" spans="7:7">
      <c r="G39181" s="1776"/>
    </row>
    <row r="39182" spans="7:7">
      <c r="G39182" s="1776"/>
    </row>
    <row r="39183" spans="7:7">
      <c r="G39183" s="1776"/>
    </row>
    <row r="39184" spans="7:7">
      <c r="G39184" s="1776"/>
    </row>
    <row r="39185" spans="7:7">
      <c r="G39185" s="1776"/>
    </row>
    <row r="39186" spans="7:7">
      <c r="G39186" s="1776"/>
    </row>
    <row r="39187" spans="7:7">
      <c r="G39187" s="1776"/>
    </row>
    <row r="39188" spans="7:7">
      <c r="G39188" s="1776"/>
    </row>
    <row r="39189" spans="7:7">
      <c r="G39189" s="1776"/>
    </row>
    <row r="39190" spans="7:7">
      <c r="G39190" s="1776"/>
    </row>
    <row r="39191" spans="7:7">
      <c r="G39191" s="1776"/>
    </row>
    <row r="39192" spans="7:7">
      <c r="G39192" s="1776"/>
    </row>
    <row r="39193" spans="7:7">
      <c r="G39193" s="1776"/>
    </row>
    <row r="39194" spans="7:7">
      <c r="G39194" s="1776"/>
    </row>
    <row r="39195" spans="7:7">
      <c r="G39195" s="1776"/>
    </row>
    <row r="39196" spans="7:7">
      <c r="G39196" s="1776"/>
    </row>
    <row r="39197" spans="7:7">
      <c r="G39197" s="1776"/>
    </row>
    <row r="39198" spans="7:7">
      <c r="G39198" s="1776"/>
    </row>
    <row r="39199" spans="7:7">
      <c r="G39199" s="1776"/>
    </row>
    <row r="39200" spans="7:7">
      <c r="G39200" s="1776"/>
    </row>
    <row r="39201" spans="7:7">
      <c r="G39201" s="1776"/>
    </row>
    <row r="39202" spans="7:7">
      <c r="G39202" s="1776"/>
    </row>
    <row r="39203" spans="7:7">
      <c r="G39203" s="1776"/>
    </row>
    <row r="39204" spans="7:7">
      <c r="G39204" s="1776"/>
    </row>
    <row r="39205" spans="7:7">
      <c r="G39205" s="1776"/>
    </row>
    <row r="39206" spans="7:7">
      <c r="G39206" s="1776"/>
    </row>
    <row r="39207" spans="7:7">
      <c r="G39207" s="1776"/>
    </row>
    <row r="39208" spans="7:7">
      <c r="G39208" s="1776"/>
    </row>
    <row r="39209" spans="7:7">
      <c r="G39209" s="1776"/>
    </row>
    <row r="39210" spans="7:7">
      <c r="G39210" s="1776"/>
    </row>
    <row r="39211" spans="7:7">
      <c r="G39211" s="1776"/>
    </row>
    <row r="39212" spans="7:7">
      <c r="G39212" s="1776"/>
    </row>
    <row r="39213" spans="7:7">
      <c r="G39213" s="1776"/>
    </row>
    <row r="39214" spans="7:7">
      <c r="G39214" s="1776"/>
    </row>
    <row r="39215" spans="7:7">
      <c r="G39215" s="1776"/>
    </row>
    <row r="39216" spans="7:7">
      <c r="G39216" s="1776"/>
    </row>
    <row r="39217" spans="7:7">
      <c r="G39217" s="1776"/>
    </row>
    <row r="39218" spans="7:7">
      <c r="G39218" s="1776"/>
    </row>
    <row r="39219" spans="7:7">
      <c r="G39219" s="1776"/>
    </row>
    <row r="39220" spans="7:7">
      <c r="G39220" s="1776"/>
    </row>
    <row r="39221" spans="7:7">
      <c r="G39221" s="1776"/>
    </row>
    <row r="39222" spans="7:7">
      <c r="G39222" s="1776"/>
    </row>
    <row r="39223" spans="7:7">
      <c r="G39223" s="1776"/>
    </row>
    <row r="39224" spans="7:7">
      <c r="G39224" s="1776"/>
    </row>
    <row r="39225" spans="7:7">
      <c r="G39225" s="1776"/>
    </row>
    <row r="39226" spans="7:7">
      <c r="G39226" s="1776"/>
    </row>
    <row r="39227" spans="7:7">
      <c r="G39227" s="1776"/>
    </row>
    <row r="39228" spans="7:7">
      <c r="G39228" s="1776"/>
    </row>
    <row r="39229" spans="7:7">
      <c r="G39229" s="1776"/>
    </row>
    <row r="39230" spans="7:7">
      <c r="G39230" s="1776"/>
    </row>
    <row r="39231" spans="7:7">
      <c r="G39231" s="1776"/>
    </row>
    <row r="39232" spans="7:7">
      <c r="G39232" s="1776"/>
    </row>
    <row r="39233" spans="7:7">
      <c r="G39233" s="1776"/>
    </row>
    <row r="39234" spans="7:7">
      <c r="G39234" s="1776"/>
    </row>
    <row r="39235" spans="7:7">
      <c r="G39235" s="1776"/>
    </row>
    <row r="39236" spans="7:7">
      <c r="G39236" s="1776"/>
    </row>
    <row r="39237" spans="7:7">
      <c r="G39237" s="1776"/>
    </row>
    <row r="39238" spans="7:7">
      <c r="G39238" s="1776"/>
    </row>
    <row r="39239" spans="7:7">
      <c r="G39239" s="1776"/>
    </row>
    <row r="39240" spans="7:7">
      <c r="G39240" s="1776"/>
    </row>
    <row r="39241" spans="7:7">
      <c r="G39241" s="1776"/>
    </row>
    <row r="39242" spans="7:7">
      <c r="G39242" s="1776"/>
    </row>
    <row r="39243" spans="7:7">
      <c r="G39243" s="1776"/>
    </row>
    <row r="39244" spans="7:7">
      <c r="G39244" s="1776"/>
    </row>
    <row r="39245" spans="7:7">
      <c r="G39245" s="1776"/>
    </row>
    <row r="39246" spans="7:7">
      <c r="G39246" s="1776"/>
    </row>
    <row r="39247" spans="7:7">
      <c r="G39247" s="1776"/>
    </row>
    <row r="39248" spans="7:7">
      <c r="G39248" s="1776"/>
    </row>
    <row r="39249" spans="7:7">
      <c r="G39249" s="1776"/>
    </row>
    <row r="39250" spans="7:7">
      <c r="G39250" s="1776"/>
    </row>
    <row r="39251" spans="7:7">
      <c r="G39251" s="1776"/>
    </row>
    <row r="39252" spans="7:7">
      <c r="G39252" s="1776"/>
    </row>
    <row r="39253" spans="7:7">
      <c r="G39253" s="1776"/>
    </row>
    <row r="39254" spans="7:7">
      <c r="G39254" s="1776"/>
    </row>
    <row r="39255" spans="7:7">
      <c r="G39255" s="1776"/>
    </row>
    <row r="39256" spans="7:7">
      <c r="G39256" s="1776"/>
    </row>
    <row r="39257" spans="7:7">
      <c r="G39257" s="1776"/>
    </row>
    <row r="39258" spans="7:7">
      <c r="G39258" s="1776"/>
    </row>
    <row r="39259" spans="7:7">
      <c r="G39259" s="1776"/>
    </row>
    <row r="39260" spans="7:7">
      <c r="G39260" s="1776"/>
    </row>
    <row r="39261" spans="7:7">
      <c r="G39261" s="1776"/>
    </row>
    <row r="39262" spans="7:7">
      <c r="G39262" s="1776"/>
    </row>
    <row r="39263" spans="7:7">
      <c r="G39263" s="1776"/>
    </row>
    <row r="39264" spans="7:7">
      <c r="G39264" s="1776"/>
    </row>
    <row r="39265" spans="7:7">
      <c r="G39265" s="1776"/>
    </row>
    <row r="39266" spans="7:7">
      <c r="G39266" s="1776"/>
    </row>
    <row r="39267" spans="7:7">
      <c r="G39267" s="1776"/>
    </row>
    <row r="39268" spans="7:7">
      <c r="G39268" s="1776"/>
    </row>
    <row r="39269" spans="7:7">
      <c r="G39269" s="1776"/>
    </row>
    <row r="39270" spans="7:7">
      <c r="G39270" s="1776"/>
    </row>
    <row r="39271" spans="7:7">
      <c r="G39271" s="1776"/>
    </row>
    <row r="39272" spans="7:7">
      <c r="G39272" s="1776"/>
    </row>
    <row r="39273" spans="7:7">
      <c r="G39273" s="1776"/>
    </row>
    <row r="39274" spans="7:7">
      <c r="G39274" s="1776"/>
    </row>
    <row r="39275" spans="7:7">
      <c r="G39275" s="1776"/>
    </row>
    <row r="39276" spans="7:7">
      <c r="G39276" s="1776"/>
    </row>
    <row r="39277" spans="7:7">
      <c r="G39277" s="1776"/>
    </row>
    <row r="39278" spans="7:7">
      <c r="G39278" s="1776"/>
    </row>
    <row r="39279" spans="7:7">
      <c r="G39279" s="1776"/>
    </row>
    <row r="39280" spans="7:7">
      <c r="G39280" s="1776"/>
    </row>
    <row r="39281" spans="7:7">
      <c r="G39281" s="1776"/>
    </row>
    <row r="39282" spans="7:7">
      <c r="G39282" s="1776"/>
    </row>
    <row r="39283" spans="7:7">
      <c r="G39283" s="1776"/>
    </row>
    <row r="39284" spans="7:7">
      <c r="G39284" s="1776"/>
    </row>
    <row r="39285" spans="7:7">
      <c r="G39285" s="1776"/>
    </row>
    <row r="39286" spans="7:7">
      <c r="G39286" s="1776"/>
    </row>
    <row r="39287" spans="7:7">
      <c r="G39287" s="1776"/>
    </row>
    <row r="39288" spans="7:7">
      <c r="G39288" s="1776"/>
    </row>
    <row r="39289" spans="7:7">
      <c r="G39289" s="1776"/>
    </row>
    <row r="39290" spans="7:7">
      <c r="G39290" s="1776"/>
    </row>
    <row r="39291" spans="7:7">
      <c r="G39291" s="1776"/>
    </row>
    <row r="39292" spans="7:7">
      <c r="G39292" s="1776"/>
    </row>
    <row r="39293" spans="7:7">
      <c r="G39293" s="1776"/>
    </row>
    <row r="39294" spans="7:7">
      <c r="G39294" s="1776"/>
    </row>
    <row r="39295" spans="7:7">
      <c r="G39295" s="1776"/>
    </row>
    <row r="39296" spans="7:7">
      <c r="G39296" s="1776"/>
    </row>
    <row r="39297" spans="7:7">
      <c r="G39297" s="1776"/>
    </row>
    <row r="39298" spans="7:7">
      <c r="G39298" s="1776"/>
    </row>
    <row r="39299" spans="7:7">
      <c r="G39299" s="1776"/>
    </row>
    <row r="39300" spans="7:7">
      <c r="G39300" s="1776"/>
    </row>
    <row r="39301" spans="7:7">
      <c r="G39301" s="1776"/>
    </row>
    <row r="39302" spans="7:7">
      <c r="G39302" s="1776"/>
    </row>
    <row r="39303" spans="7:7">
      <c r="G39303" s="1776"/>
    </row>
    <row r="39304" spans="7:7">
      <c r="G39304" s="1776"/>
    </row>
    <row r="39305" spans="7:7">
      <c r="G39305" s="1776"/>
    </row>
    <row r="39306" spans="7:7">
      <c r="G39306" s="1776"/>
    </row>
    <row r="39307" spans="7:7">
      <c r="G39307" s="1776"/>
    </row>
    <row r="39308" spans="7:7">
      <c r="G39308" s="1776"/>
    </row>
    <row r="39309" spans="7:7">
      <c r="G39309" s="1776"/>
    </row>
    <row r="39310" spans="7:7">
      <c r="G39310" s="1776"/>
    </row>
    <row r="39311" spans="7:7">
      <c r="G39311" s="1776"/>
    </row>
    <row r="39312" spans="7:7">
      <c r="G39312" s="1776"/>
    </row>
    <row r="39313" spans="7:7">
      <c r="G39313" s="1776"/>
    </row>
    <row r="39314" spans="7:7">
      <c r="G39314" s="1776"/>
    </row>
    <row r="39315" spans="7:7">
      <c r="G39315" s="1776"/>
    </row>
    <row r="39316" spans="7:7">
      <c r="G39316" s="1776"/>
    </row>
    <row r="39317" spans="7:7">
      <c r="G39317" s="1776"/>
    </row>
    <row r="39318" spans="7:7">
      <c r="G39318" s="1776"/>
    </row>
    <row r="39319" spans="7:7">
      <c r="G39319" s="1776"/>
    </row>
    <row r="39320" spans="7:7">
      <c r="G39320" s="1776"/>
    </row>
    <row r="39321" spans="7:7">
      <c r="G39321" s="1776"/>
    </row>
    <row r="39322" spans="7:7">
      <c r="G39322" s="1776"/>
    </row>
    <row r="39323" spans="7:7">
      <c r="G39323" s="1776"/>
    </row>
    <row r="39324" spans="7:7">
      <c r="G39324" s="1776"/>
    </row>
    <row r="39325" spans="7:7">
      <c r="G39325" s="1776"/>
    </row>
    <row r="39326" spans="7:7">
      <c r="G39326" s="1776"/>
    </row>
    <row r="39327" spans="7:7">
      <c r="G39327" s="1776"/>
    </row>
    <row r="39328" spans="7:7">
      <c r="G39328" s="1776"/>
    </row>
    <row r="39329" spans="7:7">
      <c r="G39329" s="1776"/>
    </row>
    <row r="39330" spans="7:7">
      <c r="G39330" s="1776"/>
    </row>
    <row r="39331" spans="7:7">
      <c r="G39331" s="1776"/>
    </row>
    <row r="39332" spans="7:7">
      <c r="G39332" s="1776"/>
    </row>
    <row r="39333" spans="7:7">
      <c r="G39333" s="1776"/>
    </row>
    <row r="39334" spans="7:7">
      <c r="G39334" s="1776"/>
    </row>
    <row r="39335" spans="7:7">
      <c r="G39335" s="1776"/>
    </row>
    <row r="39336" spans="7:7">
      <c r="G39336" s="1776"/>
    </row>
    <row r="39337" spans="7:7">
      <c r="G39337" s="1776"/>
    </row>
    <row r="39338" spans="7:7">
      <c r="G39338" s="1776"/>
    </row>
    <row r="39339" spans="7:7">
      <c r="G39339" s="1776"/>
    </row>
    <row r="39340" spans="7:7">
      <c r="G39340" s="1776"/>
    </row>
    <row r="39341" spans="7:7">
      <c r="G39341" s="1776"/>
    </row>
    <row r="39342" spans="7:7">
      <c r="G39342" s="1776"/>
    </row>
    <row r="39343" spans="7:7">
      <c r="G39343" s="1776"/>
    </row>
    <row r="39344" spans="7:7">
      <c r="G39344" s="1776"/>
    </row>
    <row r="39345" spans="7:7">
      <c r="G39345" s="1776"/>
    </row>
    <row r="39346" spans="7:7">
      <c r="G39346" s="1776"/>
    </row>
    <row r="39347" spans="7:7">
      <c r="G39347" s="1776"/>
    </row>
    <row r="39348" spans="7:7">
      <c r="G39348" s="1776"/>
    </row>
    <row r="39349" spans="7:7">
      <c r="G39349" s="1776"/>
    </row>
    <row r="39350" spans="7:7">
      <c r="G39350" s="1776"/>
    </row>
    <row r="39351" spans="7:7">
      <c r="G39351" s="1776"/>
    </row>
    <row r="39352" spans="7:7">
      <c r="G39352" s="1776"/>
    </row>
    <row r="39353" spans="7:7">
      <c r="G39353" s="1776"/>
    </row>
    <row r="39354" spans="7:7">
      <c r="G39354" s="1776"/>
    </row>
    <row r="39355" spans="7:7">
      <c r="G39355" s="1776"/>
    </row>
    <row r="39356" spans="7:7">
      <c r="G39356" s="1776"/>
    </row>
    <row r="39357" spans="7:7">
      <c r="G39357" s="1776"/>
    </row>
    <row r="39358" spans="7:7">
      <c r="G39358" s="1776"/>
    </row>
    <row r="39359" spans="7:7">
      <c r="G39359" s="1776"/>
    </row>
    <row r="39360" spans="7:7">
      <c r="G39360" s="1776"/>
    </row>
    <row r="39361" spans="7:7">
      <c r="G39361" s="1776"/>
    </row>
    <row r="39362" spans="7:7">
      <c r="G39362" s="1776"/>
    </row>
    <row r="39363" spans="7:7">
      <c r="G39363" s="1776"/>
    </row>
    <row r="39364" spans="7:7">
      <c r="G39364" s="1776"/>
    </row>
    <row r="39365" spans="7:7">
      <c r="G39365" s="1776"/>
    </row>
    <row r="39366" spans="7:7">
      <c r="G39366" s="1776"/>
    </row>
    <row r="39367" spans="7:7">
      <c r="G39367" s="1776"/>
    </row>
    <row r="39368" spans="7:7">
      <c r="G39368" s="1776"/>
    </row>
    <row r="39369" spans="7:7">
      <c r="G39369" s="1776"/>
    </row>
    <row r="39370" spans="7:7">
      <c r="G39370" s="1776"/>
    </row>
    <row r="39371" spans="7:7">
      <c r="G39371" s="1776"/>
    </row>
    <row r="39372" spans="7:7">
      <c r="G39372" s="1776"/>
    </row>
    <row r="39373" spans="7:7">
      <c r="G39373" s="1776"/>
    </row>
    <row r="39374" spans="7:7">
      <c r="G39374" s="1776"/>
    </row>
    <row r="39375" spans="7:7">
      <c r="G39375" s="1776"/>
    </row>
    <row r="39376" spans="7:7">
      <c r="G39376" s="1776"/>
    </row>
    <row r="39377" spans="7:7">
      <c r="G39377" s="1776"/>
    </row>
    <row r="39378" spans="7:7">
      <c r="G39378" s="1776"/>
    </row>
    <row r="39379" spans="7:7">
      <c r="G39379" s="1776"/>
    </row>
    <row r="39380" spans="7:7">
      <c r="G39380" s="1776"/>
    </row>
    <row r="39381" spans="7:7">
      <c r="G39381" s="1776"/>
    </row>
    <row r="39382" spans="7:7">
      <c r="G39382" s="1776"/>
    </row>
    <row r="39383" spans="7:7">
      <c r="G39383" s="1776"/>
    </row>
    <row r="39384" spans="7:7">
      <c r="G39384" s="1776"/>
    </row>
    <row r="39385" spans="7:7">
      <c r="G39385" s="1776"/>
    </row>
    <row r="39386" spans="7:7">
      <c r="G39386" s="1776"/>
    </row>
    <row r="39387" spans="7:7">
      <c r="G39387" s="1776"/>
    </row>
    <row r="39388" spans="7:7">
      <c r="G39388" s="1776"/>
    </row>
    <row r="39389" spans="7:7">
      <c r="G39389" s="1776"/>
    </row>
    <row r="39390" spans="7:7">
      <c r="G39390" s="1776"/>
    </row>
    <row r="39391" spans="7:7">
      <c r="G39391" s="1776"/>
    </row>
    <row r="39392" spans="7:7">
      <c r="G39392" s="1776"/>
    </row>
    <row r="39393" spans="7:7">
      <c r="G39393" s="1776"/>
    </row>
    <row r="39394" spans="7:7">
      <c r="G39394" s="1776"/>
    </row>
    <row r="39395" spans="7:7">
      <c r="G39395" s="1776"/>
    </row>
    <row r="39396" spans="7:7">
      <c r="G39396" s="1776"/>
    </row>
    <row r="39397" spans="7:7">
      <c r="G39397" s="1776"/>
    </row>
    <row r="39398" spans="7:7">
      <c r="G39398" s="1776"/>
    </row>
    <row r="39399" spans="7:7">
      <c r="G39399" s="1776"/>
    </row>
    <row r="39400" spans="7:7">
      <c r="G39400" s="1776"/>
    </row>
    <row r="39401" spans="7:7">
      <c r="G39401" s="1776"/>
    </row>
    <row r="39402" spans="7:7">
      <c r="G39402" s="1776"/>
    </row>
    <row r="39403" spans="7:7">
      <c r="G39403" s="1776"/>
    </row>
    <row r="39404" spans="7:7">
      <c r="G39404" s="1776"/>
    </row>
    <row r="39405" spans="7:7">
      <c r="G39405" s="1776"/>
    </row>
    <row r="39406" spans="7:7">
      <c r="G39406" s="1776"/>
    </row>
    <row r="39407" spans="7:7">
      <c r="G39407" s="1776"/>
    </row>
    <row r="39408" spans="7:7">
      <c r="G39408" s="1776"/>
    </row>
    <row r="39409" spans="7:7">
      <c r="G39409" s="1776"/>
    </row>
    <row r="39410" spans="7:7">
      <c r="G39410" s="1776"/>
    </row>
    <row r="39411" spans="7:7">
      <c r="G39411" s="1776"/>
    </row>
    <row r="39412" spans="7:7">
      <c r="G39412" s="1776"/>
    </row>
    <row r="39413" spans="7:7">
      <c r="G39413" s="1776"/>
    </row>
    <row r="39414" spans="7:7">
      <c r="G39414" s="1776"/>
    </row>
    <row r="39415" spans="7:7">
      <c r="G39415" s="1776"/>
    </row>
    <row r="39416" spans="7:7">
      <c r="G39416" s="1776"/>
    </row>
    <row r="39417" spans="7:7">
      <c r="G39417" s="1776"/>
    </row>
    <row r="39418" spans="7:7">
      <c r="G39418" s="1776"/>
    </row>
    <row r="39419" spans="7:7">
      <c r="G39419" s="1776"/>
    </row>
    <row r="39420" spans="7:7">
      <c r="G39420" s="1776"/>
    </row>
    <row r="39421" spans="7:7">
      <c r="G39421" s="1776"/>
    </row>
    <row r="39422" spans="7:7">
      <c r="G39422" s="1776"/>
    </row>
    <row r="39423" spans="7:7">
      <c r="G39423" s="1776"/>
    </row>
    <row r="39424" spans="7:7">
      <c r="G39424" s="1776"/>
    </row>
    <row r="39425" spans="7:7">
      <c r="G39425" s="1776"/>
    </row>
    <row r="39426" spans="7:7">
      <c r="G39426" s="1776"/>
    </row>
    <row r="39427" spans="7:7">
      <c r="G39427" s="1776"/>
    </row>
    <row r="39428" spans="7:7">
      <c r="G39428" s="1776"/>
    </row>
    <row r="39429" spans="7:7">
      <c r="G39429" s="1776"/>
    </row>
    <row r="39430" spans="7:7">
      <c r="G39430" s="1776"/>
    </row>
    <row r="39431" spans="7:7">
      <c r="G39431" s="1776"/>
    </row>
    <row r="39432" spans="7:7">
      <c r="G39432" s="1776"/>
    </row>
    <row r="39433" spans="7:7">
      <c r="G39433" s="1776"/>
    </row>
    <row r="39434" spans="7:7">
      <c r="G39434" s="1776"/>
    </row>
    <row r="39435" spans="7:7">
      <c r="G39435" s="1776"/>
    </row>
    <row r="39436" spans="7:7">
      <c r="G39436" s="1776"/>
    </row>
    <row r="39437" spans="7:7">
      <c r="G39437" s="1776"/>
    </row>
    <row r="39438" spans="7:7">
      <c r="G39438" s="1776"/>
    </row>
    <row r="39439" spans="7:7">
      <c r="G39439" s="1776"/>
    </row>
    <row r="39440" spans="7:7">
      <c r="G39440" s="1776"/>
    </row>
    <row r="39441" spans="7:7">
      <c r="G39441" s="1776"/>
    </row>
    <row r="39442" spans="7:7">
      <c r="G39442" s="1776"/>
    </row>
    <row r="39443" spans="7:7">
      <c r="G39443" s="1776"/>
    </row>
    <row r="39444" spans="7:7">
      <c r="G39444" s="1776"/>
    </row>
    <row r="39445" spans="7:7">
      <c r="G39445" s="1776"/>
    </row>
    <row r="39446" spans="7:7">
      <c r="G39446" s="1776"/>
    </row>
    <row r="39447" spans="7:7">
      <c r="G39447" s="1776"/>
    </row>
    <row r="39448" spans="7:7">
      <c r="G39448" s="1776"/>
    </row>
    <row r="39449" spans="7:7">
      <c r="G39449" s="1776"/>
    </row>
    <row r="39450" spans="7:7">
      <c r="G39450" s="1776"/>
    </row>
    <row r="39451" spans="7:7">
      <c r="G39451" s="1776"/>
    </row>
    <row r="39452" spans="7:7">
      <c r="G39452" s="1776"/>
    </row>
    <row r="39453" spans="7:7">
      <c r="G39453" s="1776"/>
    </row>
    <row r="39454" spans="7:7">
      <c r="G39454" s="1776"/>
    </row>
    <row r="39455" spans="7:7">
      <c r="G39455" s="1776"/>
    </row>
    <row r="39456" spans="7:7">
      <c r="G39456" s="1776"/>
    </row>
    <row r="39457" spans="7:7">
      <c r="G39457" s="1776"/>
    </row>
    <row r="39458" spans="7:7">
      <c r="G39458" s="1776"/>
    </row>
    <row r="39459" spans="7:7">
      <c r="G39459" s="1776"/>
    </row>
    <row r="39460" spans="7:7">
      <c r="G39460" s="1776"/>
    </row>
    <row r="39461" spans="7:7">
      <c r="G39461" s="1776"/>
    </row>
    <row r="39462" spans="7:7">
      <c r="G39462" s="1776"/>
    </row>
    <row r="39463" spans="7:7">
      <c r="G39463" s="1776"/>
    </row>
    <row r="39464" spans="7:7">
      <c r="G39464" s="1776"/>
    </row>
    <row r="39465" spans="7:7">
      <c r="G39465" s="1776"/>
    </row>
    <row r="39466" spans="7:7">
      <c r="G39466" s="1776"/>
    </row>
    <row r="39467" spans="7:7">
      <c r="G39467" s="1776"/>
    </row>
    <row r="39468" spans="7:7">
      <c r="G39468" s="1776"/>
    </row>
    <row r="39469" spans="7:7">
      <c r="G39469" s="1776"/>
    </row>
    <row r="39470" spans="7:7">
      <c r="G39470" s="1776"/>
    </row>
    <row r="39471" spans="7:7">
      <c r="G39471" s="1776"/>
    </row>
    <row r="39472" spans="7:7">
      <c r="G39472" s="1776"/>
    </row>
    <row r="39473" spans="7:7">
      <c r="G39473" s="1776"/>
    </row>
    <row r="39474" spans="7:7">
      <c r="G39474" s="1776"/>
    </row>
    <row r="39475" spans="7:7">
      <c r="G39475" s="1776"/>
    </row>
    <row r="39476" spans="7:7">
      <c r="G39476" s="1776"/>
    </row>
    <row r="39477" spans="7:7">
      <c r="G39477" s="1776"/>
    </row>
    <row r="39478" spans="7:7">
      <c r="G39478" s="1776"/>
    </row>
    <row r="39479" spans="7:7">
      <c r="G39479" s="1776"/>
    </row>
    <row r="39480" spans="7:7">
      <c r="G39480" s="1776"/>
    </row>
    <row r="39481" spans="7:7">
      <c r="G39481" s="1776"/>
    </row>
    <row r="39482" spans="7:7">
      <c r="G39482" s="1776"/>
    </row>
    <row r="39483" spans="7:7">
      <c r="G39483" s="1776"/>
    </row>
    <row r="39484" spans="7:7">
      <c r="G39484" s="1776"/>
    </row>
    <row r="39485" spans="7:7">
      <c r="G39485" s="1776"/>
    </row>
    <row r="39486" spans="7:7">
      <c r="G39486" s="1776"/>
    </row>
    <row r="39487" spans="7:7">
      <c r="G39487" s="1776"/>
    </row>
    <row r="39488" spans="7:7">
      <c r="G39488" s="1776"/>
    </row>
    <row r="39489" spans="7:7">
      <c r="G39489" s="1776"/>
    </row>
    <row r="39490" spans="7:7">
      <c r="G39490" s="1776"/>
    </row>
    <row r="39491" spans="7:7">
      <c r="G39491" s="1776"/>
    </row>
    <row r="39492" spans="7:7">
      <c r="G39492" s="1776"/>
    </row>
    <row r="39493" spans="7:7">
      <c r="G39493" s="1776"/>
    </row>
    <row r="39494" spans="7:7">
      <c r="G39494" s="1776"/>
    </row>
    <row r="39495" spans="7:7">
      <c r="G39495" s="1776"/>
    </row>
    <row r="39496" spans="7:7">
      <c r="G39496" s="1776"/>
    </row>
    <row r="39497" spans="7:7">
      <c r="G39497" s="1776"/>
    </row>
    <row r="39498" spans="7:7">
      <c r="G39498" s="1776"/>
    </row>
    <row r="39499" spans="7:7">
      <c r="G39499" s="1776"/>
    </row>
    <row r="39500" spans="7:7">
      <c r="G39500" s="1776"/>
    </row>
    <row r="39501" spans="7:7">
      <c r="G39501" s="1776"/>
    </row>
    <row r="39502" spans="7:7">
      <c r="G39502" s="1776"/>
    </row>
    <row r="39503" spans="7:7">
      <c r="G39503" s="1776"/>
    </row>
    <row r="39504" spans="7:7">
      <c r="G39504" s="1776"/>
    </row>
    <row r="39505" spans="7:7">
      <c r="G39505" s="1776"/>
    </row>
    <row r="39506" spans="7:7">
      <c r="G39506" s="1776"/>
    </row>
    <row r="39507" spans="7:7">
      <c r="G39507" s="1776"/>
    </row>
    <row r="39508" spans="7:7">
      <c r="G39508" s="1776"/>
    </row>
    <row r="39509" spans="7:7">
      <c r="G39509" s="1776"/>
    </row>
    <row r="39510" spans="7:7">
      <c r="G39510" s="1776"/>
    </row>
    <row r="39511" spans="7:7">
      <c r="G39511" s="1776"/>
    </row>
    <row r="39512" spans="7:7">
      <c r="G39512" s="1776"/>
    </row>
    <row r="39513" spans="7:7">
      <c r="G39513" s="1776"/>
    </row>
    <row r="39514" spans="7:7">
      <c r="G39514" s="1776"/>
    </row>
    <row r="39515" spans="7:7">
      <c r="G39515" s="1776"/>
    </row>
    <row r="39516" spans="7:7">
      <c r="G39516" s="1776"/>
    </row>
    <row r="39517" spans="7:7">
      <c r="G39517" s="1776"/>
    </row>
    <row r="39518" spans="7:7">
      <c r="G39518" s="1776"/>
    </row>
    <row r="39519" spans="7:7">
      <c r="G39519" s="1776"/>
    </row>
    <row r="39520" spans="7:7">
      <c r="G39520" s="1776"/>
    </row>
    <row r="39521" spans="7:7">
      <c r="G39521" s="1776"/>
    </row>
    <row r="39522" spans="7:7">
      <c r="G39522" s="1776"/>
    </row>
    <row r="39523" spans="7:7">
      <c r="G39523" s="1776"/>
    </row>
    <row r="39524" spans="7:7">
      <c r="G39524" s="1776"/>
    </row>
    <row r="39525" spans="7:7">
      <c r="G39525" s="1776"/>
    </row>
    <row r="39526" spans="7:7">
      <c r="G39526" s="1776"/>
    </row>
    <row r="39527" spans="7:7">
      <c r="G39527" s="1776"/>
    </row>
    <row r="39528" spans="7:7">
      <c r="G39528" s="1776"/>
    </row>
    <row r="39529" spans="7:7">
      <c r="G39529" s="1776"/>
    </row>
    <row r="39530" spans="7:7">
      <c r="G39530" s="1776"/>
    </row>
    <row r="39531" spans="7:7">
      <c r="G39531" s="1776"/>
    </row>
    <row r="39532" spans="7:7">
      <c r="G39532" s="1776"/>
    </row>
    <row r="39533" spans="7:7">
      <c r="G39533" s="1776"/>
    </row>
    <row r="39534" spans="7:7">
      <c r="G39534" s="1776"/>
    </row>
    <row r="39535" spans="7:7">
      <c r="G39535" s="1776"/>
    </row>
    <row r="39536" spans="7:7">
      <c r="G39536" s="1776"/>
    </row>
    <row r="39537" spans="7:7">
      <c r="G39537" s="1776"/>
    </row>
    <row r="39538" spans="7:7">
      <c r="G39538" s="1776"/>
    </row>
    <row r="39539" spans="7:7">
      <c r="G39539" s="1776"/>
    </row>
    <row r="39540" spans="7:7">
      <c r="G39540" s="1776"/>
    </row>
    <row r="39541" spans="7:7">
      <c r="G39541" s="1776"/>
    </row>
    <row r="39542" spans="7:7">
      <c r="G39542" s="1776"/>
    </row>
    <row r="39543" spans="7:7">
      <c r="G39543" s="1776"/>
    </row>
    <row r="39544" spans="7:7">
      <c r="G39544" s="1776"/>
    </row>
    <row r="39545" spans="7:7">
      <c r="G39545" s="1776"/>
    </row>
    <row r="39546" spans="7:7">
      <c r="G39546" s="1776"/>
    </row>
    <row r="39547" spans="7:7">
      <c r="G39547" s="1776"/>
    </row>
    <row r="39548" spans="7:7">
      <c r="G39548" s="1776"/>
    </row>
    <row r="39549" spans="7:7">
      <c r="G39549" s="1776"/>
    </row>
    <row r="39550" spans="7:7">
      <c r="G39550" s="1776"/>
    </row>
    <row r="39551" spans="7:7">
      <c r="G39551" s="1776"/>
    </row>
    <row r="39552" spans="7:7">
      <c r="G39552" s="1776"/>
    </row>
    <row r="39553" spans="7:7">
      <c r="G39553" s="1776"/>
    </row>
    <row r="39554" spans="7:7">
      <c r="G39554" s="1776"/>
    </row>
    <row r="39555" spans="7:7">
      <c r="G39555" s="1776"/>
    </row>
    <row r="39556" spans="7:7">
      <c r="G39556" s="1776"/>
    </row>
    <row r="39557" spans="7:7">
      <c r="G39557" s="1776"/>
    </row>
    <row r="39558" spans="7:7">
      <c r="G39558" s="1776"/>
    </row>
    <row r="39559" spans="7:7">
      <c r="G39559" s="1776"/>
    </row>
    <row r="39560" spans="7:7">
      <c r="G39560" s="1776"/>
    </row>
    <row r="39561" spans="7:7">
      <c r="G39561" s="1776"/>
    </row>
    <row r="39562" spans="7:7">
      <c r="G39562" s="1776"/>
    </row>
    <row r="39563" spans="7:7">
      <c r="G39563" s="1776"/>
    </row>
    <row r="39564" spans="7:7">
      <c r="G39564" s="1776"/>
    </row>
    <row r="39565" spans="7:7">
      <c r="G39565" s="1776"/>
    </row>
    <row r="39566" spans="7:7">
      <c r="G39566" s="1776"/>
    </row>
    <row r="39567" spans="7:7">
      <c r="G39567" s="1776"/>
    </row>
    <row r="39568" spans="7:7">
      <c r="G39568" s="1776"/>
    </row>
    <row r="39569" spans="7:7">
      <c r="G39569" s="1776"/>
    </row>
    <row r="39570" spans="7:7">
      <c r="G39570" s="1776"/>
    </row>
    <row r="39571" spans="7:7">
      <c r="G39571" s="1776"/>
    </row>
    <row r="39572" spans="7:7">
      <c r="G39572" s="1776"/>
    </row>
    <row r="39573" spans="7:7">
      <c r="G39573" s="1776"/>
    </row>
    <row r="39574" spans="7:7">
      <c r="G39574" s="1776"/>
    </row>
    <row r="39575" spans="7:7">
      <c r="G39575" s="1776"/>
    </row>
    <row r="39576" spans="7:7">
      <c r="G39576" s="1776"/>
    </row>
    <row r="39577" spans="7:7">
      <c r="G39577" s="1776"/>
    </row>
    <row r="39578" spans="7:7">
      <c r="G39578" s="1776"/>
    </row>
    <row r="39579" spans="7:7">
      <c r="G39579" s="1776"/>
    </row>
    <row r="39580" spans="7:7">
      <c r="G39580" s="1776"/>
    </row>
    <row r="39581" spans="7:7">
      <c r="G39581" s="1776"/>
    </row>
    <row r="39582" spans="7:7">
      <c r="G39582" s="1776"/>
    </row>
    <row r="39583" spans="7:7">
      <c r="G39583" s="1776"/>
    </row>
    <row r="39584" spans="7:7">
      <c r="G39584" s="1776"/>
    </row>
    <row r="39585" spans="7:7">
      <c r="G39585" s="1776"/>
    </row>
    <row r="39586" spans="7:7">
      <c r="G39586" s="1776"/>
    </row>
    <row r="39587" spans="7:7">
      <c r="G39587" s="1776"/>
    </row>
    <row r="39588" spans="7:7">
      <c r="G39588" s="1776"/>
    </row>
    <row r="39589" spans="7:7">
      <c r="G39589" s="1776"/>
    </row>
    <row r="39590" spans="7:7">
      <c r="G39590" s="1776"/>
    </row>
    <row r="39591" spans="7:7">
      <c r="G39591" s="1776"/>
    </row>
    <row r="39592" spans="7:7">
      <c r="G39592" s="1776"/>
    </row>
    <row r="39593" spans="7:7">
      <c r="G39593" s="1776"/>
    </row>
    <row r="39594" spans="7:7">
      <c r="G39594" s="1776"/>
    </row>
    <row r="39595" spans="7:7">
      <c r="G39595" s="1776"/>
    </row>
    <row r="39596" spans="7:7">
      <c r="G39596" s="1776"/>
    </row>
    <row r="39597" spans="7:7">
      <c r="G39597" s="1776"/>
    </row>
    <row r="39598" spans="7:7">
      <c r="G39598" s="1776"/>
    </row>
    <row r="39599" spans="7:7">
      <c r="G39599" s="1776"/>
    </row>
    <row r="39600" spans="7:7">
      <c r="G39600" s="1776"/>
    </row>
    <row r="39601" spans="7:7">
      <c r="G39601" s="1776"/>
    </row>
    <row r="39602" spans="7:7">
      <c r="G39602" s="1776"/>
    </row>
    <row r="39603" spans="7:7">
      <c r="G39603" s="1776"/>
    </row>
    <row r="39604" spans="7:7">
      <c r="G39604" s="1776"/>
    </row>
    <row r="39605" spans="7:7">
      <c r="G39605" s="1776"/>
    </row>
    <row r="39606" spans="7:7">
      <c r="G39606" s="1776"/>
    </row>
    <row r="39607" spans="7:7">
      <c r="G39607" s="1776"/>
    </row>
    <row r="39608" spans="7:7">
      <c r="G39608" s="1776"/>
    </row>
    <row r="39609" spans="7:7">
      <c r="G39609" s="1776"/>
    </row>
    <row r="39610" spans="7:7">
      <c r="G39610" s="1776"/>
    </row>
    <row r="39611" spans="7:7">
      <c r="G39611" s="1776"/>
    </row>
    <row r="39612" spans="7:7">
      <c r="G39612" s="1776"/>
    </row>
    <row r="39613" spans="7:7">
      <c r="G39613" s="1776"/>
    </row>
    <row r="39614" spans="7:7">
      <c r="G39614" s="1776"/>
    </row>
    <row r="39615" spans="7:7">
      <c r="G39615" s="1776"/>
    </row>
    <row r="39616" spans="7:7">
      <c r="G39616" s="1776"/>
    </row>
    <row r="39617" spans="7:7">
      <c r="G39617" s="1776"/>
    </row>
    <row r="39618" spans="7:7">
      <c r="G39618" s="1776"/>
    </row>
    <row r="39619" spans="7:7">
      <c r="G39619" s="1776"/>
    </row>
    <row r="39620" spans="7:7">
      <c r="G39620" s="1776"/>
    </row>
    <row r="39621" spans="7:7">
      <c r="G39621" s="1776"/>
    </row>
    <row r="39622" spans="7:7">
      <c r="G39622" s="1776"/>
    </row>
    <row r="39623" spans="7:7">
      <c r="G39623" s="1776"/>
    </row>
    <row r="39624" spans="7:7">
      <c r="G39624" s="1776"/>
    </row>
    <row r="39625" spans="7:7">
      <c r="G39625" s="1776"/>
    </row>
    <row r="39626" spans="7:7">
      <c r="G39626" s="1776"/>
    </row>
    <row r="39627" spans="7:7">
      <c r="G39627" s="1776"/>
    </row>
    <row r="39628" spans="7:7">
      <c r="G39628" s="1776"/>
    </row>
    <row r="39629" spans="7:7">
      <c r="G39629" s="1776"/>
    </row>
    <row r="39630" spans="7:7">
      <c r="G39630" s="1776"/>
    </row>
    <row r="39631" spans="7:7">
      <c r="G39631" s="1776"/>
    </row>
    <row r="39632" spans="7:7">
      <c r="G39632" s="1776"/>
    </row>
    <row r="39633" spans="7:7">
      <c r="G39633" s="1776"/>
    </row>
    <row r="39634" spans="7:7">
      <c r="G39634" s="1776"/>
    </row>
    <row r="39635" spans="7:7">
      <c r="G39635" s="1776"/>
    </row>
    <row r="39636" spans="7:7">
      <c r="G39636" s="1776"/>
    </row>
    <row r="39637" spans="7:7">
      <c r="G39637" s="1776"/>
    </row>
    <row r="39638" spans="7:7">
      <c r="G39638" s="1776"/>
    </row>
    <row r="39639" spans="7:7">
      <c r="G39639" s="1776"/>
    </row>
    <row r="39640" spans="7:7">
      <c r="G39640" s="1776"/>
    </row>
    <row r="39641" spans="7:7">
      <c r="G39641" s="1776"/>
    </row>
    <row r="39642" spans="7:7">
      <c r="G39642" s="1776"/>
    </row>
    <row r="39643" spans="7:7">
      <c r="G39643" s="1776"/>
    </row>
    <row r="39644" spans="7:7">
      <c r="G39644" s="1776"/>
    </row>
    <row r="39645" spans="7:7">
      <c r="G39645" s="1776"/>
    </row>
    <row r="39646" spans="7:7">
      <c r="G39646" s="1776"/>
    </row>
    <row r="39647" spans="7:7">
      <c r="G39647" s="1776"/>
    </row>
    <row r="39648" spans="7:7">
      <c r="G39648" s="1776"/>
    </row>
    <row r="39649" spans="7:7">
      <c r="G39649" s="1776"/>
    </row>
    <row r="39650" spans="7:7">
      <c r="G39650" s="1776"/>
    </row>
    <row r="39651" spans="7:7">
      <c r="G39651" s="1776"/>
    </row>
    <row r="39652" spans="7:7">
      <c r="G39652" s="1776"/>
    </row>
    <row r="39653" spans="7:7">
      <c r="G39653" s="1776"/>
    </row>
    <row r="39654" spans="7:7">
      <c r="G39654" s="1776"/>
    </row>
    <row r="39655" spans="7:7">
      <c r="G39655" s="1776"/>
    </row>
    <row r="39656" spans="7:7">
      <c r="G39656" s="1776"/>
    </row>
    <row r="39657" spans="7:7">
      <c r="G39657" s="1776"/>
    </row>
    <row r="39658" spans="7:7">
      <c r="G39658" s="1776"/>
    </row>
    <row r="39659" spans="7:7">
      <c r="G39659" s="1776"/>
    </row>
    <row r="39660" spans="7:7">
      <c r="G39660" s="1776"/>
    </row>
    <row r="39661" spans="7:7">
      <c r="G39661" s="1776"/>
    </row>
    <row r="39662" spans="7:7">
      <c r="G39662" s="1776"/>
    </row>
    <row r="39663" spans="7:7">
      <c r="G39663" s="1776"/>
    </row>
    <row r="39664" spans="7:7">
      <c r="G39664" s="1776"/>
    </row>
    <row r="39665" spans="7:7">
      <c r="G39665" s="1776"/>
    </row>
    <row r="39666" spans="7:7">
      <c r="G39666" s="1776"/>
    </row>
    <row r="39667" spans="7:7">
      <c r="G39667" s="1776"/>
    </row>
    <row r="39668" spans="7:7">
      <c r="G39668" s="1776"/>
    </row>
    <row r="39669" spans="7:7">
      <c r="G39669" s="1776"/>
    </row>
    <row r="39670" spans="7:7">
      <c r="G39670" s="1776"/>
    </row>
    <row r="39671" spans="7:7">
      <c r="G39671" s="1776"/>
    </row>
    <row r="39672" spans="7:7">
      <c r="G39672" s="1776"/>
    </row>
    <row r="39673" spans="7:7">
      <c r="G39673" s="1776"/>
    </row>
    <row r="39674" spans="7:7">
      <c r="G39674" s="1776"/>
    </row>
    <row r="39675" spans="7:7">
      <c r="G39675" s="1776"/>
    </row>
    <row r="39676" spans="7:7">
      <c r="G39676" s="1776"/>
    </row>
    <row r="39677" spans="7:7">
      <c r="G39677" s="1776"/>
    </row>
    <row r="39678" spans="7:7">
      <c r="G39678" s="1776"/>
    </row>
    <row r="39679" spans="7:7">
      <c r="G39679" s="1776"/>
    </row>
    <row r="39680" spans="7:7">
      <c r="G39680" s="1776"/>
    </row>
    <row r="39681" spans="7:7">
      <c r="G39681" s="1776"/>
    </row>
    <row r="39682" spans="7:7">
      <c r="G39682" s="1776"/>
    </row>
    <row r="39683" spans="7:7">
      <c r="G39683" s="1776"/>
    </row>
    <row r="39684" spans="7:7">
      <c r="G39684" s="1776"/>
    </row>
    <row r="39685" spans="7:7">
      <c r="G39685" s="1776"/>
    </row>
    <row r="39686" spans="7:7">
      <c r="G39686" s="1776"/>
    </row>
    <row r="39687" spans="7:7">
      <c r="G39687" s="1776"/>
    </row>
    <row r="39688" spans="7:7">
      <c r="G39688" s="1776"/>
    </row>
    <row r="39689" spans="7:7">
      <c r="G39689" s="1776"/>
    </row>
    <row r="39690" spans="7:7">
      <c r="G39690" s="1776"/>
    </row>
    <row r="39691" spans="7:7">
      <c r="G39691" s="1776"/>
    </row>
    <row r="39692" spans="7:7">
      <c r="G39692" s="1776"/>
    </row>
    <row r="39693" spans="7:7">
      <c r="G39693" s="1776"/>
    </row>
    <row r="39694" spans="7:7">
      <c r="G39694" s="1776"/>
    </row>
    <row r="39695" spans="7:7">
      <c r="G39695" s="1776"/>
    </row>
    <row r="39696" spans="7:7">
      <c r="G39696" s="1776"/>
    </row>
    <row r="39697" spans="7:7">
      <c r="G39697" s="1776"/>
    </row>
    <row r="39698" spans="7:7">
      <c r="G39698" s="1776"/>
    </row>
    <row r="39699" spans="7:7">
      <c r="G39699" s="1776"/>
    </row>
    <row r="39700" spans="7:7">
      <c r="G39700" s="1776"/>
    </row>
    <row r="39701" spans="7:7">
      <c r="G39701" s="1776"/>
    </row>
    <row r="39702" spans="7:7">
      <c r="G39702" s="1776"/>
    </row>
    <row r="39703" spans="7:7">
      <c r="G39703" s="1776"/>
    </row>
    <row r="39704" spans="7:7">
      <c r="G39704" s="1776"/>
    </row>
    <row r="39705" spans="7:7">
      <c r="G39705" s="1776"/>
    </row>
    <row r="39706" spans="7:7">
      <c r="G39706" s="1776"/>
    </row>
    <row r="39707" spans="7:7">
      <c r="G39707" s="1776"/>
    </row>
    <row r="39708" spans="7:7">
      <c r="G39708" s="1776"/>
    </row>
    <row r="39709" spans="7:7">
      <c r="G39709" s="1776"/>
    </row>
    <row r="39710" spans="7:7">
      <c r="G39710" s="1776"/>
    </row>
    <row r="39711" spans="7:7">
      <c r="G39711" s="1776"/>
    </row>
    <row r="39712" spans="7:7">
      <c r="G39712" s="1776"/>
    </row>
    <row r="39713" spans="7:7">
      <c r="G39713" s="1776"/>
    </row>
    <row r="39714" spans="7:7">
      <c r="G39714" s="1776"/>
    </row>
    <row r="39715" spans="7:7">
      <c r="G39715" s="1776"/>
    </row>
    <row r="39716" spans="7:7">
      <c r="G39716" s="1776"/>
    </row>
    <row r="39717" spans="7:7">
      <c r="G39717" s="1776"/>
    </row>
    <row r="39718" spans="7:7">
      <c r="G39718" s="1776"/>
    </row>
    <row r="39719" spans="7:7">
      <c r="G39719" s="1776"/>
    </row>
    <row r="39720" spans="7:7">
      <c r="G39720" s="1776"/>
    </row>
    <row r="39721" spans="7:7">
      <c r="G39721" s="1776"/>
    </row>
    <row r="39722" spans="7:7">
      <c r="G39722" s="1776"/>
    </row>
    <row r="39723" spans="7:7">
      <c r="G39723" s="1776"/>
    </row>
    <row r="39724" spans="7:7">
      <c r="G39724" s="1776"/>
    </row>
    <row r="39725" spans="7:7">
      <c r="G39725" s="1776"/>
    </row>
    <row r="39726" spans="7:7">
      <c r="G39726" s="1776"/>
    </row>
    <row r="39727" spans="7:7">
      <c r="G39727" s="1776"/>
    </row>
    <row r="39728" spans="7:7">
      <c r="G39728" s="1776"/>
    </row>
    <row r="39729" spans="7:7">
      <c r="G39729" s="1776"/>
    </row>
    <row r="39730" spans="7:7">
      <c r="G39730" s="1776"/>
    </row>
    <row r="39731" spans="7:7">
      <c r="G39731" s="1776"/>
    </row>
    <row r="39732" spans="7:7">
      <c r="G39732" s="1776"/>
    </row>
    <row r="39733" spans="7:7">
      <c r="G39733" s="1776"/>
    </row>
    <row r="39734" spans="7:7">
      <c r="G39734" s="1776"/>
    </row>
    <row r="39735" spans="7:7">
      <c r="G39735" s="1776"/>
    </row>
    <row r="39736" spans="7:7">
      <c r="G39736" s="1776"/>
    </row>
    <row r="39737" spans="7:7">
      <c r="G39737" s="1776"/>
    </row>
    <row r="39738" spans="7:7">
      <c r="G39738" s="1776"/>
    </row>
    <row r="39739" spans="7:7">
      <c r="G39739" s="1776"/>
    </row>
    <row r="39740" spans="7:7">
      <c r="G39740" s="1776"/>
    </row>
    <row r="39741" spans="7:7">
      <c r="G39741" s="1776"/>
    </row>
    <row r="39742" spans="7:7">
      <c r="G39742" s="1776"/>
    </row>
    <row r="39743" spans="7:7">
      <c r="G39743" s="1776"/>
    </row>
    <row r="39744" spans="7:7">
      <c r="G39744" s="1776"/>
    </row>
    <row r="39745" spans="7:7">
      <c r="G39745" s="1776"/>
    </row>
    <row r="39746" spans="7:7">
      <c r="G39746" s="1776"/>
    </row>
    <row r="39747" spans="7:7">
      <c r="G39747" s="1776"/>
    </row>
    <row r="39748" spans="7:7">
      <c r="G39748" s="1776"/>
    </row>
    <row r="39749" spans="7:7">
      <c r="G39749" s="1776"/>
    </row>
    <row r="39750" spans="7:7">
      <c r="G39750" s="1776"/>
    </row>
    <row r="39751" spans="7:7">
      <c r="G39751" s="1776"/>
    </row>
    <row r="39752" spans="7:7">
      <c r="G39752" s="1776"/>
    </row>
    <row r="39753" spans="7:7">
      <c r="G39753" s="1776"/>
    </row>
    <row r="39754" spans="7:7">
      <c r="G39754" s="1776"/>
    </row>
    <row r="39755" spans="7:7">
      <c r="G39755" s="1776"/>
    </row>
    <row r="39756" spans="7:7">
      <c r="G39756" s="1776"/>
    </row>
    <row r="39757" spans="7:7">
      <c r="G39757" s="1776"/>
    </row>
    <row r="39758" spans="7:7">
      <c r="G39758" s="1776"/>
    </row>
    <row r="39759" spans="7:7">
      <c r="G39759" s="1776"/>
    </row>
    <row r="39760" spans="7:7">
      <c r="G39760" s="1776"/>
    </row>
    <row r="39761" spans="7:7">
      <c r="G39761" s="1776"/>
    </row>
    <row r="39762" spans="7:7">
      <c r="G39762" s="1776"/>
    </row>
    <row r="39763" spans="7:7">
      <c r="G39763" s="1776"/>
    </row>
    <row r="39764" spans="7:7">
      <c r="G39764" s="1776"/>
    </row>
    <row r="39765" spans="7:7">
      <c r="G39765" s="1776"/>
    </row>
    <row r="39766" spans="7:7">
      <c r="G39766" s="1776"/>
    </row>
    <row r="39767" spans="7:7">
      <c r="G39767" s="1776"/>
    </row>
    <row r="39768" spans="7:7">
      <c r="G39768" s="1776"/>
    </row>
    <row r="39769" spans="7:7">
      <c r="G39769" s="1776"/>
    </row>
    <row r="39770" spans="7:7">
      <c r="G39770" s="1776"/>
    </row>
    <row r="39771" spans="7:7">
      <c r="G39771" s="1776"/>
    </row>
    <row r="39772" spans="7:7">
      <c r="G39772" s="1776"/>
    </row>
    <row r="39773" spans="7:7">
      <c r="G39773" s="1776"/>
    </row>
    <row r="39774" spans="7:7">
      <c r="G39774" s="1776"/>
    </row>
    <row r="39775" spans="7:7">
      <c r="G39775" s="1776"/>
    </row>
    <row r="39776" spans="7:7">
      <c r="G39776" s="1776"/>
    </row>
    <row r="39777" spans="7:7">
      <c r="G39777" s="1776"/>
    </row>
    <row r="39778" spans="7:7">
      <c r="G39778" s="1776"/>
    </row>
    <row r="39779" spans="7:7">
      <c r="G39779" s="1776"/>
    </row>
    <row r="39780" spans="7:7">
      <c r="G39780" s="1776"/>
    </row>
    <row r="39781" spans="7:7">
      <c r="G39781" s="1776"/>
    </row>
    <row r="39782" spans="7:7">
      <c r="G39782" s="1776"/>
    </row>
    <row r="39783" spans="7:7">
      <c r="G39783" s="1776"/>
    </row>
    <row r="39784" spans="7:7">
      <c r="G39784" s="1776"/>
    </row>
    <row r="39785" spans="7:7">
      <c r="G39785" s="1776"/>
    </row>
    <row r="39786" spans="7:7">
      <c r="G39786" s="1776"/>
    </row>
    <row r="39787" spans="7:7">
      <c r="G39787" s="1776"/>
    </row>
    <row r="39788" spans="7:7">
      <c r="G39788" s="1776"/>
    </row>
    <row r="39789" spans="7:7">
      <c r="G39789" s="1776"/>
    </row>
    <row r="39790" spans="7:7">
      <c r="G39790" s="1776"/>
    </row>
    <row r="39791" spans="7:7">
      <c r="G39791" s="1776"/>
    </row>
    <row r="39792" spans="7:7">
      <c r="G39792" s="1776"/>
    </row>
    <row r="39793" spans="7:7">
      <c r="G39793" s="1776"/>
    </row>
    <row r="39794" spans="7:7">
      <c r="G39794" s="1776"/>
    </row>
    <row r="39795" spans="7:7">
      <c r="G39795" s="1776"/>
    </row>
    <row r="39796" spans="7:7">
      <c r="G39796" s="1776"/>
    </row>
    <row r="39797" spans="7:7">
      <c r="G39797" s="1776"/>
    </row>
    <row r="39798" spans="7:7">
      <c r="G39798" s="1776"/>
    </row>
    <row r="39799" spans="7:7">
      <c r="G39799" s="1776"/>
    </row>
    <row r="39800" spans="7:7">
      <c r="G39800" s="1776"/>
    </row>
    <row r="39801" spans="7:7">
      <c r="G39801" s="1776"/>
    </row>
    <row r="39802" spans="7:7">
      <c r="G39802" s="1776"/>
    </row>
    <row r="39803" spans="7:7">
      <c r="G39803" s="1776"/>
    </row>
    <row r="39804" spans="7:7">
      <c r="G39804" s="1776"/>
    </row>
    <row r="39805" spans="7:7">
      <c r="G39805" s="1776"/>
    </row>
    <row r="39806" spans="7:7">
      <c r="G39806" s="1776"/>
    </row>
    <row r="39807" spans="7:7">
      <c r="G39807" s="1776"/>
    </row>
    <row r="39808" spans="7:7">
      <c r="G39808" s="1776"/>
    </row>
    <row r="39809" spans="7:7">
      <c r="G39809" s="1776"/>
    </row>
    <row r="39810" spans="7:7">
      <c r="G39810" s="1776"/>
    </row>
    <row r="39811" spans="7:7">
      <c r="G39811" s="1776"/>
    </row>
    <row r="39812" spans="7:7">
      <c r="G39812" s="1776"/>
    </row>
    <row r="39813" spans="7:7">
      <c r="G39813" s="1776"/>
    </row>
    <row r="39814" spans="7:7">
      <c r="G39814" s="1776"/>
    </row>
    <row r="39815" spans="7:7">
      <c r="G39815" s="1776"/>
    </row>
    <row r="39816" spans="7:7">
      <c r="G39816" s="1776"/>
    </row>
    <row r="39817" spans="7:7">
      <c r="G39817" s="1776"/>
    </row>
    <row r="39818" spans="7:7">
      <c r="G39818" s="1776"/>
    </row>
    <row r="39819" spans="7:7">
      <c r="G39819" s="1776"/>
    </row>
    <row r="39820" spans="7:7">
      <c r="G39820" s="1776"/>
    </row>
    <row r="39821" spans="7:7">
      <c r="G39821" s="1776"/>
    </row>
    <row r="39822" spans="7:7">
      <c r="G39822" s="1776"/>
    </row>
    <row r="39823" spans="7:7">
      <c r="G39823" s="1776"/>
    </row>
    <row r="39824" spans="7:7">
      <c r="G39824" s="1776"/>
    </row>
    <row r="39825" spans="7:7">
      <c r="G39825" s="1776"/>
    </row>
    <row r="39826" spans="7:7">
      <c r="G39826" s="1776"/>
    </row>
    <row r="39827" spans="7:7">
      <c r="G39827" s="1776"/>
    </row>
    <row r="39828" spans="7:7">
      <c r="G39828" s="1776"/>
    </row>
    <row r="39829" spans="7:7">
      <c r="G39829" s="1776"/>
    </row>
    <row r="39830" spans="7:7">
      <c r="G39830" s="1776"/>
    </row>
    <row r="39831" spans="7:7">
      <c r="G39831" s="1776"/>
    </row>
    <row r="39832" spans="7:7">
      <c r="G39832" s="1776"/>
    </row>
    <row r="39833" spans="7:7">
      <c r="G39833" s="1776"/>
    </row>
    <row r="39834" spans="7:7">
      <c r="G39834" s="1776"/>
    </row>
    <row r="39835" spans="7:7">
      <c r="G39835" s="1776"/>
    </row>
    <row r="39836" spans="7:7">
      <c r="G39836" s="1776"/>
    </row>
    <row r="39837" spans="7:7">
      <c r="G39837" s="1776"/>
    </row>
    <row r="39838" spans="7:7">
      <c r="G39838" s="1776"/>
    </row>
    <row r="39839" spans="7:7">
      <c r="G39839" s="1776"/>
    </row>
    <row r="39840" spans="7:7">
      <c r="G39840" s="1776"/>
    </row>
    <row r="39841" spans="7:7">
      <c r="G39841" s="1776"/>
    </row>
    <row r="39842" spans="7:7">
      <c r="G39842" s="1776"/>
    </row>
    <row r="39843" spans="7:7">
      <c r="G39843" s="1776"/>
    </row>
    <row r="39844" spans="7:7">
      <c r="G39844" s="1776"/>
    </row>
    <row r="39845" spans="7:7">
      <c r="G39845" s="1776"/>
    </row>
    <row r="39846" spans="7:7">
      <c r="G39846" s="1776"/>
    </row>
    <row r="39847" spans="7:7">
      <c r="G39847" s="1776"/>
    </row>
    <row r="39848" spans="7:7">
      <c r="G39848" s="1776"/>
    </row>
    <row r="39849" spans="7:7">
      <c r="G39849" s="1776"/>
    </row>
    <row r="39850" spans="7:7">
      <c r="G39850" s="1776"/>
    </row>
    <row r="39851" spans="7:7">
      <c r="G39851" s="1776"/>
    </row>
    <row r="39852" spans="7:7">
      <c r="G39852" s="1776"/>
    </row>
    <row r="39853" spans="7:7">
      <c r="G39853" s="1776"/>
    </row>
    <row r="39854" spans="7:7">
      <c r="G39854" s="1776"/>
    </row>
    <row r="39855" spans="7:7">
      <c r="G39855" s="1776"/>
    </row>
    <row r="39856" spans="7:7">
      <c r="G39856" s="1776"/>
    </row>
    <row r="39857" spans="7:7">
      <c r="G39857" s="1776"/>
    </row>
    <row r="39858" spans="7:7">
      <c r="G39858" s="1776"/>
    </row>
    <row r="39859" spans="7:7">
      <c r="G39859" s="1776"/>
    </row>
    <row r="39860" spans="7:7">
      <c r="G39860" s="1776"/>
    </row>
    <row r="39861" spans="7:7">
      <c r="G39861" s="1776"/>
    </row>
    <row r="39862" spans="7:7">
      <c r="G39862" s="1776"/>
    </row>
    <row r="39863" spans="7:7">
      <c r="G39863" s="1776"/>
    </row>
    <row r="39864" spans="7:7">
      <c r="G39864" s="1776"/>
    </row>
    <row r="39865" spans="7:7">
      <c r="G39865" s="1776"/>
    </row>
    <row r="39866" spans="7:7">
      <c r="G39866" s="1776"/>
    </row>
    <row r="39867" spans="7:7">
      <c r="G39867" s="1776"/>
    </row>
    <row r="39868" spans="7:7">
      <c r="G39868" s="1776"/>
    </row>
    <row r="39869" spans="7:7">
      <c r="G39869" s="1776"/>
    </row>
    <row r="39870" spans="7:7">
      <c r="G39870" s="1776"/>
    </row>
    <row r="39871" spans="7:7">
      <c r="G39871" s="1776"/>
    </row>
    <row r="39872" spans="7:7">
      <c r="G39872" s="1776"/>
    </row>
    <row r="39873" spans="7:7">
      <c r="G39873" s="1776"/>
    </row>
    <row r="39874" spans="7:7">
      <c r="G39874" s="1776"/>
    </row>
    <row r="39875" spans="7:7">
      <c r="G39875" s="1776"/>
    </row>
    <row r="39876" spans="7:7">
      <c r="G39876" s="1776"/>
    </row>
    <row r="39877" spans="7:7">
      <c r="G39877" s="1776"/>
    </row>
    <row r="39878" spans="7:7">
      <c r="G39878" s="1776"/>
    </row>
    <row r="39879" spans="7:7">
      <c r="G39879" s="1776"/>
    </row>
    <row r="39880" spans="7:7">
      <c r="G39880" s="1776"/>
    </row>
    <row r="39881" spans="7:7">
      <c r="G39881" s="1776"/>
    </row>
    <row r="39882" spans="7:7">
      <c r="G39882" s="1776"/>
    </row>
    <row r="39883" spans="7:7">
      <c r="G39883" s="1776"/>
    </row>
    <row r="39884" spans="7:7">
      <c r="G39884" s="1776"/>
    </row>
    <row r="39885" spans="7:7">
      <c r="G39885" s="1776"/>
    </row>
    <row r="39886" spans="7:7">
      <c r="G39886" s="1776"/>
    </row>
    <row r="39887" spans="7:7">
      <c r="G39887" s="1776"/>
    </row>
    <row r="39888" spans="7:7">
      <c r="G39888" s="1776"/>
    </row>
    <row r="39889" spans="7:7">
      <c r="G39889" s="1776"/>
    </row>
    <row r="39890" spans="7:7">
      <c r="G39890" s="1776"/>
    </row>
    <row r="39891" spans="7:7">
      <c r="G39891" s="1776"/>
    </row>
    <row r="39892" spans="7:7">
      <c r="G39892" s="1776"/>
    </row>
    <row r="39893" spans="7:7">
      <c r="G39893" s="1776"/>
    </row>
    <row r="39894" spans="7:7">
      <c r="G39894" s="1776"/>
    </row>
    <row r="39895" spans="7:7">
      <c r="G39895" s="1776"/>
    </row>
    <row r="39896" spans="7:7">
      <c r="G39896" s="1776"/>
    </row>
    <row r="39897" spans="7:7">
      <c r="G39897" s="1776"/>
    </row>
    <row r="39898" spans="7:7">
      <c r="G39898" s="1776"/>
    </row>
    <row r="39899" spans="7:7">
      <c r="G39899" s="1776"/>
    </row>
    <row r="39900" spans="7:7">
      <c r="G39900" s="1776"/>
    </row>
    <row r="39901" spans="7:7">
      <c r="G39901" s="1776"/>
    </row>
    <row r="39902" spans="7:7">
      <c r="G39902" s="1776"/>
    </row>
    <row r="39903" spans="7:7">
      <c r="G39903" s="1776"/>
    </row>
    <row r="39904" spans="7:7">
      <c r="G39904" s="1776"/>
    </row>
    <row r="39905" spans="7:7">
      <c r="G39905" s="1776"/>
    </row>
    <row r="39906" spans="7:7">
      <c r="G39906" s="1776"/>
    </row>
    <row r="39907" spans="7:7">
      <c r="G39907" s="1776"/>
    </row>
    <row r="39908" spans="7:7">
      <c r="G39908" s="1776"/>
    </row>
    <row r="39909" spans="7:7">
      <c r="G39909" s="1776"/>
    </row>
    <row r="39910" spans="7:7">
      <c r="G39910" s="1776"/>
    </row>
    <row r="39911" spans="7:7">
      <c r="G39911" s="1776"/>
    </row>
    <row r="39912" spans="7:7">
      <c r="G39912" s="1776"/>
    </row>
    <row r="39913" spans="7:7">
      <c r="G39913" s="1776"/>
    </row>
    <row r="39914" spans="7:7">
      <c r="G39914" s="1776"/>
    </row>
    <row r="39915" spans="7:7">
      <c r="G39915" s="1776"/>
    </row>
    <row r="39916" spans="7:7">
      <c r="G39916" s="1776"/>
    </row>
    <row r="39917" spans="7:7">
      <c r="G39917" s="1776"/>
    </row>
    <row r="39918" spans="7:7">
      <c r="G39918" s="1776"/>
    </row>
    <row r="39919" spans="7:7">
      <c r="G39919" s="1776"/>
    </row>
    <row r="39920" spans="7:7">
      <c r="G39920" s="1776"/>
    </row>
    <row r="39921" spans="7:7">
      <c r="G39921" s="1776"/>
    </row>
    <row r="39922" spans="7:7">
      <c r="G39922" s="1776"/>
    </row>
    <row r="39923" spans="7:7">
      <c r="G39923" s="1776"/>
    </row>
    <row r="39924" spans="7:7">
      <c r="G39924" s="1776"/>
    </row>
    <row r="39925" spans="7:7">
      <c r="G39925" s="1776"/>
    </row>
    <row r="39926" spans="7:7">
      <c r="G39926" s="1776"/>
    </row>
    <row r="39927" spans="7:7">
      <c r="G39927" s="1776"/>
    </row>
    <row r="39928" spans="7:7">
      <c r="G39928" s="1776"/>
    </row>
    <row r="39929" spans="7:7">
      <c r="G39929" s="1776"/>
    </row>
    <row r="39930" spans="7:7">
      <c r="G39930" s="1776"/>
    </row>
    <row r="39931" spans="7:7">
      <c r="G39931" s="1776"/>
    </row>
    <row r="39932" spans="7:7">
      <c r="G39932" s="1776"/>
    </row>
    <row r="39933" spans="7:7">
      <c r="G39933" s="1776"/>
    </row>
    <row r="39934" spans="7:7">
      <c r="G39934" s="1776"/>
    </row>
    <row r="39935" spans="7:7">
      <c r="G39935" s="1776"/>
    </row>
    <row r="39936" spans="7:7">
      <c r="G39936" s="1776"/>
    </row>
    <row r="39937" spans="7:7">
      <c r="G39937" s="1776"/>
    </row>
    <row r="39938" spans="7:7">
      <c r="G39938" s="1776"/>
    </row>
    <row r="39939" spans="7:7">
      <c r="G39939" s="1776"/>
    </row>
    <row r="39940" spans="7:7">
      <c r="G39940" s="1776"/>
    </row>
    <row r="39941" spans="7:7">
      <c r="G39941" s="1776"/>
    </row>
    <row r="39942" spans="7:7">
      <c r="G39942" s="1776"/>
    </row>
    <row r="39943" spans="7:7">
      <c r="G39943" s="1776"/>
    </row>
    <row r="39944" spans="7:7">
      <c r="G39944" s="1776"/>
    </row>
    <row r="39945" spans="7:7">
      <c r="G39945" s="1776"/>
    </row>
    <row r="39946" spans="7:7">
      <c r="G39946" s="1776"/>
    </row>
    <row r="39947" spans="7:7">
      <c r="G39947" s="1776"/>
    </row>
    <row r="39948" spans="7:7">
      <c r="G39948" s="1776"/>
    </row>
    <row r="39949" spans="7:7">
      <c r="G39949" s="1776"/>
    </row>
    <row r="39950" spans="7:7">
      <c r="G39950" s="1776"/>
    </row>
    <row r="39951" spans="7:7">
      <c r="G39951" s="1776"/>
    </row>
    <row r="39952" spans="7:7">
      <c r="G39952" s="1776"/>
    </row>
    <row r="39953" spans="7:7">
      <c r="G39953" s="1776"/>
    </row>
    <row r="39954" spans="7:7">
      <c r="G39954" s="1776"/>
    </row>
    <row r="39955" spans="7:7">
      <c r="G39955" s="1776"/>
    </row>
    <row r="39956" spans="7:7">
      <c r="G39956" s="1776"/>
    </row>
    <row r="39957" spans="7:7">
      <c r="G39957" s="1776"/>
    </row>
    <row r="39958" spans="7:7">
      <c r="G39958" s="1776"/>
    </row>
    <row r="39959" spans="7:7">
      <c r="G39959" s="1776"/>
    </row>
    <row r="39960" spans="7:7">
      <c r="G39960" s="1776"/>
    </row>
    <row r="39961" spans="7:7">
      <c r="G39961" s="1776"/>
    </row>
    <row r="39962" spans="7:7">
      <c r="G39962" s="1776"/>
    </row>
    <row r="39963" spans="7:7">
      <c r="G39963" s="1776"/>
    </row>
    <row r="39964" spans="7:7">
      <c r="G39964" s="1776"/>
    </row>
    <row r="39965" spans="7:7">
      <c r="G39965" s="1776"/>
    </row>
    <row r="39966" spans="7:7">
      <c r="G39966" s="1776"/>
    </row>
    <row r="39967" spans="7:7">
      <c r="G39967" s="1776"/>
    </row>
    <row r="39968" spans="7:7">
      <c r="G39968" s="1776"/>
    </row>
    <row r="39969" spans="7:7">
      <c r="G39969" s="1776"/>
    </row>
    <row r="39970" spans="7:7">
      <c r="G39970" s="1776"/>
    </row>
    <row r="39971" spans="7:7">
      <c r="G39971" s="1776"/>
    </row>
    <row r="39972" spans="7:7">
      <c r="G39972" s="1776"/>
    </row>
    <row r="39973" spans="7:7">
      <c r="G39973" s="1776"/>
    </row>
    <row r="39974" spans="7:7">
      <c r="G39974" s="1776"/>
    </row>
    <row r="39975" spans="7:7">
      <c r="G39975" s="1776"/>
    </row>
    <row r="39976" spans="7:7">
      <c r="G39976" s="1776"/>
    </row>
    <row r="39977" spans="7:7">
      <c r="G39977" s="1776"/>
    </row>
    <row r="39978" spans="7:7">
      <c r="G39978" s="1776"/>
    </row>
    <row r="39979" spans="7:7">
      <c r="G39979" s="1776"/>
    </row>
    <row r="39980" spans="7:7">
      <c r="G39980" s="1776"/>
    </row>
    <row r="39981" spans="7:7">
      <c r="G39981" s="1776"/>
    </row>
    <row r="39982" spans="7:7">
      <c r="G39982" s="1776"/>
    </row>
    <row r="39983" spans="7:7">
      <c r="G39983" s="1776"/>
    </row>
    <row r="39984" spans="7:7">
      <c r="G39984" s="1776"/>
    </row>
    <row r="39985" spans="7:7">
      <c r="G39985" s="1776"/>
    </row>
    <row r="39986" spans="7:7">
      <c r="G39986" s="1776"/>
    </row>
    <row r="39987" spans="7:7">
      <c r="G39987" s="1776"/>
    </row>
    <row r="39988" spans="7:7">
      <c r="G39988" s="1776"/>
    </row>
    <row r="39989" spans="7:7">
      <c r="G39989" s="1776"/>
    </row>
    <row r="39990" spans="7:7">
      <c r="G39990" s="1776"/>
    </row>
    <row r="39991" spans="7:7">
      <c r="G39991" s="1776"/>
    </row>
    <row r="39992" spans="7:7">
      <c r="G39992" s="1776"/>
    </row>
    <row r="39993" spans="7:7">
      <c r="G39993" s="1776"/>
    </row>
    <row r="39994" spans="7:7">
      <c r="G39994" s="1776"/>
    </row>
    <row r="39995" spans="7:7">
      <c r="G39995" s="1776"/>
    </row>
    <row r="39996" spans="7:7">
      <c r="G39996" s="1776"/>
    </row>
    <row r="39997" spans="7:7">
      <c r="G39997" s="1776"/>
    </row>
    <row r="39998" spans="7:7">
      <c r="G39998" s="1776"/>
    </row>
    <row r="39999" spans="7:7">
      <c r="G39999" s="1776"/>
    </row>
    <row r="40000" spans="7:7">
      <c r="G40000" s="1776"/>
    </row>
    <row r="40001" spans="7:7">
      <c r="G40001" s="1776"/>
    </row>
    <row r="40002" spans="7:7">
      <c r="G40002" s="1776"/>
    </row>
    <row r="40003" spans="7:7">
      <c r="G40003" s="1776"/>
    </row>
    <row r="40004" spans="7:7">
      <c r="G40004" s="1776"/>
    </row>
    <row r="40005" spans="7:7">
      <c r="G40005" s="1776"/>
    </row>
    <row r="40006" spans="7:7">
      <c r="G40006" s="1776"/>
    </row>
    <row r="40007" spans="7:7">
      <c r="G40007" s="1776"/>
    </row>
    <row r="40008" spans="7:7">
      <c r="G40008" s="1776"/>
    </row>
    <row r="40009" spans="7:7">
      <c r="G40009" s="1776"/>
    </row>
    <row r="40010" spans="7:7">
      <c r="G40010" s="1776"/>
    </row>
    <row r="40011" spans="7:7">
      <c r="G40011" s="1776"/>
    </row>
    <row r="40012" spans="7:7">
      <c r="G40012" s="1776"/>
    </row>
    <row r="40013" spans="7:7">
      <c r="G40013" s="1776"/>
    </row>
    <row r="40014" spans="7:7">
      <c r="G40014" s="1776"/>
    </row>
    <row r="40015" spans="7:7">
      <c r="G40015" s="1776"/>
    </row>
    <row r="40016" spans="7:7">
      <c r="G40016" s="1776"/>
    </row>
    <row r="40017" spans="7:7">
      <c r="G40017" s="1776"/>
    </row>
    <row r="40018" spans="7:7">
      <c r="G40018" s="1776"/>
    </row>
    <row r="40019" spans="7:7">
      <c r="G40019" s="1776"/>
    </row>
    <row r="40020" spans="7:7">
      <c r="G40020" s="1776"/>
    </row>
    <row r="40021" spans="7:7">
      <c r="G40021" s="1776"/>
    </row>
    <row r="40022" spans="7:7">
      <c r="G40022" s="1776"/>
    </row>
    <row r="40023" spans="7:7">
      <c r="G40023" s="1776"/>
    </row>
    <row r="40024" spans="7:7">
      <c r="G40024" s="1776"/>
    </row>
    <row r="40025" spans="7:7">
      <c r="G40025" s="1776"/>
    </row>
    <row r="40026" spans="7:7">
      <c r="G40026" s="1776"/>
    </row>
    <row r="40027" spans="7:7">
      <c r="G40027" s="1776"/>
    </row>
    <row r="40028" spans="7:7">
      <c r="G40028" s="1776"/>
    </row>
    <row r="40029" spans="7:7">
      <c r="G40029" s="1776"/>
    </row>
    <row r="40030" spans="7:7">
      <c r="G40030" s="1776"/>
    </row>
    <row r="40031" spans="7:7">
      <c r="G40031" s="1776"/>
    </row>
    <row r="40032" spans="7:7">
      <c r="G40032" s="1776"/>
    </row>
    <row r="40033" spans="7:7">
      <c r="G40033" s="1776"/>
    </row>
    <row r="40034" spans="7:7">
      <c r="G40034" s="1776"/>
    </row>
    <row r="40035" spans="7:7">
      <c r="G40035" s="1776"/>
    </row>
    <row r="40036" spans="7:7">
      <c r="G40036" s="1776"/>
    </row>
    <row r="40037" spans="7:7">
      <c r="G40037" s="1776"/>
    </row>
    <row r="40038" spans="7:7">
      <c r="G40038" s="1776"/>
    </row>
    <row r="40039" spans="7:7">
      <c r="G40039" s="1776"/>
    </row>
    <row r="40040" spans="7:7">
      <c r="G40040" s="1776"/>
    </row>
    <row r="40041" spans="7:7">
      <c r="G40041" s="1776"/>
    </row>
    <row r="40042" spans="7:7">
      <c r="G40042" s="1776"/>
    </row>
    <row r="40043" spans="7:7">
      <c r="G40043" s="1776"/>
    </row>
    <row r="40044" spans="7:7">
      <c r="G40044" s="1776"/>
    </row>
    <row r="40045" spans="7:7">
      <c r="G40045" s="1776"/>
    </row>
    <row r="40046" spans="7:7">
      <c r="G40046" s="1776"/>
    </row>
    <row r="40047" spans="7:7">
      <c r="G40047" s="1776"/>
    </row>
    <row r="40048" spans="7:7">
      <c r="G40048" s="1776"/>
    </row>
    <row r="40049" spans="7:7">
      <c r="G40049" s="1776"/>
    </row>
    <row r="40050" spans="7:7">
      <c r="G40050" s="1776"/>
    </row>
    <row r="40051" spans="7:7">
      <c r="G40051" s="1776"/>
    </row>
    <row r="40052" spans="7:7">
      <c r="G40052" s="1776"/>
    </row>
    <row r="40053" spans="7:7">
      <c r="G40053" s="1776"/>
    </row>
    <row r="40054" spans="7:7">
      <c r="G40054" s="1776"/>
    </row>
    <row r="40055" spans="7:7">
      <c r="G40055" s="1776"/>
    </row>
    <row r="40056" spans="7:7">
      <c r="G40056" s="1776"/>
    </row>
    <row r="40057" spans="7:7">
      <c r="G40057" s="1776"/>
    </row>
    <row r="40058" spans="7:7">
      <c r="G40058" s="1776"/>
    </row>
    <row r="40059" spans="7:7">
      <c r="G40059" s="1776"/>
    </row>
    <row r="40060" spans="7:7">
      <c r="G40060" s="1776"/>
    </row>
    <row r="40061" spans="7:7">
      <c r="G40061" s="1776"/>
    </row>
    <row r="40062" spans="7:7">
      <c r="G40062" s="1776"/>
    </row>
    <row r="40063" spans="7:7">
      <c r="G40063" s="1776"/>
    </row>
    <row r="40064" spans="7:7">
      <c r="G40064" s="1776"/>
    </row>
    <row r="40065" spans="7:7">
      <c r="G40065" s="1776"/>
    </row>
    <row r="40066" spans="7:7">
      <c r="G40066" s="1776"/>
    </row>
    <row r="40067" spans="7:7">
      <c r="G40067" s="1776"/>
    </row>
    <row r="40068" spans="7:7">
      <c r="G40068" s="1776"/>
    </row>
    <row r="40069" spans="7:7">
      <c r="G40069" s="1776"/>
    </row>
    <row r="40070" spans="7:7">
      <c r="G40070" s="1776"/>
    </row>
    <row r="40071" spans="7:7">
      <c r="G40071" s="1776"/>
    </row>
    <row r="40072" spans="7:7">
      <c r="G40072" s="1776"/>
    </row>
    <row r="40073" spans="7:7">
      <c r="G40073" s="1776"/>
    </row>
    <row r="40074" spans="7:7">
      <c r="G40074" s="1776"/>
    </row>
    <row r="40075" spans="7:7">
      <c r="G40075" s="1776"/>
    </row>
    <row r="40076" spans="7:7">
      <c r="G40076" s="1776"/>
    </row>
    <row r="40077" spans="7:7">
      <c r="G40077" s="1776"/>
    </row>
    <row r="40078" spans="7:7">
      <c r="G40078" s="1776"/>
    </row>
    <row r="40079" spans="7:7">
      <c r="G40079" s="1776"/>
    </row>
    <row r="40080" spans="7:7">
      <c r="G40080" s="1776"/>
    </row>
    <row r="40081" spans="7:7">
      <c r="G40081" s="1776"/>
    </row>
    <row r="40082" spans="7:7">
      <c r="G40082" s="1776"/>
    </row>
    <row r="40083" spans="7:7">
      <c r="G40083" s="1776"/>
    </row>
    <row r="40084" spans="7:7">
      <c r="G40084" s="1776"/>
    </row>
    <row r="40085" spans="7:7">
      <c r="G40085" s="1776"/>
    </row>
    <row r="40086" spans="7:7">
      <c r="G40086" s="1776"/>
    </row>
    <row r="40087" spans="7:7">
      <c r="G40087" s="1776"/>
    </row>
    <row r="40088" spans="7:7">
      <c r="G40088" s="1776"/>
    </row>
    <row r="40089" spans="7:7">
      <c r="G40089" s="1776"/>
    </row>
    <row r="40090" spans="7:7">
      <c r="G40090" s="1776"/>
    </row>
    <row r="40091" spans="7:7">
      <c r="G40091" s="1776"/>
    </row>
    <row r="40092" spans="7:7">
      <c r="G40092" s="1776"/>
    </row>
    <row r="40093" spans="7:7">
      <c r="G40093" s="1776"/>
    </row>
    <row r="40094" spans="7:7">
      <c r="G40094" s="1776"/>
    </row>
    <row r="40095" spans="7:7">
      <c r="G40095" s="1776"/>
    </row>
    <row r="40096" spans="7:7">
      <c r="G40096" s="1776"/>
    </row>
    <row r="40097" spans="7:7">
      <c r="G40097" s="1776"/>
    </row>
    <row r="40098" spans="7:7">
      <c r="G40098" s="1776"/>
    </row>
    <row r="40099" spans="7:7">
      <c r="G40099" s="1776"/>
    </row>
    <row r="40100" spans="7:7">
      <c r="G40100" s="1776"/>
    </row>
    <row r="40101" spans="7:7">
      <c r="G40101" s="1776"/>
    </row>
    <row r="40102" spans="7:7">
      <c r="G40102" s="1776"/>
    </row>
    <row r="40103" spans="7:7">
      <c r="G40103" s="1776"/>
    </row>
    <row r="40104" spans="7:7">
      <c r="G40104" s="1776"/>
    </row>
    <row r="40105" spans="7:7">
      <c r="G40105" s="1776"/>
    </row>
    <row r="40106" spans="7:7">
      <c r="G40106" s="1776"/>
    </row>
    <row r="40107" spans="7:7">
      <c r="G40107" s="1776"/>
    </row>
    <row r="40108" spans="7:7">
      <c r="G40108" s="1776"/>
    </row>
    <row r="40109" spans="7:7">
      <c r="G40109" s="1776"/>
    </row>
    <row r="40110" spans="7:7">
      <c r="G40110" s="1776"/>
    </row>
    <row r="40111" spans="7:7">
      <c r="G40111" s="1776"/>
    </row>
    <row r="40112" spans="7:7">
      <c r="G40112" s="1776"/>
    </row>
    <row r="40113" spans="7:7">
      <c r="G40113" s="1776"/>
    </row>
    <row r="40114" spans="7:7">
      <c r="G40114" s="1776"/>
    </row>
    <row r="40115" spans="7:7">
      <c r="G40115" s="1776"/>
    </row>
    <row r="40116" spans="7:7">
      <c r="G40116" s="1776"/>
    </row>
    <row r="40117" spans="7:7">
      <c r="G40117" s="1776"/>
    </row>
    <row r="40118" spans="7:7">
      <c r="G40118" s="1776"/>
    </row>
    <row r="40119" spans="7:7">
      <c r="G40119" s="1776"/>
    </row>
    <row r="40120" spans="7:7">
      <c r="G40120" s="1776"/>
    </row>
    <row r="40121" spans="7:7">
      <c r="G40121" s="1776"/>
    </row>
    <row r="40122" spans="7:7">
      <c r="G40122" s="1776"/>
    </row>
    <row r="40123" spans="7:7">
      <c r="G40123" s="1776"/>
    </row>
    <row r="40124" spans="7:7">
      <c r="G40124" s="1776"/>
    </row>
    <row r="40125" spans="7:7">
      <c r="G40125" s="1776"/>
    </row>
    <row r="40126" spans="7:7">
      <c r="G40126" s="1776"/>
    </row>
    <row r="40127" spans="7:7">
      <c r="G40127" s="1776"/>
    </row>
    <row r="40128" spans="7:7">
      <c r="G40128" s="1776"/>
    </row>
    <row r="40129" spans="7:7">
      <c r="G40129" s="1776"/>
    </row>
    <row r="40130" spans="7:7">
      <c r="G40130" s="1776"/>
    </row>
    <row r="40131" spans="7:7">
      <c r="G40131" s="1776"/>
    </row>
    <row r="40132" spans="7:7">
      <c r="G40132" s="1776"/>
    </row>
    <row r="40133" spans="7:7">
      <c r="G40133" s="1776"/>
    </row>
    <row r="40134" spans="7:7">
      <c r="G40134" s="1776"/>
    </row>
    <row r="40135" spans="7:7">
      <c r="G40135" s="1776"/>
    </row>
    <row r="40136" spans="7:7">
      <c r="G40136" s="1776"/>
    </row>
    <row r="40137" spans="7:7">
      <c r="G40137" s="1776"/>
    </row>
    <row r="40138" spans="7:7">
      <c r="G40138" s="1776"/>
    </row>
    <row r="40139" spans="7:7">
      <c r="G40139" s="1776"/>
    </row>
    <row r="40140" spans="7:7">
      <c r="G40140" s="1776"/>
    </row>
    <row r="40141" spans="7:7">
      <c r="G40141" s="1776"/>
    </row>
    <row r="40142" spans="7:7">
      <c r="G40142" s="1776"/>
    </row>
    <row r="40143" spans="7:7">
      <c r="G40143" s="1776"/>
    </row>
    <row r="40144" spans="7:7">
      <c r="G40144" s="1776"/>
    </row>
    <row r="40145" spans="7:7">
      <c r="G40145" s="1776"/>
    </row>
    <row r="40146" spans="7:7">
      <c r="G40146" s="1776"/>
    </row>
    <row r="40147" spans="7:7">
      <c r="G40147" s="1776"/>
    </row>
    <row r="40148" spans="7:7">
      <c r="G40148" s="1776"/>
    </row>
    <row r="40149" spans="7:7">
      <c r="G40149" s="1776"/>
    </row>
    <row r="40150" spans="7:7">
      <c r="G40150" s="1776"/>
    </row>
    <row r="40151" spans="7:7">
      <c r="G40151" s="1776"/>
    </row>
    <row r="40152" spans="7:7">
      <c r="G40152" s="1776"/>
    </row>
    <row r="40153" spans="7:7">
      <c r="G40153" s="1776"/>
    </row>
    <row r="40154" spans="7:7">
      <c r="G40154" s="1776"/>
    </row>
    <row r="40155" spans="7:7">
      <c r="G40155" s="1776"/>
    </row>
    <row r="40156" spans="7:7">
      <c r="G40156" s="1776"/>
    </row>
    <row r="40157" spans="7:7">
      <c r="G40157" s="1776"/>
    </row>
    <row r="40158" spans="7:7">
      <c r="G40158" s="1776"/>
    </row>
    <row r="40159" spans="7:7">
      <c r="G40159" s="1776"/>
    </row>
    <row r="40160" spans="7:7">
      <c r="G40160" s="1776"/>
    </row>
    <row r="40161" spans="7:7">
      <c r="G40161" s="1776"/>
    </row>
    <row r="40162" spans="7:7">
      <c r="G40162" s="1776"/>
    </row>
    <row r="40163" spans="7:7">
      <c r="G40163" s="1776"/>
    </row>
    <row r="40164" spans="7:7">
      <c r="G40164" s="1776"/>
    </row>
    <row r="40165" spans="7:7">
      <c r="G40165" s="1776"/>
    </row>
    <row r="40166" spans="7:7">
      <c r="G40166" s="1776"/>
    </row>
    <row r="40167" spans="7:7">
      <c r="G40167" s="1776"/>
    </row>
    <row r="40168" spans="7:7">
      <c r="G40168" s="1776"/>
    </row>
    <row r="40169" spans="7:7">
      <c r="G40169" s="1776"/>
    </row>
    <row r="40170" spans="7:7">
      <c r="G40170" s="1776"/>
    </row>
    <row r="40171" spans="7:7">
      <c r="G40171" s="1776"/>
    </row>
    <row r="40172" spans="7:7">
      <c r="G40172" s="1776"/>
    </row>
    <row r="40173" spans="7:7">
      <c r="G40173" s="1776"/>
    </row>
    <row r="40174" spans="7:7">
      <c r="G40174" s="1776"/>
    </row>
    <row r="40175" spans="7:7">
      <c r="G40175" s="1776"/>
    </row>
    <row r="40176" spans="7:7">
      <c r="G40176" s="1776"/>
    </row>
    <row r="40177" spans="7:7">
      <c r="G40177" s="1776"/>
    </row>
    <row r="40178" spans="7:7">
      <c r="G40178" s="1776"/>
    </row>
    <row r="40179" spans="7:7">
      <c r="G40179" s="1776"/>
    </row>
    <row r="40180" spans="7:7">
      <c r="G40180" s="1776"/>
    </row>
    <row r="40181" spans="7:7">
      <c r="G40181" s="1776"/>
    </row>
    <row r="40182" spans="7:7">
      <c r="G40182" s="1776"/>
    </row>
    <row r="40183" spans="7:7">
      <c r="G40183" s="1776"/>
    </row>
    <row r="40184" spans="7:7">
      <c r="G40184" s="1776"/>
    </row>
    <row r="40185" spans="7:7">
      <c r="G40185" s="1776"/>
    </row>
    <row r="40186" spans="7:7">
      <c r="G40186" s="1776"/>
    </row>
    <row r="40187" spans="7:7">
      <c r="G40187" s="1776"/>
    </row>
    <row r="40188" spans="7:7">
      <c r="G40188" s="1776"/>
    </row>
    <row r="40189" spans="7:7">
      <c r="G40189" s="1776"/>
    </row>
    <row r="40190" spans="7:7">
      <c r="G40190" s="1776"/>
    </row>
    <row r="40191" spans="7:7">
      <c r="G40191" s="1776"/>
    </row>
    <row r="40192" spans="7:7">
      <c r="G40192" s="1776"/>
    </row>
    <row r="40193" spans="7:7">
      <c r="G40193" s="1776"/>
    </row>
    <row r="40194" spans="7:7">
      <c r="G40194" s="1776"/>
    </row>
    <row r="40195" spans="7:7">
      <c r="G40195" s="1776"/>
    </row>
    <row r="40196" spans="7:7">
      <c r="G40196" s="1776"/>
    </row>
    <row r="40197" spans="7:7">
      <c r="G40197" s="1776"/>
    </row>
    <row r="40198" spans="7:7">
      <c r="G40198" s="1776"/>
    </row>
    <row r="40199" spans="7:7">
      <c r="G40199" s="1776"/>
    </row>
    <row r="40200" spans="7:7">
      <c r="G40200" s="1776"/>
    </row>
    <row r="40201" spans="7:7">
      <c r="G40201" s="1776"/>
    </row>
    <row r="40202" spans="7:7">
      <c r="G40202" s="1776"/>
    </row>
    <row r="40203" spans="7:7">
      <c r="G40203" s="1776"/>
    </row>
    <row r="40204" spans="7:7">
      <c r="G40204" s="1776"/>
    </row>
    <row r="40205" spans="7:7">
      <c r="G40205" s="1776"/>
    </row>
    <row r="40206" spans="7:7">
      <c r="G40206" s="1776"/>
    </row>
    <row r="40207" spans="7:7">
      <c r="G40207" s="1776"/>
    </row>
    <row r="40208" spans="7:7">
      <c r="G40208" s="1776"/>
    </row>
    <row r="40209" spans="7:7">
      <c r="G40209" s="1776"/>
    </row>
    <row r="40210" spans="7:7">
      <c r="G40210" s="1776"/>
    </row>
    <row r="40211" spans="7:7">
      <c r="G40211" s="1776"/>
    </row>
    <row r="40212" spans="7:7">
      <c r="G40212" s="1776"/>
    </row>
    <row r="40213" spans="7:7">
      <c r="G40213" s="1776"/>
    </row>
    <row r="40214" spans="7:7">
      <c r="G40214" s="1776"/>
    </row>
    <row r="40215" spans="7:7">
      <c r="G40215" s="1776"/>
    </row>
    <row r="40216" spans="7:7">
      <c r="G40216" s="1776"/>
    </row>
    <row r="40217" spans="7:7">
      <c r="G40217" s="1776"/>
    </row>
    <row r="40218" spans="7:7">
      <c r="G40218" s="1776"/>
    </row>
    <row r="40219" spans="7:7">
      <c r="G40219" s="1776"/>
    </row>
    <row r="40220" spans="7:7">
      <c r="G40220" s="1776"/>
    </row>
    <row r="40221" spans="7:7">
      <c r="G40221" s="1776"/>
    </row>
    <row r="40222" spans="7:7">
      <c r="G40222" s="1776"/>
    </row>
    <row r="40223" spans="7:7">
      <c r="G40223" s="1776"/>
    </row>
    <row r="40224" spans="7:7">
      <c r="G40224" s="1776"/>
    </row>
    <row r="40225" spans="7:7">
      <c r="G40225" s="1776"/>
    </row>
    <row r="40226" spans="7:7">
      <c r="G40226" s="1776"/>
    </row>
    <row r="40227" spans="7:7">
      <c r="G40227" s="1776"/>
    </row>
    <row r="40228" spans="7:7">
      <c r="G40228" s="1776"/>
    </row>
    <row r="40229" spans="7:7">
      <c r="G40229" s="1776"/>
    </row>
    <row r="40230" spans="7:7">
      <c r="G40230" s="1776"/>
    </row>
    <row r="40231" spans="7:7">
      <c r="G40231" s="1776"/>
    </row>
    <row r="40232" spans="7:7">
      <c r="G40232" s="1776"/>
    </row>
    <row r="40233" spans="7:7">
      <c r="G40233" s="1776"/>
    </row>
    <row r="40234" spans="7:7">
      <c r="G40234" s="1776"/>
    </row>
    <row r="40235" spans="7:7">
      <c r="G40235" s="1776"/>
    </row>
    <row r="40236" spans="7:7">
      <c r="G40236" s="1776"/>
    </row>
    <row r="40237" spans="7:7">
      <c r="G40237" s="1776"/>
    </row>
    <row r="40238" spans="7:7">
      <c r="G40238" s="1776"/>
    </row>
    <row r="40239" spans="7:7">
      <c r="G40239" s="1776"/>
    </row>
    <row r="40240" spans="7:7">
      <c r="G40240" s="1776"/>
    </row>
    <row r="40241" spans="7:7">
      <c r="G40241" s="1776"/>
    </row>
    <row r="40242" spans="7:7">
      <c r="G40242" s="1776"/>
    </row>
    <row r="40243" spans="7:7">
      <c r="G40243" s="1776"/>
    </row>
    <row r="40244" spans="7:7">
      <c r="G40244" s="1776"/>
    </row>
    <row r="40245" spans="7:7">
      <c r="G40245" s="1776"/>
    </row>
    <row r="40246" spans="7:7">
      <c r="G40246" s="1776"/>
    </row>
    <row r="40247" spans="7:7">
      <c r="G40247" s="1776"/>
    </row>
    <row r="40248" spans="7:7">
      <c r="G40248" s="1776"/>
    </row>
    <row r="40249" spans="7:7">
      <c r="G40249" s="1776"/>
    </row>
    <row r="40250" spans="7:7">
      <c r="G40250" s="1776"/>
    </row>
    <row r="40251" spans="7:7">
      <c r="G40251" s="1776"/>
    </row>
    <row r="40252" spans="7:7">
      <c r="G40252" s="1776"/>
    </row>
    <row r="40253" spans="7:7">
      <c r="G40253" s="1776"/>
    </row>
    <row r="40254" spans="7:7">
      <c r="G40254" s="1776"/>
    </row>
    <row r="40255" spans="7:7">
      <c r="G40255" s="1776"/>
    </row>
    <row r="40256" spans="7:7">
      <c r="G40256" s="1776"/>
    </row>
    <row r="40257" spans="7:7">
      <c r="G40257" s="1776"/>
    </row>
    <row r="40258" spans="7:7">
      <c r="G40258" s="1776"/>
    </row>
    <row r="40259" spans="7:7">
      <c r="G40259" s="1776"/>
    </row>
    <row r="40260" spans="7:7">
      <c r="G40260" s="1776"/>
    </row>
    <row r="40261" spans="7:7">
      <c r="G40261" s="1776"/>
    </row>
    <row r="40262" spans="7:7">
      <c r="G40262" s="1776"/>
    </row>
    <row r="40263" spans="7:7">
      <c r="G40263" s="1776"/>
    </row>
    <row r="40264" spans="7:7">
      <c r="G40264" s="1776"/>
    </row>
    <row r="40265" spans="7:7">
      <c r="G40265" s="1776"/>
    </row>
    <row r="40266" spans="7:7">
      <c r="G40266" s="1776"/>
    </row>
    <row r="40267" spans="7:7">
      <c r="G40267" s="1776"/>
    </row>
    <row r="40268" spans="7:7">
      <c r="G40268" s="1776"/>
    </row>
    <row r="40269" spans="7:7">
      <c r="G40269" s="1776"/>
    </row>
    <row r="40270" spans="7:7">
      <c r="G40270" s="1776"/>
    </row>
    <row r="40271" spans="7:7">
      <c r="G40271" s="1776"/>
    </row>
    <row r="40272" spans="7:7">
      <c r="G40272" s="1776"/>
    </row>
    <row r="40273" spans="7:7">
      <c r="G40273" s="1776"/>
    </row>
    <row r="40274" spans="7:7">
      <c r="G40274" s="1776"/>
    </row>
    <row r="40275" spans="7:7">
      <c r="G40275" s="1776"/>
    </row>
    <row r="40276" spans="7:7">
      <c r="G40276" s="1776"/>
    </row>
    <row r="40277" spans="7:7">
      <c r="G40277" s="1776"/>
    </row>
    <row r="40278" spans="7:7">
      <c r="G40278" s="1776"/>
    </row>
    <row r="40279" spans="7:7">
      <c r="G40279" s="1776"/>
    </row>
    <row r="40280" spans="7:7">
      <c r="G40280" s="1776"/>
    </row>
    <row r="40281" spans="7:7">
      <c r="G40281" s="1776"/>
    </row>
    <row r="40282" spans="7:7">
      <c r="G40282" s="1776"/>
    </row>
    <row r="40283" spans="7:7">
      <c r="G40283" s="1776"/>
    </row>
    <row r="40284" spans="7:7">
      <c r="G40284" s="1776"/>
    </row>
    <row r="40285" spans="7:7">
      <c r="G40285" s="1776"/>
    </row>
    <row r="40286" spans="7:7">
      <c r="G40286" s="1776"/>
    </row>
    <row r="40287" spans="7:7">
      <c r="G40287" s="1776"/>
    </row>
    <row r="40288" spans="7:7">
      <c r="G40288" s="1776"/>
    </row>
    <row r="40289" spans="7:7">
      <c r="G40289" s="1776"/>
    </row>
    <row r="40290" spans="7:7">
      <c r="G40290" s="1776"/>
    </row>
    <row r="40291" spans="7:7">
      <c r="G40291" s="1776"/>
    </row>
    <row r="40292" spans="7:7">
      <c r="G40292" s="1776"/>
    </row>
    <row r="40293" spans="7:7">
      <c r="G40293" s="1776"/>
    </row>
    <row r="40294" spans="7:7">
      <c r="G40294" s="1776"/>
    </row>
    <row r="40295" spans="7:7">
      <c r="G40295" s="1776"/>
    </row>
    <row r="40296" spans="7:7">
      <c r="G40296" s="1776"/>
    </row>
    <row r="40297" spans="7:7">
      <c r="G40297" s="1776"/>
    </row>
    <row r="40298" spans="7:7">
      <c r="G40298" s="1776"/>
    </row>
    <row r="40299" spans="7:7">
      <c r="G40299" s="1776"/>
    </row>
    <row r="40300" spans="7:7">
      <c r="G40300" s="1776"/>
    </row>
    <row r="40301" spans="7:7">
      <c r="G40301" s="1776"/>
    </row>
    <row r="40302" spans="7:7">
      <c r="G40302" s="1776"/>
    </row>
    <row r="40303" spans="7:7">
      <c r="G40303" s="1776"/>
    </row>
    <row r="40304" spans="7:7">
      <c r="G40304" s="1776"/>
    </row>
    <row r="40305" spans="7:7">
      <c r="G40305" s="1776"/>
    </row>
    <row r="40306" spans="7:7">
      <c r="G40306" s="1776"/>
    </row>
    <row r="40307" spans="7:7">
      <c r="G40307" s="1776"/>
    </row>
    <row r="40308" spans="7:7">
      <c r="G40308" s="1776"/>
    </row>
    <row r="40309" spans="7:7">
      <c r="G40309" s="1776"/>
    </row>
    <row r="40310" spans="7:7">
      <c r="G40310" s="1776"/>
    </row>
    <row r="40311" spans="7:7">
      <c r="G40311" s="1776"/>
    </row>
    <row r="40312" spans="7:7">
      <c r="G40312" s="1776"/>
    </row>
    <row r="40313" spans="7:7">
      <c r="G40313" s="1776"/>
    </row>
    <row r="40314" spans="7:7">
      <c r="G40314" s="1776"/>
    </row>
    <row r="40315" spans="7:7">
      <c r="G40315" s="1776"/>
    </row>
    <row r="40316" spans="7:7">
      <c r="G40316" s="1776"/>
    </row>
    <row r="40317" spans="7:7">
      <c r="G40317" s="1776"/>
    </row>
    <row r="40318" spans="7:7">
      <c r="G40318" s="1776"/>
    </row>
    <row r="40319" spans="7:7">
      <c r="G40319" s="1776"/>
    </row>
    <row r="40320" spans="7:7">
      <c r="G40320" s="1776"/>
    </row>
    <row r="40321" spans="7:7">
      <c r="G40321" s="1776"/>
    </row>
    <row r="40322" spans="7:7">
      <c r="G40322" s="1776"/>
    </row>
    <row r="40323" spans="7:7">
      <c r="G40323" s="1776"/>
    </row>
    <row r="40324" spans="7:7">
      <c r="G40324" s="1776"/>
    </row>
    <row r="40325" spans="7:7">
      <c r="G40325" s="1776"/>
    </row>
    <row r="40326" spans="7:7">
      <c r="G40326" s="1776"/>
    </row>
    <row r="40327" spans="7:7">
      <c r="G40327" s="1776"/>
    </row>
    <row r="40328" spans="7:7">
      <c r="G40328" s="1776"/>
    </row>
    <row r="40329" spans="7:7">
      <c r="G40329" s="1776"/>
    </row>
    <row r="40330" spans="7:7">
      <c r="G40330" s="1776"/>
    </row>
    <row r="40331" spans="7:7">
      <c r="G40331" s="1776"/>
    </row>
    <row r="40332" spans="7:7">
      <c r="G40332" s="1776"/>
    </row>
    <row r="40333" spans="7:7">
      <c r="G40333" s="1776"/>
    </row>
    <row r="40334" spans="7:7">
      <c r="G40334" s="1776"/>
    </row>
    <row r="40335" spans="7:7">
      <c r="G40335" s="1776"/>
    </row>
    <row r="40336" spans="7:7">
      <c r="G40336" s="1776"/>
    </row>
    <row r="40337" spans="7:7">
      <c r="G40337" s="1776"/>
    </row>
    <row r="40338" spans="7:7">
      <c r="G40338" s="1776"/>
    </row>
    <row r="40339" spans="7:7">
      <c r="G40339" s="1776"/>
    </row>
    <row r="40340" spans="7:7">
      <c r="G40340" s="1776"/>
    </row>
    <row r="40341" spans="7:7">
      <c r="G40341" s="1776"/>
    </row>
    <row r="40342" spans="7:7">
      <c r="G40342" s="1776"/>
    </row>
    <row r="40343" spans="7:7">
      <c r="G40343" s="1776"/>
    </row>
    <row r="40344" spans="7:7">
      <c r="G40344" s="1776"/>
    </row>
    <row r="40345" spans="7:7">
      <c r="G40345" s="1776"/>
    </row>
    <row r="40346" spans="7:7">
      <c r="G40346" s="1776"/>
    </row>
    <row r="40347" spans="7:7">
      <c r="G40347" s="1776"/>
    </row>
    <row r="40348" spans="7:7">
      <c r="G40348" s="1776"/>
    </row>
    <row r="40349" spans="7:7">
      <c r="G40349" s="1776"/>
    </row>
    <row r="40350" spans="7:7">
      <c r="G40350" s="1776"/>
    </row>
    <row r="40351" spans="7:7">
      <c r="G40351" s="1776"/>
    </row>
    <row r="40352" spans="7:7">
      <c r="G40352" s="1776"/>
    </row>
    <row r="40353" spans="7:7">
      <c r="G40353" s="1776"/>
    </row>
    <row r="40354" spans="7:7">
      <c r="G40354" s="1776"/>
    </row>
    <row r="40355" spans="7:7">
      <c r="G40355" s="1776"/>
    </row>
    <row r="40356" spans="7:7">
      <c r="G40356" s="1776"/>
    </row>
    <row r="40357" spans="7:7">
      <c r="G40357" s="1776"/>
    </row>
    <row r="40358" spans="7:7">
      <c r="G40358" s="1776"/>
    </row>
    <row r="40359" spans="7:7">
      <c r="G40359" s="1776"/>
    </row>
    <row r="40360" spans="7:7">
      <c r="G40360" s="1776"/>
    </row>
    <row r="40361" spans="7:7">
      <c r="G40361" s="1776"/>
    </row>
    <row r="40362" spans="7:7">
      <c r="G40362" s="1776"/>
    </row>
    <row r="40363" spans="7:7">
      <c r="G40363" s="1776"/>
    </row>
    <row r="40364" spans="7:7">
      <c r="G40364" s="1776"/>
    </row>
    <row r="40365" spans="7:7">
      <c r="G40365" s="1776"/>
    </row>
    <row r="40366" spans="7:7">
      <c r="G40366" s="1776"/>
    </row>
    <row r="40367" spans="7:7">
      <c r="G40367" s="1776"/>
    </row>
    <row r="40368" spans="7:7">
      <c r="G40368" s="1776"/>
    </row>
    <row r="40369" spans="7:7">
      <c r="G40369" s="1776"/>
    </row>
    <row r="40370" spans="7:7">
      <c r="G40370" s="1776"/>
    </row>
    <row r="40371" spans="7:7">
      <c r="G40371" s="1776"/>
    </row>
    <row r="40372" spans="7:7">
      <c r="G40372" s="1776"/>
    </row>
    <row r="40373" spans="7:7">
      <c r="G40373" s="1776"/>
    </row>
    <row r="40374" spans="7:7">
      <c r="G40374" s="1776"/>
    </row>
    <row r="40375" spans="7:7">
      <c r="G40375" s="1776"/>
    </row>
    <row r="40376" spans="7:7">
      <c r="G40376" s="1776"/>
    </row>
    <row r="40377" spans="7:7">
      <c r="G40377" s="1776"/>
    </row>
    <row r="40378" spans="7:7">
      <c r="G40378" s="1776"/>
    </row>
    <row r="40379" spans="7:7">
      <c r="G40379" s="1776"/>
    </row>
    <row r="40380" spans="7:7">
      <c r="G40380" s="1776"/>
    </row>
    <row r="40381" spans="7:7">
      <c r="G40381" s="1776"/>
    </row>
    <row r="40382" spans="7:7">
      <c r="G40382" s="1776"/>
    </row>
    <row r="40383" spans="7:7">
      <c r="G40383" s="1776"/>
    </row>
    <row r="40384" spans="7:7">
      <c r="G40384" s="1776"/>
    </row>
    <row r="40385" spans="7:7">
      <c r="G40385" s="1776"/>
    </row>
    <row r="40386" spans="7:7">
      <c r="G40386" s="1776"/>
    </row>
    <row r="40387" spans="7:7">
      <c r="G40387" s="1776"/>
    </row>
    <row r="40388" spans="7:7">
      <c r="G40388" s="1776"/>
    </row>
    <row r="40389" spans="7:7">
      <c r="G40389" s="1776"/>
    </row>
    <row r="40390" spans="7:7">
      <c r="G40390" s="1776"/>
    </row>
    <row r="40391" spans="7:7">
      <c r="G40391" s="1776"/>
    </row>
    <row r="40392" spans="7:7">
      <c r="G40392" s="1776"/>
    </row>
    <row r="40393" spans="7:7">
      <c r="G40393" s="1776"/>
    </row>
    <row r="40394" spans="7:7">
      <c r="G40394" s="1776"/>
    </row>
    <row r="40395" spans="7:7">
      <c r="G40395" s="1776"/>
    </row>
    <row r="40396" spans="7:7">
      <c r="G40396" s="1776"/>
    </row>
    <row r="40397" spans="7:7">
      <c r="G40397" s="1776"/>
    </row>
    <row r="40398" spans="7:7">
      <c r="G40398" s="1776"/>
    </row>
    <row r="40399" spans="7:7">
      <c r="G40399" s="1776"/>
    </row>
    <row r="40400" spans="7:7">
      <c r="G40400" s="1776"/>
    </row>
    <row r="40401" spans="7:7">
      <c r="G40401" s="1776"/>
    </row>
    <row r="40402" spans="7:7">
      <c r="G40402" s="1776"/>
    </row>
    <row r="40403" spans="7:7">
      <c r="G40403" s="1776"/>
    </row>
    <row r="40404" spans="7:7">
      <c r="G40404" s="1776"/>
    </row>
    <row r="40405" spans="7:7">
      <c r="G40405" s="1776"/>
    </row>
    <row r="40406" spans="7:7">
      <c r="G40406" s="1776"/>
    </row>
    <row r="40407" spans="7:7">
      <c r="G40407" s="1776"/>
    </row>
    <row r="40408" spans="7:7">
      <c r="G40408" s="1776"/>
    </row>
    <row r="40409" spans="7:7">
      <c r="G40409" s="1776"/>
    </row>
    <row r="40410" spans="7:7">
      <c r="G40410" s="1776"/>
    </row>
    <row r="40411" spans="7:7">
      <c r="G40411" s="1776"/>
    </row>
    <row r="40412" spans="7:7">
      <c r="G40412" s="1776"/>
    </row>
    <row r="40413" spans="7:7">
      <c r="G40413" s="1776"/>
    </row>
    <row r="40414" spans="7:7">
      <c r="G40414" s="1776"/>
    </row>
    <row r="40415" spans="7:7">
      <c r="G40415" s="1776"/>
    </row>
    <row r="40416" spans="7:7">
      <c r="G40416" s="1776"/>
    </row>
    <row r="40417" spans="7:7">
      <c r="G40417" s="1776"/>
    </row>
    <row r="40418" spans="7:7">
      <c r="G40418" s="1776"/>
    </row>
    <row r="40419" spans="7:7">
      <c r="G40419" s="1776"/>
    </row>
    <row r="40420" spans="7:7">
      <c r="G40420" s="1776"/>
    </row>
    <row r="40421" spans="7:7">
      <c r="G40421" s="1776"/>
    </row>
    <row r="40422" spans="7:7">
      <c r="G40422" s="1776"/>
    </row>
    <row r="40423" spans="7:7">
      <c r="G40423" s="1776"/>
    </row>
    <row r="40424" spans="7:7">
      <c r="G40424" s="1776"/>
    </row>
    <row r="40425" spans="7:7">
      <c r="G40425" s="1776"/>
    </row>
    <row r="40426" spans="7:7">
      <c r="G40426" s="1776"/>
    </row>
    <row r="40427" spans="7:7">
      <c r="G40427" s="1776"/>
    </row>
    <row r="40428" spans="7:7">
      <c r="G40428" s="1776"/>
    </row>
    <row r="40429" spans="7:7">
      <c r="G40429" s="1776"/>
    </row>
    <row r="40430" spans="7:7">
      <c r="G40430" s="1776"/>
    </row>
    <row r="40431" spans="7:7">
      <c r="G40431" s="1776"/>
    </row>
    <row r="40432" spans="7:7">
      <c r="G40432" s="1776"/>
    </row>
    <row r="40433" spans="7:7">
      <c r="G40433" s="1776"/>
    </row>
    <row r="40434" spans="7:7">
      <c r="G40434" s="1776"/>
    </row>
    <row r="40435" spans="7:7">
      <c r="G40435" s="1776"/>
    </row>
    <row r="40436" spans="7:7">
      <c r="G40436" s="1776"/>
    </row>
    <row r="40437" spans="7:7">
      <c r="G40437" s="1776"/>
    </row>
    <row r="40438" spans="7:7">
      <c r="G40438" s="1776"/>
    </row>
    <row r="40439" spans="7:7">
      <c r="G40439" s="1776"/>
    </row>
    <row r="40440" spans="7:7">
      <c r="G40440" s="1776"/>
    </row>
    <row r="40441" spans="7:7">
      <c r="G40441" s="1776"/>
    </row>
    <row r="40442" spans="7:7">
      <c r="G40442" s="1776"/>
    </row>
    <row r="40443" spans="7:7">
      <c r="G40443" s="1776"/>
    </row>
    <row r="40444" spans="7:7">
      <c r="G40444" s="1776"/>
    </row>
    <row r="40445" spans="7:7">
      <c r="G40445" s="1776"/>
    </row>
    <row r="40446" spans="7:7">
      <c r="G40446" s="1776"/>
    </row>
    <row r="40447" spans="7:7">
      <c r="G40447" s="1776"/>
    </row>
    <row r="40448" spans="7:7">
      <c r="G40448" s="1776"/>
    </row>
    <row r="40449" spans="7:7">
      <c r="G40449" s="1776"/>
    </row>
    <row r="40450" spans="7:7">
      <c r="G40450" s="1776"/>
    </row>
    <row r="40451" spans="7:7">
      <c r="G40451" s="1776"/>
    </row>
    <row r="40452" spans="7:7">
      <c r="G40452" s="1776"/>
    </row>
    <row r="40453" spans="7:7">
      <c r="G40453" s="1776"/>
    </row>
    <row r="40454" spans="7:7">
      <c r="G40454" s="1776"/>
    </row>
    <row r="40455" spans="7:7">
      <c r="G40455" s="1776"/>
    </row>
    <row r="40456" spans="7:7">
      <c r="G40456" s="1776"/>
    </row>
    <row r="40457" spans="7:7">
      <c r="G40457" s="1776"/>
    </row>
    <row r="40458" spans="7:7">
      <c r="G40458" s="1776"/>
    </row>
    <row r="40459" spans="7:7">
      <c r="G40459" s="1776"/>
    </row>
    <row r="40460" spans="7:7">
      <c r="G40460" s="1776"/>
    </row>
    <row r="40461" spans="7:7">
      <c r="G40461" s="1776"/>
    </row>
    <row r="40462" spans="7:7">
      <c r="G40462" s="1776"/>
    </row>
    <row r="40463" spans="7:7">
      <c r="G40463" s="1776"/>
    </row>
    <row r="40464" spans="7:7">
      <c r="G40464" s="1776"/>
    </row>
    <row r="40465" spans="7:7">
      <c r="G40465" s="1776"/>
    </row>
    <row r="40466" spans="7:7">
      <c r="G40466" s="1776"/>
    </row>
    <row r="40467" spans="7:7">
      <c r="G40467" s="1776"/>
    </row>
    <row r="40468" spans="7:7">
      <c r="G40468" s="1776"/>
    </row>
    <row r="40469" spans="7:7">
      <c r="G40469" s="1776"/>
    </row>
    <row r="40470" spans="7:7">
      <c r="G40470" s="1776"/>
    </row>
    <row r="40471" spans="7:7">
      <c r="G40471" s="1776"/>
    </row>
    <row r="40472" spans="7:7">
      <c r="G40472" s="1776"/>
    </row>
    <row r="40473" spans="7:7">
      <c r="G40473" s="1776"/>
    </row>
    <row r="40474" spans="7:7">
      <c r="G40474" s="1776"/>
    </row>
    <row r="40475" spans="7:7">
      <c r="G40475" s="1776"/>
    </row>
    <row r="40476" spans="7:7">
      <c r="G40476" s="1776"/>
    </row>
    <row r="40477" spans="7:7">
      <c r="G40477" s="1776"/>
    </row>
    <row r="40478" spans="7:7">
      <c r="G40478" s="1776"/>
    </row>
    <row r="40479" spans="7:7">
      <c r="G40479" s="1776"/>
    </row>
    <row r="40480" spans="7:7">
      <c r="G40480" s="1776"/>
    </row>
    <row r="40481" spans="7:7">
      <c r="G40481" s="1776"/>
    </row>
    <row r="40482" spans="7:7">
      <c r="G40482" s="1776"/>
    </row>
    <row r="40483" spans="7:7">
      <c r="G40483" s="1776"/>
    </row>
    <row r="40484" spans="7:7">
      <c r="G40484" s="1776"/>
    </row>
    <row r="40485" spans="7:7">
      <c r="G40485" s="1776"/>
    </row>
    <row r="40486" spans="7:7">
      <c r="G40486" s="1776"/>
    </row>
    <row r="40487" spans="7:7">
      <c r="G40487" s="1776"/>
    </row>
    <row r="40488" spans="7:7">
      <c r="G40488" s="1776"/>
    </row>
    <row r="40489" spans="7:7">
      <c r="G40489" s="1776"/>
    </row>
    <row r="40490" spans="7:7">
      <c r="G40490" s="1776"/>
    </row>
    <row r="40491" spans="7:7">
      <c r="G40491" s="1776"/>
    </row>
    <row r="40492" spans="7:7">
      <c r="G40492" s="1776"/>
    </row>
    <row r="40493" spans="7:7">
      <c r="G40493" s="1776"/>
    </row>
    <row r="40494" spans="7:7">
      <c r="G40494" s="1776"/>
    </row>
    <row r="40495" spans="7:7">
      <c r="G40495" s="1776"/>
    </row>
    <row r="40496" spans="7:7">
      <c r="G40496" s="1776"/>
    </row>
    <row r="40497" spans="7:7">
      <c r="G40497" s="1776"/>
    </row>
    <row r="40498" spans="7:7">
      <c r="G40498" s="1776"/>
    </row>
    <row r="40499" spans="7:7">
      <c r="G40499" s="1776"/>
    </row>
    <row r="40500" spans="7:7">
      <c r="G40500" s="1776"/>
    </row>
    <row r="40501" spans="7:7">
      <c r="G40501" s="1776"/>
    </row>
    <row r="40502" spans="7:7">
      <c r="G40502" s="1776"/>
    </row>
    <row r="40503" spans="7:7">
      <c r="G40503" s="1776"/>
    </row>
    <row r="40504" spans="7:7">
      <c r="G40504" s="1776"/>
    </row>
    <row r="40505" spans="7:7">
      <c r="G40505" s="1776"/>
    </row>
    <row r="40506" spans="7:7">
      <c r="G40506" s="1776"/>
    </row>
    <row r="40507" spans="7:7">
      <c r="G40507" s="1776"/>
    </row>
    <row r="40508" spans="7:7">
      <c r="G40508" s="1776"/>
    </row>
    <row r="40509" spans="7:7">
      <c r="G40509" s="1776"/>
    </row>
    <row r="40510" spans="7:7">
      <c r="G40510" s="1776"/>
    </row>
    <row r="40511" spans="7:7">
      <c r="G40511" s="1776"/>
    </row>
    <row r="40512" spans="7:7">
      <c r="G40512" s="1776"/>
    </row>
    <row r="40513" spans="7:7">
      <c r="G40513" s="1776"/>
    </row>
    <row r="40514" spans="7:7">
      <c r="G40514" s="1776"/>
    </row>
    <row r="40515" spans="7:7">
      <c r="G40515" s="1776"/>
    </row>
    <row r="40516" spans="7:7">
      <c r="G40516" s="1776"/>
    </row>
    <row r="40517" spans="7:7">
      <c r="G40517" s="1776"/>
    </row>
    <row r="40518" spans="7:7">
      <c r="G40518" s="1776"/>
    </row>
    <row r="40519" spans="7:7">
      <c r="G40519" s="1776"/>
    </row>
    <row r="40520" spans="7:7">
      <c r="G40520" s="1776"/>
    </row>
    <row r="40521" spans="7:7">
      <c r="G40521" s="1776"/>
    </row>
    <row r="40522" spans="7:7">
      <c r="G40522" s="1776"/>
    </row>
    <row r="40523" spans="7:7">
      <c r="G40523" s="1776"/>
    </row>
    <row r="40524" spans="7:7">
      <c r="G40524" s="1776"/>
    </row>
    <row r="40525" spans="7:7">
      <c r="G40525" s="1776"/>
    </row>
    <row r="40526" spans="7:7">
      <c r="G40526" s="1776"/>
    </row>
    <row r="40527" spans="7:7">
      <c r="G40527" s="1776"/>
    </row>
    <row r="40528" spans="7:7">
      <c r="G40528" s="1776"/>
    </row>
    <row r="40529" spans="7:7">
      <c r="G40529" s="1776"/>
    </row>
    <row r="40530" spans="7:7">
      <c r="G40530" s="1776"/>
    </row>
    <row r="40531" spans="7:7">
      <c r="G40531" s="1776"/>
    </row>
    <row r="40532" spans="7:7">
      <c r="G40532" s="1776"/>
    </row>
    <row r="40533" spans="7:7">
      <c r="G40533" s="1776"/>
    </row>
    <row r="40534" spans="7:7">
      <c r="G40534" s="1776"/>
    </row>
    <row r="40535" spans="7:7">
      <c r="G40535" s="1776"/>
    </row>
    <row r="40536" spans="7:7">
      <c r="G40536" s="1776"/>
    </row>
    <row r="40537" spans="7:7">
      <c r="G40537" s="1776"/>
    </row>
    <row r="40538" spans="7:7">
      <c r="G40538" s="1776"/>
    </row>
    <row r="40539" spans="7:7">
      <c r="G40539" s="1776"/>
    </row>
    <row r="40540" spans="7:7">
      <c r="G40540" s="1776"/>
    </row>
    <row r="40541" spans="7:7">
      <c r="G40541" s="1776"/>
    </row>
    <row r="40542" spans="7:7">
      <c r="G40542" s="1776"/>
    </row>
    <row r="40543" spans="7:7">
      <c r="G40543" s="1776"/>
    </row>
    <row r="40544" spans="7:7">
      <c r="G40544" s="1776"/>
    </row>
    <row r="40545" spans="7:7">
      <c r="G40545" s="1776"/>
    </row>
    <row r="40546" spans="7:7">
      <c r="G40546" s="1776"/>
    </row>
    <row r="40547" spans="7:7">
      <c r="G40547" s="1776"/>
    </row>
    <row r="40548" spans="7:7">
      <c r="G40548" s="1776"/>
    </row>
    <row r="40549" spans="7:7">
      <c r="G40549" s="1776"/>
    </row>
    <row r="40550" spans="7:7">
      <c r="G40550" s="1776"/>
    </row>
    <row r="40551" spans="7:7">
      <c r="G40551" s="1776"/>
    </row>
    <row r="40552" spans="7:7">
      <c r="G40552" s="1776"/>
    </row>
    <row r="40553" spans="7:7">
      <c r="G40553" s="1776"/>
    </row>
    <row r="40554" spans="7:7">
      <c r="G40554" s="1776"/>
    </row>
    <row r="40555" spans="7:7">
      <c r="G40555" s="1776"/>
    </row>
    <row r="40556" spans="7:7">
      <c r="G40556" s="1776"/>
    </row>
    <row r="40557" spans="7:7">
      <c r="G40557" s="1776"/>
    </row>
    <row r="40558" spans="7:7">
      <c r="G40558" s="1776"/>
    </row>
    <row r="40559" spans="7:7">
      <c r="G40559" s="1776"/>
    </row>
    <row r="40560" spans="7:7">
      <c r="G40560" s="1776"/>
    </row>
    <row r="40561" spans="7:7">
      <c r="G40561" s="1776"/>
    </row>
    <row r="40562" spans="7:7">
      <c r="G40562" s="1776"/>
    </row>
    <row r="40563" spans="7:7">
      <c r="G40563" s="1776"/>
    </row>
    <row r="40564" spans="7:7">
      <c r="G40564" s="1776"/>
    </row>
    <row r="40565" spans="7:7">
      <c r="G40565" s="1776"/>
    </row>
    <row r="40566" spans="7:7">
      <c r="G40566" s="1776"/>
    </row>
    <row r="40567" spans="7:7">
      <c r="G40567" s="1776"/>
    </row>
    <row r="40568" spans="7:7">
      <c r="G40568" s="1776"/>
    </row>
    <row r="40569" spans="7:7">
      <c r="G40569" s="1776"/>
    </row>
    <row r="40570" spans="7:7">
      <c r="G40570" s="1776"/>
    </row>
    <row r="40571" spans="7:7">
      <c r="G40571" s="1776"/>
    </row>
    <row r="40572" spans="7:7">
      <c r="G40572" s="1776"/>
    </row>
    <row r="40573" spans="7:7">
      <c r="G40573" s="1776"/>
    </row>
    <row r="40574" spans="7:7">
      <c r="G40574" s="1776"/>
    </row>
    <row r="40575" spans="7:7">
      <c r="G40575" s="1776"/>
    </row>
    <row r="40576" spans="7:7">
      <c r="G40576" s="1776"/>
    </row>
    <row r="40577" spans="7:7">
      <c r="G40577" s="1776"/>
    </row>
    <row r="40578" spans="7:7">
      <c r="G40578" s="1776"/>
    </row>
    <row r="40579" spans="7:7">
      <c r="G40579" s="1776"/>
    </row>
    <row r="40580" spans="7:7">
      <c r="G40580" s="1776"/>
    </row>
    <row r="40581" spans="7:7">
      <c r="G40581" s="1776"/>
    </row>
    <row r="40582" spans="7:7">
      <c r="G40582" s="1776"/>
    </row>
    <row r="40583" spans="7:7">
      <c r="G40583" s="1776"/>
    </row>
    <row r="40584" spans="7:7">
      <c r="G40584" s="1776"/>
    </row>
    <row r="40585" spans="7:7">
      <c r="G40585" s="1776"/>
    </row>
    <row r="40586" spans="7:7">
      <c r="G40586" s="1776"/>
    </row>
    <row r="40587" spans="7:7">
      <c r="G40587" s="1776"/>
    </row>
    <row r="40588" spans="7:7">
      <c r="G40588" s="1776"/>
    </row>
    <row r="40589" spans="7:7">
      <c r="G40589" s="1776"/>
    </row>
    <row r="40590" spans="7:7">
      <c r="G40590" s="1776"/>
    </row>
    <row r="40591" spans="7:7">
      <c r="G40591" s="1776"/>
    </row>
    <row r="40592" spans="7:7">
      <c r="G40592" s="1776"/>
    </row>
    <row r="40593" spans="7:7">
      <c r="G40593" s="1776"/>
    </row>
    <row r="40594" spans="7:7">
      <c r="G40594" s="1776"/>
    </row>
    <row r="40595" spans="7:7">
      <c r="G40595" s="1776"/>
    </row>
    <row r="40596" spans="7:7">
      <c r="G40596" s="1776"/>
    </row>
    <row r="40597" spans="7:7">
      <c r="G40597" s="1776"/>
    </row>
    <row r="40598" spans="7:7">
      <c r="G40598" s="1776"/>
    </row>
    <row r="40599" spans="7:7">
      <c r="G40599" s="1776"/>
    </row>
    <row r="40600" spans="7:7">
      <c r="G40600" s="1776"/>
    </row>
    <row r="40601" spans="7:7">
      <c r="G40601" s="1776"/>
    </row>
    <row r="40602" spans="7:7">
      <c r="G40602" s="1776"/>
    </row>
    <row r="40603" spans="7:7">
      <c r="G40603" s="1776"/>
    </row>
    <row r="40604" spans="7:7">
      <c r="G40604" s="1776"/>
    </row>
    <row r="40605" spans="7:7">
      <c r="G40605" s="1776"/>
    </row>
    <row r="40606" spans="7:7">
      <c r="G40606" s="1776"/>
    </row>
    <row r="40607" spans="7:7">
      <c r="G40607" s="1776"/>
    </row>
    <row r="40608" spans="7:7">
      <c r="G40608" s="1776"/>
    </row>
    <row r="40609" spans="7:7">
      <c r="G40609" s="1776"/>
    </row>
    <row r="40610" spans="7:7">
      <c r="G40610" s="1776"/>
    </row>
    <row r="40611" spans="7:7">
      <c r="G40611" s="1776"/>
    </row>
    <row r="40612" spans="7:7">
      <c r="G40612" s="1776"/>
    </row>
    <row r="40613" spans="7:7">
      <c r="G40613" s="1776"/>
    </row>
    <row r="40614" spans="7:7">
      <c r="G40614" s="1776"/>
    </row>
    <row r="40615" spans="7:7">
      <c r="G40615" s="1776"/>
    </row>
    <row r="40616" spans="7:7">
      <c r="G40616" s="1776"/>
    </row>
    <row r="40617" spans="7:7">
      <c r="G40617" s="1776"/>
    </row>
    <row r="40618" spans="7:7">
      <c r="G40618" s="1776"/>
    </row>
    <row r="40619" spans="7:7">
      <c r="G40619" s="1776"/>
    </row>
    <row r="40620" spans="7:7">
      <c r="G40620" s="1776"/>
    </row>
    <row r="40621" spans="7:7">
      <c r="G40621" s="1776"/>
    </row>
    <row r="40622" spans="7:7">
      <c r="G40622" s="1776"/>
    </row>
    <row r="40623" spans="7:7">
      <c r="G40623" s="1776"/>
    </row>
    <row r="40624" spans="7:7">
      <c r="G40624" s="1776"/>
    </row>
    <row r="40625" spans="7:7">
      <c r="G40625" s="1776"/>
    </row>
    <row r="40626" spans="7:7">
      <c r="G40626" s="1776"/>
    </row>
    <row r="40627" spans="7:7">
      <c r="G40627" s="1776"/>
    </row>
    <row r="40628" spans="7:7">
      <c r="G40628" s="1776"/>
    </row>
    <row r="40629" spans="7:7">
      <c r="G40629" s="1776"/>
    </row>
    <row r="40630" spans="7:7">
      <c r="G40630" s="1776"/>
    </row>
    <row r="40631" spans="7:7">
      <c r="G40631" s="1776"/>
    </row>
    <row r="40632" spans="7:7">
      <c r="G40632" s="1776"/>
    </row>
    <row r="40633" spans="7:7">
      <c r="G40633" s="1776"/>
    </row>
    <row r="40634" spans="7:7">
      <c r="G40634" s="1776"/>
    </row>
    <row r="40635" spans="7:7">
      <c r="G40635" s="1776"/>
    </row>
    <row r="40636" spans="7:7">
      <c r="G40636" s="1776"/>
    </row>
    <row r="40637" spans="7:7">
      <c r="G40637" s="1776"/>
    </row>
    <row r="40638" spans="7:7">
      <c r="G40638" s="1776"/>
    </row>
    <row r="40639" spans="7:7">
      <c r="G40639" s="1776"/>
    </row>
    <row r="40640" spans="7:7">
      <c r="G40640" s="1776"/>
    </row>
    <row r="40641" spans="7:7">
      <c r="G40641" s="1776"/>
    </row>
    <row r="40642" spans="7:7">
      <c r="G40642" s="1776"/>
    </row>
    <row r="40643" spans="7:7">
      <c r="G40643" s="1776"/>
    </row>
    <row r="40644" spans="7:7">
      <c r="G40644" s="1776"/>
    </row>
    <row r="40645" spans="7:7">
      <c r="G40645" s="1776"/>
    </row>
    <row r="40646" spans="7:7">
      <c r="G40646" s="1776"/>
    </row>
    <row r="40647" spans="7:7">
      <c r="G40647" s="1776"/>
    </row>
    <row r="40648" spans="7:7">
      <c r="G40648" s="1776"/>
    </row>
    <row r="40649" spans="7:7">
      <c r="G40649" s="1776"/>
    </row>
    <row r="40650" spans="7:7">
      <c r="G40650" s="1776"/>
    </row>
    <row r="40651" spans="7:7">
      <c r="G40651" s="1776"/>
    </row>
    <row r="40652" spans="7:7">
      <c r="G40652" s="1776"/>
    </row>
    <row r="40653" spans="7:7">
      <c r="G40653" s="1776"/>
    </row>
    <row r="40654" spans="7:7">
      <c r="G40654" s="1776"/>
    </row>
    <row r="40655" spans="7:7">
      <c r="G40655" s="1776"/>
    </row>
    <row r="40656" spans="7:7">
      <c r="G40656" s="1776"/>
    </row>
    <row r="40657" spans="7:7">
      <c r="G40657" s="1776"/>
    </row>
    <row r="40658" spans="7:7">
      <c r="G40658" s="1776"/>
    </row>
    <row r="40659" spans="7:7">
      <c r="G40659" s="1776"/>
    </row>
    <row r="40660" spans="7:7">
      <c r="G40660" s="1776"/>
    </row>
    <row r="40661" spans="7:7">
      <c r="G40661" s="1776"/>
    </row>
    <row r="40662" spans="7:7">
      <c r="G40662" s="1776"/>
    </row>
    <row r="40663" spans="7:7">
      <c r="G40663" s="1776"/>
    </row>
    <row r="40664" spans="7:7">
      <c r="G40664" s="1776"/>
    </row>
    <row r="40665" spans="7:7">
      <c r="G40665" s="1776"/>
    </row>
    <row r="40666" spans="7:7">
      <c r="G40666" s="1776"/>
    </row>
    <row r="40667" spans="7:7">
      <c r="G40667" s="1776"/>
    </row>
    <row r="40668" spans="7:7">
      <c r="G40668" s="1776"/>
    </row>
    <row r="40669" spans="7:7">
      <c r="G40669" s="1776"/>
    </row>
    <row r="40670" spans="7:7">
      <c r="G40670" s="1776"/>
    </row>
    <row r="40671" spans="7:7">
      <c r="G40671" s="1776"/>
    </row>
    <row r="40672" spans="7:7">
      <c r="G40672" s="1776"/>
    </row>
    <row r="40673" spans="7:7">
      <c r="G40673" s="1776"/>
    </row>
    <row r="40674" spans="7:7">
      <c r="G40674" s="1776"/>
    </row>
    <row r="40675" spans="7:7">
      <c r="G40675" s="1776"/>
    </row>
    <row r="40676" spans="7:7">
      <c r="G40676" s="1776"/>
    </row>
    <row r="40677" spans="7:7">
      <c r="G40677" s="1776"/>
    </row>
    <row r="40678" spans="7:7">
      <c r="G40678" s="1776"/>
    </row>
    <row r="40679" spans="7:7">
      <c r="G40679" s="1776"/>
    </row>
    <row r="40680" spans="7:7">
      <c r="G40680" s="1776"/>
    </row>
    <row r="40681" spans="7:7">
      <c r="G40681" s="1776"/>
    </row>
    <row r="40682" spans="7:7">
      <c r="G40682" s="1776"/>
    </row>
    <row r="40683" spans="7:7">
      <c r="G40683" s="1776"/>
    </row>
    <row r="40684" spans="7:7">
      <c r="G40684" s="1776"/>
    </row>
    <row r="40685" spans="7:7">
      <c r="G40685" s="1776"/>
    </row>
    <row r="40686" spans="7:7">
      <c r="G40686" s="1776"/>
    </row>
    <row r="40687" spans="7:7">
      <c r="G40687" s="1776"/>
    </row>
    <row r="40688" spans="7:7">
      <c r="G40688" s="1776"/>
    </row>
    <row r="40689" spans="7:7">
      <c r="G40689" s="1776"/>
    </row>
    <row r="40690" spans="7:7">
      <c r="G40690" s="1776"/>
    </row>
    <row r="40691" spans="7:7">
      <c r="G40691" s="1776"/>
    </row>
    <row r="40692" spans="7:7">
      <c r="G40692" s="1776"/>
    </row>
    <row r="40693" spans="7:7">
      <c r="G40693" s="1776"/>
    </row>
    <row r="40694" spans="7:7">
      <c r="G40694" s="1776"/>
    </row>
    <row r="40695" spans="7:7">
      <c r="G40695" s="1776"/>
    </row>
    <row r="40696" spans="7:7">
      <c r="G40696" s="1776"/>
    </row>
    <row r="40697" spans="7:7">
      <c r="G40697" s="1776"/>
    </row>
    <row r="40698" spans="7:7">
      <c r="G40698" s="1776"/>
    </row>
    <row r="40699" spans="7:7">
      <c r="G40699" s="1776"/>
    </row>
    <row r="40700" spans="7:7">
      <c r="G40700" s="1776"/>
    </row>
    <row r="40701" spans="7:7">
      <c r="G40701" s="1776"/>
    </row>
    <row r="40702" spans="7:7">
      <c r="G40702" s="1776"/>
    </row>
    <row r="40703" spans="7:7">
      <c r="G40703" s="1776"/>
    </row>
    <row r="40704" spans="7:7">
      <c r="G40704" s="1776"/>
    </row>
    <row r="40705" spans="7:7">
      <c r="G40705" s="1776"/>
    </row>
    <row r="40706" spans="7:7">
      <c r="G40706" s="1776"/>
    </row>
    <row r="40707" spans="7:7">
      <c r="G40707" s="1776"/>
    </row>
    <row r="40708" spans="7:7">
      <c r="G40708" s="1776"/>
    </row>
    <row r="40709" spans="7:7">
      <c r="G40709" s="1776"/>
    </row>
    <row r="40710" spans="7:7">
      <c r="G40710" s="1776"/>
    </row>
    <row r="40711" spans="7:7">
      <c r="G40711" s="1776"/>
    </row>
    <row r="40712" spans="7:7">
      <c r="G40712" s="1776"/>
    </row>
    <row r="40713" spans="7:7">
      <c r="G40713" s="1776"/>
    </row>
    <row r="40714" spans="7:7">
      <c r="G40714" s="1776"/>
    </row>
    <row r="40715" spans="7:7">
      <c r="G40715" s="1776"/>
    </row>
    <row r="40716" spans="7:7">
      <c r="G40716" s="1776"/>
    </row>
    <row r="40717" spans="7:7">
      <c r="G40717" s="1776"/>
    </row>
    <row r="40718" spans="7:7">
      <c r="G40718" s="1776"/>
    </row>
    <row r="40719" spans="7:7">
      <c r="G40719" s="1776"/>
    </row>
    <row r="40720" spans="7:7">
      <c r="G40720" s="1776"/>
    </row>
    <row r="40721" spans="7:7">
      <c r="G40721" s="1776"/>
    </row>
    <row r="40722" spans="7:7">
      <c r="G40722" s="1776"/>
    </row>
    <row r="40723" spans="7:7">
      <c r="G40723" s="1776"/>
    </row>
    <row r="40724" spans="7:7">
      <c r="G40724" s="1776"/>
    </row>
    <row r="40725" spans="7:7">
      <c r="G40725" s="1776"/>
    </row>
    <row r="40726" spans="7:7">
      <c r="G40726" s="1776"/>
    </row>
    <row r="40727" spans="7:7">
      <c r="G40727" s="1776"/>
    </row>
    <row r="40728" spans="7:7">
      <c r="G40728" s="1776"/>
    </row>
    <row r="40729" spans="7:7">
      <c r="G40729" s="1776"/>
    </row>
    <row r="40730" spans="7:7">
      <c r="G40730" s="1776"/>
    </row>
    <row r="40731" spans="7:7">
      <c r="G40731" s="1776"/>
    </row>
    <row r="40732" spans="7:7">
      <c r="G40732" s="1776"/>
    </row>
    <row r="40733" spans="7:7">
      <c r="G40733" s="1776"/>
    </row>
    <row r="40734" spans="7:7">
      <c r="G40734" s="1776"/>
    </row>
    <row r="40735" spans="7:7">
      <c r="G40735" s="1776"/>
    </row>
    <row r="40736" spans="7:7">
      <c r="G40736" s="1776"/>
    </row>
    <row r="40737" spans="7:7">
      <c r="G40737" s="1776"/>
    </row>
    <row r="40738" spans="7:7">
      <c r="G40738" s="1776"/>
    </row>
    <row r="40739" spans="7:7">
      <c r="G40739" s="1776"/>
    </row>
    <row r="40740" spans="7:7">
      <c r="G40740" s="1776"/>
    </row>
    <row r="40741" spans="7:7">
      <c r="G40741" s="1776"/>
    </row>
    <row r="40742" spans="7:7">
      <c r="G40742" s="1776"/>
    </row>
    <row r="40743" spans="7:7">
      <c r="G40743" s="1776"/>
    </row>
    <row r="40744" spans="7:7">
      <c r="G40744" s="1776"/>
    </row>
    <row r="40745" spans="7:7">
      <c r="G40745" s="1776"/>
    </row>
    <row r="40746" spans="7:7">
      <c r="G40746" s="1776"/>
    </row>
    <row r="40747" spans="7:7">
      <c r="G40747" s="1776"/>
    </row>
    <row r="40748" spans="7:7">
      <c r="G40748" s="1776"/>
    </row>
    <row r="40749" spans="7:7">
      <c r="G40749" s="1776"/>
    </row>
    <row r="40750" spans="7:7">
      <c r="G40750" s="1776"/>
    </row>
    <row r="40751" spans="7:7">
      <c r="G40751" s="1776"/>
    </row>
    <row r="40752" spans="7:7">
      <c r="G40752" s="1776"/>
    </row>
    <row r="40753" spans="7:7">
      <c r="G40753" s="1776"/>
    </row>
    <row r="40754" spans="7:7">
      <c r="G40754" s="1776"/>
    </row>
    <row r="40755" spans="7:7">
      <c r="G40755" s="1776"/>
    </row>
    <row r="40756" spans="7:7">
      <c r="G40756" s="1776"/>
    </row>
    <row r="40757" spans="7:7">
      <c r="G40757" s="1776"/>
    </row>
    <row r="40758" spans="7:7">
      <c r="G40758" s="1776"/>
    </row>
    <row r="40759" spans="7:7">
      <c r="G40759" s="1776"/>
    </row>
    <row r="40760" spans="7:7">
      <c r="G40760" s="1776"/>
    </row>
    <row r="40761" spans="7:7">
      <c r="G40761" s="1776"/>
    </row>
    <row r="40762" spans="7:7">
      <c r="G40762" s="1776"/>
    </row>
    <row r="40763" spans="7:7">
      <c r="G40763" s="1776"/>
    </row>
    <row r="40764" spans="7:7">
      <c r="G40764" s="1776"/>
    </row>
    <row r="40765" spans="7:7">
      <c r="G40765" s="1776"/>
    </row>
    <row r="40766" spans="7:7">
      <c r="G40766" s="1776"/>
    </row>
    <row r="40767" spans="7:7">
      <c r="G40767" s="1776"/>
    </row>
    <row r="40768" spans="7:7">
      <c r="G40768" s="1776"/>
    </row>
    <row r="40769" spans="7:7">
      <c r="G40769" s="1776"/>
    </row>
    <row r="40770" spans="7:7">
      <c r="G40770" s="1776"/>
    </row>
    <row r="40771" spans="7:7">
      <c r="G40771" s="1776"/>
    </row>
    <row r="40772" spans="7:7">
      <c r="G40772" s="1776"/>
    </row>
    <row r="40773" spans="7:7">
      <c r="G40773" s="1776"/>
    </row>
    <row r="40774" spans="7:7">
      <c r="G40774" s="1776"/>
    </row>
    <row r="40775" spans="7:7">
      <c r="G40775" s="1776"/>
    </row>
    <row r="40776" spans="7:7">
      <c r="G40776" s="1776"/>
    </row>
    <row r="40777" spans="7:7">
      <c r="G40777" s="1776"/>
    </row>
    <row r="40778" spans="7:7">
      <c r="G40778" s="1776"/>
    </row>
    <row r="40779" spans="7:7">
      <c r="G40779" s="1776"/>
    </row>
    <row r="40780" spans="7:7">
      <c r="G40780" s="1776"/>
    </row>
    <row r="40781" spans="7:7">
      <c r="G40781" s="1776"/>
    </row>
    <row r="40782" spans="7:7">
      <c r="G40782" s="1776"/>
    </row>
    <row r="40783" spans="7:7">
      <c r="G40783" s="1776"/>
    </row>
    <row r="40784" spans="7:7">
      <c r="G40784" s="1776"/>
    </row>
    <row r="40785" spans="7:7">
      <c r="G40785" s="1776"/>
    </row>
    <row r="40786" spans="7:7">
      <c r="G40786" s="1776"/>
    </row>
    <row r="40787" spans="7:7">
      <c r="G40787" s="1776"/>
    </row>
    <row r="40788" spans="7:7">
      <c r="G40788" s="1776"/>
    </row>
    <row r="40789" spans="7:7">
      <c r="G40789" s="1776"/>
    </row>
    <row r="40790" spans="7:7">
      <c r="G40790" s="1776"/>
    </row>
    <row r="40791" spans="7:7">
      <c r="G40791" s="1776"/>
    </row>
    <row r="40792" spans="7:7">
      <c r="G40792" s="1776"/>
    </row>
    <row r="40793" spans="7:7">
      <c r="G40793" s="1776"/>
    </row>
    <row r="40794" spans="7:7">
      <c r="G40794" s="1776"/>
    </row>
    <row r="40795" spans="7:7">
      <c r="G40795" s="1776"/>
    </row>
    <row r="40796" spans="7:7">
      <c r="G40796" s="1776"/>
    </row>
    <row r="40797" spans="7:7">
      <c r="G40797" s="1776"/>
    </row>
    <row r="40798" spans="7:7">
      <c r="G40798" s="1776"/>
    </row>
    <row r="40799" spans="7:7">
      <c r="G40799" s="1776"/>
    </row>
    <row r="40800" spans="7:7">
      <c r="G40800" s="1776"/>
    </row>
    <row r="40801" spans="7:7">
      <c r="G40801" s="1776"/>
    </row>
    <row r="40802" spans="7:7">
      <c r="G40802" s="1776"/>
    </row>
    <row r="40803" spans="7:7">
      <c r="G40803" s="1776"/>
    </row>
    <row r="40804" spans="7:7">
      <c r="G40804" s="1776"/>
    </row>
    <row r="40805" spans="7:7">
      <c r="G40805" s="1776"/>
    </row>
    <row r="40806" spans="7:7">
      <c r="G40806" s="1776"/>
    </row>
    <row r="40807" spans="7:7">
      <c r="G40807" s="1776"/>
    </row>
    <row r="40808" spans="7:7">
      <c r="G40808" s="1776"/>
    </row>
    <row r="40809" spans="7:7">
      <c r="G40809" s="1776"/>
    </row>
    <row r="40810" spans="7:7">
      <c r="G40810" s="1776"/>
    </row>
    <row r="40811" spans="7:7">
      <c r="G40811" s="1776"/>
    </row>
    <row r="40812" spans="7:7">
      <c r="G40812" s="1776"/>
    </row>
    <row r="40813" spans="7:7">
      <c r="G40813" s="1776"/>
    </row>
    <row r="40814" spans="7:7">
      <c r="G40814" s="1776"/>
    </row>
    <row r="40815" spans="7:7">
      <c r="G40815" s="1776"/>
    </row>
    <row r="40816" spans="7:7">
      <c r="G40816" s="1776"/>
    </row>
    <row r="40817" spans="7:7">
      <c r="G40817" s="1776"/>
    </row>
    <row r="40818" spans="7:7">
      <c r="G40818" s="1776"/>
    </row>
    <row r="40819" spans="7:7">
      <c r="G40819" s="1776"/>
    </row>
    <row r="40820" spans="7:7">
      <c r="G40820" s="1776"/>
    </row>
    <row r="40821" spans="7:7">
      <c r="G40821" s="1776"/>
    </row>
    <row r="40822" spans="7:7">
      <c r="G40822" s="1776"/>
    </row>
    <row r="40823" spans="7:7">
      <c r="G40823" s="1776"/>
    </row>
    <row r="40824" spans="7:7">
      <c r="G40824" s="1776"/>
    </row>
    <row r="40825" spans="7:7">
      <c r="G40825" s="1776"/>
    </row>
    <row r="40826" spans="7:7">
      <c r="G40826" s="1776"/>
    </row>
    <row r="40827" spans="7:7">
      <c r="G40827" s="1776"/>
    </row>
    <row r="40828" spans="7:7">
      <c r="G40828" s="1776"/>
    </row>
    <row r="40829" spans="7:7">
      <c r="G40829" s="1776"/>
    </row>
    <row r="40830" spans="7:7">
      <c r="G40830" s="1776"/>
    </row>
    <row r="40831" spans="7:7">
      <c r="G40831" s="1776"/>
    </row>
    <row r="40832" spans="7:7">
      <c r="G40832" s="1776"/>
    </row>
    <row r="40833" spans="7:7">
      <c r="G40833" s="1776"/>
    </row>
    <row r="40834" spans="7:7">
      <c r="G40834" s="1776"/>
    </row>
    <row r="40835" spans="7:7">
      <c r="G40835" s="1776"/>
    </row>
    <row r="40836" spans="7:7">
      <c r="G40836" s="1776"/>
    </row>
    <row r="40837" spans="7:7">
      <c r="G40837" s="1776"/>
    </row>
    <row r="40838" spans="7:7">
      <c r="G40838" s="1776"/>
    </row>
    <row r="40839" spans="7:7">
      <c r="G40839" s="1776"/>
    </row>
    <row r="40840" spans="7:7">
      <c r="G40840" s="1776"/>
    </row>
    <row r="40841" spans="7:7">
      <c r="G40841" s="1776"/>
    </row>
    <row r="40842" spans="7:7">
      <c r="G40842" s="1776"/>
    </row>
    <row r="40843" spans="7:7">
      <c r="G40843" s="1776"/>
    </row>
    <row r="40844" spans="7:7">
      <c r="G40844" s="1776"/>
    </row>
    <row r="40845" spans="7:7">
      <c r="G40845" s="1776"/>
    </row>
    <row r="40846" spans="7:7">
      <c r="G40846" s="1776"/>
    </row>
    <row r="40847" spans="7:7">
      <c r="G40847" s="1776"/>
    </row>
    <row r="40848" spans="7:7">
      <c r="G40848" s="1776"/>
    </row>
    <row r="40849" spans="7:7">
      <c r="G40849" s="1776"/>
    </row>
    <row r="40850" spans="7:7">
      <c r="G40850" s="1776"/>
    </row>
    <row r="40851" spans="7:7">
      <c r="G40851" s="1776"/>
    </row>
    <row r="40852" spans="7:7">
      <c r="G40852" s="1776"/>
    </row>
    <row r="40853" spans="7:7">
      <c r="G40853" s="1776"/>
    </row>
    <row r="40854" spans="7:7">
      <c r="G40854" s="1776"/>
    </row>
    <row r="40855" spans="7:7">
      <c r="G40855" s="1776"/>
    </row>
    <row r="40856" spans="7:7">
      <c r="G40856" s="1776"/>
    </row>
    <row r="40857" spans="7:7">
      <c r="G40857" s="1776"/>
    </row>
    <row r="40858" spans="7:7">
      <c r="G40858" s="1776"/>
    </row>
    <row r="40859" spans="7:7">
      <c r="G40859" s="1776"/>
    </row>
    <row r="40860" spans="7:7">
      <c r="G40860" s="1776"/>
    </row>
    <row r="40861" spans="7:7">
      <c r="G40861" s="1776"/>
    </row>
    <row r="40862" spans="7:7">
      <c r="G40862" s="1776"/>
    </row>
    <row r="40863" spans="7:7">
      <c r="G40863" s="1776"/>
    </row>
    <row r="40864" spans="7:7">
      <c r="G40864" s="1776"/>
    </row>
    <row r="40865" spans="7:7">
      <c r="G40865" s="1776"/>
    </row>
    <row r="40866" spans="7:7">
      <c r="G40866" s="1776"/>
    </row>
    <row r="40867" spans="7:7">
      <c r="G40867" s="1776"/>
    </row>
    <row r="40868" spans="7:7">
      <c r="G40868" s="1776"/>
    </row>
    <row r="40869" spans="7:7">
      <c r="G40869" s="1776"/>
    </row>
    <row r="40870" spans="7:7">
      <c r="G40870" s="1776"/>
    </row>
    <row r="40871" spans="7:7">
      <c r="G40871" s="1776"/>
    </row>
    <row r="40872" spans="7:7">
      <c r="G40872" s="1776"/>
    </row>
    <row r="40873" spans="7:7">
      <c r="G40873" s="1776"/>
    </row>
    <row r="40874" spans="7:7">
      <c r="G40874" s="1776"/>
    </row>
    <row r="40875" spans="7:7">
      <c r="G40875" s="1776"/>
    </row>
    <row r="40876" spans="7:7">
      <c r="G40876" s="1776"/>
    </row>
    <row r="40877" spans="7:7">
      <c r="G40877" s="1776"/>
    </row>
    <row r="40878" spans="7:7">
      <c r="G40878" s="1776"/>
    </row>
    <row r="40879" spans="7:7">
      <c r="G40879" s="1776"/>
    </row>
    <row r="40880" spans="7:7">
      <c r="G40880" s="1776"/>
    </row>
    <row r="40881" spans="7:7">
      <c r="G40881" s="1776"/>
    </row>
    <row r="40882" spans="7:7">
      <c r="G40882" s="1776"/>
    </row>
    <row r="40883" spans="7:7">
      <c r="G40883" s="1776"/>
    </row>
    <row r="40884" spans="7:7">
      <c r="G40884" s="1776"/>
    </row>
    <row r="40885" spans="7:7">
      <c r="G40885" s="1776"/>
    </row>
    <row r="40886" spans="7:7">
      <c r="G40886" s="1776"/>
    </row>
    <row r="40887" spans="7:7">
      <c r="G40887" s="1776"/>
    </row>
    <row r="40888" spans="7:7">
      <c r="G40888" s="1776"/>
    </row>
    <row r="40889" spans="7:7">
      <c r="G40889" s="1776"/>
    </row>
    <row r="40890" spans="7:7">
      <c r="G40890" s="1776"/>
    </row>
    <row r="40891" spans="7:7">
      <c r="G40891" s="1776"/>
    </row>
    <row r="40892" spans="7:7">
      <c r="G40892" s="1776"/>
    </row>
    <row r="40893" spans="7:7">
      <c r="G40893" s="1776"/>
    </row>
    <row r="40894" spans="7:7">
      <c r="G40894" s="1776"/>
    </row>
    <row r="40895" spans="7:7">
      <c r="G40895" s="1776"/>
    </row>
    <row r="40896" spans="7:7">
      <c r="G40896" s="1776"/>
    </row>
    <row r="40897" spans="7:7">
      <c r="G40897" s="1776"/>
    </row>
    <row r="40898" spans="7:7">
      <c r="G40898" s="1776"/>
    </row>
    <row r="40899" spans="7:7">
      <c r="G40899" s="1776"/>
    </row>
    <row r="40900" spans="7:7">
      <c r="G40900" s="1776"/>
    </row>
    <row r="40901" spans="7:7">
      <c r="G40901" s="1776"/>
    </row>
    <row r="40902" spans="7:7">
      <c r="G40902" s="1776"/>
    </row>
    <row r="40903" spans="7:7">
      <c r="G40903" s="1776"/>
    </row>
    <row r="40904" spans="7:7">
      <c r="G40904" s="1776"/>
    </row>
    <row r="40905" spans="7:7">
      <c r="G40905" s="1776"/>
    </row>
    <row r="40906" spans="7:7">
      <c r="G40906" s="1776"/>
    </row>
    <row r="40907" spans="7:7">
      <c r="G40907" s="1776"/>
    </row>
    <row r="40908" spans="7:7">
      <c r="G40908" s="1776"/>
    </row>
    <row r="40909" spans="7:7">
      <c r="G40909" s="1776"/>
    </row>
    <row r="40910" spans="7:7">
      <c r="G40910" s="1776"/>
    </row>
    <row r="40911" spans="7:7">
      <c r="G40911" s="1776"/>
    </row>
    <row r="40912" spans="7:7">
      <c r="G40912" s="1776"/>
    </row>
    <row r="40913" spans="7:7">
      <c r="G40913" s="1776"/>
    </row>
    <row r="40914" spans="7:7">
      <c r="G40914" s="1776"/>
    </row>
    <row r="40915" spans="7:7">
      <c r="G40915" s="1776"/>
    </row>
    <row r="40916" spans="7:7">
      <c r="G40916" s="1776"/>
    </row>
    <row r="40917" spans="7:7">
      <c r="G40917" s="1776"/>
    </row>
    <row r="40918" spans="7:7">
      <c r="G40918" s="1776"/>
    </row>
    <row r="40919" spans="7:7">
      <c r="G40919" s="1776"/>
    </row>
    <row r="40920" spans="7:7">
      <c r="G40920" s="1776"/>
    </row>
    <row r="40921" spans="7:7">
      <c r="G40921" s="1776"/>
    </row>
    <row r="40922" spans="7:7">
      <c r="G40922" s="1776"/>
    </row>
    <row r="40923" spans="7:7">
      <c r="G40923" s="1776"/>
    </row>
    <row r="40924" spans="7:7">
      <c r="G40924" s="1776"/>
    </row>
    <row r="40925" spans="7:7">
      <c r="G40925" s="1776"/>
    </row>
    <row r="40926" spans="7:7">
      <c r="G40926" s="1776"/>
    </row>
    <row r="40927" spans="7:7">
      <c r="G40927" s="1776"/>
    </row>
    <row r="40928" spans="7:7">
      <c r="G40928" s="1776"/>
    </row>
    <row r="40929" spans="7:7">
      <c r="G40929" s="1776"/>
    </row>
    <row r="40930" spans="7:7">
      <c r="G40930" s="1776"/>
    </row>
    <row r="40931" spans="7:7">
      <c r="G40931" s="1776"/>
    </row>
    <row r="40932" spans="7:7">
      <c r="G40932" s="1776"/>
    </row>
    <row r="40933" spans="7:7">
      <c r="G40933" s="1776"/>
    </row>
    <row r="40934" spans="7:7">
      <c r="G40934" s="1776"/>
    </row>
    <row r="40935" spans="7:7">
      <c r="G40935" s="1776"/>
    </row>
    <row r="40936" spans="7:7">
      <c r="G40936" s="1776"/>
    </row>
    <row r="40937" spans="7:7">
      <c r="G40937" s="1776"/>
    </row>
    <row r="40938" spans="7:7">
      <c r="G40938" s="1776"/>
    </row>
    <row r="40939" spans="7:7">
      <c r="G40939" s="1776"/>
    </row>
    <row r="40940" spans="7:7">
      <c r="G40940" s="1776"/>
    </row>
    <row r="40941" spans="7:7">
      <c r="G40941" s="1776"/>
    </row>
    <row r="40942" spans="7:7">
      <c r="G40942" s="1776"/>
    </row>
    <row r="40943" spans="7:7">
      <c r="G40943" s="1776"/>
    </row>
    <row r="40944" spans="7:7">
      <c r="G40944" s="1776"/>
    </row>
    <row r="40945" spans="7:7">
      <c r="G40945" s="1776"/>
    </row>
    <row r="40946" spans="7:7">
      <c r="G40946" s="1776"/>
    </row>
    <row r="40947" spans="7:7">
      <c r="G40947" s="1776"/>
    </row>
    <row r="40948" spans="7:7">
      <c r="G40948" s="1776"/>
    </row>
    <row r="40949" spans="7:7">
      <c r="G40949" s="1776"/>
    </row>
    <row r="40950" spans="7:7">
      <c r="G40950" s="1776"/>
    </row>
    <row r="40951" spans="7:7">
      <c r="G40951" s="1776"/>
    </row>
    <row r="40952" spans="7:7">
      <c r="G40952" s="1776"/>
    </row>
    <row r="40953" spans="7:7">
      <c r="G40953" s="1776"/>
    </row>
    <row r="40954" spans="7:7">
      <c r="G40954" s="1776"/>
    </row>
    <row r="40955" spans="7:7">
      <c r="G40955" s="1776"/>
    </row>
    <row r="40956" spans="7:7">
      <c r="G40956" s="1776"/>
    </row>
    <row r="40957" spans="7:7">
      <c r="G40957" s="1776"/>
    </row>
    <row r="40958" spans="7:7">
      <c r="G40958" s="1776"/>
    </row>
    <row r="40959" spans="7:7">
      <c r="G40959" s="1776"/>
    </row>
    <row r="40960" spans="7:7">
      <c r="G40960" s="1776"/>
    </row>
    <row r="40961" spans="7:7">
      <c r="G40961" s="1776"/>
    </row>
    <row r="40962" spans="7:7">
      <c r="G40962" s="1776"/>
    </row>
    <row r="40963" spans="7:7">
      <c r="G40963" s="1776"/>
    </row>
    <row r="40964" spans="7:7">
      <c r="G40964" s="1776"/>
    </row>
    <row r="40965" spans="7:7">
      <c r="G40965" s="1776"/>
    </row>
    <row r="40966" spans="7:7">
      <c r="G40966" s="1776"/>
    </row>
    <row r="40967" spans="7:7">
      <c r="G40967" s="1776"/>
    </row>
    <row r="40968" spans="7:7">
      <c r="G40968" s="1776"/>
    </row>
    <row r="40969" spans="7:7">
      <c r="G40969" s="1776"/>
    </row>
    <row r="40970" spans="7:7">
      <c r="G40970" s="1776"/>
    </row>
    <row r="40971" spans="7:7">
      <c r="G40971" s="1776"/>
    </row>
    <row r="40972" spans="7:7">
      <c r="G40972" s="1776"/>
    </row>
    <row r="40973" spans="7:7">
      <c r="G40973" s="1776"/>
    </row>
    <row r="40974" spans="7:7">
      <c r="G40974" s="1776"/>
    </row>
    <row r="40975" spans="7:7">
      <c r="G40975" s="1776"/>
    </row>
    <row r="40976" spans="7:7">
      <c r="G40976" s="1776"/>
    </row>
    <row r="40977" spans="7:7">
      <c r="G40977" s="1776"/>
    </row>
    <row r="40978" spans="7:7">
      <c r="G40978" s="1776"/>
    </row>
    <row r="40979" spans="7:7">
      <c r="G40979" s="1776"/>
    </row>
    <row r="40980" spans="7:7">
      <c r="G40980" s="1776"/>
    </row>
    <row r="40981" spans="7:7">
      <c r="G40981" s="1776"/>
    </row>
    <row r="40982" spans="7:7">
      <c r="G40982" s="1776"/>
    </row>
    <row r="40983" spans="7:7">
      <c r="G40983" s="1776"/>
    </row>
    <row r="40984" spans="7:7">
      <c r="G40984" s="1776"/>
    </row>
    <row r="40985" spans="7:7">
      <c r="G40985" s="1776"/>
    </row>
    <row r="40986" spans="7:7">
      <c r="G40986" s="1776"/>
    </row>
    <row r="40987" spans="7:7">
      <c r="G40987" s="1776"/>
    </row>
    <row r="40988" spans="7:7">
      <c r="G40988" s="1776"/>
    </row>
    <row r="40989" spans="7:7">
      <c r="G40989" s="1776"/>
    </row>
    <row r="40990" spans="7:7">
      <c r="G40990" s="1776"/>
    </row>
    <row r="40991" spans="7:7">
      <c r="G40991" s="1776"/>
    </row>
    <row r="40992" spans="7:7">
      <c r="G40992" s="1776"/>
    </row>
    <row r="40993" spans="7:7">
      <c r="G40993" s="1776"/>
    </row>
    <row r="40994" spans="7:7">
      <c r="G40994" s="1776"/>
    </row>
    <row r="40995" spans="7:7">
      <c r="G40995" s="1776"/>
    </row>
    <row r="40996" spans="7:7">
      <c r="G40996" s="1776"/>
    </row>
    <row r="40997" spans="7:7">
      <c r="G40997" s="1776"/>
    </row>
    <row r="40998" spans="7:7">
      <c r="G40998" s="1776"/>
    </row>
    <row r="40999" spans="7:7">
      <c r="G40999" s="1776"/>
    </row>
    <row r="41000" spans="7:7">
      <c r="G41000" s="1776"/>
    </row>
    <row r="41001" spans="7:7">
      <c r="G41001" s="1776"/>
    </row>
    <row r="41002" spans="7:7">
      <c r="G41002" s="1776"/>
    </row>
    <row r="41003" spans="7:7">
      <c r="G41003" s="1776"/>
    </row>
    <row r="41004" spans="7:7">
      <c r="G41004" s="1776"/>
    </row>
    <row r="41005" spans="7:7">
      <c r="G41005" s="1776"/>
    </row>
    <row r="41006" spans="7:7">
      <c r="G41006" s="1776"/>
    </row>
    <row r="41007" spans="7:7">
      <c r="G41007" s="1776"/>
    </row>
    <row r="41008" spans="7:7">
      <c r="G41008" s="1776"/>
    </row>
    <row r="41009" spans="7:7">
      <c r="G41009" s="1776"/>
    </row>
    <row r="41010" spans="7:7">
      <c r="G41010" s="1776"/>
    </row>
    <row r="41011" spans="7:7">
      <c r="G41011" s="1776"/>
    </row>
    <row r="41012" spans="7:7">
      <c r="G41012" s="1776"/>
    </row>
    <row r="41013" spans="7:7">
      <c r="G41013" s="1776"/>
    </row>
    <row r="41014" spans="7:7">
      <c r="G41014" s="1776"/>
    </row>
    <row r="41015" spans="7:7">
      <c r="G41015" s="1776"/>
    </row>
    <row r="41016" spans="7:7">
      <c r="G41016" s="1776"/>
    </row>
    <row r="41017" spans="7:7">
      <c r="G41017" s="1776"/>
    </row>
    <row r="41018" spans="7:7">
      <c r="G41018" s="1776"/>
    </row>
    <row r="41019" spans="7:7">
      <c r="G41019" s="1776"/>
    </row>
    <row r="41020" spans="7:7">
      <c r="G41020" s="1776"/>
    </row>
    <row r="41021" spans="7:7">
      <c r="G41021" s="1776"/>
    </row>
    <row r="41022" spans="7:7">
      <c r="G41022" s="1776"/>
    </row>
    <row r="41023" spans="7:7">
      <c r="G41023" s="1776"/>
    </row>
    <row r="41024" spans="7:7">
      <c r="G41024" s="1776"/>
    </row>
    <row r="41025" spans="7:7">
      <c r="G41025" s="1776"/>
    </row>
    <row r="41026" spans="7:7">
      <c r="G41026" s="1776"/>
    </row>
    <row r="41027" spans="7:7">
      <c r="G41027" s="1776"/>
    </row>
    <row r="41028" spans="7:7">
      <c r="G41028" s="1776"/>
    </row>
    <row r="41029" spans="7:7">
      <c r="G41029" s="1776"/>
    </row>
    <row r="41030" spans="7:7">
      <c r="G41030" s="1776"/>
    </row>
    <row r="41031" spans="7:7">
      <c r="G41031" s="1776"/>
    </row>
    <row r="41032" spans="7:7">
      <c r="G41032" s="1776"/>
    </row>
    <row r="41033" spans="7:7">
      <c r="G41033" s="1776"/>
    </row>
    <row r="41034" spans="7:7">
      <c r="G41034" s="1776"/>
    </row>
    <row r="41035" spans="7:7">
      <c r="G41035" s="1776"/>
    </row>
    <row r="41036" spans="7:7">
      <c r="G41036" s="1776"/>
    </row>
    <row r="41037" spans="7:7">
      <c r="G41037" s="1776"/>
    </row>
    <row r="41038" spans="7:7">
      <c r="G41038" s="1776"/>
    </row>
    <row r="41039" spans="7:7">
      <c r="G41039" s="1776"/>
    </row>
    <row r="41040" spans="7:7">
      <c r="G41040" s="1776"/>
    </row>
    <row r="41041" spans="7:7">
      <c r="G41041" s="1776"/>
    </row>
    <row r="41042" spans="7:7">
      <c r="G41042" s="1776"/>
    </row>
    <row r="41043" spans="7:7">
      <c r="G41043" s="1776"/>
    </row>
    <row r="41044" spans="7:7">
      <c r="G41044" s="1776"/>
    </row>
    <row r="41045" spans="7:7">
      <c r="G41045" s="1776"/>
    </row>
    <row r="41046" spans="7:7">
      <c r="G41046" s="1776"/>
    </row>
    <row r="41047" spans="7:7">
      <c r="G41047" s="1776"/>
    </row>
    <row r="41048" spans="7:7">
      <c r="G41048" s="1776"/>
    </row>
    <row r="41049" spans="7:7">
      <c r="G41049" s="1776"/>
    </row>
    <row r="41050" spans="7:7">
      <c r="G41050" s="1776"/>
    </row>
    <row r="41051" spans="7:7">
      <c r="G41051" s="1776"/>
    </row>
    <row r="41052" spans="7:7">
      <c r="G41052" s="1776"/>
    </row>
    <row r="41053" spans="7:7">
      <c r="G41053" s="1776"/>
    </row>
    <row r="41054" spans="7:7">
      <c r="G41054" s="1776"/>
    </row>
    <row r="41055" spans="7:7">
      <c r="G41055" s="1776"/>
    </row>
    <row r="41056" spans="7:7">
      <c r="G41056" s="1776"/>
    </row>
    <row r="41057" spans="7:7">
      <c r="G41057" s="1776"/>
    </row>
    <row r="41058" spans="7:7">
      <c r="G41058" s="1776"/>
    </row>
    <row r="41059" spans="7:7">
      <c r="G41059" s="1776"/>
    </row>
    <row r="41060" spans="7:7">
      <c r="G41060" s="1776"/>
    </row>
    <row r="41061" spans="7:7">
      <c r="G41061" s="1776"/>
    </row>
    <row r="41062" spans="7:7">
      <c r="G41062" s="1776"/>
    </row>
    <row r="41063" spans="7:7">
      <c r="G41063" s="1776"/>
    </row>
    <row r="41064" spans="7:7">
      <c r="G41064" s="1776"/>
    </row>
    <row r="41065" spans="7:7">
      <c r="G41065" s="1776"/>
    </row>
    <row r="41066" spans="7:7">
      <c r="G41066" s="1776"/>
    </row>
    <row r="41067" spans="7:7">
      <c r="G41067" s="1776"/>
    </row>
    <row r="41068" spans="7:7">
      <c r="G41068" s="1776"/>
    </row>
    <row r="41069" spans="7:7">
      <c r="G41069" s="1776"/>
    </row>
    <row r="41070" spans="7:7">
      <c r="G41070" s="1776"/>
    </row>
    <row r="41071" spans="7:7">
      <c r="G41071" s="1776"/>
    </row>
    <row r="41072" spans="7:7">
      <c r="G41072" s="1776"/>
    </row>
    <row r="41073" spans="7:7">
      <c r="G41073" s="1776"/>
    </row>
    <row r="41074" spans="7:7">
      <c r="G41074" s="1776"/>
    </row>
    <row r="41075" spans="7:7">
      <c r="G41075" s="1776"/>
    </row>
    <row r="41076" spans="7:7">
      <c r="G41076" s="1776"/>
    </row>
    <row r="41077" spans="7:7">
      <c r="G41077" s="1776"/>
    </row>
    <row r="41078" spans="7:7">
      <c r="G41078" s="1776"/>
    </row>
    <row r="41079" spans="7:7">
      <c r="G41079" s="1776"/>
    </row>
    <row r="41080" spans="7:7">
      <c r="G41080" s="1776"/>
    </row>
    <row r="41081" spans="7:7">
      <c r="G41081" s="1776"/>
    </row>
    <row r="41082" spans="7:7">
      <c r="G41082" s="1776"/>
    </row>
    <row r="41083" spans="7:7">
      <c r="G41083" s="1776"/>
    </row>
    <row r="41084" spans="7:7">
      <c r="G41084" s="1776"/>
    </row>
    <row r="41085" spans="7:7">
      <c r="G41085" s="1776"/>
    </row>
    <row r="41086" spans="7:7">
      <c r="G41086" s="1776"/>
    </row>
    <row r="41087" spans="7:7">
      <c r="G41087" s="1776"/>
    </row>
    <row r="41088" spans="7:7">
      <c r="G41088" s="1776"/>
    </row>
    <row r="41089" spans="7:7">
      <c r="G41089" s="1776"/>
    </row>
    <row r="41090" spans="7:7">
      <c r="G41090" s="1776"/>
    </row>
    <row r="41091" spans="7:7">
      <c r="G41091" s="1776"/>
    </row>
    <row r="41092" spans="7:7">
      <c r="G41092" s="1776"/>
    </row>
    <row r="41093" spans="7:7">
      <c r="G41093" s="1776"/>
    </row>
    <row r="41094" spans="7:7">
      <c r="G41094" s="1776"/>
    </row>
    <row r="41095" spans="7:7">
      <c r="G41095" s="1776"/>
    </row>
    <row r="41096" spans="7:7">
      <c r="G41096" s="1776"/>
    </row>
    <row r="41097" spans="7:7">
      <c r="G41097" s="1776"/>
    </row>
    <row r="41098" spans="7:7">
      <c r="G41098" s="1776"/>
    </row>
    <row r="41099" spans="7:7">
      <c r="G41099" s="1776"/>
    </row>
    <row r="41100" spans="7:7">
      <c r="G41100" s="1776"/>
    </row>
    <row r="41101" spans="7:7">
      <c r="G41101" s="1776"/>
    </row>
    <row r="41102" spans="7:7">
      <c r="G41102" s="1776"/>
    </row>
    <row r="41103" spans="7:7">
      <c r="G41103" s="1776"/>
    </row>
    <row r="41104" spans="7:7">
      <c r="G41104" s="1776"/>
    </row>
    <row r="41105" spans="7:7">
      <c r="G41105" s="1776"/>
    </row>
    <row r="41106" spans="7:7">
      <c r="G41106" s="1776"/>
    </row>
    <row r="41107" spans="7:7">
      <c r="G41107" s="1776"/>
    </row>
    <row r="41108" spans="7:7">
      <c r="G41108" s="1776"/>
    </row>
    <row r="41109" spans="7:7">
      <c r="G41109" s="1776"/>
    </row>
    <row r="41110" spans="7:7">
      <c r="G41110" s="1776"/>
    </row>
    <row r="41111" spans="7:7">
      <c r="G41111" s="1776"/>
    </row>
    <row r="41112" spans="7:7">
      <c r="G41112" s="1776"/>
    </row>
    <row r="41113" spans="7:7">
      <c r="G41113" s="1776"/>
    </row>
    <row r="41114" spans="7:7">
      <c r="G41114" s="1776"/>
    </row>
    <row r="41115" spans="7:7">
      <c r="G41115" s="1776"/>
    </row>
    <row r="41116" spans="7:7">
      <c r="G41116" s="1776"/>
    </row>
    <row r="41117" spans="7:7">
      <c r="G41117" s="1776"/>
    </row>
    <row r="41118" spans="7:7">
      <c r="G41118" s="1776"/>
    </row>
    <row r="41119" spans="7:7">
      <c r="G41119" s="1776"/>
    </row>
    <row r="41120" spans="7:7">
      <c r="G41120" s="1776"/>
    </row>
    <row r="41121" spans="7:7">
      <c r="G41121" s="1776"/>
    </row>
    <row r="41122" spans="7:7">
      <c r="G41122" s="1776"/>
    </row>
    <row r="41123" spans="7:7">
      <c r="G41123" s="1776"/>
    </row>
    <row r="41124" spans="7:7">
      <c r="G41124" s="1776"/>
    </row>
    <row r="41125" spans="7:7">
      <c r="G41125" s="1776"/>
    </row>
    <row r="41126" spans="7:7">
      <c r="G41126" s="1776"/>
    </row>
    <row r="41127" spans="7:7">
      <c r="G41127" s="1776"/>
    </row>
    <row r="41128" spans="7:7">
      <c r="G41128" s="1776"/>
    </row>
    <row r="41129" spans="7:7">
      <c r="G41129" s="1776"/>
    </row>
    <row r="41130" spans="7:7">
      <c r="G41130" s="1776"/>
    </row>
    <row r="41131" spans="7:7">
      <c r="G41131" s="1776"/>
    </row>
    <row r="41132" spans="7:7">
      <c r="G41132" s="1776"/>
    </row>
    <row r="41133" spans="7:7">
      <c r="G41133" s="1776"/>
    </row>
    <row r="41134" spans="7:7">
      <c r="G41134" s="1776"/>
    </row>
    <row r="41135" spans="7:7">
      <c r="G41135" s="1776"/>
    </row>
    <row r="41136" spans="7:7">
      <c r="G41136" s="1776"/>
    </row>
    <row r="41137" spans="7:7">
      <c r="G41137" s="1776"/>
    </row>
    <row r="41138" spans="7:7">
      <c r="G41138" s="1776"/>
    </row>
    <row r="41139" spans="7:7">
      <c r="G41139" s="1776"/>
    </row>
    <row r="41140" spans="7:7">
      <c r="G41140" s="1776"/>
    </row>
    <row r="41141" spans="7:7">
      <c r="G41141" s="1776"/>
    </row>
    <row r="41142" spans="7:7">
      <c r="G41142" s="1776"/>
    </row>
    <row r="41143" spans="7:7">
      <c r="G41143" s="1776"/>
    </row>
    <row r="41144" spans="7:7">
      <c r="G41144" s="1776"/>
    </row>
    <row r="41145" spans="7:7">
      <c r="G41145" s="1776"/>
    </row>
    <row r="41146" spans="7:7">
      <c r="G41146" s="1776"/>
    </row>
    <row r="41147" spans="7:7">
      <c r="G41147" s="1776"/>
    </row>
    <row r="41148" spans="7:7">
      <c r="G41148" s="1776"/>
    </row>
    <row r="41149" spans="7:7">
      <c r="G41149" s="1776"/>
    </row>
    <row r="41150" spans="7:7">
      <c r="G41150" s="1776"/>
    </row>
    <row r="41151" spans="7:7">
      <c r="G41151" s="1776"/>
    </row>
    <row r="41152" spans="7:7">
      <c r="G41152" s="1776"/>
    </row>
    <row r="41153" spans="7:7">
      <c r="G41153" s="1776"/>
    </row>
    <row r="41154" spans="7:7">
      <c r="G41154" s="1776"/>
    </row>
    <row r="41155" spans="7:7">
      <c r="G41155" s="1776"/>
    </row>
    <row r="41156" spans="7:7">
      <c r="G41156" s="1776"/>
    </row>
    <row r="41157" spans="7:7">
      <c r="G41157" s="1776"/>
    </row>
    <row r="41158" spans="7:7">
      <c r="G41158" s="1776"/>
    </row>
    <row r="41159" spans="7:7">
      <c r="G41159" s="1776"/>
    </row>
    <row r="41160" spans="7:7">
      <c r="G41160" s="1776"/>
    </row>
    <row r="41161" spans="7:7">
      <c r="G41161" s="1776"/>
    </row>
    <row r="41162" spans="7:7">
      <c r="G41162" s="1776"/>
    </row>
    <row r="41163" spans="7:7">
      <c r="G41163" s="1776"/>
    </row>
    <row r="41164" spans="7:7">
      <c r="G41164" s="1776"/>
    </row>
    <row r="41165" spans="7:7">
      <c r="G41165" s="1776"/>
    </row>
    <row r="41166" spans="7:7">
      <c r="G41166" s="1776"/>
    </row>
    <row r="41167" spans="7:7">
      <c r="G41167" s="1776"/>
    </row>
    <row r="41168" spans="7:7">
      <c r="G41168" s="1776"/>
    </row>
    <row r="41169" spans="7:7">
      <c r="G41169" s="1776"/>
    </row>
    <row r="41170" spans="7:7">
      <c r="G41170" s="1776"/>
    </row>
    <row r="41171" spans="7:7">
      <c r="G41171" s="1776"/>
    </row>
    <row r="41172" spans="7:7">
      <c r="G41172" s="1776"/>
    </row>
    <row r="41173" spans="7:7">
      <c r="G41173" s="1776"/>
    </row>
    <row r="41174" spans="7:7">
      <c r="G41174" s="1776"/>
    </row>
    <row r="41175" spans="7:7">
      <c r="G41175" s="1776"/>
    </row>
    <row r="41176" spans="7:7">
      <c r="G41176" s="1776"/>
    </row>
    <row r="41177" spans="7:7">
      <c r="G41177" s="1776"/>
    </row>
    <row r="41178" spans="7:7">
      <c r="G41178" s="1776"/>
    </row>
    <row r="41179" spans="7:7">
      <c r="G41179" s="1776"/>
    </row>
    <row r="41180" spans="7:7">
      <c r="G41180" s="1776"/>
    </row>
    <row r="41181" spans="7:7">
      <c r="G41181" s="1776"/>
    </row>
    <row r="41182" spans="7:7">
      <c r="G41182" s="1776"/>
    </row>
    <row r="41183" spans="7:7">
      <c r="G41183" s="1776"/>
    </row>
    <row r="41184" spans="7:7">
      <c r="G41184" s="1776"/>
    </row>
    <row r="41185" spans="7:7">
      <c r="G41185" s="1776"/>
    </row>
    <row r="41186" spans="7:7">
      <c r="G41186" s="1776"/>
    </row>
    <row r="41187" spans="7:7">
      <c r="G41187" s="1776"/>
    </row>
    <row r="41188" spans="7:7">
      <c r="G41188" s="1776"/>
    </row>
    <row r="41189" spans="7:7">
      <c r="G41189" s="1776"/>
    </row>
    <row r="41190" spans="7:7">
      <c r="G41190" s="1776"/>
    </row>
    <row r="41191" spans="7:7">
      <c r="G41191" s="1776"/>
    </row>
    <row r="41192" spans="7:7">
      <c r="G41192" s="1776"/>
    </row>
    <row r="41193" spans="7:7">
      <c r="G41193" s="1776"/>
    </row>
    <row r="41194" spans="7:7">
      <c r="G41194" s="1776"/>
    </row>
    <row r="41195" spans="7:7">
      <c r="G41195" s="1776"/>
    </row>
    <row r="41196" spans="7:7">
      <c r="G41196" s="1776"/>
    </row>
    <row r="41197" spans="7:7">
      <c r="G41197" s="1776"/>
    </row>
    <row r="41198" spans="7:7">
      <c r="G41198" s="1776"/>
    </row>
    <row r="41199" spans="7:7">
      <c r="G41199" s="1776"/>
    </row>
    <row r="41200" spans="7:7">
      <c r="G41200" s="1776"/>
    </row>
    <row r="41201" spans="7:7">
      <c r="G41201" s="1776"/>
    </row>
    <row r="41202" spans="7:7">
      <c r="G41202" s="1776"/>
    </row>
    <row r="41203" spans="7:7">
      <c r="G41203" s="1776"/>
    </row>
    <row r="41204" spans="7:7">
      <c r="G41204" s="1776"/>
    </row>
    <row r="41205" spans="7:7">
      <c r="G41205" s="1776"/>
    </row>
    <row r="41206" spans="7:7">
      <c r="G41206" s="1776"/>
    </row>
    <row r="41207" spans="7:7">
      <c r="G41207" s="1776"/>
    </row>
    <row r="41208" spans="7:7">
      <c r="G41208" s="1776"/>
    </row>
    <row r="41209" spans="7:7">
      <c r="G41209" s="1776"/>
    </row>
    <row r="41210" spans="7:7">
      <c r="G41210" s="1776"/>
    </row>
    <row r="41211" spans="7:7">
      <c r="G41211" s="1776"/>
    </row>
    <row r="41212" spans="7:7">
      <c r="G41212" s="1776"/>
    </row>
    <row r="41213" spans="7:7">
      <c r="G41213" s="1776"/>
    </row>
    <row r="41214" spans="7:7">
      <c r="G41214" s="1776"/>
    </row>
    <row r="41215" spans="7:7">
      <c r="G41215" s="1776"/>
    </row>
    <row r="41216" spans="7:7">
      <c r="G41216" s="1776"/>
    </row>
    <row r="41217" spans="7:7">
      <c r="G41217" s="1776"/>
    </row>
    <row r="41218" spans="7:7">
      <c r="G41218" s="1776"/>
    </row>
    <row r="41219" spans="7:7">
      <c r="G41219" s="1776"/>
    </row>
    <row r="41220" spans="7:7">
      <c r="G41220" s="1776"/>
    </row>
    <row r="41221" spans="7:7">
      <c r="G41221" s="1776"/>
    </row>
    <row r="41222" spans="7:7">
      <c r="G41222" s="1776"/>
    </row>
    <row r="41223" spans="7:7">
      <c r="G41223" s="1776"/>
    </row>
    <row r="41224" spans="7:7">
      <c r="G41224" s="1776"/>
    </row>
    <row r="41225" spans="7:7">
      <c r="G41225" s="1776"/>
    </row>
    <row r="41226" spans="7:7">
      <c r="G41226" s="1776"/>
    </row>
    <row r="41227" spans="7:7">
      <c r="G41227" s="1776"/>
    </row>
    <row r="41228" spans="7:7">
      <c r="G41228" s="1776"/>
    </row>
    <row r="41229" spans="7:7">
      <c r="G41229" s="1776"/>
    </row>
    <row r="41230" spans="7:7">
      <c r="G41230" s="1776"/>
    </row>
    <row r="41231" spans="7:7">
      <c r="G41231" s="1776"/>
    </row>
    <row r="41232" spans="7:7">
      <c r="G41232" s="1776"/>
    </row>
    <row r="41233" spans="7:7">
      <c r="G41233" s="1776"/>
    </row>
    <row r="41234" spans="7:7">
      <c r="G41234" s="1776"/>
    </row>
    <row r="41235" spans="7:7">
      <c r="G41235" s="1776"/>
    </row>
    <row r="41236" spans="7:7">
      <c r="G41236" s="1776"/>
    </row>
    <row r="41237" spans="7:7">
      <c r="G41237" s="1776"/>
    </row>
    <row r="41238" spans="7:7">
      <c r="G41238" s="1776"/>
    </row>
    <row r="41239" spans="7:7">
      <c r="G41239" s="1776"/>
    </row>
    <row r="41240" spans="7:7">
      <c r="G41240" s="1776"/>
    </row>
    <row r="41241" spans="7:7">
      <c r="G41241" s="1776"/>
    </row>
    <row r="41242" spans="7:7">
      <c r="G41242" s="1776"/>
    </row>
    <row r="41243" spans="7:7">
      <c r="G41243" s="1776"/>
    </row>
    <row r="41244" spans="7:7">
      <c r="G41244" s="1776"/>
    </row>
    <row r="41245" spans="7:7">
      <c r="G41245" s="1776"/>
    </row>
    <row r="41246" spans="7:7">
      <c r="G41246" s="1776"/>
    </row>
    <row r="41247" spans="7:7">
      <c r="G41247" s="1776"/>
    </row>
    <row r="41248" spans="7:7">
      <c r="G41248" s="1776"/>
    </row>
    <row r="41249" spans="7:7">
      <c r="G41249" s="1776"/>
    </row>
    <row r="41250" spans="7:7">
      <c r="G41250" s="1776"/>
    </row>
    <row r="41251" spans="7:7">
      <c r="G41251" s="1776"/>
    </row>
    <row r="41252" spans="7:7">
      <c r="G41252" s="1776"/>
    </row>
    <row r="41253" spans="7:7">
      <c r="G41253" s="1776"/>
    </row>
    <row r="41254" spans="7:7">
      <c r="G41254" s="1776"/>
    </row>
    <row r="41255" spans="7:7">
      <c r="G41255" s="1776"/>
    </row>
    <row r="41256" spans="7:7">
      <c r="G41256" s="1776"/>
    </row>
    <row r="41257" spans="7:7">
      <c r="G41257" s="1776"/>
    </row>
    <row r="41258" spans="7:7">
      <c r="G41258" s="1776"/>
    </row>
    <row r="41259" spans="7:7">
      <c r="G41259" s="1776"/>
    </row>
    <row r="41260" spans="7:7">
      <c r="G41260" s="1776"/>
    </row>
    <row r="41261" spans="7:7">
      <c r="G41261" s="1776"/>
    </row>
    <row r="41262" spans="7:7">
      <c r="G41262" s="1776"/>
    </row>
    <row r="41263" spans="7:7">
      <c r="G41263" s="1776"/>
    </row>
    <row r="41264" spans="7:7">
      <c r="G41264" s="1776"/>
    </row>
    <row r="41265" spans="7:7">
      <c r="G41265" s="1776"/>
    </row>
    <row r="41266" spans="7:7">
      <c r="G41266" s="1776"/>
    </row>
    <row r="41267" spans="7:7">
      <c r="G41267" s="1776"/>
    </row>
    <row r="41268" spans="7:7">
      <c r="G41268" s="1776"/>
    </row>
    <row r="41269" spans="7:7">
      <c r="G41269" s="1776"/>
    </row>
    <row r="41270" spans="7:7">
      <c r="G41270" s="1776"/>
    </row>
    <row r="41271" spans="7:7">
      <c r="G41271" s="1776"/>
    </row>
    <row r="41272" spans="7:7">
      <c r="G41272" s="1776"/>
    </row>
    <row r="41273" spans="7:7">
      <c r="G41273" s="1776"/>
    </row>
    <row r="41274" spans="7:7">
      <c r="G41274" s="1776"/>
    </row>
    <row r="41275" spans="7:7">
      <c r="G41275" s="1776"/>
    </row>
    <row r="41276" spans="7:7">
      <c r="G41276" s="1776"/>
    </row>
    <row r="41277" spans="7:7">
      <c r="G41277" s="1776"/>
    </row>
    <row r="41278" spans="7:7">
      <c r="G41278" s="1776"/>
    </row>
    <row r="41279" spans="7:7">
      <c r="G41279" s="1776"/>
    </row>
    <row r="41280" spans="7:7">
      <c r="G41280" s="1776"/>
    </row>
    <row r="41281" spans="7:7">
      <c r="G41281" s="1776"/>
    </row>
    <row r="41282" spans="7:7">
      <c r="G41282" s="1776"/>
    </row>
    <row r="41283" spans="7:7">
      <c r="G41283" s="1776"/>
    </row>
    <row r="41284" spans="7:7">
      <c r="G41284" s="1776"/>
    </row>
    <row r="41285" spans="7:7">
      <c r="G41285" s="1776"/>
    </row>
    <row r="41286" spans="7:7">
      <c r="G41286" s="1776"/>
    </row>
    <row r="41287" spans="7:7">
      <c r="G41287" s="1776"/>
    </row>
    <row r="41288" spans="7:7">
      <c r="G41288" s="1776"/>
    </row>
    <row r="41289" spans="7:7">
      <c r="G41289" s="1776"/>
    </row>
    <row r="41290" spans="7:7">
      <c r="G41290" s="1776"/>
    </row>
    <row r="41291" spans="7:7">
      <c r="G41291" s="1776"/>
    </row>
    <row r="41292" spans="7:7">
      <c r="G41292" s="1776"/>
    </row>
    <row r="41293" spans="7:7">
      <c r="G41293" s="1776"/>
    </row>
    <row r="41294" spans="7:7">
      <c r="G41294" s="1776"/>
    </row>
    <row r="41295" spans="7:7">
      <c r="G41295" s="1776"/>
    </row>
    <row r="41296" spans="7:7">
      <c r="G41296" s="1776"/>
    </row>
    <row r="41297" spans="7:7">
      <c r="G41297" s="1776"/>
    </row>
    <row r="41298" spans="7:7">
      <c r="G41298" s="1776"/>
    </row>
    <row r="41299" spans="7:7">
      <c r="G41299" s="1776"/>
    </row>
    <row r="41300" spans="7:7">
      <c r="G41300" s="1776"/>
    </row>
    <row r="41301" spans="7:7">
      <c r="G41301" s="1776"/>
    </row>
    <row r="41302" spans="7:7">
      <c r="G41302" s="1776"/>
    </row>
    <row r="41303" spans="7:7">
      <c r="G41303" s="1776"/>
    </row>
    <row r="41304" spans="7:7">
      <c r="G41304" s="1776"/>
    </row>
    <row r="41305" spans="7:7">
      <c r="G41305" s="1776"/>
    </row>
    <row r="41306" spans="7:7">
      <c r="G41306" s="1776"/>
    </row>
    <row r="41307" spans="7:7">
      <c r="G41307" s="1776"/>
    </row>
    <row r="41308" spans="7:7">
      <c r="G41308" s="1776"/>
    </row>
    <row r="41309" spans="7:7">
      <c r="G41309" s="1776"/>
    </row>
    <row r="41310" spans="7:7">
      <c r="G41310" s="1776"/>
    </row>
    <row r="41311" spans="7:7">
      <c r="G41311" s="1776"/>
    </row>
    <row r="41312" spans="7:7">
      <c r="G41312" s="1776"/>
    </row>
    <row r="41313" spans="7:7">
      <c r="G41313" s="1776"/>
    </row>
    <row r="41314" spans="7:7">
      <c r="G41314" s="1776"/>
    </row>
    <row r="41315" spans="7:7">
      <c r="G41315" s="1776"/>
    </row>
    <row r="41316" spans="7:7">
      <c r="G41316" s="1776"/>
    </row>
    <row r="41317" spans="7:7">
      <c r="G41317" s="1776"/>
    </row>
    <row r="41318" spans="7:7">
      <c r="G41318" s="1776"/>
    </row>
    <row r="41319" spans="7:7">
      <c r="G41319" s="1776"/>
    </row>
    <row r="41320" spans="7:7">
      <c r="G41320" s="1776"/>
    </row>
    <row r="41321" spans="7:7">
      <c r="G41321" s="1776"/>
    </row>
    <row r="41322" spans="7:7">
      <c r="G41322" s="1776"/>
    </row>
    <row r="41323" spans="7:7">
      <c r="G41323" s="1776"/>
    </row>
    <row r="41324" spans="7:7">
      <c r="G41324" s="1776"/>
    </row>
    <row r="41325" spans="7:7">
      <c r="G41325" s="1776"/>
    </row>
    <row r="41326" spans="7:7">
      <c r="G41326" s="1776"/>
    </row>
    <row r="41327" spans="7:7">
      <c r="G41327" s="1776"/>
    </row>
    <row r="41328" spans="7:7">
      <c r="G41328" s="1776"/>
    </row>
    <row r="41329" spans="7:7">
      <c r="G41329" s="1776"/>
    </row>
    <row r="41330" spans="7:7">
      <c r="G41330" s="1776"/>
    </row>
    <row r="41331" spans="7:7">
      <c r="G41331" s="1776"/>
    </row>
    <row r="41332" spans="7:7">
      <c r="G41332" s="1776"/>
    </row>
    <row r="41333" spans="7:7">
      <c r="G41333" s="1776"/>
    </row>
    <row r="41334" spans="7:7">
      <c r="G41334" s="1776"/>
    </row>
    <row r="41335" spans="7:7">
      <c r="G41335" s="1776"/>
    </row>
    <row r="41336" spans="7:7">
      <c r="G41336" s="1776"/>
    </row>
    <row r="41337" spans="7:7">
      <c r="G41337" s="1776"/>
    </row>
    <row r="41338" spans="7:7">
      <c r="G41338" s="1776"/>
    </row>
    <row r="41339" spans="7:7">
      <c r="G41339" s="1776"/>
    </row>
    <row r="41340" spans="7:7">
      <c r="G41340" s="1776"/>
    </row>
    <row r="41341" spans="7:7">
      <c r="G41341" s="1776"/>
    </row>
    <row r="41342" spans="7:7">
      <c r="G41342" s="1776"/>
    </row>
    <row r="41343" spans="7:7">
      <c r="G41343" s="1776"/>
    </row>
    <row r="41344" spans="7:7">
      <c r="G41344" s="1776"/>
    </row>
    <row r="41345" spans="7:7">
      <c r="G41345" s="1776"/>
    </row>
    <row r="41346" spans="7:7">
      <c r="G41346" s="1776"/>
    </row>
    <row r="41347" spans="7:7">
      <c r="G41347" s="1776"/>
    </row>
    <row r="41348" spans="7:7">
      <c r="G41348" s="1776"/>
    </row>
    <row r="41349" spans="7:7">
      <c r="G41349" s="1776"/>
    </row>
    <row r="41350" spans="7:7">
      <c r="G41350" s="1776"/>
    </row>
    <row r="41351" spans="7:7">
      <c r="G41351" s="1776"/>
    </row>
    <row r="41352" spans="7:7">
      <c r="G41352" s="1776"/>
    </row>
    <row r="41353" spans="7:7">
      <c r="G41353" s="1776"/>
    </row>
    <row r="41354" spans="7:7">
      <c r="G41354" s="1776"/>
    </row>
    <row r="41355" spans="7:7">
      <c r="G41355" s="1776"/>
    </row>
    <row r="41356" spans="7:7">
      <c r="G41356" s="1776"/>
    </row>
    <row r="41357" spans="7:7">
      <c r="G41357" s="1776"/>
    </row>
    <row r="41358" spans="7:7">
      <c r="G41358" s="1776"/>
    </row>
    <row r="41359" spans="7:7">
      <c r="G41359" s="1776"/>
    </row>
    <row r="41360" spans="7:7">
      <c r="G41360" s="1776"/>
    </row>
    <row r="41361" spans="7:7">
      <c r="G41361" s="1776"/>
    </row>
    <row r="41362" spans="7:7">
      <c r="G41362" s="1776"/>
    </row>
    <row r="41363" spans="7:7">
      <c r="G41363" s="1776"/>
    </row>
    <row r="41364" spans="7:7">
      <c r="G41364" s="1776"/>
    </row>
    <row r="41365" spans="7:7">
      <c r="G41365" s="1776"/>
    </row>
    <row r="41366" spans="7:7">
      <c r="G41366" s="1776"/>
    </row>
    <row r="41367" spans="7:7">
      <c r="G41367" s="1776"/>
    </row>
    <row r="41368" spans="7:7">
      <c r="G41368" s="1776"/>
    </row>
    <row r="41369" spans="7:7">
      <c r="G41369" s="1776"/>
    </row>
    <row r="41370" spans="7:7">
      <c r="G41370" s="1776"/>
    </row>
    <row r="41371" spans="7:7">
      <c r="G41371" s="1776"/>
    </row>
    <row r="41372" spans="7:7">
      <c r="G41372" s="1776"/>
    </row>
    <row r="41373" spans="7:7">
      <c r="G41373" s="1776"/>
    </row>
    <row r="41374" spans="7:7">
      <c r="G41374" s="1776"/>
    </row>
    <row r="41375" spans="7:7">
      <c r="G41375" s="1776"/>
    </row>
    <row r="41376" spans="7:7">
      <c r="G41376" s="1776"/>
    </row>
    <row r="41377" spans="7:7">
      <c r="G41377" s="1776"/>
    </row>
    <row r="41378" spans="7:7">
      <c r="G41378" s="1776"/>
    </row>
    <row r="41379" spans="7:7">
      <c r="G41379" s="1776"/>
    </row>
    <row r="41380" spans="7:7">
      <c r="G41380" s="1776"/>
    </row>
    <row r="41381" spans="7:7">
      <c r="G41381" s="1776"/>
    </row>
    <row r="41382" spans="7:7">
      <c r="G41382" s="1776"/>
    </row>
    <row r="41383" spans="7:7">
      <c r="G41383" s="1776"/>
    </row>
    <row r="41384" spans="7:7">
      <c r="G41384" s="1776"/>
    </row>
    <row r="41385" spans="7:7">
      <c r="G41385" s="1776"/>
    </row>
    <row r="41386" spans="7:7">
      <c r="G41386" s="1776"/>
    </row>
    <row r="41387" spans="7:7">
      <c r="G41387" s="1776"/>
    </row>
    <row r="41388" spans="7:7">
      <c r="G41388" s="1776"/>
    </row>
    <row r="41389" spans="7:7">
      <c r="G41389" s="1776"/>
    </row>
    <row r="41390" spans="7:7">
      <c r="G41390" s="1776"/>
    </row>
    <row r="41391" spans="7:7">
      <c r="G41391" s="1776"/>
    </row>
    <row r="41392" spans="7:7">
      <c r="G41392" s="1776"/>
    </row>
    <row r="41393" spans="7:7">
      <c r="G41393" s="1776"/>
    </row>
    <row r="41394" spans="7:7">
      <c r="G41394" s="1776"/>
    </row>
    <row r="41395" spans="7:7">
      <c r="G41395" s="1776"/>
    </row>
    <row r="41396" spans="7:7">
      <c r="G41396" s="1776"/>
    </row>
    <row r="41397" spans="7:7">
      <c r="G41397" s="1776"/>
    </row>
    <row r="41398" spans="7:7">
      <c r="G41398" s="1776"/>
    </row>
    <row r="41399" spans="7:7">
      <c r="G41399" s="1776"/>
    </row>
    <row r="41400" spans="7:7">
      <c r="G41400" s="1776"/>
    </row>
    <row r="41401" spans="7:7">
      <c r="G41401" s="1776"/>
    </row>
    <row r="41402" spans="7:7">
      <c r="G41402" s="1776"/>
    </row>
    <row r="41403" spans="7:7">
      <c r="G41403" s="1776"/>
    </row>
    <row r="41404" spans="7:7">
      <c r="G41404" s="1776"/>
    </row>
    <row r="41405" spans="7:7">
      <c r="G41405" s="1776"/>
    </row>
    <row r="41406" spans="7:7">
      <c r="G41406" s="1776"/>
    </row>
    <row r="41407" spans="7:7">
      <c r="G41407" s="1776"/>
    </row>
    <row r="41408" spans="7:7">
      <c r="G41408" s="1776"/>
    </row>
    <row r="41409" spans="7:7">
      <c r="G41409" s="1776"/>
    </row>
    <row r="41410" spans="7:7">
      <c r="G41410" s="1776"/>
    </row>
    <row r="41411" spans="7:7">
      <c r="G41411" s="1776"/>
    </row>
    <row r="41412" spans="7:7">
      <c r="G41412" s="1776"/>
    </row>
    <row r="41413" spans="7:7">
      <c r="G41413" s="1776"/>
    </row>
    <row r="41414" spans="7:7">
      <c r="G41414" s="1776"/>
    </row>
    <row r="41415" spans="7:7">
      <c r="G41415" s="1776"/>
    </row>
    <row r="41416" spans="7:7">
      <c r="G41416" s="1776"/>
    </row>
    <row r="41417" spans="7:7">
      <c r="G41417" s="1776"/>
    </row>
    <row r="41418" spans="7:7">
      <c r="G41418" s="1776"/>
    </row>
    <row r="41419" spans="7:7">
      <c r="G41419" s="1776"/>
    </row>
    <row r="41420" spans="7:7">
      <c r="G41420" s="1776"/>
    </row>
    <row r="41421" spans="7:7">
      <c r="G41421" s="1776"/>
    </row>
    <row r="41422" spans="7:7">
      <c r="G41422" s="1776"/>
    </row>
    <row r="41423" spans="7:7">
      <c r="G41423" s="1776"/>
    </row>
    <row r="41424" spans="7:7">
      <c r="G41424" s="1776"/>
    </row>
    <row r="41425" spans="7:7">
      <c r="G41425" s="1776"/>
    </row>
    <row r="41426" spans="7:7">
      <c r="G41426" s="1776"/>
    </row>
    <row r="41427" spans="7:7">
      <c r="G41427" s="1776"/>
    </row>
    <row r="41428" spans="7:7">
      <c r="G41428" s="1776"/>
    </row>
    <row r="41429" spans="7:7">
      <c r="G41429" s="1776"/>
    </row>
    <row r="41430" spans="7:7">
      <c r="G41430" s="1776"/>
    </row>
    <row r="41431" spans="7:7">
      <c r="G41431" s="1776"/>
    </row>
    <row r="41432" spans="7:7">
      <c r="G41432" s="1776"/>
    </row>
    <row r="41433" spans="7:7">
      <c r="G41433" s="1776"/>
    </row>
    <row r="41434" spans="7:7">
      <c r="G41434" s="1776"/>
    </row>
    <row r="41435" spans="7:7">
      <c r="G41435" s="1776"/>
    </row>
    <row r="41436" spans="7:7">
      <c r="G41436" s="1776"/>
    </row>
    <row r="41437" spans="7:7">
      <c r="G41437" s="1776"/>
    </row>
    <row r="41438" spans="7:7">
      <c r="G41438" s="1776"/>
    </row>
    <row r="41439" spans="7:7">
      <c r="G41439" s="1776"/>
    </row>
    <row r="41440" spans="7:7">
      <c r="G41440" s="1776"/>
    </row>
    <row r="41441" spans="7:7">
      <c r="G41441" s="1776"/>
    </row>
    <row r="41442" spans="7:7">
      <c r="G41442" s="1776"/>
    </row>
    <row r="41443" spans="7:7">
      <c r="G41443" s="1776"/>
    </row>
    <row r="41444" spans="7:7">
      <c r="G41444" s="1776"/>
    </row>
    <row r="41445" spans="7:7">
      <c r="G41445" s="1776"/>
    </row>
    <row r="41446" spans="7:7">
      <c r="G41446" s="1776"/>
    </row>
    <row r="41447" spans="7:7">
      <c r="G41447" s="1776"/>
    </row>
    <row r="41448" spans="7:7">
      <c r="G41448" s="1776"/>
    </row>
    <row r="41449" spans="7:7">
      <c r="G41449" s="1776"/>
    </row>
    <row r="41450" spans="7:7">
      <c r="G41450" s="1776"/>
    </row>
    <row r="41451" spans="7:7">
      <c r="G41451" s="1776"/>
    </row>
    <row r="41452" spans="7:7">
      <c r="G41452" s="1776"/>
    </row>
    <row r="41453" spans="7:7">
      <c r="G41453" s="1776"/>
    </row>
    <row r="41454" spans="7:7">
      <c r="G41454" s="1776"/>
    </row>
    <row r="41455" spans="7:7">
      <c r="G41455" s="1776"/>
    </row>
    <row r="41456" spans="7:7">
      <c r="G41456" s="1776"/>
    </row>
    <row r="41457" spans="7:7">
      <c r="G41457" s="1776"/>
    </row>
    <row r="41458" spans="7:7">
      <c r="G41458" s="1776"/>
    </row>
    <row r="41459" spans="7:7">
      <c r="G41459" s="1776"/>
    </row>
    <row r="41460" spans="7:7">
      <c r="G41460" s="1776"/>
    </row>
    <row r="41461" spans="7:7">
      <c r="G41461" s="1776"/>
    </row>
    <row r="41462" spans="7:7">
      <c r="G41462" s="1776"/>
    </row>
    <row r="41463" spans="7:7">
      <c r="G41463" s="1776"/>
    </row>
    <row r="41464" spans="7:7">
      <c r="G41464" s="1776"/>
    </row>
    <row r="41465" spans="7:7">
      <c r="G41465" s="1776"/>
    </row>
    <row r="41466" spans="7:7">
      <c r="G41466" s="1776"/>
    </row>
    <row r="41467" spans="7:7">
      <c r="G41467" s="1776"/>
    </row>
    <row r="41468" spans="7:7">
      <c r="G41468" s="1776"/>
    </row>
    <row r="41469" spans="7:7">
      <c r="G41469" s="1776"/>
    </row>
    <row r="41470" spans="7:7">
      <c r="G41470" s="1776"/>
    </row>
    <row r="41471" spans="7:7">
      <c r="G41471" s="1776"/>
    </row>
    <row r="41472" spans="7:7">
      <c r="G41472" s="1776"/>
    </row>
    <row r="41473" spans="7:7">
      <c r="G41473" s="1776"/>
    </row>
    <row r="41474" spans="7:7">
      <c r="G41474" s="1776"/>
    </row>
    <row r="41475" spans="7:7">
      <c r="G41475" s="1776"/>
    </row>
    <row r="41476" spans="7:7">
      <c r="G41476" s="1776"/>
    </row>
    <row r="41477" spans="7:7">
      <c r="G41477" s="1776"/>
    </row>
    <row r="41478" spans="7:7">
      <c r="G41478" s="1776"/>
    </row>
    <row r="41479" spans="7:7">
      <c r="G41479" s="1776"/>
    </row>
    <row r="41480" spans="7:7">
      <c r="G41480" s="1776"/>
    </row>
    <row r="41481" spans="7:7">
      <c r="G41481" s="1776"/>
    </row>
    <row r="41482" spans="7:7">
      <c r="G41482" s="1776"/>
    </row>
    <row r="41483" spans="7:7">
      <c r="G41483" s="1776"/>
    </row>
    <row r="41484" spans="7:7">
      <c r="G41484" s="1776"/>
    </row>
    <row r="41485" spans="7:7">
      <c r="G41485" s="1776"/>
    </row>
    <row r="41486" spans="7:7">
      <c r="G41486" s="1776"/>
    </row>
    <row r="41487" spans="7:7">
      <c r="G41487" s="1776"/>
    </row>
    <row r="41488" spans="7:7">
      <c r="G41488" s="1776"/>
    </row>
    <row r="41489" spans="7:7">
      <c r="G41489" s="1776"/>
    </row>
    <row r="41490" spans="7:7">
      <c r="G41490" s="1776"/>
    </row>
    <row r="41491" spans="7:7">
      <c r="G41491" s="1776"/>
    </row>
    <row r="41492" spans="7:7">
      <c r="G41492" s="1776"/>
    </row>
    <row r="41493" spans="7:7">
      <c r="G41493" s="1776"/>
    </row>
    <row r="41494" spans="7:7">
      <c r="G41494" s="1776"/>
    </row>
    <row r="41495" spans="7:7">
      <c r="G41495" s="1776"/>
    </row>
    <row r="41496" spans="7:7">
      <c r="G41496" s="1776"/>
    </row>
    <row r="41497" spans="7:7">
      <c r="G41497" s="1776"/>
    </row>
    <row r="41498" spans="7:7">
      <c r="G41498" s="1776"/>
    </row>
    <row r="41499" spans="7:7">
      <c r="G41499" s="1776"/>
    </row>
    <row r="41500" spans="7:7">
      <c r="G41500" s="1776"/>
    </row>
    <row r="41501" spans="7:7">
      <c r="G41501" s="1776"/>
    </row>
    <row r="41502" spans="7:7">
      <c r="G41502" s="1776"/>
    </row>
    <row r="41503" spans="7:7">
      <c r="G41503" s="1776"/>
    </row>
    <row r="41504" spans="7:7">
      <c r="G41504" s="1776"/>
    </row>
    <row r="41505" spans="7:7">
      <c r="G41505" s="1776"/>
    </row>
    <row r="41506" spans="7:7">
      <c r="G41506" s="1776"/>
    </row>
    <row r="41507" spans="7:7">
      <c r="G41507" s="1776"/>
    </row>
    <row r="41508" spans="7:7">
      <c r="G41508" s="1776"/>
    </row>
    <row r="41509" spans="7:7">
      <c r="G41509" s="1776"/>
    </row>
    <row r="41510" spans="7:7">
      <c r="G41510" s="1776"/>
    </row>
    <row r="41511" spans="7:7">
      <c r="G41511" s="1776"/>
    </row>
    <row r="41512" spans="7:7">
      <c r="G41512" s="1776"/>
    </row>
    <row r="41513" spans="7:7">
      <c r="G41513" s="1776"/>
    </row>
    <row r="41514" spans="7:7">
      <c r="G41514" s="1776"/>
    </row>
    <row r="41515" spans="7:7">
      <c r="G41515" s="1776"/>
    </row>
    <row r="41516" spans="7:7">
      <c r="G41516" s="1776"/>
    </row>
    <row r="41517" spans="7:7">
      <c r="G41517" s="1776"/>
    </row>
    <row r="41518" spans="7:7">
      <c r="G41518" s="1776"/>
    </row>
    <row r="41519" spans="7:7">
      <c r="G41519" s="1776"/>
    </row>
    <row r="41520" spans="7:7">
      <c r="G41520" s="1776"/>
    </row>
    <row r="41521" spans="7:7">
      <c r="G41521" s="1776"/>
    </row>
    <row r="41522" spans="7:7">
      <c r="G41522" s="1776"/>
    </row>
    <row r="41523" spans="7:7">
      <c r="G41523" s="1776"/>
    </row>
    <row r="41524" spans="7:7">
      <c r="G41524" s="1776"/>
    </row>
    <row r="41525" spans="7:7">
      <c r="G41525" s="1776"/>
    </row>
    <row r="41526" spans="7:7">
      <c r="G41526" s="1776"/>
    </row>
    <row r="41527" spans="7:7">
      <c r="G41527" s="1776"/>
    </row>
    <row r="41528" spans="7:7">
      <c r="G41528" s="1776"/>
    </row>
    <row r="41529" spans="7:7">
      <c r="G41529" s="1776"/>
    </row>
    <row r="41530" spans="7:7">
      <c r="G41530" s="1776"/>
    </row>
    <row r="41531" spans="7:7">
      <c r="G41531" s="1776"/>
    </row>
    <row r="41532" spans="7:7">
      <c r="G41532" s="1776"/>
    </row>
    <row r="41533" spans="7:7">
      <c r="G41533" s="1776"/>
    </row>
    <row r="41534" spans="7:7">
      <c r="G41534" s="1776"/>
    </row>
    <row r="41535" spans="7:7">
      <c r="G41535" s="1776"/>
    </row>
    <row r="41536" spans="7:7">
      <c r="G41536" s="1776"/>
    </row>
    <row r="41537" spans="7:7">
      <c r="G41537" s="1776"/>
    </row>
    <row r="41538" spans="7:7">
      <c r="G41538" s="1776"/>
    </row>
    <row r="41539" spans="7:7">
      <c r="G41539" s="1776"/>
    </row>
    <row r="41540" spans="7:7">
      <c r="G41540" s="1776"/>
    </row>
    <row r="41541" spans="7:7">
      <c r="G41541" s="1776"/>
    </row>
    <row r="41542" spans="7:7">
      <c r="G41542" s="1776"/>
    </row>
    <row r="41543" spans="7:7">
      <c r="G41543" s="1776"/>
    </row>
    <row r="41544" spans="7:7">
      <c r="G41544" s="1776"/>
    </row>
    <row r="41545" spans="7:7">
      <c r="G41545" s="1776"/>
    </row>
    <row r="41546" spans="7:7">
      <c r="G41546" s="1776"/>
    </row>
    <row r="41547" spans="7:7">
      <c r="G41547" s="1776"/>
    </row>
    <row r="41548" spans="7:7">
      <c r="G41548" s="1776"/>
    </row>
    <row r="41549" spans="7:7">
      <c r="G41549" s="1776"/>
    </row>
    <row r="41550" spans="7:7">
      <c r="G41550" s="1776"/>
    </row>
    <row r="41551" spans="7:7">
      <c r="G41551" s="1776"/>
    </row>
    <row r="41552" spans="7:7">
      <c r="G41552" s="1776"/>
    </row>
    <row r="41553" spans="7:7">
      <c r="G41553" s="1776"/>
    </row>
    <row r="41554" spans="7:7">
      <c r="G41554" s="1776"/>
    </row>
    <row r="41555" spans="7:7">
      <c r="G41555" s="1776"/>
    </row>
    <row r="41556" spans="7:7">
      <c r="G41556" s="1776"/>
    </row>
    <row r="41557" spans="7:7">
      <c r="G41557" s="1776"/>
    </row>
    <row r="41558" spans="7:7">
      <c r="G41558" s="1776"/>
    </row>
    <row r="41559" spans="7:7">
      <c r="G41559" s="1776"/>
    </row>
    <row r="41560" spans="7:7">
      <c r="G41560" s="1776"/>
    </row>
    <row r="41561" spans="7:7">
      <c r="G41561" s="1776"/>
    </row>
    <row r="41562" spans="7:7">
      <c r="G41562" s="1776"/>
    </row>
    <row r="41563" spans="7:7">
      <c r="G41563" s="1776"/>
    </row>
    <row r="41564" spans="7:7">
      <c r="G41564" s="1776"/>
    </row>
    <row r="41565" spans="7:7">
      <c r="G41565" s="1776"/>
    </row>
    <row r="41566" spans="7:7">
      <c r="G41566" s="1776"/>
    </row>
    <row r="41567" spans="7:7">
      <c r="G41567" s="1776"/>
    </row>
    <row r="41568" spans="7:7">
      <c r="G41568" s="1776"/>
    </row>
    <row r="41569" spans="7:7">
      <c r="G41569" s="1776"/>
    </row>
    <row r="41570" spans="7:7">
      <c r="G41570" s="1776"/>
    </row>
    <row r="41571" spans="7:7">
      <c r="G41571" s="1776"/>
    </row>
    <row r="41572" spans="7:7">
      <c r="G41572" s="1776"/>
    </row>
    <row r="41573" spans="7:7">
      <c r="G41573" s="1776"/>
    </row>
    <row r="41574" spans="7:7">
      <c r="G41574" s="1776"/>
    </row>
    <row r="41575" spans="7:7">
      <c r="G41575" s="1776"/>
    </row>
    <row r="41576" spans="7:7">
      <c r="G41576" s="1776"/>
    </row>
    <row r="41577" spans="7:7">
      <c r="G41577" s="1776"/>
    </row>
    <row r="41578" spans="7:7">
      <c r="G41578" s="1776"/>
    </row>
    <row r="41579" spans="7:7">
      <c r="G41579" s="1776"/>
    </row>
    <row r="41580" spans="7:7">
      <c r="G41580" s="1776"/>
    </row>
    <row r="41581" spans="7:7">
      <c r="G41581" s="1776"/>
    </row>
    <row r="41582" spans="7:7">
      <c r="G41582" s="1776"/>
    </row>
    <row r="41583" spans="7:7">
      <c r="G41583" s="1776"/>
    </row>
    <row r="41584" spans="7:7">
      <c r="G41584" s="1776"/>
    </row>
    <row r="41585" spans="7:7">
      <c r="G41585" s="1776"/>
    </row>
    <row r="41586" spans="7:7">
      <c r="G41586" s="1776"/>
    </row>
    <row r="41587" spans="7:7">
      <c r="G41587" s="1776"/>
    </row>
    <row r="41588" spans="7:7">
      <c r="G41588" s="1776"/>
    </row>
    <row r="41589" spans="7:7">
      <c r="G41589" s="1776"/>
    </row>
    <row r="41590" spans="7:7">
      <c r="G41590" s="1776"/>
    </row>
    <row r="41591" spans="7:7">
      <c r="G41591" s="1776"/>
    </row>
    <row r="41592" spans="7:7">
      <c r="G41592" s="1776"/>
    </row>
    <row r="41593" spans="7:7">
      <c r="G41593" s="1776"/>
    </row>
    <row r="41594" spans="7:7">
      <c r="G41594" s="1776"/>
    </row>
    <row r="41595" spans="7:7">
      <c r="G41595" s="1776"/>
    </row>
    <row r="41596" spans="7:7">
      <c r="G41596" s="1776"/>
    </row>
    <row r="41597" spans="7:7">
      <c r="G41597" s="1776"/>
    </row>
    <row r="41598" spans="7:7">
      <c r="G41598" s="1776"/>
    </row>
    <row r="41599" spans="7:7">
      <c r="G41599" s="1776"/>
    </row>
    <row r="41600" spans="7:7">
      <c r="G41600" s="1776"/>
    </row>
    <row r="41601" spans="7:7">
      <c r="G41601" s="1776"/>
    </row>
    <row r="41602" spans="7:7">
      <c r="G41602" s="1776"/>
    </row>
    <row r="41603" spans="7:7">
      <c r="G41603" s="1776"/>
    </row>
    <row r="41604" spans="7:7">
      <c r="G41604" s="1776"/>
    </row>
    <row r="41605" spans="7:7">
      <c r="G41605" s="1776"/>
    </row>
    <row r="41606" spans="7:7">
      <c r="G41606" s="1776"/>
    </row>
    <row r="41607" spans="7:7">
      <c r="G41607" s="1776"/>
    </row>
    <row r="41608" spans="7:7">
      <c r="G41608" s="1776"/>
    </row>
    <row r="41609" spans="7:7">
      <c r="G41609" s="1776"/>
    </row>
    <row r="41610" spans="7:7">
      <c r="G41610" s="1776"/>
    </row>
    <row r="41611" spans="7:7">
      <c r="G41611" s="1776"/>
    </row>
    <row r="41612" spans="7:7">
      <c r="G41612" s="1776"/>
    </row>
    <row r="41613" spans="7:7">
      <c r="G41613" s="1776"/>
    </row>
    <row r="41614" spans="7:7">
      <c r="G41614" s="1776"/>
    </row>
    <row r="41615" spans="7:7">
      <c r="G41615" s="1776"/>
    </row>
    <row r="41616" spans="7:7">
      <c r="G41616" s="1776"/>
    </row>
    <row r="41617" spans="7:7">
      <c r="G41617" s="1776"/>
    </row>
    <row r="41618" spans="7:7">
      <c r="G41618" s="1776"/>
    </row>
    <row r="41619" spans="7:7">
      <c r="G41619" s="1776"/>
    </row>
    <row r="41620" spans="7:7">
      <c r="G41620" s="1776"/>
    </row>
    <row r="41621" spans="7:7">
      <c r="G41621" s="1776"/>
    </row>
    <row r="41622" spans="7:7">
      <c r="G41622" s="1776"/>
    </row>
    <row r="41623" spans="7:7">
      <c r="G41623" s="1776"/>
    </row>
    <row r="41624" spans="7:7">
      <c r="G41624" s="1776"/>
    </row>
    <row r="41625" spans="7:7">
      <c r="G41625" s="1776"/>
    </row>
    <row r="41626" spans="7:7">
      <c r="G41626" s="1776"/>
    </row>
    <row r="41627" spans="7:7">
      <c r="G41627" s="1776"/>
    </row>
    <row r="41628" spans="7:7">
      <c r="G41628" s="1776"/>
    </row>
    <row r="41629" spans="7:7">
      <c r="G41629" s="1776"/>
    </row>
    <row r="41630" spans="7:7">
      <c r="G41630" s="1776"/>
    </row>
    <row r="41631" spans="7:7">
      <c r="G41631" s="1776"/>
    </row>
    <row r="41632" spans="7:7">
      <c r="G41632" s="1776"/>
    </row>
    <row r="41633" spans="7:7">
      <c r="G41633" s="1776"/>
    </row>
    <row r="41634" spans="7:7">
      <c r="G41634" s="1776"/>
    </row>
    <row r="41635" spans="7:7">
      <c r="G41635" s="1776"/>
    </row>
    <row r="41636" spans="7:7">
      <c r="G41636" s="1776"/>
    </row>
    <row r="41637" spans="7:7">
      <c r="G41637" s="1776"/>
    </row>
    <row r="41638" spans="7:7">
      <c r="G41638" s="1776"/>
    </row>
    <row r="41639" spans="7:7">
      <c r="G41639" s="1776"/>
    </row>
    <row r="41640" spans="7:7">
      <c r="G41640" s="1776"/>
    </row>
    <row r="41641" spans="7:7">
      <c r="G41641" s="1776"/>
    </row>
    <row r="41642" spans="7:7">
      <c r="G41642" s="1776"/>
    </row>
    <row r="41643" spans="7:7">
      <c r="G41643" s="1776"/>
    </row>
    <row r="41644" spans="7:7">
      <c r="G41644" s="1776"/>
    </row>
    <row r="41645" spans="7:7">
      <c r="G41645" s="1776"/>
    </row>
    <row r="41646" spans="7:7">
      <c r="G41646" s="1776"/>
    </row>
    <row r="41647" spans="7:7">
      <c r="G41647" s="1776"/>
    </row>
    <row r="41648" spans="7:7">
      <c r="G41648" s="1776"/>
    </row>
    <row r="41649" spans="7:7">
      <c r="G41649" s="1776"/>
    </row>
    <row r="41650" spans="7:7">
      <c r="G41650" s="1776"/>
    </row>
    <row r="41651" spans="7:7">
      <c r="G41651" s="1776"/>
    </row>
    <row r="41652" spans="7:7">
      <c r="G41652" s="1776"/>
    </row>
    <row r="41653" spans="7:7">
      <c r="G41653" s="1776"/>
    </row>
    <row r="41654" spans="7:7">
      <c r="G41654" s="1776"/>
    </row>
    <row r="41655" spans="7:7">
      <c r="G41655" s="1776"/>
    </row>
    <row r="41656" spans="7:7">
      <c r="G41656" s="1776"/>
    </row>
    <row r="41657" spans="7:7">
      <c r="G41657" s="1776"/>
    </row>
    <row r="41658" spans="7:7">
      <c r="G41658" s="1776"/>
    </row>
    <row r="41659" spans="7:7">
      <c r="G41659" s="1776"/>
    </row>
    <row r="41660" spans="7:7">
      <c r="G41660" s="1776"/>
    </row>
    <row r="41661" spans="7:7">
      <c r="G41661" s="1776"/>
    </row>
    <row r="41662" spans="7:7">
      <c r="G41662" s="1776"/>
    </row>
    <row r="41663" spans="7:7">
      <c r="G41663" s="1776"/>
    </row>
    <row r="41664" spans="7:7">
      <c r="G41664" s="1776"/>
    </row>
    <row r="41665" spans="7:7">
      <c r="G41665" s="1776"/>
    </row>
    <row r="41666" spans="7:7">
      <c r="G41666" s="1776"/>
    </row>
    <row r="41667" spans="7:7">
      <c r="G41667" s="1776"/>
    </row>
    <row r="41668" spans="7:7">
      <c r="G41668" s="1776"/>
    </row>
    <row r="41669" spans="7:7">
      <c r="G41669" s="1776"/>
    </row>
    <row r="41670" spans="7:7">
      <c r="G41670" s="1776"/>
    </row>
    <row r="41671" spans="7:7">
      <c r="G41671" s="1776"/>
    </row>
    <row r="41672" spans="7:7">
      <c r="G41672" s="1776"/>
    </row>
    <row r="41673" spans="7:7">
      <c r="G41673" s="1776"/>
    </row>
    <row r="41674" spans="7:7">
      <c r="G41674" s="1776"/>
    </row>
    <row r="41675" spans="7:7">
      <c r="G41675" s="1776"/>
    </row>
    <row r="41676" spans="7:7">
      <c r="G41676" s="1776"/>
    </row>
    <row r="41677" spans="7:7">
      <c r="G41677" s="1776"/>
    </row>
    <row r="41678" spans="7:7">
      <c r="G41678" s="1776"/>
    </row>
    <row r="41679" spans="7:7">
      <c r="G41679" s="1776"/>
    </row>
    <row r="41680" spans="7:7">
      <c r="G41680" s="1776"/>
    </row>
    <row r="41681" spans="7:7">
      <c r="G41681" s="1776"/>
    </row>
    <row r="41682" spans="7:7">
      <c r="G41682" s="1776"/>
    </row>
    <row r="41683" spans="7:7">
      <c r="G41683" s="1776"/>
    </row>
    <row r="41684" spans="7:7">
      <c r="G41684" s="1776"/>
    </row>
    <row r="41685" spans="7:7">
      <c r="G41685" s="1776"/>
    </row>
    <row r="41686" spans="7:7">
      <c r="G41686" s="1776"/>
    </row>
    <row r="41687" spans="7:7">
      <c r="G41687" s="1776"/>
    </row>
    <row r="41688" spans="7:7">
      <c r="G41688" s="1776"/>
    </row>
    <row r="41689" spans="7:7">
      <c r="G41689" s="1776"/>
    </row>
    <row r="41690" spans="7:7">
      <c r="G41690" s="1776"/>
    </row>
    <row r="41691" spans="7:7">
      <c r="G41691" s="1776"/>
    </row>
    <row r="41692" spans="7:7">
      <c r="G41692" s="1776"/>
    </row>
    <row r="41693" spans="7:7">
      <c r="G41693" s="1776"/>
    </row>
    <row r="41694" spans="7:7">
      <c r="G41694" s="1776"/>
    </row>
    <row r="41695" spans="7:7">
      <c r="G41695" s="1776"/>
    </row>
    <row r="41696" spans="7:7">
      <c r="G41696" s="1776"/>
    </row>
    <row r="41697" spans="7:7">
      <c r="G41697" s="1776"/>
    </row>
    <row r="41698" spans="7:7">
      <c r="G41698" s="1776"/>
    </row>
    <row r="41699" spans="7:7">
      <c r="G41699" s="1776"/>
    </row>
    <row r="41700" spans="7:7">
      <c r="G41700" s="1776"/>
    </row>
    <row r="41701" spans="7:7">
      <c r="G41701" s="1776"/>
    </row>
    <row r="41702" spans="7:7">
      <c r="G41702" s="1776"/>
    </row>
    <row r="41703" spans="7:7">
      <c r="G41703" s="1776"/>
    </row>
    <row r="41704" spans="7:7">
      <c r="G41704" s="1776"/>
    </row>
    <row r="41705" spans="7:7">
      <c r="G41705" s="1776"/>
    </row>
    <row r="41706" spans="7:7">
      <c r="G41706" s="1776"/>
    </row>
    <row r="41707" spans="7:7">
      <c r="G41707" s="1776"/>
    </row>
    <row r="41708" spans="7:7">
      <c r="G41708" s="1776"/>
    </row>
    <row r="41709" spans="7:7">
      <c r="G41709" s="1776"/>
    </row>
    <row r="41710" spans="7:7">
      <c r="G41710" s="1776"/>
    </row>
    <row r="41711" spans="7:7">
      <c r="G41711" s="1776"/>
    </row>
    <row r="41712" spans="7:7">
      <c r="G41712" s="1776"/>
    </row>
    <row r="41713" spans="7:7">
      <c r="G41713" s="1776"/>
    </row>
    <row r="41714" spans="7:7">
      <c r="G41714" s="1776"/>
    </row>
    <row r="41715" spans="7:7">
      <c r="G41715" s="1776"/>
    </row>
    <row r="41716" spans="7:7">
      <c r="G41716" s="1776"/>
    </row>
    <row r="41717" spans="7:7">
      <c r="G41717" s="1776"/>
    </row>
    <row r="41718" spans="7:7">
      <c r="G41718" s="1776"/>
    </row>
    <row r="41719" spans="7:7">
      <c r="G41719" s="1776"/>
    </row>
    <row r="41720" spans="7:7">
      <c r="G41720" s="1776"/>
    </row>
    <row r="41721" spans="7:7">
      <c r="G41721" s="1776"/>
    </row>
    <row r="41722" spans="7:7">
      <c r="G41722" s="1776"/>
    </row>
    <row r="41723" spans="7:7">
      <c r="G41723" s="1776"/>
    </row>
    <row r="41724" spans="7:7">
      <c r="G41724" s="1776"/>
    </row>
    <row r="41725" spans="7:7">
      <c r="G41725" s="1776"/>
    </row>
    <row r="41726" spans="7:7">
      <c r="G41726" s="1776"/>
    </row>
    <row r="41727" spans="7:7">
      <c r="G41727" s="1776"/>
    </row>
    <row r="41728" spans="7:7">
      <c r="G41728" s="1776"/>
    </row>
    <row r="41729" spans="7:7">
      <c r="G41729" s="1776"/>
    </row>
    <row r="41730" spans="7:7">
      <c r="G41730" s="1776"/>
    </row>
    <row r="41731" spans="7:7">
      <c r="G41731" s="1776"/>
    </row>
    <row r="41732" spans="7:7">
      <c r="G41732" s="1776"/>
    </row>
    <row r="41733" spans="7:7">
      <c r="G41733" s="1776"/>
    </row>
    <row r="41734" spans="7:7">
      <c r="G41734" s="1776"/>
    </row>
    <row r="41735" spans="7:7">
      <c r="G41735" s="1776"/>
    </row>
    <row r="41736" spans="7:7">
      <c r="G41736" s="1776"/>
    </row>
    <row r="41737" spans="7:7">
      <c r="G41737" s="1776"/>
    </row>
    <row r="41738" spans="7:7">
      <c r="G41738" s="1776"/>
    </row>
    <row r="41739" spans="7:7">
      <c r="G41739" s="1776"/>
    </row>
    <row r="41740" spans="7:7">
      <c r="G41740" s="1776"/>
    </row>
    <row r="41741" spans="7:7">
      <c r="G41741" s="1776"/>
    </row>
    <row r="41742" spans="7:7">
      <c r="G41742" s="1776"/>
    </row>
    <row r="41743" spans="7:7">
      <c r="G41743" s="1776"/>
    </row>
    <row r="41744" spans="7:7">
      <c r="G41744" s="1776"/>
    </row>
    <row r="41745" spans="7:7">
      <c r="G41745" s="1776"/>
    </row>
    <row r="41746" spans="7:7">
      <c r="G41746" s="1776"/>
    </row>
    <row r="41747" spans="7:7">
      <c r="G41747" s="1776"/>
    </row>
    <row r="41748" spans="7:7">
      <c r="G41748" s="1776"/>
    </row>
    <row r="41749" spans="7:7">
      <c r="G41749" s="1776"/>
    </row>
    <row r="41750" spans="7:7">
      <c r="G41750" s="1776"/>
    </row>
    <row r="41751" spans="7:7">
      <c r="G41751" s="1776"/>
    </row>
    <row r="41752" spans="7:7">
      <c r="G41752" s="1776"/>
    </row>
    <row r="41753" spans="7:7">
      <c r="G41753" s="1776"/>
    </row>
    <row r="41754" spans="7:7">
      <c r="G41754" s="1776"/>
    </row>
    <row r="41755" spans="7:7">
      <c r="G41755" s="1776"/>
    </row>
    <row r="41756" spans="7:7">
      <c r="G41756" s="1776"/>
    </row>
    <row r="41757" spans="7:7">
      <c r="G41757" s="1776"/>
    </row>
    <row r="41758" spans="7:7">
      <c r="G41758" s="1776"/>
    </row>
    <row r="41759" spans="7:7">
      <c r="G41759" s="1776"/>
    </row>
    <row r="41760" spans="7:7">
      <c r="G41760" s="1776"/>
    </row>
    <row r="41761" spans="7:7">
      <c r="G41761" s="1776"/>
    </row>
    <row r="41762" spans="7:7">
      <c r="G41762" s="1776"/>
    </row>
    <row r="41763" spans="7:7">
      <c r="G41763" s="1776"/>
    </row>
    <row r="41764" spans="7:7">
      <c r="G41764" s="1776"/>
    </row>
    <row r="41765" spans="7:7">
      <c r="G41765" s="1776"/>
    </row>
    <row r="41766" spans="7:7">
      <c r="G41766" s="1776"/>
    </row>
    <row r="41767" spans="7:7">
      <c r="G41767" s="1776"/>
    </row>
    <row r="41768" spans="7:7">
      <c r="G41768" s="1776"/>
    </row>
    <row r="41769" spans="7:7">
      <c r="G41769" s="1776"/>
    </row>
    <row r="41770" spans="7:7">
      <c r="G41770" s="1776"/>
    </row>
    <row r="41771" spans="7:7">
      <c r="G41771" s="1776"/>
    </row>
    <row r="41772" spans="7:7">
      <c r="G41772" s="1776"/>
    </row>
    <row r="41773" spans="7:7">
      <c r="G41773" s="1776"/>
    </row>
    <row r="41774" spans="7:7">
      <c r="G41774" s="1776"/>
    </row>
    <row r="41775" spans="7:7">
      <c r="G41775" s="1776"/>
    </row>
    <row r="41776" spans="7:7">
      <c r="G41776" s="1776"/>
    </row>
    <row r="41777" spans="7:7">
      <c r="G41777" s="1776"/>
    </row>
    <row r="41778" spans="7:7">
      <c r="G41778" s="1776"/>
    </row>
    <row r="41779" spans="7:7">
      <c r="G41779" s="1776"/>
    </row>
    <row r="41780" spans="7:7">
      <c r="G41780" s="1776"/>
    </row>
    <row r="41781" spans="7:7">
      <c r="G41781" s="1776"/>
    </row>
    <row r="41782" spans="7:7">
      <c r="G41782" s="1776"/>
    </row>
    <row r="41783" spans="7:7">
      <c r="G41783" s="1776"/>
    </row>
    <row r="41784" spans="7:7">
      <c r="G41784" s="1776"/>
    </row>
    <row r="41785" spans="7:7">
      <c r="G41785" s="1776"/>
    </row>
    <row r="41786" spans="7:7">
      <c r="G41786" s="1776"/>
    </row>
    <row r="41787" spans="7:7">
      <c r="G41787" s="1776"/>
    </row>
    <row r="41788" spans="7:7">
      <c r="G41788" s="1776"/>
    </row>
    <row r="41789" spans="7:7">
      <c r="G41789" s="1776"/>
    </row>
    <row r="41790" spans="7:7">
      <c r="G41790" s="1776"/>
    </row>
    <row r="41791" spans="7:7">
      <c r="G41791" s="1776"/>
    </row>
    <row r="41792" spans="7:7">
      <c r="G41792" s="1776"/>
    </row>
    <row r="41793" spans="7:7">
      <c r="G41793" s="1776"/>
    </row>
    <row r="41794" spans="7:7">
      <c r="G41794" s="1776"/>
    </row>
    <row r="41795" spans="7:7">
      <c r="G41795" s="1776"/>
    </row>
    <row r="41796" spans="7:7">
      <c r="G41796" s="1776"/>
    </row>
    <row r="41797" spans="7:7">
      <c r="G41797" s="1776"/>
    </row>
    <row r="41798" spans="7:7">
      <c r="G41798" s="1776"/>
    </row>
    <row r="41799" spans="7:7">
      <c r="G41799" s="1776"/>
    </row>
    <row r="41800" spans="7:7">
      <c r="G41800" s="1776"/>
    </row>
    <row r="41801" spans="7:7">
      <c r="G41801" s="1776"/>
    </row>
    <row r="41802" spans="7:7">
      <c r="G41802" s="1776"/>
    </row>
    <row r="41803" spans="7:7">
      <c r="G41803" s="1776"/>
    </row>
    <row r="41804" spans="7:7">
      <c r="G41804" s="1776"/>
    </row>
    <row r="41805" spans="7:7">
      <c r="G41805" s="1776"/>
    </row>
    <row r="41806" spans="7:7">
      <c r="G41806" s="1776"/>
    </row>
    <row r="41807" spans="7:7">
      <c r="G41807" s="1776"/>
    </row>
    <row r="41808" spans="7:7">
      <c r="G41808" s="1776"/>
    </row>
    <row r="41809" spans="7:7">
      <c r="G41809" s="1776"/>
    </row>
    <row r="41810" spans="7:7">
      <c r="G41810" s="1776"/>
    </row>
    <row r="41811" spans="7:7">
      <c r="G41811" s="1776"/>
    </row>
    <row r="41812" spans="7:7">
      <c r="G41812" s="1776"/>
    </row>
    <row r="41813" spans="7:7">
      <c r="G41813" s="1776"/>
    </row>
    <row r="41814" spans="7:7">
      <c r="G41814" s="1776"/>
    </row>
    <row r="41815" spans="7:7">
      <c r="G41815" s="1776"/>
    </row>
    <row r="41816" spans="7:7">
      <c r="G41816" s="1776"/>
    </row>
    <row r="41817" spans="7:7">
      <c r="G41817" s="1776"/>
    </row>
    <row r="41818" spans="7:7">
      <c r="G41818" s="1776"/>
    </row>
    <row r="41819" spans="7:7">
      <c r="G41819" s="1776"/>
    </row>
    <row r="41820" spans="7:7">
      <c r="G41820" s="1776"/>
    </row>
    <row r="41821" spans="7:7">
      <c r="G41821" s="1776"/>
    </row>
    <row r="41822" spans="7:7">
      <c r="G41822" s="1776"/>
    </row>
    <row r="41823" spans="7:7">
      <c r="G41823" s="1776"/>
    </row>
    <row r="41824" spans="7:7">
      <c r="G41824" s="1776"/>
    </row>
    <row r="41825" spans="7:7">
      <c r="G41825" s="1776"/>
    </row>
    <row r="41826" spans="7:7">
      <c r="G41826" s="1776"/>
    </row>
    <row r="41827" spans="7:7">
      <c r="G41827" s="1776"/>
    </row>
    <row r="41828" spans="7:7">
      <c r="G41828" s="1776"/>
    </row>
    <row r="41829" spans="7:7">
      <c r="G41829" s="1776"/>
    </row>
    <row r="41830" spans="7:7">
      <c r="G41830" s="1776"/>
    </row>
    <row r="41831" spans="7:7">
      <c r="G41831" s="1776"/>
    </row>
    <row r="41832" spans="7:7">
      <c r="G41832" s="1776"/>
    </row>
    <row r="41833" spans="7:7">
      <c r="G41833" s="1776"/>
    </row>
    <row r="41834" spans="7:7">
      <c r="G41834" s="1776"/>
    </row>
    <row r="41835" spans="7:7">
      <c r="G41835" s="1776"/>
    </row>
    <row r="41836" spans="7:7">
      <c r="G41836" s="1776"/>
    </row>
    <row r="41837" spans="7:7">
      <c r="G41837" s="1776"/>
    </row>
    <row r="41838" spans="7:7">
      <c r="G41838" s="1776"/>
    </row>
    <row r="41839" spans="7:7">
      <c r="G41839" s="1776"/>
    </row>
    <row r="41840" spans="7:7">
      <c r="G41840" s="1776"/>
    </row>
    <row r="41841" spans="7:7">
      <c r="G41841" s="1776"/>
    </row>
    <row r="41842" spans="7:7">
      <c r="G41842" s="1776"/>
    </row>
    <row r="41843" spans="7:7">
      <c r="G41843" s="1776"/>
    </row>
    <row r="41844" spans="7:7">
      <c r="G41844" s="1776"/>
    </row>
    <row r="41845" spans="7:7">
      <c r="G41845" s="1776"/>
    </row>
    <row r="41846" spans="7:7">
      <c r="G41846" s="1776"/>
    </row>
    <row r="41847" spans="7:7">
      <c r="G41847" s="1776"/>
    </row>
    <row r="41848" spans="7:7">
      <c r="G41848" s="1776"/>
    </row>
    <row r="41849" spans="7:7">
      <c r="G41849" s="1776"/>
    </row>
    <row r="41850" spans="7:7">
      <c r="G41850" s="1776"/>
    </row>
    <row r="41851" spans="7:7">
      <c r="G41851" s="1776"/>
    </row>
    <row r="41852" spans="7:7">
      <c r="G41852" s="1776"/>
    </row>
    <row r="41853" spans="7:7">
      <c r="G41853" s="1776"/>
    </row>
    <row r="41854" spans="7:7">
      <c r="G41854" s="1776"/>
    </row>
    <row r="41855" spans="7:7">
      <c r="G41855" s="1776"/>
    </row>
    <row r="41856" spans="7:7">
      <c r="G41856" s="1776"/>
    </row>
    <row r="41857" spans="7:7">
      <c r="G41857" s="1776"/>
    </row>
    <row r="41858" spans="7:7">
      <c r="G41858" s="1776"/>
    </row>
    <row r="41859" spans="7:7">
      <c r="G41859" s="1776"/>
    </row>
    <row r="41860" spans="7:7">
      <c r="G41860" s="1776"/>
    </row>
    <row r="41861" spans="7:7">
      <c r="G41861" s="1776"/>
    </row>
    <row r="41862" spans="7:7">
      <c r="G41862" s="1776"/>
    </row>
    <row r="41863" spans="7:7">
      <c r="G41863" s="1776"/>
    </row>
    <row r="41864" spans="7:7">
      <c r="G41864" s="1776"/>
    </row>
    <row r="41865" spans="7:7">
      <c r="G41865" s="1776"/>
    </row>
    <row r="41866" spans="7:7">
      <c r="G41866" s="1776"/>
    </row>
    <row r="41867" spans="7:7">
      <c r="G41867" s="1776"/>
    </row>
    <row r="41868" spans="7:7">
      <c r="G41868" s="1776"/>
    </row>
    <row r="41869" spans="7:7">
      <c r="G41869" s="1776"/>
    </row>
    <row r="41870" spans="7:7">
      <c r="G41870" s="1776"/>
    </row>
    <row r="41871" spans="7:7">
      <c r="G41871" s="1776"/>
    </row>
    <row r="41872" spans="7:7">
      <c r="G41872" s="1776"/>
    </row>
    <row r="41873" spans="7:7">
      <c r="G41873" s="1776"/>
    </row>
    <row r="41874" spans="7:7">
      <c r="G41874" s="1776"/>
    </row>
    <row r="41875" spans="7:7">
      <c r="G41875" s="1776"/>
    </row>
    <row r="41876" spans="7:7">
      <c r="G41876" s="1776"/>
    </row>
    <row r="41877" spans="7:7">
      <c r="G41877" s="1776"/>
    </row>
    <row r="41878" spans="7:7">
      <c r="G41878" s="1776"/>
    </row>
    <row r="41879" spans="7:7">
      <c r="G41879" s="1776"/>
    </row>
    <row r="41880" spans="7:7">
      <c r="G41880" s="1776"/>
    </row>
    <row r="41881" spans="7:7">
      <c r="G41881" s="1776"/>
    </row>
    <row r="41882" spans="7:7">
      <c r="G41882" s="1776"/>
    </row>
    <row r="41883" spans="7:7">
      <c r="G41883" s="1776"/>
    </row>
    <row r="41884" spans="7:7">
      <c r="G41884" s="1776"/>
    </row>
    <row r="41885" spans="7:7">
      <c r="G41885" s="1776"/>
    </row>
    <row r="41886" spans="7:7">
      <c r="G41886" s="1776"/>
    </row>
    <row r="41887" spans="7:7">
      <c r="G41887" s="1776"/>
    </row>
    <row r="41888" spans="7:7">
      <c r="G41888" s="1776"/>
    </row>
    <row r="41889" spans="7:7">
      <c r="G41889" s="1776"/>
    </row>
    <row r="41890" spans="7:7">
      <c r="G41890" s="1776"/>
    </row>
    <row r="41891" spans="7:7">
      <c r="G41891" s="1776"/>
    </row>
    <row r="41892" spans="7:7">
      <c r="G41892" s="1776"/>
    </row>
    <row r="41893" spans="7:7">
      <c r="G41893" s="1776"/>
    </row>
    <row r="41894" spans="7:7">
      <c r="G41894" s="1776"/>
    </row>
    <row r="41895" spans="7:7">
      <c r="G41895" s="1776"/>
    </row>
    <row r="41896" spans="7:7">
      <c r="G41896" s="1776"/>
    </row>
    <row r="41897" spans="7:7">
      <c r="G41897" s="1776"/>
    </row>
    <row r="41898" spans="7:7">
      <c r="G41898" s="1776"/>
    </row>
    <row r="41899" spans="7:7">
      <c r="G41899" s="1776"/>
    </row>
    <row r="41900" spans="7:7">
      <c r="G41900" s="1776"/>
    </row>
    <row r="41901" spans="7:7">
      <c r="G41901" s="1776"/>
    </row>
    <row r="41902" spans="7:7">
      <c r="G41902" s="1776"/>
    </row>
    <row r="41903" spans="7:7">
      <c r="G41903" s="1776"/>
    </row>
    <row r="41904" spans="7:7">
      <c r="G41904" s="1776"/>
    </row>
    <row r="41905" spans="7:7">
      <c r="G41905" s="1776"/>
    </row>
    <row r="41906" spans="7:7">
      <c r="G41906" s="1776"/>
    </row>
    <row r="41907" spans="7:7">
      <c r="G41907" s="1776"/>
    </row>
    <row r="41908" spans="7:7">
      <c r="G41908" s="1776"/>
    </row>
    <row r="41909" spans="7:7">
      <c r="G41909" s="1776"/>
    </row>
    <row r="41910" spans="7:7">
      <c r="G41910" s="1776"/>
    </row>
    <row r="41911" spans="7:7">
      <c r="G41911" s="1776"/>
    </row>
    <row r="41912" spans="7:7">
      <c r="G41912" s="1776"/>
    </row>
    <row r="41913" spans="7:7">
      <c r="G41913" s="1776"/>
    </row>
    <row r="41914" spans="7:7">
      <c r="G41914" s="1776"/>
    </row>
    <row r="41915" spans="7:7">
      <c r="G41915" s="1776"/>
    </row>
    <row r="41916" spans="7:7">
      <c r="G41916" s="1776"/>
    </row>
    <row r="41917" spans="7:7">
      <c r="G41917" s="1776"/>
    </row>
    <row r="41918" spans="7:7">
      <c r="G41918" s="1776"/>
    </row>
    <row r="41919" spans="7:7">
      <c r="G41919" s="1776"/>
    </row>
    <row r="41920" spans="7:7">
      <c r="G41920" s="1776"/>
    </row>
    <row r="41921" spans="7:7">
      <c r="G41921" s="1776"/>
    </row>
    <row r="41922" spans="7:7">
      <c r="G41922" s="1776"/>
    </row>
    <row r="41923" spans="7:7">
      <c r="G41923" s="1776"/>
    </row>
    <row r="41924" spans="7:7">
      <c r="G41924" s="1776"/>
    </row>
    <row r="41925" spans="7:7">
      <c r="G41925" s="1776"/>
    </row>
    <row r="41926" spans="7:7">
      <c r="G41926" s="1776"/>
    </row>
    <row r="41927" spans="7:7">
      <c r="G41927" s="1776"/>
    </row>
    <row r="41928" spans="7:7">
      <c r="G41928" s="1776"/>
    </row>
    <row r="41929" spans="7:7">
      <c r="G41929" s="1776"/>
    </row>
    <row r="41930" spans="7:7">
      <c r="G41930" s="1776"/>
    </row>
    <row r="41931" spans="7:7">
      <c r="G41931" s="1776"/>
    </row>
    <row r="41932" spans="7:7">
      <c r="G41932" s="1776"/>
    </row>
    <row r="41933" spans="7:7">
      <c r="G41933" s="1776"/>
    </row>
    <row r="41934" spans="7:7">
      <c r="G41934" s="1776"/>
    </row>
    <row r="41935" spans="7:7">
      <c r="G41935" s="1776"/>
    </row>
    <row r="41936" spans="7:7">
      <c r="G41936" s="1776"/>
    </row>
    <row r="41937" spans="7:7">
      <c r="G41937" s="1776"/>
    </row>
    <row r="41938" spans="7:7">
      <c r="G41938" s="1776"/>
    </row>
    <row r="41939" spans="7:7">
      <c r="G41939" s="1776"/>
    </row>
    <row r="41940" spans="7:7">
      <c r="G41940" s="1776"/>
    </row>
    <row r="41941" spans="7:7">
      <c r="G41941" s="1776"/>
    </row>
    <row r="41942" spans="7:7">
      <c r="G41942" s="1776"/>
    </row>
    <row r="41943" spans="7:7">
      <c r="G41943" s="1776"/>
    </row>
    <row r="41944" spans="7:7">
      <c r="G41944" s="1776"/>
    </row>
    <row r="41945" spans="7:7">
      <c r="G41945" s="1776"/>
    </row>
    <row r="41946" spans="7:7">
      <c r="G41946" s="1776"/>
    </row>
    <row r="41947" spans="7:7">
      <c r="G41947" s="1776"/>
    </row>
    <row r="41948" spans="7:7">
      <c r="G41948" s="1776"/>
    </row>
    <row r="41949" spans="7:7">
      <c r="G41949" s="1776"/>
    </row>
    <row r="41950" spans="7:7">
      <c r="G41950" s="1776"/>
    </row>
    <row r="41951" spans="7:7">
      <c r="G41951" s="1776"/>
    </row>
    <row r="41952" spans="7:7">
      <c r="G41952" s="1776"/>
    </row>
    <row r="41953" spans="7:7">
      <c r="G41953" s="1776"/>
    </row>
    <row r="41954" spans="7:7">
      <c r="G41954" s="1776"/>
    </row>
    <row r="41955" spans="7:7">
      <c r="G41955" s="1776"/>
    </row>
    <row r="41956" spans="7:7">
      <c r="G41956" s="1776"/>
    </row>
    <row r="41957" spans="7:7">
      <c r="G41957" s="1776"/>
    </row>
    <row r="41958" spans="7:7">
      <c r="G41958" s="1776"/>
    </row>
    <row r="41959" spans="7:7">
      <c r="G41959" s="1776"/>
    </row>
    <row r="41960" spans="7:7">
      <c r="G41960" s="1776"/>
    </row>
    <row r="41961" spans="7:7">
      <c r="G41961" s="1776"/>
    </row>
    <row r="41962" spans="7:7">
      <c r="G41962" s="1776"/>
    </row>
    <row r="41963" spans="7:7">
      <c r="G41963" s="1776"/>
    </row>
    <row r="41964" spans="7:7">
      <c r="G41964" s="1776"/>
    </row>
    <row r="41965" spans="7:7">
      <c r="G41965" s="1776"/>
    </row>
    <row r="41966" spans="7:7">
      <c r="G41966" s="1776"/>
    </row>
    <row r="41967" spans="7:7">
      <c r="G41967" s="1776"/>
    </row>
    <row r="41968" spans="7:7">
      <c r="G41968" s="1776"/>
    </row>
    <row r="41969" spans="7:7">
      <c r="G41969" s="1776"/>
    </row>
    <row r="41970" spans="7:7">
      <c r="G41970" s="1776"/>
    </row>
    <row r="41971" spans="7:7">
      <c r="G41971" s="1776"/>
    </row>
    <row r="41972" spans="7:7">
      <c r="G41972" s="1776"/>
    </row>
    <row r="41973" spans="7:7">
      <c r="G41973" s="1776"/>
    </row>
    <row r="41974" spans="7:7">
      <c r="G41974" s="1776"/>
    </row>
    <row r="41975" spans="7:7">
      <c r="G41975" s="1776"/>
    </row>
    <row r="41976" spans="7:7">
      <c r="G41976" s="1776"/>
    </row>
    <row r="41977" spans="7:7">
      <c r="G41977" s="1776"/>
    </row>
    <row r="41978" spans="7:7">
      <c r="G41978" s="1776"/>
    </row>
    <row r="41979" spans="7:7">
      <c r="G41979" s="1776"/>
    </row>
    <row r="41980" spans="7:7">
      <c r="G41980" s="1776"/>
    </row>
    <row r="41981" spans="7:7">
      <c r="G41981" s="1776"/>
    </row>
    <row r="41982" spans="7:7">
      <c r="G41982" s="1776"/>
    </row>
    <row r="41983" spans="7:7">
      <c r="G41983" s="1776"/>
    </row>
    <row r="41984" spans="7:7">
      <c r="G41984" s="1776"/>
    </row>
    <row r="41985" spans="7:7">
      <c r="G41985" s="1776"/>
    </row>
    <row r="41986" spans="7:7">
      <c r="G41986" s="1776"/>
    </row>
    <row r="41987" spans="7:7">
      <c r="G41987" s="1776"/>
    </row>
    <row r="41988" spans="7:7">
      <c r="G41988" s="1776"/>
    </row>
    <row r="41989" spans="7:7">
      <c r="G41989" s="1776"/>
    </row>
    <row r="41990" spans="7:7">
      <c r="G41990" s="1776"/>
    </row>
    <row r="41991" spans="7:7">
      <c r="G41991" s="1776"/>
    </row>
    <row r="41992" spans="7:7">
      <c r="G41992" s="1776"/>
    </row>
    <row r="41993" spans="7:7">
      <c r="G41993" s="1776"/>
    </row>
    <row r="41994" spans="7:7">
      <c r="G41994" s="1776"/>
    </row>
    <row r="41995" spans="7:7">
      <c r="G41995" s="1776"/>
    </row>
    <row r="41996" spans="7:7">
      <c r="G41996" s="1776"/>
    </row>
    <row r="41997" spans="7:7">
      <c r="G41997" s="1776"/>
    </row>
    <row r="41998" spans="7:7">
      <c r="G41998" s="1776"/>
    </row>
    <row r="41999" spans="7:7">
      <c r="G41999" s="1776"/>
    </row>
    <row r="42000" spans="7:7">
      <c r="G42000" s="1776"/>
    </row>
    <row r="42001" spans="7:7">
      <c r="G42001" s="1776"/>
    </row>
    <row r="42002" spans="7:7">
      <c r="G42002" s="1776"/>
    </row>
    <row r="42003" spans="7:7">
      <c r="G42003" s="1776"/>
    </row>
    <row r="42004" spans="7:7">
      <c r="G42004" s="1776"/>
    </row>
    <row r="42005" spans="7:7">
      <c r="G42005" s="1776"/>
    </row>
    <row r="42006" spans="7:7">
      <c r="G42006" s="1776"/>
    </row>
    <row r="42007" spans="7:7">
      <c r="G42007" s="1776"/>
    </row>
    <row r="42008" spans="7:7">
      <c r="G42008" s="1776"/>
    </row>
    <row r="42009" spans="7:7">
      <c r="G42009" s="1776"/>
    </row>
    <row r="42010" spans="7:7">
      <c r="G42010" s="1776"/>
    </row>
    <row r="42011" spans="7:7">
      <c r="G42011" s="1776"/>
    </row>
    <row r="42012" spans="7:7">
      <c r="G42012" s="1776"/>
    </row>
    <row r="42013" spans="7:7">
      <c r="G42013" s="1776"/>
    </row>
    <row r="42014" spans="7:7">
      <c r="G42014" s="1776"/>
    </row>
    <row r="42015" spans="7:7">
      <c r="G42015" s="1776"/>
    </row>
    <row r="42016" spans="7:7">
      <c r="G42016" s="1776"/>
    </row>
    <row r="42017" spans="7:7">
      <c r="G42017" s="1776"/>
    </row>
    <row r="42018" spans="7:7">
      <c r="G42018" s="1776"/>
    </row>
    <row r="42019" spans="7:7">
      <c r="G42019" s="1776"/>
    </row>
    <row r="42020" spans="7:7">
      <c r="G42020" s="1776"/>
    </row>
    <row r="42021" spans="7:7">
      <c r="G42021" s="1776"/>
    </row>
    <row r="42022" spans="7:7">
      <c r="G42022" s="1776"/>
    </row>
    <row r="42023" spans="7:7">
      <c r="G42023" s="1776"/>
    </row>
    <row r="42024" spans="7:7">
      <c r="G42024" s="1776"/>
    </row>
    <row r="42025" spans="7:7">
      <c r="G42025" s="1776"/>
    </row>
    <row r="42026" spans="7:7">
      <c r="G42026" s="1776"/>
    </row>
    <row r="42027" spans="7:7">
      <c r="G42027" s="1776"/>
    </row>
    <row r="42028" spans="7:7">
      <c r="G42028" s="1776"/>
    </row>
    <row r="42029" spans="7:7">
      <c r="G42029" s="1776"/>
    </row>
    <row r="42030" spans="7:7">
      <c r="G42030" s="1776"/>
    </row>
    <row r="42031" spans="7:7">
      <c r="G42031" s="1776"/>
    </row>
    <row r="42032" spans="7:7">
      <c r="G42032" s="1776"/>
    </row>
    <row r="42033" spans="7:7">
      <c r="G42033" s="1776"/>
    </row>
    <row r="42034" spans="7:7">
      <c r="G42034" s="1776"/>
    </row>
    <row r="42035" spans="7:7">
      <c r="G42035" s="1776"/>
    </row>
    <row r="42036" spans="7:7">
      <c r="G42036" s="1776"/>
    </row>
    <row r="42037" spans="7:7">
      <c r="G42037" s="1776"/>
    </row>
    <row r="42038" spans="7:7">
      <c r="G42038" s="1776"/>
    </row>
    <row r="42039" spans="7:7">
      <c r="G42039" s="1776"/>
    </row>
    <row r="42040" spans="7:7">
      <c r="G42040" s="1776"/>
    </row>
    <row r="42041" spans="7:7">
      <c r="G42041" s="1776"/>
    </row>
    <row r="42042" spans="7:7">
      <c r="G42042" s="1776"/>
    </row>
    <row r="42043" spans="7:7">
      <c r="G42043" s="1776"/>
    </row>
    <row r="42044" spans="7:7">
      <c r="G42044" s="1776"/>
    </row>
    <row r="42045" spans="7:7">
      <c r="G42045" s="1776"/>
    </row>
    <row r="42046" spans="7:7">
      <c r="G42046" s="1776"/>
    </row>
    <row r="42047" spans="7:7">
      <c r="G42047" s="1776"/>
    </row>
    <row r="42048" spans="7:7">
      <c r="G42048" s="1776"/>
    </row>
    <row r="42049" spans="7:7">
      <c r="G42049" s="1776"/>
    </row>
    <row r="42050" spans="7:7">
      <c r="G42050" s="1776"/>
    </row>
    <row r="42051" spans="7:7">
      <c r="G42051" s="1776"/>
    </row>
    <row r="42052" spans="7:7">
      <c r="G42052" s="1776"/>
    </row>
    <row r="42053" spans="7:7">
      <c r="G42053" s="1776"/>
    </row>
    <row r="42054" spans="7:7">
      <c r="G42054" s="1776"/>
    </row>
    <row r="42055" spans="7:7">
      <c r="G42055" s="1776"/>
    </row>
    <row r="42056" spans="7:7">
      <c r="G42056" s="1776"/>
    </row>
    <row r="42057" spans="7:7">
      <c r="G42057" s="1776"/>
    </row>
    <row r="42058" spans="7:7">
      <c r="G42058" s="1776"/>
    </row>
    <row r="42059" spans="7:7">
      <c r="G42059" s="1776"/>
    </row>
    <row r="42060" spans="7:7">
      <c r="G42060" s="1776"/>
    </row>
    <row r="42061" spans="7:7">
      <c r="G42061" s="1776"/>
    </row>
    <row r="42062" spans="7:7">
      <c r="G42062" s="1776"/>
    </row>
    <row r="42063" spans="7:7">
      <c r="G42063" s="1776"/>
    </row>
    <row r="42064" spans="7:7">
      <c r="G42064" s="1776"/>
    </row>
    <row r="42065" spans="7:7">
      <c r="G42065" s="1776"/>
    </row>
    <row r="42066" spans="7:7">
      <c r="G42066" s="1776"/>
    </row>
    <row r="42067" spans="7:7">
      <c r="G42067" s="1776"/>
    </row>
    <row r="42068" spans="7:7">
      <c r="G42068" s="1776"/>
    </row>
    <row r="42069" spans="7:7">
      <c r="G42069" s="1776"/>
    </row>
    <row r="42070" spans="7:7">
      <c r="G42070" s="1776"/>
    </row>
    <row r="42071" spans="7:7">
      <c r="G42071" s="1776"/>
    </row>
    <row r="42072" spans="7:7">
      <c r="G42072" s="1776"/>
    </row>
    <row r="42073" spans="7:7">
      <c r="G42073" s="1776"/>
    </row>
    <row r="42074" spans="7:7">
      <c r="G42074" s="1776"/>
    </row>
    <row r="42075" spans="7:7">
      <c r="G42075" s="1776"/>
    </row>
    <row r="42076" spans="7:7">
      <c r="G42076" s="1776"/>
    </row>
    <row r="42077" spans="7:7">
      <c r="G42077" s="1776"/>
    </row>
    <row r="42078" spans="7:7">
      <c r="G42078" s="1776"/>
    </row>
    <row r="42079" spans="7:7">
      <c r="G42079" s="1776"/>
    </row>
    <row r="42080" spans="7:7">
      <c r="G42080" s="1776"/>
    </row>
    <row r="42081" spans="7:7">
      <c r="G42081" s="1776"/>
    </row>
    <row r="42082" spans="7:7">
      <c r="G42082" s="1776"/>
    </row>
    <row r="42083" spans="7:7">
      <c r="G42083" s="1776"/>
    </row>
    <row r="42084" spans="7:7">
      <c r="G42084" s="1776"/>
    </row>
    <row r="42085" spans="7:7">
      <c r="G42085" s="1776"/>
    </row>
    <row r="42086" spans="7:7">
      <c r="G42086" s="1776"/>
    </row>
    <row r="42087" spans="7:7">
      <c r="G42087" s="1776"/>
    </row>
    <row r="42088" spans="7:7">
      <c r="G42088" s="1776"/>
    </row>
    <row r="42089" spans="7:7">
      <c r="G42089" s="1776"/>
    </row>
    <row r="42090" spans="7:7">
      <c r="G42090" s="1776"/>
    </row>
    <row r="42091" spans="7:7">
      <c r="G42091" s="1776"/>
    </row>
    <row r="42092" spans="7:7">
      <c r="G42092" s="1776"/>
    </row>
    <row r="42093" spans="7:7">
      <c r="G42093" s="1776"/>
    </row>
    <row r="42094" spans="7:7">
      <c r="G42094" s="1776"/>
    </row>
    <row r="42095" spans="7:7">
      <c r="G42095" s="1776"/>
    </row>
    <row r="42096" spans="7:7">
      <c r="G42096" s="1776"/>
    </row>
    <row r="42097" spans="7:7">
      <c r="G42097" s="1776"/>
    </row>
    <row r="42098" spans="7:7">
      <c r="G42098" s="1776"/>
    </row>
    <row r="42099" spans="7:7">
      <c r="G42099" s="1776"/>
    </row>
    <row r="42100" spans="7:7">
      <c r="G42100" s="1776"/>
    </row>
    <row r="42101" spans="7:7">
      <c r="G42101" s="1776"/>
    </row>
    <row r="42102" spans="7:7">
      <c r="G42102" s="1776"/>
    </row>
    <row r="42103" spans="7:7">
      <c r="G42103" s="1776"/>
    </row>
    <row r="42104" spans="7:7">
      <c r="G42104" s="1776"/>
    </row>
    <row r="42105" spans="7:7">
      <c r="G42105" s="1776"/>
    </row>
    <row r="42106" spans="7:7">
      <c r="G42106" s="1776"/>
    </row>
    <row r="42107" spans="7:7">
      <c r="G42107" s="1776"/>
    </row>
    <row r="42108" spans="7:7">
      <c r="G42108" s="1776"/>
    </row>
    <row r="42109" spans="7:7">
      <c r="G42109" s="1776"/>
    </row>
    <row r="42110" spans="7:7">
      <c r="G42110" s="1776"/>
    </row>
    <row r="42111" spans="7:7">
      <c r="G42111" s="1776"/>
    </row>
    <row r="42112" spans="7:7">
      <c r="G42112" s="1776"/>
    </row>
    <row r="42113" spans="7:7">
      <c r="G42113" s="1776"/>
    </row>
    <row r="42114" spans="7:7">
      <c r="G42114" s="1776"/>
    </row>
    <row r="42115" spans="7:7">
      <c r="G42115" s="1776"/>
    </row>
    <row r="42116" spans="7:7">
      <c r="G42116" s="1776"/>
    </row>
    <row r="42117" spans="7:7">
      <c r="G42117" s="1776"/>
    </row>
    <row r="42118" spans="7:7">
      <c r="G42118" s="1776"/>
    </row>
    <row r="42119" spans="7:7">
      <c r="G42119" s="1776"/>
    </row>
    <row r="42120" spans="7:7">
      <c r="G42120" s="1776"/>
    </row>
    <row r="42121" spans="7:7">
      <c r="G42121" s="1776"/>
    </row>
    <row r="42122" spans="7:7">
      <c r="G42122" s="1776"/>
    </row>
    <row r="42123" spans="7:7">
      <c r="G42123" s="1776"/>
    </row>
    <row r="42124" spans="7:7">
      <c r="G42124" s="1776"/>
    </row>
    <row r="42125" spans="7:7">
      <c r="G42125" s="1776"/>
    </row>
    <row r="42126" spans="7:7">
      <c r="G42126" s="1776"/>
    </row>
    <row r="42127" spans="7:7">
      <c r="G42127" s="1776"/>
    </row>
    <row r="42128" spans="7:7">
      <c r="G42128" s="1776"/>
    </row>
    <row r="42129" spans="7:7">
      <c r="G42129" s="1776"/>
    </row>
    <row r="42130" spans="7:7">
      <c r="G42130" s="1776"/>
    </row>
    <row r="42131" spans="7:7">
      <c r="G42131" s="1776"/>
    </row>
    <row r="42132" spans="7:7">
      <c r="G42132" s="1776"/>
    </row>
    <row r="42133" spans="7:7">
      <c r="G42133" s="1776"/>
    </row>
    <row r="42134" spans="7:7">
      <c r="G42134" s="1776"/>
    </row>
    <row r="42135" spans="7:7">
      <c r="G42135" s="1776"/>
    </row>
    <row r="42136" spans="7:7">
      <c r="G42136" s="1776"/>
    </row>
    <row r="42137" spans="7:7">
      <c r="G42137" s="1776"/>
    </row>
    <row r="42138" spans="7:7">
      <c r="G42138" s="1776"/>
    </row>
    <row r="42139" spans="7:7">
      <c r="G42139" s="1776"/>
    </row>
    <row r="42140" spans="7:7">
      <c r="G42140" s="1776"/>
    </row>
    <row r="42141" spans="7:7">
      <c r="G42141" s="1776"/>
    </row>
    <row r="42142" spans="7:7">
      <c r="G42142" s="1776"/>
    </row>
    <row r="42143" spans="7:7">
      <c r="G42143" s="1776"/>
    </row>
    <row r="42144" spans="7:7">
      <c r="G42144" s="1776"/>
    </row>
    <row r="42145" spans="7:7">
      <c r="G42145" s="1776"/>
    </row>
    <row r="42146" spans="7:7">
      <c r="G42146" s="1776"/>
    </row>
    <row r="42147" spans="7:7">
      <c r="G42147" s="1776"/>
    </row>
    <row r="42148" spans="7:7">
      <c r="G42148" s="1776"/>
    </row>
    <row r="42149" spans="7:7">
      <c r="G42149" s="1776"/>
    </row>
    <row r="42150" spans="7:7">
      <c r="G42150" s="1776"/>
    </row>
    <row r="42151" spans="7:7">
      <c r="G42151" s="1776"/>
    </row>
    <row r="42152" spans="7:7">
      <c r="G42152" s="1776"/>
    </row>
    <row r="42153" spans="7:7">
      <c r="G42153" s="1776"/>
    </row>
    <row r="42154" spans="7:7">
      <c r="G42154" s="1776"/>
    </row>
    <row r="42155" spans="7:7">
      <c r="G42155" s="1776"/>
    </row>
    <row r="42156" spans="7:7">
      <c r="G42156" s="1776"/>
    </row>
    <row r="42157" spans="7:7">
      <c r="G42157" s="1776"/>
    </row>
    <row r="42158" spans="7:7">
      <c r="G42158" s="1776"/>
    </row>
    <row r="42159" spans="7:7">
      <c r="G42159" s="1776"/>
    </row>
    <row r="42160" spans="7:7">
      <c r="G42160" s="1776"/>
    </row>
    <row r="42161" spans="7:7">
      <c r="G42161" s="1776"/>
    </row>
    <row r="42162" spans="7:7">
      <c r="G42162" s="1776"/>
    </row>
    <row r="42163" spans="7:7">
      <c r="G42163" s="1776"/>
    </row>
    <row r="42164" spans="7:7">
      <c r="G42164" s="1776"/>
    </row>
    <row r="42165" spans="7:7">
      <c r="G42165" s="1776"/>
    </row>
    <row r="42166" spans="7:7">
      <c r="G42166" s="1776"/>
    </row>
    <row r="42167" spans="7:7">
      <c r="G42167" s="1776"/>
    </row>
    <row r="42168" spans="7:7">
      <c r="G42168" s="1776"/>
    </row>
    <row r="42169" spans="7:7">
      <c r="G42169" s="1776"/>
    </row>
    <row r="42170" spans="7:7">
      <c r="G42170" s="1776"/>
    </row>
    <row r="42171" spans="7:7">
      <c r="G42171" s="1776"/>
    </row>
    <row r="42172" spans="7:7">
      <c r="G42172" s="1776"/>
    </row>
    <row r="42173" spans="7:7">
      <c r="G42173" s="1776"/>
    </row>
    <row r="42174" spans="7:7">
      <c r="G42174" s="1776"/>
    </row>
    <row r="42175" spans="7:7">
      <c r="G42175" s="1776"/>
    </row>
    <row r="42176" spans="7:7">
      <c r="G42176" s="1776"/>
    </row>
    <row r="42177" spans="7:7">
      <c r="G42177" s="1776"/>
    </row>
    <row r="42178" spans="7:7">
      <c r="G42178" s="1776"/>
    </row>
    <row r="42179" spans="7:7">
      <c r="G42179" s="1776"/>
    </row>
    <row r="42180" spans="7:7">
      <c r="G42180" s="1776"/>
    </row>
    <row r="42181" spans="7:7">
      <c r="G42181" s="1776"/>
    </row>
    <row r="42182" spans="7:7">
      <c r="G42182" s="1776"/>
    </row>
    <row r="42183" spans="7:7">
      <c r="G42183" s="1776"/>
    </row>
    <row r="42184" spans="7:7">
      <c r="G42184" s="1776"/>
    </row>
    <row r="42185" spans="7:7">
      <c r="G42185" s="1776"/>
    </row>
    <row r="42186" spans="7:7">
      <c r="G42186" s="1776"/>
    </row>
    <row r="42187" spans="7:7">
      <c r="G42187" s="1776"/>
    </row>
    <row r="42188" spans="7:7">
      <c r="G42188" s="1776"/>
    </row>
    <row r="42189" spans="7:7">
      <c r="G42189" s="1776"/>
    </row>
    <row r="42190" spans="7:7">
      <c r="G42190" s="1776"/>
    </row>
    <row r="42191" spans="7:7">
      <c r="G42191" s="1776"/>
    </row>
    <row r="42192" spans="7:7">
      <c r="G42192" s="1776"/>
    </row>
    <row r="42193" spans="7:7">
      <c r="G42193" s="1776"/>
    </row>
    <row r="42194" spans="7:7">
      <c r="G42194" s="1776"/>
    </row>
    <row r="42195" spans="7:7">
      <c r="G42195" s="1776"/>
    </row>
    <row r="42196" spans="7:7">
      <c r="G42196" s="1776"/>
    </row>
    <row r="42197" spans="7:7">
      <c r="G42197" s="1776"/>
    </row>
    <row r="42198" spans="7:7">
      <c r="G42198" s="1776"/>
    </row>
    <row r="42199" spans="7:7">
      <c r="G42199" s="1776"/>
    </row>
    <row r="42200" spans="7:7">
      <c r="G42200" s="1776"/>
    </row>
    <row r="42201" spans="7:7">
      <c r="G42201" s="1776"/>
    </row>
    <row r="42202" spans="7:7">
      <c r="G42202" s="1776"/>
    </row>
    <row r="42203" spans="7:7">
      <c r="G42203" s="1776"/>
    </row>
    <row r="42204" spans="7:7">
      <c r="G42204" s="1776"/>
    </row>
    <row r="42205" spans="7:7">
      <c r="G42205" s="1776"/>
    </row>
    <row r="42206" spans="7:7">
      <c r="G42206" s="1776"/>
    </row>
    <row r="42207" spans="7:7">
      <c r="G42207" s="1776"/>
    </row>
    <row r="42208" spans="7:7">
      <c r="G42208" s="1776"/>
    </row>
    <row r="42209" spans="7:7">
      <c r="G42209" s="1776"/>
    </row>
    <row r="42210" spans="7:7">
      <c r="G42210" s="1776"/>
    </row>
    <row r="42211" spans="7:7">
      <c r="G42211" s="1776"/>
    </row>
    <row r="42212" spans="7:7">
      <c r="G42212" s="1776"/>
    </row>
    <row r="42213" spans="7:7">
      <c r="G42213" s="1776"/>
    </row>
    <row r="42214" spans="7:7">
      <c r="G42214" s="1776"/>
    </row>
    <row r="42215" spans="7:7">
      <c r="G42215" s="1776"/>
    </row>
    <row r="42216" spans="7:7">
      <c r="G42216" s="1776"/>
    </row>
    <row r="42217" spans="7:7">
      <c r="G42217" s="1776"/>
    </row>
    <row r="42218" spans="7:7">
      <c r="G42218" s="1776"/>
    </row>
    <row r="42219" spans="7:7">
      <c r="G42219" s="1776"/>
    </row>
    <row r="42220" spans="7:7">
      <c r="G42220" s="1776"/>
    </row>
    <row r="42221" spans="7:7">
      <c r="G42221" s="1776"/>
    </row>
    <row r="42222" spans="7:7">
      <c r="G42222" s="1776"/>
    </row>
    <row r="42223" spans="7:7">
      <c r="G42223" s="1776"/>
    </row>
    <row r="42224" spans="7:7">
      <c r="G42224" s="1776"/>
    </row>
    <row r="42225" spans="7:7">
      <c r="G42225" s="1776"/>
    </row>
    <row r="42226" spans="7:7">
      <c r="G42226" s="1776"/>
    </row>
    <row r="42227" spans="7:7">
      <c r="G42227" s="1776"/>
    </row>
    <row r="42228" spans="7:7">
      <c r="G42228" s="1776"/>
    </row>
    <row r="42229" spans="7:7">
      <c r="G42229" s="1776"/>
    </row>
    <row r="42230" spans="7:7">
      <c r="G42230" s="1776"/>
    </row>
    <row r="42231" spans="7:7">
      <c r="G42231" s="1776"/>
    </row>
    <row r="42232" spans="7:7">
      <c r="G42232" s="1776"/>
    </row>
    <row r="42233" spans="7:7">
      <c r="G42233" s="1776"/>
    </row>
    <row r="42234" spans="7:7">
      <c r="G42234" s="1776"/>
    </row>
    <row r="42235" spans="7:7">
      <c r="G42235" s="1776"/>
    </row>
    <row r="42236" spans="7:7">
      <c r="G42236" s="1776"/>
    </row>
    <row r="42237" spans="7:7">
      <c r="G42237" s="1776"/>
    </row>
    <row r="42238" spans="7:7">
      <c r="G42238" s="1776"/>
    </row>
    <row r="42239" spans="7:7">
      <c r="G42239" s="1776"/>
    </row>
    <row r="42240" spans="7:7">
      <c r="G42240" s="1776"/>
    </row>
    <row r="42241" spans="7:7">
      <c r="G42241" s="1776"/>
    </row>
    <row r="42242" spans="7:7">
      <c r="G42242" s="1776"/>
    </row>
    <row r="42243" spans="7:7">
      <c r="G42243" s="1776"/>
    </row>
    <row r="42244" spans="7:7">
      <c r="G42244" s="1776"/>
    </row>
    <row r="42245" spans="7:7">
      <c r="G42245" s="1776"/>
    </row>
    <row r="42246" spans="7:7">
      <c r="G42246" s="1776"/>
    </row>
    <row r="42247" spans="7:7">
      <c r="G42247" s="1776"/>
    </row>
    <row r="42248" spans="7:7">
      <c r="G42248" s="1776"/>
    </row>
    <row r="42249" spans="7:7">
      <c r="G42249" s="1776"/>
    </row>
    <row r="42250" spans="7:7">
      <c r="G42250" s="1776"/>
    </row>
    <row r="42251" spans="7:7">
      <c r="G42251" s="1776"/>
    </row>
    <row r="42252" spans="7:7">
      <c r="G42252" s="1776"/>
    </row>
    <row r="42253" spans="7:7">
      <c r="G42253" s="1776"/>
    </row>
    <row r="42254" spans="7:7">
      <c r="G42254" s="1776"/>
    </row>
    <row r="42255" spans="7:7">
      <c r="G42255" s="1776"/>
    </row>
    <row r="42256" spans="7:7">
      <c r="G42256" s="1776"/>
    </row>
    <row r="42257" spans="7:7">
      <c r="G42257" s="1776"/>
    </row>
    <row r="42258" spans="7:7">
      <c r="G42258" s="1776"/>
    </row>
    <row r="42259" spans="7:7">
      <c r="G42259" s="1776"/>
    </row>
    <row r="42260" spans="7:7">
      <c r="G42260" s="1776"/>
    </row>
    <row r="42261" spans="7:7">
      <c r="G42261" s="1776"/>
    </row>
    <row r="42262" spans="7:7">
      <c r="G42262" s="1776"/>
    </row>
    <row r="42263" spans="7:7">
      <c r="G42263" s="1776"/>
    </row>
    <row r="42264" spans="7:7">
      <c r="G42264" s="1776"/>
    </row>
    <row r="42265" spans="7:7">
      <c r="G42265" s="1776"/>
    </row>
    <row r="42266" spans="7:7">
      <c r="G42266" s="1776"/>
    </row>
    <row r="42267" spans="7:7">
      <c r="G42267" s="1776"/>
    </row>
    <row r="42268" spans="7:7">
      <c r="G42268" s="1776"/>
    </row>
    <row r="42269" spans="7:7">
      <c r="G42269" s="1776"/>
    </row>
    <row r="42270" spans="7:7">
      <c r="G42270" s="1776"/>
    </row>
    <row r="42271" spans="7:7">
      <c r="G42271" s="1776"/>
    </row>
    <row r="42272" spans="7:7">
      <c r="G42272" s="1776"/>
    </row>
    <row r="42273" spans="7:7">
      <c r="G42273" s="1776"/>
    </row>
    <row r="42274" spans="7:7">
      <c r="G42274" s="1776"/>
    </row>
    <row r="42275" spans="7:7">
      <c r="G42275" s="1776"/>
    </row>
    <row r="42276" spans="7:7">
      <c r="G42276" s="1776"/>
    </row>
    <row r="42277" spans="7:7">
      <c r="G42277" s="1776"/>
    </row>
    <row r="42278" spans="7:7">
      <c r="G42278" s="1776"/>
    </row>
    <row r="42279" spans="7:7">
      <c r="G42279" s="1776"/>
    </row>
    <row r="42280" spans="7:7">
      <c r="G42280" s="1776"/>
    </row>
    <row r="42281" spans="7:7">
      <c r="G42281" s="1776"/>
    </row>
    <row r="42282" spans="7:7">
      <c r="G42282" s="1776"/>
    </row>
    <row r="42283" spans="7:7">
      <c r="G42283" s="1776"/>
    </row>
    <row r="42284" spans="7:7">
      <c r="G42284" s="1776"/>
    </row>
    <row r="42285" spans="7:7">
      <c r="G42285" s="1776"/>
    </row>
    <row r="42286" spans="7:7">
      <c r="G42286" s="1776"/>
    </row>
    <row r="42287" spans="7:7">
      <c r="G42287" s="1776"/>
    </row>
    <row r="42288" spans="7:7">
      <c r="G42288" s="1776"/>
    </row>
    <row r="42289" spans="7:7">
      <c r="G42289" s="1776"/>
    </row>
    <row r="42290" spans="7:7">
      <c r="G42290" s="1776"/>
    </row>
    <row r="42291" spans="7:7">
      <c r="G42291" s="1776"/>
    </row>
    <row r="42292" spans="7:7">
      <c r="G42292" s="1776"/>
    </row>
    <row r="42293" spans="7:7">
      <c r="G42293" s="1776"/>
    </row>
    <row r="42294" spans="7:7">
      <c r="G42294" s="1776"/>
    </row>
    <row r="42295" spans="7:7">
      <c r="G42295" s="1776"/>
    </row>
    <row r="42296" spans="7:7">
      <c r="G42296" s="1776"/>
    </row>
    <row r="42297" spans="7:7">
      <c r="G42297" s="1776"/>
    </row>
    <row r="42298" spans="7:7">
      <c r="G42298" s="1776"/>
    </row>
    <row r="42299" spans="7:7">
      <c r="G42299" s="1776"/>
    </row>
    <row r="42300" spans="7:7">
      <c r="G42300" s="1776"/>
    </row>
    <row r="42301" spans="7:7">
      <c r="G42301" s="1776"/>
    </row>
    <row r="42302" spans="7:7">
      <c r="G42302" s="1776"/>
    </row>
    <row r="42303" spans="7:7">
      <c r="G42303" s="1776"/>
    </row>
    <row r="42304" spans="7:7">
      <c r="G42304" s="1776"/>
    </row>
    <row r="42305" spans="7:7">
      <c r="G42305" s="1776"/>
    </row>
    <row r="42306" spans="7:7">
      <c r="G42306" s="1776"/>
    </row>
    <row r="42307" spans="7:7">
      <c r="G42307" s="1776"/>
    </row>
    <row r="42308" spans="7:7">
      <c r="G42308" s="1776"/>
    </row>
    <row r="42309" spans="7:7">
      <c r="G42309" s="1776"/>
    </row>
    <row r="42310" spans="7:7">
      <c r="G42310" s="1776"/>
    </row>
    <row r="42311" spans="7:7">
      <c r="G42311" s="1776"/>
    </row>
    <row r="42312" spans="7:7">
      <c r="G42312" s="1776"/>
    </row>
    <row r="42313" spans="7:7">
      <c r="G42313" s="1776"/>
    </row>
    <row r="42314" spans="7:7">
      <c r="G42314" s="1776"/>
    </row>
    <row r="42315" spans="7:7">
      <c r="G42315" s="1776"/>
    </row>
    <row r="42316" spans="7:7">
      <c r="G42316" s="1776"/>
    </row>
    <row r="42317" spans="7:7">
      <c r="G42317" s="1776"/>
    </row>
    <row r="42318" spans="7:7">
      <c r="G42318" s="1776"/>
    </row>
    <row r="42319" spans="7:7">
      <c r="G42319" s="1776"/>
    </row>
    <row r="42320" spans="7:7">
      <c r="G42320" s="1776"/>
    </row>
    <row r="42321" spans="7:7">
      <c r="G42321" s="1776"/>
    </row>
    <row r="42322" spans="7:7">
      <c r="G42322" s="1776"/>
    </row>
    <row r="42323" spans="7:7">
      <c r="G42323" s="1776"/>
    </row>
    <row r="42324" spans="7:7">
      <c r="G42324" s="1776"/>
    </row>
    <row r="42325" spans="7:7">
      <c r="G42325" s="1776"/>
    </row>
    <row r="42326" spans="7:7">
      <c r="G42326" s="1776"/>
    </row>
    <row r="42327" spans="7:7">
      <c r="G42327" s="1776"/>
    </row>
    <row r="42328" spans="7:7">
      <c r="G42328" s="1776"/>
    </row>
    <row r="42329" spans="7:7">
      <c r="G42329" s="1776"/>
    </row>
    <row r="42330" spans="7:7">
      <c r="G42330" s="1776"/>
    </row>
    <row r="42331" spans="7:7">
      <c r="G42331" s="1776"/>
    </row>
    <row r="42332" spans="7:7">
      <c r="G42332" s="1776"/>
    </row>
    <row r="42333" spans="7:7">
      <c r="G42333" s="1776"/>
    </row>
    <row r="42334" spans="7:7">
      <c r="G42334" s="1776"/>
    </row>
    <row r="42335" spans="7:7">
      <c r="G42335" s="1776"/>
    </row>
    <row r="42336" spans="7:7">
      <c r="G42336" s="1776"/>
    </row>
    <row r="42337" spans="7:7">
      <c r="G42337" s="1776"/>
    </row>
    <row r="42338" spans="7:7">
      <c r="G42338" s="1776"/>
    </row>
    <row r="42339" spans="7:7">
      <c r="G42339" s="1776"/>
    </row>
    <row r="42340" spans="7:7">
      <c r="G42340" s="1776"/>
    </row>
    <row r="42341" spans="7:7">
      <c r="G42341" s="1776"/>
    </row>
    <row r="42342" spans="7:7">
      <c r="G42342" s="1776"/>
    </row>
    <row r="42343" spans="7:7">
      <c r="G42343" s="1776"/>
    </row>
    <row r="42344" spans="7:7">
      <c r="G42344" s="1776"/>
    </row>
    <row r="42345" spans="7:7">
      <c r="G42345" s="1776"/>
    </row>
    <row r="42346" spans="7:7">
      <c r="G42346" s="1776"/>
    </row>
    <row r="42347" spans="7:7">
      <c r="G42347" s="1776"/>
    </row>
    <row r="42348" spans="7:7">
      <c r="G42348" s="1776"/>
    </row>
    <row r="42349" spans="7:7">
      <c r="G42349" s="1776"/>
    </row>
    <row r="42350" spans="7:7">
      <c r="G42350" s="1776"/>
    </row>
    <row r="42351" spans="7:7">
      <c r="G42351" s="1776"/>
    </row>
    <row r="42352" spans="7:7">
      <c r="G42352" s="1776"/>
    </row>
    <row r="42353" spans="7:7">
      <c r="G42353" s="1776"/>
    </row>
    <row r="42354" spans="7:7">
      <c r="G42354" s="1776"/>
    </row>
    <row r="42355" spans="7:7">
      <c r="G42355" s="1776"/>
    </row>
    <row r="42356" spans="7:7">
      <c r="G42356" s="1776"/>
    </row>
    <row r="42357" spans="7:7">
      <c r="G42357" s="1776"/>
    </row>
    <row r="42358" spans="7:7">
      <c r="G42358" s="1776"/>
    </row>
    <row r="42359" spans="7:7">
      <c r="G42359" s="1776"/>
    </row>
    <row r="42360" spans="7:7">
      <c r="G42360" s="1776"/>
    </row>
    <row r="42361" spans="7:7">
      <c r="G42361" s="1776"/>
    </row>
    <row r="42362" spans="7:7">
      <c r="G42362" s="1776"/>
    </row>
    <row r="42363" spans="7:7">
      <c r="G42363" s="1776"/>
    </row>
    <row r="42364" spans="7:7">
      <c r="G42364" s="1776"/>
    </row>
    <row r="42365" spans="7:7">
      <c r="G42365" s="1776"/>
    </row>
    <row r="42366" spans="7:7">
      <c r="G42366" s="1776"/>
    </row>
    <row r="42367" spans="7:7">
      <c r="G42367" s="1776"/>
    </row>
    <row r="42368" spans="7:7">
      <c r="G42368" s="1776"/>
    </row>
    <row r="42369" spans="7:7">
      <c r="G42369" s="1776"/>
    </row>
    <row r="42370" spans="7:7">
      <c r="G42370" s="1776"/>
    </row>
    <row r="42371" spans="7:7">
      <c r="G42371" s="1776"/>
    </row>
    <row r="42372" spans="7:7">
      <c r="G42372" s="1776"/>
    </row>
    <row r="42373" spans="7:7">
      <c r="G42373" s="1776"/>
    </row>
    <row r="42374" spans="7:7">
      <c r="G42374" s="1776"/>
    </row>
    <row r="42375" spans="7:7">
      <c r="G42375" s="1776"/>
    </row>
    <row r="42376" spans="7:7">
      <c r="G42376" s="1776"/>
    </row>
    <row r="42377" spans="7:7">
      <c r="G42377" s="1776"/>
    </row>
    <row r="42378" spans="7:7">
      <c r="G42378" s="1776"/>
    </row>
    <row r="42379" spans="7:7">
      <c r="G42379" s="1776"/>
    </row>
    <row r="42380" spans="7:7">
      <c r="G42380" s="1776"/>
    </row>
    <row r="42381" spans="7:7">
      <c r="G42381" s="1776"/>
    </row>
    <row r="42382" spans="7:7">
      <c r="G42382" s="1776"/>
    </row>
    <row r="42383" spans="7:7">
      <c r="G42383" s="1776"/>
    </row>
    <row r="42384" spans="7:7">
      <c r="G42384" s="1776"/>
    </row>
    <row r="42385" spans="7:7">
      <c r="G42385" s="1776"/>
    </row>
    <row r="42386" spans="7:7">
      <c r="G42386" s="1776"/>
    </row>
    <row r="42387" spans="7:7">
      <c r="G42387" s="1776"/>
    </row>
    <row r="42388" spans="7:7">
      <c r="G42388" s="1776"/>
    </row>
    <row r="42389" spans="7:7">
      <c r="G42389" s="1776"/>
    </row>
    <row r="42390" spans="7:7">
      <c r="G42390" s="1776"/>
    </row>
    <row r="42391" spans="7:7">
      <c r="G42391" s="1776"/>
    </row>
    <row r="42392" spans="7:7">
      <c r="G42392" s="1776"/>
    </row>
    <row r="42393" spans="7:7">
      <c r="G42393" s="1776"/>
    </row>
    <row r="42394" spans="7:7">
      <c r="G42394" s="1776"/>
    </row>
    <row r="42395" spans="7:7">
      <c r="G42395" s="1776"/>
    </row>
    <row r="42396" spans="7:7">
      <c r="G42396" s="1776"/>
    </row>
    <row r="42397" spans="7:7">
      <c r="G42397" s="1776"/>
    </row>
    <row r="42398" spans="7:7">
      <c r="G42398" s="1776"/>
    </row>
    <row r="42399" spans="7:7">
      <c r="G42399" s="1776"/>
    </row>
    <row r="42400" spans="7:7">
      <c r="G42400" s="1776"/>
    </row>
    <row r="42401" spans="7:7">
      <c r="G42401" s="1776"/>
    </row>
    <row r="42402" spans="7:7">
      <c r="G42402" s="1776"/>
    </row>
    <row r="42403" spans="7:7">
      <c r="G42403" s="1776"/>
    </row>
    <row r="42404" spans="7:7">
      <c r="G42404" s="1776"/>
    </row>
    <row r="42405" spans="7:7">
      <c r="G42405" s="1776"/>
    </row>
    <row r="42406" spans="7:7">
      <c r="G42406" s="1776"/>
    </row>
    <row r="42407" spans="7:7">
      <c r="G42407" s="1776"/>
    </row>
    <row r="42408" spans="7:7">
      <c r="G42408" s="1776"/>
    </row>
    <row r="42409" spans="7:7">
      <c r="G42409" s="1776"/>
    </row>
    <row r="42410" spans="7:7">
      <c r="G42410" s="1776"/>
    </row>
    <row r="42411" spans="7:7">
      <c r="G42411" s="1776"/>
    </row>
    <row r="42412" spans="7:7">
      <c r="G42412" s="1776"/>
    </row>
    <row r="42413" spans="7:7">
      <c r="G42413" s="1776"/>
    </row>
    <row r="42414" spans="7:7">
      <c r="G42414" s="1776"/>
    </row>
    <row r="42415" spans="7:7">
      <c r="G42415" s="1776"/>
    </row>
    <row r="42416" spans="7:7">
      <c r="G42416" s="1776"/>
    </row>
    <row r="42417" spans="7:7">
      <c r="G42417" s="1776"/>
    </row>
    <row r="42418" spans="7:7">
      <c r="G42418" s="1776"/>
    </row>
    <row r="42419" spans="7:7">
      <c r="G42419" s="1776"/>
    </row>
    <row r="42420" spans="7:7">
      <c r="G42420" s="1776"/>
    </row>
    <row r="42421" spans="7:7">
      <c r="G42421" s="1776"/>
    </row>
    <row r="42422" spans="7:7">
      <c r="G42422" s="1776"/>
    </row>
    <row r="42423" spans="7:7">
      <c r="G42423" s="1776"/>
    </row>
    <row r="42424" spans="7:7">
      <c r="G42424" s="1776"/>
    </row>
    <row r="42425" spans="7:7">
      <c r="G42425" s="1776"/>
    </row>
    <row r="42426" spans="7:7">
      <c r="G42426" s="1776"/>
    </row>
    <row r="42427" spans="7:7">
      <c r="G42427" s="1776"/>
    </row>
    <row r="42428" spans="7:7">
      <c r="G42428" s="1776"/>
    </row>
    <row r="42429" spans="7:7">
      <c r="G42429" s="1776"/>
    </row>
    <row r="42430" spans="7:7">
      <c r="G42430" s="1776"/>
    </row>
    <row r="42431" spans="7:7">
      <c r="G42431" s="1776"/>
    </row>
    <row r="42432" spans="7:7">
      <c r="G42432" s="1776"/>
    </row>
    <row r="42433" spans="7:7">
      <c r="G42433" s="1776"/>
    </row>
    <row r="42434" spans="7:7">
      <c r="G42434" s="1776"/>
    </row>
    <row r="42435" spans="7:7">
      <c r="G42435" s="1776"/>
    </row>
    <row r="42436" spans="7:7">
      <c r="G42436" s="1776"/>
    </row>
    <row r="42437" spans="7:7">
      <c r="G42437" s="1776"/>
    </row>
    <row r="42438" spans="7:7">
      <c r="G42438" s="1776"/>
    </row>
    <row r="42439" spans="7:7">
      <c r="G42439" s="1776"/>
    </row>
    <row r="42440" spans="7:7">
      <c r="G42440" s="1776"/>
    </row>
    <row r="42441" spans="7:7">
      <c r="G42441" s="1776"/>
    </row>
    <row r="42442" spans="7:7">
      <c r="G42442" s="1776"/>
    </row>
    <row r="42443" spans="7:7">
      <c r="G42443" s="1776"/>
    </row>
    <row r="42444" spans="7:7">
      <c r="G42444" s="1776"/>
    </row>
    <row r="42445" spans="7:7">
      <c r="G42445" s="1776"/>
    </row>
    <row r="42446" spans="7:7">
      <c r="G42446" s="1776"/>
    </row>
    <row r="42447" spans="7:7">
      <c r="G42447" s="1776"/>
    </row>
    <row r="42448" spans="7:7">
      <c r="G42448" s="1776"/>
    </row>
    <row r="42449" spans="7:7">
      <c r="G42449" s="1776"/>
    </row>
    <row r="42450" spans="7:7">
      <c r="G42450" s="1776"/>
    </row>
    <row r="42451" spans="7:7">
      <c r="G42451" s="1776"/>
    </row>
    <row r="42452" spans="7:7">
      <c r="G42452" s="1776"/>
    </row>
    <row r="42453" spans="7:7">
      <c r="G42453" s="1776"/>
    </row>
    <row r="42454" spans="7:7">
      <c r="G42454" s="1776"/>
    </row>
    <row r="42455" spans="7:7">
      <c r="G42455" s="1776"/>
    </row>
    <row r="42456" spans="7:7">
      <c r="G42456" s="1776"/>
    </row>
    <row r="42457" spans="7:7">
      <c r="G42457" s="1776"/>
    </row>
    <row r="42458" spans="7:7">
      <c r="G42458" s="1776"/>
    </row>
    <row r="42459" spans="7:7">
      <c r="G42459" s="1776"/>
    </row>
    <row r="42460" spans="7:7">
      <c r="G42460" s="1776"/>
    </row>
    <row r="42461" spans="7:7">
      <c r="G42461" s="1776"/>
    </row>
    <row r="42462" spans="7:7">
      <c r="G42462" s="1776"/>
    </row>
    <row r="42463" spans="7:7">
      <c r="G42463" s="1776"/>
    </row>
    <row r="42464" spans="7:7">
      <c r="G42464" s="1776"/>
    </row>
    <row r="42465" spans="7:7">
      <c r="G42465" s="1776"/>
    </row>
    <row r="42466" spans="7:7">
      <c r="G42466" s="1776"/>
    </row>
    <row r="42467" spans="7:7">
      <c r="G42467" s="1776"/>
    </row>
    <row r="42468" spans="7:7">
      <c r="G42468" s="1776"/>
    </row>
    <row r="42469" spans="7:7">
      <c r="G42469" s="1776"/>
    </row>
    <row r="42470" spans="7:7">
      <c r="G42470" s="1776"/>
    </row>
    <row r="42471" spans="7:7">
      <c r="G42471" s="1776"/>
    </row>
    <row r="42472" spans="7:7">
      <c r="G42472" s="1776"/>
    </row>
    <row r="42473" spans="7:7">
      <c r="G42473" s="1776"/>
    </row>
    <row r="42474" spans="7:7">
      <c r="G42474" s="1776"/>
    </row>
    <row r="42475" spans="7:7">
      <c r="G42475" s="1776"/>
    </row>
    <row r="42476" spans="7:7">
      <c r="G42476" s="1776"/>
    </row>
    <row r="42477" spans="7:7">
      <c r="G42477" s="1776"/>
    </row>
    <row r="42478" spans="7:7">
      <c r="G42478" s="1776"/>
    </row>
    <row r="42479" spans="7:7">
      <c r="G42479" s="1776"/>
    </row>
    <row r="42480" spans="7:7">
      <c r="G42480" s="1776"/>
    </row>
    <row r="42481" spans="7:7">
      <c r="G42481" s="1776"/>
    </row>
    <row r="42482" spans="7:7">
      <c r="G42482" s="1776"/>
    </row>
    <row r="42483" spans="7:7">
      <c r="G42483" s="1776"/>
    </row>
    <row r="42484" spans="7:7">
      <c r="G42484" s="1776"/>
    </row>
    <row r="42485" spans="7:7">
      <c r="G42485" s="1776"/>
    </row>
    <row r="42486" spans="7:7">
      <c r="G42486" s="1776"/>
    </row>
    <row r="42487" spans="7:7">
      <c r="G42487" s="1776"/>
    </row>
    <row r="42488" spans="7:7">
      <c r="G42488" s="1776"/>
    </row>
    <row r="42489" spans="7:7">
      <c r="G42489" s="1776"/>
    </row>
    <row r="42490" spans="7:7">
      <c r="G42490" s="1776"/>
    </row>
    <row r="42491" spans="7:7">
      <c r="G42491" s="1776"/>
    </row>
    <row r="42492" spans="7:7">
      <c r="G42492" s="1776"/>
    </row>
    <row r="42493" spans="7:7">
      <c r="G42493" s="1776"/>
    </row>
    <row r="42494" spans="7:7">
      <c r="G42494" s="1776"/>
    </row>
    <row r="42495" spans="7:7">
      <c r="G42495" s="1776"/>
    </row>
    <row r="42496" spans="7:7">
      <c r="G42496" s="1776"/>
    </row>
    <row r="42497" spans="7:7">
      <c r="G42497" s="1776"/>
    </row>
    <row r="42498" spans="7:7">
      <c r="G42498" s="1776"/>
    </row>
    <row r="42499" spans="7:7">
      <c r="G42499" s="1776"/>
    </row>
    <row r="42500" spans="7:7">
      <c r="G42500" s="1776"/>
    </row>
    <row r="42501" spans="7:7">
      <c r="G42501" s="1776"/>
    </row>
    <row r="42502" spans="7:7">
      <c r="G42502" s="1776"/>
    </row>
    <row r="42503" spans="7:7">
      <c r="G42503" s="1776"/>
    </row>
    <row r="42504" spans="7:7">
      <c r="G42504" s="1776"/>
    </row>
    <row r="42505" spans="7:7">
      <c r="G42505" s="1776"/>
    </row>
    <row r="42506" spans="7:7">
      <c r="G42506" s="1776"/>
    </row>
    <row r="42507" spans="7:7">
      <c r="G42507" s="1776"/>
    </row>
    <row r="42508" spans="7:7">
      <c r="G42508" s="1776"/>
    </row>
    <row r="42509" spans="7:7">
      <c r="G42509" s="1776"/>
    </row>
    <row r="42510" spans="7:7">
      <c r="G42510" s="1776"/>
    </row>
    <row r="42511" spans="7:7">
      <c r="G42511" s="1776"/>
    </row>
    <row r="42512" spans="7:7">
      <c r="G42512" s="1776"/>
    </row>
    <row r="42513" spans="7:7">
      <c r="G42513" s="1776"/>
    </row>
    <row r="42514" spans="7:7">
      <c r="G42514" s="1776"/>
    </row>
    <row r="42515" spans="7:7">
      <c r="G42515" s="1776"/>
    </row>
    <row r="42516" spans="7:7">
      <c r="G42516" s="1776"/>
    </row>
    <row r="42517" spans="7:7">
      <c r="G42517" s="1776"/>
    </row>
    <row r="42518" spans="7:7">
      <c r="G42518" s="1776"/>
    </row>
    <row r="42519" spans="7:7">
      <c r="G42519" s="1776"/>
    </row>
    <row r="42520" spans="7:7">
      <c r="G42520" s="1776"/>
    </row>
    <row r="42521" spans="7:7">
      <c r="G42521" s="1776"/>
    </row>
    <row r="42522" spans="7:7">
      <c r="G42522" s="1776"/>
    </row>
    <row r="42523" spans="7:7">
      <c r="G42523" s="1776"/>
    </row>
    <row r="42524" spans="7:7">
      <c r="G42524" s="1776"/>
    </row>
    <row r="42525" spans="7:7">
      <c r="G42525" s="1776"/>
    </row>
    <row r="42526" spans="7:7">
      <c r="G42526" s="1776"/>
    </row>
    <row r="42527" spans="7:7">
      <c r="G42527" s="1776"/>
    </row>
    <row r="42528" spans="7:7">
      <c r="G42528" s="1776"/>
    </row>
    <row r="42529" spans="7:7">
      <c r="G42529" s="1776"/>
    </row>
    <row r="42530" spans="7:7">
      <c r="G42530" s="1776"/>
    </row>
    <row r="42531" spans="7:7">
      <c r="G42531" s="1776"/>
    </row>
    <row r="42532" spans="7:7">
      <c r="G42532" s="1776"/>
    </row>
    <row r="42533" spans="7:7">
      <c r="G42533" s="1776"/>
    </row>
    <row r="42534" spans="7:7">
      <c r="G42534" s="1776"/>
    </row>
    <row r="42535" spans="7:7">
      <c r="G42535" s="1776"/>
    </row>
    <row r="42536" spans="7:7">
      <c r="G42536" s="1776"/>
    </row>
    <row r="42537" spans="7:7">
      <c r="G42537" s="1776"/>
    </row>
    <row r="42538" spans="7:7">
      <c r="G42538" s="1776"/>
    </row>
    <row r="42539" spans="7:7">
      <c r="G42539" s="1776"/>
    </row>
    <row r="42540" spans="7:7">
      <c r="G42540" s="1776"/>
    </row>
    <row r="42541" spans="7:7">
      <c r="G42541" s="1776"/>
    </row>
    <row r="42542" spans="7:7">
      <c r="G42542" s="1776"/>
    </row>
    <row r="42543" spans="7:7">
      <c r="G42543" s="1776"/>
    </row>
    <row r="42544" spans="7:7">
      <c r="G42544" s="1776"/>
    </row>
    <row r="42545" spans="7:7">
      <c r="G42545" s="1776"/>
    </row>
    <row r="42546" spans="7:7">
      <c r="G42546" s="1776"/>
    </row>
    <row r="42547" spans="7:7">
      <c r="G42547" s="1776"/>
    </row>
    <row r="42548" spans="7:7">
      <c r="G42548" s="1776"/>
    </row>
    <row r="42549" spans="7:7">
      <c r="G42549" s="1776"/>
    </row>
    <row r="42550" spans="7:7">
      <c r="G42550" s="1776"/>
    </row>
    <row r="42551" spans="7:7">
      <c r="G42551" s="1776"/>
    </row>
    <row r="42552" spans="7:7">
      <c r="G42552" s="1776"/>
    </row>
    <row r="42553" spans="7:7">
      <c r="G42553" s="1776"/>
    </row>
    <row r="42554" spans="7:7">
      <c r="G42554" s="1776"/>
    </row>
    <row r="42555" spans="7:7">
      <c r="G42555" s="1776"/>
    </row>
    <row r="42556" spans="7:7">
      <c r="G42556" s="1776"/>
    </row>
    <row r="42557" spans="7:7">
      <c r="G42557" s="1776"/>
    </row>
    <row r="42558" spans="7:7">
      <c r="G42558" s="1776"/>
    </row>
    <row r="42559" spans="7:7">
      <c r="G42559" s="1776"/>
    </row>
    <row r="42560" spans="7:7">
      <c r="G42560" s="1776"/>
    </row>
    <row r="42561" spans="7:7">
      <c r="G42561" s="1776"/>
    </row>
    <row r="42562" spans="7:7">
      <c r="G42562" s="1776"/>
    </row>
    <row r="42563" spans="7:7">
      <c r="G42563" s="1776"/>
    </row>
    <row r="42564" spans="7:7">
      <c r="G42564" s="1776"/>
    </row>
    <row r="42565" spans="7:7">
      <c r="G42565" s="1776"/>
    </row>
    <row r="42566" spans="7:7">
      <c r="G42566" s="1776"/>
    </row>
    <row r="42567" spans="7:7">
      <c r="G42567" s="1776"/>
    </row>
    <row r="42568" spans="7:7">
      <c r="G42568" s="1776"/>
    </row>
    <row r="42569" spans="7:7">
      <c r="G42569" s="1776"/>
    </row>
    <row r="42570" spans="7:7">
      <c r="G42570" s="1776"/>
    </row>
    <row r="42571" spans="7:7">
      <c r="G42571" s="1776"/>
    </row>
    <row r="42572" spans="7:7">
      <c r="G42572" s="1776"/>
    </row>
    <row r="42573" spans="7:7">
      <c r="G42573" s="1776"/>
    </row>
    <row r="42574" spans="7:7">
      <c r="G42574" s="1776"/>
    </row>
    <row r="42575" spans="7:7">
      <c r="G42575" s="1776"/>
    </row>
    <row r="42576" spans="7:7">
      <c r="G42576" s="1776"/>
    </row>
    <row r="42577" spans="7:7">
      <c r="G42577" s="1776"/>
    </row>
    <row r="42578" spans="7:7">
      <c r="G42578" s="1776"/>
    </row>
    <row r="42579" spans="7:7">
      <c r="G42579" s="1776"/>
    </row>
    <row r="42580" spans="7:7">
      <c r="G42580" s="1776"/>
    </row>
    <row r="42581" spans="7:7">
      <c r="G42581" s="1776"/>
    </row>
    <row r="42582" spans="7:7">
      <c r="G42582" s="1776"/>
    </row>
    <row r="42583" spans="7:7">
      <c r="G42583" s="1776"/>
    </row>
    <row r="42584" spans="7:7">
      <c r="G42584" s="1776"/>
    </row>
    <row r="42585" spans="7:7">
      <c r="G42585" s="1776"/>
    </row>
    <row r="42586" spans="7:7">
      <c r="G42586" s="1776"/>
    </row>
    <row r="42587" spans="7:7">
      <c r="G42587" s="1776"/>
    </row>
    <row r="42588" spans="7:7">
      <c r="G42588" s="1776"/>
    </row>
    <row r="42589" spans="7:7">
      <c r="G42589" s="1776"/>
    </row>
    <row r="42590" spans="7:7">
      <c r="G42590" s="1776"/>
    </row>
    <row r="42591" spans="7:7">
      <c r="G42591" s="1776"/>
    </row>
    <row r="42592" spans="7:7">
      <c r="G42592" s="1776"/>
    </row>
    <row r="42593" spans="7:7">
      <c r="G42593" s="1776"/>
    </row>
    <row r="42594" spans="7:7">
      <c r="G42594" s="1776"/>
    </row>
    <row r="42595" spans="7:7">
      <c r="G42595" s="1776"/>
    </row>
    <row r="42596" spans="7:7">
      <c r="G42596" s="1776"/>
    </row>
    <row r="42597" spans="7:7">
      <c r="G42597" s="1776"/>
    </row>
    <row r="42598" spans="7:7">
      <c r="G42598" s="1776"/>
    </row>
    <row r="42599" spans="7:7">
      <c r="G42599" s="1776"/>
    </row>
    <row r="42600" spans="7:7">
      <c r="G42600" s="1776"/>
    </row>
    <row r="42601" spans="7:7">
      <c r="G42601" s="1776"/>
    </row>
    <row r="42602" spans="7:7">
      <c r="G42602" s="1776"/>
    </row>
    <row r="42603" spans="7:7">
      <c r="G42603" s="1776"/>
    </row>
    <row r="42604" spans="7:7">
      <c r="G42604" s="1776"/>
    </row>
    <row r="42605" spans="7:7">
      <c r="G42605" s="1776"/>
    </row>
    <row r="42606" spans="7:7">
      <c r="G42606" s="1776"/>
    </row>
    <row r="42607" spans="7:7">
      <c r="G42607" s="1776"/>
    </row>
    <row r="42608" spans="7:7">
      <c r="G42608" s="1776"/>
    </row>
    <row r="42609" spans="7:7">
      <c r="G42609" s="1776"/>
    </row>
    <row r="42610" spans="7:7">
      <c r="G42610" s="1776"/>
    </row>
    <row r="42611" spans="7:7">
      <c r="G42611" s="1776"/>
    </row>
    <row r="42612" spans="7:7">
      <c r="G42612" s="1776"/>
    </row>
    <row r="42613" spans="7:7">
      <c r="G42613" s="1776"/>
    </row>
    <row r="42614" spans="7:7">
      <c r="G42614" s="1776"/>
    </row>
    <row r="42615" spans="7:7">
      <c r="G42615" s="1776"/>
    </row>
    <row r="42616" spans="7:7">
      <c r="G42616" s="1776"/>
    </row>
    <row r="42617" spans="7:7">
      <c r="G42617" s="1776"/>
    </row>
    <row r="42618" spans="7:7">
      <c r="G42618" s="1776"/>
    </row>
    <row r="42619" spans="7:7">
      <c r="G42619" s="1776"/>
    </row>
    <row r="42620" spans="7:7">
      <c r="G42620" s="1776"/>
    </row>
    <row r="42621" spans="7:7">
      <c r="G42621" s="1776"/>
    </row>
    <row r="42622" spans="7:7">
      <c r="G42622" s="1776"/>
    </row>
    <row r="42623" spans="7:7">
      <c r="G42623" s="1776"/>
    </row>
    <row r="42624" spans="7:7">
      <c r="G42624" s="1776"/>
    </row>
    <row r="42625" spans="7:7">
      <c r="G42625" s="1776"/>
    </row>
    <row r="42626" spans="7:7">
      <c r="G42626" s="1776"/>
    </row>
    <row r="42627" spans="7:7">
      <c r="G42627" s="1776"/>
    </row>
    <row r="42628" spans="7:7">
      <c r="G42628" s="1776"/>
    </row>
    <row r="42629" spans="7:7">
      <c r="G42629" s="1776"/>
    </row>
    <row r="42630" spans="7:7">
      <c r="G42630" s="1776"/>
    </row>
    <row r="42631" spans="7:7">
      <c r="G42631" s="1776"/>
    </row>
    <row r="42632" spans="7:7">
      <c r="G42632" s="1776"/>
    </row>
    <row r="42633" spans="7:7">
      <c r="G42633" s="1776"/>
    </row>
    <row r="42634" spans="7:7">
      <c r="G42634" s="1776"/>
    </row>
    <row r="42635" spans="7:7">
      <c r="G42635" s="1776"/>
    </row>
    <row r="42636" spans="7:7">
      <c r="G42636" s="1776"/>
    </row>
    <row r="42637" spans="7:7">
      <c r="G42637" s="1776"/>
    </row>
    <row r="42638" spans="7:7">
      <c r="G42638" s="1776"/>
    </row>
    <row r="42639" spans="7:7">
      <c r="G42639" s="1776"/>
    </row>
    <row r="42640" spans="7:7">
      <c r="G42640" s="1776"/>
    </row>
    <row r="42641" spans="7:7">
      <c r="G42641" s="1776"/>
    </row>
    <row r="42642" spans="7:7">
      <c r="G42642" s="1776"/>
    </row>
    <row r="42643" spans="7:7">
      <c r="G42643" s="1776"/>
    </row>
    <row r="42644" spans="7:7">
      <c r="G42644" s="1776"/>
    </row>
    <row r="42645" spans="7:7">
      <c r="G42645" s="1776"/>
    </row>
    <row r="42646" spans="7:7">
      <c r="G42646" s="1776"/>
    </row>
    <row r="42647" spans="7:7">
      <c r="G42647" s="1776"/>
    </row>
    <row r="42648" spans="7:7">
      <c r="G42648" s="1776"/>
    </row>
    <row r="42649" spans="7:7">
      <c r="G42649" s="1776"/>
    </row>
    <row r="42650" spans="7:7">
      <c r="G42650" s="1776"/>
    </row>
    <row r="42651" spans="7:7">
      <c r="G42651" s="1776"/>
    </row>
    <row r="42652" spans="7:7">
      <c r="G42652" s="1776"/>
    </row>
    <row r="42653" spans="7:7">
      <c r="G42653" s="1776"/>
    </row>
    <row r="42654" spans="7:7">
      <c r="G42654" s="1776"/>
    </row>
    <row r="42655" spans="7:7">
      <c r="G42655" s="1776"/>
    </row>
    <row r="42656" spans="7:7">
      <c r="G42656" s="1776"/>
    </row>
    <row r="42657" spans="7:7">
      <c r="G42657" s="1776"/>
    </row>
    <row r="42658" spans="7:7">
      <c r="G42658" s="1776"/>
    </row>
    <row r="42659" spans="7:7">
      <c r="G42659" s="1776"/>
    </row>
    <row r="42660" spans="7:7">
      <c r="G42660" s="1776"/>
    </row>
    <row r="42661" spans="7:7">
      <c r="G42661" s="1776"/>
    </row>
    <row r="42662" spans="7:7">
      <c r="G42662" s="1776"/>
    </row>
    <row r="42663" spans="7:7">
      <c r="G42663" s="1776"/>
    </row>
    <row r="42664" spans="7:7">
      <c r="G42664" s="1776"/>
    </row>
    <row r="42665" spans="7:7">
      <c r="G42665" s="1776"/>
    </row>
    <row r="42666" spans="7:7">
      <c r="G42666" s="1776"/>
    </row>
    <row r="42667" spans="7:7">
      <c r="G42667" s="1776"/>
    </row>
    <row r="42668" spans="7:7">
      <c r="G42668" s="1776"/>
    </row>
    <row r="42669" spans="7:7">
      <c r="G42669" s="1776"/>
    </row>
    <row r="42670" spans="7:7">
      <c r="G42670" s="1776"/>
    </row>
    <row r="42671" spans="7:7">
      <c r="G42671" s="1776"/>
    </row>
    <row r="42672" spans="7:7">
      <c r="G42672" s="1776"/>
    </row>
    <row r="42673" spans="7:7">
      <c r="G42673" s="1776"/>
    </row>
    <row r="42674" spans="7:7">
      <c r="G42674" s="1776"/>
    </row>
    <row r="42675" spans="7:7">
      <c r="G42675" s="1776"/>
    </row>
    <row r="42676" spans="7:7">
      <c r="G42676" s="1776"/>
    </row>
    <row r="42677" spans="7:7">
      <c r="G42677" s="1776"/>
    </row>
    <row r="42678" spans="7:7">
      <c r="G42678" s="1776"/>
    </row>
    <row r="42679" spans="7:7">
      <c r="G42679" s="1776"/>
    </row>
    <row r="42680" spans="7:7">
      <c r="G42680" s="1776"/>
    </row>
    <row r="42681" spans="7:7">
      <c r="G42681" s="1776"/>
    </row>
    <row r="42682" spans="7:7">
      <c r="G42682" s="1776"/>
    </row>
    <row r="42683" spans="7:7">
      <c r="G42683" s="1776"/>
    </row>
    <row r="42684" spans="7:7">
      <c r="G42684" s="1776"/>
    </row>
    <row r="42685" spans="7:7">
      <c r="G42685" s="1776"/>
    </row>
    <row r="42686" spans="7:7">
      <c r="G42686" s="1776"/>
    </row>
    <row r="42687" spans="7:7">
      <c r="G42687" s="1776"/>
    </row>
    <row r="42688" spans="7:7">
      <c r="G42688" s="1776"/>
    </row>
    <row r="42689" spans="7:7">
      <c r="G42689" s="1776"/>
    </row>
    <row r="42690" spans="7:7">
      <c r="G42690" s="1776"/>
    </row>
    <row r="42691" spans="7:7">
      <c r="G42691" s="1776"/>
    </row>
    <row r="42692" spans="7:7">
      <c r="G42692" s="1776"/>
    </row>
    <row r="42693" spans="7:7">
      <c r="G42693" s="1776"/>
    </row>
    <row r="42694" spans="7:7">
      <c r="G42694" s="1776"/>
    </row>
    <row r="42695" spans="7:7">
      <c r="G42695" s="1776"/>
    </row>
    <row r="42696" spans="7:7">
      <c r="G42696" s="1776"/>
    </row>
    <row r="42697" spans="7:7">
      <c r="G42697" s="1776"/>
    </row>
    <row r="42698" spans="7:7">
      <c r="G42698" s="1776"/>
    </row>
    <row r="42699" spans="7:7">
      <c r="G42699" s="1776"/>
    </row>
    <row r="42700" spans="7:7">
      <c r="G42700" s="1776"/>
    </row>
    <row r="42701" spans="7:7">
      <c r="G42701" s="1776"/>
    </row>
    <row r="42702" spans="7:7">
      <c r="G42702" s="1776"/>
    </row>
    <row r="42703" spans="7:7">
      <c r="G42703" s="1776"/>
    </row>
    <row r="42704" spans="7:7">
      <c r="G42704" s="1776"/>
    </row>
    <row r="42705" spans="7:7">
      <c r="G42705" s="1776"/>
    </row>
    <row r="42706" spans="7:7">
      <c r="G42706" s="1776"/>
    </row>
    <row r="42707" spans="7:7">
      <c r="G42707" s="1776"/>
    </row>
    <row r="42708" spans="7:7">
      <c r="G42708" s="1776"/>
    </row>
    <row r="42709" spans="7:7">
      <c r="G42709" s="1776"/>
    </row>
    <row r="42710" spans="7:7">
      <c r="G42710" s="1776"/>
    </row>
    <row r="42711" spans="7:7">
      <c r="G42711" s="1776"/>
    </row>
    <row r="42712" spans="7:7">
      <c r="G42712" s="1776"/>
    </row>
    <row r="42713" spans="7:7">
      <c r="G42713" s="1776"/>
    </row>
    <row r="42714" spans="7:7">
      <c r="G42714" s="1776"/>
    </row>
    <row r="42715" spans="7:7">
      <c r="G42715" s="1776"/>
    </row>
    <row r="42716" spans="7:7">
      <c r="G42716" s="1776"/>
    </row>
    <row r="42717" spans="7:7">
      <c r="G42717" s="1776"/>
    </row>
    <row r="42718" spans="7:7">
      <c r="G42718" s="1776"/>
    </row>
    <row r="42719" spans="7:7">
      <c r="G42719" s="1776"/>
    </row>
    <row r="42720" spans="7:7">
      <c r="G42720" s="1776"/>
    </row>
    <row r="42721" spans="7:7">
      <c r="G42721" s="1776"/>
    </row>
    <row r="42722" spans="7:7">
      <c r="G42722" s="1776"/>
    </row>
    <row r="42723" spans="7:7">
      <c r="G42723" s="1776"/>
    </row>
    <row r="42724" spans="7:7">
      <c r="G42724" s="1776"/>
    </row>
    <row r="42725" spans="7:7">
      <c r="G42725" s="1776"/>
    </row>
    <row r="42726" spans="7:7">
      <c r="G42726" s="1776"/>
    </row>
    <row r="42727" spans="7:7">
      <c r="G42727" s="1776"/>
    </row>
    <row r="42728" spans="7:7">
      <c r="G42728" s="1776"/>
    </row>
    <row r="42729" spans="7:7">
      <c r="G42729" s="1776"/>
    </row>
    <row r="42730" spans="7:7">
      <c r="G42730" s="1776"/>
    </row>
    <row r="42731" spans="7:7">
      <c r="G42731" s="1776"/>
    </row>
    <row r="42732" spans="7:7">
      <c r="G42732" s="1776"/>
    </row>
    <row r="42733" spans="7:7">
      <c r="G42733" s="1776"/>
    </row>
    <row r="42734" spans="7:7">
      <c r="G42734" s="1776"/>
    </row>
    <row r="42735" spans="7:7">
      <c r="G42735" s="1776"/>
    </row>
    <row r="42736" spans="7:7">
      <c r="G42736" s="1776"/>
    </row>
    <row r="42737" spans="7:7">
      <c r="G42737" s="1776"/>
    </row>
    <row r="42738" spans="7:7">
      <c r="G42738" s="1776"/>
    </row>
    <row r="42739" spans="7:7">
      <c r="G42739" s="1776"/>
    </row>
    <row r="42740" spans="7:7">
      <c r="G42740" s="1776"/>
    </row>
    <row r="42741" spans="7:7">
      <c r="G42741" s="1776"/>
    </row>
    <row r="42742" spans="7:7">
      <c r="G42742" s="1776"/>
    </row>
    <row r="42743" spans="7:7">
      <c r="G42743" s="1776"/>
    </row>
    <row r="42744" spans="7:7">
      <c r="G42744" s="1776"/>
    </row>
    <row r="42745" spans="7:7">
      <c r="G42745" s="1776"/>
    </row>
    <row r="42746" spans="7:7">
      <c r="G42746" s="1776"/>
    </row>
    <row r="42747" spans="7:7">
      <c r="G42747" s="1776"/>
    </row>
    <row r="42748" spans="7:7">
      <c r="G42748" s="1776"/>
    </row>
    <row r="42749" spans="7:7">
      <c r="G42749" s="1776"/>
    </row>
    <row r="42750" spans="7:7">
      <c r="G42750" s="1776"/>
    </row>
    <row r="42751" spans="7:7">
      <c r="G42751" s="1776"/>
    </row>
    <row r="42752" spans="7:7">
      <c r="G42752" s="1776"/>
    </row>
    <row r="42753" spans="7:7">
      <c r="G42753" s="1776"/>
    </row>
    <row r="42754" spans="7:7">
      <c r="G42754" s="1776"/>
    </row>
    <row r="42755" spans="7:7">
      <c r="G42755" s="1776"/>
    </row>
    <row r="42756" spans="7:7">
      <c r="G42756" s="1776"/>
    </row>
    <row r="42757" spans="7:7">
      <c r="G42757" s="1776"/>
    </row>
    <row r="42758" spans="7:7">
      <c r="G42758" s="1776"/>
    </row>
    <row r="42759" spans="7:7">
      <c r="G42759" s="1776"/>
    </row>
    <row r="42760" spans="7:7">
      <c r="G42760" s="1776"/>
    </row>
    <row r="42761" spans="7:7">
      <c r="G42761" s="1776"/>
    </row>
    <row r="42762" spans="7:7">
      <c r="G42762" s="1776"/>
    </row>
    <row r="42763" spans="7:7">
      <c r="G42763" s="1776"/>
    </row>
    <row r="42764" spans="7:7">
      <c r="G42764" s="1776"/>
    </row>
    <row r="42765" spans="7:7">
      <c r="G42765" s="1776"/>
    </row>
    <row r="42766" spans="7:7">
      <c r="G42766" s="1776"/>
    </row>
    <row r="42767" spans="7:7">
      <c r="G42767" s="1776"/>
    </row>
    <row r="42768" spans="7:7">
      <c r="G42768" s="1776"/>
    </row>
    <row r="42769" spans="7:7">
      <c r="G42769" s="1776"/>
    </row>
    <row r="42770" spans="7:7">
      <c r="G42770" s="1776"/>
    </row>
    <row r="42771" spans="7:7">
      <c r="G42771" s="1776"/>
    </row>
    <row r="42772" spans="7:7">
      <c r="G42772" s="1776"/>
    </row>
    <row r="42773" spans="7:7">
      <c r="G42773" s="1776"/>
    </row>
    <row r="42774" spans="7:7">
      <c r="G42774" s="1776"/>
    </row>
    <row r="42775" spans="7:7">
      <c r="G42775" s="1776"/>
    </row>
    <row r="42776" spans="7:7">
      <c r="G42776" s="1776"/>
    </row>
    <row r="42777" spans="7:7">
      <c r="G42777" s="1776"/>
    </row>
    <row r="42778" spans="7:7">
      <c r="G42778" s="1776"/>
    </row>
    <row r="42779" spans="7:7">
      <c r="G42779" s="1776"/>
    </row>
    <row r="42780" spans="7:7">
      <c r="G42780" s="1776"/>
    </row>
    <row r="42781" spans="7:7">
      <c r="G42781" s="1776"/>
    </row>
    <row r="42782" spans="7:7">
      <c r="G42782" s="1776"/>
    </row>
    <row r="42783" spans="7:7">
      <c r="G42783" s="1776"/>
    </row>
    <row r="42784" spans="7:7">
      <c r="G42784" s="1776"/>
    </row>
    <row r="42785" spans="7:7">
      <c r="G42785" s="1776"/>
    </row>
    <row r="42786" spans="7:7">
      <c r="G42786" s="1776"/>
    </row>
    <row r="42787" spans="7:7">
      <c r="G42787" s="1776"/>
    </row>
    <row r="42788" spans="7:7">
      <c r="G42788" s="1776"/>
    </row>
    <row r="42789" spans="7:7">
      <c r="G42789" s="1776"/>
    </row>
    <row r="42790" spans="7:7">
      <c r="G42790" s="1776"/>
    </row>
    <row r="42791" spans="7:7">
      <c r="G42791" s="1776"/>
    </row>
    <row r="42792" spans="7:7">
      <c r="G42792" s="1776"/>
    </row>
    <row r="42793" spans="7:7">
      <c r="G42793" s="1776"/>
    </row>
    <row r="42794" spans="7:7">
      <c r="G42794" s="1776"/>
    </row>
    <row r="42795" spans="7:7">
      <c r="G42795" s="1776"/>
    </row>
    <row r="42796" spans="7:7">
      <c r="G42796" s="1776"/>
    </row>
    <row r="42797" spans="7:7">
      <c r="G42797" s="1776"/>
    </row>
    <row r="42798" spans="7:7">
      <c r="G42798" s="1776"/>
    </row>
    <row r="42799" spans="7:7">
      <c r="G42799" s="1776"/>
    </row>
    <row r="42800" spans="7:7">
      <c r="G42800" s="1776"/>
    </row>
    <row r="42801" spans="7:7">
      <c r="G42801" s="1776"/>
    </row>
    <row r="42802" spans="7:7">
      <c r="G42802" s="1776"/>
    </row>
    <row r="42803" spans="7:7">
      <c r="G42803" s="1776"/>
    </row>
    <row r="42804" spans="7:7">
      <c r="G42804" s="1776"/>
    </row>
    <row r="42805" spans="7:7">
      <c r="G42805" s="1776"/>
    </row>
    <row r="42806" spans="7:7">
      <c r="G42806" s="1776"/>
    </row>
    <row r="42807" spans="7:7">
      <c r="G42807" s="1776"/>
    </row>
    <row r="42808" spans="7:7">
      <c r="G42808" s="1776"/>
    </row>
    <row r="42809" spans="7:7">
      <c r="G42809" s="1776"/>
    </row>
    <row r="42810" spans="7:7">
      <c r="G42810" s="1776"/>
    </row>
    <row r="42811" spans="7:7">
      <c r="G42811" s="1776"/>
    </row>
    <row r="42812" spans="7:7">
      <c r="G42812" s="1776"/>
    </row>
    <row r="42813" spans="7:7">
      <c r="G42813" s="1776"/>
    </row>
    <row r="42814" spans="7:7">
      <c r="G42814" s="1776"/>
    </row>
    <row r="42815" spans="7:7">
      <c r="G42815" s="1776"/>
    </row>
    <row r="42816" spans="7:7">
      <c r="G42816" s="1776"/>
    </row>
    <row r="42817" spans="7:7">
      <c r="G42817" s="1776"/>
    </row>
    <row r="42818" spans="7:7">
      <c r="G42818" s="1776"/>
    </row>
    <row r="42819" spans="7:7">
      <c r="G42819" s="1776"/>
    </row>
    <row r="42820" spans="7:7">
      <c r="G42820" s="1776"/>
    </row>
    <row r="42821" spans="7:7">
      <c r="G42821" s="1776"/>
    </row>
    <row r="42822" spans="7:7">
      <c r="G42822" s="1776"/>
    </row>
    <row r="42823" spans="7:7">
      <c r="G42823" s="1776"/>
    </row>
    <row r="42824" spans="7:7">
      <c r="G42824" s="1776"/>
    </row>
    <row r="42825" spans="7:7">
      <c r="G42825" s="1776"/>
    </row>
    <row r="42826" spans="7:7">
      <c r="G42826" s="1776"/>
    </row>
    <row r="42827" spans="7:7">
      <c r="G42827" s="1776"/>
    </row>
    <row r="42828" spans="7:7">
      <c r="G42828" s="1776"/>
    </row>
    <row r="42829" spans="7:7">
      <c r="G42829" s="1776"/>
    </row>
    <row r="42830" spans="7:7">
      <c r="G42830" s="1776"/>
    </row>
    <row r="42831" spans="7:7">
      <c r="G42831" s="1776"/>
    </row>
    <row r="42832" spans="7:7">
      <c r="G42832" s="1776"/>
    </row>
    <row r="42833" spans="7:7">
      <c r="G42833" s="1776"/>
    </row>
    <row r="42834" spans="7:7">
      <c r="G42834" s="1776"/>
    </row>
    <row r="42835" spans="7:7">
      <c r="G42835" s="1776"/>
    </row>
    <row r="42836" spans="7:7">
      <c r="G42836" s="1776"/>
    </row>
    <row r="42837" spans="7:7">
      <c r="G42837" s="1776"/>
    </row>
    <row r="42838" spans="7:7">
      <c r="G42838" s="1776"/>
    </row>
    <row r="42839" spans="7:7">
      <c r="G42839" s="1776"/>
    </row>
    <row r="42840" spans="7:7">
      <c r="G42840" s="1776"/>
    </row>
    <row r="42841" spans="7:7">
      <c r="G42841" s="1776"/>
    </row>
    <row r="42842" spans="7:7">
      <c r="G42842" s="1776"/>
    </row>
    <row r="42843" spans="7:7">
      <c r="G42843" s="1776"/>
    </row>
    <row r="42844" spans="7:7">
      <c r="G42844" s="1776"/>
    </row>
    <row r="42845" spans="7:7">
      <c r="G42845" s="1776"/>
    </row>
    <row r="42846" spans="7:7">
      <c r="G42846" s="1776"/>
    </row>
    <row r="42847" spans="7:7">
      <c r="G42847" s="1776"/>
    </row>
    <row r="42848" spans="7:7">
      <c r="G42848" s="1776"/>
    </row>
    <row r="42849" spans="7:7">
      <c r="G42849" s="1776"/>
    </row>
    <row r="42850" spans="7:7">
      <c r="G42850" s="1776"/>
    </row>
    <row r="42851" spans="7:7">
      <c r="G42851" s="1776"/>
    </row>
    <row r="42852" spans="7:7">
      <c r="G42852" s="1776"/>
    </row>
    <row r="42853" spans="7:7">
      <c r="G42853" s="1776"/>
    </row>
    <row r="42854" spans="7:7">
      <c r="G42854" s="1776"/>
    </row>
    <row r="42855" spans="7:7">
      <c r="G42855" s="1776"/>
    </row>
    <row r="42856" spans="7:7">
      <c r="G42856" s="1776"/>
    </row>
    <row r="42857" spans="7:7">
      <c r="G42857" s="1776"/>
    </row>
    <row r="42858" spans="7:7">
      <c r="G42858" s="1776"/>
    </row>
    <row r="42859" spans="7:7">
      <c r="G42859" s="1776"/>
    </row>
    <row r="42860" spans="7:7">
      <c r="G42860" s="1776"/>
    </row>
    <row r="42861" spans="7:7">
      <c r="G42861" s="1776"/>
    </row>
    <row r="42862" spans="7:7">
      <c r="G42862" s="1776"/>
    </row>
    <row r="42863" spans="7:7">
      <c r="G42863" s="1776"/>
    </row>
    <row r="42864" spans="7:7">
      <c r="G42864" s="1776"/>
    </row>
    <row r="42865" spans="7:7">
      <c r="G42865" s="1776"/>
    </row>
    <row r="42866" spans="7:7">
      <c r="G42866" s="1776"/>
    </row>
    <row r="42867" spans="7:7">
      <c r="G42867" s="1776"/>
    </row>
    <row r="42868" spans="7:7">
      <c r="G42868" s="1776"/>
    </row>
    <row r="42869" spans="7:7">
      <c r="G42869" s="1776"/>
    </row>
    <row r="42870" spans="7:7">
      <c r="G42870" s="1776"/>
    </row>
    <row r="42871" spans="7:7">
      <c r="G42871" s="1776"/>
    </row>
    <row r="42872" spans="7:7">
      <c r="G42872" s="1776"/>
    </row>
    <row r="42873" spans="7:7">
      <c r="G42873" s="1776"/>
    </row>
    <row r="42874" spans="7:7">
      <c r="G42874" s="1776"/>
    </row>
    <row r="42875" spans="7:7">
      <c r="G42875" s="1776"/>
    </row>
    <row r="42876" spans="7:7">
      <c r="G42876" s="1776"/>
    </row>
    <row r="42877" spans="7:7">
      <c r="G42877" s="1776"/>
    </row>
    <row r="42878" spans="7:7">
      <c r="G42878" s="1776"/>
    </row>
    <row r="42879" spans="7:7">
      <c r="G42879" s="1776"/>
    </row>
    <row r="42880" spans="7:7">
      <c r="G42880" s="1776"/>
    </row>
    <row r="42881" spans="7:7">
      <c r="G42881" s="1776"/>
    </row>
    <row r="42882" spans="7:7">
      <c r="G42882" s="1776"/>
    </row>
    <row r="42883" spans="7:7">
      <c r="G42883" s="1776"/>
    </row>
    <row r="42884" spans="7:7">
      <c r="G42884" s="1776"/>
    </row>
    <row r="42885" spans="7:7">
      <c r="G42885" s="1776"/>
    </row>
    <row r="42886" spans="7:7">
      <c r="G42886" s="1776"/>
    </row>
    <row r="42887" spans="7:7">
      <c r="G42887" s="1776"/>
    </row>
    <row r="42888" spans="7:7">
      <c r="G42888" s="1776"/>
    </row>
    <row r="42889" spans="7:7">
      <c r="G42889" s="1776"/>
    </row>
    <row r="42890" spans="7:7">
      <c r="G42890" s="1776"/>
    </row>
    <row r="42891" spans="7:7">
      <c r="G42891" s="1776"/>
    </row>
    <row r="42892" spans="7:7">
      <c r="G42892" s="1776"/>
    </row>
    <row r="42893" spans="7:7">
      <c r="G42893" s="1776"/>
    </row>
    <row r="42894" spans="7:7">
      <c r="G42894" s="1776"/>
    </row>
    <row r="42895" spans="7:7">
      <c r="G42895" s="1776"/>
    </row>
    <row r="42896" spans="7:7">
      <c r="G42896" s="1776"/>
    </row>
    <row r="42897" spans="7:7">
      <c r="G42897" s="1776"/>
    </row>
    <row r="42898" spans="7:7">
      <c r="G42898" s="1776"/>
    </row>
    <row r="42899" spans="7:7">
      <c r="G42899" s="1776"/>
    </row>
    <row r="42900" spans="7:7">
      <c r="G42900" s="1776"/>
    </row>
    <row r="42901" spans="7:7">
      <c r="G42901" s="1776"/>
    </row>
    <row r="42902" spans="7:7">
      <c r="G42902" s="1776"/>
    </row>
    <row r="42903" spans="7:7">
      <c r="G42903" s="1776"/>
    </row>
    <row r="42904" spans="7:7">
      <c r="G42904" s="1776"/>
    </row>
    <row r="42905" spans="7:7">
      <c r="G42905" s="1776"/>
    </row>
    <row r="42906" spans="7:7">
      <c r="G42906" s="1776"/>
    </row>
    <row r="42907" spans="7:7">
      <c r="G42907" s="1776"/>
    </row>
    <row r="42908" spans="7:7">
      <c r="G42908" s="1776"/>
    </row>
    <row r="42909" spans="7:7">
      <c r="G42909" s="1776"/>
    </row>
    <row r="42910" spans="7:7">
      <c r="G42910" s="1776"/>
    </row>
    <row r="42911" spans="7:7">
      <c r="G42911" s="1776"/>
    </row>
    <row r="42912" spans="7:7">
      <c r="G42912" s="1776"/>
    </row>
    <row r="42913" spans="7:7">
      <c r="G42913" s="1776"/>
    </row>
    <row r="42914" spans="7:7">
      <c r="G42914" s="1776"/>
    </row>
    <row r="42915" spans="7:7">
      <c r="G42915" s="1776"/>
    </row>
    <row r="42916" spans="7:7">
      <c r="G42916" s="1776"/>
    </row>
    <row r="42917" spans="7:7">
      <c r="G42917" s="1776"/>
    </row>
    <row r="42918" spans="7:7">
      <c r="G42918" s="1776"/>
    </row>
    <row r="42919" spans="7:7">
      <c r="G42919" s="1776"/>
    </row>
    <row r="42920" spans="7:7">
      <c r="G42920" s="1776"/>
    </row>
    <row r="42921" spans="7:7">
      <c r="G42921" s="1776"/>
    </row>
    <row r="42922" spans="7:7">
      <c r="G42922" s="1776"/>
    </row>
    <row r="42923" spans="7:7">
      <c r="G42923" s="1776"/>
    </row>
    <row r="42924" spans="7:7">
      <c r="G42924" s="1776"/>
    </row>
    <row r="42925" spans="7:7">
      <c r="G42925" s="1776"/>
    </row>
    <row r="42926" spans="7:7">
      <c r="G42926" s="1776"/>
    </row>
    <row r="42927" spans="7:7">
      <c r="G42927" s="1776"/>
    </row>
    <row r="42928" spans="7:7">
      <c r="G42928" s="1776"/>
    </row>
    <row r="42929" spans="7:7">
      <c r="G42929" s="1776"/>
    </row>
    <row r="42930" spans="7:7">
      <c r="G42930" s="1776"/>
    </row>
    <row r="42931" spans="7:7">
      <c r="G42931" s="1776"/>
    </row>
    <row r="42932" spans="7:7">
      <c r="G42932" s="1776"/>
    </row>
    <row r="42933" spans="7:7">
      <c r="G42933" s="1776"/>
    </row>
    <row r="42934" spans="7:7">
      <c r="G42934" s="1776"/>
    </row>
    <row r="42935" spans="7:7">
      <c r="G42935" s="1776"/>
    </row>
    <row r="42936" spans="7:7">
      <c r="G42936" s="1776"/>
    </row>
    <row r="42937" spans="7:7">
      <c r="G42937" s="1776"/>
    </row>
    <row r="42938" spans="7:7">
      <c r="G42938" s="1776"/>
    </row>
    <row r="42939" spans="7:7">
      <c r="G42939" s="1776"/>
    </row>
    <row r="42940" spans="7:7">
      <c r="G42940" s="1776"/>
    </row>
    <row r="42941" spans="7:7">
      <c r="G42941" s="1776"/>
    </row>
    <row r="42942" spans="7:7">
      <c r="G42942" s="1776"/>
    </row>
    <row r="42943" spans="7:7">
      <c r="G42943" s="1776"/>
    </row>
    <row r="42944" spans="7:7">
      <c r="G42944" s="1776"/>
    </row>
    <row r="42945" spans="7:7">
      <c r="G42945" s="1776"/>
    </row>
    <row r="42946" spans="7:7">
      <c r="G42946" s="1776"/>
    </row>
    <row r="42947" spans="7:7">
      <c r="G42947" s="1776"/>
    </row>
    <row r="42948" spans="7:7">
      <c r="G42948" s="1776"/>
    </row>
    <row r="42949" spans="7:7">
      <c r="G42949" s="1776"/>
    </row>
    <row r="42950" spans="7:7">
      <c r="G42950" s="1776"/>
    </row>
    <row r="42951" spans="7:7">
      <c r="G42951" s="1776"/>
    </row>
    <row r="42952" spans="7:7">
      <c r="G42952" s="1776"/>
    </row>
    <row r="42953" spans="7:7">
      <c r="G42953" s="1776"/>
    </row>
    <row r="42954" spans="7:7">
      <c r="G42954" s="1776"/>
    </row>
    <row r="42955" spans="7:7">
      <c r="G42955" s="1776"/>
    </row>
    <row r="42956" spans="7:7">
      <c r="G42956" s="1776"/>
    </row>
    <row r="42957" spans="7:7">
      <c r="G42957" s="1776"/>
    </row>
    <row r="42958" spans="7:7">
      <c r="G42958" s="1776"/>
    </row>
    <row r="42959" spans="7:7">
      <c r="G42959" s="1776"/>
    </row>
    <row r="42960" spans="7:7">
      <c r="G42960" s="1776"/>
    </row>
    <row r="42961" spans="7:7">
      <c r="G42961" s="1776"/>
    </row>
    <row r="42962" spans="7:7">
      <c r="G42962" s="1776"/>
    </row>
    <row r="42963" spans="7:7">
      <c r="G42963" s="1776"/>
    </row>
    <row r="42964" spans="7:7">
      <c r="G42964" s="1776"/>
    </row>
    <row r="42965" spans="7:7">
      <c r="G42965" s="1776"/>
    </row>
    <row r="42966" spans="7:7">
      <c r="G42966" s="1776"/>
    </row>
    <row r="42967" spans="7:7">
      <c r="G42967" s="1776"/>
    </row>
    <row r="42968" spans="7:7">
      <c r="G42968" s="1776"/>
    </row>
    <row r="42969" spans="7:7">
      <c r="G42969" s="1776"/>
    </row>
    <row r="42970" spans="7:7">
      <c r="G42970" s="1776"/>
    </row>
    <row r="42971" spans="7:7">
      <c r="G42971" s="1776"/>
    </row>
    <row r="42972" spans="7:7">
      <c r="G42972" s="1776"/>
    </row>
    <row r="42973" spans="7:7">
      <c r="G42973" s="1776"/>
    </row>
    <row r="42974" spans="7:7">
      <c r="G42974" s="1776"/>
    </row>
    <row r="42975" spans="7:7">
      <c r="G42975" s="1776"/>
    </row>
    <row r="42976" spans="7:7">
      <c r="G42976" s="1776"/>
    </row>
    <row r="42977" spans="7:7">
      <c r="G42977" s="1776"/>
    </row>
    <row r="42978" spans="7:7">
      <c r="G42978" s="1776"/>
    </row>
    <row r="42979" spans="7:7">
      <c r="G42979" s="1776"/>
    </row>
    <row r="42980" spans="7:7">
      <c r="G42980" s="1776"/>
    </row>
    <row r="42981" spans="7:7">
      <c r="G42981" s="1776"/>
    </row>
    <row r="42982" spans="7:7">
      <c r="G42982" s="1776"/>
    </row>
    <row r="42983" spans="7:7">
      <c r="G42983" s="1776"/>
    </row>
    <row r="42984" spans="7:7">
      <c r="G42984" s="1776"/>
    </row>
    <row r="42985" spans="7:7">
      <c r="G42985" s="1776"/>
    </row>
    <row r="42986" spans="7:7">
      <c r="G42986" s="1776"/>
    </row>
    <row r="42987" spans="7:7">
      <c r="G42987" s="1776"/>
    </row>
    <row r="42988" spans="7:7">
      <c r="G42988" s="1776"/>
    </row>
    <row r="42989" spans="7:7">
      <c r="G42989" s="1776"/>
    </row>
    <row r="42990" spans="7:7">
      <c r="G42990" s="1776"/>
    </row>
    <row r="42991" spans="7:7">
      <c r="G42991" s="1776"/>
    </row>
    <row r="42992" spans="7:7">
      <c r="G42992" s="1776"/>
    </row>
    <row r="42993" spans="7:7">
      <c r="G42993" s="1776"/>
    </row>
    <row r="42994" spans="7:7">
      <c r="G42994" s="1776"/>
    </row>
    <row r="42995" spans="7:7">
      <c r="G42995" s="1776"/>
    </row>
    <row r="42996" spans="7:7">
      <c r="G42996" s="1776"/>
    </row>
    <row r="42997" spans="7:7">
      <c r="G42997" s="1776"/>
    </row>
    <row r="42998" spans="7:7">
      <c r="G42998" s="1776"/>
    </row>
    <row r="42999" spans="7:7">
      <c r="G42999" s="1776"/>
    </row>
    <row r="43000" spans="7:7">
      <c r="G43000" s="1776"/>
    </row>
    <row r="43001" spans="7:7">
      <c r="G43001" s="1776"/>
    </row>
    <row r="43002" spans="7:7">
      <c r="G43002" s="1776"/>
    </row>
    <row r="43003" spans="7:7">
      <c r="G43003" s="1776"/>
    </row>
    <row r="43004" spans="7:7">
      <c r="G43004" s="1776"/>
    </row>
    <row r="43005" spans="7:7">
      <c r="G43005" s="1776"/>
    </row>
    <row r="43006" spans="7:7">
      <c r="G43006" s="1776"/>
    </row>
    <row r="43007" spans="7:7">
      <c r="G43007" s="1776"/>
    </row>
    <row r="43008" spans="7:7">
      <c r="G43008" s="1776"/>
    </row>
    <row r="43009" spans="7:7">
      <c r="G43009" s="1776"/>
    </row>
    <row r="43010" spans="7:7">
      <c r="G43010" s="1776"/>
    </row>
    <row r="43011" spans="7:7">
      <c r="G43011" s="1776"/>
    </row>
    <row r="43012" spans="7:7">
      <c r="G43012" s="1776"/>
    </row>
    <row r="43013" spans="7:7">
      <c r="G43013" s="1776"/>
    </row>
    <row r="43014" spans="7:7">
      <c r="G43014" s="1776"/>
    </row>
    <row r="43015" spans="7:7">
      <c r="G43015" s="1776"/>
    </row>
    <row r="43016" spans="7:7">
      <c r="G43016" s="1776"/>
    </row>
    <row r="43017" spans="7:7">
      <c r="G43017" s="1776"/>
    </row>
    <row r="43018" spans="7:7">
      <c r="G43018" s="1776"/>
    </row>
    <row r="43019" spans="7:7">
      <c r="G43019" s="1776"/>
    </row>
    <row r="43020" spans="7:7">
      <c r="G43020" s="1776"/>
    </row>
    <row r="43021" spans="7:7">
      <c r="G43021" s="1776"/>
    </row>
    <row r="43022" spans="7:7">
      <c r="G43022" s="1776"/>
    </row>
    <row r="43023" spans="7:7">
      <c r="G43023" s="1776"/>
    </row>
    <row r="43024" spans="7:7">
      <c r="G43024" s="1776"/>
    </row>
    <row r="43025" spans="7:7">
      <c r="G43025" s="1776"/>
    </row>
    <row r="43026" spans="7:7">
      <c r="G43026" s="1776"/>
    </row>
    <row r="43027" spans="7:7">
      <c r="G43027" s="1776"/>
    </row>
    <row r="43028" spans="7:7">
      <c r="G43028" s="1776"/>
    </row>
    <row r="43029" spans="7:7">
      <c r="G43029" s="1776"/>
    </row>
    <row r="43030" spans="7:7">
      <c r="G43030" s="1776"/>
    </row>
    <row r="43031" spans="7:7">
      <c r="G43031" s="1776"/>
    </row>
    <row r="43032" spans="7:7">
      <c r="G43032" s="1776"/>
    </row>
    <row r="43033" spans="7:7">
      <c r="G43033" s="1776"/>
    </row>
    <row r="43034" spans="7:7">
      <c r="G43034" s="1776"/>
    </row>
    <row r="43035" spans="7:7">
      <c r="G43035" s="1776"/>
    </row>
    <row r="43036" spans="7:7">
      <c r="G43036" s="1776"/>
    </row>
    <row r="43037" spans="7:7">
      <c r="G43037" s="1776"/>
    </row>
    <row r="43038" spans="7:7">
      <c r="G43038" s="1776"/>
    </row>
    <row r="43039" spans="7:7">
      <c r="G43039" s="1776"/>
    </row>
    <row r="43040" spans="7:7">
      <c r="G43040" s="1776"/>
    </row>
    <row r="43041" spans="7:7">
      <c r="G43041" s="1776"/>
    </row>
    <row r="43042" spans="7:7">
      <c r="G43042" s="1776"/>
    </row>
    <row r="43043" spans="7:7">
      <c r="G43043" s="1776"/>
    </row>
    <row r="43044" spans="7:7">
      <c r="G43044" s="1776"/>
    </row>
    <row r="43045" spans="7:7">
      <c r="G43045" s="1776"/>
    </row>
    <row r="43046" spans="7:7">
      <c r="G43046" s="1776"/>
    </row>
    <row r="43047" spans="7:7">
      <c r="G43047" s="1776"/>
    </row>
    <row r="43048" spans="7:7">
      <c r="G43048" s="1776"/>
    </row>
    <row r="43049" spans="7:7">
      <c r="G43049" s="1776"/>
    </row>
    <row r="43050" spans="7:7">
      <c r="G43050" s="1776"/>
    </row>
    <row r="43051" spans="7:7">
      <c r="G43051" s="1776"/>
    </row>
    <row r="43052" spans="7:7">
      <c r="G43052" s="1776"/>
    </row>
    <row r="43053" spans="7:7">
      <c r="G43053" s="1776"/>
    </row>
    <row r="43054" spans="7:7">
      <c r="G43054" s="1776"/>
    </row>
    <row r="43055" spans="7:7">
      <c r="G43055" s="1776"/>
    </row>
    <row r="43056" spans="7:7">
      <c r="G43056" s="1776"/>
    </row>
    <row r="43057" spans="7:7">
      <c r="G43057" s="1776"/>
    </row>
    <row r="43058" spans="7:7">
      <c r="G43058" s="1776"/>
    </row>
    <row r="43059" spans="7:7">
      <c r="G43059" s="1776"/>
    </row>
    <row r="43060" spans="7:7">
      <c r="G43060" s="1776"/>
    </row>
    <row r="43061" spans="7:7">
      <c r="G43061" s="1776"/>
    </row>
    <row r="43062" spans="7:7">
      <c r="G43062" s="1776"/>
    </row>
    <row r="43063" spans="7:7">
      <c r="G43063" s="1776"/>
    </row>
    <row r="43064" spans="7:7">
      <c r="G43064" s="1776"/>
    </row>
    <row r="43065" spans="7:7">
      <c r="G43065" s="1776"/>
    </row>
    <row r="43066" spans="7:7">
      <c r="G43066" s="1776"/>
    </row>
    <row r="43067" spans="7:7">
      <c r="G43067" s="1776"/>
    </row>
    <row r="43068" spans="7:7">
      <c r="G43068" s="1776"/>
    </row>
    <row r="43069" spans="7:7">
      <c r="G43069" s="1776"/>
    </row>
    <row r="43070" spans="7:7">
      <c r="G43070" s="1776"/>
    </row>
    <row r="43071" spans="7:7">
      <c r="G43071" s="1776"/>
    </row>
    <row r="43072" spans="7:7">
      <c r="G43072" s="1776"/>
    </row>
    <row r="43073" spans="7:7">
      <c r="G43073" s="1776"/>
    </row>
    <row r="43074" spans="7:7">
      <c r="G43074" s="1776"/>
    </row>
    <row r="43075" spans="7:7">
      <c r="G43075" s="1776"/>
    </row>
    <row r="43076" spans="7:7">
      <c r="G43076" s="1776"/>
    </row>
    <row r="43077" spans="7:7">
      <c r="G43077" s="1776"/>
    </row>
    <row r="43078" spans="7:7">
      <c r="G43078" s="1776"/>
    </row>
    <row r="43079" spans="7:7">
      <c r="G43079" s="1776"/>
    </row>
    <row r="43080" spans="7:7">
      <c r="G43080" s="1776"/>
    </row>
    <row r="43081" spans="7:7">
      <c r="G43081" s="1776"/>
    </row>
    <row r="43082" spans="7:7">
      <c r="G43082" s="1776"/>
    </row>
    <row r="43083" spans="7:7">
      <c r="G43083" s="1776"/>
    </row>
    <row r="43084" spans="7:7">
      <c r="G43084" s="1776"/>
    </row>
    <row r="43085" spans="7:7">
      <c r="G43085" s="1776"/>
    </row>
    <row r="43086" spans="7:7">
      <c r="G43086" s="1776"/>
    </row>
    <row r="43087" spans="7:7">
      <c r="G43087" s="1776"/>
    </row>
    <row r="43088" spans="7:7">
      <c r="G43088" s="1776"/>
    </row>
    <row r="43089" spans="7:7">
      <c r="G43089" s="1776"/>
    </row>
    <row r="43090" spans="7:7">
      <c r="G43090" s="1776"/>
    </row>
    <row r="43091" spans="7:7">
      <c r="G43091" s="1776"/>
    </row>
    <row r="43092" spans="7:7">
      <c r="G43092" s="1776"/>
    </row>
    <row r="43093" spans="7:7">
      <c r="G43093" s="1776"/>
    </row>
    <row r="43094" spans="7:7">
      <c r="G43094" s="1776"/>
    </row>
    <row r="43095" spans="7:7">
      <c r="G43095" s="1776"/>
    </row>
    <row r="43096" spans="7:7">
      <c r="G43096" s="1776"/>
    </row>
    <row r="43097" spans="7:7">
      <c r="G43097" s="1776"/>
    </row>
    <row r="43098" spans="7:7">
      <c r="G43098" s="1776"/>
    </row>
    <row r="43099" spans="7:7">
      <c r="G43099" s="1776"/>
    </row>
    <row r="43100" spans="7:7">
      <c r="G43100" s="1776"/>
    </row>
    <row r="43101" spans="7:7">
      <c r="G43101" s="1776"/>
    </row>
    <row r="43102" spans="7:7">
      <c r="G43102" s="1776"/>
    </row>
    <row r="43103" spans="7:7">
      <c r="G43103" s="1776"/>
    </row>
    <row r="43104" spans="7:7">
      <c r="G43104" s="1776"/>
    </row>
    <row r="43105" spans="7:7">
      <c r="G43105" s="1776"/>
    </row>
    <row r="43106" spans="7:7">
      <c r="G43106" s="1776"/>
    </row>
    <row r="43107" spans="7:7">
      <c r="G43107" s="1776"/>
    </row>
    <row r="43108" spans="7:7">
      <c r="G43108" s="1776"/>
    </row>
    <row r="43109" spans="7:7">
      <c r="G43109" s="1776"/>
    </row>
    <row r="43110" spans="7:7">
      <c r="G43110" s="1776"/>
    </row>
    <row r="43111" spans="7:7">
      <c r="G43111" s="1776"/>
    </row>
    <row r="43112" spans="7:7">
      <c r="G43112" s="1776"/>
    </row>
    <row r="43113" spans="7:7">
      <c r="G43113" s="1776"/>
    </row>
    <row r="43114" spans="7:7">
      <c r="G43114" s="1776"/>
    </row>
    <row r="43115" spans="7:7">
      <c r="G43115" s="1776"/>
    </row>
    <row r="43116" spans="7:7">
      <c r="G43116" s="1776"/>
    </row>
    <row r="43117" spans="7:7">
      <c r="G43117" s="1776"/>
    </row>
    <row r="43118" spans="7:7">
      <c r="G43118" s="1776"/>
    </row>
    <row r="43119" spans="7:7">
      <c r="G43119" s="1776"/>
    </row>
    <row r="43120" spans="7:7">
      <c r="G43120" s="1776"/>
    </row>
    <row r="43121" spans="7:7">
      <c r="G43121" s="1776"/>
    </row>
    <row r="43122" spans="7:7">
      <c r="G43122" s="1776"/>
    </row>
    <row r="43123" spans="7:7">
      <c r="G43123" s="1776"/>
    </row>
    <row r="43124" spans="7:7">
      <c r="G43124" s="1776"/>
    </row>
    <row r="43125" spans="7:7">
      <c r="G43125" s="1776"/>
    </row>
    <row r="43126" spans="7:7">
      <c r="G43126" s="1776"/>
    </row>
    <row r="43127" spans="7:7">
      <c r="G43127" s="1776"/>
    </row>
    <row r="43128" spans="7:7">
      <c r="G43128" s="1776"/>
    </row>
    <row r="43129" spans="7:7">
      <c r="G43129" s="1776"/>
    </row>
    <row r="43130" spans="7:7">
      <c r="G43130" s="1776"/>
    </row>
    <row r="43131" spans="7:7">
      <c r="G43131" s="1776"/>
    </row>
    <row r="43132" spans="7:7">
      <c r="G43132" s="1776"/>
    </row>
    <row r="43133" spans="7:7">
      <c r="G43133" s="1776"/>
    </row>
    <row r="43134" spans="7:7">
      <c r="G43134" s="1776"/>
    </row>
    <row r="43135" spans="7:7">
      <c r="G43135" s="1776"/>
    </row>
    <row r="43136" spans="7:7">
      <c r="G43136" s="1776"/>
    </row>
    <row r="43137" spans="7:7">
      <c r="G43137" s="1776"/>
    </row>
    <row r="43138" spans="7:7">
      <c r="G43138" s="1776"/>
    </row>
    <row r="43139" spans="7:7">
      <c r="G43139" s="1776"/>
    </row>
    <row r="43140" spans="7:7">
      <c r="G43140" s="1776"/>
    </row>
    <row r="43141" spans="7:7">
      <c r="G43141" s="1776"/>
    </row>
    <row r="43142" spans="7:7">
      <c r="G43142" s="1776"/>
    </row>
    <row r="43143" spans="7:7">
      <c r="G43143" s="1776"/>
    </row>
    <row r="43144" spans="7:7">
      <c r="G43144" s="1776"/>
    </row>
    <row r="43145" spans="7:7">
      <c r="G43145" s="1776"/>
    </row>
    <row r="43146" spans="7:7">
      <c r="G43146" s="1776"/>
    </row>
    <row r="43147" spans="7:7">
      <c r="G43147" s="1776"/>
    </row>
    <row r="43148" spans="7:7">
      <c r="G43148" s="1776"/>
    </row>
    <row r="43149" spans="7:7">
      <c r="G43149" s="1776"/>
    </row>
    <row r="43150" spans="7:7">
      <c r="G43150" s="1776"/>
    </row>
    <row r="43151" spans="7:7">
      <c r="G43151" s="1776"/>
    </row>
    <row r="43152" spans="7:7">
      <c r="G43152" s="1776"/>
    </row>
    <row r="43153" spans="7:7">
      <c r="G43153" s="1776"/>
    </row>
    <row r="43154" spans="7:7">
      <c r="G43154" s="1776"/>
    </row>
    <row r="43155" spans="7:7">
      <c r="G43155" s="1776"/>
    </row>
    <row r="43156" spans="7:7">
      <c r="G43156" s="1776"/>
    </row>
    <row r="43157" spans="7:7">
      <c r="G43157" s="1776"/>
    </row>
    <row r="43158" spans="7:7">
      <c r="G43158" s="1776"/>
    </row>
    <row r="43159" spans="7:7">
      <c r="G43159" s="1776"/>
    </row>
    <row r="43160" spans="7:7">
      <c r="G43160" s="1776"/>
    </row>
    <row r="43161" spans="7:7">
      <c r="G43161" s="1776"/>
    </row>
    <row r="43162" spans="7:7">
      <c r="G43162" s="1776"/>
    </row>
    <row r="43163" spans="7:7">
      <c r="G43163" s="1776"/>
    </row>
    <row r="43164" spans="7:7">
      <c r="G43164" s="1776"/>
    </row>
    <row r="43165" spans="7:7">
      <c r="G43165" s="1776"/>
    </row>
    <row r="43166" spans="7:7">
      <c r="G43166" s="1776"/>
    </row>
    <row r="43167" spans="7:7">
      <c r="G43167" s="1776"/>
    </row>
    <row r="43168" spans="7:7">
      <c r="G43168" s="1776"/>
    </row>
    <row r="43169" spans="7:7">
      <c r="G43169" s="1776"/>
    </row>
    <row r="43170" spans="7:7">
      <c r="G43170" s="1776"/>
    </row>
    <row r="43171" spans="7:7">
      <c r="G43171" s="1776"/>
    </row>
    <row r="43172" spans="7:7">
      <c r="G43172" s="1776"/>
    </row>
    <row r="43173" spans="7:7">
      <c r="G43173" s="1776"/>
    </row>
    <row r="43174" spans="7:7">
      <c r="G43174" s="1776"/>
    </row>
    <row r="43175" spans="7:7">
      <c r="G43175" s="1776"/>
    </row>
    <row r="43176" spans="7:7">
      <c r="G43176" s="1776"/>
    </row>
    <row r="43177" spans="7:7">
      <c r="G43177" s="1776"/>
    </row>
    <row r="43178" spans="7:7">
      <c r="G43178" s="1776"/>
    </row>
    <row r="43179" spans="7:7">
      <c r="G43179" s="1776"/>
    </row>
    <row r="43180" spans="7:7">
      <c r="G43180" s="1776"/>
    </row>
    <row r="43181" spans="7:7">
      <c r="G43181" s="1776"/>
    </row>
    <row r="43182" spans="7:7">
      <c r="G43182" s="1776"/>
    </row>
    <row r="43183" spans="7:7">
      <c r="G43183" s="1776"/>
    </row>
    <row r="43184" spans="7:7">
      <c r="G43184" s="1776"/>
    </row>
    <row r="43185" spans="7:7">
      <c r="G43185" s="1776"/>
    </row>
    <row r="43186" spans="7:7">
      <c r="G43186" s="1776"/>
    </row>
    <row r="43187" spans="7:7">
      <c r="G43187" s="1776"/>
    </row>
    <row r="43188" spans="7:7">
      <c r="G43188" s="1776"/>
    </row>
    <row r="43189" spans="7:7">
      <c r="G43189" s="1776"/>
    </row>
    <row r="43190" spans="7:7">
      <c r="G43190" s="1776"/>
    </row>
    <row r="43191" spans="7:7">
      <c r="G43191" s="1776"/>
    </row>
    <row r="43192" spans="7:7">
      <c r="G43192" s="1776"/>
    </row>
    <row r="43193" spans="7:7">
      <c r="G43193" s="1776"/>
    </row>
    <row r="43194" spans="7:7">
      <c r="G43194" s="1776"/>
    </row>
    <row r="43195" spans="7:7">
      <c r="G43195" s="1776"/>
    </row>
    <row r="43196" spans="7:7">
      <c r="G43196" s="1776"/>
    </row>
    <row r="43197" spans="7:7">
      <c r="G43197" s="1776"/>
    </row>
    <row r="43198" spans="7:7">
      <c r="G43198" s="1776"/>
    </row>
    <row r="43199" spans="7:7">
      <c r="G43199" s="1776"/>
    </row>
    <row r="43200" spans="7:7">
      <c r="G43200" s="1776"/>
    </row>
    <row r="43201" spans="7:7">
      <c r="G43201" s="1776"/>
    </row>
    <row r="43202" spans="7:7">
      <c r="G43202" s="1776"/>
    </row>
    <row r="43203" spans="7:7">
      <c r="G43203" s="1776"/>
    </row>
    <row r="43204" spans="7:7">
      <c r="G43204" s="1776"/>
    </row>
    <row r="43205" spans="7:7">
      <c r="G43205" s="1776"/>
    </row>
    <row r="43206" spans="7:7">
      <c r="G43206" s="1776"/>
    </row>
    <row r="43207" spans="7:7">
      <c r="G43207" s="1776"/>
    </row>
    <row r="43208" spans="7:7">
      <c r="G43208" s="1776"/>
    </row>
    <row r="43209" spans="7:7">
      <c r="G43209" s="1776"/>
    </row>
    <row r="43210" spans="7:7">
      <c r="G43210" s="1776"/>
    </row>
    <row r="43211" spans="7:7">
      <c r="G43211" s="1776"/>
    </row>
    <row r="43212" spans="7:7">
      <c r="G43212" s="1776"/>
    </row>
    <row r="43213" spans="7:7">
      <c r="G43213" s="1776"/>
    </row>
    <row r="43214" spans="7:7">
      <c r="G43214" s="1776"/>
    </row>
    <row r="43215" spans="7:7">
      <c r="G43215" s="1776"/>
    </row>
    <row r="43216" spans="7:7">
      <c r="G43216" s="1776"/>
    </row>
    <row r="43217" spans="7:7">
      <c r="G43217" s="1776"/>
    </row>
    <row r="43218" spans="7:7">
      <c r="G43218" s="1776"/>
    </row>
    <row r="43219" spans="7:7">
      <c r="G43219" s="1776"/>
    </row>
    <row r="43220" spans="7:7">
      <c r="G43220" s="1776"/>
    </row>
    <row r="43221" spans="7:7">
      <c r="G43221" s="1776"/>
    </row>
    <row r="43222" spans="7:7">
      <c r="G43222" s="1776"/>
    </row>
    <row r="43223" spans="7:7">
      <c r="G43223" s="1776"/>
    </row>
    <row r="43224" spans="7:7">
      <c r="G43224" s="1776"/>
    </row>
    <row r="43225" spans="7:7">
      <c r="G43225" s="1776"/>
    </row>
    <row r="43226" spans="7:7">
      <c r="G43226" s="1776"/>
    </row>
    <row r="43227" spans="7:7">
      <c r="G43227" s="1776"/>
    </row>
    <row r="43228" spans="7:7">
      <c r="G43228" s="1776"/>
    </row>
    <row r="43229" spans="7:7">
      <c r="G43229" s="1776"/>
    </row>
    <row r="43230" spans="7:7">
      <c r="G43230" s="1776"/>
    </row>
    <row r="43231" spans="7:7">
      <c r="G43231" s="1776"/>
    </row>
    <row r="43232" spans="7:7">
      <c r="G43232" s="1776"/>
    </row>
    <row r="43233" spans="7:7">
      <c r="G43233" s="1776"/>
    </row>
    <row r="43234" spans="7:7">
      <c r="G43234" s="1776"/>
    </row>
    <row r="43235" spans="7:7">
      <c r="G43235" s="1776"/>
    </row>
    <row r="43236" spans="7:7">
      <c r="G43236" s="1776"/>
    </row>
    <row r="43237" spans="7:7">
      <c r="G43237" s="1776"/>
    </row>
    <row r="43238" spans="7:7">
      <c r="G43238" s="1776"/>
    </row>
    <row r="43239" spans="7:7">
      <c r="G43239" s="1776"/>
    </row>
    <row r="43240" spans="7:7">
      <c r="G43240" s="1776"/>
    </row>
    <row r="43241" spans="7:7">
      <c r="G43241" s="1776"/>
    </row>
    <row r="43242" spans="7:7">
      <c r="G43242" s="1776"/>
    </row>
    <row r="43243" spans="7:7">
      <c r="G43243" s="1776"/>
    </row>
    <row r="43244" spans="7:7">
      <c r="G43244" s="1776"/>
    </row>
    <row r="43245" spans="7:7">
      <c r="G43245" s="1776"/>
    </row>
    <row r="43246" spans="7:7">
      <c r="G43246" s="1776"/>
    </row>
    <row r="43247" spans="7:7">
      <c r="G43247" s="1776"/>
    </row>
    <row r="43248" spans="7:7">
      <c r="G43248" s="1776"/>
    </row>
    <row r="43249" spans="7:7">
      <c r="G43249" s="1776"/>
    </row>
    <row r="43250" spans="7:7">
      <c r="G43250" s="1776"/>
    </row>
    <row r="43251" spans="7:7">
      <c r="G43251" s="1776"/>
    </row>
    <row r="43252" spans="7:7">
      <c r="G43252" s="1776"/>
    </row>
    <row r="43253" spans="7:7">
      <c r="G43253" s="1776"/>
    </row>
    <row r="43254" spans="7:7">
      <c r="G43254" s="1776"/>
    </row>
    <row r="43255" spans="7:7">
      <c r="G43255" s="1776"/>
    </row>
    <row r="43256" spans="7:7">
      <c r="G43256" s="1776"/>
    </row>
    <row r="43257" spans="7:7">
      <c r="G43257" s="1776"/>
    </row>
    <row r="43258" spans="7:7">
      <c r="G43258" s="1776"/>
    </row>
    <row r="43259" spans="7:7">
      <c r="G43259" s="1776"/>
    </row>
    <row r="43260" spans="7:7">
      <c r="G43260" s="1776"/>
    </row>
    <row r="43261" spans="7:7">
      <c r="G43261" s="1776"/>
    </row>
    <row r="43262" spans="7:7">
      <c r="G43262" s="1776"/>
    </row>
    <row r="43263" spans="7:7">
      <c r="G43263" s="1776"/>
    </row>
    <row r="43264" spans="7:7">
      <c r="G43264" s="1776"/>
    </row>
    <row r="43265" spans="7:7">
      <c r="G43265" s="1776"/>
    </row>
    <row r="43266" spans="7:7">
      <c r="G43266" s="1776"/>
    </row>
    <row r="43267" spans="7:7">
      <c r="G43267" s="1776"/>
    </row>
    <row r="43268" spans="7:7">
      <c r="G43268" s="1776"/>
    </row>
    <row r="43269" spans="7:7">
      <c r="G43269" s="1776"/>
    </row>
    <row r="43270" spans="7:7">
      <c r="G43270" s="1776"/>
    </row>
    <row r="43271" spans="7:7">
      <c r="G43271" s="1776"/>
    </row>
    <row r="43272" spans="7:7">
      <c r="G43272" s="1776"/>
    </row>
    <row r="43273" spans="7:7">
      <c r="G43273" s="1776"/>
    </row>
    <row r="43274" spans="7:7">
      <c r="G43274" s="1776"/>
    </row>
    <row r="43275" spans="7:7">
      <c r="G43275" s="1776"/>
    </row>
    <row r="43276" spans="7:7">
      <c r="G43276" s="1776"/>
    </row>
    <row r="43277" spans="7:7">
      <c r="G43277" s="1776"/>
    </row>
    <row r="43278" spans="7:7">
      <c r="G43278" s="1776"/>
    </row>
    <row r="43279" spans="7:7">
      <c r="G43279" s="1776"/>
    </row>
    <row r="43280" spans="7:7">
      <c r="G43280" s="1776"/>
    </row>
    <row r="43281" spans="7:7">
      <c r="G43281" s="1776"/>
    </row>
    <row r="43282" spans="7:7">
      <c r="G43282" s="1776"/>
    </row>
    <row r="43283" spans="7:7">
      <c r="G43283" s="1776"/>
    </row>
    <row r="43284" spans="7:7">
      <c r="G43284" s="1776"/>
    </row>
    <row r="43285" spans="7:7">
      <c r="G43285" s="1776"/>
    </row>
    <row r="43286" spans="7:7">
      <c r="G43286" s="1776"/>
    </row>
    <row r="43287" spans="7:7">
      <c r="G43287" s="1776"/>
    </row>
    <row r="43288" spans="7:7">
      <c r="G43288" s="1776"/>
    </row>
    <row r="43289" spans="7:7">
      <c r="G43289" s="1776"/>
    </row>
    <row r="43290" spans="7:7">
      <c r="G43290" s="1776"/>
    </row>
    <row r="43291" spans="7:7">
      <c r="G43291" s="1776"/>
    </row>
    <row r="43292" spans="7:7">
      <c r="G43292" s="1776"/>
    </row>
    <row r="43293" spans="7:7">
      <c r="G43293" s="1776"/>
    </row>
    <row r="43294" spans="7:7">
      <c r="G43294" s="1776"/>
    </row>
    <row r="43295" spans="7:7">
      <c r="G43295" s="1776"/>
    </row>
    <row r="43296" spans="7:7">
      <c r="G43296" s="1776"/>
    </row>
    <row r="43297" spans="7:7">
      <c r="G43297" s="1776"/>
    </row>
    <row r="43298" spans="7:7">
      <c r="G43298" s="1776"/>
    </row>
    <row r="43299" spans="7:7">
      <c r="G43299" s="1776"/>
    </row>
    <row r="43300" spans="7:7">
      <c r="G43300" s="1776"/>
    </row>
    <row r="43301" spans="7:7">
      <c r="G43301" s="1776"/>
    </row>
    <row r="43302" spans="7:7">
      <c r="G43302" s="1776"/>
    </row>
    <row r="43303" spans="7:7">
      <c r="G43303" s="1776"/>
    </row>
    <row r="43304" spans="7:7">
      <c r="G43304" s="1776"/>
    </row>
    <row r="43305" spans="7:7">
      <c r="G43305" s="1776"/>
    </row>
    <row r="43306" spans="7:7">
      <c r="G43306" s="1776"/>
    </row>
    <row r="43307" spans="7:7">
      <c r="G43307" s="1776"/>
    </row>
    <row r="43308" spans="7:7">
      <c r="G43308" s="1776"/>
    </row>
    <row r="43309" spans="7:7">
      <c r="G43309" s="1776"/>
    </row>
    <row r="43310" spans="7:7">
      <c r="G43310" s="1776"/>
    </row>
    <row r="43311" spans="7:7">
      <c r="G43311" s="1776"/>
    </row>
    <row r="43312" spans="7:7">
      <c r="G43312" s="1776"/>
    </row>
    <row r="43313" spans="7:7">
      <c r="G43313" s="1776"/>
    </row>
    <row r="43314" spans="7:7">
      <c r="G43314" s="1776"/>
    </row>
    <row r="43315" spans="7:7">
      <c r="G43315" s="1776"/>
    </row>
    <row r="43316" spans="7:7">
      <c r="G43316" s="1776"/>
    </row>
    <row r="43317" spans="7:7">
      <c r="G43317" s="1776"/>
    </row>
    <row r="43318" spans="7:7">
      <c r="G43318" s="1776"/>
    </row>
    <row r="43319" spans="7:7">
      <c r="G43319" s="1776"/>
    </row>
    <row r="43320" spans="7:7">
      <c r="G43320" s="1776"/>
    </row>
    <row r="43321" spans="7:7">
      <c r="G43321" s="1776"/>
    </row>
    <row r="43322" spans="7:7">
      <c r="G43322" s="1776"/>
    </row>
    <row r="43323" spans="7:7">
      <c r="G43323" s="1776"/>
    </row>
    <row r="43324" spans="7:7">
      <c r="G43324" s="1776"/>
    </row>
    <row r="43325" spans="7:7">
      <c r="G43325" s="1776"/>
    </row>
    <row r="43326" spans="7:7">
      <c r="G43326" s="1776"/>
    </row>
    <row r="43327" spans="7:7">
      <c r="G43327" s="1776"/>
    </row>
    <row r="43328" spans="7:7">
      <c r="G43328" s="1776"/>
    </row>
    <row r="43329" spans="7:7">
      <c r="G43329" s="1776"/>
    </row>
    <row r="43330" spans="7:7">
      <c r="G43330" s="1776"/>
    </row>
    <row r="43331" spans="7:7">
      <c r="G43331" s="1776"/>
    </row>
    <row r="43332" spans="7:7">
      <c r="G43332" s="1776"/>
    </row>
    <row r="43333" spans="7:7">
      <c r="G43333" s="1776"/>
    </row>
    <row r="43334" spans="7:7">
      <c r="G43334" s="1776"/>
    </row>
    <row r="43335" spans="7:7">
      <c r="G43335" s="1776"/>
    </row>
    <row r="43336" spans="7:7">
      <c r="G43336" s="1776"/>
    </row>
    <row r="43337" spans="7:7">
      <c r="G43337" s="1776"/>
    </row>
    <row r="43338" spans="7:7">
      <c r="G43338" s="1776"/>
    </row>
    <row r="43339" spans="7:7">
      <c r="G43339" s="1776"/>
    </row>
    <row r="43340" spans="7:7">
      <c r="G43340" s="1776"/>
    </row>
    <row r="43341" spans="7:7">
      <c r="G43341" s="1776"/>
    </row>
    <row r="43342" spans="7:7">
      <c r="G43342" s="1776"/>
    </row>
    <row r="43343" spans="7:7">
      <c r="G43343" s="1776"/>
    </row>
    <row r="43344" spans="7:7">
      <c r="G43344" s="1776"/>
    </row>
    <row r="43345" spans="7:7">
      <c r="G43345" s="1776"/>
    </row>
    <row r="43346" spans="7:7">
      <c r="G43346" s="1776"/>
    </row>
    <row r="43347" spans="7:7">
      <c r="G43347" s="1776"/>
    </row>
    <row r="43348" spans="7:7">
      <c r="G43348" s="1776"/>
    </row>
    <row r="43349" spans="7:7">
      <c r="G43349" s="1776"/>
    </row>
    <row r="43350" spans="7:7">
      <c r="G43350" s="1776"/>
    </row>
    <row r="43351" spans="7:7">
      <c r="G43351" s="1776"/>
    </row>
    <row r="43352" spans="7:7">
      <c r="G43352" s="1776"/>
    </row>
    <row r="43353" spans="7:7">
      <c r="G43353" s="1776"/>
    </row>
    <row r="43354" spans="7:7">
      <c r="G43354" s="1776"/>
    </row>
    <row r="43355" spans="7:7">
      <c r="G43355" s="1776"/>
    </row>
    <row r="43356" spans="7:7">
      <c r="G43356" s="1776"/>
    </row>
    <row r="43357" spans="7:7">
      <c r="G43357" s="1776"/>
    </row>
    <row r="43358" spans="7:7">
      <c r="G43358" s="1776"/>
    </row>
    <row r="43359" spans="7:7">
      <c r="G43359" s="1776"/>
    </row>
    <row r="43360" spans="7:7">
      <c r="G43360" s="1776"/>
    </row>
    <row r="43361" spans="7:7">
      <c r="G43361" s="1776"/>
    </row>
    <row r="43362" spans="7:7">
      <c r="G43362" s="1776"/>
    </row>
    <row r="43363" spans="7:7">
      <c r="G43363" s="1776"/>
    </row>
    <row r="43364" spans="7:7">
      <c r="G43364" s="1776"/>
    </row>
    <row r="43365" spans="7:7">
      <c r="G43365" s="1776"/>
    </row>
    <row r="43366" spans="7:7">
      <c r="G43366" s="1776"/>
    </row>
    <row r="43367" spans="7:7">
      <c r="G43367" s="1776"/>
    </row>
    <row r="43368" spans="7:7">
      <c r="G43368" s="1776"/>
    </row>
    <row r="43369" spans="7:7">
      <c r="G43369" s="1776"/>
    </row>
    <row r="43370" spans="7:7">
      <c r="G43370" s="1776"/>
    </row>
    <row r="43371" spans="7:7">
      <c r="G43371" s="1776"/>
    </row>
    <row r="43372" spans="7:7">
      <c r="G43372" s="1776"/>
    </row>
    <row r="43373" spans="7:7">
      <c r="G43373" s="1776"/>
    </row>
    <row r="43374" spans="7:7">
      <c r="G43374" s="1776"/>
    </row>
    <row r="43375" spans="7:7">
      <c r="G43375" s="1776"/>
    </row>
    <row r="43376" spans="7:7">
      <c r="G43376" s="1776"/>
    </row>
    <row r="43377" spans="7:7">
      <c r="G43377" s="1776"/>
    </row>
    <row r="43378" spans="7:7">
      <c r="G43378" s="1776"/>
    </row>
    <row r="43379" spans="7:7">
      <c r="G43379" s="1776"/>
    </row>
    <row r="43380" spans="7:7">
      <c r="G43380" s="1776"/>
    </row>
    <row r="43381" spans="7:7">
      <c r="G43381" s="1776"/>
    </row>
    <row r="43382" spans="7:7">
      <c r="G43382" s="1776"/>
    </row>
    <row r="43383" spans="7:7">
      <c r="G43383" s="1776"/>
    </row>
    <row r="43384" spans="7:7">
      <c r="G43384" s="1776"/>
    </row>
    <row r="43385" spans="7:7">
      <c r="G43385" s="1776"/>
    </row>
    <row r="43386" spans="7:7">
      <c r="G43386" s="1776"/>
    </row>
    <row r="43387" spans="7:7">
      <c r="G43387" s="1776"/>
    </row>
    <row r="43388" spans="7:7">
      <c r="G43388" s="1776"/>
    </row>
    <row r="43389" spans="7:7">
      <c r="G43389" s="1776"/>
    </row>
    <row r="43390" spans="7:7">
      <c r="G43390" s="1776"/>
    </row>
    <row r="43391" spans="7:7">
      <c r="G43391" s="1776"/>
    </row>
    <row r="43392" spans="7:7">
      <c r="G43392" s="1776"/>
    </row>
    <row r="43393" spans="7:7">
      <c r="G43393" s="1776"/>
    </row>
    <row r="43394" spans="7:7">
      <c r="G43394" s="1776"/>
    </row>
    <row r="43395" spans="7:7">
      <c r="G43395" s="1776"/>
    </row>
    <row r="43396" spans="7:7">
      <c r="G43396" s="1776"/>
    </row>
    <row r="43397" spans="7:7">
      <c r="G43397" s="1776"/>
    </row>
    <row r="43398" spans="7:7">
      <c r="G43398" s="1776"/>
    </row>
    <row r="43399" spans="7:7">
      <c r="G43399" s="1776"/>
    </row>
    <row r="43400" spans="7:7">
      <c r="G43400" s="1776"/>
    </row>
    <row r="43401" spans="7:7">
      <c r="G43401" s="1776"/>
    </row>
    <row r="43402" spans="7:7">
      <c r="G43402" s="1776"/>
    </row>
    <row r="43403" spans="7:7">
      <c r="G43403" s="1776"/>
    </row>
    <row r="43404" spans="7:7">
      <c r="G43404" s="1776"/>
    </row>
    <row r="43405" spans="7:7">
      <c r="G43405" s="1776"/>
    </row>
    <row r="43406" spans="7:7">
      <c r="G43406" s="1776"/>
    </row>
    <row r="43407" spans="7:7">
      <c r="G43407" s="1776"/>
    </row>
    <row r="43408" spans="7:7">
      <c r="G43408" s="1776"/>
    </row>
    <row r="43409" spans="7:7">
      <c r="G43409" s="1776"/>
    </row>
    <row r="43410" spans="7:7">
      <c r="G43410" s="1776"/>
    </row>
    <row r="43411" spans="7:7">
      <c r="G43411" s="1776"/>
    </row>
    <row r="43412" spans="7:7">
      <c r="G43412" s="1776"/>
    </row>
    <row r="43413" spans="7:7">
      <c r="G43413" s="1776"/>
    </row>
    <row r="43414" spans="7:7">
      <c r="G43414" s="1776"/>
    </row>
    <row r="43415" spans="7:7">
      <c r="G43415" s="1776"/>
    </row>
    <row r="43416" spans="7:7">
      <c r="G43416" s="1776"/>
    </row>
    <row r="43417" spans="7:7">
      <c r="G43417" s="1776"/>
    </row>
    <row r="43418" spans="7:7">
      <c r="G43418" s="1776"/>
    </row>
    <row r="43419" spans="7:7">
      <c r="G43419" s="1776"/>
    </row>
    <row r="43420" spans="7:7">
      <c r="G43420" s="1776"/>
    </row>
    <row r="43421" spans="7:7">
      <c r="G43421" s="1776"/>
    </row>
    <row r="43422" spans="7:7">
      <c r="G43422" s="1776"/>
    </row>
    <row r="43423" spans="7:7">
      <c r="G43423" s="1776"/>
    </row>
    <row r="43424" spans="7:7">
      <c r="G43424" s="1776"/>
    </row>
    <row r="43425" spans="7:7">
      <c r="G43425" s="1776"/>
    </row>
    <row r="43426" spans="7:7">
      <c r="G43426" s="1776"/>
    </row>
    <row r="43427" spans="7:7">
      <c r="G43427" s="1776"/>
    </row>
    <row r="43428" spans="7:7">
      <c r="G43428" s="1776"/>
    </row>
    <row r="43429" spans="7:7">
      <c r="G43429" s="1776"/>
    </row>
    <row r="43430" spans="7:7">
      <c r="G43430" s="1776"/>
    </row>
    <row r="43431" spans="7:7">
      <c r="G43431" s="1776"/>
    </row>
    <row r="43432" spans="7:7">
      <c r="G43432" s="1776"/>
    </row>
    <row r="43433" spans="7:7">
      <c r="G43433" s="1776"/>
    </row>
    <row r="43434" spans="7:7">
      <c r="G43434" s="1776"/>
    </row>
    <row r="43435" spans="7:7">
      <c r="G43435" s="1776"/>
    </row>
    <row r="43436" spans="7:7">
      <c r="G43436" s="1776"/>
    </row>
    <row r="43437" spans="7:7">
      <c r="G43437" s="1776"/>
    </row>
    <row r="43438" spans="7:7">
      <c r="G43438" s="1776"/>
    </row>
    <row r="43439" spans="7:7">
      <c r="G43439" s="1776"/>
    </row>
    <row r="43440" spans="7:7">
      <c r="G43440" s="1776"/>
    </row>
    <row r="43441" spans="7:7">
      <c r="G43441" s="1776"/>
    </row>
    <row r="43442" spans="7:7">
      <c r="G43442" s="1776"/>
    </row>
    <row r="43443" spans="7:7">
      <c r="G43443" s="1776"/>
    </row>
    <row r="43444" spans="7:7">
      <c r="G43444" s="1776"/>
    </row>
    <row r="43445" spans="7:7">
      <c r="G43445" s="1776"/>
    </row>
    <row r="43446" spans="7:7">
      <c r="G43446" s="1776"/>
    </row>
    <row r="43447" spans="7:7">
      <c r="G43447" s="1776"/>
    </row>
    <row r="43448" spans="7:7">
      <c r="G43448" s="1776"/>
    </row>
    <row r="43449" spans="7:7">
      <c r="G43449" s="1776"/>
    </row>
    <row r="43450" spans="7:7">
      <c r="G43450" s="1776"/>
    </row>
    <row r="43451" spans="7:7">
      <c r="G43451" s="1776"/>
    </row>
    <row r="43452" spans="7:7">
      <c r="G43452" s="1776"/>
    </row>
    <row r="43453" spans="7:7">
      <c r="G43453" s="1776"/>
    </row>
    <row r="43454" spans="7:7">
      <c r="G43454" s="1776"/>
    </row>
    <row r="43455" spans="7:7">
      <c r="G43455" s="1776"/>
    </row>
    <row r="43456" spans="7:7">
      <c r="G43456" s="1776"/>
    </row>
    <row r="43457" spans="7:7">
      <c r="G43457" s="1776"/>
    </row>
    <row r="43458" spans="7:7">
      <c r="G43458" s="1776"/>
    </row>
    <row r="43459" spans="7:7">
      <c r="G43459" s="1776"/>
    </row>
    <row r="43460" spans="7:7">
      <c r="G43460" s="1776"/>
    </row>
    <row r="43461" spans="7:7">
      <c r="G43461" s="1776"/>
    </row>
    <row r="43462" spans="7:7">
      <c r="G43462" s="1776"/>
    </row>
    <row r="43463" spans="7:7">
      <c r="G43463" s="1776"/>
    </row>
    <row r="43464" spans="7:7">
      <c r="G43464" s="1776"/>
    </row>
    <row r="43465" spans="7:7">
      <c r="G43465" s="1776"/>
    </row>
    <row r="43466" spans="7:7">
      <c r="G43466" s="1776"/>
    </row>
    <row r="43467" spans="7:7">
      <c r="G43467" s="1776"/>
    </row>
    <row r="43468" spans="7:7">
      <c r="G43468" s="1776"/>
    </row>
    <row r="43469" spans="7:7">
      <c r="G43469" s="1776"/>
    </row>
    <row r="43470" spans="7:7">
      <c r="G43470" s="1776"/>
    </row>
    <row r="43471" spans="7:7">
      <c r="G43471" s="1776"/>
    </row>
    <row r="43472" spans="7:7">
      <c r="G43472" s="1776"/>
    </row>
    <row r="43473" spans="7:7">
      <c r="G43473" s="1776"/>
    </row>
    <row r="43474" spans="7:7">
      <c r="G43474" s="1776"/>
    </row>
    <row r="43475" spans="7:7">
      <c r="G43475" s="1776"/>
    </row>
    <row r="43476" spans="7:7">
      <c r="G43476" s="1776"/>
    </row>
    <row r="43477" spans="7:7">
      <c r="G43477" s="1776"/>
    </row>
    <row r="43478" spans="7:7">
      <c r="G43478" s="1776"/>
    </row>
    <row r="43479" spans="7:7">
      <c r="G43479" s="1776"/>
    </row>
    <row r="43480" spans="7:7">
      <c r="G43480" s="1776"/>
    </row>
    <row r="43481" spans="7:7">
      <c r="G43481" s="1776"/>
    </row>
    <row r="43482" spans="7:7">
      <c r="G43482" s="1776"/>
    </row>
    <row r="43483" spans="7:7">
      <c r="G43483" s="1776"/>
    </row>
    <row r="43484" spans="7:7">
      <c r="G43484" s="1776"/>
    </row>
    <row r="43485" spans="7:7">
      <c r="G43485" s="1776"/>
    </row>
    <row r="43486" spans="7:7">
      <c r="G43486" s="1776"/>
    </row>
    <row r="43487" spans="7:7">
      <c r="G43487" s="1776"/>
    </row>
    <row r="43488" spans="7:7">
      <c r="G43488" s="1776"/>
    </row>
    <row r="43489" spans="7:7">
      <c r="G43489" s="1776"/>
    </row>
    <row r="43490" spans="7:7">
      <c r="G43490" s="1776"/>
    </row>
    <row r="43491" spans="7:7">
      <c r="G43491" s="1776"/>
    </row>
    <row r="43492" spans="7:7">
      <c r="G43492" s="1776"/>
    </row>
    <row r="43493" spans="7:7">
      <c r="G43493" s="1776"/>
    </row>
    <row r="43494" spans="7:7">
      <c r="G43494" s="1776"/>
    </row>
    <row r="43495" spans="7:7">
      <c r="G43495" s="1776"/>
    </row>
    <row r="43496" spans="7:7">
      <c r="G43496" s="1776"/>
    </row>
    <row r="43497" spans="7:7">
      <c r="G43497" s="1776"/>
    </row>
    <row r="43498" spans="7:7">
      <c r="G43498" s="1776"/>
    </row>
    <row r="43499" spans="7:7">
      <c r="G43499" s="1776"/>
    </row>
    <row r="43500" spans="7:7">
      <c r="G43500" s="1776"/>
    </row>
    <row r="43501" spans="7:7">
      <c r="G43501" s="1776"/>
    </row>
    <row r="43502" spans="7:7">
      <c r="G43502" s="1776"/>
    </row>
    <row r="43503" spans="7:7">
      <c r="G43503" s="1776"/>
    </row>
    <row r="43504" spans="7:7">
      <c r="G43504" s="1776"/>
    </row>
    <row r="43505" spans="7:7">
      <c r="G43505" s="1776"/>
    </row>
    <row r="43506" spans="7:7">
      <c r="G43506" s="1776"/>
    </row>
    <row r="43507" spans="7:7">
      <c r="G43507" s="1776"/>
    </row>
    <row r="43508" spans="7:7">
      <c r="G43508" s="1776"/>
    </row>
    <row r="43509" spans="7:7">
      <c r="G43509" s="1776"/>
    </row>
    <row r="43510" spans="7:7">
      <c r="G43510" s="1776"/>
    </row>
    <row r="43511" spans="7:7">
      <c r="G43511" s="1776"/>
    </row>
    <row r="43512" spans="7:7">
      <c r="G43512" s="1776"/>
    </row>
    <row r="43513" spans="7:7">
      <c r="G43513" s="1776"/>
    </row>
    <row r="43514" spans="7:7">
      <c r="G43514" s="1776"/>
    </row>
    <row r="43515" spans="7:7">
      <c r="G43515" s="1776"/>
    </row>
    <row r="43516" spans="7:7">
      <c r="G43516" s="1776"/>
    </row>
    <row r="43517" spans="7:7">
      <c r="G43517" s="1776"/>
    </row>
    <row r="43518" spans="7:7">
      <c r="G43518" s="1776"/>
    </row>
    <row r="43519" spans="7:7">
      <c r="G43519" s="1776"/>
    </row>
    <row r="43520" spans="7:7">
      <c r="G43520" s="1776"/>
    </row>
    <row r="43521" spans="7:7">
      <c r="G43521" s="1776"/>
    </row>
    <row r="43522" spans="7:7">
      <c r="G43522" s="1776"/>
    </row>
    <row r="43523" spans="7:7">
      <c r="G43523" s="1776"/>
    </row>
    <row r="43524" spans="7:7">
      <c r="G43524" s="1776"/>
    </row>
    <row r="43525" spans="7:7">
      <c r="G43525" s="1776"/>
    </row>
    <row r="43526" spans="7:7">
      <c r="G43526" s="1776"/>
    </row>
    <row r="43527" spans="7:7">
      <c r="G43527" s="1776"/>
    </row>
    <row r="43528" spans="7:7">
      <c r="G43528" s="1776"/>
    </row>
    <row r="43529" spans="7:7">
      <c r="G43529" s="1776"/>
    </row>
    <row r="43530" spans="7:7">
      <c r="G43530" s="1776"/>
    </row>
    <row r="43531" spans="7:7">
      <c r="G43531" s="1776"/>
    </row>
    <row r="43532" spans="7:7">
      <c r="G43532" s="1776"/>
    </row>
    <row r="43533" spans="7:7">
      <c r="G43533" s="1776"/>
    </row>
    <row r="43534" spans="7:7">
      <c r="G43534" s="1776"/>
    </row>
    <row r="43535" spans="7:7">
      <c r="G43535" s="1776"/>
    </row>
    <row r="43536" spans="7:7">
      <c r="G43536" s="1776"/>
    </row>
    <row r="43537" spans="7:7">
      <c r="G43537" s="1776"/>
    </row>
    <row r="43538" spans="7:7">
      <c r="G43538" s="1776"/>
    </row>
    <row r="43539" spans="7:7">
      <c r="G43539" s="1776"/>
    </row>
    <row r="43540" spans="7:7">
      <c r="G43540" s="1776"/>
    </row>
    <row r="43541" spans="7:7">
      <c r="G43541" s="1776"/>
    </row>
    <row r="43542" spans="7:7">
      <c r="G43542" s="1776"/>
    </row>
    <row r="43543" spans="7:7">
      <c r="G43543" s="1776"/>
    </row>
    <row r="43544" spans="7:7">
      <c r="G43544" s="1776"/>
    </row>
    <row r="43545" spans="7:7">
      <c r="G43545" s="1776"/>
    </row>
    <row r="43546" spans="7:7">
      <c r="G43546" s="1776"/>
    </row>
    <row r="43547" spans="7:7">
      <c r="G43547" s="1776"/>
    </row>
    <row r="43548" spans="7:7">
      <c r="G43548" s="1776"/>
    </row>
    <row r="43549" spans="7:7">
      <c r="G43549" s="1776"/>
    </row>
    <row r="43550" spans="7:7">
      <c r="G43550" s="1776"/>
    </row>
    <row r="43551" spans="7:7">
      <c r="G43551" s="1776"/>
    </row>
    <row r="43552" spans="7:7">
      <c r="G43552" s="1776"/>
    </row>
    <row r="43553" spans="7:7">
      <c r="G43553" s="1776"/>
    </row>
    <row r="43554" spans="7:7">
      <c r="G43554" s="1776"/>
    </row>
    <row r="43555" spans="7:7">
      <c r="G43555" s="1776"/>
    </row>
    <row r="43556" spans="7:7">
      <c r="G43556" s="1776"/>
    </row>
    <row r="43557" spans="7:7">
      <c r="G43557" s="1776"/>
    </row>
    <row r="43558" spans="7:7">
      <c r="G43558" s="1776"/>
    </row>
    <row r="43559" spans="7:7">
      <c r="G43559" s="1776"/>
    </row>
    <row r="43560" spans="7:7">
      <c r="G43560" s="1776"/>
    </row>
    <row r="43561" spans="7:7">
      <c r="G43561" s="1776"/>
    </row>
    <row r="43562" spans="7:7">
      <c r="G43562" s="1776"/>
    </row>
    <row r="43563" spans="7:7">
      <c r="G43563" s="1776"/>
    </row>
    <row r="43564" spans="7:7">
      <c r="G43564" s="1776"/>
    </row>
    <row r="43565" spans="7:7">
      <c r="G43565" s="1776"/>
    </row>
    <row r="43566" spans="7:7">
      <c r="G43566" s="1776"/>
    </row>
    <row r="43567" spans="7:7">
      <c r="G43567" s="1776"/>
    </row>
    <row r="43568" spans="7:7">
      <c r="G43568" s="1776"/>
    </row>
    <row r="43569" spans="7:7">
      <c r="G43569" s="1776"/>
    </row>
    <row r="43570" spans="7:7">
      <c r="G43570" s="1776"/>
    </row>
    <row r="43571" spans="7:7">
      <c r="G43571" s="1776"/>
    </row>
    <row r="43572" spans="7:7">
      <c r="G43572" s="1776"/>
    </row>
    <row r="43573" spans="7:7">
      <c r="G43573" s="1776"/>
    </row>
    <row r="43574" spans="7:7">
      <c r="G43574" s="1776"/>
    </row>
    <row r="43575" spans="7:7">
      <c r="G43575" s="1776"/>
    </row>
    <row r="43576" spans="7:7">
      <c r="G43576" s="1776"/>
    </row>
    <row r="43577" spans="7:7">
      <c r="G43577" s="1776"/>
    </row>
    <row r="43578" spans="7:7">
      <c r="G43578" s="1776"/>
    </row>
    <row r="43579" spans="7:7">
      <c r="G43579" s="1776"/>
    </row>
    <row r="43580" spans="7:7">
      <c r="G43580" s="1776"/>
    </row>
    <row r="43581" spans="7:7">
      <c r="G43581" s="1776"/>
    </row>
    <row r="43582" spans="7:7">
      <c r="G43582" s="1776"/>
    </row>
    <row r="43583" spans="7:7">
      <c r="G43583" s="1776"/>
    </row>
    <row r="43584" spans="7:7">
      <c r="G43584" s="1776"/>
    </row>
    <row r="43585" spans="7:7">
      <c r="G43585" s="1776"/>
    </row>
    <row r="43586" spans="7:7">
      <c r="G43586" s="1776"/>
    </row>
    <row r="43587" spans="7:7">
      <c r="G43587" s="1776"/>
    </row>
    <row r="43588" spans="7:7">
      <c r="G43588" s="1776"/>
    </row>
    <row r="43589" spans="7:7">
      <c r="G43589" s="1776"/>
    </row>
    <row r="43590" spans="7:7">
      <c r="G43590" s="1776"/>
    </row>
    <row r="43591" spans="7:7">
      <c r="G43591" s="1776"/>
    </row>
    <row r="43592" spans="7:7">
      <c r="G43592" s="1776"/>
    </row>
    <row r="43593" spans="7:7">
      <c r="G43593" s="1776"/>
    </row>
    <row r="43594" spans="7:7">
      <c r="G43594" s="1776"/>
    </row>
    <row r="43595" spans="7:7">
      <c r="G43595" s="1776"/>
    </row>
    <row r="43596" spans="7:7">
      <c r="G43596" s="1776"/>
    </row>
    <row r="43597" spans="7:7">
      <c r="G43597" s="1776"/>
    </row>
    <row r="43598" spans="7:7">
      <c r="G43598" s="1776"/>
    </row>
    <row r="43599" spans="7:7">
      <c r="G43599" s="1776"/>
    </row>
    <row r="43600" spans="7:7">
      <c r="G43600" s="1776"/>
    </row>
    <row r="43601" spans="7:7">
      <c r="G43601" s="1776"/>
    </row>
    <row r="43602" spans="7:7">
      <c r="G43602" s="1776"/>
    </row>
    <row r="43603" spans="7:7">
      <c r="G43603" s="1776"/>
    </row>
    <row r="43604" spans="7:7">
      <c r="G43604" s="1776"/>
    </row>
    <row r="43605" spans="7:7">
      <c r="G43605" s="1776"/>
    </row>
    <row r="43606" spans="7:7">
      <c r="G43606" s="1776"/>
    </row>
    <row r="43607" spans="7:7">
      <c r="G43607" s="1776"/>
    </row>
    <row r="43608" spans="7:7">
      <c r="G43608" s="1776"/>
    </row>
    <row r="43609" spans="7:7">
      <c r="G43609" s="1776"/>
    </row>
    <row r="43610" spans="7:7">
      <c r="G43610" s="1776"/>
    </row>
    <row r="43611" spans="7:7">
      <c r="G43611" s="1776"/>
    </row>
    <row r="43612" spans="7:7">
      <c r="G43612" s="1776"/>
    </row>
    <row r="43613" spans="7:7">
      <c r="G43613" s="1776"/>
    </row>
    <row r="43614" spans="7:7">
      <c r="G43614" s="1776"/>
    </row>
    <row r="43615" spans="7:7">
      <c r="G43615" s="1776"/>
    </row>
    <row r="43616" spans="7:7">
      <c r="G43616" s="1776"/>
    </row>
    <row r="43617" spans="7:7">
      <c r="G43617" s="1776"/>
    </row>
    <row r="43618" spans="7:7">
      <c r="G43618" s="1776"/>
    </row>
    <row r="43619" spans="7:7">
      <c r="G43619" s="1776"/>
    </row>
    <row r="43620" spans="7:7">
      <c r="G43620" s="1776"/>
    </row>
    <row r="43621" spans="7:7">
      <c r="G43621" s="1776"/>
    </row>
    <row r="43622" spans="7:7">
      <c r="G43622" s="1776"/>
    </row>
    <row r="43623" spans="7:7">
      <c r="G43623" s="1776"/>
    </row>
    <row r="43624" spans="7:7">
      <c r="G43624" s="1776"/>
    </row>
    <row r="43625" spans="7:7">
      <c r="G43625" s="1776"/>
    </row>
    <row r="43626" spans="7:7">
      <c r="G43626" s="1776"/>
    </row>
    <row r="43627" spans="7:7">
      <c r="G43627" s="1776"/>
    </row>
    <row r="43628" spans="7:7">
      <c r="G43628" s="1776"/>
    </row>
    <row r="43629" spans="7:7">
      <c r="G43629" s="1776"/>
    </row>
    <row r="43630" spans="7:7">
      <c r="G43630" s="1776"/>
    </row>
    <row r="43631" spans="7:7">
      <c r="G43631" s="1776"/>
    </row>
    <row r="43632" spans="7:7">
      <c r="G43632" s="1776"/>
    </row>
    <row r="43633" spans="7:7">
      <c r="G43633" s="1776"/>
    </row>
    <row r="43634" spans="7:7">
      <c r="G43634" s="1776"/>
    </row>
    <row r="43635" spans="7:7">
      <c r="G43635" s="1776"/>
    </row>
    <row r="43636" spans="7:7">
      <c r="G43636" s="1776"/>
    </row>
    <row r="43637" spans="7:7">
      <c r="G43637" s="1776"/>
    </row>
    <row r="43638" spans="7:7">
      <c r="G43638" s="1776"/>
    </row>
    <row r="43639" spans="7:7">
      <c r="G43639" s="1776"/>
    </row>
    <row r="43640" spans="7:7">
      <c r="G43640" s="1776"/>
    </row>
    <row r="43641" spans="7:7">
      <c r="G43641" s="1776"/>
    </row>
    <row r="43642" spans="7:7">
      <c r="G43642" s="1776"/>
    </row>
    <row r="43643" spans="7:7">
      <c r="G43643" s="1776"/>
    </row>
    <row r="43644" spans="7:7">
      <c r="G43644" s="1776"/>
    </row>
    <row r="43645" spans="7:7">
      <c r="G43645" s="1776"/>
    </row>
    <row r="43646" spans="7:7">
      <c r="G43646" s="1776"/>
    </row>
    <row r="43647" spans="7:7">
      <c r="G43647" s="1776"/>
    </row>
    <row r="43648" spans="7:7">
      <c r="G43648" s="1776"/>
    </row>
    <row r="43649" spans="7:7">
      <c r="G43649" s="1776"/>
    </row>
    <row r="43650" spans="7:7">
      <c r="G43650" s="1776"/>
    </row>
    <row r="43651" spans="7:7">
      <c r="G43651" s="1776"/>
    </row>
    <row r="43652" spans="7:7">
      <c r="G43652" s="1776"/>
    </row>
    <row r="43653" spans="7:7">
      <c r="G43653" s="1776"/>
    </row>
    <row r="43654" spans="7:7">
      <c r="G43654" s="1776"/>
    </row>
    <row r="43655" spans="7:7">
      <c r="G43655" s="1776"/>
    </row>
    <row r="43656" spans="7:7">
      <c r="G43656" s="1776"/>
    </row>
    <row r="43657" spans="7:7">
      <c r="G43657" s="1776"/>
    </row>
    <row r="43658" spans="7:7">
      <c r="G43658" s="1776"/>
    </row>
    <row r="43659" spans="7:7">
      <c r="G43659" s="1776"/>
    </row>
    <row r="43660" spans="7:7">
      <c r="G43660" s="1776"/>
    </row>
    <row r="43661" spans="7:7">
      <c r="G43661" s="1776"/>
    </row>
    <row r="43662" spans="7:7">
      <c r="G43662" s="1776"/>
    </row>
    <row r="43663" spans="7:7">
      <c r="G43663" s="1776"/>
    </row>
    <row r="43664" spans="7:7">
      <c r="G43664" s="1776"/>
    </row>
    <row r="43665" spans="7:7">
      <c r="G43665" s="1776"/>
    </row>
    <row r="43666" spans="7:7">
      <c r="G43666" s="1776"/>
    </row>
    <row r="43667" spans="7:7">
      <c r="G43667" s="1776"/>
    </row>
    <row r="43668" spans="7:7">
      <c r="G43668" s="1776"/>
    </row>
    <row r="43669" spans="7:7">
      <c r="G43669" s="1776"/>
    </row>
    <row r="43670" spans="7:7">
      <c r="G43670" s="1776"/>
    </row>
    <row r="43671" spans="7:7">
      <c r="G43671" s="1776"/>
    </row>
    <row r="43672" spans="7:7">
      <c r="G43672" s="1776"/>
    </row>
    <row r="43673" spans="7:7">
      <c r="G43673" s="1776"/>
    </row>
    <row r="43674" spans="7:7">
      <c r="G43674" s="1776"/>
    </row>
    <row r="43675" spans="7:7">
      <c r="G43675" s="1776"/>
    </row>
    <row r="43676" spans="7:7">
      <c r="G43676" s="1776"/>
    </row>
    <row r="43677" spans="7:7">
      <c r="G43677" s="1776"/>
    </row>
    <row r="43678" spans="7:7">
      <c r="G43678" s="1776"/>
    </row>
    <row r="43679" spans="7:7">
      <c r="G43679" s="1776"/>
    </row>
    <row r="43680" spans="7:7">
      <c r="G43680" s="1776"/>
    </row>
    <row r="43681" spans="7:7">
      <c r="G43681" s="1776"/>
    </row>
    <row r="43682" spans="7:7">
      <c r="G43682" s="1776"/>
    </row>
    <row r="43683" spans="7:7">
      <c r="G43683" s="1776"/>
    </row>
    <row r="43684" spans="7:7">
      <c r="G43684" s="1776"/>
    </row>
    <row r="43685" spans="7:7">
      <c r="G43685" s="1776"/>
    </row>
    <row r="43686" spans="7:7">
      <c r="G43686" s="1776"/>
    </row>
    <row r="43687" spans="7:7">
      <c r="G43687" s="1776"/>
    </row>
    <row r="43688" spans="7:7">
      <c r="G43688" s="1776"/>
    </row>
    <row r="43689" spans="7:7">
      <c r="G43689" s="1776"/>
    </row>
    <row r="43690" spans="7:7">
      <c r="G43690" s="1776"/>
    </row>
    <row r="43691" spans="7:7">
      <c r="G43691" s="1776"/>
    </row>
    <row r="43692" spans="7:7">
      <c r="G43692" s="1776"/>
    </row>
    <row r="43693" spans="7:7">
      <c r="G43693" s="1776"/>
    </row>
    <row r="43694" spans="7:7">
      <c r="G43694" s="1776"/>
    </row>
    <row r="43695" spans="7:7">
      <c r="G43695" s="1776"/>
    </row>
    <row r="43696" spans="7:7">
      <c r="G43696" s="1776"/>
    </row>
    <row r="43697" spans="7:7">
      <c r="G43697" s="1776"/>
    </row>
    <row r="43698" spans="7:7">
      <c r="G43698" s="1776"/>
    </row>
    <row r="43699" spans="7:7">
      <c r="G43699" s="1776"/>
    </row>
    <row r="43700" spans="7:7">
      <c r="G43700" s="1776"/>
    </row>
    <row r="43701" spans="7:7">
      <c r="G43701" s="1776"/>
    </row>
    <row r="43702" spans="7:7">
      <c r="G43702" s="1776"/>
    </row>
    <row r="43703" spans="7:7">
      <c r="G43703" s="1776"/>
    </row>
    <row r="43704" spans="7:7">
      <c r="G43704" s="1776"/>
    </row>
    <row r="43705" spans="7:7">
      <c r="G43705" s="1776"/>
    </row>
    <row r="43706" spans="7:7">
      <c r="G43706" s="1776"/>
    </row>
    <row r="43707" spans="7:7">
      <c r="G43707" s="1776"/>
    </row>
    <row r="43708" spans="7:7">
      <c r="G43708" s="1776"/>
    </row>
    <row r="43709" spans="7:7">
      <c r="G43709" s="1776"/>
    </row>
    <row r="43710" spans="7:7">
      <c r="G43710" s="1776"/>
    </row>
    <row r="43711" spans="7:7">
      <c r="G43711" s="1776"/>
    </row>
    <row r="43712" spans="7:7">
      <c r="G43712" s="1776"/>
    </row>
    <row r="43713" spans="7:7">
      <c r="G43713" s="1776"/>
    </row>
    <row r="43714" spans="7:7">
      <c r="G43714" s="1776"/>
    </row>
    <row r="43715" spans="7:7">
      <c r="G43715" s="1776"/>
    </row>
    <row r="43716" spans="7:7">
      <c r="G43716" s="1776"/>
    </row>
    <row r="43717" spans="7:7">
      <c r="G43717" s="1776"/>
    </row>
    <row r="43718" spans="7:7">
      <c r="G43718" s="1776"/>
    </row>
    <row r="43719" spans="7:7">
      <c r="G43719" s="1776"/>
    </row>
    <row r="43720" spans="7:7">
      <c r="G43720" s="1776"/>
    </row>
    <row r="43721" spans="7:7">
      <c r="G43721" s="1776"/>
    </row>
    <row r="43722" spans="7:7">
      <c r="G43722" s="1776"/>
    </row>
    <row r="43723" spans="7:7">
      <c r="G43723" s="1776"/>
    </row>
    <row r="43724" spans="7:7">
      <c r="G43724" s="1776"/>
    </row>
    <row r="43725" spans="7:7">
      <c r="G43725" s="1776"/>
    </row>
    <row r="43726" spans="7:7">
      <c r="G43726" s="1776"/>
    </row>
    <row r="43727" spans="7:7">
      <c r="G43727" s="1776"/>
    </row>
    <row r="43728" spans="7:7">
      <c r="G43728" s="1776"/>
    </row>
    <row r="43729" spans="7:7">
      <c r="G43729" s="1776"/>
    </row>
    <row r="43730" spans="7:7">
      <c r="G43730" s="1776"/>
    </row>
    <row r="43731" spans="7:7">
      <c r="G43731" s="1776"/>
    </row>
    <row r="43732" spans="7:7">
      <c r="G43732" s="1776"/>
    </row>
    <row r="43733" spans="7:7">
      <c r="G43733" s="1776"/>
    </row>
    <row r="43734" spans="7:7">
      <c r="G43734" s="1776"/>
    </row>
    <row r="43735" spans="7:7">
      <c r="G43735" s="1776"/>
    </row>
    <row r="43736" spans="7:7">
      <c r="G43736" s="1776"/>
    </row>
    <row r="43737" spans="7:7">
      <c r="G43737" s="1776"/>
    </row>
    <row r="43738" spans="7:7">
      <c r="G43738" s="1776"/>
    </row>
    <row r="43739" spans="7:7">
      <c r="G43739" s="1776"/>
    </row>
    <row r="43740" spans="7:7">
      <c r="G43740" s="1776"/>
    </row>
    <row r="43741" spans="7:7">
      <c r="G43741" s="1776"/>
    </row>
    <row r="43742" spans="7:7">
      <c r="G43742" s="1776"/>
    </row>
    <row r="43743" spans="7:7">
      <c r="G43743" s="1776"/>
    </row>
    <row r="43744" spans="7:7">
      <c r="G43744" s="1776"/>
    </row>
    <row r="43745" spans="7:7">
      <c r="G43745" s="1776"/>
    </row>
    <row r="43746" spans="7:7">
      <c r="G43746" s="1776"/>
    </row>
    <row r="43747" spans="7:7">
      <c r="G43747" s="1776"/>
    </row>
    <row r="43748" spans="7:7">
      <c r="G43748" s="1776"/>
    </row>
    <row r="43749" spans="7:7">
      <c r="G43749" s="1776"/>
    </row>
    <row r="43750" spans="7:7">
      <c r="G43750" s="1776"/>
    </row>
    <row r="43751" spans="7:7">
      <c r="G43751" s="1776"/>
    </row>
    <row r="43752" spans="7:7">
      <c r="G43752" s="1776"/>
    </row>
    <row r="43753" spans="7:7">
      <c r="G43753" s="1776"/>
    </row>
    <row r="43754" spans="7:7">
      <c r="G43754" s="1776"/>
    </row>
    <row r="43755" spans="7:7">
      <c r="G43755" s="1776"/>
    </row>
    <row r="43756" spans="7:7">
      <c r="G43756" s="1776"/>
    </row>
    <row r="43757" spans="7:7">
      <c r="G43757" s="1776"/>
    </row>
    <row r="43758" spans="7:7">
      <c r="G43758" s="1776"/>
    </row>
    <row r="43759" spans="7:7">
      <c r="G43759" s="1776"/>
    </row>
    <row r="43760" spans="7:7">
      <c r="G43760" s="1776"/>
    </row>
    <row r="43761" spans="7:7">
      <c r="G43761" s="1776"/>
    </row>
    <row r="43762" spans="7:7">
      <c r="G43762" s="1776"/>
    </row>
    <row r="43763" spans="7:7">
      <c r="G43763" s="1776"/>
    </row>
    <row r="43764" spans="7:7">
      <c r="G43764" s="1776"/>
    </row>
    <row r="43765" spans="7:7">
      <c r="G43765" s="1776"/>
    </row>
    <row r="43766" spans="7:7">
      <c r="G43766" s="1776"/>
    </row>
    <row r="43767" spans="7:7">
      <c r="G43767" s="1776"/>
    </row>
    <row r="43768" spans="7:7">
      <c r="G43768" s="1776"/>
    </row>
    <row r="43769" spans="7:7">
      <c r="G43769" s="1776"/>
    </row>
    <row r="43770" spans="7:7">
      <c r="G43770" s="1776"/>
    </row>
    <row r="43771" spans="7:7">
      <c r="G43771" s="1776"/>
    </row>
    <row r="43772" spans="7:7">
      <c r="G43772" s="1776"/>
    </row>
    <row r="43773" spans="7:7">
      <c r="G43773" s="1776"/>
    </row>
    <row r="43774" spans="7:7">
      <c r="G43774" s="1776"/>
    </row>
    <row r="43775" spans="7:7">
      <c r="G43775" s="1776"/>
    </row>
    <row r="43776" spans="7:7">
      <c r="G43776" s="1776"/>
    </row>
    <row r="43777" spans="7:7">
      <c r="G43777" s="1776"/>
    </row>
    <row r="43778" spans="7:7">
      <c r="G43778" s="1776"/>
    </row>
    <row r="43779" spans="7:7">
      <c r="G43779" s="1776"/>
    </row>
    <row r="43780" spans="7:7">
      <c r="G43780" s="1776"/>
    </row>
    <row r="43781" spans="7:7">
      <c r="G43781" s="1776"/>
    </row>
    <row r="43782" spans="7:7">
      <c r="G43782" s="1776"/>
    </row>
    <row r="43783" spans="7:7">
      <c r="G43783" s="1776"/>
    </row>
    <row r="43784" spans="7:7">
      <c r="G43784" s="1776"/>
    </row>
    <row r="43785" spans="7:7">
      <c r="G43785" s="1776"/>
    </row>
    <row r="43786" spans="7:7">
      <c r="G43786" s="1776"/>
    </row>
    <row r="43787" spans="7:7">
      <c r="G43787" s="1776"/>
    </row>
    <row r="43788" spans="7:7">
      <c r="G43788" s="1776"/>
    </row>
    <row r="43789" spans="7:7">
      <c r="G43789" s="1776"/>
    </row>
    <row r="43790" spans="7:7">
      <c r="G43790" s="1776"/>
    </row>
    <row r="43791" spans="7:7">
      <c r="G43791" s="1776"/>
    </row>
    <row r="43792" spans="7:7">
      <c r="G43792" s="1776"/>
    </row>
    <row r="43793" spans="7:7">
      <c r="G43793" s="1776"/>
    </row>
    <row r="43794" spans="7:7">
      <c r="G43794" s="1776"/>
    </row>
    <row r="43795" spans="7:7">
      <c r="G43795" s="1776"/>
    </row>
    <row r="43796" spans="7:7">
      <c r="G43796" s="1776"/>
    </row>
    <row r="43797" spans="7:7">
      <c r="G43797" s="1776"/>
    </row>
    <row r="43798" spans="7:7">
      <c r="G43798" s="1776"/>
    </row>
    <row r="43799" spans="7:7">
      <c r="G43799" s="1776"/>
    </row>
    <row r="43800" spans="7:7">
      <c r="G43800" s="1776"/>
    </row>
    <row r="43801" spans="7:7">
      <c r="G43801" s="1776"/>
    </row>
    <row r="43802" spans="7:7">
      <c r="G43802" s="1776"/>
    </row>
    <row r="43803" spans="7:7">
      <c r="G43803" s="1776"/>
    </row>
    <row r="43804" spans="7:7">
      <c r="G43804" s="1776"/>
    </row>
    <row r="43805" spans="7:7">
      <c r="G43805" s="1776"/>
    </row>
    <row r="43806" spans="7:7">
      <c r="G43806" s="1776"/>
    </row>
    <row r="43807" spans="7:7">
      <c r="G43807" s="1776"/>
    </row>
    <row r="43808" spans="7:7">
      <c r="G43808" s="1776"/>
    </row>
    <row r="43809" spans="7:7">
      <c r="G43809" s="1776"/>
    </row>
    <row r="43810" spans="7:7">
      <c r="G43810" s="1776"/>
    </row>
    <row r="43811" spans="7:7">
      <c r="G43811" s="1776"/>
    </row>
    <row r="43812" spans="7:7">
      <c r="G43812" s="1776"/>
    </row>
    <row r="43813" spans="7:7">
      <c r="G43813" s="1776"/>
    </row>
    <row r="43814" spans="7:7">
      <c r="G43814" s="1776"/>
    </row>
    <row r="43815" spans="7:7">
      <c r="G43815" s="1776"/>
    </row>
    <row r="43816" spans="7:7">
      <c r="G43816" s="1776"/>
    </row>
    <row r="43817" spans="7:7">
      <c r="G43817" s="1776"/>
    </row>
    <row r="43818" spans="7:7">
      <c r="G43818" s="1776"/>
    </row>
    <row r="43819" spans="7:7">
      <c r="G43819" s="1776"/>
    </row>
    <row r="43820" spans="7:7">
      <c r="G43820" s="1776"/>
    </row>
    <row r="43821" spans="7:7">
      <c r="G43821" s="1776"/>
    </row>
    <row r="43822" spans="7:7">
      <c r="G43822" s="1776"/>
    </row>
    <row r="43823" spans="7:7">
      <c r="G43823" s="1776"/>
    </row>
    <row r="43824" spans="7:7">
      <c r="G43824" s="1776"/>
    </row>
    <row r="43825" spans="7:7">
      <c r="G43825" s="1776"/>
    </row>
    <row r="43826" spans="7:7">
      <c r="G43826" s="1776"/>
    </row>
    <row r="43827" spans="7:7">
      <c r="G43827" s="1776"/>
    </row>
    <row r="43828" spans="7:7">
      <c r="G43828" s="1776"/>
    </row>
    <row r="43829" spans="7:7">
      <c r="G43829" s="1776"/>
    </row>
    <row r="43830" spans="7:7">
      <c r="G43830" s="1776"/>
    </row>
    <row r="43831" spans="7:7">
      <c r="G43831" s="1776"/>
    </row>
    <row r="43832" spans="7:7">
      <c r="G43832" s="1776"/>
    </row>
    <row r="43833" spans="7:7">
      <c r="G43833" s="1776"/>
    </row>
    <row r="43834" spans="7:7">
      <c r="G43834" s="1776"/>
    </row>
    <row r="43835" spans="7:7">
      <c r="G43835" s="1776"/>
    </row>
    <row r="43836" spans="7:7">
      <c r="G43836" s="1776"/>
    </row>
    <row r="43837" spans="7:7">
      <c r="G43837" s="1776"/>
    </row>
    <row r="43838" spans="7:7">
      <c r="G43838" s="1776"/>
    </row>
    <row r="43839" spans="7:7">
      <c r="G43839" s="1776"/>
    </row>
    <row r="43840" spans="7:7">
      <c r="G43840" s="1776"/>
    </row>
    <row r="43841" spans="7:7">
      <c r="G43841" s="1776"/>
    </row>
    <row r="43842" spans="7:7">
      <c r="G43842" s="1776"/>
    </row>
    <row r="43843" spans="7:7">
      <c r="G43843" s="1776"/>
    </row>
    <row r="43844" spans="7:7">
      <c r="G43844" s="1776"/>
    </row>
    <row r="43845" spans="7:7">
      <c r="G43845" s="1776"/>
    </row>
    <row r="43846" spans="7:7">
      <c r="G43846" s="1776"/>
    </row>
    <row r="43847" spans="7:7">
      <c r="G43847" s="1776"/>
    </row>
    <row r="43848" spans="7:7">
      <c r="G43848" s="1776"/>
    </row>
    <row r="43849" spans="7:7">
      <c r="G43849" s="1776"/>
    </row>
    <row r="43850" spans="7:7">
      <c r="G43850" s="1776"/>
    </row>
    <row r="43851" spans="7:7">
      <c r="G43851" s="1776"/>
    </row>
    <row r="43852" spans="7:7">
      <c r="G43852" s="1776"/>
    </row>
    <row r="43853" spans="7:7">
      <c r="G43853" s="1776"/>
    </row>
    <row r="43854" spans="7:7">
      <c r="G43854" s="1776"/>
    </row>
    <row r="43855" spans="7:7">
      <c r="G43855" s="1776"/>
    </row>
    <row r="43856" spans="7:7">
      <c r="G43856" s="1776"/>
    </row>
    <row r="43857" spans="7:7">
      <c r="G43857" s="1776"/>
    </row>
    <row r="43858" spans="7:7">
      <c r="G43858" s="1776"/>
    </row>
    <row r="43859" spans="7:7">
      <c r="G43859" s="1776"/>
    </row>
    <row r="43860" spans="7:7">
      <c r="G43860" s="1776"/>
    </row>
    <row r="43861" spans="7:7">
      <c r="G43861" s="1776"/>
    </row>
    <row r="43862" spans="7:7">
      <c r="G43862" s="1776"/>
    </row>
    <row r="43863" spans="7:7">
      <c r="G43863" s="1776"/>
    </row>
    <row r="43864" spans="7:7">
      <c r="G43864" s="1776"/>
    </row>
    <row r="43865" spans="7:7">
      <c r="G43865" s="1776"/>
    </row>
    <row r="43866" spans="7:7">
      <c r="G43866" s="1776"/>
    </row>
    <row r="43867" spans="7:7">
      <c r="G43867" s="1776"/>
    </row>
    <row r="43868" spans="7:7">
      <c r="G43868" s="1776"/>
    </row>
    <row r="43869" spans="7:7">
      <c r="G43869" s="1776"/>
    </row>
    <row r="43870" spans="7:7">
      <c r="G43870" s="1776"/>
    </row>
    <row r="43871" spans="7:7">
      <c r="G43871" s="1776"/>
    </row>
    <row r="43872" spans="7:7">
      <c r="G43872" s="1776"/>
    </row>
    <row r="43873" spans="7:7">
      <c r="G43873" s="1776"/>
    </row>
    <row r="43874" spans="7:7">
      <c r="G43874" s="1776"/>
    </row>
    <row r="43875" spans="7:7">
      <c r="G43875" s="1776"/>
    </row>
    <row r="43876" spans="7:7">
      <c r="G43876" s="1776"/>
    </row>
    <row r="43877" spans="7:7">
      <c r="G43877" s="1776"/>
    </row>
    <row r="43878" spans="7:7">
      <c r="G43878" s="1776"/>
    </row>
    <row r="43879" spans="7:7">
      <c r="G43879" s="1776"/>
    </row>
    <row r="43880" spans="7:7">
      <c r="G43880" s="1776"/>
    </row>
    <row r="43881" spans="7:7">
      <c r="G43881" s="1776"/>
    </row>
    <row r="43882" spans="7:7">
      <c r="G43882" s="1776"/>
    </row>
    <row r="43883" spans="7:7">
      <c r="G43883" s="1776"/>
    </row>
    <row r="43884" spans="7:7">
      <c r="G43884" s="1776"/>
    </row>
    <row r="43885" spans="7:7">
      <c r="G43885" s="1776"/>
    </row>
    <row r="43886" spans="7:7">
      <c r="G43886" s="1776"/>
    </row>
    <row r="43887" spans="7:7">
      <c r="G43887" s="1776"/>
    </row>
    <row r="43888" spans="7:7">
      <c r="G43888" s="1776"/>
    </row>
    <row r="43889" spans="7:7">
      <c r="G43889" s="1776"/>
    </row>
    <row r="43890" spans="7:7">
      <c r="G43890" s="1776"/>
    </row>
    <row r="43891" spans="7:7">
      <c r="G43891" s="1776"/>
    </row>
    <row r="43892" spans="7:7">
      <c r="G43892" s="1776"/>
    </row>
    <row r="43893" spans="7:7">
      <c r="G43893" s="1776"/>
    </row>
    <row r="43894" spans="7:7">
      <c r="G43894" s="1776"/>
    </row>
    <row r="43895" spans="7:7">
      <c r="G43895" s="1776"/>
    </row>
    <row r="43896" spans="7:7">
      <c r="G43896" s="1776"/>
    </row>
    <row r="43897" spans="7:7">
      <c r="G43897" s="1776"/>
    </row>
    <row r="43898" spans="7:7">
      <c r="G43898" s="1776"/>
    </row>
    <row r="43899" spans="7:7">
      <c r="G43899" s="1776"/>
    </row>
    <row r="43900" spans="7:7">
      <c r="G43900" s="1776"/>
    </row>
    <row r="43901" spans="7:7">
      <c r="G43901" s="1776"/>
    </row>
    <row r="43902" spans="7:7">
      <c r="G43902" s="1776"/>
    </row>
    <row r="43903" spans="7:7">
      <c r="G43903" s="1776"/>
    </row>
    <row r="43904" spans="7:7">
      <c r="G43904" s="1776"/>
    </row>
    <row r="43905" spans="7:7">
      <c r="G43905" s="1776"/>
    </row>
    <row r="43906" spans="7:7">
      <c r="G43906" s="1776"/>
    </row>
    <row r="43907" spans="7:7">
      <c r="G43907" s="1776"/>
    </row>
    <row r="43908" spans="7:7">
      <c r="G43908" s="1776"/>
    </row>
    <row r="43909" spans="7:7">
      <c r="G43909" s="1776"/>
    </row>
    <row r="43910" spans="7:7">
      <c r="G43910" s="1776"/>
    </row>
    <row r="43911" spans="7:7">
      <c r="G43911" s="1776"/>
    </row>
    <row r="43912" spans="7:7">
      <c r="G43912" s="1776"/>
    </row>
    <row r="43913" spans="7:7">
      <c r="G43913" s="1776"/>
    </row>
    <row r="43914" spans="7:7">
      <c r="G43914" s="1776"/>
    </row>
    <row r="43915" spans="7:7">
      <c r="G43915" s="1776"/>
    </row>
    <row r="43916" spans="7:7">
      <c r="G43916" s="1776"/>
    </row>
    <row r="43917" spans="7:7">
      <c r="G43917" s="1776"/>
    </row>
    <row r="43918" spans="7:7">
      <c r="G43918" s="1776"/>
    </row>
    <row r="43919" spans="7:7">
      <c r="G43919" s="1776"/>
    </row>
    <row r="43920" spans="7:7">
      <c r="G43920" s="1776"/>
    </row>
    <row r="43921" spans="7:7">
      <c r="G43921" s="1776"/>
    </row>
    <row r="43922" spans="7:7">
      <c r="G43922" s="1776"/>
    </row>
    <row r="43923" spans="7:7">
      <c r="G43923" s="1776"/>
    </row>
    <row r="43924" spans="7:7">
      <c r="G43924" s="1776"/>
    </row>
    <row r="43925" spans="7:7">
      <c r="G43925" s="1776"/>
    </row>
    <row r="43926" spans="7:7">
      <c r="G43926" s="1776"/>
    </row>
    <row r="43927" spans="7:7">
      <c r="G43927" s="1776"/>
    </row>
    <row r="43928" spans="7:7">
      <c r="G43928" s="1776"/>
    </row>
    <row r="43929" spans="7:7">
      <c r="G43929" s="1776"/>
    </row>
    <row r="43930" spans="7:7">
      <c r="G43930" s="1776"/>
    </row>
    <row r="43931" spans="7:7">
      <c r="G43931" s="1776"/>
    </row>
    <row r="43932" spans="7:7">
      <c r="G43932" s="1776"/>
    </row>
    <row r="43933" spans="7:7">
      <c r="G43933" s="1776"/>
    </row>
    <row r="43934" spans="7:7">
      <c r="G43934" s="1776"/>
    </row>
    <row r="43935" spans="7:7">
      <c r="G43935" s="1776"/>
    </row>
    <row r="43936" spans="7:7">
      <c r="G43936" s="1776"/>
    </row>
    <row r="43937" spans="7:7">
      <c r="G43937" s="1776"/>
    </row>
    <row r="43938" spans="7:7">
      <c r="G43938" s="1776"/>
    </row>
    <row r="43939" spans="7:7">
      <c r="G43939" s="1776"/>
    </row>
    <row r="43940" spans="7:7">
      <c r="G43940" s="1776"/>
    </row>
    <row r="43941" spans="7:7">
      <c r="G43941" s="1776"/>
    </row>
    <row r="43942" spans="7:7">
      <c r="G43942" s="1776"/>
    </row>
    <row r="43943" spans="7:7">
      <c r="G43943" s="1776"/>
    </row>
    <row r="43944" spans="7:7">
      <c r="G43944" s="1776"/>
    </row>
    <row r="43945" spans="7:7">
      <c r="G43945" s="1776"/>
    </row>
    <row r="43946" spans="7:7">
      <c r="G43946" s="1776"/>
    </row>
    <row r="43947" spans="7:7">
      <c r="G43947" s="1776"/>
    </row>
    <row r="43948" spans="7:7">
      <c r="G43948" s="1776"/>
    </row>
    <row r="43949" spans="7:7">
      <c r="G43949" s="1776"/>
    </row>
    <row r="43950" spans="7:7">
      <c r="G43950" s="1776"/>
    </row>
    <row r="43951" spans="7:7">
      <c r="G43951" s="1776"/>
    </row>
    <row r="43952" spans="7:7">
      <c r="G43952" s="1776"/>
    </row>
    <row r="43953" spans="7:7">
      <c r="G43953" s="1776"/>
    </row>
    <row r="43954" spans="7:7">
      <c r="G43954" s="1776"/>
    </row>
    <row r="43955" spans="7:7">
      <c r="G43955" s="1776"/>
    </row>
    <row r="43956" spans="7:7">
      <c r="G43956" s="1776"/>
    </row>
    <row r="43957" spans="7:7">
      <c r="G43957" s="1776"/>
    </row>
    <row r="43958" spans="7:7">
      <c r="G43958" s="1776"/>
    </row>
    <row r="43959" spans="7:7">
      <c r="G43959" s="1776"/>
    </row>
    <row r="43960" spans="7:7">
      <c r="G43960" s="1776"/>
    </row>
    <row r="43961" spans="7:7">
      <c r="G43961" s="1776"/>
    </row>
    <row r="43962" spans="7:7">
      <c r="G43962" s="1776"/>
    </row>
    <row r="43963" spans="7:7">
      <c r="G43963" s="1776"/>
    </row>
    <row r="43964" spans="7:7">
      <c r="G43964" s="1776"/>
    </row>
    <row r="43965" spans="7:7">
      <c r="G43965" s="1776"/>
    </row>
    <row r="43966" spans="7:7">
      <c r="G43966" s="1776"/>
    </row>
    <row r="43967" spans="7:7">
      <c r="G43967" s="1776"/>
    </row>
    <row r="43968" spans="7:7">
      <c r="G43968" s="1776"/>
    </row>
    <row r="43969" spans="7:7">
      <c r="G43969" s="1776"/>
    </row>
    <row r="43970" spans="7:7">
      <c r="G43970" s="1776"/>
    </row>
    <row r="43971" spans="7:7">
      <c r="G43971" s="1776"/>
    </row>
    <row r="43972" spans="7:7">
      <c r="G43972" s="1776"/>
    </row>
    <row r="43973" spans="7:7">
      <c r="G43973" s="1776"/>
    </row>
    <row r="43974" spans="7:7">
      <c r="G43974" s="1776"/>
    </row>
    <row r="43975" spans="7:7">
      <c r="G43975" s="1776"/>
    </row>
    <row r="43976" spans="7:7">
      <c r="G43976" s="1776"/>
    </row>
    <row r="43977" spans="7:7">
      <c r="G43977" s="1776"/>
    </row>
    <row r="43978" spans="7:7">
      <c r="G43978" s="1776"/>
    </row>
    <row r="43979" spans="7:7">
      <c r="G43979" s="1776"/>
    </row>
    <row r="43980" spans="7:7">
      <c r="G43980" s="1776"/>
    </row>
    <row r="43981" spans="7:7">
      <c r="G43981" s="1776"/>
    </row>
    <row r="43982" spans="7:7">
      <c r="G43982" s="1776"/>
    </row>
    <row r="43983" spans="7:7">
      <c r="G43983" s="1776"/>
    </row>
    <row r="43984" spans="7:7">
      <c r="G43984" s="1776"/>
    </row>
    <row r="43985" spans="7:7">
      <c r="G43985" s="1776"/>
    </row>
    <row r="43986" spans="7:7">
      <c r="G43986" s="1776"/>
    </row>
    <row r="43987" spans="7:7">
      <c r="G43987" s="1776"/>
    </row>
    <row r="43988" spans="7:7">
      <c r="G43988" s="1776"/>
    </row>
    <row r="43989" spans="7:7">
      <c r="G43989" s="1776"/>
    </row>
    <row r="43990" spans="7:7">
      <c r="G43990" s="1776"/>
    </row>
    <row r="43991" spans="7:7">
      <c r="G43991" s="1776"/>
    </row>
    <row r="43992" spans="7:7">
      <c r="G43992" s="1776"/>
    </row>
    <row r="43993" spans="7:7">
      <c r="G43993" s="1776"/>
    </row>
    <row r="43994" spans="7:7">
      <c r="G43994" s="1776"/>
    </row>
    <row r="43995" spans="7:7">
      <c r="G43995" s="1776"/>
    </row>
    <row r="43996" spans="7:7">
      <c r="G43996" s="1776"/>
    </row>
    <row r="43997" spans="7:7">
      <c r="G43997" s="1776"/>
    </row>
    <row r="43998" spans="7:7">
      <c r="G43998" s="1776"/>
    </row>
    <row r="43999" spans="7:7">
      <c r="G43999" s="1776"/>
    </row>
    <row r="44000" spans="7:7">
      <c r="G44000" s="1776"/>
    </row>
    <row r="44001" spans="7:7">
      <c r="G44001" s="1776"/>
    </row>
    <row r="44002" spans="7:7">
      <c r="G44002" s="1776"/>
    </row>
    <row r="44003" spans="7:7">
      <c r="G44003" s="1776"/>
    </row>
    <row r="44004" spans="7:7">
      <c r="G44004" s="1776"/>
    </row>
    <row r="44005" spans="7:7">
      <c r="G44005" s="1776"/>
    </row>
    <row r="44006" spans="7:7">
      <c r="G44006" s="1776"/>
    </row>
    <row r="44007" spans="7:7">
      <c r="G44007" s="1776"/>
    </row>
    <row r="44008" spans="7:7">
      <c r="G44008" s="1776"/>
    </row>
    <row r="44009" spans="7:7">
      <c r="G44009" s="1776"/>
    </row>
    <row r="44010" spans="7:7">
      <c r="G44010" s="1776"/>
    </row>
    <row r="44011" spans="7:7">
      <c r="G44011" s="1776"/>
    </row>
    <row r="44012" spans="7:7">
      <c r="G44012" s="1776"/>
    </row>
    <row r="44013" spans="7:7">
      <c r="G44013" s="1776"/>
    </row>
    <row r="44014" spans="7:7">
      <c r="G44014" s="1776"/>
    </row>
    <row r="44015" spans="7:7">
      <c r="G44015" s="1776"/>
    </row>
    <row r="44016" spans="7:7">
      <c r="G44016" s="1776"/>
    </row>
    <row r="44017" spans="7:7">
      <c r="G44017" s="1776"/>
    </row>
    <row r="44018" spans="7:7">
      <c r="G44018" s="1776"/>
    </row>
    <row r="44019" spans="7:7">
      <c r="G44019" s="1776"/>
    </row>
    <row r="44020" spans="7:7">
      <c r="G44020" s="1776"/>
    </row>
    <row r="44021" spans="7:7">
      <c r="G44021" s="1776"/>
    </row>
    <row r="44022" spans="7:7">
      <c r="G44022" s="1776"/>
    </row>
    <row r="44023" spans="7:7">
      <c r="G44023" s="1776"/>
    </row>
    <row r="44024" spans="7:7">
      <c r="G44024" s="1776"/>
    </row>
    <row r="44025" spans="7:7">
      <c r="G44025" s="1776"/>
    </row>
    <row r="44026" spans="7:7">
      <c r="G44026" s="1776"/>
    </row>
    <row r="44027" spans="7:7">
      <c r="G44027" s="1776"/>
    </row>
    <row r="44028" spans="7:7">
      <c r="G44028" s="1776"/>
    </row>
    <row r="44029" spans="7:7">
      <c r="G44029" s="1776"/>
    </row>
    <row r="44030" spans="7:7">
      <c r="G44030" s="1776"/>
    </row>
    <row r="44031" spans="7:7">
      <c r="G44031" s="1776"/>
    </row>
    <row r="44032" spans="7:7">
      <c r="G44032" s="1776"/>
    </row>
    <row r="44033" spans="7:7">
      <c r="G44033" s="1776"/>
    </row>
    <row r="44034" spans="7:7">
      <c r="G44034" s="1776"/>
    </row>
    <row r="44035" spans="7:7">
      <c r="G44035" s="1776"/>
    </row>
    <row r="44036" spans="7:7">
      <c r="G44036" s="1776"/>
    </row>
    <row r="44037" spans="7:7">
      <c r="G44037" s="1776"/>
    </row>
    <row r="44038" spans="7:7">
      <c r="G44038" s="1776"/>
    </row>
    <row r="44039" spans="7:7">
      <c r="G44039" s="1776"/>
    </row>
    <row r="44040" spans="7:7">
      <c r="G44040" s="1776"/>
    </row>
    <row r="44041" spans="7:7">
      <c r="G44041" s="1776"/>
    </row>
    <row r="44042" spans="7:7">
      <c r="G44042" s="1776"/>
    </row>
    <row r="44043" spans="7:7">
      <c r="G44043" s="1776"/>
    </row>
    <row r="44044" spans="7:7">
      <c r="G44044" s="1776"/>
    </row>
    <row r="44045" spans="7:7">
      <c r="G44045" s="1776"/>
    </row>
    <row r="44046" spans="7:7">
      <c r="G44046" s="1776"/>
    </row>
    <row r="44047" spans="7:7">
      <c r="G44047" s="1776"/>
    </row>
    <row r="44048" spans="7:7">
      <c r="G44048" s="1776"/>
    </row>
    <row r="44049" spans="7:7">
      <c r="G44049" s="1776"/>
    </row>
    <row r="44050" spans="7:7">
      <c r="G44050" s="1776"/>
    </row>
    <row r="44051" spans="7:7">
      <c r="G44051" s="1776"/>
    </row>
    <row r="44052" spans="7:7">
      <c r="G44052" s="1776"/>
    </row>
    <row r="44053" spans="7:7">
      <c r="G44053" s="1776"/>
    </row>
    <row r="44054" spans="7:7">
      <c r="G44054" s="1776"/>
    </row>
    <row r="44055" spans="7:7">
      <c r="G44055" s="1776"/>
    </row>
    <row r="44056" spans="7:7">
      <c r="G44056" s="1776"/>
    </row>
    <row r="44057" spans="7:7">
      <c r="G44057" s="1776"/>
    </row>
    <row r="44058" spans="7:7">
      <c r="G44058" s="1776"/>
    </row>
    <row r="44059" spans="7:7">
      <c r="G44059" s="1776"/>
    </row>
    <row r="44060" spans="7:7">
      <c r="G44060" s="1776"/>
    </row>
    <row r="44061" spans="7:7">
      <c r="G44061" s="1776"/>
    </row>
    <row r="44062" spans="7:7">
      <c r="G44062" s="1776"/>
    </row>
    <row r="44063" spans="7:7">
      <c r="G44063" s="1776"/>
    </row>
    <row r="44064" spans="7:7">
      <c r="G44064" s="1776"/>
    </row>
    <row r="44065" spans="7:7">
      <c r="G44065" s="1776"/>
    </row>
    <row r="44066" spans="7:7">
      <c r="G44066" s="1776"/>
    </row>
    <row r="44067" spans="7:7">
      <c r="G44067" s="1776"/>
    </row>
    <row r="44068" spans="7:7">
      <c r="G44068" s="1776"/>
    </row>
    <row r="44069" spans="7:7">
      <c r="G44069" s="1776"/>
    </row>
    <row r="44070" spans="7:7">
      <c r="G44070" s="1776"/>
    </row>
    <row r="44071" spans="7:7">
      <c r="G44071" s="1776"/>
    </row>
    <row r="44072" spans="7:7">
      <c r="G44072" s="1776"/>
    </row>
    <row r="44073" spans="7:7">
      <c r="G44073" s="1776"/>
    </row>
    <row r="44074" spans="7:7">
      <c r="G44074" s="1776"/>
    </row>
    <row r="44075" spans="7:7">
      <c r="G44075" s="1776"/>
    </row>
    <row r="44076" spans="7:7">
      <c r="G44076" s="1776"/>
    </row>
    <row r="44077" spans="7:7">
      <c r="G44077" s="1776"/>
    </row>
    <row r="44078" spans="7:7">
      <c r="G44078" s="1776"/>
    </row>
    <row r="44079" spans="7:7">
      <c r="G44079" s="1776"/>
    </row>
    <row r="44080" spans="7:7">
      <c r="G44080" s="1776"/>
    </row>
    <row r="44081" spans="7:7">
      <c r="G44081" s="1776"/>
    </row>
    <row r="44082" spans="7:7">
      <c r="G44082" s="1776"/>
    </row>
    <row r="44083" spans="7:7">
      <c r="G44083" s="1776"/>
    </row>
    <row r="44084" spans="7:7">
      <c r="G44084" s="1776"/>
    </row>
    <row r="44085" spans="7:7">
      <c r="G44085" s="1776"/>
    </row>
    <row r="44086" spans="7:7">
      <c r="G44086" s="1776"/>
    </row>
    <row r="44087" spans="7:7">
      <c r="G44087" s="1776"/>
    </row>
    <row r="44088" spans="7:7">
      <c r="G44088" s="1776"/>
    </row>
    <row r="44089" spans="7:7">
      <c r="G44089" s="1776"/>
    </row>
    <row r="44090" spans="7:7">
      <c r="G44090" s="1776"/>
    </row>
    <row r="44091" spans="7:7">
      <c r="G44091" s="1776"/>
    </row>
    <row r="44092" spans="7:7">
      <c r="G44092" s="1776"/>
    </row>
    <row r="44093" spans="7:7">
      <c r="G44093" s="1776"/>
    </row>
    <row r="44094" spans="7:7">
      <c r="G44094" s="1776"/>
    </row>
    <row r="44095" spans="7:7">
      <c r="G44095" s="1776"/>
    </row>
    <row r="44096" spans="7:7">
      <c r="G44096" s="1776"/>
    </row>
    <row r="44097" spans="7:7">
      <c r="G44097" s="1776"/>
    </row>
    <row r="44098" spans="7:7">
      <c r="G44098" s="1776"/>
    </row>
    <row r="44099" spans="7:7">
      <c r="G44099" s="1776"/>
    </row>
    <row r="44100" spans="7:7">
      <c r="G44100" s="1776"/>
    </row>
    <row r="44101" spans="7:7">
      <c r="G44101" s="1776"/>
    </row>
    <row r="44102" spans="7:7">
      <c r="G44102" s="1776"/>
    </row>
    <row r="44103" spans="7:7">
      <c r="G44103" s="1776"/>
    </row>
    <row r="44104" spans="7:7">
      <c r="G44104" s="1776"/>
    </row>
    <row r="44105" spans="7:7">
      <c r="G44105" s="1776"/>
    </row>
    <row r="44106" spans="7:7">
      <c r="G44106" s="1776"/>
    </row>
    <row r="44107" spans="7:7">
      <c r="G44107" s="1776"/>
    </row>
    <row r="44108" spans="7:7">
      <c r="G44108" s="1776"/>
    </row>
    <row r="44109" spans="7:7">
      <c r="G44109" s="1776"/>
    </row>
    <row r="44110" spans="7:7">
      <c r="G44110" s="1776"/>
    </row>
    <row r="44111" spans="7:7">
      <c r="G44111" s="1776"/>
    </row>
    <row r="44112" spans="7:7">
      <c r="G44112" s="1776"/>
    </row>
    <row r="44113" spans="7:7">
      <c r="G44113" s="1776"/>
    </row>
    <row r="44114" spans="7:7">
      <c r="G44114" s="1776"/>
    </row>
    <row r="44115" spans="7:7">
      <c r="G44115" s="1776"/>
    </row>
    <row r="44116" spans="7:7">
      <c r="G44116" s="1776"/>
    </row>
    <row r="44117" spans="7:7">
      <c r="G44117" s="1776"/>
    </row>
    <row r="44118" spans="7:7">
      <c r="G44118" s="1776"/>
    </row>
    <row r="44119" spans="7:7">
      <c r="G44119" s="1776"/>
    </row>
    <row r="44120" spans="7:7">
      <c r="G44120" s="1776"/>
    </row>
    <row r="44121" spans="7:7">
      <c r="G44121" s="1776"/>
    </row>
    <row r="44122" spans="7:7">
      <c r="G44122" s="1776"/>
    </row>
    <row r="44123" spans="7:7">
      <c r="G44123" s="1776"/>
    </row>
    <row r="44124" spans="7:7">
      <c r="G44124" s="1776"/>
    </row>
    <row r="44125" spans="7:7">
      <c r="G44125" s="1776"/>
    </row>
    <row r="44126" spans="7:7">
      <c r="G44126" s="1776"/>
    </row>
    <row r="44127" spans="7:7">
      <c r="G44127" s="1776"/>
    </row>
    <row r="44128" spans="7:7">
      <c r="G44128" s="1776"/>
    </row>
    <row r="44129" spans="7:7">
      <c r="G44129" s="1776"/>
    </row>
    <row r="44130" spans="7:7">
      <c r="G44130" s="1776"/>
    </row>
    <row r="44131" spans="7:7">
      <c r="G44131" s="1776"/>
    </row>
    <row r="44132" spans="7:7">
      <c r="G44132" s="1776"/>
    </row>
    <row r="44133" spans="7:7">
      <c r="G44133" s="1776"/>
    </row>
    <row r="44134" spans="7:7">
      <c r="G44134" s="1776"/>
    </row>
    <row r="44135" spans="7:7">
      <c r="G44135" s="1776"/>
    </row>
    <row r="44136" spans="7:7">
      <c r="G44136" s="1776"/>
    </row>
    <row r="44137" spans="7:7">
      <c r="G44137" s="1776"/>
    </row>
    <row r="44138" spans="7:7">
      <c r="G44138" s="1776"/>
    </row>
    <row r="44139" spans="7:7">
      <c r="G44139" s="1776"/>
    </row>
    <row r="44140" spans="7:7">
      <c r="G44140" s="1776"/>
    </row>
    <row r="44141" spans="7:7">
      <c r="G44141" s="1776"/>
    </row>
    <row r="44142" spans="7:7">
      <c r="G44142" s="1776"/>
    </row>
    <row r="44143" spans="7:7">
      <c r="G44143" s="1776"/>
    </row>
    <row r="44144" spans="7:7">
      <c r="G44144" s="1776"/>
    </row>
    <row r="44145" spans="7:7">
      <c r="G44145" s="1776"/>
    </row>
    <row r="44146" spans="7:7">
      <c r="G44146" s="1776"/>
    </row>
    <row r="44147" spans="7:7">
      <c r="G44147" s="1776"/>
    </row>
    <row r="44148" spans="7:7">
      <c r="G44148" s="1776"/>
    </row>
    <row r="44149" spans="7:7">
      <c r="G44149" s="1776"/>
    </row>
    <row r="44150" spans="7:7">
      <c r="G44150" s="1776"/>
    </row>
    <row r="44151" spans="7:7">
      <c r="G44151" s="1776"/>
    </row>
    <row r="44152" spans="7:7">
      <c r="G44152" s="1776"/>
    </row>
    <row r="44153" spans="7:7">
      <c r="G44153" s="1776"/>
    </row>
    <row r="44154" spans="7:7">
      <c r="G44154" s="1776"/>
    </row>
    <row r="44155" spans="7:7">
      <c r="G44155" s="1776"/>
    </row>
    <row r="44156" spans="7:7">
      <c r="G44156" s="1776"/>
    </row>
    <row r="44157" spans="7:7">
      <c r="G44157" s="1776"/>
    </row>
    <row r="44158" spans="7:7">
      <c r="G44158" s="1776"/>
    </row>
    <row r="44159" spans="7:7">
      <c r="G44159" s="1776"/>
    </row>
    <row r="44160" spans="7:7">
      <c r="G44160" s="1776"/>
    </row>
    <row r="44161" spans="7:7">
      <c r="G44161" s="1776"/>
    </row>
    <row r="44162" spans="7:7">
      <c r="G44162" s="1776"/>
    </row>
    <row r="44163" spans="7:7">
      <c r="G44163" s="1776"/>
    </row>
    <row r="44164" spans="7:7">
      <c r="G44164" s="1776"/>
    </row>
    <row r="44165" spans="7:7">
      <c r="G44165" s="1776"/>
    </row>
    <row r="44166" spans="7:7">
      <c r="G44166" s="1776"/>
    </row>
    <row r="44167" spans="7:7">
      <c r="G44167" s="1776"/>
    </row>
    <row r="44168" spans="7:7">
      <c r="G44168" s="1776"/>
    </row>
    <row r="44169" spans="7:7">
      <c r="G44169" s="1776"/>
    </row>
    <row r="44170" spans="7:7">
      <c r="G44170" s="1776"/>
    </row>
    <row r="44171" spans="7:7">
      <c r="G44171" s="1776"/>
    </row>
    <row r="44172" spans="7:7">
      <c r="G44172" s="1776"/>
    </row>
    <row r="44173" spans="7:7">
      <c r="G44173" s="1776"/>
    </row>
    <row r="44174" spans="7:7">
      <c r="G44174" s="1776"/>
    </row>
    <row r="44175" spans="7:7">
      <c r="G44175" s="1776"/>
    </row>
    <row r="44176" spans="7:7">
      <c r="G44176" s="1776"/>
    </row>
    <row r="44177" spans="7:7">
      <c r="G44177" s="1776"/>
    </row>
    <row r="44178" spans="7:7">
      <c r="G44178" s="1776"/>
    </row>
    <row r="44179" spans="7:7">
      <c r="G44179" s="1776"/>
    </row>
    <row r="44180" spans="7:7">
      <c r="G44180" s="1776"/>
    </row>
    <row r="44181" spans="7:7">
      <c r="G44181" s="1776"/>
    </row>
    <row r="44182" spans="7:7">
      <c r="G44182" s="1776"/>
    </row>
    <row r="44183" spans="7:7">
      <c r="G44183" s="1776"/>
    </row>
    <row r="44184" spans="7:7">
      <c r="G44184" s="1776"/>
    </row>
    <row r="44185" spans="7:7">
      <c r="G44185" s="1776"/>
    </row>
    <row r="44186" spans="7:7">
      <c r="G44186" s="1776"/>
    </row>
    <row r="44187" spans="7:7">
      <c r="G44187" s="1776"/>
    </row>
    <row r="44188" spans="7:7">
      <c r="G44188" s="1776"/>
    </row>
    <row r="44189" spans="7:7">
      <c r="G44189" s="1776"/>
    </row>
    <row r="44190" spans="7:7">
      <c r="G44190" s="1776"/>
    </row>
    <row r="44191" spans="7:7">
      <c r="G44191" s="1776"/>
    </row>
    <row r="44192" spans="7:7">
      <c r="G44192" s="1776"/>
    </row>
    <row r="44193" spans="7:7">
      <c r="G44193" s="1776"/>
    </row>
    <row r="44194" spans="7:7">
      <c r="G44194" s="1776"/>
    </row>
    <row r="44195" spans="7:7">
      <c r="G44195" s="1776"/>
    </row>
    <row r="44196" spans="7:7">
      <c r="G44196" s="1776"/>
    </row>
    <row r="44197" spans="7:7">
      <c r="G44197" s="1776"/>
    </row>
    <row r="44198" spans="7:7">
      <c r="G44198" s="1776"/>
    </row>
    <row r="44199" spans="7:7">
      <c r="G44199" s="1776"/>
    </row>
    <row r="44200" spans="7:7">
      <c r="G44200" s="1776"/>
    </row>
    <row r="44201" spans="7:7">
      <c r="G44201" s="1776"/>
    </row>
    <row r="44202" spans="7:7">
      <c r="G44202" s="1776"/>
    </row>
    <row r="44203" spans="7:7">
      <c r="G44203" s="1776"/>
    </row>
    <row r="44204" spans="7:7">
      <c r="G44204" s="1776"/>
    </row>
    <row r="44205" spans="7:7">
      <c r="G44205" s="1776"/>
    </row>
    <row r="44206" spans="7:7">
      <c r="G44206" s="1776"/>
    </row>
    <row r="44207" spans="7:7">
      <c r="G44207" s="1776"/>
    </row>
    <row r="44208" spans="7:7">
      <c r="G44208" s="1776"/>
    </row>
    <row r="44209" spans="7:7">
      <c r="G44209" s="1776"/>
    </row>
    <row r="44210" spans="7:7">
      <c r="G44210" s="1776"/>
    </row>
    <row r="44211" spans="7:7">
      <c r="G44211" s="1776"/>
    </row>
    <row r="44212" spans="7:7">
      <c r="G44212" s="1776"/>
    </row>
    <row r="44213" spans="7:7">
      <c r="G44213" s="1776"/>
    </row>
    <row r="44214" spans="7:7">
      <c r="G44214" s="1776"/>
    </row>
    <row r="44215" spans="7:7">
      <c r="G44215" s="1776"/>
    </row>
    <row r="44216" spans="7:7">
      <c r="G44216" s="1776"/>
    </row>
    <row r="44217" spans="7:7">
      <c r="G44217" s="1776"/>
    </row>
    <row r="44218" spans="7:7">
      <c r="G44218" s="1776"/>
    </row>
    <row r="44219" spans="7:7">
      <c r="G44219" s="1776"/>
    </row>
    <row r="44220" spans="7:7">
      <c r="G44220" s="1776"/>
    </row>
    <row r="44221" spans="7:7">
      <c r="G44221" s="1776"/>
    </row>
    <row r="44222" spans="7:7">
      <c r="G44222" s="1776"/>
    </row>
    <row r="44223" spans="7:7">
      <c r="G44223" s="1776"/>
    </row>
    <row r="44224" spans="7:7">
      <c r="G44224" s="1776"/>
    </row>
    <row r="44225" spans="7:7">
      <c r="G44225" s="1776"/>
    </row>
    <row r="44226" spans="7:7">
      <c r="G44226" s="1776"/>
    </row>
    <row r="44227" spans="7:7">
      <c r="G44227" s="1776"/>
    </row>
    <row r="44228" spans="7:7">
      <c r="G44228" s="1776"/>
    </row>
    <row r="44229" spans="7:7">
      <c r="G44229" s="1776"/>
    </row>
    <row r="44230" spans="7:7">
      <c r="G44230" s="1776"/>
    </row>
    <row r="44231" spans="7:7">
      <c r="G44231" s="1776"/>
    </row>
    <row r="44232" spans="7:7">
      <c r="G44232" s="1776"/>
    </row>
    <row r="44233" spans="7:7">
      <c r="G44233" s="1776"/>
    </row>
    <row r="44234" spans="7:7">
      <c r="G44234" s="1776"/>
    </row>
    <row r="44235" spans="7:7">
      <c r="G44235" s="1776"/>
    </row>
    <row r="44236" spans="7:7">
      <c r="G44236" s="1776"/>
    </row>
    <row r="44237" spans="7:7">
      <c r="G44237" s="1776"/>
    </row>
    <row r="44238" spans="7:7">
      <c r="G44238" s="1776"/>
    </row>
    <row r="44239" spans="7:7">
      <c r="G44239" s="1776"/>
    </row>
    <row r="44240" spans="7:7">
      <c r="G44240" s="1776"/>
    </row>
    <row r="44241" spans="7:7">
      <c r="G44241" s="1776"/>
    </row>
    <row r="44242" spans="7:7">
      <c r="G44242" s="1776"/>
    </row>
    <row r="44243" spans="7:7">
      <c r="G44243" s="1776"/>
    </row>
    <row r="44244" spans="7:7">
      <c r="G44244" s="1776"/>
    </row>
    <row r="44245" spans="7:7">
      <c r="G44245" s="1776"/>
    </row>
    <row r="44246" spans="7:7">
      <c r="G44246" s="1776"/>
    </row>
    <row r="44247" spans="7:7">
      <c r="G44247" s="1776"/>
    </row>
    <row r="44248" spans="7:7">
      <c r="G44248" s="1776"/>
    </row>
    <row r="44249" spans="7:7">
      <c r="G44249" s="1776"/>
    </row>
    <row r="44250" spans="7:7">
      <c r="G44250" s="1776"/>
    </row>
    <row r="44251" spans="7:7">
      <c r="G44251" s="1776"/>
    </row>
    <row r="44252" spans="7:7">
      <c r="G44252" s="1776"/>
    </row>
    <row r="44253" spans="7:7">
      <c r="G44253" s="1776"/>
    </row>
    <row r="44254" spans="7:7">
      <c r="G44254" s="1776"/>
    </row>
    <row r="44255" spans="7:7">
      <c r="G44255" s="1776"/>
    </row>
    <row r="44256" spans="7:7">
      <c r="G44256" s="1776"/>
    </row>
    <row r="44257" spans="7:7">
      <c r="G44257" s="1776"/>
    </row>
    <row r="44258" spans="7:7">
      <c r="G44258" s="1776"/>
    </row>
    <row r="44259" spans="7:7">
      <c r="G44259" s="1776"/>
    </row>
    <row r="44260" spans="7:7">
      <c r="G44260" s="1776"/>
    </row>
    <row r="44261" spans="7:7">
      <c r="G44261" s="1776"/>
    </row>
    <row r="44262" spans="7:7">
      <c r="G44262" s="1776"/>
    </row>
    <row r="44263" spans="7:7">
      <c r="G44263" s="1776"/>
    </row>
    <row r="44264" spans="7:7">
      <c r="G44264" s="1776"/>
    </row>
    <row r="44265" spans="7:7">
      <c r="G44265" s="1776"/>
    </row>
    <row r="44266" spans="7:7">
      <c r="G44266" s="1776"/>
    </row>
    <row r="44267" spans="7:7">
      <c r="G44267" s="1776"/>
    </row>
    <row r="44268" spans="7:7">
      <c r="G44268" s="1776"/>
    </row>
    <row r="44269" spans="7:7">
      <c r="G44269" s="1776"/>
    </row>
    <row r="44270" spans="7:7">
      <c r="G44270" s="1776"/>
    </row>
    <row r="44271" spans="7:7">
      <c r="G44271" s="1776"/>
    </row>
    <row r="44272" spans="7:7">
      <c r="G44272" s="1776"/>
    </row>
    <row r="44273" spans="7:7">
      <c r="G44273" s="1776"/>
    </row>
    <row r="44274" spans="7:7">
      <c r="G44274" s="1776"/>
    </row>
    <row r="44275" spans="7:7">
      <c r="G44275" s="1776"/>
    </row>
    <row r="44276" spans="7:7">
      <c r="G44276" s="1776"/>
    </row>
    <row r="44277" spans="7:7">
      <c r="G44277" s="1776"/>
    </row>
    <row r="44278" spans="7:7">
      <c r="G44278" s="1776"/>
    </row>
    <row r="44279" spans="7:7">
      <c r="G44279" s="1776"/>
    </row>
    <row r="44280" spans="7:7">
      <c r="G44280" s="1776"/>
    </row>
    <row r="44281" spans="7:7">
      <c r="G44281" s="1776"/>
    </row>
    <row r="44282" spans="7:7">
      <c r="G44282" s="1776"/>
    </row>
    <row r="44283" spans="7:7">
      <c r="G44283" s="1776"/>
    </row>
    <row r="44284" spans="7:7">
      <c r="G44284" s="1776"/>
    </row>
    <row r="44285" spans="7:7">
      <c r="G44285" s="1776"/>
    </row>
    <row r="44286" spans="7:7">
      <c r="G44286" s="1776"/>
    </row>
    <row r="44287" spans="7:7">
      <c r="G44287" s="1776"/>
    </row>
    <row r="44288" spans="7:7">
      <c r="G44288" s="1776"/>
    </row>
    <row r="44289" spans="7:7">
      <c r="G44289" s="1776"/>
    </row>
    <row r="44290" spans="7:7">
      <c r="G44290" s="1776"/>
    </row>
    <row r="44291" spans="7:7">
      <c r="G44291" s="1776"/>
    </row>
    <row r="44292" spans="7:7">
      <c r="G44292" s="1776"/>
    </row>
    <row r="44293" spans="7:7">
      <c r="G44293" s="1776"/>
    </row>
    <row r="44294" spans="7:7">
      <c r="G44294" s="1776"/>
    </row>
    <row r="44295" spans="7:7">
      <c r="G44295" s="1776"/>
    </row>
    <row r="44296" spans="7:7">
      <c r="G44296" s="1776"/>
    </row>
    <row r="44297" spans="7:7">
      <c r="G44297" s="1776"/>
    </row>
    <row r="44298" spans="7:7">
      <c r="G44298" s="1776"/>
    </row>
    <row r="44299" spans="7:7">
      <c r="G44299" s="1776"/>
    </row>
    <row r="44300" spans="7:7">
      <c r="G44300" s="1776"/>
    </row>
    <row r="44301" spans="7:7">
      <c r="G44301" s="1776"/>
    </row>
    <row r="44302" spans="7:7">
      <c r="G44302" s="1776"/>
    </row>
    <row r="44303" spans="7:7">
      <c r="G44303" s="1776"/>
    </row>
    <row r="44304" spans="7:7">
      <c r="G44304" s="1776"/>
    </row>
    <row r="44305" spans="7:7">
      <c r="G44305" s="1776"/>
    </row>
    <row r="44306" spans="7:7">
      <c r="G44306" s="1776"/>
    </row>
    <row r="44307" spans="7:7">
      <c r="G44307" s="1776"/>
    </row>
    <row r="44308" spans="7:7">
      <c r="G44308" s="1776"/>
    </row>
    <row r="44309" spans="7:7">
      <c r="G44309" s="1776"/>
    </row>
    <row r="44310" spans="7:7">
      <c r="G44310" s="1776"/>
    </row>
    <row r="44311" spans="7:7">
      <c r="G44311" s="1776"/>
    </row>
    <row r="44312" spans="7:7">
      <c r="G44312" s="1776"/>
    </row>
    <row r="44313" spans="7:7">
      <c r="G44313" s="1776"/>
    </row>
    <row r="44314" spans="7:7">
      <c r="G44314" s="1776"/>
    </row>
    <row r="44315" spans="7:7">
      <c r="G44315" s="1776"/>
    </row>
    <row r="44316" spans="7:7">
      <c r="G44316" s="1776"/>
    </row>
    <row r="44317" spans="7:7">
      <c r="G44317" s="1776"/>
    </row>
    <row r="44318" spans="7:7">
      <c r="G44318" s="1776"/>
    </row>
    <row r="44319" spans="7:7">
      <c r="G44319" s="1776"/>
    </row>
    <row r="44320" spans="7:7">
      <c r="G44320" s="1776"/>
    </row>
    <row r="44321" spans="7:7">
      <c r="G44321" s="1776"/>
    </row>
    <row r="44322" spans="7:7">
      <c r="G44322" s="1776"/>
    </row>
    <row r="44323" spans="7:7">
      <c r="G44323" s="1776"/>
    </row>
    <row r="44324" spans="7:7">
      <c r="G44324" s="1776"/>
    </row>
    <row r="44325" spans="7:7">
      <c r="G44325" s="1776"/>
    </row>
    <row r="44326" spans="7:7">
      <c r="G44326" s="1776"/>
    </row>
    <row r="44327" spans="7:7">
      <c r="G44327" s="1776"/>
    </row>
    <row r="44328" spans="7:7">
      <c r="G44328" s="1776"/>
    </row>
    <row r="44329" spans="7:7">
      <c r="G44329" s="1776"/>
    </row>
    <row r="44330" spans="7:7">
      <c r="G44330" s="1776"/>
    </row>
    <row r="44331" spans="7:7">
      <c r="G44331" s="1776"/>
    </row>
    <row r="44332" spans="7:7">
      <c r="G44332" s="1776"/>
    </row>
    <row r="44333" spans="7:7">
      <c r="G44333" s="1776"/>
    </row>
    <row r="44334" spans="7:7">
      <c r="G44334" s="1776"/>
    </row>
    <row r="44335" spans="7:7">
      <c r="G44335" s="1776"/>
    </row>
    <row r="44336" spans="7:7">
      <c r="G44336" s="1776"/>
    </row>
    <row r="44337" spans="7:7">
      <c r="G44337" s="1776"/>
    </row>
    <row r="44338" spans="7:7">
      <c r="G44338" s="1776"/>
    </row>
    <row r="44339" spans="7:7">
      <c r="G44339" s="1776"/>
    </row>
    <row r="44340" spans="7:7">
      <c r="G44340" s="1776"/>
    </row>
    <row r="44341" spans="7:7">
      <c r="G44341" s="1776"/>
    </row>
    <row r="44342" spans="7:7">
      <c r="G44342" s="1776"/>
    </row>
    <row r="44343" spans="7:7">
      <c r="G44343" s="1776"/>
    </row>
    <row r="44344" spans="7:7">
      <c r="G44344" s="1776"/>
    </row>
    <row r="44345" spans="7:7">
      <c r="G44345" s="1776"/>
    </row>
    <row r="44346" spans="7:7">
      <c r="G44346" s="1776"/>
    </row>
    <row r="44347" spans="7:7">
      <c r="G44347" s="1776"/>
    </row>
    <row r="44348" spans="7:7">
      <c r="G44348" s="1776"/>
    </row>
    <row r="44349" spans="7:7">
      <c r="G44349" s="1776"/>
    </row>
    <row r="44350" spans="7:7">
      <c r="G44350" s="1776"/>
    </row>
    <row r="44351" spans="7:7">
      <c r="G44351" s="1776"/>
    </row>
    <row r="44352" spans="7:7">
      <c r="G44352" s="1776"/>
    </row>
    <row r="44353" spans="7:7">
      <c r="G44353" s="1776"/>
    </row>
    <row r="44354" spans="7:7">
      <c r="G44354" s="1776"/>
    </row>
    <row r="44355" spans="7:7">
      <c r="G44355" s="1776"/>
    </row>
    <row r="44356" spans="7:7">
      <c r="G44356" s="1776"/>
    </row>
    <row r="44357" spans="7:7">
      <c r="G44357" s="1776"/>
    </row>
    <row r="44358" spans="7:7">
      <c r="G44358" s="1776"/>
    </row>
    <row r="44359" spans="7:7">
      <c r="G44359" s="1776"/>
    </row>
    <row r="44360" spans="7:7">
      <c r="G44360" s="1776"/>
    </row>
    <row r="44361" spans="7:7">
      <c r="G44361" s="1776"/>
    </row>
    <row r="44362" spans="7:7">
      <c r="G44362" s="1776"/>
    </row>
    <row r="44363" spans="7:7">
      <c r="G44363" s="1776"/>
    </row>
    <row r="44364" spans="7:7">
      <c r="G44364" s="1776"/>
    </row>
    <row r="44365" spans="7:7">
      <c r="G44365" s="1776"/>
    </row>
    <row r="44366" spans="7:7">
      <c r="G44366" s="1776"/>
    </row>
    <row r="44367" spans="7:7">
      <c r="G44367" s="1776"/>
    </row>
    <row r="44368" spans="7:7">
      <c r="G44368" s="1776"/>
    </row>
    <row r="44369" spans="7:7">
      <c r="G44369" s="1776"/>
    </row>
    <row r="44370" spans="7:7">
      <c r="G44370" s="1776"/>
    </row>
    <row r="44371" spans="7:7">
      <c r="G44371" s="1776"/>
    </row>
    <row r="44372" spans="7:7">
      <c r="G44372" s="1776"/>
    </row>
    <row r="44373" spans="7:7">
      <c r="G44373" s="1776"/>
    </row>
    <row r="44374" spans="7:7">
      <c r="G44374" s="1776"/>
    </row>
    <row r="44375" spans="7:7">
      <c r="G44375" s="1776"/>
    </row>
    <row r="44376" spans="7:7">
      <c r="G44376" s="1776"/>
    </row>
    <row r="44377" spans="7:7">
      <c r="G44377" s="1776"/>
    </row>
    <row r="44378" spans="7:7">
      <c r="G44378" s="1776"/>
    </row>
    <row r="44379" spans="7:7">
      <c r="G44379" s="1776"/>
    </row>
    <row r="44380" spans="7:7">
      <c r="G44380" s="1776"/>
    </row>
    <row r="44381" spans="7:7">
      <c r="G44381" s="1776"/>
    </row>
    <row r="44382" spans="7:7">
      <c r="G44382" s="1776"/>
    </row>
    <row r="44383" spans="7:7">
      <c r="G44383" s="1776"/>
    </row>
    <row r="44384" spans="7:7">
      <c r="G44384" s="1776"/>
    </row>
    <row r="44385" spans="7:7">
      <c r="G44385" s="1776"/>
    </row>
    <row r="44386" spans="7:7">
      <c r="G44386" s="1776"/>
    </row>
    <row r="44387" spans="7:7">
      <c r="G44387" s="1776"/>
    </row>
    <row r="44388" spans="7:7">
      <c r="G44388" s="1776"/>
    </row>
    <row r="44389" spans="7:7">
      <c r="G44389" s="1776"/>
    </row>
    <row r="44390" spans="7:7">
      <c r="G44390" s="1776"/>
    </row>
    <row r="44391" spans="7:7">
      <c r="G44391" s="1776"/>
    </row>
    <row r="44392" spans="7:7">
      <c r="G44392" s="1776"/>
    </row>
    <row r="44393" spans="7:7">
      <c r="G44393" s="1776"/>
    </row>
    <row r="44394" spans="7:7">
      <c r="G44394" s="1776"/>
    </row>
    <row r="44395" spans="7:7">
      <c r="G44395" s="1776"/>
    </row>
    <row r="44396" spans="7:7">
      <c r="G44396" s="1776"/>
    </row>
    <row r="44397" spans="7:7">
      <c r="G44397" s="1776"/>
    </row>
    <row r="44398" spans="7:7">
      <c r="G44398" s="1776"/>
    </row>
    <row r="44399" spans="7:7">
      <c r="G44399" s="1776"/>
    </row>
    <row r="44400" spans="7:7">
      <c r="G44400" s="1776"/>
    </row>
    <row r="44401" spans="7:7">
      <c r="G44401" s="1776"/>
    </row>
    <row r="44402" spans="7:7">
      <c r="G44402" s="1776"/>
    </row>
    <row r="44403" spans="7:7">
      <c r="G44403" s="1776"/>
    </row>
    <row r="44404" spans="7:7">
      <c r="G44404" s="1776"/>
    </row>
    <row r="44405" spans="7:7">
      <c r="G44405" s="1776"/>
    </row>
    <row r="44406" spans="7:7">
      <c r="G44406" s="1776"/>
    </row>
    <row r="44407" spans="7:7">
      <c r="G44407" s="1776"/>
    </row>
    <row r="44408" spans="7:7">
      <c r="G44408" s="1776"/>
    </row>
    <row r="44409" spans="7:7">
      <c r="G44409" s="1776"/>
    </row>
    <row r="44410" spans="7:7">
      <c r="G44410" s="1776"/>
    </row>
    <row r="44411" spans="7:7">
      <c r="G44411" s="1776"/>
    </row>
    <row r="44412" spans="7:7">
      <c r="G44412" s="1776"/>
    </row>
    <row r="44413" spans="7:7">
      <c r="G44413" s="1776"/>
    </row>
    <row r="44414" spans="7:7">
      <c r="G44414" s="1776"/>
    </row>
    <row r="44415" spans="7:7">
      <c r="G44415" s="1776"/>
    </row>
    <row r="44416" spans="7:7">
      <c r="G44416" s="1776"/>
    </row>
    <row r="44417" spans="7:7">
      <c r="G44417" s="1776"/>
    </row>
    <row r="44418" spans="7:7">
      <c r="G44418" s="1776"/>
    </row>
    <row r="44419" spans="7:7">
      <c r="G44419" s="1776"/>
    </row>
    <row r="44420" spans="7:7">
      <c r="G44420" s="1776"/>
    </row>
    <row r="44421" spans="7:7">
      <c r="G44421" s="1776"/>
    </row>
    <row r="44422" spans="7:7">
      <c r="G44422" s="1776"/>
    </row>
    <row r="44423" spans="7:7">
      <c r="G44423" s="1776"/>
    </row>
    <row r="44424" spans="7:7">
      <c r="G44424" s="1776"/>
    </row>
    <row r="44425" spans="7:7">
      <c r="G44425" s="1776"/>
    </row>
    <row r="44426" spans="7:7">
      <c r="G44426" s="1776"/>
    </row>
    <row r="44427" spans="7:7">
      <c r="G44427" s="1776"/>
    </row>
    <row r="44428" spans="7:7">
      <c r="G44428" s="1776"/>
    </row>
    <row r="44429" spans="7:7">
      <c r="G44429" s="1776"/>
    </row>
    <row r="44430" spans="7:7">
      <c r="G44430" s="1776"/>
    </row>
    <row r="44431" spans="7:7">
      <c r="G44431" s="1776"/>
    </row>
    <row r="44432" spans="7:7">
      <c r="G44432" s="1776"/>
    </row>
    <row r="44433" spans="7:7">
      <c r="G44433" s="1776"/>
    </row>
    <row r="44434" spans="7:7">
      <c r="G44434" s="1776"/>
    </row>
    <row r="44435" spans="7:7">
      <c r="G44435" s="1776"/>
    </row>
    <row r="44436" spans="7:7">
      <c r="G44436" s="1776"/>
    </row>
    <row r="44437" spans="7:7">
      <c r="G44437" s="1776"/>
    </row>
    <row r="44438" spans="7:7">
      <c r="G44438" s="1776"/>
    </row>
    <row r="44439" spans="7:7">
      <c r="G44439" s="1776"/>
    </row>
    <row r="44440" spans="7:7">
      <c r="G44440" s="1776"/>
    </row>
    <row r="44441" spans="7:7">
      <c r="G44441" s="1776"/>
    </row>
    <row r="44442" spans="7:7">
      <c r="G44442" s="1776"/>
    </row>
    <row r="44443" spans="7:7">
      <c r="G44443" s="1776"/>
    </row>
    <row r="44444" spans="7:7">
      <c r="G44444" s="1776"/>
    </row>
    <row r="44445" spans="7:7">
      <c r="G44445" s="1776"/>
    </row>
    <row r="44446" spans="7:7">
      <c r="G44446" s="1776"/>
    </row>
    <row r="44447" spans="7:7">
      <c r="G44447" s="1776"/>
    </row>
    <row r="44448" spans="7:7">
      <c r="G44448" s="1776"/>
    </row>
    <row r="44449" spans="7:7">
      <c r="G44449" s="1776"/>
    </row>
    <row r="44450" spans="7:7">
      <c r="G44450" s="1776"/>
    </row>
    <row r="44451" spans="7:7">
      <c r="G44451" s="1776"/>
    </row>
    <row r="44452" spans="7:7">
      <c r="G44452" s="1776"/>
    </row>
    <row r="44453" spans="7:7">
      <c r="G44453" s="1776"/>
    </row>
    <row r="44454" spans="7:7">
      <c r="G44454" s="1776"/>
    </row>
    <row r="44455" spans="7:7">
      <c r="G44455" s="1776"/>
    </row>
    <row r="44456" spans="7:7">
      <c r="G44456" s="1776"/>
    </row>
    <row r="44457" spans="7:7">
      <c r="G44457" s="1776"/>
    </row>
    <row r="44458" spans="7:7">
      <c r="G44458" s="1776"/>
    </row>
    <row r="44459" spans="7:7">
      <c r="G44459" s="1776"/>
    </row>
    <row r="44460" spans="7:7">
      <c r="G44460" s="1776"/>
    </row>
    <row r="44461" spans="7:7">
      <c r="G44461" s="1776"/>
    </row>
    <row r="44462" spans="7:7">
      <c r="G44462" s="1776"/>
    </row>
    <row r="44463" spans="7:7">
      <c r="G44463" s="1776"/>
    </row>
    <row r="44464" spans="7:7">
      <c r="G44464" s="1776"/>
    </row>
    <row r="44465" spans="7:7">
      <c r="G44465" s="1776"/>
    </row>
    <row r="44466" spans="7:7">
      <c r="G44466" s="1776"/>
    </row>
    <row r="44467" spans="7:7">
      <c r="G44467" s="1776"/>
    </row>
    <row r="44468" spans="7:7">
      <c r="G44468" s="1776"/>
    </row>
    <row r="44469" spans="7:7">
      <c r="G44469" s="1776"/>
    </row>
    <row r="44470" spans="7:7">
      <c r="G44470" s="1776"/>
    </row>
    <row r="44471" spans="7:7">
      <c r="G44471" s="1776"/>
    </row>
    <row r="44472" spans="7:7">
      <c r="G44472" s="1776"/>
    </row>
    <row r="44473" spans="7:7">
      <c r="G44473" s="1776"/>
    </row>
    <row r="44474" spans="7:7">
      <c r="G44474" s="1776"/>
    </row>
    <row r="44475" spans="7:7">
      <c r="G44475" s="1776"/>
    </row>
    <row r="44476" spans="7:7">
      <c r="G44476" s="1776"/>
    </row>
    <row r="44477" spans="7:7">
      <c r="G44477" s="1776"/>
    </row>
    <row r="44478" spans="7:7">
      <c r="G44478" s="1776"/>
    </row>
    <row r="44479" spans="7:7">
      <c r="G44479" s="1776"/>
    </row>
    <row r="44480" spans="7:7">
      <c r="G44480" s="1776"/>
    </row>
    <row r="44481" spans="7:7">
      <c r="G44481" s="1776"/>
    </row>
    <row r="44482" spans="7:7">
      <c r="G44482" s="1776"/>
    </row>
    <row r="44483" spans="7:7">
      <c r="G44483" s="1776"/>
    </row>
    <row r="44484" spans="7:7">
      <c r="G44484" s="1776"/>
    </row>
    <row r="44485" spans="7:7">
      <c r="G44485" s="1776"/>
    </row>
    <row r="44486" spans="7:7">
      <c r="G44486" s="1776"/>
    </row>
    <row r="44487" spans="7:7">
      <c r="G44487" s="1776"/>
    </row>
    <row r="44488" spans="7:7">
      <c r="G44488" s="1776"/>
    </row>
    <row r="44489" spans="7:7">
      <c r="G44489" s="1776"/>
    </row>
    <row r="44490" spans="7:7">
      <c r="G44490" s="1776"/>
    </row>
    <row r="44491" spans="7:7">
      <c r="G44491" s="1776"/>
    </row>
    <row r="44492" spans="7:7">
      <c r="G44492" s="1776"/>
    </row>
    <row r="44493" spans="7:7">
      <c r="G44493" s="1776"/>
    </row>
    <row r="44494" spans="7:7">
      <c r="G44494" s="1776"/>
    </row>
    <row r="44495" spans="7:7">
      <c r="G44495" s="1776"/>
    </row>
    <row r="44496" spans="7:7">
      <c r="G44496" s="1776"/>
    </row>
    <row r="44497" spans="7:7">
      <c r="G44497" s="1776"/>
    </row>
    <row r="44498" spans="7:7">
      <c r="G44498" s="1776"/>
    </row>
    <row r="44499" spans="7:7">
      <c r="G44499" s="1776"/>
    </row>
    <row r="44500" spans="7:7">
      <c r="G44500" s="1776"/>
    </row>
    <row r="44501" spans="7:7">
      <c r="G44501" s="1776"/>
    </row>
    <row r="44502" spans="7:7">
      <c r="G44502" s="1776"/>
    </row>
    <row r="44503" spans="7:7">
      <c r="G44503" s="1776"/>
    </row>
    <row r="44504" spans="7:7">
      <c r="G44504" s="1776"/>
    </row>
    <row r="44505" spans="7:7">
      <c r="G44505" s="1776"/>
    </row>
    <row r="44506" spans="7:7">
      <c r="G44506" s="1776"/>
    </row>
    <row r="44507" spans="7:7">
      <c r="G44507" s="1776"/>
    </row>
    <row r="44508" spans="7:7">
      <c r="G44508" s="1776"/>
    </row>
    <row r="44509" spans="7:7">
      <c r="G44509" s="1776"/>
    </row>
    <row r="44510" spans="7:7">
      <c r="G44510" s="1776"/>
    </row>
    <row r="44511" spans="7:7">
      <c r="G44511" s="1776"/>
    </row>
    <row r="44512" spans="7:7">
      <c r="G44512" s="1776"/>
    </row>
    <row r="44513" spans="7:7">
      <c r="G44513" s="1776"/>
    </row>
    <row r="44514" spans="7:7">
      <c r="G44514" s="1776"/>
    </row>
    <row r="44515" spans="7:7">
      <c r="G44515" s="1776"/>
    </row>
    <row r="44516" spans="7:7">
      <c r="G44516" s="1776"/>
    </row>
    <row r="44517" spans="7:7">
      <c r="G44517" s="1776"/>
    </row>
    <row r="44518" spans="7:7">
      <c r="G44518" s="1776"/>
    </row>
    <row r="44519" spans="7:7">
      <c r="G44519" s="1776"/>
    </row>
    <row r="44520" spans="7:7">
      <c r="G44520" s="1776"/>
    </row>
    <row r="44521" spans="7:7">
      <c r="G44521" s="1776"/>
    </row>
    <row r="44522" spans="7:7">
      <c r="G44522" s="1776"/>
    </row>
    <row r="44523" spans="7:7">
      <c r="G44523" s="1776"/>
    </row>
    <row r="44524" spans="7:7">
      <c r="G44524" s="1776"/>
    </row>
    <row r="44525" spans="7:7">
      <c r="G44525" s="1776"/>
    </row>
    <row r="44526" spans="7:7">
      <c r="G44526" s="1776"/>
    </row>
    <row r="44527" spans="7:7">
      <c r="G44527" s="1776"/>
    </row>
    <row r="44528" spans="7:7">
      <c r="G44528" s="1776"/>
    </row>
    <row r="44529" spans="7:7">
      <c r="G44529" s="1776"/>
    </row>
    <row r="44530" spans="7:7">
      <c r="G44530" s="1776"/>
    </row>
    <row r="44531" spans="7:7">
      <c r="G44531" s="1776"/>
    </row>
    <row r="44532" spans="7:7">
      <c r="G44532" s="1776"/>
    </row>
    <row r="44533" spans="7:7">
      <c r="G44533" s="1776"/>
    </row>
    <row r="44534" spans="7:7">
      <c r="G44534" s="1776"/>
    </row>
    <row r="44535" spans="7:7">
      <c r="G44535" s="1776"/>
    </row>
    <row r="44536" spans="7:7">
      <c r="G44536" s="1776"/>
    </row>
    <row r="44537" spans="7:7">
      <c r="G44537" s="1776"/>
    </row>
    <row r="44538" spans="7:7">
      <c r="G44538" s="1776"/>
    </row>
    <row r="44539" spans="7:7">
      <c r="G44539" s="1776"/>
    </row>
    <row r="44540" spans="7:7">
      <c r="G44540" s="1776"/>
    </row>
    <row r="44541" spans="7:7">
      <c r="G44541" s="1776"/>
    </row>
    <row r="44542" spans="7:7">
      <c r="G44542" s="1776"/>
    </row>
    <row r="44543" spans="7:7">
      <c r="G44543" s="1776"/>
    </row>
    <row r="44544" spans="7:7">
      <c r="G44544" s="1776"/>
    </row>
    <row r="44545" spans="7:7">
      <c r="G44545" s="1776"/>
    </row>
    <row r="44546" spans="7:7">
      <c r="G44546" s="1776"/>
    </row>
    <row r="44547" spans="7:7">
      <c r="G44547" s="1776"/>
    </row>
    <row r="44548" spans="7:7">
      <c r="G44548" s="1776"/>
    </row>
    <row r="44549" spans="7:7">
      <c r="G44549" s="1776"/>
    </row>
    <row r="44550" spans="7:7">
      <c r="G44550" s="1776"/>
    </row>
    <row r="44551" spans="7:7">
      <c r="G44551" s="1776"/>
    </row>
    <row r="44552" spans="7:7">
      <c r="G44552" s="1776"/>
    </row>
    <row r="44553" spans="7:7">
      <c r="G44553" s="1776"/>
    </row>
    <row r="44554" spans="7:7">
      <c r="G44554" s="1776"/>
    </row>
    <row r="44555" spans="7:7">
      <c r="G44555" s="1776"/>
    </row>
    <row r="44556" spans="7:7">
      <c r="G44556" s="1776"/>
    </row>
    <row r="44557" spans="7:7">
      <c r="G44557" s="1776"/>
    </row>
    <row r="44558" spans="7:7">
      <c r="G44558" s="1776"/>
    </row>
    <row r="44559" spans="7:7">
      <c r="G44559" s="1776"/>
    </row>
    <row r="44560" spans="7:7">
      <c r="G44560" s="1776"/>
    </row>
    <row r="44561" spans="7:7">
      <c r="G44561" s="1776"/>
    </row>
    <row r="44562" spans="7:7">
      <c r="G44562" s="1776"/>
    </row>
    <row r="44563" spans="7:7">
      <c r="G44563" s="1776"/>
    </row>
    <row r="44564" spans="7:7">
      <c r="G44564" s="1776"/>
    </row>
    <row r="44565" spans="7:7">
      <c r="G44565" s="1776"/>
    </row>
    <row r="44566" spans="7:7">
      <c r="G44566" s="1776"/>
    </row>
    <row r="44567" spans="7:7">
      <c r="G44567" s="1776"/>
    </row>
    <row r="44568" spans="7:7">
      <c r="G44568" s="1776"/>
    </row>
    <row r="44569" spans="7:7">
      <c r="G44569" s="1776"/>
    </row>
    <row r="44570" spans="7:7">
      <c r="G44570" s="1776"/>
    </row>
    <row r="44571" spans="7:7">
      <c r="G44571" s="1776"/>
    </row>
    <row r="44572" spans="7:7">
      <c r="G44572" s="1776"/>
    </row>
    <row r="44573" spans="7:7">
      <c r="G44573" s="1776"/>
    </row>
    <row r="44574" spans="7:7">
      <c r="G44574" s="1776"/>
    </row>
    <row r="44575" spans="7:7">
      <c r="G44575" s="1776"/>
    </row>
    <row r="44576" spans="7:7">
      <c r="G44576" s="1776"/>
    </row>
    <row r="44577" spans="7:7">
      <c r="G44577" s="1776"/>
    </row>
    <row r="44578" spans="7:7">
      <c r="G44578" s="1776"/>
    </row>
    <row r="44579" spans="7:7">
      <c r="G44579" s="1776"/>
    </row>
    <row r="44580" spans="7:7">
      <c r="G44580" s="1776"/>
    </row>
    <row r="44581" spans="7:7">
      <c r="G44581" s="1776"/>
    </row>
    <row r="44582" spans="7:7">
      <c r="G44582" s="1776"/>
    </row>
    <row r="44583" spans="7:7">
      <c r="G44583" s="1776"/>
    </row>
    <row r="44584" spans="7:7">
      <c r="G44584" s="1776"/>
    </row>
    <row r="44585" spans="7:7">
      <c r="G44585" s="1776"/>
    </row>
    <row r="44586" spans="7:7">
      <c r="G44586" s="1776"/>
    </row>
    <row r="44587" spans="7:7">
      <c r="G44587" s="1776"/>
    </row>
    <row r="44588" spans="7:7">
      <c r="G44588" s="1776"/>
    </row>
    <row r="44589" spans="7:7">
      <c r="G44589" s="1776"/>
    </row>
    <row r="44590" spans="7:7">
      <c r="G44590" s="1776"/>
    </row>
    <row r="44591" spans="7:7">
      <c r="G44591" s="1776"/>
    </row>
    <row r="44592" spans="7:7">
      <c r="G44592" s="1776"/>
    </row>
    <row r="44593" spans="7:7">
      <c r="G44593" s="1776"/>
    </row>
    <row r="44594" spans="7:7">
      <c r="G44594" s="1776"/>
    </row>
    <row r="44595" spans="7:7">
      <c r="G44595" s="1776"/>
    </row>
    <row r="44596" spans="7:7">
      <c r="G44596" s="1776"/>
    </row>
    <row r="44597" spans="7:7">
      <c r="G44597" s="1776"/>
    </row>
    <row r="44598" spans="7:7">
      <c r="G44598" s="1776"/>
    </row>
    <row r="44599" spans="7:7">
      <c r="G44599" s="1776"/>
    </row>
    <row r="44600" spans="7:7">
      <c r="G44600" s="1776"/>
    </row>
    <row r="44601" spans="7:7">
      <c r="G44601" s="1776"/>
    </row>
    <row r="44602" spans="7:7">
      <c r="G44602" s="1776"/>
    </row>
    <row r="44603" spans="7:7">
      <c r="G44603" s="1776"/>
    </row>
    <row r="44604" spans="7:7">
      <c r="G44604" s="1776"/>
    </row>
    <row r="44605" spans="7:7">
      <c r="G44605" s="1776"/>
    </row>
    <row r="44606" spans="7:7">
      <c r="G44606" s="1776"/>
    </row>
    <row r="44607" spans="7:7">
      <c r="G44607" s="1776"/>
    </row>
    <row r="44608" spans="7:7">
      <c r="G44608" s="1776"/>
    </row>
    <row r="44609" spans="7:7">
      <c r="G44609" s="1776"/>
    </row>
    <row r="44610" spans="7:7">
      <c r="G44610" s="1776"/>
    </row>
    <row r="44611" spans="7:7">
      <c r="G44611" s="1776"/>
    </row>
    <row r="44612" spans="7:7">
      <c r="G44612" s="1776"/>
    </row>
    <row r="44613" spans="7:7">
      <c r="G44613" s="1776"/>
    </row>
    <row r="44614" spans="7:7">
      <c r="G44614" s="1776"/>
    </row>
    <row r="44615" spans="7:7">
      <c r="G44615" s="1776"/>
    </row>
    <row r="44616" spans="7:7">
      <c r="G44616" s="1776"/>
    </row>
    <row r="44617" spans="7:7">
      <c r="G44617" s="1776"/>
    </row>
    <row r="44618" spans="7:7">
      <c r="G44618" s="1776"/>
    </row>
    <row r="44619" spans="7:7">
      <c r="G44619" s="1776"/>
    </row>
    <row r="44620" spans="7:7">
      <c r="G44620" s="1776"/>
    </row>
    <row r="44621" spans="7:7">
      <c r="G44621" s="1776"/>
    </row>
    <row r="44622" spans="7:7">
      <c r="G44622" s="1776"/>
    </row>
    <row r="44623" spans="7:7">
      <c r="G44623" s="1776"/>
    </row>
    <row r="44624" spans="7:7">
      <c r="G44624" s="1776"/>
    </row>
    <row r="44625" spans="7:7">
      <c r="G44625" s="1776"/>
    </row>
    <row r="44626" spans="7:7">
      <c r="G44626" s="1776"/>
    </row>
    <row r="44627" spans="7:7">
      <c r="G44627" s="1776"/>
    </row>
    <row r="44628" spans="7:7">
      <c r="G44628" s="1776"/>
    </row>
    <row r="44629" spans="7:7">
      <c r="G44629" s="1776"/>
    </row>
    <row r="44630" spans="7:7">
      <c r="G44630" s="1776"/>
    </row>
    <row r="44631" spans="7:7">
      <c r="G44631" s="1776"/>
    </row>
    <row r="44632" spans="7:7">
      <c r="G44632" s="1776"/>
    </row>
    <row r="44633" spans="7:7">
      <c r="G44633" s="1776"/>
    </row>
    <row r="44634" spans="7:7">
      <c r="G44634" s="1776"/>
    </row>
    <row r="44635" spans="7:7">
      <c r="G44635" s="1776"/>
    </row>
    <row r="44636" spans="7:7">
      <c r="G44636" s="1776"/>
    </row>
    <row r="44637" spans="7:7">
      <c r="G44637" s="1776"/>
    </row>
    <row r="44638" spans="7:7">
      <c r="G44638" s="1776"/>
    </row>
    <row r="44639" spans="7:7">
      <c r="G44639" s="1776"/>
    </row>
    <row r="44640" spans="7:7">
      <c r="G44640" s="1776"/>
    </row>
    <row r="44641" spans="7:7">
      <c r="G44641" s="1776"/>
    </row>
    <row r="44642" spans="7:7">
      <c r="G44642" s="1776"/>
    </row>
    <row r="44643" spans="7:7">
      <c r="G44643" s="1776"/>
    </row>
    <row r="44644" spans="7:7">
      <c r="G44644" s="1776"/>
    </row>
    <row r="44645" spans="7:7">
      <c r="G44645" s="1776"/>
    </row>
    <row r="44646" spans="7:7">
      <c r="G44646" s="1776"/>
    </row>
    <row r="44647" spans="7:7">
      <c r="G44647" s="1776"/>
    </row>
    <row r="44648" spans="7:7">
      <c r="G44648" s="1776"/>
    </row>
    <row r="44649" spans="7:7">
      <c r="G44649" s="1776"/>
    </row>
    <row r="44650" spans="7:7">
      <c r="G44650" s="1776"/>
    </row>
    <row r="44651" spans="7:7">
      <c r="G44651" s="1776"/>
    </row>
    <row r="44652" spans="7:7">
      <c r="G44652" s="1776"/>
    </row>
    <row r="44653" spans="7:7">
      <c r="G44653" s="1776"/>
    </row>
    <row r="44654" spans="7:7">
      <c r="G44654" s="1776"/>
    </row>
    <row r="44655" spans="7:7">
      <c r="G44655" s="1776"/>
    </row>
    <row r="44656" spans="7:7">
      <c r="G44656" s="1776"/>
    </row>
    <row r="44657" spans="7:7">
      <c r="G44657" s="1776"/>
    </row>
    <row r="44658" spans="7:7">
      <c r="G44658" s="1776"/>
    </row>
    <row r="44659" spans="7:7">
      <c r="G44659" s="1776"/>
    </row>
    <row r="44660" spans="7:7">
      <c r="G44660" s="1776"/>
    </row>
    <row r="44661" spans="7:7">
      <c r="G44661" s="1776"/>
    </row>
    <row r="44662" spans="7:7">
      <c r="G44662" s="1776"/>
    </row>
    <row r="44663" spans="7:7">
      <c r="G44663" s="1776"/>
    </row>
    <row r="44664" spans="7:7">
      <c r="G44664" s="1776"/>
    </row>
    <row r="44665" spans="7:7">
      <c r="G44665" s="1776"/>
    </row>
    <row r="44666" spans="7:7">
      <c r="G44666" s="1776"/>
    </row>
    <row r="44667" spans="7:7">
      <c r="G44667" s="1776"/>
    </row>
    <row r="44668" spans="7:7">
      <c r="G44668" s="1776"/>
    </row>
    <row r="44669" spans="7:7">
      <c r="G44669" s="1776"/>
    </row>
    <row r="44670" spans="7:7">
      <c r="G44670" s="1776"/>
    </row>
    <row r="44671" spans="7:7">
      <c r="G44671" s="1776"/>
    </row>
    <row r="44672" spans="7:7">
      <c r="G44672" s="1776"/>
    </row>
    <row r="44673" spans="7:7">
      <c r="G44673" s="1776"/>
    </row>
    <row r="44674" spans="7:7">
      <c r="G44674" s="1776"/>
    </row>
    <row r="44675" spans="7:7">
      <c r="G44675" s="1776"/>
    </row>
    <row r="44676" spans="7:7">
      <c r="G44676" s="1776"/>
    </row>
    <row r="44677" spans="7:7">
      <c r="G44677" s="1776"/>
    </row>
    <row r="44678" spans="7:7">
      <c r="G44678" s="1776"/>
    </row>
    <row r="44679" spans="7:7">
      <c r="G44679" s="1776"/>
    </row>
    <row r="44680" spans="7:7">
      <c r="G44680" s="1776"/>
    </row>
    <row r="44681" spans="7:7">
      <c r="G44681" s="1776"/>
    </row>
    <row r="44682" spans="7:7">
      <c r="G44682" s="1776"/>
    </row>
    <row r="44683" spans="7:7">
      <c r="G44683" s="1776"/>
    </row>
    <row r="44684" spans="7:7">
      <c r="G44684" s="1776"/>
    </row>
    <row r="44685" spans="7:7">
      <c r="G44685" s="1776"/>
    </row>
    <row r="44686" spans="7:7">
      <c r="G44686" s="1776"/>
    </row>
    <row r="44687" spans="7:7">
      <c r="G44687" s="1776"/>
    </row>
    <row r="44688" spans="7:7">
      <c r="G44688" s="1776"/>
    </row>
    <row r="44689" spans="7:7">
      <c r="G44689" s="1776"/>
    </row>
    <row r="44690" spans="7:7">
      <c r="G44690" s="1776"/>
    </row>
    <row r="44691" spans="7:7">
      <c r="G44691" s="1776"/>
    </row>
    <row r="44692" spans="7:7">
      <c r="G44692" s="1776"/>
    </row>
    <row r="44693" spans="7:7">
      <c r="G44693" s="1776"/>
    </row>
    <row r="44694" spans="7:7">
      <c r="G44694" s="1776"/>
    </row>
    <row r="44695" spans="7:7">
      <c r="G44695" s="1776"/>
    </row>
    <row r="44696" spans="7:7">
      <c r="G44696" s="1776"/>
    </row>
    <row r="44697" spans="7:7">
      <c r="G44697" s="1776"/>
    </row>
    <row r="44698" spans="7:7">
      <c r="G44698" s="1776"/>
    </row>
    <row r="44699" spans="7:7">
      <c r="G44699" s="1776"/>
    </row>
    <row r="44700" spans="7:7">
      <c r="G44700" s="1776"/>
    </row>
    <row r="44701" spans="7:7">
      <c r="G44701" s="1776"/>
    </row>
    <row r="44702" spans="7:7">
      <c r="G44702" s="1776"/>
    </row>
    <row r="44703" spans="7:7">
      <c r="G44703" s="1776"/>
    </row>
    <row r="44704" spans="7:7">
      <c r="G44704" s="1776"/>
    </row>
    <row r="44705" spans="7:7">
      <c r="G44705" s="1776"/>
    </row>
    <row r="44706" spans="7:7">
      <c r="G44706" s="1776"/>
    </row>
    <row r="44707" spans="7:7">
      <c r="G44707" s="1776"/>
    </row>
    <row r="44708" spans="7:7">
      <c r="G44708" s="1776"/>
    </row>
    <row r="44709" spans="7:7">
      <c r="G44709" s="1776"/>
    </row>
    <row r="44710" spans="7:7">
      <c r="G44710" s="1776"/>
    </row>
    <row r="44711" spans="7:7">
      <c r="G44711" s="1776"/>
    </row>
    <row r="44712" spans="7:7">
      <c r="G44712" s="1776"/>
    </row>
    <row r="44713" spans="7:7">
      <c r="G44713" s="1776"/>
    </row>
    <row r="44714" spans="7:7">
      <c r="G44714" s="1776"/>
    </row>
    <row r="44715" spans="7:7">
      <c r="G44715" s="1776"/>
    </row>
    <row r="44716" spans="7:7">
      <c r="G44716" s="1776"/>
    </row>
    <row r="44717" spans="7:7">
      <c r="G44717" s="1776"/>
    </row>
    <row r="44718" spans="7:7">
      <c r="G44718" s="1776"/>
    </row>
    <row r="44719" spans="7:7">
      <c r="G44719" s="1776"/>
    </row>
    <row r="44720" spans="7:7">
      <c r="G44720" s="1776"/>
    </row>
    <row r="44721" spans="7:7">
      <c r="G44721" s="1776"/>
    </row>
    <row r="44722" spans="7:7">
      <c r="G44722" s="1776"/>
    </row>
    <row r="44723" spans="7:7">
      <c r="G44723" s="1776"/>
    </row>
    <row r="44724" spans="7:7">
      <c r="G44724" s="1776"/>
    </row>
    <row r="44725" spans="7:7">
      <c r="G44725" s="1776"/>
    </row>
    <row r="44726" spans="7:7">
      <c r="G44726" s="1776"/>
    </row>
    <row r="44727" spans="7:7">
      <c r="G44727" s="1776"/>
    </row>
    <row r="44728" spans="7:7">
      <c r="G44728" s="1776"/>
    </row>
    <row r="44729" spans="7:7">
      <c r="G44729" s="1776"/>
    </row>
    <row r="44730" spans="7:7">
      <c r="G44730" s="1776"/>
    </row>
    <row r="44731" spans="7:7">
      <c r="G44731" s="1776"/>
    </row>
    <row r="44732" spans="7:7">
      <c r="G44732" s="1776"/>
    </row>
    <row r="44733" spans="7:7">
      <c r="G44733" s="1776"/>
    </row>
    <row r="44734" spans="7:7">
      <c r="G44734" s="1776"/>
    </row>
    <row r="44735" spans="7:7">
      <c r="G44735" s="1776"/>
    </row>
    <row r="44736" spans="7:7">
      <c r="G44736" s="1776"/>
    </row>
    <row r="44737" spans="7:7">
      <c r="G44737" s="1776"/>
    </row>
    <row r="44738" spans="7:7">
      <c r="G44738" s="1776"/>
    </row>
    <row r="44739" spans="7:7">
      <c r="G44739" s="1776"/>
    </row>
    <row r="44740" spans="7:7">
      <c r="G44740" s="1776"/>
    </row>
    <row r="44741" spans="7:7">
      <c r="G44741" s="1776"/>
    </row>
    <row r="44742" spans="7:7">
      <c r="G44742" s="1776"/>
    </row>
    <row r="44743" spans="7:7">
      <c r="G44743" s="1776"/>
    </row>
    <row r="44744" spans="7:7">
      <c r="G44744" s="1776"/>
    </row>
    <row r="44745" spans="7:7">
      <c r="G44745" s="1776"/>
    </row>
    <row r="44746" spans="7:7">
      <c r="G44746" s="1776"/>
    </row>
    <row r="44747" spans="7:7">
      <c r="G44747" s="1776"/>
    </row>
    <row r="44748" spans="7:7">
      <c r="G44748" s="1776"/>
    </row>
    <row r="44749" spans="7:7">
      <c r="G44749" s="1776"/>
    </row>
    <row r="44750" spans="7:7">
      <c r="G44750" s="1776"/>
    </row>
    <row r="44751" spans="7:7">
      <c r="G44751" s="1776"/>
    </row>
    <row r="44752" spans="7:7">
      <c r="G44752" s="1776"/>
    </row>
    <row r="44753" spans="7:7">
      <c r="G44753" s="1776"/>
    </row>
    <row r="44754" spans="7:7">
      <c r="G44754" s="1776"/>
    </row>
    <row r="44755" spans="7:7">
      <c r="G44755" s="1776"/>
    </row>
    <row r="44756" spans="7:7">
      <c r="G44756" s="1776"/>
    </row>
    <row r="44757" spans="7:7">
      <c r="G44757" s="1776"/>
    </row>
    <row r="44758" spans="7:7">
      <c r="G44758" s="1776"/>
    </row>
    <row r="44759" spans="7:7">
      <c r="G44759" s="1776"/>
    </row>
    <row r="44760" spans="7:7">
      <c r="G44760" s="1776"/>
    </row>
    <row r="44761" spans="7:7">
      <c r="G44761" s="1776"/>
    </row>
    <row r="44762" spans="7:7">
      <c r="G44762" s="1776"/>
    </row>
    <row r="44763" spans="7:7">
      <c r="G44763" s="1776"/>
    </row>
    <row r="44764" spans="7:7">
      <c r="G44764" s="1776"/>
    </row>
    <row r="44765" spans="7:7">
      <c r="G44765" s="1776"/>
    </row>
    <row r="44766" spans="7:7">
      <c r="G44766" s="1776"/>
    </row>
    <row r="44767" spans="7:7">
      <c r="G44767" s="1776"/>
    </row>
    <row r="44768" spans="7:7">
      <c r="G44768" s="1776"/>
    </row>
    <row r="44769" spans="7:7">
      <c r="G44769" s="1776"/>
    </row>
    <row r="44770" spans="7:7">
      <c r="G44770" s="1776"/>
    </row>
    <row r="44771" spans="7:7">
      <c r="G44771" s="1776"/>
    </row>
    <row r="44772" spans="7:7">
      <c r="G44772" s="1776"/>
    </row>
    <row r="44773" spans="7:7">
      <c r="G44773" s="1776"/>
    </row>
    <row r="44774" spans="7:7">
      <c r="G44774" s="1776"/>
    </row>
    <row r="44775" spans="7:7">
      <c r="G44775" s="1776"/>
    </row>
    <row r="44776" spans="7:7">
      <c r="G44776" s="1776"/>
    </row>
    <row r="44777" spans="7:7">
      <c r="G44777" s="1776"/>
    </row>
    <row r="44778" spans="7:7">
      <c r="G44778" s="1776"/>
    </row>
    <row r="44779" spans="7:7">
      <c r="G44779" s="1776"/>
    </row>
    <row r="44780" spans="7:7">
      <c r="G44780" s="1776"/>
    </row>
    <row r="44781" spans="7:7">
      <c r="G44781" s="1776"/>
    </row>
    <row r="44782" spans="7:7">
      <c r="G44782" s="1776"/>
    </row>
    <row r="44783" spans="7:7">
      <c r="G44783" s="1776"/>
    </row>
    <row r="44784" spans="7:7">
      <c r="G44784" s="1776"/>
    </row>
    <row r="44785" spans="7:7">
      <c r="G44785" s="1776"/>
    </row>
    <row r="44786" spans="7:7">
      <c r="G44786" s="1776"/>
    </row>
    <row r="44787" spans="7:7">
      <c r="G44787" s="1776"/>
    </row>
    <row r="44788" spans="7:7">
      <c r="G44788" s="1776"/>
    </row>
    <row r="44789" spans="7:7">
      <c r="G44789" s="1776"/>
    </row>
    <row r="44790" spans="7:7">
      <c r="G44790" s="1776"/>
    </row>
    <row r="44791" spans="7:7">
      <c r="G44791" s="1776"/>
    </row>
    <row r="44792" spans="7:7">
      <c r="G44792" s="1776"/>
    </row>
    <row r="44793" spans="7:7">
      <c r="G44793" s="1776"/>
    </row>
    <row r="44794" spans="7:7">
      <c r="G44794" s="1776"/>
    </row>
    <row r="44795" spans="7:7">
      <c r="G44795" s="1776"/>
    </row>
    <row r="44796" spans="7:7">
      <c r="G44796" s="1776"/>
    </row>
    <row r="44797" spans="7:7">
      <c r="G44797" s="1776"/>
    </row>
    <row r="44798" spans="7:7">
      <c r="G44798" s="1776"/>
    </row>
    <row r="44799" spans="7:7">
      <c r="G44799" s="1776"/>
    </row>
    <row r="44800" spans="7:7">
      <c r="G44800" s="1776"/>
    </row>
    <row r="44801" spans="7:7">
      <c r="G44801" s="1776"/>
    </row>
    <row r="44802" spans="7:7">
      <c r="G44802" s="1776"/>
    </row>
    <row r="44803" spans="7:7">
      <c r="G44803" s="1776"/>
    </row>
    <row r="44804" spans="7:7">
      <c r="G44804" s="1776"/>
    </row>
    <row r="44805" spans="7:7">
      <c r="G44805" s="1776"/>
    </row>
    <row r="44806" spans="7:7">
      <c r="G44806" s="1776"/>
    </row>
    <row r="44807" spans="7:7">
      <c r="G44807" s="1776"/>
    </row>
    <row r="44808" spans="7:7">
      <c r="G44808" s="1776"/>
    </row>
    <row r="44809" spans="7:7">
      <c r="G44809" s="1776"/>
    </row>
    <row r="44810" spans="7:7">
      <c r="G44810" s="1776"/>
    </row>
    <row r="44811" spans="7:7">
      <c r="G44811" s="1776"/>
    </row>
    <row r="44812" spans="7:7">
      <c r="G44812" s="1776"/>
    </row>
    <row r="44813" spans="7:7">
      <c r="G44813" s="1776"/>
    </row>
    <row r="44814" spans="7:7">
      <c r="G44814" s="1776"/>
    </row>
    <row r="44815" spans="7:7">
      <c r="G44815" s="1776"/>
    </row>
    <row r="44816" spans="7:7">
      <c r="G44816" s="1776"/>
    </row>
    <row r="44817" spans="7:7">
      <c r="G44817" s="1776"/>
    </row>
    <row r="44818" spans="7:7">
      <c r="G44818" s="1776"/>
    </row>
    <row r="44819" spans="7:7">
      <c r="G44819" s="1776"/>
    </row>
    <row r="44820" spans="7:7">
      <c r="G44820" s="1776"/>
    </row>
    <row r="44821" spans="7:7">
      <c r="G44821" s="1776"/>
    </row>
    <row r="44822" spans="7:7">
      <c r="G44822" s="1776"/>
    </row>
    <row r="44823" spans="7:7">
      <c r="G44823" s="1776"/>
    </row>
    <row r="44824" spans="7:7">
      <c r="G44824" s="1776"/>
    </row>
    <row r="44825" spans="7:7">
      <c r="G44825" s="1776"/>
    </row>
    <row r="44826" spans="7:7">
      <c r="G44826" s="1776"/>
    </row>
    <row r="44827" spans="7:7">
      <c r="G44827" s="1776"/>
    </row>
    <row r="44828" spans="7:7">
      <c r="G44828" s="1776"/>
    </row>
    <row r="44829" spans="7:7">
      <c r="G44829" s="1776"/>
    </row>
    <row r="44830" spans="7:7">
      <c r="G44830" s="1776"/>
    </row>
    <row r="44831" spans="7:7">
      <c r="G44831" s="1776"/>
    </row>
    <row r="44832" spans="7:7">
      <c r="G44832" s="1776"/>
    </row>
    <row r="44833" spans="7:7">
      <c r="G44833" s="1776"/>
    </row>
    <row r="44834" spans="7:7">
      <c r="G44834" s="1776"/>
    </row>
    <row r="44835" spans="7:7">
      <c r="G44835" s="1776"/>
    </row>
    <row r="44836" spans="7:7">
      <c r="G44836" s="1776"/>
    </row>
    <row r="44837" spans="7:7">
      <c r="G44837" s="1776"/>
    </row>
    <row r="44838" spans="7:7">
      <c r="G44838" s="1776"/>
    </row>
    <row r="44839" spans="7:7">
      <c r="G44839" s="1776"/>
    </row>
    <row r="44840" spans="7:7">
      <c r="G44840" s="1776"/>
    </row>
    <row r="44841" spans="7:7">
      <c r="G44841" s="1776"/>
    </row>
    <row r="44842" spans="7:7">
      <c r="G44842" s="1776"/>
    </row>
    <row r="44843" spans="7:7">
      <c r="G44843" s="1776"/>
    </row>
    <row r="44844" spans="7:7">
      <c r="G44844" s="1776"/>
    </row>
    <row r="44845" spans="7:7">
      <c r="G44845" s="1776"/>
    </row>
    <row r="44846" spans="7:7">
      <c r="G44846" s="1776"/>
    </row>
    <row r="44847" spans="7:7">
      <c r="G44847" s="1776"/>
    </row>
    <row r="44848" spans="7:7">
      <c r="G44848" s="1776"/>
    </row>
    <row r="44849" spans="7:7">
      <c r="G44849" s="1776"/>
    </row>
    <row r="44850" spans="7:7">
      <c r="G44850" s="1776"/>
    </row>
    <row r="44851" spans="7:7">
      <c r="G44851" s="1776"/>
    </row>
    <row r="44852" spans="7:7">
      <c r="G44852" s="1776"/>
    </row>
    <row r="44853" spans="7:7">
      <c r="G44853" s="1776"/>
    </row>
    <row r="44854" spans="7:7">
      <c r="G44854" s="1776"/>
    </row>
    <row r="44855" spans="7:7">
      <c r="G44855" s="1776"/>
    </row>
    <row r="44856" spans="7:7">
      <c r="G44856" s="1776"/>
    </row>
    <row r="44857" spans="7:7">
      <c r="G44857" s="1776"/>
    </row>
    <row r="44858" spans="7:7">
      <c r="G44858" s="1776"/>
    </row>
    <row r="44859" spans="7:7">
      <c r="G44859" s="1776"/>
    </row>
    <row r="44860" spans="7:7">
      <c r="G44860" s="1776"/>
    </row>
    <row r="44861" spans="7:7">
      <c r="G44861" s="1776"/>
    </row>
    <row r="44862" spans="7:7">
      <c r="G44862" s="1776"/>
    </row>
    <row r="44863" spans="7:7">
      <c r="G44863" s="1776"/>
    </row>
    <row r="44864" spans="7:7">
      <c r="G44864" s="1776"/>
    </row>
    <row r="44865" spans="7:7">
      <c r="G44865" s="1776"/>
    </row>
    <row r="44866" spans="7:7">
      <c r="G44866" s="1776"/>
    </row>
    <row r="44867" spans="7:7">
      <c r="G44867" s="1776"/>
    </row>
    <row r="44868" spans="7:7">
      <c r="G44868" s="1776"/>
    </row>
    <row r="44869" spans="7:7">
      <c r="G44869" s="1776"/>
    </row>
    <row r="44870" spans="7:7">
      <c r="G44870" s="1776"/>
    </row>
    <row r="44871" spans="7:7">
      <c r="G44871" s="1776"/>
    </row>
    <row r="44872" spans="7:7">
      <c r="G44872" s="1776"/>
    </row>
    <row r="44873" spans="7:7">
      <c r="G44873" s="1776"/>
    </row>
    <row r="44874" spans="7:7">
      <c r="G44874" s="1776"/>
    </row>
    <row r="44875" spans="7:7">
      <c r="G44875" s="1776"/>
    </row>
    <row r="44876" spans="7:7">
      <c r="G44876" s="1776"/>
    </row>
    <row r="44877" spans="7:7">
      <c r="G44877" s="1776"/>
    </row>
    <row r="44878" spans="7:7">
      <c r="G44878" s="1776"/>
    </row>
    <row r="44879" spans="7:7">
      <c r="G44879" s="1776"/>
    </row>
    <row r="44880" spans="7:7">
      <c r="G44880" s="1776"/>
    </row>
    <row r="44881" spans="7:7">
      <c r="G44881" s="1776"/>
    </row>
    <row r="44882" spans="7:7">
      <c r="G44882" s="1776"/>
    </row>
    <row r="44883" spans="7:7">
      <c r="G44883" s="1776"/>
    </row>
    <row r="44884" spans="7:7">
      <c r="G44884" s="1776"/>
    </row>
    <row r="44885" spans="7:7">
      <c r="G44885" s="1776"/>
    </row>
    <row r="44886" spans="7:7">
      <c r="G44886" s="1776"/>
    </row>
    <row r="44887" spans="7:7">
      <c r="G44887" s="1776"/>
    </row>
    <row r="44888" spans="7:7">
      <c r="G44888" s="1776"/>
    </row>
    <row r="44889" spans="7:7">
      <c r="G44889" s="1776"/>
    </row>
    <row r="44890" spans="7:7">
      <c r="G44890" s="1776"/>
    </row>
    <row r="44891" spans="7:7">
      <c r="G44891" s="1776"/>
    </row>
    <row r="44892" spans="7:7">
      <c r="G44892" s="1776"/>
    </row>
    <row r="44893" spans="7:7">
      <c r="G44893" s="1776"/>
    </row>
    <row r="44894" spans="7:7">
      <c r="G44894" s="1776"/>
    </row>
    <row r="44895" spans="7:7">
      <c r="G44895" s="1776"/>
    </row>
    <row r="44896" spans="7:7">
      <c r="G44896" s="1776"/>
    </row>
    <row r="44897" spans="7:7">
      <c r="G44897" s="1776"/>
    </row>
    <row r="44898" spans="7:7">
      <c r="G44898" s="1776"/>
    </row>
    <row r="44899" spans="7:7">
      <c r="G44899" s="1776"/>
    </row>
    <row r="44900" spans="7:7">
      <c r="G44900" s="1776"/>
    </row>
    <row r="44901" spans="7:7">
      <c r="G44901" s="1776"/>
    </row>
    <row r="44902" spans="7:7">
      <c r="G44902" s="1776"/>
    </row>
    <row r="44903" spans="7:7">
      <c r="G44903" s="1776"/>
    </row>
    <row r="44904" spans="7:7">
      <c r="G44904" s="1776"/>
    </row>
    <row r="44905" spans="7:7">
      <c r="G44905" s="1776"/>
    </row>
    <row r="44906" spans="7:7">
      <c r="G44906" s="1776"/>
    </row>
    <row r="44907" spans="7:7">
      <c r="G44907" s="1776"/>
    </row>
    <row r="44908" spans="7:7">
      <c r="G44908" s="1776"/>
    </row>
    <row r="44909" spans="7:7">
      <c r="G44909" s="1776"/>
    </row>
    <row r="44910" spans="7:7">
      <c r="G44910" s="1776"/>
    </row>
    <row r="44911" spans="7:7">
      <c r="G44911" s="1776"/>
    </row>
    <row r="44912" spans="7:7">
      <c r="G44912" s="1776"/>
    </row>
    <row r="44913" spans="7:7">
      <c r="G44913" s="1776"/>
    </row>
    <row r="44914" spans="7:7">
      <c r="G44914" s="1776"/>
    </row>
    <row r="44915" spans="7:7">
      <c r="G44915" s="1776"/>
    </row>
    <row r="44916" spans="7:7">
      <c r="G44916" s="1776"/>
    </row>
    <row r="44917" spans="7:7">
      <c r="G44917" s="1776"/>
    </row>
    <row r="44918" spans="7:7">
      <c r="G44918" s="1776"/>
    </row>
    <row r="44919" spans="7:7">
      <c r="G44919" s="1776"/>
    </row>
    <row r="44920" spans="7:7">
      <c r="G44920" s="1776"/>
    </row>
    <row r="44921" spans="7:7">
      <c r="G44921" s="1776"/>
    </row>
    <row r="44922" spans="7:7">
      <c r="G44922" s="1776"/>
    </row>
    <row r="44923" spans="7:7">
      <c r="G44923" s="1776"/>
    </row>
    <row r="44924" spans="7:7">
      <c r="G44924" s="1776"/>
    </row>
    <row r="44925" spans="7:7">
      <c r="G44925" s="1776"/>
    </row>
    <row r="44926" spans="7:7">
      <c r="G44926" s="1776"/>
    </row>
    <row r="44927" spans="7:7">
      <c r="G44927" s="1776"/>
    </row>
    <row r="44928" spans="7:7">
      <c r="G44928" s="1776"/>
    </row>
    <row r="44929" spans="7:7">
      <c r="G44929" s="1776"/>
    </row>
    <row r="44930" spans="7:7">
      <c r="G44930" s="1776"/>
    </row>
    <row r="44931" spans="7:7">
      <c r="G44931" s="1776"/>
    </row>
    <row r="44932" spans="7:7">
      <c r="G44932" s="1776"/>
    </row>
    <row r="44933" spans="7:7">
      <c r="G44933" s="1776"/>
    </row>
    <row r="44934" spans="7:7">
      <c r="G44934" s="1776"/>
    </row>
    <row r="44935" spans="7:7">
      <c r="G44935" s="1776"/>
    </row>
    <row r="44936" spans="7:7">
      <c r="G44936" s="1776"/>
    </row>
    <row r="44937" spans="7:7">
      <c r="G44937" s="1776"/>
    </row>
    <row r="44938" spans="7:7">
      <c r="G44938" s="1776"/>
    </row>
    <row r="44939" spans="7:7">
      <c r="G44939" s="1776"/>
    </row>
    <row r="44940" spans="7:7">
      <c r="G44940" s="1776"/>
    </row>
    <row r="44941" spans="7:7">
      <c r="G44941" s="1776"/>
    </row>
    <row r="44942" spans="7:7">
      <c r="G44942" s="1776"/>
    </row>
    <row r="44943" spans="7:7">
      <c r="G44943" s="1776"/>
    </row>
    <row r="44944" spans="7:7">
      <c r="G44944" s="1776"/>
    </row>
    <row r="44945" spans="7:7">
      <c r="G44945" s="1776"/>
    </row>
    <row r="44946" spans="7:7">
      <c r="G44946" s="1776"/>
    </row>
    <row r="44947" spans="7:7">
      <c r="G44947" s="1776"/>
    </row>
    <row r="44948" spans="7:7">
      <c r="G44948" s="1776"/>
    </row>
    <row r="44949" spans="7:7">
      <c r="G44949" s="1776"/>
    </row>
    <row r="44950" spans="7:7">
      <c r="G44950" s="1776"/>
    </row>
    <row r="44951" spans="7:7">
      <c r="G44951" s="1776"/>
    </row>
    <row r="44952" spans="7:7">
      <c r="G44952" s="1776"/>
    </row>
    <row r="44953" spans="7:7">
      <c r="G44953" s="1776"/>
    </row>
    <row r="44954" spans="7:7">
      <c r="G44954" s="1776"/>
    </row>
    <row r="44955" spans="7:7">
      <c r="G44955" s="1776"/>
    </row>
    <row r="44956" spans="7:7">
      <c r="G44956" s="1776"/>
    </row>
    <row r="44957" spans="7:7">
      <c r="G44957" s="1776"/>
    </row>
    <row r="44958" spans="7:7">
      <c r="G44958" s="1776"/>
    </row>
    <row r="44959" spans="7:7">
      <c r="G44959" s="1776"/>
    </row>
    <row r="44960" spans="7:7">
      <c r="G44960" s="1776"/>
    </row>
    <row r="44961" spans="7:7">
      <c r="G44961" s="1776"/>
    </row>
    <row r="44962" spans="7:7">
      <c r="G44962" s="1776"/>
    </row>
    <row r="44963" spans="7:7">
      <c r="G44963" s="1776"/>
    </row>
    <row r="44964" spans="7:7">
      <c r="G44964" s="1776"/>
    </row>
    <row r="44965" spans="7:7">
      <c r="G44965" s="1776"/>
    </row>
    <row r="44966" spans="7:7">
      <c r="G44966" s="1776"/>
    </row>
    <row r="44967" spans="7:7">
      <c r="G44967" s="1776"/>
    </row>
    <row r="44968" spans="7:7">
      <c r="G44968" s="1776"/>
    </row>
    <row r="44969" spans="7:7">
      <c r="G44969" s="1776"/>
    </row>
    <row r="44970" spans="7:7">
      <c r="G44970" s="1776"/>
    </row>
    <row r="44971" spans="7:7">
      <c r="G44971" s="1776"/>
    </row>
    <row r="44972" spans="7:7">
      <c r="G44972" s="1776"/>
    </row>
    <row r="44973" spans="7:7">
      <c r="G44973" s="1776"/>
    </row>
    <row r="44974" spans="7:7">
      <c r="G44974" s="1776"/>
    </row>
    <row r="44975" spans="7:7">
      <c r="G44975" s="1776"/>
    </row>
    <row r="44976" spans="7:7">
      <c r="G44976" s="1776"/>
    </row>
    <row r="44977" spans="7:7">
      <c r="G44977" s="1776"/>
    </row>
    <row r="44978" spans="7:7">
      <c r="G44978" s="1776"/>
    </row>
    <row r="44979" spans="7:7">
      <c r="G44979" s="1776"/>
    </row>
    <row r="44980" spans="7:7">
      <c r="G44980" s="1776"/>
    </row>
    <row r="44981" spans="7:7">
      <c r="G44981" s="1776"/>
    </row>
    <row r="44982" spans="7:7">
      <c r="G44982" s="1776"/>
    </row>
    <row r="44983" spans="7:7">
      <c r="G44983" s="1776"/>
    </row>
    <row r="44984" spans="7:7">
      <c r="G44984" s="1776"/>
    </row>
    <row r="44985" spans="7:7">
      <c r="G44985" s="1776"/>
    </row>
    <row r="44986" spans="7:7">
      <c r="G44986" s="1776"/>
    </row>
    <row r="44987" spans="7:7">
      <c r="G44987" s="1776"/>
    </row>
    <row r="44988" spans="7:7">
      <c r="G44988" s="1776"/>
    </row>
    <row r="44989" spans="7:7">
      <c r="G44989" s="1776"/>
    </row>
    <row r="44990" spans="7:7">
      <c r="G44990" s="1776"/>
    </row>
    <row r="44991" spans="7:7">
      <c r="G44991" s="1776"/>
    </row>
    <row r="44992" spans="7:7">
      <c r="G44992" s="1776"/>
    </row>
    <row r="44993" spans="7:7">
      <c r="G44993" s="1776"/>
    </row>
    <row r="44994" spans="7:7">
      <c r="G44994" s="1776"/>
    </row>
    <row r="44995" spans="7:7">
      <c r="G44995" s="1776"/>
    </row>
    <row r="44996" spans="7:7">
      <c r="G44996" s="1776"/>
    </row>
    <row r="44997" spans="7:7">
      <c r="G44997" s="1776"/>
    </row>
    <row r="44998" spans="7:7">
      <c r="G44998" s="1776"/>
    </row>
    <row r="44999" spans="7:7">
      <c r="G44999" s="1776"/>
    </row>
    <row r="45000" spans="7:7">
      <c r="G45000" s="1776"/>
    </row>
    <row r="45001" spans="7:7">
      <c r="G45001" s="1776"/>
    </row>
    <row r="45002" spans="7:7">
      <c r="G45002" s="1776"/>
    </row>
    <row r="45003" spans="7:7">
      <c r="G45003" s="1776"/>
    </row>
    <row r="45004" spans="7:7">
      <c r="G45004" s="1776"/>
    </row>
    <row r="45005" spans="7:7">
      <c r="G45005" s="1776"/>
    </row>
    <row r="45006" spans="7:7">
      <c r="G45006" s="1776"/>
    </row>
    <row r="45007" spans="7:7">
      <c r="G45007" s="1776"/>
    </row>
    <row r="45008" spans="7:7">
      <c r="G45008" s="1776"/>
    </row>
    <row r="45009" spans="7:7">
      <c r="G45009" s="1776"/>
    </row>
    <row r="45010" spans="7:7">
      <c r="G45010" s="1776"/>
    </row>
    <row r="45011" spans="7:7">
      <c r="G45011" s="1776"/>
    </row>
    <row r="45012" spans="7:7">
      <c r="G45012" s="1776"/>
    </row>
    <row r="45013" spans="7:7">
      <c r="G45013" s="1776"/>
    </row>
    <row r="45014" spans="7:7">
      <c r="G45014" s="1776"/>
    </row>
    <row r="45015" spans="7:7">
      <c r="G45015" s="1776"/>
    </row>
    <row r="45016" spans="7:7">
      <c r="G45016" s="1776"/>
    </row>
    <row r="45017" spans="7:7">
      <c r="G45017" s="1776"/>
    </row>
    <row r="45018" spans="7:7">
      <c r="G45018" s="1776"/>
    </row>
    <row r="45019" spans="7:7">
      <c r="G45019" s="1776"/>
    </row>
    <row r="45020" spans="7:7">
      <c r="G45020" s="1776"/>
    </row>
    <row r="45021" spans="7:7">
      <c r="G45021" s="1776"/>
    </row>
    <row r="45022" spans="7:7">
      <c r="G45022" s="1776"/>
    </row>
    <row r="45023" spans="7:7">
      <c r="G45023" s="1776"/>
    </row>
    <row r="45024" spans="7:7">
      <c r="G45024" s="1776"/>
    </row>
    <row r="45025" spans="7:7">
      <c r="G45025" s="1776"/>
    </row>
    <row r="45026" spans="7:7">
      <c r="G45026" s="1776"/>
    </row>
    <row r="45027" spans="7:7">
      <c r="G45027" s="1776"/>
    </row>
    <row r="45028" spans="7:7">
      <c r="G45028" s="1776"/>
    </row>
    <row r="45029" spans="7:7">
      <c r="G45029" s="1776"/>
    </row>
    <row r="45030" spans="7:7">
      <c r="G45030" s="1776"/>
    </row>
    <row r="45031" spans="7:7">
      <c r="G45031" s="1776"/>
    </row>
    <row r="45032" spans="7:7">
      <c r="G45032" s="1776"/>
    </row>
    <row r="45033" spans="7:7">
      <c r="G45033" s="1776"/>
    </row>
    <row r="45034" spans="7:7">
      <c r="G45034" s="1776"/>
    </row>
    <row r="45035" spans="7:7">
      <c r="G45035" s="1776"/>
    </row>
    <row r="45036" spans="7:7">
      <c r="G45036" s="1776"/>
    </row>
    <row r="45037" spans="7:7">
      <c r="G45037" s="1776"/>
    </row>
    <row r="45038" spans="7:7">
      <c r="G45038" s="1776"/>
    </row>
    <row r="45039" spans="7:7">
      <c r="G45039" s="1776"/>
    </row>
    <row r="45040" spans="7:7">
      <c r="G45040" s="1776"/>
    </row>
    <row r="45041" spans="7:7">
      <c r="G45041" s="1776"/>
    </row>
    <row r="45042" spans="7:7">
      <c r="G45042" s="1776"/>
    </row>
    <row r="45043" spans="7:7">
      <c r="G45043" s="1776"/>
    </row>
    <row r="45044" spans="7:7">
      <c r="G45044" s="1776"/>
    </row>
    <row r="45045" spans="7:7">
      <c r="G45045" s="1776"/>
    </row>
    <row r="45046" spans="7:7">
      <c r="G45046" s="1776"/>
    </row>
    <row r="45047" spans="7:7">
      <c r="G45047" s="1776"/>
    </row>
    <row r="45048" spans="7:7">
      <c r="G45048" s="1776"/>
    </row>
    <row r="45049" spans="7:7">
      <c r="G45049" s="1776"/>
    </row>
    <row r="45050" spans="7:7">
      <c r="G45050" s="1776"/>
    </row>
    <row r="45051" spans="7:7">
      <c r="G45051" s="1776"/>
    </row>
    <row r="45052" spans="7:7">
      <c r="G45052" s="1776"/>
    </row>
    <row r="45053" spans="7:7">
      <c r="G45053" s="1776"/>
    </row>
    <row r="45054" spans="7:7">
      <c r="G45054" s="1776"/>
    </row>
    <row r="45055" spans="7:7">
      <c r="G45055" s="1776"/>
    </row>
    <row r="45056" spans="7:7">
      <c r="G45056" s="1776"/>
    </row>
    <row r="45057" spans="7:7">
      <c r="G45057" s="1776"/>
    </row>
    <row r="45058" spans="7:7">
      <c r="G45058" s="1776"/>
    </row>
    <row r="45059" spans="7:7">
      <c r="G45059" s="1776"/>
    </row>
    <row r="45060" spans="7:7">
      <c r="G45060" s="1776"/>
    </row>
    <row r="45061" spans="7:7">
      <c r="G45061" s="1776"/>
    </row>
    <row r="45062" spans="7:7">
      <c r="G45062" s="1776"/>
    </row>
    <row r="45063" spans="7:7">
      <c r="G45063" s="1776"/>
    </row>
    <row r="45064" spans="7:7">
      <c r="G45064" s="1776"/>
    </row>
    <row r="45065" spans="7:7">
      <c r="G45065" s="1776"/>
    </row>
    <row r="45066" spans="7:7">
      <c r="G45066" s="1776"/>
    </row>
    <row r="45067" spans="7:7">
      <c r="G45067" s="1776"/>
    </row>
    <row r="45068" spans="7:7">
      <c r="G45068" s="1776"/>
    </row>
    <row r="45069" spans="7:7">
      <c r="G45069" s="1776"/>
    </row>
    <row r="45070" spans="7:7">
      <c r="G45070" s="1776"/>
    </row>
    <row r="45071" spans="7:7">
      <c r="G45071" s="1776"/>
    </row>
    <row r="45072" spans="7:7">
      <c r="G45072" s="1776"/>
    </row>
    <row r="45073" spans="7:7">
      <c r="G45073" s="1776"/>
    </row>
    <row r="45074" spans="7:7">
      <c r="G45074" s="1776"/>
    </row>
    <row r="45075" spans="7:7">
      <c r="G45075" s="1776"/>
    </row>
    <row r="45076" spans="7:7">
      <c r="G45076" s="1776"/>
    </row>
    <row r="45077" spans="7:7">
      <c r="G45077" s="1776"/>
    </row>
    <row r="45078" spans="7:7">
      <c r="G45078" s="1776"/>
    </row>
    <row r="45079" spans="7:7">
      <c r="G45079" s="1776"/>
    </row>
    <row r="45080" spans="7:7">
      <c r="G45080" s="1776"/>
    </row>
    <row r="45081" spans="7:7">
      <c r="G45081" s="1776"/>
    </row>
    <row r="45082" spans="7:7">
      <c r="G45082" s="1776"/>
    </row>
    <row r="45083" spans="7:7">
      <c r="G45083" s="1776"/>
    </row>
    <row r="45084" spans="7:7">
      <c r="G45084" s="1776"/>
    </row>
    <row r="45085" spans="7:7">
      <c r="G45085" s="1776"/>
    </row>
    <row r="45086" spans="7:7">
      <c r="G45086" s="1776"/>
    </row>
    <row r="45087" spans="7:7">
      <c r="G45087" s="1776"/>
    </row>
    <row r="45088" spans="7:7">
      <c r="G45088" s="1776"/>
    </row>
    <row r="45089" spans="7:7">
      <c r="G45089" s="1776"/>
    </row>
    <row r="45090" spans="7:7">
      <c r="G45090" s="1776"/>
    </row>
    <row r="45091" spans="7:7">
      <c r="G45091" s="1776"/>
    </row>
    <row r="45092" spans="7:7">
      <c r="G45092" s="1776"/>
    </row>
    <row r="45093" spans="7:7">
      <c r="G45093" s="1776"/>
    </row>
    <row r="45094" spans="7:7">
      <c r="G45094" s="1776"/>
    </row>
    <row r="45095" spans="7:7">
      <c r="G45095" s="1776"/>
    </row>
    <row r="45096" spans="7:7">
      <c r="G45096" s="1776"/>
    </row>
    <row r="45097" spans="7:7">
      <c r="G45097" s="1776"/>
    </row>
    <row r="45098" spans="7:7">
      <c r="G45098" s="1776"/>
    </row>
    <row r="45099" spans="7:7">
      <c r="G45099" s="1776"/>
    </row>
    <row r="45100" spans="7:7">
      <c r="G45100" s="1776"/>
    </row>
    <row r="45101" spans="7:7">
      <c r="G45101" s="1776"/>
    </row>
    <row r="45102" spans="7:7">
      <c r="G45102" s="1776"/>
    </row>
    <row r="45103" spans="7:7">
      <c r="G45103" s="1776"/>
    </row>
    <row r="45104" spans="7:7">
      <c r="G45104" s="1776"/>
    </row>
    <row r="45105" spans="7:7">
      <c r="G45105" s="1776"/>
    </row>
    <row r="45106" spans="7:7">
      <c r="G45106" s="1776"/>
    </row>
    <row r="45107" spans="7:7">
      <c r="G45107" s="1776"/>
    </row>
    <row r="45108" spans="7:7">
      <c r="G45108" s="1776"/>
    </row>
    <row r="45109" spans="7:7">
      <c r="G45109" s="1776"/>
    </row>
    <row r="45110" spans="7:7">
      <c r="G45110" s="1776"/>
    </row>
    <row r="45111" spans="7:7">
      <c r="G45111" s="1776"/>
    </row>
    <row r="45112" spans="7:7">
      <c r="G45112" s="1776"/>
    </row>
    <row r="45113" spans="7:7">
      <c r="G45113" s="1776"/>
    </row>
    <row r="45114" spans="7:7">
      <c r="G45114" s="1776"/>
    </row>
    <row r="45115" spans="7:7">
      <c r="G45115" s="1776"/>
    </row>
    <row r="45116" spans="7:7">
      <c r="G45116" s="1776"/>
    </row>
    <row r="45117" spans="7:7">
      <c r="G45117" s="1776"/>
    </row>
    <row r="45118" spans="7:7">
      <c r="G45118" s="1776"/>
    </row>
    <row r="45119" spans="7:7">
      <c r="G45119" s="1776"/>
    </row>
    <row r="45120" spans="7:7">
      <c r="G45120" s="1776"/>
    </row>
    <row r="45121" spans="7:7">
      <c r="G45121" s="1776"/>
    </row>
    <row r="45122" spans="7:7">
      <c r="G45122" s="1776"/>
    </row>
    <row r="45123" spans="7:7">
      <c r="G45123" s="1776"/>
    </row>
    <row r="45124" spans="7:7">
      <c r="G45124" s="1776"/>
    </row>
    <row r="45125" spans="7:7">
      <c r="G45125" s="1776"/>
    </row>
    <row r="45126" spans="7:7">
      <c r="G45126" s="1776"/>
    </row>
    <row r="45127" spans="7:7">
      <c r="G45127" s="1776"/>
    </row>
    <row r="45128" spans="7:7">
      <c r="G45128" s="1776"/>
    </row>
    <row r="45129" spans="7:7">
      <c r="G45129" s="1776"/>
    </row>
    <row r="45130" spans="7:7">
      <c r="G45130" s="1776"/>
    </row>
    <row r="45131" spans="7:7">
      <c r="G45131" s="1776"/>
    </row>
    <row r="45132" spans="7:7">
      <c r="G45132" s="1776"/>
    </row>
    <row r="45133" spans="7:7">
      <c r="G45133" s="1776"/>
    </row>
    <row r="45134" spans="7:7">
      <c r="G45134" s="1776"/>
    </row>
    <row r="45135" spans="7:7">
      <c r="G45135" s="1776"/>
    </row>
    <row r="45136" spans="7:7">
      <c r="G45136" s="1776"/>
    </row>
    <row r="45137" spans="7:7">
      <c r="G45137" s="1776"/>
    </row>
    <row r="45138" spans="7:7">
      <c r="G45138" s="1776"/>
    </row>
    <row r="45139" spans="7:7">
      <c r="G45139" s="1776"/>
    </row>
    <row r="45140" spans="7:7">
      <c r="G45140" s="1776"/>
    </row>
    <row r="45141" spans="7:7">
      <c r="G45141" s="1776"/>
    </row>
    <row r="45142" spans="7:7">
      <c r="G45142" s="1776"/>
    </row>
    <row r="45143" spans="7:7">
      <c r="G45143" s="1776"/>
    </row>
    <row r="45144" spans="7:7">
      <c r="G45144" s="1776"/>
    </row>
    <row r="45145" spans="7:7">
      <c r="G45145" s="1776"/>
    </row>
    <row r="45146" spans="7:7">
      <c r="G45146" s="1776"/>
    </row>
    <row r="45147" spans="7:7">
      <c r="G45147" s="1776"/>
    </row>
    <row r="45148" spans="7:7">
      <c r="G45148" s="1776"/>
    </row>
    <row r="45149" spans="7:7">
      <c r="G45149" s="1776"/>
    </row>
    <row r="45150" spans="7:7">
      <c r="G45150" s="1776"/>
    </row>
    <row r="45151" spans="7:7">
      <c r="G45151" s="1776"/>
    </row>
    <row r="45152" spans="7:7">
      <c r="G45152" s="1776"/>
    </row>
    <row r="45153" spans="7:7">
      <c r="G45153" s="1776"/>
    </row>
    <row r="45154" spans="7:7">
      <c r="G45154" s="1776"/>
    </row>
    <row r="45155" spans="7:7">
      <c r="G45155" s="1776"/>
    </row>
    <row r="45156" spans="7:7">
      <c r="G45156" s="1776"/>
    </row>
    <row r="45157" spans="7:7">
      <c r="G45157" s="1776"/>
    </row>
    <row r="45158" spans="7:7">
      <c r="G45158" s="1776"/>
    </row>
    <row r="45159" spans="7:7">
      <c r="G45159" s="1776"/>
    </row>
    <row r="45160" spans="7:7">
      <c r="G45160" s="1776"/>
    </row>
    <row r="45161" spans="7:7">
      <c r="G45161" s="1776"/>
    </row>
    <row r="45162" spans="7:7">
      <c r="G45162" s="1776"/>
    </row>
    <row r="45163" spans="7:7">
      <c r="G45163" s="1776"/>
    </row>
    <row r="45164" spans="7:7">
      <c r="G45164" s="1776"/>
    </row>
    <row r="45165" spans="7:7">
      <c r="G45165" s="1776"/>
    </row>
    <row r="45166" spans="7:7">
      <c r="G45166" s="1776"/>
    </row>
    <row r="45167" spans="7:7">
      <c r="G45167" s="1776"/>
    </row>
    <row r="45168" spans="7:7">
      <c r="G45168" s="1776"/>
    </row>
    <row r="45169" spans="7:7">
      <c r="G45169" s="1776"/>
    </row>
    <row r="45170" spans="7:7">
      <c r="G45170" s="1776"/>
    </row>
    <row r="45171" spans="7:7">
      <c r="G45171" s="1776"/>
    </row>
    <row r="45172" spans="7:7">
      <c r="G45172" s="1776"/>
    </row>
    <row r="45173" spans="7:7">
      <c r="G45173" s="1776"/>
    </row>
    <row r="45174" spans="7:7">
      <c r="G45174" s="1776"/>
    </row>
    <row r="45175" spans="7:7">
      <c r="G45175" s="1776"/>
    </row>
    <row r="45176" spans="7:7">
      <c r="G45176" s="1776"/>
    </row>
    <row r="45177" spans="7:7">
      <c r="G45177" s="1776"/>
    </row>
    <row r="45178" spans="7:7">
      <c r="G45178" s="1776"/>
    </row>
    <row r="45179" spans="7:7">
      <c r="G45179" s="1776"/>
    </row>
    <row r="45180" spans="7:7">
      <c r="G45180" s="1776"/>
    </row>
    <row r="45181" spans="7:7">
      <c r="G45181" s="1776"/>
    </row>
    <row r="45182" spans="7:7">
      <c r="G45182" s="1776"/>
    </row>
    <row r="45183" spans="7:7">
      <c r="G45183" s="1776"/>
    </row>
    <row r="45184" spans="7:7">
      <c r="G45184" s="1776"/>
    </row>
    <row r="45185" spans="7:7">
      <c r="G45185" s="1776"/>
    </row>
    <row r="45186" spans="7:7">
      <c r="G45186" s="1776"/>
    </row>
    <row r="45187" spans="7:7">
      <c r="G45187" s="1776"/>
    </row>
    <row r="45188" spans="7:7">
      <c r="G45188" s="1776"/>
    </row>
    <row r="45189" spans="7:7">
      <c r="G45189" s="1776"/>
    </row>
    <row r="45190" spans="7:7">
      <c r="G45190" s="1776"/>
    </row>
    <row r="45191" spans="7:7">
      <c r="G45191" s="1776"/>
    </row>
    <row r="45192" spans="7:7">
      <c r="G45192" s="1776"/>
    </row>
    <row r="45193" spans="7:7">
      <c r="G45193" s="1776"/>
    </row>
    <row r="45194" spans="7:7">
      <c r="G45194" s="1776"/>
    </row>
    <row r="45195" spans="7:7">
      <c r="G45195" s="1776"/>
    </row>
    <row r="45196" spans="7:7">
      <c r="G45196" s="1776"/>
    </row>
    <row r="45197" spans="7:7">
      <c r="G45197" s="1776"/>
    </row>
    <row r="45198" spans="7:7">
      <c r="G45198" s="1776"/>
    </row>
    <row r="45199" spans="7:7">
      <c r="G45199" s="1776"/>
    </row>
    <row r="45200" spans="7:7">
      <c r="G45200" s="1776"/>
    </row>
    <row r="45201" spans="7:7">
      <c r="G45201" s="1776"/>
    </row>
    <row r="45202" spans="7:7">
      <c r="G45202" s="1776"/>
    </row>
    <row r="45203" spans="7:7">
      <c r="G45203" s="1776"/>
    </row>
    <row r="45204" spans="7:7">
      <c r="G45204" s="1776"/>
    </row>
    <row r="45205" spans="7:7">
      <c r="G45205" s="1776"/>
    </row>
    <row r="45206" spans="7:7">
      <c r="G45206" s="1776"/>
    </row>
    <row r="45207" spans="7:7">
      <c r="G45207" s="1776"/>
    </row>
    <row r="45208" spans="7:7">
      <c r="G45208" s="1776"/>
    </row>
    <row r="45209" spans="7:7">
      <c r="G45209" s="1776"/>
    </row>
    <row r="45210" spans="7:7">
      <c r="G45210" s="1776"/>
    </row>
    <row r="45211" spans="7:7">
      <c r="G45211" s="1776"/>
    </row>
    <row r="45212" spans="7:7">
      <c r="G45212" s="1776"/>
    </row>
    <row r="45213" spans="7:7">
      <c r="G45213" s="1776"/>
    </row>
    <row r="45214" spans="7:7">
      <c r="G45214" s="1776"/>
    </row>
    <row r="45215" spans="7:7">
      <c r="G45215" s="1776"/>
    </row>
    <row r="45216" spans="7:7">
      <c r="G45216" s="1776"/>
    </row>
    <row r="45217" spans="7:7">
      <c r="G45217" s="1776"/>
    </row>
    <row r="45218" spans="7:7">
      <c r="G45218" s="1776"/>
    </row>
    <row r="45219" spans="7:7">
      <c r="G45219" s="1776"/>
    </row>
    <row r="45220" spans="7:7">
      <c r="G45220" s="1776"/>
    </row>
    <row r="45221" spans="7:7">
      <c r="G45221" s="1776"/>
    </row>
    <row r="45222" spans="7:7">
      <c r="G45222" s="1776"/>
    </row>
    <row r="45223" spans="7:7">
      <c r="G45223" s="1776"/>
    </row>
    <row r="45224" spans="7:7">
      <c r="G45224" s="1776"/>
    </row>
    <row r="45225" spans="7:7">
      <c r="G45225" s="1776"/>
    </row>
    <row r="45226" spans="7:7">
      <c r="G45226" s="1776"/>
    </row>
    <row r="45227" spans="7:7">
      <c r="G45227" s="1776"/>
    </row>
    <row r="45228" spans="7:7">
      <c r="G45228" s="1776"/>
    </row>
    <row r="45229" spans="7:7">
      <c r="G45229" s="1776"/>
    </row>
    <row r="45230" spans="7:7">
      <c r="G45230" s="1776"/>
    </row>
    <row r="45231" spans="7:7">
      <c r="G45231" s="1776"/>
    </row>
    <row r="45232" spans="7:7">
      <c r="G45232" s="1776"/>
    </row>
    <row r="45233" spans="7:7">
      <c r="G45233" s="1776"/>
    </row>
    <row r="45234" spans="7:7">
      <c r="G45234" s="1776"/>
    </row>
    <row r="45235" spans="7:7">
      <c r="G45235" s="1776"/>
    </row>
    <row r="45236" spans="7:7">
      <c r="G45236" s="1776"/>
    </row>
    <row r="45237" spans="7:7">
      <c r="G45237" s="1776"/>
    </row>
    <row r="45238" spans="7:7">
      <c r="G45238" s="1776"/>
    </row>
    <row r="45239" spans="7:7">
      <c r="G45239" s="1776"/>
    </row>
    <row r="45240" spans="7:7">
      <c r="G45240" s="1776"/>
    </row>
    <row r="45241" spans="7:7">
      <c r="G45241" s="1776"/>
    </row>
    <row r="45242" spans="7:7">
      <c r="G45242" s="1776"/>
    </row>
    <row r="45243" spans="7:7">
      <c r="G45243" s="1776"/>
    </row>
    <row r="45244" spans="7:7">
      <c r="G45244" s="1776"/>
    </row>
    <row r="45245" spans="7:7">
      <c r="G45245" s="1776"/>
    </row>
    <row r="45246" spans="7:7">
      <c r="G45246" s="1776"/>
    </row>
    <row r="45247" spans="7:7">
      <c r="G45247" s="1776"/>
    </row>
    <row r="45248" spans="7:7">
      <c r="G45248" s="1776"/>
    </row>
    <row r="45249" spans="7:7">
      <c r="G45249" s="1776"/>
    </row>
    <row r="45250" spans="7:7">
      <c r="G45250" s="1776"/>
    </row>
    <row r="45251" spans="7:7">
      <c r="G45251" s="1776"/>
    </row>
    <row r="45252" spans="7:7">
      <c r="G45252" s="1776"/>
    </row>
    <row r="45253" spans="7:7">
      <c r="G45253" s="1776"/>
    </row>
    <row r="45254" spans="7:7">
      <c r="G45254" s="1776"/>
    </row>
    <row r="45255" spans="7:7">
      <c r="G45255" s="1776"/>
    </row>
    <row r="45256" spans="7:7">
      <c r="G45256" s="1776"/>
    </row>
    <row r="45257" spans="7:7">
      <c r="G45257" s="1776"/>
    </row>
    <row r="45258" spans="7:7">
      <c r="G45258" s="1776"/>
    </row>
    <row r="45259" spans="7:7">
      <c r="G45259" s="1776"/>
    </row>
    <row r="45260" spans="7:7">
      <c r="G45260" s="1776"/>
    </row>
    <row r="45261" spans="7:7">
      <c r="G45261" s="1776"/>
    </row>
    <row r="45262" spans="7:7">
      <c r="G45262" s="1776"/>
    </row>
    <row r="45263" spans="7:7">
      <c r="G45263" s="1776"/>
    </row>
    <row r="45264" spans="7:7">
      <c r="G45264" s="1776"/>
    </row>
    <row r="45265" spans="7:7">
      <c r="G45265" s="1776"/>
    </row>
    <row r="45266" spans="7:7">
      <c r="G45266" s="1776"/>
    </row>
    <row r="45267" spans="7:7">
      <c r="G45267" s="1776"/>
    </row>
    <row r="45268" spans="7:7">
      <c r="G45268" s="1776"/>
    </row>
    <row r="45269" spans="7:7">
      <c r="G45269" s="1776"/>
    </row>
    <row r="45270" spans="7:7">
      <c r="G45270" s="1776"/>
    </row>
    <row r="45271" spans="7:7">
      <c r="G45271" s="1776"/>
    </row>
    <row r="45272" spans="7:7">
      <c r="G45272" s="1776"/>
    </row>
    <row r="45273" spans="7:7">
      <c r="G45273" s="1776"/>
    </row>
    <row r="45274" spans="7:7">
      <c r="G45274" s="1776"/>
    </row>
    <row r="45275" spans="7:7">
      <c r="G45275" s="1776"/>
    </row>
    <row r="45276" spans="7:7">
      <c r="G45276" s="1776"/>
    </row>
    <row r="45277" spans="7:7">
      <c r="G45277" s="1776"/>
    </row>
    <row r="45278" spans="7:7">
      <c r="G45278" s="1776"/>
    </row>
    <row r="45279" spans="7:7">
      <c r="G45279" s="1776"/>
    </row>
    <row r="45280" spans="7:7">
      <c r="G45280" s="1776"/>
    </row>
    <row r="45281" spans="7:7">
      <c r="G45281" s="1776"/>
    </row>
    <row r="45282" spans="7:7">
      <c r="G45282" s="1776"/>
    </row>
    <row r="45283" spans="7:7">
      <c r="G45283" s="1776"/>
    </row>
    <row r="45284" spans="7:7">
      <c r="G45284" s="1776"/>
    </row>
    <row r="45285" spans="7:7">
      <c r="G45285" s="1776"/>
    </row>
    <row r="45286" spans="7:7">
      <c r="G45286" s="1776"/>
    </row>
    <row r="45287" spans="7:7">
      <c r="G45287" s="1776"/>
    </row>
    <row r="45288" spans="7:7">
      <c r="G45288" s="1776"/>
    </row>
    <row r="45289" spans="7:7">
      <c r="G45289" s="1776"/>
    </row>
    <row r="45290" spans="7:7">
      <c r="G45290" s="1776"/>
    </row>
    <row r="45291" spans="7:7">
      <c r="G45291" s="1776"/>
    </row>
    <row r="45292" spans="7:7">
      <c r="G45292" s="1776"/>
    </row>
    <row r="45293" spans="7:7">
      <c r="G45293" s="1776"/>
    </row>
    <row r="45294" spans="7:7">
      <c r="G45294" s="1776"/>
    </row>
    <row r="45295" spans="7:7">
      <c r="G45295" s="1776"/>
    </row>
    <row r="45296" spans="7:7">
      <c r="G45296" s="1776"/>
    </row>
    <row r="45297" spans="7:7">
      <c r="G45297" s="1776"/>
    </row>
    <row r="45298" spans="7:7">
      <c r="G45298" s="1776"/>
    </row>
    <row r="45299" spans="7:7">
      <c r="G45299" s="1776"/>
    </row>
    <row r="45300" spans="7:7">
      <c r="G45300" s="1776"/>
    </row>
    <row r="45301" spans="7:7">
      <c r="G45301" s="1776"/>
    </row>
    <row r="45302" spans="7:7">
      <c r="G45302" s="1776"/>
    </row>
    <row r="45303" spans="7:7">
      <c r="G45303" s="1776"/>
    </row>
    <row r="45304" spans="7:7">
      <c r="G45304" s="1776"/>
    </row>
    <row r="45305" spans="7:7">
      <c r="G45305" s="1776"/>
    </row>
    <row r="45306" spans="7:7">
      <c r="G45306" s="1776"/>
    </row>
    <row r="45307" spans="7:7">
      <c r="G45307" s="1776"/>
    </row>
    <row r="45308" spans="7:7">
      <c r="G45308" s="1776"/>
    </row>
    <row r="45309" spans="7:7">
      <c r="G45309" s="1776"/>
    </row>
    <row r="45310" spans="7:7">
      <c r="G45310" s="1776"/>
    </row>
    <row r="45311" spans="7:7">
      <c r="G45311" s="1776"/>
    </row>
    <row r="45312" spans="7:7">
      <c r="G45312" s="1776"/>
    </row>
    <row r="45313" spans="7:7">
      <c r="G45313" s="1776"/>
    </row>
    <row r="45314" spans="7:7">
      <c r="G45314" s="1776"/>
    </row>
    <row r="45315" spans="7:7">
      <c r="G45315" s="1776"/>
    </row>
    <row r="45316" spans="7:7">
      <c r="G45316" s="1776"/>
    </row>
    <row r="45317" spans="7:7">
      <c r="G45317" s="1776"/>
    </row>
    <row r="45318" spans="7:7">
      <c r="G45318" s="1776"/>
    </row>
    <row r="45319" spans="7:7">
      <c r="G45319" s="1776"/>
    </row>
    <row r="45320" spans="7:7">
      <c r="G45320" s="1776"/>
    </row>
    <row r="45321" spans="7:7">
      <c r="G45321" s="1776"/>
    </row>
    <row r="45322" spans="7:7">
      <c r="G45322" s="1776"/>
    </row>
    <row r="45323" spans="7:7">
      <c r="G45323" s="1776"/>
    </row>
    <row r="45324" spans="7:7">
      <c r="G45324" s="1776"/>
    </row>
    <row r="45325" spans="7:7">
      <c r="G45325" s="1776"/>
    </row>
    <row r="45326" spans="7:7">
      <c r="G45326" s="1776"/>
    </row>
    <row r="45327" spans="7:7">
      <c r="G45327" s="1776"/>
    </row>
    <row r="45328" spans="7:7">
      <c r="G45328" s="1776"/>
    </row>
    <row r="45329" spans="7:7">
      <c r="G45329" s="1776"/>
    </row>
    <row r="45330" spans="7:7">
      <c r="G45330" s="1776"/>
    </row>
    <row r="45331" spans="7:7">
      <c r="G45331" s="1776"/>
    </row>
    <row r="45332" spans="7:7">
      <c r="G45332" s="1776"/>
    </row>
    <row r="45333" spans="7:7">
      <c r="G45333" s="1776"/>
    </row>
    <row r="45334" spans="7:7">
      <c r="G45334" s="1776"/>
    </row>
    <row r="45335" spans="7:7">
      <c r="G45335" s="1776"/>
    </row>
    <row r="45336" spans="7:7">
      <c r="G45336" s="1776"/>
    </row>
    <row r="45337" spans="7:7">
      <c r="G45337" s="1776"/>
    </row>
    <row r="45338" spans="7:7">
      <c r="G45338" s="1776"/>
    </row>
    <row r="45339" spans="7:7">
      <c r="G45339" s="1776"/>
    </row>
    <row r="45340" spans="7:7">
      <c r="G45340" s="1776"/>
    </row>
    <row r="45341" spans="7:7">
      <c r="G45341" s="1776"/>
    </row>
    <row r="45342" spans="7:7">
      <c r="G45342" s="1776"/>
    </row>
    <row r="45343" spans="7:7">
      <c r="G45343" s="1776"/>
    </row>
    <row r="45344" spans="7:7">
      <c r="G45344" s="1776"/>
    </row>
    <row r="45345" spans="7:7">
      <c r="G45345" s="1776"/>
    </row>
    <row r="45346" spans="7:7">
      <c r="G45346" s="1776"/>
    </row>
    <row r="45347" spans="7:7">
      <c r="G45347" s="1776"/>
    </row>
    <row r="45348" spans="7:7">
      <c r="G45348" s="1776"/>
    </row>
    <row r="45349" spans="7:7">
      <c r="G45349" s="1776"/>
    </row>
    <row r="45350" spans="7:7">
      <c r="G45350" s="1776"/>
    </row>
    <row r="45351" spans="7:7">
      <c r="G45351" s="1776"/>
    </row>
    <row r="45352" spans="7:7">
      <c r="G45352" s="1776"/>
    </row>
    <row r="45353" spans="7:7">
      <c r="G45353" s="1776"/>
    </row>
    <row r="45354" spans="7:7">
      <c r="G45354" s="1776"/>
    </row>
    <row r="45355" spans="7:7">
      <c r="G45355" s="1776"/>
    </row>
    <row r="45356" spans="7:7">
      <c r="G45356" s="1776"/>
    </row>
    <row r="45357" spans="7:7">
      <c r="G45357" s="1776"/>
    </row>
    <row r="45358" spans="7:7">
      <c r="G45358" s="1776"/>
    </row>
    <row r="45359" spans="7:7">
      <c r="G45359" s="1776"/>
    </row>
    <row r="45360" spans="7:7">
      <c r="G45360" s="1776"/>
    </row>
    <row r="45361" spans="7:7">
      <c r="G45361" s="1776"/>
    </row>
    <row r="45362" spans="7:7">
      <c r="G45362" s="1776"/>
    </row>
    <row r="45363" spans="7:7">
      <c r="G45363" s="1776"/>
    </row>
    <row r="45364" spans="7:7">
      <c r="G45364" s="1776"/>
    </row>
    <row r="45365" spans="7:7">
      <c r="G45365" s="1776"/>
    </row>
    <row r="45366" spans="7:7">
      <c r="G45366" s="1776"/>
    </row>
    <row r="45367" spans="7:7">
      <c r="G45367" s="1776"/>
    </row>
    <row r="45368" spans="7:7">
      <c r="G45368" s="1776"/>
    </row>
    <row r="45369" spans="7:7">
      <c r="G45369" s="1776"/>
    </row>
    <row r="45370" spans="7:7">
      <c r="G45370" s="1776"/>
    </row>
    <row r="45371" spans="7:7">
      <c r="G45371" s="1776"/>
    </row>
    <row r="45372" spans="7:7">
      <c r="G45372" s="1776"/>
    </row>
    <row r="45373" spans="7:7">
      <c r="G45373" s="1776"/>
    </row>
    <row r="45374" spans="7:7">
      <c r="G45374" s="1776"/>
    </row>
    <row r="45375" spans="7:7">
      <c r="G45375" s="1776"/>
    </row>
    <row r="45376" spans="7:7">
      <c r="G45376" s="1776"/>
    </row>
    <row r="45377" spans="7:7">
      <c r="G45377" s="1776"/>
    </row>
    <row r="45378" spans="7:7">
      <c r="G45378" s="1776"/>
    </row>
    <row r="45379" spans="7:7">
      <c r="G45379" s="1776"/>
    </row>
    <row r="45380" spans="7:7">
      <c r="G45380" s="1776"/>
    </row>
    <row r="45381" spans="7:7">
      <c r="G45381" s="1776"/>
    </row>
    <row r="45382" spans="7:7">
      <c r="G45382" s="1776"/>
    </row>
    <row r="45383" spans="7:7">
      <c r="G45383" s="1776"/>
    </row>
    <row r="45384" spans="7:7">
      <c r="G45384" s="1776"/>
    </row>
    <row r="45385" spans="7:7">
      <c r="G45385" s="1776"/>
    </row>
    <row r="45386" spans="7:7">
      <c r="G45386" s="1776"/>
    </row>
    <row r="45387" spans="7:7">
      <c r="G45387" s="1776"/>
    </row>
    <row r="45388" spans="7:7">
      <c r="G45388" s="1776"/>
    </row>
    <row r="45389" spans="7:7">
      <c r="G45389" s="1776"/>
    </row>
    <row r="45390" spans="7:7">
      <c r="G45390" s="1776"/>
    </row>
    <row r="45391" spans="7:7">
      <c r="G45391" s="1776"/>
    </row>
    <row r="45392" spans="7:7">
      <c r="G45392" s="1776"/>
    </row>
    <row r="45393" spans="7:7">
      <c r="G45393" s="1776"/>
    </row>
    <row r="45394" spans="7:7">
      <c r="G45394" s="1776"/>
    </row>
    <row r="45395" spans="7:7">
      <c r="G45395" s="1776"/>
    </row>
    <row r="45396" spans="7:7">
      <c r="G45396" s="1776"/>
    </row>
    <row r="45397" spans="7:7">
      <c r="G45397" s="1776"/>
    </row>
    <row r="45398" spans="7:7">
      <c r="G45398" s="1776"/>
    </row>
    <row r="45399" spans="7:7">
      <c r="G45399" s="1776"/>
    </row>
    <row r="45400" spans="7:7">
      <c r="G45400" s="1776"/>
    </row>
    <row r="45401" spans="7:7">
      <c r="G45401" s="1776"/>
    </row>
    <row r="45402" spans="7:7">
      <c r="G45402" s="1776"/>
    </row>
    <row r="45403" spans="7:7">
      <c r="G45403" s="1776"/>
    </row>
    <row r="45404" spans="7:7">
      <c r="G45404" s="1776"/>
    </row>
    <row r="45405" spans="7:7">
      <c r="G45405" s="1776"/>
    </row>
    <row r="45406" spans="7:7">
      <c r="G45406" s="1776"/>
    </row>
    <row r="45407" spans="7:7">
      <c r="G45407" s="1776"/>
    </row>
    <row r="45408" spans="7:7">
      <c r="G45408" s="1776"/>
    </row>
    <row r="45409" spans="7:7">
      <c r="G45409" s="1776"/>
    </row>
    <row r="45410" spans="7:7">
      <c r="G45410" s="1776"/>
    </row>
    <row r="45411" spans="7:7">
      <c r="G45411" s="1776"/>
    </row>
    <row r="45412" spans="7:7">
      <c r="G45412" s="1776"/>
    </row>
    <row r="45413" spans="7:7">
      <c r="G45413" s="1776"/>
    </row>
    <row r="45414" spans="7:7">
      <c r="G45414" s="1776"/>
    </row>
    <row r="45415" spans="7:7">
      <c r="G45415" s="1776"/>
    </row>
    <row r="45416" spans="7:7">
      <c r="G45416" s="1776"/>
    </row>
    <row r="45417" spans="7:7">
      <c r="G45417" s="1776"/>
    </row>
    <row r="45418" spans="7:7">
      <c r="G45418" s="1776"/>
    </row>
    <row r="45419" spans="7:7">
      <c r="G45419" s="1776"/>
    </row>
    <row r="45420" spans="7:7">
      <c r="G45420" s="1776"/>
    </row>
    <row r="45421" spans="7:7">
      <c r="G45421" s="1776"/>
    </row>
    <row r="45422" spans="7:7">
      <c r="G45422" s="1776"/>
    </row>
    <row r="45423" spans="7:7">
      <c r="G45423" s="1776"/>
    </row>
    <row r="45424" spans="7:7">
      <c r="G45424" s="1776"/>
    </row>
    <row r="45425" spans="7:7">
      <c r="G45425" s="1776"/>
    </row>
    <row r="45426" spans="7:7">
      <c r="G45426" s="1776"/>
    </row>
    <row r="45427" spans="7:7">
      <c r="G45427" s="1776"/>
    </row>
    <row r="45428" spans="7:7">
      <c r="G45428" s="1776"/>
    </row>
    <row r="45429" spans="7:7">
      <c r="G45429" s="1776"/>
    </row>
    <row r="45430" spans="7:7">
      <c r="G45430" s="1776"/>
    </row>
    <row r="45431" spans="7:7">
      <c r="G45431" s="1776"/>
    </row>
    <row r="45432" spans="7:7">
      <c r="G45432" s="1776"/>
    </row>
    <row r="45433" spans="7:7">
      <c r="G45433" s="1776"/>
    </row>
    <row r="45434" spans="7:7">
      <c r="G45434" s="1776"/>
    </row>
    <row r="45435" spans="7:7">
      <c r="G45435" s="1776"/>
    </row>
    <row r="45436" spans="7:7">
      <c r="G45436" s="1776"/>
    </row>
    <row r="45437" spans="7:7">
      <c r="G45437" s="1776"/>
    </row>
    <row r="45438" spans="7:7">
      <c r="G45438" s="1776"/>
    </row>
    <row r="45439" spans="7:7">
      <c r="G45439" s="1776"/>
    </row>
    <row r="45440" spans="7:7">
      <c r="G45440" s="1776"/>
    </row>
    <row r="45441" spans="7:7">
      <c r="G45441" s="1776"/>
    </row>
    <row r="45442" spans="7:7">
      <c r="G45442" s="1776"/>
    </row>
    <row r="45443" spans="7:7">
      <c r="G45443" s="1776"/>
    </row>
    <row r="45444" spans="7:7">
      <c r="G45444" s="1776"/>
    </row>
    <row r="45445" spans="7:7">
      <c r="G45445" s="1776"/>
    </row>
    <row r="45446" spans="7:7">
      <c r="G45446" s="1776"/>
    </row>
    <row r="45447" spans="7:7">
      <c r="G45447" s="1776"/>
    </row>
    <row r="45448" spans="7:7">
      <c r="G45448" s="1776"/>
    </row>
    <row r="45449" spans="7:7">
      <c r="G45449" s="1776"/>
    </row>
    <row r="45450" spans="7:7">
      <c r="G45450" s="1776"/>
    </row>
    <row r="45451" spans="7:7">
      <c r="G45451" s="1776"/>
    </row>
    <row r="45452" spans="7:7">
      <c r="G45452" s="1776"/>
    </row>
    <row r="45453" spans="7:7">
      <c r="G45453" s="1776"/>
    </row>
    <row r="45454" spans="7:7">
      <c r="G45454" s="1776"/>
    </row>
    <row r="45455" spans="7:7">
      <c r="G45455" s="1776"/>
    </row>
    <row r="45456" spans="7:7">
      <c r="G45456" s="1776"/>
    </row>
    <row r="45457" spans="7:7">
      <c r="G45457" s="1776"/>
    </row>
    <row r="45458" spans="7:7">
      <c r="G45458" s="1776"/>
    </row>
    <row r="45459" spans="7:7">
      <c r="G45459" s="1776"/>
    </row>
    <row r="45460" spans="7:7">
      <c r="G45460" s="1776"/>
    </row>
    <row r="45461" spans="7:7">
      <c r="G45461" s="1776"/>
    </row>
    <row r="45462" spans="7:7">
      <c r="G45462" s="1776"/>
    </row>
    <row r="45463" spans="7:7">
      <c r="G45463" s="1776"/>
    </row>
    <row r="45464" spans="7:7">
      <c r="G45464" s="1776"/>
    </row>
    <row r="45465" spans="7:7">
      <c r="G45465" s="1776"/>
    </row>
    <row r="45466" spans="7:7">
      <c r="G45466" s="1776"/>
    </row>
    <row r="45467" spans="7:7">
      <c r="G45467" s="1776"/>
    </row>
    <row r="45468" spans="7:7">
      <c r="G45468" s="1776"/>
    </row>
    <row r="45469" spans="7:7">
      <c r="G45469" s="1776"/>
    </row>
    <row r="45470" spans="7:7">
      <c r="G45470" s="1776"/>
    </row>
    <row r="45471" spans="7:7">
      <c r="G45471" s="1776"/>
    </row>
    <row r="45472" spans="7:7">
      <c r="G45472" s="1776"/>
    </row>
    <row r="45473" spans="7:7">
      <c r="G45473" s="1776"/>
    </row>
    <row r="45474" spans="7:7">
      <c r="G45474" s="1776"/>
    </row>
    <row r="45475" spans="7:7">
      <c r="G45475" s="1776"/>
    </row>
    <row r="45476" spans="7:7">
      <c r="G45476" s="1776"/>
    </row>
    <row r="45477" spans="7:7">
      <c r="G45477" s="1776"/>
    </row>
    <row r="45478" spans="7:7">
      <c r="G45478" s="1776"/>
    </row>
    <row r="45479" spans="7:7">
      <c r="G45479" s="1776"/>
    </row>
    <row r="45480" spans="7:7">
      <c r="G45480" s="1776"/>
    </row>
    <row r="45481" spans="7:7">
      <c r="G45481" s="1776"/>
    </row>
    <row r="45482" spans="7:7">
      <c r="G45482" s="1776"/>
    </row>
    <row r="45483" spans="7:7">
      <c r="G45483" s="1776"/>
    </row>
    <row r="45484" spans="7:7">
      <c r="G45484" s="1776"/>
    </row>
    <row r="45485" spans="7:7">
      <c r="G45485" s="1776"/>
    </row>
    <row r="45486" spans="7:7">
      <c r="G45486" s="1776"/>
    </row>
    <row r="45487" spans="7:7">
      <c r="G45487" s="1776"/>
    </row>
    <row r="45488" spans="7:7">
      <c r="G45488" s="1776"/>
    </row>
    <row r="45489" spans="7:7">
      <c r="G45489" s="1776"/>
    </row>
    <row r="45490" spans="7:7">
      <c r="G45490" s="1776"/>
    </row>
    <row r="45491" spans="7:7">
      <c r="G45491" s="1776"/>
    </row>
    <row r="45492" spans="7:7">
      <c r="G45492" s="1776"/>
    </row>
    <row r="45493" spans="7:7">
      <c r="G45493" s="1776"/>
    </row>
    <row r="45494" spans="7:7">
      <c r="G45494" s="1776"/>
    </row>
    <row r="45495" spans="7:7">
      <c r="G45495" s="1776"/>
    </row>
    <row r="45496" spans="7:7">
      <c r="G45496" s="1776"/>
    </row>
    <row r="45497" spans="7:7">
      <c r="G45497" s="1776"/>
    </row>
    <row r="45498" spans="7:7">
      <c r="G45498" s="1776"/>
    </row>
    <row r="45499" spans="7:7">
      <c r="G45499" s="1776"/>
    </row>
    <row r="45500" spans="7:7">
      <c r="G45500" s="1776"/>
    </row>
    <row r="45501" spans="7:7">
      <c r="G45501" s="1776"/>
    </row>
    <row r="45502" spans="7:7">
      <c r="G45502" s="1776"/>
    </row>
    <row r="45503" spans="7:7">
      <c r="G45503" s="1776"/>
    </row>
    <row r="45504" spans="7:7">
      <c r="G45504" s="1776"/>
    </row>
    <row r="45505" spans="7:7">
      <c r="G45505" s="1776"/>
    </row>
    <row r="45506" spans="7:7">
      <c r="G45506" s="1776"/>
    </row>
    <row r="45507" spans="7:7">
      <c r="G45507" s="1776"/>
    </row>
    <row r="45508" spans="7:7">
      <c r="G45508" s="1776"/>
    </row>
    <row r="45509" spans="7:7">
      <c r="G45509" s="1776"/>
    </row>
    <row r="45510" spans="7:7">
      <c r="G45510" s="1776"/>
    </row>
    <row r="45511" spans="7:7">
      <c r="G45511" s="1776"/>
    </row>
    <row r="45512" spans="7:7">
      <c r="G45512" s="1776"/>
    </row>
    <row r="45513" spans="7:7">
      <c r="G45513" s="1776"/>
    </row>
    <row r="45514" spans="7:7">
      <c r="G45514" s="1776"/>
    </row>
    <row r="45515" spans="7:7">
      <c r="G45515" s="1776"/>
    </row>
    <row r="45516" spans="7:7">
      <c r="G45516" s="1776"/>
    </row>
    <row r="45517" spans="7:7">
      <c r="G45517" s="1776"/>
    </row>
    <row r="45518" spans="7:7">
      <c r="G45518" s="1776"/>
    </row>
    <row r="45519" spans="7:7">
      <c r="G45519" s="1776"/>
    </row>
    <row r="45520" spans="7:7">
      <c r="G45520" s="1776"/>
    </row>
    <row r="45521" spans="7:7">
      <c r="G45521" s="1776"/>
    </row>
    <row r="45522" spans="7:7">
      <c r="G45522" s="1776"/>
    </row>
    <row r="45523" spans="7:7">
      <c r="G45523" s="1776"/>
    </row>
    <row r="45524" spans="7:7">
      <c r="G45524" s="1776"/>
    </row>
    <row r="45525" spans="7:7">
      <c r="G45525" s="1776"/>
    </row>
    <row r="45526" spans="7:7">
      <c r="G45526" s="1776"/>
    </row>
    <row r="45527" spans="7:7">
      <c r="G45527" s="1776"/>
    </row>
    <row r="45528" spans="7:7">
      <c r="G45528" s="1776"/>
    </row>
    <row r="45529" spans="7:7">
      <c r="G45529" s="1776"/>
    </row>
    <row r="45530" spans="7:7">
      <c r="G45530" s="1776"/>
    </row>
    <row r="45531" spans="7:7">
      <c r="G45531" s="1776"/>
    </row>
    <row r="45532" spans="7:7">
      <c r="G45532" s="1776"/>
    </row>
    <row r="45533" spans="7:7">
      <c r="G45533" s="1776"/>
    </row>
    <row r="45534" spans="7:7">
      <c r="G45534" s="1776"/>
    </row>
    <row r="45535" spans="7:7">
      <c r="G45535" s="1776"/>
    </row>
    <row r="45536" spans="7:7">
      <c r="G45536" s="1776"/>
    </row>
    <row r="45537" spans="7:7">
      <c r="G45537" s="1776"/>
    </row>
    <row r="45538" spans="7:7">
      <c r="G45538" s="1776"/>
    </row>
    <row r="45539" spans="7:7">
      <c r="G45539" s="1776"/>
    </row>
    <row r="45540" spans="7:7">
      <c r="G45540" s="1776"/>
    </row>
    <row r="45541" spans="7:7">
      <c r="G45541" s="1776"/>
    </row>
    <row r="45542" spans="7:7">
      <c r="G45542" s="1776"/>
    </row>
    <row r="45543" spans="7:7">
      <c r="G45543" s="1776"/>
    </row>
    <row r="45544" spans="7:7">
      <c r="G45544" s="1776"/>
    </row>
    <row r="45545" spans="7:7">
      <c r="G45545" s="1776"/>
    </row>
    <row r="45546" spans="7:7">
      <c r="G45546" s="1776"/>
    </row>
    <row r="45547" spans="7:7">
      <c r="G45547" s="1776"/>
    </row>
    <row r="45548" spans="7:7">
      <c r="G45548" s="1776"/>
    </row>
    <row r="45549" spans="7:7">
      <c r="G45549" s="1776"/>
    </row>
    <row r="45550" spans="7:7">
      <c r="G45550" s="1776"/>
    </row>
    <row r="45551" spans="7:7">
      <c r="G45551" s="1776"/>
    </row>
    <row r="45552" spans="7:7">
      <c r="G45552" s="1776"/>
    </row>
    <row r="45553" spans="7:7">
      <c r="G45553" s="1776"/>
    </row>
    <row r="45554" spans="7:7">
      <c r="G45554" s="1776"/>
    </row>
    <row r="45555" spans="7:7">
      <c r="G45555" s="1776"/>
    </row>
    <row r="45556" spans="7:7">
      <c r="G45556" s="1776"/>
    </row>
    <row r="45557" spans="7:7">
      <c r="G45557" s="1776"/>
    </row>
    <row r="45558" spans="7:7">
      <c r="G45558" s="1776"/>
    </row>
    <row r="45559" spans="7:7">
      <c r="G45559" s="1776"/>
    </row>
    <row r="45560" spans="7:7">
      <c r="G45560" s="1776"/>
    </row>
    <row r="45561" spans="7:7">
      <c r="G45561" s="1776"/>
    </row>
    <row r="45562" spans="7:7">
      <c r="G45562" s="1776"/>
    </row>
    <row r="45563" spans="7:7">
      <c r="G45563" s="1776"/>
    </row>
    <row r="45564" spans="7:7">
      <c r="G45564" s="1776"/>
    </row>
    <row r="45565" spans="7:7">
      <c r="G45565" s="1776"/>
    </row>
    <row r="45566" spans="7:7">
      <c r="G45566" s="1776"/>
    </row>
    <row r="45567" spans="7:7">
      <c r="G45567" s="1776"/>
    </row>
    <row r="45568" spans="7:7">
      <c r="G45568" s="1776"/>
    </row>
    <row r="45569" spans="7:7">
      <c r="G45569" s="1776"/>
    </row>
    <row r="45570" spans="7:7">
      <c r="G45570" s="1776"/>
    </row>
    <row r="45571" spans="7:7">
      <c r="G45571" s="1776"/>
    </row>
    <row r="45572" spans="7:7">
      <c r="G45572" s="1776"/>
    </row>
    <row r="45573" spans="7:7">
      <c r="G45573" s="1776"/>
    </row>
    <row r="45574" spans="7:7">
      <c r="G45574" s="1776"/>
    </row>
    <row r="45575" spans="7:7">
      <c r="G45575" s="1776"/>
    </row>
    <row r="45576" spans="7:7">
      <c r="G45576" s="1776"/>
    </row>
    <row r="45577" spans="7:7">
      <c r="G45577" s="1776"/>
    </row>
    <row r="45578" spans="7:7">
      <c r="G45578" s="1776"/>
    </row>
    <row r="45579" spans="7:7">
      <c r="G45579" s="1776"/>
    </row>
    <row r="45580" spans="7:7">
      <c r="G45580" s="1776"/>
    </row>
    <row r="45581" spans="7:7">
      <c r="G45581" s="1776"/>
    </row>
    <row r="45582" spans="7:7">
      <c r="G45582" s="1776"/>
    </row>
    <row r="45583" spans="7:7">
      <c r="G45583" s="1776"/>
    </row>
    <row r="45584" spans="7:7">
      <c r="G45584" s="1776"/>
    </row>
    <row r="45585" spans="7:7">
      <c r="G45585" s="1776"/>
    </row>
    <row r="45586" spans="7:7">
      <c r="G45586" s="1776"/>
    </row>
    <row r="45587" spans="7:7">
      <c r="G45587" s="1776"/>
    </row>
    <row r="45588" spans="7:7">
      <c r="G45588" s="1776"/>
    </row>
    <row r="45589" spans="7:7">
      <c r="G45589" s="1776"/>
    </row>
    <row r="45590" spans="7:7">
      <c r="G45590" s="1776"/>
    </row>
    <row r="45591" spans="7:7">
      <c r="G45591" s="1776"/>
    </row>
    <row r="45592" spans="7:7">
      <c r="G45592" s="1776"/>
    </row>
    <row r="45593" spans="7:7">
      <c r="G45593" s="1776"/>
    </row>
    <row r="45594" spans="7:7">
      <c r="G45594" s="1776"/>
    </row>
    <row r="45595" spans="7:7">
      <c r="G45595" s="1776"/>
    </row>
    <row r="45596" spans="7:7">
      <c r="G45596" s="1776"/>
    </row>
    <row r="45597" spans="7:7">
      <c r="G45597" s="1776"/>
    </row>
    <row r="45598" spans="7:7">
      <c r="G45598" s="1776"/>
    </row>
    <row r="45599" spans="7:7">
      <c r="G45599" s="1776"/>
    </row>
    <row r="45600" spans="7:7">
      <c r="G45600" s="1776"/>
    </row>
    <row r="45601" spans="7:7">
      <c r="G45601" s="1776"/>
    </row>
    <row r="45602" spans="7:7">
      <c r="G45602" s="1776"/>
    </row>
    <row r="45603" spans="7:7">
      <c r="G45603" s="1776"/>
    </row>
    <row r="45604" spans="7:7">
      <c r="G45604" s="1776"/>
    </row>
    <row r="45605" spans="7:7">
      <c r="G45605" s="1776"/>
    </row>
    <row r="45606" spans="7:7">
      <c r="G45606" s="1776"/>
    </row>
    <row r="45607" spans="7:7">
      <c r="G45607" s="1776"/>
    </row>
    <row r="45608" spans="7:7">
      <c r="G45608" s="1776"/>
    </row>
    <row r="45609" spans="7:7">
      <c r="G45609" s="1776"/>
    </row>
    <row r="45610" spans="7:7">
      <c r="G45610" s="1776"/>
    </row>
    <row r="45611" spans="7:7">
      <c r="G45611" s="1776"/>
    </row>
    <row r="45612" spans="7:7">
      <c r="G45612" s="1776"/>
    </row>
    <row r="45613" spans="7:7">
      <c r="G45613" s="1776"/>
    </row>
    <row r="45614" spans="7:7">
      <c r="G45614" s="1776"/>
    </row>
    <row r="45615" spans="7:7">
      <c r="G45615" s="1776"/>
    </row>
    <row r="45616" spans="7:7">
      <c r="G45616" s="1776"/>
    </row>
    <row r="45617" spans="7:7">
      <c r="G45617" s="1776"/>
    </row>
    <row r="45618" spans="7:7">
      <c r="G45618" s="1776"/>
    </row>
    <row r="45619" spans="7:7">
      <c r="G45619" s="1776"/>
    </row>
    <row r="45620" spans="7:7">
      <c r="G45620" s="1776"/>
    </row>
    <row r="45621" spans="7:7">
      <c r="G45621" s="1776"/>
    </row>
    <row r="45622" spans="7:7">
      <c r="G45622" s="1776"/>
    </row>
    <row r="45623" spans="7:7">
      <c r="G45623" s="1776"/>
    </row>
    <row r="45624" spans="7:7">
      <c r="G45624" s="1776"/>
    </row>
    <row r="45625" spans="7:7">
      <c r="G45625" s="1776"/>
    </row>
    <row r="45626" spans="7:7">
      <c r="G45626" s="1776"/>
    </row>
    <row r="45627" spans="7:7">
      <c r="G45627" s="1776"/>
    </row>
    <row r="45628" spans="7:7">
      <c r="G45628" s="1776"/>
    </row>
    <row r="45629" spans="7:7">
      <c r="G45629" s="1776"/>
    </row>
    <row r="45630" spans="7:7">
      <c r="G45630" s="1776"/>
    </row>
    <row r="45631" spans="7:7">
      <c r="G45631" s="1776"/>
    </row>
    <row r="45632" spans="7:7">
      <c r="G45632" s="1776"/>
    </row>
    <row r="45633" spans="7:7">
      <c r="G45633" s="1776"/>
    </row>
    <row r="45634" spans="7:7">
      <c r="G45634" s="1776"/>
    </row>
    <row r="45635" spans="7:7">
      <c r="G45635" s="1776"/>
    </row>
    <row r="45636" spans="7:7">
      <c r="G45636" s="1776"/>
    </row>
    <row r="45637" spans="7:7">
      <c r="G45637" s="1776"/>
    </row>
    <row r="45638" spans="7:7">
      <c r="G45638" s="1776"/>
    </row>
    <row r="45639" spans="7:7">
      <c r="G45639" s="1776"/>
    </row>
    <row r="45640" spans="7:7">
      <c r="G45640" s="1776"/>
    </row>
    <row r="45641" spans="7:7">
      <c r="G45641" s="1776"/>
    </row>
    <row r="45642" spans="7:7">
      <c r="G45642" s="1776"/>
    </row>
    <row r="45643" spans="7:7">
      <c r="G45643" s="1776"/>
    </row>
    <row r="45644" spans="7:7">
      <c r="G45644" s="1776"/>
    </row>
    <row r="45645" spans="7:7">
      <c r="G45645" s="1776"/>
    </row>
    <row r="45646" spans="7:7">
      <c r="G45646" s="1776"/>
    </row>
    <row r="45647" spans="7:7">
      <c r="G45647" s="1776"/>
    </row>
    <row r="45648" spans="7:7">
      <c r="G45648" s="1776"/>
    </row>
    <row r="45649" spans="7:7">
      <c r="G45649" s="1776"/>
    </row>
    <row r="45650" spans="7:7">
      <c r="G45650" s="1776"/>
    </row>
    <row r="45651" spans="7:7">
      <c r="G45651" s="1776"/>
    </row>
    <row r="45652" spans="7:7">
      <c r="G45652" s="1776"/>
    </row>
    <row r="45653" spans="7:7">
      <c r="G45653" s="1776"/>
    </row>
    <row r="45654" spans="7:7">
      <c r="G45654" s="1776"/>
    </row>
    <row r="45655" spans="7:7">
      <c r="G45655" s="1776"/>
    </row>
    <row r="45656" spans="7:7">
      <c r="G45656" s="1776"/>
    </row>
    <row r="45657" spans="7:7">
      <c r="G45657" s="1776"/>
    </row>
    <row r="45658" spans="7:7">
      <c r="G45658" s="1776"/>
    </row>
    <row r="45659" spans="7:7">
      <c r="G45659" s="1776"/>
    </row>
    <row r="45660" spans="7:7">
      <c r="G45660" s="1776"/>
    </row>
    <row r="45661" spans="7:7">
      <c r="G45661" s="1776"/>
    </row>
    <row r="45662" spans="7:7">
      <c r="G45662" s="1776"/>
    </row>
    <row r="45663" spans="7:7">
      <c r="G45663" s="1776"/>
    </row>
    <row r="45664" spans="7:7">
      <c r="G45664" s="1776"/>
    </row>
    <row r="45665" spans="7:7">
      <c r="G45665" s="1776"/>
    </row>
    <row r="45666" spans="7:7">
      <c r="G45666" s="1776"/>
    </row>
    <row r="45667" spans="7:7">
      <c r="G45667" s="1776"/>
    </row>
    <row r="45668" spans="7:7">
      <c r="G45668" s="1776"/>
    </row>
    <row r="45669" spans="7:7">
      <c r="G45669" s="1776"/>
    </row>
    <row r="45670" spans="7:7">
      <c r="G45670" s="1776"/>
    </row>
    <row r="45671" spans="7:7">
      <c r="G45671" s="1776"/>
    </row>
    <row r="45672" spans="7:7">
      <c r="G45672" s="1776"/>
    </row>
    <row r="45673" spans="7:7">
      <c r="G45673" s="1776"/>
    </row>
    <row r="45674" spans="7:7">
      <c r="G45674" s="1776"/>
    </row>
    <row r="45675" spans="7:7">
      <c r="G45675" s="1776"/>
    </row>
    <row r="45676" spans="7:7">
      <c r="G45676" s="1776"/>
    </row>
    <row r="45677" spans="7:7">
      <c r="G45677" s="1776"/>
    </row>
    <row r="45678" spans="7:7">
      <c r="G45678" s="1776"/>
    </row>
    <row r="45679" spans="7:7">
      <c r="G45679" s="1776"/>
    </row>
    <row r="45680" spans="7:7">
      <c r="G45680" s="1776"/>
    </row>
    <row r="45681" spans="7:7">
      <c r="G45681" s="1776"/>
    </row>
    <row r="45682" spans="7:7">
      <c r="G45682" s="1776"/>
    </row>
    <row r="45683" spans="7:7">
      <c r="G45683" s="1776"/>
    </row>
    <row r="45684" spans="7:7">
      <c r="G45684" s="1776"/>
    </row>
    <row r="45685" spans="7:7">
      <c r="G45685" s="1776"/>
    </row>
    <row r="45686" spans="7:7">
      <c r="G45686" s="1776"/>
    </row>
    <row r="45687" spans="7:7">
      <c r="G45687" s="1776"/>
    </row>
    <row r="45688" spans="7:7">
      <c r="G45688" s="1776"/>
    </row>
    <row r="45689" spans="7:7">
      <c r="G45689" s="1776"/>
    </row>
    <row r="45690" spans="7:7">
      <c r="G45690" s="1776"/>
    </row>
    <row r="45691" spans="7:7">
      <c r="G45691" s="1776"/>
    </row>
    <row r="45692" spans="7:7">
      <c r="G45692" s="1776"/>
    </row>
    <row r="45693" spans="7:7">
      <c r="G45693" s="1776"/>
    </row>
    <row r="45694" spans="7:7">
      <c r="G45694" s="1776"/>
    </row>
    <row r="45695" spans="7:7">
      <c r="G45695" s="1776"/>
    </row>
    <row r="45696" spans="7:7">
      <c r="G45696" s="1776"/>
    </row>
    <row r="45697" spans="7:7">
      <c r="G45697" s="1776"/>
    </row>
    <row r="45698" spans="7:7">
      <c r="G45698" s="1776"/>
    </row>
    <row r="45699" spans="7:7">
      <c r="G45699" s="1776"/>
    </row>
    <row r="45700" spans="7:7">
      <c r="G45700" s="1776"/>
    </row>
    <row r="45701" spans="7:7">
      <c r="G45701" s="1776"/>
    </row>
    <row r="45702" spans="7:7">
      <c r="G45702" s="1776"/>
    </row>
    <row r="45703" spans="7:7">
      <c r="G45703" s="1776"/>
    </row>
    <row r="45704" spans="7:7">
      <c r="G45704" s="1776"/>
    </row>
    <row r="45705" spans="7:7">
      <c r="G45705" s="1776"/>
    </row>
    <row r="45706" spans="7:7">
      <c r="G45706" s="1776"/>
    </row>
    <row r="45707" spans="7:7">
      <c r="G45707" s="1776"/>
    </row>
    <row r="45708" spans="7:7">
      <c r="G45708" s="1776"/>
    </row>
    <row r="45709" spans="7:7">
      <c r="G45709" s="1776"/>
    </row>
    <row r="45710" spans="7:7">
      <c r="G45710" s="1776"/>
    </row>
    <row r="45711" spans="7:7">
      <c r="G45711" s="1776"/>
    </row>
    <row r="45712" spans="7:7">
      <c r="G45712" s="1776"/>
    </row>
    <row r="45713" spans="7:7">
      <c r="G45713" s="1776"/>
    </row>
    <row r="45714" spans="7:7">
      <c r="G45714" s="1776"/>
    </row>
    <row r="45715" spans="7:7">
      <c r="G45715" s="1776"/>
    </row>
    <row r="45716" spans="7:7">
      <c r="G45716" s="1776"/>
    </row>
    <row r="45717" spans="7:7">
      <c r="G45717" s="1776"/>
    </row>
    <row r="45718" spans="7:7">
      <c r="G45718" s="1776"/>
    </row>
    <row r="45719" spans="7:7">
      <c r="G45719" s="1776"/>
    </row>
    <row r="45720" spans="7:7">
      <c r="G45720" s="1776"/>
    </row>
    <row r="45721" spans="7:7">
      <c r="G45721" s="1776"/>
    </row>
    <row r="45722" spans="7:7">
      <c r="G45722" s="1776"/>
    </row>
    <row r="45723" spans="7:7">
      <c r="G45723" s="1776"/>
    </row>
    <row r="45724" spans="7:7">
      <c r="G45724" s="1776"/>
    </row>
    <row r="45725" spans="7:7">
      <c r="G45725" s="1776"/>
    </row>
    <row r="45726" spans="7:7">
      <c r="G45726" s="1776"/>
    </row>
    <row r="45727" spans="7:7">
      <c r="G45727" s="1776"/>
    </row>
    <row r="45728" spans="7:7">
      <c r="G45728" s="1776"/>
    </row>
    <row r="45729" spans="7:7">
      <c r="G45729" s="1776"/>
    </row>
    <row r="45730" spans="7:7">
      <c r="G45730" s="1776"/>
    </row>
    <row r="45731" spans="7:7">
      <c r="G45731" s="1776"/>
    </row>
    <row r="45732" spans="7:7">
      <c r="G45732" s="1776"/>
    </row>
    <row r="45733" spans="7:7">
      <c r="G45733" s="1776"/>
    </row>
    <row r="45734" spans="7:7">
      <c r="G45734" s="1776"/>
    </row>
    <row r="45735" spans="7:7">
      <c r="G45735" s="1776"/>
    </row>
    <row r="45736" spans="7:7">
      <c r="G45736" s="1776"/>
    </row>
    <row r="45737" spans="7:7">
      <c r="G45737" s="1776"/>
    </row>
    <row r="45738" spans="7:7">
      <c r="G45738" s="1776"/>
    </row>
    <row r="45739" spans="7:7">
      <c r="G45739" s="1776"/>
    </row>
    <row r="45740" spans="7:7">
      <c r="G45740" s="1776"/>
    </row>
    <row r="45741" spans="7:7">
      <c r="G45741" s="1776"/>
    </row>
    <row r="45742" spans="7:7">
      <c r="G45742" s="1776"/>
    </row>
    <row r="45743" spans="7:7">
      <c r="G45743" s="1776"/>
    </row>
    <row r="45744" spans="7:7">
      <c r="G45744" s="1776"/>
    </row>
    <row r="45745" spans="7:7">
      <c r="G45745" s="1776"/>
    </row>
    <row r="45746" spans="7:7">
      <c r="G45746" s="1776"/>
    </row>
    <row r="45747" spans="7:7">
      <c r="G45747" s="1776"/>
    </row>
    <row r="45748" spans="7:7">
      <c r="G45748" s="1776"/>
    </row>
    <row r="45749" spans="7:7">
      <c r="G45749" s="1776"/>
    </row>
    <row r="45750" spans="7:7">
      <c r="G45750" s="1776"/>
    </row>
    <row r="45751" spans="7:7">
      <c r="G45751" s="1776"/>
    </row>
    <row r="45752" spans="7:7">
      <c r="G45752" s="1776"/>
    </row>
    <row r="45753" spans="7:7">
      <c r="G45753" s="1776"/>
    </row>
    <row r="45754" spans="7:7">
      <c r="G45754" s="1776"/>
    </row>
    <row r="45755" spans="7:7">
      <c r="G45755" s="1776"/>
    </row>
    <row r="45756" spans="7:7">
      <c r="G45756" s="1776"/>
    </row>
    <row r="45757" spans="7:7">
      <c r="G45757" s="1776"/>
    </row>
    <row r="45758" spans="7:7">
      <c r="G45758" s="1776"/>
    </row>
    <row r="45759" spans="7:7">
      <c r="G45759" s="1776"/>
    </row>
    <row r="45760" spans="7:7">
      <c r="G45760" s="1776"/>
    </row>
    <row r="45761" spans="7:7">
      <c r="G45761" s="1776"/>
    </row>
    <row r="45762" spans="7:7">
      <c r="G45762" s="1776"/>
    </row>
    <row r="45763" spans="7:7">
      <c r="G45763" s="1776"/>
    </row>
    <row r="45764" spans="7:7">
      <c r="G45764" s="1776"/>
    </row>
    <row r="45765" spans="7:7">
      <c r="G45765" s="1776"/>
    </row>
    <row r="45766" spans="7:7">
      <c r="G45766" s="1776"/>
    </row>
    <row r="45767" spans="7:7">
      <c r="G45767" s="1776"/>
    </row>
    <row r="45768" spans="7:7">
      <c r="G45768" s="1776"/>
    </row>
    <row r="45769" spans="7:7">
      <c r="G45769" s="1776"/>
    </row>
    <row r="45770" spans="7:7">
      <c r="G45770" s="1776"/>
    </row>
    <row r="45771" spans="7:7">
      <c r="G45771" s="1776"/>
    </row>
    <row r="45772" spans="7:7">
      <c r="G45772" s="1776"/>
    </row>
    <row r="45773" spans="7:7">
      <c r="G45773" s="1776"/>
    </row>
    <row r="45774" spans="7:7">
      <c r="G45774" s="1776"/>
    </row>
    <row r="45775" spans="7:7">
      <c r="G45775" s="1776"/>
    </row>
    <row r="45776" spans="7:7">
      <c r="G45776" s="1776"/>
    </row>
    <row r="45777" spans="7:7">
      <c r="G45777" s="1776"/>
    </row>
    <row r="45778" spans="7:7">
      <c r="G45778" s="1776"/>
    </row>
    <row r="45779" spans="7:7">
      <c r="G45779" s="1776"/>
    </row>
    <row r="45780" spans="7:7">
      <c r="G45780" s="1776"/>
    </row>
    <row r="45781" spans="7:7">
      <c r="G45781" s="1776"/>
    </row>
    <row r="45782" spans="7:7">
      <c r="G45782" s="1776"/>
    </row>
    <row r="45783" spans="7:7">
      <c r="G45783" s="1776"/>
    </row>
    <row r="45784" spans="7:7">
      <c r="G45784" s="1776"/>
    </row>
    <row r="45785" spans="7:7">
      <c r="G45785" s="1776"/>
    </row>
    <row r="45786" spans="7:7">
      <c r="G45786" s="1776"/>
    </row>
    <row r="45787" spans="7:7">
      <c r="G45787" s="1776"/>
    </row>
    <row r="45788" spans="7:7">
      <c r="G45788" s="1776"/>
    </row>
    <row r="45789" spans="7:7">
      <c r="G45789" s="1776"/>
    </row>
    <row r="45790" spans="7:7">
      <c r="G45790" s="1776"/>
    </row>
    <row r="45791" spans="7:7">
      <c r="G45791" s="1776"/>
    </row>
    <row r="45792" spans="7:7">
      <c r="G45792" s="1776"/>
    </row>
    <row r="45793" spans="7:7">
      <c r="G45793" s="1776"/>
    </row>
    <row r="45794" spans="7:7">
      <c r="G45794" s="1776"/>
    </row>
    <row r="45795" spans="7:7">
      <c r="G45795" s="1776"/>
    </row>
    <row r="45796" spans="7:7">
      <c r="G45796" s="1776"/>
    </row>
    <row r="45797" spans="7:7">
      <c r="G45797" s="1776"/>
    </row>
    <row r="45798" spans="7:7">
      <c r="G45798" s="1776"/>
    </row>
    <row r="45799" spans="7:7">
      <c r="G45799" s="1776"/>
    </row>
    <row r="45800" spans="7:7">
      <c r="G45800" s="1776"/>
    </row>
    <row r="45801" spans="7:7">
      <c r="G45801" s="1776"/>
    </row>
    <row r="45802" spans="7:7">
      <c r="G45802" s="1776"/>
    </row>
    <row r="45803" spans="7:7">
      <c r="G45803" s="1776"/>
    </row>
    <row r="45804" spans="7:7">
      <c r="G45804" s="1776"/>
    </row>
    <row r="45805" spans="7:7">
      <c r="G45805" s="1776"/>
    </row>
    <row r="45806" spans="7:7">
      <c r="G45806" s="1776"/>
    </row>
    <row r="45807" spans="7:7">
      <c r="G45807" s="1776"/>
    </row>
    <row r="45808" spans="7:7">
      <c r="G45808" s="1776"/>
    </row>
    <row r="45809" spans="7:7">
      <c r="G45809" s="1776"/>
    </row>
    <row r="45810" spans="7:7">
      <c r="G45810" s="1776"/>
    </row>
    <row r="45811" spans="7:7">
      <c r="G45811" s="1776"/>
    </row>
    <row r="45812" spans="7:7">
      <c r="G45812" s="1776"/>
    </row>
    <row r="45813" spans="7:7">
      <c r="G45813" s="1776"/>
    </row>
    <row r="45814" spans="7:7">
      <c r="G45814" s="1776"/>
    </row>
    <row r="45815" spans="7:7">
      <c r="G45815" s="1776"/>
    </row>
    <row r="45816" spans="7:7">
      <c r="G45816" s="1776"/>
    </row>
    <row r="45817" spans="7:7">
      <c r="G45817" s="1776"/>
    </row>
    <row r="45818" spans="7:7">
      <c r="G45818" s="1776"/>
    </row>
    <row r="45819" spans="7:7">
      <c r="G45819" s="1776"/>
    </row>
    <row r="45820" spans="7:7">
      <c r="G45820" s="1776"/>
    </row>
    <row r="45821" spans="7:7">
      <c r="G45821" s="1776"/>
    </row>
    <row r="45822" spans="7:7">
      <c r="G45822" s="1776"/>
    </row>
    <row r="45823" spans="7:7">
      <c r="G45823" s="1776"/>
    </row>
    <row r="45824" spans="7:7">
      <c r="G45824" s="1776"/>
    </row>
    <row r="45825" spans="7:7">
      <c r="G45825" s="1776"/>
    </row>
    <row r="45826" spans="7:7">
      <c r="G45826" s="1776"/>
    </row>
    <row r="45827" spans="7:7">
      <c r="G45827" s="1776"/>
    </row>
    <row r="45828" spans="7:7">
      <c r="G45828" s="1776"/>
    </row>
    <row r="45829" spans="7:7">
      <c r="G45829" s="1776"/>
    </row>
    <row r="45830" spans="7:7">
      <c r="G45830" s="1776"/>
    </row>
    <row r="45831" spans="7:7">
      <c r="G45831" s="1776"/>
    </row>
    <row r="45832" spans="7:7">
      <c r="G45832" s="1776"/>
    </row>
    <row r="45833" spans="7:7">
      <c r="G45833" s="1776"/>
    </row>
    <row r="45834" spans="7:7">
      <c r="G45834" s="1776"/>
    </row>
    <row r="45835" spans="7:7">
      <c r="G45835" s="1776"/>
    </row>
    <row r="45836" spans="7:7">
      <c r="G45836" s="1776"/>
    </row>
    <row r="45837" spans="7:7">
      <c r="G45837" s="1776"/>
    </row>
    <row r="45838" spans="7:7">
      <c r="G45838" s="1776"/>
    </row>
    <row r="45839" spans="7:7">
      <c r="G45839" s="1776"/>
    </row>
    <row r="45840" spans="7:7">
      <c r="G45840" s="1776"/>
    </row>
    <row r="45841" spans="7:7">
      <c r="G45841" s="1776"/>
    </row>
    <row r="45842" spans="7:7">
      <c r="G45842" s="1776"/>
    </row>
    <row r="45843" spans="7:7">
      <c r="G45843" s="1776"/>
    </row>
    <row r="45844" spans="7:7">
      <c r="G45844" s="1776"/>
    </row>
    <row r="45845" spans="7:7">
      <c r="G45845" s="1776"/>
    </row>
    <row r="45846" spans="7:7">
      <c r="G45846" s="1776"/>
    </row>
    <row r="45847" spans="7:7">
      <c r="G45847" s="1776"/>
    </row>
    <row r="45848" spans="7:7">
      <c r="G45848" s="1776"/>
    </row>
    <row r="45849" spans="7:7">
      <c r="G45849" s="1776"/>
    </row>
    <row r="45850" spans="7:7">
      <c r="G45850" s="1776"/>
    </row>
    <row r="45851" spans="7:7">
      <c r="G45851" s="1776"/>
    </row>
    <row r="45852" spans="7:7">
      <c r="G45852" s="1776"/>
    </row>
    <row r="45853" spans="7:7">
      <c r="G45853" s="1776"/>
    </row>
    <row r="45854" spans="7:7">
      <c r="G45854" s="1776"/>
    </row>
    <row r="45855" spans="7:7">
      <c r="G45855" s="1776"/>
    </row>
    <row r="45856" spans="7:7">
      <c r="G45856" s="1776"/>
    </row>
    <row r="45857" spans="7:7">
      <c r="G45857" s="1776"/>
    </row>
    <row r="45858" spans="7:7">
      <c r="G45858" s="1776"/>
    </row>
    <row r="45859" spans="7:7">
      <c r="G45859" s="1776"/>
    </row>
    <row r="45860" spans="7:7">
      <c r="G45860" s="1776"/>
    </row>
    <row r="45861" spans="7:7">
      <c r="G45861" s="1776"/>
    </row>
    <row r="45862" spans="7:7">
      <c r="G45862" s="1776"/>
    </row>
    <row r="45863" spans="7:7">
      <c r="G45863" s="1776"/>
    </row>
    <row r="45864" spans="7:7">
      <c r="G45864" s="1776"/>
    </row>
    <row r="45865" spans="7:7">
      <c r="G45865" s="1776"/>
    </row>
    <row r="45866" spans="7:7">
      <c r="G45866" s="1776"/>
    </row>
    <row r="45867" spans="7:7">
      <c r="G45867" s="1776"/>
    </row>
    <row r="45868" spans="7:7">
      <c r="G45868" s="1776"/>
    </row>
    <row r="45869" spans="7:7">
      <c r="G45869" s="1776"/>
    </row>
    <row r="45870" spans="7:7">
      <c r="G45870" s="1776"/>
    </row>
    <row r="45871" spans="7:7">
      <c r="G45871" s="1776"/>
    </row>
    <row r="45872" spans="7:7">
      <c r="G45872" s="1776"/>
    </row>
    <row r="45873" spans="7:7">
      <c r="G45873" s="1776"/>
    </row>
    <row r="45874" spans="7:7">
      <c r="G45874" s="1776"/>
    </row>
    <row r="45875" spans="7:7">
      <c r="G45875" s="1776"/>
    </row>
    <row r="45876" spans="7:7">
      <c r="G45876" s="1776"/>
    </row>
    <row r="45877" spans="7:7">
      <c r="G45877" s="1776"/>
    </row>
    <row r="45878" spans="7:7">
      <c r="G45878" s="1776"/>
    </row>
    <row r="45879" spans="7:7">
      <c r="G45879" s="1776"/>
    </row>
    <row r="45880" spans="7:7">
      <c r="G45880" s="1776"/>
    </row>
    <row r="45881" spans="7:7">
      <c r="G45881" s="1776"/>
    </row>
    <row r="45882" spans="7:7">
      <c r="G45882" s="1776"/>
    </row>
    <row r="45883" spans="7:7">
      <c r="G45883" s="1776"/>
    </row>
    <row r="45884" spans="7:7">
      <c r="G45884" s="1776"/>
    </row>
    <row r="45885" spans="7:7">
      <c r="G45885" s="1776"/>
    </row>
    <row r="45886" spans="7:7">
      <c r="G45886" s="1776"/>
    </row>
    <row r="45887" spans="7:7">
      <c r="G45887" s="1776"/>
    </row>
    <row r="45888" spans="7:7">
      <c r="G45888" s="1776"/>
    </row>
    <row r="45889" spans="7:7">
      <c r="G45889" s="1776"/>
    </row>
    <row r="45890" spans="7:7">
      <c r="G45890" s="1776"/>
    </row>
    <row r="45891" spans="7:7">
      <c r="G45891" s="1776"/>
    </row>
    <row r="45892" spans="7:7">
      <c r="G45892" s="1776"/>
    </row>
    <row r="45893" spans="7:7">
      <c r="G45893" s="1776"/>
    </row>
    <row r="45894" spans="7:7">
      <c r="G45894" s="1776"/>
    </row>
    <row r="45895" spans="7:7">
      <c r="G45895" s="1776"/>
    </row>
    <row r="45896" spans="7:7">
      <c r="G45896" s="1776"/>
    </row>
    <row r="45897" spans="7:7">
      <c r="G45897" s="1776"/>
    </row>
    <row r="45898" spans="7:7">
      <c r="G45898" s="1776"/>
    </row>
    <row r="45899" spans="7:7">
      <c r="G45899" s="1776"/>
    </row>
    <row r="45900" spans="7:7">
      <c r="G45900" s="1776"/>
    </row>
    <row r="45901" spans="7:7">
      <c r="G45901" s="1776"/>
    </row>
    <row r="45902" spans="7:7">
      <c r="G45902" s="1776"/>
    </row>
    <row r="45903" spans="7:7">
      <c r="G45903" s="1776"/>
    </row>
    <row r="45904" spans="7:7">
      <c r="G45904" s="1776"/>
    </row>
    <row r="45905" spans="7:7">
      <c r="G45905" s="1776"/>
    </row>
    <row r="45906" spans="7:7">
      <c r="G45906" s="1776"/>
    </row>
    <row r="45907" spans="7:7">
      <c r="G45907" s="1776"/>
    </row>
    <row r="45908" spans="7:7">
      <c r="G45908" s="1776"/>
    </row>
    <row r="45909" spans="7:7">
      <c r="G45909" s="1776"/>
    </row>
    <row r="45910" spans="7:7">
      <c r="G45910" s="1776"/>
    </row>
    <row r="45911" spans="7:7">
      <c r="G45911" s="1776"/>
    </row>
    <row r="45912" spans="7:7">
      <c r="G45912" s="1776"/>
    </row>
    <row r="45913" spans="7:7">
      <c r="G45913" s="1776"/>
    </row>
    <row r="45914" spans="7:7">
      <c r="G45914" s="1776"/>
    </row>
    <row r="45915" spans="7:7">
      <c r="G45915" s="1776"/>
    </row>
    <row r="45916" spans="7:7">
      <c r="G45916" s="1776"/>
    </row>
    <row r="45917" spans="7:7">
      <c r="G45917" s="1776"/>
    </row>
    <row r="45918" spans="7:7">
      <c r="G45918" s="1776"/>
    </row>
    <row r="45919" spans="7:7">
      <c r="G45919" s="1776"/>
    </row>
    <row r="45920" spans="7:7">
      <c r="G45920" s="1776"/>
    </row>
    <row r="45921" spans="7:7">
      <c r="G45921" s="1776"/>
    </row>
    <row r="45922" spans="7:7">
      <c r="G45922" s="1776"/>
    </row>
    <row r="45923" spans="7:7">
      <c r="G45923" s="1776"/>
    </row>
    <row r="45924" spans="7:7">
      <c r="G45924" s="1776"/>
    </row>
    <row r="45925" spans="7:7">
      <c r="G45925" s="1776"/>
    </row>
    <row r="45926" spans="7:7">
      <c r="G45926" s="1776"/>
    </row>
    <row r="45927" spans="7:7">
      <c r="G45927" s="1776"/>
    </row>
    <row r="45928" spans="7:7">
      <c r="G45928" s="1776"/>
    </row>
    <row r="45929" spans="7:7">
      <c r="G45929" s="1776"/>
    </row>
    <row r="45930" spans="7:7">
      <c r="G45930" s="1776"/>
    </row>
    <row r="45931" spans="7:7">
      <c r="G45931" s="1776"/>
    </row>
    <row r="45932" spans="7:7">
      <c r="G45932" s="1776"/>
    </row>
    <row r="45933" spans="7:7">
      <c r="G45933" s="1776"/>
    </row>
    <row r="45934" spans="7:7">
      <c r="G45934" s="1776"/>
    </row>
    <row r="45935" spans="7:7">
      <c r="G45935" s="1776"/>
    </row>
    <row r="45936" spans="7:7">
      <c r="G45936" s="1776"/>
    </row>
    <row r="45937" spans="7:7">
      <c r="G45937" s="1776"/>
    </row>
    <row r="45938" spans="7:7">
      <c r="G45938" s="1776"/>
    </row>
    <row r="45939" spans="7:7">
      <c r="G45939" s="1776"/>
    </row>
    <row r="45940" spans="7:7">
      <c r="G45940" s="1776"/>
    </row>
    <row r="45941" spans="7:7">
      <c r="G45941" s="1776"/>
    </row>
    <row r="45942" spans="7:7">
      <c r="G45942" s="1776"/>
    </row>
    <row r="45943" spans="7:7">
      <c r="G45943" s="1776"/>
    </row>
    <row r="45944" spans="7:7">
      <c r="G45944" s="1776"/>
    </row>
    <row r="45945" spans="7:7">
      <c r="G45945" s="1776"/>
    </row>
    <row r="45946" spans="7:7">
      <c r="G45946" s="1776"/>
    </row>
    <row r="45947" spans="7:7">
      <c r="G45947" s="1776"/>
    </row>
    <row r="45948" spans="7:7">
      <c r="G45948" s="1776"/>
    </row>
    <row r="45949" spans="7:7">
      <c r="G45949" s="1776"/>
    </row>
    <row r="45950" spans="7:7">
      <c r="G45950" s="1776"/>
    </row>
    <row r="45951" spans="7:7">
      <c r="G45951" s="1776"/>
    </row>
    <row r="45952" spans="7:7">
      <c r="G45952" s="1776"/>
    </row>
    <row r="45953" spans="7:7">
      <c r="G45953" s="1776"/>
    </row>
    <row r="45954" spans="7:7">
      <c r="G45954" s="1776"/>
    </row>
    <row r="45955" spans="7:7">
      <c r="G45955" s="1776"/>
    </row>
    <row r="45956" spans="7:7">
      <c r="G45956" s="1776"/>
    </row>
    <row r="45957" spans="7:7">
      <c r="G45957" s="1776"/>
    </row>
    <row r="45958" spans="7:7">
      <c r="G45958" s="1776"/>
    </row>
    <row r="45959" spans="7:7">
      <c r="G45959" s="1776"/>
    </row>
    <row r="45960" spans="7:7">
      <c r="G45960" s="1776"/>
    </row>
    <row r="45961" spans="7:7">
      <c r="G45961" s="1776"/>
    </row>
    <row r="45962" spans="7:7">
      <c r="G45962" s="1776"/>
    </row>
    <row r="45963" spans="7:7">
      <c r="G45963" s="1776"/>
    </row>
    <row r="45964" spans="7:7">
      <c r="G45964" s="1776"/>
    </row>
    <row r="45965" spans="7:7">
      <c r="G45965" s="1776"/>
    </row>
    <row r="45966" spans="7:7">
      <c r="G45966" s="1776"/>
    </row>
    <row r="45967" spans="7:7">
      <c r="G45967" s="1776"/>
    </row>
    <row r="45968" spans="7:7">
      <c r="G45968" s="1776"/>
    </row>
    <row r="45969" spans="7:7">
      <c r="G45969" s="1776"/>
    </row>
    <row r="45970" spans="7:7">
      <c r="G45970" s="1776"/>
    </row>
    <row r="45971" spans="7:7">
      <c r="G45971" s="1776"/>
    </row>
    <row r="45972" spans="7:7">
      <c r="G45972" s="1776"/>
    </row>
    <row r="45973" spans="7:7">
      <c r="G45973" s="1776"/>
    </row>
    <row r="45974" spans="7:7">
      <c r="G45974" s="1776"/>
    </row>
    <row r="45975" spans="7:7">
      <c r="G45975" s="1776"/>
    </row>
    <row r="45976" spans="7:7">
      <c r="G45976" s="1776"/>
    </row>
    <row r="45977" spans="7:7">
      <c r="G45977" s="1776"/>
    </row>
    <row r="45978" spans="7:7">
      <c r="G45978" s="1776"/>
    </row>
    <row r="45979" spans="7:7">
      <c r="G45979" s="1776"/>
    </row>
    <row r="45980" spans="7:7">
      <c r="G45980" s="1776"/>
    </row>
    <row r="45981" spans="7:7">
      <c r="G45981" s="1776"/>
    </row>
    <row r="45982" spans="7:7">
      <c r="G45982" s="1776"/>
    </row>
    <row r="45983" spans="7:7">
      <c r="G45983" s="1776"/>
    </row>
    <row r="45984" spans="7:7">
      <c r="G45984" s="1776"/>
    </row>
    <row r="45985" spans="7:7">
      <c r="G45985" s="1776"/>
    </row>
    <row r="45986" spans="7:7">
      <c r="G45986" s="1776"/>
    </row>
    <row r="45987" spans="7:7">
      <c r="G45987" s="1776"/>
    </row>
    <row r="45988" spans="7:7">
      <c r="G45988" s="1776"/>
    </row>
    <row r="45989" spans="7:7">
      <c r="G45989" s="1776"/>
    </row>
    <row r="45990" spans="7:7">
      <c r="G45990" s="1776"/>
    </row>
    <row r="45991" spans="7:7">
      <c r="G45991" s="1776"/>
    </row>
    <row r="45992" spans="7:7">
      <c r="G45992" s="1776"/>
    </row>
    <row r="45993" spans="7:7">
      <c r="G45993" s="1776"/>
    </row>
    <row r="45994" spans="7:7">
      <c r="G45994" s="1776"/>
    </row>
    <row r="45995" spans="7:7">
      <c r="G45995" s="1776"/>
    </row>
    <row r="45996" spans="7:7">
      <c r="G45996" s="1776"/>
    </row>
    <row r="45997" spans="7:7">
      <c r="G45997" s="1776"/>
    </row>
    <row r="45998" spans="7:7">
      <c r="G45998" s="1776"/>
    </row>
    <row r="45999" spans="7:7">
      <c r="G45999" s="1776"/>
    </row>
    <row r="46000" spans="7:7">
      <c r="G46000" s="1776"/>
    </row>
    <row r="46001" spans="7:7">
      <c r="G46001" s="1776"/>
    </row>
    <row r="46002" spans="7:7">
      <c r="G46002" s="1776"/>
    </row>
    <row r="46003" spans="7:7">
      <c r="G46003" s="1776"/>
    </row>
    <row r="46004" spans="7:7">
      <c r="G46004" s="1776"/>
    </row>
    <row r="46005" spans="7:7">
      <c r="G46005" s="1776"/>
    </row>
    <row r="46006" spans="7:7">
      <c r="G46006" s="1776"/>
    </row>
    <row r="46007" spans="7:7">
      <c r="G46007" s="1776"/>
    </row>
    <row r="46008" spans="7:7">
      <c r="G46008" s="1776"/>
    </row>
    <row r="46009" spans="7:7">
      <c r="G46009" s="1776"/>
    </row>
    <row r="46010" spans="7:7">
      <c r="G46010" s="1776"/>
    </row>
    <row r="46011" spans="7:7">
      <c r="G46011" s="1776"/>
    </row>
    <row r="46012" spans="7:7">
      <c r="G46012" s="1776"/>
    </row>
    <row r="46013" spans="7:7">
      <c r="G46013" s="1776"/>
    </row>
    <row r="46014" spans="7:7">
      <c r="G46014" s="1776"/>
    </row>
    <row r="46015" spans="7:7">
      <c r="G46015" s="1776"/>
    </row>
    <row r="46016" spans="7:7">
      <c r="G46016" s="1776"/>
    </row>
    <row r="46017" spans="7:7">
      <c r="G46017" s="1776"/>
    </row>
    <row r="46018" spans="7:7">
      <c r="G46018" s="1776"/>
    </row>
    <row r="46019" spans="7:7">
      <c r="G46019" s="1776"/>
    </row>
    <row r="46020" spans="7:7">
      <c r="G46020" s="1776"/>
    </row>
    <row r="46021" spans="7:7">
      <c r="G46021" s="1776"/>
    </row>
    <row r="46022" spans="7:7">
      <c r="G46022" s="1776"/>
    </row>
    <row r="46023" spans="7:7">
      <c r="G46023" s="1776"/>
    </row>
    <row r="46024" spans="7:7">
      <c r="G46024" s="1776"/>
    </row>
    <row r="46025" spans="7:7">
      <c r="G46025" s="1776"/>
    </row>
    <row r="46026" spans="7:7">
      <c r="G46026" s="1776"/>
    </row>
    <row r="46027" spans="7:7">
      <c r="G46027" s="1776"/>
    </row>
    <row r="46028" spans="7:7">
      <c r="G46028" s="1776"/>
    </row>
    <row r="46029" spans="7:7">
      <c r="G46029" s="1776"/>
    </row>
    <row r="46030" spans="7:7">
      <c r="G46030" s="1776"/>
    </row>
    <row r="46031" spans="7:7">
      <c r="G46031" s="1776"/>
    </row>
    <row r="46032" spans="7:7">
      <c r="G46032" s="1776"/>
    </row>
    <row r="46033" spans="7:7">
      <c r="G46033" s="1776"/>
    </row>
    <row r="46034" spans="7:7">
      <c r="G46034" s="1776"/>
    </row>
    <row r="46035" spans="7:7">
      <c r="G46035" s="1776"/>
    </row>
    <row r="46036" spans="7:7">
      <c r="G46036" s="1776"/>
    </row>
    <row r="46037" spans="7:7">
      <c r="G46037" s="1776"/>
    </row>
    <row r="46038" spans="7:7">
      <c r="G46038" s="1776"/>
    </row>
    <row r="46039" spans="7:7">
      <c r="G46039" s="1776"/>
    </row>
    <row r="46040" spans="7:7">
      <c r="G46040" s="1776"/>
    </row>
    <row r="46041" spans="7:7">
      <c r="G46041" s="1776"/>
    </row>
    <row r="46042" spans="7:7">
      <c r="G46042" s="1776"/>
    </row>
    <row r="46043" spans="7:7">
      <c r="G46043" s="1776"/>
    </row>
    <row r="46044" spans="7:7">
      <c r="G46044" s="1776"/>
    </row>
    <row r="46045" spans="7:7">
      <c r="G46045" s="1776"/>
    </row>
    <row r="46046" spans="7:7">
      <c r="G46046" s="1776"/>
    </row>
    <row r="46047" spans="7:7">
      <c r="G46047" s="1776"/>
    </row>
    <row r="46048" spans="7:7">
      <c r="G46048" s="1776"/>
    </row>
    <row r="46049" spans="7:7">
      <c r="G46049" s="1776"/>
    </row>
    <row r="46050" spans="7:7">
      <c r="G46050" s="1776"/>
    </row>
    <row r="46051" spans="7:7">
      <c r="G46051" s="1776"/>
    </row>
    <row r="46052" spans="7:7">
      <c r="G46052" s="1776"/>
    </row>
    <row r="46053" spans="7:7">
      <c r="G46053" s="1776"/>
    </row>
    <row r="46054" spans="7:7">
      <c r="G46054" s="1776"/>
    </row>
    <row r="46055" spans="7:7">
      <c r="G46055" s="1776"/>
    </row>
    <row r="46056" spans="7:7">
      <c r="G46056" s="1776"/>
    </row>
    <row r="46057" spans="7:7">
      <c r="G46057" s="1776"/>
    </row>
    <row r="46058" spans="7:7">
      <c r="G46058" s="1776"/>
    </row>
    <row r="46059" spans="7:7">
      <c r="G46059" s="1776"/>
    </row>
    <row r="46060" spans="7:7">
      <c r="G46060" s="1776"/>
    </row>
    <row r="46061" spans="7:7">
      <c r="G46061" s="1776"/>
    </row>
    <row r="46062" spans="7:7">
      <c r="G46062" s="1776"/>
    </row>
    <row r="46063" spans="7:7">
      <c r="G46063" s="1776"/>
    </row>
    <row r="46064" spans="7:7">
      <c r="G46064" s="1776"/>
    </row>
    <row r="46065" spans="7:7">
      <c r="G46065" s="1776"/>
    </row>
    <row r="46066" spans="7:7">
      <c r="G46066" s="1776"/>
    </row>
    <row r="46067" spans="7:7">
      <c r="G46067" s="1776"/>
    </row>
    <row r="46068" spans="7:7">
      <c r="G46068" s="1776"/>
    </row>
    <row r="46069" spans="7:7">
      <c r="G46069" s="1776"/>
    </row>
    <row r="46070" spans="7:7">
      <c r="G46070" s="1776"/>
    </row>
    <row r="46071" spans="7:7">
      <c r="G46071" s="1776"/>
    </row>
    <row r="46072" spans="7:7">
      <c r="G46072" s="1776"/>
    </row>
    <row r="46073" spans="7:7">
      <c r="G46073" s="1776"/>
    </row>
    <row r="46074" spans="7:7">
      <c r="G46074" s="1776"/>
    </row>
    <row r="46075" spans="7:7">
      <c r="G46075" s="1776"/>
    </row>
    <row r="46076" spans="7:7">
      <c r="G46076" s="1776"/>
    </row>
    <row r="46077" spans="7:7">
      <c r="G46077" s="1776"/>
    </row>
    <row r="46078" spans="7:7">
      <c r="G46078" s="1776"/>
    </row>
    <row r="46079" spans="7:7">
      <c r="G46079" s="1776"/>
    </row>
    <row r="46080" spans="7:7">
      <c r="G46080" s="1776"/>
    </row>
    <row r="46081" spans="7:7">
      <c r="G46081" s="1776"/>
    </row>
    <row r="46082" spans="7:7">
      <c r="G46082" s="1776"/>
    </row>
    <row r="46083" spans="7:7">
      <c r="G46083" s="1776"/>
    </row>
    <row r="46084" spans="7:7">
      <c r="G46084" s="1776"/>
    </row>
    <row r="46085" spans="7:7">
      <c r="G46085" s="1776"/>
    </row>
    <row r="46086" spans="7:7">
      <c r="G46086" s="1776"/>
    </row>
    <row r="46087" spans="7:7">
      <c r="G46087" s="1776"/>
    </row>
    <row r="46088" spans="7:7">
      <c r="G46088" s="1776"/>
    </row>
    <row r="46089" spans="7:7">
      <c r="G46089" s="1776"/>
    </row>
    <row r="46090" spans="7:7">
      <c r="G46090" s="1776"/>
    </row>
    <row r="46091" spans="7:7">
      <c r="G46091" s="1776"/>
    </row>
    <row r="46092" spans="7:7">
      <c r="G46092" s="1776"/>
    </row>
    <row r="46093" spans="7:7">
      <c r="G46093" s="1776"/>
    </row>
    <row r="46094" spans="7:7">
      <c r="G46094" s="1776"/>
    </row>
    <row r="46095" spans="7:7">
      <c r="G46095" s="1776"/>
    </row>
    <row r="46096" spans="7:7">
      <c r="G46096" s="1776"/>
    </row>
    <row r="46097" spans="7:7">
      <c r="G46097" s="1776"/>
    </row>
    <row r="46098" spans="7:7">
      <c r="G46098" s="1776"/>
    </row>
    <row r="46099" spans="7:7">
      <c r="G46099" s="1776"/>
    </row>
    <row r="46100" spans="7:7">
      <c r="G46100" s="1776"/>
    </row>
    <row r="46101" spans="7:7">
      <c r="G46101" s="1776"/>
    </row>
    <row r="46102" spans="7:7">
      <c r="G46102" s="1776"/>
    </row>
    <row r="46103" spans="7:7">
      <c r="G46103" s="1776"/>
    </row>
    <row r="46104" spans="7:7">
      <c r="G46104" s="1776"/>
    </row>
    <row r="46105" spans="7:7">
      <c r="G46105" s="1776"/>
    </row>
    <row r="46106" spans="7:7">
      <c r="G46106" s="1776"/>
    </row>
    <row r="46107" spans="7:7">
      <c r="G46107" s="1776"/>
    </row>
    <row r="46108" spans="7:7">
      <c r="G46108" s="1776"/>
    </row>
    <row r="46109" spans="7:7">
      <c r="G46109" s="1776"/>
    </row>
    <row r="46110" spans="7:7">
      <c r="G46110" s="1776"/>
    </row>
    <row r="46111" spans="7:7">
      <c r="G46111" s="1776"/>
    </row>
    <row r="46112" spans="7:7">
      <c r="G46112" s="1776"/>
    </row>
    <row r="46113" spans="7:7">
      <c r="G46113" s="1776"/>
    </row>
    <row r="46114" spans="7:7">
      <c r="G46114" s="1776"/>
    </row>
    <row r="46115" spans="7:7">
      <c r="G46115" s="1776"/>
    </row>
    <row r="46116" spans="7:7">
      <c r="G46116" s="1776"/>
    </row>
    <row r="46117" spans="7:7">
      <c r="G46117" s="1776"/>
    </row>
    <row r="46118" spans="7:7">
      <c r="G46118" s="1776"/>
    </row>
    <row r="46119" spans="7:7">
      <c r="G46119" s="1776"/>
    </row>
    <row r="46120" spans="7:7">
      <c r="G46120" s="1776"/>
    </row>
    <row r="46121" spans="7:7">
      <c r="G46121" s="1776"/>
    </row>
    <row r="46122" spans="7:7">
      <c r="G46122" s="1776"/>
    </row>
    <row r="46123" spans="7:7">
      <c r="G46123" s="1776"/>
    </row>
    <row r="46124" spans="7:7">
      <c r="G46124" s="1776"/>
    </row>
    <row r="46125" spans="7:7">
      <c r="G46125" s="1776"/>
    </row>
    <row r="46126" spans="7:7">
      <c r="G46126" s="1776"/>
    </row>
    <row r="46127" spans="7:7">
      <c r="G46127" s="1776"/>
    </row>
    <row r="46128" spans="7:7">
      <c r="G46128" s="1776"/>
    </row>
    <row r="46129" spans="7:7">
      <c r="G46129" s="1776"/>
    </row>
    <row r="46130" spans="7:7">
      <c r="G46130" s="1776"/>
    </row>
    <row r="46131" spans="7:7">
      <c r="G46131" s="1776"/>
    </row>
    <row r="46132" spans="7:7">
      <c r="G46132" s="1776"/>
    </row>
    <row r="46133" spans="7:7">
      <c r="G46133" s="1776"/>
    </row>
    <row r="46134" spans="7:7">
      <c r="G46134" s="1776"/>
    </row>
    <row r="46135" spans="7:7">
      <c r="G46135" s="1776"/>
    </row>
    <row r="46136" spans="7:7">
      <c r="G46136" s="1776"/>
    </row>
    <row r="46137" spans="7:7">
      <c r="G46137" s="1776"/>
    </row>
    <row r="46138" spans="7:7">
      <c r="G46138" s="1776"/>
    </row>
    <row r="46139" spans="7:7">
      <c r="G46139" s="1776"/>
    </row>
    <row r="46140" spans="7:7">
      <c r="G46140" s="1776"/>
    </row>
    <row r="46141" spans="7:7">
      <c r="G46141" s="1776"/>
    </row>
    <row r="46142" spans="7:7">
      <c r="G46142" s="1776"/>
    </row>
    <row r="46143" spans="7:7">
      <c r="G46143" s="1776"/>
    </row>
    <row r="46144" spans="7:7">
      <c r="G46144" s="1776"/>
    </row>
    <row r="46145" spans="7:7">
      <c r="G46145" s="1776"/>
    </row>
    <row r="46146" spans="7:7">
      <c r="G46146" s="1776"/>
    </row>
    <row r="46147" spans="7:7">
      <c r="G46147" s="1776"/>
    </row>
    <row r="46148" spans="7:7">
      <c r="G46148" s="1776"/>
    </row>
    <row r="46149" spans="7:7">
      <c r="G46149" s="1776"/>
    </row>
    <row r="46150" spans="7:7">
      <c r="G46150" s="1776"/>
    </row>
    <row r="46151" spans="7:7">
      <c r="G46151" s="1776"/>
    </row>
    <row r="46152" spans="7:7">
      <c r="G46152" s="1776"/>
    </row>
    <row r="46153" spans="7:7">
      <c r="G46153" s="1776"/>
    </row>
    <row r="46154" spans="7:7">
      <c r="G46154" s="1776"/>
    </row>
    <row r="46155" spans="7:7">
      <c r="G46155" s="1776"/>
    </row>
    <row r="46156" spans="7:7">
      <c r="G46156" s="1776"/>
    </row>
    <row r="46157" spans="7:7">
      <c r="G46157" s="1776"/>
    </row>
    <row r="46158" spans="7:7">
      <c r="G46158" s="1776"/>
    </row>
    <row r="46159" spans="7:7">
      <c r="G46159" s="1776"/>
    </row>
    <row r="46160" spans="7:7">
      <c r="G46160" s="1776"/>
    </row>
    <row r="46161" spans="7:7">
      <c r="G46161" s="1776"/>
    </row>
    <row r="46162" spans="7:7">
      <c r="G46162" s="1776"/>
    </row>
    <row r="46163" spans="7:7">
      <c r="G46163" s="1776"/>
    </row>
    <row r="46164" spans="7:7">
      <c r="G46164" s="1776"/>
    </row>
    <row r="46165" spans="7:7">
      <c r="G46165" s="1776"/>
    </row>
    <row r="46166" spans="7:7">
      <c r="G46166" s="1776"/>
    </row>
    <row r="46167" spans="7:7">
      <c r="G46167" s="1776"/>
    </row>
    <row r="46168" spans="7:7">
      <c r="G46168" s="1776"/>
    </row>
    <row r="46169" spans="7:7">
      <c r="G46169" s="1776"/>
    </row>
    <row r="46170" spans="7:7">
      <c r="G46170" s="1776"/>
    </row>
    <row r="46171" spans="7:7">
      <c r="G46171" s="1776"/>
    </row>
    <row r="46172" spans="7:7">
      <c r="G46172" s="1776"/>
    </row>
    <row r="46173" spans="7:7">
      <c r="G46173" s="1776"/>
    </row>
    <row r="46174" spans="7:7">
      <c r="G46174" s="1776"/>
    </row>
    <row r="46175" spans="7:7">
      <c r="G46175" s="1776"/>
    </row>
    <row r="46176" spans="7:7">
      <c r="G46176" s="1776"/>
    </row>
    <row r="46177" spans="7:7">
      <c r="G46177" s="1776"/>
    </row>
    <row r="46178" spans="7:7">
      <c r="G46178" s="1776"/>
    </row>
    <row r="46179" spans="7:7">
      <c r="G46179" s="1776"/>
    </row>
    <row r="46180" spans="7:7">
      <c r="G46180" s="1776"/>
    </row>
    <row r="46181" spans="7:7">
      <c r="G46181" s="1776"/>
    </row>
    <row r="46182" spans="7:7">
      <c r="G46182" s="1776"/>
    </row>
    <row r="46183" spans="7:7">
      <c r="G46183" s="1776"/>
    </row>
    <row r="46184" spans="7:7">
      <c r="G46184" s="1776"/>
    </row>
    <row r="46185" spans="7:7">
      <c r="G46185" s="1776"/>
    </row>
    <row r="46186" spans="7:7">
      <c r="G46186" s="1776"/>
    </row>
    <row r="46187" spans="7:7">
      <c r="G46187" s="1776"/>
    </row>
    <row r="46188" spans="7:7">
      <c r="G46188" s="1776"/>
    </row>
    <row r="46189" spans="7:7">
      <c r="G46189" s="1776"/>
    </row>
    <row r="46190" spans="7:7">
      <c r="G46190" s="1776"/>
    </row>
    <row r="46191" spans="7:7">
      <c r="G46191" s="1776"/>
    </row>
    <row r="46192" spans="7:7">
      <c r="G46192" s="1776"/>
    </row>
    <row r="46193" spans="7:7">
      <c r="G46193" s="1776"/>
    </row>
    <row r="46194" spans="7:7">
      <c r="G46194" s="1776"/>
    </row>
    <row r="46195" spans="7:7">
      <c r="G46195" s="1776"/>
    </row>
    <row r="46196" spans="7:7">
      <c r="G46196" s="1776"/>
    </row>
    <row r="46197" spans="7:7">
      <c r="G46197" s="1776"/>
    </row>
    <row r="46198" spans="7:7">
      <c r="G46198" s="1776"/>
    </row>
    <row r="46199" spans="7:7">
      <c r="G46199" s="1776"/>
    </row>
    <row r="46200" spans="7:7">
      <c r="G46200" s="1776"/>
    </row>
    <row r="46201" spans="7:7">
      <c r="G46201" s="1776"/>
    </row>
    <row r="46202" spans="7:7">
      <c r="G46202" s="1776"/>
    </row>
    <row r="46203" spans="7:7">
      <c r="G46203" s="1776"/>
    </row>
    <row r="46204" spans="7:7">
      <c r="G46204" s="1776"/>
    </row>
    <row r="46205" spans="7:7">
      <c r="G46205" s="1776"/>
    </row>
    <row r="46206" spans="7:7">
      <c r="G46206" s="1776"/>
    </row>
    <row r="46207" spans="7:7">
      <c r="G46207" s="1776"/>
    </row>
    <row r="46208" spans="7:7">
      <c r="G46208" s="1776"/>
    </row>
    <row r="46209" spans="7:7">
      <c r="G46209" s="1776"/>
    </row>
    <row r="46210" spans="7:7">
      <c r="G46210" s="1776"/>
    </row>
    <row r="46211" spans="7:7">
      <c r="G46211" s="1776"/>
    </row>
    <row r="46212" spans="7:7">
      <c r="G46212" s="1776"/>
    </row>
    <row r="46213" spans="7:7">
      <c r="G46213" s="1776"/>
    </row>
    <row r="46214" spans="7:7">
      <c r="G46214" s="1776"/>
    </row>
    <row r="46215" spans="7:7">
      <c r="G46215" s="1776"/>
    </row>
    <row r="46216" spans="7:7">
      <c r="G46216" s="1776"/>
    </row>
    <row r="46217" spans="7:7">
      <c r="G46217" s="1776"/>
    </row>
    <row r="46218" spans="7:7">
      <c r="G46218" s="1776"/>
    </row>
    <row r="46219" spans="7:7">
      <c r="G46219" s="1776"/>
    </row>
    <row r="46220" spans="7:7">
      <c r="G46220" s="1776"/>
    </row>
    <row r="46221" spans="7:7">
      <c r="G46221" s="1776"/>
    </row>
    <row r="46222" spans="7:7">
      <c r="G46222" s="1776"/>
    </row>
    <row r="46223" spans="7:7">
      <c r="G46223" s="1776"/>
    </row>
    <row r="46224" spans="7:7">
      <c r="G46224" s="1776"/>
    </row>
    <row r="46225" spans="7:7">
      <c r="G46225" s="1776"/>
    </row>
    <row r="46226" spans="7:7">
      <c r="G46226" s="1776"/>
    </row>
    <row r="46227" spans="7:7">
      <c r="G46227" s="1776"/>
    </row>
    <row r="46228" spans="7:7">
      <c r="G46228" s="1776"/>
    </row>
    <row r="46229" spans="7:7">
      <c r="G46229" s="1776"/>
    </row>
    <row r="46230" spans="7:7">
      <c r="G46230" s="1776"/>
    </row>
    <row r="46231" spans="7:7">
      <c r="G46231" s="1776"/>
    </row>
    <row r="46232" spans="7:7">
      <c r="G46232" s="1776"/>
    </row>
    <row r="46233" spans="7:7">
      <c r="G46233" s="1776"/>
    </row>
    <row r="46234" spans="7:7">
      <c r="G46234" s="1776"/>
    </row>
    <row r="46235" spans="7:7">
      <c r="G46235" s="1776"/>
    </row>
    <row r="46236" spans="7:7">
      <c r="G46236" s="1776"/>
    </row>
    <row r="46237" spans="7:7">
      <c r="G46237" s="1776"/>
    </row>
    <row r="46238" spans="7:7">
      <c r="G46238" s="1776"/>
    </row>
    <row r="46239" spans="7:7">
      <c r="G46239" s="1776"/>
    </row>
    <row r="46240" spans="7:7">
      <c r="G46240" s="1776"/>
    </row>
    <row r="46241" spans="7:7">
      <c r="G46241" s="1776"/>
    </row>
    <row r="46242" spans="7:7">
      <c r="G46242" s="1776"/>
    </row>
    <row r="46243" spans="7:7">
      <c r="G46243" s="1776"/>
    </row>
    <row r="46244" spans="7:7">
      <c r="G46244" s="1776"/>
    </row>
    <row r="46245" spans="7:7">
      <c r="G46245" s="1776"/>
    </row>
    <row r="46246" spans="7:7">
      <c r="G46246" s="1776"/>
    </row>
    <row r="46247" spans="7:7">
      <c r="G46247" s="1776"/>
    </row>
    <row r="46248" spans="7:7">
      <c r="G46248" s="1776"/>
    </row>
    <row r="46249" spans="7:7">
      <c r="G46249" s="1776"/>
    </row>
    <row r="46250" spans="7:7">
      <c r="G46250" s="1776"/>
    </row>
    <row r="46251" spans="7:7">
      <c r="G46251" s="1776"/>
    </row>
    <row r="46252" spans="7:7">
      <c r="G46252" s="1776"/>
    </row>
    <row r="46253" spans="7:7">
      <c r="G46253" s="1776"/>
    </row>
    <row r="46254" spans="7:7">
      <c r="G46254" s="1776"/>
    </row>
    <row r="46255" spans="7:7">
      <c r="G46255" s="1776"/>
    </row>
    <row r="46256" spans="7:7">
      <c r="G46256" s="1776"/>
    </row>
    <row r="46257" spans="7:7">
      <c r="G46257" s="1776"/>
    </row>
    <row r="46258" spans="7:7">
      <c r="G46258" s="1776"/>
    </row>
    <row r="46259" spans="7:7">
      <c r="G46259" s="1776"/>
    </row>
    <row r="46260" spans="7:7">
      <c r="G46260" s="1776"/>
    </row>
    <row r="46261" spans="7:7">
      <c r="G46261" s="1776"/>
    </row>
    <row r="46262" spans="7:7">
      <c r="G46262" s="1776"/>
    </row>
    <row r="46263" spans="7:7">
      <c r="G46263" s="1776"/>
    </row>
    <row r="46264" spans="7:7">
      <c r="G46264" s="1776"/>
    </row>
    <row r="46265" spans="7:7">
      <c r="G46265" s="1776"/>
    </row>
    <row r="46266" spans="7:7">
      <c r="G46266" s="1776"/>
    </row>
    <row r="46267" spans="7:7">
      <c r="G46267" s="1776"/>
    </row>
    <row r="46268" spans="7:7">
      <c r="G46268" s="1776"/>
    </row>
    <row r="46269" spans="7:7">
      <c r="G46269" s="1776"/>
    </row>
    <row r="46270" spans="7:7">
      <c r="G46270" s="1776"/>
    </row>
    <row r="46271" spans="7:7">
      <c r="G46271" s="1776"/>
    </row>
    <row r="46272" spans="7:7">
      <c r="G46272" s="1776"/>
    </row>
    <row r="46273" spans="7:7">
      <c r="G46273" s="1776"/>
    </row>
    <row r="46274" spans="7:7">
      <c r="G46274" s="1776"/>
    </row>
    <row r="46275" spans="7:7">
      <c r="G46275" s="1776"/>
    </row>
    <row r="46276" spans="7:7">
      <c r="G46276" s="1776"/>
    </row>
    <row r="46277" spans="7:7">
      <c r="G46277" s="1776"/>
    </row>
    <row r="46278" spans="7:7">
      <c r="G46278" s="1776"/>
    </row>
    <row r="46279" spans="7:7">
      <c r="G46279" s="1776"/>
    </row>
    <row r="46280" spans="7:7">
      <c r="G46280" s="1776"/>
    </row>
    <row r="46281" spans="7:7">
      <c r="G46281" s="1776"/>
    </row>
    <row r="46282" spans="7:7">
      <c r="G46282" s="1776"/>
    </row>
    <row r="46283" spans="7:7">
      <c r="G46283" s="1776"/>
    </row>
    <row r="46284" spans="7:7">
      <c r="G46284" s="1776"/>
    </row>
    <row r="46285" spans="7:7">
      <c r="G46285" s="1776"/>
    </row>
    <row r="46286" spans="7:7">
      <c r="G46286" s="1776"/>
    </row>
    <row r="46287" spans="7:7">
      <c r="G46287" s="1776"/>
    </row>
    <row r="46288" spans="7:7">
      <c r="G46288" s="1776"/>
    </row>
    <row r="46289" spans="7:7">
      <c r="G46289" s="1776"/>
    </row>
    <row r="46290" spans="7:7">
      <c r="G46290" s="1776"/>
    </row>
    <row r="46291" spans="7:7">
      <c r="G46291" s="1776"/>
    </row>
    <row r="46292" spans="7:7">
      <c r="G46292" s="1776"/>
    </row>
    <row r="46293" spans="7:7">
      <c r="G46293" s="1776"/>
    </row>
    <row r="46294" spans="7:7">
      <c r="G46294" s="1776"/>
    </row>
    <row r="46295" spans="7:7">
      <c r="G46295" s="1776"/>
    </row>
    <row r="46296" spans="7:7">
      <c r="G46296" s="1776"/>
    </row>
    <row r="46297" spans="7:7">
      <c r="G46297" s="1776"/>
    </row>
    <row r="46298" spans="7:7">
      <c r="G46298" s="1776"/>
    </row>
    <row r="46299" spans="7:7">
      <c r="G46299" s="1776"/>
    </row>
    <row r="46300" spans="7:7">
      <c r="G46300" s="1776"/>
    </row>
    <row r="46301" spans="7:7">
      <c r="G46301" s="1776"/>
    </row>
    <row r="46302" spans="7:7">
      <c r="G46302" s="1776"/>
    </row>
    <row r="46303" spans="7:7">
      <c r="G46303" s="1776"/>
    </row>
    <row r="46304" spans="7:7">
      <c r="G46304" s="1776"/>
    </row>
    <row r="46305" spans="7:7">
      <c r="G46305" s="1776"/>
    </row>
    <row r="46306" spans="7:7">
      <c r="G46306" s="1776"/>
    </row>
    <row r="46307" spans="7:7">
      <c r="G46307" s="1776"/>
    </row>
    <row r="46308" spans="7:7">
      <c r="G46308" s="1776"/>
    </row>
    <row r="46309" spans="7:7">
      <c r="G46309" s="1776"/>
    </row>
    <row r="46310" spans="7:7">
      <c r="G46310" s="1776"/>
    </row>
    <row r="46311" spans="7:7">
      <c r="G46311" s="1776"/>
    </row>
    <row r="46312" spans="7:7">
      <c r="G46312" s="1776"/>
    </row>
    <row r="46313" spans="7:7">
      <c r="G46313" s="1776"/>
    </row>
    <row r="46314" spans="7:7">
      <c r="G46314" s="1776"/>
    </row>
    <row r="46315" spans="7:7">
      <c r="G46315" s="1776"/>
    </row>
    <row r="46316" spans="7:7">
      <c r="G46316" s="1776"/>
    </row>
    <row r="46317" spans="7:7">
      <c r="G46317" s="1776"/>
    </row>
    <row r="46318" spans="7:7">
      <c r="G46318" s="1776"/>
    </row>
    <row r="46319" spans="7:7">
      <c r="G46319" s="1776"/>
    </row>
    <row r="46320" spans="7:7">
      <c r="G46320" s="1776"/>
    </row>
    <row r="46321" spans="7:7">
      <c r="G46321" s="1776"/>
    </row>
    <row r="46322" spans="7:7">
      <c r="G46322" s="1776"/>
    </row>
    <row r="46323" spans="7:7">
      <c r="G46323" s="1776"/>
    </row>
    <row r="46324" spans="7:7">
      <c r="G46324" s="1776"/>
    </row>
    <row r="46325" spans="7:7">
      <c r="G46325" s="1776"/>
    </row>
    <row r="46326" spans="7:7">
      <c r="G46326" s="1776"/>
    </row>
    <row r="46327" spans="7:7">
      <c r="G46327" s="1776"/>
    </row>
    <row r="46328" spans="7:7">
      <c r="G46328" s="1776"/>
    </row>
    <row r="46329" spans="7:7">
      <c r="G46329" s="1776"/>
    </row>
    <row r="46330" spans="7:7">
      <c r="G46330" s="1776"/>
    </row>
    <row r="46331" spans="7:7">
      <c r="G46331" s="1776"/>
    </row>
    <row r="46332" spans="7:7">
      <c r="G46332" s="1776"/>
    </row>
    <row r="46333" spans="7:7">
      <c r="G46333" s="1776"/>
    </row>
    <row r="46334" spans="7:7">
      <c r="G46334" s="1776"/>
    </row>
    <row r="46335" spans="7:7">
      <c r="G46335" s="1776"/>
    </row>
    <row r="46336" spans="7:7">
      <c r="G46336" s="1776"/>
    </row>
    <row r="46337" spans="7:7">
      <c r="G46337" s="1776"/>
    </row>
    <row r="46338" spans="7:7">
      <c r="G46338" s="1776"/>
    </row>
    <row r="46339" spans="7:7">
      <c r="G46339" s="1776"/>
    </row>
    <row r="46340" spans="7:7">
      <c r="G46340" s="1776"/>
    </row>
    <row r="46341" spans="7:7">
      <c r="G46341" s="1776"/>
    </row>
    <row r="46342" spans="7:7">
      <c r="G46342" s="1776"/>
    </row>
    <row r="46343" spans="7:7">
      <c r="G46343" s="1776"/>
    </row>
    <row r="46344" spans="7:7">
      <c r="G46344" s="1776"/>
    </row>
    <row r="46345" spans="7:7">
      <c r="G46345" s="1776"/>
    </row>
    <row r="46346" spans="7:7">
      <c r="G46346" s="1776"/>
    </row>
    <row r="46347" spans="7:7">
      <c r="G46347" s="1776"/>
    </row>
    <row r="46348" spans="7:7">
      <c r="G46348" s="1776"/>
    </row>
    <row r="46349" spans="7:7">
      <c r="G46349" s="1776"/>
    </row>
    <row r="46350" spans="7:7">
      <c r="G46350" s="1776"/>
    </row>
    <row r="46351" spans="7:7">
      <c r="G46351" s="1776"/>
    </row>
    <row r="46352" spans="7:7">
      <c r="G46352" s="1776"/>
    </row>
    <row r="46353" spans="7:7">
      <c r="G46353" s="1776"/>
    </row>
    <row r="46354" spans="7:7">
      <c r="G46354" s="1776"/>
    </row>
    <row r="46355" spans="7:7">
      <c r="G46355" s="1776"/>
    </row>
    <row r="46356" spans="7:7">
      <c r="G46356" s="1776"/>
    </row>
    <row r="46357" spans="7:7">
      <c r="G46357" s="1776"/>
    </row>
    <row r="46358" spans="7:7">
      <c r="G46358" s="1776"/>
    </row>
    <row r="46359" spans="7:7">
      <c r="G46359" s="1776"/>
    </row>
    <row r="46360" spans="7:7">
      <c r="G46360" s="1776"/>
    </row>
    <row r="46361" spans="7:7">
      <c r="G46361" s="1776"/>
    </row>
    <row r="46362" spans="7:7">
      <c r="G46362" s="1776"/>
    </row>
    <row r="46363" spans="7:7">
      <c r="G46363" s="1776"/>
    </row>
    <row r="46364" spans="7:7">
      <c r="G46364" s="1776"/>
    </row>
    <row r="46365" spans="7:7">
      <c r="G46365" s="1776"/>
    </row>
    <row r="46366" spans="7:7">
      <c r="G46366" s="1776"/>
    </row>
    <row r="46367" spans="7:7">
      <c r="G46367" s="1776"/>
    </row>
    <row r="46368" spans="7:7">
      <c r="G46368" s="1776"/>
    </row>
    <row r="46369" spans="7:7">
      <c r="G46369" s="1776"/>
    </row>
    <row r="46370" spans="7:7">
      <c r="G46370" s="1776"/>
    </row>
    <row r="46371" spans="7:7">
      <c r="G46371" s="1776"/>
    </row>
    <row r="46372" spans="7:7">
      <c r="G46372" s="1776"/>
    </row>
    <row r="46373" spans="7:7">
      <c r="G46373" s="1776"/>
    </row>
    <row r="46374" spans="7:7">
      <c r="G46374" s="1776"/>
    </row>
    <row r="46375" spans="7:7">
      <c r="G46375" s="1776"/>
    </row>
    <row r="46376" spans="7:7">
      <c r="G46376" s="1776"/>
    </row>
    <row r="46377" spans="7:7">
      <c r="G46377" s="1776"/>
    </row>
    <row r="46378" spans="7:7">
      <c r="G46378" s="1776"/>
    </row>
    <row r="46379" spans="7:7">
      <c r="G46379" s="1776"/>
    </row>
    <row r="46380" spans="7:7">
      <c r="G46380" s="1776"/>
    </row>
    <row r="46381" spans="7:7">
      <c r="G46381" s="1776"/>
    </row>
    <row r="46382" spans="7:7">
      <c r="G46382" s="1776"/>
    </row>
    <row r="46383" spans="7:7">
      <c r="G46383" s="1776"/>
    </row>
    <row r="46384" spans="7:7">
      <c r="G46384" s="1776"/>
    </row>
    <row r="46385" spans="7:7">
      <c r="G46385" s="1776"/>
    </row>
    <row r="46386" spans="7:7">
      <c r="G46386" s="1776"/>
    </row>
    <row r="46387" spans="7:7">
      <c r="G46387" s="1776"/>
    </row>
    <row r="46388" spans="7:7">
      <c r="G46388" s="1776"/>
    </row>
    <row r="46389" spans="7:7">
      <c r="G46389" s="1776"/>
    </row>
    <row r="46390" spans="7:7">
      <c r="G46390" s="1776"/>
    </row>
    <row r="46391" spans="7:7">
      <c r="G46391" s="1776"/>
    </row>
    <row r="46392" spans="7:7">
      <c r="G46392" s="1776"/>
    </row>
    <row r="46393" spans="7:7">
      <c r="G46393" s="1776"/>
    </row>
    <row r="46394" spans="7:7">
      <c r="G46394" s="1776"/>
    </row>
    <row r="46395" spans="7:7">
      <c r="G46395" s="1776"/>
    </row>
    <row r="46396" spans="7:7">
      <c r="G46396" s="1776"/>
    </row>
    <row r="46397" spans="7:7">
      <c r="G46397" s="1776"/>
    </row>
    <row r="46398" spans="7:7">
      <c r="G46398" s="1776"/>
    </row>
    <row r="46399" spans="7:7">
      <c r="G46399" s="1776"/>
    </row>
    <row r="46400" spans="7:7">
      <c r="G46400" s="1776"/>
    </row>
    <row r="46401" spans="7:7">
      <c r="G46401" s="1776"/>
    </row>
    <row r="46402" spans="7:7">
      <c r="G46402" s="1776"/>
    </row>
    <row r="46403" spans="7:7">
      <c r="G46403" s="1776"/>
    </row>
    <row r="46404" spans="7:7">
      <c r="G46404" s="1776"/>
    </row>
    <row r="46405" spans="7:7">
      <c r="G46405" s="1776"/>
    </row>
    <row r="46406" spans="7:7">
      <c r="G46406" s="1776"/>
    </row>
    <row r="46407" spans="7:7">
      <c r="G46407" s="1776"/>
    </row>
    <row r="46408" spans="7:7">
      <c r="G46408" s="1776"/>
    </row>
    <row r="46409" spans="7:7">
      <c r="G46409" s="1776"/>
    </row>
    <row r="46410" spans="7:7">
      <c r="G46410" s="1776"/>
    </row>
    <row r="46411" spans="7:7">
      <c r="G46411" s="1776"/>
    </row>
    <row r="46412" spans="7:7">
      <c r="G46412" s="1776"/>
    </row>
    <row r="46413" spans="7:7">
      <c r="G46413" s="1776"/>
    </row>
    <row r="46414" spans="7:7">
      <c r="G46414" s="1776"/>
    </row>
    <row r="46415" spans="7:7">
      <c r="G46415" s="1776"/>
    </row>
    <row r="46416" spans="7:7">
      <c r="G46416" s="1776"/>
    </row>
    <row r="46417" spans="7:7">
      <c r="G46417" s="1776"/>
    </row>
    <row r="46418" spans="7:7">
      <c r="G46418" s="1776"/>
    </row>
    <row r="46419" spans="7:7">
      <c r="G46419" s="1776"/>
    </row>
    <row r="46420" spans="7:7">
      <c r="G46420" s="1776"/>
    </row>
    <row r="46421" spans="7:7">
      <c r="G46421" s="1776"/>
    </row>
    <row r="46422" spans="7:7">
      <c r="G46422" s="1776"/>
    </row>
    <row r="46423" spans="7:7">
      <c r="G46423" s="1776"/>
    </row>
    <row r="46424" spans="7:7">
      <c r="G46424" s="1776"/>
    </row>
    <row r="46425" spans="7:7">
      <c r="G46425" s="1776"/>
    </row>
    <row r="46426" spans="7:7">
      <c r="G46426" s="1776"/>
    </row>
    <row r="46427" spans="7:7">
      <c r="G46427" s="1776"/>
    </row>
    <row r="46428" spans="7:7">
      <c r="G46428" s="1776"/>
    </row>
    <row r="46429" spans="7:7">
      <c r="G46429" s="1776"/>
    </row>
    <row r="46430" spans="7:7">
      <c r="G46430" s="1776"/>
    </row>
    <row r="46431" spans="7:7">
      <c r="G46431" s="1776"/>
    </row>
    <row r="46432" spans="7:7">
      <c r="G46432" s="1776"/>
    </row>
    <row r="46433" spans="7:7">
      <c r="G46433" s="1776"/>
    </row>
    <row r="46434" spans="7:7">
      <c r="G46434" s="1776"/>
    </row>
    <row r="46435" spans="7:7">
      <c r="G46435" s="1776"/>
    </row>
    <row r="46436" spans="7:7">
      <c r="G46436" s="1776"/>
    </row>
    <row r="46437" spans="7:7">
      <c r="G46437" s="1776"/>
    </row>
    <row r="46438" spans="7:7">
      <c r="G46438" s="1776"/>
    </row>
    <row r="46439" spans="7:7">
      <c r="G46439" s="1776"/>
    </row>
    <row r="46440" spans="7:7">
      <c r="G46440" s="1776"/>
    </row>
    <row r="46441" spans="7:7">
      <c r="G46441" s="1776"/>
    </row>
    <row r="46442" spans="7:7">
      <c r="G46442" s="1776"/>
    </row>
    <row r="46443" spans="7:7">
      <c r="G46443" s="1776"/>
    </row>
    <row r="46444" spans="7:7">
      <c r="G46444" s="1776"/>
    </row>
    <row r="46445" spans="7:7">
      <c r="G46445" s="1776"/>
    </row>
    <row r="46446" spans="7:7">
      <c r="G46446" s="1776"/>
    </row>
    <row r="46447" spans="7:7">
      <c r="G46447" s="1776"/>
    </row>
    <row r="46448" spans="7:7">
      <c r="G46448" s="1776"/>
    </row>
    <row r="46449" spans="7:7">
      <c r="G46449" s="1776"/>
    </row>
    <row r="46450" spans="7:7">
      <c r="G46450" s="1776"/>
    </row>
    <row r="46451" spans="7:7">
      <c r="G46451" s="1776"/>
    </row>
    <row r="46452" spans="7:7">
      <c r="G46452" s="1776"/>
    </row>
    <row r="46453" spans="7:7">
      <c r="G46453" s="1776"/>
    </row>
    <row r="46454" spans="7:7">
      <c r="G46454" s="1776"/>
    </row>
    <row r="46455" spans="7:7">
      <c r="G46455" s="1776"/>
    </row>
    <row r="46456" spans="7:7">
      <c r="G46456" s="1776"/>
    </row>
    <row r="46457" spans="7:7">
      <c r="G46457" s="1776"/>
    </row>
    <row r="46458" spans="7:7">
      <c r="G46458" s="1776"/>
    </row>
    <row r="46459" spans="7:7">
      <c r="G46459" s="1776"/>
    </row>
    <row r="46460" spans="7:7">
      <c r="G46460" s="1776"/>
    </row>
    <row r="46461" spans="7:7">
      <c r="G46461" s="1776"/>
    </row>
    <row r="46462" spans="7:7">
      <c r="G46462" s="1776"/>
    </row>
    <row r="46463" spans="7:7">
      <c r="G46463" s="1776"/>
    </row>
    <row r="46464" spans="7:7">
      <c r="G46464" s="1776"/>
    </row>
    <row r="46465" spans="7:7">
      <c r="G46465" s="1776"/>
    </row>
    <row r="46466" spans="7:7">
      <c r="G46466" s="1776"/>
    </row>
    <row r="46467" spans="7:7">
      <c r="G46467" s="1776"/>
    </row>
    <row r="46468" spans="7:7">
      <c r="G46468" s="1776"/>
    </row>
    <row r="46469" spans="7:7">
      <c r="G46469" s="1776"/>
    </row>
    <row r="46470" spans="7:7">
      <c r="G46470" s="1776"/>
    </row>
    <row r="46471" spans="7:7">
      <c r="G46471" s="1776"/>
    </row>
    <row r="46472" spans="7:7">
      <c r="G46472" s="1776"/>
    </row>
    <row r="46473" spans="7:7">
      <c r="G46473" s="1776"/>
    </row>
    <row r="46474" spans="7:7">
      <c r="G46474" s="1776"/>
    </row>
    <row r="46475" spans="7:7">
      <c r="G46475" s="1776"/>
    </row>
    <row r="46476" spans="7:7">
      <c r="G46476" s="1776"/>
    </row>
    <row r="46477" spans="7:7">
      <c r="G46477" s="1776"/>
    </row>
    <row r="46478" spans="7:7">
      <c r="G46478" s="1776"/>
    </row>
    <row r="46479" spans="7:7">
      <c r="G46479" s="1776"/>
    </row>
    <row r="46480" spans="7:7">
      <c r="G46480" s="1776"/>
    </row>
    <row r="46481" spans="7:7">
      <c r="G46481" s="1776"/>
    </row>
    <row r="46482" spans="7:7">
      <c r="G46482" s="1776"/>
    </row>
    <row r="46483" spans="7:7">
      <c r="G46483" s="1776"/>
    </row>
    <row r="46484" spans="7:7">
      <c r="G46484" s="1776"/>
    </row>
    <row r="46485" spans="7:7">
      <c r="G46485" s="1776"/>
    </row>
    <row r="46486" spans="7:7">
      <c r="G46486" s="1776"/>
    </row>
    <row r="46487" spans="7:7">
      <c r="G46487" s="1776"/>
    </row>
    <row r="46488" spans="7:7">
      <c r="G46488" s="1776"/>
    </row>
    <row r="46489" spans="7:7">
      <c r="G46489" s="1776"/>
    </row>
    <row r="46490" spans="7:7">
      <c r="G46490" s="1776"/>
    </row>
    <row r="46491" spans="7:7">
      <c r="G46491" s="1776"/>
    </row>
    <row r="46492" spans="7:7">
      <c r="G46492" s="1776"/>
    </row>
    <row r="46493" spans="7:7">
      <c r="G46493" s="1776"/>
    </row>
    <row r="46494" spans="7:7">
      <c r="G46494" s="1776"/>
    </row>
    <row r="46495" spans="7:7">
      <c r="G46495" s="1776"/>
    </row>
    <row r="46496" spans="7:7">
      <c r="G46496" s="1776"/>
    </row>
    <row r="46497" spans="7:7">
      <c r="G46497" s="1776"/>
    </row>
    <row r="46498" spans="7:7">
      <c r="G46498" s="1776"/>
    </row>
    <row r="46499" spans="7:7">
      <c r="G46499" s="1776"/>
    </row>
    <row r="46500" spans="7:7">
      <c r="G46500" s="1776"/>
    </row>
    <row r="46501" spans="7:7">
      <c r="G46501" s="1776"/>
    </row>
    <row r="46502" spans="7:7">
      <c r="G46502" s="1776"/>
    </row>
    <row r="46503" spans="7:7">
      <c r="G46503" s="1776"/>
    </row>
    <row r="46504" spans="7:7">
      <c r="G46504" s="1776"/>
    </row>
    <row r="46505" spans="7:7">
      <c r="G46505" s="1776"/>
    </row>
    <row r="46506" spans="7:7">
      <c r="G46506" s="1776"/>
    </row>
    <row r="46507" spans="7:7">
      <c r="G46507" s="1776"/>
    </row>
    <row r="46508" spans="7:7">
      <c r="G46508" s="1776"/>
    </row>
    <row r="46509" spans="7:7">
      <c r="G46509" s="1776"/>
    </row>
    <row r="46510" spans="7:7">
      <c r="G46510" s="1776"/>
    </row>
    <row r="46511" spans="7:7">
      <c r="G46511" s="1776"/>
    </row>
    <row r="46512" spans="7:7">
      <c r="G46512" s="1776"/>
    </row>
    <row r="46513" spans="7:7">
      <c r="G46513" s="1776"/>
    </row>
    <row r="46514" spans="7:7">
      <c r="G46514" s="1776"/>
    </row>
    <row r="46515" spans="7:7">
      <c r="G46515" s="1776"/>
    </row>
    <row r="46516" spans="7:7">
      <c r="G46516" s="1776"/>
    </row>
    <row r="46517" spans="7:7">
      <c r="G46517" s="1776"/>
    </row>
    <row r="46518" spans="7:7">
      <c r="G46518" s="1776"/>
    </row>
    <row r="46519" spans="7:7">
      <c r="G46519" s="1776"/>
    </row>
    <row r="46520" spans="7:7">
      <c r="G46520" s="1776"/>
    </row>
    <row r="46521" spans="7:7">
      <c r="G46521" s="1776"/>
    </row>
    <row r="46522" spans="7:7">
      <c r="G46522" s="1776"/>
    </row>
    <row r="46523" spans="7:7">
      <c r="G46523" s="1776"/>
    </row>
    <row r="46524" spans="7:7">
      <c r="G46524" s="1776"/>
    </row>
    <row r="46525" spans="7:7">
      <c r="G46525" s="1776"/>
    </row>
    <row r="46526" spans="7:7">
      <c r="G46526" s="1776"/>
    </row>
    <row r="46527" spans="7:7">
      <c r="G46527" s="1776"/>
    </row>
    <row r="46528" spans="7:7">
      <c r="G46528" s="1776"/>
    </row>
    <row r="46529" spans="7:7">
      <c r="G46529" s="1776"/>
    </row>
    <row r="46530" spans="7:7">
      <c r="G46530" s="1776"/>
    </row>
    <row r="46531" spans="7:7">
      <c r="G46531" s="1776"/>
    </row>
    <row r="46532" spans="7:7">
      <c r="G46532" s="1776"/>
    </row>
    <row r="46533" spans="7:7">
      <c r="G46533" s="1776"/>
    </row>
    <row r="46534" spans="7:7">
      <c r="G46534" s="1776"/>
    </row>
    <row r="46535" spans="7:7">
      <c r="G46535" s="1776"/>
    </row>
    <row r="46536" spans="7:7">
      <c r="G46536" s="1776"/>
    </row>
    <row r="46537" spans="7:7">
      <c r="G46537" s="1776"/>
    </row>
    <row r="46538" spans="7:7">
      <c r="G46538" s="1776"/>
    </row>
    <row r="46539" spans="7:7">
      <c r="G46539" s="1776"/>
    </row>
    <row r="46540" spans="7:7">
      <c r="G46540" s="1776"/>
    </row>
    <row r="46541" spans="7:7">
      <c r="G46541" s="1776"/>
    </row>
    <row r="46542" spans="7:7">
      <c r="G46542" s="1776"/>
    </row>
    <row r="46543" spans="7:7">
      <c r="G46543" s="1776"/>
    </row>
    <row r="46544" spans="7:7">
      <c r="G46544" s="1776"/>
    </row>
    <row r="46545" spans="7:7">
      <c r="G46545" s="1776"/>
    </row>
    <row r="46546" spans="7:7">
      <c r="G46546" s="1776"/>
    </row>
    <row r="46547" spans="7:7">
      <c r="G46547" s="1776"/>
    </row>
    <row r="46548" spans="7:7">
      <c r="G46548" s="1776"/>
    </row>
    <row r="46549" spans="7:7">
      <c r="G46549" s="1776"/>
    </row>
    <row r="46550" spans="7:7">
      <c r="G46550" s="1776"/>
    </row>
    <row r="46551" spans="7:7">
      <c r="G46551" s="1776"/>
    </row>
    <row r="46552" spans="7:7">
      <c r="G46552" s="1776"/>
    </row>
    <row r="46553" spans="7:7">
      <c r="G46553" s="1776"/>
    </row>
    <row r="46554" spans="7:7">
      <c r="G46554" s="1776"/>
    </row>
    <row r="46555" spans="7:7">
      <c r="G46555" s="1776"/>
    </row>
    <row r="46556" spans="7:7">
      <c r="G46556" s="1776"/>
    </row>
    <row r="46557" spans="7:7">
      <c r="G46557" s="1776"/>
    </row>
    <row r="46558" spans="7:7">
      <c r="G46558" s="1776"/>
    </row>
    <row r="46559" spans="7:7">
      <c r="G46559" s="1776"/>
    </row>
    <row r="46560" spans="7:7">
      <c r="G46560" s="1776"/>
    </row>
    <row r="46561" spans="7:7">
      <c r="G46561" s="1776"/>
    </row>
    <row r="46562" spans="7:7">
      <c r="G46562" s="1776"/>
    </row>
    <row r="46563" spans="7:7">
      <c r="G46563" s="1776"/>
    </row>
    <row r="46564" spans="7:7">
      <c r="G46564" s="1776"/>
    </row>
    <row r="46565" spans="7:7">
      <c r="G46565" s="1776"/>
    </row>
    <row r="46566" spans="7:7">
      <c r="G46566" s="1776"/>
    </row>
    <row r="46567" spans="7:7">
      <c r="G46567" s="1776"/>
    </row>
    <row r="46568" spans="7:7">
      <c r="G46568" s="1776"/>
    </row>
    <row r="46569" spans="7:7">
      <c r="G46569" s="1776"/>
    </row>
    <row r="46570" spans="7:7">
      <c r="G46570" s="1776"/>
    </row>
    <row r="46571" spans="7:7">
      <c r="G46571" s="1776"/>
    </row>
    <row r="46572" spans="7:7">
      <c r="G46572" s="1776"/>
    </row>
    <row r="46573" spans="7:7">
      <c r="G46573" s="1776"/>
    </row>
    <row r="46574" spans="7:7">
      <c r="G46574" s="1776"/>
    </row>
    <row r="46575" spans="7:7">
      <c r="G46575" s="1776"/>
    </row>
    <row r="46576" spans="7:7">
      <c r="G46576" s="1776"/>
    </row>
    <row r="46577" spans="7:7">
      <c r="G46577" s="1776"/>
    </row>
    <row r="46578" spans="7:7">
      <c r="G46578" s="1776"/>
    </row>
    <row r="46579" spans="7:7">
      <c r="G46579" s="1776"/>
    </row>
    <row r="46580" spans="7:7">
      <c r="G46580" s="1776"/>
    </row>
    <row r="46581" spans="7:7">
      <c r="G46581" s="1776"/>
    </row>
    <row r="46582" spans="7:7">
      <c r="G46582" s="1776"/>
    </row>
    <row r="46583" spans="7:7">
      <c r="G46583" s="1776"/>
    </row>
    <row r="46584" spans="7:7">
      <c r="G46584" s="1776"/>
    </row>
    <row r="46585" spans="7:7">
      <c r="G46585" s="1776"/>
    </row>
    <row r="46586" spans="7:7">
      <c r="G46586" s="1776"/>
    </row>
    <row r="46587" spans="7:7">
      <c r="G46587" s="1776"/>
    </row>
    <row r="46588" spans="7:7">
      <c r="G46588" s="1776"/>
    </row>
    <row r="46589" spans="7:7">
      <c r="G46589" s="1776"/>
    </row>
    <row r="46590" spans="7:7">
      <c r="G46590" s="1776"/>
    </row>
    <row r="46591" spans="7:7">
      <c r="G46591" s="1776"/>
    </row>
    <row r="46592" spans="7:7">
      <c r="G46592" s="1776"/>
    </row>
    <row r="46593" spans="7:7">
      <c r="G46593" s="1776"/>
    </row>
    <row r="46594" spans="7:7">
      <c r="G46594" s="1776"/>
    </row>
    <row r="46595" spans="7:7">
      <c r="G46595" s="1776"/>
    </row>
    <row r="46596" spans="7:7">
      <c r="G46596" s="1776"/>
    </row>
    <row r="46597" spans="7:7">
      <c r="G46597" s="1776"/>
    </row>
    <row r="46598" spans="7:7">
      <c r="G46598" s="1776"/>
    </row>
    <row r="46599" spans="7:7">
      <c r="G46599" s="1776"/>
    </row>
    <row r="46600" spans="7:7">
      <c r="G46600" s="1776"/>
    </row>
    <row r="46601" spans="7:7">
      <c r="G46601" s="1776"/>
    </row>
    <row r="46602" spans="7:7">
      <c r="G46602" s="1776"/>
    </row>
    <row r="46603" spans="7:7">
      <c r="G46603" s="1776"/>
    </row>
    <row r="46604" spans="7:7">
      <c r="G46604" s="1776"/>
    </row>
    <row r="46605" spans="7:7">
      <c r="G46605" s="1776"/>
    </row>
    <row r="46606" spans="7:7">
      <c r="G46606" s="1776"/>
    </row>
    <row r="46607" spans="7:7">
      <c r="G46607" s="1776"/>
    </row>
    <row r="46608" spans="7:7">
      <c r="G46608" s="1776"/>
    </row>
    <row r="46609" spans="7:7">
      <c r="G46609" s="1776"/>
    </row>
    <row r="46610" spans="7:7">
      <c r="G46610" s="1776"/>
    </row>
    <row r="46611" spans="7:7">
      <c r="G46611" s="1776"/>
    </row>
    <row r="46612" spans="7:7">
      <c r="G46612" s="1776"/>
    </row>
    <row r="46613" spans="7:7">
      <c r="G46613" s="1776"/>
    </row>
    <row r="46614" spans="7:7">
      <c r="G46614" s="1776"/>
    </row>
    <row r="46615" spans="7:7">
      <c r="G46615" s="1776"/>
    </row>
    <row r="46616" spans="7:7">
      <c r="G46616" s="1776"/>
    </row>
    <row r="46617" spans="7:7">
      <c r="G46617" s="1776"/>
    </row>
    <row r="46618" spans="7:7">
      <c r="G46618" s="1776"/>
    </row>
    <row r="46619" spans="7:7">
      <c r="G46619" s="1776"/>
    </row>
    <row r="46620" spans="7:7">
      <c r="G46620" s="1776"/>
    </row>
    <row r="46621" spans="7:7">
      <c r="G46621" s="1776"/>
    </row>
    <row r="46622" spans="7:7">
      <c r="G46622" s="1776"/>
    </row>
    <row r="46623" spans="7:7">
      <c r="G46623" s="1776"/>
    </row>
    <row r="46624" spans="7:7">
      <c r="G46624" s="1776"/>
    </row>
    <row r="46625" spans="7:7">
      <c r="G46625" s="1776"/>
    </row>
    <row r="46626" spans="7:7">
      <c r="G46626" s="1776"/>
    </row>
    <row r="46627" spans="7:7">
      <c r="G46627" s="1776"/>
    </row>
    <row r="46628" spans="7:7">
      <c r="G46628" s="1776"/>
    </row>
    <row r="46629" spans="7:7">
      <c r="G46629" s="1776"/>
    </row>
    <row r="46630" spans="7:7">
      <c r="G46630" s="1776"/>
    </row>
    <row r="46631" spans="7:7">
      <c r="G46631" s="1776"/>
    </row>
    <row r="46632" spans="7:7">
      <c r="G46632" s="1776"/>
    </row>
    <row r="46633" spans="7:7">
      <c r="G46633" s="1776"/>
    </row>
    <row r="46634" spans="7:7">
      <c r="G46634" s="1776"/>
    </row>
    <row r="46635" spans="7:7">
      <c r="G46635" s="1776"/>
    </row>
    <row r="46636" spans="7:7">
      <c r="G46636" s="1776"/>
    </row>
    <row r="46637" spans="7:7">
      <c r="G46637" s="1776"/>
    </row>
    <row r="46638" spans="7:7">
      <c r="G46638" s="1776"/>
    </row>
    <row r="46639" spans="7:7">
      <c r="G46639" s="1776"/>
    </row>
    <row r="46640" spans="7:7">
      <c r="G46640" s="1776"/>
    </row>
    <row r="46641" spans="7:7">
      <c r="G46641" s="1776"/>
    </row>
    <row r="46642" spans="7:7">
      <c r="G46642" s="1776"/>
    </row>
    <row r="46643" spans="7:7">
      <c r="G46643" s="1776"/>
    </row>
    <row r="46644" spans="7:7">
      <c r="G46644" s="1776"/>
    </row>
    <row r="46645" spans="7:7">
      <c r="G46645" s="1776"/>
    </row>
    <row r="46646" spans="7:7">
      <c r="G46646" s="1776"/>
    </row>
    <row r="46647" spans="7:7">
      <c r="G46647" s="1776"/>
    </row>
    <row r="46648" spans="7:7">
      <c r="G46648" s="1776"/>
    </row>
    <row r="46649" spans="7:7">
      <c r="G46649" s="1776"/>
    </row>
    <row r="46650" spans="7:7">
      <c r="G46650" s="1776"/>
    </row>
    <row r="46651" spans="7:7">
      <c r="G46651" s="1776"/>
    </row>
    <row r="46652" spans="7:7">
      <c r="G46652" s="1776"/>
    </row>
    <row r="46653" spans="7:7">
      <c r="G46653" s="1776"/>
    </row>
    <row r="46654" spans="7:7">
      <c r="G46654" s="1776"/>
    </row>
    <row r="46655" spans="7:7">
      <c r="G46655" s="1776"/>
    </row>
    <row r="46656" spans="7:7">
      <c r="G46656" s="1776"/>
    </row>
    <row r="46657" spans="7:7">
      <c r="G46657" s="1776"/>
    </row>
    <row r="46658" spans="7:7">
      <c r="G46658" s="1776"/>
    </row>
    <row r="46659" spans="7:7">
      <c r="G46659" s="1776"/>
    </row>
    <row r="46660" spans="7:7">
      <c r="G46660" s="1776"/>
    </row>
    <row r="46661" spans="7:7">
      <c r="G46661" s="1776"/>
    </row>
    <row r="46662" spans="7:7">
      <c r="G46662" s="1776"/>
    </row>
    <row r="46663" spans="7:7">
      <c r="G46663" s="1776"/>
    </row>
    <row r="46664" spans="7:7">
      <c r="G46664" s="1776"/>
    </row>
    <row r="46665" spans="7:7">
      <c r="G46665" s="1776"/>
    </row>
    <row r="46666" spans="7:7">
      <c r="G46666" s="1776"/>
    </row>
    <row r="46667" spans="7:7">
      <c r="G46667" s="1776"/>
    </row>
    <row r="46668" spans="7:7">
      <c r="G46668" s="1776"/>
    </row>
    <row r="46669" spans="7:7">
      <c r="G46669" s="1776"/>
    </row>
    <row r="46670" spans="7:7">
      <c r="G46670" s="1776"/>
    </row>
    <row r="46671" spans="7:7">
      <c r="G46671" s="1776"/>
    </row>
    <row r="46672" spans="7:7">
      <c r="G46672" s="1776"/>
    </row>
    <row r="46673" spans="7:7">
      <c r="G46673" s="1776"/>
    </row>
    <row r="46674" spans="7:7">
      <c r="G46674" s="1776"/>
    </row>
    <row r="46675" spans="7:7">
      <c r="G46675" s="1776"/>
    </row>
    <row r="46676" spans="7:7">
      <c r="G46676" s="1776"/>
    </row>
    <row r="46677" spans="7:7">
      <c r="G46677" s="1776"/>
    </row>
    <row r="46678" spans="7:7">
      <c r="G46678" s="1776"/>
    </row>
    <row r="46679" spans="7:7">
      <c r="G46679" s="1776"/>
    </row>
    <row r="46680" spans="7:7">
      <c r="G46680" s="1776"/>
    </row>
    <row r="46681" spans="7:7">
      <c r="G46681" s="1776"/>
    </row>
    <row r="46682" spans="7:7">
      <c r="G46682" s="1776"/>
    </row>
    <row r="46683" spans="7:7">
      <c r="G46683" s="1776"/>
    </row>
    <row r="46684" spans="7:7">
      <c r="G46684" s="1776"/>
    </row>
    <row r="46685" spans="7:7">
      <c r="G46685" s="1776"/>
    </row>
    <row r="46686" spans="7:7">
      <c r="G46686" s="1776"/>
    </row>
    <row r="46687" spans="7:7">
      <c r="G46687" s="1776"/>
    </row>
    <row r="46688" spans="7:7">
      <c r="G46688" s="1776"/>
    </row>
    <row r="46689" spans="7:7">
      <c r="G46689" s="1776"/>
    </row>
    <row r="46690" spans="7:7">
      <c r="G46690" s="1776"/>
    </row>
    <row r="46691" spans="7:7">
      <c r="G46691" s="1776"/>
    </row>
    <row r="46692" spans="7:7">
      <c r="G46692" s="1776"/>
    </row>
    <row r="46693" spans="7:7">
      <c r="G46693" s="1776"/>
    </row>
    <row r="46694" spans="7:7">
      <c r="G46694" s="1776"/>
    </row>
    <row r="46695" spans="7:7">
      <c r="G46695" s="1776"/>
    </row>
    <row r="46696" spans="7:7">
      <c r="G46696" s="1776"/>
    </row>
    <row r="46697" spans="7:7">
      <c r="G46697" s="1776"/>
    </row>
    <row r="46698" spans="7:7">
      <c r="G46698" s="1776"/>
    </row>
    <row r="46699" spans="7:7">
      <c r="G46699" s="1776"/>
    </row>
    <row r="46700" spans="7:7">
      <c r="G46700" s="1776"/>
    </row>
    <row r="46701" spans="7:7">
      <c r="G46701" s="1776"/>
    </row>
    <row r="46702" spans="7:7">
      <c r="G46702" s="1776"/>
    </row>
    <row r="46703" spans="7:7">
      <c r="G46703" s="1776"/>
    </row>
    <row r="46704" spans="7:7">
      <c r="G46704" s="1776"/>
    </row>
    <row r="46705" spans="7:7">
      <c r="G46705" s="1776"/>
    </row>
    <row r="46706" spans="7:7">
      <c r="G46706" s="1776"/>
    </row>
    <row r="46707" spans="7:7">
      <c r="G46707" s="1776"/>
    </row>
    <row r="46708" spans="7:7">
      <c r="G46708" s="1776"/>
    </row>
    <row r="46709" spans="7:7">
      <c r="G46709" s="1776"/>
    </row>
    <row r="46710" spans="7:7">
      <c r="G46710" s="1776"/>
    </row>
    <row r="46711" spans="7:7">
      <c r="G46711" s="1776"/>
    </row>
    <row r="46712" spans="7:7">
      <c r="G46712" s="1776"/>
    </row>
    <row r="46713" spans="7:7">
      <c r="G46713" s="1776"/>
    </row>
    <row r="46714" spans="7:7">
      <c r="G46714" s="1776"/>
    </row>
    <row r="46715" spans="7:7">
      <c r="G46715" s="1776"/>
    </row>
    <row r="46716" spans="7:7">
      <c r="G46716" s="1776"/>
    </row>
    <row r="46717" spans="7:7">
      <c r="G46717" s="1776"/>
    </row>
    <row r="46718" spans="7:7">
      <c r="G46718" s="1776"/>
    </row>
    <row r="46719" spans="7:7">
      <c r="G46719" s="1776"/>
    </row>
    <row r="46720" spans="7:7">
      <c r="G46720" s="1776"/>
    </row>
    <row r="46721" spans="7:7">
      <c r="G46721" s="1776"/>
    </row>
    <row r="46722" spans="7:7">
      <c r="G46722" s="1776"/>
    </row>
    <row r="46723" spans="7:7">
      <c r="G46723" s="1776"/>
    </row>
    <row r="46724" spans="7:7">
      <c r="G46724" s="1776"/>
    </row>
    <row r="46725" spans="7:7">
      <c r="G46725" s="1776"/>
    </row>
    <row r="46726" spans="7:7">
      <c r="G46726" s="1776"/>
    </row>
    <row r="46727" spans="7:7">
      <c r="G46727" s="1776"/>
    </row>
    <row r="46728" spans="7:7">
      <c r="G46728" s="1776"/>
    </row>
    <row r="46729" spans="7:7">
      <c r="G46729" s="1776"/>
    </row>
    <row r="46730" spans="7:7">
      <c r="G46730" s="1776"/>
    </row>
    <row r="46731" spans="7:7">
      <c r="G46731" s="1776"/>
    </row>
    <row r="46732" spans="7:7">
      <c r="G46732" s="1776"/>
    </row>
    <row r="46733" spans="7:7">
      <c r="G46733" s="1776"/>
    </row>
    <row r="46734" spans="7:7">
      <c r="G46734" s="1776"/>
    </row>
    <row r="46735" spans="7:7">
      <c r="G46735" s="1776"/>
    </row>
    <row r="46736" spans="7:7">
      <c r="G46736" s="1776"/>
    </row>
    <row r="46737" spans="7:7">
      <c r="G46737" s="1776"/>
    </row>
    <row r="46738" spans="7:7">
      <c r="G46738" s="1776"/>
    </row>
    <row r="46739" spans="7:7">
      <c r="G46739" s="1776"/>
    </row>
    <row r="46740" spans="7:7">
      <c r="G46740" s="1776"/>
    </row>
    <row r="46741" spans="7:7">
      <c r="G46741" s="1776"/>
    </row>
    <row r="46742" spans="7:7">
      <c r="G46742" s="1776"/>
    </row>
    <row r="46743" spans="7:7">
      <c r="G46743" s="1776"/>
    </row>
    <row r="46744" spans="7:7">
      <c r="G46744" s="1776"/>
    </row>
    <row r="46745" spans="7:7">
      <c r="G46745" s="1776"/>
    </row>
    <row r="46746" spans="7:7">
      <c r="G46746" s="1776"/>
    </row>
    <row r="46747" spans="7:7">
      <c r="G46747" s="1776"/>
    </row>
    <row r="46748" spans="7:7">
      <c r="G46748" s="1776"/>
    </row>
    <row r="46749" spans="7:7">
      <c r="G46749" s="1776"/>
    </row>
    <row r="46750" spans="7:7">
      <c r="G46750" s="1776"/>
    </row>
    <row r="46751" spans="7:7">
      <c r="G46751" s="1776"/>
    </row>
    <row r="46752" spans="7:7">
      <c r="G46752" s="1776"/>
    </row>
    <row r="46753" spans="7:7">
      <c r="G46753" s="1776"/>
    </row>
    <row r="46754" spans="7:7">
      <c r="G46754" s="1776"/>
    </row>
    <row r="46755" spans="7:7">
      <c r="G46755" s="1776"/>
    </row>
    <row r="46756" spans="7:7">
      <c r="G46756" s="1776"/>
    </row>
    <row r="46757" spans="7:7">
      <c r="G46757" s="1776"/>
    </row>
    <row r="46758" spans="7:7">
      <c r="G46758" s="1776"/>
    </row>
    <row r="46759" spans="7:7">
      <c r="G46759" s="1776"/>
    </row>
    <row r="46760" spans="7:7">
      <c r="G46760" s="1776"/>
    </row>
    <row r="46761" spans="7:7">
      <c r="G46761" s="1776"/>
    </row>
    <row r="46762" spans="7:7">
      <c r="G46762" s="1776"/>
    </row>
    <row r="46763" spans="7:7">
      <c r="G46763" s="1776"/>
    </row>
    <row r="46764" spans="7:7">
      <c r="G46764" s="1776"/>
    </row>
    <row r="46765" spans="7:7">
      <c r="G46765" s="1776"/>
    </row>
    <row r="46766" spans="7:7">
      <c r="G46766" s="1776"/>
    </row>
    <row r="46767" spans="7:7">
      <c r="G46767" s="1776"/>
    </row>
    <row r="46768" spans="7:7">
      <c r="G46768" s="1776"/>
    </row>
    <row r="46769" spans="7:7">
      <c r="G46769" s="1776"/>
    </row>
    <row r="46770" spans="7:7">
      <c r="G46770" s="1776"/>
    </row>
    <row r="46771" spans="7:7">
      <c r="G46771" s="1776"/>
    </row>
    <row r="46772" spans="7:7">
      <c r="G46772" s="1776"/>
    </row>
    <row r="46773" spans="7:7">
      <c r="G46773" s="1776"/>
    </row>
    <row r="46774" spans="7:7">
      <c r="G46774" s="1776"/>
    </row>
    <row r="46775" spans="7:7">
      <c r="G46775" s="1776"/>
    </row>
    <row r="46776" spans="7:7">
      <c r="G46776" s="1776"/>
    </row>
    <row r="46777" spans="7:7">
      <c r="G46777" s="1776"/>
    </row>
    <row r="46778" spans="7:7">
      <c r="G46778" s="1776"/>
    </row>
    <row r="46779" spans="7:7">
      <c r="G46779" s="1776"/>
    </row>
    <row r="46780" spans="7:7">
      <c r="G46780" s="1776"/>
    </row>
    <row r="46781" spans="7:7">
      <c r="G46781" s="1776"/>
    </row>
    <row r="46782" spans="7:7">
      <c r="G46782" s="1776"/>
    </row>
    <row r="46783" spans="7:7">
      <c r="G46783" s="1776"/>
    </row>
    <row r="46784" spans="7:7">
      <c r="G46784" s="1776"/>
    </row>
    <row r="46785" spans="7:7">
      <c r="G46785" s="1776"/>
    </row>
    <row r="46786" spans="7:7">
      <c r="G46786" s="1776"/>
    </row>
    <row r="46787" spans="7:7">
      <c r="G46787" s="1776"/>
    </row>
    <row r="46788" spans="7:7">
      <c r="G46788" s="1776"/>
    </row>
    <row r="46789" spans="7:7">
      <c r="G46789" s="1776"/>
    </row>
    <row r="46790" spans="7:7">
      <c r="G46790" s="1776"/>
    </row>
    <row r="46791" spans="7:7">
      <c r="G46791" s="1776"/>
    </row>
    <row r="46792" spans="7:7">
      <c r="G46792" s="1776"/>
    </row>
    <row r="46793" spans="7:7">
      <c r="G46793" s="1776"/>
    </row>
    <row r="46794" spans="7:7">
      <c r="G46794" s="1776"/>
    </row>
    <row r="46795" spans="7:7">
      <c r="G46795" s="1776"/>
    </row>
    <row r="46796" spans="7:7">
      <c r="G46796" s="1776"/>
    </row>
    <row r="46797" spans="7:7">
      <c r="G46797" s="1776"/>
    </row>
    <row r="46798" spans="7:7">
      <c r="G46798" s="1776"/>
    </row>
    <row r="46799" spans="7:7">
      <c r="G46799" s="1776"/>
    </row>
    <row r="46800" spans="7:7">
      <c r="G46800" s="1776"/>
    </row>
    <row r="46801" spans="7:7">
      <c r="G46801" s="1776"/>
    </row>
    <row r="46802" spans="7:7">
      <c r="G46802" s="1776"/>
    </row>
    <row r="46803" spans="7:7">
      <c r="G46803" s="1776"/>
    </row>
    <row r="46804" spans="7:7">
      <c r="G46804" s="1776"/>
    </row>
    <row r="46805" spans="7:7">
      <c r="G46805" s="1776"/>
    </row>
    <row r="46806" spans="7:7">
      <c r="G46806" s="1776"/>
    </row>
    <row r="46807" spans="7:7">
      <c r="G46807" s="1776"/>
    </row>
    <row r="46808" spans="7:7">
      <c r="G46808" s="1776"/>
    </row>
    <row r="46809" spans="7:7">
      <c r="G46809" s="1776"/>
    </row>
    <row r="46810" spans="7:7">
      <c r="G46810" s="1776"/>
    </row>
    <row r="46811" spans="7:7">
      <c r="G46811" s="1776"/>
    </row>
    <row r="46812" spans="7:7">
      <c r="G46812" s="1776"/>
    </row>
    <row r="46813" spans="7:7">
      <c r="G46813" s="1776"/>
    </row>
    <row r="46814" spans="7:7">
      <c r="G46814" s="1776"/>
    </row>
    <row r="46815" spans="7:7">
      <c r="G46815" s="1776"/>
    </row>
    <row r="46816" spans="7:7">
      <c r="G46816" s="1776"/>
    </row>
    <row r="46817" spans="7:7">
      <c r="G46817" s="1776"/>
    </row>
    <row r="46818" spans="7:7">
      <c r="G46818" s="1776"/>
    </row>
    <row r="46819" spans="7:7">
      <c r="G46819" s="1776"/>
    </row>
    <row r="46820" spans="7:7">
      <c r="G46820" s="1776"/>
    </row>
    <row r="46821" spans="7:7">
      <c r="G46821" s="1776"/>
    </row>
    <row r="46822" spans="7:7">
      <c r="G46822" s="1776"/>
    </row>
    <row r="46823" spans="7:7">
      <c r="G46823" s="1776"/>
    </row>
    <row r="46824" spans="7:7">
      <c r="G46824" s="1776"/>
    </row>
    <row r="46825" spans="7:7">
      <c r="G46825" s="1776"/>
    </row>
    <row r="46826" spans="7:7">
      <c r="G46826" s="1776"/>
    </row>
    <row r="46827" spans="7:7">
      <c r="G46827" s="1776"/>
    </row>
    <row r="46828" spans="7:7">
      <c r="G46828" s="1776"/>
    </row>
    <row r="46829" spans="7:7">
      <c r="G46829" s="1776"/>
    </row>
    <row r="46830" spans="7:7">
      <c r="G46830" s="1776"/>
    </row>
    <row r="46831" spans="7:7">
      <c r="G46831" s="1776"/>
    </row>
    <row r="46832" spans="7:7">
      <c r="G46832" s="1776"/>
    </row>
    <row r="46833" spans="7:7">
      <c r="G46833" s="1776"/>
    </row>
    <row r="46834" spans="7:7">
      <c r="G46834" s="1776"/>
    </row>
    <row r="46835" spans="7:7">
      <c r="G46835" s="1776"/>
    </row>
    <row r="46836" spans="7:7">
      <c r="G46836" s="1776"/>
    </row>
    <row r="46837" spans="7:7">
      <c r="G46837" s="1776"/>
    </row>
    <row r="46838" spans="7:7">
      <c r="G46838" s="1776"/>
    </row>
    <row r="46839" spans="7:7">
      <c r="G46839" s="1776"/>
    </row>
    <row r="46840" spans="7:7">
      <c r="G46840" s="1776"/>
    </row>
    <row r="46841" spans="7:7">
      <c r="G46841" s="1776"/>
    </row>
    <row r="46842" spans="7:7">
      <c r="G46842" s="1776"/>
    </row>
    <row r="46843" spans="7:7">
      <c r="G46843" s="1776"/>
    </row>
    <row r="46844" spans="7:7">
      <c r="G46844" s="1776"/>
    </row>
    <row r="46845" spans="7:7">
      <c r="G46845" s="1776"/>
    </row>
    <row r="46846" spans="7:7">
      <c r="G46846" s="1776"/>
    </row>
    <row r="46847" spans="7:7">
      <c r="G46847" s="1776"/>
    </row>
    <row r="46848" spans="7:7">
      <c r="G46848" s="1776"/>
    </row>
    <row r="46849" spans="7:7">
      <c r="G46849" s="1776"/>
    </row>
    <row r="46850" spans="7:7">
      <c r="G46850" s="1776"/>
    </row>
    <row r="46851" spans="7:7">
      <c r="G46851" s="1776"/>
    </row>
    <row r="46852" spans="7:7">
      <c r="G46852" s="1776"/>
    </row>
    <row r="46853" spans="7:7">
      <c r="G46853" s="1776"/>
    </row>
    <row r="46854" spans="7:7">
      <c r="G46854" s="1776"/>
    </row>
    <row r="46855" spans="7:7">
      <c r="G46855" s="1776"/>
    </row>
    <row r="46856" spans="7:7">
      <c r="G46856" s="1776"/>
    </row>
    <row r="46857" spans="7:7">
      <c r="G46857" s="1776"/>
    </row>
    <row r="46858" spans="7:7">
      <c r="G46858" s="1776"/>
    </row>
    <row r="46859" spans="7:7">
      <c r="G46859" s="1776"/>
    </row>
    <row r="46860" spans="7:7">
      <c r="G46860" s="1776"/>
    </row>
    <row r="46861" spans="7:7">
      <c r="G46861" s="1776"/>
    </row>
    <row r="46862" spans="7:7">
      <c r="G46862" s="1776"/>
    </row>
    <row r="46863" spans="7:7">
      <c r="G46863" s="1776"/>
    </row>
    <row r="46864" spans="7:7">
      <c r="G46864" s="1776"/>
    </row>
    <row r="46865" spans="7:7">
      <c r="G46865" s="1776"/>
    </row>
    <row r="46866" spans="7:7">
      <c r="G46866" s="1776"/>
    </row>
    <row r="46867" spans="7:7">
      <c r="G46867" s="1776"/>
    </row>
    <row r="46868" spans="7:7">
      <c r="G46868" s="1776"/>
    </row>
    <row r="46869" spans="7:7">
      <c r="G46869" s="1776"/>
    </row>
    <row r="46870" spans="7:7">
      <c r="G46870" s="1776"/>
    </row>
    <row r="46871" spans="7:7">
      <c r="G46871" s="1776"/>
    </row>
    <row r="46872" spans="7:7">
      <c r="G46872" s="1776"/>
    </row>
    <row r="46873" spans="7:7">
      <c r="G46873" s="1776"/>
    </row>
    <row r="46874" spans="7:7">
      <c r="G46874" s="1776"/>
    </row>
    <row r="46875" spans="7:7">
      <c r="G46875" s="1776"/>
    </row>
    <row r="46876" spans="7:7">
      <c r="G46876" s="1776"/>
    </row>
    <row r="46877" spans="7:7">
      <c r="G46877" s="1776"/>
    </row>
    <row r="46878" spans="7:7">
      <c r="G46878" s="1776"/>
    </row>
    <row r="46879" spans="7:7">
      <c r="G46879" s="1776"/>
    </row>
    <row r="46880" spans="7:7">
      <c r="G46880" s="1776"/>
    </row>
    <row r="46881" spans="7:7">
      <c r="G46881" s="1776"/>
    </row>
    <row r="46882" spans="7:7">
      <c r="G46882" s="1776"/>
    </row>
    <row r="46883" spans="7:7">
      <c r="G46883" s="1776"/>
    </row>
    <row r="46884" spans="7:7">
      <c r="G46884" s="1776"/>
    </row>
    <row r="46885" spans="7:7">
      <c r="G46885" s="1776"/>
    </row>
    <row r="46886" spans="7:7">
      <c r="G46886" s="1776"/>
    </row>
    <row r="46887" spans="7:7">
      <c r="G46887" s="1776"/>
    </row>
    <row r="46888" spans="7:7">
      <c r="G46888" s="1776"/>
    </row>
    <row r="46889" spans="7:7">
      <c r="G46889" s="1776"/>
    </row>
    <row r="46890" spans="7:7">
      <c r="G46890" s="1776"/>
    </row>
    <row r="46891" spans="7:7">
      <c r="G46891" s="1776"/>
    </row>
    <row r="46892" spans="7:7">
      <c r="G46892" s="1776"/>
    </row>
    <row r="46893" spans="7:7">
      <c r="G46893" s="1776"/>
    </row>
    <row r="46894" spans="7:7">
      <c r="G46894" s="1776"/>
    </row>
    <row r="46895" spans="7:7">
      <c r="G46895" s="1776"/>
    </row>
    <row r="46896" spans="7:7">
      <c r="G46896" s="1776"/>
    </row>
    <row r="46897" spans="7:7">
      <c r="G46897" s="1776"/>
    </row>
    <row r="46898" spans="7:7">
      <c r="G46898" s="1776"/>
    </row>
    <row r="46899" spans="7:7">
      <c r="G46899" s="1776"/>
    </row>
    <row r="46900" spans="7:7">
      <c r="G46900" s="1776"/>
    </row>
    <row r="46901" spans="7:7">
      <c r="G46901" s="1776"/>
    </row>
    <row r="46902" spans="7:7">
      <c r="G46902" s="1776"/>
    </row>
    <row r="46903" spans="7:7">
      <c r="G46903" s="1776"/>
    </row>
    <row r="46904" spans="7:7">
      <c r="G46904" s="1776"/>
    </row>
    <row r="46905" spans="7:7">
      <c r="G46905" s="1776"/>
    </row>
    <row r="46906" spans="7:7">
      <c r="G46906" s="1776"/>
    </row>
    <row r="46907" spans="7:7">
      <c r="G46907" s="1776"/>
    </row>
    <row r="46908" spans="7:7">
      <c r="G46908" s="1776"/>
    </row>
    <row r="46909" spans="7:7">
      <c r="G46909" s="1776"/>
    </row>
    <row r="46910" spans="7:7">
      <c r="G46910" s="1776"/>
    </row>
    <row r="46911" spans="7:7">
      <c r="G46911" s="1776"/>
    </row>
    <row r="46912" spans="7:7">
      <c r="G46912" s="1776"/>
    </row>
    <row r="46913" spans="7:7">
      <c r="G46913" s="1776"/>
    </row>
    <row r="46914" spans="7:7">
      <c r="G46914" s="1776"/>
    </row>
    <row r="46915" spans="7:7">
      <c r="G46915" s="1776"/>
    </row>
    <row r="46916" spans="7:7">
      <c r="G46916" s="1776"/>
    </row>
    <row r="46917" spans="7:7">
      <c r="G46917" s="1776"/>
    </row>
    <row r="46918" spans="7:7">
      <c r="G46918" s="1776"/>
    </row>
    <row r="46919" spans="7:7">
      <c r="G46919" s="1776"/>
    </row>
    <row r="46920" spans="7:7">
      <c r="G46920" s="1776"/>
    </row>
    <row r="46921" spans="7:7">
      <c r="G46921" s="1776"/>
    </row>
    <row r="46922" spans="7:7">
      <c r="G46922" s="1776"/>
    </row>
    <row r="46923" spans="7:7">
      <c r="G46923" s="1776"/>
    </row>
    <row r="46924" spans="7:7">
      <c r="G46924" s="1776"/>
    </row>
    <row r="46925" spans="7:7">
      <c r="G46925" s="1776"/>
    </row>
    <row r="46926" spans="7:7">
      <c r="G46926" s="1776"/>
    </row>
    <row r="46927" spans="7:7">
      <c r="G46927" s="1776"/>
    </row>
    <row r="46928" spans="7:7">
      <c r="G46928" s="1776"/>
    </row>
    <row r="46929" spans="7:7">
      <c r="G46929" s="1776"/>
    </row>
    <row r="46930" spans="7:7">
      <c r="G46930" s="1776"/>
    </row>
    <row r="46931" spans="7:7">
      <c r="G46931" s="1776"/>
    </row>
    <row r="46932" spans="7:7">
      <c r="G46932" s="1776"/>
    </row>
    <row r="46933" spans="7:7">
      <c r="G46933" s="1776"/>
    </row>
    <row r="46934" spans="7:7">
      <c r="G46934" s="1776"/>
    </row>
    <row r="46935" spans="7:7">
      <c r="G46935" s="1776"/>
    </row>
    <row r="46936" spans="7:7">
      <c r="G46936" s="1776"/>
    </row>
    <row r="46937" spans="7:7">
      <c r="G46937" s="1776"/>
    </row>
    <row r="46938" spans="7:7">
      <c r="G46938" s="1776"/>
    </row>
    <row r="46939" spans="7:7">
      <c r="G46939" s="1776"/>
    </row>
    <row r="46940" spans="7:7">
      <c r="G46940" s="1776"/>
    </row>
    <row r="46941" spans="7:7">
      <c r="G46941" s="1776"/>
    </row>
    <row r="46942" spans="7:7">
      <c r="G46942" s="1776"/>
    </row>
    <row r="46943" spans="7:7">
      <c r="G46943" s="1776"/>
    </row>
    <row r="46944" spans="7:7">
      <c r="G46944" s="1776"/>
    </row>
    <row r="46945" spans="7:7">
      <c r="G46945" s="1776"/>
    </row>
    <row r="46946" spans="7:7">
      <c r="G46946" s="1776"/>
    </row>
    <row r="46947" spans="7:7">
      <c r="G46947" s="1776"/>
    </row>
    <row r="46948" spans="7:7">
      <c r="G46948" s="1776"/>
    </row>
    <row r="46949" spans="7:7">
      <c r="G46949" s="1776"/>
    </row>
    <row r="46950" spans="7:7">
      <c r="G46950" s="1776"/>
    </row>
    <row r="46951" spans="7:7">
      <c r="G46951" s="1776"/>
    </row>
    <row r="46952" spans="7:7">
      <c r="G46952" s="1776"/>
    </row>
    <row r="46953" spans="7:7">
      <c r="G46953" s="1776"/>
    </row>
    <row r="46954" spans="7:7">
      <c r="G46954" s="1776"/>
    </row>
    <row r="46955" spans="7:7">
      <c r="G46955" s="1776"/>
    </row>
    <row r="46956" spans="7:7">
      <c r="G46956" s="1776"/>
    </row>
    <row r="46957" spans="7:7">
      <c r="G46957" s="1776"/>
    </row>
    <row r="46958" spans="7:7">
      <c r="G46958" s="1776"/>
    </row>
    <row r="46959" spans="7:7">
      <c r="G46959" s="1776"/>
    </row>
    <row r="46960" spans="7:7">
      <c r="G46960" s="1776"/>
    </row>
    <row r="46961" spans="7:7">
      <c r="G46961" s="1776"/>
    </row>
    <row r="46962" spans="7:7">
      <c r="G46962" s="1776"/>
    </row>
    <row r="46963" spans="7:7">
      <c r="G46963" s="1776"/>
    </row>
    <row r="46964" spans="7:7">
      <c r="G46964" s="1776"/>
    </row>
    <row r="46965" spans="7:7">
      <c r="G46965" s="1776"/>
    </row>
    <row r="46966" spans="7:7">
      <c r="G46966" s="1776"/>
    </row>
    <row r="46967" spans="7:7">
      <c r="G46967" s="1776"/>
    </row>
    <row r="46968" spans="7:7">
      <c r="G46968" s="1776"/>
    </row>
    <row r="46969" spans="7:7">
      <c r="G46969" s="1776"/>
    </row>
    <row r="46970" spans="7:7">
      <c r="G46970" s="1776"/>
    </row>
    <row r="46971" spans="7:7">
      <c r="G46971" s="1776"/>
    </row>
    <row r="46972" spans="7:7">
      <c r="G46972" s="1776"/>
    </row>
    <row r="46973" spans="7:7">
      <c r="G46973" s="1776"/>
    </row>
    <row r="46974" spans="7:7">
      <c r="G46974" s="1776"/>
    </row>
    <row r="46975" spans="7:7">
      <c r="G46975" s="1776"/>
    </row>
    <row r="46976" spans="7:7">
      <c r="G46976" s="1776"/>
    </row>
    <row r="46977" spans="7:7">
      <c r="G46977" s="1776"/>
    </row>
    <row r="46978" spans="7:7">
      <c r="G46978" s="1776"/>
    </row>
    <row r="46979" spans="7:7">
      <c r="G46979" s="1776"/>
    </row>
    <row r="46980" spans="7:7">
      <c r="G46980" s="1776"/>
    </row>
    <row r="46981" spans="7:7">
      <c r="G46981" s="1776"/>
    </row>
    <row r="46982" spans="7:7">
      <c r="G46982" s="1776"/>
    </row>
    <row r="46983" spans="7:7">
      <c r="G46983" s="1776"/>
    </row>
    <row r="46984" spans="7:7">
      <c r="G46984" s="1776"/>
    </row>
    <row r="46985" spans="7:7">
      <c r="G46985" s="1776"/>
    </row>
    <row r="46986" spans="7:7">
      <c r="G46986" s="1776"/>
    </row>
    <row r="46987" spans="7:7">
      <c r="G46987" s="1776"/>
    </row>
    <row r="46988" spans="7:7">
      <c r="G46988" s="1776"/>
    </row>
    <row r="46989" spans="7:7">
      <c r="G46989" s="1776"/>
    </row>
    <row r="46990" spans="7:7">
      <c r="G46990" s="1776"/>
    </row>
    <row r="46991" spans="7:7">
      <c r="G46991" s="1776"/>
    </row>
    <row r="46992" spans="7:7">
      <c r="G46992" s="1776"/>
    </row>
    <row r="46993" spans="7:7">
      <c r="G46993" s="1776"/>
    </row>
    <row r="46994" spans="7:7">
      <c r="G46994" s="1776"/>
    </row>
    <row r="46995" spans="7:7">
      <c r="G46995" s="1776"/>
    </row>
    <row r="46996" spans="7:7">
      <c r="G46996" s="1776"/>
    </row>
    <row r="46997" spans="7:7">
      <c r="G46997" s="1776"/>
    </row>
    <row r="46998" spans="7:7">
      <c r="G46998" s="1776"/>
    </row>
    <row r="46999" spans="7:7">
      <c r="G46999" s="1776"/>
    </row>
    <row r="47000" spans="7:7">
      <c r="G47000" s="1776"/>
    </row>
    <row r="47001" spans="7:7">
      <c r="G47001" s="1776"/>
    </row>
    <row r="47002" spans="7:7">
      <c r="G47002" s="1776"/>
    </row>
    <row r="47003" spans="7:7">
      <c r="G47003" s="1776"/>
    </row>
    <row r="47004" spans="7:7">
      <c r="G47004" s="1776"/>
    </row>
    <row r="47005" spans="7:7">
      <c r="G47005" s="1776"/>
    </row>
    <row r="47006" spans="7:7">
      <c r="G47006" s="1776"/>
    </row>
    <row r="47007" spans="7:7">
      <c r="G47007" s="1776"/>
    </row>
    <row r="47008" spans="7:7">
      <c r="G47008" s="1776"/>
    </row>
    <row r="47009" spans="7:7">
      <c r="G47009" s="1776"/>
    </row>
    <row r="47010" spans="7:7">
      <c r="G47010" s="1776"/>
    </row>
    <row r="47011" spans="7:7">
      <c r="G47011" s="1776"/>
    </row>
    <row r="47012" spans="7:7">
      <c r="G47012" s="1776"/>
    </row>
    <row r="47013" spans="7:7">
      <c r="G47013" s="1776"/>
    </row>
    <row r="47014" spans="7:7">
      <c r="G47014" s="1776"/>
    </row>
    <row r="47015" spans="7:7">
      <c r="G47015" s="1776"/>
    </row>
    <row r="47016" spans="7:7">
      <c r="G47016" s="1776"/>
    </row>
    <row r="47017" spans="7:7">
      <c r="G47017" s="1776"/>
    </row>
    <row r="47018" spans="7:7">
      <c r="G47018" s="1776"/>
    </row>
    <row r="47019" spans="7:7">
      <c r="G47019" s="1776"/>
    </row>
    <row r="47020" spans="7:7">
      <c r="G47020" s="1776"/>
    </row>
    <row r="47021" spans="7:7">
      <c r="G47021" s="1776"/>
    </row>
    <row r="47022" spans="7:7">
      <c r="G47022" s="1776"/>
    </row>
    <row r="47023" spans="7:7">
      <c r="G47023" s="1776"/>
    </row>
    <row r="47024" spans="7:7">
      <c r="G47024" s="1776"/>
    </row>
    <row r="47025" spans="7:7">
      <c r="G47025" s="1776"/>
    </row>
    <row r="47026" spans="7:7">
      <c r="G47026" s="1776"/>
    </row>
    <row r="47027" spans="7:7">
      <c r="G47027" s="1776"/>
    </row>
    <row r="47028" spans="7:7">
      <c r="G47028" s="1776"/>
    </row>
    <row r="47029" spans="7:7">
      <c r="G47029" s="1776"/>
    </row>
    <row r="47030" spans="7:7">
      <c r="G47030" s="1776"/>
    </row>
    <row r="47031" spans="7:7">
      <c r="G47031" s="1776"/>
    </row>
    <row r="47032" spans="7:7">
      <c r="G47032" s="1776"/>
    </row>
    <row r="47033" spans="7:7">
      <c r="G47033" s="1776"/>
    </row>
    <row r="47034" spans="7:7">
      <c r="G47034" s="1776"/>
    </row>
    <row r="47035" spans="7:7">
      <c r="G47035" s="1776"/>
    </row>
    <row r="47036" spans="7:7">
      <c r="G47036" s="1776"/>
    </row>
    <row r="47037" spans="7:7">
      <c r="G47037" s="1776"/>
    </row>
    <row r="47038" spans="7:7">
      <c r="G47038" s="1776"/>
    </row>
    <row r="47039" spans="7:7">
      <c r="G47039" s="1776"/>
    </row>
    <row r="47040" spans="7:7">
      <c r="G47040" s="1776"/>
    </row>
    <row r="47041" spans="7:7">
      <c r="G47041" s="1776"/>
    </row>
    <row r="47042" spans="7:7">
      <c r="G47042" s="1776"/>
    </row>
    <row r="47043" spans="7:7">
      <c r="G47043" s="1776"/>
    </row>
    <row r="47044" spans="7:7">
      <c r="G47044" s="1776"/>
    </row>
    <row r="47045" spans="7:7">
      <c r="G47045" s="1776"/>
    </row>
    <row r="47046" spans="7:7">
      <c r="G47046" s="1776"/>
    </row>
    <row r="47047" spans="7:7">
      <c r="G47047" s="1776"/>
    </row>
    <row r="47048" spans="7:7">
      <c r="G47048" s="1776"/>
    </row>
    <row r="47049" spans="7:7">
      <c r="G47049" s="1776"/>
    </row>
    <row r="47050" spans="7:7">
      <c r="G47050" s="1776"/>
    </row>
    <row r="47051" spans="7:7">
      <c r="G47051" s="1776"/>
    </row>
    <row r="47052" spans="7:7">
      <c r="G47052" s="1776"/>
    </row>
    <row r="47053" spans="7:7">
      <c r="G47053" s="1776"/>
    </row>
    <row r="47054" spans="7:7">
      <c r="G47054" s="1776"/>
    </row>
    <row r="47055" spans="7:7">
      <c r="G47055" s="1776"/>
    </row>
    <row r="47056" spans="7:7">
      <c r="G47056" s="1776"/>
    </row>
    <row r="47057" spans="7:7">
      <c r="G47057" s="1776"/>
    </row>
    <row r="47058" spans="7:7">
      <c r="G47058" s="1776"/>
    </row>
    <row r="47059" spans="7:7">
      <c r="G47059" s="1776"/>
    </row>
    <row r="47060" spans="7:7">
      <c r="G47060" s="1776"/>
    </row>
    <row r="47061" spans="7:7">
      <c r="G47061" s="1776"/>
    </row>
    <row r="47062" spans="7:7">
      <c r="G47062" s="1776"/>
    </row>
    <row r="47063" spans="7:7">
      <c r="G47063" s="1776"/>
    </row>
    <row r="47064" spans="7:7">
      <c r="G47064" s="1776"/>
    </row>
    <row r="47065" spans="7:7">
      <c r="G47065" s="1776"/>
    </row>
    <row r="47066" spans="7:7">
      <c r="G47066" s="1776"/>
    </row>
    <row r="47067" spans="7:7">
      <c r="G47067" s="1776"/>
    </row>
    <row r="47068" spans="7:7">
      <c r="G47068" s="1776"/>
    </row>
    <row r="47069" spans="7:7">
      <c r="G47069" s="1776"/>
    </row>
    <row r="47070" spans="7:7">
      <c r="G47070" s="1776"/>
    </row>
    <row r="47071" spans="7:7">
      <c r="G47071" s="1776"/>
    </row>
    <row r="47072" spans="7:7">
      <c r="G47072" s="1776"/>
    </row>
    <row r="47073" spans="7:7">
      <c r="G47073" s="1776"/>
    </row>
    <row r="47074" spans="7:7">
      <c r="G47074" s="1776"/>
    </row>
    <row r="47075" spans="7:7">
      <c r="G47075" s="1776"/>
    </row>
    <row r="47076" spans="7:7">
      <c r="G47076" s="1776"/>
    </row>
    <row r="47077" spans="7:7">
      <c r="G47077" s="1776"/>
    </row>
    <row r="47078" spans="7:7">
      <c r="G47078" s="1776"/>
    </row>
    <row r="47079" spans="7:7">
      <c r="G47079" s="1776"/>
    </row>
    <row r="47080" spans="7:7">
      <c r="G47080" s="1776"/>
    </row>
    <row r="47081" spans="7:7">
      <c r="G47081" s="1776"/>
    </row>
    <row r="47082" spans="7:7">
      <c r="G47082" s="1776"/>
    </row>
    <row r="47083" spans="7:7">
      <c r="G47083" s="1776"/>
    </row>
    <row r="47084" spans="7:7">
      <c r="G47084" s="1776"/>
    </row>
    <row r="47085" spans="7:7">
      <c r="G47085" s="1776"/>
    </row>
    <row r="47086" spans="7:7">
      <c r="G47086" s="1776"/>
    </row>
    <row r="47087" spans="7:7">
      <c r="G47087" s="1776"/>
    </row>
    <row r="47088" spans="7:7">
      <c r="G47088" s="1776"/>
    </row>
    <row r="47089" spans="7:7">
      <c r="G47089" s="1776"/>
    </row>
    <row r="47090" spans="7:7">
      <c r="G47090" s="1776"/>
    </row>
    <row r="47091" spans="7:7">
      <c r="G47091" s="1776"/>
    </row>
    <row r="47092" spans="7:7">
      <c r="G47092" s="1776"/>
    </row>
    <row r="47093" spans="7:7">
      <c r="G47093" s="1776"/>
    </row>
    <row r="47094" spans="7:7">
      <c r="G47094" s="1776"/>
    </row>
    <row r="47095" spans="7:7">
      <c r="G47095" s="1776"/>
    </row>
    <row r="47096" spans="7:7">
      <c r="G47096" s="1776"/>
    </row>
    <row r="47097" spans="7:7">
      <c r="G47097" s="1776"/>
    </row>
    <row r="47098" spans="7:7">
      <c r="G47098" s="1776"/>
    </row>
    <row r="47099" spans="7:7">
      <c r="G47099" s="1776"/>
    </row>
    <row r="47100" spans="7:7">
      <c r="G47100" s="1776"/>
    </row>
    <row r="47101" spans="7:7">
      <c r="G47101" s="1776"/>
    </row>
    <row r="47102" spans="7:7">
      <c r="G47102" s="1776"/>
    </row>
    <row r="47103" spans="7:7">
      <c r="G47103" s="1776"/>
    </row>
    <row r="47104" spans="7:7">
      <c r="G47104" s="1776"/>
    </row>
    <row r="47105" spans="7:7">
      <c r="G47105" s="1776"/>
    </row>
    <row r="47106" spans="7:7">
      <c r="G47106" s="1776"/>
    </row>
    <row r="47107" spans="7:7">
      <c r="G47107" s="1776"/>
    </row>
    <row r="47108" spans="7:7">
      <c r="G47108" s="1776"/>
    </row>
    <row r="47109" spans="7:7">
      <c r="G47109" s="1776"/>
    </row>
    <row r="47110" spans="7:7">
      <c r="G47110" s="1776"/>
    </row>
    <row r="47111" spans="7:7">
      <c r="G47111" s="1776"/>
    </row>
    <row r="47112" spans="7:7">
      <c r="G47112" s="1776"/>
    </row>
    <row r="47113" spans="7:7">
      <c r="G47113" s="1776"/>
    </row>
    <row r="47114" spans="7:7">
      <c r="G47114" s="1776"/>
    </row>
    <row r="47115" spans="7:7">
      <c r="G47115" s="1776"/>
    </row>
    <row r="47116" spans="7:7">
      <c r="G47116" s="1776"/>
    </row>
    <row r="47117" spans="7:7">
      <c r="G47117" s="1776"/>
    </row>
    <row r="47118" spans="7:7">
      <c r="G47118" s="1776"/>
    </row>
    <row r="47119" spans="7:7">
      <c r="G47119" s="1776"/>
    </row>
    <row r="47120" spans="7:7">
      <c r="G47120" s="1776"/>
    </row>
    <row r="47121" spans="7:7">
      <c r="G47121" s="1776"/>
    </row>
    <row r="47122" spans="7:7">
      <c r="G47122" s="1776"/>
    </row>
    <row r="47123" spans="7:7">
      <c r="G47123" s="1776"/>
    </row>
    <row r="47124" spans="7:7">
      <c r="G47124" s="1776"/>
    </row>
    <row r="47125" spans="7:7">
      <c r="G47125" s="1776"/>
    </row>
    <row r="47126" spans="7:7">
      <c r="G47126" s="1776"/>
    </row>
    <row r="47127" spans="7:7">
      <c r="G47127" s="1776"/>
    </row>
    <row r="47128" spans="7:7">
      <c r="G47128" s="1776"/>
    </row>
    <row r="47129" spans="7:7">
      <c r="G47129" s="1776"/>
    </row>
    <row r="47130" spans="7:7">
      <c r="G47130" s="1776"/>
    </row>
    <row r="47131" spans="7:7">
      <c r="G47131" s="1776"/>
    </row>
    <row r="47132" spans="7:7">
      <c r="G47132" s="1776"/>
    </row>
    <row r="47133" spans="7:7">
      <c r="G47133" s="1776"/>
    </row>
    <row r="47134" spans="7:7">
      <c r="G47134" s="1776"/>
    </row>
    <row r="47135" spans="7:7">
      <c r="G47135" s="1776"/>
    </row>
    <row r="47136" spans="7:7">
      <c r="G47136" s="1776"/>
    </row>
    <row r="47137" spans="7:7">
      <c r="G47137" s="1776"/>
    </row>
    <row r="47138" spans="7:7">
      <c r="G47138" s="1776"/>
    </row>
    <row r="47139" spans="7:7">
      <c r="G47139" s="1776"/>
    </row>
    <row r="47140" spans="7:7">
      <c r="G47140" s="1776"/>
    </row>
    <row r="47141" spans="7:7">
      <c r="G47141" s="1776"/>
    </row>
    <row r="47142" spans="7:7">
      <c r="G47142" s="1776"/>
    </row>
    <row r="47143" spans="7:7">
      <c r="G47143" s="1776"/>
    </row>
    <row r="47144" spans="7:7">
      <c r="G47144" s="1776"/>
    </row>
    <row r="47145" spans="7:7">
      <c r="G47145" s="1776"/>
    </row>
    <row r="47146" spans="7:7">
      <c r="G47146" s="1776"/>
    </row>
    <row r="47147" spans="7:7">
      <c r="G47147" s="1776"/>
    </row>
    <row r="47148" spans="7:7">
      <c r="G47148" s="1776"/>
    </row>
    <row r="47149" spans="7:7">
      <c r="G47149" s="1776"/>
    </row>
    <row r="47150" spans="7:7">
      <c r="G47150" s="1776"/>
    </row>
    <row r="47151" spans="7:7">
      <c r="G47151" s="1776"/>
    </row>
    <row r="47152" spans="7:7">
      <c r="G47152" s="1776"/>
    </row>
    <row r="47153" spans="7:7">
      <c r="G47153" s="1776"/>
    </row>
    <row r="47154" spans="7:7">
      <c r="G47154" s="1776"/>
    </row>
    <row r="47155" spans="7:7">
      <c r="G47155" s="1776"/>
    </row>
    <row r="47156" spans="7:7">
      <c r="G47156" s="1776"/>
    </row>
    <row r="47157" spans="7:7">
      <c r="G47157" s="1776"/>
    </row>
    <row r="47158" spans="7:7">
      <c r="G47158" s="1776"/>
    </row>
    <row r="47159" spans="7:7">
      <c r="G47159" s="1776"/>
    </row>
    <row r="47160" spans="7:7">
      <c r="G47160" s="1776"/>
    </row>
    <row r="47161" spans="7:7">
      <c r="G47161" s="1776"/>
    </row>
    <row r="47162" spans="7:7">
      <c r="G47162" s="1776"/>
    </row>
    <row r="47163" spans="7:7">
      <c r="G47163" s="1776"/>
    </row>
    <row r="47164" spans="7:7">
      <c r="G47164" s="1776"/>
    </row>
    <row r="47165" spans="7:7">
      <c r="G47165" s="1776"/>
    </row>
    <row r="47166" spans="7:7">
      <c r="G47166" s="1776"/>
    </row>
    <row r="47167" spans="7:7">
      <c r="G47167" s="1776"/>
    </row>
    <row r="47168" spans="7:7">
      <c r="G47168" s="1776"/>
    </row>
    <row r="47169" spans="7:7">
      <c r="G47169" s="1776"/>
    </row>
    <row r="47170" spans="7:7">
      <c r="G47170" s="1776"/>
    </row>
    <row r="47171" spans="7:7">
      <c r="G47171" s="1776"/>
    </row>
    <row r="47172" spans="7:7">
      <c r="G47172" s="1776"/>
    </row>
    <row r="47173" spans="7:7">
      <c r="G47173" s="1776"/>
    </row>
    <row r="47174" spans="7:7">
      <c r="G47174" s="1776"/>
    </row>
    <row r="47175" spans="7:7">
      <c r="G47175" s="1776"/>
    </row>
    <row r="47176" spans="7:7">
      <c r="G47176" s="1776"/>
    </row>
    <row r="47177" spans="7:7">
      <c r="G47177" s="1776"/>
    </row>
    <row r="47178" spans="7:7">
      <c r="G47178" s="1776"/>
    </row>
    <row r="47179" spans="7:7">
      <c r="G47179" s="1776"/>
    </row>
    <row r="47180" spans="7:7">
      <c r="G47180" s="1776"/>
    </row>
    <row r="47181" spans="7:7">
      <c r="G47181" s="1776"/>
    </row>
    <row r="47182" spans="7:7">
      <c r="G47182" s="1776"/>
    </row>
    <row r="47183" spans="7:7">
      <c r="G47183" s="1776"/>
    </row>
    <row r="47184" spans="7:7">
      <c r="G47184" s="1776"/>
    </row>
    <row r="47185" spans="7:7">
      <c r="G47185" s="1776"/>
    </row>
    <row r="47186" spans="7:7">
      <c r="G47186" s="1776"/>
    </row>
    <row r="47187" spans="7:7">
      <c r="G47187" s="1776"/>
    </row>
    <row r="47188" spans="7:7">
      <c r="G47188" s="1776"/>
    </row>
    <row r="47189" spans="7:7">
      <c r="G47189" s="1776"/>
    </row>
    <row r="47190" spans="7:7">
      <c r="G47190" s="1776"/>
    </row>
    <row r="47191" spans="7:7">
      <c r="G47191" s="1776"/>
    </row>
    <row r="47192" spans="7:7">
      <c r="G47192" s="1776"/>
    </row>
    <row r="47193" spans="7:7">
      <c r="G47193" s="1776"/>
    </row>
    <row r="47194" spans="7:7">
      <c r="G47194" s="1776"/>
    </row>
    <row r="47195" spans="7:7">
      <c r="G47195" s="1776"/>
    </row>
    <row r="47196" spans="7:7">
      <c r="G47196" s="1776"/>
    </row>
    <row r="47197" spans="7:7">
      <c r="G47197" s="1776"/>
    </row>
    <row r="47198" spans="7:7">
      <c r="G47198" s="1776"/>
    </row>
    <row r="47199" spans="7:7">
      <c r="G47199" s="1776"/>
    </row>
    <row r="47200" spans="7:7">
      <c r="G47200" s="1776"/>
    </row>
    <row r="47201" spans="7:7">
      <c r="G47201" s="1776"/>
    </row>
    <row r="47202" spans="7:7">
      <c r="G47202" s="1776"/>
    </row>
    <row r="47203" spans="7:7">
      <c r="G47203" s="1776"/>
    </row>
    <row r="47204" spans="7:7">
      <c r="G47204" s="1776"/>
    </row>
    <row r="47205" spans="7:7">
      <c r="G47205" s="1776"/>
    </row>
    <row r="47206" spans="7:7">
      <c r="G47206" s="1776"/>
    </row>
    <row r="47207" spans="7:7">
      <c r="G47207" s="1776"/>
    </row>
    <row r="47208" spans="7:7">
      <c r="G47208" s="1776"/>
    </row>
    <row r="47209" spans="7:7">
      <c r="G47209" s="1776"/>
    </row>
    <row r="47210" spans="7:7">
      <c r="G47210" s="1776"/>
    </row>
    <row r="47211" spans="7:7">
      <c r="G47211" s="1776"/>
    </row>
    <row r="47212" spans="7:7">
      <c r="G47212" s="1776"/>
    </row>
    <row r="47213" spans="7:7">
      <c r="G47213" s="1776"/>
    </row>
    <row r="47214" spans="7:7">
      <c r="G47214" s="1776"/>
    </row>
    <row r="47215" spans="7:7">
      <c r="G47215" s="1776"/>
    </row>
    <row r="47216" spans="7:7">
      <c r="G47216" s="1776"/>
    </row>
    <row r="47217" spans="7:7">
      <c r="G47217" s="1776"/>
    </row>
    <row r="47218" spans="7:7">
      <c r="G47218" s="1776"/>
    </row>
    <row r="47219" spans="7:7">
      <c r="G47219" s="1776"/>
    </row>
    <row r="47220" spans="7:7">
      <c r="G47220" s="1776"/>
    </row>
    <row r="47221" spans="7:7">
      <c r="G47221" s="1776"/>
    </row>
    <row r="47222" spans="7:7">
      <c r="G47222" s="1776"/>
    </row>
    <row r="47223" spans="7:7">
      <c r="G47223" s="1776"/>
    </row>
    <row r="47224" spans="7:7">
      <c r="G47224" s="1776"/>
    </row>
    <row r="47225" spans="7:7">
      <c r="G47225" s="1776"/>
    </row>
    <row r="47226" spans="7:7">
      <c r="G47226" s="1776"/>
    </row>
    <row r="47227" spans="7:7">
      <c r="G47227" s="1776"/>
    </row>
    <row r="47228" spans="7:7">
      <c r="G47228" s="1776"/>
    </row>
    <row r="47229" spans="7:7">
      <c r="G47229" s="1776"/>
    </row>
    <row r="47230" spans="7:7">
      <c r="G47230" s="1776"/>
    </row>
    <row r="47231" spans="7:7">
      <c r="G47231" s="1776"/>
    </row>
    <row r="47232" spans="7:7">
      <c r="G47232" s="1776"/>
    </row>
    <row r="47233" spans="7:7">
      <c r="G47233" s="1776"/>
    </row>
    <row r="47234" spans="7:7">
      <c r="G47234" s="1776"/>
    </row>
    <row r="47235" spans="7:7">
      <c r="G47235" s="1776"/>
    </row>
    <row r="47236" spans="7:7">
      <c r="G47236" s="1776"/>
    </row>
    <row r="47237" spans="7:7">
      <c r="G47237" s="1776"/>
    </row>
    <row r="47238" spans="7:7">
      <c r="G47238" s="1776"/>
    </row>
    <row r="47239" spans="7:7">
      <c r="G47239" s="1776"/>
    </row>
    <row r="47240" spans="7:7">
      <c r="G47240" s="1776"/>
    </row>
    <row r="47241" spans="7:7">
      <c r="G47241" s="1776"/>
    </row>
    <row r="47242" spans="7:7">
      <c r="G47242" s="1776"/>
    </row>
    <row r="47243" spans="7:7">
      <c r="G47243" s="1776"/>
    </row>
    <row r="47244" spans="7:7">
      <c r="G47244" s="1776"/>
    </row>
    <row r="47245" spans="7:7">
      <c r="G47245" s="1776"/>
    </row>
    <row r="47246" spans="7:7">
      <c r="G47246" s="1776"/>
    </row>
    <row r="47247" spans="7:7">
      <c r="G47247" s="1776"/>
    </row>
    <row r="47248" spans="7:7">
      <c r="G47248" s="1776"/>
    </row>
    <row r="47249" spans="7:7">
      <c r="G47249" s="1776"/>
    </row>
    <row r="47250" spans="7:7">
      <c r="G47250" s="1776"/>
    </row>
    <row r="47251" spans="7:7">
      <c r="G47251" s="1776"/>
    </row>
    <row r="47252" spans="7:7">
      <c r="G47252" s="1776"/>
    </row>
    <row r="47253" spans="7:7">
      <c r="G47253" s="1776"/>
    </row>
    <row r="47254" spans="7:7">
      <c r="G47254" s="1776"/>
    </row>
    <row r="47255" spans="7:7">
      <c r="G47255" s="1776"/>
    </row>
    <row r="47256" spans="7:7">
      <c r="G47256" s="1776"/>
    </row>
    <row r="47257" spans="7:7">
      <c r="G47257" s="1776"/>
    </row>
    <row r="47258" spans="7:7">
      <c r="G47258" s="1776"/>
    </row>
    <row r="47259" spans="7:7">
      <c r="G47259" s="1776"/>
    </row>
    <row r="47260" spans="7:7">
      <c r="G47260" s="1776"/>
    </row>
    <row r="47261" spans="7:7">
      <c r="G47261" s="1776"/>
    </row>
    <row r="47262" spans="7:7">
      <c r="G47262" s="1776"/>
    </row>
    <row r="47263" spans="7:7">
      <c r="G47263" s="1776"/>
    </row>
    <row r="47264" spans="7:7">
      <c r="G47264" s="1776"/>
    </row>
    <row r="47265" spans="7:7">
      <c r="G47265" s="1776"/>
    </row>
    <row r="47266" spans="7:7">
      <c r="G47266" s="1776"/>
    </row>
    <row r="47267" spans="7:7">
      <c r="G47267" s="1776"/>
    </row>
    <row r="47268" spans="7:7">
      <c r="G47268" s="1776"/>
    </row>
    <row r="47269" spans="7:7">
      <c r="G47269" s="1776"/>
    </row>
    <row r="47270" spans="7:7">
      <c r="G47270" s="1776"/>
    </row>
    <row r="47271" spans="7:7">
      <c r="G47271" s="1776"/>
    </row>
    <row r="47272" spans="7:7">
      <c r="G47272" s="1776"/>
    </row>
    <row r="47273" spans="7:7">
      <c r="G47273" s="1776"/>
    </row>
    <row r="47274" spans="7:7">
      <c r="G47274" s="1776"/>
    </row>
    <row r="47275" spans="7:7">
      <c r="G47275" s="1776"/>
    </row>
    <row r="47276" spans="7:7">
      <c r="G47276" s="1776"/>
    </row>
    <row r="47277" spans="7:7">
      <c r="G47277" s="1776"/>
    </row>
    <row r="47278" spans="7:7">
      <c r="G47278" s="1776"/>
    </row>
    <row r="47279" spans="7:7">
      <c r="G47279" s="1776"/>
    </row>
    <row r="47280" spans="7:7">
      <c r="G47280" s="1776"/>
    </row>
    <row r="47281" spans="7:7">
      <c r="G47281" s="1776"/>
    </row>
    <row r="47282" spans="7:7">
      <c r="G47282" s="1776"/>
    </row>
    <row r="47283" spans="7:7">
      <c r="G47283" s="1776"/>
    </row>
    <row r="47284" spans="7:7">
      <c r="G47284" s="1776"/>
    </row>
    <row r="47285" spans="7:7">
      <c r="G47285" s="1776"/>
    </row>
    <row r="47286" spans="7:7">
      <c r="G47286" s="1776"/>
    </row>
    <row r="47287" spans="7:7">
      <c r="G47287" s="1776"/>
    </row>
    <row r="47288" spans="7:7">
      <c r="G47288" s="1776"/>
    </row>
    <row r="47289" spans="7:7">
      <c r="G47289" s="1776"/>
    </row>
    <row r="47290" spans="7:7">
      <c r="G47290" s="1776"/>
    </row>
    <row r="47291" spans="7:7">
      <c r="G47291" s="1776"/>
    </row>
    <row r="47292" spans="7:7">
      <c r="G47292" s="1776"/>
    </row>
    <row r="47293" spans="7:7">
      <c r="G47293" s="1776"/>
    </row>
    <row r="47294" spans="7:7">
      <c r="G47294" s="1776"/>
    </row>
    <row r="47295" spans="7:7">
      <c r="G47295" s="1776"/>
    </row>
    <row r="47296" spans="7:7">
      <c r="G47296" s="1776"/>
    </row>
    <row r="47297" spans="7:7">
      <c r="G47297" s="1776"/>
    </row>
    <row r="47298" spans="7:7">
      <c r="G47298" s="1776"/>
    </row>
    <row r="47299" spans="7:7">
      <c r="G47299" s="1776"/>
    </row>
    <row r="47300" spans="7:7">
      <c r="G47300" s="1776"/>
    </row>
    <row r="47301" spans="7:7">
      <c r="G47301" s="1776"/>
    </row>
    <row r="47302" spans="7:7">
      <c r="G47302" s="1776"/>
    </row>
    <row r="47303" spans="7:7">
      <c r="G47303" s="1776"/>
    </row>
    <row r="47304" spans="7:7">
      <c r="G47304" s="1776"/>
    </row>
    <row r="47305" spans="7:7">
      <c r="G47305" s="1776"/>
    </row>
    <row r="47306" spans="7:7">
      <c r="G47306" s="1776"/>
    </row>
    <row r="47307" spans="7:7">
      <c r="G47307" s="1776"/>
    </row>
    <row r="47308" spans="7:7">
      <c r="G47308" s="1776"/>
    </row>
    <row r="47309" spans="7:7">
      <c r="G47309" s="1776"/>
    </row>
    <row r="47310" spans="7:7">
      <c r="G47310" s="1776"/>
    </row>
    <row r="47311" spans="7:7">
      <c r="G47311" s="1776"/>
    </row>
    <row r="47312" spans="7:7">
      <c r="G47312" s="1776"/>
    </row>
    <row r="47313" spans="7:7">
      <c r="G47313" s="1776"/>
    </row>
    <row r="47314" spans="7:7">
      <c r="G47314" s="1776"/>
    </row>
    <row r="47315" spans="7:7">
      <c r="G47315" s="1776"/>
    </row>
    <row r="47316" spans="7:7">
      <c r="G47316" s="1776"/>
    </row>
    <row r="47317" spans="7:7">
      <c r="G47317" s="1776"/>
    </row>
    <row r="47318" spans="7:7">
      <c r="G47318" s="1776"/>
    </row>
    <row r="47319" spans="7:7">
      <c r="G47319" s="1776"/>
    </row>
    <row r="47320" spans="7:7">
      <c r="G47320" s="1776"/>
    </row>
    <row r="47321" spans="7:7">
      <c r="G47321" s="1776"/>
    </row>
    <row r="47322" spans="7:7">
      <c r="G47322" s="1776"/>
    </row>
    <row r="47323" spans="7:7">
      <c r="G47323" s="1776"/>
    </row>
    <row r="47324" spans="7:7">
      <c r="G47324" s="1776"/>
    </row>
    <row r="47325" spans="7:7">
      <c r="G47325" s="1776"/>
    </row>
    <row r="47326" spans="7:7">
      <c r="G47326" s="1776"/>
    </row>
    <row r="47327" spans="7:7">
      <c r="G47327" s="1776"/>
    </row>
    <row r="47328" spans="7:7">
      <c r="G47328" s="1776"/>
    </row>
    <row r="47329" spans="7:7">
      <c r="G47329" s="1776"/>
    </row>
    <row r="47330" spans="7:7">
      <c r="G47330" s="1776"/>
    </row>
    <row r="47331" spans="7:7">
      <c r="G47331" s="1776"/>
    </row>
    <row r="47332" spans="7:7">
      <c r="G47332" s="1776"/>
    </row>
    <row r="47333" spans="7:7">
      <c r="G47333" s="1776"/>
    </row>
    <row r="47334" spans="7:7">
      <c r="G47334" s="1776"/>
    </row>
    <row r="47335" spans="7:7">
      <c r="G47335" s="1776"/>
    </row>
    <row r="47336" spans="7:7">
      <c r="G47336" s="1776"/>
    </row>
    <row r="47337" spans="7:7">
      <c r="G47337" s="1776"/>
    </row>
    <row r="47338" spans="7:7">
      <c r="G47338" s="1776"/>
    </row>
    <row r="47339" spans="7:7">
      <c r="G47339" s="1776"/>
    </row>
    <row r="47340" spans="7:7">
      <c r="G47340" s="1776"/>
    </row>
    <row r="47341" spans="7:7">
      <c r="G47341" s="1776"/>
    </row>
    <row r="47342" spans="7:7">
      <c r="G47342" s="1776"/>
    </row>
    <row r="47343" spans="7:7">
      <c r="G47343" s="1776"/>
    </row>
    <row r="47344" spans="7:7">
      <c r="G47344" s="1776"/>
    </row>
    <row r="47345" spans="7:7">
      <c r="G47345" s="1776"/>
    </row>
    <row r="47346" spans="7:7">
      <c r="G47346" s="1776"/>
    </row>
    <row r="47347" spans="7:7">
      <c r="G47347" s="1776"/>
    </row>
    <row r="47348" spans="7:7">
      <c r="G47348" s="1776"/>
    </row>
    <row r="47349" spans="7:7">
      <c r="G47349" s="1776"/>
    </row>
    <row r="47350" spans="7:7">
      <c r="G47350" s="1776"/>
    </row>
    <row r="47351" spans="7:7">
      <c r="G47351" s="1776"/>
    </row>
    <row r="47352" spans="7:7">
      <c r="G47352" s="1776"/>
    </row>
    <row r="47353" spans="7:7">
      <c r="G47353" s="1776"/>
    </row>
    <row r="47354" spans="7:7">
      <c r="G47354" s="1776"/>
    </row>
    <row r="47355" spans="7:7">
      <c r="G47355" s="1776"/>
    </row>
    <row r="47356" spans="7:7">
      <c r="G47356" s="1776"/>
    </row>
    <row r="47357" spans="7:7">
      <c r="G47357" s="1776"/>
    </row>
    <row r="47358" spans="7:7">
      <c r="G47358" s="1776"/>
    </row>
    <row r="47359" spans="7:7">
      <c r="G47359" s="1776"/>
    </row>
    <row r="47360" spans="7:7">
      <c r="G47360" s="1776"/>
    </row>
    <row r="47361" spans="7:7">
      <c r="G47361" s="1776"/>
    </row>
    <row r="47362" spans="7:7">
      <c r="G47362" s="1776"/>
    </row>
    <row r="47363" spans="7:7">
      <c r="G47363" s="1776"/>
    </row>
    <row r="47364" spans="7:7">
      <c r="G47364" s="1776"/>
    </row>
    <row r="47365" spans="7:7">
      <c r="G47365" s="1776"/>
    </row>
    <row r="47366" spans="7:7">
      <c r="G47366" s="1776"/>
    </row>
    <row r="47367" spans="7:7">
      <c r="G47367" s="1776"/>
    </row>
    <row r="47368" spans="7:7">
      <c r="G47368" s="1776"/>
    </row>
    <row r="47369" spans="7:7">
      <c r="G47369" s="1776"/>
    </row>
    <row r="47370" spans="7:7">
      <c r="G47370" s="1776"/>
    </row>
    <row r="47371" spans="7:7">
      <c r="G47371" s="1776"/>
    </row>
    <row r="47372" spans="7:7">
      <c r="G47372" s="1776"/>
    </row>
    <row r="47373" spans="7:7">
      <c r="G47373" s="1776"/>
    </row>
    <row r="47374" spans="7:7">
      <c r="G47374" s="1776"/>
    </row>
    <row r="47375" spans="7:7">
      <c r="G47375" s="1776"/>
    </row>
    <row r="47376" spans="7:7">
      <c r="G47376" s="1776"/>
    </row>
    <row r="47377" spans="7:7">
      <c r="G47377" s="1776"/>
    </row>
    <row r="47378" spans="7:7">
      <c r="G47378" s="1776"/>
    </row>
    <row r="47379" spans="7:7">
      <c r="G47379" s="1776"/>
    </row>
    <row r="47380" spans="7:7">
      <c r="G47380" s="1776"/>
    </row>
    <row r="47381" spans="7:7">
      <c r="G47381" s="1776"/>
    </row>
    <row r="47382" spans="7:7">
      <c r="G47382" s="1776"/>
    </row>
    <row r="47383" spans="7:7">
      <c r="G47383" s="1776"/>
    </row>
    <row r="47384" spans="7:7">
      <c r="G47384" s="1776"/>
    </row>
    <row r="47385" spans="7:7">
      <c r="G47385" s="1776"/>
    </row>
    <row r="47386" spans="7:7">
      <c r="G47386" s="1776"/>
    </row>
    <row r="47387" spans="7:7">
      <c r="G47387" s="1776"/>
    </row>
    <row r="47388" spans="7:7">
      <c r="G47388" s="1776"/>
    </row>
    <row r="47389" spans="7:7">
      <c r="G47389" s="1776"/>
    </row>
    <row r="47390" spans="7:7">
      <c r="G47390" s="1776"/>
    </row>
    <row r="47391" spans="7:7">
      <c r="G47391" s="1776"/>
    </row>
    <row r="47392" spans="7:7">
      <c r="G47392" s="1776"/>
    </row>
    <row r="47393" spans="7:7">
      <c r="G47393" s="1776"/>
    </row>
    <row r="47394" spans="7:7">
      <c r="G47394" s="1776"/>
    </row>
    <row r="47395" spans="7:7">
      <c r="G47395" s="1776"/>
    </row>
    <row r="47396" spans="7:7">
      <c r="G47396" s="1776"/>
    </row>
    <row r="47397" spans="7:7">
      <c r="G47397" s="1776"/>
    </row>
    <row r="47398" spans="7:7">
      <c r="G47398" s="1776"/>
    </row>
    <row r="47399" spans="7:7">
      <c r="G47399" s="1776"/>
    </row>
    <row r="47400" spans="7:7">
      <c r="G47400" s="1776"/>
    </row>
    <row r="47401" spans="7:7">
      <c r="G47401" s="1776"/>
    </row>
    <row r="47402" spans="7:7">
      <c r="G47402" s="1776"/>
    </row>
    <row r="47403" spans="7:7">
      <c r="G47403" s="1776"/>
    </row>
    <row r="47404" spans="7:7">
      <c r="G47404" s="1776"/>
    </row>
    <row r="47405" spans="7:7">
      <c r="G47405" s="1776"/>
    </row>
    <row r="47406" spans="7:7">
      <c r="G47406" s="1776"/>
    </row>
    <row r="47407" spans="7:7">
      <c r="G47407" s="1776"/>
    </row>
    <row r="47408" spans="7:7">
      <c r="G47408" s="1776"/>
    </row>
    <row r="47409" spans="7:7">
      <c r="G47409" s="1776"/>
    </row>
    <row r="47410" spans="7:7">
      <c r="G47410" s="1776"/>
    </row>
    <row r="47411" spans="7:7">
      <c r="G47411" s="1776"/>
    </row>
    <row r="47412" spans="7:7">
      <c r="G47412" s="1776"/>
    </row>
    <row r="47413" spans="7:7">
      <c r="G47413" s="1776"/>
    </row>
    <row r="47414" spans="7:7">
      <c r="G47414" s="1776"/>
    </row>
    <row r="47415" spans="7:7">
      <c r="G47415" s="1776"/>
    </row>
    <row r="47416" spans="7:7">
      <c r="G47416" s="1776"/>
    </row>
    <row r="47417" spans="7:7">
      <c r="G47417" s="1776"/>
    </row>
    <row r="47418" spans="7:7">
      <c r="G47418" s="1776"/>
    </row>
    <row r="47419" spans="7:7">
      <c r="G47419" s="1776"/>
    </row>
    <row r="47420" spans="7:7">
      <c r="G47420" s="1776"/>
    </row>
    <row r="47421" spans="7:7">
      <c r="G47421" s="1776"/>
    </row>
    <row r="47422" spans="7:7">
      <c r="G47422" s="1776"/>
    </row>
    <row r="47423" spans="7:7">
      <c r="G47423" s="1776"/>
    </row>
    <row r="47424" spans="7:7">
      <c r="G47424" s="1776"/>
    </row>
    <row r="47425" spans="7:7">
      <c r="G47425" s="1776"/>
    </row>
    <row r="47426" spans="7:7">
      <c r="G47426" s="1776"/>
    </row>
    <row r="47427" spans="7:7">
      <c r="G47427" s="1776"/>
    </row>
    <row r="47428" spans="7:7">
      <c r="G47428" s="1776"/>
    </row>
    <row r="47429" spans="7:7">
      <c r="G47429" s="1776"/>
    </row>
    <row r="47430" spans="7:7">
      <c r="G47430" s="1776"/>
    </row>
    <row r="47431" spans="7:7">
      <c r="G47431" s="1776"/>
    </row>
    <row r="47432" spans="7:7">
      <c r="G47432" s="1776"/>
    </row>
    <row r="47433" spans="7:7">
      <c r="G47433" s="1776"/>
    </row>
    <row r="47434" spans="7:7">
      <c r="G47434" s="1776"/>
    </row>
    <row r="47435" spans="7:7">
      <c r="G47435" s="1776"/>
    </row>
    <row r="47436" spans="7:7">
      <c r="G47436" s="1776"/>
    </row>
    <row r="47437" spans="7:7">
      <c r="G47437" s="1776"/>
    </row>
    <row r="47438" spans="7:7">
      <c r="G47438" s="1776"/>
    </row>
    <row r="47439" spans="7:7">
      <c r="G47439" s="1776"/>
    </row>
    <row r="47440" spans="7:7">
      <c r="G47440" s="1776"/>
    </row>
    <row r="47441" spans="7:7">
      <c r="G47441" s="1776"/>
    </row>
    <row r="47442" spans="7:7">
      <c r="G47442" s="1776"/>
    </row>
    <row r="47443" spans="7:7">
      <c r="G47443" s="1776"/>
    </row>
    <row r="47444" spans="7:7">
      <c r="G47444" s="1776"/>
    </row>
    <row r="47445" spans="7:7">
      <c r="G47445" s="1776"/>
    </row>
    <row r="47446" spans="7:7">
      <c r="G47446" s="1776"/>
    </row>
    <row r="47447" spans="7:7">
      <c r="G47447" s="1776"/>
    </row>
    <row r="47448" spans="7:7">
      <c r="G47448" s="1776"/>
    </row>
    <row r="47449" spans="7:7">
      <c r="G47449" s="1776"/>
    </row>
    <row r="47450" spans="7:7">
      <c r="G47450" s="1776"/>
    </row>
    <row r="47451" spans="7:7">
      <c r="G47451" s="1776"/>
    </row>
    <row r="47452" spans="7:7">
      <c r="G47452" s="1776"/>
    </row>
    <row r="47453" spans="7:7">
      <c r="G47453" s="1776"/>
    </row>
    <row r="47454" spans="7:7">
      <c r="G47454" s="1776"/>
    </row>
    <row r="47455" spans="7:7">
      <c r="G47455" s="1776"/>
    </row>
    <row r="47456" spans="7:7">
      <c r="G47456" s="1776"/>
    </row>
    <row r="47457" spans="7:7">
      <c r="G47457" s="1776"/>
    </row>
    <row r="47458" spans="7:7">
      <c r="G47458" s="1776"/>
    </row>
    <row r="47459" spans="7:7">
      <c r="G47459" s="1776"/>
    </row>
    <row r="47460" spans="7:7">
      <c r="G47460" s="1776"/>
    </row>
    <row r="47461" spans="7:7">
      <c r="G47461" s="1776"/>
    </row>
    <row r="47462" spans="7:7">
      <c r="G47462" s="1776"/>
    </row>
    <row r="47463" spans="7:7">
      <c r="G47463" s="1776"/>
    </row>
    <row r="47464" spans="7:7">
      <c r="G47464" s="1776"/>
    </row>
    <row r="47465" spans="7:7">
      <c r="G47465" s="1776"/>
    </row>
    <row r="47466" spans="7:7">
      <c r="G47466" s="1776"/>
    </row>
    <row r="47467" spans="7:7">
      <c r="G47467" s="1776"/>
    </row>
    <row r="47468" spans="7:7">
      <c r="G47468" s="1776"/>
    </row>
    <row r="47469" spans="7:7">
      <c r="G47469" s="1776"/>
    </row>
    <row r="47470" spans="7:7">
      <c r="G47470" s="1776"/>
    </row>
    <row r="47471" spans="7:7">
      <c r="G47471" s="1776"/>
    </row>
    <row r="47472" spans="7:7">
      <c r="G47472" s="1776"/>
    </row>
    <row r="47473" spans="7:7">
      <c r="G47473" s="1776"/>
    </row>
    <row r="47474" spans="7:7">
      <c r="G47474" s="1776"/>
    </row>
    <row r="47475" spans="7:7">
      <c r="G47475" s="1776"/>
    </row>
    <row r="47476" spans="7:7">
      <c r="G47476" s="1776"/>
    </row>
    <row r="47477" spans="7:7">
      <c r="G47477" s="1776"/>
    </row>
    <row r="47478" spans="7:7">
      <c r="G47478" s="1776"/>
    </row>
    <row r="47479" spans="7:7">
      <c r="G47479" s="1776"/>
    </row>
    <row r="47480" spans="7:7">
      <c r="G47480" s="1776"/>
    </row>
    <row r="47481" spans="7:7">
      <c r="G47481" s="1776"/>
    </row>
    <row r="47482" spans="7:7">
      <c r="G47482" s="1776"/>
    </row>
    <row r="47483" spans="7:7">
      <c r="G47483" s="1776"/>
    </row>
    <row r="47484" spans="7:7">
      <c r="G47484" s="1776"/>
    </row>
    <row r="47485" spans="7:7">
      <c r="G47485" s="1776"/>
    </row>
    <row r="47486" spans="7:7">
      <c r="G47486" s="1776"/>
    </row>
    <row r="47487" spans="7:7">
      <c r="G47487" s="1776"/>
    </row>
    <row r="47488" spans="7:7">
      <c r="G47488" s="1776"/>
    </row>
    <row r="47489" spans="7:7">
      <c r="G47489" s="1776"/>
    </row>
    <row r="47490" spans="7:7">
      <c r="G47490" s="1776"/>
    </row>
    <row r="47491" spans="7:7">
      <c r="G47491" s="1776"/>
    </row>
    <row r="47492" spans="7:7">
      <c r="G47492" s="1776"/>
    </row>
    <row r="47493" spans="7:7">
      <c r="G47493" s="1776"/>
    </row>
    <row r="47494" spans="7:7">
      <c r="G47494" s="1776"/>
    </row>
    <row r="47495" spans="7:7">
      <c r="G47495" s="1776"/>
    </row>
    <row r="47496" spans="7:7">
      <c r="G47496" s="1776"/>
    </row>
    <row r="47497" spans="7:7">
      <c r="G47497" s="1776"/>
    </row>
    <row r="47498" spans="7:7">
      <c r="G47498" s="1776"/>
    </row>
    <row r="47499" spans="7:7">
      <c r="G47499" s="1776"/>
    </row>
    <row r="47500" spans="7:7">
      <c r="G47500" s="1776"/>
    </row>
    <row r="47501" spans="7:7">
      <c r="G47501" s="1776"/>
    </row>
    <row r="47502" spans="7:7">
      <c r="G47502" s="1776"/>
    </row>
    <row r="47503" spans="7:7">
      <c r="G47503" s="1776"/>
    </row>
    <row r="47504" spans="7:7">
      <c r="G47504" s="1776"/>
    </row>
    <row r="47505" spans="7:7">
      <c r="G47505" s="1776"/>
    </row>
    <row r="47506" spans="7:7">
      <c r="G47506" s="1776"/>
    </row>
    <row r="47507" spans="7:7">
      <c r="G47507" s="1776"/>
    </row>
    <row r="47508" spans="7:7">
      <c r="G47508" s="1776"/>
    </row>
    <row r="47509" spans="7:7">
      <c r="G47509" s="1776"/>
    </row>
    <row r="47510" spans="7:7">
      <c r="G47510" s="1776"/>
    </row>
    <row r="47511" spans="7:7">
      <c r="G47511" s="1776"/>
    </row>
    <row r="47512" spans="7:7">
      <c r="G47512" s="1776"/>
    </row>
    <row r="47513" spans="7:7">
      <c r="G47513" s="1776"/>
    </row>
    <row r="47514" spans="7:7">
      <c r="G47514" s="1776"/>
    </row>
    <row r="47515" spans="7:7">
      <c r="G47515" s="1776"/>
    </row>
    <row r="47516" spans="7:7">
      <c r="G47516" s="1776"/>
    </row>
    <row r="47517" spans="7:7">
      <c r="G47517" s="1776"/>
    </row>
    <row r="47518" spans="7:7">
      <c r="G47518" s="1776"/>
    </row>
    <row r="47519" spans="7:7">
      <c r="G47519" s="1776"/>
    </row>
    <row r="47520" spans="7:7">
      <c r="G47520" s="1776"/>
    </row>
    <row r="47521" spans="7:7">
      <c r="G47521" s="1776"/>
    </row>
    <row r="47522" spans="7:7">
      <c r="G47522" s="1776"/>
    </row>
    <row r="47523" spans="7:7">
      <c r="G47523" s="1776"/>
    </row>
    <row r="47524" spans="7:7">
      <c r="G47524" s="1776"/>
    </row>
    <row r="47525" spans="7:7">
      <c r="G47525" s="1776"/>
    </row>
    <row r="47526" spans="7:7">
      <c r="G47526" s="1776"/>
    </row>
    <row r="47527" spans="7:7">
      <c r="G47527" s="1776"/>
    </row>
    <row r="47528" spans="7:7">
      <c r="G47528" s="1776"/>
    </row>
    <row r="47529" spans="7:7">
      <c r="G47529" s="1776"/>
    </row>
    <row r="47530" spans="7:7">
      <c r="G47530" s="1776"/>
    </row>
    <row r="47531" spans="7:7">
      <c r="G47531" s="1776"/>
    </row>
    <row r="47532" spans="7:7">
      <c r="G47532" s="1776"/>
    </row>
    <row r="47533" spans="7:7">
      <c r="G47533" s="1776"/>
    </row>
    <row r="47534" spans="7:7">
      <c r="G47534" s="1776"/>
    </row>
    <row r="47535" spans="7:7">
      <c r="G47535" s="1776"/>
    </row>
    <row r="47536" spans="7:7">
      <c r="G47536" s="1776"/>
    </row>
    <row r="47537" spans="7:7">
      <c r="G47537" s="1776"/>
    </row>
    <row r="47538" spans="7:7">
      <c r="G47538" s="1776"/>
    </row>
    <row r="47539" spans="7:7">
      <c r="G47539" s="1776"/>
    </row>
    <row r="47540" spans="7:7">
      <c r="G47540" s="1776"/>
    </row>
    <row r="47541" spans="7:7">
      <c r="G47541" s="1776"/>
    </row>
    <row r="47542" spans="7:7">
      <c r="G47542" s="1776"/>
    </row>
    <row r="47543" spans="7:7">
      <c r="G47543" s="1776"/>
    </row>
    <row r="47544" spans="7:7">
      <c r="G47544" s="1776"/>
    </row>
    <row r="47545" spans="7:7">
      <c r="G47545" s="1776"/>
    </row>
    <row r="47546" spans="7:7">
      <c r="G47546" s="1776"/>
    </row>
    <row r="47547" spans="7:7">
      <c r="G47547" s="1776"/>
    </row>
    <row r="47548" spans="7:7">
      <c r="G47548" s="1776"/>
    </row>
    <row r="47549" spans="7:7">
      <c r="G47549" s="1776"/>
    </row>
    <row r="47550" spans="7:7">
      <c r="G47550" s="1776"/>
    </row>
    <row r="47551" spans="7:7">
      <c r="G47551" s="1776"/>
    </row>
    <row r="47552" spans="7:7">
      <c r="G47552" s="1776"/>
    </row>
    <row r="47553" spans="7:7">
      <c r="G47553" s="1776"/>
    </row>
    <row r="47554" spans="7:7">
      <c r="G47554" s="1776"/>
    </row>
    <row r="47555" spans="7:7">
      <c r="G47555" s="1776"/>
    </row>
    <row r="47556" spans="7:7">
      <c r="G47556" s="1776"/>
    </row>
    <row r="47557" spans="7:7">
      <c r="G47557" s="1776"/>
    </row>
    <row r="47558" spans="7:7">
      <c r="G47558" s="1776"/>
    </row>
    <row r="47559" spans="7:7">
      <c r="G47559" s="1776"/>
    </row>
    <row r="47560" spans="7:7">
      <c r="G47560" s="1776"/>
    </row>
    <row r="47561" spans="7:7">
      <c r="G47561" s="1776"/>
    </row>
    <row r="47562" spans="7:7">
      <c r="G47562" s="1776"/>
    </row>
    <row r="47563" spans="7:7">
      <c r="G47563" s="1776"/>
    </row>
    <row r="47564" spans="7:7">
      <c r="G47564" s="1776"/>
    </row>
    <row r="47565" spans="7:7">
      <c r="G47565" s="1776"/>
    </row>
    <row r="47566" spans="7:7">
      <c r="G47566" s="1776"/>
    </row>
    <row r="47567" spans="7:7">
      <c r="G47567" s="1776"/>
    </row>
    <row r="47568" spans="7:7">
      <c r="G47568" s="1776"/>
    </row>
    <row r="47569" spans="7:7">
      <c r="G47569" s="1776"/>
    </row>
    <row r="47570" spans="7:7">
      <c r="G47570" s="1776"/>
    </row>
    <row r="47571" spans="7:7">
      <c r="G47571" s="1776"/>
    </row>
    <row r="47572" spans="7:7">
      <c r="G47572" s="1776"/>
    </row>
    <row r="47573" spans="7:7">
      <c r="G47573" s="1776"/>
    </row>
    <row r="47574" spans="7:7">
      <c r="G47574" s="1776"/>
    </row>
    <row r="47575" spans="7:7">
      <c r="G47575" s="1776"/>
    </row>
    <row r="47576" spans="7:7">
      <c r="G47576" s="1776"/>
    </row>
    <row r="47577" spans="7:7">
      <c r="G47577" s="1776"/>
    </row>
    <row r="47578" spans="7:7">
      <c r="G47578" s="1776"/>
    </row>
    <row r="47579" spans="7:7">
      <c r="G47579" s="1776"/>
    </row>
    <row r="47580" spans="7:7">
      <c r="G47580" s="1776"/>
    </row>
    <row r="47581" spans="7:7">
      <c r="G47581" s="1776"/>
    </row>
    <row r="47582" spans="7:7">
      <c r="G47582" s="1776"/>
    </row>
    <row r="47583" spans="7:7">
      <c r="G47583" s="1776"/>
    </row>
    <row r="47584" spans="7:7">
      <c r="G47584" s="1776"/>
    </row>
    <row r="47585" spans="7:7">
      <c r="G47585" s="1776"/>
    </row>
    <row r="47586" spans="7:7">
      <c r="G47586" s="1776"/>
    </row>
    <row r="47587" spans="7:7">
      <c r="G47587" s="1776"/>
    </row>
    <row r="47588" spans="7:7">
      <c r="G47588" s="1776"/>
    </row>
    <row r="47589" spans="7:7">
      <c r="G47589" s="1776"/>
    </row>
    <row r="47590" spans="7:7">
      <c r="G47590" s="1776"/>
    </row>
    <row r="47591" spans="7:7">
      <c r="G47591" s="1776"/>
    </row>
    <row r="47592" spans="7:7">
      <c r="G47592" s="1776"/>
    </row>
    <row r="47593" spans="7:7">
      <c r="G47593" s="1776"/>
    </row>
    <row r="47594" spans="7:7">
      <c r="G47594" s="1776"/>
    </row>
    <row r="47595" spans="7:7">
      <c r="G47595" s="1776"/>
    </row>
    <row r="47596" spans="7:7">
      <c r="G47596" s="1776"/>
    </row>
    <row r="47597" spans="7:7">
      <c r="G47597" s="1776"/>
    </row>
    <row r="47598" spans="7:7">
      <c r="G47598" s="1776"/>
    </row>
    <row r="47599" spans="7:7">
      <c r="G47599" s="1776"/>
    </row>
    <row r="47600" spans="7:7">
      <c r="G47600" s="1776"/>
    </row>
    <row r="47601" spans="7:7">
      <c r="G47601" s="1776"/>
    </row>
    <row r="47602" spans="7:7">
      <c r="G47602" s="1776"/>
    </row>
    <row r="47603" spans="7:7">
      <c r="G47603" s="1776"/>
    </row>
    <row r="47604" spans="7:7">
      <c r="G47604" s="1776"/>
    </row>
    <row r="47605" spans="7:7">
      <c r="G47605" s="1776"/>
    </row>
    <row r="47606" spans="7:7">
      <c r="G47606" s="1776"/>
    </row>
    <row r="47607" spans="7:7">
      <c r="G47607" s="1776"/>
    </row>
    <row r="47608" spans="7:7">
      <c r="G47608" s="1776"/>
    </row>
    <row r="47609" spans="7:7">
      <c r="G47609" s="1776"/>
    </row>
    <row r="47610" spans="7:7">
      <c r="G47610" s="1776"/>
    </row>
    <row r="47611" spans="7:7">
      <c r="G47611" s="1776"/>
    </row>
    <row r="47612" spans="7:7">
      <c r="G47612" s="1776"/>
    </row>
    <row r="47613" spans="7:7">
      <c r="G47613" s="1776"/>
    </row>
    <row r="47614" spans="7:7">
      <c r="G47614" s="1776"/>
    </row>
    <row r="47615" spans="7:7">
      <c r="G47615" s="1776"/>
    </row>
    <row r="47616" spans="7:7">
      <c r="G47616" s="1776"/>
    </row>
    <row r="47617" spans="7:7">
      <c r="G47617" s="1776"/>
    </row>
    <row r="47618" spans="7:7">
      <c r="G47618" s="1776"/>
    </row>
    <row r="47619" spans="7:7">
      <c r="G47619" s="1776"/>
    </row>
    <row r="47620" spans="7:7">
      <c r="G47620" s="1776"/>
    </row>
    <row r="47621" spans="7:7">
      <c r="G47621" s="1776"/>
    </row>
    <row r="47622" spans="7:7">
      <c r="G47622" s="1776"/>
    </row>
    <row r="47623" spans="7:7">
      <c r="G47623" s="1776"/>
    </row>
    <row r="47624" spans="7:7">
      <c r="G47624" s="1776"/>
    </row>
    <row r="47625" spans="7:7">
      <c r="G47625" s="1776"/>
    </row>
    <row r="47626" spans="7:7">
      <c r="G47626" s="1776"/>
    </row>
    <row r="47627" spans="7:7">
      <c r="G47627" s="1776"/>
    </row>
    <row r="47628" spans="7:7">
      <c r="G47628" s="1776"/>
    </row>
    <row r="47629" spans="7:7">
      <c r="G47629" s="1776"/>
    </row>
    <row r="47630" spans="7:7">
      <c r="G47630" s="1776"/>
    </row>
    <row r="47631" spans="7:7">
      <c r="G47631" s="1776"/>
    </row>
    <row r="47632" spans="7:7">
      <c r="G47632" s="1776"/>
    </row>
    <row r="47633" spans="7:7">
      <c r="G47633" s="1776"/>
    </row>
    <row r="47634" spans="7:7">
      <c r="G47634" s="1776"/>
    </row>
    <row r="47635" spans="7:7">
      <c r="G47635" s="1776"/>
    </row>
    <row r="47636" spans="7:7">
      <c r="G47636" s="1776"/>
    </row>
    <row r="47637" spans="7:7">
      <c r="G47637" s="1776"/>
    </row>
    <row r="47638" spans="7:7">
      <c r="G47638" s="1776"/>
    </row>
    <row r="47639" spans="7:7">
      <c r="G47639" s="1776"/>
    </row>
    <row r="47640" spans="7:7">
      <c r="G47640" s="1776"/>
    </row>
    <row r="47641" spans="7:7">
      <c r="G47641" s="1776"/>
    </row>
    <row r="47642" spans="7:7">
      <c r="G47642" s="1776"/>
    </row>
    <row r="47643" spans="7:7">
      <c r="G47643" s="1776"/>
    </row>
    <row r="47644" spans="7:7">
      <c r="G47644" s="1776"/>
    </row>
    <row r="47645" spans="7:7">
      <c r="G47645" s="1776"/>
    </row>
    <row r="47646" spans="7:7">
      <c r="G47646" s="1776"/>
    </row>
    <row r="47647" spans="7:7">
      <c r="G47647" s="1776"/>
    </row>
    <row r="47648" spans="7:7">
      <c r="G47648" s="1776"/>
    </row>
    <row r="47649" spans="7:7">
      <c r="G47649" s="1776"/>
    </row>
    <row r="47650" spans="7:7">
      <c r="G47650" s="1776"/>
    </row>
    <row r="47651" spans="7:7">
      <c r="G47651" s="1776"/>
    </row>
    <row r="47652" spans="7:7">
      <c r="G47652" s="1776"/>
    </row>
    <row r="47653" spans="7:7">
      <c r="G47653" s="1776"/>
    </row>
    <row r="47654" spans="7:7">
      <c r="G47654" s="1776"/>
    </row>
    <row r="47655" spans="7:7">
      <c r="G47655" s="1776"/>
    </row>
    <row r="47656" spans="7:7">
      <c r="G47656" s="1776"/>
    </row>
    <row r="47657" spans="7:7">
      <c r="G47657" s="1776"/>
    </row>
    <row r="47658" spans="7:7">
      <c r="G47658" s="1776"/>
    </row>
    <row r="47659" spans="7:7">
      <c r="G47659" s="1776"/>
    </row>
    <row r="47660" spans="7:7">
      <c r="G47660" s="1776"/>
    </row>
    <row r="47661" spans="7:7">
      <c r="G47661" s="1776"/>
    </row>
    <row r="47662" spans="7:7">
      <c r="G47662" s="1776"/>
    </row>
    <row r="47663" spans="7:7">
      <c r="G47663" s="1776"/>
    </row>
    <row r="47664" spans="7:7">
      <c r="G47664" s="1776"/>
    </row>
    <row r="47665" spans="7:7">
      <c r="G47665" s="1776"/>
    </row>
    <row r="47666" spans="7:7">
      <c r="G47666" s="1776"/>
    </row>
    <row r="47667" spans="7:7">
      <c r="G47667" s="1776"/>
    </row>
    <row r="47668" spans="7:7">
      <c r="G47668" s="1776"/>
    </row>
    <row r="47669" spans="7:7">
      <c r="G47669" s="1776"/>
    </row>
    <row r="47670" spans="7:7">
      <c r="G47670" s="1776"/>
    </row>
    <row r="47671" spans="7:7">
      <c r="G47671" s="1776"/>
    </row>
    <row r="47672" spans="7:7">
      <c r="G47672" s="1776"/>
    </row>
    <row r="47673" spans="7:7">
      <c r="G47673" s="1776"/>
    </row>
    <row r="47674" spans="7:7">
      <c r="G47674" s="1776"/>
    </row>
    <row r="47675" spans="7:7">
      <c r="G47675" s="1776"/>
    </row>
    <row r="47676" spans="7:7">
      <c r="G47676" s="1776"/>
    </row>
    <row r="47677" spans="7:7">
      <c r="G47677" s="1776"/>
    </row>
    <row r="47678" spans="7:7">
      <c r="G47678" s="1776"/>
    </row>
    <row r="47679" spans="7:7">
      <c r="G47679" s="1776"/>
    </row>
    <row r="47680" spans="7:7">
      <c r="G47680" s="1776"/>
    </row>
    <row r="47681" spans="7:7">
      <c r="G47681" s="1776"/>
    </row>
    <row r="47682" spans="7:7">
      <c r="G47682" s="1776"/>
    </row>
    <row r="47683" spans="7:7">
      <c r="G47683" s="1776"/>
    </row>
    <row r="47684" spans="7:7">
      <c r="G47684" s="1776"/>
    </row>
    <row r="47685" spans="7:7">
      <c r="G47685" s="1776"/>
    </row>
    <row r="47686" spans="7:7">
      <c r="G47686" s="1776"/>
    </row>
    <row r="47687" spans="7:7">
      <c r="G47687" s="1776"/>
    </row>
    <row r="47688" spans="7:7">
      <c r="G47688" s="1776"/>
    </row>
    <row r="47689" spans="7:7">
      <c r="G47689" s="1776"/>
    </row>
    <row r="47690" spans="7:7">
      <c r="G47690" s="1776"/>
    </row>
    <row r="47691" spans="7:7">
      <c r="G47691" s="1776"/>
    </row>
    <row r="47692" spans="7:7">
      <c r="G47692" s="1776"/>
    </row>
    <row r="47693" spans="7:7">
      <c r="G47693" s="1776"/>
    </row>
    <row r="47694" spans="7:7">
      <c r="G47694" s="1776"/>
    </row>
    <row r="47695" spans="7:7">
      <c r="G47695" s="1776"/>
    </row>
    <row r="47696" spans="7:7">
      <c r="G47696" s="1776"/>
    </row>
    <row r="47697" spans="7:7">
      <c r="G47697" s="1776"/>
    </row>
    <row r="47698" spans="7:7">
      <c r="G47698" s="1776"/>
    </row>
    <row r="47699" spans="7:7">
      <c r="G47699" s="1776"/>
    </row>
    <row r="47700" spans="7:7">
      <c r="G47700" s="1776"/>
    </row>
    <row r="47701" spans="7:7">
      <c r="G47701" s="1776"/>
    </row>
    <row r="47702" spans="7:7">
      <c r="G47702" s="1776"/>
    </row>
    <row r="47703" spans="7:7">
      <c r="G47703" s="1776"/>
    </row>
    <row r="47704" spans="7:7">
      <c r="G47704" s="1776"/>
    </row>
    <row r="47705" spans="7:7">
      <c r="G47705" s="1776"/>
    </row>
    <row r="47706" spans="7:7">
      <c r="G47706" s="1776"/>
    </row>
    <row r="47707" spans="7:7">
      <c r="G47707" s="1776"/>
    </row>
    <row r="47708" spans="7:7">
      <c r="G47708" s="1776"/>
    </row>
    <row r="47709" spans="7:7">
      <c r="G47709" s="1776"/>
    </row>
    <row r="47710" spans="7:7">
      <c r="G47710" s="1776"/>
    </row>
    <row r="47711" spans="7:7">
      <c r="G47711" s="1776"/>
    </row>
    <row r="47712" spans="7:7">
      <c r="G47712" s="1776"/>
    </row>
    <row r="47713" spans="7:7">
      <c r="G47713" s="1776"/>
    </row>
    <row r="47714" spans="7:7">
      <c r="G47714" s="1776"/>
    </row>
    <row r="47715" spans="7:7">
      <c r="G47715" s="1776"/>
    </row>
    <row r="47716" spans="7:7">
      <c r="G47716" s="1776"/>
    </row>
    <row r="47717" spans="7:7">
      <c r="G47717" s="1776"/>
    </row>
    <row r="47718" spans="7:7">
      <c r="G47718" s="1776"/>
    </row>
    <row r="47719" spans="7:7">
      <c r="G47719" s="1776"/>
    </row>
    <row r="47720" spans="7:7">
      <c r="G47720" s="1776"/>
    </row>
    <row r="47721" spans="7:7">
      <c r="G47721" s="1776"/>
    </row>
    <row r="47722" spans="7:7">
      <c r="G47722" s="1776"/>
    </row>
    <row r="47723" spans="7:7">
      <c r="G47723" s="1776"/>
    </row>
    <row r="47724" spans="7:7">
      <c r="G47724" s="1776"/>
    </row>
    <row r="47725" spans="7:7">
      <c r="G47725" s="1776"/>
    </row>
    <row r="47726" spans="7:7">
      <c r="G47726" s="1776"/>
    </row>
    <row r="47727" spans="7:7">
      <c r="G47727" s="1776"/>
    </row>
    <row r="47728" spans="7:7">
      <c r="G47728" s="1776"/>
    </row>
    <row r="47729" spans="7:7">
      <c r="G47729" s="1776"/>
    </row>
    <row r="47730" spans="7:7">
      <c r="G47730" s="1776"/>
    </row>
    <row r="47731" spans="7:7">
      <c r="G47731" s="1776"/>
    </row>
    <row r="47732" spans="7:7">
      <c r="G47732" s="1776"/>
    </row>
    <row r="47733" spans="7:7">
      <c r="G47733" s="1776"/>
    </row>
    <row r="47734" spans="7:7">
      <c r="G47734" s="1776"/>
    </row>
    <row r="47735" spans="7:7">
      <c r="G47735" s="1776"/>
    </row>
    <row r="47736" spans="7:7">
      <c r="G47736" s="1776"/>
    </row>
    <row r="47737" spans="7:7">
      <c r="G47737" s="1776"/>
    </row>
    <row r="47738" spans="7:7">
      <c r="G47738" s="1776"/>
    </row>
    <row r="47739" spans="7:7">
      <c r="G47739" s="1776"/>
    </row>
    <row r="47740" spans="7:7">
      <c r="G47740" s="1776"/>
    </row>
    <row r="47741" spans="7:7">
      <c r="G47741" s="1776"/>
    </row>
    <row r="47742" spans="7:7">
      <c r="G47742" s="1776"/>
    </row>
    <row r="47743" spans="7:7">
      <c r="G47743" s="1776"/>
    </row>
    <row r="47744" spans="7:7">
      <c r="G47744" s="1776"/>
    </row>
    <row r="47745" spans="7:7">
      <c r="G47745" s="1776"/>
    </row>
    <row r="47746" spans="7:7">
      <c r="G47746" s="1776"/>
    </row>
    <row r="47747" spans="7:7">
      <c r="G47747" s="1776"/>
    </row>
    <row r="47748" spans="7:7">
      <c r="G47748" s="1776"/>
    </row>
    <row r="47749" spans="7:7">
      <c r="G47749" s="1776"/>
    </row>
    <row r="47750" spans="7:7">
      <c r="G47750" s="1776"/>
    </row>
    <row r="47751" spans="7:7">
      <c r="G47751" s="1776"/>
    </row>
    <row r="47752" spans="7:7">
      <c r="G47752" s="1776"/>
    </row>
    <row r="47753" spans="7:7">
      <c r="G47753" s="1776"/>
    </row>
    <row r="47754" spans="7:7">
      <c r="G47754" s="1776"/>
    </row>
    <row r="47755" spans="7:7">
      <c r="G47755" s="1776"/>
    </row>
    <row r="47756" spans="7:7">
      <c r="G47756" s="1776"/>
    </row>
    <row r="47757" spans="7:7">
      <c r="G47757" s="1776"/>
    </row>
    <row r="47758" spans="7:7">
      <c r="G47758" s="1776"/>
    </row>
    <row r="47759" spans="7:7">
      <c r="G47759" s="1776"/>
    </row>
    <row r="47760" spans="7:7">
      <c r="G47760" s="1776"/>
    </row>
    <row r="47761" spans="7:7">
      <c r="G47761" s="1776"/>
    </row>
    <row r="47762" spans="7:7">
      <c r="G47762" s="1776"/>
    </row>
    <row r="47763" spans="7:7">
      <c r="G47763" s="1776"/>
    </row>
    <row r="47764" spans="7:7">
      <c r="G47764" s="1776"/>
    </row>
    <row r="47765" spans="7:7">
      <c r="G47765" s="1776"/>
    </row>
    <row r="47766" spans="7:7">
      <c r="G47766" s="1776"/>
    </row>
    <row r="47767" spans="7:7">
      <c r="G47767" s="1776"/>
    </row>
    <row r="47768" spans="7:7">
      <c r="G47768" s="1776"/>
    </row>
    <row r="47769" spans="7:7">
      <c r="G47769" s="1776"/>
    </row>
    <row r="47770" spans="7:7">
      <c r="G47770" s="1776"/>
    </row>
    <row r="47771" spans="7:7">
      <c r="G47771" s="1776"/>
    </row>
    <row r="47772" spans="7:7">
      <c r="G47772" s="1776"/>
    </row>
    <row r="47773" spans="7:7">
      <c r="G47773" s="1776"/>
    </row>
    <row r="47774" spans="7:7">
      <c r="G47774" s="1776"/>
    </row>
    <row r="47775" spans="7:7">
      <c r="G47775" s="1776"/>
    </row>
    <row r="47776" spans="7:7">
      <c r="G47776" s="1776"/>
    </row>
    <row r="47777" spans="7:7">
      <c r="G47777" s="1776"/>
    </row>
    <row r="47778" spans="7:7">
      <c r="G47778" s="1776"/>
    </row>
    <row r="47779" spans="7:7">
      <c r="G47779" s="1776"/>
    </row>
    <row r="47780" spans="7:7">
      <c r="G47780" s="1776"/>
    </row>
    <row r="47781" spans="7:7">
      <c r="G47781" s="1776"/>
    </row>
    <row r="47782" spans="7:7">
      <c r="G47782" s="1776"/>
    </row>
    <row r="47783" spans="7:7">
      <c r="G47783" s="1776"/>
    </row>
    <row r="47784" spans="7:7">
      <c r="G47784" s="1776"/>
    </row>
    <row r="47785" spans="7:7">
      <c r="G47785" s="1776"/>
    </row>
    <row r="47786" spans="7:7">
      <c r="G47786" s="1776"/>
    </row>
    <row r="47787" spans="7:7">
      <c r="G47787" s="1776"/>
    </row>
    <row r="47788" spans="7:7">
      <c r="G47788" s="1776"/>
    </row>
    <row r="47789" spans="7:7">
      <c r="G47789" s="1776"/>
    </row>
    <row r="47790" spans="7:7">
      <c r="G47790" s="1776"/>
    </row>
    <row r="47791" spans="7:7">
      <c r="G47791" s="1776"/>
    </row>
    <row r="47792" spans="7:7">
      <c r="G47792" s="1776"/>
    </row>
    <row r="47793" spans="7:7">
      <c r="G47793" s="1776"/>
    </row>
    <row r="47794" spans="7:7">
      <c r="G47794" s="1776"/>
    </row>
    <row r="47795" spans="7:7">
      <c r="G47795" s="1776"/>
    </row>
    <row r="47796" spans="7:7">
      <c r="G47796" s="1776"/>
    </row>
    <row r="47797" spans="7:7">
      <c r="G47797" s="1776"/>
    </row>
    <row r="47798" spans="7:7">
      <c r="G47798" s="1776"/>
    </row>
    <row r="47799" spans="7:7">
      <c r="G47799" s="1776"/>
    </row>
    <row r="47800" spans="7:7">
      <c r="G47800" s="1776"/>
    </row>
    <row r="47801" spans="7:7">
      <c r="G47801" s="1776"/>
    </row>
    <row r="47802" spans="7:7">
      <c r="G47802" s="1776"/>
    </row>
    <row r="47803" spans="7:7">
      <c r="G47803" s="1776"/>
    </row>
    <row r="47804" spans="7:7">
      <c r="G47804" s="1776"/>
    </row>
    <row r="47805" spans="7:7">
      <c r="G47805" s="1776"/>
    </row>
    <row r="47806" spans="7:7">
      <c r="G47806" s="1776"/>
    </row>
    <row r="47807" spans="7:7">
      <c r="G47807" s="1776"/>
    </row>
    <row r="47808" spans="7:7">
      <c r="G47808" s="1776"/>
    </row>
    <row r="47809" spans="7:7">
      <c r="G47809" s="1776"/>
    </row>
    <row r="47810" spans="7:7">
      <c r="G47810" s="1776"/>
    </row>
    <row r="47811" spans="7:7">
      <c r="G47811" s="1776"/>
    </row>
    <row r="47812" spans="7:7">
      <c r="G47812" s="1776"/>
    </row>
    <row r="47813" spans="7:7">
      <c r="G47813" s="1776"/>
    </row>
    <row r="47814" spans="7:7">
      <c r="G47814" s="1776"/>
    </row>
    <row r="47815" spans="7:7">
      <c r="G47815" s="1776"/>
    </row>
    <row r="47816" spans="7:7">
      <c r="G47816" s="1776"/>
    </row>
    <row r="47817" spans="7:7">
      <c r="G47817" s="1776"/>
    </row>
    <row r="47818" spans="7:7">
      <c r="G47818" s="1776"/>
    </row>
    <row r="47819" spans="7:7">
      <c r="G47819" s="1776"/>
    </row>
    <row r="47820" spans="7:7">
      <c r="G47820" s="1776"/>
    </row>
    <row r="47821" spans="7:7">
      <c r="G47821" s="1776"/>
    </row>
    <row r="47822" spans="7:7">
      <c r="G47822" s="1776"/>
    </row>
    <row r="47823" spans="7:7">
      <c r="G47823" s="1776"/>
    </row>
    <row r="47824" spans="7:7">
      <c r="G47824" s="1776"/>
    </row>
    <row r="47825" spans="7:7">
      <c r="G47825" s="1776"/>
    </row>
    <row r="47826" spans="7:7">
      <c r="G47826" s="1776"/>
    </row>
    <row r="47827" spans="7:7">
      <c r="G47827" s="1776"/>
    </row>
    <row r="47828" spans="7:7">
      <c r="G47828" s="1776"/>
    </row>
    <row r="47829" spans="7:7">
      <c r="G47829" s="1776"/>
    </row>
    <row r="47830" spans="7:7">
      <c r="G47830" s="1776"/>
    </row>
    <row r="47831" spans="7:7">
      <c r="G47831" s="1776"/>
    </row>
    <row r="47832" spans="7:7">
      <c r="G47832" s="1776"/>
    </row>
    <row r="47833" spans="7:7">
      <c r="G47833" s="1776"/>
    </row>
    <row r="47834" spans="7:7">
      <c r="G47834" s="1776"/>
    </row>
    <row r="47835" spans="7:7">
      <c r="G47835" s="1776"/>
    </row>
    <row r="47836" spans="7:7">
      <c r="G47836" s="1776"/>
    </row>
    <row r="47837" spans="7:7">
      <c r="G47837" s="1776"/>
    </row>
    <row r="47838" spans="7:7">
      <c r="G47838" s="1776"/>
    </row>
    <row r="47839" spans="7:7">
      <c r="G47839" s="1776"/>
    </row>
    <row r="47840" spans="7:7">
      <c r="G47840" s="1776"/>
    </row>
    <row r="47841" spans="7:7">
      <c r="G47841" s="1776"/>
    </row>
    <row r="47842" spans="7:7">
      <c r="G47842" s="1776"/>
    </row>
    <row r="47843" spans="7:7">
      <c r="G47843" s="1776"/>
    </row>
    <row r="47844" spans="7:7">
      <c r="G47844" s="1776"/>
    </row>
    <row r="47845" spans="7:7">
      <c r="G47845" s="1776"/>
    </row>
    <row r="47846" spans="7:7">
      <c r="G47846" s="1776"/>
    </row>
    <row r="47847" spans="7:7">
      <c r="G47847" s="1776"/>
    </row>
    <row r="47848" spans="7:7">
      <c r="G47848" s="1776"/>
    </row>
    <row r="47849" spans="7:7">
      <c r="G47849" s="1776"/>
    </row>
    <row r="47850" spans="7:7">
      <c r="G47850" s="1776"/>
    </row>
    <row r="47851" spans="7:7">
      <c r="G47851" s="1776"/>
    </row>
    <row r="47852" spans="7:7">
      <c r="G47852" s="1776"/>
    </row>
    <row r="47853" spans="7:7">
      <c r="G47853" s="1776"/>
    </row>
    <row r="47854" spans="7:7">
      <c r="G47854" s="1776"/>
    </row>
    <row r="47855" spans="7:7">
      <c r="G47855" s="1776"/>
    </row>
    <row r="47856" spans="7:7">
      <c r="G47856" s="1776"/>
    </row>
    <row r="47857" spans="7:7">
      <c r="G47857" s="1776"/>
    </row>
    <row r="47858" spans="7:7">
      <c r="G47858" s="1776"/>
    </row>
    <row r="47859" spans="7:7">
      <c r="G47859" s="1776"/>
    </row>
    <row r="47860" spans="7:7">
      <c r="G47860" s="1776"/>
    </row>
    <row r="47861" spans="7:7">
      <c r="G47861" s="1776"/>
    </row>
    <row r="47862" spans="7:7">
      <c r="G47862" s="1776"/>
    </row>
    <row r="47863" spans="7:7">
      <c r="G47863" s="1776"/>
    </row>
    <row r="47864" spans="7:7">
      <c r="G47864" s="1776"/>
    </row>
    <row r="47865" spans="7:7">
      <c r="G47865" s="1776"/>
    </row>
    <row r="47866" spans="7:7">
      <c r="G47866" s="1776"/>
    </row>
    <row r="47867" spans="7:7">
      <c r="G47867" s="1776"/>
    </row>
    <row r="47868" spans="7:7">
      <c r="G47868" s="1776"/>
    </row>
    <row r="47869" spans="7:7">
      <c r="G47869" s="1776"/>
    </row>
    <row r="47870" spans="7:7">
      <c r="G47870" s="1776"/>
    </row>
    <row r="47871" spans="7:7">
      <c r="G47871" s="1776"/>
    </row>
    <row r="47872" spans="7:7">
      <c r="G47872" s="1776"/>
    </row>
    <row r="47873" spans="7:7">
      <c r="G47873" s="1776"/>
    </row>
    <row r="47874" spans="7:7">
      <c r="G47874" s="1776"/>
    </row>
    <row r="47875" spans="7:7">
      <c r="G47875" s="1776"/>
    </row>
    <row r="47876" spans="7:7">
      <c r="G47876" s="1776"/>
    </row>
    <row r="47877" spans="7:7">
      <c r="G47877" s="1776"/>
    </row>
    <row r="47878" spans="7:7">
      <c r="G47878" s="1776"/>
    </row>
    <row r="47879" spans="7:7">
      <c r="G47879" s="1776"/>
    </row>
    <row r="47880" spans="7:7">
      <c r="G47880" s="1776"/>
    </row>
    <row r="47881" spans="7:7">
      <c r="G47881" s="1776"/>
    </row>
    <row r="47882" spans="7:7">
      <c r="G47882" s="1776"/>
    </row>
    <row r="47883" spans="7:7">
      <c r="G47883" s="1776"/>
    </row>
    <row r="47884" spans="7:7">
      <c r="G47884" s="1776"/>
    </row>
    <row r="47885" spans="7:7">
      <c r="G47885" s="1776"/>
    </row>
    <row r="47886" spans="7:7">
      <c r="G47886" s="1776"/>
    </row>
    <row r="47887" spans="7:7">
      <c r="G47887" s="1776"/>
    </row>
    <row r="47888" spans="7:7">
      <c r="G47888" s="1776"/>
    </row>
    <row r="47889" spans="7:7">
      <c r="G47889" s="1776"/>
    </row>
    <row r="47890" spans="7:7">
      <c r="G47890" s="1776"/>
    </row>
    <row r="47891" spans="7:7">
      <c r="G47891" s="1776"/>
    </row>
    <row r="47892" spans="7:7">
      <c r="G47892" s="1776"/>
    </row>
    <row r="47893" spans="7:7">
      <c r="G47893" s="1776"/>
    </row>
    <row r="47894" spans="7:7">
      <c r="G47894" s="1776"/>
    </row>
    <row r="47895" spans="7:7">
      <c r="G47895" s="1776"/>
    </row>
    <row r="47896" spans="7:7">
      <c r="G47896" s="1776"/>
    </row>
    <row r="47897" spans="7:7">
      <c r="G47897" s="1776"/>
    </row>
    <row r="47898" spans="7:7">
      <c r="G47898" s="1776"/>
    </row>
    <row r="47899" spans="7:7">
      <c r="G47899" s="1776"/>
    </row>
    <row r="47900" spans="7:7">
      <c r="G47900" s="1776"/>
    </row>
    <row r="47901" spans="7:7">
      <c r="G47901" s="1776"/>
    </row>
    <row r="47902" spans="7:7">
      <c r="G47902" s="1776"/>
    </row>
    <row r="47903" spans="7:7">
      <c r="G47903" s="1776"/>
    </row>
    <row r="47904" spans="7:7">
      <c r="G47904" s="1776"/>
    </row>
    <row r="47905" spans="7:7">
      <c r="G47905" s="1776"/>
    </row>
    <row r="47906" spans="7:7">
      <c r="G47906" s="1776"/>
    </row>
    <row r="47907" spans="7:7">
      <c r="G47907" s="1776"/>
    </row>
    <row r="47908" spans="7:7">
      <c r="G47908" s="1776"/>
    </row>
    <row r="47909" spans="7:7">
      <c r="G47909" s="1776"/>
    </row>
    <row r="47910" spans="7:7">
      <c r="G47910" s="1776"/>
    </row>
    <row r="47911" spans="7:7">
      <c r="G47911" s="1776"/>
    </row>
    <row r="47912" spans="7:7">
      <c r="G47912" s="1776"/>
    </row>
    <row r="47913" spans="7:7">
      <c r="G47913" s="1776"/>
    </row>
    <row r="47914" spans="7:7">
      <c r="G47914" s="1776"/>
    </row>
    <row r="47915" spans="7:7">
      <c r="G47915" s="1776"/>
    </row>
    <row r="47916" spans="7:7">
      <c r="G47916" s="1776"/>
    </row>
    <row r="47917" spans="7:7">
      <c r="G47917" s="1776"/>
    </row>
    <row r="47918" spans="7:7">
      <c r="G47918" s="1776"/>
    </row>
    <row r="47919" spans="7:7">
      <c r="G47919" s="1776"/>
    </row>
    <row r="47920" spans="7:7">
      <c r="G47920" s="1776"/>
    </row>
    <row r="47921" spans="7:7">
      <c r="G47921" s="1776"/>
    </row>
    <row r="47922" spans="7:7">
      <c r="G47922" s="1776"/>
    </row>
    <row r="47923" spans="7:7">
      <c r="G47923" s="1776"/>
    </row>
    <row r="47924" spans="7:7">
      <c r="G47924" s="1776"/>
    </row>
    <row r="47925" spans="7:7">
      <c r="G47925" s="1776"/>
    </row>
    <row r="47926" spans="7:7">
      <c r="G47926" s="1776"/>
    </row>
    <row r="47927" spans="7:7">
      <c r="G47927" s="1776"/>
    </row>
    <row r="47928" spans="7:7">
      <c r="G47928" s="1776"/>
    </row>
    <row r="47929" spans="7:7">
      <c r="G47929" s="1776"/>
    </row>
    <row r="47930" spans="7:7">
      <c r="G47930" s="1776"/>
    </row>
    <row r="47931" spans="7:7">
      <c r="G47931" s="1776"/>
    </row>
    <row r="47932" spans="7:7">
      <c r="G47932" s="1776"/>
    </row>
    <row r="47933" spans="7:7">
      <c r="G47933" s="1776"/>
    </row>
    <row r="47934" spans="7:7">
      <c r="G47934" s="1776"/>
    </row>
    <row r="47935" spans="7:7">
      <c r="G47935" s="1776"/>
    </row>
    <row r="47936" spans="7:7">
      <c r="G47936" s="1776"/>
    </row>
    <row r="47937" spans="7:7">
      <c r="G47937" s="1776"/>
    </row>
    <row r="47938" spans="7:7">
      <c r="G47938" s="1776"/>
    </row>
    <row r="47939" spans="7:7">
      <c r="G47939" s="1776"/>
    </row>
    <row r="47940" spans="7:7">
      <c r="G47940" s="1776"/>
    </row>
    <row r="47941" spans="7:7">
      <c r="G47941" s="1776"/>
    </row>
    <row r="47942" spans="7:7">
      <c r="G47942" s="1776"/>
    </row>
    <row r="47943" spans="7:7">
      <c r="G47943" s="1776"/>
    </row>
    <row r="47944" spans="7:7">
      <c r="G47944" s="1776"/>
    </row>
    <row r="47945" spans="7:7">
      <c r="G47945" s="1776"/>
    </row>
    <row r="47946" spans="7:7">
      <c r="G47946" s="1776"/>
    </row>
    <row r="47947" spans="7:7">
      <c r="G47947" s="1776"/>
    </row>
    <row r="47948" spans="7:7">
      <c r="G47948" s="1776"/>
    </row>
    <row r="47949" spans="7:7">
      <c r="G47949" s="1776"/>
    </row>
    <row r="47950" spans="7:7">
      <c r="G47950" s="1776"/>
    </row>
    <row r="47951" spans="7:7">
      <c r="G47951" s="1776"/>
    </row>
    <row r="47952" spans="7:7">
      <c r="G47952" s="1776"/>
    </row>
    <row r="47953" spans="7:7">
      <c r="G47953" s="1776"/>
    </row>
    <row r="47954" spans="7:7">
      <c r="G47954" s="1776"/>
    </row>
    <row r="47955" spans="7:7">
      <c r="G47955" s="1776"/>
    </row>
    <row r="47956" spans="7:7">
      <c r="G47956" s="1776"/>
    </row>
    <row r="47957" spans="7:7">
      <c r="G47957" s="1776"/>
    </row>
    <row r="47958" spans="7:7">
      <c r="G47958" s="1776"/>
    </row>
    <row r="47959" spans="7:7">
      <c r="G47959" s="1776"/>
    </row>
    <row r="47960" spans="7:7">
      <c r="G47960" s="1776"/>
    </row>
    <row r="47961" spans="7:7">
      <c r="G47961" s="1776"/>
    </row>
    <row r="47962" spans="7:7">
      <c r="G47962" s="1776"/>
    </row>
    <row r="47963" spans="7:7">
      <c r="G47963" s="1776"/>
    </row>
    <row r="47964" spans="7:7">
      <c r="G47964" s="1776"/>
    </row>
    <row r="47965" spans="7:7">
      <c r="G47965" s="1776"/>
    </row>
    <row r="47966" spans="7:7">
      <c r="G47966" s="1776"/>
    </row>
    <row r="47967" spans="7:7">
      <c r="G47967" s="1776"/>
    </row>
    <row r="47968" spans="7:7">
      <c r="G47968" s="1776"/>
    </row>
    <row r="47969" spans="7:7">
      <c r="G47969" s="1776"/>
    </row>
    <row r="47970" spans="7:7">
      <c r="G47970" s="1776"/>
    </row>
    <row r="47971" spans="7:7">
      <c r="G47971" s="1776"/>
    </row>
    <row r="47972" spans="7:7">
      <c r="G47972" s="1776"/>
    </row>
    <row r="47973" spans="7:7">
      <c r="G47973" s="1776"/>
    </row>
    <row r="47974" spans="7:7">
      <c r="G47974" s="1776"/>
    </row>
    <row r="47975" spans="7:7">
      <c r="G47975" s="1776"/>
    </row>
    <row r="47976" spans="7:7">
      <c r="G47976" s="1776"/>
    </row>
    <row r="47977" spans="7:7">
      <c r="G47977" s="1776"/>
    </row>
    <row r="47978" spans="7:7">
      <c r="G47978" s="1776"/>
    </row>
    <row r="47979" spans="7:7">
      <c r="G47979" s="1776"/>
    </row>
    <row r="47980" spans="7:7">
      <c r="G47980" s="1776"/>
    </row>
    <row r="47981" spans="7:7">
      <c r="G47981" s="1776"/>
    </row>
    <row r="47982" spans="7:7">
      <c r="G47982" s="1776"/>
    </row>
    <row r="47983" spans="7:7">
      <c r="G47983" s="1776"/>
    </row>
    <row r="47984" spans="7:7">
      <c r="G47984" s="1776"/>
    </row>
    <row r="47985" spans="7:7">
      <c r="G47985" s="1776"/>
    </row>
    <row r="47986" spans="7:7">
      <c r="G47986" s="1776"/>
    </row>
    <row r="47987" spans="7:7">
      <c r="G47987" s="1776"/>
    </row>
    <row r="47988" spans="7:7">
      <c r="G47988" s="1776"/>
    </row>
    <row r="47989" spans="7:7">
      <c r="G47989" s="1776"/>
    </row>
    <row r="47990" spans="7:7">
      <c r="G47990" s="1776"/>
    </row>
    <row r="47991" spans="7:7">
      <c r="G47991" s="1776"/>
    </row>
    <row r="47992" spans="7:7">
      <c r="G47992" s="1776"/>
    </row>
    <row r="47993" spans="7:7">
      <c r="G47993" s="1776"/>
    </row>
    <row r="47994" spans="7:7">
      <c r="G47994" s="1776"/>
    </row>
    <row r="47995" spans="7:7">
      <c r="G47995" s="1776"/>
    </row>
    <row r="47996" spans="7:7">
      <c r="G47996" s="1776"/>
    </row>
    <row r="47997" spans="7:7">
      <c r="G47997" s="1776"/>
    </row>
    <row r="47998" spans="7:7">
      <c r="G47998" s="1776"/>
    </row>
    <row r="47999" spans="7:7">
      <c r="G47999" s="1776"/>
    </row>
    <row r="48000" spans="7:7">
      <c r="G48000" s="1776"/>
    </row>
    <row r="48001" spans="7:7">
      <c r="G48001" s="1776"/>
    </row>
    <row r="48002" spans="7:7">
      <c r="G48002" s="1776"/>
    </row>
    <row r="48003" spans="7:7">
      <c r="G48003" s="1776"/>
    </row>
    <row r="48004" spans="7:7">
      <c r="G48004" s="1776"/>
    </row>
    <row r="48005" spans="7:7">
      <c r="G48005" s="1776"/>
    </row>
    <row r="48006" spans="7:7">
      <c r="G48006" s="1776"/>
    </row>
    <row r="48007" spans="7:7">
      <c r="G48007" s="1776"/>
    </row>
    <row r="48008" spans="7:7">
      <c r="G48008" s="1776"/>
    </row>
    <row r="48009" spans="7:7">
      <c r="G48009" s="1776"/>
    </row>
    <row r="48010" spans="7:7">
      <c r="G48010" s="1776"/>
    </row>
    <row r="48011" spans="7:7">
      <c r="G48011" s="1776"/>
    </row>
    <row r="48012" spans="7:7">
      <c r="G48012" s="1776"/>
    </row>
    <row r="48013" spans="7:7">
      <c r="G48013" s="1776"/>
    </row>
    <row r="48014" spans="7:7">
      <c r="G48014" s="1776"/>
    </row>
    <row r="48015" spans="7:7">
      <c r="G48015" s="1776"/>
    </row>
    <row r="48016" spans="7:7">
      <c r="G48016" s="1776"/>
    </row>
    <row r="48017" spans="7:7">
      <c r="G48017" s="1776"/>
    </row>
    <row r="48018" spans="7:7">
      <c r="G48018" s="1776"/>
    </row>
    <row r="48019" spans="7:7">
      <c r="G48019" s="1776"/>
    </row>
    <row r="48020" spans="7:7">
      <c r="G48020" s="1776"/>
    </row>
    <row r="48021" spans="7:7">
      <c r="G48021" s="1776"/>
    </row>
    <row r="48022" spans="7:7">
      <c r="G48022" s="1776"/>
    </row>
    <row r="48023" spans="7:7">
      <c r="G48023" s="1776"/>
    </row>
    <row r="48024" spans="7:7">
      <c r="G48024" s="1776"/>
    </row>
    <row r="48025" spans="7:7">
      <c r="G48025" s="1776"/>
    </row>
    <row r="48026" spans="7:7">
      <c r="G48026" s="1776"/>
    </row>
    <row r="48027" spans="7:7">
      <c r="G48027" s="1776"/>
    </row>
    <row r="48028" spans="7:7">
      <c r="G48028" s="1776"/>
    </row>
    <row r="48029" spans="7:7">
      <c r="G48029" s="1776"/>
    </row>
    <row r="48030" spans="7:7">
      <c r="G48030" s="1776"/>
    </row>
    <row r="48031" spans="7:7">
      <c r="G48031" s="1776"/>
    </row>
    <row r="48032" spans="7:7">
      <c r="G48032" s="1776"/>
    </row>
    <row r="48033" spans="7:7">
      <c r="G48033" s="1776"/>
    </row>
    <row r="48034" spans="7:7">
      <c r="G48034" s="1776"/>
    </row>
    <row r="48035" spans="7:7">
      <c r="G48035" s="1776"/>
    </row>
    <row r="48036" spans="7:7">
      <c r="G48036" s="1776"/>
    </row>
    <row r="48037" spans="7:7">
      <c r="G48037" s="1776"/>
    </row>
    <row r="48038" spans="7:7">
      <c r="G48038" s="1776"/>
    </row>
    <row r="48039" spans="7:7">
      <c r="G48039" s="1776"/>
    </row>
    <row r="48040" spans="7:7">
      <c r="G48040" s="1776"/>
    </row>
    <row r="48041" spans="7:7">
      <c r="G48041" s="1776"/>
    </row>
    <row r="48042" spans="7:7">
      <c r="G48042" s="1776"/>
    </row>
    <row r="48043" spans="7:7">
      <c r="G48043" s="1776"/>
    </row>
    <row r="48044" spans="7:7">
      <c r="G48044" s="1776"/>
    </row>
    <row r="48045" spans="7:7">
      <c r="G48045" s="1776"/>
    </row>
    <row r="48046" spans="7:7">
      <c r="G48046" s="1776"/>
    </row>
    <row r="48047" spans="7:7">
      <c r="G48047" s="1776"/>
    </row>
    <row r="48048" spans="7:7">
      <c r="G48048" s="1776"/>
    </row>
    <row r="48049" spans="7:7">
      <c r="G48049" s="1776"/>
    </row>
    <row r="48050" spans="7:7">
      <c r="G48050" s="1776"/>
    </row>
    <row r="48051" spans="7:7">
      <c r="G48051" s="1776"/>
    </row>
    <row r="48052" spans="7:7">
      <c r="G48052" s="1776"/>
    </row>
    <row r="48053" spans="7:7">
      <c r="G48053" s="1776"/>
    </row>
    <row r="48054" spans="7:7">
      <c r="G48054" s="1776"/>
    </row>
    <row r="48055" spans="7:7">
      <c r="G48055" s="1776"/>
    </row>
    <row r="48056" spans="7:7">
      <c r="G48056" s="1776"/>
    </row>
    <row r="48057" spans="7:7">
      <c r="G48057" s="1776"/>
    </row>
    <row r="48058" spans="7:7">
      <c r="G48058" s="1776"/>
    </row>
    <row r="48059" spans="7:7">
      <c r="G48059" s="1776"/>
    </row>
    <row r="48060" spans="7:7">
      <c r="G48060" s="1776"/>
    </row>
    <row r="48061" spans="7:7">
      <c r="G48061" s="1776"/>
    </row>
    <row r="48062" spans="7:7">
      <c r="G48062" s="1776"/>
    </row>
    <row r="48063" spans="7:7">
      <c r="G48063" s="1776"/>
    </row>
    <row r="48064" spans="7:7">
      <c r="G48064" s="1776"/>
    </row>
    <row r="48065" spans="7:7">
      <c r="G48065" s="1776"/>
    </row>
    <row r="48066" spans="7:7">
      <c r="G48066" s="1776"/>
    </row>
    <row r="48067" spans="7:7">
      <c r="G48067" s="1776"/>
    </row>
    <row r="48068" spans="7:7">
      <c r="G48068" s="1776"/>
    </row>
    <row r="48069" spans="7:7">
      <c r="G48069" s="1776"/>
    </row>
    <row r="48070" spans="7:7">
      <c r="G48070" s="1776"/>
    </row>
    <row r="48071" spans="7:7">
      <c r="G48071" s="1776"/>
    </row>
    <row r="48072" spans="7:7">
      <c r="G48072" s="1776"/>
    </row>
    <row r="48073" spans="7:7">
      <c r="G48073" s="1776"/>
    </row>
    <row r="48074" spans="7:7">
      <c r="G48074" s="1776"/>
    </row>
    <row r="48075" spans="7:7">
      <c r="G48075" s="1776"/>
    </row>
    <row r="48076" spans="7:7">
      <c r="G48076" s="1776"/>
    </row>
    <row r="48077" spans="7:7">
      <c r="G48077" s="1776"/>
    </row>
    <row r="48078" spans="7:7">
      <c r="G48078" s="1776"/>
    </row>
    <row r="48079" spans="7:7">
      <c r="G48079" s="1776"/>
    </row>
    <row r="48080" spans="7:7">
      <c r="G48080" s="1776"/>
    </row>
    <row r="48081" spans="7:7">
      <c r="G48081" s="1776"/>
    </row>
    <row r="48082" spans="7:7">
      <c r="G48082" s="1776"/>
    </row>
    <row r="48083" spans="7:7">
      <c r="G48083" s="1776"/>
    </row>
    <row r="48084" spans="7:7">
      <c r="G48084" s="1776"/>
    </row>
    <row r="48085" spans="7:7">
      <c r="G48085" s="1776"/>
    </row>
    <row r="48086" spans="7:7">
      <c r="G48086" s="1776"/>
    </row>
    <row r="48087" spans="7:7">
      <c r="G48087" s="1776"/>
    </row>
    <row r="48088" spans="7:7">
      <c r="G48088" s="1776"/>
    </row>
    <row r="48089" spans="7:7">
      <c r="G48089" s="1776"/>
    </row>
    <row r="48090" spans="7:7">
      <c r="G48090" s="1776"/>
    </row>
    <row r="48091" spans="7:7">
      <c r="G48091" s="1776"/>
    </row>
    <row r="48092" spans="7:7">
      <c r="G48092" s="1776"/>
    </row>
    <row r="48093" spans="7:7">
      <c r="G48093" s="1776"/>
    </row>
    <row r="48094" spans="7:7">
      <c r="G48094" s="1776"/>
    </row>
    <row r="48095" spans="7:7">
      <c r="G48095" s="1776"/>
    </row>
    <row r="48096" spans="7:7">
      <c r="G48096" s="1776"/>
    </row>
    <row r="48097" spans="7:7">
      <c r="G48097" s="1776"/>
    </row>
    <row r="48098" spans="7:7">
      <c r="G48098" s="1776"/>
    </row>
    <row r="48099" spans="7:7">
      <c r="G48099" s="1776"/>
    </row>
    <row r="48100" spans="7:7">
      <c r="G48100" s="1776"/>
    </row>
    <row r="48101" spans="7:7">
      <c r="G48101" s="1776"/>
    </row>
    <row r="48102" spans="7:7">
      <c r="G48102" s="1776"/>
    </row>
    <row r="48103" spans="7:7">
      <c r="G48103" s="1776"/>
    </row>
    <row r="48104" spans="7:7">
      <c r="G48104" s="1776"/>
    </row>
    <row r="48105" spans="7:7">
      <c r="G48105" s="1776"/>
    </row>
    <row r="48106" spans="7:7">
      <c r="G48106" s="1776"/>
    </row>
    <row r="48107" spans="7:7">
      <c r="G48107" s="1776"/>
    </row>
    <row r="48108" spans="7:7">
      <c r="G48108" s="1776"/>
    </row>
    <row r="48109" spans="7:7">
      <c r="G48109" s="1776"/>
    </row>
    <row r="48110" spans="7:7">
      <c r="G48110" s="1776"/>
    </row>
    <row r="48111" spans="7:7">
      <c r="G48111" s="1776"/>
    </row>
    <row r="48112" spans="7:7">
      <c r="G48112" s="1776"/>
    </row>
    <row r="48113" spans="7:7">
      <c r="G48113" s="1776"/>
    </row>
    <row r="48114" spans="7:7">
      <c r="G48114" s="1776"/>
    </row>
    <row r="48115" spans="7:7">
      <c r="G48115" s="1776"/>
    </row>
    <row r="48116" spans="7:7">
      <c r="G48116" s="1776"/>
    </row>
    <row r="48117" spans="7:7">
      <c r="G48117" s="1776"/>
    </row>
    <row r="48118" spans="7:7">
      <c r="G48118" s="1776"/>
    </row>
    <row r="48119" spans="7:7">
      <c r="G48119" s="1776"/>
    </row>
    <row r="48120" spans="7:7">
      <c r="G48120" s="1776"/>
    </row>
    <row r="48121" spans="7:7">
      <c r="G48121" s="1776"/>
    </row>
    <row r="48122" spans="7:7">
      <c r="G48122" s="1776"/>
    </row>
    <row r="48123" spans="7:7">
      <c r="G48123" s="1776"/>
    </row>
    <row r="48124" spans="7:7">
      <c r="G48124" s="1776"/>
    </row>
    <row r="48125" spans="7:7">
      <c r="G48125" s="1776"/>
    </row>
    <row r="48126" spans="7:7">
      <c r="G48126" s="1776"/>
    </row>
    <row r="48127" spans="7:7">
      <c r="G48127" s="1776"/>
    </row>
    <row r="48128" spans="7:7">
      <c r="G48128" s="1776"/>
    </row>
    <row r="48129" spans="7:7">
      <c r="G48129" s="1776"/>
    </row>
    <row r="48130" spans="7:7">
      <c r="G48130" s="1776"/>
    </row>
    <row r="48131" spans="7:7">
      <c r="G48131" s="1776"/>
    </row>
    <row r="48132" spans="7:7">
      <c r="G48132" s="1776"/>
    </row>
    <row r="48133" spans="7:7">
      <c r="G48133" s="1776"/>
    </row>
    <row r="48134" spans="7:7">
      <c r="G48134" s="1776"/>
    </row>
    <row r="48135" spans="7:7">
      <c r="G48135" s="1776"/>
    </row>
    <row r="48136" spans="7:7">
      <c r="G48136" s="1776"/>
    </row>
    <row r="48137" spans="7:7">
      <c r="G48137" s="1776"/>
    </row>
    <row r="48138" spans="7:7">
      <c r="G48138" s="1776"/>
    </row>
    <row r="48139" spans="7:7">
      <c r="G48139" s="1776"/>
    </row>
    <row r="48140" spans="7:7">
      <c r="G48140" s="1776"/>
    </row>
    <row r="48141" spans="7:7">
      <c r="G48141" s="1776"/>
    </row>
    <row r="48142" spans="7:7">
      <c r="G48142" s="1776"/>
    </row>
    <row r="48143" spans="7:7">
      <c r="G48143" s="1776"/>
    </row>
    <row r="48144" spans="7:7">
      <c r="G48144" s="1776"/>
    </row>
    <row r="48145" spans="7:7">
      <c r="G48145" s="1776"/>
    </row>
    <row r="48146" spans="7:7">
      <c r="G48146" s="1776"/>
    </row>
    <row r="48147" spans="7:7">
      <c r="G48147" s="1776"/>
    </row>
    <row r="48148" spans="7:7">
      <c r="G48148" s="1776"/>
    </row>
    <row r="48149" spans="7:7">
      <c r="G48149" s="1776"/>
    </row>
    <row r="48150" spans="7:7">
      <c r="G48150" s="1776"/>
    </row>
    <row r="48151" spans="7:7">
      <c r="G48151" s="1776"/>
    </row>
    <row r="48152" spans="7:7">
      <c r="G48152" s="1776"/>
    </row>
    <row r="48153" spans="7:7">
      <c r="G48153" s="1776"/>
    </row>
    <row r="48154" spans="7:7">
      <c r="G48154" s="1776"/>
    </row>
    <row r="48155" spans="7:7">
      <c r="G48155" s="1776"/>
    </row>
    <row r="48156" spans="7:7">
      <c r="G48156" s="1776"/>
    </row>
    <row r="48157" spans="7:7">
      <c r="G48157" s="1776"/>
    </row>
    <row r="48158" spans="7:7">
      <c r="G48158" s="1776"/>
    </row>
    <row r="48159" spans="7:7">
      <c r="G48159" s="1776"/>
    </row>
    <row r="48160" spans="7:7">
      <c r="G48160" s="1776"/>
    </row>
    <row r="48161" spans="7:7">
      <c r="G48161" s="1776"/>
    </row>
    <row r="48162" spans="7:7">
      <c r="G48162" s="1776"/>
    </row>
    <row r="48163" spans="7:7">
      <c r="G48163" s="1776"/>
    </row>
    <row r="48164" spans="7:7">
      <c r="G48164" s="1776"/>
    </row>
    <row r="48165" spans="7:7">
      <c r="G48165" s="1776"/>
    </row>
    <row r="48166" spans="7:7">
      <c r="G48166" s="1776"/>
    </row>
    <row r="48167" spans="7:7">
      <c r="G48167" s="1776"/>
    </row>
    <row r="48168" spans="7:7">
      <c r="G48168" s="1776"/>
    </row>
    <row r="48169" spans="7:7">
      <c r="G48169" s="1776"/>
    </row>
    <row r="48170" spans="7:7">
      <c r="G48170" s="1776"/>
    </row>
    <row r="48171" spans="7:7">
      <c r="G48171" s="1776"/>
    </row>
    <row r="48172" spans="7:7">
      <c r="G48172" s="1776"/>
    </row>
    <row r="48173" spans="7:7">
      <c r="G48173" s="1776"/>
    </row>
    <row r="48174" spans="7:7">
      <c r="G48174" s="1776"/>
    </row>
    <row r="48175" spans="7:7">
      <c r="G48175" s="1776"/>
    </row>
    <row r="48176" spans="7:7">
      <c r="G48176" s="1776"/>
    </row>
    <row r="48177" spans="7:7">
      <c r="G48177" s="1776"/>
    </row>
    <row r="48178" spans="7:7">
      <c r="G48178" s="1776"/>
    </row>
    <row r="48179" spans="7:7">
      <c r="G48179" s="1776"/>
    </row>
    <row r="48180" spans="7:7">
      <c r="G48180" s="1776"/>
    </row>
    <row r="48181" spans="7:7">
      <c r="G48181" s="1776"/>
    </row>
    <row r="48182" spans="7:7">
      <c r="G48182" s="1776"/>
    </row>
    <row r="48183" spans="7:7">
      <c r="G48183" s="1776"/>
    </row>
    <row r="48184" spans="7:7">
      <c r="G48184" s="1776"/>
    </row>
    <row r="48185" spans="7:7">
      <c r="G48185" s="1776"/>
    </row>
    <row r="48186" spans="7:7">
      <c r="G48186" s="1776"/>
    </row>
    <row r="48187" spans="7:7">
      <c r="G48187" s="1776"/>
    </row>
    <row r="48188" spans="7:7">
      <c r="G48188" s="1776"/>
    </row>
    <row r="48189" spans="7:7">
      <c r="G48189" s="1776"/>
    </row>
    <row r="48190" spans="7:7">
      <c r="G48190" s="1776"/>
    </row>
    <row r="48191" spans="7:7">
      <c r="G48191" s="1776"/>
    </row>
    <row r="48192" spans="7:7">
      <c r="G48192" s="1776"/>
    </row>
    <row r="48193" spans="7:7">
      <c r="G48193" s="1776"/>
    </row>
    <row r="48194" spans="7:7">
      <c r="G48194" s="1776"/>
    </row>
    <row r="48195" spans="7:7">
      <c r="G48195" s="1776"/>
    </row>
    <row r="48196" spans="7:7">
      <c r="G48196" s="1776"/>
    </row>
    <row r="48197" spans="7:7">
      <c r="G48197" s="1776"/>
    </row>
    <row r="48198" spans="7:7">
      <c r="G48198" s="1776"/>
    </row>
    <row r="48199" spans="7:7">
      <c r="G48199" s="1776"/>
    </row>
    <row r="48200" spans="7:7">
      <c r="G48200" s="1776"/>
    </row>
    <row r="48201" spans="7:7">
      <c r="G48201" s="1776"/>
    </row>
    <row r="48202" spans="7:7">
      <c r="G48202" s="1776"/>
    </row>
    <row r="48203" spans="7:7">
      <c r="G48203" s="1776"/>
    </row>
    <row r="48204" spans="7:7">
      <c r="G48204" s="1776"/>
    </row>
    <row r="48205" spans="7:7">
      <c r="G48205" s="1776"/>
    </row>
    <row r="48206" spans="7:7">
      <c r="G48206" s="1776"/>
    </row>
    <row r="48207" spans="7:7">
      <c r="G48207" s="1776"/>
    </row>
    <row r="48208" spans="7:7">
      <c r="G48208" s="1776"/>
    </row>
    <row r="48209" spans="7:7">
      <c r="G48209" s="1776"/>
    </row>
    <row r="48210" spans="7:7">
      <c r="G48210" s="1776"/>
    </row>
    <row r="48211" spans="7:7">
      <c r="G48211" s="1776"/>
    </row>
    <row r="48212" spans="7:7">
      <c r="G48212" s="1776"/>
    </row>
    <row r="48213" spans="7:7">
      <c r="G48213" s="1776"/>
    </row>
    <row r="48214" spans="7:7">
      <c r="G48214" s="1776"/>
    </row>
    <row r="48215" spans="7:7">
      <c r="G48215" s="1776"/>
    </row>
    <row r="48216" spans="7:7">
      <c r="G48216" s="1776"/>
    </row>
    <row r="48217" spans="7:7">
      <c r="G48217" s="1776"/>
    </row>
    <row r="48218" spans="7:7">
      <c r="G48218" s="1776"/>
    </row>
    <row r="48219" spans="7:7">
      <c r="G48219" s="1776"/>
    </row>
    <row r="48220" spans="7:7">
      <c r="G48220" s="1776"/>
    </row>
    <row r="48221" spans="7:7">
      <c r="G48221" s="1776"/>
    </row>
    <row r="48222" spans="7:7">
      <c r="G48222" s="1776"/>
    </row>
    <row r="48223" spans="7:7">
      <c r="G48223" s="1776"/>
    </row>
    <row r="48224" spans="7:7">
      <c r="G48224" s="1776"/>
    </row>
    <row r="48225" spans="7:7">
      <c r="G48225" s="1776"/>
    </row>
    <row r="48226" spans="7:7">
      <c r="G48226" s="1776"/>
    </row>
    <row r="48227" spans="7:7">
      <c r="G48227" s="1776"/>
    </row>
    <row r="48228" spans="7:7">
      <c r="G48228" s="1776"/>
    </row>
    <row r="48229" spans="7:7">
      <c r="G48229" s="1776"/>
    </row>
    <row r="48230" spans="7:7">
      <c r="G48230" s="1776"/>
    </row>
    <row r="48231" spans="7:7">
      <c r="G48231" s="1776"/>
    </row>
    <row r="48232" spans="7:7">
      <c r="G48232" s="1776"/>
    </row>
    <row r="48233" spans="7:7">
      <c r="G48233" s="1776"/>
    </row>
    <row r="48234" spans="7:7">
      <c r="G48234" s="1776"/>
    </row>
    <row r="48235" spans="7:7">
      <c r="G48235" s="1776"/>
    </row>
    <row r="48236" spans="7:7">
      <c r="G48236" s="1776"/>
    </row>
    <row r="48237" spans="7:7">
      <c r="G48237" s="1776"/>
    </row>
    <row r="48238" spans="7:7">
      <c r="G48238" s="1776"/>
    </row>
    <row r="48239" spans="7:7">
      <c r="G48239" s="1776"/>
    </row>
    <row r="48240" spans="7:7">
      <c r="G48240" s="1776"/>
    </row>
    <row r="48241" spans="7:7">
      <c r="G48241" s="1776"/>
    </row>
    <row r="48242" spans="7:7">
      <c r="G48242" s="1776"/>
    </row>
    <row r="48243" spans="7:7">
      <c r="G48243" s="1776"/>
    </row>
    <row r="48244" spans="7:7">
      <c r="G48244" s="1776"/>
    </row>
    <row r="48245" spans="7:7">
      <c r="G48245" s="1776"/>
    </row>
    <row r="48246" spans="7:7">
      <c r="G48246" s="1776"/>
    </row>
    <row r="48247" spans="7:7">
      <c r="G48247" s="1776"/>
    </row>
    <row r="48248" spans="7:7">
      <c r="G48248" s="1776"/>
    </row>
    <row r="48249" spans="7:7">
      <c r="G48249" s="1776"/>
    </row>
    <row r="48250" spans="7:7">
      <c r="G48250" s="1776"/>
    </row>
    <row r="48251" spans="7:7">
      <c r="G48251" s="1776"/>
    </row>
    <row r="48252" spans="7:7">
      <c r="G48252" s="1776"/>
    </row>
    <row r="48253" spans="7:7">
      <c r="G48253" s="1776"/>
    </row>
    <row r="48254" spans="7:7">
      <c r="G48254" s="1776"/>
    </row>
    <row r="48255" spans="7:7">
      <c r="G48255" s="1776"/>
    </row>
    <row r="48256" spans="7:7">
      <c r="G48256" s="1776"/>
    </row>
    <row r="48257" spans="7:7">
      <c r="G48257" s="1776"/>
    </row>
    <row r="48258" spans="7:7">
      <c r="G48258" s="1776"/>
    </row>
    <row r="48259" spans="7:7">
      <c r="G48259" s="1776"/>
    </row>
    <row r="48260" spans="7:7">
      <c r="G48260" s="1776"/>
    </row>
    <row r="48261" spans="7:7">
      <c r="G48261" s="1776"/>
    </row>
    <row r="48262" spans="7:7">
      <c r="G48262" s="1776"/>
    </row>
    <row r="48263" spans="7:7">
      <c r="G48263" s="1776"/>
    </row>
    <row r="48264" spans="7:7">
      <c r="G48264" s="1776"/>
    </row>
    <row r="48265" spans="7:7">
      <c r="G48265" s="1776"/>
    </row>
    <row r="48266" spans="7:7">
      <c r="G48266" s="1776"/>
    </row>
    <row r="48267" spans="7:7">
      <c r="G48267" s="1776"/>
    </row>
    <row r="48268" spans="7:7">
      <c r="G48268" s="1776"/>
    </row>
    <row r="48269" spans="7:7">
      <c r="G48269" s="1776"/>
    </row>
    <row r="48270" spans="7:7">
      <c r="G48270" s="1776"/>
    </row>
    <row r="48271" spans="7:7">
      <c r="G48271" s="1776"/>
    </row>
    <row r="48272" spans="7:7">
      <c r="G48272" s="1776"/>
    </row>
    <row r="48273" spans="7:7">
      <c r="G48273" s="1776"/>
    </row>
    <row r="48274" spans="7:7">
      <c r="G48274" s="1776"/>
    </row>
    <row r="48275" spans="7:7">
      <c r="G48275" s="1776"/>
    </row>
    <row r="48276" spans="7:7">
      <c r="G48276" s="1776"/>
    </row>
    <row r="48277" spans="7:7">
      <c r="G48277" s="1776"/>
    </row>
    <row r="48278" spans="7:7">
      <c r="G48278" s="1776"/>
    </row>
    <row r="48279" spans="7:7">
      <c r="G48279" s="1776"/>
    </row>
    <row r="48280" spans="7:7">
      <c r="G48280" s="1776"/>
    </row>
    <row r="48281" spans="7:7">
      <c r="G48281" s="1776"/>
    </row>
    <row r="48282" spans="7:7">
      <c r="G48282" s="1776"/>
    </row>
    <row r="48283" spans="7:7">
      <c r="G48283" s="1776"/>
    </row>
    <row r="48284" spans="7:7">
      <c r="G48284" s="1776"/>
    </row>
    <row r="48285" spans="7:7">
      <c r="G48285" s="1776"/>
    </row>
    <row r="48286" spans="7:7">
      <c r="G48286" s="1776"/>
    </row>
    <row r="48287" spans="7:7">
      <c r="G48287" s="1776"/>
    </row>
    <row r="48288" spans="7:7">
      <c r="G48288" s="1776"/>
    </row>
    <row r="48289" spans="7:7">
      <c r="G48289" s="1776"/>
    </row>
    <row r="48290" spans="7:7">
      <c r="G48290" s="1776"/>
    </row>
    <row r="48291" spans="7:7">
      <c r="G48291" s="1776"/>
    </row>
    <row r="48292" spans="7:7">
      <c r="G48292" s="1776"/>
    </row>
    <row r="48293" spans="7:7">
      <c r="G48293" s="1776"/>
    </row>
    <row r="48294" spans="7:7">
      <c r="G48294" s="1776"/>
    </row>
    <row r="48295" spans="7:7">
      <c r="G48295" s="1776"/>
    </row>
    <row r="48296" spans="7:7">
      <c r="G48296" s="1776"/>
    </row>
    <row r="48297" spans="7:7">
      <c r="G48297" s="1776"/>
    </row>
    <row r="48298" spans="7:7">
      <c r="G48298" s="1776"/>
    </row>
    <row r="48299" spans="7:7">
      <c r="G48299" s="1776"/>
    </row>
    <row r="48300" spans="7:7">
      <c r="G48300" s="1776"/>
    </row>
    <row r="48301" spans="7:7">
      <c r="G48301" s="1776"/>
    </row>
    <row r="48302" spans="7:7">
      <c r="G48302" s="1776"/>
    </row>
    <row r="48303" spans="7:7">
      <c r="G48303" s="1776"/>
    </row>
    <row r="48304" spans="7:7">
      <c r="G48304" s="1776"/>
    </row>
    <row r="48305" spans="7:7">
      <c r="G48305" s="1776"/>
    </row>
    <row r="48306" spans="7:7">
      <c r="G48306" s="1776"/>
    </row>
    <row r="48307" spans="7:7">
      <c r="G48307" s="1776"/>
    </row>
    <row r="48308" spans="7:7">
      <c r="G48308" s="1776"/>
    </row>
    <row r="48309" spans="7:7">
      <c r="G48309" s="1776"/>
    </row>
    <row r="48310" spans="7:7">
      <c r="G48310" s="1776"/>
    </row>
    <row r="48311" spans="7:7">
      <c r="G48311" s="1776"/>
    </row>
    <row r="48312" spans="7:7">
      <c r="G48312" s="1776"/>
    </row>
    <row r="48313" spans="7:7">
      <c r="G48313" s="1776"/>
    </row>
    <row r="48314" spans="7:7">
      <c r="G48314" s="1776"/>
    </row>
    <row r="48315" spans="7:7">
      <c r="G48315" s="1776"/>
    </row>
    <row r="48316" spans="7:7">
      <c r="G48316" s="1776"/>
    </row>
    <row r="48317" spans="7:7">
      <c r="G48317" s="1776"/>
    </row>
    <row r="48318" spans="7:7">
      <c r="G48318" s="1776"/>
    </row>
    <row r="48319" spans="7:7">
      <c r="G48319" s="1776"/>
    </row>
    <row r="48320" spans="7:7">
      <c r="G48320" s="1776"/>
    </row>
    <row r="48321" spans="7:7">
      <c r="G48321" s="1776"/>
    </row>
    <row r="48322" spans="7:7">
      <c r="G48322" s="1776"/>
    </row>
    <row r="48323" spans="7:7">
      <c r="G48323" s="1776"/>
    </row>
    <row r="48324" spans="7:7">
      <c r="G48324" s="1776"/>
    </row>
    <row r="48325" spans="7:7">
      <c r="G48325" s="1776"/>
    </row>
    <row r="48326" spans="7:7">
      <c r="G48326" s="1776"/>
    </row>
    <row r="48327" spans="7:7">
      <c r="G48327" s="1776"/>
    </row>
    <row r="48328" spans="7:7">
      <c r="G48328" s="1776"/>
    </row>
    <row r="48329" spans="7:7">
      <c r="G48329" s="1776"/>
    </row>
    <row r="48330" spans="7:7">
      <c r="G48330" s="1776"/>
    </row>
    <row r="48331" spans="7:7">
      <c r="G48331" s="1776"/>
    </row>
    <row r="48332" spans="7:7">
      <c r="G48332" s="1776"/>
    </row>
    <row r="48333" spans="7:7">
      <c r="G48333" s="1776"/>
    </row>
    <row r="48334" spans="7:7">
      <c r="G48334" s="1776"/>
    </row>
    <row r="48335" spans="7:7">
      <c r="G48335" s="1776"/>
    </row>
    <row r="48336" spans="7:7">
      <c r="G48336" s="1776"/>
    </row>
    <row r="48337" spans="7:7">
      <c r="G48337" s="1776"/>
    </row>
    <row r="48338" spans="7:7">
      <c r="G48338" s="1776"/>
    </row>
    <row r="48339" spans="7:7">
      <c r="G48339" s="1776"/>
    </row>
    <row r="48340" spans="7:7">
      <c r="G48340" s="1776"/>
    </row>
    <row r="48341" spans="7:7">
      <c r="G48341" s="1776"/>
    </row>
    <row r="48342" spans="7:7">
      <c r="G48342" s="1776"/>
    </row>
    <row r="48343" spans="7:7">
      <c r="G48343" s="1776"/>
    </row>
    <row r="48344" spans="7:7">
      <c r="G48344" s="1776"/>
    </row>
    <row r="48345" spans="7:7">
      <c r="G48345" s="1776"/>
    </row>
    <row r="48346" spans="7:7">
      <c r="G48346" s="1776"/>
    </row>
    <row r="48347" spans="7:7">
      <c r="G48347" s="1776"/>
    </row>
    <row r="48348" spans="7:7">
      <c r="G48348" s="1776"/>
    </row>
    <row r="48349" spans="7:7">
      <c r="G48349" s="1776"/>
    </row>
    <row r="48350" spans="7:7">
      <c r="G48350" s="1776"/>
    </row>
    <row r="48351" spans="7:7">
      <c r="G48351" s="1776"/>
    </row>
    <row r="48352" spans="7:7">
      <c r="G48352" s="1776"/>
    </row>
    <row r="48353" spans="7:7">
      <c r="G48353" s="1776"/>
    </row>
    <row r="48354" spans="7:7">
      <c r="G48354" s="1776"/>
    </row>
    <row r="48355" spans="7:7">
      <c r="G48355" s="1776"/>
    </row>
    <row r="48356" spans="7:7">
      <c r="G48356" s="1776"/>
    </row>
    <row r="48357" spans="7:7">
      <c r="G48357" s="1776"/>
    </row>
    <row r="48358" spans="7:7">
      <c r="G48358" s="1776"/>
    </row>
    <row r="48359" spans="7:7">
      <c r="G48359" s="1776"/>
    </row>
    <row r="48360" spans="7:7">
      <c r="G48360" s="1776"/>
    </row>
    <row r="48361" spans="7:7">
      <c r="G48361" s="1776"/>
    </row>
    <row r="48362" spans="7:7">
      <c r="G48362" s="1776"/>
    </row>
    <row r="48363" spans="7:7">
      <c r="G48363" s="1776"/>
    </row>
    <row r="48364" spans="7:7">
      <c r="G48364" s="1776"/>
    </row>
    <row r="48365" spans="7:7">
      <c r="G48365" s="1776"/>
    </row>
    <row r="48366" spans="7:7">
      <c r="G48366" s="1776"/>
    </row>
    <row r="48367" spans="7:7">
      <c r="G48367" s="1776"/>
    </row>
    <row r="48368" spans="7:7">
      <c r="G48368" s="1776"/>
    </row>
    <row r="48369" spans="7:7">
      <c r="G48369" s="1776"/>
    </row>
    <row r="48370" spans="7:7">
      <c r="G48370" s="1776"/>
    </row>
    <row r="48371" spans="7:7">
      <c r="G48371" s="1776"/>
    </row>
    <row r="48372" spans="7:7">
      <c r="G48372" s="1776"/>
    </row>
    <row r="48373" spans="7:7">
      <c r="G48373" s="1776"/>
    </row>
    <row r="48374" spans="7:7">
      <c r="G48374" s="1776"/>
    </row>
    <row r="48375" spans="7:7">
      <c r="G48375" s="1776"/>
    </row>
    <row r="48376" spans="7:7">
      <c r="G48376" s="1776"/>
    </row>
    <row r="48377" spans="7:7">
      <c r="G48377" s="1776"/>
    </row>
    <row r="48378" spans="7:7">
      <c r="G48378" s="1776"/>
    </row>
    <row r="48379" spans="7:7">
      <c r="G48379" s="1776"/>
    </row>
    <row r="48380" spans="7:7">
      <c r="G48380" s="1776"/>
    </row>
    <row r="48381" spans="7:7">
      <c r="G48381" s="1776"/>
    </row>
    <row r="48382" spans="7:7">
      <c r="G48382" s="1776"/>
    </row>
    <row r="48383" spans="7:7">
      <c r="G48383" s="1776"/>
    </row>
    <row r="48384" spans="7:7">
      <c r="G48384" s="1776"/>
    </row>
    <row r="48385" spans="7:7">
      <c r="G48385" s="1776"/>
    </row>
    <row r="48386" spans="7:7">
      <c r="G48386" s="1776"/>
    </row>
    <row r="48387" spans="7:7">
      <c r="G48387" s="1776"/>
    </row>
    <row r="48388" spans="7:7">
      <c r="G48388" s="1776"/>
    </row>
    <row r="48389" spans="7:7">
      <c r="G48389" s="1776"/>
    </row>
    <row r="48390" spans="7:7">
      <c r="G48390" s="1776"/>
    </row>
    <row r="48391" spans="7:7">
      <c r="G48391" s="1776"/>
    </row>
    <row r="48392" spans="7:7">
      <c r="G48392" s="1776"/>
    </row>
    <row r="48393" spans="7:7">
      <c r="G48393" s="1776"/>
    </row>
    <row r="48394" spans="7:7">
      <c r="G48394" s="1776"/>
    </row>
    <row r="48395" spans="7:7">
      <c r="G48395" s="1776"/>
    </row>
    <row r="48396" spans="7:7">
      <c r="G48396" s="1776"/>
    </row>
    <row r="48397" spans="7:7">
      <c r="G48397" s="1776"/>
    </row>
    <row r="48398" spans="7:7">
      <c r="G48398" s="1776"/>
    </row>
    <row r="48399" spans="7:7">
      <c r="G48399" s="1776"/>
    </row>
    <row r="48400" spans="7:7">
      <c r="G48400" s="1776"/>
    </row>
    <row r="48401" spans="7:7">
      <c r="G48401" s="1776"/>
    </row>
    <row r="48402" spans="7:7">
      <c r="G48402" s="1776"/>
    </row>
    <row r="48403" spans="7:7">
      <c r="G48403" s="1776"/>
    </row>
    <row r="48404" spans="7:7">
      <c r="G48404" s="1776"/>
    </row>
    <row r="48405" spans="7:7">
      <c r="G48405" s="1776"/>
    </row>
    <row r="48406" spans="7:7">
      <c r="G48406" s="1776"/>
    </row>
    <row r="48407" spans="7:7">
      <c r="G48407" s="1776"/>
    </row>
    <row r="48408" spans="7:7">
      <c r="G48408" s="1776"/>
    </row>
    <row r="48409" spans="7:7">
      <c r="G48409" s="1776"/>
    </row>
    <row r="48410" spans="7:7">
      <c r="G48410" s="1776"/>
    </row>
    <row r="48411" spans="7:7">
      <c r="G48411" s="1776"/>
    </row>
    <row r="48412" spans="7:7">
      <c r="G48412" s="1776"/>
    </row>
    <row r="48413" spans="7:7">
      <c r="G48413" s="1776"/>
    </row>
    <row r="48414" spans="7:7">
      <c r="G48414" s="1776"/>
    </row>
    <row r="48415" spans="7:7">
      <c r="G48415" s="1776"/>
    </row>
    <row r="48416" spans="7:7">
      <c r="G48416" s="1776"/>
    </row>
    <row r="48417" spans="7:7">
      <c r="G48417" s="1776"/>
    </row>
    <row r="48418" spans="7:7">
      <c r="G48418" s="1776"/>
    </row>
    <row r="48419" spans="7:7">
      <c r="G48419" s="1776"/>
    </row>
    <row r="48420" spans="7:7">
      <c r="G48420" s="1776"/>
    </row>
    <row r="48421" spans="7:7">
      <c r="G48421" s="1776"/>
    </row>
    <row r="48422" spans="7:7">
      <c r="G48422" s="1776"/>
    </row>
    <row r="48423" spans="7:7">
      <c r="G48423" s="1776"/>
    </row>
    <row r="48424" spans="7:7">
      <c r="G48424" s="1776"/>
    </row>
    <row r="48425" spans="7:7">
      <c r="G48425" s="1776"/>
    </row>
    <row r="48426" spans="7:7">
      <c r="G48426" s="1776"/>
    </row>
    <row r="48427" spans="7:7">
      <c r="G48427" s="1776"/>
    </row>
    <row r="48428" spans="7:7">
      <c r="G48428" s="1776"/>
    </row>
    <row r="48429" spans="7:7">
      <c r="G48429" s="1776"/>
    </row>
    <row r="48430" spans="7:7">
      <c r="G48430" s="1776"/>
    </row>
    <row r="48431" spans="7:7">
      <c r="G48431" s="1776"/>
    </row>
    <row r="48432" spans="7:7">
      <c r="G48432" s="1776"/>
    </row>
    <row r="48433" spans="7:7">
      <c r="G48433" s="1776"/>
    </row>
    <row r="48434" spans="7:7">
      <c r="G48434" s="1776"/>
    </row>
    <row r="48435" spans="7:7">
      <c r="G48435" s="1776"/>
    </row>
    <row r="48436" spans="7:7">
      <c r="G48436" s="1776"/>
    </row>
    <row r="48437" spans="7:7">
      <c r="G48437" s="1776"/>
    </row>
    <row r="48438" spans="7:7">
      <c r="G48438" s="1776"/>
    </row>
    <row r="48439" spans="7:7">
      <c r="G48439" s="1776"/>
    </row>
    <row r="48440" spans="7:7">
      <c r="G48440" s="1776"/>
    </row>
    <row r="48441" spans="7:7">
      <c r="G48441" s="1776"/>
    </row>
    <row r="48442" spans="7:7">
      <c r="G48442" s="1776"/>
    </row>
    <row r="48443" spans="7:7">
      <c r="G48443" s="1776"/>
    </row>
    <row r="48444" spans="7:7">
      <c r="G48444" s="1776"/>
    </row>
    <row r="48445" spans="7:7">
      <c r="G48445" s="1776"/>
    </row>
    <row r="48446" spans="7:7">
      <c r="G48446" s="1776"/>
    </row>
    <row r="48447" spans="7:7">
      <c r="G48447" s="1776"/>
    </row>
    <row r="48448" spans="7:7">
      <c r="G48448" s="1776"/>
    </row>
    <row r="48449" spans="7:7">
      <c r="G48449" s="1776"/>
    </row>
    <row r="48450" spans="7:7">
      <c r="G48450" s="1776"/>
    </row>
    <row r="48451" spans="7:7">
      <c r="G48451" s="1776"/>
    </row>
    <row r="48452" spans="7:7">
      <c r="G48452" s="1776"/>
    </row>
    <row r="48453" spans="7:7">
      <c r="G48453" s="1776"/>
    </row>
    <row r="48454" spans="7:7">
      <c r="G48454" s="1776"/>
    </row>
    <row r="48455" spans="7:7">
      <c r="G48455" s="1776"/>
    </row>
    <row r="48456" spans="7:7">
      <c r="G48456" s="1776"/>
    </row>
    <row r="48457" spans="7:7">
      <c r="G48457" s="1776"/>
    </row>
    <row r="48458" spans="7:7">
      <c r="G48458" s="1776"/>
    </row>
    <row r="48459" spans="7:7">
      <c r="G48459" s="1776"/>
    </row>
    <row r="48460" spans="7:7">
      <c r="G48460" s="1776"/>
    </row>
    <row r="48461" spans="7:7">
      <c r="G48461" s="1776"/>
    </row>
    <row r="48462" spans="7:7">
      <c r="G48462" s="1776"/>
    </row>
    <row r="48463" spans="7:7">
      <c r="G48463" s="1776"/>
    </row>
    <row r="48464" spans="7:7">
      <c r="G48464" s="1776"/>
    </row>
    <row r="48465" spans="7:7">
      <c r="G48465" s="1776"/>
    </row>
    <row r="48466" spans="7:7">
      <c r="G48466" s="1776"/>
    </row>
    <row r="48467" spans="7:7">
      <c r="G48467" s="1776"/>
    </row>
    <row r="48468" spans="7:7">
      <c r="G48468" s="1776"/>
    </row>
    <row r="48469" spans="7:7">
      <c r="G48469" s="1776"/>
    </row>
    <row r="48470" spans="7:7">
      <c r="G48470" s="1776"/>
    </row>
    <row r="48471" spans="7:7">
      <c r="G48471" s="1776"/>
    </row>
    <row r="48472" spans="7:7">
      <c r="G48472" s="1776"/>
    </row>
    <row r="48473" spans="7:7">
      <c r="G48473" s="1776"/>
    </row>
    <row r="48474" spans="7:7">
      <c r="G48474" s="1776"/>
    </row>
    <row r="48475" spans="7:7">
      <c r="G48475" s="1776"/>
    </row>
    <row r="48476" spans="7:7">
      <c r="G48476" s="1776"/>
    </row>
    <row r="48477" spans="7:7">
      <c r="G48477" s="1776"/>
    </row>
    <row r="48478" spans="7:7">
      <c r="G48478" s="1776"/>
    </row>
    <row r="48479" spans="7:7">
      <c r="G48479" s="1776"/>
    </row>
    <row r="48480" spans="7:7">
      <c r="G48480" s="1776"/>
    </row>
    <row r="48481" spans="7:7">
      <c r="G48481" s="1776"/>
    </row>
    <row r="48482" spans="7:7">
      <c r="G48482" s="1776"/>
    </row>
    <row r="48483" spans="7:7">
      <c r="G48483" s="1776"/>
    </row>
    <row r="48484" spans="7:7">
      <c r="G48484" s="1776"/>
    </row>
    <row r="48485" spans="7:7">
      <c r="G48485" s="1776"/>
    </row>
    <row r="48486" spans="7:7">
      <c r="G48486" s="1776"/>
    </row>
    <row r="48487" spans="7:7">
      <c r="G48487" s="1776"/>
    </row>
    <row r="48488" spans="7:7">
      <c r="G48488" s="1776"/>
    </row>
    <row r="48489" spans="7:7">
      <c r="G48489" s="1776"/>
    </row>
    <row r="48490" spans="7:7">
      <c r="G48490" s="1776"/>
    </row>
    <row r="48491" spans="7:7">
      <c r="G48491" s="1776"/>
    </row>
    <row r="48492" spans="7:7">
      <c r="G48492" s="1776"/>
    </row>
    <row r="48493" spans="7:7">
      <c r="G48493" s="1776"/>
    </row>
    <row r="48494" spans="7:7">
      <c r="G48494" s="1776"/>
    </row>
    <row r="48495" spans="7:7">
      <c r="G48495" s="1776"/>
    </row>
    <row r="48496" spans="7:7">
      <c r="G48496" s="1776"/>
    </row>
    <row r="48497" spans="7:7">
      <c r="G48497" s="1776"/>
    </row>
    <row r="48498" spans="7:7">
      <c r="G48498" s="1776"/>
    </row>
    <row r="48499" spans="7:7">
      <c r="G48499" s="1776"/>
    </row>
    <row r="48500" spans="7:7">
      <c r="G48500" s="1776"/>
    </row>
    <row r="48501" spans="7:7">
      <c r="G48501" s="1776"/>
    </row>
    <row r="48502" spans="7:7">
      <c r="G48502" s="1776"/>
    </row>
    <row r="48503" spans="7:7">
      <c r="G48503" s="1776"/>
    </row>
    <row r="48504" spans="7:7">
      <c r="G48504" s="1776"/>
    </row>
    <row r="48505" spans="7:7">
      <c r="G48505" s="1776"/>
    </row>
    <row r="48506" spans="7:7">
      <c r="G48506" s="1776"/>
    </row>
    <row r="48507" spans="7:7">
      <c r="G48507" s="1776"/>
    </row>
    <row r="48508" spans="7:7">
      <c r="G48508" s="1776"/>
    </row>
    <row r="48509" spans="7:7">
      <c r="G48509" s="1776"/>
    </row>
    <row r="48510" spans="7:7">
      <c r="G48510" s="1776"/>
    </row>
    <row r="48511" spans="7:7">
      <c r="G48511" s="1776"/>
    </row>
    <row r="48512" spans="7:7">
      <c r="G48512" s="1776"/>
    </row>
    <row r="48513" spans="7:7">
      <c r="G48513" s="1776"/>
    </row>
    <row r="48514" spans="7:7">
      <c r="G48514" s="1776"/>
    </row>
    <row r="48515" spans="7:7">
      <c r="G48515" s="1776"/>
    </row>
    <row r="48516" spans="7:7">
      <c r="G48516" s="1776"/>
    </row>
    <row r="48517" spans="7:7">
      <c r="G48517" s="1776"/>
    </row>
    <row r="48518" spans="7:7">
      <c r="G48518" s="1776"/>
    </row>
    <row r="48519" spans="7:7">
      <c r="G48519" s="1776"/>
    </row>
    <row r="48520" spans="7:7">
      <c r="G48520" s="1776"/>
    </row>
    <row r="48521" spans="7:7">
      <c r="G48521" s="1776"/>
    </row>
    <row r="48522" spans="7:7">
      <c r="G48522" s="1776"/>
    </row>
    <row r="48523" spans="7:7">
      <c r="G48523" s="1776"/>
    </row>
    <row r="48524" spans="7:7">
      <c r="G48524" s="1776"/>
    </row>
    <row r="48525" spans="7:7">
      <c r="G48525" s="1776"/>
    </row>
    <row r="48526" spans="7:7">
      <c r="G48526" s="1776"/>
    </row>
    <row r="48527" spans="7:7">
      <c r="G48527" s="1776"/>
    </row>
    <row r="48528" spans="7:7">
      <c r="G48528" s="1776"/>
    </row>
    <row r="48529" spans="7:7">
      <c r="G48529" s="1776"/>
    </row>
    <row r="48530" spans="7:7">
      <c r="G48530" s="1776"/>
    </row>
    <row r="48531" spans="7:7">
      <c r="G48531" s="1776"/>
    </row>
    <row r="48532" spans="7:7">
      <c r="G48532" s="1776"/>
    </row>
    <row r="48533" spans="7:7">
      <c r="G48533" s="1776"/>
    </row>
    <row r="48534" spans="7:7">
      <c r="G48534" s="1776"/>
    </row>
    <row r="48535" spans="7:7">
      <c r="G48535" s="1776"/>
    </row>
    <row r="48536" spans="7:7">
      <c r="G48536" s="1776"/>
    </row>
    <row r="48537" spans="7:7">
      <c r="G48537" s="1776"/>
    </row>
    <row r="48538" spans="7:7">
      <c r="G48538" s="1776"/>
    </row>
    <row r="48539" spans="7:7">
      <c r="G48539" s="1776"/>
    </row>
    <row r="48540" spans="7:7">
      <c r="G48540" s="1776"/>
    </row>
    <row r="48541" spans="7:7">
      <c r="G48541" s="1776"/>
    </row>
    <row r="48542" spans="7:7">
      <c r="G48542" s="1776"/>
    </row>
    <row r="48543" spans="7:7">
      <c r="G48543" s="1776"/>
    </row>
    <row r="48544" spans="7:7">
      <c r="G48544" s="1776"/>
    </row>
    <row r="48545" spans="7:7">
      <c r="G48545" s="1776"/>
    </row>
    <row r="48546" spans="7:7">
      <c r="G48546" s="1776"/>
    </row>
    <row r="48547" spans="7:7">
      <c r="G48547" s="1776"/>
    </row>
    <row r="48548" spans="7:7">
      <c r="G48548" s="1776"/>
    </row>
    <row r="48549" spans="7:7">
      <c r="G48549" s="1776"/>
    </row>
    <row r="48550" spans="7:7">
      <c r="G48550" s="1776"/>
    </row>
    <row r="48551" spans="7:7">
      <c r="G48551" s="1776"/>
    </row>
    <row r="48552" spans="7:7">
      <c r="G48552" s="1776"/>
    </row>
    <row r="48553" spans="7:7">
      <c r="G48553" s="1776"/>
    </row>
    <row r="48554" spans="7:7">
      <c r="G48554" s="1776"/>
    </row>
    <row r="48555" spans="7:7">
      <c r="G48555" s="1776"/>
    </row>
    <row r="48556" spans="7:7">
      <c r="G48556" s="1776"/>
    </row>
    <row r="48557" spans="7:7">
      <c r="G48557" s="1776"/>
    </row>
    <row r="48558" spans="7:7">
      <c r="G48558" s="1776"/>
    </row>
    <row r="48559" spans="7:7">
      <c r="G48559" s="1776"/>
    </row>
    <row r="48560" spans="7:7">
      <c r="G48560" s="1776"/>
    </row>
    <row r="48561" spans="7:7">
      <c r="G48561" s="1776"/>
    </row>
    <row r="48562" spans="7:7">
      <c r="G48562" s="1776"/>
    </row>
    <row r="48563" spans="7:7">
      <c r="G48563" s="1776"/>
    </row>
    <row r="48564" spans="7:7">
      <c r="G48564" s="1776"/>
    </row>
    <row r="48565" spans="7:7">
      <c r="G48565" s="1776"/>
    </row>
    <row r="48566" spans="7:7">
      <c r="G48566" s="1776"/>
    </row>
    <row r="48567" spans="7:7">
      <c r="G48567" s="1776"/>
    </row>
    <row r="48568" spans="7:7">
      <c r="G48568" s="1776"/>
    </row>
    <row r="48569" spans="7:7">
      <c r="G48569" s="1776"/>
    </row>
    <row r="48570" spans="7:7">
      <c r="G48570" s="1776"/>
    </row>
    <row r="48571" spans="7:7">
      <c r="G48571" s="1776"/>
    </row>
    <row r="48572" spans="7:7">
      <c r="G48572" s="1776"/>
    </row>
    <row r="48573" spans="7:7">
      <c r="G48573" s="1776"/>
    </row>
    <row r="48574" spans="7:7">
      <c r="G48574" s="1776"/>
    </row>
    <row r="48575" spans="7:7">
      <c r="G48575" s="1776"/>
    </row>
    <row r="48576" spans="7:7">
      <c r="G48576" s="1776"/>
    </row>
    <row r="48577" spans="7:7">
      <c r="G48577" s="1776"/>
    </row>
    <row r="48578" spans="7:7">
      <c r="G48578" s="1776"/>
    </row>
    <row r="48579" spans="7:7">
      <c r="G48579" s="1776"/>
    </row>
    <row r="48580" spans="7:7">
      <c r="G48580" s="1776"/>
    </row>
    <row r="48581" spans="7:7">
      <c r="G48581" s="1776"/>
    </row>
    <row r="48582" spans="7:7">
      <c r="G48582" s="1776"/>
    </row>
    <row r="48583" spans="7:7">
      <c r="G48583" s="1776"/>
    </row>
    <row r="48584" spans="7:7">
      <c r="G48584" s="1776"/>
    </row>
    <row r="48585" spans="7:7">
      <c r="G48585" s="1776"/>
    </row>
    <row r="48586" spans="7:7">
      <c r="G48586" s="1776"/>
    </row>
    <row r="48587" spans="7:7">
      <c r="G48587" s="1776"/>
    </row>
    <row r="48588" spans="7:7">
      <c r="G48588" s="1776"/>
    </row>
    <row r="48589" spans="7:7">
      <c r="G48589" s="1776"/>
    </row>
    <row r="48590" spans="7:7">
      <c r="G48590" s="1776"/>
    </row>
    <row r="48591" spans="7:7">
      <c r="G48591" s="1776"/>
    </row>
    <row r="48592" spans="7:7">
      <c r="G48592" s="1776"/>
    </row>
    <row r="48593" spans="7:7">
      <c r="G48593" s="1776"/>
    </row>
    <row r="48594" spans="7:7">
      <c r="G48594" s="1776"/>
    </row>
    <row r="48595" spans="7:7">
      <c r="G48595" s="1776"/>
    </row>
    <row r="48596" spans="7:7">
      <c r="G48596" s="1776"/>
    </row>
    <row r="48597" spans="7:7">
      <c r="G48597" s="1776"/>
    </row>
    <row r="48598" spans="7:7">
      <c r="G48598" s="1776"/>
    </row>
    <row r="48599" spans="7:7">
      <c r="G48599" s="1776"/>
    </row>
    <row r="48600" spans="7:7">
      <c r="G48600" s="1776"/>
    </row>
    <row r="48601" spans="7:7">
      <c r="G48601" s="1776"/>
    </row>
    <row r="48602" spans="7:7">
      <c r="G48602" s="1776"/>
    </row>
    <row r="48603" spans="7:7">
      <c r="G48603" s="1776"/>
    </row>
    <row r="48604" spans="7:7">
      <c r="G48604" s="1776"/>
    </row>
    <row r="48605" spans="7:7">
      <c r="G48605" s="1776"/>
    </row>
    <row r="48606" spans="7:7">
      <c r="G48606" s="1776"/>
    </row>
    <row r="48607" spans="7:7">
      <c r="G48607" s="1776"/>
    </row>
    <row r="48608" spans="7:7">
      <c r="G48608" s="1776"/>
    </row>
    <row r="48609" spans="7:7">
      <c r="G48609" s="1776"/>
    </row>
    <row r="48610" spans="7:7">
      <c r="G48610" s="1776"/>
    </row>
    <row r="48611" spans="7:7">
      <c r="G48611" s="1776"/>
    </row>
    <row r="48612" spans="7:7">
      <c r="G48612" s="1776"/>
    </row>
    <row r="48613" spans="7:7">
      <c r="G48613" s="1776"/>
    </row>
    <row r="48614" spans="7:7">
      <c r="G48614" s="1776"/>
    </row>
    <row r="48615" spans="7:7">
      <c r="G48615" s="1776"/>
    </row>
    <row r="48616" spans="7:7">
      <c r="G48616" s="1776"/>
    </row>
    <row r="48617" spans="7:7">
      <c r="G48617" s="1776"/>
    </row>
    <row r="48618" spans="7:7">
      <c r="G48618" s="1776"/>
    </row>
    <row r="48619" spans="7:7">
      <c r="G48619" s="1776"/>
    </row>
    <row r="48620" spans="7:7">
      <c r="G48620" s="1776"/>
    </row>
    <row r="48621" spans="7:7">
      <c r="G48621" s="1776"/>
    </row>
    <row r="48622" spans="7:7">
      <c r="G48622" s="1776"/>
    </row>
    <row r="48623" spans="7:7">
      <c r="G48623" s="1776"/>
    </row>
    <row r="48624" spans="7:7">
      <c r="G48624" s="1776"/>
    </row>
    <row r="48625" spans="7:7">
      <c r="G48625" s="1776"/>
    </row>
    <row r="48626" spans="7:7">
      <c r="G48626" s="1776"/>
    </row>
    <row r="48627" spans="7:7">
      <c r="G48627" s="1776"/>
    </row>
    <row r="48628" spans="7:7">
      <c r="G48628" s="1776"/>
    </row>
    <row r="48629" spans="7:7">
      <c r="G48629" s="1776"/>
    </row>
    <row r="48630" spans="7:7">
      <c r="G48630" s="1776"/>
    </row>
    <row r="48631" spans="7:7">
      <c r="G48631" s="1776"/>
    </row>
    <row r="48632" spans="7:7">
      <c r="G48632" s="1776"/>
    </row>
    <row r="48633" spans="7:7">
      <c r="G48633" s="1776"/>
    </row>
    <row r="48634" spans="7:7">
      <c r="G48634" s="1776"/>
    </row>
    <row r="48635" spans="7:7">
      <c r="G48635" s="1776"/>
    </row>
    <row r="48636" spans="7:7">
      <c r="G48636" s="1776"/>
    </row>
    <row r="48637" spans="7:7">
      <c r="G48637" s="1776"/>
    </row>
    <row r="48638" spans="7:7">
      <c r="G48638" s="1776"/>
    </row>
    <row r="48639" spans="7:7">
      <c r="G48639" s="1776"/>
    </row>
    <row r="48640" spans="7:7">
      <c r="G48640" s="1776"/>
    </row>
    <row r="48641" spans="7:7">
      <c r="G48641" s="1776"/>
    </row>
    <row r="48642" spans="7:7">
      <c r="G48642" s="1776"/>
    </row>
    <row r="48643" spans="7:7">
      <c r="G48643" s="1776"/>
    </row>
    <row r="48644" spans="7:7">
      <c r="G48644" s="1776"/>
    </row>
    <row r="48645" spans="7:7">
      <c r="G48645" s="1776"/>
    </row>
    <row r="48646" spans="7:7">
      <c r="G48646" s="1776"/>
    </row>
    <row r="48647" spans="7:7">
      <c r="G48647" s="1776"/>
    </row>
    <row r="48648" spans="7:7">
      <c r="G48648" s="1776"/>
    </row>
    <row r="48649" spans="7:7">
      <c r="G48649" s="1776"/>
    </row>
    <row r="48650" spans="7:7">
      <c r="G48650" s="1776"/>
    </row>
    <row r="48651" spans="7:7">
      <c r="G48651" s="1776"/>
    </row>
    <row r="48652" spans="7:7">
      <c r="G48652" s="1776"/>
    </row>
    <row r="48653" spans="7:7">
      <c r="G48653" s="1776"/>
    </row>
    <row r="48654" spans="7:7">
      <c r="G48654" s="1776"/>
    </row>
    <row r="48655" spans="7:7">
      <c r="G48655" s="1776"/>
    </row>
    <row r="48656" spans="7:7">
      <c r="G48656" s="1776"/>
    </row>
    <row r="48657" spans="7:7">
      <c r="G48657" s="1776"/>
    </row>
    <row r="48658" spans="7:7">
      <c r="G48658" s="1776"/>
    </row>
    <row r="48659" spans="7:7">
      <c r="G48659" s="1776"/>
    </row>
    <row r="48660" spans="7:7">
      <c r="G48660" s="1776"/>
    </row>
    <row r="48661" spans="7:7">
      <c r="G48661" s="1776"/>
    </row>
    <row r="48662" spans="7:7">
      <c r="G48662" s="1776"/>
    </row>
    <row r="48663" spans="7:7">
      <c r="G48663" s="1776"/>
    </row>
    <row r="48664" spans="7:7">
      <c r="G48664" s="1776"/>
    </row>
    <row r="48665" spans="7:7">
      <c r="G48665" s="1776"/>
    </row>
    <row r="48666" spans="7:7">
      <c r="G48666" s="1776"/>
    </row>
    <row r="48667" spans="7:7">
      <c r="G48667" s="1776"/>
    </row>
    <row r="48668" spans="7:7">
      <c r="G48668" s="1776"/>
    </row>
    <row r="48669" spans="7:7">
      <c r="G48669" s="1776"/>
    </row>
    <row r="48670" spans="7:7">
      <c r="G48670" s="1776"/>
    </row>
    <row r="48671" spans="7:7">
      <c r="G48671" s="1776"/>
    </row>
    <row r="48672" spans="7:7">
      <c r="G48672" s="1776"/>
    </row>
    <row r="48673" spans="7:7">
      <c r="G48673" s="1776"/>
    </row>
    <row r="48674" spans="7:7">
      <c r="G48674" s="1776"/>
    </row>
    <row r="48675" spans="7:7">
      <c r="G48675" s="1776"/>
    </row>
    <row r="48676" spans="7:7">
      <c r="G48676" s="1776"/>
    </row>
    <row r="48677" spans="7:7">
      <c r="G48677" s="1776"/>
    </row>
    <row r="48678" spans="7:7">
      <c r="G48678" s="1776"/>
    </row>
    <row r="48679" spans="7:7">
      <c r="G48679" s="1776"/>
    </row>
    <row r="48680" spans="7:7">
      <c r="G48680" s="1776"/>
    </row>
    <row r="48681" spans="7:7">
      <c r="G48681" s="1776"/>
    </row>
    <row r="48682" spans="7:7">
      <c r="G48682" s="1776"/>
    </row>
    <row r="48683" spans="7:7">
      <c r="G48683" s="1776"/>
    </row>
    <row r="48684" spans="7:7">
      <c r="G48684" s="1776"/>
    </row>
    <row r="48685" spans="7:7">
      <c r="G48685" s="1776"/>
    </row>
    <row r="48686" spans="7:7">
      <c r="G48686" s="1776"/>
    </row>
    <row r="48687" spans="7:7">
      <c r="G48687" s="1776"/>
    </row>
    <row r="48688" spans="7:7">
      <c r="G48688" s="1776"/>
    </row>
    <row r="48689" spans="7:7">
      <c r="G48689" s="1776"/>
    </row>
    <row r="48690" spans="7:7">
      <c r="G48690" s="1776"/>
    </row>
    <row r="48691" spans="7:7">
      <c r="G48691" s="1776"/>
    </row>
    <row r="48692" spans="7:7">
      <c r="G48692" s="1776"/>
    </row>
    <row r="48693" spans="7:7">
      <c r="G48693" s="1776"/>
    </row>
    <row r="48694" spans="7:7">
      <c r="G48694" s="1776"/>
    </row>
    <row r="48695" spans="7:7">
      <c r="G48695" s="1776"/>
    </row>
    <row r="48696" spans="7:7">
      <c r="G48696" s="1776"/>
    </row>
    <row r="48697" spans="7:7">
      <c r="G48697" s="1776"/>
    </row>
    <row r="48698" spans="7:7">
      <c r="G48698" s="1776"/>
    </row>
    <row r="48699" spans="7:7">
      <c r="G48699" s="1776"/>
    </row>
    <row r="48700" spans="7:7">
      <c r="G48700" s="1776"/>
    </row>
    <row r="48701" spans="7:7">
      <c r="G48701" s="1776"/>
    </row>
    <row r="48702" spans="7:7">
      <c r="G48702" s="1776"/>
    </row>
    <row r="48703" spans="7:7">
      <c r="G48703" s="1776"/>
    </row>
    <row r="48704" spans="7:7">
      <c r="G48704" s="1776"/>
    </row>
    <row r="48705" spans="7:7">
      <c r="G48705" s="1776"/>
    </row>
    <row r="48706" spans="7:7">
      <c r="G48706" s="1776"/>
    </row>
    <row r="48707" spans="7:7">
      <c r="G48707" s="1776"/>
    </row>
    <row r="48708" spans="7:7">
      <c r="G48708" s="1776"/>
    </row>
    <row r="48709" spans="7:7">
      <c r="G48709" s="1776"/>
    </row>
    <row r="48710" spans="7:7">
      <c r="G48710" s="1776"/>
    </row>
    <row r="48711" spans="7:7">
      <c r="G48711" s="1776"/>
    </row>
    <row r="48712" spans="7:7">
      <c r="G48712" s="1776"/>
    </row>
    <row r="48713" spans="7:7">
      <c r="G48713" s="1776"/>
    </row>
    <row r="48714" spans="7:7">
      <c r="G48714" s="1776"/>
    </row>
    <row r="48715" spans="7:7">
      <c r="G48715" s="1776"/>
    </row>
    <row r="48716" spans="7:7">
      <c r="G48716" s="1776"/>
    </row>
    <row r="48717" spans="7:7">
      <c r="G48717" s="1776"/>
    </row>
    <row r="48718" spans="7:7">
      <c r="G48718" s="1776"/>
    </row>
    <row r="48719" spans="7:7">
      <c r="G48719" s="1776"/>
    </row>
    <row r="48720" spans="7:7">
      <c r="G48720" s="1776"/>
    </row>
    <row r="48721" spans="7:7">
      <c r="G48721" s="1776"/>
    </row>
    <row r="48722" spans="7:7">
      <c r="G48722" s="1776"/>
    </row>
    <row r="48723" spans="7:7">
      <c r="G48723" s="1776"/>
    </row>
    <row r="48724" spans="7:7">
      <c r="G48724" s="1776"/>
    </row>
    <row r="48725" spans="7:7">
      <c r="G48725" s="1776"/>
    </row>
    <row r="48726" spans="7:7">
      <c r="G48726" s="1776"/>
    </row>
    <row r="48727" spans="7:7">
      <c r="G48727" s="1776"/>
    </row>
    <row r="48728" spans="7:7">
      <c r="G48728" s="1776"/>
    </row>
    <row r="48729" spans="7:7">
      <c r="G48729" s="1776"/>
    </row>
    <row r="48730" spans="7:7">
      <c r="G48730" s="1776"/>
    </row>
    <row r="48731" spans="7:7">
      <c r="G48731" s="1776"/>
    </row>
    <row r="48732" spans="7:7">
      <c r="G48732" s="1776"/>
    </row>
    <row r="48733" spans="7:7">
      <c r="G48733" s="1776"/>
    </row>
    <row r="48734" spans="7:7">
      <c r="G48734" s="1776"/>
    </row>
    <row r="48735" spans="7:7">
      <c r="G48735" s="1776"/>
    </row>
    <row r="48736" spans="7:7">
      <c r="G48736" s="1776"/>
    </row>
    <row r="48737" spans="7:7">
      <c r="G48737" s="1776"/>
    </row>
    <row r="48738" spans="7:7">
      <c r="G48738" s="1776"/>
    </row>
    <row r="48739" spans="7:7">
      <c r="G48739" s="1776"/>
    </row>
    <row r="48740" spans="7:7">
      <c r="G48740" s="1776"/>
    </row>
    <row r="48741" spans="7:7">
      <c r="G48741" s="1776"/>
    </row>
    <row r="48742" spans="7:7">
      <c r="G48742" s="1776"/>
    </row>
    <row r="48743" spans="7:7">
      <c r="G48743" s="1776"/>
    </row>
    <row r="48744" spans="7:7">
      <c r="G48744" s="1776"/>
    </row>
    <row r="48745" spans="7:7">
      <c r="G48745" s="1776"/>
    </row>
    <row r="48746" spans="7:7">
      <c r="G48746" s="1776"/>
    </row>
    <row r="48747" spans="7:7">
      <c r="G48747" s="1776"/>
    </row>
    <row r="48748" spans="7:7">
      <c r="G48748" s="1776"/>
    </row>
    <row r="48749" spans="7:7">
      <c r="G48749" s="1776"/>
    </row>
    <row r="48750" spans="7:7">
      <c r="G48750" s="1776"/>
    </row>
    <row r="48751" spans="7:7">
      <c r="G48751" s="1776"/>
    </row>
    <row r="48752" spans="7:7">
      <c r="G48752" s="1776"/>
    </row>
    <row r="48753" spans="7:7">
      <c r="G48753" s="1776"/>
    </row>
    <row r="48754" spans="7:7">
      <c r="G48754" s="1776"/>
    </row>
    <row r="48755" spans="7:7">
      <c r="G48755" s="1776"/>
    </row>
    <row r="48756" spans="7:7">
      <c r="G48756" s="1776"/>
    </row>
    <row r="48757" spans="7:7">
      <c r="G48757" s="1776"/>
    </row>
    <row r="48758" spans="7:7">
      <c r="G48758" s="1776"/>
    </row>
    <row r="48759" spans="7:7">
      <c r="G48759" s="1776"/>
    </row>
    <row r="48760" spans="7:7">
      <c r="G48760" s="1776"/>
    </row>
    <row r="48761" spans="7:7">
      <c r="G48761" s="1776"/>
    </row>
    <row r="48762" spans="7:7">
      <c r="G48762" s="1776"/>
    </row>
    <row r="48763" spans="7:7">
      <c r="G48763" s="1776"/>
    </row>
    <row r="48764" spans="7:7">
      <c r="G48764" s="1776"/>
    </row>
    <row r="48765" spans="7:7">
      <c r="G48765" s="1776"/>
    </row>
    <row r="48766" spans="7:7">
      <c r="G48766" s="1776"/>
    </row>
    <row r="48767" spans="7:7">
      <c r="G48767" s="1776"/>
    </row>
    <row r="48768" spans="7:7">
      <c r="G48768" s="1776"/>
    </row>
    <row r="48769" spans="7:7">
      <c r="G48769" s="1776"/>
    </row>
    <row r="48770" spans="7:7">
      <c r="G48770" s="1776"/>
    </row>
    <row r="48771" spans="7:7">
      <c r="G48771" s="1776"/>
    </row>
    <row r="48772" spans="7:7">
      <c r="G48772" s="1776"/>
    </row>
    <row r="48773" spans="7:7">
      <c r="G48773" s="1776"/>
    </row>
    <row r="48774" spans="7:7">
      <c r="G48774" s="1776"/>
    </row>
    <row r="48775" spans="7:7">
      <c r="G48775" s="1776"/>
    </row>
    <row r="48776" spans="7:7">
      <c r="G48776" s="1776"/>
    </row>
    <row r="48777" spans="7:7">
      <c r="G48777" s="1776"/>
    </row>
    <row r="48778" spans="7:7">
      <c r="G48778" s="1776"/>
    </row>
    <row r="48779" spans="7:7">
      <c r="G48779" s="1776"/>
    </row>
    <row r="48780" spans="7:7">
      <c r="G48780" s="1776"/>
    </row>
    <row r="48781" spans="7:7">
      <c r="G48781" s="1776"/>
    </row>
    <row r="48782" spans="7:7">
      <c r="G48782" s="1776"/>
    </row>
    <row r="48783" spans="7:7">
      <c r="G48783" s="1776"/>
    </row>
    <row r="48784" spans="7:7">
      <c r="G48784" s="1776"/>
    </row>
    <row r="48785" spans="7:7">
      <c r="G48785" s="1776"/>
    </row>
    <row r="48786" spans="7:7">
      <c r="G48786" s="1776"/>
    </row>
    <row r="48787" spans="7:7">
      <c r="G48787" s="1776"/>
    </row>
    <row r="48788" spans="7:7">
      <c r="G48788" s="1776"/>
    </row>
    <row r="48789" spans="7:7">
      <c r="G48789" s="1776"/>
    </row>
    <row r="48790" spans="7:7">
      <c r="G48790" s="1776"/>
    </row>
    <row r="48791" spans="7:7">
      <c r="G48791" s="1776"/>
    </row>
    <row r="48792" spans="7:7">
      <c r="G48792" s="1776"/>
    </row>
    <row r="48793" spans="7:7">
      <c r="G48793" s="1776"/>
    </row>
    <row r="48794" spans="7:7">
      <c r="G48794" s="1776"/>
    </row>
    <row r="48795" spans="7:7">
      <c r="G48795" s="1776"/>
    </row>
    <row r="48796" spans="7:7">
      <c r="G48796" s="1776"/>
    </row>
    <row r="48797" spans="7:7">
      <c r="G48797" s="1776"/>
    </row>
    <row r="48798" spans="7:7">
      <c r="G48798" s="1776"/>
    </row>
    <row r="48799" spans="7:7">
      <c r="G48799" s="1776"/>
    </row>
    <row r="48800" spans="7:7">
      <c r="G48800" s="1776"/>
    </row>
    <row r="48801" spans="7:7">
      <c r="G48801" s="1776"/>
    </row>
    <row r="48802" spans="7:7">
      <c r="G48802" s="1776"/>
    </row>
    <row r="48803" spans="7:7">
      <c r="G48803" s="1776"/>
    </row>
    <row r="48804" spans="7:7">
      <c r="G48804" s="1776"/>
    </row>
    <row r="48805" spans="7:7">
      <c r="G48805" s="1776"/>
    </row>
    <row r="48806" spans="7:7">
      <c r="G48806" s="1776"/>
    </row>
    <row r="48807" spans="7:7">
      <c r="G48807" s="1776"/>
    </row>
    <row r="48808" spans="7:7">
      <c r="G48808" s="1776"/>
    </row>
    <row r="48809" spans="7:7">
      <c r="G48809" s="1776"/>
    </row>
    <row r="48810" spans="7:7">
      <c r="G48810" s="1776"/>
    </row>
    <row r="48811" spans="7:7">
      <c r="G48811" s="1776"/>
    </row>
    <row r="48812" spans="7:7">
      <c r="G48812" s="1776"/>
    </row>
    <row r="48813" spans="7:7">
      <c r="G48813" s="1776"/>
    </row>
    <row r="48814" spans="7:7">
      <c r="G48814" s="1776"/>
    </row>
    <row r="48815" spans="7:7">
      <c r="G48815" s="1776"/>
    </row>
    <row r="48816" spans="7:7">
      <c r="G48816" s="1776"/>
    </row>
    <row r="48817" spans="7:7">
      <c r="G48817" s="1776"/>
    </row>
    <row r="48818" spans="7:7">
      <c r="G48818" s="1776"/>
    </row>
    <row r="48819" spans="7:7">
      <c r="G48819" s="1776"/>
    </row>
    <row r="48820" spans="7:7">
      <c r="G48820" s="1776"/>
    </row>
    <row r="48821" spans="7:7">
      <c r="G48821" s="1776"/>
    </row>
    <row r="48822" spans="7:7">
      <c r="G48822" s="1776"/>
    </row>
    <row r="48823" spans="7:7">
      <c r="G48823" s="1776"/>
    </row>
    <row r="48824" spans="7:7">
      <c r="G48824" s="1776"/>
    </row>
    <row r="48825" spans="7:7">
      <c r="G48825" s="1776"/>
    </row>
    <row r="48826" spans="7:7">
      <c r="G48826" s="1776"/>
    </row>
    <row r="48827" spans="7:7">
      <c r="G48827" s="1776"/>
    </row>
    <row r="48828" spans="7:7">
      <c r="G48828" s="1776"/>
    </row>
    <row r="48829" spans="7:7">
      <c r="G48829" s="1776"/>
    </row>
    <row r="48830" spans="7:7">
      <c r="G48830" s="1776"/>
    </row>
    <row r="48831" spans="7:7">
      <c r="G48831" s="1776"/>
    </row>
    <row r="48832" spans="7:7">
      <c r="G48832" s="1776"/>
    </row>
    <row r="48833" spans="7:7">
      <c r="G48833" s="1776"/>
    </row>
    <row r="48834" spans="7:7">
      <c r="G48834" s="1776"/>
    </row>
    <row r="48835" spans="7:7">
      <c r="G48835" s="1776"/>
    </row>
    <row r="48836" spans="7:7">
      <c r="G48836" s="1776"/>
    </row>
    <row r="48837" spans="7:7">
      <c r="G48837" s="1776"/>
    </row>
    <row r="48838" spans="7:7">
      <c r="G48838" s="1776"/>
    </row>
    <row r="48839" spans="7:7">
      <c r="G48839" s="1776"/>
    </row>
    <row r="48840" spans="7:7">
      <c r="G48840" s="1776"/>
    </row>
    <row r="48841" spans="7:7">
      <c r="G48841" s="1776"/>
    </row>
    <row r="48842" spans="7:7">
      <c r="G48842" s="1776"/>
    </row>
    <row r="48843" spans="7:7">
      <c r="G48843" s="1776"/>
    </row>
    <row r="48844" spans="7:7">
      <c r="G48844" s="1776"/>
    </row>
    <row r="48845" spans="7:7">
      <c r="G48845" s="1776"/>
    </row>
    <row r="48846" spans="7:7">
      <c r="G48846" s="1776"/>
    </row>
    <row r="48847" spans="7:7">
      <c r="G48847" s="1776"/>
    </row>
    <row r="48848" spans="7:7">
      <c r="G48848" s="1776"/>
    </row>
    <row r="48849" spans="7:7">
      <c r="G48849" s="1776"/>
    </row>
    <row r="48850" spans="7:7">
      <c r="G48850" s="1776"/>
    </row>
    <row r="48851" spans="7:7">
      <c r="G48851" s="1776"/>
    </row>
    <row r="48852" spans="7:7">
      <c r="G48852" s="1776"/>
    </row>
    <row r="48853" spans="7:7">
      <c r="G48853" s="1776"/>
    </row>
    <row r="48854" spans="7:7">
      <c r="G48854" s="1776"/>
    </row>
    <row r="48855" spans="7:7">
      <c r="G48855" s="1776"/>
    </row>
    <row r="48856" spans="7:7">
      <c r="G48856" s="1776"/>
    </row>
    <row r="48857" spans="7:7">
      <c r="G48857" s="1776"/>
    </row>
    <row r="48858" spans="7:7">
      <c r="G48858" s="1776"/>
    </row>
    <row r="48859" spans="7:7">
      <c r="G48859" s="1776"/>
    </row>
    <row r="48860" spans="7:7">
      <c r="G48860" s="1776"/>
    </row>
    <row r="48861" spans="7:7">
      <c r="G48861" s="1776"/>
    </row>
    <row r="48862" spans="7:7">
      <c r="G48862" s="1776"/>
    </row>
    <row r="48863" spans="7:7">
      <c r="G48863" s="1776"/>
    </row>
    <row r="48864" spans="7:7">
      <c r="G48864" s="1776"/>
    </row>
    <row r="48865" spans="7:7">
      <c r="G48865" s="1776"/>
    </row>
    <row r="48866" spans="7:7">
      <c r="G48866" s="1776"/>
    </row>
    <row r="48867" spans="7:7">
      <c r="G48867" s="1776"/>
    </row>
    <row r="48868" spans="7:7">
      <c r="G48868" s="1776"/>
    </row>
    <row r="48869" spans="7:7">
      <c r="G48869" s="1776"/>
    </row>
    <row r="48870" spans="7:7">
      <c r="G48870" s="1776"/>
    </row>
    <row r="48871" spans="7:7">
      <c r="G48871" s="1776"/>
    </row>
    <row r="48872" spans="7:7">
      <c r="G48872" s="1776"/>
    </row>
    <row r="48873" spans="7:7">
      <c r="G48873" s="1776"/>
    </row>
    <row r="48874" spans="7:7">
      <c r="G48874" s="1776"/>
    </row>
    <row r="48875" spans="7:7">
      <c r="G48875" s="1776"/>
    </row>
    <row r="48876" spans="7:7">
      <c r="G48876" s="1776"/>
    </row>
    <row r="48877" spans="7:7">
      <c r="G48877" s="1776"/>
    </row>
    <row r="48878" spans="7:7">
      <c r="G48878" s="1776"/>
    </row>
    <row r="48879" spans="7:7">
      <c r="G48879" s="1776"/>
    </row>
    <row r="48880" spans="7:7">
      <c r="G48880" s="1776"/>
    </row>
    <row r="48881" spans="7:7">
      <c r="G48881" s="1776"/>
    </row>
    <row r="48882" spans="7:7">
      <c r="G48882" s="1776"/>
    </row>
    <row r="48883" spans="7:7">
      <c r="G48883" s="1776"/>
    </row>
    <row r="48884" spans="7:7">
      <c r="G48884" s="1776"/>
    </row>
    <row r="48885" spans="7:7">
      <c r="G48885" s="1776"/>
    </row>
    <row r="48886" spans="7:7">
      <c r="G48886" s="1776"/>
    </row>
    <row r="48887" spans="7:7">
      <c r="G48887" s="1776"/>
    </row>
    <row r="48888" spans="7:7">
      <c r="G48888" s="1776"/>
    </row>
    <row r="48889" spans="7:7">
      <c r="G48889" s="1776"/>
    </row>
    <row r="48890" spans="7:7">
      <c r="G48890" s="1776"/>
    </row>
    <row r="48891" spans="7:7">
      <c r="G48891" s="1776"/>
    </row>
    <row r="48892" spans="7:7">
      <c r="G48892" s="1776"/>
    </row>
    <row r="48893" spans="7:7">
      <c r="G48893" s="1776"/>
    </row>
    <row r="48894" spans="7:7">
      <c r="G48894" s="1776"/>
    </row>
    <row r="48895" spans="7:7">
      <c r="G48895" s="1776"/>
    </row>
    <row r="48896" spans="7:7">
      <c r="G48896" s="1776"/>
    </row>
    <row r="48897" spans="7:7">
      <c r="G48897" s="1776"/>
    </row>
    <row r="48898" spans="7:7">
      <c r="G48898" s="1776"/>
    </row>
    <row r="48899" spans="7:7">
      <c r="G48899" s="1776"/>
    </row>
    <row r="48900" spans="7:7">
      <c r="G48900" s="1776"/>
    </row>
    <row r="48901" spans="7:7">
      <c r="G48901" s="1776"/>
    </row>
    <row r="48902" spans="7:7">
      <c r="G48902" s="1776"/>
    </row>
    <row r="48903" spans="7:7">
      <c r="G48903" s="1776"/>
    </row>
    <row r="48904" spans="7:7">
      <c r="G48904" s="1776"/>
    </row>
    <row r="48905" spans="7:7">
      <c r="G48905" s="1776"/>
    </row>
    <row r="48906" spans="7:7">
      <c r="G48906" s="1776"/>
    </row>
    <row r="48907" spans="7:7">
      <c r="G48907" s="1776"/>
    </row>
    <row r="48908" spans="7:7">
      <c r="G48908" s="1776"/>
    </row>
    <row r="48909" spans="7:7">
      <c r="G48909" s="1776"/>
    </row>
    <row r="48910" spans="7:7">
      <c r="G48910" s="1776"/>
    </row>
    <row r="48911" spans="7:7">
      <c r="G48911" s="1776"/>
    </row>
    <row r="48912" spans="7:7">
      <c r="G48912" s="1776"/>
    </row>
    <row r="48913" spans="7:7">
      <c r="G48913" s="1776"/>
    </row>
    <row r="48914" spans="7:7">
      <c r="G48914" s="1776"/>
    </row>
    <row r="48915" spans="7:7">
      <c r="G48915" s="1776"/>
    </row>
    <row r="48916" spans="7:7">
      <c r="G48916" s="1776"/>
    </row>
    <row r="48917" spans="7:7">
      <c r="G48917" s="1776"/>
    </row>
    <row r="48918" spans="7:7">
      <c r="G48918" s="1776"/>
    </row>
    <row r="48919" spans="7:7">
      <c r="G48919" s="1776"/>
    </row>
    <row r="48920" spans="7:7">
      <c r="G48920" s="1776"/>
    </row>
    <row r="48921" spans="7:7">
      <c r="G48921" s="1776"/>
    </row>
    <row r="48922" spans="7:7">
      <c r="G48922" s="1776"/>
    </row>
    <row r="48923" spans="7:7">
      <c r="G48923" s="1776"/>
    </row>
    <row r="48924" spans="7:7">
      <c r="G48924" s="1776"/>
    </row>
    <row r="48925" spans="7:7">
      <c r="G48925" s="1776"/>
    </row>
    <row r="48926" spans="7:7">
      <c r="G48926" s="1776"/>
    </row>
    <row r="48927" spans="7:7">
      <c r="G48927" s="1776"/>
    </row>
    <row r="48928" spans="7:7">
      <c r="G48928" s="1776"/>
    </row>
    <row r="48929" spans="7:7">
      <c r="G48929" s="1776"/>
    </row>
    <row r="48930" spans="7:7">
      <c r="G48930" s="1776"/>
    </row>
    <row r="48931" spans="7:7">
      <c r="G48931" s="1776"/>
    </row>
    <row r="48932" spans="7:7">
      <c r="G48932" s="1776"/>
    </row>
    <row r="48933" spans="7:7">
      <c r="G48933" s="1776"/>
    </row>
    <row r="48934" spans="7:7">
      <c r="G48934" s="1776"/>
    </row>
    <row r="48935" spans="7:7">
      <c r="G48935" s="1776"/>
    </row>
    <row r="48936" spans="7:7">
      <c r="G48936" s="1776"/>
    </row>
    <row r="48937" spans="7:7">
      <c r="G48937" s="1776"/>
    </row>
    <row r="48938" spans="7:7">
      <c r="G48938" s="1776"/>
    </row>
    <row r="48939" spans="7:7">
      <c r="G48939" s="1776"/>
    </row>
    <row r="48940" spans="7:7">
      <c r="G48940" s="1776"/>
    </row>
    <row r="48941" spans="7:7">
      <c r="G48941" s="1776"/>
    </row>
    <row r="48942" spans="7:7">
      <c r="G48942" s="1776"/>
    </row>
    <row r="48943" spans="7:7">
      <c r="G48943" s="1776"/>
    </row>
    <row r="48944" spans="7:7">
      <c r="G48944" s="1776"/>
    </row>
    <row r="48945" spans="7:7">
      <c r="G48945" s="1776"/>
    </row>
    <row r="48946" spans="7:7">
      <c r="G48946" s="1776"/>
    </row>
    <row r="48947" spans="7:7">
      <c r="G48947" s="1776"/>
    </row>
    <row r="48948" spans="7:7">
      <c r="G48948" s="1776"/>
    </row>
    <row r="48949" spans="7:7">
      <c r="G48949" s="1776"/>
    </row>
    <row r="48950" spans="7:7">
      <c r="G48950" s="1776"/>
    </row>
    <row r="48951" spans="7:7">
      <c r="G48951" s="1776"/>
    </row>
    <row r="48952" spans="7:7">
      <c r="G48952" s="1776"/>
    </row>
    <row r="48953" spans="7:7">
      <c r="G48953" s="1776"/>
    </row>
    <row r="48954" spans="7:7">
      <c r="G48954" s="1776"/>
    </row>
    <row r="48955" spans="7:7">
      <c r="G48955" s="1776"/>
    </row>
    <row r="48956" spans="7:7">
      <c r="G48956" s="1776"/>
    </row>
    <row r="48957" spans="7:7">
      <c r="G48957" s="1776"/>
    </row>
    <row r="48958" spans="7:7">
      <c r="G48958" s="1776"/>
    </row>
    <row r="48959" spans="7:7">
      <c r="G48959" s="1776"/>
    </row>
    <row r="48960" spans="7:7">
      <c r="G48960" s="1776"/>
    </row>
    <row r="48961" spans="7:7">
      <c r="G48961" s="1776"/>
    </row>
    <row r="48962" spans="7:7">
      <c r="G48962" s="1776"/>
    </row>
    <row r="48963" spans="7:7">
      <c r="G48963" s="1776"/>
    </row>
    <row r="48964" spans="7:7">
      <c r="G48964" s="1776"/>
    </row>
    <row r="48965" spans="7:7">
      <c r="G48965" s="1776"/>
    </row>
    <row r="48966" spans="7:7">
      <c r="G48966" s="1776"/>
    </row>
    <row r="48967" spans="7:7">
      <c r="G48967" s="1776"/>
    </row>
    <row r="48968" spans="7:7">
      <c r="G48968" s="1776"/>
    </row>
    <row r="48969" spans="7:7">
      <c r="G48969" s="1776"/>
    </row>
    <row r="48970" spans="7:7">
      <c r="G48970" s="1776"/>
    </row>
    <row r="48971" spans="7:7">
      <c r="G48971" s="1776"/>
    </row>
    <row r="48972" spans="7:7">
      <c r="G48972" s="1776"/>
    </row>
    <row r="48973" spans="7:7">
      <c r="G48973" s="1776"/>
    </row>
    <row r="48974" spans="7:7">
      <c r="G48974" s="1776"/>
    </row>
    <row r="48975" spans="7:7">
      <c r="G48975" s="1776"/>
    </row>
    <row r="48976" spans="7:7">
      <c r="G48976" s="1776"/>
    </row>
    <row r="48977" spans="7:7">
      <c r="G48977" s="1776"/>
    </row>
    <row r="48978" spans="7:7">
      <c r="G48978" s="1776"/>
    </row>
    <row r="48979" spans="7:7">
      <c r="G48979" s="1776"/>
    </row>
    <row r="48980" spans="7:7">
      <c r="G48980" s="1776"/>
    </row>
    <row r="48981" spans="7:7">
      <c r="G48981" s="1776"/>
    </row>
    <row r="48982" spans="7:7">
      <c r="G48982" s="1776"/>
    </row>
    <row r="48983" spans="7:7">
      <c r="G48983" s="1776"/>
    </row>
    <row r="48984" spans="7:7">
      <c r="G48984" s="1776"/>
    </row>
    <row r="48985" spans="7:7">
      <c r="G48985" s="1776"/>
    </row>
    <row r="48986" spans="7:7">
      <c r="G48986" s="1776"/>
    </row>
    <row r="48987" spans="7:7">
      <c r="G48987" s="1776"/>
    </row>
    <row r="48988" spans="7:7">
      <c r="G48988" s="1776"/>
    </row>
    <row r="48989" spans="7:7">
      <c r="G48989" s="1776"/>
    </row>
    <row r="48990" spans="7:7">
      <c r="G48990" s="1776"/>
    </row>
    <row r="48991" spans="7:7">
      <c r="G48991" s="1776"/>
    </row>
    <row r="48992" spans="7:7">
      <c r="G48992" s="1776"/>
    </row>
    <row r="48993" spans="7:7">
      <c r="G48993" s="1776"/>
    </row>
    <row r="48994" spans="7:7">
      <c r="G48994" s="1776"/>
    </row>
    <row r="48995" spans="7:7">
      <c r="G48995" s="1776"/>
    </row>
    <row r="48996" spans="7:7">
      <c r="G48996" s="1776"/>
    </row>
    <row r="48997" spans="7:7">
      <c r="G48997" s="1776"/>
    </row>
    <row r="48998" spans="7:7">
      <c r="G48998" s="1776"/>
    </row>
    <row r="48999" spans="7:7">
      <c r="G48999" s="1776"/>
    </row>
    <row r="49000" spans="7:7">
      <c r="G49000" s="1776"/>
    </row>
    <row r="49001" spans="7:7">
      <c r="G49001" s="1776"/>
    </row>
    <row r="49002" spans="7:7">
      <c r="G49002" s="1776"/>
    </row>
    <row r="49003" spans="7:7">
      <c r="G49003" s="1776"/>
    </row>
    <row r="49004" spans="7:7">
      <c r="G49004" s="1776"/>
    </row>
    <row r="49005" spans="7:7">
      <c r="G49005" s="1776"/>
    </row>
    <row r="49006" spans="7:7">
      <c r="G49006" s="1776"/>
    </row>
    <row r="49007" spans="7:7">
      <c r="G49007" s="1776"/>
    </row>
    <row r="49008" spans="7:7">
      <c r="G49008" s="1776"/>
    </row>
    <row r="49009" spans="7:7">
      <c r="G49009" s="1776"/>
    </row>
    <row r="49010" spans="7:7">
      <c r="G49010" s="1776"/>
    </row>
    <row r="49011" spans="7:7">
      <c r="G49011" s="1776"/>
    </row>
    <row r="49012" spans="7:7">
      <c r="G49012" s="1776"/>
    </row>
    <row r="49013" spans="7:7">
      <c r="G49013" s="1776"/>
    </row>
    <row r="49014" spans="7:7">
      <c r="G49014" s="1776"/>
    </row>
    <row r="49015" spans="7:7">
      <c r="G49015" s="1776"/>
    </row>
    <row r="49016" spans="7:7">
      <c r="G49016" s="1776"/>
    </row>
    <row r="49017" spans="7:7">
      <c r="G49017" s="1776"/>
    </row>
    <row r="49018" spans="7:7">
      <c r="G49018" s="1776"/>
    </row>
    <row r="49019" spans="7:7">
      <c r="G49019" s="1776"/>
    </row>
    <row r="49020" spans="7:7">
      <c r="G49020" s="1776"/>
    </row>
    <row r="49021" spans="7:7">
      <c r="G49021" s="1776"/>
    </row>
    <row r="49022" spans="7:7">
      <c r="G49022" s="1776"/>
    </row>
    <row r="49023" spans="7:7">
      <c r="G49023" s="1776"/>
    </row>
    <row r="49024" spans="7:7">
      <c r="G49024" s="1776"/>
    </row>
    <row r="49025" spans="7:7">
      <c r="G49025" s="1776"/>
    </row>
    <row r="49026" spans="7:7">
      <c r="G49026" s="1776"/>
    </row>
    <row r="49027" spans="7:7">
      <c r="G49027" s="1776"/>
    </row>
    <row r="49028" spans="7:7">
      <c r="G49028" s="1776"/>
    </row>
    <row r="49029" spans="7:7">
      <c r="G49029" s="1776"/>
    </row>
    <row r="49030" spans="7:7">
      <c r="G49030" s="1776"/>
    </row>
    <row r="49031" spans="7:7">
      <c r="G49031" s="1776"/>
    </row>
    <row r="49032" spans="7:7">
      <c r="G49032" s="1776"/>
    </row>
    <row r="49033" spans="7:7">
      <c r="G49033" s="1776"/>
    </row>
    <row r="49034" spans="7:7">
      <c r="G49034" s="1776"/>
    </row>
    <row r="49035" spans="7:7">
      <c r="G49035" s="1776"/>
    </row>
    <row r="49036" spans="7:7">
      <c r="G49036" s="1776"/>
    </row>
    <row r="49037" spans="7:7">
      <c r="G49037" s="1776"/>
    </row>
    <row r="49038" spans="7:7">
      <c r="G49038" s="1776"/>
    </row>
    <row r="49039" spans="7:7">
      <c r="G49039" s="1776"/>
    </row>
    <row r="49040" spans="7:7">
      <c r="G49040" s="1776"/>
    </row>
    <row r="49041" spans="7:7">
      <c r="G49041" s="1776"/>
    </row>
    <row r="49042" spans="7:7">
      <c r="G49042" s="1776"/>
    </row>
    <row r="49043" spans="7:7">
      <c r="G49043" s="1776"/>
    </row>
    <row r="49044" spans="7:7">
      <c r="G49044" s="1776"/>
    </row>
    <row r="49045" spans="7:7">
      <c r="G49045" s="1776"/>
    </row>
    <row r="49046" spans="7:7">
      <c r="G49046" s="1776"/>
    </row>
    <row r="49047" spans="7:7">
      <c r="G49047" s="1776"/>
    </row>
    <row r="49048" spans="7:7">
      <c r="G49048" s="1776"/>
    </row>
    <row r="49049" spans="7:7">
      <c r="G49049" s="1776"/>
    </row>
    <row r="49050" spans="7:7">
      <c r="G49050" s="1776"/>
    </row>
    <row r="49051" spans="7:7">
      <c r="G49051" s="1776"/>
    </row>
    <row r="49052" spans="7:7">
      <c r="G49052" s="1776"/>
    </row>
    <row r="49053" spans="7:7">
      <c r="G49053" s="1776"/>
    </row>
    <row r="49054" spans="7:7">
      <c r="G49054" s="1776"/>
    </row>
    <row r="49055" spans="7:7">
      <c r="G49055" s="1776"/>
    </row>
    <row r="49056" spans="7:7">
      <c r="G49056" s="1776"/>
    </row>
    <row r="49057" spans="7:7">
      <c r="G49057" s="1776"/>
    </row>
    <row r="49058" spans="7:7">
      <c r="G49058" s="1776"/>
    </row>
    <row r="49059" spans="7:7">
      <c r="G49059" s="1776"/>
    </row>
    <row r="49060" spans="7:7">
      <c r="G49060" s="1776"/>
    </row>
    <row r="49061" spans="7:7">
      <c r="G49061" s="1776"/>
    </row>
    <row r="49062" spans="7:7">
      <c r="G49062" s="1776"/>
    </row>
    <row r="49063" spans="7:7">
      <c r="G49063" s="1776"/>
    </row>
    <row r="49064" spans="7:7">
      <c r="G49064" s="1776"/>
    </row>
    <row r="49065" spans="7:7">
      <c r="G49065" s="1776"/>
    </row>
    <row r="49066" spans="7:7">
      <c r="G49066" s="1776"/>
    </row>
    <row r="49067" spans="7:7">
      <c r="G49067" s="1776"/>
    </row>
    <row r="49068" spans="7:7">
      <c r="G49068" s="1776"/>
    </row>
    <row r="49069" spans="7:7">
      <c r="G49069" s="1776"/>
    </row>
    <row r="49070" spans="7:7">
      <c r="G49070" s="1776"/>
    </row>
    <row r="49071" spans="7:7">
      <c r="G49071" s="1776"/>
    </row>
    <row r="49072" spans="7:7">
      <c r="G49072" s="1776"/>
    </row>
    <row r="49073" spans="7:7">
      <c r="G49073" s="1776"/>
    </row>
    <row r="49074" spans="7:7">
      <c r="G49074" s="1776"/>
    </row>
    <row r="49075" spans="7:7">
      <c r="G49075" s="1776"/>
    </row>
    <row r="49076" spans="7:7">
      <c r="G49076" s="1776"/>
    </row>
    <row r="49077" spans="7:7">
      <c r="G49077" s="1776"/>
    </row>
    <row r="49078" spans="7:7">
      <c r="G49078" s="1776"/>
    </row>
    <row r="49079" spans="7:7">
      <c r="G49079" s="1776"/>
    </row>
    <row r="49080" spans="7:7">
      <c r="G49080" s="1776"/>
    </row>
    <row r="49081" spans="7:7">
      <c r="G49081" s="1776"/>
    </row>
    <row r="49082" spans="7:7">
      <c r="G49082" s="1776"/>
    </row>
    <row r="49083" spans="7:7">
      <c r="G49083" s="1776"/>
    </row>
    <row r="49084" spans="7:7">
      <c r="G49084" s="1776"/>
    </row>
    <row r="49085" spans="7:7">
      <c r="G49085" s="1776"/>
    </row>
    <row r="49086" spans="7:7">
      <c r="G49086" s="1776"/>
    </row>
    <row r="49087" spans="7:7">
      <c r="G49087" s="1776"/>
    </row>
    <row r="49088" spans="7:7">
      <c r="G49088" s="1776"/>
    </row>
    <row r="49089" spans="7:7">
      <c r="G49089" s="1776"/>
    </row>
    <row r="49090" spans="7:7">
      <c r="G49090" s="1776"/>
    </row>
    <row r="49091" spans="7:7">
      <c r="G49091" s="1776"/>
    </row>
    <row r="49092" spans="7:7">
      <c r="G49092" s="1776"/>
    </row>
    <row r="49093" spans="7:7">
      <c r="G49093" s="1776"/>
    </row>
    <row r="49094" spans="7:7">
      <c r="G49094" s="1776"/>
    </row>
    <row r="49095" spans="7:7">
      <c r="G49095" s="1776"/>
    </row>
    <row r="49096" spans="7:7">
      <c r="G49096" s="1776"/>
    </row>
    <row r="49097" spans="7:7">
      <c r="G49097" s="1776"/>
    </row>
    <row r="49098" spans="7:7">
      <c r="G49098" s="1776"/>
    </row>
    <row r="49099" spans="7:7">
      <c r="G49099" s="1776"/>
    </row>
    <row r="49100" spans="7:7">
      <c r="G49100" s="1776"/>
    </row>
    <row r="49101" spans="7:7">
      <c r="G49101" s="1776"/>
    </row>
    <row r="49102" spans="7:7">
      <c r="G49102" s="1776"/>
    </row>
    <row r="49103" spans="7:7">
      <c r="G49103" s="1776"/>
    </row>
    <row r="49104" spans="7:7">
      <c r="G49104" s="1776"/>
    </row>
    <row r="49105" spans="7:7">
      <c r="G49105" s="1776"/>
    </row>
    <row r="49106" spans="7:7">
      <c r="G49106" s="1776"/>
    </row>
    <row r="49107" spans="7:7">
      <c r="G49107" s="1776"/>
    </row>
    <row r="49108" spans="7:7">
      <c r="G49108" s="1776"/>
    </row>
    <row r="49109" spans="7:7">
      <c r="G49109" s="1776"/>
    </row>
    <row r="49110" spans="7:7">
      <c r="G49110" s="1776"/>
    </row>
    <row r="49111" spans="7:7">
      <c r="G49111" s="1776"/>
    </row>
    <row r="49112" spans="7:7">
      <c r="G49112" s="1776"/>
    </row>
    <row r="49113" spans="7:7">
      <c r="G49113" s="1776"/>
    </row>
    <row r="49114" spans="7:7">
      <c r="G49114" s="1776"/>
    </row>
    <row r="49115" spans="7:7">
      <c r="G49115" s="1776"/>
    </row>
    <row r="49116" spans="7:7">
      <c r="G49116" s="1776"/>
    </row>
    <row r="49117" spans="7:7">
      <c r="G49117" s="1776"/>
    </row>
    <row r="49118" spans="7:7">
      <c r="G49118" s="1776"/>
    </row>
    <row r="49119" spans="7:7">
      <c r="G49119" s="1776"/>
    </row>
    <row r="49120" spans="7:7">
      <c r="G49120" s="1776"/>
    </row>
    <row r="49121" spans="7:7">
      <c r="G49121" s="1776"/>
    </row>
    <row r="49122" spans="7:7">
      <c r="G49122" s="1776"/>
    </row>
    <row r="49123" spans="7:7">
      <c r="G49123" s="1776"/>
    </row>
    <row r="49124" spans="7:7">
      <c r="G49124" s="1776"/>
    </row>
    <row r="49125" spans="7:7">
      <c r="G49125" s="1776"/>
    </row>
    <row r="49126" spans="7:7">
      <c r="G49126" s="1776"/>
    </row>
    <row r="49127" spans="7:7">
      <c r="G49127" s="1776"/>
    </row>
    <row r="49128" spans="7:7">
      <c r="G49128" s="1776"/>
    </row>
    <row r="49129" spans="7:7">
      <c r="G49129" s="1776"/>
    </row>
    <row r="49130" spans="7:7">
      <c r="G49130" s="1776"/>
    </row>
    <row r="49131" spans="7:7">
      <c r="G49131" s="1776"/>
    </row>
    <row r="49132" spans="7:7">
      <c r="G49132" s="1776"/>
    </row>
    <row r="49133" spans="7:7">
      <c r="G49133" s="1776"/>
    </row>
    <row r="49134" spans="7:7">
      <c r="G49134" s="1776"/>
    </row>
    <row r="49135" spans="7:7">
      <c r="G49135" s="1776"/>
    </row>
    <row r="49136" spans="7:7">
      <c r="G49136" s="1776"/>
    </row>
    <row r="49137" spans="7:7">
      <c r="G49137" s="1776"/>
    </row>
    <row r="49138" spans="7:7">
      <c r="G49138" s="1776"/>
    </row>
    <row r="49139" spans="7:7">
      <c r="G49139" s="1776"/>
    </row>
    <row r="49140" spans="7:7">
      <c r="G49140" s="1776"/>
    </row>
    <row r="49141" spans="7:7">
      <c r="G49141" s="1776"/>
    </row>
    <row r="49142" spans="7:7">
      <c r="G49142" s="1776"/>
    </row>
    <row r="49143" spans="7:7">
      <c r="G49143" s="1776"/>
    </row>
    <row r="49144" spans="7:7">
      <c r="G49144" s="1776"/>
    </row>
    <row r="49145" spans="7:7">
      <c r="G49145" s="1776"/>
    </row>
    <row r="49146" spans="7:7">
      <c r="G49146" s="1776"/>
    </row>
    <row r="49147" spans="7:7">
      <c r="G49147" s="1776"/>
    </row>
    <row r="49148" spans="7:7">
      <c r="G49148" s="1776"/>
    </row>
    <row r="49149" spans="7:7">
      <c r="G49149" s="1776"/>
    </row>
    <row r="49150" spans="7:7">
      <c r="G49150" s="1776"/>
    </row>
    <row r="49151" spans="7:7">
      <c r="G49151" s="1776"/>
    </row>
    <row r="49152" spans="7:7">
      <c r="G49152" s="1776"/>
    </row>
    <row r="49153" spans="7:7">
      <c r="G49153" s="1776"/>
    </row>
    <row r="49154" spans="7:7">
      <c r="G49154" s="1776"/>
    </row>
    <row r="49155" spans="7:7">
      <c r="G49155" s="1776"/>
    </row>
    <row r="49156" spans="7:7">
      <c r="G49156" s="1776"/>
    </row>
    <row r="49157" spans="7:7">
      <c r="G49157" s="1776"/>
    </row>
    <row r="49158" spans="7:7">
      <c r="G49158" s="1776"/>
    </row>
    <row r="49159" spans="7:7">
      <c r="G49159" s="1776"/>
    </row>
    <row r="49160" spans="7:7">
      <c r="G49160" s="1776"/>
    </row>
    <row r="49161" spans="7:7">
      <c r="G49161" s="1776"/>
    </row>
    <row r="49162" spans="7:7">
      <c r="G49162" s="1776"/>
    </row>
    <row r="49163" spans="7:7">
      <c r="G49163" s="1776"/>
    </row>
    <row r="49164" spans="7:7">
      <c r="G49164" s="1776"/>
    </row>
    <row r="49165" spans="7:7">
      <c r="G49165" s="1776"/>
    </row>
    <row r="49166" spans="7:7">
      <c r="G49166" s="1776"/>
    </row>
    <row r="49167" spans="7:7">
      <c r="G49167" s="1776"/>
    </row>
    <row r="49168" spans="7:7">
      <c r="G49168" s="1776"/>
    </row>
    <row r="49169" spans="7:7">
      <c r="G49169" s="1776"/>
    </row>
    <row r="49170" spans="7:7">
      <c r="G49170" s="1776"/>
    </row>
    <row r="49171" spans="7:7">
      <c r="G49171" s="1776"/>
    </row>
    <row r="49172" spans="7:7">
      <c r="G49172" s="1776"/>
    </row>
    <row r="49173" spans="7:7">
      <c r="G49173" s="1776"/>
    </row>
    <row r="49174" spans="7:7">
      <c r="G49174" s="1776"/>
    </row>
    <row r="49175" spans="7:7">
      <c r="G49175" s="1776"/>
    </row>
    <row r="49176" spans="7:7">
      <c r="G49176" s="1776"/>
    </row>
    <row r="49177" spans="7:7">
      <c r="G49177" s="1776"/>
    </row>
    <row r="49178" spans="7:7">
      <c r="G49178" s="1776"/>
    </row>
    <row r="49179" spans="7:7">
      <c r="G49179" s="1776"/>
    </row>
    <row r="49180" spans="7:7">
      <c r="G49180" s="1776"/>
    </row>
    <row r="49181" spans="7:7">
      <c r="G49181" s="1776"/>
    </row>
    <row r="49182" spans="7:7">
      <c r="G49182" s="1776"/>
    </row>
    <row r="49183" spans="7:7">
      <c r="G49183" s="1776"/>
    </row>
    <row r="49184" spans="7:7">
      <c r="G49184" s="1776"/>
    </row>
    <row r="49185" spans="7:7">
      <c r="G49185" s="1776"/>
    </row>
    <row r="49186" spans="7:7">
      <c r="G49186" s="1776"/>
    </row>
    <row r="49187" spans="7:7">
      <c r="G49187" s="1776"/>
    </row>
    <row r="49188" spans="7:7">
      <c r="G49188" s="1776"/>
    </row>
    <row r="49189" spans="7:7">
      <c r="G49189" s="1776"/>
    </row>
    <row r="49190" spans="7:7">
      <c r="G49190" s="1776"/>
    </row>
    <row r="49191" spans="7:7">
      <c r="G49191" s="1776"/>
    </row>
    <row r="49192" spans="7:7">
      <c r="G49192" s="1776"/>
    </row>
    <row r="49193" spans="7:7">
      <c r="G49193" s="1776"/>
    </row>
    <row r="49194" spans="7:7">
      <c r="G49194" s="1776"/>
    </row>
    <row r="49195" spans="7:7">
      <c r="G49195" s="1776"/>
    </row>
    <row r="49196" spans="7:7">
      <c r="G49196" s="1776"/>
    </row>
    <row r="49197" spans="7:7">
      <c r="G49197" s="1776"/>
    </row>
    <row r="49198" spans="7:7">
      <c r="G49198" s="1776"/>
    </row>
    <row r="49199" spans="7:7">
      <c r="G49199" s="1776"/>
    </row>
    <row r="49200" spans="7:7">
      <c r="G49200" s="1776"/>
    </row>
    <row r="49201" spans="7:7">
      <c r="G49201" s="1776"/>
    </row>
    <row r="49202" spans="7:7">
      <c r="G49202" s="1776"/>
    </row>
    <row r="49203" spans="7:7">
      <c r="G49203" s="1776"/>
    </row>
    <row r="49204" spans="7:7">
      <c r="G49204" s="1776"/>
    </row>
    <row r="49205" spans="7:7">
      <c r="G49205" s="1776"/>
    </row>
    <row r="49206" spans="7:7">
      <c r="G49206" s="1776"/>
    </row>
    <row r="49207" spans="7:7">
      <c r="G49207" s="1776"/>
    </row>
    <row r="49208" spans="7:7">
      <c r="G49208" s="1776"/>
    </row>
    <row r="49209" spans="7:7">
      <c r="G49209" s="1776"/>
    </row>
    <row r="49210" spans="7:7">
      <c r="G49210" s="1776"/>
    </row>
    <row r="49211" spans="7:7">
      <c r="G49211" s="1776"/>
    </row>
    <row r="49212" spans="7:7">
      <c r="G49212" s="1776"/>
    </row>
    <row r="49213" spans="7:7">
      <c r="G49213" s="1776"/>
    </row>
    <row r="49214" spans="7:7">
      <c r="G49214" s="1776"/>
    </row>
    <row r="49215" spans="7:7">
      <c r="G49215" s="1776"/>
    </row>
    <row r="49216" spans="7:7">
      <c r="G49216" s="1776"/>
    </row>
    <row r="49217" spans="7:7">
      <c r="G49217" s="1776"/>
    </row>
    <row r="49218" spans="7:7">
      <c r="G49218" s="1776"/>
    </row>
    <row r="49219" spans="7:7">
      <c r="G49219" s="1776"/>
    </row>
    <row r="49220" spans="7:7">
      <c r="G49220" s="1776"/>
    </row>
    <row r="49221" spans="7:7">
      <c r="G49221" s="1776"/>
    </row>
    <row r="49222" spans="7:7">
      <c r="G49222" s="1776"/>
    </row>
    <row r="49223" spans="7:7">
      <c r="G49223" s="1776"/>
    </row>
    <row r="49224" spans="7:7">
      <c r="G49224" s="1776"/>
    </row>
    <row r="49225" spans="7:7">
      <c r="G49225" s="1776"/>
    </row>
    <row r="49226" spans="7:7">
      <c r="G49226" s="1776"/>
    </row>
    <row r="49227" spans="7:7">
      <c r="G49227" s="1776"/>
    </row>
    <row r="49228" spans="7:7">
      <c r="G49228" s="1776"/>
    </row>
    <row r="49229" spans="7:7">
      <c r="G49229" s="1776"/>
    </row>
    <row r="49230" spans="7:7">
      <c r="G49230" s="1776"/>
    </row>
    <row r="49231" spans="7:7">
      <c r="G49231" s="1776"/>
    </row>
    <row r="49232" spans="7:7">
      <c r="G49232" s="1776"/>
    </row>
    <row r="49233" spans="7:7">
      <c r="G49233" s="1776"/>
    </row>
    <row r="49234" spans="7:7">
      <c r="G49234" s="1776"/>
    </row>
    <row r="49235" spans="7:7">
      <c r="G49235" s="1776"/>
    </row>
    <row r="49236" spans="7:7">
      <c r="G49236" s="1776"/>
    </row>
    <row r="49237" spans="7:7">
      <c r="G49237" s="1776"/>
    </row>
    <row r="49238" spans="7:7">
      <c r="G49238" s="1776"/>
    </row>
    <row r="49239" spans="7:7">
      <c r="G49239" s="1776"/>
    </row>
    <row r="49240" spans="7:7">
      <c r="G49240" s="1776"/>
    </row>
    <row r="49241" spans="7:7">
      <c r="G49241" s="1776"/>
    </row>
    <row r="49242" spans="7:7">
      <c r="G49242" s="1776"/>
    </row>
    <row r="49243" spans="7:7">
      <c r="G49243" s="1776"/>
    </row>
    <row r="49244" spans="7:7">
      <c r="G49244" s="1776"/>
    </row>
    <row r="49245" spans="7:7">
      <c r="G49245" s="1776"/>
    </row>
    <row r="49246" spans="7:7">
      <c r="G49246" s="1776"/>
    </row>
    <row r="49247" spans="7:7">
      <c r="G49247" s="1776"/>
    </row>
    <row r="49248" spans="7:7">
      <c r="G49248" s="1776"/>
    </row>
    <row r="49249" spans="7:7">
      <c r="G49249" s="1776"/>
    </row>
    <row r="49250" spans="7:7">
      <c r="G49250" s="1776"/>
    </row>
    <row r="49251" spans="7:7">
      <c r="G49251" s="1776"/>
    </row>
    <row r="49252" spans="7:7">
      <c r="G49252" s="1776"/>
    </row>
    <row r="49253" spans="7:7">
      <c r="G49253" s="1776"/>
    </row>
    <row r="49254" spans="7:7">
      <c r="G49254" s="1776"/>
    </row>
    <row r="49255" spans="7:7">
      <c r="G49255" s="1776"/>
    </row>
    <row r="49256" spans="7:7">
      <c r="G49256" s="1776"/>
    </row>
    <row r="49257" spans="7:7">
      <c r="G49257" s="1776"/>
    </row>
    <row r="49258" spans="7:7">
      <c r="G49258" s="1776"/>
    </row>
    <row r="49259" spans="7:7">
      <c r="G49259" s="1776"/>
    </row>
    <row r="49260" spans="7:7">
      <c r="G49260" s="1776"/>
    </row>
    <row r="49261" spans="7:7">
      <c r="G49261" s="1776"/>
    </row>
    <row r="49262" spans="7:7">
      <c r="G49262" s="1776"/>
    </row>
    <row r="49263" spans="7:7">
      <c r="G49263" s="1776"/>
    </row>
    <row r="49264" spans="7:7">
      <c r="G49264" s="1776"/>
    </row>
    <row r="49265" spans="7:7">
      <c r="G49265" s="1776"/>
    </row>
    <row r="49266" spans="7:7">
      <c r="G49266" s="1776"/>
    </row>
    <row r="49267" spans="7:7">
      <c r="G49267" s="1776"/>
    </row>
    <row r="49268" spans="7:7">
      <c r="G49268" s="1776"/>
    </row>
    <row r="49269" spans="7:7">
      <c r="G49269" s="1776"/>
    </row>
    <row r="49270" spans="7:7">
      <c r="G49270" s="1776"/>
    </row>
    <row r="49271" spans="7:7">
      <c r="G49271" s="1776"/>
    </row>
    <row r="49272" spans="7:7">
      <c r="G49272" s="1776"/>
    </row>
    <row r="49273" spans="7:7">
      <c r="G49273" s="1776"/>
    </row>
    <row r="49274" spans="7:7">
      <c r="G49274" s="1776"/>
    </row>
    <row r="49275" spans="7:7">
      <c r="G49275" s="1776"/>
    </row>
    <row r="49276" spans="7:7">
      <c r="G49276" s="1776"/>
    </row>
    <row r="49277" spans="7:7">
      <c r="G49277" s="1776"/>
    </row>
    <row r="49278" spans="7:7">
      <c r="G49278" s="1776"/>
    </row>
    <row r="49279" spans="7:7">
      <c r="G49279" s="1776"/>
    </row>
    <row r="49280" spans="7:7">
      <c r="G49280" s="1776"/>
    </row>
    <row r="49281" spans="7:7">
      <c r="G49281" s="1776"/>
    </row>
    <row r="49282" spans="7:7">
      <c r="G49282" s="1776"/>
    </row>
    <row r="49283" spans="7:7">
      <c r="G49283" s="1776"/>
    </row>
    <row r="49284" spans="7:7">
      <c r="G49284" s="1776"/>
    </row>
    <row r="49285" spans="7:7">
      <c r="G49285" s="1776"/>
    </row>
    <row r="49286" spans="7:7">
      <c r="G49286" s="1776"/>
    </row>
    <row r="49287" spans="7:7">
      <c r="G49287" s="1776"/>
    </row>
    <row r="49288" spans="7:7">
      <c r="G49288" s="1776"/>
    </row>
    <row r="49289" spans="7:7">
      <c r="G49289" s="1776"/>
    </row>
    <row r="49290" spans="7:7">
      <c r="G49290" s="1776"/>
    </row>
    <row r="49291" spans="7:7">
      <c r="G49291" s="1776"/>
    </row>
    <row r="49292" spans="7:7">
      <c r="G49292" s="1776"/>
    </row>
    <row r="49293" spans="7:7">
      <c r="G49293" s="1776"/>
    </row>
    <row r="49294" spans="7:7">
      <c r="G49294" s="1776"/>
    </row>
    <row r="49295" spans="7:7">
      <c r="G49295" s="1776"/>
    </row>
    <row r="49296" spans="7:7">
      <c r="G49296" s="1776"/>
    </row>
    <row r="49297" spans="7:7">
      <c r="G49297" s="1776"/>
    </row>
    <row r="49298" spans="7:7">
      <c r="G49298" s="1776"/>
    </row>
    <row r="49299" spans="7:7">
      <c r="G49299" s="1776"/>
    </row>
    <row r="49300" spans="7:7">
      <c r="G49300" s="1776"/>
    </row>
    <row r="49301" spans="7:7">
      <c r="G49301" s="1776"/>
    </row>
    <row r="49302" spans="7:7">
      <c r="G49302" s="1776"/>
    </row>
    <row r="49303" spans="7:7">
      <c r="G49303" s="1776"/>
    </row>
    <row r="49304" spans="7:7">
      <c r="G49304" s="1776"/>
    </row>
    <row r="49305" spans="7:7">
      <c r="G49305" s="1776"/>
    </row>
    <row r="49306" spans="7:7">
      <c r="G49306" s="1776"/>
    </row>
    <row r="49307" spans="7:7">
      <c r="G49307" s="1776"/>
    </row>
    <row r="49308" spans="7:7">
      <c r="G49308" s="1776"/>
    </row>
    <row r="49309" spans="7:7">
      <c r="G49309" s="1776"/>
    </row>
    <row r="49310" spans="7:7">
      <c r="G49310" s="1776"/>
    </row>
    <row r="49311" spans="7:7">
      <c r="G49311" s="1776"/>
    </row>
    <row r="49312" spans="7:7">
      <c r="G49312" s="1776"/>
    </row>
    <row r="49313" spans="7:7">
      <c r="G49313" s="1776"/>
    </row>
    <row r="49314" spans="7:7">
      <c r="G49314" s="1776"/>
    </row>
    <row r="49315" spans="7:7">
      <c r="G49315" s="1776"/>
    </row>
    <row r="49316" spans="7:7">
      <c r="G49316" s="1776"/>
    </row>
    <row r="49317" spans="7:7">
      <c r="G49317" s="1776"/>
    </row>
    <row r="49318" spans="7:7">
      <c r="G49318" s="1776"/>
    </row>
    <row r="49319" spans="7:7">
      <c r="G49319" s="1776"/>
    </row>
    <row r="49320" spans="7:7">
      <c r="G49320" s="1776"/>
    </row>
    <row r="49321" spans="7:7">
      <c r="G49321" s="1776"/>
    </row>
    <row r="49322" spans="7:7">
      <c r="G49322" s="1776"/>
    </row>
    <row r="49323" spans="7:7">
      <c r="G49323" s="1776"/>
    </row>
    <row r="49324" spans="7:7">
      <c r="G49324" s="1776"/>
    </row>
    <row r="49325" spans="7:7">
      <c r="G49325" s="1776"/>
    </row>
    <row r="49326" spans="7:7">
      <c r="G49326" s="1776"/>
    </row>
    <row r="49327" spans="7:7">
      <c r="G49327" s="1776"/>
    </row>
    <row r="49328" spans="7:7">
      <c r="G49328" s="1776"/>
    </row>
    <row r="49329" spans="7:7">
      <c r="G49329" s="1776"/>
    </row>
    <row r="49330" spans="7:7">
      <c r="G49330" s="1776"/>
    </row>
    <row r="49331" spans="7:7">
      <c r="G49331" s="1776"/>
    </row>
    <row r="49332" spans="7:7">
      <c r="G49332" s="1776"/>
    </row>
    <row r="49333" spans="7:7">
      <c r="G49333" s="1776"/>
    </row>
    <row r="49334" spans="7:7">
      <c r="G49334" s="1776"/>
    </row>
    <row r="49335" spans="7:7">
      <c r="G49335" s="1776"/>
    </row>
    <row r="49336" spans="7:7">
      <c r="G49336" s="1776"/>
    </row>
    <row r="49337" spans="7:7">
      <c r="G49337" s="1776"/>
    </row>
    <row r="49338" spans="7:7">
      <c r="G49338" s="1776"/>
    </row>
    <row r="49339" spans="7:7">
      <c r="G49339" s="1776"/>
    </row>
    <row r="49340" spans="7:7">
      <c r="G49340" s="1776"/>
    </row>
    <row r="49341" spans="7:7">
      <c r="G49341" s="1776"/>
    </row>
    <row r="49342" spans="7:7">
      <c r="G49342" s="1776"/>
    </row>
    <row r="49343" spans="7:7">
      <c r="G49343" s="1776"/>
    </row>
    <row r="49344" spans="7:7">
      <c r="G49344" s="1776"/>
    </row>
    <row r="49345" spans="7:7">
      <c r="G49345" s="1776"/>
    </row>
    <row r="49346" spans="7:7">
      <c r="G49346" s="1776"/>
    </row>
    <row r="49347" spans="7:7">
      <c r="G49347" s="1776"/>
    </row>
    <row r="49348" spans="7:7">
      <c r="G49348" s="1776"/>
    </row>
    <row r="49349" spans="7:7">
      <c r="G49349" s="1776"/>
    </row>
    <row r="49350" spans="7:7">
      <c r="G49350" s="1776"/>
    </row>
    <row r="49351" spans="7:7">
      <c r="G49351" s="1776"/>
    </row>
    <row r="49352" spans="7:7">
      <c r="G49352" s="1776"/>
    </row>
    <row r="49353" spans="7:7">
      <c r="G49353" s="1776"/>
    </row>
    <row r="49354" spans="7:7">
      <c r="G49354" s="1776"/>
    </row>
    <row r="49355" spans="7:7">
      <c r="G49355" s="1776"/>
    </row>
    <row r="49356" spans="7:7">
      <c r="G49356" s="1776"/>
    </row>
    <row r="49357" spans="7:7">
      <c r="G49357" s="1776"/>
    </row>
    <row r="49358" spans="7:7">
      <c r="G49358" s="1776"/>
    </row>
    <row r="49359" spans="7:7">
      <c r="G49359" s="1776"/>
    </row>
    <row r="49360" spans="7:7">
      <c r="G49360" s="1776"/>
    </row>
    <row r="49361" spans="7:7">
      <c r="G49361" s="1776"/>
    </row>
    <row r="49362" spans="7:7">
      <c r="G49362" s="1776"/>
    </row>
    <row r="49363" spans="7:7">
      <c r="G49363" s="1776"/>
    </row>
    <row r="49364" spans="7:7">
      <c r="G49364" s="1776"/>
    </row>
    <row r="49365" spans="7:7">
      <c r="G49365" s="1776"/>
    </row>
    <row r="49366" spans="7:7">
      <c r="G49366" s="1776"/>
    </row>
    <row r="49367" spans="7:7">
      <c r="G49367" s="1776"/>
    </row>
    <row r="49368" spans="7:7">
      <c r="G49368" s="1776"/>
    </row>
    <row r="49369" spans="7:7">
      <c r="G49369" s="1776"/>
    </row>
    <row r="49370" spans="7:7">
      <c r="G49370" s="1776"/>
    </row>
    <row r="49371" spans="7:7">
      <c r="G49371" s="1776"/>
    </row>
    <row r="49372" spans="7:7">
      <c r="G49372" s="1776"/>
    </row>
    <row r="49373" spans="7:7">
      <c r="G49373" s="1776"/>
    </row>
    <row r="49374" spans="7:7">
      <c r="G49374" s="1776"/>
    </row>
    <row r="49375" spans="7:7">
      <c r="G49375" s="1776"/>
    </row>
    <row r="49376" spans="7:7">
      <c r="G49376" s="1776"/>
    </row>
    <row r="49377" spans="7:7">
      <c r="G49377" s="1776"/>
    </row>
    <row r="49378" spans="7:7">
      <c r="G49378" s="1776"/>
    </row>
    <row r="49379" spans="7:7">
      <c r="G49379" s="1776"/>
    </row>
    <row r="49380" spans="7:7">
      <c r="G49380" s="1776"/>
    </row>
    <row r="49381" spans="7:7">
      <c r="G49381" s="1776"/>
    </row>
    <row r="49382" spans="7:7">
      <c r="G49382" s="1776"/>
    </row>
    <row r="49383" spans="7:7">
      <c r="G49383" s="1776"/>
    </row>
    <row r="49384" spans="7:7">
      <c r="G49384" s="1776"/>
    </row>
    <row r="49385" spans="7:7">
      <c r="G49385" s="1776"/>
    </row>
    <row r="49386" spans="7:7">
      <c r="G49386" s="1776"/>
    </row>
    <row r="49387" spans="7:7">
      <c r="G49387" s="1776"/>
    </row>
    <row r="49388" spans="7:7">
      <c r="G49388" s="1776"/>
    </row>
    <row r="49389" spans="7:7">
      <c r="G49389" s="1776"/>
    </row>
    <row r="49390" spans="7:7">
      <c r="G49390" s="1776"/>
    </row>
    <row r="49391" spans="7:7">
      <c r="G49391" s="1776"/>
    </row>
    <row r="49392" spans="7:7">
      <c r="G49392" s="1776"/>
    </row>
    <row r="49393" spans="7:7">
      <c r="G49393" s="1776"/>
    </row>
    <row r="49394" spans="7:7">
      <c r="G49394" s="1776"/>
    </row>
    <row r="49395" spans="7:7">
      <c r="G49395" s="1776"/>
    </row>
    <row r="49396" spans="7:7">
      <c r="G49396" s="1776"/>
    </row>
    <row r="49397" spans="7:7">
      <c r="G49397" s="1776"/>
    </row>
    <row r="49398" spans="7:7">
      <c r="G49398" s="1776"/>
    </row>
    <row r="49399" spans="7:7">
      <c r="G49399" s="1776"/>
    </row>
    <row r="49400" spans="7:7">
      <c r="G49400" s="1776"/>
    </row>
    <row r="49401" spans="7:7">
      <c r="G49401" s="1776"/>
    </row>
    <row r="49402" spans="7:7">
      <c r="G49402" s="1776"/>
    </row>
    <row r="49403" spans="7:7">
      <c r="G49403" s="1776"/>
    </row>
    <row r="49404" spans="7:7">
      <c r="G49404" s="1776"/>
    </row>
    <row r="49405" spans="7:7">
      <c r="G49405" s="1776"/>
    </row>
    <row r="49406" spans="7:7">
      <c r="G49406" s="1776"/>
    </row>
    <row r="49407" spans="7:7">
      <c r="G49407" s="1776"/>
    </row>
    <row r="49408" spans="7:7">
      <c r="G49408" s="1776"/>
    </row>
    <row r="49409" spans="7:7">
      <c r="G49409" s="1776"/>
    </row>
    <row r="49410" spans="7:7">
      <c r="G49410" s="1776"/>
    </row>
    <row r="49411" spans="7:7">
      <c r="G49411" s="1776"/>
    </row>
    <row r="49412" spans="7:7">
      <c r="G49412" s="1776"/>
    </row>
    <row r="49413" spans="7:7">
      <c r="G49413" s="1776"/>
    </row>
    <row r="49414" spans="7:7">
      <c r="G49414" s="1776"/>
    </row>
    <row r="49415" spans="7:7">
      <c r="G49415" s="1776"/>
    </row>
    <row r="49416" spans="7:7">
      <c r="G49416" s="1776"/>
    </row>
    <row r="49417" spans="7:7">
      <c r="G49417" s="1776"/>
    </row>
    <row r="49418" spans="7:7">
      <c r="G49418" s="1776"/>
    </row>
    <row r="49419" spans="7:7">
      <c r="G49419" s="1776"/>
    </row>
    <row r="49420" spans="7:7">
      <c r="G49420" s="1776"/>
    </row>
    <row r="49421" spans="7:7">
      <c r="G49421" s="1776"/>
    </row>
    <row r="49422" spans="7:7">
      <c r="G49422" s="1776"/>
    </row>
    <row r="49423" spans="7:7">
      <c r="G49423" s="1776"/>
    </row>
    <row r="49424" spans="7:7">
      <c r="G49424" s="1776"/>
    </row>
    <row r="49425" spans="7:7">
      <c r="G49425" s="1776"/>
    </row>
    <row r="49426" spans="7:7">
      <c r="G49426" s="1776"/>
    </row>
    <row r="49427" spans="7:7">
      <c r="G49427" s="1776"/>
    </row>
    <row r="49428" spans="7:7">
      <c r="G49428" s="1776"/>
    </row>
    <row r="49429" spans="7:7">
      <c r="G49429" s="1776"/>
    </row>
    <row r="49430" spans="7:7">
      <c r="G49430" s="1776"/>
    </row>
    <row r="49431" spans="7:7">
      <c r="G49431" s="1776"/>
    </row>
    <row r="49432" spans="7:7">
      <c r="G49432" s="1776"/>
    </row>
    <row r="49433" spans="7:7">
      <c r="G49433" s="1776"/>
    </row>
    <row r="49434" spans="7:7">
      <c r="G49434" s="1776"/>
    </row>
    <row r="49435" spans="7:7">
      <c r="G49435" s="1776"/>
    </row>
    <row r="49436" spans="7:7">
      <c r="G49436" s="1776"/>
    </row>
    <row r="49437" spans="7:7">
      <c r="G49437" s="1776"/>
    </row>
    <row r="49438" spans="7:7">
      <c r="G49438" s="1776"/>
    </row>
    <row r="49439" spans="7:7">
      <c r="G49439" s="1776"/>
    </row>
    <row r="49440" spans="7:7">
      <c r="G49440" s="1776"/>
    </row>
    <row r="49441" spans="7:7">
      <c r="G49441" s="1776"/>
    </row>
    <row r="49442" spans="7:7">
      <c r="G49442" s="1776"/>
    </row>
    <row r="49443" spans="7:7">
      <c r="G49443" s="1776"/>
    </row>
    <row r="49444" spans="7:7">
      <c r="G49444" s="1776"/>
    </row>
    <row r="49445" spans="7:7">
      <c r="G49445" s="1776"/>
    </row>
    <row r="49446" spans="7:7">
      <c r="G49446" s="1776"/>
    </row>
    <row r="49447" spans="7:7">
      <c r="G49447" s="1776"/>
    </row>
    <row r="49448" spans="7:7">
      <c r="G49448" s="1776"/>
    </row>
    <row r="49449" spans="7:7">
      <c r="G49449" s="1776"/>
    </row>
    <row r="49450" spans="7:7">
      <c r="G49450" s="1776"/>
    </row>
    <row r="49451" spans="7:7">
      <c r="G49451" s="1776"/>
    </row>
    <row r="49452" spans="7:7">
      <c r="G49452" s="1776"/>
    </row>
    <row r="49453" spans="7:7">
      <c r="G49453" s="1776"/>
    </row>
    <row r="49454" spans="7:7">
      <c r="G49454" s="1776"/>
    </row>
    <row r="49455" spans="7:7">
      <c r="G49455" s="1776"/>
    </row>
    <row r="49456" spans="7:7">
      <c r="G49456" s="1776"/>
    </row>
    <row r="49457" spans="7:7">
      <c r="G49457" s="1776"/>
    </row>
    <row r="49458" spans="7:7">
      <c r="G49458" s="1776"/>
    </row>
    <row r="49459" spans="7:7">
      <c r="G49459" s="1776"/>
    </row>
    <row r="49460" spans="7:7">
      <c r="G49460" s="1776"/>
    </row>
    <row r="49461" spans="7:7">
      <c r="G49461" s="1776"/>
    </row>
    <row r="49462" spans="7:7">
      <c r="G49462" s="1776"/>
    </row>
    <row r="49463" spans="7:7">
      <c r="G49463" s="1776"/>
    </row>
    <row r="49464" spans="7:7">
      <c r="G49464" s="1776"/>
    </row>
    <row r="49465" spans="7:7">
      <c r="G49465" s="1776"/>
    </row>
    <row r="49466" spans="7:7">
      <c r="G49466" s="1776"/>
    </row>
    <row r="49467" spans="7:7">
      <c r="G49467" s="1776"/>
    </row>
    <row r="49468" spans="7:7">
      <c r="G49468" s="1776"/>
    </row>
    <row r="49469" spans="7:7">
      <c r="G49469" s="1776"/>
    </row>
    <row r="49470" spans="7:7">
      <c r="G49470" s="1776"/>
    </row>
    <row r="49471" spans="7:7">
      <c r="G49471" s="1776"/>
    </row>
    <row r="49472" spans="7:7">
      <c r="G49472" s="1776"/>
    </row>
    <row r="49473" spans="7:7">
      <c r="G49473" s="1776"/>
    </row>
    <row r="49474" spans="7:7">
      <c r="G49474" s="1776"/>
    </row>
    <row r="49475" spans="7:7">
      <c r="G49475" s="1776"/>
    </row>
    <row r="49476" spans="7:7">
      <c r="G49476" s="1776"/>
    </row>
    <row r="49477" spans="7:7">
      <c r="G49477" s="1776"/>
    </row>
    <row r="49478" spans="7:7">
      <c r="G49478" s="1776"/>
    </row>
    <row r="49479" spans="7:7">
      <c r="G49479" s="1776"/>
    </row>
    <row r="49480" spans="7:7">
      <c r="G49480" s="1776"/>
    </row>
    <row r="49481" spans="7:7">
      <c r="G49481" s="1776"/>
    </row>
    <row r="49482" spans="7:7">
      <c r="G49482" s="1776"/>
    </row>
    <row r="49483" spans="7:7">
      <c r="G49483" s="1776"/>
    </row>
    <row r="49484" spans="7:7">
      <c r="G49484" s="1776"/>
    </row>
    <row r="49485" spans="7:7">
      <c r="G49485" s="1776"/>
    </row>
    <row r="49486" spans="7:7">
      <c r="G49486" s="1776"/>
    </row>
    <row r="49487" spans="7:7">
      <c r="G49487" s="1776"/>
    </row>
    <row r="49488" spans="7:7">
      <c r="G49488" s="1776"/>
    </row>
    <row r="49489" spans="7:7">
      <c r="G49489" s="1776"/>
    </row>
    <row r="49490" spans="7:7">
      <c r="G49490" s="1776"/>
    </row>
    <row r="49491" spans="7:7">
      <c r="G49491" s="1776"/>
    </row>
    <row r="49492" spans="7:7">
      <c r="G49492" s="1776"/>
    </row>
    <row r="49493" spans="7:7">
      <c r="G49493" s="1776"/>
    </row>
    <row r="49494" spans="7:7">
      <c r="G49494" s="1776"/>
    </row>
    <row r="49495" spans="7:7">
      <c r="G49495" s="1776"/>
    </row>
    <row r="49496" spans="7:7">
      <c r="G49496" s="1776"/>
    </row>
    <row r="49497" spans="7:7">
      <c r="G49497" s="1776"/>
    </row>
    <row r="49498" spans="7:7">
      <c r="G49498" s="1776"/>
    </row>
    <row r="49499" spans="7:7">
      <c r="G49499" s="1776"/>
    </row>
    <row r="49500" spans="7:7">
      <c r="G49500" s="1776"/>
    </row>
    <row r="49501" spans="7:7">
      <c r="G49501" s="1776"/>
    </row>
    <row r="49502" spans="7:7">
      <c r="G49502" s="1776"/>
    </row>
    <row r="49503" spans="7:7">
      <c r="G49503" s="1776"/>
    </row>
    <row r="49504" spans="7:7">
      <c r="G49504" s="1776"/>
    </row>
    <row r="49505" spans="7:7">
      <c r="G49505" s="1776"/>
    </row>
    <row r="49506" spans="7:7">
      <c r="G49506" s="1776"/>
    </row>
    <row r="49507" spans="7:7">
      <c r="G49507" s="1776"/>
    </row>
    <row r="49508" spans="7:7">
      <c r="G49508" s="1776"/>
    </row>
    <row r="49509" spans="7:7">
      <c r="G49509" s="1776"/>
    </row>
    <row r="49510" spans="7:7">
      <c r="G49510" s="1776"/>
    </row>
    <row r="49511" spans="7:7">
      <c r="G49511" s="1776"/>
    </row>
    <row r="49512" spans="7:7">
      <c r="G49512" s="1776"/>
    </row>
    <row r="49513" spans="7:7">
      <c r="G49513" s="1776"/>
    </row>
    <row r="49514" spans="7:7">
      <c r="G49514" s="1776"/>
    </row>
    <row r="49515" spans="7:7">
      <c r="G49515" s="1776"/>
    </row>
    <row r="49516" spans="7:7">
      <c r="G49516" s="1776"/>
    </row>
    <row r="49517" spans="7:7">
      <c r="G49517" s="1776"/>
    </row>
    <row r="49518" spans="7:7">
      <c r="G49518" s="1776"/>
    </row>
    <row r="49519" spans="7:7">
      <c r="G49519" s="1776"/>
    </row>
    <row r="49520" spans="7:7">
      <c r="G49520" s="1776"/>
    </row>
    <row r="49521" spans="7:7">
      <c r="G49521" s="1776"/>
    </row>
    <row r="49522" spans="7:7">
      <c r="G49522" s="1776"/>
    </row>
    <row r="49523" spans="7:7">
      <c r="G49523" s="1776"/>
    </row>
    <row r="49524" spans="7:7">
      <c r="G49524" s="1776"/>
    </row>
    <row r="49525" spans="7:7">
      <c r="G49525" s="1776"/>
    </row>
    <row r="49526" spans="7:7">
      <c r="G49526" s="1776"/>
    </row>
    <row r="49527" spans="7:7">
      <c r="G49527" s="1776"/>
    </row>
    <row r="49528" spans="7:7">
      <c r="G49528" s="1776"/>
    </row>
    <row r="49529" spans="7:7">
      <c r="G49529" s="1776"/>
    </row>
    <row r="49530" spans="7:7">
      <c r="G49530" s="1776"/>
    </row>
    <row r="49531" spans="7:7">
      <c r="G49531" s="1776"/>
    </row>
    <row r="49532" spans="7:7">
      <c r="G49532" s="1776"/>
    </row>
    <row r="49533" spans="7:7">
      <c r="G49533" s="1776"/>
    </row>
    <row r="49534" spans="7:7">
      <c r="G49534" s="1776"/>
    </row>
    <row r="49535" spans="7:7">
      <c r="G49535" s="1776"/>
    </row>
    <row r="49536" spans="7:7">
      <c r="G49536" s="1776"/>
    </row>
    <row r="49537" spans="7:7">
      <c r="G49537" s="1776"/>
    </row>
    <row r="49538" spans="7:7">
      <c r="G49538" s="1776"/>
    </row>
    <row r="49539" spans="7:7">
      <c r="G49539" s="1776"/>
    </row>
    <row r="49540" spans="7:7">
      <c r="G49540" s="1776"/>
    </row>
    <row r="49541" spans="7:7">
      <c r="G49541" s="1776"/>
    </row>
    <row r="49542" spans="7:7">
      <c r="G49542" s="1776"/>
    </row>
    <row r="49543" spans="7:7">
      <c r="G49543" s="1776"/>
    </row>
    <row r="49544" spans="7:7">
      <c r="G49544" s="1776"/>
    </row>
    <row r="49545" spans="7:7">
      <c r="G49545" s="1776"/>
    </row>
    <row r="49546" spans="7:7">
      <c r="G49546" s="1776"/>
    </row>
    <row r="49547" spans="7:7">
      <c r="G49547" s="1776"/>
    </row>
    <row r="49548" spans="7:7">
      <c r="G49548" s="1776"/>
    </row>
    <row r="49549" spans="7:7">
      <c r="G49549" s="1776"/>
    </row>
    <row r="49550" spans="7:7">
      <c r="G49550" s="1776"/>
    </row>
    <row r="49551" spans="7:7">
      <c r="G49551" s="1776"/>
    </row>
    <row r="49552" spans="7:7">
      <c r="G49552" s="1776"/>
    </row>
    <row r="49553" spans="7:7">
      <c r="G49553" s="1776"/>
    </row>
    <row r="49554" spans="7:7">
      <c r="G49554" s="1776"/>
    </row>
    <row r="49555" spans="7:7">
      <c r="G49555" s="1776"/>
    </row>
    <row r="49556" spans="7:7">
      <c r="G49556" s="1776"/>
    </row>
    <row r="49557" spans="7:7">
      <c r="G49557" s="1776"/>
    </row>
    <row r="49558" spans="7:7">
      <c r="G49558" s="1776"/>
    </row>
    <row r="49559" spans="7:7">
      <c r="G49559" s="1776"/>
    </row>
    <row r="49560" spans="7:7">
      <c r="G49560" s="1776"/>
    </row>
    <row r="49561" spans="7:7">
      <c r="G49561" s="1776"/>
    </row>
    <row r="49562" spans="7:7">
      <c r="G49562" s="1776"/>
    </row>
    <row r="49563" spans="7:7">
      <c r="G49563" s="1776"/>
    </row>
    <row r="49564" spans="7:7">
      <c r="G49564" s="1776"/>
    </row>
    <row r="49565" spans="7:7">
      <c r="G49565" s="1776"/>
    </row>
    <row r="49566" spans="7:7">
      <c r="G49566" s="1776"/>
    </row>
    <row r="49567" spans="7:7">
      <c r="G49567" s="1776"/>
    </row>
    <row r="49568" spans="7:7">
      <c r="G49568" s="1776"/>
    </row>
    <row r="49569" spans="7:7">
      <c r="G49569" s="1776"/>
    </row>
    <row r="49570" spans="7:7">
      <c r="G49570" s="1776"/>
    </row>
    <row r="49571" spans="7:7">
      <c r="G49571" s="1776"/>
    </row>
    <row r="49572" spans="7:7">
      <c r="G49572" s="1776"/>
    </row>
    <row r="49573" spans="7:7">
      <c r="G49573" s="1776"/>
    </row>
    <row r="49574" spans="7:7">
      <c r="G49574" s="1776"/>
    </row>
    <row r="49575" spans="7:7">
      <c r="G49575" s="1776"/>
    </row>
    <row r="49576" spans="7:7">
      <c r="G49576" s="1776"/>
    </row>
    <row r="49577" spans="7:7">
      <c r="G49577" s="1776"/>
    </row>
    <row r="49578" spans="7:7">
      <c r="G49578" s="1776"/>
    </row>
    <row r="49579" spans="7:7">
      <c r="G49579" s="1776"/>
    </row>
    <row r="49580" spans="7:7">
      <c r="G49580" s="1776"/>
    </row>
    <row r="49581" spans="7:7">
      <c r="G49581" s="1776"/>
    </row>
    <row r="49582" spans="7:7">
      <c r="G49582" s="1776"/>
    </row>
    <row r="49583" spans="7:7">
      <c r="G49583" s="1776"/>
    </row>
    <row r="49584" spans="7:7">
      <c r="G49584" s="1776"/>
    </row>
    <row r="49585" spans="7:7">
      <c r="G49585" s="1776"/>
    </row>
    <row r="49586" spans="7:7">
      <c r="G49586" s="1776"/>
    </row>
    <row r="49587" spans="7:7">
      <c r="G49587" s="1776"/>
    </row>
    <row r="49588" spans="7:7">
      <c r="G49588" s="1776"/>
    </row>
    <row r="49589" spans="7:7">
      <c r="G49589" s="1776"/>
    </row>
    <row r="49590" spans="7:7">
      <c r="G49590" s="1776"/>
    </row>
    <row r="49591" spans="7:7">
      <c r="G49591" s="1776"/>
    </row>
    <row r="49592" spans="7:7">
      <c r="G49592" s="1776"/>
    </row>
    <row r="49593" spans="7:7">
      <c r="G49593" s="1776"/>
    </row>
    <row r="49594" spans="7:7">
      <c r="G49594" s="1776"/>
    </row>
    <row r="49595" spans="7:7">
      <c r="G49595" s="1776"/>
    </row>
    <row r="49596" spans="7:7">
      <c r="G49596" s="1776"/>
    </row>
    <row r="49597" spans="7:7">
      <c r="G49597" s="1776"/>
    </row>
    <row r="49598" spans="7:7">
      <c r="G49598" s="1776"/>
    </row>
    <row r="49599" spans="7:7">
      <c r="G49599" s="1776"/>
    </row>
    <row r="49600" spans="7:7">
      <c r="G49600" s="1776"/>
    </row>
    <row r="49601" spans="7:7">
      <c r="G49601" s="1776"/>
    </row>
    <row r="49602" spans="7:7">
      <c r="G49602" s="1776"/>
    </row>
    <row r="49603" spans="7:7">
      <c r="G49603" s="1776"/>
    </row>
    <row r="49604" spans="7:7">
      <c r="G49604" s="1776"/>
    </row>
    <row r="49605" spans="7:7">
      <c r="G49605" s="1776"/>
    </row>
    <row r="49606" spans="7:7">
      <c r="G49606" s="1776"/>
    </row>
    <row r="49607" spans="7:7">
      <c r="G49607" s="1776"/>
    </row>
    <row r="49608" spans="7:7">
      <c r="G49608" s="1776"/>
    </row>
    <row r="49609" spans="7:7">
      <c r="G49609" s="1776"/>
    </row>
    <row r="49610" spans="7:7">
      <c r="G49610" s="1776"/>
    </row>
    <row r="49611" spans="7:7">
      <c r="G49611" s="1776"/>
    </row>
    <row r="49612" spans="7:7">
      <c r="G49612" s="1776"/>
    </row>
    <row r="49613" spans="7:7">
      <c r="G49613" s="1776"/>
    </row>
    <row r="49614" spans="7:7">
      <c r="G49614" s="1776"/>
    </row>
    <row r="49615" spans="7:7">
      <c r="G49615" s="1776"/>
    </row>
    <row r="49616" spans="7:7">
      <c r="G49616" s="1776"/>
    </row>
    <row r="49617" spans="7:7">
      <c r="G49617" s="1776"/>
    </row>
    <row r="49618" spans="7:7">
      <c r="G49618" s="1776"/>
    </row>
    <row r="49619" spans="7:7">
      <c r="G49619" s="1776"/>
    </row>
    <row r="49620" spans="7:7">
      <c r="G49620" s="1776"/>
    </row>
    <row r="49621" spans="7:7">
      <c r="G49621" s="1776"/>
    </row>
    <row r="49622" spans="7:7">
      <c r="G49622" s="1776"/>
    </row>
    <row r="49623" spans="7:7">
      <c r="G49623" s="1776"/>
    </row>
    <row r="49624" spans="7:7">
      <c r="G49624" s="1776"/>
    </row>
    <row r="49625" spans="7:7">
      <c r="G49625" s="1776"/>
    </row>
    <row r="49626" spans="7:7">
      <c r="G49626" s="1776"/>
    </row>
    <row r="49627" spans="7:7">
      <c r="G49627" s="1776"/>
    </row>
    <row r="49628" spans="7:7">
      <c r="G49628" s="1776"/>
    </row>
    <row r="49629" spans="7:7">
      <c r="G49629" s="1776"/>
    </row>
    <row r="49630" spans="7:7">
      <c r="G49630" s="1776"/>
    </row>
    <row r="49631" spans="7:7">
      <c r="G49631" s="1776"/>
    </row>
    <row r="49632" spans="7:7">
      <c r="G49632" s="1776"/>
    </row>
    <row r="49633" spans="7:7">
      <c r="G49633" s="1776"/>
    </row>
    <row r="49634" spans="7:7">
      <c r="G49634" s="1776"/>
    </row>
    <row r="49635" spans="7:7">
      <c r="G49635" s="1776"/>
    </row>
    <row r="49636" spans="7:7">
      <c r="G49636" s="1776"/>
    </row>
    <row r="49637" spans="7:7">
      <c r="G49637" s="1776"/>
    </row>
    <row r="49638" spans="7:7">
      <c r="G49638" s="1776"/>
    </row>
    <row r="49639" spans="7:7">
      <c r="G49639" s="1776"/>
    </row>
    <row r="49640" spans="7:7">
      <c r="G49640" s="1776"/>
    </row>
    <row r="49641" spans="7:7">
      <c r="G49641" s="1776"/>
    </row>
    <row r="49642" spans="7:7">
      <c r="G49642" s="1776"/>
    </row>
    <row r="49643" spans="7:7">
      <c r="G49643" s="1776"/>
    </row>
    <row r="49644" spans="7:7">
      <c r="G49644" s="1776"/>
    </row>
    <row r="49645" spans="7:7">
      <c r="G49645" s="1776"/>
    </row>
    <row r="49646" spans="7:7">
      <c r="G49646" s="1776"/>
    </row>
    <row r="49647" spans="7:7">
      <c r="G49647" s="1776"/>
    </row>
    <row r="49648" spans="7:7">
      <c r="G49648" s="1776"/>
    </row>
    <row r="49649" spans="7:7">
      <c r="G49649" s="1776"/>
    </row>
    <row r="49650" spans="7:7">
      <c r="G49650" s="1776"/>
    </row>
    <row r="49651" spans="7:7">
      <c r="G49651" s="1776"/>
    </row>
    <row r="49652" spans="7:7">
      <c r="G49652" s="1776"/>
    </row>
    <row r="49653" spans="7:7">
      <c r="G49653" s="1776"/>
    </row>
    <row r="49654" spans="7:7">
      <c r="G49654" s="1776"/>
    </row>
    <row r="49655" spans="7:7">
      <c r="G49655" s="1776"/>
    </row>
    <row r="49656" spans="7:7">
      <c r="G49656" s="1776"/>
    </row>
    <row r="49657" spans="7:7">
      <c r="G49657" s="1776"/>
    </row>
    <row r="49658" spans="7:7">
      <c r="G49658" s="1776"/>
    </row>
    <row r="49659" spans="7:7">
      <c r="G49659" s="1776"/>
    </row>
    <row r="49660" spans="7:7">
      <c r="G49660" s="1776"/>
    </row>
    <row r="49661" spans="7:7">
      <c r="G49661" s="1776"/>
    </row>
    <row r="49662" spans="7:7">
      <c r="G49662" s="1776"/>
    </row>
    <row r="49663" spans="7:7">
      <c r="G49663" s="1776"/>
    </row>
    <row r="49664" spans="7:7">
      <c r="G49664" s="1776"/>
    </row>
    <row r="49665" spans="7:7">
      <c r="G49665" s="1776"/>
    </row>
    <row r="49666" spans="7:7">
      <c r="G49666" s="1776"/>
    </row>
    <row r="49667" spans="7:7">
      <c r="G49667" s="1776"/>
    </row>
    <row r="49668" spans="7:7">
      <c r="G49668" s="1776"/>
    </row>
    <row r="49669" spans="7:7">
      <c r="G49669" s="1776"/>
    </row>
    <row r="49670" spans="7:7">
      <c r="G49670" s="1776"/>
    </row>
    <row r="49671" spans="7:7">
      <c r="G49671" s="1776"/>
    </row>
    <row r="49672" spans="7:7">
      <c r="G49672" s="1776"/>
    </row>
    <row r="49673" spans="7:7">
      <c r="G49673" s="1776"/>
    </row>
    <row r="49674" spans="7:7">
      <c r="G49674" s="1776"/>
    </row>
    <row r="49675" spans="7:7">
      <c r="G49675" s="1776"/>
    </row>
    <row r="49676" spans="7:7">
      <c r="G49676" s="1776"/>
    </row>
    <row r="49677" spans="7:7">
      <c r="G49677" s="1776"/>
    </row>
    <row r="49678" spans="7:7">
      <c r="G49678" s="1776"/>
    </row>
    <row r="49679" spans="7:7">
      <c r="G49679" s="1776"/>
    </row>
    <row r="49680" spans="7:7">
      <c r="G49680" s="1776"/>
    </row>
    <row r="49681" spans="7:7">
      <c r="G49681" s="1776"/>
    </row>
    <row r="49682" spans="7:7">
      <c r="G49682" s="1776"/>
    </row>
    <row r="49683" spans="7:7">
      <c r="G49683" s="1776"/>
    </row>
    <row r="49684" spans="7:7">
      <c r="G49684" s="1776"/>
    </row>
    <row r="49685" spans="7:7">
      <c r="G49685" s="1776"/>
    </row>
    <row r="49686" spans="7:7">
      <c r="G49686" s="1776"/>
    </row>
    <row r="49687" spans="7:7">
      <c r="G49687" s="1776"/>
    </row>
    <row r="49688" spans="7:7">
      <c r="G49688" s="1776"/>
    </row>
    <row r="49689" spans="7:7">
      <c r="G49689" s="1776"/>
    </row>
    <row r="49690" spans="7:7">
      <c r="G49690" s="1776"/>
    </row>
    <row r="49691" spans="7:7">
      <c r="G49691" s="1776"/>
    </row>
    <row r="49692" spans="7:7">
      <c r="G49692" s="1776"/>
    </row>
    <row r="49693" spans="7:7">
      <c r="G49693" s="1776"/>
    </row>
    <row r="49694" spans="7:7">
      <c r="G49694" s="1776"/>
    </row>
    <row r="49695" spans="7:7">
      <c r="G49695" s="1776"/>
    </row>
    <row r="49696" spans="7:7">
      <c r="G49696" s="1776"/>
    </row>
    <row r="49697" spans="7:7">
      <c r="G49697" s="1776"/>
    </row>
    <row r="49698" spans="7:7">
      <c r="G49698" s="1776"/>
    </row>
    <row r="49699" spans="7:7">
      <c r="G49699" s="1776"/>
    </row>
    <row r="49700" spans="7:7">
      <c r="G49700" s="1776"/>
    </row>
    <row r="49701" spans="7:7">
      <c r="G49701" s="1776"/>
    </row>
    <row r="49702" spans="7:7">
      <c r="G49702" s="1776"/>
    </row>
    <row r="49703" spans="7:7">
      <c r="G49703" s="1776"/>
    </row>
    <row r="49704" spans="7:7">
      <c r="G49704" s="1776"/>
    </row>
    <row r="49705" spans="7:7">
      <c r="G49705" s="1776"/>
    </row>
    <row r="49706" spans="7:7">
      <c r="G49706" s="1776"/>
    </row>
    <row r="49707" spans="7:7">
      <c r="G49707" s="1776"/>
    </row>
    <row r="49708" spans="7:7">
      <c r="G49708" s="1776"/>
    </row>
    <row r="49709" spans="7:7">
      <c r="G49709" s="1776"/>
    </row>
    <row r="49710" spans="7:7">
      <c r="G49710" s="1776"/>
    </row>
    <row r="49711" spans="7:7">
      <c r="G49711" s="1776"/>
    </row>
    <row r="49712" spans="7:7">
      <c r="G49712" s="1776"/>
    </row>
    <row r="49713" spans="7:7">
      <c r="G49713" s="1776"/>
    </row>
    <row r="49714" spans="7:7">
      <c r="G49714" s="1776"/>
    </row>
    <row r="49715" spans="7:7">
      <c r="G49715" s="1776"/>
    </row>
    <row r="49716" spans="7:7">
      <c r="G49716" s="1776"/>
    </row>
    <row r="49717" spans="7:7">
      <c r="G49717" s="1776"/>
    </row>
    <row r="49718" spans="7:7">
      <c r="G49718" s="1776"/>
    </row>
    <row r="49719" spans="7:7">
      <c r="G49719" s="1776"/>
    </row>
    <row r="49720" spans="7:7">
      <c r="G49720" s="1776"/>
    </row>
    <row r="49721" spans="7:7">
      <c r="G49721" s="1776"/>
    </row>
    <row r="49722" spans="7:7">
      <c r="G49722" s="1776"/>
    </row>
    <row r="49723" spans="7:7">
      <c r="G49723" s="1776"/>
    </row>
    <row r="49724" spans="7:7">
      <c r="G49724" s="1776"/>
    </row>
    <row r="49725" spans="7:7">
      <c r="G49725" s="1776"/>
    </row>
    <row r="49726" spans="7:7">
      <c r="G49726" s="1776"/>
    </row>
    <row r="49727" spans="7:7">
      <c r="G49727" s="1776"/>
    </row>
    <row r="49728" spans="7:7">
      <c r="G49728" s="1776"/>
    </row>
    <row r="49729" spans="7:7">
      <c r="G49729" s="1776"/>
    </row>
    <row r="49730" spans="7:7">
      <c r="G49730" s="1776"/>
    </row>
    <row r="49731" spans="7:7">
      <c r="G49731" s="1776"/>
    </row>
    <row r="49732" spans="7:7">
      <c r="G49732" s="1776"/>
    </row>
    <row r="49733" spans="7:7">
      <c r="G49733" s="1776"/>
    </row>
    <row r="49734" spans="7:7">
      <c r="G49734" s="1776"/>
    </row>
    <row r="49735" spans="7:7">
      <c r="G49735" s="1776"/>
    </row>
    <row r="49736" spans="7:7">
      <c r="G49736" s="1776"/>
    </row>
    <row r="49737" spans="7:7">
      <c r="G49737" s="1776"/>
    </row>
    <row r="49738" spans="7:7">
      <c r="G49738" s="1776"/>
    </row>
    <row r="49739" spans="7:7">
      <c r="G49739" s="1776"/>
    </row>
    <row r="49740" spans="7:7">
      <c r="G49740" s="1776"/>
    </row>
    <row r="49741" spans="7:7">
      <c r="G49741" s="1776"/>
    </row>
    <row r="49742" spans="7:7">
      <c r="G49742" s="1776"/>
    </row>
    <row r="49743" spans="7:7">
      <c r="G49743" s="1776"/>
    </row>
    <row r="49744" spans="7:7">
      <c r="G49744" s="1776"/>
    </row>
    <row r="49745" spans="7:7">
      <c r="G49745" s="1776"/>
    </row>
    <row r="49746" spans="7:7">
      <c r="G49746" s="1776"/>
    </row>
    <row r="49747" spans="7:7">
      <c r="G49747" s="1776"/>
    </row>
    <row r="49748" spans="7:7">
      <c r="G49748" s="1776"/>
    </row>
    <row r="49749" spans="7:7">
      <c r="G49749" s="1776"/>
    </row>
    <row r="49750" spans="7:7">
      <c r="G49750" s="1776"/>
    </row>
    <row r="49751" spans="7:7">
      <c r="G49751" s="1776"/>
    </row>
    <row r="49752" spans="7:7">
      <c r="G49752" s="1776"/>
    </row>
    <row r="49753" spans="7:7">
      <c r="G49753" s="1776"/>
    </row>
    <row r="49754" spans="7:7">
      <c r="G49754" s="1776"/>
    </row>
    <row r="49755" spans="7:7">
      <c r="G49755" s="1776"/>
    </row>
    <row r="49756" spans="7:7">
      <c r="G49756" s="1776"/>
    </row>
    <row r="49757" spans="7:7">
      <c r="G49757" s="1776"/>
    </row>
    <row r="49758" spans="7:7">
      <c r="G49758" s="1776"/>
    </row>
    <row r="49759" spans="7:7">
      <c r="G49759" s="1776"/>
    </row>
    <row r="49760" spans="7:7">
      <c r="G49760" s="1776"/>
    </row>
    <row r="49761" spans="7:7">
      <c r="G49761" s="1776"/>
    </row>
    <row r="49762" spans="7:7">
      <c r="G49762" s="1776"/>
    </row>
    <row r="49763" spans="7:7">
      <c r="G49763" s="1776"/>
    </row>
    <row r="49764" spans="7:7">
      <c r="G49764" s="1776"/>
    </row>
    <row r="49765" spans="7:7">
      <c r="G49765" s="1776"/>
    </row>
    <row r="49766" spans="7:7">
      <c r="G49766" s="1776"/>
    </row>
    <row r="49767" spans="7:7">
      <c r="G49767" s="1776"/>
    </row>
    <row r="49768" spans="7:7">
      <c r="G49768" s="1776"/>
    </row>
    <row r="49769" spans="7:7">
      <c r="G49769" s="1776"/>
    </row>
    <row r="49770" spans="7:7">
      <c r="G49770" s="1776"/>
    </row>
    <row r="49771" spans="7:7">
      <c r="G49771" s="1776"/>
    </row>
    <row r="49772" spans="7:7">
      <c r="G49772" s="1776"/>
    </row>
    <row r="49773" spans="7:7">
      <c r="G49773" s="1776"/>
    </row>
    <row r="49774" spans="7:7">
      <c r="G49774" s="1776"/>
    </row>
    <row r="49775" spans="7:7">
      <c r="G49775" s="1776"/>
    </row>
    <row r="49776" spans="7:7">
      <c r="G49776" s="1776"/>
    </row>
    <row r="49777" spans="7:7">
      <c r="G49777" s="1776"/>
    </row>
    <row r="49778" spans="7:7">
      <c r="G49778" s="1776"/>
    </row>
    <row r="49779" spans="7:7">
      <c r="G49779" s="1776"/>
    </row>
    <row r="49780" spans="7:7">
      <c r="G49780" s="1776"/>
    </row>
    <row r="49781" spans="7:7">
      <c r="G49781" s="1776"/>
    </row>
    <row r="49782" spans="7:7">
      <c r="G49782" s="1776"/>
    </row>
    <row r="49783" spans="7:7">
      <c r="G49783" s="1776"/>
    </row>
    <row r="49784" spans="7:7">
      <c r="G49784" s="1776"/>
    </row>
    <row r="49785" spans="7:7">
      <c r="G49785" s="1776"/>
    </row>
    <row r="49786" spans="7:7">
      <c r="G49786" s="1776"/>
    </row>
    <row r="49787" spans="7:7">
      <c r="G49787" s="1776"/>
    </row>
    <row r="49788" spans="7:7">
      <c r="G49788" s="1776"/>
    </row>
    <row r="49789" spans="7:7">
      <c r="G49789" s="1776"/>
    </row>
    <row r="49790" spans="7:7">
      <c r="G49790" s="1776"/>
    </row>
    <row r="49791" spans="7:7">
      <c r="G49791" s="1776"/>
    </row>
    <row r="49792" spans="7:7">
      <c r="G49792" s="1776"/>
    </row>
    <row r="49793" spans="7:7">
      <c r="G49793" s="1776"/>
    </row>
    <row r="49794" spans="7:7">
      <c r="G49794" s="1776"/>
    </row>
    <row r="49795" spans="7:7">
      <c r="G49795" s="1776"/>
    </row>
    <row r="49796" spans="7:7">
      <c r="G49796" s="1776"/>
    </row>
    <row r="49797" spans="7:7">
      <c r="G49797" s="1776"/>
    </row>
    <row r="49798" spans="7:7">
      <c r="G49798" s="1776"/>
    </row>
    <row r="49799" spans="7:7">
      <c r="G49799" s="1776"/>
    </row>
    <row r="49800" spans="7:7">
      <c r="G49800" s="1776"/>
    </row>
    <row r="49801" spans="7:7">
      <c r="G49801" s="1776"/>
    </row>
    <row r="49802" spans="7:7">
      <c r="G49802" s="1776"/>
    </row>
    <row r="49803" spans="7:7">
      <c r="G49803" s="1776"/>
    </row>
    <row r="49804" spans="7:7">
      <c r="G49804" s="1776"/>
    </row>
    <row r="49805" spans="7:7">
      <c r="G49805" s="1776"/>
    </row>
    <row r="49806" spans="7:7">
      <c r="G49806" s="1776"/>
    </row>
    <row r="49807" spans="7:7">
      <c r="G49807" s="1776"/>
    </row>
    <row r="49808" spans="7:7">
      <c r="G49808" s="1776"/>
    </row>
    <row r="49809" spans="7:7">
      <c r="G49809" s="1776"/>
    </row>
    <row r="49810" spans="7:7">
      <c r="G49810" s="1776"/>
    </row>
    <row r="49811" spans="7:7">
      <c r="G49811" s="1776"/>
    </row>
    <row r="49812" spans="7:7">
      <c r="G49812" s="1776"/>
    </row>
    <row r="49813" spans="7:7">
      <c r="G49813" s="1776"/>
    </row>
    <row r="49814" spans="7:7">
      <c r="G49814" s="1776"/>
    </row>
    <row r="49815" spans="7:7">
      <c r="G49815" s="1776"/>
    </row>
    <row r="49816" spans="7:7">
      <c r="G49816" s="1776"/>
    </row>
    <row r="49817" spans="7:7">
      <c r="G49817" s="1776"/>
    </row>
    <row r="49818" spans="7:7">
      <c r="G49818" s="1776"/>
    </row>
    <row r="49819" spans="7:7">
      <c r="G49819" s="1776"/>
    </row>
    <row r="49820" spans="7:7">
      <c r="G49820" s="1776"/>
    </row>
    <row r="49821" spans="7:7">
      <c r="G49821" s="1776"/>
    </row>
    <row r="49822" spans="7:7">
      <c r="G49822" s="1776"/>
    </row>
    <row r="49823" spans="7:7">
      <c r="G49823" s="1776"/>
    </row>
    <row r="49824" spans="7:7">
      <c r="G49824" s="1776"/>
    </row>
    <row r="49825" spans="7:7">
      <c r="G49825" s="1776"/>
    </row>
    <row r="49826" spans="7:7">
      <c r="G49826" s="1776"/>
    </row>
    <row r="49827" spans="7:7">
      <c r="G49827" s="1776"/>
    </row>
    <row r="49828" spans="7:7">
      <c r="G49828" s="1776"/>
    </row>
    <row r="49829" spans="7:7">
      <c r="G49829" s="1776"/>
    </row>
    <row r="49830" spans="7:7">
      <c r="G49830" s="1776"/>
    </row>
    <row r="49831" spans="7:7">
      <c r="G49831" s="1776"/>
    </row>
    <row r="49832" spans="7:7">
      <c r="G49832" s="1776"/>
    </row>
    <row r="49833" spans="7:7">
      <c r="G49833" s="1776"/>
    </row>
    <row r="49834" spans="7:7">
      <c r="G49834" s="1776"/>
    </row>
    <row r="49835" spans="7:7">
      <c r="G49835" s="1776"/>
    </row>
    <row r="49836" spans="7:7">
      <c r="G49836" s="1776"/>
    </row>
    <row r="49837" spans="7:7">
      <c r="G49837" s="1776"/>
    </row>
    <row r="49838" spans="7:7">
      <c r="G49838" s="1776"/>
    </row>
    <row r="49839" spans="7:7">
      <c r="G49839" s="1776"/>
    </row>
    <row r="49840" spans="7:7">
      <c r="G49840" s="1776"/>
    </row>
    <row r="49841" spans="7:7">
      <c r="G49841" s="1776"/>
    </row>
    <row r="49842" spans="7:7">
      <c r="G49842" s="1776"/>
    </row>
    <row r="49843" spans="7:7">
      <c r="G49843" s="1776"/>
    </row>
    <row r="49844" spans="7:7">
      <c r="G49844" s="1776"/>
    </row>
    <row r="49845" spans="7:7">
      <c r="G49845" s="1776"/>
    </row>
    <row r="49846" spans="7:7">
      <c r="G49846" s="1776"/>
    </row>
    <row r="49847" spans="7:7">
      <c r="G49847" s="1776"/>
    </row>
    <row r="49848" spans="7:7">
      <c r="G49848" s="1776"/>
    </row>
    <row r="49849" spans="7:7">
      <c r="G49849" s="1776"/>
    </row>
    <row r="49850" spans="7:7">
      <c r="G49850" s="1776"/>
    </row>
    <row r="49851" spans="7:7">
      <c r="G49851" s="1776"/>
    </row>
    <row r="49852" spans="7:7">
      <c r="G49852" s="1776"/>
    </row>
    <row r="49853" spans="7:7">
      <c r="G49853" s="1776"/>
    </row>
    <row r="49854" spans="7:7">
      <c r="G49854" s="1776"/>
    </row>
    <row r="49855" spans="7:7">
      <c r="G49855" s="1776"/>
    </row>
    <row r="49856" spans="7:7">
      <c r="G49856" s="1776"/>
    </row>
    <row r="49857" spans="7:7">
      <c r="G49857" s="1776"/>
    </row>
    <row r="49858" spans="7:7">
      <c r="G49858" s="1776"/>
    </row>
    <row r="49859" spans="7:7">
      <c r="G49859" s="1776"/>
    </row>
    <row r="49860" spans="7:7">
      <c r="G49860" s="1776"/>
    </row>
    <row r="49861" spans="7:7">
      <c r="G49861" s="1776"/>
    </row>
    <row r="49862" spans="7:7">
      <c r="G49862" s="1776"/>
    </row>
    <row r="49863" spans="7:7">
      <c r="G49863" s="1776"/>
    </row>
    <row r="49864" spans="7:7">
      <c r="G49864" s="1776"/>
    </row>
    <row r="49865" spans="7:7">
      <c r="G49865" s="1776"/>
    </row>
    <row r="49866" spans="7:7">
      <c r="G49866" s="1776"/>
    </row>
    <row r="49867" spans="7:7">
      <c r="G49867" s="1776"/>
    </row>
    <row r="49868" spans="7:7">
      <c r="G49868" s="1776"/>
    </row>
    <row r="49869" spans="7:7">
      <c r="G49869" s="1776"/>
    </row>
    <row r="49870" spans="7:7">
      <c r="G49870" s="1776"/>
    </row>
    <row r="49871" spans="7:7">
      <c r="G49871" s="1776"/>
    </row>
    <row r="49872" spans="7:7">
      <c r="G49872" s="1776"/>
    </row>
    <row r="49873" spans="7:7">
      <c r="G49873" s="1776"/>
    </row>
    <row r="49874" spans="7:7">
      <c r="G49874" s="1776"/>
    </row>
    <row r="49875" spans="7:7">
      <c r="G49875" s="1776"/>
    </row>
    <row r="49876" spans="7:7">
      <c r="G49876" s="1776"/>
    </row>
    <row r="49877" spans="7:7">
      <c r="G49877" s="1776"/>
    </row>
    <row r="49878" spans="7:7">
      <c r="G49878" s="1776"/>
    </row>
    <row r="49879" spans="7:7">
      <c r="G49879" s="1776"/>
    </row>
    <row r="49880" spans="7:7">
      <c r="G49880" s="1776"/>
    </row>
    <row r="49881" spans="7:7">
      <c r="G49881" s="1776"/>
    </row>
    <row r="49882" spans="7:7">
      <c r="G49882" s="1776"/>
    </row>
    <row r="49883" spans="7:7">
      <c r="G49883" s="1776"/>
    </row>
    <row r="49884" spans="7:7">
      <c r="G49884" s="1776"/>
    </row>
    <row r="49885" spans="7:7">
      <c r="G49885" s="1776"/>
    </row>
    <row r="49886" spans="7:7">
      <c r="G49886" s="1776"/>
    </row>
    <row r="49887" spans="7:7">
      <c r="G49887" s="1776"/>
    </row>
    <row r="49888" spans="7:7">
      <c r="G49888" s="1776"/>
    </row>
    <row r="49889" spans="7:7">
      <c r="G49889" s="1776"/>
    </row>
    <row r="49890" spans="7:7">
      <c r="G49890" s="1776"/>
    </row>
    <row r="49891" spans="7:7">
      <c r="G49891" s="1776"/>
    </row>
    <row r="49892" spans="7:7">
      <c r="G49892" s="1776"/>
    </row>
    <row r="49893" spans="7:7">
      <c r="G49893" s="1776"/>
    </row>
    <row r="49894" spans="7:7">
      <c r="G49894" s="1776"/>
    </row>
    <row r="49895" spans="7:7">
      <c r="G49895" s="1776"/>
    </row>
    <row r="49896" spans="7:7">
      <c r="G49896" s="1776"/>
    </row>
    <row r="49897" spans="7:7">
      <c r="G49897" s="1776"/>
    </row>
    <row r="49898" spans="7:7">
      <c r="G49898" s="1776"/>
    </row>
    <row r="49899" spans="7:7">
      <c r="G49899" s="1776"/>
    </row>
    <row r="49900" spans="7:7">
      <c r="G49900" s="1776"/>
    </row>
    <row r="49901" spans="7:7">
      <c r="G49901" s="1776"/>
    </row>
    <row r="49902" spans="7:7">
      <c r="G49902" s="1776"/>
    </row>
    <row r="49903" spans="7:7">
      <c r="G49903" s="1776"/>
    </row>
    <row r="49904" spans="7:7">
      <c r="G49904" s="1776"/>
    </row>
    <row r="49905" spans="7:7">
      <c r="G49905" s="1776"/>
    </row>
    <row r="49906" spans="7:7">
      <c r="G49906" s="1776"/>
    </row>
    <row r="49907" spans="7:7">
      <c r="G49907" s="1776"/>
    </row>
    <row r="49908" spans="7:7">
      <c r="G49908" s="1776"/>
    </row>
    <row r="49909" spans="7:7">
      <c r="G49909" s="1776"/>
    </row>
    <row r="49910" spans="7:7">
      <c r="G49910" s="1776"/>
    </row>
    <row r="49911" spans="7:7">
      <c r="G49911" s="1776"/>
    </row>
    <row r="49912" spans="7:7">
      <c r="G49912" s="1776"/>
    </row>
    <row r="49913" spans="7:7">
      <c r="G49913" s="1776"/>
    </row>
    <row r="49914" spans="7:7">
      <c r="G49914" s="1776"/>
    </row>
    <row r="49915" spans="7:7">
      <c r="G49915" s="1776"/>
    </row>
    <row r="49916" spans="7:7">
      <c r="G49916" s="1776"/>
    </row>
    <row r="49917" spans="7:7">
      <c r="G49917" s="1776"/>
    </row>
    <row r="49918" spans="7:7">
      <c r="G49918" s="1776"/>
    </row>
    <row r="49919" spans="7:7">
      <c r="G49919" s="1776"/>
    </row>
    <row r="49920" spans="7:7">
      <c r="G49920" s="1776"/>
    </row>
    <row r="49921" spans="7:7">
      <c r="G49921" s="1776"/>
    </row>
    <row r="49922" spans="7:7">
      <c r="G49922" s="1776"/>
    </row>
    <row r="49923" spans="7:7">
      <c r="G49923" s="1776"/>
    </row>
    <row r="49924" spans="7:7">
      <c r="G49924" s="1776"/>
    </row>
    <row r="49925" spans="7:7">
      <c r="G49925" s="1776"/>
    </row>
    <row r="49926" spans="7:7">
      <c r="G49926" s="1776"/>
    </row>
    <row r="49927" spans="7:7">
      <c r="G49927" s="1776"/>
    </row>
    <row r="49928" spans="7:7">
      <c r="G49928" s="1776"/>
    </row>
    <row r="49929" spans="7:7">
      <c r="G49929" s="1776"/>
    </row>
    <row r="49930" spans="7:7">
      <c r="G49930" s="1776"/>
    </row>
    <row r="49931" spans="7:7">
      <c r="G49931" s="1776"/>
    </row>
    <row r="49932" spans="7:7">
      <c r="G49932" s="1776"/>
    </row>
    <row r="49933" spans="7:7">
      <c r="G49933" s="1776"/>
    </row>
    <row r="49934" spans="7:7">
      <c r="G49934" s="1776"/>
    </row>
    <row r="49935" spans="7:7">
      <c r="G49935" s="1776"/>
    </row>
    <row r="49936" spans="7:7">
      <c r="G49936" s="1776"/>
    </row>
    <row r="49937" spans="7:7">
      <c r="G49937" s="1776"/>
    </row>
    <row r="49938" spans="7:7">
      <c r="G49938" s="1776"/>
    </row>
    <row r="49939" spans="7:7">
      <c r="G49939" s="1776"/>
    </row>
    <row r="49940" spans="7:7">
      <c r="G49940" s="1776"/>
    </row>
    <row r="49941" spans="7:7">
      <c r="G49941" s="1776"/>
    </row>
    <row r="49942" spans="7:7">
      <c r="G49942" s="1776"/>
    </row>
    <row r="49943" spans="7:7">
      <c r="G49943" s="1776"/>
    </row>
    <row r="49944" spans="7:7">
      <c r="G49944" s="1776"/>
    </row>
    <row r="49945" spans="7:7">
      <c r="G49945" s="1776"/>
    </row>
    <row r="49946" spans="7:7">
      <c r="G49946" s="1776"/>
    </row>
    <row r="49947" spans="7:7">
      <c r="G49947" s="1776"/>
    </row>
    <row r="49948" spans="7:7">
      <c r="G49948" s="1776"/>
    </row>
    <row r="49949" spans="7:7">
      <c r="G49949" s="1776"/>
    </row>
    <row r="49950" spans="7:7">
      <c r="G49950" s="1776"/>
    </row>
    <row r="49951" spans="7:7">
      <c r="G49951" s="1776"/>
    </row>
    <row r="49952" spans="7:7">
      <c r="G49952" s="1776"/>
    </row>
    <row r="49953" spans="7:7">
      <c r="G49953" s="1776"/>
    </row>
    <row r="49954" spans="7:7">
      <c r="G49954" s="1776"/>
    </row>
    <row r="49955" spans="7:7">
      <c r="G49955" s="1776"/>
    </row>
    <row r="49956" spans="7:7">
      <c r="G49956" s="1776"/>
    </row>
    <row r="49957" spans="7:7">
      <c r="G49957" s="1776"/>
    </row>
    <row r="49958" spans="7:7">
      <c r="G49958" s="1776"/>
    </row>
    <row r="49959" spans="7:7">
      <c r="G49959" s="1776"/>
    </row>
    <row r="49960" spans="7:7">
      <c r="G49960" s="1776"/>
    </row>
    <row r="49961" spans="7:7">
      <c r="G49961" s="1776"/>
    </row>
    <row r="49962" spans="7:7">
      <c r="G49962" s="1776"/>
    </row>
    <row r="49963" spans="7:7">
      <c r="G49963" s="1776"/>
    </row>
    <row r="49964" spans="7:7">
      <c r="G49964" s="1776"/>
    </row>
    <row r="49965" spans="7:7">
      <c r="G49965" s="1776"/>
    </row>
    <row r="49966" spans="7:7">
      <c r="G49966" s="1776"/>
    </row>
    <row r="49967" spans="7:7">
      <c r="G49967" s="1776"/>
    </row>
    <row r="49968" spans="7:7">
      <c r="G49968" s="1776"/>
    </row>
    <row r="49969" spans="7:7">
      <c r="G49969" s="1776"/>
    </row>
    <row r="49970" spans="7:7">
      <c r="G49970" s="1776"/>
    </row>
    <row r="49971" spans="7:7">
      <c r="G49971" s="1776"/>
    </row>
    <row r="49972" spans="7:7">
      <c r="G49972" s="1776"/>
    </row>
    <row r="49973" spans="7:7">
      <c r="G49973" s="1776"/>
    </row>
    <row r="49974" spans="7:7">
      <c r="G49974" s="1776"/>
    </row>
    <row r="49975" spans="7:7">
      <c r="G49975" s="1776"/>
    </row>
    <row r="49976" spans="7:7">
      <c r="G49976" s="1776"/>
    </row>
    <row r="49977" spans="7:7">
      <c r="G49977" s="1776"/>
    </row>
    <row r="49978" spans="7:7">
      <c r="G49978" s="1776"/>
    </row>
    <row r="49979" spans="7:7">
      <c r="G49979" s="1776"/>
    </row>
    <row r="49980" spans="7:7">
      <c r="G49980" s="1776"/>
    </row>
    <row r="49981" spans="7:7">
      <c r="G49981" s="1776"/>
    </row>
    <row r="49982" spans="7:7">
      <c r="G49982" s="1776"/>
    </row>
    <row r="49983" spans="7:7">
      <c r="G49983" s="1776"/>
    </row>
    <row r="49984" spans="7:7">
      <c r="G49984" s="1776"/>
    </row>
    <row r="49985" spans="7:7">
      <c r="G49985" s="1776"/>
    </row>
    <row r="49986" spans="7:7">
      <c r="G49986" s="1776"/>
    </row>
    <row r="49987" spans="7:7">
      <c r="G49987" s="1776"/>
    </row>
    <row r="49988" spans="7:7">
      <c r="G49988" s="1776"/>
    </row>
    <row r="49989" spans="7:7">
      <c r="G49989" s="1776"/>
    </row>
    <row r="49990" spans="7:7">
      <c r="G49990" s="1776"/>
    </row>
    <row r="49991" spans="7:7">
      <c r="G49991" s="1776"/>
    </row>
    <row r="49992" spans="7:7">
      <c r="G49992" s="1776"/>
    </row>
    <row r="49993" spans="7:7">
      <c r="G49993" s="1776"/>
    </row>
    <row r="49994" spans="7:7">
      <c r="G49994" s="1776"/>
    </row>
    <row r="49995" spans="7:7">
      <c r="G49995" s="1776"/>
    </row>
    <row r="49996" spans="7:7">
      <c r="G49996" s="1776"/>
    </row>
    <row r="49997" spans="7:7">
      <c r="G49997" s="1776"/>
    </row>
    <row r="49998" spans="7:7">
      <c r="G49998" s="1776"/>
    </row>
    <row r="49999" spans="7:7">
      <c r="G49999" s="1776"/>
    </row>
    <row r="50000" spans="7:7">
      <c r="G50000" s="1776"/>
    </row>
    <row r="50001" spans="7:7">
      <c r="G50001" s="1776"/>
    </row>
    <row r="50002" spans="7:7">
      <c r="G50002" s="1776"/>
    </row>
    <row r="50003" spans="7:7">
      <c r="G50003" s="1776"/>
    </row>
    <row r="50004" spans="7:7">
      <c r="G50004" s="1776"/>
    </row>
    <row r="50005" spans="7:7">
      <c r="G50005" s="1776"/>
    </row>
    <row r="50006" spans="7:7">
      <c r="G50006" s="1776"/>
    </row>
    <row r="50007" spans="7:7">
      <c r="G50007" s="1776"/>
    </row>
    <row r="50008" spans="7:7">
      <c r="G50008" s="1776"/>
    </row>
    <row r="50009" spans="7:7">
      <c r="G50009" s="1776"/>
    </row>
    <row r="50010" spans="7:7">
      <c r="G50010" s="1776"/>
    </row>
    <row r="50011" spans="7:7">
      <c r="G50011" s="1776"/>
    </row>
    <row r="50012" spans="7:7">
      <c r="G50012" s="1776"/>
    </row>
    <row r="50013" spans="7:7">
      <c r="G50013" s="1776"/>
    </row>
    <row r="50014" spans="7:7">
      <c r="G50014" s="1776"/>
    </row>
    <row r="50015" spans="7:7">
      <c r="G50015" s="1776"/>
    </row>
    <row r="50016" spans="7:7">
      <c r="G50016" s="1776"/>
    </row>
    <row r="50017" spans="7:7">
      <c r="G50017" s="1776"/>
    </row>
    <row r="50018" spans="7:7">
      <c r="G50018" s="1776"/>
    </row>
    <row r="50019" spans="7:7">
      <c r="G50019" s="1776"/>
    </row>
    <row r="50020" spans="7:7">
      <c r="G50020" s="1776"/>
    </row>
    <row r="50021" spans="7:7">
      <c r="G50021" s="1776"/>
    </row>
    <row r="50022" spans="7:7">
      <c r="G50022" s="1776"/>
    </row>
    <row r="50023" spans="7:7">
      <c r="G50023" s="1776"/>
    </row>
    <row r="50024" spans="7:7">
      <c r="G50024" s="1776"/>
    </row>
    <row r="50025" spans="7:7">
      <c r="G50025" s="1776"/>
    </row>
    <row r="50026" spans="7:7">
      <c r="G50026" s="1776"/>
    </row>
    <row r="50027" spans="7:7">
      <c r="G50027" s="1776"/>
    </row>
    <row r="50028" spans="7:7">
      <c r="G50028" s="1776"/>
    </row>
    <row r="50029" spans="7:7">
      <c r="G50029" s="1776"/>
    </row>
    <row r="50030" spans="7:7">
      <c r="G50030" s="1776"/>
    </row>
    <row r="50031" spans="7:7">
      <c r="G50031" s="1776"/>
    </row>
    <row r="50032" spans="7:7">
      <c r="G50032" s="1776"/>
    </row>
    <row r="50033" spans="7:7">
      <c r="G50033" s="1776"/>
    </row>
    <row r="50034" spans="7:7">
      <c r="G50034" s="1776"/>
    </row>
    <row r="50035" spans="7:7">
      <c r="G50035" s="1776"/>
    </row>
    <row r="50036" spans="7:7">
      <c r="G50036" s="1776"/>
    </row>
    <row r="50037" spans="7:7">
      <c r="G50037" s="1776"/>
    </row>
    <row r="50038" spans="7:7">
      <c r="G50038" s="1776"/>
    </row>
    <row r="50039" spans="7:7">
      <c r="G50039" s="1776"/>
    </row>
    <row r="50040" spans="7:7">
      <c r="G50040" s="1776"/>
    </row>
    <row r="50041" spans="7:7">
      <c r="G50041" s="1776"/>
    </row>
    <row r="50042" spans="7:7">
      <c r="G50042" s="1776"/>
    </row>
    <row r="50043" spans="7:7">
      <c r="G50043" s="1776"/>
    </row>
    <row r="50044" spans="7:7">
      <c r="G50044" s="1776"/>
    </row>
    <row r="50045" spans="7:7">
      <c r="G50045" s="1776"/>
    </row>
    <row r="50046" spans="7:7">
      <c r="G50046" s="1776"/>
    </row>
    <row r="50047" spans="7:7">
      <c r="G50047" s="1776"/>
    </row>
    <row r="50048" spans="7:7">
      <c r="G50048" s="1776"/>
    </row>
    <row r="50049" spans="7:7">
      <c r="G50049" s="1776"/>
    </row>
    <row r="50050" spans="7:7">
      <c r="G50050" s="1776"/>
    </row>
    <row r="50051" spans="7:7">
      <c r="G50051" s="1776"/>
    </row>
    <row r="50052" spans="7:7">
      <c r="G50052" s="1776"/>
    </row>
    <row r="50053" spans="7:7">
      <c r="G50053" s="1776"/>
    </row>
    <row r="50054" spans="7:7">
      <c r="G50054" s="1776"/>
    </row>
    <row r="50055" spans="7:7">
      <c r="G50055" s="1776"/>
    </row>
    <row r="50056" spans="7:7">
      <c r="G50056" s="1776"/>
    </row>
    <row r="50057" spans="7:7">
      <c r="G50057" s="1776"/>
    </row>
    <row r="50058" spans="7:7">
      <c r="G50058" s="1776"/>
    </row>
    <row r="50059" spans="7:7">
      <c r="G50059" s="1776"/>
    </row>
    <row r="50060" spans="7:7">
      <c r="G50060" s="1776"/>
    </row>
    <row r="50061" spans="7:7">
      <c r="G50061" s="1776"/>
    </row>
    <row r="50062" spans="7:7">
      <c r="G50062" s="1776"/>
    </row>
    <row r="50063" spans="7:7">
      <c r="G50063" s="1776"/>
    </row>
    <row r="50064" spans="7:7">
      <c r="G50064" s="1776"/>
    </row>
    <row r="50065" spans="7:7">
      <c r="G50065" s="1776"/>
    </row>
    <row r="50066" spans="7:7">
      <c r="G50066" s="1776"/>
    </row>
    <row r="50067" spans="7:7">
      <c r="G50067" s="1776"/>
    </row>
    <row r="50068" spans="7:7">
      <c r="G50068" s="1776"/>
    </row>
    <row r="50069" spans="7:7">
      <c r="G50069" s="1776"/>
    </row>
    <row r="50070" spans="7:7">
      <c r="G50070" s="1776"/>
    </row>
    <row r="50071" spans="7:7">
      <c r="G50071" s="1776"/>
    </row>
    <row r="50072" spans="7:7">
      <c r="G50072" s="1776"/>
    </row>
    <row r="50073" spans="7:7">
      <c r="G50073" s="1776"/>
    </row>
    <row r="50074" spans="7:7">
      <c r="G50074" s="1776"/>
    </row>
    <row r="50075" spans="7:7">
      <c r="G50075" s="1776"/>
    </row>
    <row r="50076" spans="7:7">
      <c r="G50076" s="1776"/>
    </row>
    <row r="50077" spans="7:7">
      <c r="G50077" s="1776"/>
    </row>
    <row r="50078" spans="7:7">
      <c r="G50078" s="1776"/>
    </row>
    <row r="50079" spans="7:7">
      <c r="G50079" s="1776"/>
    </row>
    <row r="50080" spans="7:7">
      <c r="G50080" s="1776"/>
    </row>
    <row r="50081" spans="7:7">
      <c r="G50081" s="1776"/>
    </row>
    <row r="50082" spans="7:7">
      <c r="G50082" s="1776"/>
    </row>
    <row r="50083" spans="7:7">
      <c r="G50083" s="1776"/>
    </row>
    <row r="50084" spans="7:7">
      <c r="G50084" s="1776"/>
    </row>
    <row r="50085" spans="7:7">
      <c r="G50085" s="1776"/>
    </row>
    <row r="50086" spans="7:7">
      <c r="G50086" s="1776"/>
    </row>
    <row r="50087" spans="7:7">
      <c r="G50087" s="1776"/>
    </row>
    <row r="50088" spans="7:7">
      <c r="G50088" s="1776"/>
    </row>
    <row r="50089" spans="7:7">
      <c r="G50089" s="1776"/>
    </row>
    <row r="50090" spans="7:7">
      <c r="G50090" s="1776"/>
    </row>
    <row r="50091" spans="7:7">
      <c r="G50091" s="1776"/>
    </row>
    <row r="50092" spans="7:7">
      <c r="G50092" s="1776"/>
    </row>
    <row r="50093" spans="7:7">
      <c r="G50093" s="1776"/>
    </row>
    <row r="50094" spans="7:7">
      <c r="G50094" s="1776"/>
    </row>
    <row r="50095" spans="7:7">
      <c r="G50095" s="1776"/>
    </row>
    <row r="50096" spans="7:7">
      <c r="G50096" s="1776"/>
    </row>
    <row r="50097" spans="7:7">
      <c r="G50097" s="1776"/>
    </row>
    <row r="50098" spans="7:7">
      <c r="G50098" s="1776"/>
    </row>
    <row r="50099" spans="7:7">
      <c r="G50099" s="1776"/>
    </row>
    <row r="50100" spans="7:7">
      <c r="G50100" s="1776"/>
    </row>
    <row r="50101" spans="7:7">
      <c r="G50101" s="1776"/>
    </row>
    <row r="50102" spans="7:7">
      <c r="G50102" s="1776"/>
    </row>
    <row r="50103" spans="7:7">
      <c r="G50103" s="1776"/>
    </row>
    <row r="50104" spans="7:7">
      <c r="G50104" s="1776"/>
    </row>
    <row r="50105" spans="7:7">
      <c r="G50105" s="1776"/>
    </row>
    <row r="50106" spans="7:7">
      <c r="G50106" s="1776"/>
    </row>
    <row r="50107" spans="7:7">
      <c r="G50107" s="1776"/>
    </row>
    <row r="50108" spans="7:7">
      <c r="G50108" s="1776"/>
    </row>
    <row r="50109" spans="7:7">
      <c r="G50109" s="1776"/>
    </row>
    <row r="50110" spans="7:7">
      <c r="G50110" s="1776"/>
    </row>
    <row r="50111" spans="7:7">
      <c r="G50111" s="1776"/>
    </row>
    <row r="50112" spans="7:7">
      <c r="G50112" s="1776"/>
    </row>
    <row r="50113" spans="7:7">
      <c r="G50113" s="1776"/>
    </row>
    <row r="50114" spans="7:7">
      <c r="G50114" s="1776"/>
    </row>
    <row r="50115" spans="7:7">
      <c r="G50115" s="1776"/>
    </row>
    <row r="50116" spans="7:7">
      <c r="G50116" s="1776"/>
    </row>
    <row r="50117" spans="7:7">
      <c r="G50117" s="1776"/>
    </row>
    <row r="50118" spans="7:7">
      <c r="G50118" s="1776"/>
    </row>
    <row r="50119" spans="7:7">
      <c r="G50119" s="1776"/>
    </row>
    <row r="50120" spans="7:7">
      <c r="G50120" s="1776"/>
    </row>
    <row r="50121" spans="7:7">
      <c r="G50121" s="1776"/>
    </row>
    <row r="50122" spans="7:7">
      <c r="G50122" s="1776"/>
    </row>
    <row r="50123" spans="7:7">
      <c r="G50123" s="1776"/>
    </row>
    <row r="50124" spans="7:7">
      <c r="G50124" s="1776"/>
    </row>
    <row r="50125" spans="7:7">
      <c r="G50125" s="1776"/>
    </row>
    <row r="50126" spans="7:7">
      <c r="G50126" s="1776"/>
    </row>
    <row r="50127" spans="7:7">
      <c r="G50127" s="1776"/>
    </row>
    <row r="50128" spans="7:7">
      <c r="G50128" s="1776"/>
    </row>
    <row r="50129" spans="7:7">
      <c r="G50129" s="1776"/>
    </row>
    <row r="50130" spans="7:7">
      <c r="G50130" s="1776"/>
    </row>
    <row r="50131" spans="7:7">
      <c r="G50131" s="1776"/>
    </row>
    <row r="50132" spans="7:7">
      <c r="G50132" s="1776"/>
    </row>
    <row r="50133" spans="7:7">
      <c r="G50133" s="1776"/>
    </row>
    <row r="50134" spans="7:7">
      <c r="G50134" s="1776"/>
    </row>
    <row r="50135" spans="7:7">
      <c r="G50135" s="1776"/>
    </row>
    <row r="50136" spans="7:7">
      <c r="G50136" s="1776"/>
    </row>
    <row r="50137" spans="7:7">
      <c r="G50137" s="1776"/>
    </row>
    <row r="50138" spans="7:7">
      <c r="G50138" s="1776"/>
    </row>
    <row r="50139" spans="7:7">
      <c r="G50139" s="1776"/>
    </row>
    <row r="50140" spans="7:7">
      <c r="G50140" s="1776"/>
    </row>
    <row r="50141" spans="7:7">
      <c r="G50141" s="1776"/>
    </row>
    <row r="50142" spans="7:7">
      <c r="G50142" s="1776"/>
    </row>
    <row r="50143" spans="7:7">
      <c r="G50143" s="1776"/>
    </row>
    <row r="50144" spans="7:7">
      <c r="G50144" s="1776"/>
    </row>
    <row r="50145" spans="7:7">
      <c r="G50145" s="1776"/>
    </row>
    <row r="50146" spans="7:7">
      <c r="G50146" s="1776"/>
    </row>
    <row r="50147" spans="7:7">
      <c r="G50147" s="1776"/>
    </row>
    <row r="50148" spans="7:7">
      <c r="G50148" s="1776"/>
    </row>
    <row r="50149" spans="7:7">
      <c r="G50149" s="1776"/>
    </row>
    <row r="50150" spans="7:7">
      <c r="G50150" s="1776"/>
    </row>
    <row r="50151" spans="7:7">
      <c r="G50151" s="1776"/>
    </row>
    <row r="50152" spans="7:7">
      <c r="G50152" s="1776"/>
    </row>
    <row r="50153" spans="7:7">
      <c r="G50153" s="1776"/>
    </row>
    <row r="50154" spans="7:7">
      <c r="G50154" s="1776"/>
    </row>
    <row r="50155" spans="7:7">
      <c r="G50155" s="1776"/>
    </row>
    <row r="50156" spans="7:7">
      <c r="G50156" s="1776"/>
    </row>
    <row r="50157" spans="7:7">
      <c r="G50157" s="1776"/>
    </row>
    <row r="50158" spans="7:7">
      <c r="G50158" s="1776"/>
    </row>
    <row r="50159" spans="7:7">
      <c r="G50159" s="1776"/>
    </row>
    <row r="50160" spans="7:7">
      <c r="G50160" s="1776"/>
    </row>
    <row r="50161" spans="7:7">
      <c r="G50161" s="1776"/>
    </row>
    <row r="50162" spans="7:7">
      <c r="G50162" s="1776"/>
    </row>
    <row r="50163" spans="7:7">
      <c r="G50163" s="1776"/>
    </row>
    <row r="50164" spans="7:7">
      <c r="G50164" s="1776"/>
    </row>
    <row r="50165" spans="7:7">
      <c r="G50165" s="1776"/>
    </row>
    <row r="50166" spans="7:7">
      <c r="G50166" s="1776"/>
    </row>
    <row r="50167" spans="7:7">
      <c r="G50167" s="1776"/>
    </row>
    <row r="50168" spans="7:7">
      <c r="G50168" s="1776"/>
    </row>
    <row r="50169" spans="7:7">
      <c r="G50169" s="1776"/>
    </row>
    <row r="50170" spans="7:7">
      <c r="G50170" s="1776"/>
    </row>
    <row r="50171" spans="7:7">
      <c r="G50171" s="1776"/>
    </row>
    <row r="50172" spans="7:7">
      <c r="G50172" s="1776"/>
    </row>
    <row r="50173" spans="7:7">
      <c r="G50173" s="1776"/>
    </row>
    <row r="50174" spans="7:7">
      <c r="G50174" s="1776"/>
    </row>
    <row r="50175" spans="7:7">
      <c r="G50175" s="1776"/>
    </row>
    <row r="50176" spans="7:7">
      <c r="G50176" s="1776"/>
    </row>
    <row r="50177" spans="7:7">
      <c r="G50177" s="1776"/>
    </row>
    <row r="50178" spans="7:7">
      <c r="G50178" s="1776"/>
    </row>
    <row r="50179" spans="7:7">
      <c r="G50179" s="1776"/>
    </row>
    <row r="50180" spans="7:7">
      <c r="G50180" s="1776"/>
    </row>
    <row r="50181" spans="7:7">
      <c r="G50181" s="1776"/>
    </row>
    <row r="50182" spans="7:7">
      <c r="G50182" s="1776"/>
    </row>
    <row r="50183" spans="7:7">
      <c r="G50183" s="1776"/>
    </row>
    <row r="50184" spans="7:7">
      <c r="G50184" s="1776"/>
    </row>
    <row r="50185" spans="7:7">
      <c r="G50185" s="1776"/>
    </row>
    <row r="50186" spans="7:7">
      <c r="G50186" s="1776"/>
    </row>
    <row r="50187" spans="7:7">
      <c r="G50187" s="1776"/>
    </row>
    <row r="50188" spans="7:7">
      <c r="G50188" s="1776"/>
    </row>
    <row r="50189" spans="7:7">
      <c r="G50189" s="1776"/>
    </row>
    <row r="50190" spans="7:7">
      <c r="G50190" s="1776"/>
    </row>
    <row r="50191" spans="7:7">
      <c r="G50191" s="1776"/>
    </row>
    <row r="50192" spans="7:7">
      <c r="G50192" s="1776"/>
    </row>
    <row r="50193" spans="7:7">
      <c r="G50193" s="1776"/>
    </row>
    <row r="50194" spans="7:7">
      <c r="G50194" s="1776"/>
    </row>
    <row r="50195" spans="7:7">
      <c r="G50195" s="1776"/>
    </row>
    <row r="50196" spans="7:7">
      <c r="G50196" s="1776"/>
    </row>
    <row r="50197" spans="7:7">
      <c r="G50197" s="1776"/>
    </row>
    <row r="50198" spans="7:7">
      <c r="G50198" s="1776"/>
    </row>
    <row r="50199" spans="7:7">
      <c r="G50199" s="1776"/>
    </row>
    <row r="50200" spans="7:7">
      <c r="G50200" s="1776"/>
    </row>
    <row r="50201" spans="7:7">
      <c r="G50201" s="1776"/>
    </row>
    <row r="50202" spans="7:7">
      <c r="G50202" s="1776"/>
    </row>
    <row r="50203" spans="7:7">
      <c r="G50203" s="1776"/>
    </row>
    <row r="50204" spans="7:7">
      <c r="G50204" s="1776"/>
    </row>
    <row r="50205" spans="7:7">
      <c r="G50205" s="1776"/>
    </row>
    <row r="50206" spans="7:7">
      <c r="G50206" s="1776"/>
    </row>
    <row r="50207" spans="7:7">
      <c r="G50207" s="1776"/>
    </row>
    <row r="50208" spans="7:7">
      <c r="G50208" s="1776"/>
    </row>
    <row r="50209" spans="7:7">
      <c r="G50209" s="1776"/>
    </row>
    <row r="50210" spans="7:7">
      <c r="G50210" s="1776"/>
    </row>
    <row r="50211" spans="7:7">
      <c r="G50211" s="1776"/>
    </row>
    <row r="50212" spans="7:7">
      <c r="G50212" s="1776"/>
    </row>
    <row r="50213" spans="7:7">
      <c r="G50213" s="1776"/>
    </row>
    <row r="50214" spans="7:7">
      <c r="G50214" s="1776"/>
    </row>
    <row r="50215" spans="7:7">
      <c r="G50215" s="1776"/>
    </row>
    <row r="50216" spans="7:7">
      <c r="G50216" s="1776"/>
    </row>
    <row r="50217" spans="7:7">
      <c r="G50217" s="1776"/>
    </row>
    <row r="50218" spans="7:7">
      <c r="G50218" s="1776"/>
    </row>
    <row r="50219" spans="7:7">
      <c r="G50219" s="1776"/>
    </row>
    <row r="50220" spans="7:7">
      <c r="G50220" s="1776"/>
    </row>
    <row r="50221" spans="7:7">
      <c r="G50221" s="1776"/>
    </row>
    <row r="50222" spans="7:7">
      <c r="G50222" s="1776"/>
    </row>
    <row r="50223" spans="7:7">
      <c r="G50223" s="1776"/>
    </row>
    <row r="50224" spans="7:7">
      <c r="G50224" s="1776"/>
    </row>
    <row r="50225" spans="7:7">
      <c r="G50225" s="1776"/>
    </row>
    <row r="50226" spans="7:7">
      <c r="G50226" s="1776"/>
    </row>
    <row r="50227" spans="7:7">
      <c r="G50227" s="1776"/>
    </row>
    <row r="50228" spans="7:7">
      <c r="G50228" s="1776"/>
    </row>
    <row r="50229" spans="7:7">
      <c r="G50229" s="1776"/>
    </row>
    <row r="50230" spans="7:7">
      <c r="G50230" s="1776"/>
    </row>
    <row r="50231" spans="7:7">
      <c r="G50231" s="1776"/>
    </row>
    <row r="50232" spans="7:7">
      <c r="G50232" s="1776"/>
    </row>
    <row r="50233" spans="7:7">
      <c r="G50233" s="1776"/>
    </row>
    <row r="50234" spans="7:7">
      <c r="G50234" s="1776"/>
    </row>
    <row r="50235" spans="7:7">
      <c r="G50235" s="1776"/>
    </row>
    <row r="50236" spans="7:7">
      <c r="G50236" s="1776"/>
    </row>
    <row r="50237" spans="7:7">
      <c r="G50237" s="1776"/>
    </row>
    <row r="50238" spans="7:7">
      <c r="G50238" s="1776"/>
    </row>
    <row r="50239" spans="7:7">
      <c r="G50239" s="1776"/>
    </row>
    <row r="50240" spans="7:7">
      <c r="G50240" s="1776"/>
    </row>
    <row r="50241" spans="7:7">
      <c r="G50241" s="1776"/>
    </row>
    <row r="50242" spans="7:7">
      <c r="G50242" s="1776"/>
    </row>
    <row r="50243" spans="7:7">
      <c r="G50243" s="1776"/>
    </row>
    <row r="50244" spans="7:7">
      <c r="G50244" s="1776"/>
    </row>
    <row r="50245" spans="7:7">
      <c r="G50245" s="1776"/>
    </row>
    <row r="50246" spans="7:7">
      <c r="G50246" s="1776"/>
    </row>
    <row r="50247" spans="7:7">
      <c r="G50247" s="1776"/>
    </row>
    <row r="50248" spans="7:7">
      <c r="G50248" s="1776"/>
    </row>
    <row r="50249" spans="7:7">
      <c r="G50249" s="1776"/>
    </row>
    <row r="50250" spans="7:7">
      <c r="G50250" s="1776"/>
    </row>
    <row r="50251" spans="7:7">
      <c r="G50251" s="1776"/>
    </row>
    <row r="50252" spans="7:7">
      <c r="G50252" s="1776"/>
    </row>
    <row r="50253" spans="7:7">
      <c r="G50253" s="1776"/>
    </row>
    <row r="50254" spans="7:7">
      <c r="G50254" s="1776"/>
    </row>
    <row r="50255" spans="7:7">
      <c r="G50255" s="1776"/>
    </row>
    <row r="50256" spans="7:7">
      <c r="G50256" s="1776"/>
    </row>
    <row r="50257" spans="7:7">
      <c r="G50257" s="1776"/>
    </row>
    <row r="50258" spans="7:7">
      <c r="G50258" s="1776"/>
    </row>
    <row r="50259" spans="7:7">
      <c r="G50259" s="1776"/>
    </row>
    <row r="50260" spans="7:7">
      <c r="G50260" s="1776"/>
    </row>
    <row r="50261" spans="7:7">
      <c r="G50261" s="1776"/>
    </row>
    <row r="50262" spans="7:7">
      <c r="G50262" s="1776"/>
    </row>
    <row r="50263" spans="7:7">
      <c r="G50263" s="1776"/>
    </row>
    <row r="50264" spans="7:7">
      <c r="G50264" s="1776"/>
    </row>
    <row r="50265" spans="7:7">
      <c r="G50265" s="1776"/>
    </row>
    <row r="50266" spans="7:7">
      <c r="G50266" s="1776"/>
    </row>
    <row r="50267" spans="7:7">
      <c r="G50267" s="1776"/>
    </row>
    <row r="50268" spans="7:7">
      <c r="G50268" s="1776"/>
    </row>
    <row r="50269" spans="7:7">
      <c r="G50269" s="1776"/>
    </row>
    <row r="50270" spans="7:7">
      <c r="G50270" s="1776"/>
    </row>
    <row r="50271" spans="7:7">
      <c r="G50271" s="1776"/>
    </row>
    <row r="50272" spans="7:7">
      <c r="G50272" s="1776"/>
    </row>
    <row r="50273" spans="7:7">
      <c r="G50273" s="1776"/>
    </row>
    <row r="50274" spans="7:7">
      <c r="G50274" s="1776"/>
    </row>
    <row r="50275" spans="7:7">
      <c r="G50275" s="1776"/>
    </row>
    <row r="50276" spans="7:7">
      <c r="G50276" s="1776"/>
    </row>
    <row r="50277" spans="7:7">
      <c r="G50277" s="1776"/>
    </row>
    <row r="50278" spans="7:7">
      <c r="G50278" s="1776"/>
    </row>
    <row r="50279" spans="7:7">
      <c r="G50279" s="1776"/>
    </row>
    <row r="50280" spans="7:7">
      <c r="G50280" s="1776"/>
    </row>
    <row r="50281" spans="7:7">
      <c r="G50281" s="1776"/>
    </row>
    <row r="50282" spans="7:7">
      <c r="G50282" s="1776"/>
    </row>
    <row r="50283" spans="7:7">
      <c r="G50283" s="1776"/>
    </row>
    <row r="50284" spans="7:7">
      <c r="G50284" s="1776"/>
    </row>
    <row r="50285" spans="7:7">
      <c r="G50285" s="1776"/>
    </row>
    <row r="50286" spans="7:7">
      <c r="G50286" s="1776"/>
    </row>
    <row r="50287" spans="7:7">
      <c r="G50287" s="1776"/>
    </row>
    <row r="50288" spans="7:7">
      <c r="G50288" s="1776"/>
    </row>
    <row r="50289" spans="7:7">
      <c r="G50289" s="1776"/>
    </row>
    <row r="50290" spans="7:7">
      <c r="G50290" s="1776"/>
    </row>
    <row r="50291" spans="7:7">
      <c r="G50291" s="1776"/>
    </row>
    <row r="50292" spans="7:7">
      <c r="G50292" s="1776"/>
    </row>
    <row r="50293" spans="7:7">
      <c r="G50293" s="1776"/>
    </row>
    <row r="50294" spans="7:7">
      <c r="G50294" s="1776"/>
    </row>
    <row r="50295" spans="7:7">
      <c r="G50295" s="1776"/>
    </row>
    <row r="50296" spans="7:7">
      <c r="G50296" s="1776"/>
    </row>
    <row r="50297" spans="7:7">
      <c r="G50297" s="1776"/>
    </row>
    <row r="50298" spans="7:7">
      <c r="G50298" s="1776"/>
    </row>
    <row r="50299" spans="7:7">
      <c r="G50299" s="1776"/>
    </row>
    <row r="50300" spans="7:7">
      <c r="G50300" s="1776"/>
    </row>
    <row r="50301" spans="7:7">
      <c r="G50301" s="1776"/>
    </row>
    <row r="50302" spans="7:7">
      <c r="G50302" s="1776"/>
    </row>
    <row r="50303" spans="7:7">
      <c r="G50303" s="1776"/>
    </row>
    <row r="50304" spans="7:7">
      <c r="G50304" s="1776"/>
    </row>
    <row r="50305" spans="7:7">
      <c r="G50305" s="1776"/>
    </row>
    <row r="50306" spans="7:7">
      <c r="G50306" s="1776"/>
    </row>
    <row r="50307" spans="7:7">
      <c r="G50307" s="1776"/>
    </row>
    <row r="50308" spans="7:7">
      <c r="G50308" s="1776"/>
    </row>
    <row r="50309" spans="7:7">
      <c r="G50309" s="1776"/>
    </row>
    <row r="50310" spans="7:7">
      <c r="G50310" s="1776"/>
    </row>
    <row r="50311" spans="7:7">
      <c r="G50311" s="1776"/>
    </row>
    <row r="50312" spans="7:7">
      <c r="G50312" s="1776"/>
    </row>
    <row r="50313" spans="7:7">
      <c r="G50313" s="1776"/>
    </row>
    <row r="50314" spans="7:7">
      <c r="G50314" s="1776"/>
    </row>
    <row r="50315" spans="7:7">
      <c r="G50315" s="1776"/>
    </row>
    <row r="50316" spans="7:7">
      <c r="G50316" s="1776"/>
    </row>
    <row r="50317" spans="7:7">
      <c r="G50317" s="1776"/>
    </row>
    <row r="50318" spans="7:7">
      <c r="G50318" s="1776"/>
    </row>
    <row r="50319" spans="7:7">
      <c r="G50319" s="1776"/>
    </row>
    <row r="50320" spans="7:7">
      <c r="G50320" s="1776"/>
    </row>
    <row r="50321" spans="7:7">
      <c r="G50321" s="1776"/>
    </row>
    <row r="50322" spans="7:7">
      <c r="G50322" s="1776"/>
    </row>
    <row r="50323" spans="7:7">
      <c r="G50323" s="1776"/>
    </row>
    <row r="50324" spans="7:7">
      <c r="G50324" s="1776"/>
    </row>
    <row r="50325" spans="7:7">
      <c r="G50325" s="1776"/>
    </row>
    <row r="50326" spans="7:7">
      <c r="G50326" s="1776"/>
    </row>
    <row r="50327" spans="7:7">
      <c r="G50327" s="1776"/>
    </row>
    <row r="50328" spans="7:7">
      <c r="G50328" s="1776"/>
    </row>
    <row r="50329" spans="7:7">
      <c r="G50329" s="1776"/>
    </row>
    <row r="50330" spans="7:7">
      <c r="G50330" s="1776"/>
    </row>
    <row r="50331" spans="7:7">
      <c r="G50331" s="1776"/>
    </row>
    <row r="50332" spans="7:7">
      <c r="G50332" s="1776"/>
    </row>
    <row r="50333" spans="7:7">
      <c r="G50333" s="1776"/>
    </row>
    <row r="50334" spans="7:7">
      <c r="G50334" s="1776"/>
    </row>
    <row r="50335" spans="7:7">
      <c r="G50335" s="1776"/>
    </row>
    <row r="50336" spans="7:7">
      <c r="G50336" s="1776"/>
    </row>
    <row r="50337" spans="7:7">
      <c r="G50337" s="1776"/>
    </row>
    <row r="50338" spans="7:7">
      <c r="G50338" s="1776"/>
    </row>
    <row r="50339" spans="7:7">
      <c r="G50339" s="1776"/>
    </row>
    <row r="50340" spans="7:7">
      <c r="G50340" s="1776"/>
    </row>
    <row r="50341" spans="7:7">
      <c r="G50341" s="1776"/>
    </row>
    <row r="50342" spans="7:7">
      <c r="G50342" s="1776"/>
    </row>
    <row r="50343" spans="7:7">
      <c r="G50343" s="1776"/>
    </row>
    <row r="50344" spans="7:7">
      <c r="G50344" s="1776"/>
    </row>
    <row r="50345" spans="7:7">
      <c r="G50345" s="1776"/>
    </row>
    <row r="50346" spans="7:7">
      <c r="G50346" s="1776"/>
    </row>
    <row r="50347" spans="7:7">
      <c r="G50347" s="1776"/>
    </row>
    <row r="50348" spans="7:7">
      <c r="G50348" s="1776"/>
    </row>
    <row r="50349" spans="7:7">
      <c r="G50349" s="1776"/>
    </row>
    <row r="50350" spans="7:7">
      <c r="G50350" s="1776"/>
    </row>
    <row r="50351" spans="7:7">
      <c r="G50351" s="1776"/>
    </row>
    <row r="50352" spans="7:7">
      <c r="G50352" s="1776"/>
    </row>
    <row r="50353" spans="7:7">
      <c r="G50353" s="1776"/>
    </row>
    <row r="50354" spans="7:7">
      <c r="G50354" s="1776"/>
    </row>
    <row r="50355" spans="7:7">
      <c r="G50355" s="1776"/>
    </row>
    <row r="50356" spans="7:7">
      <c r="G50356" s="1776"/>
    </row>
    <row r="50357" spans="7:7">
      <c r="G50357" s="1776"/>
    </row>
    <row r="50358" spans="7:7">
      <c r="G50358" s="1776"/>
    </row>
    <row r="50359" spans="7:7">
      <c r="G50359" s="1776"/>
    </row>
    <row r="50360" spans="7:7">
      <c r="G50360" s="1776"/>
    </row>
    <row r="50361" spans="7:7">
      <c r="G50361" s="1776"/>
    </row>
    <row r="50362" spans="7:7">
      <c r="G50362" s="1776"/>
    </row>
    <row r="50363" spans="7:7">
      <c r="G50363" s="1776"/>
    </row>
    <row r="50364" spans="7:7">
      <c r="G50364" s="1776"/>
    </row>
    <row r="50365" spans="7:7">
      <c r="G50365" s="1776"/>
    </row>
    <row r="50366" spans="7:7">
      <c r="G50366" s="1776"/>
    </row>
    <row r="50367" spans="7:7">
      <c r="G50367" s="1776"/>
    </row>
    <row r="50368" spans="7:7">
      <c r="G50368" s="1776"/>
    </row>
    <row r="50369" spans="7:7">
      <c r="G50369" s="1776"/>
    </row>
    <row r="50370" spans="7:7">
      <c r="G50370" s="1776"/>
    </row>
    <row r="50371" spans="7:7">
      <c r="G50371" s="1776"/>
    </row>
    <row r="50372" spans="7:7">
      <c r="G50372" s="1776"/>
    </row>
    <row r="50373" spans="7:7">
      <c r="G50373" s="1776"/>
    </row>
    <row r="50374" spans="7:7">
      <c r="G50374" s="1776"/>
    </row>
    <row r="50375" spans="7:7">
      <c r="G50375" s="1776"/>
    </row>
    <row r="50376" spans="7:7">
      <c r="G50376" s="1776"/>
    </row>
    <row r="50377" spans="7:7">
      <c r="G50377" s="1776"/>
    </row>
    <row r="50378" spans="7:7">
      <c r="G50378" s="1776"/>
    </row>
    <row r="50379" spans="7:7">
      <c r="G50379" s="1776"/>
    </row>
    <row r="50380" spans="7:7">
      <c r="G50380" s="1776"/>
    </row>
    <row r="50381" spans="7:7">
      <c r="G50381" s="1776"/>
    </row>
    <row r="50382" spans="7:7">
      <c r="G50382" s="1776"/>
    </row>
    <row r="50383" spans="7:7">
      <c r="G50383" s="1776"/>
    </row>
    <row r="50384" spans="7:7">
      <c r="G50384" s="1776"/>
    </row>
    <row r="50385" spans="7:7">
      <c r="G50385" s="1776"/>
    </row>
    <row r="50386" spans="7:7">
      <c r="G50386" s="1776"/>
    </row>
    <row r="50387" spans="7:7">
      <c r="G50387" s="1776"/>
    </row>
    <row r="50388" spans="7:7">
      <c r="G50388" s="1776"/>
    </row>
    <row r="50389" spans="7:7">
      <c r="G50389" s="1776"/>
    </row>
    <row r="50390" spans="7:7">
      <c r="G50390" s="1776"/>
    </row>
    <row r="50391" spans="7:7">
      <c r="G50391" s="1776"/>
    </row>
    <row r="50392" spans="7:7">
      <c r="G50392" s="1776"/>
    </row>
    <row r="50393" spans="7:7">
      <c r="G50393" s="1776"/>
    </row>
    <row r="50394" spans="7:7">
      <c r="G50394" s="1776"/>
    </row>
    <row r="50395" spans="7:7">
      <c r="G50395" s="1776"/>
    </row>
    <row r="50396" spans="7:7">
      <c r="G50396" s="1776"/>
    </row>
    <row r="50397" spans="7:7">
      <c r="G50397" s="1776"/>
    </row>
    <row r="50398" spans="7:7">
      <c r="G50398" s="1776"/>
    </row>
    <row r="50399" spans="7:7">
      <c r="G50399" s="1776"/>
    </row>
    <row r="50400" spans="7:7">
      <c r="G50400" s="1776"/>
    </row>
    <row r="50401" spans="7:7">
      <c r="G50401" s="1776"/>
    </row>
    <row r="50402" spans="7:7">
      <c r="G50402" s="1776"/>
    </row>
    <row r="50403" spans="7:7">
      <c r="G50403" s="1776"/>
    </row>
    <row r="50404" spans="7:7">
      <c r="G50404" s="1776"/>
    </row>
    <row r="50405" spans="7:7">
      <c r="G50405" s="1776"/>
    </row>
    <row r="50406" spans="7:7">
      <c r="G50406" s="1776"/>
    </row>
    <row r="50407" spans="7:7">
      <c r="G50407" s="1776"/>
    </row>
    <row r="50408" spans="7:7">
      <c r="G50408" s="1776"/>
    </row>
    <row r="50409" spans="7:7">
      <c r="G50409" s="1776"/>
    </row>
    <row r="50410" spans="7:7">
      <c r="G50410" s="1776"/>
    </row>
    <row r="50411" spans="7:7">
      <c r="G50411" s="1776"/>
    </row>
    <row r="50412" spans="7:7">
      <c r="G50412" s="1776"/>
    </row>
    <row r="50413" spans="7:7">
      <c r="G50413" s="1776"/>
    </row>
    <row r="50414" spans="7:7">
      <c r="G50414" s="1776"/>
    </row>
    <row r="50415" spans="7:7">
      <c r="G50415" s="1776"/>
    </row>
    <row r="50416" spans="7:7">
      <c r="G50416" s="1776"/>
    </row>
    <row r="50417" spans="7:7">
      <c r="G50417" s="1776"/>
    </row>
    <row r="50418" spans="7:7">
      <c r="G50418" s="1776"/>
    </row>
    <row r="50419" spans="7:7">
      <c r="G50419" s="1776"/>
    </row>
    <row r="50420" spans="7:7">
      <c r="G50420" s="1776"/>
    </row>
    <row r="50421" spans="7:7">
      <c r="G50421" s="1776"/>
    </row>
    <row r="50422" spans="7:7">
      <c r="G50422" s="1776"/>
    </row>
    <row r="50423" spans="7:7">
      <c r="G50423" s="1776"/>
    </row>
    <row r="50424" spans="7:7">
      <c r="G50424" s="1776"/>
    </row>
    <row r="50425" spans="7:7">
      <c r="G50425" s="1776"/>
    </row>
    <row r="50426" spans="7:7">
      <c r="G50426" s="1776"/>
    </row>
    <row r="50427" spans="7:7">
      <c r="G50427" s="1776"/>
    </row>
    <row r="50428" spans="7:7">
      <c r="G50428" s="1776"/>
    </row>
    <row r="50429" spans="7:7">
      <c r="G50429" s="1776"/>
    </row>
    <row r="50430" spans="7:7">
      <c r="G50430" s="1776"/>
    </row>
    <row r="50431" spans="7:7">
      <c r="G50431" s="1776"/>
    </row>
    <row r="50432" spans="7:7">
      <c r="G50432" s="1776"/>
    </row>
    <row r="50433" spans="7:7">
      <c r="G50433" s="1776"/>
    </row>
    <row r="50434" spans="7:7">
      <c r="G50434" s="1776"/>
    </row>
    <row r="50435" spans="7:7">
      <c r="G50435" s="1776"/>
    </row>
    <row r="50436" spans="7:7">
      <c r="G50436" s="1776"/>
    </row>
    <row r="50437" spans="7:7">
      <c r="G50437" s="1776"/>
    </row>
    <row r="50438" spans="7:7">
      <c r="G50438" s="1776"/>
    </row>
    <row r="50439" spans="7:7">
      <c r="G50439" s="1776"/>
    </row>
    <row r="50440" spans="7:7">
      <c r="G50440" s="1776"/>
    </row>
    <row r="50441" spans="7:7">
      <c r="G50441" s="1776"/>
    </row>
    <row r="50442" spans="7:7">
      <c r="G50442" s="1776"/>
    </row>
    <row r="50443" spans="7:7">
      <c r="G50443" s="1776"/>
    </row>
    <row r="50444" spans="7:7">
      <c r="G50444" s="1776"/>
    </row>
    <row r="50445" spans="7:7">
      <c r="G50445" s="1776"/>
    </row>
    <row r="50446" spans="7:7">
      <c r="G50446" s="1776"/>
    </row>
    <row r="50447" spans="7:7">
      <c r="G50447" s="1776"/>
    </row>
    <row r="50448" spans="7:7">
      <c r="G50448" s="1776"/>
    </row>
    <row r="50449" spans="7:7">
      <c r="G50449" s="1776"/>
    </row>
    <row r="50450" spans="7:7">
      <c r="G50450" s="1776"/>
    </row>
    <row r="50451" spans="7:7">
      <c r="G50451" s="1776"/>
    </row>
    <row r="50452" spans="7:7">
      <c r="G50452" s="1776"/>
    </row>
    <row r="50453" spans="7:7">
      <c r="G50453" s="1776"/>
    </row>
    <row r="50454" spans="7:7">
      <c r="G50454" s="1776"/>
    </row>
    <row r="50455" spans="7:7">
      <c r="G50455" s="1776"/>
    </row>
    <row r="50456" spans="7:7">
      <c r="G50456" s="1776"/>
    </row>
    <row r="50457" spans="7:7">
      <c r="G50457" s="1776"/>
    </row>
    <row r="50458" spans="7:7">
      <c r="G50458" s="1776"/>
    </row>
    <row r="50459" spans="7:7">
      <c r="G50459" s="1776"/>
    </row>
    <row r="50460" spans="7:7">
      <c r="G50460" s="1776"/>
    </row>
    <row r="50461" spans="7:7">
      <c r="G50461" s="1776"/>
    </row>
    <row r="50462" spans="7:7">
      <c r="G50462" s="1776"/>
    </row>
    <row r="50463" spans="7:7">
      <c r="G50463" s="1776"/>
    </row>
    <row r="50464" spans="7:7">
      <c r="G50464" s="1776"/>
    </row>
    <row r="50465" spans="7:7">
      <c r="G50465" s="1776"/>
    </row>
    <row r="50466" spans="7:7">
      <c r="G50466" s="1776"/>
    </row>
    <row r="50467" spans="7:7">
      <c r="G50467" s="1776"/>
    </row>
    <row r="50468" spans="7:7">
      <c r="G50468" s="1776"/>
    </row>
    <row r="50469" spans="7:7">
      <c r="G50469" s="1776"/>
    </row>
    <row r="50470" spans="7:7">
      <c r="G50470" s="1776"/>
    </row>
    <row r="50471" spans="7:7">
      <c r="G50471" s="1776"/>
    </row>
    <row r="50472" spans="7:7">
      <c r="G50472" s="1776"/>
    </row>
    <row r="50473" spans="7:7">
      <c r="G50473" s="1776"/>
    </row>
    <row r="50474" spans="7:7">
      <c r="G50474" s="1776"/>
    </row>
    <row r="50475" spans="7:7">
      <c r="G50475" s="1776"/>
    </row>
    <row r="50476" spans="7:7">
      <c r="G50476" s="1776"/>
    </row>
    <row r="50477" spans="7:7">
      <c r="G50477" s="1776"/>
    </row>
    <row r="50478" spans="7:7">
      <c r="G50478" s="1776"/>
    </row>
    <row r="50479" spans="7:7">
      <c r="G50479" s="1776"/>
    </row>
    <row r="50480" spans="7:7">
      <c r="G50480" s="1776"/>
    </row>
    <row r="50481" spans="7:7">
      <c r="G50481" s="1776"/>
    </row>
    <row r="50482" spans="7:7">
      <c r="G50482" s="1776"/>
    </row>
    <row r="50483" spans="7:7">
      <c r="G50483" s="1776"/>
    </row>
    <row r="50484" spans="7:7">
      <c r="G50484" s="1776"/>
    </row>
    <row r="50485" spans="7:7">
      <c r="G50485" s="1776"/>
    </row>
    <row r="50486" spans="7:7">
      <c r="G50486" s="1776"/>
    </row>
    <row r="50487" spans="7:7">
      <c r="G50487" s="1776"/>
    </row>
    <row r="50488" spans="7:7">
      <c r="G50488" s="1776"/>
    </row>
    <row r="50489" spans="7:7">
      <c r="G50489" s="1776"/>
    </row>
    <row r="50490" spans="7:7">
      <c r="G50490" s="1776"/>
    </row>
    <row r="50491" spans="7:7">
      <c r="G50491" s="1776"/>
    </row>
    <row r="50492" spans="7:7">
      <c r="G50492" s="1776"/>
    </row>
    <row r="50493" spans="7:7">
      <c r="G50493" s="1776"/>
    </row>
    <row r="50494" spans="7:7">
      <c r="G50494" s="1776"/>
    </row>
    <row r="50495" spans="7:7">
      <c r="G50495" s="1776"/>
    </row>
    <row r="50496" spans="7:7">
      <c r="G50496" s="1776"/>
    </row>
    <row r="50497" spans="7:7">
      <c r="G50497" s="1776"/>
    </row>
    <row r="50498" spans="7:7">
      <c r="G50498" s="1776"/>
    </row>
    <row r="50499" spans="7:7">
      <c r="G50499" s="1776"/>
    </row>
    <row r="50500" spans="7:7">
      <c r="G50500" s="1776"/>
    </row>
    <row r="50501" spans="7:7">
      <c r="G50501" s="1776"/>
    </row>
    <row r="50502" spans="7:7">
      <c r="G50502" s="1776"/>
    </row>
    <row r="50503" spans="7:7">
      <c r="G50503" s="1776"/>
    </row>
    <row r="50504" spans="7:7">
      <c r="G50504" s="1776"/>
    </row>
    <row r="50505" spans="7:7">
      <c r="G50505" s="1776"/>
    </row>
    <row r="50506" spans="7:7">
      <c r="G50506" s="1776"/>
    </row>
    <row r="50507" spans="7:7">
      <c r="G50507" s="1776"/>
    </row>
    <row r="50508" spans="7:7">
      <c r="G50508" s="1776"/>
    </row>
    <row r="50509" spans="7:7">
      <c r="G50509" s="1776"/>
    </row>
    <row r="50510" spans="7:7">
      <c r="G50510" s="1776"/>
    </row>
    <row r="50511" spans="7:7">
      <c r="G50511" s="1776"/>
    </row>
    <row r="50512" spans="7:7">
      <c r="G50512" s="1776"/>
    </row>
    <row r="50513" spans="7:7">
      <c r="G50513" s="1776"/>
    </row>
    <row r="50514" spans="7:7">
      <c r="G50514" s="1776"/>
    </row>
    <row r="50515" spans="7:7">
      <c r="G50515" s="1776"/>
    </row>
    <row r="50516" spans="7:7">
      <c r="G50516" s="1776"/>
    </row>
    <row r="50517" spans="7:7">
      <c r="G50517" s="1776"/>
    </row>
    <row r="50518" spans="7:7">
      <c r="G50518" s="1776"/>
    </row>
    <row r="50519" spans="7:7">
      <c r="G50519" s="1776"/>
    </row>
    <row r="50520" spans="7:7">
      <c r="G50520" s="1776"/>
    </row>
    <row r="50521" spans="7:7">
      <c r="G50521" s="1776"/>
    </row>
    <row r="50522" spans="7:7">
      <c r="G50522" s="1776"/>
    </row>
    <row r="50523" spans="7:7">
      <c r="G50523" s="1776"/>
    </row>
    <row r="50524" spans="7:7">
      <c r="G50524" s="1776"/>
    </row>
    <row r="50525" spans="7:7">
      <c r="G50525" s="1776"/>
    </row>
    <row r="50526" spans="7:7">
      <c r="G50526" s="1776"/>
    </row>
    <row r="50527" spans="7:7">
      <c r="G50527" s="1776"/>
    </row>
    <row r="50528" spans="7:7">
      <c r="G50528" s="1776"/>
    </row>
    <row r="50529" spans="7:7">
      <c r="G50529" s="1776"/>
    </row>
    <row r="50530" spans="7:7">
      <c r="G50530" s="1776"/>
    </row>
    <row r="50531" spans="7:7">
      <c r="G50531" s="1776"/>
    </row>
    <row r="50532" spans="7:7">
      <c r="G50532" s="1776"/>
    </row>
    <row r="50533" spans="7:7">
      <c r="G50533" s="1776"/>
    </row>
    <row r="50534" spans="7:7">
      <c r="G50534" s="1776"/>
    </row>
    <row r="50535" spans="7:7">
      <c r="G50535" s="1776"/>
    </row>
    <row r="50536" spans="7:7">
      <c r="G50536" s="1776"/>
    </row>
    <row r="50537" spans="7:7">
      <c r="G50537" s="1776"/>
    </row>
    <row r="50538" spans="7:7">
      <c r="G50538" s="1776"/>
    </row>
    <row r="50539" spans="7:7">
      <c r="G50539" s="1776"/>
    </row>
    <row r="50540" spans="7:7">
      <c r="G50540" s="1776"/>
    </row>
    <row r="50541" spans="7:7">
      <c r="G50541" s="1776"/>
    </row>
    <row r="50542" spans="7:7">
      <c r="G50542" s="1776"/>
    </row>
    <row r="50543" spans="7:7">
      <c r="G50543" s="1776"/>
    </row>
    <row r="50544" spans="7:7">
      <c r="G50544" s="1776"/>
    </row>
    <row r="50545" spans="7:7">
      <c r="G50545" s="1776"/>
    </row>
    <row r="50546" spans="7:7">
      <c r="G50546" s="1776"/>
    </row>
    <row r="50547" spans="7:7">
      <c r="G50547" s="1776"/>
    </row>
    <row r="50548" spans="7:7">
      <c r="G50548" s="1776"/>
    </row>
    <row r="50549" spans="7:7">
      <c r="G50549" s="1776"/>
    </row>
    <row r="50550" spans="7:7">
      <c r="G50550" s="1776"/>
    </row>
    <row r="50551" spans="7:7">
      <c r="G50551" s="1776"/>
    </row>
    <row r="50552" spans="7:7">
      <c r="G50552" s="1776"/>
    </row>
    <row r="50553" spans="7:7">
      <c r="G50553" s="1776"/>
    </row>
    <row r="50554" spans="7:7">
      <c r="G50554" s="1776"/>
    </row>
    <row r="50555" spans="7:7">
      <c r="G50555" s="1776"/>
    </row>
    <row r="50556" spans="7:7">
      <c r="G50556" s="1776"/>
    </row>
    <row r="50557" spans="7:7">
      <c r="G50557" s="1776"/>
    </row>
    <row r="50558" spans="7:7">
      <c r="G50558" s="1776"/>
    </row>
    <row r="50559" spans="7:7">
      <c r="G50559" s="1776"/>
    </row>
    <row r="50560" spans="7:7">
      <c r="G50560" s="1776"/>
    </row>
    <row r="50561" spans="7:7">
      <c r="G50561" s="1776"/>
    </row>
    <row r="50562" spans="7:7">
      <c r="G50562" s="1776"/>
    </row>
    <row r="50563" spans="7:7">
      <c r="G50563" s="1776"/>
    </row>
    <row r="50564" spans="7:7">
      <c r="G50564" s="1776"/>
    </row>
    <row r="50565" spans="7:7">
      <c r="G50565" s="1776"/>
    </row>
    <row r="50566" spans="7:7">
      <c r="G50566" s="1776"/>
    </row>
    <row r="50567" spans="7:7">
      <c r="G50567" s="1776"/>
    </row>
    <row r="50568" spans="7:7">
      <c r="G50568" s="1776"/>
    </row>
    <row r="50569" spans="7:7">
      <c r="G50569" s="1776"/>
    </row>
    <row r="50570" spans="7:7">
      <c r="G50570" s="1776"/>
    </row>
    <row r="50571" spans="7:7">
      <c r="G50571" s="1776"/>
    </row>
    <row r="50572" spans="7:7">
      <c r="G50572" s="1776"/>
    </row>
    <row r="50573" spans="7:7">
      <c r="G50573" s="1776"/>
    </row>
    <row r="50574" spans="7:7">
      <c r="G50574" s="1776"/>
    </row>
    <row r="50575" spans="7:7">
      <c r="G50575" s="1776"/>
    </row>
    <row r="50576" spans="7:7">
      <c r="G50576" s="1776"/>
    </row>
    <row r="50577" spans="7:7">
      <c r="G50577" s="1776"/>
    </row>
    <row r="50578" spans="7:7">
      <c r="G50578" s="1776"/>
    </row>
    <row r="50579" spans="7:7">
      <c r="G50579" s="1776"/>
    </row>
    <row r="50580" spans="7:7">
      <c r="G50580" s="1776"/>
    </row>
    <row r="50581" spans="7:7">
      <c r="G50581" s="1776"/>
    </row>
    <row r="50582" spans="7:7">
      <c r="G50582" s="1776"/>
    </row>
    <row r="50583" spans="7:7">
      <c r="G50583" s="1776"/>
    </row>
    <row r="50584" spans="7:7">
      <c r="G50584" s="1776"/>
    </row>
    <row r="50585" spans="7:7">
      <c r="G50585" s="1776"/>
    </row>
    <row r="50586" spans="7:7">
      <c r="G50586" s="1776"/>
    </row>
    <row r="50587" spans="7:7">
      <c r="G50587" s="1776"/>
    </row>
    <row r="50588" spans="7:7">
      <c r="G50588" s="1776"/>
    </row>
    <row r="50589" spans="7:7">
      <c r="G50589" s="1776"/>
    </row>
    <row r="50590" spans="7:7">
      <c r="G50590" s="1776"/>
    </row>
    <row r="50591" spans="7:7">
      <c r="G50591" s="1776"/>
    </row>
    <row r="50592" spans="7:7">
      <c r="G50592" s="1776"/>
    </row>
    <row r="50593" spans="7:7">
      <c r="G50593" s="1776"/>
    </row>
    <row r="50594" spans="7:7">
      <c r="G50594" s="1776"/>
    </row>
    <row r="50595" spans="7:7">
      <c r="G50595" s="1776"/>
    </row>
    <row r="50596" spans="7:7">
      <c r="G50596" s="1776"/>
    </row>
    <row r="50597" spans="7:7">
      <c r="G50597" s="1776"/>
    </row>
    <row r="50598" spans="7:7">
      <c r="G50598" s="1776"/>
    </row>
    <row r="50599" spans="7:7">
      <c r="G50599" s="1776"/>
    </row>
    <row r="50600" spans="7:7">
      <c r="G50600" s="1776"/>
    </row>
    <row r="50601" spans="7:7">
      <c r="G50601" s="1776"/>
    </row>
    <row r="50602" spans="7:7">
      <c r="G50602" s="1776"/>
    </row>
    <row r="50603" spans="7:7">
      <c r="G50603" s="1776"/>
    </row>
    <row r="50604" spans="7:7">
      <c r="G50604" s="1776"/>
    </row>
    <row r="50605" spans="7:7">
      <c r="G50605" s="1776"/>
    </row>
    <row r="50606" spans="7:7">
      <c r="G50606" s="1776"/>
    </row>
    <row r="50607" spans="7:7">
      <c r="G50607" s="1776"/>
    </row>
    <row r="50608" spans="7:7">
      <c r="G50608" s="1776"/>
    </row>
    <row r="50609" spans="7:7">
      <c r="G50609" s="1776"/>
    </row>
    <row r="50610" spans="7:7">
      <c r="G50610" s="1776"/>
    </row>
    <row r="50611" spans="7:7">
      <c r="G50611" s="1776"/>
    </row>
    <row r="50612" spans="7:7">
      <c r="G50612" s="1776"/>
    </row>
    <row r="50613" spans="7:7">
      <c r="G50613" s="1776"/>
    </row>
    <row r="50614" spans="7:7">
      <c r="G50614" s="1776"/>
    </row>
    <row r="50615" spans="7:7">
      <c r="G50615" s="1776"/>
    </row>
    <row r="50616" spans="7:7">
      <c r="G50616" s="1776"/>
    </row>
    <row r="50617" spans="7:7">
      <c r="G50617" s="1776"/>
    </row>
    <row r="50618" spans="7:7">
      <c r="G50618" s="1776"/>
    </row>
    <row r="50619" spans="7:7">
      <c r="G50619" s="1776"/>
    </row>
    <row r="50620" spans="7:7">
      <c r="G50620" s="1776"/>
    </row>
    <row r="50621" spans="7:7">
      <c r="G50621" s="1776"/>
    </row>
    <row r="50622" spans="7:7">
      <c r="G50622" s="1776"/>
    </row>
    <row r="50623" spans="7:7">
      <c r="G50623" s="1776"/>
    </row>
    <row r="50624" spans="7:7">
      <c r="G50624" s="1776"/>
    </row>
    <row r="50625" spans="7:7">
      <c r="G50625" s="1776"/>
    </row>
    <row r="50626" spans="7:7">
      <c r="G50626" s="1776"/>
    </row>
    <row r="50627" spans="7:7">
      <c r="G50627" s="1776"/>
    </row>
    <row r="50628" spans="7:7">
      <c r="G50628" s="1776"/>
    </row>
    <row r="50629" spans="7:7">
      <c r="G50629" s="1776"/>
    </row>
    <row r="50630" spans="7:7">
      <c r="G50630" s="1776"/>
    </row>
    <row r="50631" spans="7:7">
      <c r="G50631" s="1776"/>
    </row>
    <row r="50632" spans="7:7">
      <c r="G50632" s="1776"/>
    </row>
    <row r="50633" spans="7:7">
      <c r="G50633" s="1776"/>
    </row>
    <row r="50634" spans="7:7">
      <c r="G50634" s="1776"/>
    </row>
    <row r="50635" spans="7:7">
      <c r="G50635" s="1776"/>
    </row>
    <row r="50636" spans="7:7">
      <c r="G50636" s="1776"/>
    </row>
    <row r="50637" spans="7:7">
      <c r="G50637" s="1776"/>
    </row>
    <row r="50638" spans="7:7">
      <c r="G50638" s="1776"/>
    </row>
    <row r="50639" spans="7:7">
      <c r="G50639" s="1776"/>
    </row>
    <row r="50640" spans="7:7">
      <c r="G50640" s="1776"/>
    </row>
    <row r="50641" spans="7:7">
      <c r="G50641" s="1776"/>
    </row>
    <row r="50642" spans="7:7">
      <c r="G50642" s="1776"/>
    </row>
    <row r="50643" spans="7:7">
      <c r="G50643" s="1776"/>
    </row>
    <row r="50644" spans="7:7">
      <c r="G50644" s="1776"/>
    </row>
    <row r="50645" spans="7:7">
      <c r="G50645" s="1776"/>
    </row>
    <row r="50646" spans="7:7">
      <c r="G50646" s="1776"/>
    </row>
    <row r="50647" spans="7:7">
      <c r="G50647" s="1776"/>
    </row>
    <row r="50648" spans="7:7">
      <c r="G50648" s="1776"/>
    </row>
    <row r="50649" spans="7:7">
      <c r="G50649" s="1776"/>
    </row>
    <row r="50650" spans="7:7">
      <c r="G50650" s="1776"/>
    </row>
    <row r="50651" spans="7:7">
      <c r="G50651" s="1776"/>
    </row>
    <row r="50652" spans="7:7">
      <c r="G50652" s="1776"/>
    </row>
    <row r="50653" spans="7:7">
      <c r="G50653" s="1776"/>
    </row>
    <row r="50654" spans="7:7">
      <c r="G50654" s="1776"/>
    </row>
    <row r="50655" spans="7:7">
      <c r="G50655" s="1776"/>
    </row>
    <row r="50656" spans="7:7">
      <c r="G50656" s="1776"/>
    </row>
    <row r="50657" spans="7:7">
      <c r="G50657" s="1776"/>
    </row>
    <row r="50658" spans="7:7">
      <c r="G50658" s="1776"/>
    </row>
    <row r="50659" spans="7:7">
      <c r="G50659" s="1776"/>
    </row>
    <row r="50660" spans="7:7">
      <c r="G50660" s="1776"/>
    </row>
    <row r="50661" spans="7:7">
      <c r="G50661" s="1776"/>
    </row>
    <row r="50662" spans="7:7">
      <c r="G50662" s="1776"/>
    </row>
    <row r="50663" spans="7:7">
      <c r="G50663" s="1776"/>
    </row>
    <row r="50664" spans="7:7">
      <c r="G50664" s="1776"/>
    </row>
    <row r="50665" spans="7:7">
      <c r="G50665" s="1776"/>
    </row>
    <row r="50666" spans="7:7">
      <c r="G50666" s="1776"/>
    </row>
    <row r="50667" spans="7:7">
      <c r="G50667" s="1776"/>
    </row>
    <row r="50668" spans="7:7">
      <c r="G50668" s="1776"/>
    </row>
    <row r="50669" spans="7:7">
      <c r="G50669" s="1776"/>
    </row>
    <row r="50670" spans="7:7">
      <c r="G50670" s="1776"/>
    </row>
    <row r="50671" spans="7:7">
      <c r="G50671" s="1776"/>
    </row>
    <row r="50672" spans="7:7">
      <c r="G50672" s="1776"/>
    </row>
    <row r="50673" spans="7:7">
      <c r="G50673" s="1776"/>
    </row>
    <row r="50674" spans="7:7">
      <c r="G50674" s="1776"/>
    </row>
    <row r="50675" spans="7:7">
      <c r="G50675" s="1776"/>
    </row>
    <row r="50676" spans="7:7">
      <c r="G50676" s="1776"/>
    </row>
    <row r="50677" spans="7:7">
      <c r="G50677" s="1776"/>
    </row>
    <row r="50678" spans="7:7">
      <c r="G50678" s="1776"/>
    </row>
    <row r="50679" spans="7:7">
      <c r="G50679" s="1776"/>
    </row>
    <row r="50680" spans="7:7">
      <c r="G50680" s="1776"/>
    </row>
    <row r="50681" spans="7:7">
      <c r="G50681" s="1776"/>
    </row>
    <row r="50682" spans="7:7">
      <c r="G50682" s="1776"/>
    </row>
    <row r="50683" spans="7:7">
      <c r="G50683" s="1776"/>
    </row>
    <row r="50684" spans="7:7">
      <c r="G50684" s="1776"/>
    </row>
    <row r="50685" spans="7:7">
      <c r="G50685" s="1776"/>
    </row>
    <row r="50686" spans="7:7">
      <c r="G50686" s="1776"/>
    </row>
    <row r="50687" spans="7:7">
      <c r="G50687" s="1776"/>
    </row>
    <row r="50688" spans="7:7">
      <c r="G50688" s="1776"/>
    </row>
    <row r="50689" spans="7:7">
      <c r="G50689" s="1776"/>
    </row>
    <row r="50690" spans="7:7">
      <c r="G50690" s="1776"/>
    </row>
    <row r="50691" spans="7:7">
      <c r="G50691" s="1776"/>
    </row>
    <row r="50692" spans="7:7">
      <c r="G50692" s="1776"/>
    </row>
    <row r="50693" spans="7:7">
      <c r="G50693" s="1776"/>
    </row>
    <row r="50694" spans="7:7">
      <c r="G50694" s="1776"/>
    </row>
    <row r="50695" spans="7:7">
      <c r="G50695" s="1776"/>
    </row>
    <row r="50696" spans="7:7">
      <c r="G50696" s="1776"/>
    </row>
    <row r="50697" spans="7:7">
      <c r="G50697" s="1776"/>
    </row>
    <row r="50698" spans="7:7">
      <c r="G50698" s="1776"/>
    </row>
    <row r="50699" spans="7:7">
      <c r="G50699" s="1776"/>
    </row>
    <row r="50700" spans="7:7">
      <c r="G50700" s="1776"/>
    </row>
    <row r="50701" spans="7:7">
      <c r="G50701" s="1776"/>
    </row>
    <row r="50702" spans="7:7">
      <c r="G50702" s="1776"/>
    </row>
    <row r="50703" spans="7:7">
      <c r="G50703" s="1776"/>
    </row>
    <row r="50704" spans="7:7">
      <c r="G50704" s="1776"/>
    </row>
    <row r="50705" spans="7:7">
      <c r="G50705" s="1776"/>
    </row>
    <row r="50706" spans="7:7">
      <c r="G50706" s="1776"/>
    </row>
    <row r="50707" spans="7:7">
      <c r="G50707" s="1776"/>
    </row>
    <row r="50708" spans="7:7">
      <c r="G50708" s="1776"/>
    </row>
    <row r="50709" spans="7:7">
      <c r="G50709" s="1776"/>
    </row>
    <row r="50710" spans="7:7">
      <c r="G50710" s="1776"/>
    </row>
    <row r="50711" spans="7:7">
      <c r="G50711" s="1776"/>
    </row>
    <row r="50712" spans="7:7">
      <c r="G50712" s="1776"/>
    </row>
    <row r="50713" spans="7:7">
      <c r="G50713" s="1776"/>
    </row>
    <row r="50714" spans="7:7">
      <c r="G50714" s="1776"/>
    </row>
    <row r="50715" spans="7:7">
      <c r="G50715" s="1776"/>
    </row>
    <row r="50716" spans="7:7">
      <c r="G50716" s="1776"/>
    </row>
    <row r="50717" spans="7:7">
      <c r="G50717" s="1776"/>
    </row>
    <row r="50718" spans="7:7">
      <c r="G50718" s="1776"/>
    </row>
    <row r="50719" spans="7:7">
      <c r="G50719" s="1776"/>
    </row>
    <row r="50720" spans="7:7">
      <c r="G50720" s="1776"/>
    </row>
    <row r="50721" spans="7:7">
      <c r="G50721" s="1776"/>
    </row>
    <row r="50722" spans="7:7">
      <c r="G50722" s="1776"/>
    </row>
    <row r="50723" spans="7:7">
      <c r="G50723" s="1776"/>
    </row>
    <row r="50724" spans="7:7">
      <c r="G50724" s="1776"/>
    </row>
    <row r="50725" spans="7:7">
      <c r="G50725" s="1776"/>
    </row>
    <row r="50726" spans="7:7">
      <c r="G50726" s="1776"/>
    </row>
    <row r="50727" spans="7:7">
      <c r="G50727" s="1776"/>
    </row>
    <row r="50728" spans="7:7">
      <c r="G50728" s="1776"/>
    </row>
    <row r="50729" spans="7:7">
      <c r="G50729" s="1776"/>
    </row>
    <row r="50730" spans="7:7">
      <c r="G50730" s="1776"/>
    </row>
    <row r="50731" spans="7:7">
      <c r="G50731" s="1776"/>
    </row>
    <row r="50732" spans="7:7">
      <c r="G50732" s="1776"/>
    </row>
    <row r="50733" spans="7:7">
      <c r="G50733" s="1776"/>
    </row>
    <row r="50734" spans="7:7">
      <c r="G50734" s="1776"/>
    </row>
    <row r="50735" spans="7:7">
      <c r="G50735" s="1776"/>
    </row>
    <row r="50736" spans="7:7">
      <c r="G50736" s="1776"/>
    </row>
    <row r="50737" spans="7:7">
      <c r="G50737" s="1776"/>
    </row>
    <row r="50738" spans="7:7">
      <c r="G50738" s="1776"/>
    </row>
    <row r="50739" spans="7:7">
      <c r="G50739" s="1776"/>
    </row>
    <row r="50740" spans="7:7">
      <c r="G50740" s="1776"/>
    </row>
    <row r="50741" spans="7:7">
      <c r="G50741" s="1776"/>
    </row>
    <row r="50742" spans="7:7">
      <c r="G50742" s="1776"/>
    </row>
    <row r="50743" spans="7:7">
      <c r="G50743" s="1776"/>
    </row>
    <row r="50744" spans="7:7">
      <c r="G50744" s="1776"/>
    </row>
    <row r="50745" spans="7:7">
      <c r="G50745" s="1776"/>
    </row>
    <row r="50746" spans="7:7">
      <c r="G50746" s="1776"/>
    </row>
    <row r="50747" spans="7:7">
      <c r="G50747" s="1776"/>
    </row>
    <row r="50748" spans="7:7">
      <c r="G50748" s="1776"/>
    </row>
    <row r="50749" spans="7:7">
      <c r="G50749" s="1776"/>
    </row>
    <row r="50750" spans="7:7">
      <c r="G50750" s="1776"/>
    </row>
    <row r="50751" spans="7:7">
      <c r="G50751" s="1776"/>
    </row>
    <row r="50752" spans="7:7">
      <c r="G50752" s="1776"/>
    </row>
    <row r="50753" spans="7:7">
      <c r="G50753" s="1776"/>
    </row>
    <row r="50754" spans="7:7">
      <c r="G50754" s="1776"/>
    </row>
    <row r="50755" spans="7:7">
      <c r="G50755" s="1776"/>
    </row>
    <row r="50756" spans="7:7">
      <c r="G50756" s="1776"/>
    </row>
    <row r="50757" spans="7:7">
      <c r="G50757" s="1776"/>
    </row>
    <row r="50758" spans="7:7">
      <c r="G50758" s="1776"/>
    </row>
    <row r="50759" spans="7:7">
      <c r="G50759" s="1776"/>
    </row>
    <row r="50760" spans="7:7">
      <c r="G50760" s="1776"/>
    </row>
    <row r="50761" spans="7:7">
      <c r="G50761" s="1776"/>
    </row>
    <row r="50762" spans="7:7">
      <c r="G50762" s="1776"/>
    </row>
    <row r="50763" spans="7:7">
      <c r="G50763" s="1776"/>
    </row>
    <row r="50764" spans="7:7">
      <c r="G50764" s="1776"/>
    </row>
    <row r="50765" spans="7:7">
      <c r="G50765" s="1776"/>
    </row>
    <row r="50766" spans="7:7">
      <c r="G50766" s="1776"/>
    </row>
    <row r="50767" spans="7:7">
      <c r="G50767" s="1776"/>
    </row>
    <row r="50768" spans="7:7">
      <c r="G50768" s="1776"/>
    </row>
    <row r="50769" spans="7:7">
      <c r="G50769" s="1776"/>
    </row>
    <row r="50770" spans="7:7">
      <c r="G50770" s="1776"/>
    </row>
    <row r="50771" spans="7:7">
      <c r="G50771" s="1776"/>
    </row>
    <row r="50772" spans="7:7">
      <c r="G50772" s="1776"/>
    </row>
    <row r="50773" spans="7:7">
      <c r="G50773" s="1776"/>
    </row>
    <row r="50774" spans="7:7">
      <c r="G50774" s="1776"/>
    </row>
    <row r="50775" spans="7:7">
      <c r="G50775" s="1776"/>
    </row>
    <row r="50776" spans="7:7">
      <c r="G50776" s="1776"/>
    </row>
    <row r="50777" spans="7:7">
      <c r="G50777" s="1776"/>
    </row>
    <row r="50778" spans="7:7">
      <c r="G50778" s="1776"/>
    </row>
    <row r="50779" spans="7:7">
      <c r="G50779" s="1776"/>
    </row>
    <row r="50780" spans="7:7">
      <c r="G50780" s="1776"/>
    </row>
    <row r="50781" spans="7:7">
      <c r="G50781" s="1776"/>
    </row>
    <row r="50782" spans="7:7">
      <c r="G50782" s="1776"/>
    </row>
    <row r="50783" spans="7:7">
      <c r="G50783" s="1776"/>
    </row>
    <row r="50784" spans="7:7">
      <c r="G50784" s="1776"/>
    </row>
    <row r="50785" spans="7:7">
      <c r="G50785" s="1776"/>
    </row>
    <row r="50786" spans="7:7">
      <c r="G50786" s="1776"/>
    </row>
    <row r="50787" spans="7:7">
      <c r="G50787" s="1776"/>
    </row>
    <row r="50788" spans="7:7">
      <c r="G50788" s="1776"/>
    </row>
    <row r="50789" spans="7:7">
      <c r="G50789" s="1776"/>
    </row>
    <row r="50790" spans="7:7">
      <c r="G50790" s="1776"/>
    </row>
    <row r="50791" spans="7:7">
      <c r="G50791" s="1776"/>
    </row>
    <row r="50792" spans="7:7">
      <c r="G50792" s="1776"/>
    </row>
    <row r="50793" spans="7:7">
      <c r="G50793" s="1776"/>
    </row>
    <row r="50794" spans="7:7">
      <c r="G50794" s="1776"/>
    </row>
    <row r="50795" spans="7:7">
      <c r="G50795" s="1776"/>
    </row>
    <row r="50796" spans="7:7">
      <c r="G50796" s="1776"/>
    </row>
    <row r="50797" spans="7:7">
      <c r="G50797" s="1776"/>
    </row>
    <row r="50798" spans="7:7">
      <c r="G50798" s="1776"/>
    </row>
    <row r="50799" spans="7:7">
      <c r="G50799" s="1776"/>
    </row>
    <row r="50800" spans="7:7">
      <c r="G50800" s="1776"/>
    </row>
    <row r="50801" spans="7:7">
      <c r="G50801" s="1776"/>
    </row>
    <row r="50802" spans="7:7">
      <c r="G50802" s="1776"/>
    </row>
    <row r="50803" spans="7:7">
      <c r="G50803" s="1776"/>
    </row>
    <row r="50804" spans="7:7">
      <c r="G50804" s="1776"/>
    </row>
    <row r="50805" spans="7:7">
      <c r="G50805" s="1776"/>
    </row>
    <row r="50806" spans="7:7">
      <c r="G50806" s="1776"/>
    </row>
    <row r="50807" spans="7:7">
      <c r="G50807" s="1776"/>
    </row>
    <row r="50808" spans="7:7">
      <c r="G50808" s="1776"/>
    </row>
    <row r="50809" spans="7:7">
      <c r="G50809" s="1776"/>
    </row>
    <row r="50810" spans="7:7">
      <c r="G50810" s="1776"/>
    </row>
    <row r="50811" spans="7:7">
      <c r="G50811" s="1776"/>
    </row>
    <row r="50812" spans="7:7">
      <c r="G50812" s="1776"/>
    </row>
    <row r="50813" spans="7:7">
      <c r="G50813" s="1776"/>
    </row>
    <row r="50814" spans="7:7">
      <c r="G50814" s="1776"/>
    </row>
    <row r="50815" spans="7:7">
      <c r="G50815" s="1776"/>
    </row>
    <row r="50816" spans="7:7">
      <c r="G50816" s="1776"/>
    </row>
    <row r="50817" spans="7:7">
      <c r="G50817" s="1776"/>
    </row>
    <row r="50818" spans="7:7">
      <c r="G50818" s="1776"/>
    </row>
    <row r="50819" spans="7:7">
      <c r="G50819" s="1776"/>
    </row>
    <row r="50820" spans="7:7">
      <c r="G50820" s="1776"/>
    </row>
    <row r="50821" spans="7:7">
      <c r="G50821" s="1776"/>
    </row>
    <row r="50822" spans="7:7">
      <c r="G50822" s="1776"/>
    </row>
    <row r="50823" spans="7:7">
      <c r="G50823" s="1776"/>
    </row>
    <row r="50824" spans="7:7">
      <c r="G50824" s="1776"/>
    </row>
    <row r="50825" spans="7:7">
      <c r="G50825" s="1776"/>
    </row>
    <row r="50826" spans="7:7">
      <c r="G50826" s="1776"/>
    </row>
    <row r="50827" spans="7:7">
      <c r="G50827" s="1776"/>
    </row>
    <row r="50828" spans="7:7">
      <c r="G50828" s="1776"/>
    </row>
    <row r="50829" spans="7:7">
      <c r="G50829" s="1776"/>
    </row>
    <row r="50830" spans="7:7">
      <c r="G50830" s="1776"/>
    </row>
    <row r="50831" spans="7:7">
      <c r="G50831" s="1776"/>
    </row>
    <row r="50832" spans="7:7">
      <c r="G50832" s="1776"/>
    </row>
    <row r="50833" spans="7:7">
      <c r="G50833" s="1776"/>
    </row>
    <row r="50834" spans="7:7">
      <c r="G50834" s="1776"/>
    </row>
    <row r="50835" spans="7:7">
      <c r="G50835" s="1776"/>
    </row>
    <row r="50836" spans="7:7">
      <c r="G50836" s="1776"/>
    </row>
    <row r="50837" spans="7:7">
      <c r="G50837" s="1776"/>
    </row>
    <row r="50838" spans="7:7">
      <c r="G50838" s="1776"/>
    </row>
    <row r="50839" spans="7:7">
      <c r="G50839" s="1776"/>
    </row>
    <row r="50840" spans="7:7">
      <c r="G50840" s="1776"/>
    </row>
    <row r="50841" spans="7:7">
      <c r="G50841" s="1776"/>
    </row>
    <row r="50842" spans="7:7">
      <c r="G50842" s="1776"/>
    </row>
    <row r="50843" spans="7:7">
      <c r="G50843" s="1776"/>
    </row>
    <row r="50844" spans="7:7">
      <c r="G50844" s="1776"/>
    </row>
    <row r="50845" spans="7:7">
      <c r="G50845" s="1776"/>
    </row>
    <row r="50846" spans="7:7">
      <c r="G50846" s="1776"/>
    </row>
    <row r="50847" spans="7:7">
      <c r="G50847" s="1776"/>
    </row>
    <row r="50848" spans="7:7">
      <c r="G50848" s="1776"/>
    </row>
    <row r="50849" spans="7:7">
      <c r="G50849" s="1776"/>
    </row>
    <row r="50850" spans="7:7">
      <c r="G50850" s="1776"/>
    </row>
    <row r="50851" spans="7:7">
      <c r="G50851" s="1776"/>
    </row>
    <row r="50852" spans="7:7">
      <c r="G50852" s="1776"/>
    </row>
    <row r="50853" spans="7:7">
      <c r="G50853" s="1776"/>
    </row>
    <row r="50854" spans="7:7">
      <c r="G50854" s="1776"/>
    </row>
    <row r="50855" spans="7:7">
      <c r="G50855" s="1776"/>
    </row>
    <row r="50856" spans="7:7">
      <c r="G50856" s="1776"/>
    </row>
    <row r="50857" spans="7:7">
      <c r="G50857" s="1776"/>
    </row>
    <row r="50858" spans="7:7">
      <c r="G50858" s="1776"/>
    </row>
    <row r="50859" spans="7:7">
      <c r="G50859" s="1776"/>
    </row>
    <row r="50860" spans="7:7">
      <c r="G50860" s="1776"/>
    </row>
    <row r="50861" spans="7:7">
      <c r="G50861" s="1776"/>
    </row>
    <row r="50862" spans="7:7">
      <c r="G50862" s="1776"/>
    </row>
    <row r="50863" spans="7:7">
      <c r="G50863" s="1776"/>
    </row>
    <row r="50864" spans="7:7">
      <c r="G50864" s="1776"/>
    </row>
    <row r="50865" spans="7:7">
      <c r="G50865" s="1776"/>
    </row>
    <row r="50866" spans="7:7">
      <c r="G50866" s="1776"/>
    </row>
    <row r="50867" spans="7:7">
      <c r="G50867" s="1776"/>
    </row>
    <row r="50868" spans="7:7">
      <c r="G50868" s="1776"/>
    </row>
    <row r="50869" spans="7:7">
      <c r="G50869" s="1776"/>
    </row>
    <row r="50870" spans="7:7">
      <c r="G50870" s="1776"/>
    </row>
    <row r="50871" spans="7:7">
      <c r="G50871" s="1776"/>
    </row>
    <row r="50872" spans="7:7">
      <c r="G50872" s="1776"/>
    </row>
    <row r="50873" spans="7:7">
      <c r="G50873" s="1776"/>
    </row>
    <row r="50874" spans="7:7">
      <c r="G50874" s="1776"/>
    </row>
    <row r="50875" spans="7:7">
      <c r="G50875" s="1776"/>
    </row>
    <row r="50876" spans="7:7">
      <c r="G50876" s="1776"/>
    </row>
    <row r="50877" spans="7:7">
      <c r="G50877" s="1776"/>
    </row>
    <row r="50878" spans="7:7">
      <c r="G50878" s="1776"/>
    </row>
    <row r="50879" spans="7:7">
      <c r="G50879" s="1776"/>
    </row>
    <row r="50880" spans="7:7">
      <c r="G50880" s="1776"/>
    </row>
    <row r="50881" spans="7:7">
      <c r="G50881" s="1776"/>
    </row>
    <row r="50882" spans="7:7">
      <c r="G50882" s="1776"/>
    </row>
    <row r="50883" spans="7:7">
      <c r="G50883" s="1776"/>
    </row>
    <row r="50884" spans="7:7">
      <c r="G50884" s="1776"/>
    </row>
    <row r="50885" spans="7:7">
      <c r="G50885" s="1776"/>
    </row>
    <row r="50886" spans="7:7">
      <c r="G50886" s="1776"/>
    </row>
    <row r="50887" spans="7:7">
      <c r="G50887" s="1776"/>
    </row>
    <row r="50888" spans="7:7">
      <c r="G50888" s="1776"/>
    </row>
    <row r="50889" spans="7:7">
      <c r="G50889" s="1776"/>
    </row>
    <row r="50890" spans="7:7">
      <c r="G50890" s="1776"/>
    </row>
    <row r="50891" spans="7:7">
      <c r="G50891" s="1776"/>
    </row>
    <row r="50892" spans="7:7">
      <c r="G50892" s="1776"/>
    </row>
    <row r="50893" spans="7:7">
      <c r="G50893" s="1776"/>
    </row>
    <row r="50894" spans="7:7">
      <c r="G50894" s="1776"/>
    </row>
    <row r="50895" spans="7:7">
      <c r="G50895" s="1776"/>
    </row>
    <row r="50896" spans="7:7">
      <c r="G50896" s="1776"/>
    </row>
    <row r="50897" spans="7:7">
      <c r="G50897" s="1776"/>
    </row>
    <row r="50898" spans="7:7">
      <c r="G50898" s="1776"/>
    </row>
    <row r="50899" spans="7:7">
      <c r="G50899" s="1776"/>
    </row>
    <row r="50900" spans="7:7">
      <c r="G50900" s="1776"/>
    </row>
    <row r="50901" spans="7:7">
      <c r="G50901" s="1776"/>
    </row>
    <row r="50902" spans="7:7">
      <c r="G50902" s="1776"/>
    </row>
    <row r="50903" spans="7:7">
      <c r="G50903" s="1776"/>
    </row>
    <row r="50904" spans="7:7">
      <c r="G50904" s="1776"/>
    </row>
    <row r="50905" spans="7:7">
      <c r="G50905" s="1776"/>
    </row>
    <row r="50906" spans="7:7">
      <c r="G50906" s="1776"/>
    </row>
    <row r="50907" spans="7:7">
      <c r="G50907" s="1776"/>
    </row>
    <row r="50908" spans="7:7">
      <c r="G50908" s="1776"/>
    </row>
    <row r="50909" spans="7:7">
      <c r="G50909" s="1776"/>
    </row>
    <row r="50910" spans="7:7">
      <c r="G50910" s="1776"/>
    </row>
    <row r="50911" spans="7:7">
      <c r="G50911" s="1776"/>
    </row>
    <row r="50912" spans="7:7">
      <c r="G50912" s="1776"/>
    </row>
    <row r="50913" spans="7:7">
      <c r="G50913" s="1776"/>
    </row>
    <row r="50914" spans="7:7">
      <c r="G50914" s="1776"/>
    </row>
    <row r="50915" spans="7:7">
      <c r="G50915" s="1776"/>
    </row>
    <row r="50916" spans="7:7">
      <c r="G50916" s="1776"/>
    </row>
    <row r="50917" spans="7:7">
      <c r="G50917" s="1776"/>
    </row>
    <row r="50918" spans="7:7">
      <c r="G50918" s="1776"/>
    </row>
    <row r="50919" spans="7:7">
      <c r="G50919" s="1776"/>
    </row>
    <row r="50920" spans="7:7">
      <c r="G50920" s="1776"/>
    </row>
    <row r="50921" spans="7:7">
      <c r="G50921" s="1776"/>
    </row>
    <row r="50922" spans="7:7">
      <c r="G50922" s="1776"/>
    </row>
    <row r="50923" spans="7:7">
      <c r="G50923" s="1776"/>
    </row>
    <row r="50924" spans="7:7">
      <c r="G50924" s="1776"/>
    </row>
    <row r="50925" spans="7:7">
      <c r="G50925" s="1776"/>
    </row>
    <row r="50926" spans="7:7">
      <c r="G50926" s="1776"/>
    </row>
    <row r="50927" spans="7:7">
      <c r="G50927" s="1776"/>
    </row>
    <row r="50928" spans="7:7">
      <c r="G50928" s="1776"/>
    </row>
    <row r="50929" spans="7:7">
      <c r="G50929" s="1776"/>
    </row>
    <row r="50930" spans="7:7">
      <c r="G50930" s="1776"/>
    </row>
    <row r="50931" spans="7:7">
      <c r="G50931" s="1776"/>
    </row>
    <row r="50932" spans="7:7">
      <c r="G50932" s="1776"/>
    </row>
    <row r="50933" spans="7:7">
      <c r="G50933" s="1776"/>
    </row>
    <row r="50934" spans="7:7">
      <c r="G50934" s="1776"/>
    </row>
    <row r="50935" spans="7:7">
      <c r="G50935" s="1776"/>
    </row>
    <row r="50936" spans="7:7">
      <c r="G50936" s="1776"/>
    </row>
    <row r="50937" spans="7:7">
      <c r="G50937" s="1776"/>
    </row>
    <row r="50938" spans="7:7">
      <c r="G50938" s="1776"/>
    </row>
    <row r="50939" spans="7:7">
      <c r="G50939" s="1776"/>
    </row>
    <row r="50940" spans="7:7">
      <c r="G50940" s="1776"/>
    </row>
    <row r="50941" spans="7:7">
      <c r="G50941" s="1776"/>
    </row>
    <row r="50942" spans="7:7">
      <c r="G50942" s="1776"/>
    </row>
    <row r="50943" spans="7:7">
      <c r="G50943" s="1776"/>
    </row>
    <row r="50944" spans="7:7">
      <c r="G50944" s="1776"/>
    </row>
    <row r="50945" spans="7:7">
      <c r="G50945" s="1776"/>
    </row>
    <row r="50946" spans="7:7">
      <c r="G50946" s="1776"/>
    </row>
    <row r="50947" spans="7:7">
      <c r="G50947" s="1776"/>
    </row>
    <row r="50948" spans="7:7">
      <c r="G50948" s="1776"/>
    </row>
    <row r="50949" spans="7:7">
      <c r="G50949" s="1776"/>
    </row>
    <row r="50950" spans="7:7">
      <c r="G50950" s="1776"/>
    </row>
    <row r="50951" spans="7:7">
      <c r="G50951" s="1776"/>
    </row>
    <row r="50952" spans="7:7">
      <c r="G50952" s="1776"/>
    </row>
    <row r="50953" spans="7:7">
      <c r="G50953" s="1776"/>
    </row>
    <row r="50954" spans="7:7">
      <c r="G50954" s="1776"/>
    </row>
    <row r="50955" spans="7:7">
      <c r="G50955" s="1776"/>
    </row>
    <row r="50956" spans="7:7">
      <c r="G50956" s="1776"/>
    </row>
    <row r="50957" spans="7:7">
      <c r="G50957" s="1776"/>
    </row>
    <row r="50958" spans="7:7">
      <c r="G50958" s="1776"/>
    </row>
    <row r="50959" spans="7:7">
      <c r="G50959" s="1776"/>
    </row>
    <row r="50960" spans="7:7">
      <c r="G50960" s="1776"/>
    </row>
    <row r="50961" spans="7:7">
      <c r="G50961" s="1776"/>
    </row>
    <row r="50962" spans="7:7">
      <c r="G50962" s="1776"/>
    </row>
    <row r="50963" spans="7:7">
      <c r="G50963" s="1776"/>
    </row>
    <row r="50964" spans="7:7">
      <c r="G50964" s="1776"/>
    </row>
    <row r="50965" spans="7:7">
      <c r="G50965" s="1776"/>
    </row>
    <row r="50966" spans="7:7">
      <c r="G50966" s="1776"/>
    </row>
    <row r="50967" spans="7:7">
      <c r="G50967" s="1776"/>
    </row>
    <row r="50968" spans="7:7">
      <c r="G50968" s="1776"/>
    </row>
    <row r="50969" spans="7:7">
      <c r="G50969" s="1776"/>
    </row>
    <row r="50970" spans="7:7">
      <c r="G50970" s="1776"/>
    </row>
    <row r="50971" spans="7:7">
      <c r="G50971" s="1776"/>
    </row>
    <row r="50972" spans="7:7">
      <c r="G50972" s="1776"/>
    </row>
    <row r="50973" spans="7:7">
      <c r="G50973" s="1776"/>
    </row>
    <row r="50974" spans="7:7">
      <c r="G50974" s="1776"/>
    </row>
    <row r="50975" spans="7:7">
      <c r="G50975" s="1776"/>
    </row>
    <row r="50976" spans="7:7">
      <c r="G50976" s="1776"/>
    </row>
    <row r="50977" spans="7:7">
      <c r="G50977" s="1776"/>
    </row>
    <row r="50978" spans="7:7">
      <c r="G50978" s="1776"/>
    </row>
    <row r="50979" spans="7:7">
      <c r="G50979" s="1776"/>
    </row>
    <row r="50980" spans="7:7">
      <c r="G50980" s="1776"/>
    </row>
    <row r="50981" spans="7:7">
      <c r="G50981" s="1776"/>
    </row>
    <row r="50982" spans="7:7">
      <c r="G50982" s="1776"/>
    </row>
    <row r="50983" spans="7:7">
      <c r="G50983" s="1776"/>
    </row>
    <row r="50984" spans="7:7">
      <c r="G50984" s="1776"/>
    </row>
    <row r="50985" spans="7:7">
      <c r="G50985" s="1776"/>
    </row>
    <row r="50986" spans="7:7">
      <c r="G50986" s="1776"/>
    </row>
    <row r="50987" spans="7:7">
      <c r="G50987" s="1776"/>
    </row>
    <row r="50988" spans="7:7">
      <c r="G50988" s="1776"/>
    </row>
    <row r="50989" spans="7:7">
      <c r="G50989" s="1776"/>
    </row>
    <row r="50990" spans="7:7">
      <c r="G50990" s="1776"/>
    </row>
    <row r="50991" spans="7:7">
      <c r="G50991" s="1776"/>
    </row>
    <row r="50992" spans="7:7">
      <c r="G50992" s="1776"/>
    </row>
    <row r="50993" spans="7:7">
      <c r="G50993" s="1776"/>
    </row>
    <row r="50994" spans="7:7">
      <c r="G50994" s="1776"/>
    </row>
    <row r="50995" spans="7:7">
      <c r="G50995" s="1776"/>
    </row>
    <row r="50996" spans="7:7">
      <c r="G50996" s="1776"/>
    </row>
    <row r="50997" spans="7:7">
      <c r="G50997" s="1776"/>
    </row>
    <row r="50998" spans="7:7">
      <c r="G50998" s="1776"/>
    </row>
    <row r="50999" spans="7:7">
      <c r="G50999" s="1776"/>
    </row>
    <row r="51000" spans="7:7">
      <c r="G51000" s="1776"/>
    </row>
    <row r="51001" spans="7:7">
      <c r="G51001" s="1776"/>
    </row>
    <row r="51002" spans="7:7">
      <c r="G51002" s="1776"/>
    </row>
    <row r="51003" spans="7:7">
      <c r="G51003" s="1776"/>
    </row>
    <row r="51004" spans="7:7">
      <c r="G51004" s="1776"/>
    </row>
    <row r="51005" spans="7:7">
      <c r="G51005" s="1776"/>
    </row>
    <row r="51006" spans="7:7">
      <c r="G51006" s="1776"/>
    </row>
    <row r="51007" spans="7:7">
      <c r="G51007" s="1776"/>
    </row>
    <row r="51008" spans="7:7">
      <c r="G51008" s="1776"/>
    </row>
    <row r="51009" spans="7:7">
      <c r="G51009" s="1776"/>
    </row>
    <row r="51010" spans="7:7">
      <c r="G51010" s="1776"/>
    </row>
    <row r="51011" spans="7:7">
      <c r="G51011" s="1776"/>
    </row>
    <row r="51012" spans="7:7">
      <c r="G51012" s="1776"/>
    </row>
    <row r="51013" spans="7:7">
      <c r="G51013" s="1776"/>
    </row>
    <row r="51014" spans="7:7">
      <c r="G51014" s="1776"/>
    </row>
    <row r="51015" spans="7:7">
      <c r="G51015" s="1776"/>
    </row>
    <row r="51016" spans="7:7">
      <c r="G51016" s="1776"/>
    </row>
    <row r="51017" spans="7:7">
      <c r="G51017" s="1776"/>
    </row>
    <row r="51018" spans="7:7">
      <c r="G51018" s="1776"/>
    </row>
    <row r="51019" spans="7:7">
      <c r="G51019" s="1776"/>
    </row>
    <row r="51020" spans="7:7">
      <c r="G51020" s="1776"/>
    </row>
    <row r="51021" spans="7:7">
      <c r="G51021" s="1776"/>
    </row>
    <row r="51022" spans="7:7">
      <c r="G51022" s="1776"/>
    </row>
    <row r="51023" spans="7:7">
      <c r="G51023" s="1776"/>
    </row>
    <row r="51024" spans="7:7">
      <c r="G51024" s="1776"/>
    </row>
    <row r="51025" spans="7:7">
      <c r="G51025" s="1776"/>
    </row>
    <row r="51026" spans="7:7">
      <c r="G51026" s="1776"/>
    </row>
    <row r="51027" spans="7:7">
      <c r="G51027" s="1776"/>
    </row>
    <row r="51028" spans="7:7">
      <c r="G51028" s="1776"/>
    </row>
    <row r="51029" spans="7:7">
      <c r="G51029" s="1776"/>
    </row>
    <row r="51030" spans="7:7">
      <c r="G51030" s="1776"/>
    </row>
    <row r="51031" spans="7:7">
      <c r="G51031" s="1776"/>
    </row>
    <row r="51032" spans="7:7">
      <c r="G51032" s="1776"/>
    </row>
    <row r="51033" spans="7:7">
      <c r="G51033" s="1776"/>
    </row>
    <row r="51034" spans="7:7">
      <c r="G51034" s="1776"/>
    </row>
    <row r="51035" spans="7:7">
      <c r="G51035" s="1776"/>
    </row>
    <row r="51036" spans="7:7">
      <c r="G51036" s="1776"/>
    </row>
    <row r="51037" spans="7:7">
      <c r="G51037" s="1776"/>
    </row>
    <row r="51038" spans="7:7">
      <c r="G51038" s="1776"/>
    </row>
    <row r="51039" spans="7:7">
      <c r="G51039" s="1776"/>
    </row>
    <row r="51040" spans="7:7">
      <c r="G51040" s="1776"/>
    </row>
    <row r="51041" spans="7:7">
      <c r="G51041" s="1776"/>
    </row>
    <row r="51042" spans="7:7">
      <c r="G51042" s="1776"/>
    </row>
    <row r="51043" spans="7:7">
      <c r="G51043" s="1776"/>
    </row>
    <row r="51044" spans="7:7">
      <c r="G51044" s="1776"/>
    </row>
    <row r="51045" spans="7:7">
      <c r="G51045" s="1776"/>
    </row>
    <row r="51046" spans="7:7">
      <c r="G51046" s="1776"/>
    </row>
    <row r="51047" spans="7:7">
      <c r="G51047" s="1776"/>
    </row>
    <row r="51048" spans="7:7">
      <c r="G51048" s="1776"/>
    </row>
    <row r="51049" spans="7:7">
      <c r="G51049" s="1776"/>
    </row>
    <row r="51050" spans="7:7">
      <c r="G51050" s="1776"/>
    </row>
    <row r="51051" spans="7:7">
      <c r="G51051" s="1776"/>
    </row>
    <row r="51052" spans="7:7">
      <c r="G51052" s="1776"/>
    </row>
    <row r="51053" spans="7:7">
      <c r="G51053" s="1776"/>
    </row>
    <row r="51054" spans="7:7">
      <c r="G51054" s="1776"/>
    </row>
    <row r="51055" spans="7:7">
      <c r="G51055" s="1776"/>
    </row>
    <row r="51056" spans="7:7">
      <c r="G51056" s="1776"/>
    </row>
    <row r="51057" spans="7:7">
      <c r="G51057" s="1776"/>
    </row>
    <row r="51058" spans="7:7">
      <c r="G51058" s="1776"/>
    </row>
    <row r="51059" spans="7:7">
      <c r="G51059" s="1776"/>
    </row>
    <row r="51060" spans="7:7">
      <c r="G51060" s="1776"/>
    </row>
    <row r="51061" spans="7:7">
      <c r="G51061" s="1776"/>
    </row>
    <row r="51062" spans="7:7">
      <c r="G51062" s="1776"/>
    </row>
    <row r="51063" spans="7:7">
      <c r="G51063" s="1776"/>
    </row>
    <row r="51064" spans="7:7">
      <c r="G51064" s="1776"/>
    </row>
    <row r="51065" spans="7:7">
      <c r="G51065" s="1776"/>
    </row>
    <row r="51066" spans="7:7">
      <c r="G51066" s="1776"/>
    </row>
    <row r="51067" spans="7:7">
      <c r="G51067" s="1776"/>
    </row>
    <row r="51068" spans="7:7">
      <c r="G51068" s="1776"/>
    </row>
    <row r="51069" spans="7:7">
      <c r="G51069" s="1776"/>
    </row>
    <row r="51070" spans="7:7">
      <c r="G51070" s="1776"/>
    </row>
    <row r="51071" spans="7:7">
      <c r="G51071" s="1776"/>
    </row>
    <row r="51072" spans="7:7">
      <c r="G51072" s="1776"/>
    </row>
    <row r="51073" spans="7:7">
      <c r="G51073" s="1776"/>
    </row>
    <row r="51074" spans="7:7">
      <c r="G51074" s="1776"/>
    </row>
    <row r="51075" spans="7:7">
      <c r="G51075" s="1776"/>
    </row>
    <row r="51076" spans="7:7">
      <c r="G51076" s="1776"/>
    </row>
    <row r="51077" spans="7:7">
      <c r="G51077" s="1776"/>
    </row>
    <row r="51078" spans="7:7">
      <c r="G51078" s="1776"/>
    </row>
    <row r="51079" spans="7:7">
      <c r="G51079" s="1776"/>
    </row>
    <row r="51080" spans="7:7">
      <c r="G51080" s="1776"/>
    </row>
    <row r="51081" spans="7:7">
      <c r="G51081" s="1776"/>
    </row>
    <row r="51082" spans="7:7">
      <c r="G51082" s="1776"/>
    </row>
    <row r="51083" spans="7:7">
      <c r="G51083" s="1776"/>
    </row>
    <row r="51084" spans="7:7">
      <c r="G51084" s="1776"/>
    </row>
    <row r="51085" spans="7:7">
      <c r="G51085" s="1776"/>
    </row>
    <row r="51086" spans="7:7">
      <c r="G51086" s="1776"/>
    </row>
    <row r="51087" spans="7:7">
      <c r="G51087" s="1776"/>
    </row>
    <row r="51088" spans="7:7">
      <c r="G51088" s="1776"/>
    </row>
    <row r="51089" spans="7:7">
      <c r="G51089" s="1776"/>
    </row>
    <row r="51090" spans="7:7">
      <c r="G51090" s="1776"/>
    </row>
    <row r="51091" spans="7:7">
      <c r="G51091" s="1776"/>
    </row>
    <row r="51092" spans="7:7">
      <c r="G51092" s="1776"/>
    </row>
    <row r="51093" spans="7:7">
      <c r="G51093" s="1776"/>
    </row>
    <row r="51094" spans="7:7">
      <c r="G51094" s="1776"/>
    </row>
    <row r="51095" spans="7:7">
      <c r="G51095" s="1776"/>
    </row>
    <row r="51096" spans="7:7">
      <c r="G51096" s="1776"/>
    </row>
    <row r="51097" spans="7:7">
      <c r="G51097" s="1776"/>
    </row>
    <row r="51098" spans="7:7">
      <c r="G51098" s="1776"/>
    </row>
    <row r="51099" spans="7:7">
      <c r="G51099" s="1776"/>
    </row>
    <row r="51100" spans="7:7">
      <c r="G51100" s="1776"/>
    </row>
    <row r="51101" spans="7:7">
      <c r="G51101" s="1776"/>
    </row>
    <row r="51102" spans="7:7">
      <c r="G51102" s="1776"/>
    </row>
    <row r="51103" spans="7:7">
      <c r="G51103" s="1776"/>
    </row>
    <row r="51104" spans="7:7">
      <c r="G51104" s="1776"/>
    </row>
    <row r="51105" spans="7:7">
      <c r="G51105" s="1776"/>
    </row>
    <row r="51106" spans="7:7">
      <c r="G51106" s="1776"/>
    </row>
    <row r="51107" spans="7:7">
      <c r="G51107" s="1776"/>
    </row>
    <row r="51108" spans="7:7">
      <c r="G51108" s="1776"/>
    </row>
    <row r="51109" spans="7:7">
      <c r="G51109" s="1776"/>
    </row>
    <row r="51110" spans="7:7">
      <c r="G51110" s="1776"/>
    </row>
    <row r="51111" spans="7:7">
      <c r="G51111" s="1776"/>
    </row>
    <row r="51112" spans="7:7">
      <c r="G51112" s="1776"/>
    </row>
    <row r="51113" spans="7:7">
      <c r="G51113" s="1776"/>
    </row>
    <row r="51114" spans="7:7">
      <c r="G51114" s="1776"/>
    </row>
    <row r="51115" spans="7:7">
      <c r="G51115" s="1776"/>
    </row>
    <row r="51116" spans="7:7">
      <c r="G51116" s="1776"/>
    </row>
    <row r="51117" spans="7:7">
      <c r="G51117" s="1776"/>
    </row>
    <row r="51118" spans="7:7">
      <c r="G51118" s="1776"/>
    </row>
    <row r="51119" spans="7:7">
      <c r="G51119" s="1776"/>
    </row>
    <row r="51120" spans="7:7">
      <c r="G51120" s="1776"/>
    </row>
    <row r="51121" spans="7:7">
      <c r="G51121" s="1776"/>
    </row>
    <row r="51122" spans="7:7">
      <c r="G51122" s="1776"/>
    </row>
    <row r="51123" spans="7:7">
      <c r="G51123" s="1776"/>
    </row>
    <row r="51124" spans="7:7">
      <c r="G51124" s="1776"/>
    </row>
    <row r="51125" spans="7:7">
      <c r="G51125" s="1776"/>
    </row>
    <row r="51126" spans="7:7">
      <c r="G51126" s="1776"/>
    </row>
    <row r="51127" spans="7:7">
      <c r="G51127" s="1776"/>
    </row>
    <row r="51128" spans="7:7">
      <c r="G51128" s="1776"/>
    </row>
    <row r="51129" spans="7:7">
      <c r="G51129" s="1776"/>
    </row>
    <row r="51130" spans="7:7">
      <c r="G51130" s="1776"/>
    </row>
    <row r="51131" spans="7:7">
      <c r="G51131" s="1776"/>
    </row>
    <row r="51132" spans="7:7">
      <c r="G51132" s="1776"/>
    </row>
    <row r="51133" spans="7:7">
      <c r="G51133" s="1776"/>
    </row>
    <row r="51134" spans="7:7">
      <c r="G51134" s="1776"/>
    </row>
    <row r="51135" spans="7:7">
      <c r="G51135" s="1776"/>
    </row>
    <row r="51136" spans="7:7">
      <c r="G51136" s="1776"/>
    </row>
    <row r="51137" spans="7:7">
      <c r="G51137" s="1776"/>
    </row>
    <row r="51138" spans="7:7">
      <c r="G51138" s="1776"/>
    </row>
    <row r="51139" spans="7:7">
      <c r="G51139" s="1776"/>
    </row>
    <row r="51140" spans="7:7">
      <c r="G51140" s="1776"/>
    </row>
    <row r="51141" spans="7:7">
      <c r="G51141" s="1776"/>
    </row>
    <row r="51142" spans="7:7">
      <c r="G51142" s="1776"/>
    </row>
    <row r="51143" spans="7:7">
      <c r="G51143" s="1776"/>
    </row>
    <row r="51144" spans="7:7">
      <c r="G51144" s="1776"/>
    </row>
    <row r="51145" spans="7:7">
      <c r="G51145" s="1776"/>
    </row>
    <row r="51146" spans="7:7">
      <c r="G51146" s="1776"/>
    </row>
    <row r="51147" spans="7:7">
      <c r="G51147" s="1776"/>
    </row>
    <row r="51148" spans="7:7">
      <c r="G51148" s="1776"/>
    </row>
    <row r="51149" spans="7:7">
      <c r="G51149" s="1776"/>
    </row>
    <row r="51150" spans="7:7">
      <c r="G51150" s="1776"/>
    </row>
    <row r="51151" spans="7:7">
      <c r="G51151" s="1776"/>
    </row>
    <row r="51152" spans="7:7">
      <c r="G51152" s="1776"/>
    </row>
    <row r="51153" spans="7:7">
      <c r="G51153" s="1776"/>
    </row>
    <row r="51154" spans="7:7">
      <c r="G51154" s="1776"/>
    </row>
    <row r="51155" spans="7:7">
      <c r="G51155" s="1776"/>
    </row>
    <row r="51156" spans="7:7">
      <c r="G51156" s="1776"/>
    </row>
    <row r="51157" spans="7:7">
      <c r="G51157" s="1776"/>
    </row>
    <row r="51158" spans="7:7">
      <c r="G51158" s="1776"/>
    </row>
    <row r="51159" spans="7:7">
      <c r="G51159" s="1776"/>
    </row>
    <row r="51160" spans="7:7">
      <c r="G51160" s="1776"/>
    </row>
    <row r="51161" spans="7:7">
      <c r="G51161" s="1776"/>
    </row>
    <row r="51162" spans="7:7">
      <c r="G51162" s="1776"/>
    </row>
    <row r="51163" spans="7:7">
      <c r="G51163" s="1776"/>
    </row>
    <row r="51164" spans="7:7">
      <c r="G51164" s="1776"/>
    </row>
    <row r="51165" spans="7:7">
      <c r="G51165" s="1776"/>
    </row>
    <row r="51166" spans="7:7">
      <c r="G51166" s="1776"/>
    </row>
    <row r="51167" spans="7:7">
      <c r="G51167" s="1776"/>
    </row>
    <row r="51168" spans="7:7">
      <c r="G51168" s="1776"/>
    </row>
    <row r="51169" spans="7:7">
      <c r="G51169" s="1776"/>
    </row>
    <row r="51170" spans="7:7">
      <c r="G51170" s="1776"/>
    </row>
    <row r="51171" spans="7:7">
      <c r="G51171" s="1776"/>
    </row>
    <row r="51172" spans="7:7">
      <c r="G51172" s="1776"/>
    </row>
    <row r="51173" spans="7:7">
      <c r="G51173" s="1776"/>
    </row>
    <row r="51174" spans="7:7">
      <c r="G51174" s="1776"/>
    </row>
    <row r="51175" spans="7:7">
      <c r="G51175" s="1776"/>
    </row>
    <row r="51176" spans="7:7">
      <c r="G51176" s="1776"/>
    </row>
    <row r="51177" spans="7:7">
      <c r="G51177" s="1776"/>
    </row>
    <row r="51178" spans="7:7">
      <c r="G51178" s="1776"/>
    </row>
    <row r="51179" spans="7:7">
      <c r="G51179" s="1776"/>
    </row>
    <row r="51180" spans="7:7">
      <c r="G51180" s="1776"/>
    </row>
    <row r="51181" spans="7:7">
      <c r="G51181" s="1776"/>
    </row>
    <row r="51182" spans="7:7">
      <c r="G51182" s="1776"/>
    </row>
    <row r="51183" spans="7:7">
      <c r="G51183" s="1776"/>
    </row>
    <row r="51184" spans="7:7">
      <c r="G51184" s="1776"/>
    </row>
    <row r="51185" spans="7:7">
      <c r="G51185" s="1776"/>
    </row>
    <row r="51186" spans="7:7">
      <c r="G51186" s="1776"/>
    </row>
    <row r="51187" spans="7:7">
      <c r="G51187" s="1776"/>
    </row>
    <row r="51188" spans="7:7">
      <c r="G51188" s="1776"/>
    </row>
    <row r="51189" spans="7:7">
      <c r="G51189" s="1776"/>
    </row>
    <row r="51190" spans="7:7">
      <c r="G51190" s="1776"/>
    </row>
    <row r="51191" spans="7:7">
      <c r="G51191" s="1776"/>
    </row>
    <row r="51192" spans="7:7">
      <c r="G51192" s="1776"/>
    </row>
    <row r="51193" spans="7:7">
      <c r="G51193" s="1776"/>
    </row>
    <row r="51194" spans="7:7">
      <c r="G51194" s="1776"/>
    </row>
    <row r="51195" spans="7:7">
      <c r="G51195" s="1776"/>
    </row>
    <row r="51196" spans="7:7">
      <c r="G51196" s="1776"/>
    </row>
    <row r="51197" spans="7:7">
      <c r="G51197" s="1776"/>
    </row>
    <row r="51198" spans="7:7">
      <c r="G51198" s="1776"/>
    </row>
    <row r="51199" spans="7:7">
      <c r="G51199" s="1776"/>
    </row>
    <row r="51200" spans="7:7">
      <c r="G51200" s="1776"/>
    </row>
    <row r="51201" spans="7:7">
      <c r="G51201" s="1776"/>
    </row>
    <row r="51202" spans="7:7">
      <c r="G51202" s="1776"/>
    </row>
    <row r="51203" spans="7:7">
      <c r="G51203" s="1776"/>
    </row>
    <row r="51204" spans="7:7">
      <c r="G51204" s="1776"/>
    </row>
    <row r="51205" spans="7:7">
      <c r="G51205" s="1776"/>
    </row>
    <row r="51206" spans="7:7">
      <c r="G51206" s="1776"/>
    </row>
    <row r="51207" spans="7:7">
      <c r="G51207" s="1776"/>
    </row>
    <row r="51208" spans="7:7">
      <c r="G51208" s="1776"/>
    </row>
    <row r="51209" spans="7:7">
      <c r="G51209" s="1776"/>
    </row>
    <row r="51210" spans="7:7">
      <c r="G51210" s="1776"/>
    </row>
    <row r="51211" spans="7:7">
      <c r="G51211" s="1776"/>
    </row>
    <row r="51212" spans="7:7">
      <c r="G51212" s="1776"/>
    </row>
    <row r="51213" spans="7:7">
      <c r="G51213" s="1776"/>
    </row>
    <row r="51214" spans="7:7">
      <c r="G51214" s="1776"/>
    </row>
    <row r="51215" spans="7:7">
      <c r="G51215" s="1776"/>
    </row>
    <row r="51216" spans="7:7">
      <c r="G51216" s="1776"/>
    </row>
    <row r="51217" spans="7:7">
      <c r="G51217" s="1776"/>
    </row>
    <row r="51218" spans="7:7">
      <c r="G51218" s="1776"/>
    </row>
    <row r="51219" spans="7:7">
      <c r="G51219" s="1776"/>
    </row>
    <row r="51220" spans="7:7">
      <c r="G51220" s="1776"/>
    </row>
    <row r="51221" spans="7:7">
      <c r="G51221" s="1776"/>
    </row>
    <row r="51222" spans="7:7">
      <c r="G51222" s="1776"/>
    </row>
    <row r="51223" spans="7:7">
      <c r="G51223" s="1776"/>
    </row>
    <row r="51224" spans="7:7">
      <c r="G51224" s="1776"/>
    </row>
    <row r="51225" spans="7:7">
      <c r="G51225" s="1776"/>
    </row>
    <row r="51226" spans="7:7">
      <c r="G51226" s="1776"/>
    </row>
    <row r="51227" spans="7:7">
      <c r="G51227" s="1776"/>
    </row>
    <row r="51228" spans="7:7">
      <c r="G51228" s="1776"/>
    </row>
    <row r="51229" spans="7:7">
      <c r="G51229" s="1776"/>
    </row>
    <row r="51230" spans="7:7">
      <c r="G51230" s="1776"/>
    </row>
    <row r="51231" spans="7:7">
      <c r="G51231" s="1776"/>
    </row>
    <row r="51232" spans="7:7">
      <c r="G51232" s="1776"/>
    </row>
    <row r="51233" spans="7:7">
      <c r="G51233" s="1776"/>
    </row>
    <row r="51234" spans="7:7">
      <c r="G51234" s="1776"/>
    </row>
    <row r="51235" spans="7:7">
      <c r="G51235" s="1776"/>
    </row>
    <row r="51236" spans="7:7">
      <c r="G51236" s="1776"/>
    </row>
    <row r="51237" spans="7:7">
      <c r="G51237" s="1776"/>
    </row>
    <row r="51238" spans="7:7">
      <c r="G51238" s="1776"/>
    </row>
    <row r="51239" spans="7:7">
      <c r="G51239" s="1776"/>
    </row>
    <row r="51240" spans="7:7">
      <c r="G51240" s="1776"/>
    </row>
    <row r="51241" spans="7:7">
      <c r="G51241" s="1776"/>
    </row>
    <row r="51242" spans="7:7">
      <c r="G51242" s="1776"/>
    </row>
    <row r="51243" spans="7:7">
      <c r="G51243" s="1776"/>
    </row>
    <row r="51244" spans="7:7">
      <c r="G51244" s="1776"/>
    </row>
    <row r="51245" spans="7:7">
      <c r="G51245" s="1776"/>
    </row>
    <row r="51246" spans="7:7">
      <c r="G51246" s="1776"/>
    </row>
    <row r="51247" spans="7:7">
      <c r="G51247" s="1776"/>
    </row>
    <row r="51248" spans="7:7">
      <c r="G51248" s="1776"/>
    </row>
    <row r="51249" spans="7:7">
      <c r="G51249" s="1776"/>
    </row>
    <row r="51250" spans="7:7">
      <c r="G51250" s="1776"/>
    </row>
    <row r="51251" spans="7:7">
      <c r="G51251" s="1776"/>
    </row>
    <row r="51252" spans="7:7">
      <c r="G51252" s="1776"/>
    </row>
    <row r="51253" spans="7:7">
      <c r="G51253" s="1776"/>
    </row>
    <row r="51254" spans="7:7">
      <c r="G51254" s="1776"/>
    </row>
    <row r="51255" spans="7:7">
      <c r="G51255" s="1776"/>
    </row>
    <row r="51256" spans="7:7">
      <c r="G51256" s="1776"/>
    </row>
    <row r="51257" spans="7:7">
      <c r="G51257" s="1776"/>
    </row>
    <row r="51258" spans="7:7">
      <c r="G51258" s="1776"/>
    </row>
    <row r="51259" spans="7:7">
      <c r="G51259" s="1776"/>
    </row>
    <row r="51260" spans="7:7">
      <c r="G51260" s="1776"/>
    </row>
    <row r="51261" spans="7:7">
      <c r="G51261" s="1776"/>
    </row>
    <row r="51262" spans="7:7">
      <c r="G51262" s="1776"/>
    </row>
    <row r="51263" spans="7:7">
      <c r="G51263" s="1776"/>
    </row>
    <row r="51264" spans="7:7">
      <c r="G51264" s="1776"/>
    </row>
    <row r="51265" spans="7:7">
      <c r="G51265" s="1776"/>
    </row>
    <row r="51266" spans="7:7">
      <c r="G51266" s="1776"/>
    </row>
    <row r="51267" spans="7:7">
      <c r="G51267" s="1776"/>
    </row>
    <row r="51268" spans="7:7">
      <c r="G51268" s="1776"/>
    </row>
    <row r="51269" spans="7:7">
      <c r="G51269" s="1776"/>
    </row>
    <row r="51270" spans="7:7">
      <c r="G51270" s="1776"/>
    </row>
    <row r="51271" spans="7:7">
      <c r="G51271" s="1776"/>
    </row>
    <row r="51272" spans="7:7">
      <c r="G51272" s="1776"/>
    </row>
    <row r="51273" spans="7:7">
      <c r="G51273" s="1776"/>
    </row>
    <row r="51274" spans="7:7">
      <c r="G51274" s="1776"/>
    </row>
    <row r="51275" spans="7:7">
      <c r="G51275" s="1776"/>
    </row>
    <row r="51276" spans="7:7">
      <c r="G51276" s="1776"/>
    </row>
    <row r="51277" spans="7:7">
      <c r="G51277" s="1776"/>
    </row>
    <row r="51278" spans="7:7">
      <c r="G51278" s="1776"/>
    </row>
    <row r="51279" spans="7:7">
      <c r="G51279" s="1776"/>
    </row>
    <row r="51280" spans="7:7">
      <c r="G51280" s="1776"/>
    </row>
    <row r="51281" spans="7:7">
      <c r="G51281" s="1776"/>
    </row>
    <row r="51282" spans="7:7">
      <c r="G51282" s="1776"/>
    </row>
    <row r="51283" spans="7:7">
      <c r="G51283" s="1776"/>
    </row>
    <row r="51284" spans="7:7">
      <c r="G51284" s="1776"/>
    </row>
    <row r="51285" spans="7:7">
      <c r="G51285" s="1776"/>
    </row>
    <row r="51286" spans="7:7">
      <c r="G51286" s="1776"/>
    </row>
    <row r="51287" spans="7:7">
      <c r="G51287" s="1776"/>
    </row>
    <row r="51288" spans="7:7">
      <c r="G51288" s="1776"/>
    </row>
    <row r="51289" spans="7:7">
      <c r="G51289" s="1776"/>
    </row>
    <row r="51290" spans="7:7">
      <c r="G51290" s="1776"/>
    </row>
    <row r="51291" spans="7:7">
      <c r="G51291" s="1776"/>
    </row>
    <row r="51292" spans="7:7">
      <c r="G51292" s="1776"/>
    </row>
    <row r="51293" spans="7:7">
      <c r="G51293" s="1776"/>
    </row>
    <row r="51294" spans="7:7">
      <c r="G51294" s="1776"/>
    </row>
    <row r="51295" spans="7:7">
      <c r="G51295" s="1776"/>
    </row>
    <row r="51296" spans="7:7">
      <c r="G51296" s="1776"/>
    </row>
    <row r="51297" spans="7:7">
      <c r="G51297" s="1776"/>
    </row>
    <row r="51298" spans="7:7">
      <c r="G51298" s="1776"/>
    </row>
    <row r="51299" spans="7:7">
      <c r="G51299" s="1776"/>
    </row>
    <row r="51300" spans="7:7">
      <c r="G51300" s="1776"/>
    </row>
    <row r="51301" spans="7:7">
      <c r="G51301" s="1776"/>
    </row>
    <row r="51302" spans="7:7">
      <c r="G51302" s="1776"/>
    </row>
    <row r="51303" spans="7:7">
      <c r="G51303" s="1776"/>
    </row>
    <row r="51304" spans="7:7">
      <c r="G51304" s="1776"/>
    </row>
    <row r="51305" spans="7:7">
      <c r="G51305" s="1776"/>
    </row>
    <row r="51306" spans="7:7">
      <c r="G51306" s="1776"/>
    </row>
    <row r="51307" spans="7:7">
      <c r="G51307" s="1776"/>
    </row>
    <row r="51308" spans="7:7">
      <c r="G51308" s="1776"/>
    </row>
    <row r="51309" spans="7:7">
      <c r="G51309" s="1776"/>
    </row>
    <row r="51310" spans="7:7">
      <c r="G51310" s="1776"/>
    </row>
    <row r="51311" spans="7:7">
      <c r="G51311" s="1776"/>
    </row>
    <row r="51312" spans="7:7">
      <c r="G51312" s="1776"/>
    </row>
    <row r="51313" spans="7:7">
      <c r="G51313" s="1776"/>
    </row>
    <row r="51314" spans="7:7">
      <c r="G51314" s="1776"/>
    </row>
    <row r="51315" spans="7:7">
      <c r="G51315" s="1776"/>
    </row>
    <row r="51316" spans="7:7">
      <c r="G51316" s="1776"/>
    </row>
    <row r="51317" spans="7:7">
      <c r="G51317" s="1776"/>
    </row>
    <row r="51318" spans="7:7">
      <c r="G51318" s="1776"/>
    </row>
    <row r="51319" spans="7:7">
      <c r="G51319" s="1776"/>
    </row>
    <row r="51320" spans="7:7">
      <c r="G51320" s="1776"/>
    </row>
    <row r="51321" spans="7:7">
      <c r="G51321" s="1776"/>
    </row>
    <row r="51322" spans="7:7">
      <c r="G51322" s="1776"/>
    </row>
    <row r="51323" spans="7:7">
      <c r="G51323" s="1776"/>
    </row>
    <row r="51324" spans="7:7">
      <c r="G51324" s="1776"/>
    </row>
    <row r="51325" spans="7:7">
      <c r="G51325" s="1776"/>
    </row>
    <row r="51326" spans="7:7">
      <c r="G51326" s="1776"/>
    </row>
    <row r="51327" spans="7:7">
      <c r="G51327" s="1776"/>
    </row>
    <row r="51328" spans="7:7">
      <c r="G51328" s="1776"/>
    </row>
    <row r="51329" spans="7:7">
      <c r="G51329" s="1776"/>
    </row>
    <row r="51330" spans="7:7">
      <c r="G51330" s="1776"/>
    </row>
    <row r="51331" spans="7:7">
      <c r="G51331" s="1776"/>
    </row>
    <row r="51332" spans="7:7">
      <c r="G51332" s="1776"/>
    </row>
    <row r="51333" spans="7:7">
      <c r="G51333" s="1776"/>
    </row>
    <row r="51334" spans="7:7">
      <c r="G51334" s="1776"/>
    </row>
    <row r="51335" spans="7:7">
      <c r="G51335" s="1776"/>
    </row>
    <row r="51336" spans="7:7">
      <c r="G51336" s="1776"/>
    </row>
    <row r="51337" spans="7:7">
      <c r="G51337" s="1776"/>
    </row>
    <row r="51338" spans="7:7">
      <c r="G51338" s="1776"/>
    </row>
    <row r="51339" spans="7:7">
      <c r="G51339" s="1776"/>
    </row>
    <row r="51340" spans="7:7">
      <c r="G51340" s="1776"/>
    </row>
    <row r="51341" spans="7:7">
      <c r="G51341" s="1776"/>
    </row>
    <row r="51342" spans="7:7">
      <c r="G51342" s="1776"/>
    </row>
    <row r="51343" spans="7:7">
      <c r="G51343" s="1776"/>
    </row>
    <row r="51344" spans="7:7">
      <c r="G51344" s="1776"/>
    </row>
    <row r="51345" spans="7:7">
      <c r="G51345" s="1776"/>
    </row>
    <row r="51346" spans="7:7">
      <c r="G51346" s="1776"/>
    </row>
    <row r="51347" spans="7:7">
      <c r="G51347" s="1776"/>
    </row>
    <row r="51348" spans="7:7">
      <c r="G51348" s="1776"/>
    </row>
    <row r="51349" spans="7:7">
      <c r="G51349" s="1776"/>
    </row>
    <row r="51350" spans="7:7">
      <c r="G51350" s="1776"/>
    </row>
    <row r="51351" spans="7:7">
      <c r="G51351" s="1776"/>
    </row>
    <row r="51352" spans="7:7">
      <c r="G51352" s="1776"/>
    </row>
    <row r="51353" spans="7:7">
      <c r="G51353" s="1776"/>
    </row>
    <row r="51354" spans="7:7">
      <c r="G51354" s="1776"/>
    </row>
    <row r="51355" spans="7:7">
      <c r="G51355" s="1776"/>
    </row>
    <row r="51356" spans="7:7">
      <c r="G51356" s="1776"/>
    </row>
    <row r="51357" spans="7:7">
      <c r="G51357" s="1776"/>
    </row>
    <row r="51358" spans="7:7">
      <c r="G51358" s="1776"/>
    </row>
    <row r="51359" spans="7:7">
      <c r="G51359" s="1776"/>
    </row>
    <row r="51360" spans="7:7">
      <c r="G51360" s="1776"/>
    </row>
    <row r="51361" spans="7:7">
      <c r="G51361" s="1776"/>
    </row>
    <row r="51362" spans="7:7">
      <c r="G51362" s="1776"/>
    </row>
    <row r="51363" spans="7:7">
      <c r="G51363" s="1776"/>
    </row>
    <row r="51364" spans="7:7">
      <c r="G51364" s="1776"/>
    </row>
    <row r="51365" spans="7:7">
      <c r="G51365" s="1776"/>
    </row>
    <row r="51366" spans="7:7">
      <c r="G51366" s="1776"/>
    </row>
    <row r="51367" spans="7:7">
      <c r="G51367" s="1776"/>
    </row>
    <row r="51368" spans="7:7">
      <c r="G51368" s="1776"/>
    </row>
    <row r="51369" spans="7:7">
      <c r="G51369" s="1776"/>
    </row>
    <row r="51370" spans="7:7">
      <c r="G51370" s="1776"/>
    </row>
    <row r="51371" spans="7:7">
      <c r="G51371" s="1776"/>
    </row>
    <row r="51372" spans="7:7">
      <c r="G51372" s="1776"/>
    </row>
    <row r="51373" spans="7:7">
      <c r="G51373" s="1776"/>
    </row>
    <row r="51374" spans="7:7">
      <c r="G51374" s="1776"/>
    </row>
    <row r="51375" spans="7:7">
      <c r="G51375" s="1776"/>
    </row>
    <row r="51376" spans="7:7">
      <c r="G51376" s="1776"/>
    </row>
    <row r="51377" spans="7:7">
      <c r="G51377" s="1776"/>
    </row>
    <row r="51378" spans="7:7">
      <c r="G51378" s="1776"/>
    </row>
    <row r="51379" spans="7:7">
      <c r="G51379" s="1776"/>
    </row>
    <row r="51380" spans="7:7">
      <c r="G51380" s="1776"/>
    </row>
    <row r="51381" spans="7:7">
      <c r="G51381" s="1776"/>
    </row>
    <row r="51382" spans="7:7">
      <c r="G51382" s="1776"/>
    </row>
    <row r="51383" spans="7:7">
      <c r="G51383" s="1776"/>
    </row>
    <row r="51384" spans="7:7">
      <c r="G51384" s="1776"/>
    </row>
    <row r="51385" spans="7:7">
      <c r="G51385" s="1776"/>
    </row>
    <row r="51386" spans="7:7">
      <c r="G51386" s="1776"/>
    </row>
    <row r="51387" spans="7:7">
      <c r="G51387" s="1776"/>
    </row>
    <row r="51388" spans="7:7">
      <c r="G51388" s="1776"/>
    </row>
    <row r="51389" spans="7:7">
      <c r="G51389" s="1776"/>
    </row>
    <row r="51390" spans="7:7">
      <c r="G51390" s="1776"/>
    </row>
    <row r="51391" spans="7:7">
      <c r="G51391" s="1776"/>
    </row>
    <row r="51392" spans="7:7">
      <c r="G51392" s="1776"/>
    </row>
    <row r="51393" spans="7:7">
      <c r="G51393" s="1776"/>
    </row>
    <row r="51394" spans="7:7">
      <c r="G51394" s="1776"/>
    </row>
    <row r="51395" spans="7:7">
      <c r="G51395" s="1776"/>
    </row>
    <row r="51396" spans="7:7">
      <c r="G51396" s="1776"/>
    </row>
    <row r="51397" spans="7:7">
      <c r="G51397" s="1776"/>
    </row>
    <row r="51398" spans="7:7">
      <c r="G51398" s="1776"/>
    </row>
    <row r="51399" spans="7:7">
      <c r="G51399" s="1776"/>
    </row>
    <row r="51400" spans="7:7">
      <c r="G51400" s="1776"/>
    </row>
    <row r="51401" spans="7:7">
      <c r="G51401" s="1776"/>
    </row>
    <row r="51402" spans="7:7">
      <c r="G51402" s="1776"/>
    </row>
    <row r="51403" spans="7:7">
      <c r="G51403" s="1776"/>
    </row>
    <row r="51404" spans="7:7">
      <c r="G51404" s="1776"/>
    </row>
    <row r="51405" spans="7:7">
      <c r="G51405" s="1776"/>
    </row>
    <row r="51406" spans="7:7">
      <c r="G51406" s="1776"/>
    </row>
    <row r="51407" spans="7:7">
      <c r="G51407" s="1776"/>
    </row>
    <row r="51408" spans="7:7">
      <c r="G51408" s="1776"/>
    </row>
    <row r="51409" spans="7:7">
      <c r="G51409" s="1776"/>
    </row>
    <row r="51410" spans="7:7">
      <c r="G51410" s="1776"/>
    </row>
    <row r="51411" spans="7:7">
      <c r="G51411" s="1776"/>
    </row>
    <row r="51412" spans="7:7">
      <c r="G51412" s="1776"/>
    </row>
    <row r="51413" spans="7:7">
      <c r="G51413" s="1776"/>
    </row>
    <row r="51414" spans="7:7">
      <c r="G51414" s="1776"/>
    </row>
    <row r="51415" spans="7:7">
      <c r="G51415" s="1776"/>
    </row>
    <row r="51416" spans="7:7">
      <c r="G51416" s="1776"/>
    </row>
    <row r="51417" spans="7:7">
      <c r="G51417" s="1776"/>
    </row>
    <row r="51418" spans="7:7">
      <c r="G51418" s="1776"/>
    </row>
    <row r="51419" spans="7:7">
      <c r="G51419" s="1776"/>
    </row>
    <row r="51420" spans="7:7">
      <c r="G51420" s="1776"/>
    </row>
    <row r="51421" spans="7:7">
      <c r="G51421" s="1776"/>
    </row>
    <row r="51422" spans="7:7">
      <c r="G51422" s="1776"/>
    </row>
    <row r="51423" spans="7:7">
      <c r="G51423" s="1776"/>
    </row>
    <row r="51424" spans="7:7">
      <c r="G51424" s="1776"/>
    </row>
    <row r="51425" spans="7:7">
      <c r="G51425" s="1776"/>
    </row>
    <row r="51426" spans="7:7">
      <c r="G51426" s="1776"/>
    </row>
    <row r="51427" spans="7:7">
      <c r="G51427" s="1776"/>
    </row>
    <row r="51428" spans="7:7">
      <c r="G51428" s="1776"/>
    </row>
    <row r="51429" spans="7:7">
      <c r="G51429" s="1776"/>
    </row>
    <row r="51430" spans="7:7">
      <c r="G51430" s="1776"/>
    </row>
    <row r="51431" spans="7:7">
      <c r="G51431" s="1776"/>
    </row>
    <row r="51432" spans="7:7">
      <c r="G51432" s="1776"/>
    </row>
    <row r="51433" spans="7:7">
      <c r="G51433" s="1776"/>
    </row>
    <row r="51434" spans="7:7">
      <c r="G51434" s="1776"/>
    </row>
    <row r="51435" spans="7:7">
      <c r="G51435" s="1776"/>
    </row>
    <row r="51436" spans="7:7">
      <c r="G51436" s="1776"/>
    </row>
    <row r="51437" spans="7:7">
      <c r="G51437" s="1776"/>
    </row>
    <row r="51438" spans="7:7">
      <c r="G51438" s="1776"/>
    </row>
    <row r="51439" spans="7:7">
      <c r="G51439" s="1776"/>
    </row>
    <row r="51440" spans="7:7">
      <c r="G51440" s="1776"/>
    </row>
    <row r="51441" spans="7:7">
      <c r="G51441" s="1776"/>
    </row>
    <row r="51442" spans="7:7">
      <c r="G51442" s="1776"/>
    </row>
    <row r="51443" spans="7:7">
      <c r="G51443" s="1776"/>
    </row>
    <row r="51444" spans="7:7">
      <c r="G51444" s="1776"/>
    </row>
    <row r="51445" spans="7:7">
      <c r="G51445" s="1776"/>
    </row>
    <row r="51446" spans="7:7">
      <c r="G51446" s="1776"/>
    </row>
    <row r="51447" spans="7:7">
      <c r="G51447" s="1776"/>
    </row>
    <row r="51448" spans="7:7">
      <c r="G51448" s="1776"/>
    </row>
    <row r="51449" spans="7:7">
      <c r="G51449" s="1776"/>
    </row>
    <row r="51450" spans="7:7">
      <c r="G51450" s="1776"/>
    </row>
    <row r="51451" spans="7:7">
      <c r="G51451" s="1776"/>
    </row>
    <row r="51452" spans="7:7">
      <c r="G51452" s="1776"/>
    </row>
    <row r="51453" spans="7:7">
      <c r="G51453" s="1776"/>
    </row>
    <row r="51454" spans="7:7">
      <c r="G51454" s="1776"/>
    </row>
    <row r="51455" spans="7:7">
      <c r="G51455" s="1776"/>
    </row>
    <row r="51456" spans="7:7">
      <c r="G51456" s="1776"/>
    </row>
    <row r="51457" spans="7:7">
      <c r="G51457" s="1776"/>
    </row>
    <row r="51458" spans="7:7">
      <c r="G51458" s="1776"/>
    </row>
    <row r="51459" spans="7:7">
      <c r="G51459" s="1776"/>
    </row>
    <row r="51460" spans="7:7">
      <c r="G51460" s="1776"/>
    </row>
    <row r="51461" spans="7:7">
      <c r="G51461" s="1776"/>
    </row>
    <row r="51462" spans="7:7">
      <c r="G51462" s="1776"/>
    </row>
    <row r="51463" spans="7:7">
      <c r="G51463" s="1776"/>
    </row>
    <row r="51464" spans="7:7">
      <c r="G51464" s="1776"/>
    </row>
    <row r="51465" spans="7:7">
      <c r="G51465" s="1776"/>
    </row>
    <row r="51466" spans="7:7">
      <c r="G51466" s="1776"/>
    </row>
    <row r="51467" spans="7:7">
      <c r="G51467" s="1776"/>
    </row>
    <row r="51468" spans="7:7">
      <c r="G51468" s="1776"/>
    </row>
    <row r="51469" spans="7:7">
      <c r="G51469" s="1776"/>
    </row>
    <row r="51470" spans="7:7">
      <c r="G51470" s="1776"/>
    </row>
    <row r="51471" spans="7:7">
      <c r="G51471" s="1776"/>
    </row>
    <row r="51472" spans="7:7">
      <c r="G51472" s="1776"/>
    </row>
    <row r="51473" spans="7:7">
      <c r="G51473" s="1776"/>
    </row>
    <row r="51474" spans="7:7">
      <c r="G51474" s="1776"/>
    </row>
    <row r="51475" spans="7:7">
      <c r="G51475" s="1776"/>
    </row>
    <row r="51476" spans="7:7">
      <c r="G51476" s="1776"/>
    </row>
    <row r="51477" spans="7:7">
      <c r="G51477" s="1776"/>
    </row>
    <row r="51478" spans="7:7">
      <c r="G51478" s="1776"/>
    </row>
    <row r="51479" spans="7:7">
      <c r="G51479" s="1776"/>
    </row>
    <row r="51480" spans="7:7">
      <c r="G51480" s="1776"/>
    </row>
    <row r="51481" spans="7:7">
      <c r="G51481" s="1776"/>
    </row>
    <row r="51482" spans="7:7">
      <c r="G51482" s="1776"/>
    </row>
    <row r="51483" spans="7:7">
      <c r="G51483" s="1776"/>
    </row>
    <row r="51484" spans="7:7">
      <c r="G51484" s="1776"/>
    </row>
    <row r="51485" spans="7:7">
      <c r="G51485" s="1776"/>
    </row>
    <row r="51486" spans="7:7">
      <c r="G51486" s="1776"/>
    </row>
    <row r="51487" spans="7:7">
      <c r="G51487" s="1776"/>
    </row>
    <row r="51488" spans="7:7">
      <c r="G51488" s="1776"/>
    </row>
    <row r="51489" spans="7:7">
      <c r="G51489" s="1776"/>
    </row>
    <row r="51490" spans="7:7">
      <c r="G51490" s="1776"/>
    </row>
    <row r="51491" spans="7:7">
      <c r="G51491" s="1776"/>
    </row>
    <row r="51492" spans="7:7">
      <c r="G51492" s="1776"/>
    </row>
    <row r="51493" spans="7:7">
      <c r="G51493" s="1776"/>
    </row>
    <row r="51494" spans="7:7">
      <c r="G51494" s="1776"/>
    </row>
    <row r="51495" spans="7:7">
      <c r="G51495" s="1776"/>
    </row>
    <row r="51496" spans="7:7">
      <c r="G51496" s="1776"/>
    </row>
    <row r="51497" spans="7:7">
      <c r="G51497" s="1776"/>
    </row>
    <row r="51498" spans="7:7">
      <c r="G51498" s="1776"/>
    </row>
    <row r="51499" spans="7:7">
      <c r="G51499" s="1776"/>
    </row>
    <row r="51500" spans="7:7">
      <c r="G51500" s="1776"/>
    </row>
    <row r="51501" spans="7:7">
      <c r="G51501" s="1776"/>
    </row>
    <row r="51502" spans="7:7">
      <c r="G51502" s="1776"/>
    </row>
    <row r="51503" spans="7:7">
      <c r="G51503" s="1776"/>
    </row>
    <row r="51504" spans="7:7">
      <c r="G51504" s="1776"/>
    </row>
    <row r="51505" spans="7:7">
      <c r="G51505" s="1776"/>
    </row>
    <row r="51506" spans="7:7">
      <c r="G51506" s="1776"/>
    </row>
    <row r="51507" spans="7:7">
      <c r="G51507" s="1776"/>
    </row>
    <row r="51508" spans="7:7">
      <c r="G51508" s="1776"/>
    </row>
    <row r="51509" spans="7:7">
      <c r="G51509" s="1776"/>
    </row>
    <row r="51510" spans="7:7">
      <c r="G51510" s="1776"/>
    </row>
    <row r="51511" spans="7:7">
      <c r="G51511" s="1776"/>
    </row>
    <row r="51512" spans="7:7">
      <c r="G51512" s="1776"/>
    </row>
    <row r="51513" spans="7:7">
      <c r="G51513" s="1776"/>
    </row>
    <row r="51514" spans="7:7">
      <c r="G51514" s="1776"/>
    </row>
    <row r="51515" spans="7:7">
      <c r="G51515" s="1776"/>
    </row>
    <row r="51516" spans="7:7">
      <c r="G51516" s="1776"/>
    </row>
    <row r="51517" spans="7:7">
      <c r="G51517" s="1776"/>
    </row>
    <row r="51518" spans="7:7">
      <c r="G51518" s="1776"/>
    </row>
    <row r="51519" spans="7:7">
      <c r="G51519" s="1776"/>
    </row>
    <row r="51520" spans="7:7">
      <c r="G51520" s="1776"/>
    </row>
    <row r="51521" spans="7:7">
      <c r="G51521" s="1776"/>
    </row>
    <row r="51522" spans="7:7">
      <c r="G51522" s="1776"/>
    </row>
    <row r="51523" spans="7:7">
      <c r="G51523" s="1776"/>
    </row>
    <row r="51524" spans="7:7">
      <c r="G51524" s="1776"/>
    </row>
    <row r="51525" spans="7:7">
      <c r="G51525" s="1776"/>
    </row>
    <row r="51526" spans="7:7">
      <c r="G51526" s="1776"/>
    </row>
    <row r="51527" spans="7:7">
      <c r="G51527" s="1776"/>
    </row>
    <row r="51528" spans="7:7">
      <c r="G51528" s="1776"/>
    </row>
    <row r="51529" spans="7:7">
      <c r="G51529" s="1776"/>
    </row>
    <row r="51530" spans="7:7">
      <c r="G51530" s="1776"/>
    </row>
    <row r="51531" spans="7:7">
      <c r="G51531" s="1776"/>
    </row>
    <row r="51532" spans="7:7">
      <c r="G51532" s="1776"/>
    </row>
    <row r="51533" spans="7:7">
      <c r="G51533" s="1776"/>
    </row>
    <row r="51534" spans="7:7">
      <c r="G51534" s="1776"/>
    </row>
    <row r="51535" spans="7:7">
      <c r="G51535" s="1776"/>
    </row>
    <row r="51536" spans="7:7">
      <c r="G51536" s="1776"/>
    </row>
    <row r="51537" spans="7:7">
      <c r="G51537" s="1776"/>
    </row>
    <row r="51538" spans="7:7">
      <c r="G51538" s="1776"/>
    </row>
    <row r="51539" spans="7:7">
      <c r="G51539" s="1776"/>
    </row>
    <row r="51540" spans="7:7">
      <c r="G51540" s="1776"/>
    </row>
    <row r="51541" spans="7:7">
      <c r="G51541" s="1776"/>
    </row>
    <row r="51542" spans="7:7">
      <c r="G51542" s="1776"/>
    </row>
    <row r="51543" spans="7:7">
      <c r="G51543" s="1776"/>
    </row>
    <row r="51544" spans="7:7">
      <c r="G51544" s="1776"/>
    </row>
    <row r="51545" spans="7:7">
      <c r="G51545" s="1776"/>
    </row>
    <row r="51546" spans="7:7">
      <c r="G51546" s="1776"/>
    </row>
    <row r="51547" spans="7:7">
      <c r="G51547" s="1776"/>
    </row>
    <row r="51548" spans="7:7">
      <c r="G51548" s="1776"/>
    </row>
    <row r="51549" spans="7:7">
      <c r="G51549" s="1776"/>
    </row>
    <row r="51550" spans="7:7">
      <c r="G51550" s="1776"/>
    </row>
    <row r="51551" spans="7:7">
      <c r="G51551" s="1776"/>
    </row>
    <row r="51552" spans="7:7">
      <c r="G51552" s="1776"/>
    </row>
    <row r="51553" spans="7:7">
      <c r="G51553" s="1776"/>
    </row>
    <row r="51554" spans="7:7">
      <c r="G51554" s="1776"/>
    </row>
    <row r="51555" spans="7:7">
      <c r="G51555" s="1776"/>
    </row>
    <row r="51556" spans="7:7">
      <c r="G51556" s="1776"/>
    </row>
    <row r="51557" spans="7:7">
      <c r="G51557" s="1776"/>
    </row>
    <row r="51558" spans="7:7">
      <c r="G51558" s="1776"/>
    </row>
    <row r="51559" spans="7:7">
      <c r="G51559" s="1776"/>
    </row>
    <row r="51560" spans="7:7">
      <c r="G51560" s="1776"/>
    </row>
    <row r="51561" spans="7:7">
      <c r="G51561" s="1776"/>
    </row>
    <row r="51562" spans="7:7">
      <c r="G51562" s="1776"/>
    </row>
    <row r="51563" spans="7:7">
      <c r="G51563" s="1776"/>
    </row>
    <row r="51564" spans="7:7">
      <c r="G51564" s="1776"/>
    </row>
    <row r="51565" spans="7:7">
      <c r="G51565" s="1776"/>
    </row>
    <row r="51566" spans="7:7">
      <c r="G51566" s="1776"/>
    </row>
    <row r="51567" spans="7:7">
      <c r="G51567" s="1776"/>
    </row>
    <row r="51568" spans="7:7">
      <c r="G51568" s="1776"/>
    </row>
    <row r="51569" spans="7:7">
      <c r="G51569" s="1776"/>
    </row>
    <row r="51570" spans="7:7">
      <c r="G51570" s="1776"/>
    </row>
    <row r="51571" spans="7:7">
      <c r="G51571" s="1776"/>
    </row>
    <row r="51572" spans="7:7">
      <c r="G51572" s="1776"/>
    </row>
    <row r="51573" spans="7:7">
      <c r="G51573" s="1776"/>
    </row>
    <row r="51574" spans="7:7">
      <c r="G51574" s="1776"/>
    </row>
    <row r="51575" spans="7:7">
      <c r="G51575" s="1776"/>
    </row>
    <row r="51576" spans="7:7">
      <c r="G51576" s="1776"/>
    </row>
    <row r="51577" spans="7:7">
      <c r="G51577" s="1776"/>
    </row>
    <row r="51578" spans="7:7">
      <c r="G51578" s="1776"/>
    </row>
    <row r="51579" spans="7:7">
      <c r="G51579" s="1776"/>
    </row>
    <row r="51580" spans="7:7">
      <c r="G51580" s="1776"/>
    </row>
    <row r="51581" spans="7:7">
      <c r="G51581" s="1776"/>
    </row>
    <row r="51582" spans="7:7">
      <c r="G51582" s="1776"/>
    </row>
    <row r="51583" spans="7:7">
      <c r="G51583" s="1776"/>
    </row>
    <row r="51584" spans="7:7">
      <c r="G51584" s="1776"/>
    </row>
    <row r="51585" spans="7:7">
      <c r="G51585" s="1776"/>
    </row>
    <row r="51586" spans="7:7">
      <c r="G51586" s="1776"/>
    </row>
    <row r="51587" spans="7:7">
      <c r="G51587" s="1776"/>
    </row>
    <row r="51588" spans="7:7">
      <c r="G51588" s="1776"/>
    </row>
    <row r="51589" spans="7:7">
      <c r="G51589" s="1776"/>
    </row>
    <row r="51590" spans="7:7">
      <c r="G51590" s="1776"/>
    </row>
    <row r="51591" spans="7:7">
      <c r="G51591" s="1776"/>
    </row>
    <row r="51592" spans="7:7">
      <c r="G51592" s="1776"/>
    </row>
    <row r="51593" spans="7:7">
      <c r="G51593" s="1776"/>
    </row>
    <row r="51594" spans="7:7">
      <c r="G51594" s="1776"/>
    </row>
    <row r="51595" spans="7:7">
      <c r="G51595" s="1776"/>
    </row>
    <row r="51596" spans="7:7">
      <c r="G51596" s="1776"/>
    </row>
    <row r="51597" spans="7:7">
      <c r="G51597" s="1776"/>
    </row>
    <row r="51598" spans="7:7">
      <c r="G51598" s="1776"/>
    </row>
    <row r="51599" spans="7:7">
      <c r="G51599" s="1776"/>
    </row>
    <row r="51600" spans="7:7">
      <c r="G51600" s="1776"/>
    </row>
    <row r="51601" spans="7:7">
      <c r="G51601" s="1776"/>
    </row>
    <row r="51602" spans="7:7">
      <c r="G51602" s="1776"/>
    </row>
    <row r="51603" spans="7:7">
      <c r="G51603" s="1776"/>
    </row>
    <row r="51604" spans="7:7">
      <c r="G51604" s="1776"/>
    </row>
    <row r="51605" spans="7:7">
      <c r="G51605" s="1776"/>
    </row>
    <row r="51606" spans="7:7">
      <c r="G51606" s="1776"/>
    </row>
    <row r="51607" spans="7:7">
      <c r="G51607" s="1776"/>
    </row>
    <row r="51608" spans="7:7">
      <c r="G51608" s="1776"/>
    </row>
    <row r="51609" spans="7:7">
      <c r="G51609" s="1776"/>
    </row>
    <row r="51610" spans="7:7">
      <c r="G51610" s="1776"/>
    </row>
    <row r="51611" spans="7:7">
      <c r="G51611" s="1776"/>
    </row>
    <row r="51612" spans="7:7">
      <c r="G51612" s="1776"/>
    </row>
    <row r="51613" spans="7:7">
      <c r="G51613" s="1776"/>
    </row>
    <row r="51614" spans="7:7">
      <c r="G51614" s="1776"/>
    </row>
    <row r="51615" spans="7:7">
      <c r="G51615" s="1776"/>
    </row>
    <row r="51616" spans="7:7">
      <c r="G51616" s="1776"/>
    </row>
    <row r="51617" spans="7:7">
      <c r="G51617" s="1776"/>
    </row>
    <row r="51618" spans="7:7">
      <c r="G51618" s="1776"/>
    </row>
    <row r="51619" spans="7:7">
      <c r="G51619" s="1776"/>
    </row>
    <row r="51620" spans="7:7">
      <c r="G51620" s="1776"/>
    </row>
    <row r="51621" spans="7:7">
      <c r="G51621" s="1776"/>
    </row>
    <row r="51622" spans="7:7">
      <c r="G51622" s="1776"/>
    </row>
    <row r="51623" spans="7:7">
      <c r="G51623" s="1776"/>
    </row>
    <row r="51624" spans="7:7">
      <c r="G51624" s="1776"/>
    </row>
    <row r="51625" spans="7:7">
      <c r="G51625" s="1776"/>
    </row>
    <row r="51626" spans="7:7">
      <c r="G51626" s="1776"/>
    </row>
    <row r="51627" spans="7:7">
      <c r="G51627" s="1776"/>
    </row>
    <row r="51628" spans="7:7">
      <c r="G51628" s="1776"/>
    </row>
    <row r="51629" spans="7:7">
      <c r="G51629" s="1776"/>
    </row>
    <row r="51630" spans="7:7">
      <c r="G51630" s="1776"/>
    </row>
    <row r="51631" spans="7:7">
      <c r="G51631" s="1776"/>
    </row>
    <row r="51632" spans="7:7">
      <c r="G51632" s="1776"/>
    </row>
    <row r="51633" spans="7:7">
      <c r="G51633" s="1776"/>
    </row>
    <row r="51634" spans="7:7">
      <c r="G51634" s="1776"/>
    </row>
    <row r="51635" spans="7:7">
      <c r="G51635" s="1776"/>
    </row>
    <row r="51636" spans="7:7">
      <c r="G51636" s="1776"/>
    </row>
    <row r="51637" spans="7:7">
      <c r="G51637" s="1776"/>
    </row>
    <row r="51638" spans="7:7">
      <c r="G51638" s="1776"/>
    </row>
    <row r="51639" spans="7:7">
      <c r="G51639" s="1776"/>
    </row>
    <row r="51640" spans="7:7">
      <c r="G51640" s="1776"/>
    </row>
    <row r="51641" spans="7:7">
      <c r="G51641" s="1776"/>
    </row>
    <row r="51642" spans="7:7">
      <c r="G51642" s="1776"/>
    </row>
    <row r="51643" spans="7:7">
      <c r="G51643" s="1776"/>
    </row>
    <row r="51644" spans="7:7">
      <c r="G51644" s="1776"/>
    </row>
    <row r="51645" spans="7:7">
      <c r="G51645" s="1776"/>
    </row>
    <row r="51646" spans="7:7">
      <c r="G51646" s="1776"/>
    </row>
    <row r="51647" spans="7:7">
      <c r="G51647" s="1776"/>
    </row>
    <row r="51648" spans="7:7">
      <c r="G51648" s="1776"/>
    </row>
    <row r="51649" spans="7:7">
      <c r="G51649" s="1776"/>
    </row>
    <row r="51650" spans="7:7">
      <c r="G51650" s="1776"/>
    </row>
    <row r="51651" spans="7:7">
      <c r="G51651" s="1776"/>
    </row>
    <row r="51652" spans="7:7">
      <c r="G51652" s="1776"/>
    </row>
    <row r="51653" spans="7:7">
      <c r="G51653" s="1776"/>
    </row>
    <row r="51654" spans="7:7">
      <c r="G51654" s="1776"/>
    </row>
    <row r="51655" spans="7:7">
      <c r="G51655" s="1776"/>
    </row>
    <row r="51656" spans="7:7">
      <c r="G51656" s="1776"/>
    </row>
    <row r="51657" spans="7:7">
      <c r="G51657" s="1776"/>
    </row>
    <row r="51658" spans="7:7">
      <c r="G51658" s="1776"/>
    </row>
    <row r="51659" spans="7:7">
      <c r="G51659" s="1776"/>
    </row>
    <row r="51660" spans="7:7">
      <c r="G51660" s="1776"/>
    </row>
    <row r="51661" spans="7:7">
      <c r="G51661" s="1776"/>
    </row>
    <row r="51662" spans="7:7">
      <c r="G51662" s="1776"/>
    </row>
    <row r="51663" spans="7:7">
      <c r="G51663" s="1776"/>
    </row>
    <row r="51664" spans="7:7">
      <c r="G51664" s="1776"/>
    </row>
    <row r="51665" spans="7:7">
      <c r="G51665" s="1776"/>
    </row>
    <row r="51666" spans="7:7">
      <c r="G51666" s="1776"/>
    </row>
    <row r="51667" spans="7:7">
      <c r="G51667" s="1776"/>
    </row>
    <row r="51668" spans="7:7">
      <c r="G51668" s="1776"/>
    </row>
    <row r="51669" spans="7:7">
      <c r="G51669" s="1776"/>
    </row>
    <row r="51670" spans="7:7">
      <c r="G51670" s="1776"/>
    </row>
    <row r="51671" spans="7:7">
      <c r="G51671" s="1776"/>
    </row>
    <row r="51672" spans="7:7">
      <c r="G51672" s="1776"/>
    </row>
    <row r="51673" spans="7:7">
      <c r="G51673" s="1776"/>
    </row>
    <row r="51674" spans="7:7">
      <c r="G51674" s="1776"/>
    </row>
    <row r="51675" spans="7:7">
      <c r="G51675" s="1776"/>
    </row>
    <row r="51676" spans="7:7">
      <c r="G51676" s="1776"/>
    </row>
    <row r="51677" spans="7:7">
      <c r="G51677" s="1776"/>
    </row>
    <row r="51678" spans="7:7">
      <c r="G51678" s="1776"/>
    </row>
    <row r="51679" spans="7:7">
      <c r="G51679" s="1776"/>
    </row>
    <row r="51680" spans="7:7">
      <c r="G51680" s="1776"/>
    </row>
    <row r="51681" spans="7:7">
      <c r="G51681" s="1776"/>
    </row>
    <row r="51682" spans="7:7">
      <c r="G51682" s="1776"/>
    </row>
    <row r="51683" spans="7:7">
      <c r="G51683" s="1776"/>
    </row>
    <row r="51684" spans="7:7">
      <c r="G51684" s="1776"/>
    </row>
    <row r="51685" spans="7:7">
      <c r="G51685" s="1776"/>
    </row>
    <row r="51686" spans="7:7">
      <c r="G51686" s="1776"/>
    </row>
    <row r="51687" spans="7:7">
      <c r="G51687" s="1776"/>
    </row>
    <row r="51688" spans="7:7">
      <c r="G51688" s="1776"/>
    </row>
    <row r="51689" spans="7:7">
      <c r="G51689" s="1776"/>
    </row>
    <row r="51690" spans="7:7">
      <c r="G51690" s="1776"/>
    </row>
    <row r="51691" spans="7:7">
      <c r="G51691" s="1776"/>
    </row>
    <row r="51692" spans="7:7">
      <c r="G51692" s="1776"/>
    </row>
    <row r="51693" spans="7:7">
      <c r="G51693" s="1776"/>
    </row>
    <row r="51694" spans="7:7">
      <c r="G51694" s="1776"/>
    </row>
    <row r="51695" spans="7:7">
      <c r="G51695" s="1776"/>
    </row>
    <row r="51696" spans="7:7">
      <c r="G51696" s="1776"/>
    </row>
    <row r="51697" spans="7:7">
      <c r="G51697" s="1776"/>
    </row>
    <row r="51698" spans="7:7">
      <c r="G51698" s="1776"/>
    </row>
    <row r="51699" spans="7:7">
      <c r="G51699" s="1776"/>
    </row>
    <row r="51700" spans="7:7">
      <c r="G51700" s="1776"/>
    </row>
    <row r="51701" spans="7:7">
      <c r="G51701" s="1776"/>
    </row>
    <row r="51702" spans="7:7">
      <c r="G51702" s="1776"/>
    </row>
    <row r="51703" spans="7:7">
      <c r="G51703" s="1776"/>
    </row>
    <row r="51704" spans="7:7">
      <c r="G51704" s="1776"/>
    </row>
    <row r="51705" spans="7:7">
      <c r="G51705" s="1776"/>
    </row>
    <row r="51706" spans="7:7">
      <c r="G51706" s="1776"/>
    </row>
    <row r="51707" spans="7:7">
      <c r="G51707" s="1776"/>
    </row>
    <row r="51708" spans="7:7">
      <c r="G51708" s="1776"/>
    </row>
    <row r="51709" spans="7:7">
      <c r="G51709" s="1776"/>
    </row>
    <row r="51710" spans="7:7">
      <c r="G51710" s="1776"/>
    </row>
    <row r="51711" spans="7:7">
      <c r="G51711" s="1776"/>
    </row>
    <row r="51712" spans="7:7">
      <c r="G51712" s="1776"/>
    </row>
    <row r="51713" spans="7:7">
      <c r="G51713" s="1776"/>
    </row>
    <row r="51714" spans="7:7">
      <c r="G51714" s="1776"/>
    </row>
    <row r="51715" spans="7:7">
      <c r="G51715" s="1776"/>
    </row>
    <row r="51716" spans="7:7">
      <c r="G51716" s="1776"/>
    </row>
    <row r="51717" spans="7:7">
      <c r="G51717" s="1776"/>
    </row>
    <row r="51718" spans="7:7">
      <c r="G51718" s="1776"/>
    </row>
    <row r="51719" spans="7:7">
      <c r="G51719" s="1776"/>
    </row>
    <row r="51720" spans="7:7">
      <c r="G51720" s="1776"/>
    </row>
    <row r="51721" spans="7:7">
      <c r="G51721" s="1776"/>
    </row>
    <row r="51722" spans="7:7">
      <c r="G51722" s="1776"/>
    </row>
    <row r="51723" spans="7:7">
      <c r="G51723" s="1776"/>
    </row>
    <row r="51724" spans="7:7">
      <c r="G51724" s="1776"/>
    </row>
    <row r="51725" spans="7:7">
      <c r="G51725" s="1776"/>
    </row>
    <row r="51726" spans="7:7">
      <c r="G51726" s="1776"/>
    </row>
    <row r="51727" spans="7:7">
      <c r="G51727" s="1776"/>
    </row>
    <row r="51728" spans="7:7">
      <c r="G51728" s="1776"/>
    </row>
    <row r="51729" spans="7:7">
      <c r="G51729" s="1776"/>
    </row>
    <row r="51730" spans="7:7">
      <c r="G51730" s="1776"/>
    </row>
    <row r="51731" spans="7:7">
      <c r="G51731" s="1776"/>
    </row>
    <row r="51732" spans="7:7">
      <c r="G51732" s="1776"/>
    </row>
    <row r="51733" spans="7:7">
      <c r="G51733" s="1776"/>
    </row>
    <row r="51734" spans="7:7">
      <c r="G51734" s="1776"/>
    </row>
    <row r="51735" spans="7:7">
      <c r="G51735" s="1776"/>
    </row>
    <row r="51736" spans="7:7">
      <c r="G51736" s="1776"/>
    </row>
    <row r="51737" spans="7:7">
      <c r="G51737" s="1776"/>
    </row>
    <row r="51738" spans="7:7">
      <c r="G51738" s="1776"/>
    </row>
    <row r="51739" spans="7:7">
      <c r="G51739" s="1776"/>
    </row>
    <row r="51740" spans="7:7">
      <c r="G51740" s="1776"/>
    </row>
    <row r="51741" spans="7:7">
      <c r="G51741" s="1776"/>
    </row>
    <row r="51742" spans="7:7">
      <c r="G51742" s="1776"/>
    </row>
    <row r="51743" spans="7:7">
      <c r="G51743" s="1776"/>
    </row>
    <row r="51744" spans="7:7">
      <c r="G51744" s="1776"/>
    </row>
    <row r="51745" spans="7:7">
      <c r="G51745" s="1776"/>
    </row>
    <row r="51746" spans="7:7">
      <c r="G51746" s="1776"/>
    </row>
    <row r="51747" spans="7:7">
      <c r="G51747" s="1776"/>
    </row>
    <row r="51748" spans="7:7">
      <c r="G51748" s="1776"/>
    </row>
    <row r="51749" spans="7:7">
      <c r="G51749" s="1776"/>
    </row>
    <row r="51750" spans="7:7">
      <c r="G51750" s="1776"/>
    </row>
    <row r="51751" spans="7:7">
      <c r="G51751" s="1776"/>
    </row>
    <row r="51752" spans="7:7">
      <c r="G51752" s="1776"/>
    </row>
    <row r="51753" spans="7:7">
      <c r="G51753" s="1776"/>
    </row>
    <row r="51754" spans="7:7">
      <c r="G51754" s="1776"/>
    </row>
    <row r="51755" spans="7:7">
      <c r="G51755" s="1776"/>
    </row>
    <row r="51756" spans="7:7">
      <c r="G51756" s="1776"/>
    </row>
    <row r="51757" spans="7:7">
      <c r="G51757" s="1776"/>
    </row>
    <row r="51758" spans="7:7">
      <c r="G51758" s="1776"/>
    </row>
    <row r="51759" spans="7:7">
      <c r="G51759" s="1776"/>
    </row>
    <row r="51760" spans="7:7">
      <c r="G51760" s="1776"/>
    </row>
    <row r="51761" spans="7:7">
      <c r="G51761" s="1776"/>
    </row>
    <row r="51762" spans="7:7">
      <c r="G51762" s="1776"/>
    </row>
    <row r="51763" spans="7:7">
      <c r="G51763" s="1776"/>
    </row>
    <row r="51764" spans="7:7">
      <c r="G51764" s="1776"/>
    </row>
    <row r="51765" spans="7:7">
      <c r="G51765" s="1776"/>
    </row>
    <row r="51766" spans="7:7">
      <c r="G51766" s="1776"/>
    </row>
    <row r="51767" spans="7:7">
      <c r="G51767" s="1776"/>
    </row>
    <row r="51768" spans="7:7">
      <c r="G51768" s="1776"/>
    </row>
    <row r="51769" spans="7:7">
      <c r="G51769" s="1776"/>
    </row>
    <row r="51770" spans="7:7">
      <c r="G51770" s="1776"/>
    </row>
    <row r="51771" spans="7:7">
      <c r="G51771" s="1776"/>
    </row>
    <row r="51772" spans="7:7">
      <c r="G51772" s="1776"/>
    </row>
    <row r="51773" spans="7:7">
      <c r="G51773" s="1776"/>
    </row>
    <row r="51774" spans="7:7">
      <c r="G51774" s="1776"/>
    </row>
    <row r="51775" spans="7:7">
      <c r="G51775" s="1776"/>
    </row>
    <row r="51776" spans="7:7">
      <c r="G51776" s="1776"/>
    </row>
    <row r="51777" spans="7:7">
      <c r="G51777" s="1776"/>
    </row>
    <row r="51778" spans="7:7">
      <c r="G51778" s="1776"/>
    </row>
    <row r="51779" spans="7:7">
      <c r="G51779" s="1776"/>
    </row>
    <row r="51780" spans="7:7">
      <c r="G51780" s="1776"/>
    </row>
    <row r="51781" spans="7:7">
      <c r="G51781" s="1776"/>
    </row>
    <row r="51782" spans="7:7">
      <c r="G51782" s="1776"/>
    </row>
    <row r="51783" spans="7:7">
      <c r="G51783" s="1776"/>
    </row>
    <row r="51784" spans="7:7">
      <c r="G51784" s="1776"/>
    </row>
    <row r="51785" spans="7:7">
      <c r="G51785" s="1776"/>
    </row>
    <row r="51786" spans="7:7">
      <c r="G51786" s="1776"/>
    </row>
    <row r="51787" spans="7:7">
      <c r="G51787" s="1776"/>
    </row>
    <row r="51788" spans="7:7">
      <c r="G51788" s="1776"/>
    </row>
    <row r="51789" spans="7:7">
      <c r="G51789" s="1776"/>
    </row>
    <row r="51790" spans="7:7">
      <c r="G51790" s="1776"/>
    </row>
    <row r="51791" spans="7:7">
      <c r="G51791" s="1776"/>
    </row>
    <row r="51792" spans="7:7">
      <c r="G51792" s="1776"/>
    </row>
    <row r="51793" spans="7:7">
      <c r="G51793" s="1776"/>
    </row>
    <row r="51794" spans="7:7">
      <c r="G51794" s="1776"/>
    </row>
    <row r="51795" spans="7:7">
      <c r="G51795" s="1776"/>
    </row>
    <row r="51796" spans="7:7">
      <c r="G51796" s="1776"/>
    </row>
    <row r="51797" spans="7:7">
      <c r="G51797" s="1776"/>
    </row>
    <row r="51798" spans="7:7">
      <c r="G51798" s="1776"/>
    </row>
    <row r="51799" spans="7:7">
      <c r="G51799" s="1776"/>
    </row>
    <row r="51800" spans="7:7">
      <c r="G51800" s="1776"/>
    </row>
    <row r="51801" spans="7:7">
      <c r="G51801" s="1776"/>
    </row>
    <row r="51802" spans="7:7">
      <c r="G51802" s="1776"/>
    </row>
    <row r="51803" spans="7:7">
      <c r="G51803" s="1776"/>
    </row>
    <row r="51804" spans="7:7">
      <c r="G51804" s="1776"/>
    </row>
    <row r="51805" spans="7:7">
      <c r="G51805" s="1776"/>
    </row>
    <row r="51806" spans="7:7">
      <c r="G51806" s="1776"/>
    </row>
    <row r="51807" spans="7:7">
      <c r="G51807" s="1776"/>
    </row>
    <row r="51808" spans="7:7">
      <c r="G51808" s="1776"/>
    </row>
    <row r="51809" spans="7:7">
      <c r="G51809" s="1776"/>
    </row>
    <row r="51810" spans="7:7">
      <c r="G51810" s="1776"/>
    </row>
    <row r="51811" spans="7:7">
      <c r="G51811" s="1776"/>
    </row>
    <row r="51812" spans="7:7">
      <c r="G51812" s="1776"/>
    </row>
    <row r="51813" spans="7:7">
      <c r="G51813" s="1776"/>
    </row>
    <row r="51814" spans="7:7">
      <c r="G51814" s="1776"/>
    </row>
    <row r="51815" spans="7:7">
      <c r="G51815" s="1776"/>
    </row>
    <row r="51816" spans="7:7">
      <c r="G51816" s="1776"/>
    </row>
    <row r="51817" spans="7:7">
      <c r="G51817" s="1776"/>
    </row>
    <row r="51818" spans="7:7">
      <c r="G51818" s="1776"/>
    </row>
    <row r="51819" spans="7:7">
      <c r="G51819" s="1776"/>
    </row>
    <row r="51820" spans="7:7">
      <c r="G51820" s="1776"/>
    </row>
    <row r="51821" spans="7:7">
      <c r="G51821" s="1776"/>
    </row>
    <row r="51822" spans="7:7">
      <c r="G51822" s="1776"/>
    </row>
    <row r="51823" spans="7:7">
      <c r="G51823" s="1776"/>
    </row>
    <row r="51824" spans="7:7">
      <c r="G51824" s="1776"/>
    </row>
    <row r="51825" spans="7:7">
      <c r="G51825" s="1776"/>
    </row>
    <row r="51826" spans="7:7">
      <c r="G51826" s="1776"/>
    </row>
    <row r="51827" spans="7:7">
      <c r="G51827" s="1776"/>
    </row>
    <row r="51828" spans="7:7">
      <c r="G51828" s="1776"/>
    </row>
    <row r="51829" spans="7:7">
      <c r="G51829" s="1776"/>
    </row>
    <row r="51830" spans="7:7">
      <c r="G51830" s="1776"/>
    </row>
    <row r="51831" spans="7:7">
      <c r="G51831" s="1776"/>
    </row>
    <row r="51832" spans="7:7">
      <c r="G51832" s="1776"/>
    </row>
    <row r="51833" spans="7:7">
      <c r="G51833" s="1776"/>
    </row>
    <row r="51834" spans="7:7">
      <c r="G51834" s="1776"/>
    </row>
    <row r="51835" spans="7:7">
      <c r="G51835" s="1776"/>
    </row>
    <row r="51836" spans="7:7">
      <c r="G51836" s="1776"/>
    </row>
    <row r="51837" spans="7:7">
      <c r="G51837" s="1776"/>
    </row>
    <row r="51838" spans="7:7">
      <c r="G51838" s="1776"/>
    </row>
    <row r="51839" spans="7:7">
      <c r="G51839" s="1776"/>
    </row>
    <row r="51840" spans="7:7">
      <c r="G51840" s="1776"/>
    </row>
    <row r="51841" spans="7:7">
      <c r="G51841" s="1776"/>
    </row>
    <row r="51842" spans="7:7">
      <c r="G51842" s="1776"/>
    </row>
    <row r="51843" spans="7:7">
      <c r="G51843" s="1776"/>
    </row>
    <row r="51844" spans="7:7">
      <c r="G51844" s="1776"/>
    </row>
    <row r="51845" spans="7:7">
      <c r="G51845" s="1776"/>
    </row>
    <row r="51846" spans="7:7">
      <c r="G51846" s="1776"/>
    </row>
    <row r="51847" spans="7:7">
      <c r="G51847" s="1776"/>
    </row>
    <row r="51848" spans="7:7">
      <c r="G51848" s="1776"/>
    </row>
    <row r="51849" spans="7:7">
      <c r="G51849" s="1776"/>
    </row>
    <row r="51850" spans="7:7">
      <c r="G51850" s="1776"/>
    </row>
    <row r="51851" spans="7:7">
      <c r="G51851" s="1776"/>
    </row>
    <row r="51852" spans="7:7">
      <c r="G51852" s="1776"/>
    </row>
    <row r="51853" spans="7:7">
      <c r="G51853" s="1776"/>
    </row>
    <row r="51854" spans="7:7">
      <c r="G51854" s="1776"/>
    </row>
    <row r="51855" spans="7:7">
      <c r="G51855" s="1776"/>
    </row>
    <row r="51856" spans="7:7">
      <c r="G51856" s="1776"/>
    </row>
    <row r="51857" spans="7:7">
      <c r="G51857" s="1776"/>
    </row>
    <row r="51858" spans="7:7">
      <c r="G51858" s="1776"/>
    </row>
    <row r="51859" spans="7:7">
      <c r="G51859" s="1776"/>
    </row>
    <row r="51860" spans="7:7">
      <c r="G51860" s="1776"/>
    </row>
    <row r="51861" spans="7:7">
      <c r="G51861" s="1776"/>
    </row>
    <row r="51862" spans="7:7">
      <c r="G51862" s="1776"/>
    </row>
    <row r="51863" spans="7:7">
      <c r="G51863" s="1776"/>
    </row>
    <row r="51864" spans="7:7">
      <c r="G51864" s="1776"/>
    </row>
    <row r="51865" spans="7:7">
      <c r="G51865" s="1776"/>
    </row>
    <row r="51866" spans="7:7">
      <c r="G51866" s="1776"/>
    </row>
    <row r="51867" spans="7:7">
      <c r="G51867" s="1776"/>
    </row>
    <row r="51868" spans="7:7">
      <c r="G51868" s="1776"/>
    </row>
    <row r="51869" spans="7:7">
      <c r="G51869" s="1776"/>
    </row>
    <row r="51870" spans="7:7">
      <c r="G51870" s="1776"/>
    </row>
    <row r="51871" spans="7:7">
      <c r="G51871" s="1776"/>
    </row>
    <row r="51872" spans="7:7">
      <c r="G51872" s="1776"/>
    </row>
    <row r="51873" spans="7:7">
      <c r="G51873" s="1776"/>
    </row>
    <row r="51874" spans="7:7">
      <c r="G51874" s="1776"/>
    </row>
    <row r="51875" spans="7:7">
      <c r="G51875" s="1776"/>
    </row>
    <row r="51876" spans="7:7">
      <c r="G51876" s="1776"/>
    </row>
    <row r="51877" spans="7:7">
      <c r="G51877" s="1776"/>
    </row>
    <row r="51878" spans="7:7">
      <c r="G51878" s="1776"/>
    </row>
    <row r="51879" spans="7:7">
      <c r="G51879" s="1776"/>
    </row>
    <row r="51880" spans="7:7">
      <c r="G51880" s="1776"/>
    </row>
    <row r="51881" spans="7:7">
      <c r="G51881" s="1776"/>
    </row>
    <row r="51882" spans="7:7">
      <c r="G51882" s="1776"/>
    </row>
    <row r="51883" spans="7:7">
      <c r="G51883" s="1776"/>
    </row>
    <row r="51884" spans="7:7">
      <c r="G51884" s="1776"/>
    </row>
    <row r="51885" spans="7:7">
      <c r="G51885" s="1776"/>
    </row>
    <row r="51886" spans="7:7">
      <c r="G51886" s="1776"/>
    </row>
    <row r="51887" spans="7:7">
      <c r="G51887" s="1776"/>
    </row>
    <row r="51888" spans="7:7">
      <c r="G51888" s="1776"/>
    </row>
    <row r="51889" spans="7:7">
      <c r="G51889" s="1776"/>
    </row>
    <row r="51890" spans="7:7">
      <c r="G51890" s="1776"/>
    </row>
    <row r="51891" spans="7:7">
      <c r="G51891" s="1776"/>
    </row>
    <row r="51892" spans="7:7">
      <c r="G51892" s="1776"/>
    </row>
    <row r="51893" spans="7:7">
      <c r="G51893" s="1776"/>
    </row>
    <row r="51894" spans="7:7">
      <c r="G51894" s="1776"/>
    </row>
    <row r="51895" spans="7:7">
      <c r="G51895" s="1776"/>
    </row>
    <row r="51896" spans="7:7">
      <c r="G51896" s="1776"/>
    </row>
    <row r="51897" spans="7:7">
      <c r="G51897" s="1776"/>
    </row>
    <row r="51898" spans="7:7">
      <c r="G51898" s="1776"/>
    </row>
    <row r="51899" spans="7:7">
      <c r="G51899" s="1776"/>
    </row>
    <row r="51900" spans="7:7">
      <c r="G51900" s="1776"/>
    </row>
    <row r="51901" spans="7:7">
      <c r="G51901" s="1776"/>
    </row>
    <row r="51902" spans="7:7">
      <c r="G51902" s="1776"/>
    </row>
    <row r="51903" spans="7:7">
      <c r="G51903" s="1776"/>
    </row>
    <row r="51904" spans="7:7">
      <c r="G51904" s="1776"/>
    </row>
    <row r="51905" spans="7:7">
      <c r="G51905" s="1776"/>
    </row>
    <row r="51906" spans="7:7">
      <c r="G51906" s="1776"/>
    </row>
    <row r="51907" spans="7:7">
      <c r="G51907" s="1776"/>
    </row>
    <row r="51908" spans="7:7">
      <c r="G51908" s="1776"/>
    </row>
    <row r="51909" spans="7:7">
      <c r="G51909" s="1776"/>
    </row>
    <row r="51910" spans="7:7">
      <c r="G51910" s="1776"/>
    </row>
    <row r="51911" spans="7:7">
      <c r="G51911" s="1776"/>
    </row>
    <row r="51912" spans="7:7">
      <c r="G51912" s="1776"/>
    </row>
    <row r="51913" spans="7:7">
      <c r="G51913" s="1776"/>
    </row>
    <row r="51914" spans="7:7">
      <c r="G51914" s="1776"/>
    </row>
    <row r="51915" spans="7:7">
      <c r="G51915" s="1776"/>
    </row>
    <row r="51916" spans="7:7">
      <c r="G51916" s="1776"/>
    </row>
    <row r="51917" spans="7:7">
      <c r="G51917" s="1776"/>
    </row>
    <row r="51918" spans="7:7">
      <c r="G51918" s="1776"/>
    </row>
    <row r="51919" spans="7:7">
      <c r="G51919" s="1776"/>
    </row>
    <row r="51920" spans="7:7">
      <c r="G51920" s="1776"/>
    </row>
    <row r="51921" spans="7:7">
      <c r="G51921" s="1776"/>
    </row>
    <row r="51922" spans="7:7">
      <c r="G51922" s="1776"/>
    </row>
    <row r="51923" spans="7:7">
      <c r="G51923" s="1776"/>
    </row>
    <row r="51924" spans="7:7">
      <c r="G51924" s="1776"/>
    </row>
    <row r="51925" spans="7:7">
      <c r="G51925" s="1776"/>
    </row>
    <row r="51926" spans="7:7">
      <c r="G51926" s="1776"/>
    </row>
    <row r="51927" spans="7:7">
      <c r="G51927" s="1776"/>
    </row>
    <row r="51928" spans="7:7">
      <c r="G51928" s="1776"/>
    </row>
    <row r="51929" spans="7:7">
      <c r="G51929" s="1776"/>
    </row>
    <row r="51930" spans="7:7">
      <c r="G51930" s="1776"/>
    </row>
    <row r="51931" spans="7:7">
      <c r="G51931" s="1776"/>
    </row>
    <row r="51932" spans="7:7">
      <c r="G51932" s="1776"/>
    </row>
    <row r="51933" spans="7:7">
      <c r="G51933" s="1776"/>
    </row>
    <row r="51934" spans="7:7">
      <c r="G51934" s="1776"/>
    </row>
    <row r="51935" spans="7:7">
      <c r="G51935" s="1776"/>
    </row>
    <row r="51936" spans="7:7">
      <c r="G51936" s="1776"/>
    </row>
    <row r="51937" spans="7:7">
      <c r="G51937" s="1776"/>
    </row>
    <row r="51938" spans="7:7">
      <c r="G51938" s="1776"/>
    </row>
    <row r="51939" spans="7:7">
      <c r="G51939" s="1776"/>
    </row>
    <row r="51940" spans="7:7">
      <c r="G51940" s="1776"/>
    </row>
    <row r="51941" spans="7:7">
      <c r="G51941" s="1776"/>
    </row>
    <row r="51942" spans="7:7">
      <c r="G51942" s="1776"/>
    </row>
    <row r="51943" spans="7:7">
      <c r="G51943" s="1776"/>
    </row>
    <row r="51944" spans="7:7">
      <c r="G51944" s="1776"/>
    </row>
    <row r="51945" spans="7:7">
      <c r="G51945" s="1776"/>
    </row>
    <row r="51946" spans="7:7">
      <c r="G51946" s="1776"/>
    </row>
    <row r="51947" spans="7:7">
      <c r="G51947" s="1776"/>
    </row>
    <row r="51948" spans="7:7">
      <c r="G51948" s="1776"/>
    </row>
    <row r="51949" spans="7:7">
      <c r="G51949" s="1776"/>
    </row>
    <row r="51950" spans="7:7">
      <c r="G51950" s="1776"/>
    </row>
    <row r="51951" spans="7:7">
      <c r="G51951" s="1776"/>
    </row>
    <row r="51952" spans="7:7">
      <c r="G51952" s="1776"/>
    </row>
    <row r="51953" spans="7:7">
      <c r="G51953" s="1776"/>
    </row>
    <row r="51954" spans="7:7">
      <c r="G51954" s="1776"/>
    </row>
    <row r="51955" spans="7:7">
      <c r="G51955" s="1776"/>
    </row>
    <row r="51956" spans="7:7">
      <c r="G51956" s="1776"/>
    </row>
    <row r="51957" spans="7:7">
      <c r="G51957" s="1776"/>
    </row>
    <row r="51958" spans="7:7">
      <c r="G51958" s="1776"/>
    </row>
    <row r="51959" spans="7:7">
      <c r="G51959" s="1776"/>
    </row>
    <row r="51960" spans="7:7">
      <c r="G51960" s="1776"/>
    </row>
    <row r="51961" spans="7:7">
      <c r="G51961" s="1776"/>
    </row>
    <row r="51962" spans="7:7">
      <c r="G51962" s="1776"/>
    </row>
    <row r="51963" spans="7:7">
      <c r="G51963" s="1776"/>
    </row>
    <row r="51964" spans="7:7">
      <c r="G51964" s="1776"/>
    </row>
    <row r="51965" spans="7:7">
      <c r="G51965" s="1776"/>
    </row>
    <row r="51966" spans="7:7">
      <c r="G51966" s="1776"/>
    </row>
    <row r="51967" spans="7:7">
      <c r="G51967" s="1776"/>
    </row>
    <row r="51968" spans="7:7">
      <c r="G51968" s="1776"/>
    </row>
    <row r="51969" spans="7:7">
      <c r="G51969" s="1776"/>
    </row>
    <row r="51970" spans="7:7">
      <c r="G51970" s="1776"/>
    </row>
    <row r="51971" spans="7:7">
      <c r="G51971" s="1776"/>
    </row>
    <row r="51972" spans="7:7">
      <c r="G51972" s="1776"/>
    </row>
    <row r="51973" spans="7:7">
      <c r="G51973" s="1776"/>
    </row>
    <row r="51974" spans="7:7">
      <c r="G51974" s="1776"/>
    </row>
    <row r="51975" spans="7:7">
      <c r="G51975" s="1776"/>
    </row>
    <row r="51976" spans="7:7">
      <c r="G51976" s="1776"/>
    </row>
    <row r="51977" spans="7:7">
      <c r="G51977" s="1776"/>
    </row>
    <row r="51978" spans="7:7">
      <c r="G51978" s="1776"/>
    </row>
    <row r="51979" spans="7:7">
      <c r="G51979" s="1776"/>
    </row>
    <row r="51980" spans="7:7">
      <c r="G51980" s="1776"/>
    </row>
    <row r="51981" spans="7:7">
      <c r="G51981" s="1776"/>
    </row>
    <row r="51982" spans="7:7">
      <c r="G51982" s="1776"/>
    </row>
    <row r="51983" spans="7:7">
      <c r="G51983" s="1776"/>
    </row>
    <row r="51984" spans="7:7">
      <c r="G51984" s="1776"/>
    </row>
    <row r="51985" spans="7:7">
      <c r="G51985" s="1776"/>
    </row>
    <row r="51986" spans="7:7">
      <c r="G51986" s="1776"/>
    </row>
    <row r="51987" spans="7:7">
      <c r="G51987" s="1776"/>
    </row>
    <row r="51988" spans="7:7">
      <c r="G51988" s="1776"/>
    </row>
    <row r="51989" spans="7:7">
      <c r="G51989" s="1776"/>
    </row>
    <row r="51990" spans="7:7">
      <c r="G51990" s="1776"/>
    </row>
    <row r="51991" spans="7:7">
      <c r="G51991" s="1776"/>
    </row>
    <row r="51992" spans="7:7">
      <c r="G51992" s="1776"/>
    </row>
    <row r="51993" spans="7:7">
      <c r="G51993" s="1776"/>
    </row>
    <row r="51994" spans="7:7">
      <c r="G51994" s="1776"/>
    </row>
    <row r="51995" spans="7:7">
      <c r="G51995" s="1776"/>
    </row>
    <row r="51996" spans="7:7">
      <c r="G51996" s="1776"/>
    </row>
    <row r="51997" spans="7:7">
      <c r="G51997" s="1776"/>
    </row>
    <row r="51998" spans="7:7">
      <c r="G51998" s="1776"/>
    </row>
    <row r="51999" spans="7:7">
      <c r="G51999" s="1776"/>
    </row>
    <row r="52000" spans="7:7">
      <c r="G52000" s="1776"/>
    </row>
    <row r="52001" spans="7:7">
      <c r="G52001" s="1776"/>
    </row>
    <row r="52002" spans="7:7">
      <c r="G52002" s="1776"/>
    </row>
    <row r="52003" spans="7:7">
      <c r="G52003" s="1776"/>
    </row>
    <row r="52004" spans="7:7">
      <c r="G52004" s="1776"/>
    </row>
    <row r="52005" spans="7:7">
      <c r="G52005" s="1776"/>
    </row>
    <row r="52006" spans="7:7">
      <c r="G52006" s="1776"/>
    </row>
    <row r="52007" spans="7:7">
      <c r="G52007" s="1776"/>
    </row>
    <row r="52008" spans="7:7">
      <c r="G52008" s="1776"/>
    </row>
    <row r="52009" spans="7:7">
      <c r="G52009" s="1776"/>
    </row>
    <row r="52010" spans="7:7">
      <c r="G52010" s="1776"/>
    </row>
    <row r="52011" spans="7:7">
      <c r="G52011" s="1776"/>
    </row>
    <row r="52012" spans="7:7">
      <c r="G52012" s="1776"/>
    </row>
    <row r="52013" spans="7:7">
      <c r="G52013" s="1776"/>
    </row>
    <row r="52014" spans="7:7">
      <c r="G52014" s="1776"/>
    </row>
    <row r="52015" spans="7:7">
      <c r="G52015" s="1776"/>
    </row>
    <row r="52016" spans="7:7">
      <c r="G52016" s="1776"/>
    </row>
    <row r="52017" spans="7:7">
      <c r="G52017" s="1776"/>
    </row>
    <row r="52018" spans="7:7">
      <c r="G52018" s="1776"/>
    </row>
    <row r="52019" spans="7:7">
      <c r="G52019" s="1776"/>
    </row>
    <row r="52020" spans="7:7">
      <c r="G52020" s="1776"/>
    </row>
    <row r="52021" spans="7:7">
      <c r="G52021" s="1776"/>
    </row>
    <row r="52022" spans="7:7">
      <c r="G52022" s="1776"/>
    </row>
    <row r="52023" spans="7:7">
      <c r="G52023" s="1776"/>
    </row>
    <row r="52024" spans="7:7">
      <c r="G52024" s="1776"/>
    </row>
    <row r="52025" spans="7:7">
      <c r="G52025" s="1776"/>
    </row>
    <row r="52026" spans="7:7">
      <c r="G52026" s="1776"/>
    </row>
    <row r="52027" spans="7:7">
      <c r="G52027" s="1776"/>
    </row>
    <row r="52028" spans="7:7">
      <c r="G52028" s="1776"/>
    </row>
    <row r="52029" spans="7:7">
      <c r="G52029" s="1776"/>
    </row>
    <row r="52030" spans="7:7">
      <c r="G52030" s="1776"/>
    </row>
    <row r="52031" spans="7:7">
      <c r="G52031" s="1776"/>
    </row>
    <row r="52032" spans="7:7">
      <c r="G52032" s="1776"/>
    </row>
    <row r="52033" spans="7:7">
      <c r="G52033" s="1776"/>
    </row>
    <row r="52034" spans="7:7">
      <c r="G52034" s="1776"/>
    </row>
    <row r="52035" spans="7:7">
      <c r="G52035" s="1776"/>
    </row>
    <row r="52036" spans="7:7">
      <c r="G52036" s="1776"/>
    </row>
    <row r="52037" spans="7:7">
      <c r="G52037" s="1776"/>
    </row>
    <row r="52038" spans="7:7">
      <c r="G52038" s="1776"/>
    </row>
    <row r="52039" spans="7:7">
      <c r="G52039" s="1776"/>
    </row>
    <row r="52040" spans="7:7">
      <c r="G52040" s="1776"/>
    </row>
    <row r="52041" spans="7:7">
      <c r="G52041" s="1776"/>
    </row>
    <row r="52042" spans="7:7">
      <c r="G52042" s="1776"/>
    </row>
    <row r="52043" spans="7:7">
      <c r="G52043" s="1776"/>
    </row>
    <row r="52044" spans="7:7">
      <c r="G52044" s="1776"/>
    </row>
    <row r="52045" spans="7:7">
      <c r="G52045" s="1776"/>
    </row>
    <row r="52046" spans="7:7">
      <c r="G52046" s="1776"/>
    </row>
    <row r="52047" spans="7:7">
      <c r="G52047" s="1776"/>
    </row>
    <row r="52048" spans="7:7">
      <c r="G52048" s="1776"/>
    </row>
    <row r="52049" spans="7:7">
      <c r="G52049" s="1776"/>
    </row>
    <row r="52050" spans="7:7">
      <c r="G52050" s="1776"/>
    </row>
    <row r="52051" spans="7:7">
      <c r="G52051" s="1776"/>
    </row>
    <row r="52052" spans="7:7">
      <c r="G52052" s="1776"/>
    </row>
    <row r="52053" spans="7:7">
      <c r="G52053" s="1776"/>
    </row>
    <row r="52054" spans="7:7">
      <c r="G52054" s="1776"/>
    </row>
    <row r="52055" spans="7:7">
      <c r="G52055" s="1776"/>
    </row>
    <row r="52056" spans="7:7">
      <c r="G52056" s="1776"/>
    </row>
    <row r="52057" spans="7:7">
      <c r="G52057" s="1776"/>
    </row>
    <row r="52058" spans="7:7">
      <c r="G52058" s="1776"/>
    </row>
    <row r="52059" spans="7:7">
      <c r="G52059" s="1776"/>
    </row>
    <row r="52060" spans="7:7">
      <c r="G52060" s="1776"/>
    </row>
    <row r="52061" spans="7:7">
      <c r="G52061" s="1776"/>
    </row>
    <row r="52062" spans="7:7">
      <c r="G52062" s="1776"/>
    </row>
    <row r="52063" spans="7:7">
      <c r="G52063" s="1776"/>
    </row>
    <row r="52064" spans="7:7">
      <c r="G52064" s="1776"/>
    </row>
    <row r="52065" spans="7:7">
      <c r="G52065" s="1776"/>
    </row>
    <row r="52066" spans="7:7">
      <c r="G52066" s="1776"/>
    </row>
    <row r="52067" spans="7:7">
      <c r="G52067" s="1776"/>
    </row>
    <row r="52068" spans="7:7">
      <c r="G52068" s="1776"/>
    </row>
    <row r="52069" spans="7:7">
      <c r="G52069" s="1776"/>
    </row>
    <row r="52070" spans="7:7">
      <c r="G52070" s="1776"/>
    </row>
    <row r="52071" spans="7:7">
      <c r="G52071" s="1776"/>
    </row>
    <row r="52072" spans="7:7">
      <c r="G52072" s="1776"/>
    </row>
    <row r="52073" spans="7:7">
      <c r="G52073" s="1776"/>
    </row>
    <row r="52074" spans="7:7">
      <c r="G52074" s="1776"/>
    </row>
    <row r="52075" spans="7:7">
      <c r="G52075" s="1776"/>
    </row>
    <row r="52076" spans="7:7">
      <c r="G52076" s="1776"/>
    </row>
    <row r="52077" spans="7:7">
      <c r="G52077" s="1776"/>
    </row>
    <row r="52078" spans="7:7">
      <c r="G52078" s="1776"/>
    </row>
    <row r="52079" spans="7:7">
      <c r="G52079" s="1776"/>
    </row>
    <row r="52080" spans="7:7">
      <c r="G52080" s="1776"/>
    </row>
    <row r="52081" spans="7:7">
      <c r="G52081" s="1776"/>
    </row>
    <row r="52082" spans="7:7">
      <c r="G52082" s="1776"/>
    </row>
    <row r="52083" spans="7:7">
      <c r="G52083" s="1776"/>
    </row>
    <row r="52084" spans="7:7">
      <c r="G52084" s="1776"/>
    </row>
    <row r="52085" spans="7:7">
      <c r="G52085" s="1776"/>
    </row>
    <row r="52086" spans="7:7">
      <c r="G52086" s="1776"/>
    </row>
    <row r="52087" spans="7:7">
      <c r="G52087" s="1776"/>
    </row>
    <row r="52088" spans="7:7">
      <c r="G52088" s="1776"/>
    </row>
    <row r="52089" spans="7:7">
      <c r="G52089" s="1776"/>
    </row>
    <row r="52090" spans="7:7">
      <c r="G52090" s="1776"/>
    </row>
    <row r="52091" spans="7:7">
      <c r="G52091" s="1776"/>
    </row>
    <row r="52092" spans="7:7">
      <c r="G52092" s="1776"/>
    </row>
    <row r="52093" spans="7:7">
      <c r="G52093" s="1776"/>
    </row>
    <row r="52094" spans="7:7">
      <c r="G52094" s="1776"/>
    </row>
    <row r="52095" spans="7:7">
      <c r="G52095" s="1776"/>
    </row>
    <row r="52096" spans="7:7">
      <c r="G52096" s="1776"/>
    </row>
    <row r="52097" spans="7:7">
      <c r="G52097" s="1776"/>
    </row>
    <row r="52098" spans="7:7">
      <c r="G52098" s="1776"/>
    </row>
    <row r="52099" spans="7:7">
      <c r="G52099" s="1776"/>
    </row>
    <row r="52100" spans="7:7">
      <c r="G52100" s="1776"/>
    </row>
    <row r="52101" spans="7:7">
      <c r="G52101" s="1776"/>
    </row>
    <row r="52102" spans="7:7">
      <c r="G52102" s="1776"/>
    </row>
    <row r="52103" spans="7:7">
      <c r="G52103" s="1776"/>
    </row>
    <row r="52104" spans="7:7">
      <c r="G52104" s="1776"/>
    </row>
    <row r="52105" spans="7:7">
      <c r="G52105" s="1776"/>
    </row>
    <row r="52106" spans="7:7">
      <c r="G52106" s="1776"/>
    </row>
    <row r="52107" spans="7:7">
      <c r="G52107" s="1776"/>
    </row>
    <row r="52108" spans="7:7">
      <c r="G52108" s="1776"/>
    </row>
    <row r="52109" spans="7:7">
      <c r="G52109" s="1776"/>
    </row>
    <row r="52110" spans="7:7">
      <c r="G52110" s="1776"/>
    </row>
    <row r="52111" spans="7:7">
      <c r="G52111" s="1776"/>
    </row>
    <row r="52112" spans="7:7">
      <c r="G52112" s="1776"/>
    </row>
    <row r="52113" spans="7:7">
      <c r="G52113" s="1776"/>
    </row>
    <row r="52114" spans="7:7">
      <c r="G52114" s="1776"/>
    </row>
    <row r="52115" spans="7:7">
      <c r="G52115" s="1776"/>
    </row>
    <row r="52116" spans="7:7">
      <c r="G52116" s="1776"/>
    </row>
    <row r="52117" spans="7:7">
      <c r="G52117" s="1776"/>
    </row>
    <row r="52118" spans="7:7">
      <c r="G52118" s="1776"/>
    </row>
    <row r="52119" spans="7:7">
      <c r="G52119" s="1776"/>
    </row>
    <row r="52120" spans="7:7">
      <c r="G52120" s="1776"/>
    </row>
    <row r="52121" spans="7:7">
      <c r="G52121" s="1776"/>
    </row>
    <row r="52122" spans="7:7">
      <c r="G52122" s="1776"/>
    </row>
    <row r="52123" spans="7:7">
      <c r="G52123" s="1776"/>
    </row>
    <row r="52124" spans="7:7">
      <c r="G52124" s="1776"/>
    </row>
    <row r="52125" spans="7:7">
      <c r="G52125" s="1776"/>
    </row>
    <row r="52126" spans="7:7">
      <c r="G52126" s="1776"/>
    </row>
    <row r="52127" spans="7:7">
      <c r="G52127" s="1776"/>
    </row>
    <row r="52128" spans="7:7">
      <c r="G52128" s="1776"/>
    </row>
    <row r="52129" spans="7:7">
      <c r="G52129" s="1776"/>
    </row>
    <row r="52130" spans="7:7">
      <c r="G52130" s="1776"/>
    </row>
    <row r="52131" spans="7:7">
      <c r="G52131" s="1776"/>
    </row>
    <row r="52132" spans="7:7">
      <c r="G52132" s="1776"/>
    </row>
    <row r="52133" spans="7:7">
      <c r="G52133" s="1776"/>
    </row>
    <row r="52134" spans="7:7">
      <c r="G52134" s="1776"/>
    </row>
    <row r="52135" spans="7:7">
      <c r="G52135" s="1776"/>
    </row>
    <row r="52136" spans="7:7">
      <c r="G52136" s="1776"/>
    </row>
    <row r="52137" spans="7:7">
      <c r="G52137" s="1776"/>
    </row>
    <row r="52138" spans="7:7">
      <c r="G52138" s="1776"/>
    </row>
    <row r="52139" spans="7:7">
      <c r="G52139" s="1776"/>
    </row>
    <row r="52140" spans="7:7">
      <c r="G52140" s="1776"/>
    </row>
    <row r="52141" spans="7:7">
      <c r="G52141" s="1776"/>
    </row>
    <row r="52142" spans="7:7">
      <c r="G52142" s="1776"/>
    </row>
    <row r="52143" spans="7:7">
      <c r="G52143" s="1776"/>
    </row>
    <row r="52144" spans="7:7">
      <c r="G52144" s="1776"/>
    </row>
    <row r="52145" spans="7:7">
      <c r="G52145" s="1776"/>
    </row>
    <row r="52146" spans="7:7">
      <c r="G52146" s="1776"/>
    </row>
    <row r="52147" spans="7:7">
      <c r="G52147" s="1776"/>
    </row>
    <row r="52148" spans="7:7">
      <c r="G52148" s="1776"/>
    </row>
    <row r="52149" spans="7:7">
      <c r="G52149" s="1776"/>
    </row>
    <row r="52150" spans="7:7">
      <c r="G52150" s="1776"/>
    </row>
    <row r="52151" spans="7:7">
      <c r="G52151" s="1776"/>
    </row>
    <row r="52152" spans="7:7">
      <c r="G52152" s="1776"/>
    </row>
    <row r="52153" spans="7:7">
      <c r="G52153" s="1776"/>
    </row>
    <row r="52154" spans="7:7">
      <c r="G52154" s="1776"/>
    </row>
    <row r="52155" spans="7:7">
      <c r="G52155" s="1776"/>
    </row>
    <row r="52156" spans="7:7">
      <c r="G52156" s="1776"/>
    </row>
    <row r="52157" spans="7:7">
      <c r="G52157" s="1776"/>
    </row>
    <row r="52158" spans="7:7">
      <c r="G52158" s="1776"/>
    </row>
    <row r="52159" spans="7:7">
      <c r="G52159" s="1776"/>
    </row>
    <row r="52160" spans="7:7">
      <c r="G52160" s="1776"/>
    </row>
    <row r="52161" spans="7:7">
      <c r="G52161" s="1776"/>
    </row>
    <row r="52162" spans="7:7">
      <c r="G52162" s="1776"/>
    </row>
    <row r="52163" spans="7:7">
      <c r="G52163" s="1776"/>
    </row>
    <row r="52164" spans="7:7">
      <c r="G52164" s="1776"/>
    </row>
    <row r="52165" spans="7:7">
      <c r="G52165" s="1776"/>
    </row>
    <row r="52166" spans="7:7">
      <c r="G52166" s="1776"/>
    </row>
    <row r="52167" spans="7:7">
      <c r="G52167" s="1776"/>
    </row>
    <row r="52168" spans="7:7">
      <c r="G52168" s="1776"/>
    </row>
    <row r="52169" spans="7:7">
      <c r="G52169" s="1776"/>
    </row>
    <row r="52170" spans="7:7">
      <c r="G52170" s="1776"/>
    </row>
    <row r="52171" spans="7:7">
      <c r="G52171" s="1776"/>
    </row>
    <row r="52172" spans="7:7">
      <c r="G52172" s="1776"/>
    </row>
    <row r="52173" spans="7:7">
      <c r="G52173" s="1776"/>
    </row>
    <row r="52174" spans="7:7">
      <c r="G52174" s="1776"/>
    </row>
    <row r="52175" spans="7:7">
      <c r="G52175" s="1776"/>
    </row>
    <row r="52176" spans="7:7">
      <c r="G52176" s="1776"/>
    </row>
    <row r="52177" spans="7:7">
      <c r="G52177" s="1776"/>
    </row>
    <row r="52178" spans="7:7">
      <c r="G52178" s="1776"/>
    </row>
    <row r="52179" spans="7:7">
      <c r="G52179" s="1776"/>
    </row>
    <row r="52180" spans="7:7">
      <c r="G52180" s="1776"/>
    </row>
    <row r="52181" spans="7:7">
      <c r="G52181" s="1776"/>
    </row>
    <row r="52182" spans="7:7">
      <c r="G52182" s="1776"/>
    </row>
    <row r="52183" spans="7:7">
      <c r="G52183" s="1776"/>
    </row>
    <row r="52184" spans="7:7">
      <c r="G52184" s="1776"/>
    </row>
    <row r="52185" spans="7:7">
      <c r="G52185" s="1776"/>
    </row>
    <row r="52186" spans="7:7">
      <c r="G52186" s="1776"/>
    </row>
    <row r="52187" spans="7:7">
      <c r="G52187" s="1776"/>
    </row>
    <row r="52188" spans="7:7">
      <c r="G52188" s="1776"/>
    </row>
    <row r="52189" spans="7:7">
      <c r="G52189" s="1776"/>
    </row>
    <row r="52190" spans="7:7">
      <c r="G52190" s="1776"/>
    </row>
    <row r="52191" spans="7:7">
      <c r="G52191" s="1776"/>
    </row>
    <row r="52192" spans="7:7">
      <c r="G52192" s="1776"/>
    </row>
    <row r="52193" spans="7:7">
      <c r="G52193" s="1776"/>
    </row>
    <row r="52194" spans="7:7">
      <c r="G52194" s="1776"/>
    </row>
    <row r="52195" spans="7:7">
      <c r="G52195" s="1776"/>
    </row>
    <row r="52196" spans="7:7">
      <c r="G52196" s="1776"/>
    </row>
    <row r="52197" spans="7:7">
      <c r="G52197" s="1776"/>
    </row>
    <row r="52198" spans="7:7">
      <c r="G52198" s="1776"/>
    </row>
    <row r="52199" spans="7:7">
      <c r="G52199" s="1776"/>
    </row>
    <row r="52200" spans="7:7">
      <c r="G52200" s="1776"/>
    </row>
    <row r="52201" spans="7:7">
      <c r="G52201" s="1776"/>
    </row>
    <row r="52202" spans="7:7">
      <c r="G52202" s="1776"/>
    </row>
    <row r="52203" spans="7:7">
      <c r="G52203" s="1776"/>
    </row>
    <row r="52204" spans="7:7">
      <c r="G52204" s="1776"/>
    </row>
    <row r="52205" spans="7:7">
      <c r="G52205" s="1776"/>
    </row>
    <row r="52206" spans="7:7">
      <c r="G52206" s="1776"/>
    </row>
    <row r="52207" spans="7:7">
      <c r="G52207" s="1776"/>
    </row>
    <row r="52208" spans="7:7">
      <c r="G52208" s="1776"/>
    </row>
    <row r="52209" spans="7:7">
      <c r="G52209" s="1776"/>
    </row>
    <row r="52210" spans="7:7">
      <c r="G52210" s="1776"/>
    </row>
    <row r="52211" spans="7:7">
      <c r="G52211" s="1776"/>
    </row>
    <row r="52212" spans="7:7">
      <c r="G52212" s="1776"/>
    </row>
    <row r="52213" spans="7:7">
      <c r="G52213" s="1776"/>
    </row>
    <row r="52214" spans="7:7">
      <c r="G52214" s="1776"/>
    </row>
    <row r="52215" spans="7:7">
      <c r="G52215" s="1776"/>
    </row>
    <row r="52216" spans="7:7">
      <c r="G52216" s="1776"/>
    </row>
    <row r="52217" spans="7:7">
      <c r="G52217" s="1776"/>
    </row>
    <row r="52218" spans="7:7">
      <c r="G52218" s="1776"/>
    </row>
    <row r="52219" spans="7:7">
      <c r="G52219" s="1776"/>
    </row>
    <row r="52220" spans="7:7">
      <c r="G52220" s="1776"/>
    </row>
    <row r="52221" spans="7:7">
      <c r="G52221" s="1776"/>
    </row>
    <row r="52222" spans="7:7">
      <c r="G52222" s="1776"/>
    </row>
    <row r="52223" spans="7:7">
      <c r="G52223" s="1776"/>
    </row>
    <row r="52224" spans="7:7">
      <c r="G52224" s="1776"/>
    </row>
    <row r="52225" spans="7:7">
      <c r="G52225" s="1776"/>
    </row>
    <row r="52226" spans="7:7">
      <c r="G52226" s="1776"/>
    </row>
    <row r="52227" spans="7:7">
      <c r="G52227" s="1776"/>
    </row>
    <row r="52228" spans="7:7">
      <c r="G52228" s="1776"/>
    </row>
    <row r="52229" spans="7:7">
      <c r="G52229" s="1776"/>
    </row>
    <row r="52230" spans="7:7">
      <c r="G52230" s="1776"/>
    </row>
    <row r="52231" spans="7:7">
      <c r="G52231" s="1776"/>
    </row>
    <row r="52232" spans="7:7">
      <c r="G52232" s="1776"/>
    </row>
    <row r="52233" spans="7:7">
      <c r="G52233" s="1776"/>
    </row>
    <row r="52234" spans="7:7">
      <c r="G52234" s="1776"/>
    </row>
    <row r="52235" spans="7:7">
      <c r="G52235" s="1776"/>
    </row>
    <row r="52236" spans="7:7">
      <c r="G52236" s="1776"/>
    </row>
    <row r="52237" spans="7:7">
      <c r="G52237" s="1776"/>
    </row>
    <row r="52238" spans="7:7">
      <c r="G52238" s="1776"/>
    </row>
    <row r="52239" spans="7:7">
      <c r="G52239" s="1776"/>
    </row>
    <row r="52240" spans="7:7">
      <c r="G52240" s="1776"/>
    </row>
    <row r="52241" spans="7:7">
      <c r="G52241" s="1776"/>
    </row>
    <row r="52242" spans="7:7">
      <c r="G52242" s="1776"/>
    </row>
    <row r="52243" spans="7:7">
      <c r="G52243" s="1776"/>
    </row>
    <row r="52244" spans="7:7">
      <c r="G52244" s="1776"/>
    </row>
    <row r="52245" spans="7:7">
      <c r="G52245" s="1776"/>
    </row>
    <row r="52246" spans="7:7">
      <c r="G52246" s="1776"/>
    </row>
    <row r="52247" spans="7:7">
      <c r="G52247" s="1776"/>
    </row>
    <row r="52248" spans="7:7">
      <c r="G52248" s="1776"/>
    </row>
    <row r="52249" spans="7:7">
      <c r="G52249" s="1776"/>
    </row>
    <row r="52250" spans="7:7">
      <c r="G52250" s="1776"/>
    </row>
    <row r="52251" spans="7:7">
      <c r="G52251" s="1776"/>
    </row>
    <row r="52252" spans="7:7">
      <c r="G52252" s="1776"/>
    </row>
    <row r="52253" spans="7:7">
      <c r="G52253" s="1776"/>
    </row>
    <row r="52254" spans="7:7">
      <c r="G52254" s="1776"/>
    </row>
    <row r="52255" spans="7:7">
      <c r="G52255" s="1776"/>
    </row>
    <row r="52256" spans="7:7">
      <c r="G52256" s="1776"/>
    </row>
    <row r="52257" spans="7:7">
      <c r="G52257" s="1776"/>
    </row>
    <row r="52258" spans="7:7">
      <c r="G52258" s="1776"/>
    </row>
    <row r="52259" spans="7:7">
      <c r="G52259" s="1776"/>
    </row>
    <row r="52260" spans="7:7">
      <c r="G52260" s="1776"/>
    </row>
    <row r="52261" spans="7:7">
      <c r="G52261" s="1776"/>
    </row>
    <row r="52262" spans="7:7">
      <c r="G52262" s="1776"/>
    </row>
    <row r="52263" spans="7:7">
      <c r="G52263" s="1776"/>
    </row>
    <row r="52264" spans="7:7">
      <c r="G52264" s="1776"/>
    </row>
    <row r="52265" spans="7:7">
      <c r="G52265" s="1776"/>
    </row>
    <row r="52266" spans="7:7">
      <c r="G52266" s="1776"/>
    </row>
    <row r="52267" spans="7:7">
      <c r="G52267" s="1776"/>
    </row>
    <row r="52268" spans="7:7">
      <c r="G52268" s="1776"/>
    </row>
    <row r="52269" spans="7:7">
      <c r="G52269" s="1776"/>
    </row>
    <row r="52270" spans="7:7">
      <c r="G52270" s="1776"/>
    </row>
    <row r="52271" spans="7:7">
      <c r="G52271" s="1776"/>
    </row>
    <row r="52272" spans="7:7">
      <c r="G52272" s="1776"/>
    </row>
    <row r="52273" spans="7:7">
      <c r="G52273" s="1776"/>
    </row>
    <row r="52274" spans="7:7">
      <c r="G52274" s="1776"/>
    </row>
    <row r="52275" spans="7:7">
      <c r="G52275" s="1776"/>
    </row>
    <row r="52276" spans="7:7">
      <c r="G52276" s="1776"/>
    </row>
    <row r="52277" spans="7:7">
      <c r="G52277" s="1776"/>
    </row>
    <row r="52278" spans="7:7">
      <c r="G52278" s="1776"/>
    </row>
    <row r="52279" spans="7:7">
      <c r="G52279" s="1776"/>
    </row>
    <row r="52280" spans="7:7">
      <c r="G52280" s="1776"/>
    </row>
    <row r="52281" spans="7:7">
      <c r="G52281" s="1776"/>
    </row>
    <row r="52282" spans="7:7">
      <c r="G52282" s="1776"/>
    </row>
    <row r="52283" spans="7:7">
      <c r="G52283" s="1776"/>
    </row>
    <row r="52284" spans="7:7">
      <c r="G52284" s="1776"/>
    </row>
    <row r="52285" spans="7:7">
      <c r="G52285" s="1776"/>
    </row>
    <row r="52286" spans="7:7">
      <c r="G52286" s="1776"/>
    </row>
    <row r="52287" spans="7:7">
      <c r="G52287" s="1776"/>
    </row>
    <row r="52288" spans="7:7">
      <c r="G52288" s="1776"/>
    </row>
    <row r="52289" spans="7:7">
      <c r="G52289" s="1776"/>
    </row>
    <row r="52290" spans="7:7">
      <c r="G52290" s="1776"/>
    </row>
    <row r="52291" spans="7:7">
      <c r="G52291" s="1776"/>
    </row>
    <row r="52292" spans="7:7">
      <c r="G52292" s="1776"/>
    </row>
    <row r="52293" spans="7:7">
      <c r="G52293" s="1776"/>
    </row>
    <row r="52294" spans="7:7">
      <c r="G52294" s="1776"/>
    </row>
    <row r="52295" spans="7:7">
      <c r="G52295" s="1776"/>
    </row>
    <row r="52296" spans="7:7">
      <c r="G52296" s="1776"/>
    </row>
    <row r="52297" spans="7:7">
      <c r="G52297" s="1776"/>
    </row>
    <row r="52298" spans="7:7">
      <c r="G52298" s="1776"/>
    </row>
    <row r="52299" spans="7:7">
      <c r="G52299" s="1776"/>
    </row>
    <row r="52300" spans="7:7">
      <c r="G52300" s="1776"/>
    </row>
    <row r="52301" spans="7:7">
      <c r="G52301" s="1776"/>
    </row>
    <row r="52302" spans="7:7">
      <c r="G52302" s="1776"/>
    </row>
    <row r="52303" spans="7:7">
      <c r="G52303" s="1776"/>
    </row>
    <row r="52304" spans="7:7">
      <c r="G52304" s="1776"/>
    </row>
    <row r="52305" spans="7:7">
      <c r="G52305" s="1776"/>
    </row>
    <row r="52306" spans="7:7">
      <c r="G52306" s="1776"/>
    </row>
    <row r="52307" spans="7:7">
      <c r="G52307" s="1776"/>
    </row>
    <row r="52308" spans="7:7">
      <c r="G52308" s="1776"/>
    </row>
    <row r="52309" spans="7:7">
      <c r="G52309" s="1776"/>
    </row>
    <row r="52310" spans="7:7">
      <c r="G52310" s="1776"/>
    </row>
    <row r="52311" spans="7:7">
      <c r="G52311" s="1776"/>
    </row>
    <row r="52312" spans="7:7">
      <c r="G52312" s="1776"/>
    </row>
    <row r="52313" spans="7:7">
      <c r="G52313" s="1776"/>
    </row>
    <row r="52314" spans="7:7">
      <c r="G52314" s="1776"/>
    </row>
    <row r="52315" spans="7:7">
      <c r="G52315" s="1776"/>
    </row>
    <row r="52316" spans="7:7">
      <c r="G52316" s="1776"/>
    </row>
    <row r="52317" spans="7:7">
      <c r="G52317" s="1776"/>
    </row>
    <row r="52318" spans="7:7">
      <c r="G52318" s="1776"/>
    </row>
    <row r="52319" spans="7:7">
      <c r="G52319" s="1776"/>
    </row>
    <row r="52320" spans="7:7">
      <c r="G52320" s="1776"/>
    </row>
    <row r="52321" spans="7:7">
      <c r="G52321" s="1776"/>
    </row>
    <row r="52322" spans="7:7">
      <c r="G52322" s="1776"/>
    </row>
    <row r="52323" spans="7:7">
      <c r="G52323" s="1776"/>
    </row>
    <row r="52324" spans="7:7">
      <c r="G52324" s="1776"/>
    </row>
    <row r="52325" spans="7:7">
      <c r="G52325" s="1776"/>
    </row>
    <row r="52326" spans="7:7">
      <c r="G52326" s="1776"/>
    </row>
    <row r="52327" spans="7:7">
      <c r="G52327" s="1776"/>
    </row>
    <row r="52328" spans="7:7">
      <c r="G52328" s="1776"/>
    </row>
    <row r="52329" spans="7:7">
      <c r="G52329" s="1776"/>
    </row>
    <row r="52330" spans="7:7">
      <c r="G52330" s="1776"/>
    </row>
    <row r="52331" spans="7:7">
      <c r="G52331" s="1776"/>
    </row>
    <row r="52332" spans="7:7">
      <c r="G52332" s="1776"/>
    </row>
    <row r="52333" spans="7:7">
      <c r="G52333" s="1776"/>
    </row>
    <row r="52334" spans="7:7">
      <c r="G52334" s="1776"/>
    </row>
    <row r="52335" spans="7:7">
      <c r="G52335" s="1776"/>
    </row>
    <row r="52336" spans="7:7">
      <c r="G52336" s="1776"/>
    </row>
    <row r="52337" spans="7:7">
      <c r="G52337" s="1776"/>
    </row>
    <row r="52338" spans="7:7">
      <c r="G52338" s="1776"/>
    </row>
    <row r="52339" spans="7:7">
      <c r="G52339" s="1776"/>
    </row>
    <row r="52340" spans="7:7">
      <c r="G52340" s="1776"/>
    </row>
    <row r="52341" spans="7:7">
      <c r="G52341" s="1776"/>
    </row>
    <row r="52342" spans="7:7">
      <c r="G52342" s="1776"/>
    </row>
    <row r="52343" spans="7:7">
      <c r="G52343" s="1776"/>
    </row>
    <row r="52344" spans="7:7">
      <c r="G52344" s="1776"/>
    </row>
    <row r="52345" spans="7:7">
      <c r="G52345" s="1776"/>
    </row>
    <row r="52346" spans="7:7">
      <c r="G52346" s="1776"/>
    </row>
    <row r="52347" spans="7:7">
      <c r="G52347" s="1776"/>
    </row>
    <row r="52348" spans="7:7">
      <c r="G52348" s="1776"/>
    </row>
    <row r="52349" spans="7:7">
      <c r="G52349" s="1776"/>
    </row>
    <row r="52350" spans="7:7">
      <c r="G52350" s="1776"/>
    </row>
    <row r="52351" spans="7:7">
      <c r="G52351" s="1776"/>
    </row>
    <row r="52352" spans="7:7">
      <c r="G52352" s="1776"/>
    </row>
    <row r="52353" spans="7:7">
      <c r="G52353" s="1776"/>
    </row>
    <row r="52354" spans="7:7">
      <c r="G52354" s="1776"/>
    </row>
    <row r="52355" spans="7:7">
      <c r="G52355" s="1776"/>
    </row>
    <row r="52356" spans="7:7">
      <c r="G52356" s="1776"/>
    </row>
    <row r="52357" spans="7:7">
      <c r="G52357" s="1776"/>
    </row>
    <row r="52358" spans="7:7">
      <c r="G52358" s="1776"/>
    </row>
    <row r="52359" spans="7:7">
      <c r="G52359" s="1776"/>
    </row>
    <row r="52360" spans="7:7">
      <c r="G52360" s="1776"/>
    </row>
    <row r="52361" spans="7:7">
      <c r="G52361" s="1776"/>
    </row>
    <row r="52362" spans="7:7">
      <c r="G52362" s="1776"/>
    </row>
    <row r="52363" spans="7:7">
      <c r="G52363" s="1776"/>
    </row>
    <row r="52364" spans="7:7">
      <c r="G52364" s="1776"/>
    </row>
    <row r="52365" spans="7:7">
      <c r="G52365" s="1776"/>
    </row>
    <row r="52366" spans="7:7">
      <c r="G52366" s="1776"/>
    </row>
    <row r="52367" spans="7:7">
      <c r="G52367" s="1776"/>
    </row>
    <row r="52368" spans="7:7">
      <c r="G52368" s="1776"/>
    </row>
    <row r="52369" spans="7:7">
      <c r="G52369" s="1776"/>
    </row>
    <row r="52370" spans="7:7">
      <c r="G52370" s="1776"/>
    </row>
    <row r="52371" spans="7:7">
      <c r="G52371" s="1776"/>
    </row>
    <row r="52372" spans="7:7">
      <c r="G52372" s="1776"/>
    </row>
    <row r="52373" spans="7:7">
      <c r="G52373" s="1776"/>
    </row>
    <row r="52374" spans="7:7">
      <c r="G52374" s="1776"/>
    </row>
    <row r="52375" spans="7:7">
      <c r="G52375" s="1776"/>
    </row>
    <row r="52376" spans="7:7">
      <c r="G52376" s="1776"/>
    </row>
    <row r="52377" spans="7:7">
      <c r="G52377" s="1776"/>
    </row>
    <row r="52378" spans="7:7">
      <c r="G52378" s="1776"/>
    </row>
    <row r="52379" spans="7:7">
      <c r="G52379" s="1776"/>
    </row>
    <row r="52380" spans="7:7">
      <c r="G52380" s="1776"/>
    </row>
    <row r="52381" spans="7:7">
      <c r="G52381" s="1776"/>
    </row>
    <row r="52382" spans="7:7">
      <c r="G52382" s="1776"/>
    </row>
    <row r="52383" spans="7:7">
      <c r="G52383" s="1776"/>
    </row>
    <row r="52384" spans="7:7">
      <c r="G52384" s="1776"/>
    </row>
    <row r="52385" spans="7:7">
      <c r="G52385" s="1776"/>
    </row>
    <row r="52386" spans="7:7">
      <c r="G52386" s="1776"/>
    </row>
    <row r="52387" spans="7:7">
      <c r="G52387" s="1776"/>
    </row>
    <row r="52388" spans="7:7">
      <c r="G52388" s="1776"/>
    </row>
    <row r="52389" spans="7:7">
      <c r="G52389" s="1776"/>
    </row>
    <row r="52390" spans="7:7">
      <c r="G52390" s="1776"/>
    </row>
    <row r="52391" spans="7:7">
      <c r="G52391" s="1776"/>
    </row>
    <row r="52392" spans="7:7">
      <c r="G52392" s="1776"/>
    </row>
    <row r="52393" spans="7:7">
      <c r="G52393" s="1776"/>
    </row>
    <row r="52394" spans="7:7">
      <c r="G52394" s="1776"/>
    </row>
    <row r="52395" spans="7:7">
      <c r="G52395" s="1776"/>
    </row>
    <row r="52396" spans="7:7">
      <c r="G52396" s="1776"/>
    </row>
    <row r="52397" spans="7:7">
      <c r="G52397" s="1776"/>
    </row>
    <row r="52398" spans="7:7">
      <c r="G52398" s="1776"/>
    </row>
    <row r="52399" spans="7:7">
      <c r="G52399" s="1776"/>
    </row>
    <row r="52400" spans="7:7">
      <c r="G52400" s="1776"/>
    </row>
    <row r="52401" spans="7:7">
      <c r="G52401" s="1776"/>
    </row>
    <row r="52402" spans="7:7">
      <c r="G52402" s="1776"/>
    </row>
    <row r="52403" spans="7:7">
      <c r="G52403" s="1776"/>
    </row>
    <row r="52404" spans="7:7">
      <c r="G52404" s="1776"/>
    </row>
    <row r="52405" spans="7:7">
      <c r="G52405" s="1776"/>
    </row>
    <row r="52406" spans="7:7">
      <c r="G52406" s="1776"/>
    </row>
    <row r="52407" spans="7:7">
      <c r="G52407" s="1776"/>
    </row>
    <row r="52408" spans="7:7">
      <c r="G52408" s="1776"/>
    </row>
    <row r="52409" spans="7:7">
      <c r="G52409" s="1776"/>
    </row>
    <row r="52410" spans="7:7">
      <c r="G52410" s="1776"/>
    </row>
    <row r="52411" spans="7:7">
      <c r="G52411" s="1776"/>
    </row>
    <row r="52412" spans="7:7">
      <c r="G52412" s="1776"/>
    </row>
    <row r="52413" spans="7:7">
      <c r="G52413" s="1776"/>
    </row>
    <row r="52414" spans="7:7">
      <c r="G52414" s="1776"/>
    </row>
    <row r="52415" spans="7:7">
      <c r="G52415" s="1776"/>
    </row>
    <row r="52416" spans="7:7">
      <c r="G52416" s="1776"/>
    </row>
    <row r="52417" spans="7:7">
      <c r="G52417" s="1776"/>
    </row>
    <row r="52418" spans="7:7">
      <c r="G52418" s="1776"/>
    </row>
    <row r="52419" spans="7:7">
      <c r="G52419" s="1776"/>
    </row>
    <row r="52420" spans="7:7">
      <c r="G52420" s="1776"/>
    </row>
    <row r="52421" spans="7:7">
      <c r="G52421" s="1776"/>
    </row>
    <row r="52422" spans="7:7">
      <c r="G52422" s="1776"/>
    </row>
    <row r="52423" spans="7:7">
      <c r="G52423" s="1776"/>
    </row>
    <row r="52424" spans="7:7">
      <c r="G52424" s="1776"/>
    </row>
    <row r="52425" spans="7:7">
      <c r="G52425" s="1776"/>
    </row>
    <row r="52426" spans="7:7">
      <c r="G52426" s="1776"/>
    </row>
    <row r="52427" spans="7:7">
      <c r="G52427" s="1776"/>
    </row>
    <row r="52428" spans="7:7">
      <c r="G52428" s="1776"/>
    </row>
    <row r="52429" spans="7:7">
      <c r="G52429" s="1776"/>
    </row>
    <row r="52430" spans="7:7">
      <c r="G52430" s="1776"/>
    </row>
    <row r="52431" spans="7:7">
      <c r="G52431" s="1776"/>
    </row>
    <row r="52432" spans="7:7">
      <c r="G52432" s="1776"/>
    </row>
    <row r="52433" spans="7:7">
      <c r="G52433" s="1776"/>
    </row>
    <row r="52434" spans="7:7">
      <c r="G52434" s="1776"/>
    </row>
    <row r="52435" spans="7:7">
      <c r="G52435" s="1776"/>
    </row>
    <row r="52436" spans="7:7">
      <c r="G52436" s="1776"/>
    </row>
    <row r="52437" spans="7:7">
      <c r="G52437" s="1776"/>
    </row>
    <row r="52438" spans="7:7">
      <c r="G52438" s="1776"/>
    </row>
    <row r="52439" spans="7:7">
      <c r="G52439" s="1776"/>
    </row>
    <row r="52440" spans="7:7">
      <c r="G52440" s="1776"/>
    </row>
    <row r="52441" spans="7:7">
      <c r="G52441" s="1776"/>
    </row>
    <row r="52442" spans="7:7">
      <c r="G52442" s="1776"/>
    </row>
    <row r="52443" spans="7:7">
      <c r="G52443" s="1776"/>
    </row>
    <row r="52444" spans="7:7">
      <c r="G52444" s="1776"/>
    </row>
    <row r="52445" spans="7:7">
      <c r="G52445" s="1776"/>
    </row>
    <row r="52446" spans="7:7">
      <c r="G52446" s="1776"/>
    </row>
    <row r="52447" spans="7:7">
      <c r="G52447" s="1776"/>
    </row>
    <row r="52448" spans="7:7">
      <c r="G52448" s="1776"/>
    </row>
    <row r="52449" spans="7:7">
      <c r="G52449" s="1776"/>
    </row>
    <row r="52450" spans="7:7">
      <c r="G52450" s="1776"/>
    </row>
    <row r="52451" spans="7:7">
      <c r="G52451" s="1776"/>
    </row>
    <row r="52452" spans="7:7">
      <c r="G52452" s="1776"/>
    </row>
    <row r="52453" spans="7:7">
      <c r="G52453" s="1776"/>
    </row>
    <row r="52454" spans="7:7">
      <c r="G52454" s="1776"/>
    </row>
    <row r="52455" spans="7:7">
      <c r="G52455" s="1776"/>
    </row>
    <row r="52456" spans="7:7">
      <c r="G52456" s="1776"/>
    </row>
    <row r="52457" spans="7:7">
      <c r="G52457" s="1776"/>
    </row>
    <row r="52458" spans="7:7">
      <c r="G52458" s="1776"/>
    </row>
    <row r="52459" spans="7:7">
      <c r="G52459" s="1776"/>
    </row>
    <row r="52460" spans="7:7">
      <c r="G52460" s="1776"/>
    </row>
    <row r="52461" spans="7:7">
      <c r="G52461" s="1776"/>
    </row>
    <row r="52462" spans="7:7">
      <c r="G52462" s="1776"/>
    </row>
    <row r="52463" spans="7:7">
      <c r="G52463" s="1776"/>
    </row>
    <row r="52464" spans="7:7">
      <c r="G52464" s="1776"/>
    </row>
    <row r="52465" spans="7:7">
      <c r="G52465" s="1776"/>
    </row>
    <row r="52466" spans="7:7">
      <c r="G52466" s="1776"/>
    </row>
    <row r="52467" spans="7:7">
      <c r="G52467" s="1776"/>
    </row>
    <row r="52468" spans="7:7">
      <c r="G52468" s="1776"/>
    </row>
    <row r="52469" spans="7:7">
      <c r="G52469" s="1776"/>
    </row>
    <row r="52470" spans="7:7">
      <c r="G52470" s="1776"/>
    </row>
    <row r="52471" spans="7:7">
      <c r="G52471" s="1776"/>
    </row>
    <row r="52472" spans="7:7">
      <c r="G52472" s="1776"/>
    </row>
    <row r="52473" spans="7:7">
      <c r="G52473" s="1776"/>
    </row>
    <row r="52474" spans="7:7">
      <c r="G52474" s="1776"/>
    </row>
    <row r="52475" spans="7:7">
      <c r="G52475" s="1776"/>
    </row>
    <row r="52476" spans="7:7">
      <c r="G52476" s="1776"/>
    </row>
    <row r="52477" spans="7:7">
      <c r="G52477" s="1776"/>
    </row>
    <row r="52478" spans="7:7">
      <c r="G52478" s="1776"/>
    </row>
    <row r="52479" spans="7:7">
      <c r="G52479" s="1776"/>
    </row>
    <row r="52480" spans="7:7">
      <c r="G52480" s="1776"/>
    </row>
    <row r="52481" spans="7:7">
      <c r="G52481" s="1776"/>
    </row>
    <row r="52482" spans="7:7">
      <c r="G52482" s="1776"/>
    </row>
    <row r="52483" spans="7:7">
      <c r="G52483" s="1776"/>
    </row>
    <row r="52484" spans="7:7">
      <c r="G52484" s="1776"/>
    </row>
    <row r="52485" spans="7:7">
      <c r="G52485" s="1776"/>
    </row>
    <row r="52486" spans="7:7">
      <c r="G52486" s="1776"/>
    </row>
    <row r="52487" spans="7:7">
      <c r="G52487" s="1776"/>
    </row>
    <row r="52488" spans="7:7">
      <c r="G52488" s="1776"/>
    </row>
    <row r="52489" spans="7:7">
      <c r="G52489" s="1776"/>
    </row>
    <row r="52490" spans="7:7">
      <c r="G52490" s="1776"/>
    </row>
    <row r="52491" spans="7:7">
      <c r="G52491" s="1776"/>
    </row>
    <row r="52492" spans="7:7">
      <c r="G52492" s="1776"/>
    </row>
    <row r="52493" spans="7:7">
      <c r="G52493" s="1776"/>
    </row>
    <row r="52494" spans="7:7">
      <c r="G52494" s="1776"/>
    </row>
    <row r="52495" spans="7:7">
      <c r="G52495" s="1776"/>
    </row>
    <row r="52496" spans="7:7">
      <c r="G52496" s="1776"/>
    </row>
    <row r="52497" spans="7:7">
      <c r="G52497" s="1776"/>
    </row>
    <row r="52498" spans="7:7">
      <c r="G52498" s="1776"/>
    </row>
    <row r="52499" spans="7:7">
      <c r="G52499" s="1776"/>
    </row>
    <row r="52500" spans="7:7">
      <c r="G52500" s="1776"/>
    </row>
    <row r="52501" spans="7:7">
      <c r="G52501" s="1776"/>
    </row>
    <row r="52502" spans="7:7">
      <c r="G52502" s="1776"/>
    </row>
    <row r="52503" spans="7:7">
      <c r="G52503" s="1776"/>
    </row>
    <row r="52504" spans="7:7">
      <c r="G52504" s="1776"/>
    </row>
    <row r="52505" spans="7:7">
      <c r="G52505" s="1776"/>
    </row>
    <row r="52506" spans="7:7">
      <c r="G52506" s="1776"/>
    </row>
    <row r="52507" spans="7:7">
      <c r="G52507" s="1776"/>
    </row>
    <row r="52508" spans="7:7">
      <c r="G52508" s="1776"/>
    </row>
    <row r="52509" spans="7:7">
      <c r="G52509" s="1776"/>
    </row>
    <row r="52510" spans="7:7">
      <c r="G52510" s="1776"/>
    </row>
    <row r="52511" spans="7:7">
      <c r="G52511" s="1776"/>
    </row>
    <row r="52512" spans="7:7">
      <c r="G52512" s="1776"/>
    </row>
    <row r="52513" spans="7:7">
      <c r="G52513" s="1776"/>
    </row>
    <row r="52514" spans="7:7">
      <c r="G52514" s="1776"/>
    </row>
    <row r="52515" spans="7:7">
      <c r="G52515" s="1776"/>
    </row>
    <row r="52516" spans="7:7">
      <c r="G52516" s="1776"/>
    </row>
    <row r="52517" spans="7:7">
      <c r="G52517" s="1776"/>
    </row>
    <row r="52518" spans="7:7">
      <c r="G52518" s="1776"/>
    </row>
    <row r="52519" spans="7:7">
      <c r="G52519" s="1776"/>
    </row>
    <row r="52520" spans="7:7">
      <c r="G52520" s="1776"/>
    </row>
    <row r="52521" spans="7:7">
      <c r="G52521" s="1776"/>
    </row>
    <row r="52522" spans="7:7">
      <c r="G52522" s="1776"/>
    </row>
    <row r="52523" spans="7:7">
      <c r="G52523" s="1776"/>
    </row>
    <row r="52524" spans="7:7">
      <c r="G52524" s="1776"/>
    </row>
    <row r="52525" spans="7:7">
      <c r="G52525" s="1776"/>
    </row>
    <row r="52526" spans="7:7">
      <c r="G52526" s="1776"/>
    </row>
    <row r="52527" spans="7:7">
      <c r="G52527" s="1776"/>
    </row>
    <row r="52528" spans="7:7">
      <c r="G52528" s="1776"/>
    </row>
    <row r="52529" spans="7:7">
      <c r="G52529" s="1776"/>
    </row>
    <row r="52530" spans="7:7">
      <c r="G52530" s="1776"/>
    </row>
    <row r="52531" spans="7:7">
      <c r="G52531" s="1776"/>
    </row>
    <row r="52532" spans="7:7">
      <c r="G52532" s="1776"/>
    </row>
    <row r="52533" spans="7:7">
      <c r="G52533" s="1776"/>
    </row>
    <row r="52534" spans="7:7">
      <c r="G52534" s="1776"/>
    </row>
    <row r="52535" spans="7:7">
      <c r="G52535" s="1776"/>
    </row>
    <row r="52536" spans="7:7">
      <c r="G52536" s="1776"/>
    </row>
    <row r="52537" spans="7:7">
      <c r="G52537" s="1776"/>
    </row>
    <row r="52538" spans="7:7">
      <c r="G52538" s="1776"/>
    </row>
    <row r="52539" spans="7:7">
      <c r="G52539" s="1776"/>
    </row>
    <row r="52540" spans="7:7">
      <c r="G52540" s="1776"/>
    </row>
    <row r="52541" spans="7:7">
      <c r="G52541" s="1776"/>
    </row>
    <row r="52542" spans="7:7">
      <c r="G52542" s="1776"/>
    </row>
    <row r="52543" spans="7:7">
      <c r="G52543" s="1776"/>
    </row>
    <row r="52544" spans="7:7">
      <c r="G52544" s="1776"/>
    </row>
    <row r="52545" spans="7:7">
      <c r="G52545" s="1776"/>
    </row>
    <row r="52546" spans="7:7">
      <c r="G52546" s="1776"/>
    </row>
    <row r="52547" spans="7:7">
      <c r="G52547" s="1776"/>
    </row>
    <row r="52548" spans="7:7">
      <c r="G52548" s="1776"/>
    </row>
    <row r="52549" spans="7:7">
      <c r="G52549" s="1776"/>
    </row>
    <row r="52550" spans="7:7">
      <c r="G52550" s="1776"/>
    </row>
    <row r="52551" spans="7:7">
      <c r="G52551" s="1776"/>
    </row>
    <row r="52552" spans="7:7">
      <c r="G52552" s="1776"/>
    </row>
    <row r="52553" spans="7:7">
      <c r="G52553" s="1776"/>
    </row>
    <row r="52554" spans="7:7">
      <c r="G52554" s="1776"/>
    </row>
    <row r="52555" spans="7:7">
      <c r="G52555" s="1776"/>
    </row>
    <row r="52556" spans="7:7">
      <c r="G52556" s="1776"/>
    </row>
    <row r="52557" spans="7:7">
      <c r="G52557" s="1776"/>
    </row>
    <row r="52558" spans="7:7">
      <c r="G52558" s="1776"/>
    </row>
    <row r="52559" spans="7:7">
      <c r="G52559" s="1776"/>
    </row>
    <row r="52560" spans="7:7">
      <c r="G52560" s="1776"/>
    </row>
    <row r="52561" spans="7:7">
      <c r="G52561" s="1776"/>
    </row>
    <row r="52562" spans="7:7">
      <c r="G52562" s="1776"/>
    </row>
    <row r="52563" spans="7:7">
      <c r="G52563" s="1776"/>
    </row>
    <row r="52564" spans="7:7">
      <c r="G52564" s="1776"/>
    </row>
    <row r="52565" spans="7:7">
      <c r="G52565" s="1776"/>
    </row>
    <row r="52566" spans="7:7">
      <c r="G52566" s="1776"/>
    </row>
    <row r="52567" spans="7:7">
      <c r="G52567" s="1776"/>
    </row>
    <row r="52568" spans="7:7">
      <c r="G52568" s="1776"/>
    </row>
    <row r="52569" spans="7:7">
      <c r="G52569" s="1776"/>
    </row>
    <row r="52570" spans="7:7">
      <c r="G52570" s="1776"/>
    </row>
    <row r="52571" spans="7:7">
      <c r="G52571" s="1776"/>
    </row>
    <row r="52572" spans="7:7">
      <c r="G52572" s="1776"/>
    </row>
    <row r="52573" spans="7:7">
      <c r="G52573" s="1776"/>
    </row>
    <row r="52574" spans="7:7">
      <c r="G52574" s="1776"/>
    </row>
    <row r="52575" spans="7:7">
      <c r="G52575" s="1776"/>
    </row>
    <row r="52576" spans="7:7">
      <c r="G52576" s="1776"/>
    </row>
    <row r="52577" spans="7:7">
      <c r="G52577" s="1776"/>
    </row>
    <row r="52578" spans="7:7">
      <c r="G52578" s="1776"/>
    </row>
    <row r="52579" spans="7:7">
      <c r="G52579" s="1776"/>
    </row>
    <row r="52580" spans="7:7">
      <c r="G52580" s="1776"/>
    </row>
    <row r="52581" spans="7:7">
      <c r="G52581" s="1776"/>
    </row>
    <row r="52582" spans="7:7">
      <c r="G52582" s="1776"/>
    </row>
    <row r="52583" spans="7:7">
      <c r="G52583" s="1776"/>
    </row>
    <row r="52584" spans="7:7">
      <c r="G52584" s="1776"/>
    </row>
    <row r="52585" spans="7:7">
      <c r="G52585" s="1776"/>
    </row>
    <row r="52586" spans="7:7">
      <c r="G52586" s="1776"/>
    </row>
    <row r="52587" spans="7:7">
      <c r="G52587" s="1776"/>
    </row>
    <row r="52588" spans="7:7">
      <c r="G52588" s="1776"/>
    </row>
    <row r="52589" spans="7:7">
      <c r="G52589" s="1776"/>
    </row>
    <row r="52590" spans="7:7">
      <c r="G52590" s="1776"/>
    </row>
    <row r="52591" spans="7:7">
      <c r="G52591" s="1776"/>
    </row>
    <row r="52592" spans="7:7">
      <c r="G52592" s="1776"/>
    </row>
    <row r="52593" spans="7:7">
      <c r="G52593" s="1776"/>
    </row>
    <row r="52594" spans="7:7">
      <c r="G52594" s="1776"/>
    </row>
    <row r="52595" spans="7:7">
      <c r="G52595" s="1776"/>
    </row>
    <row r="52596" spans="7:7">
      <c r="G52596" s="1776"/>
    </row>
    <row r="52597" spans="7:7">
      <c r="G52597" s="1776"/>
    </row>
    <row r="52598" spans="7:7">
      <c r="G52598" s="1776"/>
    </row>
    <row r="52599" spans="7:7">
      <c r="G52599" s="1776"/>
    </row>
    <row r="52600" spans="7:7">
      <c r="G52600" s="1776"/>
    </row>
    <row r="52601" spans="7:7">
      <c r="G52601" s="1776"/>
    </row>
    <row r="52602" spans="7:7">
      <c r="G52602" s="1776"/>
    </row>
    <row r="52603" spans="7:7">
      <c r="G52603" s="1776"/>
    </row>
    <row r="52604" spans="7:7">
      <c r="G52604" s="1776"/>
    </row>
    <row r="52605" spans="7:7">
      <c r="G52605" s="1776"/>
    </row>
    <row r="52606" spans="7:7">
      <c r="G52606" s="1776"/>
    </row>
    <row r="52607" spans="7:7">
      <c r="G52607" s="1776"/>
    </row>
    <row r="52608" spans="7:7">
      <c r="G52608" s="1776"/>
    </row>
    <row r="52609" spans="7:7">
      <c r="G52609" s="1776"/>
    </row>
    <row r="52610" spans="7:7">
      <c r="G52610" s="1776"/>
    </row>
    <row r="52611" spans="7:7">
      <c r="G52611" s="1776"/>
    </row>
    <row r="52612" spans="7:7">
      <c r="G52612" s="1776"/>
    </row>
    <row r="52613" spans="7:7">
      <c r="G52613" s="1776"/>
    </row>
    <row r="52614" spans="7:7">
      <c r="G52614" s="1776"/>
    </row>
    <row r="52615" spans="7:7">
      <c r="G52615" s="1776"/>
    </row>
    <row r="52616" spans="7:7">
      <c r="G52616" s="1776"/>
    </row>
    <row r="52617" spans="7:7">
      <c r="G52617" s="1776"/>
    </row>
    <row r="52618" spans="7:7">
      <c r="G52618" s="1776"/>
    </row>
    <row r="52619" spans="7:7">
      <c r="G52619" s="1776"/>
    </row>
    <row r="52620" spans="7:7">
      <c r="G52620" s="1776"/>
    </row>
    <row r="52621" spans="7:7">
      <c r="G52621" s="1776"/>
    </row>
    <row r="52622" spans="7:7">
      <c r="G52622" s="1776"/>
    </row>
    <row r="52623" spans="7:7">
      <c r="G52623" s="1776"/>
    </row>
    <row r="52624" spans="7:7">
      <c r="G52624" s="1776"/>
    </row>
    <row r="52625" spans="7:7">
      <c r="G52625" s="1776"/>
    </row>
    <row r="52626" spans="7:7">
      <c r="G52626" s="1776"/>
    </row>
    <row r="52627" spans="7:7">
      <c r="G52627" s="1776"/>
    </row>
    <row r="52628" spans="7:7">
      <c r="G52628" s="1776"/>
    </row>
    <row r="52629" spans="7:7">
      <c r="G52629" s="1776"/>
    </row>
    <row r="52630" spans="7:7">
      <c r="G52630" s="1776"/>
    </row>
    <row r="52631" spans="7:7">
      <c r="G52631" s="1776"/>
    </row>
    <row r="52632" spans="7:7">
      <c r="G52632" s="1776"/>
    </row>
    <row r="52633" spans="7:7">
      <c r="G52633" s="1776"/>
    </row>
    <row r="52634" spans="7:7">
      <c r="G52634" s="1776"/>
    </row>
    <row r="52635" spans="7:7">
      <c r="G52635" s="1776"/>
    </row>
    <row r="52636" spans="7:7">
      <c r="G52636" s="1776"/>
    </row>
    <row r="52637" spans="7:7">
      <c r="G52637" s="1776"/>
    </row>
    <row r="52638" spans="7:7">
      <c r="G52638" s="1776"/>
    </row>
    <row r="52639" spans="7:7">
      <c r="G52639" s="1776"/>
    </row>
    <row r="52640" spans="7:7">
      <c r="G52640" s="1776"/>
    </row>
    <row r="52641" spans="7:7">
      <c r="G52641" s="1776"/>
    </row>
    <row r="52642" spans="7:7">
      <c r="G52642" s="1776"/>
    </row>
    <row r="52643" spans="7:7">
      <c r="G52643" s="1776"/>
    </row>
    <row r="52644" spans="7:7">
      <c r="G52644" s="1776"/>
    </row>
    <row r="52645" spans="7:7">
      <c r="G52645" s="1776"/>
    </row>
    <row r="52646" spans="7:7">
      <c r="G52646" s="1776"/>
    </row>
    <row r="52647" spans="7:7">
      <c r="G52647" s="1776"/>
    </row>
    <row r="52648" spans="7:7">
      <c r="G52648" s="1776"/>
    </row>
    <row r="52649" spans="7:7">
      <c r="G52649" s="1776"/>
    </row>
    <row r="52650" spans="7:7">
      <c r="G52650" s="1776"/>
    </row>
    <row r="52651" spans="7:7">
      <c r="G52651" s="1776"/>
    </row>
    <row r="52652" spans="7:7">
      <c r="G52652" s="1776"/>
    </row>
    <row r="52653" spans="7:7">
      <c r="G52653" s="1776"/>
    </row>
    <row r="52654" spans="7:7">
      <c r="G52654" s="1776"/>
    </row>
    <row r="52655" spans="7:7">
      <c r="G52655" s="1776"/>
    </row>
    <row r="52656" spans="7:7">
      <c r="G52656" s="1776"/>
    </row>
    <row r="52657" spans="7:7">
      <c r="G52657" s="1776"/>
    </row>
    <row r="52658" spans="7:7">
      <c r="G52658" s="1776"/>
    </row>
    <row r="52659" spans="7:7">
      <c r="G52659" s="1776"/>
    </row>
    <row r="52660" spans="7:7">
      <c r="G52660" s="1776"/>
    </row>
    <row r="52661" spans="7:7">
      <c r="G52661" s="1776"/>
    </row>
    <row r="52662" spans="7:7">
      <c r="G52662" s="1776"/>
    </row>
    <row r="52663" spans="7:7">
      <c r="G52663" s="1776"/>
    </row>
    <row r="52664" spans="7:7">
      <c r="G52664" s="1776"/>
    </row>
    <row r="52665" spans="7:7">
      <c r="G52665" s="1776"/>
    </row>
    <row r="52666" spans="7:7">
      <c r="G52666" s="1776"/>
    </row>
    <row r="52667" spans="7:7">
      <c r="G52667" s="1776"/>
    </row>
    <row r="52668" spans="7:7">
      <c r="G52668" s="1776"/>
    </row>
    <row r="52669" spans="7:7">
      <c r="G52669" s="1776"/>
    </row>
    <row r="52670" spans="7:7">
      <c r="G52670" s="1776"/>
    </row>
    <row r="52671" spans="7:7">
      <c r="G52671" s="1776"/>
    </row>
    <row r="52672" spans="7:7">
      <c r="G52672" s="1776"/>
    </row>
    <row r="52673" spans="7:7">
      <c r="G52673" s="1776"/>
    </row>
    <row r="52674" spans="7:7">
      <c r="G52674" s="1776"/>
    </row>
    <row r="52675" spans="7:7">
      <c r="G52675" s="1776"/>
    </row>
    <row r="52676" spans="7:7">
      <c r="G52676" s="1776"/>
    </row>
    <row r="52677" spans="7:7">
      <c r="G52677" s="1776"/>
    </row>
    <row r="52678" spans="7:7">
      <c r="G52678" s="1776"/>
    </row>
    <row r="52679" spans="7:7">
      <c r="G52679" s="1776"/>
    </row>
    <row r="52680" spans="7:7">
      <c r="G52680" s="1776"/>
    </row>
    <row r="52681" spans="7:7">
      <c r="G52681" s="1776"/>
    </row>
    <row r="52682" spans="7:7">
      <c r="G52682" s="1776"/>
    </row>
    <row r="52683" spans="7:7">
      <c r="G52683" s="1776"/>
    </row>
    <row r="52684" spans="7:7">
      <c r="G52684" s="1776"/>
    </row>
    <row r="52685" spans="7:7">
      <c r="G52685" s="1776"/>
    </row>
    <row r="52686" spans="7:7">
      <c r="G52686" s="1776"/>
    </row>
    <row r="52687" spans="7:7">
      <c r="G52687" s="1776"/>
    </row>
    <row r="52688" spans="7:7">
      <c r="G52688" s="1776"/>
    </row>
    <row r="52689" spans="7:7">
      <c r="G52689" s="1776"/>
    </row>
    <row r="52690" spans="7:7">
      <c r="G52690" s="1776"/>
    </row>
    <row r="52691" spans="7:7">
      <c r="G52691" s="1776"/>
    </row>
    <row r="52692" spans="7:7">
      <c r="G52692" s="1776"/>
    </row>
    <row r="52693" spans="7:7">
      <c r="G52693" s="1776"/>
    </row>
    <row r="52694" spans="7:7">
      <c r="G52694" s="1776"/>
    </row>
    <row r="52695" spans="7:7">
      <c r="G52695" s="1776"/>
    </row>
    <row r="52696" spans="7:7">
      <c r="G52696" s="1776"/>
    </row>
    <row r="52697" spans="7:7">
      <c r="G52697" s="1776"/>
    </row>
    <row r="52698" spans="7:7">
      <c r="G52698" s="1776"/>
    </row>
    <row r="52699" spans="7:7">
      <c r="G52699" s="1776"/>
    </row>
    <row r="52700" spans="7:7">
      <c r="G52700" s="1776"/>
    </row>
    <row r="52701" spans="7:7">
      <c r="G52701" s="1776"/>
    </row>
    <row r="52702" spans="7:7">
      <c r="G52702" s="1776"/>
    </row>
    <row r="52703" spans="7:7">
      <c r="G52703" s="1776"/>
    </row>
    <row r="52704" spans="7:7">
      <c r="G52704" s="1776"/>
    </row>
    <row r="52705" spans="7:7">
      <c r="G52705" s="1776"/>
    </row>
    <row r="52706" spans="7:7">
      <c r="G52706" s="1776"/>
    </row>
    <row r="52707" spans="7:7">
      <c r="G52707" s="1776"/>
    </row>
    <row r="52708" spans="7:7">
      <c r="G52708" s="1776"/>
    </row>
    <row r="52709" spans="7:7">
      <c r="G52709" s="1776"/>
    </row>
    <row r="52710" spans="7:7">
      <c r="G52710" s="1776"/>
    </row>
    <row r="52711" spans="7:7">
      <c r="G52711" s="1776"/>
    </row>
    <row r="52712" spans="7:7">
      <c r="G52712" s="1776"/>
    </row>
    <row r="52713" spans="7:7">
      <c r="G52713" s="1776"/>
    </row>
    <row r="52714" spans="7:7">
      <c r="G52714" s="1776"/>
    </row>
    <row r="52715" spans="7:7">
      <c r="G52715" s="1776"/>
    </row>
    <row r="52716" spans="7:7">
      <c r="G52716" s="1776"/>
    </row>
    <row r="52717" spans="7:7">
      <c r="G52717" s="1776"/>
    </row>
    <row r="52718" spans="7:7">
      <c r="G52718" s="1776"/>
    </row>
    <row r="52719" spans="7:7">
      <c r="G52719" s="1776"/>
    </row>
    <row r="52720" spans="7:7">
      <c r="G52720" s="1776"/>
    </row>
    <row r="52721" spans="7:7">
      <c r="G52721" s="1776"/>
    </row>
    <row r="52722" spans="7:7">
      <c r="G52722" s="1776"/>
    </row>
    <row r="52723" spans="7:7">
      <c r="G52723" s="1776"/>
    </row>
    <row r="52724" spans="7:7">
      <c r="G52724" s="1776"/>
    </row>
    <row r="52725" spans="7:7">
      <c r="G52725" s="1776"/>
    </row>
    <row r="52726" spans="7:7">
      <c r="G52726" s="1776"/>
    </row>
    <row r="52727" spans="7:7">
      <c r="G52727" s="1776"/>
    </row>
    <row r="52728" spans="7:7">
      <c r="G52728" s="1776"/>
    </row>
    <row r="52729" spans="7:7">
      <c r="G52729" s="1776"/>
    </row>
    <row r="52730" spans="7:7">
      <c r="G52730" s="1776"/>
    </row>
    <row r="52731" spans="7:7">
      <c r="G52731" s="1776"/>
    </row>
    <row r="52732" spans="7:7">
      <c r="G52732" s="1776"/>
    </row>
    <row r="52733" spans="7:7">
      <c r="G52733" s="1776"/>
    </row>
    <row r="52734" spans="7:7">
      <c r="G52734" s="1776"/>
    </row>
    <row r="52735" spans="7:7">
      <c r="G52735" s="1776"/>
    </row>
    <row r="52736" spans="7:7">
      <c r="G52736" s="1776"/>
    </row>
    <row r="52737" spans="7:7">
      <c r="G52737" s="1776"/>
    </row>
    <row r="52738" spans="7:7">
      <c r="G52738" s="1776"/>
    </row>
    <row r="52739" spans="7:7">
      <c r="G52739" s="1776"/>
    </row>
    <row r="52740" spans="7:7">
      <c r="G52740" s="1776"/>
    </row>
    <row r="52741" spans="7:7">
      <c r="G52741" s="1776"/>
    </row>
    <row r="52742" spans="7:7">
      <c r="G52742" s="1776"/>
    </row>
    <row r="52743" spans="7:7">
      <c r="G52743" s="1776"/>
    </row>
    <row r="52744" spans="7:7">
      <c r="G52744" s="1776"/>
    </row>
    <row r="52745" spans="7:7">
      <c r="G52745" s="1776"/>
    </row>
    <row r="52746" spans="7:7">
      <c r="G52746" s="1776"/>
    </row>
    <row r="52747" spans="7:7">
      <c r="G52747" s="1776"/>
    </row>
    <row r="52748" spans="7:7">
      <c r="G52748" s="1776"/>
    </row>
    <row r="52749" spans="7:7">
      <c r="G52749" s="1776"/>
    </row>
    <row r="52750" spans="7:7">
      <c r="G52750" s="1776"/>
    </row>
    <row r="52751" spans="7:7">
      <c r="G52751" s="1776"/>
    </row>
    <row r="52752" spans="7:7">
      <c r="G52752" s="1776"/>
    </row>
    <row r="52753" spans="7:7">
      <c r="G52753" s="1776"/>
    </row>
    <row r="52754" spans="7:7">
      <c r="G52754" s="1776"/>
    </row>
    <row r="52755" spans="7:7">
      <c r="G52755" s="1776"/>
    </row>
    <row r="52756" spans="7:7">
      <c r="G52756" s="1776"/>
    </row>
    <row r="52757" spans="7:7">
      <c r="G52757" s="1776"/>
    </row>
    <row r="52758" spans="7:7">
      <c r="G52758" s="1776"/>
    </row>
    <row r="52759" spans="7:7">
      <c r="G52759" s="1776"/>
    </row>
    <row r="52760" spans="7:7">
      <c r="G52760" s="1776"/>
    </row>
    <row r="52761" spans="7:7">
      <c r="G52761" s="1776"/>
    </row>
    <row r="52762" spans="7:7">
      <c r="G52762" s="1776"/>
    </row>
    <row r="52763" spans="7:7">
      <c r="G52763" s="1776"/>
    </row>
    <row r="52764" spans="7:7">
      <c r="G52764" s="1776"/>
    </row>
    <row r="52765" spans="7:7">
      <c r="G52765" s="1776"/>
    </row>
    <row r="52766" spans="7:7">
      <c r="G52766" s="1776"/>
    </row>
    <row r="52767" spans="7:7">
      <c r="G52767" s="1776"/>
    </row>
    <row r="52768" spans="7:7">
      <c r="G52768" s="1776"/>
    </row>
    <row r="52769" spans="7:7">
      <c r="G52769" s="1776"/>
    </row>
    <row r="52770" spans="7:7">
      <c r="G52770" s="1776"/>
    </row>
    <row r="52771" spans="7:7">
      <c r="G52771" s="1776"/>
    </row>
    <row r="52772" spans="7:7">
      <c r="G52772" s="1776"/>
    </row>
    <row r="52773" spans="7:7">
      <c r="G52773" s="1776"/>
    </row>
    <row r="52774" spans="7:7">
      <c r="G52774" s="1776"/>
    </row>
    <row r="52775" spans="7:7">
      <c r="G52775" s="1776"/>
    </row>
    <row r="52776" spans="7:7">
      <c r="G52776" s="1776"/>
    </row>
    <row r="52777" spans="7:7">
      <c r="G52777" s="1776"/>
    </row>
    <row r="52778" spans="7:7">
      <c r="G52778" s="1776"/>
    </row>
    <row r="52779" spans="7:7">
      <c r="G52779" s="1776"/>
    </row>
    <row r="52780" spans="7:7">
      <c r="G52780" s="1776"/>
    </row>
    <row r="52781" spans="7:7">
      <c r="G52781" s="1776"/>
    </row>
    <row r="52782" spans="7:7">
      <c r="G52782" s="1776"/>
    </row>
    <row r="52783" spans="7:7">
      <c r="G52783" s="1776"/>
    </row>
    <row r="52784" spans="7:7">
      <c r="G52784" s="1776"/>
    </row>
    <row r="52785" spans="7:7">
      <c r="G52785" s="1776"/>
    </row>
    <row r="52786" spans="7:7">
      <c r="G52786" s="1776"/>
    </row>
    <row r="52787" spans="7:7">
      <c r="G52787" s="1776"/>
    </row>
    <row r="52788" spans="7:7">
      <c r="G52788" s="1776"/>
    </row>
    <row r="52789" spans="7:7">
      <c r="G52789" s="1776"/>
    </row>
    <row r="52790" spans="7:7">
      <c r="G52790" s="1776"/>
    </row>
    <row r="52791" spans="7:7">
      <c r="G52791" s="1776"/>
    </row>
    <row r="52792" spans="7:7">
      <c r="G52792" s="1776"/>
    </row>
    <row r="52793" spans="7:7">
      <c r="G52793" s="1776"/>
    </row>
    <row r="52794" spans="7:7">
      <c r="G52794" s="1776"/>
    </row>
    <row r="52795" spans="7:7">
      <c r="G52795" s="1776"/>
    </row>
    <row r="52796" spans="7:7">
      <c r="G52796" s="1776"/>
    </row>
    <row r="52797" spans="7:7">
      <c r="G52797" s="1776"/>
    </row>
    <row r="52798" spans="7:7">
      <c r="G52798" s="1776"/>
    </row>
    <row r="52799" spans="7:7">
      <c r="G52799" s="1776"/>
    </row>
    <row r="52800" spans="7:7">
      <c r="G52800" s="1776"/>
    </row>
    <row r="52801" spans="7:7">
      <c r="G52801" s="1776"/>
    </row>
    <row r="52802" spans="7:7">
      <c r="G52802" s="1776"/>
    </row>
    <row r="52803" spans="7:7">
      <c r="G52803" s="1776"/>
    </row>
    <row r="52804" spans="7:7">
      <c r="G52804" s="1776"/>
    </row>
    <row r="52805" spans="7:7">
      <c r="G52805" s="1776"/>
    </row>
    <row r="52806" spans="7:7">
      <c r="G52806" s="1776"/>
    </row>
    <row r="52807" spans="7:7">
      <c r="G52807" s="1776"/>
    </row>
    <row r="52808" spans="7:7">
      <c r="G52808" s="1776"/>
    </row>
    <row r="52809" spans="7:7">
      <c r="G52809" s="1776"/>
    </row>
    <row r="52810" spans="7:7">
      <c r="G52810" s="1776"/>
    </row>
    <row r="52811" spans="7:7">
      <c r="G52811" s="1776"/>
    </row>
    <row r="52812" spans="7:7">
      <c r="G52812" s="1776"/>
    </row>
    <row r="52813" spans="7:7">
      <c r="G52813" s="1776"/>
    </row>
    <row r="52814" spans="7:7">
      <c r="G52814" s="1776"/>
    </row>
    <row r="52815" spans="7:7">
      <c r="G52815" s="1776"/>
    </row>
    <row r="52816" spans="7:7">
      <c r="G52816" s="1776"/>
    </row>
    <row r="52817" spans="7:7">
      <c r="G52817" s="1776"/>
    </row>
    <row r="52818" spans="7:7">
      <c r="G52818" s="1776"/>
    </row>
    <row r="52819" spans="7:7">
      <c r="G52819" s="1776"/>
    </row>
    <row r="52820" spans="7:7">
      <c r="G52820" s="1776"/>
    </row>
    <row r="52821" spans="7:7">
      <c r="G52821" s="1776"/>
    </row>
    <row r="52822" spans="7:7">
      <c r="G52822" s="1776"/>
    </row>
    <row r="52823" spans="7:7">
      <c r="G52823" s="1776"/>
    </row>
    <row r="52824" spans="7:7">
      <c r="G52824" s="1776"/>
    </row>
    <row r="52825" spans="7:7">
      <c r="G52825" s="1776"/>
    </row>
    <row r="52826" spans="7:7">
      <c r="G52826" s="1776"/>
    </row>
    <row r="52827" spans="7:7">
      <c r="G52827" s="1776"/>
    </row>
    <row r="52828" spans="7:7">
      <c r="G52828" s="1776"/>
    </row>
    <row r="52829" spans="7:7">
      <c r="G52829" s="1776"/>
    </row>
    <row r="52830" spans="7:7">
      <c r="G52830" s="1776"/>
    </row>
    <row r="52831" spans="7:7">
      <c r="G52831" s="1776"/>
    </row>
    <row r="52832" spans="7:7">
      <c r="G52832" s="1776"/>
    </row>
    <row r="52833" spans="7:7">
      <c r="G52833" s="1776"/>
    </row>
    <row r="52834" spans="7:7">
      <c r="G52834" s="1776"/>
    </row>
    <row r="52835" spans="7:7">
      <c r="G52835" s="1776"/>
    </row>
    <row r="52836" spans="7:7">
      <c r="G52836" s="1776"/>
    </row>
    <row r="52837" spans="7:7">
      <c r="G52837" s="1776"/>
    </row>
    <row r="52838" spans="7:7">
      <c r="G52838" s="1776"/>
    </row>
    <row r="52839" spans="7:7">
      <c r="G52839" s="1776"/>
    </row>
    <row r="52840" spans="7:7">
      <c r="G52840" s="1776"/>
    </row>
    <row r="52841" spans="7:7">
      <c r="G52841" s="1776"/>
    </row>
    <row r="52842" spans="7:7">
      <c r="G52842" s="1776"/>
    </row>
    <row r="52843" spans="7:7">
      <c r="G52843" s="1776"/>
    </row>
    <row r="52844" spans="7:7">
      <c r="G52844" s="1776"/>
    </row>
    <row r="52845" spans="7:7">
      <c r="G52845" s="1776"/>
    </row>
    <row r="52846" spans="7:7">
      <c r="G52846" s="1776"/>
    </row>
    <row r="52847" spans="7:7">
      <c r="G52847" s="1776"/>
    </row>
    <row r="52848" spans="7:7">
      <c r="G52848" s="1776"/>
    </row>
    <row r="52849" spans="7:7">
      <c r="G52849" s="1776"/>
    </row>
    <row r="52850" spans="7:7">
      <c r="G52850" s="1776"/>
    </row>
    <row r="52851" spans="7:7">
      <c r="G52851" s="1776"/>
    </row>
    <row r="52852" spans="7:7">
      <c r="G52852" s="1776"/>
    </row>
    <row r="52853" spans="7:7">
      <c r="G52853" s="1776"/>
    </row>
    <row r="52854" spans="7:7">
      <c r="G52854" s="1776"/>
    </row>
    <row r="52855" spans="7:7">
      <c r="G52855" s="1776"/>
    </row>
    <row r="52856" spans="7:7">
      <c r="G52856" s="1776"/>
    </row>
    <row r="52857" spans="7:7">
      <c r="G52857" s="1776"/>
    </row>
    <row r="52858" spans="7:7">
      <c r="G52858" s="1776"/>
    </row>
    <row r="52859" spans="7:7">
      <c r="G52859" s="1776"/>
    </row>
    <row r="52860" spans="7:7">
      <c r="G52860" s="1776"/>
    </row>
    <row r="52861" spans="7:7">
      <c r="G52861" s="1776"/>
    </row>
    <row r="52862" spans="7:7">
      <c r="G52862" s="1776"/>
    </row>
    <row r="52863" spans="7:7">
      <c r="G52863" s="1776"/>
    </row>
    <row r="52864" spans="7:7">
      <c r="G52864" s="1776"/>
    </row>
    <row r="52865" spans="7:7">
      <c r="G52865" s="1776"/>
    </row>
    <row r="52866" spans="7:7">
      <c r="G52866" s="1776"/>
    </row>
    <row r="52867" spans="7:7">
      <c r="G52867" s="1776"/>
    </row>
    <row r="52868" spans="7:7">
      <c r="G52868" s="1776"/>
    </row>
    <row r="52869" spans="7:7">
      <c r="G52869" s="1776"/>
    </row>
    <row r="52870" spans="7:7">
      <c r="G52870" s="1776"/>
    </row>
    <row r="52871" spans="7:7">
      <c r="G52871" s="1776"/>
    </row>
    <row r="52872" spans="7:7">
      <c r="G52872" s="1776"/>
    </row>
    <row r="52873" spans="7:7">
      <c r="G52873" s="1776"/>
    </row>
    <row r="52874" spans="7:7">
      <c r="G52874" s="1776"/>
    </row>
    <row r="52875" spans="7:7">
      <c r="G52875" s="1776"/>
    </row>
    <row r="52876" spans="7:7">
      <c r="G52876" s="1776"/>
    </row>
    <row r="52877" spans="7:7">
      <c r="G52877" s="1776"/>
    </row>
    <row r="52878" spans="7:7">
      <c r="G52878" s="1776"/>
    </row>
    <row r="52879" spans="7:7">
      <c r="G52879" s="1776"/>
    </row>
    <row r="52880" spans="7:7">
      <c r="G52880" s="1776"/>
    </row>
    <row r="52881" spans="7:7">
      <c r="G52881" s="1776"/>
    </row>
    <row r="52882" spans="7:7">
      <c r="G52882" s="1776"/>
    </row>
    <row r="52883" spans="7:7">
      <c r="G52883" s="1776"/>
    </row>
    <row r="52884" spans="7:7">
      <c r="G52884" s="1776"/>
    </row>
    <row r="52885" spans="7:7">
      <c r="G52885" s="1776"/>
    </row>
    <row r="52886" spans="7:7">
      <c r="G52886" s="1776"/>
    </row>
    <row r="52887" spans="7:7">
      <c r="G52887" s="1776"/>
    </row>
    <row r="52888" spans="7:7">
      <c r="G52888" s="1776"/>
    </row>
    <row r="52889" spans="7:7">
      <c r="G52889" s="1776"/>
    </row>
    <row r="52890" spans="7:7">
      <c r="G52890" s="1776"/>
    </row>
    <row r="52891" spans="7:7">
      <c r="G52891" s="1776"/>
    </row>
    <row r="52892" spans="7:7">
      <c r="G52892" s="1776"/>
    </row>
    <row r="52893" spans="7:7">
      <c r="G52893" s="1776"/>
    </row>
    <row r="52894" spans="7:7">
      <c r="G52894" s="1776"/>
    </row>
    <row r="52895" spans="7:7">
      <c r="G52895" s="1776"/>
    </row>
    <row r="52896" spans="7:7">
      <c r="G52896" s="1776"/>
    </row>
    <row r="52897" spans="7:7">
      <c r="G52897" s="1776"/>
    </row>
    <row r="52898" spans="7:7">
      <c r="G52898" s="1776"/>
    </row>
    <row r="52899" spans="7:7">
      <c r="G52899" s="1776"/>
    </row>
    <row r="52900" spans="7:7">
      <c r="G52900" s="1776"/>
    </row>
    <row r="52901" spans="7:7">
      <c r="G52901" s="1776"/>
    </row>
    <row r="52902" spans="7:7">
      <c r="G52902" s="1776"/>
    </row>
    <row r="52903" spans="7:7">
      <c r="G52903" s="1776"/>
    </row>
    <row r="52904" spans="7:7">
      <c r="G52904" s="1776"/>
    </row>
    <row r="52905" spans="7:7">
      <c r="G52905" s="1776"/>
    </row>
    <row r="52906" spans="7:7">
      <c r="G52906" s="1776"/>
    </row>
    <row r="52907" spans="7:7">
      <c r="G52907" s="1776"/>
    </row>
    <row r="52908" spans="7:7">
      <c r="G52908" s="1776"/>
    </row>
    <row r="52909" spans="7:7">
      <c r="G52909" s="1776"/>
    </row>
    <row r="52910" spans="7:7">
      <c r="G52910" s="1776"/>
    </row>
    <row r="52911" spans="7:7">
      <c r="G52911" s="1776"/>
    </row>
    <row r="52912" spans="7:7">
      <c r="G52912" s="1776"/>
    </row>
    <row r="52913" spans="7:7">
      <c r="G52913" s="1776"/>
    </row>
    <row r="52914" spans="7:7">
      <c r="G52914" s="1776"/>
    </row>
    <row r="52915" spans="7:7">
      <c r="G52915" s="1776"/>
    </row>
    <row r="52916" spans="7:7">
      <c r="G52916" s="1776"/>
    </row>
    <row r="52917" spans="7:7">
      <c r="G52917" s="1776"/>
    </row>
    <row r="52918" spans="7:7">
      <c r="G52918" s="1776"/>
    </row>
    <row r="52919" spans="7:7">
      <c r="G52919" s="1776"/>
    </row>
    <row r="52920" spans="7:7">
      <c r="G52920" s="1776"/>
    </row>
    <row r="52921" spans="7:7">
      <c r="G52921" s="1776"/>
    </row>
    <row r="52922" spans="7:7">
      <c r="G52922" s="1776"/>
    </row>
    <row r="52923" spans="7:7">
      <c r="G52923" s="1776"/>
    </row>
    <row r="52924" spans="7:7">
      <c r="G52924" s="1776"/>
    </row>
    <row r="52925" spans="7:7">
      <c r="G52925" s="1776"/>
    </row>
    <row r="52926" spans="7:7">
      <c r="G52926" s="1776"/>
    </row>
    <row r="52927" spans="7:7">
      <c r="G52927" s="1776"/>
    </row>
    <row r="52928" spans="7:7">
      <c r="G52928" s="1776"/>
    </row>
    <row r="52929" spans="7:7">
      <c r="G52929" s="1776"/>
    </row>
    <row r="52930" spans="7:7">
      <c r="G52930" s="1776"/>
    </row>
    <row r="52931" spans="7:7">
      <c r="G52931" s="1776"/>
    </row>
    <row r="52932" spans="7:7">
      <c r="G52932" s="1776"/>
    </row>
    <row r="52933" spans="7:7">
      <c r="G52933" s="1776"/>
    </row>
    <row r="52934" spans="7:7">
      <c r="G52934" s="1776"/>
    </row>
    <row r="52935" spans="7:7">
      <c r="G52935" s="1776"/>
    </row>
    <row r="52936" spans="7:7">
      <c r="G52936" s="1776"/>
    </row>
    <row r="52937" spans="7:7">
      <c r="G52937" s="1776"/>
    </row>
    <row r="52938" spans="7:7">
      <c r="G52938" s="1776"/>
    </row>
    <row r="52939" spans="7:7">
      <c r="G52939" s="1776"/>
    </row>
    <row r="52940" spans="7:7">
      <c r="G52940" s="1776"/>
    </row>
    <row r="52941" spans="7:7">
      <c r="G52941" s="1776"/>
    </row>
    <row r="52942" spans="7:7">
      <c r="G52942" s="1776"/>
    </row>
    <row r="52943" spans="7:7">
      <c r="G52943" s="1776"/>
    </row>
    <row r="52944" spans="7:7">
      <c r="G52944" s="1776"/>
    </row>
    <row r="52945" spans="7:7">
      <c r="G52945" s="1776"/>
    </row>
    <row r="52946" spans="7:7">
      <c r="G52946" s="1776"/>
    </row>
    <row r="52947" spans="7:7">
      <c r="G52947" s="1776"/>
    </row>
    <row r="52948" spans="7:7">
      <c r="G52948" s="1776"/>
    </row>
    <row r="52949" spans="7:7">
      <c r="G52949" s="1776"/>
    </row>
    <row r="52950" spans="7:7">
      <c r="G52950" s="1776"/>
    </row>
    <row r="52951" spans="7:7">
      <c r="G52951" s="1776"/>
    </row>
    <row r="52952" spans="7:7">
      <c r="G52952" s="1776"/>
    </row>
    <row r="52953" spans="7:7">
      <c r="G52953" s="1776"/>
    </row>
    <row r="52954" spans="7:7">
      <c r="G52954" s="1776"/>
    </row>
    <row r="52955" spans="7:7">
      <c r="G52955" s="1776"/>
    </row>
    <row r="52956" spans="7:7">
      <c r="G52956" s="1776"/>
    </row>
    <row r="52957" spans="7:7">
      <c r="G52957" s="1776"/>
    </row>
    <row r="52958" spans="7:7">
      <c r="G52958" s="1776"/>
    </row>
    <row r="52959" spans="7:7">
      <c r="G52959" s="1776"/>
    </row>
    <row r="52960" spans="7:7">
      <c r="G52960" s="1776"/>
    </row>
    <row r="52961" spans="7:7">
      <c r="G52961" s="1776"/>
    </row>
    <row r="52962" spans="7:7">
      <c r="G52962" s="1776"/>
    </row>
    <row r="52963" spans="7:7">
      <c r="G52963" s="1776"/>
    </row>
    <row r="52964" spans="7:7">
      <c r="G52964" s="1776"/>
    </row>
    <row r="52965" spans="7:7">
      <c r="G52965" s="1776"/>
    </row>
    <row r="52966" spans="7:7">
      <c r="G52966" s="1776"/>
    </row>
    <row r="52967" spans="7:7">
      <c r="G52967" s="1776"/>
    </row>
    <row r="52968" spans="7:7">
      <c r="G52968" s="1776"/>
    </row>
    <row r="52969" spans="7:7">
      <c r="G52969" s="1776"/>
    </row>
    <row r="52970" spans="7:7">
      <c r="G52970" s="1776"/>
    </row>
    <row r="52971" spans="7:7">
      <c r="G52971" s="1776"/>
    </row>
    <row r="52972" spans="7:7">
      <c r="G52972" s="1776"/>
    </row>
    <row r="52973" spans="7:7">
      <c r="G52973" s="1776"/>
    </row>
    <row r="52974" spans="7:7">
      <c r="G52974" s="1776"/>
    </row>
    <row r="52975" spans="7:7">
      <c r="G52975" s="1776"/>
    </row>
    <row r="52976" spans="7:7">
      <c r="G52976" s="1776"/>
    </row>
    <row r="52977" spans="7:7">
      <c r="G52977" s="1776"/>
    </row>
    <row r="52978" spans="7:7">
      <c r="G52978" s="1776"/>
    </row>
    <row r="52979" spans="7:7">
      <c r="G52979" s="1776"/>
    </row>
    <row r="52980" spans="7:7">
      <c r="G52980" s="1776"/>
    </row>
    <row r="52981" spans="7:7">
      <c r="G52981" s="1776"/>
    </row>
    <row r="52982" spans="7:7">
      <c r="G52982" s="1776"/>
    </row>
    <row r="52983" spans="7:7">
      <c r="G52983" s="1776"/>
    </row>
    <row r="52984" spans="7:7">
      <c r="G52984" s="1776"/>
    </row>
    <row r="52985" spans="7:7">
      <c r="G52985" s="1776"/>
    </row>
    <row r="52986" spans="7:7">
      <c r="G52986" s="1776"/>
    </row>
    <row r="52987" spans="7:7">
      <c r="G52987" s="1776"/>
    </row>
    <row r="52988" spans="7:7">
      <c r="G52988" s="1776"/>
    </row>
    <row r="52989" spans="7:7">
      <c r="G52989" s="1776"/>
    </row>
    <row r="52990" spans="7:7">
      <c r="G52990" s="1776"/>
    </row>
    <row r="52991" spans="7:7">
      <c r="G52991" s="1776"/>
    </row>
    <row r="52992" spans="7:7">
      <c r="G52992" s="1776"/>
    </row>
    <row r="52993" spans="7:7">
      <c r="G52993" s="1776"/>
    </row>
    <row r="52994" spans="7:7">
      <c r="G52994" s="1776"/>
    </row>
    <row r="52995" spans="7:7">
      <c r="G52995" s="1776"/>
    </row>
    <row r="52996" spans="7:7">
      <c r="G52996" s="1776"/>
    </row>
    <row r="52997" spans="7:7">
      <c r="G52997" s="1776"/>
    </row>
    <row r="52998" spans="7:7">
      <c r="G52998" s="1776"/>
    </row>
    <row r="52999" spans="7:7">
      <c r="G52999" s="1776"/>
    </row>
    <row r="53000" spans="7:7">
      <c r="G53000" s="1776"/>
    </row>
    <row r="53001" spans="7:7">
      <c r="G53001" s="1776"/>
    </row>
    <row r="53002" spans="7:7">
      <c r="G53002" s="1776"/>
    </row>
    <row r="53003" spans="7:7">
      <c r="G53003" s="1776"/>
    </row>
    <row r="53004" spans="7:7">
      <c r="G53004" s="1776"/>
    </row>
    <row r="53005" spans="7:7">
      <c r="G53005" s="1776"/>
    </row>
    <row r="53006" spans="7:7">
      <c r="G53006" s="1776"/>
    </row>
    <row r="53007" spans="7:7">
      <c r="G53007" s="1776"/>
    </row>
    <row r="53008" spans="7:7">
      <c r="G53008" s="1776"/>
    </row>
    <row r="53009" spans="7:7">
      <c r="G53009" s="1776"/>
    </row>
    <row r="53010" spans="7:7">
      <c r="G53010" s="1776"/>
    </row>
    <row r="53011" spans="7:7">
      <c r="G53011" s="1776"/>
    </row>
    <row r="53012" spans="7:7">
      <c r="G53012" s="1776"/>
    </row>
    <row r="53013" spans="7:7">
      <c r="G53013" s="1776"/>
    </row>
    <row r="53014" spans="7:7">
      <c r="G53014" s="1776"/>
    </row>
    <row r="53015" spans="7:7">
      <c r="G53015" s="1776"/>
    </row>
    <row r="53016" spans="7:7">
      <c r="G53016" s="1776"/>
    </row>
    <row r="53017" spans="7:7">
      <c r="G53017" s="1776"/>
    </row>
    <row r="53018" spans="7:7">
      <c r="G53018" s="1776"/>
    </row>
    <row r="53019" spans="7:7">
      <c r="G53019" s="1776"/>
    </row>
    <row r="53020" spans="7:7">
      <c r="G53020" s="1776"/>
    </row>
    <row r="53021" spans="7:7">
      <c r="G53021" s="1776"/>
    </row>
    <row r="53022" spans="7:7">
      <c r="G53022" s="1776"/>
    </row>
    <row r="53023" spans="7:7">
      <c r="G53023" s="1776"/>
    </row>
    <row r="53024" spans="7:7">
      <c r="G53024" s="1776"/>
    </row>
    <row r="53025" spans="7:7">
      <c r="G53025" s="1776"/>
    </row>
    <row r="53026" spans="7:7">
      <c r="G53026" s="1776"/>
    </row>
    <row r="53027" spans="7:7">
      <c r="G53027" s="1776"/>
    </row>
    <row r="53028" spans="7:7">
      <c r="G53028" s="1776"/>
    </row>
    <row r="53029" spans="7:7">
      <c r="G53029" s="1776"/>
    </row>
    <row r="53030" spans="7:7">
      <c r="G53030" s="1776"/>
    </row>
    <row r="53031" spans="7:7">
      <c r="G53031" s="1776"/>
    </row>
    <row r="53032" spans="7:7">
      <c r="G53032" s="1776"/>
    </row>
    <row r="53033" spans="7:7">
      <c r="G53033" s="1776"/>
    </row>
    <row r="53034" spans="7:7">
      <c r="G53034" s="1776"/>
    </row>
    <row r="53035" spans="7:7">
      <c r="G53035" s="1776"/>
    </row>
    <row r="53036" spans="7:7">
      <c r="G53036" s="1776"/>
    </row>
    <row r="53037" spans="7:7">
      <c r="G53037" s="1776"/>
    </row>
    <row r="53038" spans="7:7">
      <c r="G53038" s="1776"/>
    </row>
    <row r="53039" spans="7:7">
      <c r="G53039" s="1776"/>
    </row>
    <row r="53040" spans="7:7">
      <c r="G53040" s="1776"/>
    </row>
    <row r="53041" spans="7:7">
      <c r="G53041" s="1776"/>
    </row>
    <row r="53042" spans="7:7">
      <c r="G53042" s="1776"/>
    </row>
    <row r="53043" spans="7:7">
      <c r="G53043" s="1776"/>
    </row>
    <row r="53044" spans="7:7">
      <c r="G53044" s="1776"/>
    </row>
    <row r="53045" spans="7:7">
      <c r="G53045" s="1776"/>
    </row>
    <row r="53046" spans="7:7">
      <c r="G53046" s="1776"/>
    </row>
    <row r="53047" spans="7:7">
      <c r="G53047" s="1776"/>
    </row>
    <row r="53048" spans="7:7">
      <c r="G53048" s="1776"/>
    </row>
    <row r="53049" spans="7:7">
      <c r="G53049" s="1776"/>
    </row>
    <row r="53050" spans="7:7">
      <c r="G53050" s="1776"/>
    </row>
    <row r="53051" spans="7:7">
      <c r="G53051" s="1776"/>
    </row>
    <row r="53052" spans="7:7">
      <c r="G53052" s="1776"/>
    </row>
    <row r="53053" spans="7:7">
      <c r="G53053" s="1776"/>
    </row>
    <row r="53054" spans="7:7">
      <c r="G53054" s="1776"/>
    </row>
    <row r="53055" spans="7:7">
      <c r="G53055" s="1776"/>
    </row>
    <row r="53056" spans="7:7">
      <c r="G53056" s="1776"/>
    </row>
    <row r="53057" spans="7:7">
      <c r="G53057" s="1776"/>
    </row>
    <row r="53058" spans="7:7">
      <c r="G53058" s="1776"/>
    </row>
    <row r="53059" spans="7:7">
      <c r="G53059" s="1776"/>
    </row>
    <row r="53060" spans="7:7">
      <c r="G53060" s="1776"/>
    </row>
    <row r="53061" spans="7:7">
      <c r="G53061" s="1776"/>
    </row>
    <row r="53062" spans="7:7">
      <c r="G53062" s="1776"/>
    </row>
    <row r="53063" spans="7:7">
      <c r="G53063" s="1776"/>
    </row>
    <row r="53064" spans="7:7">
      <c r="G53064" s="1776"/>
    </row>
    <row r="53065" spans="7:7">
      <c r="G53065" s="1776"/>
    </row>
    <row r="53066" spans="7:7">
      <c r="G53066" s="1776"/>
    </row>
    <row r="53067" spans="7:7">
      <c r="G53067" s="1776"/>
    </row>
    <row r="53068" spans="7:7">
      <c r="G53068" s="1776"/>
    </row>
    <row r="53069" spans="7:7">
      <c r="G53069" s="1776"/>
    </row>
    <row r="53070" spans="7:7">
      <c r="G53070" s="1776"/>
    </row>
    <row r="53071" spans="7:7">
      <c r="G53071" s="1776"/>
    </row>
    <row r="53072" spans="7:7">
      <c r="G53072" s="1776"/>
    </row>
    <row r="53073" spans="7:7">
      <c r="G53073" s="1776"/>
    </row>
    <row r="53074" spans="7:7">
      <c r="G53074" s="1776"/>
    </row>
    <row r="53075" spans="7:7">
      <c r="G53075" s="1776"/>
    </row>
    <row r="53076" spans="7:7">
      <c r="G53076" s="1776"/>
    </row>
    <row r="53077" spans="7:7">
      <c r="G53077" s="1776"/>
    </row>
    <row r="53078" spans="7:7">
      <c r="G53078" s="1776"/>
    </row>
    <row r="53079" spans="7:7">
      <c r="G53079" s="1776"/>
    </row>
    <row r="53080" spans="7:7">
      <c r="G53080" s="1776"/>
    </row>
    <row r="53081" spans="7:7">
      <c r="G53081" s="1776"/>
    </row>
    <row r="53082" spans="7:7">
      <c r="G53082" s="1776"/>
    </row>
    <row r="53083" spans="7:7">
      <c r="G53083" s="1776"/>
    </row>
    <row r="53084" spans="7:7">
      <c r="G53084" s="1776"/>
    </row>
    <row r="53085" spans="7:7">
      <c r="G53085" s="1776"/>
    </row>
    <row r="53086" spans="7:7">
      <c r="G53086" s="1776"/>
    </row>
    <row r="53087" spans="7:7">
      <c r="G53087" s="1776"/>
    </row>
    <row r="53088" spans="7:7">
      <c r="G53088" s="1776"/>
    </row>
    <row r="53089" spans="7:7">
      <c r="G53089" s="1776"/>
    </row>
    <row r="53090" spans="7:7">
      <c r="G53090" s="1776"/>
    </row>
    <row r="53091" spans="7:7">
      <c r="G53091" s="1776"/>
    </row>
    <row r="53092" spans="7:7">
      <c r="G53092" s="1776"/>
    </row>
    <row r="53093" spans="7:7">
      <c r="G53093" s="1776"/>
    </row>
    <row r="53094" spans="7:7">
      <c r="G53094" s="1776"/>
    </row>
    <row r="53095" spans="7:7">
      <c r="G53095" s="1776"/>
    </row>
    <row r="53096" spans="7:7">
      <c r="G53096" s="1776"/>
    </row>
    <row r="53097" spans="7:7">
      <c r="G53097" s="1776"/>
    </row>
    <row r="53098" spans="7:7">
      <c r="G53098" s="1776"/>
    </row>
    <row r="53099" spans="7:7">
      <c r="G53099" s="1776"/>
    </row>
    <row r="53100" spans="7:7">
      <c r="G53100" s="1776"/>
    </row>
    <row r="53101" spans="7:7">
      <c r="G53101" s="1776"/>
    </row>
    <row r="53102" spans="7:7">
      <c r="G53102" s="1776"/>
    </row>
    <row r="53103" spans="7:7">
      <c r="G53103" s="1776"/>
    </row>
    <row r="53104" spans="7:7">
      <c r="G53104" s="1776"/>
    </row>
    <row r="53105" spans="7:7">
      <c r="G53105" s="1776"/>
    </row>
    <row r="53106" spans="7:7">
      <c r="G53106" s="1776"/>
    </row>
    <row r="53107" spans="7:7">
      <c r="G53107" s="1776"/>
    </row>
    <row r="53108" spans="7:7">
      <c r="G53108" s="1776"/>
    </row>
    <row r="53109" spans="7:7">
      <c r="G53109" s="1776"/>
    </row>
    <row r="53110" spans="7:7">
      <c r="G53110" s="1776"/>
    </row>
    <row r="53111" spans="7:7">
      <c r="G53111" s="1776"/>
    </row>
    <row r="53112" spans="7:7">
      <c r="G53112" s="1776"/>
    </row>
    <row r="53113" spans="7:7">
      <c r="G53113" s="1776"/>
    </row>
    <row r="53114" spans="7:7">
      <c r="G53114" s="1776"/>
    </row>
    <row r="53115" spans="7:7">
      <c r="G53115" s="1776"/>
    </row>
    <row r="53116" spans="7:7">
      <c r="G53116" s="1776"/>
    </row>
    <row r="53117" spans="7:7">
      <c r="G53117" s="1776"/>
    </row>
    <row r="53118" spans="7:7">
      <c r="G53118" s="1776"/>
    </row>
    <row r="53119" spans="7:7">
      <c r="G53119" s="1776"/>
    </row>
    <row r="53120" spans="7:7">
      <c r="G53120" s="1776"/>
    </row>
    <row r="53121" spans="7:7">
      <c r="G53121" s="1776"/>
    </row>
    <row r="53122" spans="7:7">
      <c r="G53122" s="1776"/>
    </row>
    <row r="53123" spans="7:7">
      <c r="G53123" s="1776"/>
    </row>
    <row r="53124" spans="7:7">
      <c r="G53124" s="1776"/>
    </row>
    <row r="53125" spans="7:7">
      <c r="G53125" s="1776"/>
    </row>
    <row r="53126" spans="7:7">
      <c r="G53126" s="1776"/>
    </row>
    <row r="53127" spans="7:7">
      <c r="G53127" s="1776"/>
    </row>
    <row r="53128" spans="7:7">
      <c r="G53128" s="1776"/>
    </row>
    <row r="53129" spans="7:7">
      <c r="G53129" s="1776"/>
    </row>
    <row r="53130" spans="7:7">
      <c r="G53130" s="1776"/>
    </row>
    <row r="53131" spans="7:7">
      <c r="G53131" s="1776"/>
    </row>
    <row r="53132" spans="7:7">
      <c r="G53132" s="1776"/>
    </row>
    <row r="53133" spans="7:7">
      <c r="G53133" s="1776"/>
    </row>
    <row r="53134" spans="7:7">
      <c r="G53134" s="1776"/>
    </row>
    <row r="53135" spans="7:7">
      <c r="G53135" s="1776"/>
    </row>
    <row r="53136" spans="7:7">
      <c r="G53136" s="1776"/>
    </row>
    <row r="53137" spans="7:7">
      <c r="G53137" s="1776"/>
    </row>
    <row r="53138" spans="7:7">
      <c r="G53138" s="1776"/>
    </row>
    <row r="53139" spans="7:7">
      <c r="G53139" s="1776"/>
    </row>
    <row r="53140" spans="7:7">
      <c r="G53140" s="1776"/>
    </row>
    <row r="53141" spans="7:7">
      <c r="G53141" s="1776"/>
    </row>
    <row r="53142" spans="7:7">
      <c r="G53142" s="1776"/>
    </row>
    <row r="53143" spans="7:7">
      <c r="G53143" s="1776"/>
    </row>
    <row r="53144" spans="7:7">
      <c r="G53144" s="1776"/>
    </row>
    <row r="53145" spans="7:7">
      <c r="G53145" s="1776"/>
    </row>
    <row r="53146" spans="7:7">
      <c r="G53146" s="1776"/>
    </row>
    <row r="53147" spans="7:7">
      <c r="G53147" s="1776"/>
    </row>
    <row r="53148" spans="7:7">
      <c r="G53148" s="1776"/>
    </row>
    <row r="53149" spans="7:7">
      <c r="G53149" s="1776"/>
    </row>
    <row r="53150" spans="7:7">
      <c r="G53150" s="1776"/>
    </row>
    <row r="53151" spans="7:7">
      <c r="G53151" s="1776"/>
    </row>
    <row r="53152" spans="7:7">
      <c r="G53152" s="1776"/>
    </row>
    <row r="53153" spans="7:7">
      <c r="G53153" s="1776"/>
    </row>
    <row r="53154" spans="7:7">
      <c r="G53154" s="1776"/>
    </row>
    <row r="53155" spans="7:7">
      <c r="G53155" s="1776"/>
    </row>
    <row r="53156" spans="7:7">
      <c r="G53156" s="1776"/>
    </row>
    <row r="53157" spans="7:7">
      <c r="G53157" s="1776"/>
    </row>
    <row r="53158" spans="7:7">
      <c r="G53158" s="1776"/>
    </row>
    <row r="53159" spans="7:7">
      <c r="G53159" s="1776"/>
    </row>
    <row r="53160" spans="7:7">
      <c r="G53160" s="1776"/>
    </row>
    <row r="53161" spans="7:7">
      <c r="G53161" s="1776"/>
    </row>
    <row r="53162" spans="7:7">
      <c r="G53162" s="1776"/>
    </row>
    <row r="53163" spans="7:7">
      <c r="G53163" s="1776"/>
    </row>
    <row r="53164" spans="7:7">
      <c r="G53164" s="1776"/>
    </row>
    <row r="53165" spans="7:7">
      <c r="G53165" s="1776"/>
    </row>
    <row r="53166" spans="7:7">
      <c r="G53166" s="1776"/>
    </row>
    <row r="53167" spans="7:7">
      <c r="G53167" s="1776"/>
    </row>
    <row r="53168" spans="7:7">
      <c r="G53168" s="1776"/>
    </row>
    <row r="53169" spans="7:7">
      <c r="G53169" s="1776"/>
    </row>
    <row r="53170" spans="7:7">
      <c r="G53170" s="1776"/>
    </row>
    <row r="53171" spans="7:7">
      <c r="G53171" s="1776"/>
    </row>
    <row r="53172" spans="7:7">
      <c r="G53172" s="1776"/>
    </row>
    <row r="53173" spans="7:7">
      <c r="G53173" s="1776"/>
    </row>
    <row r="53174" spans="7:7">
      <c r="G53174" s="1776"/>
    </row>
    <row r="53175" spans="7:7">
      <c r="G53175" s="1776"/>
    </row>
    <row r="53176" spans="7:7">
      <c r="G53176" s="1776"/>
    </row>
    <row r="53177" spans="7:7">
      <c r="G53177" s="1776"/>
    </row>
    <row r="53178" spans="7:7">
      <c r="G53178" s="1776"/>
    </row>
    <row r="53179" spans="7:7">
      <c r="G53179" s="1776"/>
    </row>
    <row r="53180" spans="7:7">
      <c r="G53180" s="1776"/>
    </row>
    <row r="53181" spans="7:7">
      <c r="G53181" s="1776"/>
    </row>
    <row r="53182" spans="7:7">
      <c r="G53182" s="1776"/>
    </row>
    <row r="53183" spans="7:7">
      <c r="G53183" s="1776"/>
    </row>
    <row r="53184" spans="7:7">
      <c r="G53184" s="1776"/>
    </row>
    <row r="53185" spans="7:7">
      <c r="G53185" s="1776"/>
    </row>
    <row r="53186" spans="7:7">
      <c r="G53186" s="1776"/>
    </row>
    <row r="53187" spans="7:7">
      <c r="G53187" s="1776"/>
    </row>
    <row r="53188" spans="7:7">
      <c r="G53188" s="1776"/>
    </row>
    <row r="53189" spans="7:7">
      <c r="G53189" s="1776"/>
    </row>
    <row r="53190" spans="7:7">
      <c r="G53190" s="1776"/>
    </row>
    <row r="53191" spans="7:7">
      <c r="G53191" s="1776"/>
    </row>
    <row r="53192" spans="7:7">
      <c r="G53192" s="1776"/>
    </row>
    <row r="53193" spans="7:7">
      <c r="G53193" s="1776"/>
    </row>
    <row r="53194" spans="7:7">
      <c r="G53194" s="1776"/>
    </row>
    <row r="53195" spans="7:7">
      <c r="G53195" s="1776"/>
    </row>
    <row r="53196" spans="7:7">
      <c r="G53196" s="1776"/>
    </row>
    <row r="53197" spans="7:7">
      <c r="G53197" s="1776"/>
    </row>
    <row r="53198" spans="7:7">
      <c r="G53198" s="1776"/>
    </row>
    <row r="53199" spans="7:7">
      <c r="G53199" s="1776"/>
    </row>
    <row r="53200" spans="7:7">
      <c r="G53200" s="1776"/>
    </row>
    <row r="53201" spans="7:7">
      <c r="G53201" s="1776"/>
    </row>
    <row r="53202" spans="7:7">
      <c r="G53202" s="1776"/>
    </row>
    <row r="53203" spans="7:7">
      <c r="G53203" s="1776"/>
    </row>
    <row r="53204" spans="7:7">
      <c r="G53204" s="1776"/>
    </row>
    <row r="53205" spans="7:7">
      <c r="G53205" s="1776"/>
    </row>
    <row r="53206" spans="7:7">
      <c r="G53206" s="1776"/>
    </row>
    <row r="53207" spans="7:7">
      <c r="G53207" s="1776"/>
    </row>
    <row r="53208" spans="7:7">
      <c r="G53208" s="1776"/>
    </row>
    <row r="53209" spans="7:7">
      <c r="G53209" s="1776"/>
    </row>
    <row r="53210" spans="7:7">
      <c r="G53210" s="1776"/>
    </row>
    <row r="53211" spans="7:7">
      <c r="G53211" s="1776"/>
    </row>
    <row r="53212" spans="7:7">
      <c r="G53212" s="1776"/>
    </row>
    <row r="53213" spans="7:7">
      <c r="G53213" s="1776"/>
    </row>
    <row r="53214" spans="7:7">
      <c r="G53214" s="1776"/>
    </row>
    <row r="53215" spans="7:7">
      <c r="G53215" s="1776"/>
    </row>
    <row r="53216" spans="7:7">
      <c r="G53216" s="1776"/>
    </row>
    <row r="53217" spans="7:7">
      <c r="G53217" s="1776"/>
    </row>
    <row r="53218" spans="7:7">
      <c r="G53218" s="1776"/>
    </row>
    <row r="53219" spans="7:7">
      <c r="G53219" s="1776"/>
    </row>
    <row r="53220" spans="7:7">
      <c r="G53220" s="1776"/>
    </row>
    <row r="53221" spans="7:7">
      <c r="G53221" s="1776"/>
    </row>
    <row r="53222" spans="7:7">
      <c r="G53222" s="1776"/>
    </row>
    <row r="53223" spans="7:7">
      <c r="G53223" s="1776"/>
    </row>
    <row r="53224" spans="7:7">
      <c r="G53224" s="1776"/>
    </row>
    <row r="53225" spans="7:7">
      <c r="G53225" s="1776"/>
    </row>
    <row r="53226" spans="7:7">
      <c r="G53226" s="1776"/>
    </row>
    <row r="53227" spans="7:7">
      <c r="G53227" s="1776"/>
    </row>
    <row r="53228" spans="7:7">
      <c r="G53228" s="1776"/>
    </row>
    <row r="53229" spans="7:7">
      <c r="G53229" s="1776"/>
    </row>
    <row r="53230" spans="7:7">
      <c r="G53230" s="1776"/>
    </row>
    <row r="53231" spans="7:7">
      <c r="G53231" s="1776"/>
    </row>
    <row r="53232" spans="7:7">
      <c r="G53232" s="1776"/>
    </row>
    <row r="53233" spans="7:7">
      <c r="G53233" s="1776"/>
    </row>
    <row r="53234" spans="7:7">
      <c r="G53234" s="1776"/>
    </row>
    <row r="53235" spans="7:7">
      <c r="G53235" s="1776"/>
    </row>
    <row r="53236" spans="7:7">
      <c r="G53236" s="1776"/>
    </row>
    <row r="53237" spans="7:7">
      <c r="G53237" s="1776"/>
    </row>
    <row r="53238" spans="7:7">
      <c r="G53238" s="1776"/>
    </row>
    <row r="53239" spans="7:7">
      <c r="G53239" s="1776"/>
    </row>
    <row r="53240" spans="7:7">
      <c r="G53240" s="1776"/>
    </row>
    <row r="53241" spans="7:7">
      <c r="G53241" s="1776"/>
    </row>
    <row r="53242" spans="7:7">
      <c r="G53242" s="1776"/>
    </row>
    <row r="53243" spans="7:7">
      <c r="G53243" s="1776"/>
    </row>
    <row r="53244" spans="7:7">
      <c r="G53244" s="1776"/>
    </row>
    <row r="53245" spans="7:7">
      <c r="G53245" s="1776"/>
    </row>
    <row r="53246" spans="7:7">
      <c r="G53246" s="1776"/>
    </row>
    <row r="53247" spans="7:7">
      <c r="G53247" s="1776"/>
    </row>
    <row r="53248" spans="7:7">
      <c r="G53248" s="1776"/>
    </row>
    <row r="53249" spans="7:7">
      <c r="G53249" s="1776"/>
    </row>
    <row r="53250" spans="7:7">
      <c r="G53250" s="1776"/>
    </row>
    <row r="53251" spans="7:7">
      <c r="G53251" s="1776"/>
    </row>
    <row r="53252" spans="7:7">
      <c r="G53252" s="1776"/>
    </row>
    <row r="53253" spans="7:7">
      <c r="G53253" s="1776"/>
    </row>
    <row r="53254" spans="7:7">
      <c r="G53254" s="1776"/>
    </row>
    <row r="53255" spans="7:7">
      <c r="G53255" s="1776"/>
    </row>
    <row r="53256" spans="7:7">
      <c r="G53256" s="1776"/>
    </row>
    <row r="53257" spans="7:7">
      <c r="G53257" s="1776"/>
    </row>
    <row r="53258" spans="7:7">
      <c r="G53258" s="1776"/>
    </row>
    <row r="53259" spans="7:7">
      <c r="G53259" s="1776"/>
    </row>
    <row r="53260" spans="7:7">
      <c r="G53260" s="1776"/>
    </row>
    <row r="53261" spans="7:7">
      <c r="G53261" s="1776"/>
    </row>
    <row r="53262" spans="7:7">
      <c r="G53262" s="1776"/>
    </row>
    <row r="53263" spans="7:7">
      <c r="G53263" s="1776"/>
    </row>
    <row r="53264" spans="7:7">
      <c r="G53264" s="1776"/>
    </row>
    <row r="53265" spans="7:7">
      <c r="G53265" s="1776"/>
    </row>
    <row r="53266" spans="7:7">
      <c r="G53266" s="1776"/>
    </row>
    <row r="53267" spans="7:7">
      <c r="G53267" s="1776"/>
    </row>
    <row r="53268" spans="7:7">
      <c r="G53268" s="1776"/>
    </row>
    <row r="53269" spans="7:7">
      <c r="G53269" s="1776"/>
    </row>
    <row r="53270" spans="7:7">
      <c r="G53270" s="1776"/>
    </row>
    <row r="53271" spans="7:7">
      <c r="G53271" s="1776"/>
    </row>
    <row r="53272" spans="7:7">
      <c r="G53272" s="1776"/>
    </row>
    <row r="53273" spans="7:7">
      <c r="G53273" s="1776"/>
    </row>
    <row r="53274" spans="7:7">
      <c r="G53274" s="1776"/>
    </row>
    <row r="53275" spans="7:7">
      <c r="G53275" s="1776"/>
    </row>
    <row r="53276" spans="7:7">
      <c r="G53276" s="1776"/>
    </row>
    <row r="53277" spans="7:7">
      <c r="G53277" s="1776"/>
    </row>
    <row r="53278" spans="7:7">
      <c r="G53278" s="1776"/>
    </row>
    <row r="53279" spans="7:7">
      <c r="G53279" s="1776"/>
    </row>
    <row r="53280" spans="7:7">
      <c r="G53280" s="1776"/>
    </row>
    <row r="53281" spans="7:7">
      <c r="G53281" s="1776"/>
    </row>
    <row r="53282" spans="7:7">
      <c r="G53282" s="1776"/>
    </row>
    <row r="53283" spans="7:7">
      <c r="G53283" s="1776"/>
    </row>
    <row r="53284" spans="7:7">
      <c r="G53284" s="1776"/>
    </row>
    <row r="53285" spans="7:7">
      <c r="G53285" s="1776"/>
    </row>
    <row r="53286" spans="7:7">
      <c r="G53286" s="1776"/>
    </row>
    <row r="53287" spans="7:7">
      <c r="G53287" s="1776"/>
    </row>
    <row r="53288" spans="7:7">
      <c r="G53288" s="1776"/>
    </row>
    <row r="53289" spans="7:7">
      <c r="G53289" s="1776"/>
    </row>
    <row r="53290" spans="7:7">
      <c r="G53290" s="1776"/>
    </row>
    <row r="53291" spans="7:7">
      <c r="G53291" s="1776"/>
    </row>
    <row r="53292" spans="7:7">
      <c r="G53292" s="1776"/>
    </row>
    <row r="53293" spans="7:7">
      <c r="G53293" s="1776"/>
    </row>
    <row r="53294" spans="7:7">
      <c r="G53294" s="1776"/>
    </row>
    <row r="53295" spans="7:7">
      <c r="G53295" s="1776"/>
    </row>
    <row r="53296" spans="7:7">
      <c r="G53296" s="1776"/>
    </row>
    <row r="53297" spans="7:7">
      <c r="G53297" s="1776"/>
    </row>
    <row r="53298" spans="7:7">
      <c r="G53298" s="1776"/>
    </row>
    <row r="53299" spans="7:7">
      <c r="G53299" s="1776"/>
    </row>
    <row r="53300" spans="7:7">
      <c r="G53300" s="1776"/>
    </row>
    <row r="53301" spans="7:7">
      <c r="G53301" s="1776"/>
    </row>
    <row r="53302" spans="7:7">
      <c r="G53302" s="1776"/>
    </row>
    <row r="53303" spans="7:7">
      <c r="G53303" s="1776"/>
    </row>
    <row r="53304" spans="7:7">
      <c r="G53304" s="1776"/>
    </row>
    <row r="53305" spans="7:7">
      <c r="G53305" s="1776"/>
    </row>
    <row r="53306" spans="7:7">
      <c r="G53306" s="1776"/>
    </row>
    <row r="53307" spans="7:7">
      <c r="G53307" s="1776"/>
    </row>
    <row r="53308" spans="7:7">
      <c r="G53308" s="1776"/>
    </row>
    <row r="53309" spans="7:7">
      <c r="G53309" s="1776"/>
    </row>
    <row r="53310" spans="7:7">
      <c r="G53310" s="1776"/>
    </row>
    <row r="53311" spans="7:7">
      <c r="G53311" s="1776"/>
    </row>
    <row r="53312" spans="7:7">
      <c r="G53312" s="1776"/>
    </row>
    <row r="53313" spans="7:7">
      <c r="G53313" s="1776"/>
    </row>
    <row r="53314" spans="7:7">
      <c r="G53314" s="1776"/>
    </row>
    <row r="53315" spans="7:7">
      <c r="G53315" s="1776"/>
    </row>
    <row r="53316" spans="7:7">
      <c r="G53316" s="1776"/>
    </row>
    <row r="53317" spans="7:7">
      <c r="G53317" s="1776"/>
    </row>
    <row r="53318" spans="7:7">
      <c r="G53318" s="1776"/>
    </row>
    <row r="53319" spans="7:7">
      <c r="G53319" s="1776"/>
    </row>
    <row r="53320" spans="7:7">
      <c r="G53320" s="1776"/>
    </row>
    <row r="53321" spans="7:7">
      <c r="G53321" s="1776"/>
    </row>
    <row r="53322" spans="7:7">
      <c r="G53322" s="1776"/>
    </row>
    <row r="53323" spans="7:7">
      <c r="G53323" s="1776"/>
    </row>
    <row r="53324" spans="7:7">
      <c r="G53324" s="1776"/>
    </row>
    <row r="53325" spans="7:7">
      <c r="G53325" s="1776"/>
    </row>
    <row r="53326" spans="7:7">
      <c r="G53326" s="1776"/>
    </row>
    <row r="53327" spans="7:7">
      <c r="G53327" s="1776"/>
    </row>
    <row r="53328" spans="7:7">
      <c r="G53328" s="1776"/>
    </row>
    <row r="53329" spans="7:7">
      <c r="G53329" s="1776"/>
    </row>
    <row r="53330" spans="7:7">
      <c r="G53330" s="1776"/>
    </row>
    <row r="53331" spans="7:7">
      <c r="G53331" s="1776"/>
    </row>
    <row r="53332" spans="7:7">
      <c r="G53332" s="1776"/>
    </row>
    <row r="53333" spans="7:7">
      <c r="G53333" s="1776"/>
    </row>
    <row r="53334" spans="7:7">
      <c r="G53334" s="1776"/>
    </row>
    <row r="53335" spans="7:7">
      <c r="G53335" s="1776"/>
    </row>
    <row r="53336" spans="7:7">
      <c r="G53336" s="1776"/>
    </row>
    <row r="53337" spans="7:7">
      <c r="G53337" s="1776"/>
    </row>
    <row r="53338" spans="7:7">
      <c r="G53338" s="1776"/>
    </row>
    <row r="53339" spans="7:7">
      <c r="G53339" s="1776"/>
    </row>
    <row r="53340" spans="7:7">
      <c r="G53340" s="1776"/>
    </row>
    <row r="53341" spans="7:7">
      <c r="G53341" s="1776"/>
    </row>
    <row r="53342" spans="7:7">
      <c r="G53342" s="1776"/>
    </row>
    <row r="53343" spans="7:7">
      <c r="G53343" s="1776"/>
    </row>
    <row r="53344" spans="7:7">
      <c r="G53344" s="1776"/>
    </row>
    <row r="53345" spans="7:7">
      <c r="G53345" s="1776"/>
    </row>
    <row r="53346" spans="7:7">
      <c r="G53346" s="1776"/>
    </row>
    <row r="53347" spans="7:7">
      <c r="G53347" s="1776"/>
    </row>
    <row r="53348" spans="7:7">
      <c r="G53348" s="1776"/>
    </row>
    <row r="53349" spans="7:7">
      <c r="G53349" s="1776"/>
    </row>
    <row r="53350" spans="7:7">
      <c r="G53350" s="1776"/>
    </row>
    <row r="53351" spans="7:7">
      <c r="G53351" s="1776"/>
    </row>
    <row r="53352" spans="7:7">
      <c r="G53352" s="1776"/>
    </row>
    <row r="53353" spans="7:7">
      <c r="G53353" s="1776"/>
    </row>
    <row r="53354" spans="7:7">
      <c r="G53354" s="1776"/>
    </row>
    <row r="53355" spans="7:7">
      <c r="G53355" s="1776"/>
    </row>
    <row r="53356" spans="7:7">
      <c r="G53356" s="1776"/>
    </row>
    <row r="53357" spans="7:7">
      <c r="G53357" s="1776"/>
    </row>
    <row r="53358" spans="7:7">
      <c r="G53358" s="1776"/>
    </row>
    <row r="53359" spans="7:7">
      <c r="G53359" s="1776"/>
    </row>
    <row r="53360" spans="7:7">
      <c r="G53360" s="1776"/>
    </row>
    <row r="53361" spans="7:7">
      <c r="G53361" s="1776"/>
    </row>
    <row r="53362" spans="7:7">
      <c r="G53362" s="1776"/>
    </row>
    <row r="53363" spans="7:7">
      <c r="G53363" s="1776"/>
    </row>
    <row r="53364" spans="7:7">
      <c r="G53364" s="1776"/>
    </row>
    <row r="53365" spans="7:7">
      <c r="G53365" s="1776"/>
    </row>
    <row r="53366" spans="7:7">
      <c r="G53366" s="1776"/>
    </row>
    <row r="53367" spans="7:7">
      <c r="G53367" s="1776"/>
    </row>
    <row r="53368" spans="7:7">
      <c r="G53368" s="1776"/>
    </row>
    <row r="53369" spans="7:7">
      <c r="G53369" s="1776"/>
    </row>
    <row r="53370" spans="7:7">
      <c r="G53370" s="1776"/>
    </row>
    <row r="53371" spans="7:7">
      <c r="G53371" s="1776"/>
    </row>
    <row r="53372" spans="7:7">
      <c r="G53372" s="1776"/>
    </row>
    <row r="53373" spans="7:7">
      <c r="G53373" s="1776"/>
    </row>
    <row r="53374" spans="7:7">
      <c r="G53374" s="1776"/>
    </row>
    <row r="53375" spans="7:7">
      <c r="G53375" s="1776"/>
    </row>
    <row r="53376" spans="7:7">
      <c r="G53376" s="1776"/>
    </row>
    <row r="53377" spans="7:7">
      <c r="G53377" s="1776"/>
    </row>
    <row r="53378" spans="7:7">
      <c r="G53378" s="1776"/>
    </row>
    <row r="53379" spans="7:7">
      <c r="G53379" s="1776"/>
    </row>
    <row r="53380" spans="7:7">
      <c r="G53380" s="1776"/>
    </row>
    <row r="53381" spans="7:7">
      <c r="G53381" s="1776"/>
    </row>
    <row r="53382" spans="7:7">
      <c r="G53382" s="1776"/>
    </row>
    <row r="53383" spans="7:7">
      <c r="G53383" s="1776"/>
    </row>
    <row r="53384" spans="7:7">
      <c r="G53384" s="1776"/>
    </row>
    <row r="53385" spans="7:7">
      <c r="G53385" s="1776"/>
    </row>
    <row r="53386" spans="7:7">
      <c r="G53386" s="1776"/>
    </row>
    <row r="53387" spans="7:7">
      <c r="G53387" s="1776"/>
    </row>
    <row r="53388" spans="7:7">
      <c r="G53388" s="1776"/>
    </row>
    <row r="53389" spans="7:7">
      <c r="G53389" s="1776"/>
    </row>
    <row r="53390" spans="7:7">
      <c r="G53390" s="1776"/>
    </row>
    <row r="53391" spans="7:7">
      <c r="G53391" s="1776"/>
    </row>
    <row r="53392" spans="7:7">
      <c r="G53392" s="1776"/>
    </row>
    <row r="53393" spans="7:7">
      <c r="G53393" s="1776"/>
    </row>
    <row r="53394" spans="7:7">
      <c r="G53394" s="1776"/>
    </row>
    <row r="53395" spans="7:7">
      <c r="G53395" s="1776"/>
    </row>
    <row r="53396" spans="7:7">
      <c r="G53396" s="1776"/>
    </row>
    <row r="53397" spans="7:7">
      <c r="G53397" s="1776"/>
    </row>
    <row r="53398" spans="7:7">
      <c r="G53398" s="1776"/>
    </row>
    <row r="53399" spans="7:7">
      <c r="G53399" s="1776"/>
    </row>
    <row r="53400" spans="7:7">
      <c r="G53400" s="1776"/>
    </row>
    <row r="53401" spans="7:7">
      <c r="G53401" s="1776"/>
    </row>
    <row r="53402" spans="7:7">
      <c r="G53402" s="1776"/>
    </row>
    <row r="53403" spans="7:7">
      <c r="G53403" s="1776"/>
    </row>
    <row r="53404" spans="7:7">
      <c r="G53404" s="1776"/>
    </row>
    <row r="53405" spans="7:7">
      <c r="G53405" s="1776"/>
    </row>
    <row r="53406" spans="7:7">
      <c r="G53406" s="1776"/>
    </row>
    <row r="53407" spans="7:7">
      <c r="G53407" s="1776"/>
    </row>
    <row r="53408" spans="7:7">
      <c r="G53408" s="1776"/>
    </row>
    <row r="53409" spans="7:7">
      <c r="G53409" s="1776"/>
    </row>
    <row r="53410" spans="7:7">
      <c r="G53410" s="1776"/>
    </row>
    <row r="53411" spans="7:7">
      <c r="G53411" s="1776"/>
    </row>
    <row r="53412" spans="7:7">
      <c r="G53412" s="1776"/>
    </row>
    <row r="53413" spans="7:7">
      <c r="G53413" s="1776"/>
    </row>
    <row r="53414" spans="7:7">
      <c r="G53414" s="1776"/>
    </row>
    <row r="53415" spans="7:7">
      <c r="G53415" s="1776"/>
    </row>
    <row r="53416" spans="7:7">
      <c r="G53416" s="1776"/>
    </row>
    <row r="53417" spans="7:7">
      <c r="G53417" s="1776"/>
    </row>
    <row r="53418" spans="7:7">
      <c r="G53418" s="1776"/>
    </row>
    <row r="53419" spans="7:7">
      <c r="G53419" s="1776"/>
    </row>
    <row r="53420" spans="7:7">
      <c r="G53420" s="1776"/>
    </row>
    <row r="53421" spans="7:7">
      <c r="G53421" s="1776"/>
    </row>
    <row r="53422" spans="7:7">
      <c r="G53422" s="1776"/>
    </row>
    <row r="53423" spans="7:7">
      <c r="G53423" s="1776"/>
    </row>
    <row r="53424" spans="7:7">
      <c r="G53424" s="1776"/>
    </row>
    <row r="53425" spans="7:7">
      <c r="G53425" s="1776"/>
    </row>
    <row r="53426" spans="7:7">
      <c r="G53426" s="1776"/>
    </row>
    <row r="53427" spans="7:7">
      <c r="G53427" s="1776"/>
    </row>
    <row r="53428" spans="7:7">
      <c r="G53428" s="1776"/>
    </row>
    <row r="53429" spans="7:7">
      <c r="G53429" s="1776"/>
    </row>
    <row r="53430" spans="7:7">
      <c r="G53430" s="1776"/>
    </row>
    <row r="53431" spans="7:7">
      <c r="G53431" s="1776"/>
    </row>
    <row r="53432" spans="7:7">
      <c r="G53432" s="1776"/>
    </row>
    <row r="53433" spans="7:7">
      <c r="G53433" s="1776"/>
    </row>
    <row r="53434" spans="7:7">
      <c r="G53434" s="1776"/>
    </row>
    <row r="53435" spans="7:7">
      <c r="G53435" s="1776"/>
    </row>
    <row r="53436" spans="7:7">
      <c r="G53436" s="1776"/>
    </row>
    <row r="53437" spans="7:7">
      <c r="G53437" s="1776"/>
    </row>
    <row r="53438" spans="7:7">
      <c r="G53438" s="1776"/>
    </row>
    <row r="53439" spans="7:7">
      <c r="G53439" s="1776"/>
    </row>
    <row r="53440" spans="7:7">
      <c r="G53440" s="1776"/>
    </row>
    <row r="53441" spans="7:7">
      <c r="G53441" s="1776"/>
    </row>
    <row r="53442" spans="7:7">
      <c r="G53442" s="1776"/>
    </row>
    <row r="53443" spans="7:7">
      <c r="G53443" s="1776"/>
    </row>
    <row r="53444" spans="7:7">
      <c r="G53444" s="1776"/>
    </row>
    <row r="53445" spans="7:7">
      <c r="G53445" s="1776"/>
    </row>
    <row r="53446" spans="7:7">
      <c r="G53446" s="1776"/>
    </row>
    <row r="53447" spans="7:7">
      <c r="G53447" s="1776"/>
    </row>
    <row r="53448" spans="7:7">
      <c r="G53448" s="1776"/>
    </row>
    <row r="53449" spans="7:7">
      <c r="G53449" s="1776"/>
    </row>
    <row r="53450" spans="7:7">
      <c r="G53450" s="1776"/>
    </row>
    <row r="53451" spans="7:7">
      <c r="G53451" s="1776"/>
    </row>
    <row r="53452" spans="7:7">
      <c r="G53452" s="1776"/>
    </row>
    <row r="53453" spans="7:7">
      <c r="G53453" s="1776"/>
    </row>
    <row r="53454" spans="7:7">
      <c r="G53454" s="1776"/>
    </row>
    <row r="53455" spans="7:7">
      <c r="G53455" s="1776"/>
    </row>
    <row r="53456" spans="7:7">
      <c r="G53456" s="1776"/>
    </row>
    <row r="53457" spans="7:7">
      <c r="G53457" s="1776"/>
    </row>
    <row r="53458" spans="7:7">
      <c r="G53458" s="1776"/>
    </row>
    <row r="53459" spans="7:7">
      <c r="G53459" s="1776"/>
    </row>
    <row r="53460" spans="7:7">
      <c r="G53460" s="1776"/>
    </row>
    <row r="53461" spans="7:7">
      <c r="G53461" s="1776"/>
    </row>
    <row r="53462" spans="7:7">
      <c r="G53462" s="1776"/>
    </row>
    <row r="53463" spans="7:7">
      <c r="G53463" s="1776"/>
    </row>
    <row r="53464" spans="7:7">
      <c r="G53464" s="1776"/>
    </row>
    <row r="53465" spans="7:7">
      <c r="G53465" s="1776"/>
    </row>
    <row r="53466" spans="7:7">
      <c r="G53466" s="1776"/>
    </row>
    <row r="53467" spans="7:7">
      <c r="G53467" s="1776"/>
    </row>
    <row r="53468" spans="7:7">
      <c r="G53468" s="1776"/>
    </row>
    <row r="53469" spans="7:7">
      <c r="G53469" s="1776"/>
    </row>
    <row r="53470" spans="7:7">
      <c r="G53470" s="1776"/>
    </row>
    <row r="53471" spans="7:7">
      <c r="G53471" s="1776"/>
    </row>
    <row r="53472" spans="7:7">
      <c r="G53472" s="1776"/>
    </row>
    <row r="53473" spans="7:7">
      <c r="G53473" s="1776"/>
    </row>
    <row r="53474" spans="7:7">
      <c r="G53474" s="1776"/>
    </row>
    <row r="53475" spans="7:7">
      <c r="G53475" s="1776"/>
    </row>
    <row r="53476" spans="7:7">
      <c r="G53476" s="1776"/>
    </row>
    <row r="53477" spans="7:7">
      <c r="G53477" s="1776"/>
    </row>
    <row r="53478" spans="7:7">
      <c r="G53478" s="1776"/>
    </row>
    <row r="53479" spans="7:7">
      <c r="G53479" s="1776"/>
    </row>
    <row r="53480" spans="7:7">
      <c r="G53480" s="1776"/>
    </row>
    <row r="53481" spans="7:7">
      <c r="G53481" s="1776"/>
    </row>
    <row r="53482" spans="7:7">
      <c r="G53482" s="1776"/>
    </row>
    <row r="53483" spans="7:7">
      <c r="G53483" s="1776"/>
    </row>
    <row r="53484" spans="7:7">
      <c r="G53484" s="1776"/>
    </row>
    <row r="53485" spans="7:7">
      <c r="G53485" s="1776"/>
    </row>
    <row r="53486" spans="7:7">
      <c r="G53486" s="1776"/>
    </row>
    <row r="53487" spans="7:7">
      <c r="G53487" s="1776"/>
    </row>
    <row r="53488" spans="7:7">
      <c r="G53488" s="1776"/>
    </row>
    <row r="53489" spans="7:7">
      <c r="G53489" s="1776"/>
    </row>
    <row r="53490" spans="7:7">
      <c r="G53490" s="1776"/>
    </row>
    <row r="53491" spans="7:7">
      <c r="G53491" s="1776"/>
    </row>
    <row r="53492" spans="7:7">
      <c r="G53492" s="1776"/>
    </row>
    <row r="53493" spans="7:7">
      <c r="G53493" s="1776"/>
    </row>
    <row r="53494" spans="7:7">
      <c r="G53494" s="1776"/>
    </row>
    <row r="53495" spans="7:7">
      <c r="G53495" s="1776"/>
    </row>
    <row r="53496" spans="7:7">
      <c r="G53496" s="1776"/>
    </row>
    <row r="53497" spans="7:7">
      <c r="G53497" s="1776"/>
    </row>
    <row r="53498" spans="7:7">
      <c r="G53498" s="1776"/>
    </row>
    <row r="53499" spans="7:7">
      <c r="G53499" s="1776"/>
    </row>
    <row r="53500" spans="7:7">
      <c r="G53500" s="1776"/>
    </row>
    <row r="53501" spans="7:7">
      <c r="G53501" s="1776"/>
    </row>
    <row r="53502" spans="7:7">
      <c r="G53502" s="1776"/>
    </row>
    <row r="53503" spans="7:7">
      <c r="G53503" s="1776"/>
    </row>
    <row r="53504" spans="7:7">
      <c r="G53504" s="1776"/>
    </row>
    <row r="53505" spans="7:7">
      <c r="G53505" s="1776"/>
    </row>
    <row r="53506" spans="7:7">
      <c r="G53506" s="1776"/>
    </row>
    <row r="53507" spans="7:7">
      <c r="G53507" s="1776"/>
    </row>
    <row r="53508" spans="7:7">
      <c r="G53508" s="1776"/>
    </row>
    <row r="53509" spans="7:7">
      <c r="G53509" s="1776"/>
    </row>
    <row r="53510" spans="7:7">
      <c r="G53510" s="1776"/>
    </row>
    <row r="53511" spans="7:7">
      <c r="G53511" s="1776"/>
    </row>
    <row r="53512" spans="7:7">
      <c r="G53512" s="1776"/>
    </row>
    <row r="53513" spans="7:7">
      <c r="G53513" s="1776"/>
    </row>
    <row r="53514" spans="7:7">
      <c r="G53514" s="1776"/>
    </row>
    <row r="53515" spans="7:7">
      <c r="G53515" s="1776"/>
    </row>
    <row r="53516" spans="7:7">
      <c r="G53516" s="1776"/>
    </row>
    <row r="53517" spans="7:7">
      <c r="G53517" s="1776"/>
    </row>
    <row r="53518" spans="7:7">
      <c r="G53518" s="1776"/>
    </row>
    <row r="53519" spans="7:7">
      <c r="G53519" s="1776"/>
    </row>
    <row r="53520" spans="7:7">
      <c r="G53520" s="1776"/>
    </row>
    <row r="53521" spans="7:7">
      <c r="G53521" s="1776"/>
    </row>
    <row r="53522" spans="7:7">
      <c r="G53522" s="1776"/>
    </row>
    <row r="53523" spans="7:7">
      <c r="G53523" s="1776"/>
    </row>
    <row r="53524" spans="7:7">
      <c r="G53524" s="1776"/>
    </row>
    <row r="53525" spans="7:7">
      <c r="G53525" s="1776"/>
    </row>
    <row r="53526" spans="7:7">
      <c r="G53526" s="1776"/>
    </row>
    <row r="53527" spans="7:7">
      <c r="G53527" s="1776"/>
    </row>
    <row r="53528" spans="7:7">
      <c r="G53528" s="1776"/>
    </row>
    <row r="53529" spans="7:7">
      <c r="G53529" s="1776"/>
    </row>
    <row r="53530" spans="7:7">
      <c r="G53530" s="1776"/>
    </row>
    <row r="53531" spans="7:7">
      <c r="G53531" s="1776"/>
    </row>
    <row r="53532" spans="7:7">
      <c r="G53532" s="1776"/>
    </row>
    <row r="53533" spans="7:7">
      <c r="G53533" s="1776"/>
    </row>
    <row r="53534" spans="7:7">
      <c r="G53534" s="1776"/>
    </row>
    <row r="53535" spans="7:7">
      <c r="G53535" s="1776"/>
    </row>
    <row r="53536" spans="7:7">
      <c r="G53536" s="1776"/>
    </row>
    <row r="53537" spans="7:7">
      <c r="G53537" s="1776"/>
    </row>
    <row r="53538" spans="7:7">
      <c r="G53538" s="1776"/>
    </row>
    <row r="53539" spans="7:7">
      <c r="G53539" s="1776"/>
    </row>
    <row r="53540" spans="7:7">
      <c r="G53540" s="1776"/>
    </row>
    <row r="53541" spans="7:7">
      <c r="G53541" s="1776"/>
    </row>
    <row r="53542" spans="7:7">
      <c r="G53542" s="1776"/>
    </row>
    <row r="53543" spans="7:7">
      <c r="G53543" s="1776"/>
    </row>
    <row r="53544" spans="7:7">
      <c r="G53544" s="1776"/>
    </row>
    <row r="53545" spans="7:7">
      <c r="G53545" s="1776"/>
    </row>
    <row r="53546" spans="7:7">
      <c r="G53546" s="1776"/>
    </row>
    <row r="53547" spans="7:7">
      <c r="G53547" s="1776"/>
    </row>
    <row r="53548" spans="7:7">
      <c r="G53548" s="1776"/>
    </row>
    <row r="53549" spans="7:7">
      <c r="G53549" s="1776"/>
    </row>
    <row r="53550" spans="7:7">
      <c r="G53550" s="1776"/>
    </row>
    <row r="53551" spans="7:7">
      <c r="G53551" s="1776"/>
    </row>
    <row r="53552" spans="7:7">
      <c r="G53552" s="1776"/>
    </row>
    <row r="53553" spans="7:7">
      <c r="G53553" s="1776"/>
    </row>
    <row r="53554" spans="7:7">
      <c r="G53554" s="1776"/>
    </row>
    <row r="53555" spans="7:7">
      <c r="G53555" s="1776"/>
    </row>
    <row r="53556" spans="7:7">
      <c r="G53556" s="1776"/>
    </row>
    <row r="53557" spans="7:7">
      <c r="G53557" s="1776"/>
    </row>
    <row r="53558" spans="7:7">
      <c r="G53558" s="1776"/>
    </row>
    <row r="53559" spans="7:7">
      <c r="G53559" s="1776"/>
    </row>
    <row r="53560" spans="7:7">
      <c r="G53560" s="1776"/>
    </row>
    <row r="53561" spans="7:7">
      <c r="G53561" s="1776"/>
    </row>
    <row r="53562" spans="7:7">
      <c r="G53562" s="1776"/>
    </row>
    <row r="53563" spans="7:7">
      <c r="G53563" s="1776"/>
    </row>
    <row r="53564" spans="7:7">
      <c r="G53564" s="1776"/>
    </row>
    <row r="53565" spans="7:7">
      <c r="G53565" s="1776"/>
    </row>
    <row r="53566" spans="7:7">
      <c r="G53566" s="1776"/>
    </row>
    <row r="53567" spans="7:7">
      <c r="G53567" s="1776"/>
    </row>
    <row r="53568" spans="7:7">
      <c r="G53568" s="1776"/>
    </row>
    <row r="53569" spans="7:7">
      <c r="G53569" s="1776"/>
    </row>
    <row r="53570" spans="7:7">
      <c r="G53570" s="1776"/>
    </row>
    <row r="53571" spans="7:7">
      <c r="G53571" s="1776"/>
    </row>
    <row r="53572" spans="7:7">
      <c r="G53572" s="1776"/>
    </row>
    <row r="53573" spans="7:7">
      <c r="G53573" s="1776"/>
    </row>
    <row r="53574" spans="7:7">
      <c r="G53574" s="1776"/>
    </row>
    <row r="53575" spans="7:7">
      <c r="G53575" s="1776"/>
    </row>
    <row r="53576" spans="7:7">
      <c r="G53576" s="1776"/>
    </row>
    <row r="53577" spans="7:7">
      <c r="G53577" s="1776"/>
    </row>
    <row r="53578" spans="7:7">
      <c r="G53578" s="1776"/>
    </row>
    <row r="53579" spans="7:7">
      <c r="G53579" s="1776"/>
    </row>
    <row r="53580" spans="7:7">
      <c r="G53580" s="1776"/>
    </row>
    <row r="53581" spans="7:7">
      <c r="G53581" s="1776"/>
    </row>
    <row r="53582" spans="7:7">
      <c r="G53582" s="1776"/>
    </row>
    <row r="53583" spans="7:7">
      <c r="G53583" s="1776"/>
    </row>
    <row r="53584" spans="7:7">
      <c r="G53584" s="1776"/>
    </row>
    <row r="53585" spans="7:7">
      <c r="G53585" s="1776"/>
    </row>
    <row r="53586" spans="7:7">
      <c r="G53586" s="1776"/>
    </row>
    <row r="53587" spans="7:7">
      <c r="G53587" s="1776"/>
    </row>
    <row r="53588" spans="7:7">
      <c r="G53588" s="1776"/>
    </row>
    <row r="53589" spans="7:7">
      <c r="G53589" s="1776"/>
    </row>
    <row r="53590" spans="7:7">
      <c r="G53590" s="1776"/>
    </row>
    <row r="53591" spans="7:7">
      <c r="G53591" s="1776"/>
    </row>
    <row r="53592" spans="7:7">
      <c r="G53592" s="1776"/>
    </row>
    <row r="53593" spans="7:7">
      <c r="G53593" s="1776"/>
    </row>
    <row r="53594" spans="7:7">
      <c r="G53594" s="1776"/>
    </row>
    <row r="53595" spans="7:7">
      <c r="G53595" s="1776"/>
    </row>
    <row r="53596" spans="7:7">
      <c r="G53596" s="1776"/>
    </row>
    <row r="53597" spans="7:7">
      <c r="G53597" s="1776"/>
    </row>
    <row r="53598" spans="7:7">
      <c r="G53598" s="1776"/>
    </row>
    <row r="53599" spans="7:7">
      <c r="G53599" s="1776"/>
    </row>
    <row r="53600" spans="7:7">
      <c r="G53600" s="1776"/>
    </row>
    <row r="53601" spans="7:7">
      <c r="G53601" s="1776"/>
    </row>
    <row r="53602" spans="7:7">
      <c r="G53602" s="1776"/>
    </row>
    <row r="53603" spans="7:7">
      <c r="G53603" s="1776"/>
    </row>
    <row r="53604" spans="7:7">
      <c r="G53604" s="1776"/>
    </row>
    <row r="53605" spans="7:7">
      <c r="G53605" s="1776"/>
    </row>
    <row r="53606" spans="7:7">
      <c r="G53606" s="1776"/>
    </row>
    <row r="53607" spans="7:7">
      <c r="G53607" s="1776"/>
    </row>
    <row r="53608" spans="7:7">
      <c r="G53608" s="1776"/>
    </row>
    <row r="53609" spans="7:7">
      <c r="G53609" s="1776"/>
    </row>
    <row r="53610" spans="7:7">
      <c r="G53610" s="1776"/>
    </row>
    <row r="53611" spans="7:7">
      <c r="G53611" s="1776"/>
    </row>
    <row r="53612" spans="7:7">
      <c r="G53612" s="1776"/>
    </row>
    <row r="53613" spans="7:7">
      <c r="G53613" s="1776"/>
    </row>
    <row r="53614" spans="7:7">
      <c r="G53614" s="1776"/>
    </row>
    <row r="53615" spans="7:7">
      <c r="G53615" s="1776"/>
    </row>
    <row r="53616" spans="7:7">
      <c r="G53616" s="1776"/>
    </row>
    <row r="53617" spans="7:7">
      <c r="G53617" s="1776"/>
    </row>
    <row r="53618" spans="7:7">
      <c r="G53618" s="1776"/>
    </row>
    <row r="53619" spans="7:7">
      <c r="G53619" s="1776"/>
    </row>
    <row r="53620" spans="7:7">
      <c r="G53620" s="1776"/>
    </row>
    <row r="53621" spans="7:7">
      <c r="G53621" s="1776"/>
    </row>
    <row r="53622" spans="7:7">
      <c r="G53622" s="1776"/>
    </row>
    <row r="53623" spans="7:7">
      <c r="G53623" s="1776"/>
    </row>
    <row r="53624" spans="7:7">
      <c r="G53624" s="1776"/>
    </row>
    <row r="53625" spans="7:7">
      <c r="G53625" s="1776"/>
    </row>
    <row r="53626" spans="7:7">
      <c r="G53626" s="1776"/>
    </row>
    <row r="53627" spans="7:7">
      <c r="G53627" s="1776"/>
    </row>
    <row r="53628" spans="7:7">
      <c r="G53628" s="1776"/>
    </row>
    <row r="53629" spans="7:7">
      <c r="G53629" s="1776"/>
    </row>
    <row r="53630" spans="7:7">
      <c r="G53630" s="1776"/>
    </row>
    <row r="53631" spans="7:7">
      <c r="G53631" s="1776"/>
    </row>
    <row r="53632" spans="7:7">
      <c r="G53632" s="1776"/>
    </row>
    <row r="53633" spans="7:7">
      <c r="G53633" s="1776"/>
    </row>
    <row r="53634" spans="7:7">
      <c r="G53634" s="1776"/>
    </row>
    <row r="53635" spans="7:7">
      <c r="G53635" s="1776"/>
    </row>
    <row r="53636" spans="7:7">
      <c r="G53636" s="1776"/>
    </row>
    <row r="53637" spans="7:7">
      <c r="G53637" s="1776"/>
    </row>
    <row r="53638" spans="7:7">
      <c r="G53638" s="1776"/>
    </row>
    <row r="53639" spans="7:7">
      <c r="G53639" s="1776"/>
    </row>
    <row r="53640" spans="7:7">
      <c r="G53640" s="1776"/>
    </row>
    <row r="53641" spans="7:7">
      <c r="G53641" s="1776"/>
    </row>
    <row r="53642" spans="7:7">
      <c r="G53642" s="1776"/>
    </row>
    <row r="53643" spans="7:7">
      <c r="G53643" s="1776"/>
    </row>
    <row r="53644" spans="7:7">
      <c r="G53644" s="1776"/>
    </row>
    <row r="53645" spans="7:7">
      <c r="G53645" s="1776"/>
    </row>
    <row r="53646" spans="7:7">
      <c r="G53646" s="1776"/>
    </row>
    <row r="53647" spans="7:7">
      <c r="G53647" s="1776"/>
    </row>
    <row r="53648" spans="7:7">
      <c r="G53648" s="1776"/>
    </row>
    <row r="53649" spans="7:7">
      <c r="G53649" s="1776"/>
    </row>
    <row r="53650" spans="7:7">
      <c r="G53650" s="1776"/>
    </row>
    <row r="53651" spans="7:7">
      <c r="G53651" s="1776"/>
    </row>
    <row r="53652" spans="7:7">
      <c r="G53652" s="1776"/>
    </row>
    <row r="53653" spans="7:7">
      <c r="G53653" s="1776"/>
    </row>
    <row r="53654" spans="7:7">
      <c r="G53654" s="1776"/>
    </row>
    <row r="53655" spans="7:7">
      <c r="G53655" s="1776"/>
    </row>
    <row r="53656" spans="7:7">
      <c r="G53656" s="1776"/>
    </row>
    <row r="53657" spans="7:7">
      <c r="G53657" s="1776"/>
    </row>
    <row r="53658" spans="7:7">
      <c r="G53658" s="1776"/>
    </row>
    <row r="53659" spans="7:7">
      <c r="G53659" s="1776"/>
    </row>
    <row r="53660" spans="7:7">
      <c r="G53660" s="1776"/>
    </row>
    <row r="53661" spans="7:7">
      <c r="G53661" s="1776"/>
    </row>
    <row r="53662" spans="7:7">
      <c r="G53662" s="1776"/>
    </row>
    <row r="53663" spans="7:7">
      <c r="G53663" s="1776"/>
    </row>
    <row r="53664" spans="7:7">
      <c r="G53664" s="1776"/>
    </row>
    <row r="53665" spans="7:7">
      <c r="G53665" s="1776"/>
    </row>
    <row r="53666" spans="7:7">
      <c r="G53666" s="1776"/>
    </row>
    <row r="53667" spans="7:7">
      <c r="G53667" s="1776"/>
    </row>
    <row r="53668" spans="7:7">
      <c r="G53668" s="1776"/>
    </row>
    <row r="53669" spans="7:7">
      <c r="G53669" s="1776"/>
    </row>
    <row r="53670" spans="7:7">
      <c r="G53670" s="1776"/>
    </row>
    <row r="53671" spans="7:7">
      <c r="G53671" s="1776"/>
    </row>
    <row r="53672" spans="7:7">
      <c r="G53672" s="1776"/>
    </row>
    <row r="53673" spans="7:7">
      <c r="G53673" s="1776"/>
    </row>
    <row r="53674" spans="7:7">
      <c r="G53674" s="1776"/>
    </row>
    <row r="53675" spans="7:7">
      <c r="G53675" s="1776"/>
    </row>
    <row r="53676" spans="7:7">
      <c r="G53676" s="1776"/>
    </row>
    <row r="53677" spans="7:7">
      <c r="G53677" s="1776"/>
    </row>
    <row r="53678" spans="7:7">
      <c r="G53678" s="1776"/>
    </row>
    <row r="53679" spans="7:7">
      <c r="G53679" s="1776"/>
    </row>
    <row r="53680" spans="7:7">
      <c r="G53680" s="1776"/>
    </row>
    <row r="53681" spans="7:7">
      <c r="G53681" s="1776"/>
    </row>
    <row r="53682" spans="7:7">
      <c r="G53682" s="1776"/>
    </row>
    <row r="53683" spans="7:7">
      <c r="G53683" s="1776"/>
    </row>
    <row r="53684" spans="7:7">
      <c r="G53684" s="1776"/>
    </row>
    <row r="53685" spans="7:7">
      <c r="G53685" s="1776"/>
    </row>
    <row r="53686" spans="7:7">
      <c r="G53686" s="1776"/>
    </row>
    <row r="53687" spans="7:7">
      <c r="G53687" s="1776"/>
    </row>
    <row r="53688" spans="7:7">
      <c r="G53688" s="1776"/>
    </row>
    <row r="53689" spans="7:7">
      <c r="G53689" s="1776"/>
    </row>
    <row r="53690" spans="7:7">
      <c r="G53690" s="1776"/>
    </row>
    <row r="53691" spans="7:7">
      <c r="G53691" s="1776"/>
    </row>
    <row r="53692" spans="7:7">
      <c r="G53692" s="1776"/>
    </row>
    <row r="53693" spans="7:7">
      <c r="G53693" s="1776"/>
    </row>
    <row r="53694" spans="7:7">
      <c r="G53694" s="1776"/>
    </row>
    <row r="53695" spans="7:7">
      <c r="G53695" s="1776"/>
    </row>
    <row r="53696" spans="7:7">
      <c r="G53696" s="1776"/>
    </row>
    <row r="53697" spans="7:7">
      <c r="G53697" s="1776"/>
    </row>
    <row r="53698" spans="7:7">
      <c r="G53698" s="1776"/>
    </row>
    <row r="53699" spans="7:7">
      <c r="G53699" s="1776"/>
    </row>
    <row r="53700" spans="7:7">
      <c r="G53700" s="1776"/>
    </row>
    <row r="53701" spans="7:7">
      <c r="G53701" s="1776"/>
    </row>
    <row r="53702" spans="7:7">
      <c r="G53702" s="1776"/>
    </row>
    <row r="53703" spans="7:7">
      <c r="G53703" s="1776"/>
    </row>
    <row r="53704" spans="7:7">
      <c r="G53704" s="1776"/>
    </row>
    <row r="53705" spans="7:7">
      <c r="G53705" s="1776"/>
    </row>
    <row r="53706" spans="7:7">
      <c r="G53706" s="1776"/>
    </row>
    <row r="53707" spans="7:7">
      <c r="G53707" s="1776"/>
    </row>
    <row r="53708" spans="7:7">
      <c r="G53708" s="1776"/>
    </row>
    <row r="53709" spans="7:7">
      <c r="G53709" s="1776"/>
    </row>
    <row r="53710" spans="7:7">
      <c r="G53710" s="1776"/>
    </row>
    <row r="53711" spans="7:7">
      <c r="G53711" s="1776"/>
    </row>
    <row r="53712" spans="7:7">
      <c r="G53712" s="1776"/>
    </row>
    <row r="53713" spans="7:7">
      <c r="G53713" s="1776"/>
    </row>
    <row r="53714" spans="7:7">
      <c r="G53714" s="1776"/>
    </row>
    <row r="53715" spans="7:7">
      <c r="G53715" s="1776"/>
    </row>
    <row r="53716" spans="7:7">
      <c r="G53716" s="1776"/>
    </row>
    <row r="53717" spans="7:7">
      <c r="G53717" s="1776"/>
    </row>
    <row r="53718" spans="7:7">
      <c r="G53718" s="1776"/>
    </row>
    <row r="53719" spans="7:7">
      <c r="G53719" s="1776"/>
    </row>
    <row r="53720" spans="7:7">
      <c r="G53720" s="1776"/>
    </row>
    <row r="53721" spans="7:7">
      <c r="G53721" s="1776"/>
    </row>
    <row r="53722" spans="7:7">
      <c r="G53722" s="1776"/>
    </row>
    <row r="53723" spans="7:7">
      <c r="G53723" s="1776"/>
    </row>
    <row r="53724" spans="7:7">
      <c r="G53724" s="1776"/>
    </row>
    <row r="53725" spans="7:7">
      <c r="G53725" s="1776"/>
    </row>
    <row r="53726" spans="7:7">
      <c r="G53726" s="1776"/>
    </row>
    <row r="53727" spans="7:7">
      <c r="G53727" s="1776"/>
    </row>
    <row r="53728" spans="7:7">
      <c r="G53728" s="1776"/>
    </row>
    <row r="53729" spans="7:7">
      <c r="G53729" s="1776"/>
    </row>
    <row r="53730" spans="7:7">
      <c r="G53730" s="1776"/>
    </row>
    <row r="53731" spans="7:7">
      <c r="G53731" s="1776"/>
    </row>
    <row r="53732" spans="7:7">
      <c r="G53732" s="1776"/>
    </row>
    <row r="53733" spans="7:7">
      <c r="G53733" s="1776"/>
    </row>
    <row r="53734" spans="7:7">
      <c r="G53734" s="1776"/>
    </row>
    <row r="53735" spans="7:7">
      <c r="G53735" s="1776"/>
    </row>
    <row r="53736" spans="7:7">
      <c r="G53736" s="1776"/>
    </row>
    <row r="53737" spans="7:7">
      <c r="G53737" s="1776"/>
    </row>
    <row r="53738" spans="7:7">
      <c r="G53738" s="1776"/>
    </row>
    <row r="53739" spans="7:7">
      <c r="G53739" s="1776"/>
    </row>
    <row r="53740" spans="7:7">
      <c r="G53740" s="1776"/>
    </row>
    <row r="53741" spans="7:7">
      <c r="G53741" s="1776"/>
    </row>
    <row r="53742" spans="7:7">
      <c r="G53742" s="1776"/>
    </row>
    <row r="53743" spans="7:7">
      <c r="G53743" s="1776"/>
    </row>
    <row r="53744" spans="7:7">
      <c r="G53744" s="1776"/>
    </row>
    <row r="53745" spans="7:7">
      <c r="G53745" s="1776"/>
    </row>
    <row r="53746" spans="7:7">
      <c r="G53746" s="1776"/>
    </row>
    <row r="53747" spans="7:7">
      <c r="G53747" s="1776"/>
    </row>
    <row r="53748" spans="7:7">
      <c r="G53748" s="1776"/>
    </row>
    <row r="53749" spans="7:7">
      <c r="G53749" s="1776"/>
    </row>
    <row r="53750" spans="7:7">
      <c r="G53750" s="1776"/>
    </row>
    <row r="53751" spans="7:7">
      <c r="G53751" s="1776"/>
    </row>
    <row r="53752" spans="7:7">
      <c r="G53752" s="1776"/>
    </row>
    <row r="53753" spans="7:7">
      <c r="G53753" s="1776"/>
    </row>
    <row r="53754" spans="7:7">
      <c r="G53754" s="1776"/>
    </row>
    <row r="53755" spans="7:7">
      <c r="G53755" s="1776"/>
    </row>
    <row r="53756" spans="7:7">
      <c r="G53756" s="1776"/>
    </row>
    <row r="53757" spans="7:7">
      <c r="G53757" s="1776"/>
    </row>
    <row r="53758" spans="7:7">
      <c r="G53758" s="1776"/>
    </row>
    <row r="53759" spans="7:7">
      <c r="G53759" s="1776"/>
    </row>
    <row r="53760" spans="7:7">
      <c r="G53760" s="1776"/>
    </row>
    <row r="53761" spans="7:7">
      <c r="G53761" s="1776"/>
    </row>
    <row r="53762" spans="7:7">
      <c r="G53762" s="1776"/>
    </row>
    <row r="53763" spans="7:7">
      <c r="G53763" s="1776"/>
    </row>
    <row r="53764" spans="7:7">
      <c r="G53764" s="1776"/>
    </row>
    <row r="53765" spans="7:7">
      <c r="G53765" s="1776"/>
    </row>
    <row r="53766" spans="7:7">
      <c r="G53766" s="1776"/>
    </row>
    <row r="53767" spans="7:7">
      <c r="G53767" s="1776"/>
    </row>
    <row r="53768" spans="7:7">
      <c r="G53768" s="1776"/>
    </row>
    <row r="53769" spans="7:7">
      <c r="G53769" s="1776"/>
    </row>
    <row r="53770" spans="7:7">
      <c r="G53770" s="1776"/>
    </row>
    <row r="53771" spans="7:7">
      <c r="G53771" s="1776"/>
    </row>
    <row r="53772" spans="7:7">
      <c r="G53772" s="1776"/>
    </row>
    <row r="53773" spans="7:7">
      <c r="G53773" s="1776"/>
    </row>
    <row r="53774" spans="7:7">
      <c r="G53774" s="1776"/>
    </row>
    <row r="53775" spans="7:7">
      <c r="G53775" s="1776"/>
    </row>
    <row r="53776" spans="7:7">
      <c r="G53776" s="1776"/>
    </row>
    <row r="53777" spans="7:7">
      <c r="G53777" s="1776"/>
    </row>
    <row r="53778" spans="7:7">
      <c r="G53778" s="1776"/>
    </row>
    <row r="53779" spans="7:7">
      <c r="G53779" s="1776"/>
    </row>
    <row r="53780" spans="7:7">
      <c r="G53780" s="1776"/>
    </row>
    <row r="53781" spans="7:7">
      <c r="G53781" s="1776"/>
    </row>
    <row r="53782" spans="7:7">
      <c r="G53782" s="1776"/>
    </row>
    <row r="53783" spans="7:7">
      <c r="G53783" s="1776"/>
    </row>
    <row r="53784" spans="7:7">
      <c r="G53784" s="1776"/>
    </row>
    <row r="53785" spans="7:7">
      <c r="G53785" s="1776"/>
    </row>
    <row r="53786" spans="7:7">
      <c r="G53786" s="1776"/>
    </row>
    <row r="53787" spans="7:7">
      <c r="G53787" s="1776"/>
    </row>
    <row r="53788" spans="7:7">
      <c r="G53788" s="1776"/>
    </row>
    <row r="53789" spans="7:7">
      <c r="G53789" s="1776"/>
    </row>
    <row r="53790" spans="7:7">
      <c r="G53790" s="1776"/>
    </row>
    <row r="53791" spans="7:7">
      <c r="G53791" s="1776"/>
    </row>
    <row r="53792" spans="7:7">
      <c r="G53792" s="1776"/>
    </row>
    <row r="53793" spans="7:7">
      <c r="G53793" s="1776"/>
    </row>
    <row r="53794" spans="7:7">
      <c r="G53794" s="1776"/>
    </row>
    <row r="53795" spans="7:7">
      <c r="G53795" s="1776"/>
    </row>
    <row r="53796" spans="7:7">
      <c r="G53796" s="1776"/>
    </row>
    <row r="53797" spans="7:7">
      <c r="G53797" s="1776"/>
    </row>
    <row r="53798" spans="7:7">
      <c r="G53798" s="1776"/>
    </row>
    <row r="53799" spans="7:7">
      <c r="G53799" s="1776"/>
    </row>
    <row r="53800" spans="7:7">
      <c r="G53800" s="1776"/>
    </row>
    <row r="53801" spans="7:7">
      <c r="G53801" s="1776"/>
    </row>
    <row r="53802" spans="7:7">
      <c r="G53802" s="1776"/>
    </row>
    <row r="53803" spans="7:7">
      <c r="G53803" s="1776"/>
    </row>
    <row r="53804" spans="7:7">
      <c r="G53804" s="1776"/>
    </row>
    <row r="53805" spans="7:7">
      <c r="G53805" s="1776"/>
    </row>
    <row r="53806" spans="7:7">
      <c r="G53806" s="1776"/>
    </row>
    <row r="53807" spans="7:7">
      <c r="G53807" s="1776"/>
    </row>
    <row r="53808" spans="7:7">
      <c r="G53808" s="1776"/>
    </row>
    <row r="53809" spans="7:7">
      <c r="G53809" s="1776"/>
    </row>
    <row r="53810" spans="7:7">
      <c r="G53810" s="1776"/>
    </row>
    <row r="53811" spans="7:7">
      <c r="G53811" s="1776"/>
    </row>
    <row r="53812" spans="7:7">
      <c r="G53812" s="1776"/>
    </row>
    <row r="53813" spans="7:7">
      <c r="G53813" s="1776"/>
    </row>
    <row r="53814" spans="7:7">
      <c r="G53814" s="1776"/>
    </row>
    <row r="53815" spans="7:7">
      <c r="G53815" s="1776"/>
    </row>
    <row r="53816" spans="7:7">
      <c r="G53816" s="1776"/>
    </row>
    <row r="53817" spans="7:7">
      <c r="G53817" s="1776"/>
    </row>
    <row r="53818" spans="7:7">
      <c r="G53818" s="1776"/>
    </row>
    <row r="53819" spans="7:7">
      <c r="G53819" s="1776"/>
    </row>
    <row r="53820" spans="7:7">
      <c r="G53820" s="1776"/>
    </row>
    <row r="53821" spans="7:7">
      <c r="G53821" s="1776"/>
    </row>
    <row r="53822" spans="7:7">
      <c r="G53822" s="1776"/>
    </row>
    <row r="53823" spans="7:7">
      <c r="G53823" s="1776"/>
    </row>
    <row r="53824" spans="7:7">
      <c r="G53824" s="1776"/>
    </row>
    <row r="53825" spans="7:7">
      <c r="G53825" s="1776"/>
    </row>
    <row r="53826" spans="7:7">
      <c r="G53826" s="1776"/>
    </row>
    <row r="53827" spans="7:7">
      <c r="G53827" s="1776"/>
    </row>
    <row r="53828" spans="7:7">
      <c r="G53828" s="1776"/>
    </row>
    <row r="53829" spans="7:7">
      <c r="G53829" s="1776"/>
    </row>
    <row r="53830" spans="7:7">
      <c r="G53830" s="1776"/>
    </row>
    <row r="53831" spans="7:7">
      <c r="G53831" s="1776"/>
    </row>
    <row r="53832" spans="7:7">
      <c r="G53832" s="1776"/>
    </row>
    <row r="53833" spans="7:7">
      <c r="G53833" s="1776"/>
    </row>
    <row r="53834" spans="7:7">
      <c r="G53834" s="1776"/>
    </row>
    <row r="53835" spans="7:7">
      <c r="G53835" s="1776"/>
    </row>
    <row r="53836" spans="7:7">
      <c r="G53836" s="1776"/>
    </row>
    <row r="53837" spans="7:7">
      <c r="G53837" s="1776"/>
    </row>
    <row r="53838" spans="7:7">
      <c r="G53838" s="1776"/>
    </row>
    <row r="53839" spans="7:7">
      <c r="G53839" s="1776"/>
    </row>
    <row r="53840" spans="7:7">
      <c r="G53840" s="1776"/>
    </row>
    <row r="53841" spans="7:7">
      <c r="G53841" s="1776"/>
    </row>
    <row r="53842" spans="7:7">
      <c r="G53842" s="1776"/>
    </row>
    <row r="53843" spans="7:7">
      <c r="G53843" s="1776"/>
    </row>
    <row r="53844" spans="7:7">
      <c r="G53844" s="1776"/>
    </row>
    <row r="53845" spans="7:7">
      <c r="G53845" s="1776"/>
    </row>
    <row r="53846" spans="7:7">
      <c r="G53846" s="1776"/>
    </row>
    <row r="53847" spans="7:7">
      <c r="G53847" s="1776"/>
    </row>
    <row r="53848" spans="7:7">
      <c r="G53848" s="1776"/>
    </row>
    <row r="53849" spans="7:7">
      <c r="G53849" s="1776"/>
    </row>
    <row r="53850" spans="7:7">
      <c r="G53850" s="1776"/>
    </row>
    <row r="53851" spans="7:7">
      <c r="G53851" s="1776"/>
    </row>
    <row r="53852" spans="7:7">
      <c r="G53852" s="1776"/>
    </row>
    <row r="53853" spans="7:7">
      <c r="G53853" s="1776"/>
    </row>
    <row r="53854" spans="7:7">
      <c r="G53854" s="1776"/>
    </row>
    <row r="53855" spans="7:7">
      <c r="G53855" s="1776"/>
    </row>
    <row r="53856" spans="7:7">
      <c r="G53856" s="1776"/>
    </row>
    <row r="53857" spans="7:7">
      <c r="G53857" s="1776"/>
    </row>
    <row r="53858" spans="7:7">
      <c r="G53858" s="1776"/>
    </row>
    <row r="53859" spans="7:7">
      <c r="G53859" s="1776"/>
    </row>
    <row r="53860" spans="7:7">
      <c r="G53860" s="1776"/>
    </row>
    <row r="53861" spans="7:7">
      <c r="G53861" s="1776"/>
    </row>
    <row r="53862" spans="7:7">
      <c r="G53862" s="1776"/>
    </row>
    <row r="53863" spans="7:7">
      <c r="G53863" s="1776"/>
    </row>
    <row r="53864" spans="7:7">
      <c r="G53864" s="1776"/>
    </row>
    <row r="53865" spans="7:7">
      <c r="G53865" s="1776"/>
    </row>
    <row r="53866" spans="7:7">
      <c r="G53866" s="1776"/>
    </row>
    <row r="53867" spans="7:7">
      <c r="G53867" s="1776"/>
    </row>
    <row r="53868" spans="7:7">
      <c r="G53868" s="1776"/>
    </row>
    <row r="53869" spans="7:7">
      <c r="G53869" s="1776"/>
    </row>
    <row r="53870" spans="7:7">
      <c r="G53870" s="1776"/>
    </row>
    <row r="53871" spans="7:7">
      <c r="G53871" s="1776"/>
    </row>
    <row r="53872" spans="7:7">
      <c r="G53872" s="1776"/>
    </row>
    <row r="53873" spans="7:7">
      <c r="G53873" s="1776"/>
    </row>
    <row r="53874" spans="7:7">
      <c r="G53874" s="1776"/>
    </row>
    <row r="53875" spans="7:7">
      <c r="G53875" s="1776"/>
    </row>
    <row r="53876" spans="7:7">
      <c r="G53876" s="1776"/>
    </row>
    <row r="53877" spans="7:7">
      <c r="G53877" s="1776"/>
    </row>
    <row r="53878" spans="7:7">
      <c r="G53878" s="1776"/>
    </row>
    <row r="53879" spans="7:7">
      <c r="G53879" s="1776"/>
    </row>
    <row r="53880" spans="7:7">
      <c r="G53880" s="1776"/>
    </row>
    <row r="53881" spans="7:7">
      <c r="G53881" s="1776"/>
    </row>
    <row r="53882" spans="7:7">
      <c r="G53882" s="1776"/>
    </row>
    <row r="53883" spans="7:7">
      <c r="G53883" s="1776"/>
    </row>
    <row r="53884" spans="7:7">
      <c r="G53884" s="1776"/>
    </row>
    <row r="53885" spans="7:7">
      <c r="G53885" s="1776"/>
    </row>
    <row r="53886" spans="7:7">
      <c r="G53886" s="1776"/>
    </row>
    <row r="53887" spans="7:7">
      <c r="G53887" s="1776"/>
    </row>
    <row r="53888" spans="7:7">
      <c r="G53888" s="1776"/>
    </row>
    <row r="53889" spans="7:7">
      <c r="G53889" s="1776"/>
    </row>
    <row r="53890" spans="7:7">
      <c r="G53890" s="1776"/>
    </row>
    <row r="53891" spans="7:7">
      <c r="G53891" s="1776"/>
    </row>
    <row r="53892" spans="7:7">
      <c r="G53892" s="1776"/>
    </row>
    <row r="53893" spans="7:7">
      <c r="G53893" s="1776"/>
    </row>
    <row r="53894" spans="7:7">
      <c r="G53894" s="1776"/>
    </row>
    <row r="53895" spans="7:7">
      <c r="G53895" s="1776"/>
    </row>
    <row r="53896" spans="7:7">
      <c r="G53896" s="1776"/>
    </row>
    <row r="53897" spans="7:7">
      <c r="G53897" s="1776"/>
    </row>
    <row r="53898" spans="7:7">
      <c r="G53898" s="1776"/>
    </row>
    <row r="53899" spans="7:7">
      <c r="G53899" s="1776"/>
    </row>
    <row r="53900" spans="7:7">
      <c r="G53900" s="1776"/>
    </row>
    <row r="53901" spans="7:7">
      <c r="G53901" s="1776"/>
    </row>
    <row r="53902" spans="7:7">
      <c r="G53902" s="1776"/>
    </row>
    <row r="53903" spans="7:7">
      <c r="G53903" s="1776"/>
    </row>
    <row r="53904" spans="7:7">
      <c r="G53904" s="1776"/>
    </row>
    <row r="53905" spans="7:7">
      <c r="G53905" s="1776"/>
    </row>
    <row r="53906" spans="7:7">
      <c r="G53906" s="1776"/>
    </row>
    <row r="53907" spans="7:7">
      <c r="G53907" s="1776"/>
    </row>
    <row r="53908" spans="7:7">
      <c r="G53908" s="1776"/>
    </row>
    <row r="53909" spans="7:7">
      <c r="G53909" s="1776"/>
    </row>
    <row r="53910" spans="7:7">
      <c r="G53910" s="1776"/>
    </row>
    <row r="53911" spans="7:7">
      <c r="G53911" s="1776"/>
    </row>
    <row r="53912" spans="7:7">
      <c r="G53912" s="1776"/>
    </row>
    <row r="53913" spans="7:7">
      <c r="G53913" s="1776"/>
    </row>
    <row r="53914" spans="7:7">
      <c r="G53914" s="1776"/>
    </row>
    <row r="53915" spans="7:7">
      <c r="G53915" s="1776"/>
    </row>
    <row r="53916" spans="7:7">
      <c r="G53916" s="1776"/>
    </row>
    <row r="53917" spans="7:7">
      <c r="G53917" s="1776"/>
    </row>
    <row r="53918" spans="7:7">
      <c r="G53918" s="1776"/>
    </row>
    <row r="53919" spans="7:7">
      <c r="G53919" s="1776"/>
    </row>
    <row r="53920" spans="7:7">
      <c r="G53920" s="1776"/>
    </row>
    <row r="53921" spans="7:7">
      <c r="G53921" s="1776"/>
    </row>
    <row r="53922" spans="7:7">
      <c r="G53922" s="1776"/>
    </row>
    <row r="53923" spans="7:7">
      <c r="G53923" s="1776"/>
    </row>
    <row r="53924" spans="7:7">
      <c r="G53924" s="1776"/>
    </row>
    <row r="53925" spans="7:7">
      <c r="G53925" s="1776"/>
    </row>
    <row r="53926" spans="7:7">
      <c r="G53926" s="1776"/>
    </row>
    <row r="53927" spans="7:7">
      <c r="G53927" s="1776"/>
    </row>
    <row r="53928" spans="7:7">
      <c r="G53928" s="1776"/>
    </row>
    <row r="53929" spans="7:7">
      <c r="G53929" s="1776"/>
    </row>
    <row r="53930" spans="7:7">
      <c r="G53930" s="1776"/>
    </row>
    <row r="53931" spans="7:7">
      <c r="G53931" s="1776"/>
    </row>
    <row r="53932" spans="7:7">
      <c r="G53932" s="1776"/>
    </row>
    <row r="53933" spans="7:7">
      <c r="G53933" s="1776"/>
    </row>
    <row r="53934" spans="7:7">
      <c r="G53934" s="1776"/>
    </row>
    <row r="53935" spans="7:7">
      <c r="G53935" s="1776"/>
    </row>
    <row r="53936" spans="7:7">
      <c r="G53936" s="1776"/>
    </row>
    <row r="53937" spans="7:7">
      <c r="G53937" s="1776"/>
    </row>
    <row r="53938" spans="7:7">
      <c r="G53938" s="1776"/>
    </row>
    <row r="53939" spans="7:7">
      <c r="G53939" s="1776"/>
    </row>
    <row r="53940" spans="7:7">
      <c r="G53940" s="1776"/>
    </row>
    <row r="53941" spans="7:7">
      <c r="G53941" s="1776"/>
    </row>
    <row r="53942" spans="7:7">
      <c r="G53942" s="1776"/>
    </row>
    <row r="53943" spans="7:7">
      <c r="G53943" s="1776"/>
    </row>
    <row r="53944" spans="7:7">
      <c r="G53944" s="1776"/>
    </row>
    <row r="53945" spans="7:7">
      <c r="G53945" s="1776"/>
    </row>
    <row r="53946" spans="7:7">
      <c r="G53946" s="1776"/>
    </row>
    <row r="53947" spans="7:7">
      <c r="G53947" s="1776"/>
    </row>
    <row r="53948" spans="7:7">
      <c r="G53948" s="1776"/>
    </row>
    <row r="53949" spans="7:7">
      <c r="G53949" s="1776"/>
    </row>
    <row r="53950" spans="7:7">
      <c r="G53950" s="1776"/>
    </row>
    <row r="53951" spans="7:7">
      <c r="G53951" s="1776"/>
    </row>
    <row r="53952" spans="7:7">
      <c r="G53952" s="1776"/>
    </row>
    <row r="53953" spans="7:7">
      <c r="G53953" s="1776"/>
    </row>
    <row r="53954" spans="7:7">
      <c r="G53954" s="1776"/>
    </row>
    <row r="53955" spans="7:7">
      <c r="G53955" s="1776"/>
    </row>
    <row r="53956" spans="7:7">
      <c r="G53956" s="1776"/>
    </row>
    <row r="53957" spans="7:7">
      <c r="G53957" s="1776"/>
    </row>
    <row r="53958" spans="7:7">
      <c r="G53958" s="1776"/>
    </row>
    <row r="53959" spans="7:7">
      <c r="G53959" s="1776"/>
    </row>
    <row r="53960" spans="7:7">
      <c r="G53960" s="1776"/>
    </row>
    <row r="53961" spans="7:7">
      <c r="G53961" s="1776"/>
    </row>
    <row r="53962" spans="7:7">
      <c r="G53962" s="1776"/>
    </row>
    <row r="53963" spans="7:7">
      <c r="G53963" s="1776"/>
    </row>
    <row r="53964" spans="7:7">
      <c r="G53964" s="1776"/>
    </row>
    <row r="53965" spans="7:7">
      <c r="G53965" s="1776"/>
    </row>
    <row r="53966" spans="7:7">
      <c r="G53966" s="1776"/>
    </row>
    <row r="53967" spans="7:7">
      <c r="G53967" s="1776"/>
    </row>
    <row r="53968" spans="7:7">
      <c r="G53968" s="1776"/>
    </row>
    <row r="53969" spans="7:7">
      <c r="G53969" s="1776"/>
    </row>
    <row r="53970" spans="7:7">
      <c r="G53970" s="1776"/>
    </row>
    <row r="53971" spans="7:7">
      <c r="G53971" s="1776"/>
    </row>
    <row r="53972" spans="7:7">
      <c r="G53972" s="1776"/>
    </row>
    <row r="53973" spans="7:7">
      <c r="G53973" s="1776"/>
    </row>
    <row r="53974" spans="7:7">
      <c r="G53974" s="1776"/>
    </row>
    <row r="53975" spans="7:7">
      <c r="G53975" s="1776"/>
    </row>
    <row r="53976" spans="7:7">
      <c r="G53976" s="1776"/>
    </row>
    <row r="53977" spans="7:7">
      <c r="G53977" s="1776"/>
    </row>
    <row r="53978" spans="7:7">
      <c r="G53978" s="1776"/>
    </row>
    <row r="53979" spans="7:7">
      <c r="G53979" s="1776"/>
    </row>
    <row r="53980" spans="7:7">
      <c r="G53980" s="1776"/>
    </row>
    <row r="53981" spans="7:7">
      <c r="G53981" s="1776"/>
    </row>
    <row r="53982" spans="7:7">
      <c r="G53982" s="1776"/>
    </row>
    <row r="53983" spans="7:7">
      <c r="G53983" s="1776"/>
    </row>
    <row r="53984" spans="7:7">
      <c r="G53984" s="1776"/>
    </row>
    <row r="53985" spans="7:7">
      <c r="G53985" s="1776"/>
    </row>
    <row r="53986" spans="7:7">
      <c r="G53986" s="1776"/>
    </row>
    <row r="53987" spans="7:7">
      <c r="G53987" s="1776"/>
    </row>
    <row r="53988" spans="7:7">
      <c r="G53988" s="1776"/>
    </row>
    <row r="53989" spans="7:7">
      <c r="G53989" s="1776"/>
    </row>
    <row r="53990" spans="7:7">
      <c r="G53990" s="1776"/>
    </row>
    <row r="53991" spans="7:7">
      <c r="G53991" s="1776"/>
    </row>
    <row r="53992" spans="7:7">
      <c r="G53992" s="1776"/>
    </row>
    <row r="53993" spans="7:7">
      <c r="G53993" s="1776"/>
    </row>
    <row r="53994" spans="7:7">
      <c r="G53994" s="1776"/>
    </row>
    <row r="53995" spans="7:7">
      <c r="G53995" s="1776"/>
    </row>
    <row r="53996" spans="7:7">
      <c r="G53996" s="1776"/>
    </row>
    <row r="53997" spans="7:7">
      <c r="G53997" s="1776"/>
    </row>
    <row r="53998" spans="7:7">
      <c r="G53998" s="1776"/>
    </row>
    <row r="53999" spans="7:7">
      <c r="G53999" s="1776"/>
    </row>
    <row r="54000" spans="7:7">
      <c r="G54000" s="1776"/>
    </row>
    <row r="54001" spans="7:7">
      <c r="G54001" s="1776"/>
    </row>
    <row r="54002" spans="7:7">
      <c r="G54002" s="1776"/>
    </row>
    <row r="54003" spans="7:7">
      <c r="G54003" s="1776"/>
    </row>
    <row r="54004" spans="7:7">
      <c r="G54004" s="1776"/>
    </row>
    <row r="54005" spans="7:7">
      <c r="G54005" s="1776"/>
    </row>
    <row r="54006" spans="7:7">
      <c r="G54006" s="1776"/>
    </row>
    <row r="54007" spans="7:7">
      <c r="G54007" s="1776"/>
    </row>
    <row r="54008" spans="7:7">
      <c r="G54008" s="1776"/>
    </row>
    <row r="54009" spans="7:7">
      <c r="G54009" s="1776"/>
    </row>
    <row r="54010" spans="7:7">
      <c r="G54010" s="1776"/>
    </row>
    <row r="54011" spans="7:7">
      <c r="G54011" s="1776"/>
    </row>
    <row r="54012" spans="7:7">
      <c r="G54012" s="1776"/>
    </row>
    <row r="54013" spans="7:7">
      <c r="G54013" s="1776"/>
    </row>
    <row r="54014" spans="7:7">
      <c r="G54014" s="1776"/>
    </row>
    <row r="54015" spans="7:7">
      <c r="G54015" s="1776"/>
    </row>
    <row r="54016" spans="7:7">
      <c r="G54016" s="1776"/>
    </row>
    <row r="54017" spans="7:7">
      <c r="G54017" s="1776"/>
    </row>
    <row r="54018" spans="7:7">
      <c r="G54018" s="1776"/>
    </row>
    <row r="54019" spans="7:7">
      <c r="G54019" s="1776"/>
    </row>
    <row r="54020" spans="7:7">
      <c r="G54020" s="1776"/>
    </row>
    <row r="54021" spans="7:7">
      <c r="G54021" s="1776"/>
    </row>
    <row r="54022" spans="7:7">
      <c r="G54022" s="1776"/>
    </row>
    <row r="54023" spans="7:7">
      <c r="G54023" s="1776"/>
    </row>
    <row r="54024" spans="7:7">
      <c r="G54024" s="1776"/>
    </row>
    <row r="54025" spans="7:7">
      <c r="G54025" s="1776"/>
    </row>
    <row r="54026" spans="7:7">
      <c r="G54026" s="1776"/>
    </row>
    <row r="54027" spans="7:7">
      <c r="G54027" s="1776"/>
    </row>
    <row r="54028" spans="7:7">
      <c r="G54028" s="1776"/>
    </row>
    <row r="54029" spans="7:7">
      <c r="G54029" s="1776"/>
    </row>
    <row r="54030" spans="7:7">
      <c r="G54030" s="1776"/>
    </row>
    <row r="54031" spans="7:7">
      <c r="G54031" s="1776"/>
    </row>
    <row r="54032" spans="7:7">
      <c r="G54032" s="1776"/>
    </row>
    <row r="54033" spans="7:7">
      <c r="G54033" s="1776"/>
    </row>
    <row r="54034" spans="7:7">
      <c r="G54034" s="1776"/>
    </row>
    <row r="54035" spans="7:7">
      <c r="G54035" s="1776"/>
    </row>
    <row r="54036" spans="7:7">
      <c r="G54036" s="1776"/>
    </row>
    <row r="54037" spans="7:7">
      <c r="G54037" s="1776"/>
    </row>
    <row r="54038" spans="7:7">
      <c r="G54038" s="1776"/>
    </row>
    <row r="54039" spans="7:7">
      <c r="G54039" s="1776"/>
    </row>
    <row r="54040" spans="7:7">
      <c r="G54040" s="1776"/>
    </row>
    <row r="54041" spans="7:7">
      <c r="G54041" s="1776"/>
    </row>
    <row r="54042" spans="7:7">
      <c r="G54042" s="1776"/>
    </row>
    <row r="54043" spans="7:7">
      <c r="G54043" s="1776"/>
    </row>
    <row r="54044" spans="7:7">
      <c r="G54044" s="1776"/>
    </row>
    <row r="54045" spans="7:7">
      <c r="G54045" s="1776"/>
    </row>
    <row r="54046" spans="7:7">
      <c r="G54046" s="1776"/>
    </row>
    <row r="54047" spans="7:7">
      <c r="G54047" s="1776"/>
    </row>
    <row r="54048" spans="7:7">
      <c r="G54048" s="1776"/>
    </row>
    <row r="54049" spans="7:7">
      <c r="G54049" s="1776"/>
    </row>
    <row r="54050" spans="7:7">
      <c r="G54050" s="1776"/>
    </row>
    <row r="54051" spans="7:7">
      <c r="G54051" s="1776"/>
    </row>
    <row r="54052" spans="7:7">
      <c r="G54052" s="1776"/>
    </row>
    <row r="54053" spans="7:7">
      <c r="G54053" s="1776"/>
    </row>
    <row r="54054" spans="7:7">
      <c r="G54054" s="1776"/>
    </row>
    <row r="54055" spans="7:7">
      <c r="G54055" s="1776"/>
    </row>
    <row r="54056" spans="7:7">
      <c r="G54056" s="1776"/>
    </row>
    <row r="54057" spans="7:7">
      <c r="G54057" s="1776"/>
    </row>
    <row r="54058" spans="7:7">
      <c r="G54058" s="1776"/>
    </row>
    <row r="54059" spans="7:7">
      <c r="G54059" s="1776"/>
    </row>
    <row r="54060" spans="7:7">
      <c r="G54060" s="1776"/>
    </row>
    <row r="54061" spans="7:7">
      <c r="G54061" s="1776"/>
    </row>
    <row r="54062" spans="7:7">
      <c r="G54062" s="1776"/>
    </row>
    <row r="54063" spans="7:7">
      <c r="G54063" s="1776"/>
    </row>
    <row r="54064" spans="7:7">
      <c r="G54064" s="1776"/>
    </row>
    <row r="54065" spans="7:7">
      <c r="G54065" s="1776"/>
    </row>
    <row r="54066" spans="7:7">
      <c r="G54066" s="1776"/>
    </row>
    <row r="54067" spans="7:7">
      <c r="G54067" s="1776"/>
    </row>
    <row r="54068" spans="7:7">
      <c r="G54068" s="1776"/>
    </row>
    <row r="54069" spans="7:7">
      <c r="G54069" s="1776"/>
    </row>
    <row r="54070" spans="7:7">
      <c r="G54070" s="1776"/>
    </row>
    <row r="54071" spans="7:7">
      <c r="G54071" s="1776"/>
    </row>
    <row r="54072" spans="7:7">
      <c r="G54072" s="1776"/>
    </row>
    <row r="54073" spans="7:7">
      <c r="G54073" s="1776"/>
    </row>
    <row r="54074" spans="7:7">
      <c r="G54074" s="1776"/>
    </row>
    <row r="54075" spans="7:7">
      <c r="G54075" s="1776"/>
    </row>
    <row r="54076" spans="7:7">
      <c r="G54076" s="1776"/>
    </row>
    <row r="54077" spans="7:7">
      <c r="G54077" s="1776"/>
    </row>
    <row r="54078" spans="7:7">
      <c r="G54078" s="1776"/>
    </row>
    <row r="54079" spans="7:7">
      <c r="G54079" s="1776"/>
    </row>
    <row r="54080" spans="7:7">
      <c r="G54080" s="1776"/>
    </row>
    <row r="54081" spans="7:7">
      <c r="G54081" s="1776"/>
    </row>
    <row r="54082" spans="7:7">
      <c r="G54082" s="1776"/>
    </row>
    <row r="54083" spans="7:7">
      <c r="G54083" s="1776"/>
    </row>
    <row r="54084" spans="7:7">
      <c r="G54084" s="1776"/>
    </row>
    <row r="54085" spans="7:7">
      <c r="G54085" s="1776"/>
    </row>
    <row r="54086" spans="7:7">
      <c r="G54086" s="1776"/>
    </row>
    <row r="54087" spans="7:7">
      <c r="G54087" s="1776"/>
    </row>
    <row r="54088" spans="7:7">
      <c r="G54088" s="1776"/>
    </row>
    <row r="54089" spans="7:7">
      <c r="G54089" s="1776"/>
    </row>
    <row r="54090" spans="7:7">
      <c r="G54090" s="1776"/>
    </row>
    <row r="54091" spans="7:7">
      <c r="G54091" s="1776"/>
    </row>
    <row r="54092" spans="7:7">
      <c r="G54092" s="1776"/>
    </row>
    <row r="54093" spans="7:7">
      <c r="G54093" s="1776"/>
    </row>
    <row r="54094" spans="7:7">
      <c r="G54094" s="1776"/>
    </row>
    <row r="54095" spans="7:7">
      <c r="G54095" s="1776"/>
    </row>
    <row r="54096" spans="7:7">
      <c r="G54096" s="1776"/>
    </row>
    <row r="54097" spans="7:7">
      <c r="G54097" s="1776"/>
    </row>
    <row r="54098" spans="7:7">
      <c r="G54098" s="1776"/>
    </row>
    <row r="54099" spans="7:7">
      <c r="G54099" s="1776"/>
    </row>
    <row r="54100" spans="7:7">
      <c r="G54100" s="1776"/>
    </row>
    <row r="54101" spans="7:7">
      <c r="G54101" s="1776"/>
    </row>
    <row r="54102" spans="7:7">
      <c r="G54102" s="1776"/>
    </row>
    <row r="54103" spans="7:7">
      <c r="G54103" s="1776"/>
    </row>
    <row r="54104" spans="7:7">
      <c r="G54104" s="1776"/>
    </row>
    <row r="54105" spans="7:7">
      <c r="G54105" s="1776"/>
    </row>
    <row r="54106" spans="7:7">
      <c r="G54106" s="1776"/>
    </row>
    <row r="54107" spans="7:7">
      <c r="G54107" s="1776"/>
    </row>
    <row r="54108" spans="7:7">
      <c r="G54108" s="1776"/>
    </row>
    <row r="54109" spans="7:7">
      <c r="G54109" s="1776"/>
    </row>
    <row r="54110" spans="7:7">
      <c r="G54110" s="1776"/>
    </row>
    <row r="54111" spans="7:7">
      <c r="G54111" s="1776"/>
    </row>
    <row r="54112" spans="7:7">
      <c r="G54112" s="1776"/>
    </row>
    <row r="54113" spans="7:7">
      <c r="G54113" s="1776"/>
    </row>
    <row r="54114" spans="7:7">
      <c r="G54114" s="1776"/>
    </row>
    <row r="54115" spans="7:7">
      <c r="G54115" s="1776"/>
    </row>
    <row r="54116" spans="7:7">
      <c r="G54116" s="1776"/>
    </row>
    <row r="54117" spans="7:7">
      <c r="G54117" s="1776"/>
    </row>
    <row r="54118" spans="7:7">
      <c r="G54118" s="1776"/>
    </row>
    <row r="54119" spans="7:7">
      <c r="G54119" s="1776"/>
    </row>
    <row r="54120" spans="7:7">
      <c r="G54120" s="1776"/>
    </row>
    <row r="54121" spans="7:7">
      <c r="G54121" s="1776"/>
    </row>
    <row r="54122" spans="7:7">
      <c r="G54122" s="1776"/>
    </row>
    <row r="54123" spans="7:7">
      <c r="G54123" s="1776"/>
    </row>
    <row r="54124" spans="7:7">
      <c r="G54124" s="1776"/>
    </row>
    <row r="54125" spans="7:7">
      <c r="G54125" s="1776"/>
    </row>
    <row r="54126" spans="7:7">
      <c r="G54126" s="1776"/>
    </row>
    <row r="54127" spans="7:7">
      <c r="G54127" s="1776"/>
    </row>
    <row r="54128" spans="7:7">
      <c r="G54128" s="1776"/>
    </row>
    <row r="54129" spans="7:7">
      <c r="G54129" s="1776"/>
    </row>
    <row r="54130" spans="7:7">
      <c r="G54130" s="1776"/>
    </row>
    <row r="54131" spans="7:7">
      <c r="G54131" s="1776"/>
    </row>
    <row r="54132" spans="7:7">
      <c r="G54132" s="1776"/>
    </row>
    <row r="54133" spans="7:7">
      <c r="G54133" s="1776"/>
    </row>
    <row r="54134" spans="7:7">
      <c r="G54134" s="1776"/>
    </row>
    <row r="54135" spans="7:7">
      <c r="G54135" s="1776"/>
    </row>
    <row r="54136" spans="7:7">
      <c r="G54136" s="1776"/>
    </row>
    <row r="54137" spans="7:7">
      <c r="G54137" s="1776"/>
    </row>
    <row r="54138" spans="7:7">
      <c r="G54138" s="1776"/>
    </row>
    <row r="54139" spans="7:7">
      <c r="G54139" s="1776"/>
    </row>
    <row r="54140" spans="7:7">
      <c r="G54140" s="1776"/>
    </row>
    <row r="54141" spans="7:7">
      <c r="G54141" s="1776"/>
    </row>
    <row r="54142" spans="7:7">
      <c r="G54142" s="1776"/>
    </row>
    <row r="54143" spans="7:7">
      <c r="G54143" s="1776"/>
    </row>
    <row r="54144" spans="7:7">
      <c r="G54144" s="1776"/>
    </row>
    <row r="54145" spans="7:7">
      <c r="G54145" s="1776"/>
    </row>
    <row r="54146" spans="7:7">
      <c r="G54146" s="1776"/>
    </row>
    <row r="54147" spans="7:7">
      <c r="G54147" s="1776"/>
    </row>
    <row r="54148" spans="7:7">
      <c r="G54148" s="1776"/>
    </row>
    <row r="54149" spans="7:7">
      <c r="G54149" s="1776"/>
    </row>
    <row r="54150" spans="7:7">
      <c r="G54150" s="1776"/>
    </row>
    <row r="54151" spans="7:7">
      <c r="G54151" s="1776"/>
    </row>
    <row r="54152" spans="7:7">
      <c r="G54152" s="1776"/>
    </row>
    <row r="54153" spans="7:7">
      <c r="G54153" s="1776"/>
    </row>
    <row r="54154" spans="7:7">
      <c r="G54154" s="1776"/>
    </row>
    <row r="54155" spans="7:7">
      <c r="G54155" s="1776"/>
    </row>
    <row r="54156" spans="7:7">
      <c r="G54156" s="1776"/>
    </row>
    <row r="54157" spans="7:7">
      <c r="G54157" s="1776"/>
    </row>
    <row r="54158" spans="7:7">
      <c r="G54158" s="1776"/>
    </row>
    <row r="54159" spans="7:7">
      <c r="G54159" s="1776"/>
    </row>
    <row r="54160" spans="7:7">
      <c r="G54160" s="1776"/>
    </row>
    <row r="54161" spans="7:7">
      <c r="G54161" s="1776"/>
    </row>
    <row r="54162" spans="7:7">
      <c r="G54162" s="1776"/>
    </row>
    <row r="54163" spans="7:7">
      <c r="G54163" s="1776"/>
    </row>
    <row r="54164" spans="7:7">
      <c r="G54164" s="1776"/>
    </row>
    <row r="54165" spans="7:7">
      <c r="G54165" s="1776"/>
    </row>
    <row r="54166" spans="7:7">
      <c r="G54166" s="1776"/>
    </row>
    <row r="54167" spans="7:7">
      <c r="G54167" s="1776"/>
    </row>
    <row r="54168" spans="7:7">
      <c r="G54168" s="1776"/>
    </row>
    <row r="54169" spans="7:7">
      <c r="G54169" s="1776"/>
    </row>
    <row r="54170" spans="7:7">
      <c r="G54170" s="1776"/>
    </row>
    <row r="54171" spans="7:7">
      <c r="G54171" s="1776"/>
    </row>
    <row r="54172" spans="7:7">
      <c r="G54172" s="1776"/>
    </row>
    <row r="54173" spans="7:7">
      <c r="G54173" s="1776"/>
    </row>
    <row r="54174" spans="7:7">
      <c r="G54174" s="1776"/>
    </row>
    <row r="54175" spans="7:7">
      <c r="G54175" s="1776"/>
    </row>
    <row r="54176" spans="7:7">
      <c r="G54176" s="1776"/>
    </row>
    <row r="54177" spans="7:7">
      <c r="G54177" s="1776"/>
    </row>
    <row r="54178" spans="7:7">
      <c r="G54178" s="1776"/>
    </row>
    <row r="54179" spans="7:7">
      <c r="G54179" s="1776"/>
    </row>
    <row r="54180" spans="7:7">
      <c r="G54180" s="1776"/>
    </row>
    <row r="54181" spans="7:7">
      <c r="G54181" s="1776"/>
    </row>
    <row r="54182" spans="7:7">
      <c r="G54182" s="1776"/>
    </row>
    <row r="54183" spans="7:7">
      <c r="G54183" s="1776"/>
    </row>
    <row r="54184" spans="7:7">
      <c r="G54184" s="1776"/>
    </row>
    <row r="54185" spans="7:7">
      <c r="G54185" s="1776"/>
    </row>
    <row r="54186" spans="7:7">
      <c r="G54186" s="1776"/>
    </row>
    <row r="54187" spans="7:7">
      <c r="G54187" s="1776"/>
    </row>
    <row r="54188" spans="7:7">
      <c r="G54188" s="1776"/>
    </row>
    <row r="54189" spans="7:7">
      <c r="G54189" s="1776"/>
    </row>
    <row r="54190" spans="7:7">
      <c r="G54190" s="1776"/>
    </row>
    <row r="54191" spans="7:7">
      <c r="G54191" s="1776"/>
    </row>
    <row r="54192" spans="7:7">
      <c r="G54192" s="1776"/>
    </row>
    <row r="54193" spans="7:7">
      <c r="G54193" s="1776"/>
    </row>
    <row r="54194" spans="7:7">
      <c r="G54194" s="1776"/>
    </row>
    <row r="54195" spans="7:7">
      <c r="G54195" s="1776"/>
    </row>
    <row r="54196" spans="7:7">
      <c r="G54196" s="1776"/>
    </row>
    <row r="54197" spans="7:7">
      <c r="G54197" s="1776"/>
    </row>
    <row r="54198" spans="7:7">
      <c r="G54198" s="1776"/>
    </row>
    <row r="54199" spans="7:7">
      <c r="G54199" s="1776"/>
    </row>
    <row r="54200" spans="7:7">
      <c r="G54200" s="1776"/>
    </row>
    <row r="54201" spans="7:7">
      <c r="G54201" s="1776"/>
    </row>
    <row r="54202" spans="7:7">
      <c r="G54202" s="1776"/>
    </row>
    <row r="54203" spans="7:7">
      <c r="G54203" s="1776"/>
    </row>
    <row r="54204" spans="7:7">
      <c r="G54204" s="1776"/>
    </row>
    <row r="54205" spans="7:7">
      <c r="G54205" s="1776"/>
    </row>
    <row r="54206" spans="7:7">
      <c r="G54206" s="1776"/>
    </row>
    <row r="54207" spans="7:7">
      <c r="G54207" s="1776"/>
    </row>
    <row r="54208" spans="7:7">
      <c r="G54208" s="1776"/>
    </row>
    <row r="54209" spans="7:7">
      <c r="G54209" s="1776"/>
    </row>
    <row r="54210" spans="7:7">
      <c r="G54210" s="1776"/>
    </row>
    <row r="54211" spans="7:7">
      <c r="G54211" s="1776"/>
    </row>
    <row r="54212" spans="7:7">
      <c r="G54212" s="1776"/>
    </row>
    <row r="54213" spans="7:7">
      <c r="G54213" s="1776"/>
    </row>
    <row r="54214" spans="7:7">
      <c r="G54214" s="1776"/>
    </row>
    <row r="54215" spans="7:7">
      <c r="G54215" s="1776"/>
    </row>
    <row r="54216" spans="7:7">
      <c r="G54216" s="1776"/>
    </row>
    <row r="54217" spans="7:7">
      <c r="G54217" s="1776"/>
    </row>
    <row r="54218" spans="7:7">
      <c r="G54218" s="1776"/>
    </row>
    <row r="54219" spans="7:7">
      <c r="G54219" s="1776"/>
    </row>
    <row r="54220" spans="7:7">
      <c r="G54220" s="1776"/>
    </row>
    <row r="54221" spans="7:7">
      <c r="G54221" s="1776"/>
    </row>
    <row r="54222" spans="7:7">
      <c r="G54222" s="1776"/>
    </row>
    <row r="54223" spans="7:7">
      <c r="G54223" s="1776"/>
    </row>
    <row r="54224" spans="7:7">
      <c r="G54224" s="1776"/>
    </row>
    <row r="54225" spans="7:7">
      <c r="G54225" s="1776"/>
    </row>
    <row r="54226" spans="7:7">
      <c r="G54226" s="1776"/>
    </row>
    <row r="54227" spans="7:7">
      <c r="G54227" s="1776"/>
    </row>
    <row r="54228" spans="7:7">
      <c r="G54228" s="1776"/>
    </row>
    <row r="54229" spans="7:7">
      <c r="G54229" s="1776"/>
    </row>
    <row r="54230" spans="7:7">
      <c r="G54230" s="1776"/>
    </row>
    <row r="54231" spans="7:7">
      <c r="G54231" s="1776"/>
    </row>
    <row r="54232" spans="7:7">
      <c r="G54232" s="1776"/>
    </row>
    <row r="54233" spans="7:7">
      <c r="G54233" s="1776"/>
    </row>
    <row r="54234" spans="7:7">
      <c r="G54234" s="1776"/>
    </row>
    <row r="54235" spans="7:7">
      <c r="G54235" s="1776"/>
    </row>
    <row r="54236" spans="7:7">
      <c r="G54236" s="1776"/>
    </row>
    <row r="54237" spans="7:7">
      <c r="G54237" s="1776"/>
    </row>
    <row r="54238" spans="7:7">
      <c r="G54238" s="1776"/>
    </row>
    <row r="54239" spans="7:7">
      <c r="G54239" s="1776"/>
    </row>
    <row r="54240" spans="7:7">
      <c r="G54240" s="1776"/>
    </row>
    <row r="54241" spans="7:7">
      <c r="G54241" s="1776"/>
    </row>
    <row r="54242" spans="7:7">
      <c r="G54242" s="1776"/>
    </row>
    <row r="54243" spans="7:7">
      <c r="G54243" s="1776"/>
    </row>
    <row r="54244" spans="7:7">
      <c r="G54244" s="1776"/>
    </row>
    <row r="54245" spans="7:7">
      <c r="G54245" s="1776"/>
    </row>
    <row r="54246" spans="7:7">
      <c r="G54246" s="1776"/>
    </row>
    <row r="54247" spans="7:7">
      <c r="G54247" s="1776"/>
    </row>
    <row r="54248" spans="7:7">
      <c r="G54248" s="1776"/>
    </row>
    <row r="54249" spans="7:7">
      <c r="G54249" s="1776"/>
    </row>
    <row r="54250" spans="7:7">
      <c r="G54250" s="1776"/>
    </row>
    <row r="54251" spans="7:7">
      <c r="G54251" s="1776"/>
    </row>
    <row r="54252" spans="7:7">
      <c r="G54252" s="1776"/>
    </row>
    <row r="54253" spans="7:7">
      <c r="G54253" s="1776"/>
    </row>
    <row r="54254" spans="7:7">
      <c r="G54254" s="1776"/>
    </row>
    <row r="54255" spans="7:7">
      <c r="G54255" s="1776"/>
    </row>
    <row r="54256" spans="7:7">
      <c r="G54256" s="1776"/>
    </row>
    <row r="54257" spans="7:7">
      <c r="G54257" s="1776"/>
    </row>
    <row r="54258" spans="7:7">
      <c r="G54258" s="1776"/>
    </row>
    <row r="54259" spans="7:7">
      <c r="G54259" s="1776"/>
    </row>
    <row r="54260" spans="7:7">
      <c r="G54260" s="1776"/>
    </row>
    <row r="54261" spans="7:7">
      <c r="G54261" s="1776"/>
    </row>
    <row r="54262" spans="7:7">
      <c r="G54262" s="1776"/>
    </row>
    <row r="54263" spans="7:7">
      <c r="G54263" s="1776"/>
    </row>
    <row r="54264" spans="7:7">
      <c r="G54264" s="1776"/>
    </row>
    <row r="54265" spans="7:7">
      <c r="G54265" s="1776"/>
    </row>
    <row r="54266" spans="7:7">
      <c r="G54266" s="1776"/>
    </row>
    <row r="54267" spans="7:7">
      <c r="G54267" s="1776"/>
    </row>
    <row r="54268" spans="7:7">
      <c r="G54268" s="1776"/>
    </row>
    <row r="54269" spans="7:7">
      <c r="G54269" s="1776"/>
    </row>
    <row r="54270" spans="7:7">
      <c r="G54270" s="1776"/>
    </row>
    <row r="54271" spans="7:7">
      <c r="G54271" s="1776"/>
    </row>
    <row r="54272" spans="7:7">
      <c r="G54272" s="1776"/>
    </row>
    <row r="54273" spans="7:7">
      <c r="G54273" s="1776"/>
    </row>
    <row r="54274" spans="7:7">
      <c r="G54274" s="1776"/>
    </row>
    <row r="54275" spans="7:7">
      <c r="G54275" s="1776"/>
    </row>
    <row r="54276" spans="7:7">
      <c r="G54276" s="1776"/>
    </row>
    <row r="54277" spans="7:7">
      <c r="G54277" s="1776"/>
    </row>
    <row r="54278" spans="7:7">
      <c r="G54278" s="1776"/>
    </row>
    <row r="54279" spans="7:7">
      <c r="G54279" s="1776"/>
    </row>
    <row r="54280" spans="7:7">
      <c r="G54280" s="1776"/>
    </row>
    <row r="54281" spans="7:7">
      <c r="G54281" s="1776"/>
    </row>
    <row r="54282" spans="7:7">
      <c r="G54282" s="1776"/>
    </row>
    <row r="54283" spans="7:7">
      <c r="G54283" s="1776"/>
    </row>
    <row r="54284" spans="7:7">
      <c r="G54284" s="1776"/>
    </row>
    <row r="54285" spans="7:7">
      <c r="G54285" s="1776"/>
    </row>
    <row r="54286" spans="7:7">
      <c r="G54286" s="1776"/>
    </row>
    <row r="54287" spans="7:7">
      <c r="G54287" s="1776"/>
    </row>
    <row r="54288" spans="7:7">
      <c r="G54288" s="1776"/>
    </row>
    <row r="54289" spans="7:7">
      <c r="G54289" s="1776"/>
    </row>
    <row r="54290" spans="7:7">
      <c r="G54290" s="1776"/>
    </row>
    <row r="54291" spans="7:7">
      <c r="G54291" s="1776"/>
    </row>
    <row r="54292" spans="7:7">
      <c r="G54292" s="1776"/>
    </row>
    <row r="54293" spans="7:7">
      <c r="G54293" s="1776"/>
    </row>
    <row r="54294" spans="7:7">
      <c r="G54294" s="1776"/>
    </row>
    <row r="54295" spans="7:7">
      <c r="G54295" s="1776"/>
    </row>
    <row r="54296" spans="7:7">
      <c r="G54296" s="1776"/>
    </row>
    <row r="54297" spans="7:7">
      <c r="G54297" s="1776"/>
    </row>
    <row r="54298" spans="7:7">
      <c r="G54298" s="1776"/>
    </row>
    <row r="54299" spans="7:7">
      <c r="G54299" s="1776"/>
    </row>
    <row r="54300" spans="7:7">
      <c r="G54300" s="1776"/>
    </row>
    <row r="54301" spans="7:7">
      <c r="G54301" s="1776"/>
    </row>
    <row r="54302" spans="7:7">
      <c r="G54302" s="1776"/>
    </row>
    <row r="54303" spans="7:7">
      <c r="G54303" s="1776"/>
    </row>
    <row r="54304" spans="7:7">
      <c r="G54304" s="1776"/>
    </row>
    <row r="54305" spans="7:7">
      <c r="G54305" s="1776"/>
    </row>
    <row r="54306" spans="7:7">
      <c r="G54306" s="1776"/>
    </row>
    <row r="54307" spans="7:7">
      <c r="G54307" s="1776"/>
    </row>
    <row r="54308" spans="7:7">
      <c r="G54308" s="1776"/>
    </row>
    <row r="54309" spans="7:7">
      <c r="G54309" s="1776"/>
    </row>
    <row r="54310" spans="7:7">
      <c r="G54310" s="1776"/>
    </row>
    <row r="54311" spans="7:7">
      <c r="G54311" s="1776"/>
    </row>
    <row r="54312" spans="7:7">
      <c r="G54312" s="1776"/>
    </row>
    <row r="54313" spans="7:7">
      <c r="G54313" s="1776"/>
    </row>
    <row r="54314" spans="7:7">
      <c r="G54314" s="1776"/>
    </row>
    <row r="54315" spans="7:7">
      <c r="G54315" s="1776"/>
    </row>
    <row r="54316" spans="7:7">
      <c r="G54316" s="1776"/>
    </row>
    <row r="54317" spans="7:7">
      <c r="G54317" s="1776"/>
    </row>
    <row r="54318" spans="7:7">
      <c r="G54318" s="1776"/>
    </row>
    <row r="54319" spans="7:7">
      <c r="G54319" s="1776"/>
    </row>
    <row r="54320" spans="7:7">
      <c r="G54320" s="1776"/>
    </row>
    <row r="54321" spans="7:7">
      <c r="G54321" s="1776"/>
    </row>
    <row r="54322" spans="7:7">
      <c r="G54322" s="1776"/>
    </row>
    <row r="54323" spans="7:7">
      <c r="G54323" s="1776"/>
    </row>
    <row r="54324" spans="7:7">
      <c r="G54324" s="1776"/>
    </row>
    <row r="54325" spans="7:7">
      <c r="G54325" s="1776"/>
    </row>
    <row r="54326" spans="7:7">
      <c r="G54326" s="1776"/>
    </row>
    <row r="54327" spans="7:7">
      <c r="G54327" s="1776"/>
    </row>
    <row r="54328" spans="7:7">
      <c r="G54328" s="1776"/>
    </row>
    <row r="54329" spans="7:7">
      <c r="G54329" s="1776"/>
    </row>
    <row r="54330" spans="7:7">
      <c r="G54330" s="1776"/>
    </row>
    <row r="54331" spans="7:7">
      <c r="G54331" s="1776"/>
    </row>
    <row r="54332" spans="7:7">
      <c r="G54332" s="1776"/>
    </row>
    <row r="54333" spans="7:7">
      <c r="G54333" s="1776"/>
    </row>
    <row r="54334" spans="7:7">
      <c r="G54334" s="1776"/>
    </row>
    <row r="54335" spans="7:7">
      <c r="G54335" s="1776"/>
    </row>
    <row r="54336" spans="7:7">
      <c r="G54336" s="1776"/>
    </row>
    <row r="54337" spans="7:7">
      <c r="G54337" s="1776"/>
    </row>
    <row r="54338" spans="7:7">
      <c r="G54338" s="1776"/>
    </row>
    <row r="54339" spans="7:7">
      <c r="G54339" s="1776"/>
    </row>
    <row r="54340" spans="7:7">
      <c r="G54340" s="1776"/>
    </row>
    <row r="54341" spans="7:7">
      <c r="G54341" s="1776"/>
    </row>
    <row r="54342" spans="7:7">
      <c r="G54342" s="1776"/>
    </row>
    <row r="54343" spans="7:7">
      <c r="G54343" s="1776"/>
    </row>
    <row r="54344" spans="7:7">
      <c r="G54344" s="1776"/>
    </row>
    <row r="54345" spans="7:7">
      <c r="G54345" s="1776"/>
    </row>
    <row r="54346" spans="7:7">
      <c r="G54346" s="1776"/>
    </row>
    <row r="54347" spans="7:7">
      <c r="G54347" s="1776"/>
    </row>
    <row r="54348" spans="7:7">
      <c r="G54348" s="1776"/>
    </row>
    <row r="54349" spans="7:7">
      <c r="G54349" s="1776"/>
    </row>
    <row r="54350" spans="7:7">
      <c r="G54350" s="1776"/>
    </row>
    <row r="54351" spans="7:7">
      <c r="G54351" s="1776"/>
    </row>
    <row r="54352" spans="7:7">
      <c r="G54352" s="1776"/>
    </row>
    <row r="54353" spans="7:7">
      <c r="G54353" s="1776"/>
    </row>
    <row r="54354" spans="7:7">
      <c r="G54354" s="1776"/>
    </row>
    <row r="54355" spans="7:7">
      <c r="G54355" s="1776"/>
    </row>
    <row r="54356" spans="7:7">
      <c r="G54356" s="1776"/>
    </row>
    <row r="54357" spans="7:7">
      <c r="G54357" s="1776"/>
    </row>
    <row r="54358" spans="7:7">
      <c r="G54358" s="1776"/>
    </row>
    <row r="54359" spans="7:7">
      <c r="G54359" s="1776"/>
    </row>
    <row r="54360" spans="7:7">
      <c r="G54360" s="1776"/>
    </row>
    <row r="54361" spans="7:7">
      <c r="G54361" s="1776"/>
    </row>
    <row r="54362" spans="7:7">
      <c r="G54362" s="1776"/>
    </row>
    <row r="54363" spans="7:7">
      <c r="G54363" s="1776"/>
    </row>
    <row r="54364" spans="7:7">
      <c r="G54364" s="1776"/>
    </row>
    <row r="54365" spans="7:7">
      <c r="G54365" s="1776"/>
    </row>
    <row r="54366" spans="7:7">
      <c r="G54366" s="1776"/>
    </row>
    <row r="54367" spans="7:7">
      <c r="G54367" s="1776"/>
    </row>
    <row r="54368" spans="7:7">
      <c r="G54368" s="1776"/>
    </row>
    <row r="54369" spans="7:7">
      <c r="G54369" s="1776"/>
    </row>
    <row r="54370" spans="7:7">
      <c r="G54370" s="1776"/>
    </row>
    <row r="54371" spans="7:7">
      <c r="G54371" s="1776"/>
    </row>
    <row r="54372" spans="7:7">
      <c r="G54372" s="1776"/>
    </row>
    <row r="54373" spans="7:7">
      <c r="G54373" s="1776"/>
    </row>
    <row r="54374" spans="7:7">
      <c r="G54374" s="1776"/>
    </row>
    <row r="54375" spans="7:7">
      <c r="G54375" s="1776"/>
    </row>
    <row r="54376" spans="7:7">
      <c r="G54376" s="1776"/>
    </row>
    <row r="54377" spans="7:7">
      <c r="G54377" s="1776"/>
    </row>
    <row r="54378" spans="7:7">
      <c r="G54378" s="1776"/>
    </row>
    <row r="54379" spans="7:7">
      <c r="G54379" s="1776"/>
    </row>
    <row r="54380" spans="7:7">
      <c r="G54380" s="1776"/>
    </row>
    <row r="54381" spans="7:7">
      <c r="G54381" s="1776"/>
    </row>
    <row r="54382" spans="7:7">
      <c r="G54382" s="1776"/>
    </row>
    <row r="54383" spans="7:7">
      <c r="G54383" s="1776"/>
    </row>
    <row r="54384" spans="7:7">
      <c r="G54384" s="1776"/>
    </row>
    <row r="54385" spans="7:7">
      <c r="G54385" s="1776"/>
    </row>
    <row r="54386" spans="7:7">
      <c r="G54386" s="1776"/>
    </row>
    <row r="54387" spans="7:7">
      <c r="G54387" s="1776"/>
    </row>
    <row r="54388" spans="7:7">
      <c r="G54388" s="1776"/>
    </row>
    <row r="54389" spans="7:7">
      <c r="G54389" s="1776"/>
    </row>
    <row r="54390" spans="7:7">
      <c r="G54390" s="1776"/>
    </row>
    <row r="54391" spans="7:7">
      <c r="G54391" s="1776"/>
    </row>
    <row r="54392" spans="7:7">
      <c r="G54392" s="1776"/>
    </row>
    <row r="54393" spans="7:7">
      <c r="G54393" s="1776"/>
    </row>
    <row r="54394" spans="7:7">
      <c r="G54394" s="1776"/>
    </row>
    <row r="54395" spans="7:7">
      <c r="G54395" s="1776"/>
    </row>
    <row r="54396" spans="7:7">
      <c r="G54396" s="1776"/>
    </row>
    <row r="54397" spans="7:7">
      <c r="G54397" s="1776"/>
    </row>
    <row r="54398" spans="7:7">
      <c r="G54398" s="1776"/>
    </row>
    <row r="54399" spans="7:7">
      <c r="G54399" s="1776"/>
    </row>
    <row r="54400" spans="7:7">
      <c r="G54400" s="1776"/>
    </row>
    <row r="54401" spans="7:7">
      <c r="G54401" s="1776"/>
    </row>
    <row r="54402" spans="7:7">
      <c r="G54402" s="1776"/>
    </row>
    <row r="54403" spans="7:7">
      <c r="G54403" s="1776"/>
    </row>
    <row r="54404" spans="7:7">
      <c r="G54404" s="1776"/>
    </row>
    <row r="54405" spans="7:7">
      <c r="G54405" s="1776"/>
    </row>
    <row r="54406" spans="7:7">
      <c r="G54406" s="1776"/>
    </row>
    <row r="54407" spans="7:7">
      <c r="G54407" s="1776"/>
    </row>
    <row r="54408" spans="7:7">
      <c r="G54408" s="1776"/>
    </row>
    <row r="54409" spans="7:7">
      <c r="G54409" s="1776"/>
    </row>
    <row r="54410" spans="7:7">
      <c r="G54410" s="1776"/>
    </row>
    <row r="54411" spans="7:7">
      <c r="G54411" s="1776"/>
    </row>
    <row r="54412" spans="7:7">
      <c r="G54412" s="1776"/>
    </row>
    <row r="54413" spans="7:7">
      <c r="G54413" s="1776"/>
    </row>
    <row r="54414" spans="7:7">
      <c r="G54414" s="1776"/>
    </row>
    <row r="54415" spans="7:7">
      <c r="G54415" s="1776"/>
    </row>
    <row r="54416" spans="7:7">
      <c r="G54416" s="1776"/>
    </row>
    <row r="54417" spans="7:7">
      <c r="G54417" s="1776"/>
    </row>
    <row r="54418" spans="7:7">
      <c r="G54418" s="1776"/>
    </row>
    <row r="54419" spans="7:7">
      <c r="G54419" s="1776"/>
    </row>
    <row r="54420" spans="7:7">
      <c r="G54420" s="1776"/>
    </row>
    <row r="54421" spans="7:7">
      <c r="G54421" s="1776"/>
    </row>
    <row r="54422" spans="7:7">
      <c r="G54422" s="1776"/>
    </row>
    <row r="54423" spans="7:7">
      <c r="G54423" s="1776"/>
    </row>
    <row r="54424" spans="7:7">
      <c r="G54424" s="1776"/>
    </row>
    <row r="54425" spans="7:7">
      <c r="G54425" s="1776"/>
    </row>
    <row r="54426" spans="7:7">
      <c r="G54426" s="1776"/>
    </row>
    <row r="54427" spans="7:7">
      <c r="G54427" s="1776"/>
    </row>
    <row r="54428" spans="7:7">
      <c r="G54428" s="1776"/>
    </row>
    <row r="54429" spans="7:7">
      <c r="G54429" s="1776"/>
    </row>
    <row r="54430" spans="7:7">
      <c r="G54430" s="1776"/>
    </row>
    <row r="54431" spans="7:7">
      <c r="G54431" s="1776"/>
    </row>
    <row r="54432" spans="7:7">
      <c r="G54432" s="1776"/>
    </row>
    <row r="54433" spans="7:7">
      <c r="G54433" s="1776"/>
    </row>
    <row r="54434" spans="7:7">
      <c r="G54434" s="1776"/>
    </row>
    <row r="54435" spans="7:7">
      <c r="G54435" s="1776"/>
    </row>
    <row r="54436" spans="7:7">
      <c r="G54436" s="1776"/>
    </row>
    <row r="54437" spans="7:7">
      <c r="G54437" s="1776"/>
    </row>
    <row r="54438" spans="7:7">
      <c r="G54438" s="1776"/>
    </row>
    <row r="54439" spans="7:7">
      <c r="G54439" s="1776"/>
    </row>
    <row r="54440" spans="7:7">
      <c r="G54440" s="1776"/>
    </row>
    <row r="54441" spans="7:7">
      <c r="G54441" s="1776"/>
    </row>
    <row r="54442" spans="7:7">
      <c r="G54442" s="1776"/>
    </row>
    <row r="54443" spans="7:7">
      <c r="G54443" s="1776"/>
    </row>
    <row r="54444" spans="7:7">
      <c r="G54444" s="1776"/>
    </row>
    <row r="54445" spans="7:7">
      <c r="G54445" s="1776"/>
    </row>
    <row r="54446" spans="7:7">
      <c r="G54446" s="1776"/>
    </row>
    <row r="54447" spans="7:7">
      <c r="G54447" s="1776"/>
    </row>
    <row r="54448" spans="7:7">
      <c r="G54448" s="1776"/>
    </row>
    <row r="54449" spans="7:7">
      <c r="G54449" s="1776"/>
    </row>
    <row r="54450" spans="7:7">
      <c r="G54450" s="1776"/>
    </row>
    <row r="54451" spans="7:7">
      <c r="G54451" s="1776"/>
    </row>
    <row r="54452" spans="7:7">
      <c r="G54452" s="1776"/>
    </row>
    <row r="54453" spans="7:7">
      <c r="G54453" s="1776"/>
    </row>
    <row r="54454" spans="7:7">
      <c r="G54454" s="1776"/>
    </row>
    <row r="54455" spans="7:7">
      <c r="G54455" s="1776"/>
    </row>
    <row r="54456" spans="7:7">
      <c r="G54456" s="1776"/>
    </row>
    <row r="54457" spans="7:7">
      <c r="G54457" s="1776"/>
    </row>
    <row r="54458" spans="7:7">
      <c r="G54458" s="1776"/>
    </row>
    <row r="54459" spans="7:7">
      <c r="G54459" s="1776"/>
    </row>
    <row r="54460" spans="7:7">
      <c r="G54460" s="1776"/>
    </row>
    <row r="54461" spans="7:7">
      <c r="G54461" s="1776"/>
    </row>
    <row r="54462" spans="7:7">
      <c r="G54462" s="1776"/>
    </row>
    <row r="54463" spans="7:7">
      <c r="G54463" s="1776"/>
    </row>
    <row r="54464" spans="7:7">
      <c r="G54464" s="1776"/>
    </row>
    <row r="54465" spans="7:7">
      <c r="G54465" s="1776"/>
    </row>
    <row r="54466" spans="7:7">
      <c r="G54466" s="1776"/>
    </row>
    <row r="54467" spans="7:7">
      <c r="G54467" s="1776"/>
    </row>
    <row r="54468" spans="7:7">
      <c r="G54468" s="1776"/>
    </row>
    <row r="54469" spans="7:7">
      <c r="G54469" s="1776"/>
    </row>
    <row r="54470" spans="7:7">
      <c r="G54470" s="1776"/>
    </row>
    <row r="54471" spans="7:7">
      <c r="G54471" s="1776"/>
    </row>
    <row r="54472" spans="7:7">
      <c r="G54472" s="1776"/>
    </row>
    <row r="54473" spans="7:7">
      <c r="G54473" s="1776"/>
    </row>
    <row r="54474" spans="7:7">
      <c r="G54474" s="1776"/>
    </row>
    <row r="54475" spans="7:7">
      <c r="G54475" s="1776"/>
    </row>
    <row r="54476" spans="7:7">
      <c r="G54476" s="1776"/>
    </row>
    <row r="54477" spans="7:7">
      <c r="G54477" s="1776"/>
    </row>
    <row r="54478" spans="7:7">
      <c r="G54478" s="1776"/>
    </row>
    <row r="54479" spans="7:7">
      <c r="G54479" s="1776"/>
    </row>
    <row r="54480" spans="7:7">
      <c r="G54480" s="1776"/>
    </row>
    <row r="54481" spans="7:7">
      <c r="G54481" s="1776"/>
    </row>
    <row r="54482" spans="7:7">
      <c r="G54482" s="1776"/>
    </row>
    <row r="54483" spans="7:7">
      <c r="G54483" s="1776"/>
    </row>
    <row r="54484" spans="7:7">
      <c r="G54484" s="1776"/>
    </row>
    <row r="54485" spans="7:7">
      <c r="G54485" s="1776"/>
    </row>
    <row r="54486" spans="7:7">
      <c r="G54486" s="1776"/>
    </row>
    <row r="54487" spans="7:7">
      <c r="G54487" s="1776"/>
    </row>
    <row r="54488" spans="7:7">
      <c r="G54488" s="1776"/>
    </row>
    <row r="54489" spans="7:7">
      <c r="G54489" s="1776"/>
    </row>
    <row r="54490" spans="7:7">
      <c r="G54490" s="1776"/>
    </row>
    <row r="54491" spans="7:7">
      <c r="G54491" s="1776"/>
    </row>
    <row r="54492" spans="7:7">
      <c r="G54492" s="1776"/>
    </row>
    <row r="54493" spans="7:7">
      <c r="G54493" s="1776"/>
    </row>
    <row r="54494" spans="7:7">
      <c r="G54494" s="1776"/>
    </row>
    <row r="54495" spans="7:7">
      <c r="G54495" s="1776"/>
    </row>
    <row r="54496" spans="7:7">
      <c r="G54496" s="1776"/>
    </row>
    <row r="54497" spans="7:7">
      <c r="G54497" s="1776"/>
    </row>
    <row r="54498" spans="7:7">
      <c r="G54498" s="1776"/>
    </row>
    <row r="54499" spans="7:7">
      <c r="G54499" s="1776"/>
    </row>
    <row r="54500" spans="7:7">
      <c r="G54500" s="1776"/>
    </row>
    <row r="54501" spans="7:7">
      <c r="G54501" s="1776"/>
    </row>
    <row r="54502" spans="7:7">
      <c r="G54502" s="1776"/>
    </row>
    <row r="54503" spans="7:7">
      <c r="G54503" s="1776"/>
    </row>
    <row r="54504" spans="7:7">
      <c r="G54504" s="1776"/>
    </row>
    <row r="54505" spans="7:7">
      <c r="G54505" s="1776"/>
    </row>
    <row r="54506" spans="7:7">
      <c r="G54506" s="1776"/>
    </row>
    <row r="54507" spans="7:7">
      <c r="G54507" s="1776"/>
    </row>
    <row r="54508" spans="7:7">
      <c r="G54508" s="1776"/>
    </row>
    <row r="54509" spans="7:7">
      <c r="G54509" s="1776"/>
    </row>
    <row r="54510" spans="7:7">
      <c r="G54510" s="1776"/>
    </row>
    <row r="54511" spans="7:7">
      <c r="G54511" s="1776"/>
    </row>
    <row r="54512" spans="7:7">
      <c r="G54512" s="1776"/>
    </row>
    <row r="54513" spans="7:7">
      <c r="G54513" s="1776"/>
    </row>
    <row r="54514" spans="7:7">
      <c r="G54514" s="1776"/>
    </row>
    <row r="54515" spans="7:7">
      <c r="G54515" s="1776"/>
    </row>
    <row r="54516" spans="7:7">
      <c r="G54516" s="1776"/>
    </row>
    <row r="54517" spans="7:7">
      <c r="G54517" s="1776"/>
    </row>
    <row r="54518" spans="7:7">
      <c r="G54518" s="1776"/>
    </row>
    <row r="54519" spans="7:7">
      <c r="G54519" s="1776"/>
    </row>
    <row r="54520" spans="7:7">
      <c r="G54520" s="1776"/>
    </row>
    <row r="54521" spans="7:7">
      <c r="G54521" s="1776"/>
    </row>
    <row r="54522" spans="7:7">
      <c r="G54522" s="1776"/>
    </row>
    <row r="54523" spans="7:7">
      <c r="G54523" s="1776"/>
    </row>
    <row r="54524" spans="7:7">
      <c r="G54524" s="1776"/>
    </row>
    <row r="54525" spans="7:7">
      <c r="G54525" s="1776"/>
    </row>
    <row r="54526" spans="7:7">
      <c r="G54526" s="1776"/>
    </row>
    <row r="54527" spans="7:7">
      <c r="G54527" s="1776"/>
    </row>
    <row r="54528" spans="7:7">
      <c r="G54528" s="1776"/>
    </row>
    <row r="54529" spans="7:7">
      <c r="G54529" s="1776"/>
    </row>
    <row r="54530" spans="7:7">
      <c r="G54530" s="1776"/>
    </row>
    <row r="54531" spans="7:7">
      <c r="G54531" s="1776"/>
    </row>
    <row r="54532" spans="7:7">
      <c r="G54532" s="1776"/>
    </row>
    <row r="54533" spans="7:7">
      <c r="G54533" s="1776"/>
    </row>
    <row r="54534" spans="7:7">
      <c r="G54534" s="1776"/>
    </row>
    <row r="54535" spans="7:7">
      <c r="G54535" s="1776"/>
    </row>
    <row r="54536" spans="7:7">
      <c r="G54536" s="1776"/>
    </row>
    <row r="54537" spans="7:7">
      <c r="G54537" s="1776"/>
    </row>
    <row r="54538" spans="7:7">
      <c r="G54538" s="1776"/>
    </row>
    <row r="54539" spans="7:7">
      <c r="G54539" s="1776"/>
    </row>
    <row r="54540" spans="7:7">
      <c r="G54540" s="1776"/>
    </row>
    <row r="54541" spans="7:7">
      <c r="G54541" s="1776"/>
    </row>
    <row r="54542" spans="7:7">
      <c r="G54542" s="1776"/>
    </row>
    <row r="54543" spans="7:7">
      <c r="G54543" s="1776"/>
    </row>
    <row r="54544" spans="7:7">
      <c r="G54544" s="1776"/>
    </row>
    <row r="54545" spans="7:7">
      <c r="G54545" s="1776"/>
    </row>
    <row r="54546" spans="7:7">
      <c r="G54546" s="1776"/>
    </row>
    <row r="54547" spans="7:7">
      <c r="G54547" s="1776"/>
    </row>
    <row r="54548" spans="7:7">
      <c r="G54548" s="1776"/>
    </row>
    <row r="54549" spans="7:7">
      <c r="G54549" s="1776"/>
    </row>
    <row r="54550" spans="7:7">
      <c r="G54550" s="1776"/>
    </row>
    <row r="54551" spans="7:7">
      <c r="G54551" s="1776"/>
    </row>
    <row r="54552" spans="7:7">
      <c r="G54552" s="1776"/>
    </row>
    <row r="54553" spans="7:7">
      <c r="G54553" s="1776"/>
    </row>
    <row r="54554" spans="7:7">
      <c r="G54554" s="1776"/>
    </row>
    <row r="54555" spans="7:7">
      <c r="G54555" s="1776"/>
    </row>
    <row r="54556" spans="7:7">
      <c r="G54556" s="1776"/>
    </row>
    <row r="54557" spans="7:7">
      <c r="G54557" s="1776"/>
    </row>
    <row r="54558" spans="7:7">
      <c r="G54558" s="1776"/>
    </row>
    <row r="54559" spans="7:7">
      <c r="G54559" s="1776"/>
    </row>
    <row r="54560" spans="7:7">
      <c r="G54560" s="1776"/>
    </row>
    <row r="54561" spans="7:7">
      <c r="G54561" s="1776"/>
    </row>
    <row r="54562" spans="7:7">
      <c r="G54562" s="1776"/>
    </row>
    <row r="54563" spans="7:7">
      <c r="G54563" s="1776"/>
    </row>
    <row r="54564" spans="7:7">
      <c r="G54564" s="1776"/>
    </row>
    <row r="54565" spans="7:7">
      <c r="G54565" s="1776"/>
    </row>
    <row r="54566" spans="7:7">
      <c r="G54566" s="1776"/>
    </row>
    <row r="54567" spans="7:7">
      <c r="G54567" s="1776"/>
    </row>
    <row r="54568" spans="7:7">
      <c r="G54568" s="1776"/>
    </row>
    <row r="54569" spans="7:7">
      <c r="G54569" s="1776"/>
    </row>
    <row r="54570" spans="7:7">
      <c r="G54570" s="1776"/>
    </row>
    <row r="54571" spans="7:7">
      <c r="G54571" s="1776"/>
    </row>
    <row r="54572" spans="7:7">
      <c r="G54572" s="1776"/>
    </row>
    <row r="54573" spans="7:7">
      <c r="G54573" s="1776"/>
    </row>
    <row r="54574" spans="7:7">
      <c r="G54574" s="1776"/>
    </row>
    <row r="54575" spans="7:7">
      <c r="G54575" s="1776"/>
    </row>
    <row r="54576" spans="7:7">
      <c r="G54576" s="1776"/>
    </row>
    <row r="54577" spans="7:7">
      <c r="G54577" s="1776"/>
    </row>
    <row r="54578" spans="7:7">
      <c r="G54578" s="1776"/>
    </row>
    <row r="54579" spans="7:7">
      <c r="G54579" s="1776"/>
    </row>
    <row r="54580" spans="7:7">
      <c r="G54580" s="1776"/>
    </row>
    <row r="54581" spans="7:7">
      <c r="G54581" s="1776"/>
    </row>
    <row r="54582" spans="7:7">
      <c r="G54582" s="1776"/>
    </row>
    <row r="54583" spans="7:7">
      <c r="G54583" s="1776"/>
    </row>
    <row r="54584" spans="7:7">
      <c r="G54584" s="1776"/>
    </row>
    <row r="54585" spans="7:7">
      <c r="G54585" s="1776"/>
    </row>
    <row r="54586" spans="7:7">
      <c r="G54586" s="1776"/>
    </row>
    <row r="54587" spans="7:7">
      <c r="G54587" s="1776"/>
    </row>
    <row r="54588" spans="7:7">
      <c r="G54588" s="1776"/>
    </row>
    <row r="54589" spans="7:7">
      <c r="G54589" s="1776"/>
    </row>
    <row r="54590" spans="7:7">
      <c r="G54590" s="1776"/>
    </row>
    <row r="54591" spans="7:7">
      <c r="G54591" s="1776"/>
    </row>
    <row r="54592" spans="7:7">
      <c r="G54592" s="1776"/>
    </row>
    <row r="54593" spans="7:7">
      <c r="G54593" s="1776"/>
    </row>
    <row r="54594" spans="7:7">
      <c r="G54594" s="1776"/>
    </row>
    <row r="54595" spans="7:7">
      <c r="G54595" s="1776"/>
    </row>
    <row r="54596" spans="7:7">
      <c r="G54596" s="1776"/>
    </row>
    <row r="54597" spans="7:7">
      <c r="G54597" s="1776"/>
    </row>
    <row r="54598" spans="7:7">
      <c r="G54598" s="1776"/>
    </row>
    <row r="54599" spans="7:7">
      <c r="G54599" s="1776"/>
    </row>
    <row r="54600" spans="7:7">
      <c r="G54600" s="1776"/>
    </row>
    <row r="54601" spans="7:7">
      <c r="G54601" s="1776"/>
    </row>
    <row r="54602" spans="7:7">
      <c r="G54602" s="1776"/>
    </row>
    <row r="54603" spans="7:7">
      <c r="G54603" s="1776"/>
    </row>
    <row r="54604" spans="7:7">
      <c r="G54604" s="1776"/>
    </row>
    <row r="54605" spans="7:7">
      <c r="G54605" s="1776"/>
    </row>
    <row r="54606" spans="7:7">
      <c r="G54606" s="1776"/>
    </row>
    <row r="54607" spans="7:7">
      <c r="G54607" s="1776"/>
    </row>
    <row r="54608" spans="7:7">
      <c r="G54608" s="1776"/>
    </row>
    <row r="54609" spans="7:7">
      <c r="G54609" s="1776"/>
    </row>
    <row r="54610" spans="7:7">
      <c r="G54610" s="1776"/>
    </row>
    <row r="54611" spans="7:7">
      <c r="G54611" s="1776"/>
    </row>
    <row r="54612" spans="7:7">
      <c r="G54612" s="1776"/>
    </row>
    <row r="54613" spans="7:7">
      <c r="G54613" s="1776"/>
    </row>
    <row r="54614" spans="7:7">
      <c r="G54614" s="1776"/>
    </row>
    <row r="54615" spans="7:7">
      <c r="G54615" s="1776"/>
    </row>
    <row r="54616" spans="7:7">
      <c r="G54616" s="1776"/>
    </row>
    <row r="54617" spans="7:7">
      <c r="G54617" s="1776"/>
    </row>
    <row r="54618" spans="7:7">
      <c r="G54618" s="1776"/>
    </row>
    <row r="54619" spans="7:7">
      <c r="G54619" s="1776"/>
    </row>
    <row r="54620" spans="7:7">
      <c r="G54620" s="1776"/>
    </row>
    <row r="54621" spans="7:7">
      <c r="G54621" s="1776"/>
    </row>
    <row r="54622" spans="7:7">
      <c r="G54622" s="1776"/>
    </row>
    <row r="54623" spans="7:7">
      <c r="G54623" s="1776"/>
    </row>
    <row r="54624" spans="7:7">
      <c r="G54624" s="1776"/>
    </row>
    <row r="54625" spans="7:7">
      <c r="G54625" s="1776"/>
    </row>
    <row r="54626" spans="7:7">
      <c r="G54626" s="1776"/>
    </row>
    <row r="54627" spans="7:7">
      <c r="G54627" s="1776"/>
    </row>
    <row r="54628" spans="7:7">
      <c r="G54628" s="1776"/>
    </row>
    <row r="54629" spans="7:7">
      <c r="G54629" s="1776"/>
    </row>
    <row r="54630" spans="7:7">
      <c r="G54630" s="1776"/>
    </row>
    <row r="54631" spans="7:7">
      <c r="G54631" s="1776"/>
    </row>
    <row r="54632" spans="7:7">
      <c r="G54632" s="1776"/>
    </row>
    <row r="54633" spans="7:7">
      <c r="G54633" s="1776"/>
    </row>
    <row r="54634" spans="7:7">
      <c r="G54634" s="1776"/>
    </row>
    <row r="54635" spans="7:7">
      <c r="G54635" s="1776"/>
    </row>
    <row r="54636" spans="7:7">
      <c r="G54636" s="1776"/>
    </row>
    <row r="54637" spans="7:7">
      <c r="G54637" s="1776"/>
    </row>
    <row r="54638" spans="7:7">
      <c r="G54638" s="1776"/>
    </row>
    <row r="54639" spans="7:7">
      <c r="G54639" s="1776"/>
    </row>
    <row r="54640" spans="7:7">
      <c r="G54640" s="1776"/>
    </row>
    <row r="54641" spans="7:7">
      <c r="G54641" s="1776"/>
    </row>
    <row r="54642" spans="7:7">
      <c r="G54642" s="1776"/>
    </row>
    <row r="54643" spans="7:7">
      <c r="G54643" s="1776"/>
    </row>
    <row r="54644" spans="7:7">
      <c r="G54644" s="1776"/>
    </row>
    <row r="54645" spans="7:7">
      <c r="G54645" s="1776"/>
    </row>
    <row r="54646" spans="7:7">
      <c r="G54646" s="1776"/>
    </row>
    <row r="54647" spans="7:7">
      <c r="G54647" s="1776"/>
    </row>
    <row r="54648" spans="7:7">
      <c r="G54648" s="1776"/>
    </row>
    <row r="54649" spans="7:7">
      <c r="G54649" s="1776"/>
    </row>
    <row r="54650" spans="7:7">
      <c r="G54650" s="1776"/>
    </row>
    <row r="54651" spans="7:7">
      <c r="G54651" s="1776"/>
    </row>
    <row r="54652" spans="7:7">
      <c r="G54652" s="1776"/>
    </row>
    <row r="54653" spans="7:7">
      <c r="G54653" s="1776"/>
    </row>
    <row r="54654" spans="7:7">
      <c r="G54654" s="1776"/>
    </row>
    <row r="54655" spans="7:7">
      <c r="G54655" s="1776"/>
    </row>
    <row r="54656" spans="7:7">
      <c r="G54656" s="1776"/>
    </row>
    <row r="54657" spans="7:7">
      <c r="G54657" s="1776"/>
    </row>
    <row r="54658" spans="7:7">
      <c r="G54658" s="1776"/>
    </row>
    <row r="54659" spans="7:7">
      <c r="G54659" s="1776"/>
    </row>
    <row r="54660" spans="7:7">
      <c r="G54660" s="1776"/>
    </row>
    <row r="54661" spans="7:7">
      <c r="G54661" s="1776"/>
    </row>
    <row r="54662" spans="7:7">
      <c r="G54662" s="1776"/>
    </row>
    <row r="54663" spans="7:7">
      <c r="G54663" s="1776"/>
    </row>
    <row r="54664" spans="7:7">
      <c r="G54664" s="1776"/>
    </row>
    <row r="54665" spans="7:7">
      <c r="G54665" s="1776"/>
    </row>
    <row r="54666" spans="7:7">
      <c r="G54666" s="1776"/>
    </row>
    <row r="54667" spans="7:7">
      <c r="G54667" s="1776"/>
    </row>
    <row r="54668" spans="7:7">
      <c r="G54668" s="1776"/>
    </row>
    <row r="54669" spans="7:7">
      <c r="G54669" s="1776"/>
    </row>
    <row r="54670" spans="7:7">
      <c r="G54670" s="1776"/>
    </row>
    <row r="54671" spans="7:7">
      <c r="G54671" s="1776"/>
    </row>
    <row r="54672" spans="7:7">
      <c r="G54672" s="1776"/>
    </row>
    <row r="54673" spans="7:7">
      <c r="G54673" s="1776"/>
    </row>
    <row r="54674" spans="7:7">
      <c r="G54674" s="1776"/>
    </row>
    <row r="54675" spans="7:7">
      <c r="G54675" s="1776"/>
    </row>
    <row r="54676" spans="7:7">
      <c r="G54676" s="1776"/>
    </row>
    <row r="54677" spans="7:7">
      <c r="G54677" s="1776"/>
    </row>
    <row r="54678" spans="7:7">
      <c r="G54678" s="1776"/>
    </row>
    <row r="54679" spans="7:7">
      <c r="G54679" s="1776"/>
    </row>
    <row r="54680" spans="7:7">
      <c r="G54680" s="1776"/>
    </row>
    <row r="54681" spans="7:7">
      <c r="G54681" s="1776"/>
    </row>
    <row r="54682" spans="7:7">
      <c r="G54682" s="1776"/>
    </row>
    <row r="54683" spans="7:7">
      <c r="G54683" s="1776"/>
    </row>
    <row r="54684" spans="7:7">
      <c r="G54684" s="1776"/>
    </row>
    <row r="54685" spans="7:7">
      <c r="G54685" s="1776"/>
    </row>
    <row r="54686" spans="7:7">
      <c r="G54686" s="1776"/>
    </row>
    <row r="54687" spans="7:7">
      <c r="G54687" s="1776"/>
    </row>
    <row r="54688" spans="7:7">
      <c r="G54688" s="1776"/>
    </row>
    <row r="54689" spans="7:7">
      <c r="G54689" s="1776"/>
    </row>
    <row r="54690" spans="7:7">
      <c r="G54690" s="1776"/>
    </row>
    <row r="54691" spans="7:7">
      <c r="G54691" s="1776"/>
    </row>
    <row r="54692" spans="7:7">
      <c r="G54692" s="1776"/>
    </row>
    <row r="54693" spans="7:7">
      <c r="G54693" s="1776"/>
    </row>
    <row r="54694" spans="7:7">
      <c r="G54694" s="1776"/>
    </row>
    <row r="54695" spans="7:7">
      <c r="G54695" s="1776"/>
    </row>
    <row r="54696" spans="7:7">
      <c r="G54696" s="1776"/>
    </row>
    <row r="54697" spans="7:7">
      <c r="G54697" s="1776"/>
    </row>
    <row r="54698" spans="7:7">
      <c r="G54698" s="1776"/>
    </row>
    <row r="54699" spans="7:7">
      <c r="G54699" s="1776"/>
    </row>
    <row r="54700" spans="7:7">
      <c r="G54700" s="1776"/>
    </row>
    <row r="54701" spans="7:7">
      <c r="G54701" s="1776"/>
    </row>
    <row r="54702" spans="7:7">
      <c r="G54702" s="1776"/>
    </row>
    <row r="54703" spans="7:7">
      <c r="G54703" s="1776"/>
    </row>
    <row r="54704" spans="7:7">
      <c r="G54704" s="1776"/>
    </row>
    <row r="54705" spans="7:7">
      <c r="G54705" s="1776"/>
    </row>
    <row r="54706" spans="7:7">
      <c r="G54706" s="1776"/>
    </row>
    <row r="54707" spans="7:7">
      <c r="G54707" s="1776"/>
    </row>
    <row r="54708" spans="7:7">
      <c r="G54708" s="1776"/>
    </row>
    <row r="54709" spans="7:7">
      <c r="G54709" s="1776"/>
    </row>
    <row r="54710" spans="7:7">
      <c r="G54710" s="1776"/>
    </row>
    <row r="54711" spans="7:7">
      <c r="G54711" s="1776"/>
    </row>
    <row r="54712" spans="7:7">
      <c r="G54712" s="1776"/>
    </row>
    <row r="54713" spans="7:7">
      <c r="G54713" s="1776"/>
    </row>
    <row r="54714" spans="7:7">
      <c r="G54714" s="1776"/>
    </row>
    <row r="54715" spans="7:7">
      <c r="G54715" s="1776"/>
    </row>
    <row r="54716" spans="7:7">
      <c r="G54716" s="1776"/>
    </row>
    <row r="54717" spans="7:7">
      <c r="G54717" s="1776"/>
    </row>
    <row r="54718" spans="7:7">
      <c r="G54718" s="1776"/>
    </row>
    <row r="54719" spans="7:7">
      <c r="G54719" s="1776"/>
    </row>
    <row r="54720" spans="7:7">
      <c r="G54720" s="1776"/>
    </row>
    <row r="54721" spans="7:7">
      <c r="G54721" s="1776"/>
    </row>
    <row r="54722" spans="7:7">
      <c r="G54722" s="1776"/>
    </row>
    <row r="54723" spans="7:7">
      <c r="G54723" s="1776"/>
    </row>
    <row r="54724" spans="7:7">
      <c r="G54724" s="1776"/>
    </row>
    <row r="54725" spans="7:7">
      <c r="G54725" s="1776"/>
    </row>
    <row r="54726" spans="7:7">
      <c r="G54726" s="1776"/>
    </row>
    <row r="54727" spans="7:7">
      <c r="G54727" s="1776"/>
    </row>
    <row r="54728" spans="7:7">
      <c r="G54728" s="1776"/>
    </row>
    <row r="54729" spans="7:7">
      <c r="G54729" s="1776"/>
    </row>
    <row r="54730" spans="7:7">
      <c r="G54730" s="1776"/>
    </row>
    <row r="54731" spans="7:7">
      <c r="G54731" s="1776"/>
    </row>
    <row r="54732" spans="7:7">
      <c r="G54732" s="1776"/>
    </row>
    <row r="54733" spans="7:7">
      <c r="G54733" s="1776"/>
    </row>
    <row r="54734" spans="7:7">
      <c r="G54734" s="1776"/>
    </row>
    <row r="54735" spans="7:7">
      <c r="G54735" s="1776"/>
    </row>
    <row r="54736" spans="7:7">
      <c r="G54736" s="1776"/>
    </row>
    <row r="54737" spans="7:7">
      <c r="G54737" s="1776"/>
    </row>
    <row r="54738" spans="7:7">
      <c r="G54738" s="1776"/>
    </row>
    <row r="54739" spans="7:7">
      <c r="G54739" s="1776"/>
    </row>
    <row r="54740" spans="7:7">
      <c r="G54740" s="1776"/>
    </row>
    <row r="54741" spans="7:7">
      <c r="G54741" s="1776"/>
    </row>
    <row r="54742" spans="7:7">
      <c r="G54742" s="1776"/>
    </row>
    <row r="54743" spans="7:7">
      <c r="G54743" s="1776"/>
    </row>
    <row r="54744" spans="7:7">
      <c r="G54744" s="1776"/>
    </row>
    <row r="54745" spans="7:7">
      <c r="G54745" s="1776"/>
    </row>
    <row r="54746" spans="7:7">
      <c r="G54746" s="1776"/>
    </row>
    <row r="54747" spans="7:7">
      <c r="G54747" s="1776"/>
    </row>
    <row r="54748" spans="7:7">
      <c r="G54748" s="1776"/>
    </row>
    <row r="54749" spans="7:7">
      <c r="G54749" s="1776"/>
    </row>
    <row r="54750" spans="7:7">
      <c r="G54750" s="1776"/>
    </row>
    <row r="54751" spans="7:7">
      <c r="G54751" s="1776"/>
    </row>
    <row r="54752" spans="7:7">
      <c r="G54752" s="1776"/>
    </row>
    <row r="54753" spans="7:7">
      <c r="G54753" s="1776"/>
    </row>
    <row r="54754" spans="7:7">
      <c r="G54754" s="1776"/>
    </row>
    <row r="54755" spans="7:7">
      <c r="G54755" s="1776"/>
    </row>
    <row r="54756" spans="7:7">
      <c r="G54756" s="1776"/>
    </row>
    <row r="54757" spans="7:7">
      <c r="G54757" s="1776"/>
    </row>
    <row r="54758" spans="7:7">
      <c r="G54758" s="1776"/>
    </row>
    <row r="54759" spans="7:7">
      <c r="G54759" s="1776"/>
    </row>
    <row r="54760" spans="7:7">
      <c r="G54760" s="1776"/>
    </row>
    <row r="54761" spans="7:7">
      <c r="G54761" s="1776"/>
    </row>
    <row r="54762" spans="7:7">
      <c r="G54762" s="1776"/>
    </row>
    <row r="54763" spans="7:7">
      <c r="G54763" s="1776"/>
    </row>
    <row r="54764" spans="7:7">
      <c r="G54764" s="1776"/>
    </row>
    <row r="54765" spans="7:7">
      <c r="G54765" s="1776"/>
    </row>
    <row r="54766" spans="7:7">
      <c r="G54766" s="1776"/>
    </row>
    <row r="54767" spans="7:7">
      <c r="G54767" s="1776"/>
    </row>
    <row r="54768" spans="7:7">
      <c r="G54768" s="1776"/>
    </row>
    <row r="54769" spans="7:7">
      <c r="G54769" s="1776"/>
    </row>
    <row r="54770" spans="7:7">
      <c r="G54770" s="1776"/>
    </row>
    <row r="54771" spans="7:7">
      <c r="G54771" s="1776"/>
    </row>
    <row r="54772" spans="7:7">
      <c r="G54772" s="1776"/>
    </row>
    <row r="54773" spans="7:7">
      <c r="G54773" s="1776"/>
    </row>
    <row r="54774" spans="7:7">
      <c r="G54774" s="1776"/>
    </row>
    <row r="54775" spans="7:7">
      <c r="G54775" s="1776"/>
    </row>
    <row r="54776" spans="7:7">
      <c r="G54776" s="1776"/>
    </row>
    <row r="54777" spans="7:7">
      <c r="G54777" s="1776"/>
    </row>
    <row r="54778" spans="7:7">
      <c r="G54778" s="1776"/>
    </row>
    <row r="54779" spans="7:7">
      <c r="G54779" s="1776"/>
    </row>
    <row r="54780" spans="7:7">
      <c r="G54780" s="1776"/>
    </row>
    <row r="54781" spans="7:7">
      <c r="G54781" s="1776"/>
    </row>
    <row r="54782" spans="7:7">
      <c r="G54782" s="1776"/>
    </row>
    <row r="54783" spans="7:7">
      <c r="G54783" s="1776"/>
    </row>
    <row r="54784" spans="7:7">
      <c r="G54784" s="1776"/>
    </row>
    <row r="54785" spans="7:7">
      <c r="G54785" s="1776"/>
    </row>
    <row r="54786" spans="7:7">
      <c r="G54786" s="1776"/>
    </row>
    <row r="54787" spans="7:7">
      <c r="G54787" s="1776"/>
    </row>
    <row r="54788" spans="7:7">
      <c r="G54788" s="1776"/>
    </row>
    <row r="54789" spans="7:7">
      <c r="G54789" s="1776"/>
    </row>
    <row r="54790" spans="7:7">
      <c r="G54790" s="1776"/>
    </row>
    <row r="54791" spans="7:7">
      <c r="G54791" s="1776"/>
    </row>
    <row r="54792" spans="7:7">
      <c r="G54792" s="1776"/>
    </row>
    <row r="54793" spans="7:7">
      <c r="G54793" s="1776"/>
    </row>
    <row r="54794" spans="7:7">
      <c r="G54794" s="1776"/>
    </row>
    <row r="54795" spans="7:7">
      <c r="G54795" s="1776"/>
    </row>
    <row r="54796" spans="7:7">
      <c r="G54796" s="1776"/>
    </row>
    <row r="54797" spans="7:7">
      <c r="G54797" s="1776"/>
    </row>
    <row r="54798" spans="7:7">
      <c r="G54798" s="1776"/>
    </row>
    <row r="54799" spans="7:7">
      <c r="G54799" s="1776"/>
    </row>
    <row r="54800" spans="7:7">
      <c r="G54800" s="1776"/>
    </row>
    <row r="54801" spans="7:7">
      <c r="G54801" s="1776"/>
    </row>
    <row r="54802" spans="7:7">
      <c r="G54802" s="1776"/>
    </row>
    <row r="54803" spans="7:7">
      <c r="G54803" s="1776"/>
    </row>
    <row r="54804" spans="7:7">
      <c r="G54804" s="1776"/>
    </row>
    <row r="54805" spans="7:7">
      <c r="G54805" s="1776"/>
    </row>
    <row r="54806" spans="7:7">
      <c r="G54806" s="1776"/>
    </row>
    <row r="54807" spans="7:7">
      <c r="G54807" s="1776"/>
    </row>
    <row r="54808" spans="7:7">
      <c r="G54808" s="1776"/>
    </row>
    <row r="54809" spans="7:7">
      <c r="G54809" s="1776"/>
    </row>
    <row r="54810" spans="7:7">
      <c r="G54810" s="1776"/>
    </row>
    <row r="54811" spans="7:7">
      <c r="G54811" s="1776"/>
    </row>
    <row r="54812" spans="7:7">
      <c r="G54812" s="1776"/>
    </row>
    <row r="54813" spans="7:7">
      <c r="G54813" s="1776"/>
    </row>
    <row r="54814" spans="7:7">
      <c r="G54814" s="1776"/>
    </row>
    <row r="54815" spans="7:7">
      <c r="G54815" s="1776"/>
    </row>
    <row r="54816" spans="7:7">
      <c r="G54816" s="1776"/>
    </row>
    <row r="54817" spans="7:7">
      <c r="G54817" s="1776"/>
    </row>
    <row r="54818" spans="7:7">
      <c r="G54818" s="1776"/>
    </row>
    <row r="54819" spans="7:7">
      <c r="G54819" s="1776"/>
    </row>
    <row r="54820" spans="7:7">
      <c r="G54820" s="1776"/>
    </row>
    <row r="54821" spans="7:7">
      <c r="G54821" s="1776"/>
    </row>
    <row r="54822" spans="7:7">
      <c r="G54822" s="1776"/>
    </row>
    <row r="54823" spans="7:7">
      <c r="G54823" s="1776"/>
    </row>
    <row r="54824" spans="7:7">
      <c r="G54824" s="1776"/>
    </row>
    <row r="54825" spans="7:7">
      <c r="G54825" s="1776"/>
    </row>
    <row r="54826" spans="7:7">
      <c r="G54826" s="1776"/>
    </row>
    <row r="54827" spans="7:7">
      <c r="G54827" s="1776"/>
    </row>
    <row r="54828" spans="7:7">
      <c r="G54828" s="1776"/>
    </row>
    <row r="54829" spans="7:7">
      <c r="G54829" s="1776"/>
    </row>
    <row r="54830" spans="7:7">
      <c r="G54830" s="1776"/>
    </row>
    <row r="54831" spans="7:7">
      <c r="G54831" s="1776"/>
    </row>
    <row r="54832" spans="7:7">
      <c r="G54832" s="1776"/>
    </row>
    <row r="54833" spans="7:7">
      <c r="G54833" s="1776"/>
    </row>
    <row r="54834" spans="7:7">
      <c r="G54834" s="1776"/>
    </row>
    <row r="54835" spans="7:7">
      <c r="G54835" s="1776"/>
    </row>
    <row r="54836" spans="7:7">
      <c r="G54836" s="1776"/>
    </row>
    <row r="54837" spans="7:7">
      <c r="G54837" s="1776"/>
    </row>
    <row r="54838" spans="7:7">
      <c r="G54838" s="1776"/>
    </row>
    <row r="54839" spans="7:7">
      <c r="G54839" s="1776"/>
    </row>
    <row r="54840" spans="7:7">
      <c r="G54840" s="1776"/>
    </row>
    <row r="54841" spans="7:7">
      <c r="G54841" s="1776"/>
    </row>
    <row r="54842" spans="7:7">
      <c r="G54842" s="1776"/>
    </row>
    <row r="54843" spans="7:7">
      <c r="G54843" s="1776"/>
    </row>
    <row r="54844" spans="7:7">
      <c r="G54844" s="1776"/>
    </row>
    <row r="54845" spans="7:7">
      <c r="G54845" s="1776"/>
    </row>
    <row r="54846" spans="7:7">
      <c r="G54846" s="1776"/>
    </row>
    <row r="54847" spans="7:7">
      <c r="G54847" s="1776"/>
    </row>
    <row r="54848" spans="7:7">
      <c r="G54848" s="1776"/>
    </row>
    <row r="54849" spans="7:7">
      <c r="G54849" s="1776"/>
    </row>
    <row r="54850" spans="7:7">
      <c r="G54850" s="1776"/>
    </row>
    <row r="54851" spans="7:7">
      <c r="G54851" s="1776"/>
    </row>
    <row r="54852" spans="7:7">
      <c r="G54852" s="1776"/>
    </row>
    <row r="54853" spans="7:7">
      <c r="G54853" s="1776"/>
    </row>
    <row r="54854" spans="7:7">
      <c r="G54854" s="1776"/>
    </row>
    <row r="54855" spans="7:7">
      <c r="G54855" s="1776"/>
    </row>
    <row r="54856" spans="7:7">
      <c r="G54856" s="1776"/>
    </row>
    <row r="54857" spans="7:7">
      <c r="G54857" s="1776"/>
    </row>
    <row r="54858" spans="7:7">
      <c r="G54858" s="1776"/>
    </row>
    <row r="54859" spans="7:7">
      <c r="G54859" s="1776"/>
    </row>
    <row r="54860" spans="7:7">
      <c r="G54860" s="1776"/>
    </row>
    <row r="54861" spans="7:7">
      <c r="G54861" s="1776"/>
    </row>
    <row r="54862" spans="7:7">
      <c r="G54862" s="1776"/>
    </row>
    <row r="54863" spans="7:7">
      <c r="G54863" s="1776"/>
    </row>
    <row r="54864" spans="7:7">
      <c r="G54864" s="1776"/>
    </row>
    <row r="54865" spans="7:7">
      <c r="G54865" s="1776"/>
    </row>
    <row r="54866" spans="7:7">
      <c r="G54866" s="1776"/>
    </row>
    <row r="54867" spans="7:7">
      <c r="G54867" s="1776"/>
    </row>
    <row r="54868" spans="7:7">
      <c r="G54868" s="1776"/>
    </row>
    <row r="54869" spans="7:7">
      <c r="G54869" s="1776"/>
    </row>
    <row r="54870" spans="7:7">
      <c r="G54870" s="1776"/>
    </row>
    <row r="54871" spans="7:7">
      <c r="G54871" s="1776"/>
    </row>
    <row r="54872" spans="7:7">
      <c r="G54872" s="1776"/>
    </row>
    <row r="54873" spans="7:7">
      <c r="G54873" s="1776"/>
    </row>
    <row r="54874" spans="7:7">
      <c r="G54874" s="1776"/>
    </row>
    <row r="54875" spans="7:7">
      <c r="G54875" s="1776"/>
    </row>
    <row r="54876" spans="7:7">
      <c r="G54876" s="1776"/>
    </row>
    <row r="54877" spans="7:7">
      <c r="G54877" s="1776"/>
    </row>
    <row r="54878" spans="7:7">
      <c r="G54878" s="1776"/>
    </row>
    <row r="54879" spans="7:7">
      <c r="G54879" s="1776"/>
    </row>
    <row r="54880" spans="7:7">
      <c r="G54880" s="1776"/>
    </row>
    <row r="54881" spans="7:7">
      <c r="G54881" s="1776"/>
    </row>
    <row r="54882" spans="7:7">
      <c r="G54882" s="1776"/>
    </row>
    <row r="54883" spans="7:7">
      <c r="G54883" s="1776"/>
    </row>
    <row r="54884" spans="7:7">
      <c r="G54884" s="1776"/>
    </row>
    <row r="54885" spans="7:7">
      <c r="G54885" s="1776"/>
    </row>
    <row r="54886" spans="7:7">
      <c r="G54886" s="1776"/>
    </row>
    <row r="54887" spans="7:7">
      <c r="G54887" s="1776"/>
    </row>
    <row r="54888" spans="7:7">
      <c r="G54888" s="1776"/>
    </row>
    <row r="54889" spans="7:7">
      <c r="G54889" s="1776"/>
    </row>
    <row r="54890" spans="7:7">
      <c r="G54890" s="1776"/>
    </row>
    <row r="54891" spans="7:7">
      <c r="G54891" s="1776"/>
    </row>
    <row r="54892" spans="7:7">
      <c r="G54892" s="1776"/>
    </row>
    <row r="54893" spans="7:7">
      <c r="G54893" s="1776"/>
    </row>
    <row r="54894" spans="7:7">
      <c r="G54894" s="1776"/>
    </row>
    <row r="54895" spans="7:7">
      <c r="G54895" s="1776"/>
    </row>
    <row r="54896" spans="7:7">
      <c r="G54896" s="1776"/>
    </row>
    <row r="54897" spans="7:7">
      <c r="G54897" s="1776"/>
    </row>
    <row r="54898" spans="7:7">
      <c r="G54898" s="1776"/>
    </row>
    <row r="54899" spans="7:7">
      <c r="G54899" s="1776"/>
    </row>
    <row r="54900" spans="7:7">
      <c r="G54900" s="1776"/>
    </row>
    <row r="54901" spans="7:7">
      <c r="G54901" s="1776"/>
    </row>
    <row r="54902" spans="7:7">
      <c r="G54902" s="1776"/>
    </row>
    <row r="54903" spans="7:7">
      <c r="G54903" s="1776"/>
    </row>
    <row r="54904" spans="7:7">
      <c r="G54904" s="1776"/>
    </row>
    <row r="54905" spans="7:7">
      <c r="G54905" s="1776"/>
    </row>
    <row r="54906" spans="7:7">
      <c r="G54906" s="1776"/>
    </row>
    <row r="54907" spans="7:7">
      <c r="G54907" s="1776"/>
    </row>
    <row r="54908" spans="7:7">
      <c r="G54908" s="1776"/>
    </row>
    <row r="54909" spans="7:7">
      <c r="G54909" s="1776"/>
    </row>
    <row r="54910" spans="7:7">
      <c r="G54910" s="1776"/>
    </row>
    <row r="54911" spans="7:7">
      <c r="G54911" s="1776"/>
    </row>
    <row r="54912" spans="7:7">
      <c r="G54912" s="1776"/>
    </row>
    <row r="54913" spans="7:7">
      <c r="G54913" s="1776"/>
    </row>
    <row r="54914" spans="7:7">
      <c r="G54914" s="1776"/>
    </row>
    <row r="54915" spans="7:7">
      <c r="G54915" s="1776"/>
    </row>
    <row r="54916" spans="7:7">
      <c r="G54916" s="1776"/>
    </row>
    <row r="54917" spans="7:7">
      <c r="G54917" s="1776"/>
    </row>
    <row r="54918" spans="7:7">
      <c r="G54918" s="1776"/>
    </row>
    <row r="54919" spans="7:7">
      <c r="G54919" s="1776"/>
    </row>
    <row r="54920" spans="7:7">
      <c r="G54920" s="1776"/>
    </row>
    <row r="54921" spans="7:7">
      <c r="G54921" s="1776"/>
    </row>
    <row r="54922" spans="7:7">
      <c r="G54922" s="1776"/>
    </row>
    <row r="54923" spans="7:7">
      <c r="G54923" s="1776"/>
    </row>
    <row r="54924" spans="7:7">
      <c r="G54924" s="1776"/>
    </row>
    <row r="54925" spans="7:7">
      <c r="G54925" s="1776"/>
    </row>
    <row r="54926" spans="7:7">
      <c r="G54926" s="1776"/>
    </row>
    <row r="54927" spans="7:7">
      <c r="G54927" s="1776"/>
    </row>
    <row r="54928" spans="7:7">
      <c r="G54928" s="1776"/>
    </row>
    <row r="54929" spans="7:7">
      <c r="G54929" s="1776"/>
    </row>
    <row r="54930" spans="7:7">
      <c r="G54930" s="1776"/>
    </row>
    <row r="54931" spans="7:7">
      <c r="G54931" s="1776"/>
    </row>
    <row r="54932" spans="7:7">
      <c r="G54932" s="1776"/>
    </row>
    <row r="54933" spans="7:7">
      <c r="G54933" s="1776"/>
    </row>
    <row r="54934" spans="7:7">
      <c r="G54934" s="1776"/>
    </row>
    <row r="54935" spans="7:7">
      <c r="G54935" s="1776"/>
    </row>
    <row r="54936" spans="7:7">
      <c r="G54936" s="1776"/>
    </row>
    <row r="54937" spans="7:7">
      <c r="G54937" s="1776"/>
    </row>
    <row r="54938" spans="7:7">
      <c r="G54938" s="1776"/>
    </row>
    <row r="54939" spans="7:7">
      <c r="G54939" s="1776"/>
    </row>
    <row r="54940" spans="7:7">
      <c r="G54940" s="1776"/>
    </row>
    <row r="54941" spans="7:7">
      <c r="G54941" s="1776"/>
    </row>
    <row r="54942" spans="7:7">
      <c r="G54942" s="1776"/>
    </row>
    <row r="54943" spans="7:7">
      <c r="G54943" s="1776"/>
    </row>
    <row r="54944" spans="7:7">
      <c r="G54944" s="1776"/>
    </row>
    <row r="54945" spans="7:7">
      <c r="G54945" s="1776"/>
    </row>
    <row r="54946" spans="7:7">
      <c r="G54946" s="1776"/>
    </row>
    <row r="54947" spans="7:7">
      <c r="G54947" s="1776"/>
    </row>
    <row r="54948" spans="7:7">
      <c r="G54948" s="1776"/>
    </row>
    <row r="54949" spans="7:7">
      <c r="G54949" s="1776"/>
    </row>
    <row r="54950" spans="7:7">
      <c r="G54950" s="1776"/>
    </row>
    <row r="54951" spans="7:7">
      <c r="G54951" s="1776"/>
    </row>
    <row r="54952" spans="7:7">
      <c r="G54952" s="1776"/>
    </row>
    <row r="54953" spans="7:7">
      <c r="G54953" s="1776"/>
    </row>
    <row r="54954" spans="7:7">
      <c r="G54954" s="1776"/>
    </row>
    <row r="54955" spans="7:7">
      <c r="G54955" s="1776"/>
    </row>
    <row r="54956" spans="7:7">
      <c r="G54956" s="1776"/>
    </row>
    <row r="54957" spans="7:7">
      <c r="G54957" s="1776"/>
    </row>
    <row r="54958" spans="7:7">
      <c r="G54958" s="1776"/>
    </row>
    <row r="54959" spans="7:7">
      <c r="G54959" s="1776"/>
    </row>
    <row r="54960" spans="7:7">
      <c r="G54960" s="1776"/>
    </row>
    <row r="54961" spans="7:7">
      <c r="G54961" s="1776"/>
    </row>
    <row r="54962" spans="7:7">
      <c r="G54962" s="1776"/>
    </row>
    <row r="54963" spans="7:7">
      <c r="G54963" s="1776"/>
    </row>
    <row r="54964" spans="7:7">
      <c r="G54964" s="1776"/>
    </row>
    <row r="54965" spans="7:7">
      <c r="G54965" s="1776"/>
    </row>
    <row r="54966" spans="7:7">
      <c r="G54966" s="1776"/>
    </row>
    <row r="54967" spans="7:7">
      <c r="G54967" s="1776"/>
    </row>
    <row r="54968" spans="7:7">
      <c r="G54968" s="1776"/>
    </row>
    <row r="54969" spans="7:7">
      <c r="G54969" s="1776"/>
    </row>
    <row r="54970" spans="7:7">
      <c r="G54970" s="1776"/>
    </row>
    <row r="54971" spans="7:7">
      <c r="G54971" s="1776"/>
    </row>
    <row r="54972" spans="7:7">
      <c r="G54972" s="1776"/>
    </row>
    <row r="54973" spans="7:7">
      <c r="G54973" s="1776"/>
    </row>
    <row r="54974" spans="7:7">
      <c r="G54974" s="1776"/>
    </row>
    <row r="54975" spans="7:7">
      <c r="G54975" s="1776"/>
    </row>
    <row r="54976" spans="7:7">
      <c r="G54976" s="1776"/>
    </row>
    <row r="54977" spans="7:7">
      <c r="G54977" s="1776"/>
    </row>
    <row r="54978" spans="7:7">
      <c r="G54978" s="1776"/>
    </row>
    <row r="54979" spans="7:7">
      <c r="G54979" s="1776"/>
    </row>
    <row r="54980" spans="7:7">
      <c r="G54980" s="1776"/>
    </row>
    <row r="54981" spans="7:7">
      <c r="G54981" s="1776"/>
    </row>
    <row r="54982" spans="7:7">
      <c r="G54982" s="1776"/>
    </row>
    <row r="54983" spans="7:7">
      <c r="G54983" s="1776"/>
    </row>
    <row r="54984" spans="7:7">
      <c r="G54984" s="1776"/>
    </row>
    <row r="54985" spans="7:7">
      <c r="G54985" s="1776"/>
    </row>
    <row r="54986" spans="7:7">
      <c r="G54986" s="1776"/>
    </row>
    <row r="54987" spans="7:7">
      <c r="G54987" s="1776"/>
    </row>
    <row r="54988" spans="7:7">
      <c r="G54988" s="1776"/>
    </row>
    <row r="54989" spans="7:7">
      <c r="G54989" s="1776"/>
    </row>
    <row r="54990" spans="7:7">
      <c r="G54990" s="1776"/>
    </row>
    <row r="54991" spans="7:7">
      <c r="G54991" s="1776"/>
    </row>
    <row r="54992" spans="7:7">
      <c r="G54992" s="1776"/>
    </row>
    <row r="54993" spans="7:7">
      <c r="G54993" s="1776"/>
    </row>
    <row r="54994" spans="7:7">
      <c r="G54994" s="1776"/>
    </row>
    <row r="54995" spans="7:7">
      <c r="G54995" s="1776"/>
    </row>
    <row r="54996" spans="7:7">
      <c r="G54996" s="1776"/>
    </row>
    <row r="54997" spans="7:7">
      <c r="G54997" s="1776"/>
    </row>
    <row r="54998" spans="7:7">
      <c r="G54998" s="1776"/>
    </row>
    <row r="54999" spans="7:7">
      <c r="G54999" s="1776"/>
    </row>
    <row r="55000" spans="7:7">
      <c r="G55000" s="1776"/>
    </row>
    <row r="55001" spans="7:7">
      <c r="G55001" s="1776"/>
    </row>
    <row r="55002" spans="7:7">
      <c r="G55002" s="1776"/>
    </row>
    <row r="55003" spans="7:7">
      <c r="G55003" s="1776"/>
    </row>
    <row r="55004" spans="7:7">
      <c r="G55004" s="1776"/>
    </row>
    <row r="55005" spans="7:7">
      <c r="G55005" s="1776"/>
    </row>
    <row r="55006" spans="7:7">
      <c r="G55006" s="1776"/>
    </row>
    <row r="55007" spans="7:7">
      <c r="G55007" s="1776"/>
    </row>
    <row r="55008" spans="7:7">
      <c r="G55008" s="1776"/>
    </row>
    <row r="55009" spans="7:7">
      <c r="G55009" s="1776"/>
    </row>
    <row r="55010" spans="7:7">
      <c r="G55010" s="1776"/>
    </row>
    <row r="55011" spans="7:7">
      <c r="G55011" s="1776"/>
    </row>
    <row r="55012" spans="7:7">
      <c r="G55012" s="1776"/>
    </row>
    <row r="55013" spans="7:7">
      <c r="G55013" s="1776"/>
    </row>
    <row r="55014" spans="7:7">
      <c r="G55014" s="1776"/>
    </row>
    <row r="55015" spans="7:7">
      <c r="G55015" s="1776"/>
    </row>
    <row r="55016" spans="7:7">
      <c r="G55016" s="1776"/>
    </row>
    <row r="55017" spans="7:7">
      <c r="G55017" s="1776"/>
    </row>
    <row r="55018" spans="7:7">
      <c r="G55018" s="1776"/>
    </row>
    <row r="55019" spans="7:7">
      <c r="G55019" s="1776"/>
    </row>
    <row r="55020" spans="7:7">
      <c r="G55020" s="1776"/>
    </row>
    <row r="55021" spans="7:7">
      <c r="G55021" s="1776"/>
    </row>
    <row r="55022" spans="7:7">
      <c r="G55022" s="1776"/>
    </row>
    <row r="55023" spans="7:7">
      <c r="G55023" s="1776"/>
    </row>
    <row r="55024" spans="7:7">
      <c r="G55024" s="1776"/>
    </row>
    <row r="55025" spans="7:7">
      <c r="G55025" s="1776"/>
    </row>
    <row r="55026" spans="7:7">
      <c r="G55026" s="1776"/>
    </row>
    <row r="55027" spans="7:7">
      <c r="G55027" s="1776"/>
    </row>
    <row r="55028" spans="7:7">
      <c r="G55028" s="1776"/>
    </row>
    <row r="55029" spans="7:7">
      <c r="G55029" s="1776"/>
    </row>
    <row r="55030" spans="7:7">
      <c r="G55030" s="1776"/>
    </row>
    <row r="55031" spans="7:7">
      <c r="G55031" s="1776"/>
    </row>
    <row r="55032" spans="7:7">
      <c r="G55032" s="1776"/>
    </row>
    <row r="55033" spans="7:7">
      <c r="G55033" s="1776"/>
    </row>
    <row r="55034" spans="7:7">
      <c r="G55034" s="1776"/>
    </row>
    <row r="55035" spans="7:7">
      <c r="G55035" s="1776"/>
    </row>
    <row r="55036" spans="7:7">
      <c r="G55036" s="1776"/>
    </row>
    <row r="55037" spans="7:7">
      <c r="G55037" s="1776"/>
    </row>
    <row r="55038" spans="7:7">
      <c r="G55038" s="1776"/>
    </row>
    <row r="55039" spans="7:7">
      <c r="G55039" s="1776"/>
    </row>
    <row r="55040" spans="7:7">
      <c r="G55040" s="1776"/>
    </row>
    <row r="55041" spans="7:7">
      <c r="G55041" s="1776"/>
    </row>
    <row r="55042" spans="7:7">
      <c r="G55042" s="1776"/>
    </row>
    <row r="55043" spans="7:7">
      <c r="G55043" s="1776"/>
    </row>
    <row r="55044" spans="7:7">
      <c r="G55044" s="1776"/>
    </row>
    <row r="55045" spans="7:7">
      <c r="G55045" s="1776"/>
    </row>
    <row r="55046" spans="7:7">
      <c r="G55046" s="1776"/>
    </row>
    <row r="55047" spans="7:7">
      <c r="G55047" s="1776"/>
    </row>
    <row r="55048" spans="7:7">
      <c r="G55048" s="1776"/>
    </row>
    <row r="55049" spans="7:7">
      <c r="G55049" s="1776"/>
    </row>
    <row r="55050" spans="7:7">
      <c r="G55050" s="1776"/>
    </row>
    <row r="55051" spans="7:7">
      <c r="G55051" s="1776"/>
    </row>
    <row r="55052" spans="7:7">
      <c r="G55052" s="1776"/>
    </row>
    <row r="55053" spans="7:7">
      <c r="G55053" s="1776"/>
    </row>
    <row r="55054" spans="7:7">
      <c r="G55054" s="1776"/>
    </row>
    <row r="55055" spans="7:7">
      <c r="G55055" s="1776"/>
    </row>
    <row r="55056" spans="7:7">
      <c r="G55056" s="1776"/>
    </row>
    <row r="55057" spans="7:7">
      <c r="G55057" s="1776"/>
    </row>
    <row r="55058" spans="7:7">
      <c r="G55058" s="1776"/>
    </row>
    <row r="55059" spans="7:7">
      <c r="G55059" s="1776"/>
    </row>
    <row r="55060" spans="7:7">
      <c r="G55060" s="1776"/>
    </row>
    <row r="55061" spans="7:7">
      <c r="G55061" s="1776"/>
    </row>
    <row r="55062" spans="7:7">
      <c r="G55062" s="1776"/>
    </row>
    <row r="55063" spans="7:7">
      <c r="G55063" s="1776"/>
    </row>
    <row r="55064" spans="7:7">
      <c r="G55064" s="1776"/>
    </row>
    <row r="55065" spans="7:7">
      <c r="G55065" s="1776"/>
    </row>
    <row r="55066" spans="7:7">
      <c r="G55066" s="1776"/>
    </row>
    <row r="55067" spans="7:7">
      <c r="G55067" s="1776"/>
    </row>
    <row r="55068" spans="7:7">
      <c r="G55068" s="1776"/>
    </row>
    <row r="55069" spans="7:7">
      <c r="G55069" s="1776"/>
    </row>
    <row r="55070" spans="7:7">
      <c r="G55070" s="1776"/>
    </row>
    <row r="55071" spans="7:7">
      <c r="G55071" s="1776"/>
    </row>
    <row r="55072" spans="7:7">
      <c r="G55072" s="1776"/>
    </row>
    <row r="55073" spans="7:7">
      <c r="G55073" s="1776"/>
    </row>
    <row r="55074" spans="7:7">
      <c r="G55074" s="1776"/>
    </row>
    <row r="55075" spans="7:7">
      <c r="G55075" s="1776"/>
    </row>
    <row r="55076" spans="7:7">
      <c r="G55076" s="1776"/>
    </row>
    <row r="55077" spans="7:7">
      <c r="G55077" s="1776"/>
    </row>
    <row r="55078" spans="7:7">
      <c r="G55078" s="1776"/>
    </row>
    <row r="55079" spans="7:7">
      <c r="G55079" s="1776"/>
    </row>
    <row r="55080" spans="7:7">
      <c r="G55080" s="1776"/>
    </row>
    <row r="55081" spans="7:7">
      <c r="G55081" s="1776"/>
    </row>
    <row r="55082" spans="7:7">
      <c r="G55082" s="1776"/>
    </row>
    <row r="55083" spans="7:7">
      <c r="G55083" s="1776"/>
    </row>
    <row r="55084" spans="7:7">
      <c r="G55084" s="1776"/>
    </row>
    <row r="55085" spans="7:7">
      <c r="G55085" s="1776"/>
    </row>
    <row r="55086" spans="7:7">
      <c r="G55086" s="1776"/>
    </row>
    <row r="55087" spans="7:7">
      <c r="G55087" s="1776"/>
    </row>
    <row r="55088" spans="7:7">
      <c r="G55088" s="1776"/>
    </row>
    <row r="55089" spans="7:7">
      <c r="G55089" s="1776"/>
    </row>
    <row r="55090" spans="7:7">
      <c r="G55090" s="1776"/>
    </row>
    <row r="55091" spans="7:7">
      <c r="G55091" s="1776"/>
    </row>
    <row r="55092" spans="7:7">
      <c r="G55092" s="1776"/>
    </row>
    <row r="55093" spans="7:7">
      <c r="G55093" s="1776"/>
    </row>
    <row r="55094" spans="7:7">
      <c r="G55094" s="1776"/>
    </row>
    <row r="55095" spans="7:7">
      <c r="G55095" s="1776"/>
    </row>
    <row r="55096" spans="7:7">
      <c r="G55096" s="1776"/>
    </row>
    <row r="55097" spans="7:7">
      <c r="G55097" s="1776"/>
    </row>
    <row r="55098" spans="7:7">
      <c r="G55098" s="1776"/>
    </row>
    <row r="55099" spans="7:7">
      <c r="G55099" s="1776"/>
    </row>
    <row r="55100" spans="7:7">
      <c r="G55100" s="1776"/>
    </row>
    <row r="55101" spans="7:7">
      <c r="G55101" s="1776"/>
    </row>
    <row r="55102" spans="7:7">
      <c r="G55102" s="1776"/>
    </row>
    <row r="55103" spans="7:7">
      <c r="G55103" s="1776"/>
    </row>
    <row r="55104" spans="7:7">
      <c r="G55104" s="1776"/>
    </row>
    <row r="55105" spans="7:7">
      <c r="G55105" s="1776"/>
    </row>
    <row r="55106" spans="7:7">
      <c r="G55106" s="1776"/>
    </row>
    <row r="55107" spans="7:7">
      <c r="G55107" s="1776"/>
    </row>
    <row r="55108" spans="7:7">
      <c r="G55108" s="1776"/>
    </row>
    <row r="55109" spans="7:7">
      <c r="G55109" s="1776"/>
    </row>
    <row r="55110" spans="7:7">
      <c r="G55110" s="1776"/>
    </row>
    <row r="55111" spans="7:7">
      <c r="G55111" s="1776"/>
    </row>
    <row r="55112" spans="7:7">
      <c r="G55112" s="1776"/>
    </row>
    <row r="55113" spans="7:7">
      <c r="G55113" s="1776"/>
    </row>
    <row r="55114" spans="7:7">
      <c r="G55114" s="1776"/>
    </row>
    <row r="55115" spans="7:7">
      <c r="G55115" s="1776"/>
    </row>
    <row r="55116" spans="7:7">
      <c r="G55116" s="1776"/>
    </row>
    <row r="55117" spans="7:7">
      <c r="G55117" s="1776"/>
    </row>
    <row r="55118" spans="7:7">
      <c r="G55118" s="1776"/>
    </row>
    <row r="55119" spans="7:7">
      <c r="G55119" s="1776"/>
    </row>
    <row r="55120" spans="7:7">
      <c r="G55120" s="1776"/>
    </row>
    <row r="55121" spans="7:7">
      <c r="G55121" s="1776"/>
    </row>
    <row r="55122" spans="7:7">
      <c r="G55122" s="1776"/>
    </row>
    <row r="55123" spans="7:7">
      <c r="G55123" s="1776"/>
    </row>
    <row r="55124" spans="7:7">
      <c r="G55124" s="1776"/>
    </row>
    <row r="55125" spans="7:7">
      <c r="G55125" s="1776"/>
    </row>
    <row r="55126" spans="7:7">
      <c r="G55126" s="1776"/>
    </row>
    <row r="55127" spans="7:7">
      <c r="G55127" s="1776"/>
    </row>
    <row r="55128" spans="7:7">
      <c r="G55128" s="1776"/>
    </row>
    <row r="55129" spans="7:7">
      <c r="G55129" s="1776"/>
    </row>
    <row r="55130" spans="7:7">
      <c r="G55130" s="1776"/>
    </row>
    <row r="55131" spans="7:7">
      <c r="G55131" s="1776"/>
    </row>
    <row r="55132" spans="7:7">
      <c r="G55132" s="1776"/>
    </row>
    <row r="55133" spans="7:7">
      <c r="G55133" s="1776"/>
    </row>
    <row r="55134" spans="7:7">
      <c r="G55134" s="1776"/>
    </row>
    <row r="55135" spans="7:7">
      <c r="G55135" s="1776"/>
    </row>
    <row r="55136" spans="7:7">
      <c r="G55136" s="1776"/>
    </row>
    <row r="55137" spans="7:7">
      <c r="G55137" s="1776"/>
    </row>
    <row r="55138" spans="7:7">
      <c r="G55138" s="1776"/>
    </row>
    <row r="55139" spans="7:7">
      <c r="G55139" s="1776"/>
    </row>
    <row r="55140" spans="7:7">
      <c r="G55140" s="1776"/>
    </row>
    <row r="55141" spans="7:7">
      <c r="G55141" s="1776"/>
    </row>
    <row r="55142" spans="7:7">
      <c r="G55142" s="1776"/>
    </row>
    <row r="55143" spans="7:7">
      <c r="G55143" s="1776"/>
    </row>
    <row r="55144" spans="7:7">
      <c r="G55144" s="1776"/>
    </row>
    <row r="55145" spans="7:7">
      <c r="G55145" s="1776"/>
    </row>
    <row r="55146" spans="7:7">
      <c r="G55146" s="1776"/>
    </row>
    <row r="55147" spans="7:7">
      <c r="G55147" s="1776"/>
    </row>
    <row r="55148" spans="7:7">
      <c r="G55148" s="1776"/>
    </row>
    <row r="55149" spans="7:7">
      <c r="G55149" s="1776"/>
    </row>
    <row r="55150" spans="7:7">
      <c r="G55150" s="1776"/>
    </row>
    <row r="55151" spans="7:7">
      <c r="G55151" s="1776"/>
    </row>
    <row r="55152" spans="7:7">
      <c r="G55152" s="1776"/>
    </row>
    <row r="55153" spans="7:7">
      <c r="G55153" s="1776"/>
    </row>
    <row r="55154" spans="7:7">
      <c r="G55154" s="1776"/>
    </row>
    <row r="55155" spans="7:7">
      <c r="G55155" s="1776"/>
    </row>
    <row r="55156" spans="7:7">
      <c r="G55156" s="1776"/>
    </row>
    <row r="55157" spans="7:7">
      <c r="G55157" s="1776"/>
    </row>
    <row r="55158" spans="7:7">
      <c r="G55158" s="1776"/>
    </row>
    <row r="55159" spans="7:7">
      <c r="G55159" s="1776"/>
    </row>
    <row r="55160" spans="7:7">
      <c r="G55160" s="1776"/>
    </row>
    <row r="55161" spans="7:7">
      <c r="G55161" s="1776"/>
    </row>
    <row r="55162" spans="7:7">
      <c r="G55162" s="1776"/>
    </row>
    <row r="55163" spans="7:7">
      <c r="G55163" s="1776"/>
    </row>
    <row r="55164" spans="7:7">
      <c r="G55164" s="1776"/>
    </row>
    <row r="55165" spans="7:7">
      <c r="G55165" s="1776"/>
    </row>
    <row r="55166" spans="7:7">
      <c r="G55166" s="1776"/>
    </row>
    <row r="55167" spans="7:7">
      <c r="G55167" s="1776"/>
    </row>
    <row r="55168" spans="7:7">
      <c r="G55168" s="1776"/>
    </row>
    <row r="55169" spans="7:7">
      <c r="G55169" s="1776"/>
    </row>
    <row r="55170" spans="7:7">
      <c r="G55170" s="1776"/>
    </row>
    <row r="55171" spans="7:7">
      <c r="G55171" s="1776"/>
    </row>
    <row r="55172" spans="7:7">
      <c r="G55172" s="1776"/>
    </row>
    <row r="55173" spans="7:7">
      <c r="G55173" s="1776"/>
    </row>
    <row r="55174" spans="7:7">
      <c r="G55174" s="1776"/>
    </row>
    <row r="55175" spans="7:7">
      <c r="G55175" s="1776"/>
    </row>
    <row r="55176" spans="7:7">
      <c r="G55176" s="1776"/>
    </row>
    <row r="55177" spans="7:7">
      <c r="G55177" s="1776"/>
    </row>
    <row r="55178" spans="7:7">
      <c r="G55178" s="1776"/>
    </row>
    <row r="55179" spans="7:7">
      <c r="G55179" s="1776"/>
    </row>
    <row r="55180" spans="7:7">
      <c r="G55180" s="1776"/>
    </row>
    <row r="55181" spans="7:7">
      <c r="G55181" s="1776"/>
    </row>
    <row r="55182" spans="7:7">
      <c r="G55182" s="1776"/>
    </row>
    <row r="55183" spans="7:7">
      <c r="G55183" s="1776"/>
    </row>
    <row r="55184" spans="7:7">
      <c r="G55184" s="1776"/>
    </row>
    <row r="55185" spans="7:7">
      <c r="G55185" s="1776"/>
    </row>
    <row r="55186" spans="7:7">
      <c r="G55186" s="1776"/>
    </row>
    <row r="55187" spans="7:7">
      <c r="G55187" s="1776"/>
    </row>
    <row r="55188" spans="7:7">
      <c r="G55188" s="1776"/>
    </row>
    <row r="55189" spans="7:7">
      <c r="G55189" s="1776"/>
    </row>
    <row r="55190" spans="7:7">
      <c r="G55190" s="1776"/>
    </row>
    <row r="55191" spans="7:7">
      <c r="G55191" s="1776"/>
    </row>
    <row r="55192" spans="7:7">
      <c r="G55192" s="1776"/>
    </row>
    <row r="55193" spans="7:7">
      <c r="G55193" s="1776"/>
    </row>
    <row r="55194" spans="7:7">
      <c r="G55194" s="1776"/>
    </row>
    <row r="55195" spans="7:7">
      <c r="G55195" s="1776"/>
    </row>
    <row r="55196" spans="7:7">
      <c r="G55196" s="1776"/>
    </row>
    <row r="55197" spans="7:7">
      <c r="G55197" s="1776"/>
    </row>
    <row r="55198" spans="7:7">
      <c r="G55198" s="1776"/>
    </row>
    <row r="55199" spans="7:7">
      <c r="G55199" s="1776"/>
    </row>
    <row r="55200" spans="7:7">
      <c r="G55200" s="1776"/>
    </row>
    <row r="55201" spans="7:7">
      <c r="G55201" s="1776"/>
    </row>
    <row r="55202" spans="7:7">
      <c r="G55202" s="1776"/>
    </row>
    <row r="55203" spans="7:7">
      <c r="G55203" s="1776"/>
    </row>
    <row r="55204" spans="7:7">
      <c r="G55204" s="1776"/>
    </row>
    <row r="55205" spans="7:7">
      <c r="G55205" s="1776"/>
    </row>
    <row r="55206" spans="7:7">
      <c r="G55206" s="1776"/>
    </row>
    <row r="55207" spans="7:7">
      <c r="G55207" s="1776"/>
    </row>
    <row r="55208" spans="7:7">
      <c r="G55208" s="1776"/>
    </row>
    <row r="55209" spans="7:7">
      <c r="G55209" s="1776"/>
    </row>
    <row r="55210" spans="7:7">
      <c r="G55210" s="1776"/>
    </row>
    <row r="55211" spans="7:7">
      <c r="G55211" s="1776"/>
    </row>
    <row r="55212" spans="7:7">
      <c r="G55212" s="1776"/>
    </row>
    <row r="55213" spans="7:7">
      <c r="G55213" s="1776"/>
    </row>
    <row r="55214" spans="7:7">
      <c r="G55214" s="1776"/>
    </row>
    <row r="55215" spans="7:7">
      <c r="G55215" s="1776"/>
    </row>
    <row r="55216" spans="7:7">
      <c r="G55216" s="1776"/>
    </row>
    <row r="55217" spans="7:7">
      <c r="G55217" s="1776"/>
    </row>
    <row r="55218" spans="7:7">
      <c r="G55218" s="1776"/>
    </row>
    <row r="55219" spans="7:7">
      <c r="G55219" s="1776"/>
    </row>
    <row r="55220" spans="7:7">
      <c r="G55220" s="1776"/>
    </row>
    <row r="55221" spans="7:7">
      <c r="G55221" s="1776"/>
    </row>
    <row r="55222" spans="7:7">
      <c r="G55222" s="1776"/>
    </row>
    <row r="55223" spans="7:7">
      <c r="G55223" s="1776"/>
    </row>
    <row r="55224" spans="7:7">
      <c r="G55224" s="1776"/>
    </row>
    <row r="55225" spans="7:7">
      <c r="G55225" s="1776"/>
    </row>
    <row r="55226" spans="7:7">
      <c r="G55226" s="1776"/>
    </row>
    <row r="55227" spans="7:7">
      <c r="G55227" s="1776"/>
    </row>
    <row r="55228" spans="7:7">
      <c r="G55228" s="1776"/>
    </row>
    <row r="55229" spans="7:7">
      <c r="G55229" s="1776"/>
    </row>
    <row r="55230" spans="7:7">
      <c r="G55230" s="1776"/>
    </row>
    <row r="55231" spans="7:7">
      <c r="G55231" s="1776"/>
    </row>
    <row r="55232" spans="7:7">
      <c r="G55232" s="1776"/>
    </row>
    <row r="55233" spans="7:7">
      <c r="G55233" s="1776"/>
    </row>
    <row r="55234" spans="7:7">
      <c r="G55234" s="1776"/>
    </row>
    <row r="55235" spans="7:7">
      <c r="G55235" s="1776"/>
    </row>
    <row r="55236" spans="7:7">
      <c r="G55236" s="1776"/>
    </row>
    <row r="55237" spans="7:7">
      <c r="G55237" s="1776"/>
    </row>
    <row r="55238" spans="7:7">
      <c r="G55238" s="1776"/>
    </row>
    <row r="55239" spans="7:7">
      <c r="G55239" s="1776"/>
    </row>
    <row r="55240" spans="7:7">
      <c r="G55240" s="1776"/>
    </row>
    <row r="55241" spans="7:7">
      <c r="G55241" s="1776"/>
    </row>
    <row r="55242" spans="7:7">
      <c r="G55242" s="1776"/>
    </row>
    <row r="55243" spans="7:7">
      <c r="G55243" s="1776"/>
    </row>
    <row r="55244" spans="7:7">
      <c r="G55244" s="1776"/>
    </row>
    <row r="55245" spans="7:7">
      <c r="G55245" s="1776"/>
    </row>
    <row r="55246" spans="7:7">
      <c r="G55246" s="1776"/>
    </row>
    <row r="55247" spans="7:7">
      <c r="G55247" s="1776"/>
    </row>
    <row r="55248" spans="7:7">
      <c r="G55248" s="1776"/>
    </row>
    <row r="55249" spans="7:7">
      <c r="G55249" s="1776"/>
    </row>
    <row r="55250" spans="7:7">
      <c r="G55250" s="1776"/>
    </row>
    <row r="55251" spans="7:7">
      <c r="G55251" s="1776"/>
    </row>
    <row r="55252" spans="7:7">
      <c r="G55252" s="1776"/>
    </row>
    <row r="55253" spans="7:7">
      <c r="G55253" s="1776"/>
    </row>
    <row r="55254" spans="7:7">
      <c r="G55254" s="1776"/>
    </row>
    <row r="55255" spans="7:7">
      <c r="G55255" s="1776"/>
    </row>
    <row r="55256" spans="7:7">
      <c r="G55256" s="1776"/>
    </row>
    <row r="55257" spans="7:7">
      <c r="G55257" s="1776"/>
    </row>
    <row r="55258" spans="7:7">
      <c r="G55258" s="1776"/>
    </row>
    <row r="55259" spans="7:7">
      <c r="G55259" s="1776"/>
    </row>
    <row r="55260" spans="7:7">
      <c r="G55260" s="1776"/>
    </row>
    <row r="55261" spans="7:7">
      <c r="G55261" s="1776"/>
    </row>
    <row r="55262" spans="7:7">
      <c r="G55262" s="1776"/>
    </row>
    <row r="55263" spans="7:7">
      <c r="G55263" s="1776"/>
    </row>
    <row r="55264" spans="7:7">
      <c r="G55264" s="1776"/>
    </row>
    <row r="55265" spans="7:7">
      <c r="G55265" s="1776"/>
    </row>
    <row r="55266" spans="7:7">
      <c r="G55266" s="1776"/>
    </row>
    <row r="55267" spans="7:7">
      <c r="G55267" s="1776"/>
    </row>
    <row r="55268" spans="7:7">
      <c r="G55268" s="1776"/>
    </row>
    <row r="55269" spans="7:7">
      <c r="G55269" s="1776"/>
    </row>
    <row r="55270" spans="7:7">
      <c r="G55270" s="1776"/>
    </row>
    <row r="55271" spans="7:7">
      <c r="G55271" s="1776"/>
    </row>
    <row r="55272" spans="7:7">
      <c r="G55272" s="1776"/>
    </row>
    <row r="55273" spans="7:7">
      <c r="G55273" s="1776"/>
    </row>
    <row r="55274" spans="7:7">
      <c r="G55274" s="1776"/>
    </row>
    <row r="55275" spans="7:7">
      <c r="G55275" s="1776"/>
    </row>
    <row r="55276" spans="7:7">
      <c r="G55276" s="1776"/>
    </row>
    <row r="55277" spans="7:7">
      <c r="G55277" s="1776"/>
    </row>
    <row r="55278" spans="7:7">
      <c r="G55278" s="1776"/>
    </row>
    <row r="55279" spans="7:7">
      <c r="G55279" s="1776"/>
    </row>
    <row r="55280" spans="7:7">
      <c r="G55280" s="1776"/>
    </row>
    <row r="55281" spans="7:7">
      <c r="G55281" s="1776"/>
    </row>
    <row r="55282" spans="7:7">
      <c r="G55282" s="1776"/>
    </row>
    <row r="55283" spans="7:7">
      <c r="G55283" s="1776"/>
    </row>
    <row r="55284" spans="7:7">
      <c r="G55284" s="1776"/>
    </row>
    <row r="55285" spans="7:7">
      <c r="G55285" s="1776"/>
    </row>
    <row r="55286" spans="7:7">
      <c r="G55286" s="1776"/>
    </row>
    <row r="55287" spans="7:7">
      <c r="G55287" s="1776"/>
    </row>
    <row r="55288" spans="7:7">
      <c r="G55288" s="1776"/>
    </row>
    <row r="55289" spans="7:7">
      <c r="G55289" s="1776"/>
    </row>
    <row r="55290" spans="7:7">
      <c r="G55290" s="1776"/>
    </row>
    <row r="55291" spans="7:7">
      <c r="G55291" s="1776"/>
    </row>
    <row r="55292" spans="7:7">
      <c r="G55292" s="1776"/>
    </row>
    <row r="55293" spans="7:7">
      <c r="G55293" s="1776"/>
    </row>
    <row r="55294" spans="7:7">
      <c r="G55294" s="1776"/>
    </row>
    <row r="55295" spans="7:7">
      <c r="G55295" s="1776"/>
    </row>
    <row r="55296" spans="7:7">
      <c r="G55296" s="1776"/>
    </row>
    <row r="55297" spans="7:7">
      <c r="G55297" s="1776"/>
    </row>
    <row r="55298" spans="7:7">
      <c r="G55298" s="1776"/>
    </row>
    <row r="55299" spans="7:7">
      <c r="G55299" s="1776"/>
    </row>
    <row r="55300" spans="7:7">
      <c r="G55300" s="1776"/>
    </row>
    <row r="55301" spans="7:7">
      <c r="G55301" s="1776"/>
    </row>
    <row r="55302" spans="7:7">
      <c r="G55302" s="1776"/>
    </row>
    <row r="55303" spans="7:7">
      <c r="G55303" s="1776"/>
    </row>
    <row r="55304" spans="7:7">
      <c r="G55304" s="1776"/>
    </row>
    <row r="55305" spans="7:7">
      <c r="G55305" s="1776"/>
    </row>
    <row r="55306" spans="7:7">
      <c r="G55306" s="1776"/>
    </row>
    <row r="55307" spans="7:7">
      <c r="G55307" s="1776"/>
    </row>
    <row r="55308" spans="7:7">
      <c r="G55308" s="1776"/>
    </row>
    <row r="55309" spans="7:7">
      <c r="G55309" s="1776"/>
    </row>
    <row r="55310" spans="7:7">
      <c r="G55310" s="1776"/>
    </row>
    <row r="55311" spans="7:7">
      <c r="G55311" s="1776"/>
    </row>
    <row r="55312" spans="7:7">
      <c r="G55312" s="1776"/>
    </row>
    <row r="55313" spans="7:7">
      <c r="G55313" s="1776"/>
    </row>
    <row r="55314" spans="7:7">
      <c r="G55314" s="1776"/>
    </row>
    <row r="55315" spans="7:7">
      <c r="G55315" s="1776"/>
    </row>
    <row r="55316" spans="7:7">
      <c r="G55316" s="1776"/>
    </row>
    <row r="55317" spans="7:7">
      <c r="G55317" s="1776"/>
    </row>
    <row r="55318" spans="7:7">
      <c r="G55318" s="1776"/>
    </row>
    <row r="55319" spans="7:7">
      <c r="G55319" s="1776"/>
    </row>
    <row r="55320" spans="7:7">
      <c r="G55320" s="1776"/>
    </row>
    <row r="55321" spans="7:7">
      <c r="G55321" s="1776"/>
    </row>
    <row r="55322" spans="7:7">
      <c r="G55322" s="1776"/>
    </row>
    <row r="55323" spans="7:7">
      <c r="G55323" s="1776"/>
    </row>
    <row r="55324" spans="7:7">
      <c r="G55324" s="1776"/>
    </row>
    <row r="55325" spans="7:7">
      <c r="G55325" s="1776"/>
    </row>
    <row r="55326" spans="7:7">
      <c r="G55326" s="1776"/>
    </row>
    <row r="55327" spans="7:7">
      <c r="G55327" s="1776"/>
    </row>
    <row r="55328" spans="7:7">
      <c r="G55328" s="1776"/>
    </row>
    <row r="55329" spans="7:7">
      <c r="G55329" s="1776"/>
    </row>
    <row r="55330" spans="7:7">
      <c r="G55330" s="1776"/>
    </row>
    <row r="55331" spans="7:7">
      <c r="G55331" s="1776"/>
    </row>
    <row r="55332" spans="7:7">
      <c r="G55332" s="1776"/>
    </row>
    <row r="55333" spans="7:7">
      <c r="G55333" s="1776"/>
    </row>
    <row r="55334" spans="7:7">
      <c r="G55334" s="1776"/>
    </row>
    <row r="55335" spans="7:7">
      <c r="G55335" s="1776"/>
    </row>
    <row r="55336" spans="7:7">
      <c r="G55336" s="1776"/>
    </row>
    <row r="55337" spans="7:7">
      <c r="G55337" s="1776"/>
    </row>
    <row r="55338" spans="7:7">
      <c r="G55338" s="1776"/>
    </row>
    <row r="55339" spans="7:7">
      <c r="G55339" s="1776"/>
    </row>
    <row r="55340" spans="7:7">
      <c r="G55340" s="1776"/>
    </row>
    <row r="55341" spans="7:7">
      <c r="G55341" s="1776"/>
    </row>
    <row r="55342" spans="7:7">
      <c r="G55342" s="1776"/>
    </row>
    <row r="55343" spans="7:7">
      <c r="G55343" s="1776"/>
    </row>
    <row r="55344" spans="7:7">
      <c r="G55344" s="1776"/>
    </row>
    <row r="55345" spans="7:7">
      <c r="G55345" s="1776"/>
    </row>
    <row r="55346" spans="7:7">
      <c r="G55346" s="1776"/>
    </row>
    <row r="55347" spans="7:7">
      <c r="G55347" s="1776"/>
    </row>
    <row r="55348" spans="7:7">
      <c r="G55348" s="1776"/>
    </row>
    <row r="55349" spans="7:7">
      <c r="G55349" s="1776"/>
    </row>
    <row r="55350" spans="7:7">
      <c r="G55350" s="1776"/>
    </row>
    <row r="55351" spans="7:7">
      <c r="G55351" s="1776"/>
    </row>
    <row r="55352" spans="7:7">
      <c r="G55352" s="1776"/>
    </row>
    <row r="55353" spans="7:7">
      <c r="G55353" s="1776"/>
    </row>
    <row r="55354" spans="7:7">
      <c r="G55354" s="1776"/>
    </row>
    <row r="55355" spans="7:7">
      <c r="G55355" s="1776"/>
    </row>
    <row r="55356" spans="7:7">
      <c r="G55356" s="1776"/>
    </row>
    <row r="55357" spans="7:7">
      <c r="G55357" s="1776"/>
    </row>
    <row r="55358" spans="7:7">
      <c r="G55358" s="1776"/>
    </row>
    <row r="55359" spans="7:7">
      <c r="G55359" s="1776"/>
    </row>
    <row r="55360" spans="7:7">
      <c r="G55360" s="1776"/>
    </row>
    <row r="55361" spans="7:7">
      <c r="G55361" s="1776"/>
    </row>
    <row r="55362" spans="7:7">
      <c r="G55362" s="1776"/>
    </row>
    <row r="55363" spans="7:7">
      <c r="G55363" s="1776"/>
    </row>
    <row r="55364" spans="7:7">
      <c r="G55364" s="1776"/>
    </row>
    <row r="55365" spans="7:7">
      <c r="G55365" s="1776"/>
    </row>
    <row r="55366" spans="7:7">
      <c r="G55366" s="1776"/>
    </row>
    <row r="55367" spans="7:7">
      <c r="G55367" s="1776"/>
    </row>
    <row r="55368" spans="7:7">
      <c r="G55368" s="1776"/>
    </row>
    <row r="55369" spans="7:7">
      <c r="G55369" s="1776"/>
    </row>
    <row r="55370" spans="7:7">
      <c r="G55370" s="1776"/>
    </row>
    <row r="55371" spans="7:7">
      <c r="G55371" s="1776"/>
    </row>
    <row r="55372" spans="7:7">
      <c r="G55372" s="1776"/>
    </row>
    <row r="55373" spans="7:7">
      <c r="G55373" s="1776"/>
    </row>
    <row r="55374" spans="7:7">
      <c r="G55374" s="1776"/>
    </row>
    <row r="55375" spans="7:7">
      <c r="G55375" s="1776"/>
    </row>
    <row r="55376" spans="7:7">
      <c r="G55376" s="1776"/>
    </row>
    <row r="55377" spans="7:7">
      <c r="G55377" s="1776"/>
    </row>
    <row r="55378" spans="7:7">
      <c r="G55378" s="1776"/>
    </row>
    <row r="55379" spans="7:7">
      <c r="G55379" s="1776"/>
    </row>
    <row r="55380" spans="7:7">
      <c r="G55380" s="1776"/>
    </row>
    <row r="55381" spans="7:7">
      <c r="G55381" s="1776"/>
    </row>
    <row r="55382" spans="7:7">
      <c r="G55382" s="1776"/>
    </row>
    <row r="55383" spans="7:7">
      <c r="G55383" s="1776"/>
    </row>
    <row r="55384" spans="7:7">
      <c r="G55384" s="1776"/>
    </row>
    <row r="55385" spans="7:7">
      <c r="G55385" s="1776"/>
    </row>
    <row r="55386" spans="7:7">
      <c r="G55386" s="1776"/>
    </row>
    <row r="55387" spans="7:7">
      <c r="G55387" s="1776"/>
    </row>
    <row r="55388" spans="7:7">
      <c r="G55388" s="1776"/>
    </row>
    <row r="55389" spans="7:7">
      <c r="G55389" s="1776"/>
    </row>
    <row r="55390" spans="7:7">
      <c r="G55390" s="1776"/>
    </row>
    <row r="55391" spans="7:7">
      <c r="G55391" s="1776"/>
    </row>
    <row r="55392" spans="7:7">
      <c r="G55392" s="1776"/>
    </row>
    <row r="55393" spans="7:7">
      <c r="G55393" s="1776"/>
    </row>
    <row r="55394" spans="7:7">
      <c r="G55394" s="1776"/>
    </row>
    <row r="55395" spans="7:7">
      <c r="G55395" s="1776"/>
    </row>
    <row r="55396" spans="7:7">
      <c r="G55396" s="1776"/>
    </row>
    <row r="55397" spans="7:7">
      <c r="G55397" s="1776"/>
    </row>
    <row r="55398" spans="7:7">
      <c r="G55398" s="1776"/>
    </row>
    <row r="55399" spans="7:7">
      <c r="G55399" s="1776"/>
    </row>
    <row r="55400" spans="7:7">
      <c r="G55400" s="1776"/>
    </row>
    <row r="55401" spans="7:7">
      <c r="G55401" s="1776"/>
    </row>
    <row r="55402" spans="7:7">
      <c r="G55402" s="1776"/>
    </row>
    <row r="55403" spans="7:7">
      <c r="G55403" s="1776"/>
    </row>
    <row r="55404" spans="7:7">
      <c r="G55404" s="1776"/>
    </row>
    <row r="55405" spans="7:7">
      <c r="G55405" s="1776"/>
    </row>
    <row r="55406" spans="7:7">
      <c r="G55406" s="1776"/>
    </row>
    <row r="55407" spans="7:7">
      <c r="G55407" s="1776"/>
    </row>
    <row r="55408" spans="7:7">
      <c r="G55408" s="1776"/>
    </row>
    <row r="55409" spans="7:7">
      <c r="G55409" s="1776"/>
    </row>
    <row r="55410" spans="7:7">
      <c r="G55410" s="1776"/>
    </row>
    <row r="55411" spans="7:7">
      <c r="G55411" s="1776"/>
    </row>
    <row r="55412" spans="7:7">
      <c r="G55412" s="1776"/>
    </row>
    <row r="55413" spans="7:7">
      <c r="G55413" s="1776"/>
    </row>
    <row r="55414" spans="7:7">
      <c r="G55414" s="1776"/>
    </row>
    <row r="55415" spans="7:7">
      <c r="G55415" s="1776"/>
    </row>
    <row r="55416" spans="7:7">
      <c r="G55416" s="1776"/>
    </row>
    <row r="55417" spans="7:7">
      <c r="G55417" s="1776"/>
    </row>
    <row r="55418" spans="7:7">
      <c r="G55418" s="1776"/>
    </row>
    <row r="55419" spans="7:7">
      <c r="G55419" s="1776"/>
    </row>
    <row r="55420" spans="7:7">
      <c r="G55420" s="1776"/>
    </row>
    <row r="55421" spans="7:7">
      <c r="G55421" s="1776"/>
    </row>
    <row r="55422" spans="7:7">
      <c r="G55422" s="1776"/>
    </row>
    <row r="55423" spans="7:7">
      <c r="G55423" s="1776"/>
    </row>
    <row r="55424" spans="7:7">
      <c r="G55424" s="1776"/>
    </row>
    <row r="55425" spans="7:7">
      <c r="G55425" s="1776"/>
    </row>
    <row r="55426" spans="7:7">
      <c r="G55426" s="1776"/>
    </row>
    <row r="55427" spans="7:7">
      <c r="G55427" s="1776"/>
    </row>
    <row r="55428" spans="7:7">
      <c r="G55428" s="1776"/>
    </row>
    <row r="55429" spans="7:7">
      <c r="G55429" s="1776"/>
    </row>
    <row r="55430" spans="7:7">
      <c r="G55430" s="1776"/>
    </row>
    <row r="55431" spans="7:7">
      <c r="G55431" s="1776"/>
    </row>
    <row r="55432" spans="7:7">
      <c r="G55432" s="1776"/>
    </row>
    <row r="55433" spans="7:7">
      <c r="G55433" s="1776"/>
    </row>
    <row r="55434" spans="7:7">
      <c r="G55434" s="1776"/>
    </row>
    <row r="55435" spans="7:7">
      <c r="G55435" s="1776"/>
    </row>
    <row r="55436" spans="7:7">
      <c r="G55436" s="1776"/>
    </row>
    <row r="55437" spans="7:7">
      <c r="G55437" s="1776"/>
    </row>
    <row r="55438" spans="7:7">
      <c r="G55438" s="1776"/>
    </row>
    <row r="55439" spans="7:7">
      <c r="G55439" s="1776"/>
    </row>
    <row r="55440" spans="7:7">
      <c r="G55440" s="1776"/>
    </row>
    <row r="55441" spans="7:7">
      <c r="G55441" s="1776"/>
    </row>
    <row r="55442" spans="7:7">
      <c r="G55442" s="1776"/>
    </row>
    <row r="55443" spans="7:7">
      <c r="G55443" s="1776"/>
    </row>
    <row r="55444" spans="7:7">
      <c r="G55444" s="1776"/>
    </row>
    <row r="55445" spans="7:7">
      <c r="G55445" s="1776"/>
    </row>
    <row r="55446" spans="7:7">
      <c r="G55446" s="1776"/>
    </row>
    <row r="55447" spans="7:7">
      <c r="G55447" s="1776"/>
    </row>
    <row r="55448" spans="7:7">
      <c r="G55448" s="1776"/>
    </row>
    <row r="55449" spans="7:7">
      <c r="G55449" s="1776"/>
    </row>
    <row r="55450" spans="7:7">
      <c r="G55450" s="1776"/>
    </row>
    <row r="55451" spans="7:7">
      <c r="G55451" s="1776"/>
    </row>
    <row r="55452" spans="7:7">
      <c r="G55452" s="1776"/>
    </row>
    <row r="55453" spans="7:7">
      <c r="G55453" s="1776"/>
    </row>
    <row r="55454" spans="7:7">
      <c r="G55454" s="1776"/>
    </row>
    <row r="55455" spans="7:7">
      <c r="G55455" s="1776"/>
    </row>
    <row r="55456" spans="7:7">
      <c r="G55456" s="1776"/>
    </row>
    <row r="55457" spans="7:7">
      <c r="G55457" s="1776"/>
    </row>
    <row r="55458" spans="7:7">
      <c r="G55458" s="1776"/>
    </row>
    <row r="55459" spans="7:7">
      <c r="G55459" s="1776"/>
    </row>
    <row r="55460" spans="7:7">
      <c r="G55460" s="1776"/>
    </row>
    <row r="55461" spans="7:7">
      <c r="G55461" s="1776"/>
    </row>
    <row r="55462" spans="7:7">
      <c r="G55462" s="1776"/>
    </row>
    <row r="55463" spans="7:7">
      <c r="G55463" s="1776"/>
    </row>
    <row r="55464" spans="7:7">
      <c r="G55464" s="1776"/>
    </row>
    <row r="55465" spans="7:7">
      <c r="G55465" s="1776"/>
    </row>
    <row r="55466" spans="7:7">
      <c r="G55466" s="1776"/>
    </row>
    <row r="55467" spans="7:7">
      <c r="G55467" s="1776"/>
    </row>
    <row r="55468" spans="7:7">
      <c r="G55468" s="1776"/>
    </row>
    <row r="55469" spans="7:7">
      <c r="G55469" s="1776"/>
    </row>
    <row r="55470" spans="7:7">
      <c r="G55470" s="1776"/>
    </row>
    <row r="55471" spans="7:7">
      <c r="G55471" s="1776"/>
    </row>
    <row r="55472" spans="7:7">
      <c r="G55472" s="1776"/>
    </row>
    <row r="55473" spans="7:7">
      <c r="G55473" s="1776"/>
    </row>
    <row r="55474" spans="7:7">
      <c r="G55474" s="1776"/>
    </row>
    <row r="55475" spans="7:7">
      <c r="G55475" s="1776"/>
    </row>
    <row r="55476" spans="7:7">
      <c r="G55476" s="1776"/>
    </row>
    <row r="55477" spans="7:7">
      <c r="G55477" s="1776"/>
    </row>
    <row r="55478" spans="7:7">
      <c r="G55478" s="1776"/>
    </row>
    <row r="55479" spans="7:7">
      <c r="G55479" s="1776"/>
    </row>
    <row r="55480" spans="7:7">
      <c r="G55480" s="1776"/>
    </row>
    <row r="55481" spans="7:7">
      <c r="G55481" s="1776"/>
    </row>
    <row r="55482" spans="7:7">
      <c r="G55482" s="1776"/>
    </row>
    <row r="55483" spans="7:7">
      <c r="G55483" s="1776"/>
    </row>
    <row r="55484" spans="7:7">
      <c r="G55484" s="1776"/>
    </row>
    <row r="55485" spans="7:7">
      <c r="G55485" s="1776"/>
    </row>
    <row r="55486" spans="7:7">
      <c r="G55486" s="1776"/>
    </row>
    <row r="55487" spans="7:7">
      <c r="G55487" s="1776"/>
    </row>
    <row r="55488" spans="7:7">
      <c r="G55488" s="1776"/>
    </row>
    <row r="55489" spans="7:7">
      <c r="G55489" s="1776"/>
    </row>
    <row r="55490" spans="7:7">
      <c r="G55490" s="1776"/>
    </row>
    <row r="55491" spans="7:7">
      <c r="G55491" s="1776"/>
    </row>
    <row r="55492" spans="7:7">
      <c r="G55492" s="1776"/>
    </row>
    <row r="55493" spans="7:7">
      <c r="G55493" s="1776"/>
    </row>
    <row r="55494" spans="7:7">
      <c r="G55494" s="1776"/>
    </row>
    <row r="55495" spans="7:7">
      <c r="G55495" s="1776"/>
    </row>
    <row r="55496" spans="7:7">
      <c r="G55496" s="1776"/>
    </row>
    <row r="55497" spans="7:7">
      <c r="G55497" s="1776"/>
    </row>
    <row r="55498" spans="7:7">
      <c r="G55498" s="1776"/>
    </row>
    <row r="55499" spans="7:7">
      <c r="G55499" s="1776"/>
    </row>
    <row r="55500" spans="7:7">
      <c r="G55500" s="1776"/>
    </row>
    <row r="55501" spans="7:7">
      <c r="G55501" s="1776"/>
    </row>
    <row r="55502" spans="7:7">
      <c r="G55502" s="1776"/>
    </row>
    <row r="55503" spans="7:7">
      <c r="G55503" s="1776"/>
    </row>
    <row r="55504" spans="7:7">
      <c r="G55504" s="1776"/>
    </row>
    <row r="55505" spans="7:7">
      <c r="G55505" s="1776"/>
    </row>
    <row r="55506" spans="7:7">
      <c r="G55506" s="1776"/>
    </row>
    <row r="55507" spans="7:7">
      <c r="G55507" s="1776"/>
    </row>
    <row r="55508" spans="7:7">
      <c r="G55508" s="1776"/>
    </row>
    <row r="55509" spans="7:7">
      <c r="G55509" s="1776"/>
    </row>
    <row r="55510" spans="7:7">
      <c r="G55510" s="1776"/>
    </row>
    <row r="55511" spans="7:7">
      <c r="G55511" s="1776"/>
    </row>
    <row r="55512" spans="7:7">
      <c r="G55512" s="1776"/>
    </row>
    <row r="55513" spans="7:7">
      <c r="G55513" s="1776"/>
    </row>
    <row r="55514" spans="7:7">
      <c r="G55514" s="1776"/>
    </row>
    <row r="55515" spans="7:7">
      <c r="G55515" s="1776"/>
    </row>
    <row r="55516" spans="7:7">
      <c r="G55516" s="1776"/>
    </row>
    <row r="55517" spans="7:7">
      <c r="G55517" s="1776"/>
    </row>
    <row r="55518" spans="7:7">
      <c r="G55518" s="1776"/>
    </row>
    <row r="55519" spans="7:7">
      <c r="G55519" s="1776"/>
    </row>
    <row r="55520" spans="7:7">
      <c r="G55520" s="1776"/>
    </row>
    <row r="55521" spans="7:7">
      <c r="G55521" s="1776"/>
    </row>
    <row r="55522" spans="7:7">
      <c r="G55522" s="1776"/>
    </row>
    <row r="55523" spans="7:7">
      <c r="G55523" s="1776"/>
    </row>
    <row r="55524" spans="7:7">
      <c r="G55524" s="1776"/>
    </row>
    <row r="55525" spans="7:7">
      <c r="G55525" s="1776"/>
    </row>
    <row r="55526" spans="7:7">
      <c r="G55526" s="1776"/>
    </row>
    <row r="55527" spans="7:7">
      <c r="G55527" s="1776"/>
    </row>
    <row r="55528" spans="7:7">
      <c r="G55528" s="1776"/>
    </row>
    <row r="55529" spans="7:7">
      <c r="G55529" s="1776"/>
    </row>
    <row r="55530" spans="7:7">
      <c r="G55530" s="1776"/>
    </row>
    <row r="55531" spans="7:7">
      <c r="G55531" s="1776"/>
    </row>
    <row r="55532" spans="7:7">
      <c r="G55532" s="1776"/>
    </row>
    <row r="55533" spans="7:7">
      <c r="G55533" s="1776"/>
    </row>
    <row r="55534" spans="7:7">
      <c r="G55534" s="1776"/>
    </row>
    <row r="55535" spans="7:7">
      <c r="G55535" s="1776"/>
    </row>
    <row r="55536" spans="7:7">
      <c r="G55536" s="1776"/>
    </row>
    <row r="55537" spans="7:7">
      <c r="G55537" s="1776"/>
    </row>
    <row r="55538" spans="7:7">
      <c r="G55538" s="1776"/>
    </row>
    <row r="55539" spans="7:7">
      <c r="G55539" s="1776"/>
    </row>
    <row r="55540" spans="7:7">
      <c r="G55540" s="1776"/>
    </row>
    <row r="55541" spans="7:7">
      <c r="G55541" s="1776"/>
    </row>
    <row r="55542" spans="7:7">
      <c r="G55542" s="1776"/>
    </row>
    <row r="55543" spans="7:7">
      <c r="G55543" s="1776"/>
    </row>
    <row r="55544" spans="7:7">
      <c r="G55544" s="1776"/>
    </row>
    <row r="55545" spans="7:7">
      <c r="G55545" s="1776"/>
    </row>
    <row r="55546" spans="7:7">
      <c r="G55546" s="1776"/>
    </row>
    <row r="55547" spans="7:7">
      <c r="G55547" s="1776"/>
    </row>
    <row r="55548" spans="7:7">
      <c r="G55548" s="1776"/>
    </row>
    <row r="55549" spans="7:7">
      <c r="G55549" s="1776"/>
    </row>
    <row r="55550" spans="7:7">
      <c r="G55550" s="1776"/>
    </row>
    <row r="55551" spans="7:7">
      <c r="G55551" s="1776"/>
    </row>
    <row r="55552" spans="7:7">
      <c r="G55552" s="1776"/>
    </row>
    <row r="55553" spans="7:7">
      <c r="G55553" s="1776"/>
    </row>
    <row r="55554" spans="7:7">
      <c r="G55554" s="1776"/>
    </row>
    <row r="55555" spans="7:7">
      <c r="G55555" s="1776"/>
    </row>
    <row r="55556" spans="7:7">
      <c r="G55556" s="1776"/>
    </row>
    <row r="55557" spans="7:7">
      <c r="G55557" s="1776"/>
    </row>
    <row r="55558" spans="7:7">
      <c r="G55558" s="1776"/>
    </row>
    <row r="55559" spans="7:7">
      <c r="G55559" s="1776"/>
    </row>
    <row r="55560" spans="7:7">
      <c r="G55560" s="1776"/>
    </row>
    <row r="55561" spans="7:7">
      <c r="G55561" s="1776"/>
    </row>
    <row r="55562" spans="7:7">
      <c r="G55562" s="1776"/>
    </row>
    <row r="55563" spans="7:7">
      <c r="G55563" s="1776"/>
    </row>
    <row r="55564" spans="7:7">
      <c r="G55564" s="1776"/>
    </row>
    <row r="55565" spans="7:7">
      <c r="G55565" s="1776"/>
    </row>
    <row r="55566" spans="7:7">
      <c r="G55566" s="1776"/>
    </row>
    <row r="55567" spans="7:7">
      <c r="G55567" s="1776"/>
    </row>
    <row r="55568" spans="7:7">
      <c r="G55568" s="1776"/>
    </row>
    <row r="55569" spans="7:7">
      <c r="G55569" s="1776"/>
    </row>
    <row r="55570" spans="7:7">
      <c r="G55570" s="1776"/>
    </row>
    <row r="55571" spans="7:7">
      <c r="G55571" s="1776"/>
    </row>
    <row r="55572" spans="7:7">
      <c r="G55572" s="1776"/>
    </row>
    <row r="55573" spans="7:7">
      <c r="G55573" s="1776"/>
    </row>
    <row r="55574" spans="7:7">
      <c r="G55574" s="1776"/>
    </row>
    <row r="55575" spans="7:7">
      <c r="G55575" s="1776"/>
    </row>
    <row r="55576" spans="7:7">
      <c r="G55576" s="1776"/>
    </row>
    <row r="55577" spans="7:7">
      <c r="G55577" s="1776"/>
    </row>
    <row r="55578" spans="7:7">
      <c r="G55578" s="1776"/>
    </row>
    <row r="55579" spans="7:7">
      <c r="G55579" s="1776"/>
    </row>
    <row r="55580" spans="7:7">
      <c r="G55580" s="1776"/>
    </row>
    <row r="55581" spans="7:7">
      <c r="G55581" s="1776"/>
    </row>
    <row r="55582" spans="7:7">
      <c r="G55582" s="1776"/>
    </row>
    <row r="55583" spans="7:7">
      <c r="G55583" s="1776"/>
    </row>
    <row r="55584" spans="7:7">
      <c r="G55584" s="1776"/>
    </row>
    <row r="55585" spans="7:7">
      <c r="G55585" s="1776"/>
    </row>
    <row r="55586" spans="7:7">
      <c r="G55586" s="1776"/>
    </row>
    <row r="55587" spans="7:7">
      <c r="G55587" s="1776"/>
    </row>
    <row r="55588" spans="7:7">
      <c r="G55588" s="1776"/>
    </row>
    <row r="55589" spans="7:7">
      <c r="G55589" s="1776"/>
    </row>
    <row r="55590" spans="7:7">
      <c r="G55590" s="1776"/>
    </row>
    <row r="55591" spans="7:7">
      <c r="G55591" s="1776"/>
    </row>
    <row r="55592" spans="7:7">
      <c r="G55592" s="1776"/>
    </row>
    <row r="55593" spans="7:7">
      <c r="G55593" s="1776"/>
    </row>
    <row r="55594" spans="7:7">
      <c r="G55594" s="1776"/>
    </row>
    <row r="55595" spans="7:7">
      <c r="G55595" s="1776"/>
    </row>
    <row r="55596" spans="7:7">
      <c r="G55596" s="1776"/>
    </row>
    <row r="55597" spans="7:7">
      <c r="G55597" s="1776"/>
    </row>
    <row r="55598" spans="7:7">
      <c r="G55598" s="1776"/>
    </row>
    <row r="55599" spans="7:7">
      <c r="G55599" s="1776"/>
    </row>
    <row r="55600" spans="7:7">
      <c r="G55600" s="1776"/>
    </row>
    <row r="55601" spans="7:7">
      <c r="G55601" s="1776"/>
    </row>
    <row r="55602" spans="7:7">
      <c r="G55602" s="1776"/>
    </row>
    <row r="55603" spans="7:7">
      <c r="G55603" s="1776"/>
    </row>
    <row r="55604" spans="7:7">
      <c r="G55604" s="1776"/>
    </row>
    <row r="55605" spans="7:7">
      <c r="G55605" s="1776"/>
    </row>
    <row r="55606" spans="7:7">
      <c r="G55606" s="1776"/>
    </row>
    <row r="55607" spans="7:7">
      <c r="G55607" s="1776"/>
    </row>
    <row r="55608" spans="7:7">
      <c r="G55608" s="1776"/>
    </row>
    <row r="55609" spans="7:7">
      <c r="G55609" s="1776"/>
    </row>
    <row r="55610" spans="7:7">
      <c r="G55610" s="1776"/>
    </row>
    <row r="55611" spans="7:7">
      <c r="G55611" s="1776"/>
    </row>
    <row r="55612" spans="7:7">
      <c r="G55612" s="1776"/>
    </row>
    <row r="55613" spans="7:7">
      <c r="G55613" s="1776"/>
    </row>
    <row r="55614" spans="7:7">
      <c r="G55614" s="1776"/>
    </row>
    <row r="55615" spans="7:7">
      <c r="G55615" s="1776"/>
    </row>
    <row r="55616" spans="7:7">
      <c r="G55616" s="1776"/>
    </row>
    <row r="55617" spans="7:7">
      <c r="G55617" s="1776"/>
    </row>
    <row r="55618" spans="7:7">
      <c r="G55618" s="1776"/>
    </row>
    <row r="55619" spans="7:7">
      <c r="G55619" s="1776"/>
    </row>
    <row r="55620" spans="7:7">
      <c r="G55620" s="1776"/>
    </row>
    <row r="55621" spans="7:7">
      <c r="G55621" s="1776"/>
    </row>
    <row r="55622" spans="7:7">
      <c r="G55622" s="1776"/>
    </row>
    <row r="55623" spans="7:7">
      <c r="G55623" s="1776"/>
    </row>
    <row r="55624" spans="7:7">
      <c r="G55624" s="1776"/>
    </row>
    <row r="55625" spans="7:7">
      <c r="G55625" s="1776"/>
    </row>
    <row r="55626" spans="7:7">
      <c r="G55626" s="1776"/>
    </row>
    <row r="55627" spans="7:7">
      <c r="G55627" s="1776"/>
    </row>
    <row r="55628" spans="7:7">
      <c r="G55628" s="1776"/>
    </row>
    <row r="55629" spans="7:7">
      <c r="G55629" s="1776"/>
    </row>
    <row r="55630" spans="7:7">
      <c r="G55630" s="1776"/>
    </row>
    <row r="55631" spans="7:7">
      <c r="G55631" s="1776"/>
    </row>
    <row r="55632" spans="7:7">
      <c r="G55632" s="1776"/>
    </row>
    <row r="55633" spans="7:7">
      <c r="G55633" s="1776"/>
    </row>
    <row r="55634" spans="7:7">
      <c r="G55634" s="1776"/>
    </row>
    <row r="55635" spans="7:7">
      <c r="G55635" s="1776"/>
    </row>
    <row r="55636" spans="7:7">
      <c r="G55636" s="1776"/>
    </row>
    <row r="55637" spans="7:7">
      <c r="G55637" s="1776"/>
    </row>
    <row r="55638" spans="7:7">
      <c r="G55638" s="1776"/>
    </row>
    <row r="55639" spans="7:7">
      <c r="G55639" s="1776"/>
    </row>
    <row r="55640" spans="7:7">
      <c r="G55640" s="1776"/>
    </row>
    <row r="55641" spans="7:7">
      <c r="G55641" s="1776"/>
    </row>
    <row r="55642" spans="7:7">
      <c r="G55642" s="1776"/>
    </row>
    <row r="55643" spans="7:7">
      <c r="G55643" s="1776"/>
    </row>
    <row r="55644" spans="7:7">
      <c r="G55644" s="1776"/>
    </row>
    <row r="55645" spans="7:7">
      <c r="G55645" s="1776"/>
    </row>
    <row r="55646" spans="7:7">
      <c r="G55646" s="1776"/>
    </row>
    <row r="55647" spans="7:7">
      <c r="G55647" s="1776"/>
    </row>
    <row r="55648" spans="7:7">
      <c r="G55648" s="1776"/>
    </row>
    <row r="55649" spans="7:7">
      <c r="G55649" s="1776"/>
    </row>
    <row r="55650" spans="7:7">
      <c r="G55650" s="1776"/>
    </row>
    <row r="55651" spans="7:7">
      <c r="G55651" s="1776"/>
    </row>
    <row r="55652" spans="7:7">
      <c r="G55652" s="1776"/>
    </row>
    <row r="55653" spans="7:7">
      <c r="G55653" s="1776"/>
    </row>
    <row r="55654" spans="7:7">
      <c r="G55654" s="1776"/>
    </row>
    <row r="55655" spans="7:7">
      <c r="G55655" s="1776"/>
    </row>
    <row r="55656" spans="7:7">
      <c r="G55656" s="1776"/>
    </row>
    <row r="55657" spans="7:7">
      <c r="G55657" s="1776"/>
    </row>
    <row r="55658" spans="7:7">
      <c r="G55658" s="1776"/>
    </row>
    <row r="55659" spans="7:7">
      <c r="G55659" s="1776"/>
    </row>
    <row r="55660" spans="7:7">
      <c r="G55660" s="1776"/>
    </row>
    <row r="55661" spans="7:7">
      <c r="G55661" s="1776"/>
    </row>
    <row r="55662" spans="7:7">
      <c r="G55662" s="1776"/>
    </row>
    <row r="55663" spans="7:7">
      <c r="G55663" s="1776"/>
    </row>
    <row r="55664" spans="7:7">
      <c r="G55664" s="1776"/>
    </row>
    <row r="55665" spans="7:7">
      <c r="G55665" s="1776"/>
    </row>
    <row r="55666" spans="7:7">
      <c r="G55666" s="1776"/>
    </row>
    <row r="55667" spans="7:7">
      <c r="G55667" s="1776"/>
    </row>
    <row r="55668" spans="7:7">
      <c r="G55668" s="1776"/>
    </row>
    <row r="55669" spans="7:7">
      <c r="G55669" s="1776"/>
    </row>
    <row r="55670" spans="7:7">
      <c r="G55670" s="1776"/>
    </row>
    <row r="55671" spans="7:7">
      <c r="G55671" s="1776"/>
    </row>
    <row r="55672" spans="7:7">
      <c r="G55672" s="1776"/>
    </row>
    <row r="55673" spans="7:7">
      <c r="G55673" s="1776"/>
    </row>
    <row r="55674" spans="7:7">
      <c r="G55674" s="1776"/>
    </row>
    <row r="55675" spans="7:7">
      <c r="G55675" s="1776"/>
    </row>
    <row r="55676" spans="7:7">
      <c r="G55676" s="1776"/>
    </row>
    <row r="55677" spans="7:7">
      <c r="G55677" s="1776"/>
    </row>
    <row r="55678" spans="7:7">
      <c r="G55678" s="1776"/>
    </row>
    <row r="55679" spans="7:7">
      <c r="G55679" s="1776"/>
    </row>
    <row r="55680" spans="7:7">
      <c r="G55680" s="1776"/>
    </row>
    <row r="55681" spans="7:7">
      <c r="G55681" s="1776"/>
    </row>
    <row r="55682" spans="7:7">
      <c r="G55682" s="1776"/>
    </row>
    <row r="55683" spans="7:7">
      <c r="G55683" s="1776"/>
    </row>
    <row r="55684" spans="7:7">
      <c r="G55684" s="1776"/>
    </row>
    <row r="55685" spans="7:7">
      <c r="G55685" s="1776"/>
    </row>
    <row r="55686" spans="7:7">
      <c r="G55686" s="1776"/>
    </row>
    <row r="55687" spans="7:7">
      <c r="G55687" s="1776"/>
    </row>
    <row r="55688" spans="7:7">
      <c r="G55688" s="1776"/>
    </row>
    <row r="55689" spans="7:7">
      <c r="G55689" s="1776"/>
    </row>
    <row r="55690" spans="7:7">
      <c r="G55690" s="1776"/>
    </row>
    <row r="55691" spans="7:7">
      <c r="G55691" s="1776"/>
    </row>
    <row r="55692" spans="7:7">
      <c r="G55692" s="1776"/>
    </row>
    <row r="55693" spans="7:7">
      <c r="G55693" s="1776"/>
    </row>
    <row r="55694" spans="7:7">
      <c r="G55694" s="1776"/>
    </row>
    <row r="55695" spans="7:7">
      <c r="G55695" s="1776"/>
    </row>
    <row r="55696" spans="7:7">
      <c r="G55696" s="1776"/>
    </row>
    <row r="55697" spans="7:7">
      <c r="G55697" s="1776"/>
    </row>
    <row r="55698" spans="7:7">
      <c r="G55698" s="1776"/>
    </row>
    <row r="55699" spans="7:7">
      <c r="G55699" s="1776"/>
    </row>
    <row r="55700" spans="7:7">
      <c r="G55700" s="1776"/>
    </row>
    <row r="55701" spans="7:7">
      <c r="G55701" s="1776"/>
    </row>
    <row r="55702" spans="7:7">
      <c r="G55702" s="1776"/>
    </row>
    <row r="55703" spans="7:7">
      <c r="G55703" s="1776"/>
    </row>
    <row r="55704" spans="7:7">
      <c r="G55704" s="1776"/>
    </row>
    <row r="55705" spans="7:7">
      <c r="G55705" s="1776"/>
    </row>
    <row r="55706" spans="7:7">
      <c r="G55706" s="1776"/>
    </row>
    <row r="55707" spans="7:7">
      <c r="G55707" s="1776"/>
    </row>
    <row r="55708" spans="7:7">
      <c r="G55708" s="1776"/>
    </row>
    <row r="55709" spans="7:7">
      <c r="G55709" s="1776"/>
    </row>
    <row r="55710" spans="7:7">
      <c r="G55710" s="1776"/>
    </row>
    <row r="55711" spans="7:7">
      <c r="G55711" s="1776"/>
    </row>
    <row r="55712" spans="7:7">
      <c r="G55712" s="1776"/>
    </row>
    <row r="55713" spans="7:7">
      <c r="G55713" s="1776"/>
    </row>
    <row r="55714" spans="7:7">
      <c r="G55714" s="1776"/>
    </row>
    <row r="55715" spans="7:7">
      <c r="G55715" s="1776"/>
    </row>
    <row r="55716" spans="7:7">
      <c r="G55716" s="1776"/>
    </row>
    <row r="55717" spans="7:7">
      <c r="G55717" s="1776"/>
    </row>
    <row r="55718" spans="7:7">
      <c r="G55718" s="1776"/>
    </row>
    <row r="55719" spans="7:7">
      <c r="G55719" s="1776"/>
    </row>
    <row r="55720" spans="7:7">
      <c r="G55720" s="1776"/>
    </row>
    <row r="55721" spans="7:7">
      <c r="G55721" s="1776"/>
    </row>
    <row r="55722" spans="7:7">
      <c r="G55722" s="1776"/>
    </row>
    <row r="55723" spans="7:7">
      <c r="G55723" s="1776"/>
    </row>
    <row r="55724" spans="7:7">
      <c r="G55724" s="1776"/>
    </row>
    <row r="55725" spans="7:7">
      <c r="G55725" s="1776"/>
    </row>
    <row r="55726" spans="7:7">
      <c r="G55726" s="1776"/>
    </row>
    <row r="55727" spans="7:7">
      <c r="G55727" s="1776"/>
    </row>
    <row r="55728" spans="7:7">
      <c r="G55728" s="1776"/>
    </row>
    <row r="55729" spans="7:7">
      <c r="G55729" s="1776"/>
    </row>
    <row r="55730" spans="7:7">
      <c r="G55730" s="1776"/>
    </row>
    <row r="55731" spans="7:7">
      <c r="G55731" s="1776"/>
    </row>
    <row r="55732" spans="7:7">
      <c r="G55732" s="1776"/>
    </row>
    <row r="55733" spans="7:7">
      <c r="G55733" s="1776"/>
    </row>
    <row r="55734" spans="7:7">
      <c r="G55734" s="1776"/>
    </row>
    <row r="55735" spans="7:7">
      <c r="G55735" s="1776"/>
    </row>
    <row r="55736" spans="7:7">
      <c r="G55736" s="1776"/>
    </row>
    <row r="55737" spans="7:7">
      <c r="G55737" s="1776"/>
    </row>
    <row r="55738" spans="7:7">
      <c r="G55738" s="1776"/>
    </row>
    <row r="55739" spans="7:7">
      <c r="G55739" s="1776"/>
    </row>
    <row r="55740" spans="7:7">
      <c r="G55740" s="1776"/>
    </row>
    <row r="55741" spans="7:7">
      <c r="G55741" s="1776"/>
    </row>
    <row r="55742" spans="7:7">
      <c r="G55742" s="1776"/>
    </row>
    <row r="55743" spans="7:7">
      <c r="G55743" s="1776"/>
    </row>
    <row r="55744" spans="7:7">
      <c r="G55744" s="1776"/>
    </row>
    <row r="55745" spans="7:7">
      <c r="G55745" s="1776"/>
    </row>
    <row r="55746" spans="7:7">
      <c r="G55746" s="1776"/>
    </row>
    <row r="55747" spans="7:7">
      <c r="G55747" s="1776"/>
    </row>
    <row r="55748" spans="7:7">
      <c r="G55748" s="1776"/>
    </row>
    <row r="55749" spans="7:7">
      <c r="G55749" s="1776"/>
    </row>
    <row r="55750" spans="7:7">
      <c r="G55750" s="1776"/>
    </row>
    <row r="55751" spans="7:7">
      <c r="G55751" s="1776"/>
    </row>
    <row r="55752" spans="7:7">
      <c r="G55752" s="1776"/>
    </row>
    <row r="55753" spans="7:7">
      <c r="G55753" s="1776"/>
    </row>
    <row r="55754" spans="7:7">
      <c r="G55754" s="1776"/>
    </row>
    <row r="55755" spans="7:7">
      <c r="G55755" s="1776"/>
    </row>
    <row r="55756" spans="7:7">
      <c r="G55756" s="1776"/>
    </row>
    <row r="55757" spans="7:7">
      <c r="G55757" s="1776"/>
    </row>
    <row r="55758" spans="7:7">
      <c r="G55758" s="1776"/>
    </row>
    <row r="55759" spans="7:7">
      <c r="G55759" s="1776"/>
    </row>
    <row r="55760" spans="7:7">
      <c r="G55760" s="1776"/>
    </row>
    <row r="55761" spans="7:7">
      <c r="G55761" s="1776"/>
    </row>
    <row r="55762" spans="7:7">
      <c r="G55762" s="1776"/>
    </row>
    <row r="55763" spans="7:7">
      <c r="G55763" s="1776"/>
    </row>
    <row r="55764" spans="7:7">
      <c r="G55764" s="1776"/>
    </row>
    <row r="55765" spans="7:7">
      <c r="G55765" s="1776"/>
    </row>
    <row r="55766" spans="7:7">
      <c r="G55766" s="1776"/>
    </row>
    <row r="55767" spans="7:7">
      <c r="G55767" s="1776"/>
    </row>
    <row r="55768" spans="7:7">
      <c r="G55768" s="1776"/>
    </row>
    <row r="55769" spans="7:7">
      <c r="G55769" s="1776"/>
    </row>
    <row r="55770" spans="7:7">
      <c r="G55770" s="1776"/>
    </row>
    <row r="55771" spans="7:7">
      <c r="G55771" s="1776"/>
    </row>
    <row r="55772" spans="7:7">
      <c r="G55772" s="1776"/>
    </row>
    <row r="55773" spans="7:7">
      <c r="G55773" s="1776"/>
    </row>
    <row r="55774" spans="7:7">
      <c r="G55774" s="1776"/>
    </row>
    <row r="55775" spans="7:7">
      <c r="G55775" s="1776"/>
    </row>
    <row r="55776" spans="7:7">
      <c r="G55776" s="1776"/>
    </row>
    <row r="55777" spans="7:7">
      <c r="G55777" s="1776"/>
    </row>
    <row r="55778" spans="7:7">
      <c r="G55778" s="1776"/>
    </row>
    <row r="55779" spans="7:7">
      <c r="G55779" s="1776"/>
    </row>
    <row r="55780" spans="7:7">
      <c r="G55780" s="1776"/>
    </row>
    <row r="55781" spans="7:7">
      <c r="G55781" s="1776"/>
    </row>
    <row r="55782" spans="7:7">
      <c r="G55782" s="1776"/>
    </row>
    <row r="55783" spans="7:7">
      <c r="G55783" s="1776"/>
    </row>
    <row r="55784" spans="7:7">
      <c r="G55784" s="1776"/>
    </row>
    <row r="55785" spans="7:7">
      <c r="G55785" s="1776"/>
    </row>
    <row r="55786" spans="7:7">
      <c r="G55786" s="1776"/>
    </row>
    <row r="55787" spans="7:7">
      <c r="G55787" s="1776"/>
    </row>
    <row r="55788" spans="7:7">
      <c r="G55788" s="1776"/>
    </row>
    <row r="55789" spans="7:7">
      <c r="G55789" s="1776"/>
    </row>
    <row r="55790" spans="7:7">
      <c r="G55790" s="1776"/>
    </row>
    <row r="55791" spans="7:7">
      <c r="G55791" s="1776"/>
    </row>
    <row r="55792" spans="7:7">
      <c r="G55792" s="1776"/>
    </row>
    <row r="55793" spans="7:7">
      <c r="G55793" s="1776"/>
    </row>
    <row r="55794" spans="7:7">
      <c r="G55794" s="1776"/>
    </row>
    <row r="55795" spans="7:7">
      <c r="G55795" s="1776"/>
    </row>
    <row r="55796" spans="7:7">
      <c r="G55796" s="1776"/>
    </row>
    <row r="55797" spans="7:7">
      <c r="G55797" s="1776"/>
    </row>
    <row r="55798" spans="7:7">
      <c r="G55798" s="1776"/>
    </row>
    <row r="55799" spans="7:7">
      <c r="G55799" s="1776"/>
    </row>
    <row r="55800" spans="7:7">
      <c r="G55800" s="1776"/>
    </row>
    <row r="55801" spans="7:7">
      <c r="G55801" s="1776"/>
    </row>
    <row r="55802" spans="7:7">
      <c r="G55802" s="1776"/>
    </row>
    <row r="55803" spans="7:7">
      <c r="G55803" s="1776"/>
    </row>
    <row r="55804" spans="7:7">
      <c r="G55804" s="1776"/>
    </row>
    <row r="55805" spans="7:7">
      <c r="G55805" s="1776"/>
    </row>
    <row r="55806" spans="7:7">
      <c r="G55806" s="1776"/>
    </row>
    <row r="55807" spans="7:7">
      <c r="G55807" s="1776"/>
    </row>
    <row r="55808" spans="7:7">
      <c r="G55808" s="1776"/>
    </row>
    <row r="55809" spans="7:7">
      <c r="G55809" s="1776"/>
    </row>
    <row r="55810" spans="7:7">
      <c r="G55810" s="1776"/>
    </row>
    <row r="55811" spans="7:7">
      <c r="G55811" s="1776"/>
    </row>
    <row r="55812" spans="7:7">
      <c r="G55812" s="1776"/>
    </row>
    <row r="55813" spans="7:7">
      <c r="G55813" s="1776"/>
    </row>
    <row r="55814" spans="7:7">
      <c r="G55814" s="1776"/>
    </row>
    <row r="55815" spans="7:7">
      <c r="G55815" s="1776"/>
    </row>
    <row r="55816" spans="7:7">
      <c r="G55816" s="1776"/>
    </row>
    <row r="55817" spans="7:7">
      <c r="G55817" s="1776"/>
    </row>
    <row r="55818" spans="7:7">
      <c r="G55818" s="1776"/>
    </row>
    <row r="55819" spans="7:7">
      <c r="G55819" s="1776"/>
    </row>
    <row r="55820" spans="7:7">
      <c r="G55820" s="1776"/>
    </row>
    <row r="55821" spans="7:7">
      <c r="G55821" s="1776"/>
    </row>
    <row r="55822" spans="7:7">
      <c r="G55822" s="1776"/>
    </row>
    <row r="55823" spans="7:7">
      <c r="G55823" s="1776"/>
    </row>
    <row r="55824" spans="7:7">
      <c r="G55824" s="1776"/>
    </row>
    <row r="55825" spans="7:7">
      <c r="G55825" s="1776"/>
    </row>
    <row r="55826" spans="7:7">
      <c r="G55826" s="1776"/>
    </row>
    <row r="55827" spans="7:7">
      <c r="G55827" s="1776"/>
    </row>
    <row r="55828" spans="7:7">
      <c r="G55828" s="1776"/>
    </row>
    <row r="55829" spans="7:7">
      <c r="G55829" s="1776"/>
    </row>
    <row r="55830" spans="7:7">
      <c r="G55830" s="1776"/>
    </row>
    <row r="55831" spans="7:7">
      <c r="G55831" s="1776"/>
    </row>
    <row r="55832" spans="7:7">
      <c r="G55832" s="1776"/>
    </row>
    <row r="55833" spans="7:7">
      <c r="G55833" s="1776"/>
    </row>
    <row r="55834" spans="7:7">
      <c r="G55834" s="1776"/>
    </row>
    <row r="55835" spans="7:7">
      <c r="G55835" s="1776"/>
    </row>
    <row r="55836" spans="7:7">
      <c r="G55836" s="1776"/>
    </row>
    <row r="55837" spans="7:7">
      <c r="G55837" s="1776"/>
    </row>
    <row r="55838" spans="7:7">
      <c r="G55838" s="1776"/>
    </row>
    <row r="55839" spans="7:7">
      <c r="G55839" s="1776"/>
    </row>
    <row r="55840" spans="7:7">
      <c r="G55840" s="1776"/>
    </row>
    <row r="55841" spans="7:7">
      <c r="G55841" s="1776"/>
    </row>
    <row r="55842" spans="7:7">
      <c r="G55842" s="1776"/>
    </row>
    <row r="55843" spans="7:7">
      <c r="G55843" s="1776"/>
    </row>
    <row r="55844" spans="7:7">
      <c r="G55844" s="1776"/>
    </row>
    <row r="55845" spans="7:7">
      <c r="G55845" s="1776"/>
    </row>
    <row r="55846" spans="7:7">
      <c r="G55846" s="1776"/>
    </row>
    <row r="55847" spans="7:7">
      <c r="G55847" s="1776"/>
    </row>
    <row r="55848" spans="7:7">
      <c r="G55848" s="1776"/>
    </row>
    <row r="55849" spans="7:7">
      <c r="G55849" s="1776"/>
    </row>
    <row r="55850" spans="7:7">
      <c r="G55850" s="1776"/>
    </row>
    <row r="55851" spans="7:7">
      <c r="G55851" s="1776"/>
    </row>
    <row r="55852" spans="7:7">
      <c r="G55852" s="1776"/>
    </row>
    <row r="55853" spans="7:7">
      <c r="G55853" s="1776"/>
    </row>
    <row r="55854" spans="7:7">
      <c r="G55854" s="1776"/>
    </row>
    <row r="55855" spans="7:7">
      <c r="G55855" s="1776"/>
    </row>
    <row r="55856" spans="7:7">
      <c r="G55856" s="1776"/>
    </row>
    <row r="55857" spans="7:7">
      <c r="G55857" s="1776"/>
    </row>
    <row r="55858" spans="7:7">
      <c r="G55858" s="1776"/>
    </row>
    <row r="55859" spans="7:7">
      <c r="G55859" s="1776"/>
    </row>
    <row r="55860" spans="7:7">
      <c r="G55860" s="1776"/>
    </row>
    <row r="55861" spans="7:7">
      <c r="G55861" s="1776"/>
    </row>
    <row r="55862" spans="7:7">
      <c r="G55862" s="1776"/>
    </row>
    <row r="55863" spans="7:7">
      <c r="G55863" s="1776"/>
    </row>
    <row r="55864" spans="7:7">
      <c r="G55864" s="1776"/>
    </row>
    <row r="55865" spans="7:7">
      <c r="G55865" s="1776"/>
    </row>
    <row r="55866" spans="7:7">
      <c r="G55866" s="1776"/>
    </row>
    <row r="55867" spans="7:7">
      <c r="G55867" s="1776"/>
    </row>
    <row r="55868" spans="7:7">
      <c r="G55868" s="1776"/>
    </row>
    <row r="55869" spans="7:7">
      <c r="G55869" s="1776"/>
    </row>
    <row r="55870" spans="7:7">
      <c r="G55870" s="1776"/>
    </row>
    <row r="55871" spans="7:7">
      <c r="G55871" s="1776"/>
    </row>
    <row r="55872" spans="7:7">
      <c r="G55872" s="1776"/>
    </row>
    <row r="55873" spans="7:7">
      <c r="G55873" s="1776"/>
    </row>
    <row r="55874" spans="7:7">
      <c r="G55874" s="1776"/>
    </row>
    <row r="55875" spans="7:7">
      <c r="G55875" s="1776"/>
    </row>
    <row r="55876" spans="7:7">
      <c r="G55876" s="1776"/>
    </row>
    <row r="55877" spans="7:7">
      <c r="G55877" s="1776"/>
    </row>
    <row r="55878" spans="7:7">
      <c r="G55878" s="1776"/>
    </row>
    <row r="55879" spans="7:7">
      <c r="G55879" s="1776"/>
    </row>
    <row r="55880" spans="7:7">
      <c r="G55880" s="1776"/>
    </row>
    <row r="55881" spans="7:7">
      <c r="G55881" s="1776"/>
    </row>
    <row r="55882" spans="7:7">
      <c r="G55882" s="1776"/>
    </row>
    <row r="55883" spans="7:7">
      <c r="G55883" s="1776"/>
    </row>
    <row r="55884" spans="7:7">
      <c r="G55884" s="1776"/>
    </row>
    <row r="55885" spans="7:7">
      <c r="G55885" s="1776"/>
    </row>
    <row r="55886" spans="7:7">
      <c r="G55886" s="1776"/>
    </row>
    <row r="55887" spans="7:7">
      <c r="G55887" s="1776"/>
    </row>
    <row r="55888" spans="7:7">
      <c r="G55888" s="1776"/>
    </row>
    <row r="55889" spans="7:7">
      <c r="G55889" s="1776"/>
    </row>
    <row r="55890" spans="7:7">
      <c r="G55890" s="1776"/>
    </row>
    <row r="55891" spans="7:7">
      <c r="G55891" s="1776"/>
    </row>
    <row r="55892" spans="7:7">
      <c r="G55892" s="1776"/>
    </row>
    <row r="55893" spans="7:7">
      <c r="G55893" s="1776"/>
    </row>
    <row r="55894" spans="7:7">
      <c r="G55894" s="1776"/>
    </row>
    <row r="55895" spans="7:7">
      <c r="G55895" s="1776"/>
    </row>
    <row r="55896" spans="7:7">
      <c r="G55896" s="1776"/>
    </row>
    <row r="55897" spans="7:7">
      <c r="G55897" s="1776"/>
    </row>
    <row r="55898" spans="7:7">
      <c r="G55898" s="1776"/>
    </row>
    <row r="55899" spans="7:7">
      <c r="G55899" s="1776"/>
    </row>
    <row r="55900" spans="7:7">
      <c r="G55900" s="1776"/>
    </row>
    <row r="55901" spans="7:7">
      <c r="G55901" s="1776"/>
    </row>
    <row r="55902" spans="7:7">
      <c r="G55902" s="1776"/>
    </row>
    <row r="55903" spans="7:7">
      <c r="G55903" s="1776"/>
    </row>
    <row r="55904" spans="7:7">
      <c r="G55904" s="1776"/>
    </row>
    <row r="55905" spans="7:7">
      <c r="G55905" s="1776"/>
    </row>
    <row r="55906" spans="7:7">
      <c r="G55906" s="1776"/>
    </row>
    <row r="55907" spans="7:7">
      <c r="G55907" s="1776"/>
    </row>
    <row r="55908" spans="7:7">
      <c r="G55908" s="1776"/>
    </row>
    <row r="55909" spans="7:7">
      <c r="G55909" s="1776"/>
    </row>
    <row r="55910" spans="7:7">
      <c r="G55910" s="1776"/>
    </row>
    <row r="55911" spans="7:7">
      <c r="G55911" s="1776"/>
    </row>
    <row r="55912" spans="7:7">
      <c r="G55912" s="1776"/>
    </row>
    <row r="55913" spans="7:7">
      <c r="G55913" s="1776"/>
    </row>
    <row r="55914" spans="7:7">
      <c r="G55914" s="1776"/>
    </row>
    <row r="55915" spans="7:7">
      <c r="G55915" s="1776"/>
    </row>
    <row r="55916" spans="7:7">
      <c r="G55916" s="1776"/>
    </row>
    <row r="55917" spans="7:7">
      <c r="G55917" s="1776"/>
    </row>
    <row r="55918" spans="7:7">
      <c r="G55918" s="1776"/>
    </row>
    <row r="55919" spans="7:7">
      <c r="G55919" s="1776"/>
    </row>
    <row r="55920" spans="7:7">
      <c r="G55920" s="1776"/>
    </row>
    <row r="55921" spans="7:7">
      <c r="G55921" s="1776"/>
    </row>
    <row r="55922" spans="7:7">
      <c r="G55922" s="1776"/>
    </row>
    <row r="55923" spans="7:7">
      <c r="G55923" s="1776"/>
    </row>
    <row r="55924" spans="7:7">
      <c r="G55924" s="1776"/>
    </row>
    <row r="55925" spans="7:7">
      <c r="G55925" s="1776"/>
    </row>
    <row r="55926" spans="7:7">
      <c r="G55926" s="1776"/>
    </row>
    <row r="55927" spans="7:7">
      <c r="G55927" s="1776"/>
    </row>
    <row r="55928" spans="7:7">
      <c r="G55928" s="1776"/>
    </row>
    <row r="55929" spans="7:7">
      <c r="G55929" s="1776"/>
    </row>
    <row r="55930" spans="7:7">
      <c r="G55930" s="1776"/>
    </row>
    <row r="55931" spans="7:7">
      <c r="G55931" s="1776"/>
    </row>
    <row r="55932" spans="7:7">
      <c r="G55932" s="1776"/>
    </row>
    <row r="55933" spans="7:7">
      <c r="G55933" s="1776"/>
    </row>
    <row r="55934" spans="7:7">
      <c r="G55934" s="1776"/>
    </row>
    <row r="55935" spans="7:7">
      <c r="G55935" s="1776"/>
    </row>
    <row r="55936" spans="7:7">
      <c r="G55936" s="1776"/>
    </row>
    <row r="55937" spans="7:7">
      <c r="G55937" s="1776"/>
    </row>
    <row r="55938" spans="7:7">
      <c r="G55938" s="1776"/>
    </row>
    <row r="55939" spans="7:7">
      <c r="G55939" s="1776"/>
    </row>
    <row r="55940" spans="7:7">
      <c r="G55940" s="1776"/>
    </row>
    <row r="55941" spans="7:7">
      <c r="G55941" s="1776"/>
    </row>
    <row r="55942" spans="7:7">
      <c r="G55942" s="1776"/>
    </row>
    <row r="55943" spans="7:7">
      <c r="G55943" s="1776"/>
    </row>
    <row r="55944" spans="7:7">
      <c r="G55944" s="1776"/>
    </row>
    <row r="55945" spans="7:7">
      <c r="G55945" s="1776"/>
    </row>
    <row r="55946" spans="7:7">
      <c r="G55946" s="1776"/>
    </row>
    <row r="55947" spans="7:7">
      <c r="G55947" s="1776"/>
    </row>
    <row r="55948" spans="7:7">
      <c r="G55948" s="1776"/>
    </row>
    <row r="55949" spans="7:7">
      <c r="G55949" s="1776"/>
    </row>
    <row r="55950" spans="7:7">
      <c r="G55950" s="1776"/>
    </row>
    <row r="55951" spans="7:7">
      <c r="G55951" s="1776"/>
    </row>
    <row r="55952" spans="7:7">
      <c r="G55952" s="1776"/>
    </row>
    <row r="55953" spans="7:7">
      <c r="G55953" s="1776"/>
    </row>
    <row r="55954" spans="7:7">
      <c r="G55954" s="1776"/>
    </row>
    <row r="55955" spans="7:7">
      <c r="G55955" s="1776"/>
    </row>
    <row r="55956" spans="7:7">
      <c r="G55956" s="1776"/>
    </row>
    <row r="55957" spans="7:7">
      <c r="G55957" s="1776"/>
    </row>
    <row r="55958" spans="7:7">
      <c r="G55958" s="1776"/>
    </row>
    <row r="55959" spans="7:7">
      <c r="G55959" s="1776"/>
    </row>
    <row r="55960" spans="7:7">
      <c r="G55960" s="1776"/>
    </row>
    <row r="55961" spans="7:7">
      <c r="G55961" s="1776"/>
    </row>
    <row r="55962" spans="7:7">
      <c r="G55962" s="1776"/>
    </row>
    <row r="55963" spans="7:7">
      <c r="G55963" s="1776"/>
    </row>
    <row r="55964" spans="7:7">
      <c r="G55964" s="1776"/>
    </row>
    <row r="55965" spans="7:7">
      <c r="G55965" s="1776"/>
    </row>
    <row r="55966" spans="7:7">
      <c r="G55966" s="1776"/>
    </row>
    <row r="55967" spans="7:7">
      <c r="G55967" s="1776"/>
    </row>
    <row r="55968" spans="7:7">
      <c r="G55968" s="1776"/>
    </row>
    <row r="55969" spans="7:7">
      <c r="G55969" s="1776"/>
    </row>
    <row r="55970" spans="7:7">
      <c r="G55970" s="1776"/>
    </row>
    <row r="55971" spans="7:7">
      <c r="G55971" s="1776"/>
    </row>
    <row r="55972" spans="7:7">
      <c r="G55972" s="1776"/>
    </row>
    <row r="55973" spans="7:7">
      <c r="G55973" s="1776"/>
    </row>
    <row r="55974" spans="7:7">
      <c r="G55974" s="1776"/>
    </row>
    <row r="55975" spans="7:7">
      <c r="G55975" s="1776"/>
    </row>
    <row r="55976" spans="7:7">
      <c r="G55976" s="1776"/>
    </row>
    <row r="55977" spans="7:7">
      <c r="G55977" s="1776"/>
    </row>
    <row r="55978" spans="7:7">
      <c r="G55978" s="1776"/>
    </row>
    <row r="55979" spans="7:7">
      <c r="G55979" s="1776"/>
    </row>
    <row r="55980" spans="7:7">
      <c r="G55980" s="1776"/>
    </row>
    <row r="55981" spans="7:7">
      <c r="G55981" s="1776"/>
    </row>
    <row r="55982" spans="7:7">
      <c r="G55982" s="1776"/>
    </row>
    <row r="55983" spans="7:7">
      <c r="G55983" s="1776"/>
    </row>
    <row r="55984" spans="7:7">
      <c r="G55984" s="1776"/>
    </row>
    <row r="55985" spans="7:7">
      <c r="G55985" s="1776"/>
    </row>
    <row r="55986" spans="7:7">
      <c r="G55986" s="1776"/>
    </row>
    <row r="55987" spans="7:7">
      <c r="G55987" s="1776"/>
    </row>
    <row r="55988" spans="7:7">
      <c r="G55988" s="1776"/>
    </row>
    <row r="55989" spans="7:7">
      <c r="G55989" s="1776"/>
    </row>
    <row r="55990" spans="7:7">
      <c r="G55990" s="1776"/>
    </row>
    <row r="55991" spans="7:7">
      <c r="G55991" s="1776"/>
    </row>
    <row r="55992" spans="7:7">
      <c r="G55992" s="1776"/>
    </row>
    <row r="55993" spans="7:7">
      <c r="G55993" s="1776"/>
    </row>
    <row r="55994" spans="7:7">
      <c r="G55994" s="1776"/>
    </row>
    <row r="55995" spans="7:7">
      <c r="G55995" s="1776"/>
    </row>
    <row r="55996" spans="7:7">
      <c r="G55996" s="1776"/>
    </row>
    <row r="55997" spans="7:7">
      <c r="G55997" s="1776"/>
    </row>
    <row r="55998" spans="7:7">
      <c r="G55998" s="1776"/>
    </row>
    <row r="55999" spans="7:7">
      <c r="G55999" s="1776"/>
    </row>
    <row r="56000" spans="7:7">
      <c r="G56000" s="1776"/>
    </row>
    <row r="56001" spans="7:7">
      <c r="G56001" s="1776"/>
    </row>
    <row r="56002" spans="7:7">
      <c r="G56002" s="1776"/>
    </row>
    <row r="56003" spans="7:7">
      <c r="G56003" s="1776"/>
    </row>
    <row r="56004" spans="7:7">
      <c r="G56004" s="1776"/>
    </row>
    <row r="56005" spans="7:7">
      <c r="G56005" s="1776"/>
    </row>
    <row r="56006" spans="7:7">
      <c r="G56006" s="1776"/>
    </row>
    <row r="56007" spans="7:7">
      <c r="G56007" s="1776"/>
    </row>
    <row r="56008" spans="7:7">
      <c r="G56008" s="1776"/>
    </row>
    <row r="56009" spans="7:7">
      <c r="G56009" s="1776"/>
    </row>
    <row r="56010" spans="7:7">
      <c r="G56010" s="1776"/>
    </row>
    <row r="56011" spans="7:7">
      <c r="G56011" s="1776"/>
    </row>
    <row r="56012" spans="7:7">
      <c r="G56012" s="1776"/>
    </row>
    <row r="56013" spans="7:7">
      <c r="G56013" s="1776"/>
    </row>
    <row r="56014" spans="7:7">
      <c r="G56014" s="1776"/>
    </row>
    <row r="56015" spans="7:7">
      <c r="G56015" s="1776"/>
    </row>
    <row r="56016" spans="7:7">
      <c r="G56016" s="1776"/>
    </row>
    <row r="56017" spans="7:7">
      <c r="G56017" s="1776"/>
    </row>
    <row r="56018" spans="7:7">
      <c r="G56018" s="1776"/>
    </row>
    <row r="56019" spans="7:7">
      <c r="G56019" s="1776"/>
    </row>
    <row r="56020" spans="7:7">
      <c r="G56020" s="1776"/>
    </row>
    <row r="56021" spans="7:7">
      <c r="G56021" s="1776"/>
    </row>
    <row r="56022" spans="7:7">
      <c r="G56022" s="1776"/>
    </row>
    <row r="56023" spans="7:7">
      <c r="G56023" s="1776"/>
    </row>
    <row r="56024" spans="7:7">
      <c r="G56024" s="1776"/>
    </row>
    <row r="56025" spans="7:7">
      <c r="G56025" s="1776"/>
    </row>
    <row r="56026" spans="7:7">
      <c r="G56026" s="1776"/>
    </row>
    <row r="56027" spans="7:7">
      <c r="G56027" s="1776"/>
    </row>
    <row r="56028" spans="7:7">
      <c r="G56028" s="1776"/>
    </row>
    <row r="56029" spans="7:7">
      <c r="G56029" s="1776"/>
    </row>
    <row r="56030" spans="7:7">
      <c r="G56030" s="1776"/>
    </row>
    <row r="56031" spans="7:7">
      <c r="G56031" s="1776"/>
    </row>
    <row r="56032" spans="7:7">
      <c r="G56032" s="1776"/>
    </row>
    <row r="56033" spans="7:7">
      <c r="G56033" s="1776"/>
    </row>
    <row r="56034" spans="7:7">
      <c r="G56034" s="1776"/>
    </row>
    <row r="56035" spans="7:7">
      <c r="G56035" s="1776"/>
    </row>
    <row r="56036" spans="7:7">
      <c r="G56036" s="1776"/>
    </row>
    <row r="56037" spans="7:7">
      <c r="G56037" s="1776"/>
    </row>
    <row r="56038" spans="7:7">
      <c r="G56038" s="1776"/>
    </row>
    <row r="56039" spans="7:7">
      <c r="G56039" s="1776"/>
    </row>
    <row r="56040" spans="7:7">
      <c r="G56040" s="1776"/>
    </row>
    <row r="56041" spans="7:7">
      <c r="G56041" s="1776"/>
    </row>
    <row r="56042" spans="7:7">
      <c r="G56042" s="1776"/>
    </row>
    <row r="56043" spans="7:7">
      <c r="G56043" s="1776"/>
    </row>
    <row r="56044" spans="7:7">
      <c r="G56044" s="1776"/>
    </row>
    <row r="56045" spans="7:7">
      <c r="G56045" s="1776"/>
    </row>
    <row r="56046" spans="7:7">
      <c r="G56046" s="1776"/>
    </row>
    <row r="56047" spans="7:7">
      <c r="G56047" s="1776"/>
    </row>
    <row r="56048" spans="7:7">
      <c r="G56048" s="1776"/>
    </row>
    <row r="56049" spans="7:7">
      <c r="G56049" s="1776"/>
    </row>
    <row r="56050" spans="7:7">
      <c r="G56050" s="1776"/>
    </row>
    <row r="56051" spans="7:7">
      <c r="G56051" s="1776"/>
    </row>
    <row r="56052" spans="7:7">
      <c r="G56052" s="1776"/>
    </row>
    <row r="56053" spans="7:7">
      <c r="G56053" s="1776"/>
    </row>
    <row r="56054" spans="7:7">
      <c r="G56054" s="1776"/>
    </row>
    <row r="56055" spans="7:7">
      <c r="G56055" s="1776"/>
    </row>
    <row r="56056" spans="7:7">
      <c r="G56056" s="1776"/>
    </row>
    <row r="56057" spans="7:7">
      <c r="G56057" s="1776"/>
    </row>
    <row r="56058" spans="7:7">
      <c r="G56058" s="1776"/>
    </row>
    <row r="56059" spans="7:7">
      <c r="G56059" s="1776"/>
    </row>
    <row r="56060" spans="7:7">
      <c r="G56060" s="1776"/>
    </row>
    <row r="56061" spans="7:7">
      <c r="G56061" s="1776"/>
    </row>
    <row r="56062" spans="7:7">
      <c r="G56062" s="1776"/>
    </row>
    <row r="56063" spans="7:7">
      <c r="G56063" s="1776"/>
    </row>
    <row r="56064" spans="7:7">
      <c r="G56064" s="1776"/>
    </row>
    <row r="56065" spans="7:7">
      <c r="G56065" s="1776"/>
    </row>
    <row r="56066" spans="7:7">
      <c r="G56066" s="1776"/>
    </row>
    <row r="56067" spans="7:7">
      <c r="G56067" s="1776"/>
    </row>
    <row r="56068" spans="7:7">
      <c r="G56068" s="1776"/>
    </row>
    <row r="56069" spans="7:7">
      <c r="G56069" s="1776"/>
    </row>
    <row r="56070" spans="7:7">
      <c r="G56070" s="1776"/>
    </row>
    <row r="56071" spans="7:7">
      <c r="G56071" s="1776"/>
    </row>
    <row r="56072" spans="7:7">
      <c r="G56072" s="1776"/>
    </row>
    <row r="56073" spans="7:7">
      <c r="G56073" s="1776"/>
    </row>
    <row r="56074" spans="7:7">
      <c r="G56074" s="1776"/>
    </row>
    <row r="56075" spans="7:7">
      <c r="G56075" s="1776"/>
    </row>
    <row r="56076" spans="7:7">
      <c r="G56076" s="1776"/>
    </row>
    <row r="56077" spans="7:7">
      <c r="G56077" s="1776"/>
    </row>
    <row r="56078" spans="7:7">
      <c r="G56078" s="1776"/>
    </row>
    <row r="56079" spans="7:7">
      <c r="G56079" s="1776"/>
    </row>
    <row r="56080" spans="7:7">
      <c r="G56080" s="1776"/>
    </row>
    <row r="56081" spans="7:7">
      <c r="G56081" s="1776"/>
    </row>
    <row r="56082" spans="7:7">
      <c r="G56082" s="1776"/>
    </row>
    <row r="56083" spans="7:7">
      <c r="G56083" s="1776"/>
    </row>
    <row r="56084" spans="7:7">
      <c r="G56084" s="1776"/>
    </row>
    <row r="56085" spans="7:7">
      <c r="G56085" s="1776"/>
    </row>
    <row r="56086" spans="7:7">
      <c r="G56086" s="1776"/>
    </row>
    <row r="56087" spans="7:7">
      <c r="G56087" s="1776"/>
    </row>
    <row r="56088" spans="7:7">
      <c r="G56088" s="1776"/>
    </row>
    <row r="56089" spans="7:7">
      <c r="G56089" s="1776"/>
    </row>
    <row r="56090" spans="7:7">
      <c r="G56090" s="1776"/>
    </row>
    <row r="56091" spans="7:7">
      <c r="G56091" s="1776"/>
    </row>
    <row r="56092" spans="7:7">
      <c r="G56092" s="1776"/>
    </row>
    <row r="56093" spans="7:7">
      <c r="G56093" s="1776"/>
    </row>
    <row r="56094" spans="7:7">
      <c r="G56094" s="1776"/>
    </row>
    <row r="56095" spans="7:7">
      <c r="G56095" s="1776"/>
    </row>
    <row r="56096" spans="7:7">
      <c r="G56096" s="1776"/>
    </row>
    <row r="56097" spans="7:7">
      <c r="G56097" s="1776"/>
    </row>
    <row r="56098" spans="7:7">
      <c r="G56098" s="1776"/>
    </row>
    <row r="56099" spans="7:7">
      <c r="G56099" s="1776"/>
    </row>
    <row r="56100" spans="7:7">
      <c r="G56100" s="1776"/>
    </row>
    <row r="56101" spans="7:7">
      <c r="G56101" s="1776"/>
    </row>
    <row r="56102" spans="7:7">
      <c r="G56102" s="1776"/>
    </row>
    <row r="56103" spans="7:7">
      <c r="G56103" s="1776"/>
    </row>
    <row r="56104" spans="7:7">
      <c r="G56104" s="1776"/>
    </row>
    <row r="56105" spans="7:7">
      <c r="G56105" s="1776"/>
    </row>
    <row r="56106" spans="7:7">
      <c r="G56106" s="1776"/>
    </row>
    <row r="56107" spans="7:7">
      <c r="G56107" s="1776"/>
    </row>
    <row r="56108" spans="7:7">
      <c r="G56108" s="1776"/>
    </row>
    <row r="56109" spans="7:7">
      <c r="G56109" s="1776"/>
    </row>
    <row r="56110" spans="7:7">
      <c r="G56110" s="1776"/>
    </row>
    <row r="56111" spans="7:7">
      <c r="G56111" s="1776"/>
    </row>
    <row r="56112" spans="7:7">
      <c r="G56112" s="1776"/>
    </row>
    <row r="56113" spans="7:7">
      <c r="G56113" s="1776"/>
    </row>
    <row r="56114" spans="7:7">
      <c r="G56114" s="1776"/>
    </row>
    <row r="56115" spans="7:7">
      <c r="G56115" s="1776"/>
    </row>
    <row r="56116" spans="7:7">
      <c r="G56116" s="1776"/>
    </row>
    <row r="56117" spans="7:7">
      <c r="G56117" s="1776"/>
    </row>
    <row r="56118" spans="7:7">
      <c r="G56118" s="1776"/>
    </row>
    <row r="56119" spans="7:7">
      <c r="G56119" s="1776"/>
    </row>
    <row r="56120" spans="7:7">
      <c r="G56120" s="1776"/>
    </row>
    <row r="56121" spans="7:7">
      <c r="G56121" s="1776"/>
    </row>
    <row r="56122" spans="7:7">
      <c r="G56122" s="1776"/>
    </row>
    <row r="56123" spans="7:7">
      <c r="G56123" s="1776"/>
    </row>
    <row r="56124" spans="7:7">
      <c r="G56124" s="1776"/>
    </row>
    <row r="56125" spans="7:7">
      <c r="G56125" s="1776"/>
    </row>
    <row r="56126" spans="7:7">
      <c r="G56126" s="1776"/>
    </row>
    <row r="56127" spans="7:7">
      <c r="G56127" s="1776"/>
    </row>
    <row r="56128" spans="7:7">
      <c r="G56128" s="1776"/>
    </row>
    <row r="56129" spans="7:7">
      <c r="G56129" s="1776"/>
    </row>
    <row r="56130" spans="7:7">
      <c r="G56130" s="1776"/>
    </row>
    <row r="56131" spans="7:7">
      <c r="G56131" s="1776"/>
    </row>
    <row r="56132" spans="7:7">
      <c r="G56132" s="1776"/>
    </row>
    <row r="56133" spans="7:7">
      <c r="G56133" s="1776"/>
    </row>
    <row r="56134" spans="7:7">
      <c r="G56134" s="1776"/>
    </row>
    <row r="56135" spans="7:7">
      <c r="G56135" s="1776"/>
    </row>
    <row r="56136" spans="7:7">
      <c r="G56136" s="1776"/>
    </row>
    <row r="56137" spans="7:7">
      <c r="G56137" s="1776"/>
    </row>
    <row r="56138" spans="7:7">
      <c r="G56138" s="1776"/>
    </row>
    <row r="56139" spans="7:7">
      <c r="G56139" s="1776"/>
    </row>
    <row r="56140" spans="7:7">
      <c r="G56140" s="1776"/>
    </row>
    <row r="56141" spans="7:7">
      <c r="G56141" s="1776"/>
    </row>
    <row r="56142" spans="7:7">
      <c r="G56142" s="1776"/>
    </row>
    <row r="56143" spans="7:7">
      <c r="G56143" s="1776"/>
    </row>
    <row r="56144" spans="7:7">
      <c r="G56144" s="1776"/>
    </row>
    <row r="56145" spans="7:7">
      <c r="G56145" s="1776"/>
    </row>
    <row r="56146" spans="7:7">
      <c r="G56146" s="1776"/>
    </row>
    <row r="56147" spans="7:7">
      <c r="G56147" s="1776"/>
    </row>
    <row r="56148" spans="7:7">
      <c r="G56148" s="1776"/>
    </row>
    <row r="56149" spans="7:7">
      <c r="G56149" s="1776"/>
    </row>
    <row r="56150" spans="7:7">
      <c r="G56150" s="1776"/>
    </row>
    <row r="56151" spans="7:7">
      <c r="G56151" s="1776"/>
    </row>
    <row r="56152" spans="7:7">
      <c r="G56152" s="1776"/>
    </row>
    <row r="56153" spans="7:7">
      <c r="G56153" s="1776"/>
    </row>
    <row r="56154" spans="7:7">
      <c r="G56154" s="1776"/>
    </row>
    <row r="56155" spans="7:7">
      <c r="G56155" s="1776"/>
    </row>
    <row r="56156" spans="7:7">
      <c r="G56156" s="1776"/>
    </row>
    <row r="56157" spans="7:7">
      <c r="G56157" s="1776"/>
    </row>
    <row r="56158" spans="7:7">
      <c r="G56158" s="1776"/>
    </row>
    <row r="56159" spans="7:7">
      <c r="G56159" s="1776"/>
    </row>
    <row r="56160" spans="7:7">
      <c r="G56160" s="1776"/>
    </row>
    <row r="56161" spans="7:7">
      <c r="G56161" s="1776"/>
    </row>
    <row r="56162" spans="7:7">
      <c r="G56162" s="1776"/>
    </row>
    <row r="56163" spans="7:7">
      <c r="G56163" s="1776"/>
    </row>
    <row r="56164" spans="7:7">
      <c r="G56164" s="1776"/>
    </row>
    <row r="56165" spans="7:7">
      <c r="G56165" s="1776"/>
    </row>
    <row r="56166" spans="7:7">
      <c r="G56166" s="1776"/>
    </row>
    <row r="56167" spans="7:7">
      <c r="G56167" s="1776"/>
    </row>
    <row r="56168" spans="7:7">
      <c r="G56168" s="1776"/>
    </row>
    <row r="56169" spans="7:7">
      <c r="G56169" s="1776"/>
    </row>
    <row r="56170" spans="7:7">
      <c r="G56170" s="1776"/>
    </row>
    <row r="56171" spans="7:7">
      <c r="G56171" s="1776"/>
    </row>
    <row r="56172" spans="7:7">
      <c r="G56172" s="1776"/>
    </row>
    <row r="56173" spans="7:7">
      <c r="G56173" s="1776"/>
    </row>
    <row r="56174" spans="7:7">
      <c r="G56174" s="1776"/>
    </row>
    <row r="56175" spans="7:7">
      <c r="G56175" s="1776"/>
    </row>
    <row r="56176" spans="7:7">
      <c r="G56176" s="1776"/>
    </row>
    <row r="56177" spans="7:7">
      <c r="G56177" s="1776"/>
    </row>
    <row r="56178" spans="7:7">
      <c r="G56178" s="1776"/>
    </row>
    <row r="56179" spans="7:7">
      <c r="G56179" s="1776"/>
    </row>
    <row r="56180" spans="7:7">
      <c r="G56180" s="1776"/>
    </row>
    <row r="56181" spans="7:7">
      <c r="G56181" s="1776"/>
    </row>
    <row r="56182" spans="7:7">
      <c r="G56182" s="1776"/>
    </row>
    <row r="56183" spans="7:7">
      <c r="G56183" s="1776"/>
    </row>
    <row r="56184" spans="7:7">
      <c r="G56184" s="1776"/>
    </row>
    <row r="56185" spans="7:7">
      <c r="G56185" s="1776"/>
    </row>
    <row r="56186" spans="7:7">
      <c r="G56186" s="1776"/>
    </row>
    <row r="56187" spans="7:7">
      <c r="G56187" s="1776"/>
    </row>
    <row r="56188" spans="7:7">
      <c r="G56188" s="1776"/>
    </row>
    <row r="56189" spans="7:7">
      <c r="G56189" s="1776"/>
    </row>
    <row r="56190" spans="7:7">
      <c r="G56190" s="1776"/>
    </row>
    <row r="56191" spans="7:7">
      <c r="G56191" s="1776"/>
    </row>
    <row r="56192" spans="7:7">
      <c r="G56192" s="1776"/>
    </row>
    <row r="56193" spans="7:7">
      <c r="G56193" s="1776"/>
    </row>
    <row r="56194" spans="7:7">
      <c r="G56194" s="1776"/>
    </row>
    <row r="56195" spans="7:7">
      <c r="G56195" s="1776"/>
    </row>
    <row r="56196" spans="7:7">
      <c r="G56196" s="1776"/>
    </row>
    <row r="56197" spans="7:7">
      <c r="G56197" s="1776"/>
    </row>
    <row r="56198" spans="7:7">
      <c r="G56198" s="1776"/>
    </row>
    <row r="56199" spans="7:7">
      <c r="G56199" s="1776"/>
    </row>
    <row r="56200" spans="7:7">
      <c r="G56200" s="1776"/>
    </row>
    <row r="56201" spans="7:7">
      <c r="G56201" s="1776"/>
    </row>
    <row r="56202" spans="7:7">
      <c r="G56202" s="1776"/>
    </row>
    <row r="56203" spans="7:7">
      <c r="G56203" s="1776"/>
    </row>
    <row r="56204" spans="7:7">
      <c r="G56204" s="1776"/>
    </row>
    <row r="56205" spans="7:7">
      <c r="G56205" s="1776"/>
    </row>
    <row r="56206" spans="7:7">
      <c r="G56206" s="1776"/>
    </row>
    <row r="56207" spans="7:7">
      <c r="G56207" s="1776"/>
    </row>
    <row r="56208" spans="7:7">
      <c r="G56208" s="1776"/>
    </row>
    <row r="56209" spans="7:7">
      <c r="G56209" s="1776"/>
    </row>
    <row r="56210" spans="7:7">
      <c r="G56210" s="1776"/>
    </row>
    <row r="56211" spans="7:7">
      <c r="G56211" s="1776"/>
    </row>
    <row r="56212" spans="7:7">
      <c r="G56212" s="1776"/>
    </row>
    <row r="56213" spans="7:7">
      <c r="G56213" s="1776"/>
    </row>
    <row r="56214" spans="7:7">
      <c r="G56214" s="1776"/>
    </row>
    <row r="56215" spans="7:7">
      <c r="G56215" s="1776"/>
    </row>
    <row r="56216" spans="7:7">
      <c r="G56216" s="1776"/>
    </row>
    <row r="56217" spans="7:7">
      <c r="G56217" s="1776"/>
    </row>
    <row r="56218" spans="7:7">
      <c r="G56218" s="1776"/>
    </row>
    <row r="56219" spans="7:7">
      <c r="G56219" s="1776"/>
    </row>
    <row r="56220" spans="7:7">
      <c r="G56220" s="1776"/>
    </row>
    <row r="56221" spans="7:7">
      <c r="G56221" s="1776"/>
    </row>
    <row r="56222" spans="7:7">
      <c r="G56222" s="1776"/>
    </row>
    <row r="56223" spans="7:7">
      <c r="G56223" s="1776"/>
    </row>
    <row r="56224" spans="7:7">
      <c r="G56224" s="1776"/>
    </row>
    <row r="56225" spans="7:7">
      <c r="G56225" s="1776"/>
    </row>
    <row r="56226" spans="7:7">
      <c r="G56226" s="1776"/>
    </row>
    <row r="56227" spans="7:7">
      <c r="G56227" s="1776"/>
    </row>
    <row r="56228" spans="7:7">
      <c r="G56228" s="1776"/>
    </row>
    <row r="56229" spans="7:7">
      <c r="G56229" s="1776"/>
    </row>
    <row r="56230" spans="7:7">
      <c r="G56230" s="1776"/>
    </row>
    <row r="56231" spans="7:7">
      <c r="G56231" s="1776"/>
    </row>
    <row r="56232" spans="7:7">
      <c r="G56232" s="1776"/>
    </row>
    <row r="56233" spans="7:7">
      <c r="G56233" s="1776"/>
    </row>
    <row r="56234" spans="7:7">
      <c r="G56234" s="1776"/>
    </row>
    <row r="56235" spans="7:7">
      <c r="G56235" s="1776"/>
    </row>
    <row r="56236" spans="7:7">
      <c r="G56236" s="1776"/>
    </row>
    <row r="56237" spans="7:7">
      <c r="G56237" s="1776"/>
    </row>
    <row r="56238" spans="7:7">
      <c r="G56238" s="1776"/>
    </row>
    <row r="56239" spans="7:7">
      <c r="G56239" s="1776"/>
    </row>
    <row r="56240" spans="7:7">
      <c r="G56240" s="1776"/>
    </row>
    <row r="56241" spans="7:7">
      <c r="G56241" s="1776"/>
    </row>
    <row r="56242" spans="7:7">
      <c r="G56242" s="1776"/>
    </row>
    <row r="56243" spans="7:7">
      <c r="G56243" s="1776"/>
    </row>
    <row r="56244" spans="7:7">
      <c r="G56244" s="1776"/>
    </row>
    <row r="56245" spans="7:7">
      <c r="G56245" s="1776"/>
    </row>
    <row r="56246" spans="7:7">
      <c r="G56246" s="1776"/>
    </row>
    <row r="56247" spans="7:7">
      <c r="G56247" s="1776"/>
    </row>
    <row r="56248" spans="7:7">
      <c r="G56248" s="1776"/>
    </row>
    <row r="56249" spans="7:7">
      <c r="G56249" s="1776"/>
    </row>
    <row r="56250" spans="7:7">
      <c r="G56250" s="1776"/>
    </row>
    <row r="56251" spans="7:7">
      <c r="G56251" s="1776"/>
    </row>
    <row r="56252" spans="7:7">
      <c r="G56252" s="1776"/>
    </row>
    <row r="56253" spans="7:7">
      <c r="G56253" s="1776"/>
    </row>
    <row r="56254" spans="7:7">
      <c r="G56254" s="1776"/>
    </row>
    <row r="56255" spans="7:7">
      <c r="G56255" s="1776"/>
    </row>
    <row r="56256" spans="7:7">
      <c r="G56256" s="1776"/>
    </row>
    <row r="56257" spans="7:7">
      <c r="G56257" s="1776"/>
    </row>
    <row r="56258" spans="7:7">
      <c r="G56258" s="1776"/>
    </row>
    <row r="56259" spans="7:7">
      <c r="G56259" s="1776"/>
    </row>
    <row r="56260" spans="7:7">
      <c r="G56260" s="1776"/>
    </row>
    <row r="56261" spans="7:7">
      <c r="G56261" s="1776"/>
    </row>
    <row r="56262" spans="7:7">
      <c r="G56262" s="1776"/>
    </row>
    <row r="56263" spans="7:7">
      <c r="G56263" s="1776"/>
    </row>
    <row r="56264" spans="7:7">
      <c r="G56264" s="1776"/>
    </row>
    <row r="56265" spans="7:7">
      <c r="G56265" s="1776"/>
    </row>
    <row r="56266" spans="7:7">
      <c r="G56266" s="1776"/>
    </row>
    <row r="56267" spans="7:7">
      <c r="G56267" s="1776"/>
    </row>
    <row r="56268" spans="7:7">
      <c r="G56268" s="1776"/>
    </row>
    <row r="56269" spans="7:7">
      <c r="G56269" s="1776"/>
    </row>
    <row r="56270" spans="7:7">
      <c r="G56270" s="1776"/>
    </row>
    <row r="56271" spans="7:7">
      <c r="G56271" s="1776"/>
    </row>
    <row r="56272" spans="7:7">
      <c r="G56272" s="1776"/>
    </row>
    <row r="56273" spans="7:7">
      <c r="G56273" s="1776"/>
    </row>
    <row r="56274" spans="7:7">
      <c r="G56274" s="1776"/>
    </row>
    <row r="56275" spans="7:7">
      <c r="G56275" s="1776"/>
    </row>
    <row r="56276" spans="7:7">
      <c r="G56276" s="1776"/>
    </row>
    <row r="56277" spans="7:7">
      <c r="G56277" s="1776"/>
    </row>
    <row r="56278" spans="7:7">
      <c r="G56278" s="1776"/>
    </row>
    <row r="56279" spans="7:7">
      <c r="G56279" s="1776"/>
    </row>
    <row r="56280" spans="7:7">
      <c r="G56280" s="1776"/>
    </row>
    <row r="56281" spans="7:7">
      <c r="G56281" s="1776"/>
    </row>
    <row r="56282" spans="7:7">
      <c r="G56282" s="1776"/>
    </row>
    <row r="56283" spans="7:7">
      <c r="G56283" s="1776"/>
    </row>
    <row r="56284" spans="7:7">
      <c r="G56284" s="1776"/>
    </row>
    <row r="56285" spans="7:7">
      <c r="G56285" s="1776"/>
    </row>
    <row r="56286" spans="7:7">
      <c r="G56286" s="1776"/>
    </row>
    <row r="56287" spans="7:7">
      <c r="G56287" s="1776"/>
    </row>
    <row r="56288" spans="7:7">
      <c r="G56288" s="1776"/>
    </row>
    <row r="56289" spans="7:7">
      <c r="G56289" s="1776"/>
    </row>
    <row r="56290" spans="7:7">
      <c r="G56290" s="1776"/>
    </row>
    <row r="56291" spans="7:7">
      <c r="G56291" s="1776"/>
    </row>
    <row r="56292" spans="7:7">
      <c r="G56292" s="1776"/>
    </row>
    <row r="56293" spans="7:7">
      <c r="G56293" s="1776"/>
    </row>
    <row r="56294" spans="7:7">
      <c r="G56294" s="1776"/>
    </row>
    <row r="56295" spans="7:7">
      <c r="G56295" s="1776"/>
    </row>
    <row r="56296" spans="7:7">
      <c r="G56296" s="1776"/>
    </row>
    <row r="56297" spans="7:7">
      <c r="G56297" s="1776"/>
    </row>
    <row r="56298" spans="7:7">
      <c r="G56298" s="1776"/>
    </row>
    <row r="56299" spans="7:7">
      <c r="G56299" s="1776"/>
    </row>
    <row r="56300" spans="7:7">
      <c r="G56300" s="1776"/>
    </row>
    <row r="56301" spans="7:7">
      <c r="G56301" s="1776"/>
    </row>
    <row r="56302" spans="7:7">
      <c r="G56302" s="1776"/>
    </row>
    <row r="56303" spans="7:7">
      <c r="G56303" s="1776"/>
    </row>
    <row r="56304" spans="7:7">
      <c r="G56304" s="1776"/>
    </row>
    <row r="56305" spans="7:7">
      <c r="G56305" s="1776"/>
    </row>
    <row r="56306" spans="7:7">
      <c r="G56306" s="1776"/>
    </row>
    <row r="56307" spans="7:7">
      <c r="G56307" s="1776"/>
    </row>
    <row r="56308" spans="7:7">
      <c r="G56308" s="1776"/>
    </row>
    <row r="56309" spans="7:7">
      <c r="G56309" s="1776"/>
    </row>
    <row r="56310" spans="7:7">
      <c r="G56310" s="1776"/>
    </row>
    <row r="56311" spans="7:7">
      <c r="G56311" s="1776"/>
    </row>
    <row r="56312" spans="7:7">
      <c r="G56312" s="1776"/>
    </row>
    <row r="56313" spans="7:7">
      <c r="G56313" s="1776"/>
    </row>
    <row r="56314" spans="7:7">
      <c r="G56314" s="1776"/>
    </row>
    <row r="56315" spans="7:7">
      <c r="G56315" s="1776"/>
    </row>
    <row r="56316" spans="7:7">
      <c r="G56316" s="1776"/>
    </row>
    <row r="56317" spans="7:7">
      <c r="G56317" s="1776"/>
    </row>
    <row r="56318" spans="7:7">
      <c r="G56318" s="1776"/>
    </row>
    <row r="56319" spans="7:7">
      <c r="G56319" s="1776"/>
    </row>
    <row r="56320" spans="7:7">
      <c r="G56320" s="1776"/>
    </row>
    <row r="56321" spans="7:7">
      <c r="G56321" s="1776"/>
    </row>
    <row r="56322" spans="7:7">
      <c r="G56322" s="1776"/>
    </row>
    <row r="56323" spans="7:7">
      <c r="G56323" s="1776"/>
    </row>
    <row r="56324" spans="7:7">
      <c r="G56324" s="1776"/>
    </row>
    <row r="56325" spans="7:7">
      <c r="G56325" s="1776"/>
    </row>
    <row r="56326" spans="7:7">
      <c r="G56326" s="1776"/>
    </row>
    <row r="56327" spans="7:7">
      <c r="G56327" s="1776"/>
    </row>
    <row r="56328" spans="7:7">
      <c r="G56328" s="1776"/>
    </row>
    <row r="56329" spans="7:7">
      <c r="G56329" s="1776"/>
    </row>
    <row r="56330" spans="7:7">
      <c r="G56330" s="1776"/>
    </row>
    <row r="56331" spans="7:7">
      <c r="G56331" s="1776"/>
    </row>
    <row r="56332" spans="7:7">
      <c r="G56332" s="1776"/>
    </row>
    <row r="56333" spans="7:7">
      <c r="G56333" s="1776"/>
    </row>
    <row r="56334" spans="7:7">
      <c r="G56334" s="1776"/>
    </row>
    <row r="56335" spans="7:7">
      <c r="G56335" s="1776"/>
    </row>
    <row r="56336" spans="7:7">
      <c r="G56336" s="1776"/>
    </row>
    <row r="56337" spans="7:7">
      <c r="G56337" s="1776"/>
    </row>
    <row r="56338" spans="7:7">
      <c r="G56338" s="1776"/>
    </row>
    <row r="56339" spans="7:7">
      <c r="G56339" s="1776"/>
    </row>
    <row r="56340" spans="7:7">
      <c r="G56340" s="1776"/>
    </row>
    <row r="56341" spans="7:7">
      <c r="G56341" s="1776"/>
    </row>
    <row r="56342" spans="7:7">
      <c r="G56342" s="1776"/>
    </row>
    <row r="56343" spans="7:7">
      <c r="G56343" s="1776"/>
    </row>
    <row r="56344" spans="7:7">
      <c r="G56344" s="1776"/>
    </row>
    <row r="56345" spans="7:7">
      <c r="G56345" s="1776"/>
    </row>
    <row r="56346" spans="7:7">
      <c r="G56346" s="1776"/>
    </row>
    <row r="56347" spans="7:7">
      <c r="G56347" s="1776"/>
    </row>
    <row r="56348" spans="7:7">
      <c r="G56348" s="1776"/>
    </row>
    <row r="56349" spans="7:7">
      <c r="G56349" s="1776"/>
    </row>
    <row r="56350" spans="7:7">
      <c r="G56350" s="1776"/>
    </row>
    <row r="56351" spans="7:7">
      <c r="G56351" s="1776"/>
    </row>
    <row r="56352" spans="7:7">
      <c r="G56352" s="1776"/>
    </row>
    <row r="56353" spans="7:7">
      <c r="G56353" s="1776"/>
    </row>
    <row r="56354" spans="7:7">
      <c r="G56354" s="1776"/>
    </row>
    <row r="56355" spans="7:7">
      <c r="G56355" s="1776"/>
    </row>
    <row r="56356" spans="7:7">
      <c r="G56356" s="1776"/>
    </row>
    <row r="56357" spans="7:7">
      <c r="G56357" s="1776"/>
    </row>
    <row r="56358" spans="7:7">
      <c r="G56358" s="1776"/>
    </row>
    <row r="56359" spans="7:7">
      <c r="G56359" s="1776"/>
    </row>
    <row r="56360" spans="7:7">
      <c r="G56360" s="1776"/>
    </row>
    <row r="56361" spans="7:7">
      <c r="G56361" s="1776"/>
    </row>
    <row r="56362" spans="7:7">
      <c r="G56362" s="1776"/>
    </row>
    <row r="56363" spans="7:7">
      <c r="G56363" s="1776"/>
    </row>
    <row r="56364" spans="7:7">
      <c r="G56364" s="1776"/>
    </row>
    <row r="56365" spans="7:7">
      <c r="G56365" s="1776"/>
    </row>
    <row r="56366" spans="7:7">
      <c r="G56366" s="1776"/>
    </row>
    <row r="56367" spans="7:7">
      <c r="G56367" s="1776"/>
    </row>
    <row r="56368" spans="7:7">
      <c r="G56368" s="1776"/>
    </row>
    <row r="56369" spans="7:7">
      <c r="G56369" s="1776"/>
    </row>
    <row r="56370" spans="7:7">
      <c r="G56370" s="1776"/>
    </row>
    <row r="56371" spans="7:7">
      <c r="G56371" s="1776"/>
    </row>
    <row r="56372" spans="7:7">
      <c r="G56372" s="1776"/>
    </row>
    <row r="56373" spans="7:7">
      <c r="G56373" s="1776"/>
    </row>
    <row r="56374" spans="7:7">
      <c r="G56374" s="1776"/>
    </row>
    <row r="56375" spans="7:7">
      <c r="G56375" s="1776"/>
    </row>
    <row r="56376" spans="7:7">
      <c r="G56376" s="1776"/>
    </row>
    <row r="56377" spans="7:7">
      <c r="G56377" s="1776"/>
    </row>
    <row r="56378" spans="7:7">
      <c r="G56378" s="1776"/>
    </row>
    <row r="56379" spans="7:7">
      <c r="G56379" s="1776"/>
    </row>
    <row r="56380" spans="7:7">
      <c r="G56380" s="1776"/>
    </row>
    <row r="56381" spans="7:7">
      <c r="G56381" s="1776"/>
    </row>
    <row r="56382" spans="7:7">
      <c r="G56382" s="1776"/>
    </row>
    <row r="56383" spans="7:7">
      <c r="G56383" s="1776"/>
    </row>
    <row r="56384" spans="7:7">
      <c r="G56384" s="1776"/>
    </row>
    <row r="56385" spans="7:7">
      <c r="G56385" s="1776"/>
    </row>
    <row r="56386" spans="7:7">
      <c r="G56386" s="1776"/>
    </row>
    <row r="56387" spans="7:7">
      <c r="G56387" s="1776"/>
    </row>
    <row r="56388" spans="7:7">
      <c r="G56388" s="1776"/>
    </row>
    <row r="56389" spans="7:7">
      <c r="G56389" s="1776"/>
    </row>
    <row r="56390" spans="7:7">
      <c r="G56390" s="1776"/>
    </row>
    <row r="56391" spans="7:7">
      <c r="G56391" s="1776"/>
    </row>
    <row r="56392" spans="7:7">
      <c r="G56392" s="1776"/>
    </row>
    <row r="56393" spans="7:7">
      <c r="G56393" s="1776"/>
    </row>
    <row r="56394" spans="7:7">
      <c r="G56394" s="1776"/>
    </row>
    <row r="56395" spans="7:7">
      <c r="G56395" s="1776"/>
    </row>
    <row r="56396" spans="7:7">
      <c r="G56396" s="1776"/>
    </row>
    <row r="56397" spans="7:7">
      <c r="G56397" s="1776"/>
    </row>
    <row r="56398" spans="7:7">
      <c r="G56398" s="1776"/>
    </row>
    <row r="56399" spans="7:7">
      <c r="G56399" s="1776"/>
    </row>
    <row r="56400" spans="7:7">
      <c r="G56400" s="1776"/>
    </row>
    <row r="56401" spans="7:7">
      <c r="G56401" s="1776"/>
    </row>
    <row r="56402" spans="7:7">
      <c r="G56402" s="1776"/>
    </row>
    <row r="56403" spans="7:7">
      <c r="G56403" s="1776"/>
    </row>
    <row r="56404" spans="7:7">
      <c r="G56404" s="1776"/>
    </row>
    <row r="56405" spans="7:7">
      <c r="G56405" s="1776"/>
    </row>
    <row r="56406" spans="7:7">
      <c r="G56406" s="1776"/>
    </row>
    <row r="56407" spans="7:7">
      <c r="G56407" s="1776"/>
    </row>
    <row r="56408" spans="7:7">
      <c r="G56408" s="1776"/>
    </row>
    <row r="56409" spans="7:7">
      <c r="G56409" s="1776"/>
    </row>
    <row r="56410" spans="7:7">
      <c r="G56410" s="1776"/>
    </row>
    <row r="56411" spans="7:7">
      <c r="G56411" s="1776"/>
    </row>
    <row r="56412" spans="7:7">
      <c r="G56412" s="1776"/>
    </row>
    <row r="56413" spans="7:7">
      <c r="G56413" s="1776"/>
    </row>
    <row r="56414" spans="7:7">
      <c r="G56414" s="1776"/>
    </row>
    <row r="56415" spans="7:7">
      <c r="G56415" s="1776"/>
    </row>
    <row r="56416" spans="7:7">
      <c r="G56416" s="1776"/>
    </row>
    <row r="56417" spans="7:7">
      <c r="G56417" s="1776"/>
    </row>
    <row r="56418" spans="7:7">
      <c r="G56418" s="1776"/>
    </row>
    <row r="56419" spans="7:7">
      <c r="G56419" s="1776"/>
    </row>
    <row r="56420" spans="7:7">
      <c r="G56420" s="1776"/>
    </row>
    <row r="56421" spans="7:7">
      <c r="G56421" s="1776"/>
    </row>
    <row r="56422" spans="7:7">
      <c r="G56422" s="1776"/>
    </row>
    <row r="56423" spans="7:7">
      <c r="G56423" s="1776"/>
    </row>
    <row r="56424" spans="7:7">
      <c r="G56424" s="1776"/>
    </row>
    <row r="56425" spans="7:7">
      <c r="G56425" s="1776"/>
    </row>
    <row r="56426" spans="7:7">
      <c r="G56426" s="1776"/>
    </row>
    <row r="56427" spans="7:7">
      <c r="G56427" s="1776"/>
    </row>
    <row r="56428" spans="7:7">
      <c r="G56428" s="1776"/>
    </row>
    <row r="56429" spans="7:7">
      <c r="G56429" s="1776"/>
    </row>
    <row r="56430" spans="7:7">
      <c r="G56430" s="1776"/>
    </row>
    <row r="56431" spans="7:7">
      <c r="G56431" s="1776"/>
    </row>
    <row r="56432" spans="7:7">
      <c r="G56432" s="1776"/>
    </row>
    <row r="56433" spans="7:7">
      <c r="G56433" s="1776"/>
    </row>
    <row r="56434" spans="7:7">
      <c r="G56434" s="1776"/>
    </row>
    <row r="56435" spans="7:7">
      <c r="G56435" s="1776"/>
    </row>
    <row r="56436" spans="7:7">
      <c r="G56436" s="1776"/>
    </row>
    <row r="56437" spans="7:7">
      <c r="G56437" s="1776"/>
    </row>
    <row r="56438" spans="7:7">
      <c r="G56438" s="1776"/>
    </row>
    <row r="56439" spans="7:7">
      <c r="G56439" s="1776"/>
    </row>
    <row r="56440" spans="7:7">
      <c r="G56440" s="1776"/>
    </row>
    <row r="56441" spans="7:7">
      <c r="G56441" s="1776"/>
    </row>
    <row r="56442" spans="7:7">
      <c r="G56442" s="1776"/>
    </row>
    <row r="56443" spans="7:7">
      <c r="G56443" s="1776"/>
    </row>
    <row r="56444" spans="7:7">
      <c r="G56444" s="1776"/>
    </row>
    <row r="56445" spans="7:7">
      <c r="G56445" s="1776"/>
    </row>
    <row r="56446" spans="7:7">
      <c r="G56446" s="1776"/>
    </row>
    <row r="56447" spans="7:7">
      <c r="G56447" s="1776"/>
    </row>
    <row r="56448" spans="7:7">
      <c r="G56448" s="1776"/>
    </row>
    <row r="56449" spans="7:7">
      <c r="G56449" s="1776"/>
    </row>
    <row r="56450" spans="7:7">
      <c r="G56450" s="1776"/>
    </row>
    <row r="56451" spans="7:7">
      <c r="G56451" s="1776"/>
    </row>
    <row r="56452" spans="7:7">
      <c r="G56452" s="1776"/>
    </row>
    <row r="56453" spans="7:7">
      <c r="G56453" s="1776"/>
    </row>
    <row r="56454" spans="7:7">
      <c r="G56454" s="1776"/>
    </row>
    <row r="56455" spans="7:7">
      <c r="G56455" s="1776"/>
    </row>
    <row r="56456" spans="7:7">
      <c r="G56456" s="1776"/>
    </row>
    <row r="56457" spans="7:7">
      <c r="G56457" s="1776"/>
    </row>
    <row r="56458" spans="7:7">
      <c r="G56458" s="1776"/>
    </row>
    <row r="56459" spans="7:7">
      <c r="G56459" s="1776"/>
    </row>
    <row r="56460" spans="7:7">
      <c r="G56460" s="1776"/>
    </row>
    <row r="56461" spans="7:7">
      <c r="G56461" s="1776"/>
    </row>
    <row r="56462" spans="7:7">
      <c r="G56462" s="1776"/>
    </row>
    <row r="56463" spans="7:7">
      <c r="G56463" s="1776"/>
    </row>
    <row r="56464" spans="7:7">
      <c r="G56464" s="1776"/>
    </row>
    <row r="56465" spans="7:7">
      <c r="G56465" s="1776"/>
    </row>
    <row r="56466" spans="7:7">
      <c r="G56466" s="1776"/>
    </row>
    <row r="56467" spans="7:7">
      <c r="G56467" s="1776"/>
    </row>
    <row r="56468" spans="7:7">
      <c r="G56468" s="1776"/>
    </row>
    <row r="56469" spans="7:7">
      <c r="G56469" s="1776"/>
    </row>
    <row r="56470" spans="7:7">
      <c r="G56470" s="1776"/>
    </row>
    <row r="56471" spans="7:7">
      <c r="G56471" s="1776"/>
    </row>
    <row r="56472" spans="7:7">
      <c r="G56472" s="1776"/>
    </row>
    <row r="56473" spans="7:7">
      <c r="G56473" s="1776"/>
    </row>
    <row r="56474" spans="7:7">
      <c r="G56474" s="1776"/>
    </row>
    <row r="56475" spans="7:7">
      <c r="G56475" s="1776"/>
    </row>
    <row r="56476" spans="7:7">
      <c r="G56476" s="1776"/>
    </row>
    <row r="56477" spans="7:7">
      <c r="G56477" s="1776"/>
    </row>
    <row r="56478" spans="7:7">
      <c r="G56478" s="1776"/>
    </row>
    <row r="56479" spans="7:7">
      <c r="G56479" s="1776"/>
    </row>
    <row r="56480" spans="7:7">
      <c r="G56480" s="1776"/>
    </row>
    <row r="56481" spans="7:7">
      <c r="G56481" s="1776"/>
    </row>
    <row r="56482" spans="7:7">
      <c r="G56482" s="1776"/>
    </row>
    <row r="56483" spans="7:7">
      <c r="G56483" s="1776"/>
    </row>
    <row r="56484" spans="7:7">
      <c r="G56484" s="1776"/>
    </row>
    <row r="56485" spans="7:7">
      <c r="G56485" s="1776"/>
    </row>
    <row r="56486" spans="7:7">
      <c r="G56486" s="1776"/>
    </row>
    <row r="56487" spans="7:7">
      <c r="G56487" s="1776"/>
    </row>
    <row r="56488" spans="7:7">
      <c r="G56488" s="1776"/>
    </row>
    <row r="56489" spans="7:7">
      <c r="G56489" s="1776"/>
    </row>
    <row r="56490" spans="7:7">
      <c r="G56490" s="1776"/>
    </row>
    <row r="56491" spans="7:7">
      <c r="G56491" s="1776"/>
    </row>
    <row r="56492" spans="7:7">
      <c r="G56492" s="1776"/>
    </row>
    <row r="56493" spans="7:7">
      <c r="G56493" s="1776"/>
    </row>
    <row r="56494" spans="7:7">
      <c r="G56494" s="1776"/>
    </row>
    <row r="56495" spans="7:7">
      <c r="G56495" s="1776"/>
    </row>
    <row r="56496" spans="7:7">
      <c r="G56496" s="1776"/>
    </row>
    <row r="56497" spans="7:7">
      <c r="G56497" s="1776"/>
    </row>
    <row r="56498" spans="7:7">
      <c r="G56498" s="1776"/>
    </row>
    <row r="56499" spans="7:7">
      <c r="G56499" s="1776"/>
    </row>
    <row r="56500" spans="7:7">
      <c r="G56500" s="1776"/>
    </row>
    <row r="56501" spans="7:7">
      <c r="G56501" s="1776"/>
    </row>
    <row r="56502" spans="7:7">
      <c r="G56502" s="1776"/>
    </row>
    <row r="56503" spans="7:7">
      <c r="G56503" s="1776"/>
    </row>
    <row r="56504" spans="7:7">
      <c r="G56504" s="1776"/>
    </row>
    <row r="56505" spans="7:7">
      <c r="G56505" s="1776"/>
    </row>
    <row r="56506" spans="7:7">
      <c r="G56506" s="1776"/>
    </row>
    <row r="56507" spans="7:7">
      <c r="G56507" s="1776"/>
    </row>
    <row r="56508" spans="7:7">
      <c r="G56508" s="1776"/>
    </row>
    <row r="56509" spans="7:7">
      <c r="G56509" s="1776"/>
    </row>
    <row r="56510" spans="7:7">
      <c r="G56510" s="1776"/>
    </row>
    <row r="56511" spans="7:7">
      <c r="G56511" s="1776"/>
    </row>
    <row r="56512" spans="7:7">
      <c r="G56512" s="1776"/>
    </row>
    <row r="56513" spans="7:7">
      <c r="G56513" s="1776"/>
    </row>
    <row r="56514" spans="7:7">
      <c r="G56514" s="1776"/>
    </row>
    <row r="56515" spans="7:7">
      <c r="G56515" s="1776"/>
    </row>
    <row r="56516" spans="7:7">
      <c r="G56516" s="1776"/>
    </row>
    <row r="56517" spans="7:7">
      <c r="G56517" s="1776"/>
    </row>
    <row r="56518" spans="7:7">
      <c r="G56518" s="1776"/>
    </row>
    <row r="56519" spans="7:7">
      <c r="G56519" s="1776"/>
    </row>
    <row r="56520" spans="7:7">
      <c r="G56520" s="1776"/>
    </row>
    <row r="56521" spans="7:7">
      <c r="G56521" s="1776"/>
    </row>
    <row r="56522" spans="7:7">
      <c r="G56522" s="1776"/>
    </row>
    <row r="56523" spans="7:7">
      <c r="G56523" s="1776"/>
    </row>
    <row r="56524" spans="7:7">
      <c r="G56524" s="1776"/>
    </row>
    <row r="56525" spans="7:7">
      <c r="G56525" s="1776"/>
    </row>
    <row r="56526" spans="7:7">
      <c r="G56526" s="1776"/>
    </row>
    <row r="56527" spans="7:7">
      <c r="G56527" s="1776"/>
    </row>
    <row r="56528" spans="7:7">
      <c r="G56528" s="1776"/>
    </row>
    <row r="56529" spans="7:7">
      <c r="G56529" s="1776"/>
    </row>
    <row r="56530" spans="7:7">
      <c r="G56530" s="1776"/>
    </row>
    <row r="56531" spans="7:7">
      <c r="G56531" s="1776"/>
    </row>
    <row r="56532" spans="7:7">
      <c r="G56532" s="1776"/>
    </row>
    <row r="56533" spans="7:7">
      <c r="G56533" s="1776"/>
    </row>
    <row r="56534" spans="7:7">
      <c r="G56534" s="1776"/>
    </row>
    <row r="56535" spans="7:7">
      <c r="G56535" s="1776"/>
    </row>
    <row r="56536" spans="7:7">
      <c r="G56536" s="1776"/>
    </row>
    <row r="56537" spans="7:7">
      <c r="G56537" s="1776"/>
    </row>
    <row r="56538" spans="7:7">
      <c r="G56538" s="1776"/>
    </row>
    <row r="56539" spans="7:7">
      <c r="G56539" s="1776"/>
    </row>
    <row r="56540" spans="7:7">
      <c r="G56540" s="1776"/>
    </row>
    <row r="56541" spans="7:7">
      <c r="G56541" s="1776"/>
    </row>
    <row r="56542" spans="7:7">
      <c r="G56542" s="1776"/>
    </row>
    <row r="56543" spans="7:7">
      <c r="G56543" s="1776"/>
    </row>
    <row r="56544" spans="7:7">
      <c r="G56544" s="1776"/>
    </row>
    <row r="56545" spans="7:7">
      <c r="G56545" s="1776"/>
    </row>
    <row r="56546" spans="7:7">
      <c r="G56546" s="1776"/>
    </row>
    <row r="56547" spans="7:7">
      <c r="G56547" s="1776"/>
    </row>
    <row r="56548" spans="7:7">
      <c r="G56548" s="1776"/>
    </row>
    <row r="56549" spans="7:7">
      <c r="G56549" s="1776"/>
    </row>
    <row r="56550" spans="7:7">
      <c r="G56550" s="1776"/>
    </row>
    <row r="56551" spans="7:7">
      <c r="G56551" s="1776"/>
    </row>
    <row r="56552" spans="7:7">
      <c r="G56552" s="1776"/>
    </row>
    <row r="56553" spans="7:7">
      <c r="G56553" s="1776"/>
    </row>
    <row r="56554" spans="7:7">
      <c r="G56554" s="1776"/>
    </row>
    <row r="56555" spans="7:7">
      <c r="G56555" s="1776"/>
    </row>
    <row r="56556" spans="7:7">
      <c r="G56556" s="1776"/>
    </row>
    <row r="56557" spans="7:7">
      <c r="G56557" s="1776"/>
    </row>
    <row r="56558" spans="7:7">
      <c r="G56558" s="1776"/>
    </row>
    <row r="56559" spans="7:7">
      <c r="G56559" s="1776"/>
    </row>
    <row r="56560" spans="7:7">
      <c r="G56560" s="1776"/>
    </row>
    <row r="56561" spans="7:7">
      <c r="G56561" s="1776"/>
    </row>
    <row r="56562" spans="7:7">
      <c r="G56562" s="1776"/>
    </row>
    <row r="56563" spans="7:7">
      <c r="G56563" s="1776"/>
    </row>
    <row r="56564" spans="7:7">
      <c r="G56564" s="1776"/>
    </row>
    <row r="56565" spans="7:7">
      <c r="G56565" s="1776"/>
    </row>
    <row r="56566" spans="7:7">
      <c r="G56566" s="1776"/>
    </row>
    <row r="56567" spans="7:7">
      <c r="G56567" s="1776"/>
    </row>
    <row r="56568" spans="7:7">
      <c r="G56568" s="1776"/>
    </row>
    <row r="56569" spans="7:7">
      <c r="G56569" s="1776"/>
    </row>
    <row r="56570" spans="7:7">
      <c r="G56570" s="1776"/>
    </row>
    <row r="56571" spans="7:7">
      <c r="G56571" s="1776"/>
    </row>
    <row r="56572" spans="7:7">
      <c r="G56572" s="1776"/>
    </row>
    <row r="56573" spans="7:7">
      <c r="G56573" s="1776"/>
    </row>
    <row r="56574" spans="7:7">
      <c r="G56574" s="1776"/>
    </row>
    <row r="56575" spans="7:7">
      <c r="G56575" s="1776"/>
    </row>
    <row r="56576" spans="7:7">
      <c r="G56576" s="1776"/>
    </row>
    <row r="56577" spans="7:7">
      <c r="G56577" s="1776"/>
    </row>
    <row r="56578" spans="7:7">
      <c r="G56578" s="1776"/>
    </row>
    <row r="56579" spans="7:7">
      <c r="G56579" s="1776"/>
    </row>
    <row r="56580" spans="7:7">
      <c r="G56580" s="1776"/>
    </row>
    <row r="56581" spans="7:7">
      <c r="G56581" s="1776"/>
    </row>
    <row r="56582" spans="7:7">
      <c r="G56582" s="1776"/>
    </row>
    <row r="56583" spans="7:7">
      <c r="G56583" s="1776"/>
    </row>
    <row r="56584" spans="7:7">
      <c r="G56584" s="1776"/>
    </row>
    <row r="56585" spans="7:7">
      <c r="G56585" s="1776"/>
    </row>
    <row r="56586" spans="7:7">
      <c r="G56586" s="1776"/>
    </row>
    <row r="56587" spans="7:7">
      <c r="G56587" s="1776"/>
    </row>
    <row r="56588" spans="7:7">
      <c r="G56588" s="1776"/>
    </row>
    <row r="56589" spans="7:7">
      <c r="G56589" s="1776"/>
    </row>
    <row r="56590" spans="7:7">
      <c r="G56590" s="1776"/>
    </row>
    <row r="56591" spans="7:7">
      <c r="G56591" s="1776"/>
    </row>
    <row r="56592" spans="7:7">
      <c r="G56592" s="1776"/>
    </row>
    <row r="56593" spans="7:7">
      <c r="G56593" s="1776"/>
    </row>
    <row r="56594" spans="7:7">
      <c r="G56594" s="1776"/>
    </row>
    <row r="56595" spans="7:7">
      <c r="G56595" s="1776"/>
    </row>
    <row r="56596" spans="7:7">
      <c r="G56596" s="1776"/>
    </row>
    <row r="56597" spans="7:7">
      <c r="G56597" s="1776"/>
    </row>
    <row r="56598" spans="7:7">
      <c r="G56598" s="1776"/>
    </row>
    <row r="56599" spans="7:7">
      <c r="G56599" s="1776"/>
    </row>
    <row r="56600" spans="7:7">
      <c r="G56600" s="1776"/>
    </row>
    <row r="56601" spans="7:7">
      <c r="G56601" s="1776"/>
    </row>
    <row r="56602" spans="7:7">
      <c r="G56602" s="1776"/>
    </row>
    <row r="56603" spans="7:7">
      <c r="G56603" s="1776"/>
    </row>
    <row r="56604" spans="7:7">
      <c r="G56604" s="1776"/>
    </row>
    <row r="56605" spans="7:7">
      <c r="G56605" s="1776"/>
    </row>
    <row r="56606" spans="7:7">
      <c r="G56606" s="1776"/>
    </row>
    <row r="56607" spans="7:7">
      <c r="G56607" s="1776"/>
    </row>
    <row r="56608" spans="7:7">
      <c r="G56608" s="1776"/>
    </row>
    <row r="56609" spans="7:7">
      <c r="G56609" s="1776"/>
    </row>
    <row r="56610" spans="7:7">
      <c r="G56610" s="1776"/>
    </row>
    <row r="56611" spans="7:7">
      <c r="G56611" s="1776"/>
    </row>
    <row r="56612" spans="7:7">
      <c r="G56612" s="1776"/>
    </row>
    <row r="56613" spans="7:7">
      <c r="G56613" s="1776"/>
    </row>
    <row r="56614" spans="7:7">
      <c r="G56614" s="1776"/>
    </row>
    <row r="56615" spans="7:7">
      <c r="G56615" s="1776"/>
    </row>
    <row r="56616" spans="7:7">
      <c r="G56616" s="1776"/>
    </row>
    <row r="56617" spans="7:7">
      <c r="G56617" s="1776"/>
    </row>
    <row r="56618" spans="7:7">
      <c r="G56618" s="1776"/>
    </row>
    <row r="56619" spans="7:7">
      <c r="G56619" s="1776"/>
    </row>
    <row r="56620" spans="7:7">
      <c r="G56620" s="1776"/>
    </row>
    <row r="56621" spans="7:7">
      <c r="G56621" s="1776"/>
    </row>
    <row r="56622" spans="7:7">
      <c r="G56622" s="1776"/>
    </row>
    <row r="56623" spans="7:7">
      <c r="G56623" s="1776"/>
    </row>
    <row r="56624" spans="7:7">
      <c r="G56624" s="1776"/>
    </row>
    <row r="56625" spans="7:7">
      <c r="G56625" s="1776"/>
    </row>
    <row r="56626" spans="7:7">
      <c r="G56626" s="1776"/>
    </row>
    <row r="56627" spans="7:7">
      <c r="G56627" s="1776"/>
    </row>
    <row r="56628" spans="7:7">
      <c r="G56628" s="1776"/>
    </row>
    <row r="56629" spans="7:7">
      <c r="G56629" s="1776"/>
    </row>
    <row r="56630" spans="7:7">
      <c r="G56630" s="1776"/>
    </row>
    <row r="56631" spans="7:7">
      <c r="G56631" s="1776"/>
    </row>
    <row r="56632" spans="7:7">
      <c r="G56632" s="1776"/>
    </row>
    <row r="56633" spans="7:7">
      <c r="G56633" s="1776"/>
    </row>
    <row r="56634" spans="7:7">
      <c r="G56634" s="1776"/>
    </row>
    <row r="56635" spans="7:7">
      <c r="G56635" s="1776"/>
    </row>
    <row r="56636" spans="7:7">
      <c r="G56636" s="1776"/>
    </row>
    <row r="56637" spans="7:7">
      <c r="G56637" s="1776"/>
    </row>
    <row r="56638" spans="7:7">
      <c r="G56638" s="1776"/>
    </row>
    <row r="56639" spans="7:7">
      <c r="G56639" s="1776"/>
    </row>
    <row r="56640" spans="7:7">
      <c r="G56640" s="1776"/>
    </row>
    <row r="56641" spans="7:7">
      <c r="G56641" s="1776"/>
    </row>
    <row r="56642" spans="7:7">
      <c r="G56642" s="1776"/>
    </row>
    <row r="56643" spans="7:7">
      <c r="G56643" s="1776"/>
    </row>
    <row r="56644" spans="7:7">
      <c r="G56644" s="1776"/>
    </row>
    <row r="56645" spans="7:7">
      <c r="G56645" s="1776"/>
    </row>
    <row r="56646" spans="7:7">
      <c r="G56646" s="1776"/>
    </row>
    <row r="56647" spans="7:7">
      <c r="G56647" s="1776"/>
    </row>
    <row r="56648" spans="7:7">
      <c r="G56648" s="1776"/>
    </row>
    <row r="56649" spans="7:7">
      <c r="G56649" s="1776"/>
    </row>
    <row r="56650" spans="7:7">
      <c r="G56650" s="1776"/>
    </row>
    <row r="56651" spans="7:7">
      <c r="G56651" s="1776"/>
    </row>
    <row r="56652" spans="7:7">
      <c r="G56652" s="1776"/>
    </row>
    <row r="56653" spans="7:7">
      <c r="G56653" s="1776"/>
    </row>
    <row r="56654" spans="7:7">
      <c r="G56654" s="1776"/>
    </row>
    <row r="56655" spans="7:7">
      <c r="G56655" s="1776"/>
    </row>
    <row r="56656" spans="7:7">
      <c r="G56656" s="1776"/>
    </row>
    <row r="56657" spans="7:7">
      <c r="G56657" s="1776"/>
    </row>
    <row r="56658" spans="7:7">
      <c r="G56658" s="1776"/>
    </row>
    <row r="56659" spans="7:7">
      <c r="G56659" s="1776"/>
    </row>
    <row r="56660" spans="7:7">
      <c r="G56660" s="1776"/>
    </row>
    <row r="56661" spans="7:7">
      <c r="G56661" s="1776"/>
    </row>
    <row r="56662" spans="7:7">
      <c r="G56662" s="1776"/>
    </row>
    <row r="56663" spans="7:7">
      <c r="G56663" s="1776"/>
    </row>
    <row r="56664" spans="7:7">
      <c r="G56664" s="1776"/>
    </row>
    <row r="56665" spans="7:7">
      <c r="G56665" s="1776"/>
    </row>
    <row r="56666" spans="7:7">
      <c r="G56666" s="1776"/>
    </row>
    <row r="56667" spans="7:7">
      <c r="G56667" s="1776"/>
    </row>
    <row r="56668" spans="7:7">
      <c r="G56668" s="1776"/>
    </row>
    <row r="56669" spans="7:7">
      <c r="G56669" s="1776"/>
    </row>
    <row r="56670" spans="7:7">
      <c r="G56670" s="1776"/>
    </row>
    <row r="56671" spans="7:7">
      <c r="G56671" s="1776"/>
    </row>
    <row r="56672" spans="7:7">
      <c r="G56672" s="1776"/>
    </row>
    <row r="56673" spans="7:7">
      <c r="G56673" s="1776"/>
    </row>
    <row r="56674" spans="7:7">
      <c r="G56674" s="1776"/>
    </row>
    <row r="56675" spans="7:7">
      <c r="G56675" s="1776"/>
    </row>
    <row r="56676" spans="7:7">
      <c r="G56676" s="1776"/>
    </row>
    <row r="56677" spans="7:7">
      <c r="G56677" s="1776"/>
    </row>
    <row r="56678" spans="7:7">
      <c r="G56678" s="1776"/>
    </row>
    <row r="56679" spans="7:7">
      <c r="G56679" s="1776"/>
    </row>
    <row r="56680" spans="7:7">
      <c r="G56680" s="1776"/>
    </row>
    <row r="56681" spans="7:7">
      <c r="G56681" s="1776"/>
    </row>
    <row r="56682" spans="7:7">
      <c r="G56682" s="1776"/>
    </row>
    <row r="56683" spans="7:7">
      <c r="G56683" s="1776"/>
    </row>
    <row r="56684" spans="7:7">
      <c r="G56684" s="1776"/>
    </row>
    <row r="56685" spans="7:7">
      <c r="G56685" s="1776"/>
    </row>
    <row r="56686" spans="7:7">
      <c r="G56686" s="1776"/>
    </row>
    <row r="56687" spans="7:7">
      <c r="G56687" s="1776"/>
    </row>
    <row r="56688" spans="7:7">
      <c r="G56688" s="1776"/>
    </row>
    <row r="56689" spans="7:7">
      <c r="G56689" s="1776"/>
    </row>
    <row r="56690" spans="7:7">
      <c r="G56690" s="1776"/>
    </row>
    <row r="56691" spans="7:7">
      <c r="G56691" s="1776"/>
    </row>
    <row r="56692" spans="7:7">
      <c r="G56692" s="1776"/>
    </row>
    <row r="56693" spans="7:7">
      <c r="G56693" s="1776"/>
    </row>
    <row r="56694" spans="7:7">
      <c r="G56694" s="1776"/>
    </row>
    <row r="56695" spans="7:7">
      <c r="G56695" s="1776"/>
    </row>
    <row r="56696" spans="7:7">
      <c r="G56696" s="1776"/>
    </row>
    <row r="56697" spans="7:7">
      <c r="G56697" s="1776"/>
    </row>
    <row r="56698" spans="7:7">
      <c r="G56698" s="1776"/>
    </row>
    <row r="56699" spans="7:7">
      <c r="G56699" s="1776"/>
    </row>
    <row r="56700" spans="7:7">
      <c r="G56700" s="1776"/>
    </row>
    <row r="56701" spans="7:7">
      <c r="G56701" s="1776"/>
    </row>
    <row r="56702" spans="7:7">
      <c r="G56702" s="1776"/>
    </row>
    <row r="56703" spans="7:7">
      <c r="G56703" s="1776"/>
    </row>
    <row r="56704" spans="7:7">
      <c r="G56704" s="1776"/>
    </row>
    <row r="56705" spans="7:7">
      <c r="G56705" s="1776"/>
    </row>
    <row r="56706" spans="7:7">
      <c r="G56706" s="1776"/>
    </row>
    <row r="56707" spans="7:7">
      <c r="G56707" s="1776"/>
    </row>
    <row r="56708" spans="7:7">
      <c r="G56708" s="1776"/>
    </row>
    <row r="56709" spans="7:7">
      <c r="G56709" s="1776"/>
    </row>
    <row r="56710" spans="7:7">
      <c r="G56710" s="1776"/>
    </row>
    <row r="56711" spans="7:7">
      <c r="G56711" s="1776"/>
    </row>
    <row r="56712" spans="7:7">
      <c r="G56712" s="1776"/>
    </row>
    <row r="56713" spans="7:7">
      <c r="G56713" s="1776"/>
    </row>
    <row r="56714" spans="7:7">
      <c r="G56714" s="1776"/>
    </row>
    <row r="56715" spans="7:7">
      <c r="G56715" s="1776"/>
    </row>
    <row r="56716" spans="7:7">
      <c r="G56716" s="1776"/>
    </row>
    <row r="56717" spans="7:7">
      <c r="G56717" s="1776"/>
    </row>
    <row r="56718" spans="7:7">
      <c r="G56718" s="1776"/>
    </row>
    <row r="56719" spans="7:7">
      <c r="G56719" s="1776"/>
    </row>
    <row r="56720" spans="7:7">
      <c r="G56720" s="1776"/>
    </row>
    <row r="56721" spans="7:7">
      <c r="G56721" s="1776"/>
    </row>
    <row r="56722" spans="7:7">
      <c r="G56722" s="1776"/>
    </row>
    <row r="56723" spans="7:7">
      <c r="G56723" s="1776"/>
    </row>
    <row r="56724" spans="7:7">
      <c r="G56724" s="1776"/>
    </row>
    <row r="56725" spans="7:7">
      <c r="G56725" s="1776"/>
    </row>
    <row r="56726" spans="7:7">
      <c r="G56726" s="1776"/>
    </row>
    <row r="56727" spans="7:7">
      <c r="G56727" s="1776"/>
    </row>
    <row r="56728" spans="7:7">
      <c r="G56728" s="1776"/>
    </row>
    <row r="56729" spans="7:7">
      <c r="G56729" s="1776"/>
    </row>
    <row r="56730" spans="7:7">
      <c r="G56730" s="1776"/>
    </row>
    <row r="56731" spans="7:7">
      <c r="G56731" s="1776"/>
    </row>
    <row r="56732" spans="7:7">
      <c r="G56732" s="1776"/>
    </row>
    <row r="56733" spans="7:7">
      <c r="G56733" s="1776"/>
    </row>
    <row r="56734" spans="7:7">
      <c r="G56734" s="1776"/>
    </row>
    <row r="56735" spans="7:7">
      <c r="G56735" s="1776"/>
    </row>
    <row r="56736" spans="7:7">
      <c r="G56736" s="1776"/>
    </row>
    <row r="56737" spans="7:7">
      <c r="G56737" s="1776"/>
    </row>
    <row r="56738" spans="7:7">
      <c r="G56738" s="1776"/>
    </row>
    <row r="56739" spans="7:7">
      <c r="G56739" s="1776"/>
    </row>
    <row r="56740" spans="7:7">
      <c r="G56740" s="1776"/>
    </row>
    <row r="56741" spans="7:7">
      <c r="G56741" s="1776"/>
    </row>
    <row r="56742" spans="7:7">
      <c r="G56742" s="1776"/>
    </row>
    <row r="56743" spans="7:7">
      <c r="G56743" s="1776"/>
    </row>
    <row r="56744" spans="7:7">
      <c r="G56744" s="1776"/>
    </row>
    <row r="56745" spans="7:7">
      <c r="G56745" s="1776"/>
    </row>
    <row r="56746" spans="7:7">
      <c r="G56746" s="1776"/>
    </row>
    <row r="56747" spans="7:7">
      <c r="G56747" s="1776"/>
    </row>
    <row r="56748" spans="7:7">
      <c r="G56748" s="1776"/>
    </row>
    <row r="56749" spans="7:7">
      <c r="G56749" s="1776"/>
    </row>
    <row r="56750" spans="7:7">
      <c r="G56750" s="1776"/>
    </row>
    <row r="56751" spans="7:7">
      <c r="G56751" s="1776"/>
    </row>
    <row r="56752" spans="7:7">
      <c r="G56752" s="1776"/>
    </row>
    <row r="56753" spans="7:7">
      <c r="G56753" s="1776"/>
    </row>
    <row r="56754" spans="7:7">
      <c r="G56754" s="1776"/>
    </row>
    <row r="56755" spans="7:7">
      <c r="G56755" s="1776"/>
    </row>
    <row r="56756" spans="7:7">
      <c r="G56756" s="1776"/>
    </row>
    <row r="56757" spans="7:7">
      <c r="G56757" s="1776"/>
    </row>
    <row r="56758" spans="7:7">
      <c r="G56758" s="1776"/>
    </row>
    <row r="56759" spans="7:7">
      <c r="G56759" s="1776"/>
    </row>
    <row r="56760" spans="7:7">
      <c r="G56760" s="1776"/>
    </row>
    <row r="56761" spans="7:7">
      <c r="G56761" s="1776"/>
    </row>
    <row r="56762" spans="7:7">
      <c r="G56762" s="1776"/>
    </row>
    <row r="56763" spans="7:7">
      <c r="G56763" s="1776"/>
    </row>
    <row r="56764" spans="7:7">
      <c r="G56764" s="1776"/>
    </row>
    <row r="56765" spans="7:7">
      <c r="G56765" s="1776"/>
    </row>
    <row r="56766" spans="7:7">
      <c r="G56766" s="1776"/>
    </row>
    <row r="56767" spans="7:7">
      <c r="G56767" s="1776"/>
    </row>
    <row r="56768" spans="7:7">
      <c r="G56768" s="1776"/>
    </row>
    <row r="56769" spans="7:7">
      <c r="G56769" s="1776"/>
    </row>
    <row r="56770" spans="7:7">
      <c r="G56770" s="1776"/>
    </row>
    <row r="56771" spans="7:7">
      <c r="G56771" s="1776"/>
    </row>
    <row r="56772" spans="7:7">
      <c r="G56772" s="1776"/>
    </row>
    <row r="56773" spans="7:7">
      <c r="G56773" s="1776"/>
    </row>
    <row r="56774" spans="7:7">
      <c r="G56774" s="1776"/>
    </row>
    <row r="56775" spans="7:7">
      <c r="G56775" s="1776"/>
    </row>
    <row r="56776" spans="7:7">
      <c r="G56776" s="1776"/>
    </row>
    <row r="56777" spans="7:7">
      <c r="G56777" s="1776"/>
    </row>
    <row r="56778" spans="7:7">
      <c r="G56778" s="1776"/>
    </row>
    <row r="56779" spans="7:7">
      <c r="G56779" s="1776"/>
    </row>
    <row r="56780" spans="7:7">
      <c r="G56780" s="1776"/>
    </row>
    <row r="56781" spans="7:7">
      <c r="G56781" s="1776"/>
    </row>
    <row r="56782" spans="7:7">
      <c r="G56782" s="1776"/>
    </row>
    <row r="56783" spans="7:7">
      <c r="G56783" s="1776"/>
    </row>
    <row r="56784" spans="7:7">
      <c r="G56784" s="1776"/>
    </row>
    <row r="56785" spans="7:7">
      <c r="G56785" s="1776"/>
    </row>
    <row r="56786" spans="7:7">
      <c r="G56786" s="1776"/>
    </row>
    <row r="56787" spans="7:7">
      <c r="G56787" s="1776"/>
    </row>
    <row r="56788" spans="7:7">
      <c r="G56788" s="1776"/>
    </row>
    <row r="56789" spans="7:7">
      <c r="G56789" s="1776"/>
    </row>
    <row r="56790" spans="7:7">
      <c r="G56790" s="1776"/>
    </row>
    <row r="56791" spans="7:7">
      <c r="G56791" s="1776"/>
    </row>
    <row r="56792" spans="7:7">
      <c r="G56792" s="1776"/>
    </row>
    <row r="56793" spans="7:7">
      <c r="G56793" s="1776"/>
    </row>
    <row r="56794" spans="7:7">
      <c r="G56794" s="1776"/>
    </row>
    <row r="56795" spans="7:7">
      <c r="G56795" s="1776"/>
    </row>
    <row r="56796" spans="7:7">
      <c r="G56796" s="1776"/>
    </row>
    <row r="56797" spans="7:7">
      <c r="G56797" s="1776"/>
    </row>
    <row r="56798" spans="7:7">
      <c r="G56798" s="1776"/>
    </row>
    <row r="56799" spans="7:7">
      <c r="G56799" s="1776"/>
    </row>
    <row r="56800" spans="7:7">
      <c r="G56800" s="1776"/>
    </row>
    <row r="56801" spans="7:7">
      <c r="G56801" s="1776"/>
    </row>
    <row r="56802" spans="7:7">
      <c r="G56802" s="1776"/>
    </row>
    <row r="56803" spans="7:7">
      <c r="G56803" s="1776"/>
    </row>
    <row r="56804" spans="7:7">
      <c r="G56804" s="1776"/>
    </row>
    <row r="56805" spans="7:7">
      <c r="G56805" s="1776"/>
    </row>
    <row r="56806" spans="7:7">
      <c r="G56806" s="1776"/>
    </row>
    <row r="56807" spans="7:7">
      <c r="G56807" s="1776"/>
    </row>
    <row r="56808" spans="7:7">
      <c r="G56808" s="1776"/>
    </row>
    <row r="56809" spans="7:7">
      <c r="G56809" s="1776"/>
    </row>
    <row r="56810" spans="7:7">
      <c r="G56810" s="1776"/>
    </row>
    <row r="56811" spans="7:7">
      <c r="G56811" s="1776"/>
    </row>
    <row r="56812" spans="7:7">
      <c r="G56812" s="1776"/>
    </row>
    <row r="56813" spans="7:7">
      <c r="G56813" s="1776"/>
    </row>
    <row r="56814" spans="7:7">
      <c r="G56814" s="1776"/>
    </row>
    <row r="56815" spans="7:7">
      <c r="G56815" s="1776"/>
    </row>
    <row r="56816" spans="7:7">
      <c r="G56816" s="1776"/>
    </row>
    <row r="56817" spans="7:7">
      <c r="G56817" s="1776"/>
    </row>
    <row r="56818" spans="7:7">
      <c r="G56818" s="1776"/>
    </row>
    <row r="56819" spans="7:7">
      <c r="G56819" s="1776"/>
    </row>
    <row r="56820" spans="7:7">
      <c r="G56820" s="1776"/>
    </row>
    <row r="56821" spans="7:7">
      <c r="G56821" s="1776"/>
    </row>
    <row r="56822" spans="7:7">
      <c r="G56822" s="1776"/>
    </row>
    <row r="56823" spans="7:7">
      <c r="G56823" s="1776"/>
    </row>
    <row r="56824" spans="7:7">
      <c r="G56824" s="1776"/>
    </row>
    <row r="56825" spans="7:7">
      <c r="G56825" s="1776"/>
    </row>
    <row r="56826" spans="7:7">
      <c r="G56826" s="1776"/>
    </row>
    <row r="56827" spans="7:7">
      <c r="G56827" s="1776"/>
    </row>
    <row r="56828" spans="7:7">
      <c r="G56828" s="1776"/>
    </row>
    <row r="56829" spans="7:7">
      <c r="G56829" s="1776"/>
    </row>
    <row r="56830" spans="7:7">
      <c r="G56830" s="1776"/>
    </row>
    <row r="56831" spans="7:7">
      <c r="G56831" s="1776"/>
    </row>
    <row r="56832" spans="7:7">
      <c r="G56832" s="1776"/>
    </row>
    <row r="56833" spans="7:7">
      <c r="G56833" s="1776"/>
    </row>
    <row r="56834" spans="7:7">
      <c r="G56834" s="1776"/>
    </row>
    <row r="56835" spans="7:7">
      <c r="G56835" s="1776"/>
    </row>
    <row r="56836" spans="7:7">
      <c r="G56836" s="1776"/>
    </row>
    <row r="56837" spans="7:7">
      <c r="G56837" s="1776"/>
    </row>
    <row r="56838" spans="7:7">
      <c r="G56838" s="1776"/>
    </row>
    <row r="56839" spans="7:7">
      <c r="G56839" s="1776"/>
    </row>
    <row r="56840" spans="7:7">
      <c r="G56840" s="1776"/>
    </row>
    <row r="56841" spans="7:7">
      <c r="G56841" s="1776"/>
    </row>
    <row r="56842" spans="7:7">
      <c r="G56842" s="1776"/>
    </row>
    <row r="56843" spans="7:7">
      <c r="G56843" s="1776"/>
    </row>
    <row r="56844" spans="7:7">
      <c r="G56844" s="1776"/>
    </row>
    <row r="56845" spans="7:7">
      <c r="G56845" s="1776"/>
    </row>
    <row r="56846" spans="7:7">
      <c r="G56846" s="1776"/>
    </row>
    <row r="56847" spans="7:7">
      <c r="G56847" s="1776"/>
    </row>
    <row r="56848" spans="7:7">
      <c r="G56848" s="1776"/>
    </row>
    <row r="56849" spans="7:7">
      <c r="G56849" s="1776"/>
    </row>
    <row r="56850" spans="7:7">
      <c r="G56850" s="1776"/>
    </row>
    <row r="56851" spans="7:7">
      <c r="G56851" s="1776"/>
    </row>
    <row r="56852" spans="7:7">
      <c r="G56852" s="1776"/>
    </row>
    <row r="56853" spans="7:7">
      <c r="G56853" s="1776"/>
    </row>
    <row r="56854" spans="7:7">
      <c r="G56854" s="1776"/>
    </row>
    <row r="56855" spans="7:7">
      <c r="G56855" s="1776"/>
    </row>
    <row r="56856" spans="7:7">
      <c r="G56856" s="1776"/>
    </row>
    <row r="56857" spans="7:7">
      <c r="G56857" s="1776"/>
    </row>
    <row r="56858" spans="7:7">
      <c r="G56858" s="1776"/>
    </row>
    <row r="56859" spans="7:7">
      <c r="G56859" s="1776"/>
    </row>
    <row r="56860" spans="7:7">
      <c r="G56860" s="1776"/>
    </row>
    <row r="56861" spans="7:7">
      <c r="G56861" s="1776"/>
    </row>
    <row r="56862" spans="7:7">
      <c r="G56862" s="1776"/>
    </row>
    <row r="56863" spans="7:7">
      <c r="G56863" s="1776"/>
    </row>
    <row r="56864" spans="7:7">
      <c r="G56864" s="1776"/>
    </row>
    <row r="56865" spans="7:7">
      <c r="G56865" s="1776"/>
    </row>
    <row r="56866" spans="7:7">
      <c r="G56866" s="1776"/>
    </row>
    <row r="56867" spans="7:7">
      <c r="G56867" s="1776"/>
    </row>
    <row r="56868" spans="7:7">
      <c r="G56868" s="1776"/>
    </row>
    <row r="56869" spans="7:7">
      <c r="G56869" s="1776"/>
    </row>
    <row r="56870" spans="7:7">
      <c r="G56870" s="1776"/>
    </row>
    <row r="56871" spans="7:7">
      <c r="G56871" s="1776"/>
    </row>
    <row r="56872" spans="7:7">
      <c r="G56872" s="1776"/>
    </row>
    <row r="56873" spans="7:7">
      <c r="G56873" s="1776"/>
    </row>
    <row r="56874" spans="7:7">
      <c r="G56874" s="1776"/>
    </row>
    <row r="56875" spans="7:7">
      <c r="G56875" s="1776"/>
    </row>
    <row r="56876" spans="7:7">
      <c r="G56876" s="1776"/>
    </row>
    <row r="56877" spans="7:7">
      <c r="G56877" s="1776"/>
    </row>
    <row r="56878" spans="7:7">
      <c r="G56878" s="1776"/>
    </row>
    <row r="56879" spans="7:7">
      <c r="G56879" s="1776"/>
    </row>
    <row r="56880" spans="7:7">
      <c r="G56880" s="1776"/>
    </row>
    <row r="56881" spans="7:7">
      <c r="G56881" s="1776"/>
    </row>
    <row r="56882" spans="7:7">
      <c r="G56882" s="1776"/>
    </row>
    <row r="56883" spans="7:7">
      <c r="G56883" s="1776"/>
    </row>
    <row r="56884" spans="7:7">
      <c r="G56884" s="1776"/>
    </row>
    <row r="56885" spans="7:7">
      <c r="G56885" s="1776"/>
    </row>
    <row r="56886" spans="7:7">
      <c r="G56886" s="1776"/>
    </row>
    <row r="56887" spans="7:7">
      <c r="G56887" s="1776"/>
    </row>
    <row r="56888" spans="7:7">
      <c r="G56888" s="1776"/>
    </row>
    <row r="56889" spans="7:7">
      <c r="G56889" s="1776"/>
    </row>
    <row r="56890" spans="7:7">
      <c r="G56890" s="1776"/>
    </row>
    <row r="56891" spans="7:7">
      <c r="G56891" s="1776"/>
    </row>
    <row r="56892" spans="7:7">
      <c r="G56892" s="1776"/>
    </row>
    <row r="56893" spans="7:7">
      <c r="G56893" s="1776"/>
    </row>
    <row r="56894" spans="7:7">
      <c r="G56894" s="1776"/>
    </row>
    <row r="56895" spans="7:7">
      <c r="G56895" s="1776"/>
    </row>
    <row r="56896" spans="7:7">
      <c r="G56896" s="1776"/>
    </row>
    <row r="56897" spans="7:7">
      <c r="G56897" s="1776"/>
    </row>
    <row r="56898" spans="7:7">
      <c r="G56898" s="1776"/>
    </row>
    <row r="56899" spans="7:7">
      <c r="G56899" s="1776"/>
    </row>
    <row r="56900" spans="7:7">
      <c r="G56900" s="1776"/>
    </row>
    <row r="56901" spans="7:7">
      <c r="G56901" s="1776"/>
    </row>
    <row r="56902" spans="7:7">
      <c r="G56902" s="1776"/>
    </row>
    <row r="56903" spans="7:7">
      <c r="G56903" s="1776"/>
    </row>
    <row r="56904" spans="7:7">
      <c r="G56904" s="1776"/>
    </row>
    <row r="56905" spans="7:7">
      <c r="G56905" s="1776"/>
    </row>
    <row r="56906" spans="7:7">
      <c r="G56906" s="1776"/>
    </row>
    <row r="56907" spans="7:7">
      <c r="G56907" s="1776"/>
    </row>
    <row r="56908" spans="7:7">
      <c r="G56908" s="1776"/>
    </row>
    <row r="56909" spans="7:7">
      <c r="G56909" s="1776"/>
    </row>
    <row r="56910" spans="7:7">
      <c r="G56910" s="1776"/>
    </row>
    <row r="56911" spans="7:7">
      <c r="G56911" s="1776"/>
    </row>
    <row r="56912" spans="7:7">
      <c r="G56912" s="1776"/>
    </row>
    <row r="56913" spans="7:7">
      <c r="G56913" s="1776"/>
    </row>
    <row r="56914" spans="7:7">
      <c r="G56914" s="1776"/>
    </row>
    <row r="56915" spans="7:7">
      <c r="G56915" s="1776"/>
    </row>
    <row r="56916" spans="7:7">
      <c r="G56916" s="1776"/>
    </row>
    <row r="56917" spans="7:7">
      <c r="G56917" s="1776"/>
    </row>
    <row r="56918" spans="7:7">
      <c r="G56918" s="1776"/>
    </row>
    <row r="56919" spans="7:7">
      <c r="G56919" s="1776"/>
    </row>
    <row r="56920" spans="7:7">
      <c r="G56920" s="1776"/>
    </row>
    <row r="56921" spans="7:7">
      <c r="G56921" s="1776"/>
    </row>
    <row r="56922" spans="7:7">
      <c r="G56922" s="1776"/>
    </row>
    <row r="56923" spans="7:7">
      <c r="G56923" s="1776"/>
    </row>
    <row r="56924" spans="7:7">
      <c r="G56924" s="1776"/>
    </row>
    <row r="56925" spans="7:7">
      <c r="G56925" s="1776"/>
    </row>
    <row r="56926" spans="7:7">
      <c r="G56926" s="1776"/>
    </row>
    <row r="56927" spans="7:7">
      <c r="G56927" s="1776"/>
    </row>
    <row r="56928" spans="7:7">
      <c r="G56928" s="1776"/>
    </row>
    <row r="56929" spans="7:7">
      <c r="G56929" s="1776"/>
    </row>
    <row r="56930" spans="7:7">
      <c r="G56930" s="1776"/>
    </row>
    <row r="56931" spans="7:7">
      <c r="G56931" s="1776"/>
    </row>
    <row r="56932" spans="7:7">
      <c r="G56932" s="1776"/>
    </row>
    <row r="56933" spans="7:7">
      <c r="G56933" s="1776"/>
    </row>
    <row r="56934" spans="7:7">
      <c r="G56934" s="1776"/>
    </row>
    <row r="56935" spans="7:7">
      <c r="G56935" s="1776"/>
    </row>
    <row r="56936" spans="7:7">
      <c r="G56936" s="1776"/>
    </row>
    <row r="56937" spans="7:7">
      <c r="G56937" s="1776"/>
    </row>
    <row r="56938" spans="7:7">
      <c r="G56938" s="1776"/>
    </row>
    <row r="56939" spans="7:7">
      <c r="G56939" s="1776"/>
    </row>
    <row r="56940" spans="7:7">
      <c r="G56940" s="1776"/>
    </row>
    <row r="56941" spans="7:7">
      <c r="G56941" s="1776"/>
    </row>
    <row r="56942" spans="7:7">
      <c r="G56942" s="1776"/>
    </row>
    <row r="56943" spans="7:7">
      <c r="G56943" s="1776"/>
    </row>
    <row r="56944" spans="7:7">
      <c r="G56944" s="1776"/>
    </row>
    <row r="56945" spans="7:7">
      <c r="G56945" s="1776"/>
    </row>
    <row r="56946" spans="7:7">
      <c r="G56946" s="1776"/>
    </row>
    <row r="56947" spans="7:7">
      <c r="G56947" s="1776"/>
    </row>
    <row r="56948" spans="7:7">
      <c r="G56948" s="1776"/>
    </row>
    <row r="56949" spans="7:7">
      <c r="G56949" s="1776"/>
    </row>
    <row r="56950" spans="7:7">
      <c r="G56950" s="1776"/>
    </row>
    <row r="56951" spans="7:7">
      <c r="G56951" s="1776"/>
    </row>
    <row r="56952" spans="7:7">
      <c r="G56952" s="1776"/>
    </row>
    <row r="56953" spans="7:7">
      <c r="G56953" s="1776"/>
    </row>
    <row r="56954" spans="7:7">
      <c r="G56954" s="1776"/>
    </row>
    <row r="56955" spans="7:7">
      <c r="G56955" s="1776"/>
    </row>
    <row r="56956" spans="7:7">
      <c r="G56956" s="1776"/>
    </row>
    <row r="56957" spans="7:7">
      <c r="G56957" s="1776"/>
    </row>
    <row r="56958" spans="7:7">
      <c r="G56958" s="1776"/>
    </row>
    <row r="56959" spans="7:7">
      <c r="G56959" s="1776"/>
    </row>
    <row r="56960" spans="7:7">
      <c r="G56960" s="1776"/>
    </row>
    <row r="56961" spans="7:7">
      <c r="G56961" s="1776"/>
    </row>
    <row r="56962" spans="7:7">
      <c r="G56962" s="1776"/>
    </row>
    <row r="56963" spans="7:7">
      <c r="G56963" s="1776"/>
    </row>
    <row r="56964" spans="7:7">
      <c r="G56964" s="1776"/>
    </row>
    <row r="56965" spans="7:7">
      <c r="G56965" s="1776"/>
    </row>
    <row r="56966" spans="7:7">
      <c r="G56966" s="1776"/>
    </row>
    <row r="56967" spans="7:7">
      <c r="G56967" s="1776"/>
    </row>
    <row r="56968" spans="7:7">
      <c r="G56968" s="1776"/>
    </row>
    <row r="56969" spans="7:7">
      <c r="G56969" s="1776"/>
    </row>
    <row r="56970" spans="7:7">
      <c r="G56970" s="1776"/>
    </row>
    <row r="56971" spans="7:7">
      <c r="G56971" s="1776"/>
    </row>
    <row r="56972" spans="7:7">
      <c r="G56972" s="1776"/>
    </row>
    <row r="56973" spans="7:7">
      <c r="G56973" s="1776"/>
    </row>
    <row r="56974" spans="7:7">
      <c r="G56974" s="1776"/>
    </row>
    <row r="56975" spans="7:7">
      <c r="G56975" s="1776"/>
    </row>
    <row r="56976" spans="7:7">
      <c r="G56976" s="1776"/>
    </row>
    <row r="56977" spans="7:7">
      <c r="G56977" s="1776"/>
    </row>
    <row r="56978" spans="7:7">
      <c r="G56978" s="1776"/>
    </row>
    <row r="56979" spans="7:7">
      <c r="G56979" s="1776"/>
    </row>
    <row r="56980" spans="7:7">
      <c r="G56980" s="1776"/>
    </row>
    <row r="56981" spans="7:7">
      <c r="G56981" s="1776"/>
    </row>
    <row r="56982" spans="7:7">
      <c r="G56982" s="1776"/>
    </row>
    <row r="56983" spans="7:7">
      <c r="G56983" s="1776"/>
    </row>
    <row r="56984" spans="7:7">
      <c r="G56984" s="1776"/>
    </row>
    <row r="56985" spans="7:7">
      <c r="G56985" s="1776"/>
    </row>
    <row r="56986" spans="7:7">
      <c r="G56986" s="1776"/>
    </row>
    <row r="56987" spans="7:7">
      <c r="G56987" s="1776"/>
    </row>
    <row r="56988" spans="7:7">
      <c r="G56988" s="1776"/>
    </row>
    <row r="56989" spans="7:7">
      <c r="G56989" s="1776"/>
    </row>
    <row r="56990" spans="7:7">
      <c r="G56990" s="1776"/>
    </row>
    <row r="56991" spans="7:7">
      <c r="G56991" s="1776"/>
    </row>
    <row r="56992" spans="7:7">
      <c r="G56992" s="1776"/>
    </row>
    <row r="56993" spans="7:7">
      <c r="G56993" s="1776"/>
    </row>
    <row r="56994" spans="7:7">
      <c r="G56994" s="1776"/>
    </row>
    <row r="56995" spans="7:7">
      <c r="G56995" s="1776"/>
    </row>
    <row r="56996" spans="7:7">
      <c r="G56996" s="1776"/>
    </row>
    <row r="56997" spans="7:7">
      <c r="G56997" s="1776"/>
    </row>
    <row r="56998" spans="7:7">
      <c r="G56998" s="1776"/>
    </row>
    <row r="56999" spans="7:7">
      <c r="G56999" s="1776"/>
    </row>
    <row r="57000" spans="7:7">
      <c r="G57000" s="1776"/>
    </row>
    <row r="57001" spans="7:7">
      <c r="G57001" s="1776"/>
    </row>
    <row r="57002" spans="7:7">
      <c r="G57002" s="1776"/>
    </row>
    <row r="57003" spans="7:7">
      <c r="G57003" s="1776"/>
    </row>
    <row r="57004" spans="7:7">
      <c r="G57004" s="1776"/>
    </row>
    <row r="57005" spans="7:7">
      <c r="G57005" s="1776"/>
    </row>
    <row r="57006" spans="7:7">
      <c r="G57006" s="1776"/>
    </row>
    <row r="57007" spans="7:7">
      <c r="G57007" s="1776"/>
    </row>
    <row r="57008" spans="7:7">
      <c r="G57008" s="1776"/>
    </row>
    <row r="57009" spans="7:7">
      <c r="G57009" s="1776"/>
    </row>
    <row r="57010" spans="7:7">
      <c r="G57010" s="1776"/>
    </row>
    <row r="57011" spans="7:7">
      <c r="G57011" s="1776"/>
    </row>
    <row r="57012" spans="7:7">
      <c r="G57012" s="1776"/>
    </row>
    <row r="57013" spans="7:7">
      <c r="G57013" s="1776"/>
    </row>
    <row r="57014" spans="7:7">
      <c r="G57014" s="1776"/>
    </row>
    <row r="57015" spans="7:7">
      <c r="G57015" s="1776"/>
    </row>
    <row r="57016" spans="7:7">
      <c r="G57016" s="1776"/>
    </row>
    <row r="57017" spans="7:7">
      <c r="G57017" s="1776"/>
    </row>
    <row r="57018" spans="7:7">
      <c r="G57018" s="1776"/>
    </row>
    <row r="57019" spans="7:7">
      <c r="G57019" s="1776"/>
    </row>
    <row r="57020" spans="7:7">
      <c r="G57020" s="1776"/>
    </row>
    <row r="57021" spans="7:7">
      <c r="G57021" s="1776"/>
    </row>
    <row r="57022" spans="7:7">
      <c r="G57022" s="1776"/>
    </row>
    <row r="57023" spans="7:7">
      <c r="G57023" s="1776"/>
    </row>
    <row r="57024" spans="7:7">
      <c r="G57024" s="1776"/>
    </row>
    <row r="57025" spans="7:7">
      <c r="G57025" s="1776"/>
    </row>
    <row r="57026" spans="7:7">
      <c r="G57026" s="1776"/>
    </row>
    <row r="57027" spans="7:7">
      <c r="G57027" s="1776"/>
    </row>
    <row r="57028" spans="7:7">
      <c r="G57028" s="1776"/>
    </row>
    <row r="57029" spans="7:7">
      <c r="G57029" s="1776"/>
    </row>
    <row r="57030" spans="7:7">
      <c r="G57030" s="1776"/>
    </row>
    <row r="57031" spans="7:7">
      <c r="G57031" s="1776"/>
    </row>
    <row r="57032" spans="7:7">
      <c r="G57032" s="1776"/>
    </row>
    <row r="57033" spans="7:7">
      <c r="G57033" s="1776"/>
    </row>
    <row r="57034" spans="7:7">
      <c r="G57034" s="1776"/>
    </row>
    <row r="57035" spans="7:7">
      <c r="G57035" s="1776"/>
    </row>
    <row r="57036" spans="7:7">
      <c r="G57036" s="1776"/>
    </row>
    <row r="57037" spans="7:7">
      <c r="G57037" s="1776"/>
    </row>
    <row r="57038" spans="7:7">
      <c r="G57038" s="1776"/>
    </row>
    <row r="57039" spans="7:7">
      <c r="G57039" s="1776"/>
    </row>
    <row r="57040" spans="7:7">
      <c r="G57040" s="1776"/>
    </row>
    <row r="57041" spans="7:7">
      <c r="G57041" s="1776"/>
    </row>
    <row r="57042" spans="7:7">
      <c r="G57042" s="1776"/>
    </row>
    <row r="57043" spans="7:7">
      <c r="G57043" s="1776"/>
    </row>
    <row r="57044" spans="7:7">
      <c r="G57044" s="1776"/>
    </row>
    <row r="57045" spans="7:7">
      <c r="G57045" s="1776"/>
    </row>
    <row r="57046" spans="7:7">
      <c r="G57046" s="1776"/>
    </row>
    <row r="57047" spans="7:7">
      <c r="G57047" s="1776"/>
    </row>
    <row r="57048" spans="7:7">
      <c r="G57048" s="1776"/>
    </row>
    <row r="57049" spans="7:7">
      <c r="G57049" s="1776"/>
    </row>
    <row r="57050" spans="7:7">
      <c r="G57050" s="1776"/>
    </row>
    <row r="57051" spans="7:7">
      <c r="G57051" s="1776"/>
    </row>
    <row r="57052" spans="7:7">
      <c r="G57052" s="1776"/>
    </row>
    <row r="57053" spans="7:7">
      <c r="G57053" s="1776"/>
    </row>
    <row r="57054" spans="7:7">
      <c r="G57054" s="1776"/>
    </row>
    <row r="57055" spans="7:7">
      <c r="G57055" s="1776"/>
    </row>
    <row r="57056" spans="7:7">
      <c r="G57056" s="1776"/>
    </row>
    <row r="57057" spans="7:7">
      <c r="G57057" s="1776"/>
    </row>
    <row r="57058" spans="7:7">
      <c r="G57058" s="1776"/>
    </row>
    <row r="57059" spans="7:7">
      <c r="G57059" s="1776"/>
    </row>
    <row r="57060" spans="7:7">
      <c r="G57060" s="1776"/>
    </row>
    <row r="57061" spans="7:7">
      <c r="G57061" s="1776"/>
    </row>
    <row r="57062" spans="7:7">
      <c r="G57062" s="1776"/>
    </row>
    <row r="57063" spans="7:7">
      <c r="G57063" s="1776"/>
    </row>
    <row r="57064" spans="7:7">
      <c r="G57064" s="1776"/>
    </row>
    <row r="57065" spans="7:7">
      <c r="G57065" s="1776"/>
    </row>
    <row r="57066" spans="7:7">
      <c r="G57066" s="1776"/>
    </row>
    <row r="57067" spans="7:7">
      <c r="G57067" s="1776"/>
    </row>
    <row r="57068" spans="7:7">
      <c r="G57068" s="1776"/>
    </row>
    <row r="57069" spans="7:7">
      <c r="G57069" s="1776"/>
    </row>
    <row r="57070" spans="7:7">
      <c r="G57070" s="1776"/>
    </row>
    <row r="57071" spans="7:7">
      <c r="G57071" s="1776"/>
    </row>
    <row r="57072" spans="7:7">
      <c r="G57072" s="1776"/>
    </row>
    <row r="57073" spans="7:7">
      <c r="G57073" s="1776"/>
    </row>
    <row r="57074" spans="7:7">
      <c r="G57074" s="1776"/>
    </row>
    <row r="57075" spans="7:7">
      <c r="G57075" s="1776"/>
    </row>
    <row r="57076" spans="7:7">
      <c r="G57076" s="1776"/>
    </row>
    <row r="57077" spans="7:7">
      <c r="G57077" s="1776"/>
    </row>
    <row r="57078" spans="7:7">
      <c r="G57078" s="1776"/>
    </row>
    <row r="57079" spans="7:7">
      <c r="G57079" s="1776"/>
    </row>
    <row r="57080" spans="7:7">
      <c r="G57080" s="1776"/>
    </row>
    <row r="57081" spans="7:7">
      <c r="G57081" s="1776"/>
    </row>
    <row r="57082" spans="7:7">
      <c r="G57082" s="1776"/>
    </row>
    <row r="57083" spans="7:7">
      <c r="G57083" s="1776"/>
    </row>
    <row r="57084" spans="7:7">
      <c r="G57084" s="1776"/>
    </row>
    <row r="57085" spans="7:7">
      <c r="G57085" s="1776"/>
    </row>
    <row r="57086" spans="7:7">
      <c r="G57086" s="1776"/>
    </row>
    <row r="57087" spans="7:7">
      <c r="G57087" s="1776"/>
    </row>
    <row r="57088" spans="7:7">
      <c r="G57088" s="1776"/>
    </row>
    <row r="57089" spans="7:7">
      <c r="G57089" s="1776"/>
    </row>
    <row r="57090" spans="7:7">
      <c r="G57090" s="1776"/>
    </row>
    <row r="57091" spans="7:7">
      <c r="G57091" s="1776"/>
    </row>
    <row r="57092" spans="7:7">
      <c r="G57092" s="1776"/>
    </row>
    <row r="57093" spans="7:7">
      <c r="G57093" s="1776"/>
    </row>
    <row r="57094" spans="7:7">
      <c r="G57094" s="1776"/>
    </row>
    <row r="57095" spans="7:7">
      <c r="G57095" s="1776"/>
    </row>
    <row r="57096" spans="7:7">
      <c r="G57096" s="1776"/>
    </row>
    <row r="57097" spans="7:7">
      <c r="G57097" s="1776"/>
    </row>
    <row r="57098" spans="7:7">
      <c r="G57098" s="1776"/>
    </row>
    <row r="57099" spans="7:7">
      <c r="G57099" s="1776"/>
    </row>
    <row r="57100" spans="7:7">
      <c r="G57100" s="1776"/>
    </row>
    <row r="57101" spans="7:7">
      <c r="G57101" s="1776"/>
    </row>
    <row r="57102" spans="7:7">
      <c r="G57102" s="1776"/>
    </row>
    <row r="57103" spans="7:7">
      <c r="G57103" s="1776"/>
    </row>
    <row r="57104" spans="7:7">
      <c r="G57104" s="1776"/>
    </row>
    <row r="57105" spans="7:7">
      <c r="G57105" s="1776"/>
    </row>
    <row r="57106" spans="7:7">
      <c r="G57106" s="1776"/>
    </row>
    <row r="57107" spans="7:7">
      <c r="G57107" s="1776"/>
    </row>
    <row r="57108" spans="7:7">
      <c r="G57108" s="1776"/>
    </row>
    <row r="57109" spans="7:7">
      <c r="G57109" s="1776"/>
    </row>
    <row r="57110" spans="7:7">
      <c r="G57110" s="1776"/>
    </row>
    <row r="57111" spans="7:7">
      <c r="G57111" s="1776"/>
    </row>
    <row r="57112" spans="7:7">
      <c r="G57112" s="1776"/>
    </row>
    <row r="57113" spans="7:7">
      <c r="G57113" s="1776"/>
    </row>
    <row r="57114" spans="7:7">
      <c r="G57114" s="1776"/>
    </row>
    <row r="57115" spans="7:7">
      <c r="G57115" s="1776"/>
    </row>
    <row r="57116" spans="7:7">
      <c r="G57116" s="1776"/>
    </row>
    <row r="57117" spans="7:7">
      <c r="G57117" s="1776"/>
    </row>
    <row r="57118" spans="7:7">
      <c r="G57118" s="1776"/>
    </row>
    <row r="57119" spans="7:7">
      <c r="G57119" s="1776"/>
    </row>
    <row r="57120" spans="7:7">
      <c r="G57120" s="1776"/>
    </row>
    <row r="57121" spans="7:7">
      <c r="G57121" s="1776"/>
    </row>
    <row r="57122" spans="7:7">
      <c r="G57122" s="1776"/>
    </row>
    <row r="57123" spans="7:7">
      <c r="G57123" s="1776"/>
    </row>
    <row r="57124" spans="7:7">
      <c r="G57124" s="1776"/>
    </row>
    <row r="57125" spans="7:7">
      <c r="G57125" s="1776"/>
    </row>
    <row r="57126" spans="7:7">
      <c r="G57126" s="1776"/>
    </row>
    <row r="57127" spans="7:7">
      <c r="G57127" s="1776"/>
    </row>
    <row r="57128" spans="7:7">
      <c r="G57128" s="1776"/>
    </row>
    <row r="57129" spans="7:7">
      <c r="G57129" s="1776"/>
    </row>
    <row r="57130" spans="7:7">
      <c r="G57130" s="1776"/>
    </row>
    <row r="57131" spans="7:7">
      <c r="G57131" s="1776"/>
    </row>
    <row r="57132" spans="7:7">
      <c r="G57132" s="1776"/>
    </row>
    <row r="57133" spans="7:7">
      <c r="G57133" s="1776"/>
    </row>
    <row r="57134" spans="7:7">
      <c r="G57134" s="1776"/>
    </row>
    <row r="57135" spans="7:7">
      <c r="G57135" s="1776"/>
    </row>
    <row r="57136" spans="7:7">
      <c r="G57136" s="1776"/>
    </row>
    <row r="57137" spans="7:7">
      <c r="G57137" s="1776"/>
    </row>
    <row r="57138" spans="7:7">
      <c r="G57138" s="1776"/>
    </row>
    <row r="57139" spans="7:7">
      <c r="G57139" s="1776"/>
    </row>
    <row r="57140" spans="7:7">
      <c r="G57140" s="1776"/>
    </row>
    <row r="57141" spans="7:7">
      <c r="G57141" s="1776"/>
    </row>
    <row r="57142" spans="7:7">
      <c r="G57142" s="1776"/>
    </row>
    <row r="57143" spans="7:7">
      <c r="G57143" s="1776"/>
    </row>
    <row r="57144" spans="7:7">
      <c r="G57144" s="1776"/>
    </row>
    <row r="57145" spans="7:7">
      <c r="G57145" s="1776"/>
    </row>
    <row r="57146" spans="7:7">
      <c r="G57146" s="1776"/>
    </row>
    <row r="57147" spans="7:7">
      <c r="G57147" s="1776"/>
    </row>
    <row r="57148" spans="7:7">
      <c r="G57148" s="1776"/>
    </row>
    <row r="57149" spans="7:7">
      <c r="G57149" s="1776"/>
    </row>
    <row r="57150" spans="7:7">
      <c r="G57150" s="1776"/>
    </row>
    <row r="57151" spans="7:7">
      <c r="G57151" s="1776"/>
    </row>
    <row r="57152" spans="7:7">
      <c r="G57152" s="1776"/>
    </row>
    <row r="57153" spans="7:7">
      <c r="G57153" s="1776"/>
    </row>
    <row r="57154" spans="7:7">
      <c r="G57154" s="1776"/>
    </row>
    <row r="57155" spans="7:7">
      <c r="G57155" s="1776"/>
    </row>
    <row r="57156" spans="7:7">
      <c r="G57156" s="1776"/>
    </row>
    <row r="57157" spans="7:7">
      <c r="G57157" s="1776"/>
    </row>
    <row r="57158" spans="7:7">
      <c r="G57158" s="1776"/>
    </row>
    <row r="57159" spans="7:7">
      <c r="G57159" s="1776"/>
    </row>
    <row r="57160" spans="7:7">
      <c r="G57160" s="1776"/>
    </row>
    <row r="57161" spans="7:7">
      <c r="G57161" s="1776"/>
    </row>
    <row r="57162" spans="7:7">
      <c r="G57162" s="1776"/>
    </row>
    <row r="57163" spans="7:7">
      <c r="G57163" s="1776"/>
    </row>
    <row r="57164" spans="7:7">
      <c r="G57164" s="1776"/>
    </row>
    <row r="57165" spans="7:7">
      <c r="G57165" s="1776"/>
    </row>
    <row r="57166" spans="7:7">
      <c r="G57166" s="1776"/>
    </row>
    <row r="57167" spans="7:7">
      <c r="G57167" s="1776"/>
    </row>
    <row r="57168" spans="7:7">
      <c r="G57168" s="1776"/>
    </row>
    <row r="57169" spans="7:7">
      <c r="G57169" s="1776"/>
    </row>
    <row r="57170" spans="7:7">
      <c r="G57170" s="1776"/>
    </row>
    <row r="57171" spans="7:7">
      <c r="G57171" s="1776"/>
    </row>
    <row r="57172" spans="7:7">
      <c r="G57172" s="1776"/>
    </row>
    <row r="57173" spans="7:7">
      <c r="G57173" s="1776"/>
    </row>
    <row r="57174" spans="7:7">
      <c r="G57174" s="1776"/>
    </row>
    <row r="57175" spans="7:7">
      <c r="G57175" s="1776"/>
    </row>
    <row r="57176" spans="7:7">
      <c r="G57176" s="1776"/>
    </row>
    <row r="57177" spans="7:7">
      <c r="G57177" s="1776"/>
    </row>
    <row r="57178" spans="7:7">
      <c r="G57178" s="1776"/>
    </row>
    <row r="57179" spans="7:7">
      <c r="G57179" s="1776"/>
    </row>
    <row r="57180" spans="7:7">
      <c r="G57180" s="1776"/>
    </row>
    <row r="57181" spans="7:7">
      <c r="G57181" s="1776"/>
    </row>
    <row r="57182" spans="7:7">
      <c r="G57182" s="1776"/>
    </row>
    <row r="57183" spans="7:7">
      <c r="G57183" s="1776"/>
    </row>
    <row r="57184" spans="7:7">
      <c r="G57184" s="1776"/>
    </row>
    <row r="57185" spans="7:7">
      <c r="G57185" s="1776"/>
    </row>
    <row r="57186" spans="7:7">
      <c r="G57186" s="1776"/>
    </row>
    <row r="57187" spans="7:7">
      <c r="G57187" s="1776"/>
    </row>
    <row r="57188" spans="7:7">
      <c r="G57188" s="1776"/>
    </row>
    <row r="57189" spans="7:7">
      <c r="G57189" s="1776"/>
    </row>
    <row r="57190" spans="7:7">
      <c r="G57190" s="1776"/>
    </row>
    <row r="57191" spans="7:7">
      <c r="G57191" s="1776"/>
    </row>
    <row r="57192" spans="7:7">
      <c r="G57192" s="1776"/>
    </row>
    <row r="57193" spans="7:7">
      <c r="G57193" s="1776"/>
    </row>
    <row r="57194" spans="7:7">
      <c r="G57194" s="1776"/>
    </row>
    <row r="57195" spans="7:7">
      <c r="G57195" s="1776"/>
    </row>
    <row r="57196" spans="7:7">
      <c r="G57196" s="1776"/>
    </row>
    <row r="57197" spans="7:7">
      <c r="G57197" s="1776"/>
    </row>
    <row r="57198" spans="7:7">
      <c r="G57198" s="1776"/>
    </row>
    <row r="57199" spans="7:7">
      <c r="G57199" s="1776"/>
    </row>
    <row r="57200" spans="7:7">
      <c r="G57200" s="1776"/>
    </row>
    <row r="57201" spans="7:7">
      <c r="G57201" s="1776"/>
    </row>
    <row r="57202" spans="7:7">
      <c r="G57202" s="1776"/>
    </row>
    <row r="57203" spans="7:7">
      <c r="G57203" s="1776"/>
    </row>
    <row r="57204" spans="7:7">
      <c r="G57204" s="1776"/>
    </row>
    <row r="57205" spans="7:7">
      <c r="G57205" s="1776"/>
    </row>
    <row r="57206" spans="7:7">
      <c r="G57206" s="1776"/>
    </row>
    <row r="57207" spans="7:7">
      <c r="G57207" s="1776"/>
    </row>
    <row r="57208" spans="7:7">
      <c r="G57208" s="1776"/>
    </row>
    <row r="57209" spans="7:7">
      <c r="G57209" s="1776"/>
    </row>
    <row r="57210" spans="7:7">
      <c r="G57210" s="1776"/>
    </row>
    <row r="57211" spans="7:7">
      <c r="G57211" s="1776"/>
    </row>
    <row r="57212" spans="7:7">
      <c r="G57212" s="1776"/>
    </row>
    <row r="57213" spans="7:7">
      <c r="G57213" s="1776"/>
    </row>
    <row r="57214" spans="7:7">
      <c r="G57214" s="1776"/>
    </row>
    <row r="57215" spans="7:7">
      <c r="G57215" s="1776"/>
    </row>
    <row r="57216" spans="7:7">
      <c r="G57216" s="1776"/>
    </row>
    <row r="57217" spans="7:7">
      <c r="G57217" s="1776"/>
    </row>
    <row r="57218" spans="7:7">
      <c r="G57218" s="1776"/>
    </row>
    <row r="57219" spans="7:7">
      <c r="G57219" s="1776"/>
    </row>
    <row r="57220" spans="7:7">
      <c r="G57220" s="1776"/>
    </row>
    <row r="57221" spans="7:7">
      <c r="G57221" s="1776"/>
    </row>
    <row r="57222" spans="7:7">
      <c r="G57222" s="1776"/>
    </row>
    <row r="57223" spans="7:7">
      <c r="G57223" s="1776"/>
    </row>
    <row r="57224" spans="7:7">
      <c r="G57224" s="1776"/>
    </row>
    <row r="57225" spans="7:7">
      <c r="G57225" s="1776"/>
    </row>
    <row r="57226" spans="7:7">
      <c r="G57226" s="1776"/>
    </row>
    <row r="57227" spans="7:7">
      <c r="G57227" s="1776"/>
    </row>
    <row r="57228" spans="7:7">
      <c r="G57228" s="1776"/>
    </row>
    <row r="57229" spans="7:7">
      <c r="G57229" s="1776"/>
    </row>
    <row r="57230" spans="7:7">
      <c r="G57230" s="1776"/>
    </row>
    <row r="57231" spans="7:7">
      <c r="G57231" s="1776"/>
    </row>
    <row r="57232" spans="7:7">
      <c r="G57232" s="1776"/>
    </row>
    <row r="57233" spans="7:7">
      <c r="G57233" s="1776"/>
    </row>
    <row r="57234" spans="7:7">
      <c r="G57234" s="1776"/>
    </row>
    <row r="57235" spans="7:7">
      <c r="G57235" s="1776"/>
    </row>
    <row r="57236" spans="7:7">
      <c r="G57236" s="1776"/>
    </row>
    <row r="57237" spans="7:7">
      <c r="G57237" s="1776"/>
    </row>
    <row r="57238" spans="7:7">
      <c r="G57238" s="1776"/>
    </row>
    <row r="57239" spans="7:7">
      <c r="G57239" s="1776"/>
    </row>
    <row r="57240" spans="7:7">
      <c r="G57240" s="1776"/>
    </row>
    <row r="57241" spans="7:7">
      <c r="G57241" s="1776"/>
    </row>
    <row r="57242" spans="7:7">
      <c r="G57242" s="1776"/>
    </row>
    <row r="57243" spans="7:7">
      <c r="G57243" s="1776"/>
    </row>
    <row r="57244" spans="7:7">
      <c r="G57244" s="1776"/>
    </row>
    <row r="57245" spans="7:7">
      <c r="G57245" s="1776"/>
    </row>
    <row r="57246" spans="7:7">
      <c r="G57246" s="1776"/>
    </row>
    <row r="57247" spans="7:7">
      <c r="G57247" s="1776"/>
    </row>
    <row r="57248" spans="7:7">
      <c r="G57248" s="1776"/>
    </row>
    <row r="57249" spans="7:7">
      <c r="G57249" s="1776"/>
    </row>
    <row r="57250" spans="7:7">
      <c r="G57250" s="1776"/>
    </row>
    <row r="57251" spans="7:7">
      <c r="G57251" s="1776"/>
    </row>
    <row r="57252" spans="7:7">
      <c r="G57252" s="1776"/>
    </row>
    <row r="57253" spans="7:7">
      <c r="G57253" s="1776"/>
    </row>
    <row r="57254" spans="7:7">
      <c r="G57254" s="1776"/>
    </row>
    <row r="57255" spans="7:7">
      <c r="G57255" s="1776"/>
    </row>
    <row r="57256" spans="7:7">
      <c r="G57256" s="1776"/>
    </row>
    <row r="57257" spans="7:7">
      <c r="G57257" s="1776"/>
    </row>
    <row r="57258" spans="7:7">
      <c r="G57258" s="1776"/>
    </row>
    <row r="57259" spans="7:7">
      <c r="G57259" s="1776"/>
    </row>
    <row r="57260" spans="7:7">
      <c r="G57260" s="1776"/>
    </row>
    <row r="57261" spans="7:7">
      <c r="G57261" s="1776"/>
    </row>
    <row r="57262" spans="7:7">
      <c r="G57262" s="1776"/>
    </row>
    <row r="57263" spans="7:7">
      <c r="G57263" s="1776"/>
    </row>
    <row r="57264" spans="7:7">
      <c r="G57264" s="1776"/>
    </row>
    <row r="57265" spans="7:7">
      <c r="G57265" s="1776"/>
    </row>
    <row r="57266" spans="7:7">
      <c r="G57266" s="1776"/>
    </row>
    <row r="57267" spans="7:7">
      <c r="G57267" s="1776"/>
    </row>
    <row r="57268" spans="7:7">
      <c r="G57268" s="1776"/>
    </row>
    <row r="57269" spans="7:7">
      <c r="G57269" s="1776"/>
    </row>
    <row r="57270" spans="7:7">
      <c r="G57270" s="1776"/>
    </row>
    <row r="57271" spans="7:7">
      <c r="G57271" s="1776"/>
    </row>
    <row r="57272" spans="7:7">
      <c r="G57272" s="1776"/>
    </row>
    <row r="57273" spans="7:7">
      <c r="G57273" s="1776"/>
    </row>
    <row r="57274" spans="7:7">
      <c r="G57274" s="1776"/>
    </row>
    <row r="57275" spans="7:7">
      <c r="G57275" s="1776"/>
    </row>
    <row r="57276" spans="7:7">
      <c r="G57276" s="1776"/>
    </row>
    <row r="57277" spans="7:7">
      <c r="G57277" s="1776"/>
    </row>
    <row r="57278" spans="7:7">
      <c r="G57278" s="1776"/>
    </row>
    <row r="57279" spans="7:7">
      <c r="G57279" s="1776"/>
    </row>
    <row r="57280" spans="7:7">
      <c r="G57280" s="1776"/>
    </row>
    <row r="57281" spans="7:7">
      <c r="G57281" s="1776"/>
    </row>
    <row r="57282" spans="7:7">
      <c r="G57282" s="1776"/>
    </row>
    <row r="57283" spans="7:7">
      <c r="G57283" s="1776"/>
    </row>
    <row r="57284" spans="7:7">
      <c r="G57284" s="1776"/>
    </row>
    <row r="57285" spans="7:7">
      <c r="G57285" s="1776"/>
    </row>
    <row r="57286" spans="7:7">
      <c r="G57286" s="1776"/>
    </row>
    <row r="57287" spans="7:7">
      <c r="G57287" s="1776"/>
    </row>
    <row r="57288" spans="7:7">
      <c r="G57288" s="1776"/>
    </row>
    <row r="57289" spans="7:7">
      <c r="G57289" s="1776"/>
    </row>
    <row r="57290" spans="7:7">
      <c r="G57290" s="1776"/>
    </row>
    <row r="57291" spans="7:7">
      <c r="G57291" s="1776"/>
    </row>
    <row r="57292" spans="7:7">
      <c r="G57292" s="1776"/>
    </row>
    <row r="57293" spans="7:7">
      <c r="G57293" s="1776"/>
    </row>
    <row r="57294" spans="7:7">
      <c r="G57294" s="1776"/>
    </row>
    <row r="57295" spans="7:7">
      <c r="G57295" s="1776"/>
    </row>
    <row r="57296" spans="7:7">
      <c r="G57296" s="1776"/>
    </row>
    <row r="57297" spans="7:7">
      <c r="G57297" s="1776"/>
    </row>
    <row r="57298" spans="7:7">
      <c r="G57298" s="1776"/>
    </row>
    <row r="57299" spans="7:7">
      <c r="G57299" s="1776"/>
    </row>
    <row r="57300" spans="7:7">
      <c r="G57300" s="1776"/>
    </row>
    <row r="57301" spans="7:7">
      <c r="G57301" s="1776"/>
    </row>
    <row r="57302" spans="7:7">
      <c r="G57302" s="1776"/>
    </row>
    <row r="57303" spans="7:7">
      <c r="G57303" s="1776"/>
    </row>
    <row r="57304" spans="7:7">
      <c r="G57304" s="1776"/>
    </row>
    <row r="57305" spans="7:7">
      <c r="G57305" s="1776"/>
    </row>
    <row r="57306" spans="7:7">
      <c r="G57306" s="1776"/>
    </row>
    <row r="57307" spans="7:7">
      <c r="G57307" s="1776"/>
    </row>
    <row r="57308" spans="7:7">
      <c r="G57308" s="1776"/>
    </row>
    <row r="57309" spans="7:7">
      <c r="G57309" s="1776"/>
    </row>
    <row r="57310" spans="7:7">
      <c r="G57310" s="1776"/>
    </row>
    <row r="57311" spans="7:7">
      <c r="G57311" s="1776"/>
    </row>
    <row r="57312" spans="7:7">
      <c r="G57312" s="1776"/>
    </row>
    <row r="57313" spans="7:7">
      <c r="G57313" s="1776"/>
    </row>
    <row r="57314" spans="7:7">
      <c r="G57314" s="1776"/>
    </row>
    <row r="57315" spans="7:7">
      <c r="G57315" s="1776"/>
    </row>
    <row r="57316" spans="7:7">
      <c r="G57316" s="1776"/>
    </row>
    <row r="57317" spans="7:7">
      <c r="G57317" s="1776"/>
    </row>
    <row r="57318" spans="7:7">
      <c r="G57318" s="1776"/>
    </row>
    <row r="57319" spans="7:7">
      <c r="G57319" s="1776"/>
    </row>
    <row r="57320" spans="7:7">
      <c r="G57320" s="1776"/>
    </row>
    <row r="57321" spans="7:7">
      <c r="G57321" s="1776"/>
    </row>
    <row r="57322" spans="7:7">
      <c r="G57322" s="1776"/>
    </row>
    <row r="57323" spans="7:7">
      <c r="G57323" s="1776"/>
    </row>
    <row r="57324" spans="7:7">
      <c r="G57324" s="1776"/>
    </row>
    <row r="57325" spans="7:7">
      <c r="G57325" s="1776"/>
    </row>
    <row r="57326" spans="7:7">
      <c r="G57326" s="1776"/>
    </row>
    <row r="57327" spans="7:7">
      <c r="G57327" s="1776"/>
    </row>
    <row r="57328" spans="7:7">
      <c r="G57328" s="1776"/>
    </row>
    <row r="57329" spans="7:7">
      <c r="G57329" s="1776"/>
    </row>
    <row r="57330" spans="7:7">
      <c r="G57330" s="1776"/>
    </row>
    <row r="57331" spans="7:7">
      <c r="G57331" s="1776"/>
    </row>
    <row r="57332" spans="7:7">
      <c r="G57332" s="1776"/>
    </row>
    <row r="57333" spans="7:7">
      <c r="G57333" s="1776"/>
    </row>
    <row r="57334" spans="7:7">
      <c r="G57334" s="1776"/>
    </row>
    <row r="57335" spans="7:7">
      <c r="G57335" s="1776"/>
    </row>
    <row r="57336" spans="7:7">
      <c r="G57336" s="1776"/>
    </row>
    <row r="57337" spans="7:7">
      <c r="G57337" s="1776"/>
    </row>
    <row r="57338" spans="7:7">
      <c r="G57338" s="1776"/>
    </row>
    <row r="57339" spans="7:7">
      <c r="G57339" s="1776"/>
    </row>
    <row r="57340" spans="7:7">
      <c r="G57340" s="1776"/>
    </row>
    <row r="57341" spans="7:7">
      <c r="G57341" s="1776"/>
    </row>
    <row r="57342" spans="7:7">
      <c r="G57342" s="1776"/>
    </row>
    <row r="57343" spans="7:7">
      <c r="G57343" s="1776"/>
    </row>
    <row r="57344" spans="7:7">
      <c r="G57344" s="1776"/>
    </row>
    <row r="57345" spans="7:7">
      <c r="G57345" s="1776"/>
    </row>
    <row r="57346" spans="7:7">
      <c r="G57346" s="1776"/>
    </row>
    <row r="57347" spans="7:7">
      <c r="G57347" s="1776"/>
    </row>
    <row r="57348" spans="7:7">
      <c r="G57348" s="1776"/>
    </row>
    <row r="57349" spans="7:7">
      <c r="G57349" s="1776"/>
    </row>
    <row r="57350" spans="7:7">
      <c r="G57350" s="1776"/>
    </row>
    <row r="57351" spans="7:7">
      <c r="G57351" s="1776"/>
    </row>
    <row r="57352" spans="7:7">
      <c r="G57352" s="1776"/>
    </row>
    <row r="57353" spans="7:7">
      <c r="G57353" s="1776"/>
    </row>
    <row r="57354" spans="7:7">
      <c r="G57354" s="1776"/>
    </row>
    <row r="57355" spans="7:7">
      <c r="G57355" s="1776"/>
    </row>
    <row r="57356" spans="7:7">
      <c r="G57356" s="1776"/>
    </row>
    <row r="57357" spans="7:7">
      <c r="G57357" s="1776"/>
    </row>
    <row r="57358" spans="7:7">
      <c r="G57358" s="1776"/>
    </row>
    <row r="57359" spans="7:7">
      <c r="G57359" s="1776"/>
    </row>
    <row r="57360" spans="7:7">
      <c r="G57360" s="1776"/>
    </row>
    <row r="57361" spans="7:7">
      <c r="G57361" s="1776"/>
    </row>
    <row r="57362" spans="7:7">
      <c r="G57362" s="1776"/>
    </row>
    <row r="57363" spans="7:7">
      <c r="G57363" s="1776"/>
    </row>
    <row r="57364" spans="7:7">
      <c r="G57364" s="1776"/>
    </row>
    <row r="57365" spans="7:7">
      <c r="G57365" s="1776"/>
    </row>
    <row r="57366" spans="7:7">
      <c r="G57366" s="1776"/>
    </row>
    <row r="57367" spans="7:7">
      <c r="G57367" s="1776"/>
    </row>
    <row r="57368" spans="7:7">
      <c r="G57368" s="1776"/>
    </row>
    <row r="57369" spans="7:7">
      <c r="G57369" s="1776"/>
    </row>
    <row r="57370" spans="7:7">
      <c r="G57370" s="1776"/>
    </row>
    <row r="57371" spans="7:7">
      <c r="G57371" s="1776"/>
    </row>
    <row r="57372" spans="7:7">
      <c r="G57372" s="1776"/>
    </row>
    <row r="57373" spans="7:7">
      <c r="G57373" s="1776"/>
    </row>
    <row r="57374" spans="7:7">
      <c r="G57374" s="1776"/>
    </row>
    <row r="57375" spans="7:7">
      <c r="G57375" s="1776"/>
    </row>
    <row r="57376" spans="7:7">
      <c r="G57376" s="1776"/>
    </row>
    <row r="57377" spans="7:7">
      <c r="G57377" s="1776"/>
    </row>
    <row r="57378" spans="7:7">
      <c r="G57378" s="1776"/>
    </row>
    <row r="57379" spans="7:7">
      <c r="G57379" s="1776"/>
    </row>
    <row r="57380" spans="7:7">
      <c r="G57380" s="1776"/>
    </row>
    <row r="57381" spans="7:7">
      <c r="G57381" s="1776"/>
    </row>
    <row r="57382" spans="7:7">
      <c r="G57382" s="1776"/>
    </row>
    <row r="57383" spans="7:7">
      <c r="G57383" s="1776"/>
    </row>
    <row r="57384" spans="7:7">
      <c r="G57384" s="1776"/>
    </row>
    <row r="57385" spans="7:7">
      <c r="G57385" s="1776"/>
    </row>
    <row r="57386" spans="7:7">
      <c r="G57386" s="1776"/>
    </row>
    <row r="57387" spans="7:7">
      <c r="G57387" s="1776"/>
    </row>
    <row r="57388" spans="7:7">
      <c r="G57388" s="1776"/>
    </row>
    <row r="57389" spans="7:7">
      <c r="G57389" s="1776"/>
    </row>
    <row r="57390" spans="7:7">
      <c r="G57390" s="1776"/>
    </row>
    <row r="57391" spans="7:7">
      <c r="G57391" s="1776"/>
    </row>
    <row r="57392" spans="7:7">
      <c r="G57392" s="1776"/>
    </row>
    <row r="57393" spans="7:7">
      <c r="G57393" s="1776"/>
    </row>
    <row r="57394" spans="7:7">
      <c r="G57394" s="1776"/>
    </row>
    <row r="57395" spans="7:7">
      <c r="G57395" s="1776"/>
    </row>
    <row r="57396" spans="7:7">
      <c r="G57396" s="1776"/>
    </row>
    <row r="57397" spans="7:7">
      <c r="G57397" s="1776"/>
    </row>
    <row r="57398" spans="7:7">
      <c r="G57398" s="1776"/>
    </row>
    <row r="57399" spans="7:7">
      <c r="G57399" s="1776"/>
    </row>
    <row r="57400" spans="7:7">
      <c r="G57400" s="1776"/>
    </row>
    <row r="57401" spans="7:7">
      <c r="G57401" s="1776"/>
    </row>
    <row r="57402" spans="7:7">
      <c r="G57402" s="1776"/>
    </row>
    <row r="57403" spans="7:7">
      <c r="G57403" s="1776"/>
    </row>
    <row r="57404" spans="7:7">
      <c r="G57404" s="1776"/>
    </row>
    <row r="57405" spans="7:7">
      <c r="G57405" s="1776"/>
    </row>
    <row r="57406" spans="7:7">
      <c r="G57406" s="1776"/>
    </row>
    <row r="57407" spans="7:7">
      <c r="G57407" s="1776"/>
    </row>
    <row r="57408" spans="7:7">
      <c r="G57408" s="1776"/>
    </row>
    <row r="57409" spans="7:7">
      <c r="G57409" s="1776"/>
    </row>
    <row r="57410" spans="7:7">
      <c r="G57410" s="1776"/>
    </row>
    <row r="57411" spans="7:7">
      <c r="G57411" s="1776"/>
    </row>
    <row r="57412" spans="7:7">
      <c r="G57412" s="1776"/>
    </row>
    <row r="57413" spans="7:7">
      <c r="G57413" s="1776"/>
    </row>
    <row r="57414" spans="7:7">
      <c r="G57414" s="1776"/>
    </row>
    <row r="57415" spans="7:7">
      <c r="G57415" s="1776"/>
    </row>
    <row r="57416" spans="7:7">
      <c r="G57416" s="1776"/>
    </row>
    <row r="57417" spans="7:7">
      <c r="G57417" s="1776"/>
    </row>
    <row r="57418" spans="7:7">
      <c r="G57418" s="1776"/>
    </row>
    <row r="57419" spans="7:7">
      <c r="G57419" s="1776"/>
    </row>
    <row r="57420" spans="7:7">
      <c r="G57420" s="1776"/>
    </row>
    <row r="57421" spans="7:7">
      <c r="G57421" s="1776"/>
    </row>
    <row r="57422" spans="7:7">
      <c r="G57422" s="1776"/>
    </row>
    <row r="57423" spans="7:7">
      <c r="G57423" s="1776"/>
    </row>
    <row r="57424" spans="7:7">
      <c r="G57424" s="1776"/>
    </row>
    <row r="57425" spans="7:7">
      <c r="G57425" s="1776"/>
    </row>
    <row r="57426" spans="7:7">
      <c r="G57426" s="1776"/>
    </row>
    <row r="57427" spans="7:7">
      <c r="G57427" s="1776"/>
    </row>
    <row r="57428" spans="7:7">
      <c r="G57428" s="1776"/>
    </row>
    <row r="57429" spans="7:7">
      <c r="G57429" s="1776"/>
    </row>
    <row r="57430" spans="7:7">
      <c r="G57430" s="1776"/>
    </row>
    <row r="57431" spans="7:7">
      <c r="G57431" s="1776"/>
    </row>
    <row r="57432" spans="7:7">
      <c r="G57432" s="1776"/>
    </row>
    <row r="57433" spans="7:7">
      <c r="G57433" s="1776"/>
    </row>
    <row r="57434" spans="7:7">
      <c r="G57434" s="1776"/>
    </row>
    <row r="57435" spans="7:7">
      <c r="G57435" s="1776"/>
    </row>
    <row r="57436" spans="7:7">
      <c r="G57436" s="1776"/>
    </row>
    <row r="57437" spans="7:7">
      <c r="G57437" s="1776"/>
    </row>
    <row r="57438" spans="7:7">
      <c r="G57438" s="1776"/>
    </row>
    <row r="57439" spans="7:7">
      <c r="G57439" s="1776"/>
    </row>
    <row r="57440" spans="7:7">
      <c r="G57440" s="1776"/>
    </row>
    <row r="57441" spans="7:7">
      <c r="G57441" s="1776"/>
    </row>
    <row r="57442" spans="7:7">
      <c r="G57442" s="1776"/>
    </row>
    <row r="57443" spans="7:7">
      <c r="G57443" s="1776"/>
    </row>
    <row r="57444" spans="7:7">
      <c r="G57444" s="1776"/>
    </row>
    <row r="57445" spans="7:7">
      <c r="G57445" s="1776"/>
    </row>
    <row r="57446" spans="7:7">
      <c r="G57446" s="1776"/>
    </row>
    <row r="57447" spans="7:7">
      <c r="G57447" s="1776"/>
    </row>
    <row r="57448" spans="7:7">
      <c r="G57448" s="1776"/>
    </row>
    <row r="57449" spans="7:7">
      <c r="G57449" s="1776"/>
    </row>
    <row r="57450" spans="7:7">
      <c r="G57450" s="1776"/>
    </row>
    <row r="57451" spans="7:7">
      <c r="G57451" s="1776"/>
    </row>
    <row r="57452" spans="7:7">
      <c r="G57452" s="1776"/>
    </row>
    <row r="57453" spans="7:7">
      <c r="G57453" s="1776"/>
    </row>
    <row r="57454" spans="7:7">
      <c r="G57454" s="1776"/>
    </row>
    <row r="57455" spans="7:7">
      <c r="G57455" s="1776"/>
    </row>
    <row r="57456" spans="7:7">
      <c r="G57456" s="1776"/>
    </row>
    <row r="57457" spans="7:7">
      <c r="G57457" s="1776"/>
    </row>
    <row r="57458" spans="7:7">
      <c r="G57458" s="1776"/>
    </row>
    <row r="57459" spans="7:7">
      <c r="G57459" s="1776"/>
    </row>
    <row r="57460" spans="7:7">
      <c r="G57460" s="1776"/>
    </row>
    <row r="57461" spans="7:7">
      <c r="G57461" s="1776"/>
    </row>
    <row r="57462" spans="7:7">
      <c r="G57462" s="1776"/>
    </row>
    <row r="57463" spans="7:7">
      <c r="G57463" s="1776"/>
    </row>
    <row r="57464" spans="7:7">
      <c r="G57464" s="1776"/>
    </row>
    <row r="57465" spans="7:7">
      <c r="G57465" s="1776"/>
    </row>
    <row r="57466" spans="7:7">
      <c r="G57466" s="1776"/>
    </row>
    <row r="57467" spans="7:7">
      <c r="G57467" s="1776"/>
    </row>
    <row r="57468" spans="7:7">
      <c r="G57468" s="1776"/>
    </row>
    <row r="57469" spans="7:7">
      <c r="G57469" s="1776"/>
    </row>
    <row r="57470" spans="7:7">
      <c r="G57470" s="1776"/>
    </row>
    <row r="57471" spans="7:7">
      <c r="G57471" s="1776"/>
    </row>
    <row r="57472" spans="7:7">
      <c r="G57472" s="1776"/>
    </row>
    <row r="57473" spans="7:7">
      <c r="G57473" s="1776"/>
    </row>
    <row r="57474" spans="7:7">
      <c r="G57474" s="1776"/>
    </row>
    <row r="57475" spans="7:7">
      <c r="G57475" s="1776"/>
    </row>
    <row r="57476" spans="7:7">
      <c r="G57476" s="1776"/>
    </row>
    <row r="57477" spans="7:7">
      <c r="G57477" s="1776"/>
    </row>
    <row r="57478" spans="7:7">
      <c r="G57478" s="1776"/>
    </row>
    <row r="57479" spans="7:7">
      <c r="G57479" s="1776"/>
    </row>
    <row r="57480" spans="7:7">
      <c r="G57480" s="1776"/>
    </row>
    <row r="57481" spans="7:7">
      <c r="G57481" s="1776"/>
    </row>
    <row r="57482" spans="7:7">
      <c r="G57482" s="1776"/>
    </row>
    <row r="57483" spans="7:7">
      <c r="G57483" s="1776"/>
    </row>
    <row r="57484" spans="7:7">
      <c r="G57484" s="1776"/>
    </row>
    <row r="57485" spans="7:7">
      <c r="G57485" s="1776"/>
    </row>
    <row r="57486" spans="7:7">
      <c r="G57486" s="1776"/>
    </row>
    <row r="57487" spans="7:7">
      <c r="G57487" s="1776"/>
    </row>
    <row r="57488" spans="7:7">
      <c r="G57488" s="1776"/>
    </row>
    <row r="57489" spans="7:7">
      <c r="G57489" s="1776"/>
    </row>
    <row r="57490" spans="7:7">
      <c r="G57490" s="1776"/>
    </row>
    <row r="57491" spans="7:7">
      <c r="G57491" s="1776"/>
    </row>
    <row r="57492" spans="7:7">
      <c r="G57492" s="1776"/>
    </row>
    <row r="57493" spans="7:7">
      <c r="G57493" s="1776"/>
    </row>
    <row r="57494" spans="7:7">
      <c r="G57494" s="1776"/>
    </row>
    <row r="57495" spans="7:7">
      <c r="G57495" s="1776"/>
    </row>
    <row r="57496" spans="7:7">
      <c r="G57496" s="1776"/>
    </row>
    <row r="57497" spans="7:7">
      <c r="G57497" s="1776"/>
    </row>
    <row r="57498" spans="7:7">
      <c r="G57498" s="1776"/>
    </row>
    <row r="57499" spans="7:7">
      <c r="G57499" s="1776"/>
    </row>
    <row r="57500" spans="7:7">
      <c r="G57500" s="1776"/>
    </row>
    <row r="57501" spans="7:7">
      <c r="G57501" s="1776"/>
    </row>
    <row r="57502" spans="7:7">
      <c r="G57502" s="1776"/>
    </row>
    <row r="57503" spans="7:7">
      <c r="G57503" s="1776"/>
    </row>
    <row r="57504" spans="7:7">
      <c r="G57504" s="1776"/>
    </row>
    <row r="57505" spans="7:7">
      <c r="G57505" s="1776"/>
    </row>
    <row r="57506" spans="7:7">
      <c r="G57506" s="1776"/>
    </row>
    <row r="57507" spans="7:7">
      <c r="G57507" s="1776"/>
    </row>
    <row r="57508" spans="7:7">
      <c r="G57508" s="1776"/>
    </row>
    <row r="57509" spans="7:7">
      <c r="G57509" s="1776"/>
    </row>
    <row r="57510" spans="7:7">
      <c r="G57510" s="1776"/>
    </row>
    <row r="57511" spans="7:7">
      <c r="G57511" s="1776"/>
    </row>
    <row r="57512" spans="7:7">
      <c r="G57512" s="1776"/>
    </row>
    <row r="57513" spans="7:7">
      <c r="G57513" s="1776"/>
    </row>
    <row r="57514" spans="7:7">
      <c r="G57514" s="1776"/>
    </row>
    <row r="57515" spans="7:7">
      <c r="G57515" s="1776"/>
    </row>
    <row r="57516" spans="7:7">
      <c r="G57516" s="1776"/>
    </row>
    <row r="57517" spans="7:7">
      <c r="G57517" s="1776"/>
    </row>
    <row r="57518" spans="7:7">
      <c r="G57518" s="1776"/>
    </row>
    <row r="57519" spans="7:7">
      <c r="G57519" s="1776"/>
    </row>
    <row r="57520" spans="7:7">
      <c r="G57520" s="1776"/>
    </row>
    <row r="57521" spans="7:7">
      <c r="G57521" s="1776"/>
    </row>
    <row r="57522" spans="7:7">
      <c r="G57522" s="1776"/>
    </row>
    <row r="57523" spans="7:7">
      <c r="G57523" s="1776"/>
    </row>
    <row r="57524" spans="7:7">
      <c r="G57524" s="1776"/>
    </row>
    <row r="57525" spans="7:7">
      <c r="G57525" s="1776"/>
    </row>
    <row r="57526" spans="7:7">
      <c r="G57526" s="1776"/>
    </row>
    <row r="57527" spans="7:7">
      <c r="G57527" s="1776"/>
    </row>
    <row r="57528" spans="7:7">
      <c r="G57528" s="1776"/>
    </row>
    <row r="57529" spans="7:7">
      <c r="G57529" s="1776"/>
    </row>
    <row r="57530" spans="7:7">
      <c r="G57530" s="1776"/>
    </row>
    <row r="57531" spans="7:7">
      <c r="G57531" s="1776"/>
    </row>
    <row r="57532" spans="7:7">
      <c r="G57532" s="1776"/>
    </row>
    <row r="57533" spans="7:7">
      <c r="G57533" s="1776"/>
    </row>
    <row r="57534" spans="7:7">
      <c r="G57534" s="1776"/>
    </row>
    <row r="57535" spans="7:7">
      <c r="G57535" s="1776"/>
    </row>
    <row r="57536" spans="7:7">
      <c r="G57536" s="1776"/>
    </row>
    <row r="57537" spans="7:7">
      <c r="G57537" s="1776"/>
    </row>
    <row r="57538" spans="7:7">
      <c r="G57538" s="1776"/>
    </row>
    <row r="57539" spans="7:7">
      <c r="G57539" s="1776"/>
    </row>
    <row r="57540" spans="7:7">
      <c r="G57540" s="1776"/>
    </row>
    <row r="57541" spans="7:7">
      <c r="G57541" s="1776"/>
    </row>
    <row r="57542" spans="7:7">
      <c r="G57542" s="1776"/>
    </row>
    <row r="57543" spans="7:7">
      <c r="G57543" s="1776"/>
    </row>
    <row r="57544" spans="7:7">
      <c r="G57544" s="1776"/>
    </row>
    <row r="57545" spans="7:7">
      <c r="G57545" s="1776"/>
    </row>
    <row r="57546" spans="7:7">
      <c r="G57546" s="1776"/>
    </row>
    <row r="57547" spans="7:7">
      <c r="G57547" s="1776"/>
    </row>
    <row r="57548" spans="7:7">
      <c r="G57548" s="1776"/>
    </row>
    <row r="57549" spans="7:7">
      <c r="G57549" s="1776"/>
    </row>
    <row r="57550" spans="7:7">
      <c r="G57550" s="1776"/>
    </row>
    <row r="57551" spans="7:7">
      <c r="G57551" s="1776"/>
    </row>
    <row r="57552" spans="7:7">
      <c r="G57552" s="1776"/>
    </row>
    <row r="57553" spans="7:7">
      <c r="G57553" s="1776"/>
    </row>
    <row r="57554" spans="7:7">
      <c r="G57554" s="1776"/>
    </row>
    <row r="57555" spans="7:7">
      <c r="G57555" s="1776"/>
    </row>
    <row r="57556" spans="7:7">
      <c r="G57556" s="1776"/>
    </row>
    <row r="57557" spans="7:7">
      <c r="G57557" s="1776"/>
    </row>
    <row r="57558" spans="7:7">
      <c r="G57558" s="1776"/>
    </row>
    <row r="57559" spans="7:7">
      <c r="G57559" s="1776"/>
    </row>
    <row r="57560" spans="7:7">
      <c r="G57560" s="1776"/>
    </row>
    <row r="57561" spans="7:7">
      <c r="G57561" s="1776"/>
    </row>
    <row r="57562" spans="7:7">
      <c r="G57562" s="1776"/>
    </row>
    <row r="57563" spans="7:7">
      <c r="G57563" s="1776"/>
    </row>
    <row r="57564" spans="7:7">
      <c r="G57564" s="1776"/>
    </row>
    <row r="57565" spans="7:7">
      <c r="G57565" s="1776"/>
    </row>
    <row r="57566" spans="7:7">
      <c r="G57566" s="1776"/>
    </row>
    <row r="57567" spans="7:7">
      <c r="G57567" s="1776"/>
    </row>
    <row r="57568" spans="7:7">
      <c r="G57568" s="1776"/>
    </row>
    <row r="57569" spans="7:7">
      <c r="G57569" s="1776"/>
    </row>
    <row r="57570" spans="7:7">
      <c r="G57570" s="1776"/>
    </row>
    <row r="57571" spans="7:7">
      <c r="G57571" s="1776"/>
    </row>
    <row r="57572" spans="7:7">
      <c r="G57572" s="1776"/>
    </row>
    <row r="57573" spans="7:7">
      <c r="G57573" s="1776"/>
    </row>
    <row r="57574" spans="7:7">
      <c r="G57574" s="1776"/>
    </row>
    <row r="57575" spans="7:7">
      <c r="G57575" s="1776"/>
    </row>
    <row r="57576" spans="7:7">
      <c r="G57576" s="1776"/>
    </row>
    <row r="57577" spans="7:7">
      <c r="G57577" s="1776"/>
    </row>
    <row r="57578" spans="7:7">
      <c r="G57578" s="1776"/>
    </row>
    <row r="57579" spans="7:7">
      <c r="G57579" s="1776"/>
    </row>
    <row r="57580" spans="7:7">
      <c r="G57580" s="1776"/>
    </row>
    <row r="57581" spans="7:7">
      <c r="G57581" s="1776"/>
    </row>
    <row r="57582" spans="7:7">
      <c r="G57582" s="1776"/>
    </row>
    <row r="57583" spans="7:7">
      <c r="G57583" s="1776"/>
    </row>
    <row r="57584" spans="7:7">
      <c r="G57584" s="1776"/>
    </row>
    <row r="57585" spans="7:7">
      <c r="G57585" s="1776"/>
    </row>
    <row r="57586" spans="7:7">
      <c r="G57586" s="1776"/>
    </row>
    <row r="57587" spans="7:7">
      <c r="G57587" s="1776"/>
    </row>
    <row r="57588" spans="7:7">
      <c r="G57588" s="1776"/>
    </row>
    <row r="57589" spans="7:7">
      <c r="G57589" s="1776"/>
    </row>
    <row r="57590" spans="7:7">
      <c r="G57590" s="1776"/>
    </row>
    <row r="57591" spans="7:7">
      <c r="G57591" s="1776"/>
    </row>
    <row r="57592" spans="7:7">
      <c r="G57592" s="1776"/>
    </row>
    <row r="57593" spans="7:7">
      <c r="G57593" s="1776"/>
    </row>
    <row r="57594" spans="7:7">
      <c r="G57594" s="1776"/>
    </row>
    <row r="57595" spans="7:7">
      <c r="G57595" s="1776"/>
    </row>
    <row r="57596" spans="7:7">
      <c r="G57596" s="1776"/>
    </row>
    <row r="57597" spans="7:7">
      <c r="G57597" s="1776"/>
    </row>
    <row r="57598" spans="7:7">
      <c r="G57598" s="1776"/>
    </row>
    <row r="57599" spans="7:7">
      <c r="G57599" s="1776"/>
    </row>
    <row r="57600" spans="7:7">
      <c r="G57600" s="1776"/>
    </row>
    <row r="57601" spans="7:7">
      <c r="G57601" s="1776"/>
    </row>
    <row r="57602" spans="7:7">
      <c r="G57602" s="1776"/>
    </row>
    <row r="57603" spans="7:7">
      <c r="G57603" s="1776"/>
    </row>
    <row r="57604" spans="7:7">
      <c r="G57604" s="1776"/>
    </row>
    <row r="57605" spans="7:7">
      <c r="G57605" s="1776"/>
    </row>
    <row r="57606" spans="7:7">
      <c r="G57606" s="1776"/>
    </row>
    <row r="57607" spans="7:7">
      <c r="G57607" s="1776"/>
    </row>
    <row r="57608" spans="7:7">
      <c r="G57608" s="1776"/>
    </row>
    <row r="57609" spans="7:7">
      <c r="G57609" s="1776"/>
    </row>
    <row r="57610" spans="7:7">
      <c r="G57610" s="1776"/>
    </row>
    <row r="57611" spans="7:7">
      <c r="G57611" s="1776"/>
    </row>
    <row r="57612" spans="7:7">
      <c r="G57612" s="1776"/>
    </row>
    <row r="57613" spans="7:7">
      <c r="G57613" s="1776"/>
    </row>
    <row r="57614" spans="7:7">
      <c r="G57614" s="1776"/>
    </row>
    <row r="57615" spans="7:7">
      <c r="G57615" s="1776"/>
    </row>
    <row r="57616" spans="7:7">
      <c r="G57616" s="1776"/>
    </row>
    <row r="57617" spans="7:7">
      <c r="G57617" s="1776"/>
    </row>
    <row r="57618" spans="7:7">
      <c r="G57618" s="1776"/>
    </row>
    <row r="57619" spans="7:7">
      <c r="G57619" s="1776"/>
    </row>
    <row r="57620" spans="7:7">
      <c r="G57620" s="1776"/>
    </row>
    <row r="57621" spans="7:7">
      <c r="G57621" s="1776"/>
    </row>
    <row r="57622" spans="7:7">
      <c r="G57622" s="1776"/>
    </row>
    <row r="57623" spans="7:7">
      <c r="G57623" s="1776"/>
    </row>
    <row r="57624" spans="7:7">
      <c r="G57624" s="1776"/>
    </row>
    <row r="57625" spans="7:7">
      <c r="G57625" s="1776"/>
    </row>
    <row r="57626" spans="7:7">
      <c r="G57626" s="1776"/>
    </row>
    <row r="57627" spans="7:7">
      <c r="G57627" s="1776"/>
    </row>
    <row r="57628" spans="7:7">
      <c r="G57628" s="1776"/>
    </row>
    <row r="57629" spans="7:7">
      <c r="G57629" s="1776"/>
    </row>
    <row r="57630" spans="7:7">
      <c r="G57630" s="1776"/>
    </row>
    <row r="57631" spans="7:7">
      <c r="G57631" s="1776"/>
    </row>
    <row r="57632" spans="7:7">
      <c r="G57632" s="1776"/>
    </row>
    <row r="57633" spans="7:7">
      <c r="G57633" s="1776"/>
    </row>
    <row r="57634" spans="7:7">
      <c r="G57634" s="1776"/>
    </row>
    <row r="57635" spans="7:7">
      <c r="G57635" s="1776"/>
    </row>
    <row r="57636" spans="7:7">
      <c r="G57636" s="1776"/>
    </row>
    <row r="57637" spans="7:7">
      <c r="G57637" s="1776"/>
    </row>
    <row r="57638" spans="7:7">
      <c r="G57638" s="1776"/>
    </row>
    <row r="57639" spans="7:7">
      <c r="G57639" s="1776"/>
    </row>
    <row r="57640" spans="7:7">
      <c r="G57640" s="1776"/>
    </row>
    <row r="57641" spans="7:7">
      <c r="G57641" s="1776"/>
    </row>
    <row r="57642" spans="7:7">
      <c r="G57642" s="1776"/>
    </row>
    <row r="57643" spans="7:7">
      <c r="G57643" s="1776"/>
    </row>
    <row r="57644" spans="7:7">
      <c r="G57644" s="1776"/>
    </row>
    <row r="57645" spans="7:7">
      <c r="G57645" s="1776"/>
    </row>
    <row r="57646" spans="7:7">
      <c r="G57646" s="1776"/>
    </row>
    <row r="57647" spans="7:7">
      <c r="G57647" s="1776"/>
    </row>
    <row r="57648" spans="7:7">
      <c r="G57648" s="1776"/>
    </row>
    <row r="57649" spans="7:7">
      <c r="G57649" s="1776"/>
    </row>
    <row r="57650" spans="7:7">
      <c r="G57650" s="1776"/>
    </row>
    <row r="57651" spans="7:7">
      <c r="G57651" s="1776"/>
    </row>
    <row r="57652" spans="7:7">
      <c r="G57652" s="1776"/>
    </row>
    <row r="57653" spans="7:7">
      <c r="G57653" s="1776"/>
    </row>
    <row r="57654" spans="7:7">
      <c r="G57654" s="1776"/>
    </row>
    <row r="57655" spans="7:7">
      <c r="G57655" s="1776"/>
    </row>
    <row r="57656" spans="7:7">
      <c r="G57656" s="1776"/>
    </row>
    <row r="57657" spans="7:7">
      <c r="G57657" s="1776"/>
    </row>
    <row r="57658" spans="7:7">
      <c r="G57658" s="1776"/>
    </row>
    <row r="57659" spans="7:7">
      <c r="G57659" s="1776"/>
    </row>
    <row r="57660" spans="7:7">
      <c r="G57660" s="1776"/>
    </row>
    <row r="57661" spans="7:7">
      <c r="G57661" s="1776"/>
    </row>
    <row r="57662" spans="7:7">
      <c r="G57662" s="1776"/>
    </row>
    <row r="57663" spans="7:7">
      <c r="G57663" s="1776"/>
    </row>
    <row r="57664" spans="7:7">
      <c r="G57664" s="1776"/>
    </row>
    <row r="57665" spans="7:7">
      <c r="G57665" s="1776"/>
    </row>
    <row r="57666" spans="7:7">
      <c r="G57666" s="1776"/>
    </row>
    <row r="57667" spans="7:7">
      <c r="G57667" s="1776"/>
    </row>
    <row r="57668" spans="7:7">
      <c r="G57668" s="1776"/>
    </row>
    <row r="57669" spans="7:7">
      <c r="G57669" s="1776"/>
    </row>
    <row r="57670" spans="7:7">
      <c r="G57670" s="1776"/>
    </row>
    <row r="57671" spans="7:7">
      <c r="G57671" s="1776"/>
    </row>
    <row r="57672" spans="7:7">
      <c r="G57672" s="1776"/>
    </row>
    <row r="57673" spans="7:7">
      <c r="G57673" s="1776"/>
    </row>
    <row r="57674" spans="7:7">
      <c r="G57674" s="1776"/>
    </row>
    <row r="57675" spans="7:7">
      <c r="G57675" s="1776"/>
    </row>
    <row r="57676" spans="7:7">
      <c r="G57676" s="1776"/>
    </row>
    <row r="57677" spans="7:7">
      <c r="G57677" s="1776"/>
    </row>
    <row r="57678" spans="7:7">
      <c r="G57678" s="1776"/>
    </row>
    <row r="57679" spans="7:7">
      <c r="G57679" s="1776"/>
    </row>
    <row r="57680" spans="7:7">
      <c r="G57680" s="1776"/>
    </row>
    <row r="57681" spans="7:7">
      <c r="G57681" s="1776"/>
    </row>
    <row r="57682" spans="7:7">
      <c r="G57682" s="1776"/>
    </row>
    <row r="57683" spans="7:7">
      <c r="G57683" s="1776"/>
    </row>
    <row r="57684" spans="7:7">
      <c r="G57684" s="1776"/>
    </row>
    <row r="57685" spans="7:7">
      <c r="G57685" s="1776"/>
    </row>
    <row r="57686" spans="7:7">
      <c r="G57686" s="1776"/>
    </row>
    <row r="57687" spans="7:7">
      <c r="G57687" s="1776"/>
    </row>
    <row r="57688" spans="7:7">
      <c r="G57688" s="1776"/>
    </row>
    <row r="57689" spans="7:7">
      <c r="G57689" s="1776"/>
    </row>
    <row r="57690" spans="7:7">
      <c r="G57690" s="1776"/>
    </row>
    <row r="57691" spans="7:7">
      <c r="G57691" s="1776"/>
    </row>
    <row r="57692" spans="7:7">
      <c r="G57692" s="1776"/>
    </row>
    <row r="57693" spans="7:7">
      <c r="G57693" s="1776"/>
    </row>
    <row r="57694" spans="7:7">
      <c r="G57694" s="1776"/>
    </row>
    <row r="57695" spans="7:7">
      <c r="G57695" s="1776"/>
    </row>
    <row r="57696" spans="7:7">
      <c r="G57696" s="1776"/>
    </row>
    <row r="57697" spans="7:7">
      <c r="G57697" s="1776"/>
    </row>
    <row r="57698" spans="7:7">
      <c r="G57698" s="1776"/>
    </row>
    <row r="57699" spans="7:7">
      <c r="G57699" s="1776"/>
    </row>
    <row r="57700" spans="7:7">
      <c r="G57700" s="1776"/>
    </row>
    <row r="57701" spans="7:7">
      <c r="G57701" s="1776"/>
    </row>
    <row r="57702" spans="7:7">
      <c r="G57702" s="1776"/>
    </row>
    <row r="57703" spans="7:7">
      <c r="G57703" s="1776"/>
    </row>
    <row r="57704" spans="7:7">
      <c r="G57704" s="1776"/>
    </row>
    <row r="57705" spans="7:7">
      <c r="G57705" s="1776"/>
    </row>
    <row r="57706" spans="7:7">
      <c r="G57706" s="1776"/>
    </row>
    <row r="57707" spans="7:7">
      <c r="G57707" s="1776"/>
    </row>
    <row r="57708" spans="7:7">
      <c r="G57708" s="1776"/>
    </row>
    <row r="57709" spans="7:7">
      <c r="G57709" s="1776"/>
    </row>
    <row r="57710" spans="7:7">
      <c r="G57710" s="1776"/>
    </row>
    <row r="57711" spans="7:7">
      <c r="G57711" s="1776"/>
    </row>
    <row r="57712" spans="7:7">
      <c r="G57712" s="1776"/>
    </row>
    <row r="57713" spans="7:7">
      <c r="G57713" s="1776"/>
    </row>
    <row r="57714" spans="7:7">
      <c r="G57714" s="1776"/>
    </row>
    <row r="57715" spans="7:7">
      <c r="G57715" s="1776"/>
    </row>
    <row r="57716" spans="7:7">
      <c r="G57716" s="1776"/>
    </row>
    <row r="57717" spans="7:7">
      <c r="G57717" s="1776"/>
    </row>
    <row r="57718" spans="7:7">
      <c r="G57718" s="1776"/>
    </row>
    <row r="57719" spans="7:7">
      <c r="G57719" s="1776"/>
    </row>
    <row r="57720" spans="7:7">
      <c r="G57720" s="1776"/>
    </row>
    <row r="57721" spans="7:7">
      <c r="G57721" s="1776"/>
    </row>
    <row r="57722" spans="7:7">
      <c r="G57722" s="1776"/>
    </row>
    <row r="57723" spans="7:7">
      <c r="G57723" s="1776"/>
    </row>
    <row r="57724" spans="7:7">
      <c r="G57724" s="1776"/>
    </row>
    <row r="57725" spans="7:7">
      <c r="G57725" s="1776"/>
    </row>
    <row r="57726" spans="7:7">
      <c r="G57726" s="1776"/>
    </row>
    <row r="57727" spans="7:7">
      <c r="G57727" s="1776"/>
    </row>
    <row r="57728" spans="7:7">
      <c r="G57728" s="1776"/>
    </row>
    <row r="57729" spans="7:7">
      <c r="G57729" s="1776"/>
    </row>
    <row r="57730" spans="7:7">
      <c r="G57730" s="1776"/>
    </row>
    <row r="57731" spans="7:7">
      <c r="G57731" s="1776"/>
    </row>
    <row r="57732" spans="7:7">
      <c r="G57732" s="1776"/>
    </row>
    <row r="57733" spans="7:7">
      <c r="G57733" s="1776"/>
    </row>
    <row r="57734" spans="7:7">
      <c r="G57734" s="1776"/>
    </row>
    <row r="57735" spans="7:7">
      <c r="G57735" s="1776"/>
    </row>
    <row r="57736" spans="7:7">
      <c r="G57736" s="1776"/>
    </row>
    <row r="57737" spans="7:7">
      <c r="G57737" s="1776"/>
    </row>
    <row r="57738" spans="7:7">
      <c r="G57738" s="1776"/>
    </row>
    <row r="57739" spans="7:7">
      <c r="G57739" s="1776"/>
    </row>
    <row r="57740" spans="7:7">
      <c r="G57740" s="1776"/>
    </row>
    <row r="57741" spans="7:7">
      <c r="G57741" s="1776"/>
    </row>
    <row r="57742" spans="7:7">
      <c r="G57742" s="1776"/>
    </row>
    <row r="57743" spans="7:7">
      <c r="G57743" s="1776"/>
    </row>
    <row r="57744" spans="7:7">
      <c r="G57744" s="1776"/>
    </row>
    <row r="57745" spans="7:7">
      <c r="G57745" s="1776"/>
    </row>
    <row r="57746" spans="7:7">
      <c r="G57746" s="1776"/>
    </row>
    <row r="57747" spans="7:7">
      <c r="G57747" s="1776"/>
    </row>
    <row r="57748" spans="7:7">
      <c r="G57748" s="1776"/>
    </row>
    <row r="57749" spans="7:7">
      <c r="G57749" s="1776"/>
    </row>
    <row r="57750" spans="7:7">
      <c r="G57750" s="1776"/>
    </row>
    <row r="57751" spans="7:7">
      <c r="G57751" s="1776"/>
    </row>
    <row r="57752" spans="7:7">
      <c r="G57752" s="1776"/>
    </row>
    <row r="57753" spans="7:7">
      <c r="G57753" s="1776"/>
    </row>
    <row r="57754" spans="7:7">
      <c r="G57754" s="1776"/>
    </row>
    <row r="57755" spans="7:7">
      <c r="G57755" s="1776"/>
    </row>
    <row r="57756" spans="7:7">
      <c r="G57756" s="1776"/>
    </row>
    <row r="57757" spans="7:7">
      <c r="G57757" s="1776"/>
    </row>
    <row r="57758" spans="7:7">
      <c r="G57758" s="1776"/>
    </row>
    <row r="57759" spans="7:7">
      <c r="G57759" s="1776"/>
    </row>
    <row r="57760" spans="7:7">
      <c r="G57760" s="1776"/>
    </row>
    <row r="57761" spans="7:7">
      <c r="G57761" s="1776"/>
    </row>
    <row r="57762" spans="7:7">
      <c r="G57762" s="1776"/>
    </row>
    <row r="57763" spans="7:7">
      <c r="G57763" s="1776"/>
    </row>
    <row r="57764" spans="7:7">
      <c r="G57764" s="1776"/>
    </row>
    <row r="57765" spans="7:7">
      <c r="G57765" s="1776"/>
    </row>
    <row r="57766" spans="7:7">
      <c r="G57766" s="1776"/>
    </row>
    <row r="57767" spans="7:7">
      <c r="G57767" s="1776"/>
    </row>
    <row r="57768" spans="7:7">
      <c r="G57768" s="1776"/>
    </row>
    <row r="57769" spans="7:7">
      <c r="G57769" s="1776"/>
    </row>
    <row r="57770" spans="7:7">
      <c r="G57770" s="1776"/>
    </row>
    <row r="57771" spans="7:7">
      <c r="G57771" s="1776"/>
    </row>
    <row r="57772" spans="7:7">
      <c r="G57772" s="1776"/>
    </row>
    <row r="57773" spans="7:7">
      <c r="G57773" s="1776"/>
    </row>
    <row r="57774" spans="7:7">
      <c r="G57774" s="1776"/>
    </row>
    <row r="57775" spans="7:7">
      <c r="G57775" s="1776"/>
    </row>
    <row r="57776" spans="7:7">
      <c r="G57776" s="1776"/>
    </row>
    <row r="57777" spans="7:7">
      <c r="G57777" s="1776"/>
    </row>
    <row r="57778" spans="7:7">
      <c r="G57778" s="1776"/>
    </row>
    <row r="57779" spans="7:7">
      <c r="G57779" s="1776"/>
    </row>
    <row r="57780" spans="7:7">
      <c r="G57780" s="1776"/>
    </row>
    <row r="57781" spans="7:7">
      <c r="G57781" s="1776"/>
    </row>
    <row r="57782" spans="7:7">
      <c r="G57782" s="1776"/>
    </row>
    <row r="57783" spans="7:7">
      <c r="G57783" s="1776"/>
    </row>
    <row r="57784" spans="7:7">
      <c r="G57784" s="1776"/>
    </row>
    <row r="57785" spans="7:7">
      <c r="G57785" s="1776"/>
    </row>
    <row r="57786" spans="7:7">
      <c r="G57786" s="1776"/>
    </row>
    <row r="57787" spans="7:7">
      <c r="G57787" s="1776"/>
    </row>
    <row r="57788" spans="7:7">
      <c r="G57788" s="1776"/>
    </row>
    <row r="57789" spans="7:7">
      <c r="G57789" s="1776"/>
    </row>
    <row r="57790" spans="7:7">
      <c r="G57790" s="1776"/>
    </row>
    <row r="57791" spans="7:7">
      <c r="G57791" s="1776"/>
    </row>
    <row r="57792" spans="7:7">
      <c r="G57792" s="1776"/>
    </row>
    <row r="57793" spans="7:7">
      <c r="G57793" s="1776"/>
    </row>
    <row r="57794" spans="7:7">
      <c r="G57794" s="1776"/>
    </row>
    <row r="57795" spans="7:7">
      <c r="G57795" s="1776"/>
    </row>
    <row r="57796" spans="7:7">
      <c r="G57796" s="1776"/>
    </row>
    <row r="57797" spans="7:7">
      <c r="G57797" s="1776"/>
    </row>
    <row r="57798" spans="7:7">
      <c r="G57798" s="1776"/>
    </row>
    <row r="57799" spans="7:7">
      <c r="G57799" s="1776"/>
    </row>
    <row r="57800" spans="7:7">
      <c r="G57800" s="1776"/>
    </row>
    <row r="57801" spans="7:7">
      <c r="G57801" s="1776"/>
    </row>
    <row r="57802" spans="7:7">
      <c r="G57802" s="1776"/>
    </row>
    <row r="57803" spans="7:7">
      <c r="G57803" s="1776"/>
    </row>
    <row r="57804" spans="7:7">
      <c r="G57804" s="1776"/>
    </row>
    <row r="57805" spans="7:7">
      <c r="G57805" s="1776"/>
    </row>
    <row r="57806" spans="7:7">
      <c r="G57806" s="1776"/>
    </row>
    <row r="57807" spans="7:7">
      <c r="G57807" s="1776"/>
    </row>
    <row r="57808" spans="7:7">
      <c r="G57808" s="1776"/>
    </row>
    <row r="57809" spans="7:7">
      <c r="G57809" s="1776"/>
    </row>
    <row r="57810" spans="7:7">
      <c r="G57810" s="1776"/>
    </row>
    <row r="57811" spans="7:7">
      <c r="G57811" s="1776"/>
    </row>
    <row r="57812" spans="7:7">
      <c r="G57812" s="1776"/>
    </row>
    <row r="57813" spans="7:7">
      <c r="G57813" s="1776"/>
    </row>
    <row r="57814" spans="7:7">
      <c r="G57814" s="1776"/>
    </row>
    <row r="57815" spans="7:7">
      <c r="G57815" s="1776"/>
    </row>
    <row r="57816" spans="7:7">
      <c r="G57816" s="1776"/>
    </row>
    <row r="57817" spans="7:7">
      <c r="G57817" s="1776"/>
    </row>
    <row r="57818" spans="7:7">
      <c r="G57818" s="1776"/>
    </row>
    <row r="57819" spans="7:7">
      <c r="G57819" s="1776"/>
    </row>
    <row r="57820" spans="7:7">
      <c r="G57820" s="1776"/>
    </row>
    <row r="57821" spans="7:7">
      <c r="G57821" s="1776"/>
    </row>
    <row r="57822" spans="7:7">
      <c r="G57822" s="1776"/>
    </row>
    <row r="57823" spans="7:7">
      <c r="G57823" s="1776"/>
    </row>
    <row r="57824" spans="7:7">
      <c r="G57824" s="1776"/>
    </row>
    <row r="57825" spans="7:7">
      <c r="G57825" s="1776"/>
    </row>
    <row r="57826" spans="7:7">
      <c r="G57826" s="1776"/>
    </row>
    <row r="57827" spans="7:7">
      <c r="G57827" s="1776"/>
    </row>
    <row r="57828" spans="7:7">
      <c r="G57828" s="1776"/>
    </row>
    <row r="57829" spans="7:7">
      <c r="G57829" s="1776"/>
    </row>
    <row r="57830" spans="7:7">
      <c r="G57830" s="1776"/>
    </row>
    <row r="57831" spans="7:7">
      <c r="G57831" s="1776"/>
    </row>
    <row r="57832" spans="7:7">
      <c r="G57832" s="1776"/>
    </row>
    <row r="57833" spans="7:7">
      <c r="G57833" s="1776"/>
    </row>
    <row r="57834" spans="7:7">
      <c r="G57834" s="1776"/>
    </row>
    <row r="57835" spans="7:7">
      <c r="G57835" s="1776"/>
    </row>
    <row r="57836" spans="7:7">
      <c r="G57836" s="1776"/>
    </row>
    <row r="57837" spans="7:7">
      <c r="G57837" s="1776"/>
    </row>
    <row r="57838" spans="7:7">
      <c r="G57838" s="1776"/>
    </row>
    <row r="57839" spans="7:7">
      <c r="G57839" s="1776"/>
    </row>
    <row r="57840" spans="7:7">
      <c r="G57840" s="1776"/>
    </row>
    <row r="57841" spans="7:7">
      <c r="G57841" s="1776"/>
    </row>
    <row r="57842" spans="7:7">
      <c r="G57842" s="1776"/>
    </row>
    <row r="57843" spans="7:7">
      <c r="G57843" s="1776"/>
    </row>
    <row r="57844" spans="7:7">
      <c r="G57844" s="1776"/>
    </row>
    <row r="57845" spans="7:7">
      <c r="G57845" s="1776"/>
    </row>
    <row r="57846" spans="7:7">
      <c r="G57846" s="1776"/>
    </row>
    <row r="57847" spans="7:7">
      <c r="G57847" s="1776"/>
    </row>
    <row r="57848" spans="7:7">
      <c r="G57848" s="1776"/>
    </row>
    <row r="57849" spans="7:7">
      <c r="G57849" s="1776"/>
    </row>
    <row r="57850" spans="7:7">
      <c r="G57850" s="1776"/>
    </row>
    <row r="57851" spans="7:7">
      <c r="G57851" s="1776"/>
    </row>
    <row r="57852" spans="7:7">
      <c r="G57852" s="1776"/>
    </row>
    <row r="57853" spans="7:7">
      <c r="G57853" s="1776"/>
    </row>
    <row r="57854" spans="7:7">
      <c r="G57854" s="1776"/>
    </row>
    <row r="57855" spans="7:7">
      <c r="G57855" s="1776"/>
    </row>
    <row r="57856" spans="7:7">
      <c r="G57856" s="1776"/>
    </row>
    <row r="57857" spans="7:7">
      <c r="G57857" s="1776"/>
    </row>
    <row r="57858" spans="7:7">
      <c r="G57858" s="1776"/>
    </row>
    <row r="57859" spans="7:7">
      <c r="G57859" s="1776"/>
    </row>
    <row r="57860" spans="7:7">
      <c r="G57860" s="1776"/>
    </row>
    <row r="57861" spans="7:7">
      <c r="G57861" s="1776"/>
    </row>
    <row r="57862" spans="7:7">
      <c r="G57862" s="1776"/>
    </row>
    <row r="57863" spans="7:7">
      <c r="G57863" s="1776"/>
    </row>
    <row r="57864" spans="7:7">
      <c r="G57864" s="1776"/>
    </row>
    <row r="57865" spans="7:7">
      <c r="G57865" s="1776"/>
    </row>
    <row r="57866" spans="7:7">
      <c r="G57866" s="1776"/>
    </row>
    <row r="57867" spans="7:7">
      <c r="G57867" s="1776"/>
    </row>
    <row r="57868" spans="7:7">
      <c r="G57868" s="1776"/>
    </row>
    <row r="57869" spans="7:7">
      <c r="G57869" s="1776"/>
    </row>
    <row r="57870" spans="7:7">
      <c r="G57870" s="1776"/>
    </row>
    <row r="57871" spans="7:7">
      <c r="G57871" s="1776"/>
    </row>
    <row r="57872" spans="7:7">
      <c r="G57872" s="1776"/>
    </row>
    <row r="57873" spans="7:7">
      <c r="G57873" s="1776"/>
    </row>
    <row r="57874" spans="7:7">
      <c r="G57874" s="1776"/>
    </row>
    <row r="57875" spans="7:7">
      <c r="G57875" s="1776"/>
    </row>
    <row r="57876" spans="7:7">
      <c r="G57876" s="1776"/>
    </row>
    <row r="57877" spans="7:7">
      <c r="G57877" s="1776"/>
    </row>
    <row r="57878" spans="7:7">
      <c r="G57878" s="1776"/>
    </row>
    <row r="57879" spans="7:7">
      <c r="G57879" s="1776"/>
    </row>
    <row r="57880" spans="7:7">
      <c r="G57880" s="1776"/>
    </row>
    <row r="57881" spans="7:7">
      <c r="G57881" s="1776"/>
    </row>
    <row r="57882" spans="7:7">
      <c r="G57882" s="1776"/>
    </row>
    <row r="57883" spans="7:7">
      <c r="G57883" s="1776"/>
    </row>
    <row r="57884" spans="7:7">
      <c r="G57884" s="1776"/>
    </row>
    <row r="57885" spans="7:7">
      <c r="G57885" s="1776"/>
    </row>
    <row r="57886" spans="7:7">
      <c r="G57886" s="1776"/>
    </row>
    <row r="57887" spans="7:7">
      <c r="G57887" s="1776"/>
    </row>
    <row r="57888" spans="7:7">
      <c r="G57888" s="1776"/>
    </row>
    <row r="57889" spans="7:7">
      <c r="G57889" s="1776"/>
    </row>
    <row r="57890" spans="7:7">
      <c r="G57890" s="1776"/>
    </row>
    <row r="57891" spans="7:7">
      <c r="G57891" s="1776"/>
    </row>
    <row r="57892" spans="7:7">
      <c r="G57892" s="1776"/>
    </row>
    <row r="57893" spans="7:7">
      <c r="G57893" s="1776"/>
    </row>
    <row r="57894" spans="7:7">
      <c r="G57894" s="1776"/>
    </row>
    <row r="57895" spans="7:7">
      <c r="G57895" s="1776"/>
    </row>
    <row r="57896" spans="7:7">
      <c r="G57896" s="1776"/>
    </row>
    <row r="57897" spans="7:7">
      <c r="G57897" s="1776"/>
    </row>
    <row r="57898" spans="7:7">
      <c r="G57898" s="1776"/>
    </row>
    <row r="57899" spans="7:7">
      <c r="G57899" s="1776"/>
    </row>
    <row r="57900" spans="7:7">
      <c r="G57900" s="1776"/>
    </row>
    <row r="57901" spans="7:7">
      <c r="G57901" s="1776"/>
    </row>
    <row r="57902" spans="7:7">
      <c r="G57902" s="1776"/>
    </row>
    <row r="57903" spans="7:7">
      <c r="G57903" s="1776"/>
    </row>
    <row r="57904" spans="7:7">
      <c r="G57904" s="1776"/>
    </row>
    <row r="57905" spans="7:7">
      <c r="G57905" s="1776"/>
    </row>
    <row r="57906" spans="7:7">
      <c r="G57906" s="1776"/>
    </row>
    <row r="57907" spans="7:7">
      <c r="G57907" s="1776"/>
    </row>
    <row r="57908" spans="7:7">
      <c r="G57908" s="1776"/>
    </row>
    <row r="57909" spans="7:7">
      <c r="G57909" s="1776"/>
    </row>
    <row r="57910" spans="7:7">
      <c r="G57910" s="1776"/>
    </row>
    <row r="57911" spans="7:7">
      <c r="G57911" s="1776"/>
    </row>
    <row r="57912" spans="7:7">
      <c r="G57912" s="1776"/>
    </row>
    <row r="57913" spans="7:7">
      <c r="G57913" s="1776"/>
    </row>
    <row r="57914" spans="7:7">
      <c r="G57914" s="1776"/>
    </row>
    <row r="57915" spans="7:7">
      <c r="G57915" s="1776"/>
    </row>
    <row r="57916" spans="7:7">
      <c r="G57916" s="1776"/>
    </row>
    <row r="57917" spans="7:7">
      <c r="G57917" s="1776"/>
    </row>
    <row r="57918" spans="7:7">
      <c r="G57918" s="1776"/>
    </row>
    <row r="57919" spans="7:7">
      <c r="G57919" s="1776"/>
    </row>
    <row r="57920" spans="7:7">
      <c r="G57920" s="1776"/>
    </row>
    <row r="57921" spans="7:7">
      <c r="G57921" s="1776"/>
    </row>
    <row r="57922" spans="7:7">
      <c r="G57922" s="1776"/>
    </row>
    <row r="57923" spans="7:7">
      <c r="G57923" s="1776"/>
    </row>
    <row r="57924" spans="7:7">
      <c r="G57924" s="1776"/>
    </row>
    <row r="57925" spans="7:7">
      <c r="G57925" s="1776"/>
    </row>
    <row r="57926" spans="7:7">
      <c r="G57926" s="1776"/>
    </row>
    <row r="57927" spans="7:7">
      <c r="G57927" s="1776"/>
    </row>
    <row r="57928" spans="7:7">
      <c r="G57928" s="1776"/>
    </row>
    <row r="57929" spans="7:7">
      <c r="G57929" s="1776"/>
    </row>
    <row r="57930" spans="7:7">
      <c r="G57930" s="1776"/>
    </row>
    <row r="57931" spans="7:7">
      <c r="G57931" s="1776"/>
    </row>
    <row r="57932" spans="7:7">
      <c r="G57932" s="1776"/>
    </row>
    <row r="57933" spans="7:7">
      <c r="G57933" s="1776"/>
    </row>
    <row r="57934" spans="7:7">
      <c r="G57934" s="1776"/>
    </row>
    <row r="57935" spans="7:7">
      <c r="G57935" s="1776"/>
    </row>
    <row r="57936" spans="7:7">
      <c r="G57936" s="1776"/>
    </row>
    <row r="57937" spans="7:7">
      <c r="G57937" s="1776"/>
    </row>
    <row r="57938" spans="7:7">
      <c r="G57938" s="1776"/>
    </row>
    <row r="57939" spans="7:7">
      <c r="G57939" s="1776"/>
    </row>
    <row r="57940" spans="7:7">
      <c r="G57940" s="1776"/>
    </row>
    <row r="57941" spans="7:7">
      <c r="G57941" s="1776"/>
    </row>
    <row r="57942" spans="7:7">
      <c r="G57942" s="1776"/>
    </row>
    <row r="57943" spans="7:7">
      <c r="G57943" s="1776"/>
    </row>
    <row r="57944" spans="7:7">
      <c r="G57944" s="1776"/>
    </row>
    <row r="57945" spans="7:7">
      <c r="G57945" s="1776"/>
    </row>
    <row r="57946" spans="7:7">
      <c r="G57946" s="1776"/>
    </row>
    <row r="57947" spans="7:7">
      <c r="G57947" s="1776"/>
    </row>
    <row r="57948" spans="7:7">
      <c r="G57948" s="1776"/>
    </row>
    <row r="57949" spans="7:7">
      <c r="G57949" s="1776"/>
    </row>
    <row r="57950" spans="7:7">
      <c r="G57950" s="1776"/>
    </row>
    <row r="57951" spans="7:7">
      <c r="G57951" s="1776"/>
    </row>
    <row r="57952" spans="7:7">
      <c r="G57952" s="1776"/>
    </row>
    <row r="57953" spans="7:7">
      <c r="G57953" s="1776"/>
    </row>
    <row r="57954" spans="7:7">
      <c r="G57954" s="1776"/>
    </row>
    <row r="57955" spans="7:7">
      <c r="G57955" s="1776"/>
    </row>
    <row r="57956" spans="7:7">
      <c r="G57956" s="1776"/>
    </row>
    <row r="57957" spans="7:7">
      <c r="G57957" s="1776"/>
    </row>
    <row r="57958" spans="7:7">
      <c r="G57958" s="1776"/>
    </row>
    <row r="57959" spans="7:7">
      <c r="G57959" s="1776"/>
    </row>
    <row r="57960" spans="7:7">
      <c r="G57960" s="1776"/>
    </row>
    <row r="57961" spans="7:7">
      <c r="G57961" s="1776"/>
    </row>
    <row r="57962" spans="7:7">
      <c r="G57962" s="1776"/>
    </row>
    <row r="57963" spans="7:7">
      <c r="G57963" s="1776"/>
    </row>
    <row r="57964" spans="7:7">
      <c r="G57964" s="1776"/>
    </row>
    <row r="57965" spans="7:7">
      <c r="G57965" s="1776"/>
    </row>
    <row r="57966" spans="7:7">
      <c r="G57966" s="1776"/>
    </row>
    <row r="57967" spans="7:7">
      <c r="G57967" s="1776"/>
    </row>
    <row r="57968" spans="7:7">
      <c r="G57968" s="1776"/>
    </row>
    <row r="57969" spans="7:7">
      <c r="G57969" s="1776"/>
    </row>
    <row r="57970" spans="7:7">
      <c r="G57970" s="1776"/>
    </row>
    <row r="57971" spans="7:7">
      <c r="G57971" s="1776"/>
    </row>
    <row r="57972" spans="7:7">
      <c r="G57972" s="1776"/>
    </row>
    <row r="57973" spans="7:7">
      <c r="G57973" s="1776"/>
    </row>
    <row r="57974" spans="7:7">
      <c r="G57974" s="1776"/>
    </row>
    <row r="57975" spans="7:7">
      <c r="G57975" s="1776"/>
    </row>
    <row r="57976" spans="7:7">
      <c r="G57976" s="1776"/>
    </row>
    <row r="57977" spans="7:7">
      <c r="G57977" s="1776"/>
    </row>
    <row r="57978" spans="7:7">
      <c r="G57978" s="1776"/>
    </row>
    <row r="57979" spans="7:7">
      <c r="G57979" s="1776"/>
    </row>
    <row r="57980" spans="7:7">
      <c r="G57980" s="1776"/>
    </row>
    <row r="57981" spans="7:7">
      <c r="G57981" s="1776"/>
    </row>
    <row r="57982" spans="7:7">
      <c r="G57982" s="1776"/>
    </row>
    <row r="57983" spans="7:7">
      <c r="G57983" s="1776"/>
    </row>
    <row r="57984" spans="7:7">
      <c r="G57984" s="1776"/>
    </row>
    <row r="57985" spans="7:7">
      <c r="G57985" s="1776"/>
    </row>
    <row r="57986" spans="7:7">
      <c r="G57986" s="1776"/>
    </row>
    <row r="57987" spans="7:7">
      <c r="G57987" s="1776"/>
    </row>
    <row r="57988" spans="7:7">
      <c r="G57988" s="1776"/>
    </row>
    <row r="57989" spans="7:7">
      <c r="G57989" s="1776"/>
    </row>
    <row r="57990" spans="7:7">
      <c r="G57990" s="1776"/>
    </row>
    <row r="57991" spans="7:7">
      <c r="G57991" s="1776"/>
    </row>
    <row r="57992" spans="7:7">
      <c r="G57992" s="1776"/>
    </row>
    <row r="57993" spans="7:7">
      <c r="G57993" s="1776"/>
    </row>
    <row r="57994" spans="7:7">
      <c r="G57994" s="1776"/>
    </row>
    <row r="57995" spans="7:7">
      <c r="G57995" s="1776"/>
    </row>
    <row r="57996" spans="7:7">
      <c r="G57996" s="1776"/>
    </row>
    <row r="57997" spans="7:7">
      <c r="G57997" s="1776"/>
    </row>
    <row r="57998" spans="7:7">
      <c r="G57998" s="1776"/>
    </row>
    <row r="57999" spans="7:7">
      <c r="G57999" s="1776"/>
    </row>
    <row r="58000" spans="7:7">
      <c r="G58000" s="1776"/>
    </row>
    <row r="58001" spans="7:7">
      <c r="G58001" s="1776"/>
    </row>
    <row r="58002" spans="7:7">
      <c r="G58002" s="1776"/>
    </row>
    <row r="58003" spans="7:7">
      <c r="G58003" s="1776"/>
    </row>
    <row r="58004" spans="7:7">
      <c r="G58004" s="1776"/>
    </row>
    <row r="58005" spans="7:7">
      <c r="G58005" s="1776"/>
    </row>
    <row r="58006" spans="7:7">
      <c r="G58006" s="1776"/>
    </row>
    <row r="58007" spans="7:7">
      <c r="G58007" s="1776"/>
    </row>
    <row r="58008" spans="7:7">
      <c r="G58008" s="1776"/>
    </row>
    <row r="58009" spans="7:7">
      <c r="G58009" s="1776"/>
    </row>
    <row r="58010" spans="7:7">
      <c r="G58010" s="1776"/>
    </row>
    <row r="58011" spans="7:7">
      <c r="G58011" s="1776"/>
    </row>
    <row r="58012" spans="7:7">
      <c r="G58012" s="1776"/>
    </row>
    <row r="58013" spans="7:7">
      <c r="G58013" s="1776"/>
    </row>
    <row r="58014" spans="7:7">
      <c r="G58014" s="1776"/>
    </row>
    <row r="58015" spans="7:7">
      <c r="G58015" s="1776"/>
    </row>
    <row r="58016" spans="7:7">
      <c r="G58016" s="1776"/>
    </row>
    <row r="58017" spans="7:7">
      <c r="G58017" s="1776"/>
    </row>
    <row r="58018" spans="7:7">
      <c r="G58018" s="1776"/>
    </row>
    <row r="58019" spans="7:7">
      <c r="G58019" s="1776"/>
    </row>
    <row r="58020" spans="7:7">
      <c r="G58020" s="1776"/>
    </row>
    <row r="58021" spans="7:7">
      <c r="G58021" s="1776"/>
    </row>
    <row r="58022" spans="7:7">
      <c r="G58022" s="1776"/>
    </row>
    <row r="58023" spans="7:7">
      <c r="G58023" s="1776"/>
    </row>
    <row r="58024" spans="7:7">
      <c r="G58024" s="1776"/>
    </row>
    <row r="58025" spans="7:7">
      <c r="G58025" s="1776"/>
    </row>
    <row r="58026" spans="7:7">
      <c r="G58026" s="1776"/>
    </row>
    <row r="58027" spans="7:7">
      <c r="G58027" s="1776"/>
    </row>
    <row r="58028" spans="7:7">
      <c r="G58028" s="1776"/>
    </row>
    <row r="58029" spans="7:7">
      <c r="G58029" s="1776"/>
    </row>
    <row r="58030" spans="7:7">
      <c r="G58030" s="1776"/>
    </row>
    <row r="58031" spans="7:7">
      <c r="G58031" s="1776"/>
    </row>
    <row r="58032" spans="7:7">
      <c r="G58032" s="1776"/>
    </row>
    <row r="58033" spans="7:7">
      <c r="G58033" s="1776"/>
    </row>
    <row r="58034" spans="7:7">
      <c r="G58034" s="1776"/>
    </row>
    <row r="58035" spans="7:7">
      <c r="G58035" s="1776"/>
    </row>
    <row r="58036" spans="7:7">
      <c r="G58036" s="1776"/>
    </row>
    <row r="58037" spans="7:7">
      <c r="G58037" s="1776"/>
    </row>
    <row r="58038" spans="7:7">
      <c r="G58038" s="1776"/>
    </row>
    <row r="58039" spans="7:7">
      <c r="G58039" s="1776"/>
    </row>
    <row r="58040" spans="7:7">
      <c r="G58040" s="1776"/>
    </row>
    <row r="58041" spans="7:7">
      <c r="G58041" s="1776"/>
    </row>
    <row r="58042" spans="7:7">
      <c r="G58042" s="1776"/>
    </row>
    <row r="58043" spans="7:7">
      <c r="G58043" s="1776"/>
    </row>
    <row r="58044" spans="7:7">
      <c r="G58044" s="1776"/>
    </row>
    <row r="58045" spans="7:7">
      <c r="G58045" s="1776"/>
    </row>
    <row r="58046" spans="7:7">
      <c r="G58046" s="1776"/>
    </row>
    <row r="58047" spans="7:7">
      <c r="G58047" s="1776"/>
    </row>
    <row r="58048" spans="7:7">
      <c r="G58048" s="1776"/>
    </row>
    <row r="58049" spans="7:7">
      <c r="G58049" s="1776"/>
    </row>
    <row r="58050" spans="7:7">
      <c r="G58050" s="1776"/>
    </row>
    <row r="58051" spans="7:7">
      <c r="G58051" s="1776"/>
    </row>
    <row r="58052" spans="7:7">
      <c r="G58052" s="1776"/>
    </row>
    <row r="58053" spans="7:7">
      <c r="G58053" s="1776"/>
    </row>
    <row r="58054" spans="7:7">
      <c r="G58054" s="1776"/>
    </row>
    <row r="58055" spans="7:7">
      <c r="G58055" s="1776"/>
    </row>
    <row r="58056" spans="7:7">
      <c r="G58056" s="1776"/>
    </row>
    <row r="58057" spans="7:7">
      <c r="G58057" s="1776"/>
    </row>
    <row r="58058" spans="7:7">
      <c r="G58058" s="1776"/>
    </row>
    <row r="58059" spans="7:7">
      <c r="G58059" s="1776"/>
    </row>
    <row r="58060" spans="7:7">
      <c r="G58060" s="1776"/>
    </row>
    <row r="58061" spans="7:7">
      <c r="G58061" s="1776"/>
    </row>
    <row r="58062" spans="7:7">
      <c r="G58062" s="1776"/>
    </row>
    <row r="58063" spans="7:7">
      <c r="G58063" s="1776"/>
    </row>
    <row r="58064" spans="7:7">
      <c r="G58064" s="1776"/>
    </row>
    <row r="58065" spans="7:7">
      <c r="G58065" s="1776"/>
    </row>
    <row r="58066" spans="7:7">
      <c r="G58066" s="1776"/>
    </row>
    <row r="58067" spans="7:7">
      <c r="G58067" s="1776"/>
    </row>
    <row r="58068" spans="7:7">
      <c r="G58068" s="1776"/>
    </row>
    <row r="58069" spans="7:7">
      <c r="G58069" s="1776"/>
    </row>
    <row r="58070" spans="7:7">
      <c r="G58070" s="1776"/>
    </row>
    <row r="58071" spans="7:7">
      <c r="G58071" s="1776"/>
    </row>
    <row r="58072" spans="7:7">
      <c r="G58072" s="1776"/>
    </row>
    <row r="58073" spans="7:7">
      <c r="G58073" s="1776"/>
    </row>
    <row r="58074" spans="7:7">
      <c r="G58074" s="1776"/>
    </row>
    <row r="58075" spans="7:7">
      <c r="G58075" s="1776"/>
    </row>
    <row r="58076" spans="7:7">
      <c r="G58076" s="1776"/>
    </row>
    <row r="58077" spans="7:7">
      <c r="G58077" s="1776"/>
    </row>
    <row r="58078" spans="7:7">
      <c r="G58078" s="1776"/>
    </row>
    <row r="58079" spans="7:7">
      <c r="G58079" s="1776"/>
    </row>
    <row r="58080" spans="7:7">
      <c r="G58080" s="1776"/>
    </row>
    <row r="58081" spans="7:7">
      <c r="G58081" s="1776"/>
    </row>
    <row r="58082" spans="7:7">
      <c r="G58082" s="1776"/>
    </row>
    <row r="58083" spans="7:7">
      <c r="G58083" s="1776"/>
    </row>
    <row r="58084" spans="7:7">
      <c r="G58084" s="1776"/>
    </row>
    <row r="58085" spans="7:7">
      <c r="G58085" s="1776"/>
    </row>
    <row r="58086" spans="7:7">
      <c r="G58086" s="1776"/>
    </row>
    <row r="58087" spans="7:7">
      <c r="G58087" s="1776"/>
    </row>
    <row r="58088" spans="7:7">
      <c r="G58088" s="1776"/>
    </row>
    <row r="58089" spans="7:7">
      <c r="G58089" s="1776"/>
    </row>
    <row r="58090" spans="7:7">
      <c r="G58090" s="1776"/>
    </row>
    <row r="58091" spans="7:7">
      <c r="G58091" s="1776"/>
    </row>
    <row r="58092" spans="7:7">
      <c r="G58092" s="1776"/>
    </row>
    <row r="58093" spans="7:7">
      <c r="G58093" s="1776"/>
    </row>
    <row r="58094" spans="7:7">
      <c r="G58094" s="1776"/>
    </row>
    <row r="58095" spans="7:7">
      <c r="G58095" s="1776"/>
    </row>
    <row r="58096" spans="7:7">
      <c r="G58096" s="1776"/>
    </row>
    <row r="58097" spans="7:7">
      <c r="G58097" s="1776"/>
    </row>
    <row r="58098" spans="7:7">
      <c r="G58098" s="1776"/>
    </row>
    <row r="58099" spans="7:7">
      <c r="G58099" s="1776"/>
    </row>
    <row r="58100" spans="7:7">
      <c r="G58100" s="1776"/>
    </row>
    <row r="58101" spans="7:7">
      <c r="G58101" s="1776"/>
    </row>
    <row r="58102" spans="7:7">
      <c r="G58102" s="1776"/>
    </row>
    <row r="58103" spans="7:7">
      <c r="G58103" s="1776"/>
    </row>
    <row r="58104" spans="7:7">
      <c r="G58104" s="1776"/>
    </row>
    <row r="58105" spans="7:7">
      <c r="G58105" s="1776"/>
    </row>
    <row r="58106" spans="7:7">
      <c r="G58106" s="1776"/>
    </row>
    <row r="58107" spans="7:7">
      <c r="G58107" s="1776"/>
    </row>
    <row r="58108" spans="7:7">
      <c r="G58108" s="1776"/>
    </row>
    <row r="58109" spans="7:7">
      <c r="G58109" s="1776"/>
    </row>
    <row r="58110" spans="7:7">
      <c r="G58110" s="1776"/>
    </row>
    <row r="58111" spans="7:7">
      <c r="G58111" s="1776"/>
    </row>
    <row r="58112" spans="7:7">
      <c r="G58112" s="1776"/>
    </row>
    <row r="58113" spans="7:7">
      <c r="G58113" s="1776"/>
    </row>
    <row r="58114" spans="7:7">
      <c r="G58114" s="1776"/>
    </row>
    <row r="58115" spans="7:7">
      <c r="G58115" s="1776"/>
    </row>
    <row r="58116" spans="7:7">
      <c r="G58116" s="1776"/>
    </row>
    <row r="58117" spans="7:7">
      <c r="G58117" s="1776"/>
    </row>
    <row r="58118" spans="7:7">
      <c r="G58118" s="1776"/>
    </row>
    <row r="58119" spans="7:7">
      <c r="G58119" s="1776"/>
    </row>
    <row r="58120" spans="7:7">
      <c r="G58120" s="1776"/>
    </row>
    <row r="58121" spans="7:7">
      <c r="G58121" s="1776"/>
    </row>
    <row r="58122" spans="7:7">
      <c r="G58122" s="1776"/>
    </row>
    <row r="58123" spans="7:7">
      <c r="G58123" s="1776"/>
    </row>
    <row r="58124" spans="7:7">
      <c r="G58124" s="1776"/>
    </row>
    <row r="58125" spans="7:7">
      <c r="G58125" s="1776"/>
    </row>
    <row r="58126" spans="7:7">
      <c r="G58126" s="1776"/>
    </row>
    <row r="58127" spans="7:7">
      <c r="G58127" s="1776"/>
    </row>
    <row r="58128" spans="7:7">
      <c r="G58128" s="1776"/>
    </row>
    <row r="58129" spans="7:7">
      <c r="G58129" s="1776"/>
    </row>
    <row r="58130" spans="7:7">
      <c r="G58130" s="1776"/>
    </row>
    <row r="58131" spans="7:7">
      <c r="G58131" s="1776"/>
    </row>
    <row r="58132" spans="7:7">
      <c r="G58132" s="1776"/>
    </row>
    <row r="58133" spans="7:7">
      <c r="G58133" s="1776"/>
    </row>
    <row r="58134" spans="7:7">
      <c r="G58134" s="1776"/>
    </row>
    <row r="58135" spans="7:7">
      <c r="G58135" s="1776"/>
    </row>
    <row r="58136" spans="7:7">
      <c r="G58136" s="1776"/>
    </row>
    <row r="58137" spans="7:7">
      <c r="G58137" s="1776"/>
    </row>
    <row r="58138" spans="7:7">
      <c r="G58138" s="1776"/>
    </row>
    <row r="58139" spans="7:7">
      <c r="G58139" s="1776"/>
    </row>
    <row r="58140" spans="7:7">
      <c r="G58140" s="1776"/>
    </row>
    <row r="58141" spans="7:7">
      <c r="G58141" s="1776"/>
    </row>
    <row r="58142" spans="7:7">
      <c r="G58142" s="1776"/>
    </row>
    <row r="58143" spans="7:7">
      <c r="G58143" s="1776"/>
    </row>
    <row r="58144" spans="7:7">
      <c r="G58144" s="1776"/>
    </row>
    <row r="58145" spans="7:7">
      <c r="G58145" s="1776"/>
    </row>
    <row r="58146" spans="7:7">
      <c r="G58146" s="1776"/>
    </row>
    <row r="58147" spans="7:7">
      <c r="G58147" s="1776"/>
    </row>
    <row r="58148" spans="7:7">
      <c r="G58148" s="1776"/>
    </row>
    <row r="58149" spans="7:7">
      <c r="G58149" s="1776"/>
    </row>
    <row r="58150" spans="7:7">
      <c r="G58150" s="1776"/>
    </row>
    <row r="58151" spans="7:7">
      <c r="G58151" s="1776"/>
    </row>
    <row r="58152" spans="7:7">
      <c r="G58152" s="1776"/>
    </row>
    <row r="58153" spans="7:7">
      <c r="G58153" s="1776"/>
    </row>
    <row r="58154" spans="7:7">
      <c r="G58154" s="1776"/>
    </row>
    <row r="58155" spans="7:7">
      <c r="G58155" s="1776"/>
    </row>
    <row r="58156" spans="7:7">
      <c r="G58156" s="1776"/>
    </row>
    <row r="58157" spans="7:7">
      <c r="G58157" s="1776"/>
    </row>
    <row r="58158" spans="7:7">
      <c r="G58158" s="1776"/>
    </row>
    <row r="58159" spans="7:7">
      <c r="G58159" s="1776"/>
    </row>
    <row r="58160" spans="7:7">
      <c r="G58160" s="1776"/>
    </row>
    <row r="58161" spans="7:7">
      <c r="G58161" s="1776"/>
    </row>
    <row r="58162" spans="7:7">
      <c r="G58162" s="1776"/>
    </row>
    <row r="58163" spans="7:7">
      <c r="G58163" s="1776"/>
    </row>
    <row r="58164" spans="7:7">
      <c r="G58164" s="1776"/>
    </row>
    <row r="58165" spans="7:7">
      <c r="G58165" s="1776"/>
    </row>
    <row r="58166" spans="7:7">
      <c r="G58166" s="1776"/>
    </row>
    <row r="58167" spans="7:7">
      <c r="G58167" s="1776"/>
    </row>
    <row r="58168" spans="7:7">
      <c r="G58168" s="1776"/>
    </row>
    <row r="58169" spans="7:7">
      <c r="G58169" s="1776"/>
    </row>
    <row r="58170" spans="7:7">
      <c r="G58170" s="1776"/>
    </row>
    <row r="58171" spans="7:7">
      <c r="G58171" s="1776"/>
    </row>
    <row r="58172" spans="7:7">
      <c r="G58172" s="1776"/>
    </row>
    <row r="58173" spans="7:7">
      <c r="G58173" s="1776"/>
    </row>
    <row r="58174" spans="7:7">
      <c r="G58174" s="1776"/>
    </row>
    <row r="58175" spans="7:7">
      <c r="G58175" s="1776"/>
    </row>
    <row r="58176" spans="7:7">
      <c r="G58176" s="1776"/>
    </row>
    <row r="58177" spans="7:7">
      <c r="G58177" s="1776"/>
    </row>
    <row r="58178" spans="7:7">
      <c r="G58178" s="1776"/>
    </row>
    <row r="58179" spans="7:7">
      <c r="G58179" s="1776"/>
    </row>
    <row r="58180" spans="7:7">
      <c r="G58180" s="1776"/>
    </row>
    <row r="58181" spans="7:7">
      <c r="G58181" s="1776"/>
    </row>
    <row r="58182" spans="7:7">
      <c r="G58182" s="1776"/>
    </row>
    <row r="58183" spans="7:7">
      <c r="G58183" s="1776"/>
    </row>
    <row r="58184" spans="7:7">
      <c r="G58184" s="1776"/>
    </row>
    <row r="58185" spans="7:7">
      <c r="G58185" s="1776"/>
    </row>
    <row r="58186" spans="7:7">
      <c r="G58186" s="1776"/>
    </row>
    <row r="58187" spans="7:7">
      <c r="G58187" s="1776"/>
    </row>
    <row r="58188" spans="7:7">
      <c r="G58188" s="1776"/>
    </row>
    <row r="58189" spans="7:7">
      <c r="G58189" s="1776"/>
    </row>
    <row r="58190" spans="7:7">
      <c r="G58190" s="1776"/>
    </row>
    <row r="58191" spans="7:7">
      <c r="G58191" s="1776"/>
    </row>
    <row r="58192" spans="7:7">
      <c r="G58192" s="1776"/>
    </row>
    <row r="58193" spans="7:7">
      <c r="G58193" s="1776"/>
    </row>
    <row r="58194" spans="7:7">
      <c r="G58194" s="1776"/>
    </row>
    <row r="58195" spans="7:7">
      <c r="G58195" s="1776"/>
    </row>
    <row r="58196" spans="7:7">
      <c r="G58196" s="1776"/>
    </row>
    <row r="58197" spans="7:7">
      <c r="G58197" s="1776"/>
    </row>
    <row r="58198" spans="7:7">
      <c r="G58198" s="1776"/>
    </row>
    <row r="58199" spans="7:7">
      <c r="G58199" s="1776"/>
    </row>
    <row r="58200" spans="7:7">
      <c r="G58200" s="1776"/>
    </row>
    <row r="58201" spans="7:7">
      <c r="G58201" s="1776"/>
    </row>
    <row r="58202" spans="7:7">
      <c r="G58202" s="1776"/>
    </row>
    <row r="58203" spans="7:7">
      <c r="G58203" s="1776"/>
    </row>
    <row r="58204" spans="7:7">
      <c r="G58204" s="1776"/>
    </row>
    <row r="58205" spans="7:7">
      <c r="G58205" s="1776"/>
    </row>
    <row r="58206" spans="7:7">
      <c r="G58206" s="1776"/>
    </row>
    <row r="58207" spans="7:7">
      <c r="G58207" s="1776"/>
    </row>
    <row r="58208" spans="7:7">
      <c r="G58208" s="1776"/>
    </row>
    <row r="58209" spans="7:7">
      <c r="G58209" s="1776"/>
    </row>
    <row r="58210" spans="7:7">
      <c r="G58210" s="1776"/>
    </row>
    <row r="58211" spans="7:7">
      <c r="G58211" s="1776"/>
    </row>
    <row r="58212" spans="7:7">
      <c r="G58212" s="1776"/>
    </row>
    <row r="58213" spans="7:7">
      <c r="G58213" s="1776"/>
    </row>
    <row r="58214" spans="7:7">
      <c r="G58214" s="1776"/>
    </row>
    <row r="58215" spans="7:7">
      <c r="G58215" s="1776"/>
    </row>
    <row r="58216" spans="7:7">
      <c r="G58216" s="1776"/>
    </row>
    <row r="58217" spans="7:7">
      <c r="G58217" s="1776"/>
    </row>
    <row r="58218" spans="7:7">
      <c r="G58218" s="1776"/>
    </row>
    <row r="58219" spans="7:7">
      <c r="G58219" s="1776"/>
    </row>
    <row r="58220" spans="7:7">
      <c r="G58220" s="1776"/>
    </row>
    <row r="58221" spans="7:7">
      <c r="G58221" s="1776"/>
    </row>
    <row r="58222" spans="7:7">
      <c r="G58222" s="1776"/>
    </row>
    <row r="58223" spans="7:7">
      <c r="G58223" s="1776"/>
    </row>
    <row r="58224" spans="7:7">
      <c r="G58224" s="1776"/>
    </row>
    <row r="58225" spans="7:7">
      <c r="G58225" s="1776"/>
    </row>
    <row r="58226" spans="7:7">
      <c r="G58226" s="1776"/>
    </row>
    <row r="58227" spans="7:7">
      <c r="G58227" s="1776"/>
    </row>
    <row r="58228" spans="7:7">
      <c r="G58228" s="1776"/>
    </row>
    <row r="58229" spans="7:7">
      <c r="G58229" s="1776"/>
    </row>
    <row r="58230" spans="7:7">
      <c r="G58230" s="1776"/>
    </row>
    <row r="58231" spans="7:7">
      <c r="G58231" s="1776"/>
    </row>
    <row r="58232" spans="7:7">
      <c r="G58232" s="1776"/>
    </row>
    <row r="58233" spans="7:7">
      <c r="G58233" s="1776"/>
    </row>
    <row r="58234" spans="7:7">
      <c r="G58234" s="1776"/>
    </row>
    <row r="58235" spans="7:7">
      <c r="G58235" s="1776"/>
    </row>
    <row r="58236" spans="7:7">
      <c r="G58236" s="1776"/>
    </row>
    <row r="58237" spans="7:7">
      <c r="G58237" s="1776"/>
    </row>
    <row r="58238" spans="7:7">
      <c r="G58238" s="1776"/>
    </row>
    <row r="58239" spans="7:7">
      <c r="G58239" s="1776"/>
    </row>
    <row r="58240" spans="7:7">
      <c r="G58240" s="1776"/>
    </row>
    <row r="58241" spans="7:7">
      <c r="G58241" s="1776"/>
    </row>
    <row r="58242" spans="7:7">
      <c r="G58242" s="1776"/>
    </row>
    <row r="58243" spans="7:7">
      <c r="G58243" s="1776"/>
    </row>
    <row r="58244" spans="7:7">
      <c r="G58244" s="1776"/>
    </row>
    <row r="58245" spans="7:7">
      <c r="G58245" s="1776"/>
    </row>
    <row r="58246" spans="7:7">
      <c r="G58246" s="1776"/>
    </row>
    <row r="58247" spans="7:7">
      <c r="G58247" s="1776"/>
    </row>
    <row r="58248" spans="7:7">
      <c r="G58248" s="1776"/>
    </row>
    <row r="58249" spans="7:7">
      <c r="G58249" s="1776"/>
    </row>
    <row r="58250" spans="7:7">
      <c r="G58250" s="1776"/>
    </row>
    <row r="58251" spans="7:7">
      <c r="G58251" s="1776"/>
    </row>
    <row r="58252" spans="7:7">
      <c r="G58252" s="1776"/>
    </row>
    <row r="58253" spans="7:7">
      <c r="G58253" s="1776"/>
    </row>
    <row r="58254" spans="7:7">
      <c r="G58254" s="1776"/>
    </row>
    <row r="58255" spans="7:7">
      <c r="G58255" s="1776"/>
    </row>
    <row r="58256" spans="7:7">
      <c r="G58256" s="1776"/>
    </row>
    <row r="58257" spans="7:7">
      <c r="G58257" s="1776"/>
    </row>
    <row r="58258" spans="7:7">
      <c r="G58258" s="1776"/>
    </row>
    <row r="58259" spans="7:7">
      <c r="G58259" s="1776"/>
    </row>
    <row r="58260" spans="7:7">
      <c r="G58260" s="1776"/>
    </row>
    <row r="58261" spans="7:7">
      <c r="G58261" s="1776"/>
    </row>
    <row r="58262" spans="7:7">
      <c r="G58262" s="1776"/>
    </row>
    <row r="58263" spans="7:7">
      <c r="G58263" s="1776"/>
    </row>
    <row r="58264" spans="7:7">
      <c r="G58264" s="1776"/>
    </row>
    <row r="58265" spans="7:7">
      <c r="G58265" s="1776"/>
    </row>
    <row r="58266" spans="7:7">
      <c r="G58266" s="1776"/>
    </row>
    <row r="58267" spans="7:7">
      <c r="G58267" s="1776"/>
    </row>
    <row r="58268" spans="7:7">
      <c r="G58268" s="1776"/>
    </row>
    <row r="58269" spans="7:7">
      <c r="G58269" s="1776"/>
    </row>
    <row r="58270" spans="7:7">
      <c r="G58270" s="1776"/>
    </row>
    <row r="58271" spans="7:7">
      <c r="G58271" s="1776"/>
    </row>
    <row r="58272" spans="7:7">
      <c r="G58272" s="1776"/>
    </row>
    <row r="58273" spans="7:7">
      <c r="G58273" s="1776"/>
    </row>
    <row r="58274" spans="7:7">
      <c r="G58274" s="1776"/>
    </row>
    <row r="58275" spans="7:7">
      <c r="G58275" s="1776"/>
    </row>
    <row r="58276" spans="7:7">
      <c r="G58276" s="1776"/>
    </row>
    <row r="58277" spans="7:7">
      <c r="G58277" s="1776"/>
    </row>
    <row r="58278" spans="7:7">
      <c r="G58278" s="1776"/>
    </row>
    <row r="58279" spans="7:7">
      <c r="G58279" s="1776"/>
    </row>
    <row r="58280" spans="7:7">
      <c r="G58280" s="1776"/>
    </row>
    <row r="58281" spans="7:7">
      <c r="G58281" s="1776"/>
    </row>
    <row r="58282" spans="7:7">
      <c r="G58282" s="1776"/>
    </row>
    <row r="58283" spans="7:7">
      <c r="G58283" s="1776"/>
    </row>
    <row r="58284" spans="7:7">
      <c r="G58284" s="1776"/>
    </row>
    <row r="58285" spans="7:7">
      <c r="G58285" s="1776"/>
    </row>
    <row r="58286" spans="7:7">
      <c r="G58286" s="1776"/>
    </row>
    <row r="58287" spans="7:7">
      <c r="G58287" s="1776"/>
    </row>
    <row r="58288" spans="7:7">
      <c r="G58288" s="1776"/>
    </row>
    <row r="58289" spans="7:7">
      <c r="G58289" s="1776"/>
    </row>
    <row r="58290" spans="7:7">
      <c r="G58290" s="1776"/>
    </row>
    <row r="58291" spans="7:7">
      <c r="G58291" s="1776"/>
    </row>
    <row r="58292" spans="7:7">
      <c r="G58292" s="1776"/>
    </row>
    <row r="58293" spans="7:7">
      <c r="G58293" s="1776"/>
    </row>
    <row r="58294" spans="7:7">
      <c r="G58294" s="1776"/>
    </row>
    <row r="58295" spans="7:7">
      <c r="G58295" s="1776"/>
    </row>
    <row r="58296" spans="7:7">
      <c r="G58296" s="1776"/>
    </row>
    <row r="58297" spans="7:7">
      <c r="G58297" s="1776"/>
    </row>
    <row r="58298" spans="7:7">
      <c r="G58298" s="1776"/>
    </row>
    <row r="58299" spans="7:7">
      <c r="G58299" s="1776"/>
    </row>
    <row r="58300" spans="7:7">
      <c r="G58300" s="1776"/>
    </row>
    <row r="58301" spans="7:7">
      <c r="G58301" s="1776"/>
    </row>
    <row r="58302" spans="7:7">
      <c r="G58302" s="1776"/>
    </row>
    <row r="58303" spans="7:7">
      <c r="G58303" s="1776"/>
    </row>
    <row r="58304" spans="7:7">
      <c r="G58304" s="1776"/>
    </row>
    <row r="58305" spans="7:7">
      <c r="G58305" s="1776"/>
    </row>
    <row r="58306" spans="7:7">
      <c r="G58306" s="1776"/>
    </row>
    <row r="58307" spans="7:7">
      <c r="G58307" s="1776"/>
    </row>
    <row r="58308" spans="7:7">
      <c r="G58308" s="1776"/>
    </row>
    <row r="58309" spans="7:7">
      <c r="G58309" s="1776"/>
    </row>
    <row r="58310" spans="7:7">
      <c r="G58310" s="1776"/>
    </row>
    <row r="58311" spans="7:7">
      <c r="G58311" s="1776"/>
    </row>
    <row r="58312" spans="7:7">
      <c r="G58312" s="1776"/>
    </row>
    <row r="58313" spans="7:7">
      <c r="G58313" s="1776"/>
    </row>
    <row r="58314" spans="7:7">
      <c r="G58314" s="1776"/>
    </row>
    <row r="58315" spans="7:7">
      <c r="G58315" s="1776"/>
    </row>
    <row r="58316" spans="7:7">
      <c r="G58316" s="1776"/>
    </row>
    <row r="58317" spans="7:7">
      <c r="G58317" s="1776"/>
    </row>
    <row r="58318" spans="7:7">
      <c r="G58318" s="1776"/>
    </row>
    <row r="58319" spans="7:7">
      <c r="G58319" s="1776"/>
    </row>
    <row r="58320" spans="7:7">
      <c r="G58320" s="1776"/>
    </row>
    <row r="58321" spans="7:7">
      <c r="G58321" s="1776"/>
    </row>
    <row r="58322" spans="7:7">
      <c r="G58322" s="1776"/>
    </row>
    <row r="58323" spans="7:7">
      <c r="G58323" s="1776"/>
    </row>
    <row r="58324" spans="7:7">
      <c r="G58324" s="1776"/>
    </row>
    <row r="58325" spans="7:7">
      <c r="G58325" s="1776"/>
    </row>
    <row r="58326" spans="7:7">
      <c r="G58326" s="1776"/>
    </row>
    <row r="58327" spans="7:7">
      <c r="G58327" s="1776"/>
    </row>
    <row r="58328" spans="7:7">
      <c r="G58328" s="1776"/>
    </row>
    <row r="58329" spans="7:7">
      <c r="G58329" s="1776"/>
    </row>
    <row r="58330" spans="7:7">
      <c r="G58330" s="1776"/>
    </row>
    <row r="58331" spans="7:7">
      <c r="G58331" s="1776"/>
    </row>
    <row r="58332" spans="7:7">
      <c r="G58332" s="1776"/>
    </row>
    <row r="58333" spans="7:7">
      <c r="G58333" s="1776"/>
    </row>
    <row r="58334" spans="7:7">
      <c r="G58334" s="1776"/>
    </row>
    <row r="58335" spans="7:7">
      <c r="G58335" s="1776"/>
    </row>
    <row r="58336" spans="7:7">
      <c r="G58336" s="1776"/>
    </row>
    <row r="58337" spans="7:7">
      <c r="G58337" s="1776"/>
    </row>
    <row r="58338" spans="7:7">
      <c r="G58338" s="1776"/>
    </row>
    <row r="58339" spans="7:7">
      <c r="G58339" s="1776"/>
    </row>
    <row r="58340" spans="7:7">
      <c r="G58340" s="1776"/>
    </row>
    <row r="58341" spans="7:7">
      <c r="G58341" s="1776"/>
    </row>
    <row r="58342" spans="7:7">
      <c r="G58342" s="1776"/>
    </row>
    <row r="58343" spans="7:7">
      <c r="G58343" s="1776"/>
    </row>
    <row r="58344" spans="7:7">
      <c r="G58344" s="1776"/>
    </row>
    <row r="58345" spans="7:7">
      <c r="G58345" s="1776"/>
    </row>
    <row r="58346" spans="7:7">
      <c r="G58346" s="1776"/>
    </row>
    <row r="58347" spans="7:7">
      <c r="G58347" s="1776"/>
    </row>
    <row r="58348" spans="7:7">
      <c r="G58348" s="1776"/>
    </row>
    <row r="58349" spans="7:7">
      <c r="G58349" s="1776"/>
    </row>
    <row r="58350" spans="7:7">
      <c r="G58350" s="1776"/>
    </row>
    <row r="58351" spans="7:7">
      <c r="G58351" s="1776"/>
    </row>
    <row r="58352" spans="7:7">
      <c r="G58352" s="1776"/>
    </row>
    <row r="58353" spans="7:7">
      <c r="G58353" s="1776"/>
    </row>
    <row r="58354" spans="7:7">
      <c r="G58354" s="1776"/>
    </row>
    <row r="58355" spans="7:7">
      <c r="G58355" s="1776"/>
    </row>
    <row r="58356" spans="7:7">
      <c r="G58356" s="1776"/>
    </row>
    <row r="58357" spans="7:7">
      <c r="G58357" s="1776"/>
    </row>
    <row r="58358" spans="7:7">
      <c r="G58358" s="1776"/>
    </row>
    <row r="58359" spans="7:7">
      <c r="G58359" s="1776"/>
    </row>
    <row r="58360" spans="7:7">
      <c r="G58360" s="1776"/>
    </row>
    <row r="58361" spans="7:7">
      <c r="G58361" s="1776"/>
    </row>
    <row r="58362" spans="7:7">
      <c r="G58362" s="1776"/>
    </row>
    <row r="58363" spans="7:7">
      <c r="G58363" s="1776"/>
    </row>
    <row r="58364" spans="7:7">
      <c r="G58364" s="1776"/>
    </row>
    <row r="58365" spans="7:7">
      <c r="G58365" s="1776"/>
    </row>
    <row r="58366" spans="7:7">
      <c r="G58366" s="1776"/>
    </row>
    <row r="58367" spans="7:7">
      <c r="G58367" s="1776"/>
    </row>
    <row r="58368" spans="7:7">
      <c r="G58368" s="1776"/>
    </row>
    <row r="58369" spans="7:7">
      <c r="G58369" s="1776"/>
    </row>
    <row r="58370" spans="7:7">
      <c r="G58370" s="1776"/>
    </row>
    <row r="58371" spans="7:7">
      <c r="G58371" s="1776"/>
    </row>
    <row r="58372" spans="7:7">
      <c r="G58372" s="1776"/>
    </row>
    <row r="58373" spans="7:7">
      <c r="G58373" s="1776"/>
    </row>
    <row r="58374" spans="7:7">
      <c r="G58374" s="1776"/>
    </row>
    <row r="58375" spans="7:7">
      <c r="G58375" s="1776"/>
    </row>
    <row r="58376" spans="7:7">
      <c r="G58376" s="1776"/>
    </row>
    <row r="58377" spans="7:7">
      <c r="G58377" s="1776"/>
    </row>
    <row r="58378" spans="7:7">
      <c r="G58378" s="1776"/>
    </row>
    <row r="58379" spans="7:7">
      <c r="G58379" s="1776"/>
    </row>
    <row r="58380" spans="7:7">
      <c r="G58380" s="1776"/>
    </row>
    <row r="58381" spans="7:7">
      <c r="G58381" s="1776"/>
    </row>
    <row r="58382" spans="7:7">
      <c r="G58382" s="1776"/>
    </row>
    <row r="58383" spans="7:7">
      <c r="G58383" s="1776"/>
    </row>
    <row r="58384" spans="7:7">
      <c r="G58384" s="1776"/>
    </row>
    <row r="58385" spans="7:7">
      <c r="G58385" s="1776"/>
    </row>
    <row r="58386" spans="7:7">
      <c r="G58386" s="1776"/>
    </row>
    <row r="58387" spans="7:7">
      <c r="G58387" s="1776"/>
    </row>
    <row r="58388" spans="7:7">
      <c r="G58388" s="1776"/>
    </row>
    <row r="58389" spans="7:7">
      <c r="G58389" s="1776"/>
    </row>
    <row r="58390" spans="7:7">
      <c r="G58390" s="1776"/>
    </row>
    <row r="58391" spans="7:7">
      <c r="G58391" s="1776"/>
    </row>
    <row r="58392" spans="7:7">
      <c r="G58392" s="1776"/>
    </row>
    <row r="58393" spans="7:7">
      <c r="G58393" s="1776"/>
    </row>
    <row r="58394" spans="7:7">
      <c r="G58394" s="1776"/>
    </row>
    <row r="58395" spans="7:7">
      <c r="G58395" s="1776"/>
    </row>
    <row r="58396" spans="7:7">
      <c r="G58396" s="1776"/>
    </row>
    <row r="58397" spans="7:7">
      <c r="G58397" s="1776"/>
    </row>
    <row r="58398" spans="7:7">
      <c r="G58398" s="1776"/>
    </row>
    <row r="58399" spans="7:7">
      <c r="G58399" s="1776"/>
    </row>
    <row r="58400" spans="7:7">
      <c r="G58400" s="1776"/>
    </row>
    <row r="58401" spans="7:7">
      <c r="G58401" s="1776"/>
    </row>
    <row r="58402" spans="7:7">
      <c r="G58402" s="1776"/>
    </row>
    <row r="58403" spans="7:7">
      <c r="G58403" s="1776"/>
    </row>
    <row r="58404" spans="7:7">
      <c r="G58404" s="1776"/>
    </row>
    <row r="58405" spans="7:7">
      <c r="G58405" s="1776"/>
    </row>
    <row r="58406" spans="7:7">
      <c r="G58406" s="1776"/>
    </row>
    <row r="58407" spans="7:7">
      <c r="G58407" s="1776"/>
    </row>
    <row r="58408" spans="7:7">
      <c r="G58408" s="1776"/>
    </row>
    <row r="58409" spans="7:7">
      <c r="G58409" s="1776"/>
    </row>
    <row r="58410" spans="7:7">
      <c r="G58410" s="1776"/>
    </row>
    <row r="58411" spans="7:7">
      <c r="G58411" s="1776"/>
    </row>
    <row r="58412" spans="7:7">
      <c r="G58412" s="1776"/>
    </row>
    <row r="58413" spans="7:7">
      <c r="G58413" s="1776"/>
    </row>
    <row r="58414" spans="7:7">
      <c r="G58414" s="1776"/>
    </row>
    <row r="58415" spans="7:7">
      <c r="G58415" s="1776"/>
    </row>
    <row r="58416" spans="7:7">
      <c r="G58416" s="1776"/>
    </row>
    <row r="58417" spans="7:7">
      <c r="G58417" s="1776"/>
    </row>
    <row r="58418" spans="7:7">
      <c r="G58418" s="1776"/>
    </row>
    <row r="58419" spans="7:7">
      <c r="G58419" s="1776"/>
    </row>
    <row r="58420" spans="7:7">
      <c r="G58420" s="1776"/>
    </row>
    <row r="58421" spans="7:7">
      <c r="G58421" s="1776"/>
    </row>
    <row r="58422" spans="7:7">
      <c r="G58422" s="1776"/>
    </row>
    <row r="58423" spans="7:7">
      <c r="G58423" s="1776"/>
    </row>
    <row r="58424" spans="7:7">
      <c r="G58424" s="1776"/>
    </row>
    <row r="58425" spans="7:7">
      <c r="G58425" s="1776"/>
    </row>
    <row r="58426" spans="7:7">
      <c r="G58426" s="1776"/>
    </row>
    <row r="58427" spans="7:7">
      <c r="G58427" s="1776"/>
    </row>
    <row r="58428" spans="7:7">
      <c r="G58428" s="1776"/>
    </row>
    <row r="58429" spans="7:7">
      <c r="G58429" s="1776"/>
    </row>
    <row r="58430" spans="7:7">
      <c r="G58430" s="1776"/>
    </row>
    <row r="58431" spans="7:7">
      <c r="G58431" s="1776"/>
    </row>
    <row r="58432" spans="7:7">
      <c r="G58432" s="1776"/>
    </row>
    <row r="58433" spans="7:7">
      <c r="G58433" s="1776"/>
    </row>
    <row r="58434" spans="7:7">
      <c r="G58434" s="1776"/>
    </row>
    <row r="58435" spans="7:7">
      <c r="G58435" s="1776"/>
    </row>
    <row r="58436" spans="7:7">
      <c r="G58436" s="1776"/>
    </row>
    <row r="58437" spans="7:7">
      <c r="G58437" s="1776"/>
    </row>
    <row r="58438" spans="7:7">
      <c r="G58438" s="1776"/>
    </row>
    <row r="58439" spans="7:7">
      <c r="G58439" s="1776"/>
    </row>
    <row r="58440" spans="7:7">
      <c r="G58440" s="1776"/>
    </row>
    <row r="58441" spans="7:7">
      <c r="G58441" s="1776"/>
    </row>
    <row r="58442" spans="7:7">
      <c r="G58442" s="1776"/>
    </row>
    <row r="58443" spans="7:7">
      <c r="G58443" s="1776"/>
    </row>
    <row r="58444" spans="7:7">
      <c r="G58444" s="1776"/>
    </row>
    <row r="58445" spans="7:7">
      <c r="G58445" s="1776"/>
    </row>
    <row r="58446" spans="7:7">
      <c r="G58446" s="1776"/>
    </row>
    <row r="58447" spans="7:7">
      <c r="G58447" s="1776"/>
    </row>
    <row r="58448" spans="7:7">
      <c r="G58448" s="1776"/>
    </row>
    <row r="58449" spans="7:7">
      <c r="G58449" s="1776"/>
    </row>
    <row r="58450" spans="7:7">
      <c r="G58450" s="1776"/>
    </row>
    <row r="58451" spans="7:7">
      <c r="G58451" s="1776"/>
    </row>
    <row r="58452" spans="7:7">
      <c r="G58452" s="1776"/>
    </row>
    <row r="58453" spans="7:7">
      <c r="G58453" s="1776"/>
    </row>
    <row r="58454" spans="7:7">
      <c r="G58454" s="1776"/>
    </row>
    <row r="58455" spans="7:7">
      <c r="G58455" s="1776"/>
    </row>
    <row r="58456" spans="7:7">
      <c r="G58456" s="1776"/>
    </row>
    <row r="58457" spans="7:7">
      <c r="G58457" s="1776"/>
    </row>
    <row r="58458" spans="7:7">
      <c r="G58458" s="1776"/>
    </row>
    <row r="58459" spans="7:7">
      <c r="G58459" s="1776"/>
    </row>
    <row r="58460" spans="7:7">
      <c r="G58460" s="1776"/>
    </row>
    <row r="58461" spans="7:7">
      <c r="G58461" s="1776"/>
    </row>
    <row r="58462" spans="7:7">
      <c r="G58462" s="1776"/>
    </row>
    <row r="58463" spans="7:7">
      <c r="G58463" s="1776"/>
    </row>
    <row r="58464" spans="7:7">
      <c r="G58464" s="1776"/>
    </row>
    <row r="58465" spans="7:7">
      <c r="G58465" s="1776"/>
    </row>
    <row r="58466" spans="7:7">
      <c r="G58466" s="1776"/>
    </row>
    <row r="58467" spans="7:7">
      <c r="G58467" s="1776"/>
    </row>
    <row r="58468" spans="7:7">
      <c r="G58468" s="1776"/>
    </row>
    <row r="58469" spans="7:7">
      <c r="G58469" s="1776"/>
    </row>
    <row r="58470" spans="7:7">
      <c r="G58470" s="1776"/>
    </row>
    <row r="58471" spans="7:7">
      <c r="G58471" s="1776"/>
    </row>
    <row r="58472" spans="7:7">
      <c r="G58472" s="1776"/>
    </row>
    <row r="58473" spans="7:7">
      <c r="G58473" s="1776"/>
    </row>
    <row r="58474" spans="7:7">
      <c r="G58474" s="1776"/>
    </row>
    <row r="58475" spans="7:7">
      <c r="G58475" s="1776"/>
    </row>
    <row r="58476" spans="7:7">
      <c r="G58476" s="1776"/>
    </row>
    <row r="58477" spans="7:7">
      <c r="G58477" s="1776"/>
    </row>
    <row r="58478" spans="7:7">
      <c r="G58478" s="1776"/>
    </row>
    <row r="58479" spans="7:7">
      <c r="G58479" s="1776"/>
    </row>
    <row r="58480" spans="7:7">
      <c r="G58480" s="1776"/>
    </row>
    <row r="58481" spans="7:7">
      <c r="G58481" s="1776"/>
    </row>
    <row r="58482" spans="7:7">
      <c r="G58482" s="1776"/>
    </row>
    <row r="58483" spans="7:7">
      <c r="G58483" s="1776"/>
    </row>
    <row r="58484" spans="7:7">
      <c r="G58484" s="1776"/>
    </row>
    <row r="58485" spans="7:7">
      <c r="G58485" s="1776"/>
    </row>
    <row r="58486" spans="7:7">
      <c r="G58486" s="1776"/>
    </row>
    <row r="58487" spans="7:7">
      <c r="G58487" s="1776"/>
    </row>
    <row r="58488" spans="7:7">
      <c r="G58488" s="1776"/>
    </row>
    <row r="58489" spans="7:7">
      <c r="G58489" s="1776"/>
    </row>
    <row r="58490" spans="7:7">
      <c r="G58490" s="1776"/>
    </row>
    <row r="58491" spans="7:7">
      <c r="G58491" s="1776"/>
    </row>
    <row r="58492" spans="7:7">
      <c r="G58492" s="1776"/>
    </row>
    <row r="58493" spans="7:7">
      <c r="G58493" s="1776"/>
    </row>
    <row r="58494" spans="7:7">
      <c r="G58494" s="1776"/>
    </row>
    <row r="58495" spans="7:7">
      <c r="G58495" s="1776"/>
    </row>
    <row r="58496" spans="7:7">
      <c r="G58496" s="1776"/>
    </row>
    <row r="58497" spans="7:7">
      <c r="G58497" s="1776"/>
    </row>
    <row r="58498" spans="7:7">
      <c r="G58498" s="1776"/>
    </row>
    <row r="58499" spans="7:7">
      <c r="G58499" s="1776"/>
    </row>
    <row r="58500" spans="7:7">
      <c r="G58500" s="1776"/>
    </row>
    <row r="58501" spans="7:7">
      <c r="G58501" s="1776"/>
    </row>
    <row r="58502" spans="7:7">
      <c r="G58502" s="1776"/>
    </row>
    <row r="58503" spans="7:7">
      <c r="G58503" s="1776"/>
    </row>
    <row r="58504" spans="7:7">
      <c r="G58504" s="1776"/>
    </row>
    <row r="58505" spans="7:7">
      <c r="G58505" s="1776"/>
    </row>
    <row r="58506" spans="7:7">
      <c r="G58506" s="1776"/>
    </row>
    <row r="58507" spans="7:7">
      <c r="G58507" s="1776"/>
    </row>
    <row r="58508" spans="7:7">
      <c r="G58508" s="1776"/>
    </row>
    <row r="58509" spans="7:7">
      <c r="G58509" s="1776"/>
    </row>
    <row r="58510" spans="7:7">
      <c r="G58510" s="1776"/>
    </row>
    <row r="58511" spans="7:7">
      <c r="G58511" s="1776"/>
    </row>
    <row r="58512" spans="7:7">
      <c r="G58512" s="1776"/>
    </row>
    <row r="58513" spans="7:7">
      <c r="G58513" s="1776"/>
    </row>
    <row r="58514" spans="7:7">
      <c r="G58514" s="1776"/>
    </row>
    <row r="58515" spans="7:7">
      <c r="G58515" s="1776"/>
    </row>
    <row r="58516" spans="7:7">
      <c r="G58516" s="1776"/>
    </row>
    <row r="58517" spans="7:7">
      <c r="G58517" s="1776"/>
    </row>
    <row r="58518" spans="7:7">
      <c r="G58518" s="1776"/>
    </row>
    <row r="58519" spans="7:7">
      <c r="G58519" s="1776"/>
    </row>
    <row r="58520" spans="7:7">
      <c r="G58520" s="1776"/>
    </row>
    <row r="58521" spans="7:7">
      <c r="G58521" s="1776"/>
    </row>
    <row r="58522" spans="7:7">
      <c r="G58522" s="1776"/>
    </row>
    <row r="58523" spans="7:7">
      <c r="G58523" s="1776"/>
    </row>
    <row r="58524" spans="7:7">
      <c r="G58524" s="1776"/>
    </row>
    <row r="58525" spans="7:7">
      <c r="G58525" s="1776"/>
    </row>
    <row r="58526" spans="7:7">
      <c r="G58526" s="1776"/>
    </row>
    <row r="58527" spans="7:7">
      <c r="G58527" s="1776"/>
    </row>
    <row r="58528" spans="7:7">
      <c r="G58528" s="1776"/>
    </row>
    <row r="58529" spans="7:7">
      <c r="G58529" s="1776"/>
    </row>
    <row r="58530" spans="7:7">
      <c r="G58530" s="1776"/>
    </row>
    <row r="58531" spans="7:7">
      <c r="G58531" s="1776"/>
    </row>
    <row r="58532" spans="7:7">
      <c r="G58532" s="1776"/>
    </row>
    <row r="58533" spans="7:7">
      <c r="G58533" s="1776"/>
    </row>
    <row r="58534" spans="7:7">
      <c r="G58534" s="1776"/>
    </row>
    <row r="58535" spans="7:7">
      <c r="G58535" s="1776"/>
    </row>
    <row r="58536" spans="7:7">
      <c r="G58536" s="1776"/>
    </row>
    <row r="58537" spans="7:7">
      <c r="G58537" s="1776"/>
    </row>
    <row r="58538" spans="7:7">
      <c r="G58538" s="1776"/>
    </row>
    <row r="58539" spans="7:7">
      <c r="G58539" s="1776"/>
    </row>
    <row r="58540" spans="7:7">
      <c r="G58540" s="1776"/>
    </row>
    <row r="58541" spans="7:7">
      <c r="G58541" s="1776"/>
    </row>
    <row r="58542" spans="7:7">
      <c r="G58542" s="1776"/>
    </row>
    <row r="58543" spans="7:7">
      <c r="G58543" s="1776"/>
    </row>
    <row r="58544" spans="7:7">
      <c r="G58544" s="1776"/>
    </row>
    <row r="58545" spans="7:7">
      <c r="G58545" s="1776"/>
    </row>
    <row r="58546" spans="7:7">
      <c r="G58546" s="1776"/>
    </row>
    <row r="58547" spans="7:7">
      <c r="G58547" s="1776"/>
    </row>
    <row r="58548" spans="7:7">
      <c r="G58548" s="1776"/>
    </row>
    <row r="58549" spans="7:7">
      <c r="G58549" s="1776"/>
    </row>
    <row r="58550" spans="7:7">
      <c r="G58550" s="1776"/>
    </row>
    <row r="58551" spans="7:7">
      <c r="G58551" s="1776"/>
    </row>
    <row r="58552" spans="7:7">
      <c r="G58552" s="1776"/>
    </row>
    <row r="58553" spans="7:7">
      <c r="G58553" s="1776"/>
    </row>
    <row r="58554" spans="7:7">
      <c r="G58554" s="1776"/>
    </row>
    <row r="58555" spans="7:7">
      <c r="G58555" s="1776"/>
    </row>
    <row r="58556" spans="7:7">
      <c r="G58556" s="1776"/>
    </row>
    <row r="58557" spans="7:7">
      <c r="G58557" s="1776"/>
    </row>
    <row r="58558" spans="7:7">
      <c r="G58558" s="1776"/>
    </row>
    <row r="58559" spans="7:7">
      <c r="G58559" s="1776"/>
    </row>
    <row r="58560" spans="7:7">
      <c r="G58560" s="1776"/>
    </row>
    <row r="58561" spans="7:7">
      <c r="G58561" s="1776"/>
    </row>
    <row r="58562" spans="7:7">
      <c r="G58562" s="1776"/>
    </row>
    <row r="58563" spans="7:7">
      <c r="G58563" s="1776"/>
    </row>
    <row r="58564" spans="7:7">
      <c r="G58564" s="1776"/>
    </row>
    <row r="58565" spans="7:7">
      <c r="G58565" s="1776"/>
    </row>
    <row r="58566" spans="7:7">
      <c r="G58566" s="1776"/>
    </row>
    <row r="58567" spans="7:7">
      <c r="G58567" s="1776"/>
    </row>
    <row r="58568" spans="7:7">
      <c r="G58568" s="1776"/>
    </row>
    <row r="58569" spans="7:7">
      <c r="G58569" s="1776"/>
    </row>
    <row r="58570" spans="7:7">
      <c r="G58570" s="1776"/>
    </row>
    <row r="58571" spans="7:7">
      <c r="G58571" s="1776"/>
    </row>
    <row r="58572" spans="7:7">
      <c r="G58572" s="1776"/>
    </row>
    <row r="58573" spans="7:7">
      <c r="G58573" s="1776"/>
    </row>
    <row r="58574" spans="7:7">
      <c r="G58574" s="1776"/>
    </row>
    <row r="58575" spans="7:7">
      <c r="G58575" s="1776"/>
    </row>
    <row r="58576" spans="7:7">
      <c r="G58576" s="1776"/>
    </row>
    <row r="58577" spans="7:7">
      <c r="G58577" s="1776"/>
    </row>
    <row r="58578" spans="7:7">
      <c r="G58578" s="1776"/>
    </row>
    <row r="58579" spans="7:7">
      <c r="G58579" s="1776"/>
    </row>
    <row r="58580" spans="7:7">
      <c r="G58580" s="1776"/>
    </row>
    <row r="58581" spans="7:7">
      <c r="G58581" s="1776"/>
    </row>
    <row r="58582" spans="7:7">
      <c r="G58582" s="1776"/>
    </row>
    <row r="58583" spans="7:7">
      <c r="G58583" s="1776"/>
    </row>
    <row r="58584" spans="7:7">
      <c r="G58584" s="1776"/>
    </row>
    <row r="58585" spans="7:7">
      <c r="G58585" s="1776"/>
    </row>
    <row r="58586" spans="7:7">
      <c r="G58586" s="1776"/>
    </row>
    <row r="58587" spans="7:7">
      <c r="G58587" s="1776"/>
    </row>
    <row r="58588" spans="7:7">
      <c r="G58588" s="1776"/>
    </row>
    <row r="58589" spans="7:7">
      <c r="G58589" s="1776"/>
    </row>
    <row r="58590" spans="7:7">
      <c r="G58590" s="1776"/>
    </row>
    <row r="58591" spans="7:7">
      <c r="G58591" s="1776"/>
    </row>
    <row r="58592" spans="7:7">
      <c r="G58592" s="1776"/>
    </row>
    <row r="58593" spans="7:7">
      <c r="G58593" s="1776"/>
    </row>
    <row r="58594" spans="7:7">
      <c r="G58594" s="1776"/>
    </row>
    <row r="58595" spans="7:7">
      <c r="G58595" s="1776"/>
    </row>
    <row r="58596" spans="7:7">
      <c r="G58596" s="1776"/>
    </row>
    <row r="58597" spans="7:7">
      <c r="G58597" s="1776"/>
    </row>
    <row r="58598" spans="7:7">
      <c r="G58598" s="1776"/>
    </row>
    <row r="58599" spans="7:7">
      <c r="G58599" s="1776"/>
    </row>
    <row r="58600" spans="7:7">
      <c r="G58600" s="1776"/>
    </row>
    <row r="58601" spans="7:7">
      <c r="G58601" s="1776"/>
    </row>
    <row r="58602" spans="7:7">
      <c r="G58602" s="1776"/>
    </row>
    <row r="58603" spans="7:7">
      <c r="G58603" s="1776"/>
    </row>
    <row r="58604" spans="7:7">
      <c r="G58604" s="1776"/>
    </row>
    <row r="58605" spans="7:7">
      <c r="G58605" s="1776"/>
    </row>
    <row r="58606" spans="7:7">
      <c r="G58606" s="1776"/>
    </row>
    <row r="58607" spans="7:7">
      <c r="G58607" s="1776"/>
    </row>
    <row r="58608" spans="7:7">
      <c r="G58608" s="1776"/>
    </row>
    <row r="58609" spans="7:7">
      <c r="G58609" s="1776"/>
    </row>
    <row r="58610" spans="7:7">
      <c r="G58610" s="1776"/>
    </row>
    <row r="58611" spans="7:7">
      <c r="G58611" s="1776"/>
    </row>
    <row r="58612" spans="7:7">
      <c r="G58612" s="1776"/>
    </row>
    <row r="58613" spans="7:7">
      <c r="G58613" s="1776"/>
    </row>
    <row r="58614" spans="7:7">
      <c r="G58614" s="1776"/>
    </row>
    <row r="58615" spans="7:7">
      <c r="G58615" s="1776"/>
    </row>
    <row r="58616" spans="7:7">
      <c r="G58616" s="1776"/>
    </row>
    <row r="58617" spans="7:7">
      <c r="G58617" s="1776"/>
    </row>
    <row r="58618" spans="7:7">
      <c r="G58618" s="1776"/>
    </row>
    <row r="58619" spans="7:7">
      <c r="G58619" s="1776"/>
    </row>
    <row r="58620" spans="7:7">
      <c r="G58620" s="1776"/>
    </row>
    <row r="58621" spans="7:7">
      <c r="G58621" s="1776"/>
    </row>
    <row r="58622" spans="7:7">
      <c r="G58622" s="1776"/>
    </row>
    <row r="58623" spans="7:7">
      <c r="G58623" s="1776"/>
    </row>
    <row r="58624" spans="7:7">
      <c r="G58624" s="1776"/>
    </row>
    <row r="58625" spans="7:7">
      <c r="G58625" s="1776"/>
    </row>
    <row r="58626" spans="7:7">
      <c r="G58626" s="1776"/>
    </row>
    <row r="58627" spans="7:7">
      <c r="G58627" s="1776"/>
    </row>
    <row r="58628" spans="7:7">
      <c r="G58628" s="1776"/>
    </row>
    <row r="58629" spans="7:7">
      <c r="G58629" s="1776"/>
    </row>
    <row r="58630" spans="7:7">
      <c r="G58630" s="1776"/>
    </row>
    <row r="58631" spans="7:7">
      <c r="G58631" s="1776"/>
    </row>
    <row r="58632" spans="7:7">
      <c r="G58632" s="1776"/>
    </row>
    <row r="58633" spans="7:7">
      <c r="G58633" s="1776"/>
    </row>
    <row r="58634" spans="7:7">
      <c r="G58634" s="1776"/>
    </row>
    <row r="58635" spans="7:7">
      <c r="G58635" s="1776"/>
    </row>
    <row r="58636" spans="7:7">
      <c r="G58636" s="1776"/>
    </row>
    <row r="58637" spans="7:7">
      <c r="G58637" s="1776"/>
    </row>
    <row r="58638" spans="7:7">
      <c r="G58638" s="1776"/>
    </row>
    <row r="58639" spans="7:7">
      <c r="G58639" s="1776"/>
    </row>
    <row r="58640" spans="7:7">
      <c r="G58640" s="1776"/>
    </row>
    <row r="58641" spans="7:7">
      <c r="G58641" s="1776"/>
    </row>
    <row r="58642" spans="7:7">
      <c r="G58642" s="1776"/>
    </row>
    <row r="58643" spans="7:7">
      <c r="G58643" s="1776"/>
    </row>
    <row r="58644" spans="7:7">
      <c r="G58644" s="1776"/>
    </row>
    <row r="58645" spans="7:7">
      <c r="G58645" s="1776"/>
    </row>
    <row r="58646" spans="7:7">
      <c r="G58646" s="1776"/>
    </row>
    <row r="58647" spans="7:7">
      <c r="G58647" s="1776"/>
    </row>
    <row r="58648" spans="7:7">
      <c r="G58648" s="1776"/>
    </row>
    <row r="58649" spans="7:7">
      <c r="G58649" s="1776"/>
    </row>
    <row r="58650" spans="7:7">
      <c r="G58650" s="1776"/>
    </row>
    <row r="58651" spans="7:7">
      <c r="G58651" s="1776"/>
    </row>
    <row r="58652" spans="7:7">
      <c r="G58652" s="1776"/>
    </row>
    <row r="58653" spans="7:7">
      <c r="G58653" s="1776"/>
    </row>
    <row r="58654" spans="7:7">
      <c r="G58654" s="1776"/>
    </row>
    <row r="58655" spans="7:7">
      <c r="G58655" s="1776"/>
    </row>
    <row r="58656" spans="7:7">
      <c r="G58656" s="1776"/>
    </row>
    <row r="58657" spans="7:7">
      <c r="G58657" s="1776"/>
    </row>
    <row r="58658" spans="7:7">
      <c r="G58658" s="1776"/>
    </row>
    <row r="58659" spans="7:7">
      <c r="G58659" s="1776"/>
    </row>
    <row r="58660" spans="7:7">
      <c r="G58660" s="1776"/>
    </row>
    <row r="58661" spans="7:7">
      <c r="G58661" s="1776"/>
    </row>
    <row r="58662" spans="7:7">
      <c r="G58662" s="1776"/>
    </row>
    <row r="58663" spans="7:7">
      <c r="G58663" s="1776"/>
    </row>
    <row r="58664" spans="7:7">
      <c r="G58664" s="1776"/>
    </row>
    <row r="58665" spans="7:7">
      <c r="G58665" s="1776"/>
    </row>
    <row r="58666" spans="7:7">
      <c r="G58666" s="1776"/>
    </row>
    <row r="58667" spans="7:7">
      <c r="G58667" s="1776"/>
    </row>
    <row r="58668" spans="7:7">
      <c r="G58668" s="1776"/>
    </row>
    <row r="58669" spans="7:7">
      <c r="G58669" s="1776"/>
    </row>
    <row r="58670" spans="7:7">
      <c r="G58670" s="1776"/>
    </row>
    <row r="58671" spans="7:7">
      <c r="G58671" s="1776"/>
    </row>
    <row r="58672" spans="7:7">
      <c r="G58672" s="1776"/>
    </row>
    <row r="58673" spans="7:7">
      <c r="G58673" s="1776"/>
    </row>
    <row r="58674" spans="7:7">
      <c r="G58674" s="1776"/>
    </row>
    <row r="58675" spans="7:7">
      <c r="G58675" s="1776"/>
    </row>
    <row r="58676" spans="7:7">
      <c r="G58676" s="1776"/>
    </row>
    <row r="58677" spans="7:7">
      <c r="G58677" s="1776"/>
    </row>
    <row r="58678" spans="7:7">
      <c r="G58678" s="1776"/>
    </row>
    <row r="58679" spans="7:7">
      <c r="G58679" s="1776"/>
    </row>
    <row r="58680" spans="7:7">
      <c r="G58680" s="1776"/>
    </row>
    <row r="58681" spans="7:7">
      <c r="G58681" s="1776"/>
    </row>
    <row r="58682" spans="7:7">
      <c r="G58682" s="1776"/>
    </row>
    <row r="58683" spans="7:7">
      <c r="G58683" s="1776"/>
    </row>
    <row r="58684" spans="7:7">
      <c r="G58684" s="1776"/>
    </row>
    <row r="58685" spans="7:7">
      <c r="G58685" s="1776"/>
    </row>
    <row r="58686" spans="7:7">
      <c r="G58686" s="1776"/>
    </row>
    <row r="58687" spans="7:7">
      <c r="G58687" s="1776"/>
    </row>
    <row r="58688" spans="7:7">
      <c r="G58688" s="1776"/>
    </row>
    <row r="58689" spans="7:7">
      <c r="G58689" s="1776"/>
    </row>
    <row r="58690" spans="7:7">
      <c r="G58690" s="1776"/>
    </row>
    <row r="58691" spans="7:7">
      <c r="G58691" s="1776"/>
    </row>
    <row r="58692" spans="7:7">
      <c r="G58692" s="1776"/>
    </row>
    <row r="58693" spans="7:7">
      <c r="G58693" s="1776"/>
    </row>
    <row r="58694" spans="7:7">
      <c r="G58694" s="1776"/>
    </row>
    <row r="58695" spans="7:7">
      <c r="G58695" s="1776"/>
    </row>
    <row r="58696" spans="7:7">
      <c r="G58696" s="1776"/>
    </row>
    <row r="58697" spans="7:7">
      <c r="G58697" s="1776"/>
    </row>
    <row r="58698" spans="7:7">
      <c r="G58698" s="1776"/>
    </row>
    <row r="58699" spans="7:7">
      <c r="G58699" s="1776"/>
    </row>
    <row r="58700" spans="7:7">
      <c r="G58700" s="1776"/>
    </row>
    <row r="58701" spans="7:7">
      <c r="G58701" s="1776"/>
    </row>
    <row r="58702" spans="7:7">
      <c r="G58702" s="1776"/>
    </row>
    <row r="58703" spans="7:7">
      <c r="G58703" s="1776"/>
    </row>
    <row r="58704" spans="7:7">
      <c r="G58704" s="1776"/>
    </row>
    <row r="58705" spans="7:7">
      <c r="G58705" s="1776"/>
    </row>
    <row r="58706" spans="7:7">
      <c r="G58706" s="1776"/>
    </row>
    <row r="58707" spans="7:7">
      <c r="G58707" s="1776"/>
    </row>
    <row r="58708" spans="7:7">
      <c r="G58708" s="1776"/>
    </row>
    <row r="58709" spans="7:7">
      <c r="G58709" s="1776"/>
    </row>
    <row r="58710" spans="7:7">
      <c r="G58710" s="1776"/>
    </row>
    <row r="58711" spans="7:7">
      <c r="G58711" s="1776"/>
    </row>
    <row r="58712" spans="7:7">
      <c r="G58712" s="1776"/>
    </row>
    <row r="58713" spans="7:7">
      <c r="G58713" s="1776"/>
    </row>
    <row r="58714" spans="7:7">
      <c r="G58714" s="1776"/>
    </row>
    <row r="58715" spans="7:7">
      <c r="G58715" s="1776"/>
    </row>
    <row r="58716" spans="7:7">
      <c r="G58716" s="1776"/>
    </row>
    <row r="58717" spans="7:7">
      <c r="G58717" s="1776"/>
    </row>
    <row r="58718" spans="7:7">
      <c r="G58718" s="1776"/>
    </row>
    <row r="58719" spans="7:7">
      <c r="G58719" s="1776"/>
    </row>
    <row r="58720" spans="7:7">
      <c r="G58720" s="1776"/>
    </row>
    <row r="58721" spans="7:7">
      <c r="G58721" s="1776"/>
    </row>
    <row r="58722" spans="7:7">
      <c r="G58722" s="1776"/>
    </row>
    <row r="58723" spans="7:7">
      <c r="G58723" s="1776"/>
    </row>
    <row r="58724" spans="7:7">
      <c r="G58724" s="1776"/>
    </row>
    <row r="58725" spans="7:7">
      <c r="G58725" s="1776"/>
    </row>
    <row r="58726" spans="7:7">
      <c r="G58726" s="1776"/>
    </row>
    <row r="58727" spans="7:7">
      <c r="G58727" s="1776"/>
    </row>
    <row r="58728" spans="7:7">
      <c r="G58728" s="1776"/>
    </row>
    <row r="58729" spans="7:7">
      <c r="G58729" s="1776"/>
    </row>
    <row r="58730" spans="7:7">
      <c r="G58730" s="1776"/>
    </row>
    <row r="58731" spans="7:7">
      <c r="G58731" s="1776"/>
    </row>
    <row r="58732" spans="7:7">
      <c r="G58732" s="1776"/>
    </row>
    <row r="58733" spans="7:7">
      <c r="G58733" s="1776"/>
    </row>
    <row r="58734" spans="7:7">
      <c r="G58734" s="1776"/>
    </row>
    <row r="58735" spans="7:7">
      <c r="G58735" s="1776"/>
    </row>
    <row r="58736" spans="7:7">
      <c r="G58736" s="1776"/>
    </row>
    <row r="58737" spans="7:7">
      <c r="G58737" s="1776"/>
    </row>
    <row r="58738" spans="7:7">
      <c r="G58738" s="1776"/>
    </row>
    <row r="58739" spans="7:7">
      <c r="G58739" s="1776"/>
    </row>
    <row r="58740" spans="7:7">
      <c r="G58740" s="1776"/>
    </row>
    <row r="58741" spans="7:7">
      <c r="G58741" s="1776"/>
    </row>
    <row r="58742" spans="7:7">
      <c r="G58742" s="1776"/>
    </row>
    <row r="58743" spans="7:7">
      <c r="G58743" s="1776"/>
    </row>
    <row r="58744" spans="7:7">
      <c r="G58744" s="1776"/>
    </row>
    <row r="58745" spans="7:7">
      <c r="G58745" s="1776"/>
    </row>
    <row r="58746" spans="7:7">
      <c r="G58746" s="1776"/>
    </row>
    <row r="58747" spans="7:7">
      <c r="G58747" s="1776"/>
    </row>
    <row r="58748" spans="7:7">
      <c r="G58748" s="1776"/>
    </row>
    <row r="58749" spans="7:7">
      <c r="G58749" s="1776"/>
    </row>
    <row r="58750" spans="7:7">
      <c r="G58750" s="1776"/>
    </row>
    <row r="58751" spans="7:7">
      <c r="G58751" s="1776"/>
    </row>
    <row r="58752" spans="7:7">
      <c r="G58752" s="1776"/>
    </row>
    <row r="58753" spans="7:7">
      <c r="G58753" s="1776"/>
    </row>
    <row r="58754" spans="7:7">
      <c r="G58754" s="1776"/>
    </row>
    <row r="58755" spans="7:7">
      <c r="G58755" s="1776"/>
    </row>
    <row r="58756" spans="7:7">
      <c r="G58756" s="1776"/>
    </row>
    <row r="58757" spans="7:7">
      <c r="G58757" s="1776"/>
    </row>
    <row r="58758" spans="7:7">
      <c r="G58758" s="1776"/>
    </row>
    <row r="58759" spans="7:7">
      <c r="G58759" s="1776"/>
    </row>
    <row r="58760" spans="7:7">
      <c r="G58760" s="1776"/>
    </row>
    <row r="58761" spans="7:7">
      <c r="G58761" s="1776"/>
    </row>
    <row r="58762" spans="7:7">
      <c r="G58762" s="1776"/>
    </row>
    <row r="58763" spans="7:7">
      <c r="G58763" s="1776"/>
    </row>
    <row r="58764" spans="7:7">
      <c r="G58764" s="1776"/>
    </row>
    <row r="58765" spans="7:7">
      <c r="G58765" s="1776"/>
    </row>
    <row r="58766" spans="7:7">
      <c r="G58766" s="1776"/>
    </row>
    <row r="58767" spans="7:7">
      <c r="G58767" s="1776"/>
    </row>
    <row r="58768" spans="7:7">
      <c r="G58768" s="1776"/>
    </row>
    <row r="58769" spans="7:7">
      <c r="G58769" s="1776"/>
    </row>
    <row r="58770" spans="7:7">
      <c r="G58770" s="1776"/>
    </row>
    <row r="58771" spans="7:7">
      <c r="G58771" s="1776"/>
    </row>
    <row r="58772" spans="7:7">
      <c r="G58772" s="1776"/>
    </row>
    <row r="58773" spans="7:7">
      <c r="G58773" s="1776"/>
    </row>
    <row r="58774" spans="7:7">
      <c r="G58774" s="1776"/>
    </row>
    <row r="58775" spans="7:7">
      <c r="G58775" s="1776"/>
    </row>
    <row r="58776" spans="7:7">
      <c r="G58776" s="1776"/>
    </row>
    <row r="58777" spans="7:7">
      <c r="G58777" s="1776"/>
    </row>
    <row r="58778" spans="7:7">
      <c r="G58778" s="1776"/>
    </row>
    <row r="58779" spans="7:7">
      <c r="G58779" s="1776"/>
    </row>
    <row r="58780" spans="7:7">
      <c r="G58780" s="1776"/>
    </row>
    <row r="58781" spans="7:7">
      <c r="G58781" s="1776"/>
    </row>
    <row r="58782" spans="7:7">
      <c r="G58782" s="1776"/>
    </row>
    <row r="58783" spans="7:7">
      <c r="G58783" s="1776"/>
    </row>
    <row r="58784" spans="7:7">
      <c r="G58784" s="1776"/>
    </row>
    <row r="58785" spans="7:7">
      <c r="G58785" s="1776"/>
    </row>
    <row r="58786" spans="7:7">
      <c r="G58786" s="1776"/>
    </row>
    <row r="58787" spans="7:7">
      <c r="G58787" s="1776"/>
    </row>
    <row r="58788" spans="7:7">
      <c r="G58788" s="1776"/>
    </row>
    <row r="58789" spans="7:7">
      <c r="G58789" s="1776"/>
    </row>
    <row r="58790" spans="7:7">
      <c r="G58790" s="1776"/>
    </row>
    <row r="58791" spans="7:7">
      <c r="G58791" s="1776"/>
    </row>
    <row r="58792" spans="7:7">
      <c r="G58792" s="1776"/>
    </row>
    <row r="58793" spans="7:7">
      <c r="G58793" s="1776"/>
    </row>
    <row r="58794" spans="7:7">
      <c r="G58794" s="1776"/>
    </row>
    <row r="58795" spans="7:7">
      <c r="G58795" s="1776"/>
    </row>
    <row r="58796" spans="7:7">
      <c r="G58796" s="1776"/>
    </row>
    <row r="58797" spans="7:7">
      <c r="G58797" s="1776"/>
    </row>
    <row r="58798" spans="7:7">
      <c r="G58798" s="1776"/>
    </row>
    <row r="58799" spans="7:7">
      <c r="G58799" s="1776"/>
    </row>
    <row r="58800" spans="7:7">
      <c r="G58800" s="1776"/>
    </row>
    <row r="58801" spans="7:7">
      <c r="G58801" s="1776"/>
    </row>
    <row r="58802" spans="7:7">
      <c r="G58802" s="1776"/>
    </row>
    <row r="58803" spans="7:7">
      <c r="G58803" s="1776"/>
    </row>
    <row r="58804" spans="7:7">
      <c r="G58804" s="1776"/>
    </row>
    <row r="58805" spans="7:7">
      <c r="G58805" s="1776"/>
    </row>
    <row r="58806" spans="7:7">
      <c r="G58806" s="1776"/>
    </row>
    <row r="58807" spans="7:7">
      <c r="G58807" s="1776"/>
    </row>
    <row r="58808" spans="7:7">
      <c r="G58808" s="1776"/>
    </row>
    <row r="58809" spans="7:7">
      <c r="G58809" s="1776"/>
    </row>
    <row r="58810" spans="7:7">
      <c r="G58810" s="1776"/>
    </row>
    <row r="58811" spans="7:7">
      <c r="G58811" s="1776"/>
    </row>
    <row r="58812" spans="7:7">
      <c r="G58812" s="1776"/>
    </row>
    <row r="58813" spans="7:7">
      <c r="G58813" s="1776"/>
    </row>
    <row r="58814" spans="7:7">
      <c r="G58814" s="1776"/>
    </row>
    <row r="58815" spans="7:7">
      <c r="G58815" s="1776"/>
    </row>
    <row r="58816" spans="7:7">
      <c r="G58816" s="1776"/>
    </row>
    <row r="58817" spans="7:7">
      <c r="G58817" s="1776"/>
    </row>
    <row r="58818" spans="7:7">
      <c r="G58818" s="1776"/>
    </row>
    <row r="58819" spans="7:7">
      <c r="G58819" s="1776"/>
    </row>
    <row r="58820" spans="7:7">
      <c r="G58820" s="1776"/>
    </row>
    <row r="58821" spans="7:7">
      <c r="G58821" s="1776"/>
    </row>
    <row r="58822" spans="7:7">
      <c r="G58822" s="1776"/>
    </row>
    <row r="58823" spans="7:7">
      <c r="G58823" s="1776"/>
    </row>
    <row r="58824" spans="7:7">
      <c r="G58824" s="1776"/>
    </row>
    <row r="58825" spans="7:7">
      <c r="G58825" s="1776"/>
    </row>
    <row r="58826" spans="7:7">
      <c r="G58826" s="1776"/>
    </row>
    <row r="58827" spans="7:7">
      <c r="G58827" s="1776"/>
    </row>
    <row r="58828" spans="7:7">
      <c r="G58828" s="1776"/>
    </row>
    <row r="58829" spans="7:7">
      <c r="G58829" s="1776"/>
    </row>
    <row r="58830" spans="7:7">
      <c r="G58830" s="1776"/>
    </row>
    <row r="58831" spans="7:7">
      <c r="G58831" s="1776"/>
    </row>
    <row r="58832" spans="7:7">
      <c r="G58832" s="1776"/>
    </row>
    <row r="58833" spans="7:7">
      <c r="G58833" s="1776"/>
    </row>
    <row r="58834" spans="7:7">
      <c r="G58834" s="1776"/>
    </row>
    <row r="58835" spans="7:7">
      <c r="G58835" s="1776"/>
    </row>
    <row r="58836" spans="7:7">
      <c r="G58836" s="1776"/>
    </row>
    <row r="58837" spans="7:7">
      <c r="G58837" s="1776"/>
    </row>
    <row r="58838" spans="7:7">
      <c r="G58838" s="1776"/>
    </row>
    <row r="58839" spans="7:7">
      <c r="G58839" s="1776"/>
    </row>
    <row r="58840" spans="7:7">
      <c r="G58840" s="1776"/>
    </row>
    <row r="58841" spans="7:7">
      <c r="G58841" s="1776"/>
    </row>
    <row r="58842" spans="7:7">
      <c r="G58842" s="1776"/>
    </row>
    <row r="58843" spans="7:7">
      <c r="G58843" s="1776"/>
    </row>
    <row r="58844" spans="7:7">
      <c r="G58844" s="1776"/>
    </row>
    <row r="58845" spans="7:7">
      <c r="G58845" s="1776"/>
    </row>
    <row r="58846" spans="7:7">
      <c r="G58846" s="1776"/>
    </row>
    <row r="58847" spans="7:7">
      <c r="G58847" s="1776"/>
    </row>
    <row r="58848" spans="7:7">
      <c r="G58848" s="1776"/>
    </row>
    <row r="58849" spans="7:7">
      <c r="G58849" s="1776"/>
    </row>
    <row r="58850" spans="7:7">
      <c r="G58850" s="1776"/>
    </row>
    <row r="58851" spans="7:7">
      <c r="G58851" s="1776"/>
    </row>
    <row r="58852" spans="7:7">
      <c r="G58852" s="1776"/>
    </row>
    <row r="58853" spans="7:7">
      <c r="G58853" s="1776"/>
    </row>
    <row r="58854" spans="7:7">
      <c r="G58854" s="1776"/>
    </row>
    <row r="58855" spans="7:7">
      <c r="G58855" s="1776"/>
    </row>
    <row r="58856" spans="7:7">
      <c r="G58856" s="1776"/>
    </row>
    <row r="58857" spans="7:7">
      <c r="G58857" s="1776"/>
    </row>
    <row r="58858" spans="7:7">
      <c r="G58858" s="1776"/>
    </row>
    <row r="58859" spans="7:7">
      <c r="G58859" s="1776"/>
    </row>
    <row r="58860" spans="7:7">
      <c r="G58860" s="1776"/>
    </row>
    <row r="58861" spans="7:7">
      <c r="G58861" s="1776"/>
    </row>
    <row r="58862" spans="7:7">
      <c r="G58862" s="1776"/>
    </row>
    <row r="58863" spans="7:7">
      <c r="G58863" s="1776"/>
    </row>
    <row r="58864" spans="7:7">
      <c r="G58864" s="1776"/>
    </row>
    <row r="58865" spans="7:7">
      <c r="G58865" s="1776"/>
    </row>
    <row r="58866" spans="7:7">
      <c r="G58866" s="1776"/>
    </row>
    <row r="58867" spans="7:7">
      <c r="G58867" s="1776"/>
    </row>
    <row r="58868" spans="7:7">
      <c r="G58868" s="1776"/>
    </row>
    <row r="58869" spans="7:7">
      <c r="G58869" s="1776"/>
    </row>
    <row r="58870" spans="7:7">
      <c r="G58870" s="1776"/>
    </row>
    <row r="58871" spans="7:7">
      <c r="G58871" s="1776"/>
    </row>
    <row r="58872" spans="7:7">
      <c r="G58872" s="1776"/>
    </row>
    <row r="58873" spans="7:7">
      <c r="G58873" s="1776"/>
    </row>
    <row r="58874" spans="7:7">
      <c r="G58874" s="1776"/>
    </row>
    <row r="58875" spans="7:7">
      <c r="G58875" s="1776"/>
    </row>
    <row r="58876" spans="7:7">
      <c r="G58876" s="1776"/>
    </row>
    <row r="58877" spans="7:7">
      <c r="G58877" s="1776"/>
    </row>
    <row r="58878" spans="7:7">
      <c r="G58878" s="1776"/>
    </row>
    <row r="58879" spans="7:7">
      <c r="G58879" s="1776"/>
    </row>
    <row r="58880" spans="7:7">
      <c r="G58880" s="1776"/>
    </row>
    <row r="58881" spans="7:7">
      <c r="G58881" s="1776"/>
    </row>
    <row r="58882" spans="7:7">
      <c r="G58882" s="1776"/>
    </row>
    <row r="58883" spans="7:7">
      <c r="G58883" s="1776"/>
    </row>
    <row r="58884" spans="7:7">
      <c r="G58884" s="1776"/>
    </row>
    <row r="58885" spans="7:7">
      <c r="G58885" s="1776"/>
    </row>
    <row r="58886" spans="7:7">
      <c r="G58886" s="1776"/>
    </row>
    <row r="58887" spans="7:7">
      <c r="G58887" s="1776"/>
    </row>
    <row r="58888" spans="7:7">
      <c r="G58888" s="1776"/>
    </row>
    <row r="58889" spans="7:7">
      <c r="G58889" s="1776"/>
    </row>
    <row r="58890" spans="7:7">
      <c r="G58890" s="1776"/>
    </row>
    <row r="58891" spans="7:7">
      <c r="G58891" s="1776"/>
    </row>
    <row r="58892" spans="7:7">
      <c r="G58892" s="1776"/>
    </row>
    <row r="58893" spans="7:7">
      <c r="G58893" s="1776"/>
    </row>
    <row r="58894" spans="7:7">
      <c r="G58894" s="1776"/>
    </row>
    <row r="58895" spans="7:7">
      <c r="G58895" s="1776"/>
    </row>
    <row r="58896" spans="7:7">
      <c r="G58896" s="1776"/>
    </row>
    <row r="58897" spans="7:7">
      <c r="G58897" s="1776"/>
    </row>
    <row r="58898" spans="7:7">
      <c r="G58898" s="1776"/>
    </row>
    <row r="58899" spans="7:7">
      <c r="G58899" s="1776"/>
    </row>
    <row r="58900" spans="7:7">
      <c r="G58900" s="1776"/>
    </row>
    <row r="58901" spans="7:7">
      <c r="G58901" s="1776"/>
    </row>
    <row r="58902" spans="7:7">
      <c r="G58902" s="1776"/>
    </row>
    <row r="58903" spans="7:7">
      <c r="G58903" s="1776"/>
    </row>
    <row r="58904" spans="7:7">
      <c r="G58904" s="1776"/>
    </row>
    <row r="58905" spans="7:7">
      <c r="G58905" s="1776"/>
    </row>
    <row r="58906" spans="7:7">
      <c r="G58906" s="1776"/>
    </row>
    <row r="58907" spans="7:7">
      <c r="G58907" s="1776"/>
    </row>
    <row r="58908" spans="7:7">
      <c r="G58908" s="1776"/>
    </row>
    <row r="58909" spans="7:7">
      <c r="G58909" s="1776"/>
    </row>
    <row r="58910" spans="7:7">
      <c r="G58910" s="1776"/>
    </row>
    <row r="58911" spans="7:7">
      <c r="G58911" s="1776"/>
    </row>
    <row r="58912" spans="7:7">
      <c r="G58912" s="1776"/>
    </row>
    <row r="58913" spans="7:7">
      <c r="G58913" s="1776"/>
    </row>
    <row r="58914" spans="7:7">
      <c r="G58914" s="1776"/>
    </row>
    <row r="58915" spans="7:7">
      <c r="G58915" s="1776"/>
    </row>
    <row r="58916" spans="7:7">
      <c r="G58916" s="1776"/>
    </row>
    <row r="58917" spans="7:7">
      <c r="G58917" s="1776"/>
    </row>
    <row r="58918" spans="7:7">
      <c r="G58918" s="1776"/>
    </row>
    <row r="58919" spans="7:7">
      <c r="G58919" s="1776"/>
    </row>
    <row r="58920" spans="7:7">
      <c r="G58920" s="1776"/>
    </row>
    <row r="58921" spans="7:7">
      <c r="G58921" s="1776"/>
    </row>
    <row r="58922" spans="7:7">
      <c r="G58922" s="1776"/>
    </row>
    <row r="58923" spans="7:7">
      <c r="G58923" s="1776"/>
    </row>
    <row r="58924" spans="7:7">
      <c r="G58924" s="1776"/>
    </row>
    <row r="58925" spans="7:7">
      <c r="G58925" s="1776"/>
    </row>
    <row r="58926" spans="7:7">
      <c r="G58926" s="1776"/>
    </row>
    <row r="58927" spans="7:7">
      <c r="G58927" s="1776"/>
    </row>
    <row r="58928" spans="7:7">
      <c r="G58928" s="1776"/>
    </row>
    <row r="58929" spans="7:7">
      <c r="G58929" s="1776"/>
    </row>
    <row r="58930" spans="7:7">
      <c r="G58930" s="1776"/>
    </row>
    <row r="58931" spans="7:7">
      <c r="G58931" s="1776"/>
    </row>
    <row r="58932" spans="7:7">
      <c r="G58932" s="1776"/>
    </row>
    <row r="58933" spans="7:7">
      <c r="G58933" s="1776"/>
    </row>
    <row r="58934" spans="7:7">
      <c r="G58934" s="1776"/>
    </row>
    <row r="58935" spans="7:7">
      <c r="G58935" s="1776"/>
    </row>
    <row r="58936" spans="7:7">
      <c r="G58936" s="1776"/>
    </row>
    <row r="58937" spans="7:7">
      <c r="G58937" s="1776"/>
    </row>
    <row r="58938" spans="7:7">
      <c r="G58938" s="1776"/>
    </row>
    <row r="58939" spans="7:7">
      <c r="G58939" s="1776"/>
    </row>
    <row r="58940" spans="7:7">
      <c r="G58940" s="1776"/>
    </row>
    <row r="58941" spans="7:7">
      <c r="G58941" s="1776"/>
    </row>
    <row r="58942" spans="7:7">
      <c r="G58942" s="1776"/>
    </row>
    <row r="58943" spans="7:7">
      <c r="G58943" s="1776"/>
    </row>
    <row r="58944" spans="7:7">
      <c r="G58944" s="1776"/>
    </row>
    <row r="58945" spans="7:7">
      <c r="G58945" s="1776"/>
    </row>
    <row r="58946" spans="7:7">
      <c r="G58946" s="1776"/>
    </row>
    <row r="58947" spans="7:7">
      <c r="G58947" s="1776"/>
    </row>
    <row r="58948" spans="7:7">
      <c r="G58948" s="1776"/>
    </row>
    <row r="58949" spans="7:7">
      <c r="G58949" s="1776"/>
    </row>
    <row r="58950" spans="7:7">
      <c r="G58950" s="1776"/>
    </row>
    <row r="58951" spans="7:7">
      <c r="G58951" s="1776"/>
    </row>
    <row r="58952" spans="7:7">
      <c r="G58952" s="1776"/>
    </row>
    <row r="58953" spans="7:7">
      <c r="G58953" s="1776"/>
    </row>
    <row r="58954" spans="7:7">
      <c r="G58954" s="1776"/>
    </row>
    <row r="58955" spans="7:7">
      <c r="G58955" s="1776"/>
    </row>
    <row r="58956" spans="7:7">
      <c r="G58956" s="1776"/>
    </row>
    <row r="58957" spans="7:7">
      <c r="G58957" s="1776"/>
    </row>
    <row r="58958" spans="7:7">
      <c r="G58958" s="1776"/>
    </row>
    <row r="58959" spans="7:7">
      <c r="G58959" s="1776"/>
    </row>
    <row r="58960" spans="7:7">
      <c r="G58960" s="1776"/>
    </row>
    <row r="58961" spans="7:7">
      <c r="G58961" s="1776"/>
    </row>
    <row r="58962" spans="7:7">
      <c r="G58962" s="1776"/>
    </row>
    <row r="58963" spans="7:7">
      <c r="G58963" s="1776"/>
    </row>
    <row r="58964" spans="7:7">
      <c r="G58964" s="1776"/>
    </row>
    <row r="58965" spans="7:7">
      <c r="G58965" s="1776"/>
    </row>
    <row r="58966" spans="7:7">
      <c r="G58966" s="1776"/>
    </row>
    <row r="58967" spans="7:7">
      <c r="G58967" s="1776"/>
    </row>
    <row r="58968" spans="7:7">
      <c r="G58968" s="1776"/>
    </row>
    <row r="58969" spans="7:7">
      <c r="G58969" s="1776"/>
    </row>
    <row r="58970" spans="7:7">
      <c r="G58970" s="1776"/>
    </row>
    <row r="58971" spans="7:7">
      <c r="G58971" s="1776"/>
    </row>
    <row r="58972" spans="7:7">
      <c r="G58972" s="1776"/>
    </row>
    <row r="58973" spans="7:7">
      <c r="G58973" s="1776"/>
    </row>
    <row r="58974" spans="7:7">
      <c r="G58974" s="1776"/>
    </row>
    <row r="58975" spans="7:7">
      <c r="G58975" s="1776"/>
    </row>
    <row r="58976" spans="7:7">
      <c r="G58976" s="1776"/>
    </row>
    <row r="58977" spans="7:7">
      <c r="G58977" s="1776"/>
    </row>
    <row r="58978" spans="7:7">
      <c r="G58978" s="1776"/>
    </row>
    <row r="58979" spans="7:7">
      <c r="G58979" s="1776"/>
    </row>
    <row r="58980" spans="7:7">
      <c r="G58980" s="1776"/>
    </row>
    <row r="58981" spans="7:7">
      <c r="G58981" s="1776"/>
    </row>
    <row r="58982" spans="7:7">
      <c r="G58982" s="1776"/>
    </row>
    <row r="58983" spans="7:7">
      <c r="G58983" s="1776"/>
    </row>
    <row r="58984" spans="7:7">
      <c r="G58984" s="1776"/>
    </row>
    <row r="58985" spans="7:7">
      <c r="G58985" s="1776"/>
    </row>
    <row r="58986" spans="7:7">
      <c r="G58986" s="1776"/>
    </row>
    <row r="58987" spans="7:7">
      <c r="G58987" s="1776"/>
    </row>
    <row r="58988" spans="7:7">
      <c r="G58988" s="1776"/>
    </row>
    <row r="58989" spans="7:7">
      <c r="G58989" s="1776"/>
    </row>
    <row r="58990" spans="7:7">
      <c r="G58990" s="1776"/>
    </row>
    <row r="58991" spans="7:7">
      <c r="G58991" s="1776"/>
    </row>
    <row r="58992" spans="7:7">
      <c r="G58992" s="1776"/>
    </row>
    <row r="58993" spans="7:7">
      <c r="G58993" s="1776"/>
    </row>
    <row r="58994" spans="7:7">
      <c r="G58994" s="1776"/>
    </row>
    <row r="58995" spans="7:7">
      <c r="G58995" s="1776"/>
    </row>
    <row r="58996" spans="7:7">
      <c r="G58996" s="1776"/>
    </row>
    <row r="58997" spans="7:7">
      <c r="G58997" s="1776"/>
    </row>
    <row r="58998" spans="7:7">
      <c r="G58998" s="1776"/>
    </row>
    <row r="58999" spans="7:7">
      <c r="G58999" s="1776"/>
    </row>
    <row r="59000" spans="7:7">
      <c r="G59000" s="1776"/>
    </row>
    <row r="59001" spans="7:7">
      <c r="G59001" s="1776"/>
    </row>
    <row r="59002" spans="7:7">
      <c r="G59002" s="1776"/>
    </row>
    <row r="59003" spans="7:7">
      <c r="G59003" s="1776"/>
    </row>
    <row r="59004" spans="7:7">
      <c r="G59004" s="1776"/>
    </row>
    <row r="59005" spans="7:7">
      <c r="G59005" s="1776"/>
    </row>
    <row r="59006" spans="7:7">
      <c r="G59006" s="1776"/>
    </row>
    <row r="59007" spans="7:7">
      <c r="G59007" s="1776"/>
    </row>
    <row r="59008" spans="7:7">
      <c r="G59008" s="1776"/>
    </row>
    <row r="59009" spans="7:7">
      <c r="G59009" s="1776"/>
    </row>
    <row r="59010" spans="7:7">
      <c r="G59010" s="1776"/>
    </row>
    <row r="59011" spans="7:7">
      <c r="G59011" s="1776"/>
    </row>
    <row r="59012" spans="7:7">
      <c r="G59012" s="1776"/>
    </row>
    <row r="59013" spans="7:7">
      <c r="G59013" s="1776"/>
    </row>
    <row r="59014" spans="7:7">
      <c r="G59014" s="1776"/>
    </row>
    <row r="59015" spans="7:7">
      <c r="G59015" s="1776"/>
    </row>
    <row r="59016" spans="7:7">
      <c r="G59016" s="1776"/>
    </row>
    <row r="59017" spans="7:7">
      <c r="G59017" s="1776"/>
    </row>
    <row r="59018" spans="7:7">
      <c r="G59018" s="1776"/>
    </row>
    <row r="59019" spans="7:7">
      <c r="G59019" s="1776"/>
    </row>
    <row r="59020" spans="7:7">
      <c r="G59020" s="1776"/>
    </row>
    <row r="59021" spans="7:7">
      <c r="G59021" s="1776"/>
    </row>
    <row r="59022" spans="7:7">
      <c r="G59022" s="1776"/>
    </row>
    <row r="59023" spans="7:7">
      <c r="G59023" s="1776"/>
    </row>
    <row r="59024" spans="7:7">
      <c r="G59024" s="1776"/>
    </row>
    <row r="59025" spans="7:7">
      <c r="G59025" s="1776"/>
    </row>
    <row r="59026" spans="7:7">
      <c r="G59026" s="1776"/>
    </row>
    <row r="59027" spans="7:7">
      <c r="G59027" s="1776"/>
    </row>
    <row r="59028" spans="7:7">
      <c r="G59028" s="1776"/>
    </row>
    <row r="59029" spans="7:7">
      <c r="G59029" s="1776"/>
    </row>
    <row r="59030" spans="7:7">
      <c r="G59030" s="1776"/>
    </row>
    <row r="59031" spans="7:7">
      <c r="G59031" s="1776"/>
    </row>
    <row r="59032" spans="7:7">
      <c r="G59032" s="1776"/>
    </row>
    <row r="59033" spans="7:7">
      <c r="G59033" s="1776"/>
    </row>
    <row r="59034" spans="7:7">
      <c r="G59034" s="1776"/>
    </row>
    <row r="59035" spans="7:7">
      <c r="G59035" s="1776"/>
    </row>
    <row r="59036" spans="7:7">
      <c r="G59036" s="1776"/>
    </row>
    <row r="59037" spans="7:7">
      <c r="G59037" s="1776"/>
    </row>
    <row r="59038" spans="7:7">
      <c r="G59038" s="1776"/>
    </row>
    <row r="59039" spans="7:7">
      <c r="G59039" s="1776"/>
    </row>
    <row r="59040" spans="7:7">
      <c r="G59040" s="1776"/>
    </row>
    <row r="59041" spans="7:7">
      <c r="G59041" s="1776"/>
    </row>
    <row r="59042" spans="7:7">
      <c r="G59042" s="1776"/>
    </row>
    <row r="59043" spans="7:7">
      <c r="G59043" s="1776"/>
    </row>
    <row r="59044" spans="7:7">
      <c r="G59044" s="1776"/>
    </row>
    <row r="59045" spans="7:7">
      <c r="G59045" s="1776"/>
    </row>
    <row r="59046" spans="7:7">
      <c r="G59046" s="1776"/>
    </row>
    <row r="59047" spans="7:7">
      <c r="G59047" s="1776"/>
    </row>
    <row r="59048" spans="7:7">
      <c r="G59048" s="1776"/>
    </row>
    <row r="59049" spans="7:7">
      <c r="G59049" s="1776"/>
    </row>
    <row r="59050" spans="7:7">
      <c r="G59050" s="1776"/>
    </row>
    <row r="59051" spans="7:7">
      <c r="G59051" s="1776"/>
    </row>
    <row r="59052" spans="7:7">
      <c r="G59052" s="1776"/>
    </row>
    <row r="59053" spans="7:7">
      <c r="G59053" s="1776"/>
    </row>
    <row r="59054" spans="7:7">
      <c r="G59054" s="1776"/>
    </row>
    <row r="59055" spans="7:7">
      <c r="G59055" s="1776"/>
    </row>
    <row r="59056" spans="7:7">
      <c r="G59056" s="1776"/>
    </row>
    <row r="59057" spans="7:7">
      <c r="G59057" s="1776"/>
    </row>
    <row r="59058" spans="7:7">
      <c r="G59058" s="1776"/>
    </row>
    <row r="59059" spans="7:7">
      <c r="G59059" s="1776"/>
    </row>
    <row r="59060" spans="7:7">
      <c r="G59060" s="1776"/>
    </row>
    <row r="59061" spans="7:7">
      <c r="G59061" s="1776"/>
    </row>
    <row r="59062" spans="7:7">
      <c r="G59062" s="1776"/>
    </row>
    <row r="59063" spans="7:7">
      <c r="G59063" s="1776"/>
    </row>
    <row r="59064" spans="7:7">
      <c r="G59064" s="1776"/>
    </row>
    <row r="59065" spans="7:7">
      <c r="G59065" s="1776"/>
    </row>
    <row r="59066" spans="7:7">
      <c r="G59066" s="1776"/>
    </row>
    <row r="59067" spans="7:7">
      <c r="G59067" s="1776"/>
    </row>
    <row r="59068" spans="7:7">
      <c r="G59068" s="1776"/>
    </row>
    <row r="59069" spans="7:7">
      <c r="G59069" s="1776"/>
    </row>
    <row r="59070" spans="7:7">
      <c r="G59070" s="1776"/>
    </row>
    <row r="59071" spans="7:7">
      <c r="G59071" s="1776"/>
    </row>
    <row r="59072" spans="7:7">
      <c r="G59072" s="1776"/>
    </row>
    <row r="59073" spans="7:7">
      <c r="G59073" s="1776"/>
    </row>
    <row r="59074" spans="7:7">
      <c r="G59074" s="1776"/>
    </row>
    <row r="59075" spans="7:7">
      <c r="G59075" s="1776"/>
    </row>
    <row r="59076" spans="7:7">
      <c r="G59076" s="1776"/>
    </row>
    <row r="59077" spans="7:7">
      <c r="G59077" s="1776"/>
    </row>
    <row r="59078" spans="7:7">
      <c r="G59078" s="1776"/>
    </row>
    <row r="59079" spans="7:7">
      <c r="G59079" s="1776"/>
    </row>
    <row r="59080" spans="7:7">
      <c r="G59080" s="1776"/>
    </row>
    <row r="59081" spans="7:7">
      <c r="G59081" s="1776"/>
    </row>
    <row r="59082" spans="7:7">
      <c r="G59082" s="1776"/>
    </row>
    <row r="59083" spans="7:7">
      <c r="G59083" s="1776"/>
    </row>
    <row r="59084" spans="7:7">
      <c r="G59084" s="1776"/>
    </row>
    <row r="59085" spans="7:7">
      <c r="G59085" s="1776"/>
    </row>
    <row r="59086" spans="7:7">
      <c r="G59086" s="1776"/>
    </row>
    <row r="59087" spans="7:7">
      <c r="G59087" s="1776"/>
    </row>
    <row r="59088" spans="7:7">
      <c r="G59088" s="1776"/>
    </row>
    <row r="59089" spans="7:7">
      <c r="G59089" s="1776"/>
    </row>
    <row r="59090" spans="7:7">
      <c r="G59090" s="1776"/>
    </row>
    <row r="59091" spans="7:7">
      <c r="G59091" s="1776"/>
    </row>
    <row r="59092" spans="7:7">
      <c r="G59092" s="1776"/>
    </row>
    <row r="59093" spans="7:7">
      <c r="G59093" s="1776"/>
    </row>
    <row r="59094" spans="7:7">
      <c r="G59094" s="1776"/>
    </row>
    <row r="59095" spans="7:7">
      <c r="G59095" s="1776"/>
    </row>
    <row r="59096" spans="7:7">
      <c r="G59096" s="1776"/>
    </row>
    <row r="59097" spans="7:7">
      <c r="G59097" s="1776"/>
    </row>
    <row r="59098" spans="7:7">
      <c r="G59098" s="1776"/>
    </row>
    <row r="59099" spans="7:7">
      <c r="G59099" s="1776"/>
    </row>
    <row r="59100" spans="7:7">
      <c r="G59100" s="1776"/>
    </row>
    <row r="59101" spans="7:7">
      <c r="G59101" s="1776"/>
    </row>
    <row r="59102" spans="7:7">
      <c r="G59102" s="1776"/>
    </row>
    <row r="59103" spans="7:7">
      <c r="G59103" s="1776"/>
    </row>
    <row r="59104" spans="7:7">
      <c r="G59104" s="1776"/>
    </row>
    <row r="59105" spans="7:7">
      <c r="G59105" s="1776"/>
    </row>
    <row r="59106" spans="7:7">
      <c r="G59106" s="1776"/>
    </row>
    <row r="59107" spans="7:7">
      <c r="G59107" s="1776"/>
    </row>
    <row r="59108" spans="7:7">
      <c r="G59108" s="1776"/>
    </row>
    <row r="59109" spans="7:7">
      <c r="G59109" s="1776"/>
    </row>
    <row r="59110" spans="7:7">
      <c r="G59110" s="1776"/>
    </row>
    <row r="59111" spans="7:7">
      <c r="G59111" s="1776"/>
    </row>
    <row r="59112" spans="7:7">
      <c r="G59112" s="1776"/>
    </row>
    <row r="59113" spans="7:7">
      <c r="G59113" s="1776"/>
    </row>
    <row r="59114" spans="7:7">
      <c r="G59114" s="1776"/>
    </row>
    <row r="59115" spans="7:7">
      <c r="G59115" s="1776"/>
    </row>
    <row r="59116" spans="7:7">
      <c r="G59116" s="1776"/>
    </row>
    <row r="59117" spans="7:7">
      <c r="G59117" s="1776"/>
    </row>
    <row r="59118" spans="7:7">
      <c r="G59118" s="1776"/>
    </row>
    <row r="59119" spans="7:7">
      <c r="G59119" s="1776"/>
    </row>
    <row r="59120" spans="7:7">
      <c r="G59120" s="1776"/>
    </row>
    <row r="59121" spans="7:7">
      <c r="G59121" s="1776"/>
    </row>
    <row r="59122" spans="7:7">
      <c r="G59122" s="1776"/>
    </row>
    <row r="59123" spans="7:7">
      <c r="G59123" s="1776"/>
    </row>
    <row r="59124" spans="7:7">
      <c r="G59124" s="1776"/>
    </row>
    <row r="59125" spans="7:7">
      <c r="G59125" s="1776"/>
    </row>
    <row r="59126" spans="7:7">
      <c r="G59126" s="1776"/>
    </row>
    <row r="59127" spans="7:7">
      <c r="G59127" s="1776"/>
    </row>
    <row r="59128" spans="7:7">
      <c r="G59128" s="1776"/>
    </row>
    <row r="59129" spans="7:7">
      <c r="G59129" s="1776"/>
    </row>
    <row r="59130" spans="7:7">
      <c r="G59130" s="1776"/>
    </row>
    <row r="59131" spans="7:7">
      <c r="G59131" s="1776"/>
    </row>
    <row r="59132" spans="7:7">
      <c r="G59132" s="1776"/>
    </row>
    <row r="59133" spans="7:7">
      <c r="G59133" s="1776"/>
    </row>
    <row r="59134" spans="7:7">
      <c r="G59134" s="1776"/>
    </row>
    <row r="59135" spans="7:7">
      <c r="G59135" s="1776"/>
    </row>
    <row r="59136" spans="7:7">
      <c r="G59136" s="1776"/>
    </row>
    <row r="59137" spans="7:7">
      <c r="G59137" s="1776"/>
    </row>
    <row r="59138" spans="7:7">
      <c r="G59138" s="1776"/>
    </row>
    <row r="59139" spans="7:7">
      <c r="G59139" s="1776"/>
    </row>
    <row r="59140" spans="7:7">
      <c r="G59140" s="1776"/>
    </row>
    <row r="59141" spans="7:7">
      <c r="G59141" s="1776"/>
    </row>
    <row r="59142" spans="7:7">
      <c r="G59142" s="1776"/>
    </row>
    <row r="59143" spans="7:7">
      <c r="G59143" s="1776"/>
    </row>
    <row r="59144" spans="7:7">
      <c r="G59144" s="1776"/>
    </row>
    <row r="59145" spans="7:7">
      <c r="G59145" s="1776"/>
    </row>
    <row r="59146" spans="7:7">
      <c r="G59146" s="1776"/>
    </row>
    <row r="59147" spans="7:7">
      <c r="G59147" s="1776"/>
    </row>
    <row r="59148" spans="7:7">
      <c r="G59148" s="1776"/>
    </row>
    <row r="59149" spans="7:7">
      <c r="G59149" s="1776"/>
    </row>
    <row r="59150" spans="7:7">
      <c r="G59150" s="1776"/>
    </row>
    <row r="59151" spans="7:7">
      <c r="G59151" s="1776"/>
    </row>
    <row r="59152" spans="7:7">
      <c r="G59152" s="1776"/>
    </row>
    <row r="59153" spans="7:7">
      <c r="G59153" s="1776"/>
    </row>
    <row r="59154" spans="7:7">
      <c r="G59154" s="1776"/>
    </row>
    <row r="59155" spans="7:7">
      <c r="G59155" s="1776"/>
    </row>
    <row r="59156" spans="7:7">
      <c r="G59156" s="1776"/>
    </row>
    <row r="59157" spans="7:7">
      <c r="G59157" s="1776"/>
    </row>
    <row r="59158" spans="7:7">
      <c r="G59158" s="1776"/>
    </row>
    <row r="59159" spans="7:7">
      <c r="G59159" s="1776"/>
    </row>
    <row r="59160" spans="7:7">
      <c r="G59160" s="1776"/>
    </row>
    <row r="59161" spans="7:7">
      <c r="G59161" s="1776"/>
    </row>
    <row r="59162" spans="7:7">
      <c r="G59162" s="1776"/>
    </row>
    <row r="59163" spans="7:7">
      <c r="G59163" s="1776"/>
    </row>
    <row r="59164" spans="7:7">
      <c r="G59164" s="1776"/>
    </row>
    <row r="59165" spans="7:7">
      <c r="G59165" s="1776"/>
    </row>
    <row r="59166" spans="7:7">
      <c r="G59166" s="1776"/>
    </row>
    <row r="59167" spans="7:7">
      <c r="G59167" s="1776"/>
    </row>
    <row r="59168" spans="7:7">
      <c r="G59168" s="1776"/>
    </row>
    <row r="59169" spans="7:7">
      <c r="G59169" s="1776"/>
    </row>
    <row r="59170" spans="7:7">
      <c r="G59170" s="1776"/>
    </row>
    <row r="59171" spans="7:7">
      <c r="G59171" s="1776"/>
    </row>
    <row r="59172" spans="7:7">
      <c r="G59172" s="1776"/>
    </row>
    <row r="59173" spans="7:7">
      <c r="G59173" s="1776"/>
    </row>
    <row r="59174" spans="7:7">
      <c r="G59174" s="1776"/>
    </row>
    <row r="59175" spans="7:7">
      <c r="G59175" s="1776"/>
    </row>
    <row r="59176" spans="7:7">
      <c r="G59176" s="1776"/>
    </row>
    <row r="59177" spans="7:7">
      <c r="G59177" s="1776"/>
    </row>
    <row r="59178" spans="7:7">
      <c r="G59178" s="1776"/>
    </row>
    <row r="59179" spans="7:7">
      <c r="G59179" s="1776"/>
    </row>
    <row r="59180" spans="7:7">
      <c r="G59180" s="1776"/>
    </row>
    <row r="59181" spans="7:7">
      <c r="G59181" s="1776"/>
    </row>
    <row r="59182" spans="7:7">
      <c r="G59182" s="1776"/>
    </row>
    <row r="59183" spans="7:7">
      <c r="G59183" s="1776"/>
    </row>
    <row r="59184" spans="7:7">
      <c r="G59184" s="1776"/>
    </row>
    <row r="59185" spans="7:7">
      <c r="G59185" s="1776"/>
    </row>
    <row r="59186" spans="7:7">
      <c r="G59186" s="1776"/>
    </row>
    <row r="59187" spans="7:7">
      <c r="G59187" s="1776"/>
    </row>
    <row r="59188" spans="7:7">
      <c r="G59188" s="1776"/>
    </row>
    <row r="59189" spans="7:7">
      <c r="G59189" s="1776"/>
    </row>
    <row r="59190" spans="7:7">
      <c r="G59190" s="1776"/>
    </row>
    <row r="59191" spans="7:7">
      <c r="G59191" s="1776"/>
    </row>
    <row r="59192" spans="7:7">
      <c r="G59192" s="1776"/>
    </row>
    <row r="59193" spans="7:7">
      <c r="G59193" s="1776"/>
    </row>
    <row r="59194" spans="7:7">
      <c r="G59194" s="1776"/>
    </row>
    <row r="59195" spans="7:7">
      <c r="G59195" s="1776"/>
    </row>
    <row r="59196" spans="7:7">
      <c r="G59196" s="1776"/>
    </row>
    <row r="59197" spans="7:7">
      <c r="G59197" s="1776"/>
    </row>
    <row r="59198" spans="7:7">
      <c r="G59198" s="1776"/>
    </row>
    <row r="59199" spans="7:7">
      <c r="G59199" s="1776"/>
    </row>
    <row r="59200" spans="7:7">
      <c r="G59200" s="1776"/>
    </row>
    <row r="59201" spans="7:7">
      <c r="G59201" s="1776"/>
    </row>
    <row r="59202" spans="7:7">
      <c r="G59202" s="1776"/>
    </row>
    <row r="59203" spans="7:7">
      <c r="G59203" s="1776"/>
    </row>
    <row r="59204" spans="7:7">
      <c r="G59204" s="1776"/>
    </row>
    <row r="59205" spans="7:7">
      <c r="G59205" s="1776"/>
    </row>
    <row r="59206" spans="7:7">
      <c r="G59206" s="1776"/>
    </row>
    <row r="59207" spans="7:7">
      <c r="G59207" s="1776"/>
    </row>
    <row r="59208" spans="7:7">
      <c r="G59208" s="1776"/>
    </row>
    <row r="59209" spans="7:7">
      <c r="G59209" s="1776"/>
    </row>
    <row r="59210" spans="7:7">
      <c r="G59210" s="1776"/>
    </row>
    <row r="59211" spans="7:7">
      <c r="G59211" s="1776"/>
    </row>
    <row r="59212" spans="7:7">
      <c r="G59212" s="1776"/>
    </row>
    <row r="59213" spans="7:7">
      <c r="G59213" s="1776"/>
    </row>
    <row r="59214" spans="7:7">
      <c r="G59214" s="1776"/>
    </row>
    <row r="59215" spans="7:7">
      <c r="G59215" s="1776"/>
    </row>
    <row r="59216" spans="7:7">
      <c r="G59216" s="1776"/>
    </row>
    <row r="59217" spans="7:7">
      <c r="G59217" s="1776"/>
    </row>
    <row r="59218" spans="7:7">
      <c r="G59218" s="1776"/>
    </row>
    <row r="59219" spans="7:7">
      <c r="G59219" s="1776"/>
    </row>
    <row r="59220" spans="7:7">
      <c r="G59220" s="1776"/>
    </row>
    <row r="59221" spans="7:7">
      <c r="G59221" s="1776"/>
    </row>
    <row r="59222" spans="7:7">
      <c r="G59222" s="1776"/>
    </row>
    <row r="59223" spans="7:7">
      <c r="G59223" s="1776"/>
    </row>
    <row r="59224" spans="7:7">
      <c r="G59224" s="1776"/>
    </row>
    <row r="59225" spans="7:7">
      <c r="G59225" s="1776"/>
    </row>
    <row r="59226" spans="7:7">
      <c r="G59226" s="1776"/>
    </row>
    <row r="59227" spans="7:7">
      <c r="G59227" s="1776"/>
    </row>
    <row r="59228" spans="7:7">
      <c r="G59228" s="1776"/>
    </row>
    <row r="59229" spans="7:7">
      <c r="G59229" s="1776"/>
    </row>
    <row r="59230" spans="7:7">
      <c r="G59230" s="1776"/>
    </row>
    <row r="59231" spans="7:7">
      <c r="G59231" s="1776"/>
    </row>
    <row r="59232" spans="7:7">
      <c r="G59232" s="1776"/>
    </row>
    <row r="59233" spans="7:7">
      <c r="G59233" s="1776"/>
    </row>
    <row r="59234" spans="7:7">
      <c r="G59234" s="1776"/>
    </row>
    <row r="59235" spans="7:7">
      <c r="G59235" s="1776"/>
    </row>
    <row r="59236" spans="7:7">
      <c r="G59236" s="1776"/>
    </row>
    <row r="59237" spans="7:7">
      <c r="G59237" s="1776"/>
    </row>
    <row r="59238" spans="7:7">
      <c r="G59238" s="1776"/>
    </row>
    <row r="59239" spans="7:7">
      <c r="G59239" s="1776"/>
    </row>
    <row r="59240" spans="7:7">
      <c r="G59240" s="1776"/>
    </row>
    <row r="59241" spans="7:7">
      <c r="G59241" s="1776"/>
    </row>
    <row r="59242" spans="7:7">
      <c r="G59242" s="1776"/>
    </row>
    <row r="59243" spans="7:7">
      <c r="G59243" s="1776"/>
    </row>
    <row r="59244" spans="7:7">
      <c r="G59244" s="1776"/>
    </row>
    <row r="59245" spans="7:7">
      <c r="G59245" s="1776"/>
    </row>
    <row r="59246" spans="7:7">
      <c r="G59246" s="1776"/>
    </row>
    <row r="59247" spans="7:7">
      <c r="G59247" s="1776"/>
    </row>
    <row r="59248" spans="7:7">
      <c r="G59248" s="1776"/>
    </row>
    <row r="59249" spans="7:7">
      <c r="G59249" s="1776"/>
    </row>
    <row r="59250" spans="7:7">
      <c r="G59250" s="1776"/>
    </row>
    <row r="59251" spans="7:7">
      <c r="G59251" s="1776"/>
    </row>
    <row r="59252" spans="7:7">
      <c r="G59252" s="1776"/>
    </row>
    <row r="59253" spans="7:7">
      <c r="G59253" s="1776"/>
    </row>
    <row r="59254" spans="7:7">
      <c r="G59254" s="1776"/>
    </row>
    <row r="59255" spans="7:7">
      <c r="G59255" s="1776"/>
    </row>
    <row r="59256" spans="7:7">
      <c r="G59256" s="1776"/>
    </row>
    <row r="59257" spans="7:7">
      <c r="G59257" s="1776"/>
    </row>
    <row r="59258" spans="7:7">
      <c r="G59258" s="1776"/>
    </row>
    <row r="59259" spans="7:7">
      <c r="G59259" s="1776"/>
    </row>
    <row r="59260" spans="7:7">
      <c r="G59260" s="1776"/>
    </row>
    <row r="59261" spans="7:7">
      <c r="G59261" s="1776"/>
    </row>
    <row r="59262" spans="7:7">
      <c r="G59262" s="1776"/>
    </row>
    <row r="59263" spans="7:7">
      <c r="G59263" s="1776"/>
    </row>
    <row r="59264" spans="7:7">
      <c r="G59264" s="1776"/>
    </row>
    <row r="59265" spans="7:7">
      <c r="G59265" s="1776"/>
    </row>
    <row r="59266" spans="7:7">
      <c r="G59266" s="1776"/>
    </row>
    <row r="59267" spans="7:7">
      <c r="G59267" s="1776"/>
    </row>
    <row r="59268" spans="7:7">
      <c r="G59268" s="1776"/>
    </row>
    <row r="59269" spans="7:7">
      <c r="G59269" s="1776"/>
    </row>
    <row r="59270" spans="7:7">
      <c r="G59270" s="1776"/>
    </row>
    <row r="59271" spans="7:7">
      <c r="G59271" s="1776"/>
    </row>
    <row r="59272" spans="7:7">
      <c r="G59272" s="1776"/>
    </row>
    <row r="59273" spans="7:7">
      <c r="G59273" s="1776"/>
    </row>
    <row r="59274" spans="7:7">
      <c r="G59274" s="1776"/>
    </row>
    <row r="59275" spans="7:7">
      <c r="G59275" s="1776"/>
    </row>
    <row r="59276" spans="7:7">
      <c r="G59276" s="1776"/>
    </row>
    <row r="59277" spans="7:7">
      <c r="G59277" s="1776"/>
    </row>
    <row r="59278" spans="7:7">
      <c r="G59278" s="1776"/>
    </row>
    <row r="59279" spans="7:7">
      <c r="G59279" s="1776"/>
    </row>
    <row r="59280" spans="7:7">
      <c r="G59280" s="1776"/>
    </row>
    <row r="59281" spans="7:7">
      <c r="G59281" s="1776"/>
    </row>
    <row r="59282" spans="7:7">
      <c r="G59282" s="1776"/>
    </row>
    <row r="59283" spans="7:7">
      <c r="G59283" s="1776"/>
    </row>
    <row r="59284" spans="7:7">
      <c r="G59284" s="1776"/>
    </row>
    <row r="59285" spans="7:7">
      <c r="G59285" s="1776"/>
    </row>
    <row r="59286" spans="7:7">
      <c r="G59286" s="1776"/>
    </row>
    <row r="59287" spans="7:7">
      <c r="G59287" s="1776"/>
    </row>
    <row r="59288" spans="7:7">
      <c r="G59288" s="1776"/>
    </row>
    <row r="59289" spans="7:7">
      <c r="G59289" s="1776"/>
    </row>
    <row r="59290" spans="7:7">
      <c r="G59290" s="1776"/>
    </row>
    <row r="59291" spans="7:7">
      <c r="G59291" s="1776"/>
    </row>
    <row r="59292" spans="7:7">
      <c r="G59292" s="1776"/>
    </row>
    <row r="59293" spans="7:7">
      <c r="G59293" s="1776"/>
    </row>
    <row r="59294" spans="7:7">
      <c r="G59294" s="1776"/>
    </row>
    <row r="59295" spans="7:7">
      <c r="G59295" s="1776"/>
    </row>
    <row r="59296" spans="7:7">
      <c r="G59296" s="1776"/>
    </row>
    <row r="59297" spans="7:7">
      <c r="G59297" s="1776"/>
    </row>
    <row r="59298" spans="7:7">
      <c r="G59298" s="1776"/>
    </row>
    <row r="59299" spans="7:7">
      <c r="G59299" s="1776"/>
    </row>
    <row r="59300" spans="7:7">
      <c r="G59300" s="1776"/>
    </row>
    <row r="59301" spans="7:7">
      <c r="G59301" s="1776"/>
    </row>
    <row r="59302" spans="7:7">
      <c r="G59302" s="1776"/>
    </row>
    <row r="59303" spans="7:7">
      <c r="G59303" s="1776"/>
    </row>
    <row r="59304" spans="7:7">
      <c r="G59304" s="1776"/>
    </row>
    <row r="59305" spans="7:7">
      <c r="G59305" s="1776"/>
    </row>
    <row r="59306" spans="7:7">
      <c r="G59306" s="1776"/>
    </row>
    <row r="59307" spans="7:7">
      <c r="G59307" s="1776"/>
    </row>
    <row r="59308" spans="7:7">
      <c r="G59308" s="1776"/>
    </row>
    <row r="59309" spans="7:7">
      <c r="G59309" s="1776"/>
    </row>
    <row r="59310" spans="7:7">
      <c r="G59310" s="1776"/>
    </row>
    <row r="59311" spans="7:7">
      <c r="G59311" s="1776"/>
    </row>
    <row r="59312" spans="7:7">
      <c r="G59312" s="1776"/>
    </row>
    <row r="59313" spans="7:7">
      <c r="G59313" s="1776"/>
    </row>
    <row r="59314" spans="7:7">
      <c r="G59314" s="1776"/>
    </row>
    <row r="59315" spans="7:7">
      <c r="G59315" s="1776"/>
    </row>
    <row r="59316" spans="7:7">
      <c r="G59316" s="1776"/>
    </row>
    <row r="59317" spans="7:7">
      <c r="G59317" s="1776"/>
    </row>
    <row r="59318" spans="7:7">
      <c r="G59318" s="1776"/>
    </row>
    <row r="59319" spans="7:7">
      <c r="G59319" s="1776"/>
    </row>
    <row r="59320" spans="7:7">
      <c r="G59320" s="1776"/>
    </row>
    <row r="59321" spans="7:7">
      <c r="G59321" s="1776"/>
    </row>
    <row r="59322" spans="7:7">
      <c r="G59322" s="1776"/>
    </row>
    <row r="59323" spans="7:7">
      <c r="G59323" s="1776"/>
    </row>
    <row r="59324" spans="7:7">
      <c r="G59324" s="1776"/>
    </row>
    <row r="59325" spans="7:7">
      <c r="G59325" s="1776"/>
    </row>
    <row r="59326" spans="7:7">
      <c r="G59326" s="1776"/>
    </row>
    <row r="59327" spans="7:7">
      <c r="G59327" s="1776"/>
    </row>
    <row r="59328" spans="7:7">
      <c r="G59328" s="1776"/>
    </row>
    <row r="59329" spans="7:7">
      <c r="G59329" s="1776"/>
    </row>
    <row r="59330" spans="7:7">
      <c r="G59330" s="1776"/>
    </row>
    <row r="59331" spans="7:7">
      <c r="G59331" s="1776"/>
    </row>
    <row r="59332" spans="7:7">
      <c r="G59332" s="1776"/>
    </row>
    <row r="59333" spans="7:7">
      <c r="G59333" s="1776"/>
    </row>
    <row r="59334" spans="7:7">
      <c r="G59334" s="1776"/>
    </row>
    <row r="59335" spans="7:7">
      <c r="G59335" s="1776"/>
    </row>
    <row r="59336" spans="7:7">
      <c r="G59336" s="1776"/>
    </row>
    <row r="59337" spans="7:7">
      <c r="G59337" s="1776"/>
    </row>
    <row r="59338" spans="7:7">
      <c r="G59338" s="1776"/>
    </row>
    <row r="59339" spans="7:7">
      <c r="G59339" s="1776"/>
    </row>
    <row r="59340" spans="7:7">
      <c r="G59340" s="1776"/>
    </row>
    <row r="59341" spans="7:7">
      <c r="G59341" s="1776"/>
    </row>
    <row r="59342" spans="7:7">
      <c r="G59342" s="1776"/>
    </row>
    <row r="59343" spans="7:7">
      <c r="G59343" s="1776"/>
    </row>
    <row r="59344" spans="7:7">
      <c r="G59344" s="1776"/>
    </row>
    <row r="59345" spans="7:7">
      <c r="G59345" s="1776"/>
    </row>
    <row r="59346" spans="7:7">
      <c r="G59346" s="1776"/>
    </row>
    <row r="59347" spans="7:7">
      <c r="G59347" s="1776"/>
    </row>
    <row r="59348" spans="7:7">
      <c r="G59348" s="1776"/>
    </row>
    <row r="59349" spans="7:7">
      <c r="G59349" s="1776"/>
    </row>
    <row r="59350" spans="7:7">
      <c r="G59350" s="1776"/>
    </row>
    <row r="59351" spans="7:7">
      <c r="G59351" s="1776"/>
    </row>
    <row r="59352" spans="7:7">
      <c r="G59352" s="1776"/>
    </row>
    <row r="59353" spans="7:7">
      <c r="G59353" s="1776"/>
    </row>
    <row r="59354" spans="7:7">
      <c r="G59354" s="1776"/>
    </row>
    <row r="59355" spans="7:7">
      <c r="G59355" s="1776"/>
    </row>
    <row r="59356" spans="7:7">
      <c r="G59356" s="1776"/>
    </row>
    <row r="59357" spans="7:7">
      <c r="G59357" s="1776"/>
    </row>
    <row r="59358" spans="7:7">
      <c r="G59358" s="1776"/>
    </row>
    <row r="59359" spans="7:7">
      <c r="G59359" s="1776"/>
    </row>
    <row r="59360" spans="7:7">
      <c r="G59360" s="1776"/>
    </row>
    <row r="59361" spans="7:7">
      <c r="G59361" s="1776"/>
    </row>
    <row r="59362" spans="7:7">
      <c r="G59362" s="1776"/>
    </row>
    <row r="59363" spans="7:7">
      <c r="G59363" s="1776"/>
    </row>
    <row r="59364" spans="7:7">
      <c r="G59364" s="1776"/>
    </row>
    <row r="59365" spans="7:7">
      <c r="G59365" s="1776"/>
    </row>
    <row r="59366" spans="7:7">
      <c r="G59366" s="1776"/>
    </row>
    <row r="59367" spans="7:7">
      <c r="G59367" s="1776"/>
    </row>
    <row r="59368" spans="7:7">
      <c r="G59368" s="1776"/>
    </row>
    <row r="59369" spans="7:7">
      <c r="G59369" s="1776"/>
    </row>
    <row r="59370" spans="7:7">
      <c r="G59370" s="1776"/>
    </row>
    <row r="59371" spans="7:7">
      <c r="G59371" s="1776"/>
    </row>
    <row r="59372" spans="7:7">
      <c r="G59372" s="1776"/>
    </row>
    <row r="59373" spans="7:7">
      <c r="G59373" s="1776"/>
    </row>
    <row r="59374" spans="7:7">
      <c r="G59374" s="1776"/>
    </row>
    <row r="59375" spans="7:7">
      <c r="G59375" s="1776"/>
    </row>
    <row r="59376" spans="7:7">
      <c r="G59376" s="1776"/>
    </row>
    <row r="59377" spans="7:7">
      <c r="G59377" s="1776"/>
    </row>
    <row r="59378" spans="7:7">
      <c r="G59378" s="1776"/>
    </row>
    <row r="59379" spans="7:7">
      <c r="G59379" s="1776"/>
    </row>
    <row r="59380" spans="7:7">
      <c r="G59380" s="1776"/>
    </row>
    <row r="59381" spans="7:7">
      <c r="G59381" s="1776"/>
    </row>
    <row r="59382" spans="7:7">
      <c r="G59382" s="1776"/>
    </row>
    <row r="59383" spans="7:7">
      <c r="G59383" s="1776"/>
    </row>
    <row r="59384" spans="7:7">
      <c r="G59384" s="1776"/>
    </row>
    <row r="59385" spans="7:7">
      <c r="G59385" s="1776"/>
    </row>
    <row r="59386" spans="7:7">
      <c r="G59386" s="1776"/>
    </row>
    <row r="59387" spans="7:7">
      <c r="G59387" s="1776"/>
    </row>
    <row r="59388" spans="7:7">
      <c r="G59388" s="1776"/>
    </row>
    <row r="59389" spans="7:7">
      <c r="G59389" s="1776"/>
    </row>
    <row r="59390" spans="7:7">
      <c r="G59390" s="1776"/>
    </row>
    <row r="59391" spans="7:7">
      <c r="G59391" s="1776"/>
    </row>
    <row r="59392" spans="7:7">
      <c r="G59392" s="1776"/>
    </row>
    <row r="59393" spans="7:7">
      <c r="G59393" s="1776"/>
    </row>
    <row r="59394" spans="7:7">
      <c r="G59394" s="1776"/>
    </row>
    <row r="59395" spans="7:7">
      <c r="G59395" s="1776"/>
    </row>
    <row r="59396" spans="7:7">
      <c r="G59396" s="1776"/>
    </row>
    <row r="59397" spans="7:7">
      <c r="G59397" s="1776"/>
    </row>
    <row r="59398" spans="7:7">
      <c r="G59398" s="1776"/>
    </row>
    <row r="59399" spans="7:7">
      <c r="G59399" s="1776"/>
    </row>
    <row r="59400" spans="7:7">
      <c r="G59400" s="1776"/>
    </row>
    <row r="59401" spans="7:7">
      <c r="G59401" s="1776"/>
    </row>
    <row r="59402" spans="7:7">
      <c r="G59402" s="1776"/>
    </row>
    <row r="59403" spans="7:7">
      <c r="G59403" s="1776"/>
    </row>
    <row r="59404" spans="7:7">
      <c r="G59404" s="1776"/>
    </row>
    <row r="59405" spans="7:7">
      <c r="G59405" s="1776"/>
    </row>
    <row r="59406" spans="7:7">
      <c r="G59406" s="1776"/>
    </row>
    <row r="59407" spans="7:7">
      <c r="G59407" s="1776"/>
    </row>
    <row r="59408" spans="7:7">
      <c r="G59408" s="1776"/>
    </row>
    <row r="59409" spans="7:7">
      <c r="G59409" s="1776"/>
    </row>
    <row r="59410" spans="7:7">
      <c r="G59410" s="1776"/>
    </row>
    <row r="59411" spans="7:7">
      <c r="G59411" s="1776"/>
    </row>
    <row r="59412" spans="7:7">
      <c r="G59412" s="1776"/>
    </row>
    <row r="59413" spans="7:7">
      <c r="G59413" s="1776"/>
    </row>
    <row r="59414" spans="7:7">
      <c r="G59414" s="1776"/>
    </row>
    <row r="59415" spans="7:7">
      <c r="G59415" s="1776"/>
    </row>
    <row r="59416" spans="7:7">
      <c r="G59416" s="1776"/>
    </row>
    <row r="59417" spans="7:7">
      <c r="G59417" s="1776"/>
    </row>
    <row r="59418" spans="7:7">
      <c r="G59418" s="1776"/>
    </row>
    <row r="59419" spans="7:7">
      <c r="G59419" s="1776"/>
    </row>
    <row r="59420" spans="7:7">
      <c r="G59420" s="1776"/>
    </row>
    <row r="59421" spans="7:7">
      <c r="G59421" s="1776"/>
    </row>
    <row r="59422" spans="7:7">
      <c r="G59422" s="1776"/>
    </row>
    <row r="59423" spans="7:7">
      <c r="G59423" s="1776"/>
    </row>
    <row r="59424" spans="7:7">
      <c r="G59424" s="1776"/>
    </row>
    <row r="59425" spans="7:7">
      <c r="G59425" s="1776"/>
    </row>
    <row r="59426" spans="7:7">
      <c r="G59426" s="1776"/>
    </row>
    <row r="59427" spans="7:7">
      <c r="G59427" s="1776"/>
    </row>
    <row r="59428" spans="7:7">
      <c r="G59428" s="1776"/>
    </row>
    <row r="59429" spans="7:7">
      <c r="G59429" s="1776"/>
    </row>
    <row r="59430" spans="7:7">
      <c r="G59430" s="1776"/>
    </row>
    <row r="59431" spans="7:7">
      <c r="G59431" s="1776"/>
    </row>
    <row r="59432" spans="7:7">
      <c r="G59432" s="1776"/>
    </row>
    <row r="59433" spans="7:7">
      <c r="G59433" s="1776"/>
    </row>
    <row r="59434" spans="7:7">
      <c r="G59434" s="1776"/>
    </row>
    <row r="59435" spans="7:7">
      <c r="G59435" s="1776"/>
    </row>
    <row r="59436" spans="7:7">
      <c r="G59436" s="1776"/>
    </row>
    <row r="59437" spans="7:7">
      <c r="G59437" s="1776"/>
    </row>
    <row r="59438" spans="7:7">
      <c r="G59438" s="1776"/>
    </row>
    <row r="59439" spans="7:7">
      <c r="G59439" s="1776"/>
    </row>
    <row r="59440" spans="7:7">
      <c r="G59440" s="1776"/>
    </row>
    <row r="59441" spans="7:7">
      <c r="G59441" s="1776"/>
    </row>
    <row r="59442" spans="7:7">
      <c r="G59442" s="1776"/>
    </row>
    <row r="59443" spans="7:7">
      <c r="G59443" s="1776"/>
    </row>
    <row r="59444" spans="7:7">
      <c r="G59444" s="1776"/>
    </row>
    <row r="59445" spans="7:7">
      <c r="G59445" s="1776"/>
    </row>
    <row r="59446" spans="7:7">
      <c r="G59446" s="1776"/>
    </row>
    <row r="59447" spans="7:7">
      <c r="G59447" s="1776"/>
    </row>
    <row r="59448" spans="7:7">
      <c r="G59448" s="1776"/>
    </row>
    <row r="59449" spans="7:7">
      <c r="G59449" s="1776"/>
    </row>
    <row r="59450" spans="7:7">
      <c r="G59450" s="1776"/>
    </row>
    <row r="59451" spans="7:7">
      <c r="G59451" s="1776"/>
    </row>
    <row r="59452" spans="7:7">
      <c r="G59452" s="1776"/>
    </row>
    <row r="59453" spans="7:7">
      <c r="G59453" s="1776"/>
    </row>
    <row r="59454" spans="7:7">
      <c r="G59454" s="1776"/>
    </row>
    <row r="59455" spans="7:7">
      <c r="G59455" s="1776"/>
    </row>
    <row r="59456" spans="7:7">
      <c r="G59456" s="1776"/>
    </row>
    <row r="59457" spans="7:7">
      <c r="G59457" s="1776"/>
    </row>
    <row r="59458" spans="7:7">
      <c r="G59458" s="1776"/>
    </row>
    <row r="59459" spans="7:7">
      <c r="G59459" s="1776"/>
    </row>
    <row r="59460" spans="7:7">
      <c r="G59460" s="1776"/>
    </row>
    <row r="59461" spans="7:7">
      <c r="G59461" s="1776"/>
    </row>
    <row r="59462" spans="7:7">
      <c r="G59462" s="1776"/>
    </row>
    <row r="59463" spans="7:7">
      <c r="G59463" s="1776"/>
    </row>
    <row r="59464" spans="7:7">
      <c r="G59464" s="1776"/>
    </row>
    <row r="59465" spans="7:7">
      <c r="G59465" s="1776"/>
    </row>
    <row r="59466" spans="7:7">
      <c r="G59466" s="1776"/>
    </row>
    <row r="59467" spans="7:7">
      <c r="G59467" s="1776"/>
    </row>
    <row r="59468" spans="7:7">
      <c r="G59468" s="1776"/>
    </row>
    <row r="59469" spans="7:7">
      <c r="G59469" s="1776"/>
    </row>
    <row r="59470" spans="7:7">
      <c r="G59470" s="1776"/>
    </row>
    <row r="59471" spans="7:7">
      <c r="G59471" s="1776"/>
    </row>
    <row r="59472" spans="7:7">
      <c r="G59472" s="1776"/>
    </row>
    <row r="59473" spans="7:7">
      <c r="G59473" s="1776"/>
    </row>
    <row r="59474" spans="7:7">
      <c r="G59474" s="1776"/>
    </row>
    <row r="59475" spans="7:7">
      <c r="G59475" s="1776"/>
    </row>
    <row r="59476" spans="7:7">
      <c r="G59476" s="1776"/>
    </row>
    <row r="59477" spans="7:7">
      <c r="G59477" s="1776"/>
    </row>
    <row r="59478" spans="7:7">
      <c r="G59478" s="1776"/>
    </row>
    <row r="59479" spans="7:7">
      <c r="G59479" s="1776"/>
    </row>
    <row r="59480" spans="7:7">
      <c r="G59480" s="1776"/>
    </row>
    <row r="59481" spans="7:7">
      <c r="G59481" s="1776"/>
    </row>
    <row r="59482" spans="7:7">
      <c r="G59482" s="1776"/>
    </row>
    <row r="59483" spans="7:7">
      <c r="G59483" s="1776"/>
    </row>
    <row r="59484" spans="7:7">
      <c r="G59484" s="1776"/>
    </row>
    <row r="59485" spans="7:7">
      <c r="G59485" s="1776"/>
    </row>
    <row r="59486" spans="7:7">
      <c r="G59486" s="1776"/>
    </row>
    <row r="59487" spans="7:7">
      <c r="G59487" s="1776"/>
    </row>
    <row r="59488" spans="7:7">
      <c r="G59488" s="1776"/>
    </row>
    <row r="59489" spans="7:7">
      <c r="G59489" s="1776"/>
    </row>
    <row r="59490" spans="7:7">
      <c r="G59490" s="1776"/>
    </row>
    <row r="59491" spans="7:7">
      <c r="G59491" s="1776"/>
    </row>
    <row r="59492" spans="7:7">
      <c r="G59492" s="1776"/>
    </row>
    <row r="59493" spans="7:7">
      <c r="G59493" s="1776"/>
    </row>
    <row r="59494" spans="7:7">
      <c r="G59494" s="1776"/>
    </row>
    <row r="59495" spans="7:7">
      <c r="G59495" s="1776"/>
    </row>
    <row r="59496" spans="7:7">
      <c r="G59496" s="1776"/>
    </row>
    <row r="59497" spans="7:7">
      <c r="G59497" s="1776"/>
    </row>
    <row r="59498" spans="7:7">
      <c r="G59498" s="1776"/>
    </row>
    <row r="59499" spans="7:7">
      <c r="G59499" s="1776"/>
    </row>
    <row r="59500" spans="7:7">
      <c r="G59500" s="1776"/>
    </row>
    <row r="59501" spans="7:7">
      <c r="G59501" s="1776"/>
    </row>
    <row r="59502" spans="7:7">
      <c r="G59502" s="1776"/>
    </row>
    <row r="59503" spans="7:7">
      <c r="G59503" s="1776"/>
    </row>
    <row r="59504" spans="7:7">
      <c r="G59504" s="1776"/>
    </row>
    <row r="59505" spans="7:7">
      <c r="G59505" s="1776"/>
    </row>
    <row r="59506" spans="7:7">
      <c r="G59506" s="1776"/>
    </row>
    <row r="59507" spans="7:7">
      <c r="G59507" s="1776"/>
    </row>
    <row r="59508" spans="7:7">
      <c r="G59508" s="1776"/>
    </row>
    <row r="59509" spans="7:7">
      <c r="G59509" s="1776"/>
    </row>
    <row r="59510" spans="7:7">
      <c r="G59510" s="1776"/>
    </row>
    <row r="59511" spans="7:7">
      <c r="G59511" s="1776"/>
    </row>
    <row r="59512" spans="7:7">
      <c r="G59512" s="1776"/>
    </row>
    <row r="59513" spans="7:7">
      <c r="G59513" s="1776"/>
    </row>
    <row r="59514" spans="7:7">
      <c r="G59514" s="1776"/>
    </row>
    <row r="59515" spans="7:7">
      <c r="G59515" s="1776"/>
    </row>
    <row r="59516" spans="7:7">
      <c r="G59516" s="1776"/>
    </row>
    <row r="59517" spans="7:7">
      <c r="G59517" s="1776"/>
    </row>
    <row r="59518" spans="7:7">
      <c r="G59518" s="1776"/>
    </row>
    <row r="59519" spans="7:7">
      <c r="G59519" s="1776"/>
    </row>
    <row r="59520" spans="7:7">
      <c r="G59520" s="1776"/>
    </row>
    <row r="59521" spans="7:7">
      <c r="G59521" s="1776"/>
    </row>
    <row r="59522" spans="7:7">
      <c r="G59522" s="1776"/>
    </row>
    <row r="59523" spans="7:7">
      <c r="G59523" s="1776"/>
    </row>
    <row r="59524" spans="7:7">
      <c r="G59524" s="1776"/>
    </row>
    <row r="59525" spans="7:7">
      <c r="G59525" s="1776"/>
    </row>
    <row r="59526" spans="7:7">
      <c r="G59526" s="1776"/>
    </row>
    <row r="59527" spans="7:7">
      <c r="G59527" s="1776"/>
    </row>
    <row r="59528" spans="7:7">
      <c r="G59528" s="1776"/>
    </row>
    <row r="59529" spans="7:7">
      <c r="G59529" s="1776"/>
    </row>
    <row r="59530" spans="7:7">
      <c r="G59530" s="1776"/>
    </row>
    <row r="59531" spans="7:7">
      <c r="G59531" s="1776"/>
    </row>
    <row r="59532" spans="7:7">
      <c r="G59532" s="1776"/>
    </row>
    <row r="59533" spans="7:7">
      <c r="G59533" s="1776"/>
    </row>
    <row r="59534" spans="7:7">
      <c r="G59534" s="1776"/>
    </row>
    <row r="59535" spans="7:7">
      <c r="G59535" s="1776"/>
    </row>
    <row r="59536" spans="7:7">
      <c r="G59536" s="1776"/>
    </row>
    <row r="59537" spans="7:7">
      <c r="G59537" s="1776"/>
    </row>
    <row r="59538" spans="7:7">
      <c r="G59538" s="1776"/>
    </row>
    <row r="59539" spans="7:7">
      <c r="G59539" s="1776"/>
    </row>
    <row r="59540" spans="7:7">
      <c r="G59540" s="1776"/>
    </row>
    <row r="59541" spans="7:7">
      <c r="G59541" s="1776"/>
    </row>
    <row r="59542" spans="7:7">
      <c r="G59542" s="1776"/>
    </row>
    <row r="59543" spans="7:7">
      <c r="G59543" s="1776"/>
    </row>
    <row r="59544" spans="7:7">
      <c r="G59544" s="1776"/>
    </row>
    <row r="59545" spans="7:7">
      <c r="G59545" s="1776"/>
    </row>
    <row r="59546" spans="7:7">
      <c r="G59546" s="1776"/>
    </row>
    <row r="59547" spans="7:7">
      <c r="G59547" s="1776"/>
    </row>
    <row r="59548" spans="7:7">
      <c r="G59548" s="1776"/>
    </row>
    <row r="59549" spans="7:7">
      <c r="G59549" s="1776"/>
    </row>
    <row r="59550" spans="7:7">
      <c r="G59550" s="1776"/>
    </row>
    <row r="59551" spans="7:7">
      <c r="G59551" s="1776"/>
    </row>
    <row r="59552" spans="7:7">
      <c r="G59552" s="1776"/>
    </row>
    <row r="59553" spans="7:7">
      <c r="G59553" s="1776"/>
    </row>
    <row r="59554" spans="7:7">
      <c r="G59554" s="1776"/>
    </row>
    <row r="59555" spans="7:7">
      <c r="G59555" s="1776"/>
    </row>
    <row r="59556" spans="7:7">
      <c r="G59556" s="1776"/>
    </row>
    <row r="59557" spans="7:7">
      <c r="G59557" s="1776"/>
    </row>
    <row r="59558" spans="7:7">
      <c r="G59558" s="1776"/>
    </row>
    <row r="59559" spans="7:7">
      <c r="G59559" s="1776"/>
    </row>
    <row r="59560" spans="7:7">
      <c r="G59560" s="1776"/>
    </row>
    <row r="59561" spans="7:7">
      <c r="G59561" s="1776"/>
    </row>
    <row r="59562" spans="7:7">
      <c r="G59562" s="1776"/>
    </row>
    <row r="59563" spans="7:7">
      <c r="G59563" s="1776"/>
    </row>
    <row r="59564" spans="7:7">
      <c r="G59564" s="1776"/>
    </row>
    <row r="59565" spans="7:7">
      <c r="G59565" s="1776"/>
    </row>
    <row r="59566" spans="7:7">
      <c r="G59566" s="1776"/>
    </row>
    <row r="59567" spans="7:7">
      <c r="G59567" s="1776"/>
    </row>
    <row r="59568" spans="7:7">
      <c r="G59568" s="1776"/>
    </row>
    <row r="59569" spans="7:7">
      <c r="G59569" s="1776"/>
    </row>
    <row r="59570" spans="7:7">
      <c r="G59570" s="1776"/>
    </row>
    <row r="59571" spans="7:7">
      <c r="G59571" s="1776"/>
    </row>
    <row r="59572" spans="7:7">
      <c r="G59572" s="1776"/>
    </row>
    <row r="59573" spans="7:7">
      <c r="G59573" s="1776"/>
    </row>
    <row r="59574" spans="7:7">
      <c r="G59574" s="1776"/>
    </row>
    <row r="59575" spans="7:7">
      <c r="G59575" s="1776"/>
    </row>
    <row r="59576" spans="7:7">
      <c r="G59576" s="1776"/>
    </row>
    <row r="59577" spans="7:7">
      <c r="G59577" s="1776"/>
    </row>
    <row r="59578" spans="7:7">
      <c r="G59578" s="1776"/>
    </row>
    <row r="59579" spans="7:7">
      <c r="G59579" s="1776"/>
    </row>
    <row r="59580" spans="7:7">
      <c r="G59580" s="1776"/>
    </row>
    <row r="59581" spans="7:7">
      <c r="G59581" s="1776"/>
    </row>
    <row r="59582" spans="7:7">
      <c r="G59582" s="1776"/>
    </row>
    <row r="59583" spans="7:7">
      <c r="G59583" s="1776"/>
    </row>
    <row r="59584" spans="7:7">
      <c r="G59584" s="1776"/>
    </row>
    <row r="59585" spans="7:7">
      <c r="G59585" s="1776"/>
    </row>
    <row r="59586" spans="7:7">
      <c r="G59586" s="1776"/>
    </row>
    <row r="59587" spans="7:7">
      <c r="G59587" s="1776"/>
    </row>
    <row r="59588" spans="7:7">
      <c r="G59588" s="1776"/>
    </row>
    <row r="59589" spans="7:7">
      <c r="G59589" s="1776"/>
    </row>
    <row r="59590" spans="7:7">
      <c r="G59590" s="1776"/>
    </row>
    <row r="59591" spans="7:7">
      <c r="G59591" s="1776"/>
    </row>
    <row r="59592" spans="7:7">
      <c r="G59592" s="1776"/>
    </row>
    <row r="59593" spans="7:7">
      <c r="G59593" s="1776"/>
    </row>
    <row r="59594" spans="7:7">
      <c r="G59594" s="1776"/>
    </row>
    <row r="59595" spans="7:7">
      <c r="G59595" s="1776"/>
    </row>
    <row r="59596" spans="7:7">
      <c r="G59596" s="1776"/>
    </row>
    <row r="59597" spans="7:7">
      <c r="G59597" s="1776"/>
    </row>
    <row r="59598" spans="7:7">
      <c r="G59598" s="1776"/>
    </row>
    <row r="59599" spans="7:7">
      <c r="G59599" s="1776"/>
    </row>
    <row r="59600" spans="7:7">
      <c r="G59600" s="1776"/>
    </row>
    <row r="59601" spans="7:7">
      <c r="G59601" s="1776"/>
    </row>
    <row r="59602" spans="7:7">
      <c r="G59602" s="1776"/>
    </row>
    <row r="59603" spans="7:7">
      <c r="G59603" s="1776"/>
    </row>
    <row r="59604" spans="7:7">
      <c r="G59604" s="1776"/>
    </row>
    <row r="59605" spans="7:7">
      <c r="G59605" s="1776"/>
    </row>
    <row r="59606" spans="7:7">
      <c r="G59606" s="1776"/>
    </row>
    <row r="59607" spans="7:7">
      <c r="G59607" s="1776"/>
    </row>
    <row r="59608" spans="7:7">
      <c r="G59608" s="1776"/>
    </row>
    <row r="59609" spans="7:7">
      <c r="G59609" s="1776"/>
    </row>
    <row r="59610" spans="7:7">
      <c r="G59610" s="1776"/>
    </row>
    <row r="59611" spans="7:7">
      <c r="G59611" s="1776"/>
    </row>
    <row r="59612" spans="7:7">
      <c r="G59612" s="1776"/>
    </row>
    <row r="59613" spans="7:7">
      <c r="G59613" s="1776"/>
    </row>
    <row r="59614" spans="7:7">
      <c r="G59614" s="1776"/>
    </row>
    <row r="59615" spans="7:7">
      <c r="G59615" s="1776"/>
    </row>
    <row r="59616" spans="7:7">
      <c r="G59616" s="1776"/>
    </row>
    <row r="59617" spans="7:7">
      <c r="G59617" s="1776"/>
    </row>
    <row r="59618" spans="7:7">
      <c r="G59618" s="1776"/>
    </row>
    <row r="59619" spans="7:7">
      <c r="G59619" s="1776"/>
    </row>
    <row r="59620" spans="7:7">
      <c r="G59620" s="1776"/>
    </row>
    <row r="59621" spans="7:7">
      <c r="G59621" s="1776"/>
    </row>
    <row r="59622" spans="7:7">
      <c r="G59622" s="1776"/>
    </row>
    <row r="59623" spans="7:7">
      <c r="G59623" s="1776"/>
    </row>
    <row r="59624" spans="7:7">
      <c r="G59624" s="1776"/>
    </row>
    <row r="59625" spans="7:7">
      <c r="G59625" s="1776"/>
    </row>
    <row r="59626" spans="7:7">
      <c r="G59626" s="1776"/>
    </row>
    <row r="59627" spans="7:7">
      <c r="G59627" s="1776"/>
    </row>
    <row r="59628" spans="7:7">
      <c r="G59628" s="1776"/>
    </row>
    <row r="59629" spans="7:7">
      <c r="G59629" s="1776"/>
    </row>
    <row r="59630" spans="7:7">
      <c r="G59630" s="1776"/>
    </row>
    <row r="59631" spans="7:7">
      <c r="G59631" s="1776"/>
    </row>
    <row r="59632" spans="7:7">
      <c r="G59632" s="1776"/>
    </row>
    <row r="59633" spans="7:7">
      <c r="G59633" s="1776"/>
    </row>
    <row r="59634" spans="7:7">
      <c r="G59634" s="1776"/>
    </row>
    <row r="59635" spans="7:7">
      <c r="G59635" s="1776"/>
    </row>
    <row r="59636" spans="7:7">
      <c r="G59636" s="1776"/>
    </row>
    <row r="59637" spans="7:7">
      <c r="G59637" s="1776"/>
    </row>
    <row r="59638" spans="7:7">
      <c r="G59638" s="1776"/>
    </row>
    <row r="59639" spans="7:7">
      <c r="G59639" s="1776"/>
    </row>
    <row r="59640" spans="7:7">
      <c r="G59640" s="1776"/>
    </row>
    <row r="59641" spans="7:7">
      <c r="G59641" s="1776"/>
    </row>
    <row r="59642" spans="7:7">
      <c r="G59642" s="1776"/>
    </row>
    <row r="59643" spans="7:7">
      <c r="G59643" s="1776"/>
    </row>
    <row r="59644" spans="7:7">
      <c r="G59644" s="1776"/>
    </row>
    <row r="59645" spans="7:7">
      <c r="G59645" s="1776"/>
    </row>
    <row r="59646" spans="7:7">
      <c r="G59646" s="1776"/>
    </row>
    <row r="59647" spans="7:7">
      <c r="G59647" s="1776"/>
    </row>
    <row r="59648" spans="7:7">
      <c r="G59648" s="1776"/>
    </row>
    <row r="59649" spans="7:7">
      <c r="G59649" s="1776"/>
    </row>
    <row r="59650" spans="7:7">
      <c r="G59650" s="1776"/>
    </row>
    <row r="59651" spans="7:7">
      <c r="G59651" s="1776"/>
    </row>
    <row r="59652" spans="7:7">
      <c r="G59652" s="1776"/>
    </row>
    <row r="59653" spans="7:7">
      <c r="G59653" s="1776"/>
    </row>
    <row r="59654" spans="7:7">
      <c r="G59654" s="1776"/>
    </row>
    <row r="59655" spans="7:7">
      <c r="G59655" s="1776"/>
    </row>
    <row r="59656" spans="7:7">
      <c r="G59656" s="1776"/>
    </row>
    <row r="59657" spans="7:7">
      <c r="G59657" s="1776"/>
    </row>
    <row r="59658" spans="7:7">
      <c r="G59658" s="1776"/>
    </row>
    <row r="59659" spans="7:7">
      <c r="G59659" s="1776"/>
    </row>
    <row r="59660" spans="7:7">
      <c r="G59660" s="1776"/>
    </row>
    <row r="59661" spans="7:7">
      <c r="G59661" s="1776"/>
    </row>
    <row r="59662" spans="7:7">
      <c r="G59662" s="1776"/>
    </row>
    <row r="59663" spans="7:7">
      <c r="G59663" s="1776"/>
    </row>
    <row r="59664" spans="7:7">
      <c r="G59664" s="1776"/>
    </row>
    <row r="59665" spans="7:7">
      <c r="G59665" s="1776"/>
    </row>
    <row r="59666" spans="7:7">
      <c r="G59666" s="1776"/>
    </row>
    <row r="59667" spans="7:7">
      <c r="G59667" s="1776"/>
    </row>
    <row r="59668" spans="7:7">
      <c r="G59668" s="1776"/>
    </row>
    <row r="59669" spans="7:7">
      <c r="G59669" s="1776"/>
    </row>
    <row r="59670" spans="7:7">
      <c r="G59670" s="1776"/>
    </row>
    <row r="59671" spans="7:7">
      <c r="G59671" s="1776"/>
    </row>
    <row r="59672" spans="7:7">
      <c r="G59672" s="1776"/>
    </row>
    <row r="59673" spans="7:7">
      <c r="G59673" s="1776"/>
    </row>
    <row r="59674" spans="7:7">
      <c r="G59674" s="1776"/>
    </row>
    <row r="59675" spans="7:7">
      <c r="G59675" s="1776"/>
    </row>
    <row r="59676" spans="7:7">
      <c r="G59676" s="1776"/>
    </row>
    <row r="59677" spans="7:7">
      <c r="G59677" s="1776"/>
    </row>
    <row r="59678" spans="7:7">
      <c r="G59678" s="1776"/>
    </row>
    <row r="59679" spans="7:7">
      <c r="G59679" s="1776"/>
    </row>
    <row r="59680" spans="7:7">
      <c r="G59680" s="1776"/>
    </row>
    <row r="59681" spans="7:7">
      <c r="G59681" s="1776"/>
    </row>
    <row r="59682" spans="7:7">
      <c r="G59682" s="1776"/>
    </row>
    <row r="59683" spans="7:7">
      <c r="G59683" s="1776"/>
    </row>
    <row r="59684" spans="7:7">
      <c r="G59684" s="1776"/>
    </row>
    <row r="59685" spans="7:7">
      <c r="G59685" s="1776"/>
    </row>
    <row r="59686" spans="7:7">
      <c r="G59686" s="1776"/>
    </row>
    <row r="59687" spans="7:7">
      <c r="G59687" s="1776"/>
    </row>
    <row r="59688" spans="7:7">
      <c r="G59688" s="1776"/>
    </row>
    <row r="59689" spans="7:7">
      <c r="G59689" s="1776"/>
    </row>
    <row r="59690" spans="7:7">
      <c r="G59690" s="1776"/>
    </row>
    <row r="59691" spans="7:7">
      <c r="G59691" s="1776"/>
    </row>
    <row r="59692" spans="7:7">
      <c r="G59692" s="1776"/>
    </row>
    <row r="59693" spans="7:7">
      <c r="G59693" s="1776"/>
    </row>
    <row r="59694" spans="7:7">
      <c r="G59694" s="1776"/>
    </row>
    <row r="59695" spans="7:7">
      <c r="G59695" s="1776"/>
    </row>
    <row r="59696" spans="7:7">
      <c r="G59696" s="1776"/>
    </row>
    <row r="59697" spans="7:7">
      <c r="G59697" s="1776"/>
    </row>
    <row r="59698" spans="7:7">
      <c r="G59698" s="1776"/>
    </row>
    <row r="59699" spans="7:7">
      <c r="G59699" s="1776"/>
    </row>
    <row r="59700" spans="7:7">
      <c r="G59700" s="1776"/>
    </row>
    <row r="59701" spans="7:7">
      <c r="G59701" s="1776"/>
    </row>
    <row r="59702" spans="7:7">
      <c r="G59702" s="1776"/>
    </row>
    <row r="59703" spans="7:7">
      <c r="G59703" s="1776"/>
    </row>
    <row r="59704" spans="7:7">
      <c r="G59704" s="1776"/>
    </row>
    <row r="59705" spans="7:7">
      <c r="G59705" s="1776"/>
    </row>
    <row r="59706" spans="7:7">
      <c r="G59706" s="1776"/>
    </row>
    <row r="59707" spans="7:7">
      <c r="G59707" s="1776"/>
    </row>
    <row r="59708" spans="7:7">
      <c r="G59708" s="1776"/>
    </row>
    <row r="59709" spans="7:7">
      <c r="G59709" s="1776"/>
    </row>
    <row r="59710" spans="7:7">
      <c r="G59710" s="1776"/>
    </row>
    <row r="59711" spans="7:7">
      <c r="G59711" s="1776"/>
    </row>
    <row r="59712" spans="7:7">
      <c r="G59712" s="1776"/>
    </row>
    <row r="59713" spans="7:7">
      <c r="G59713" s="1776"/>
    </row>
    <row r="59714" spans="7:7">
      <c r="G59714" s="1776"/>
    </row>
    <row r="59715" spans="7:7">
      <c r="G59715" s="1776"/>
    </row>
    <row r="59716" spans="7:7">
      <c r="G59716" s="1776"/>
    </row>
    <row r="59717" spans="7:7">
      <c r="G59717" s="1776"/>
    </row>
    <row r="59718" spans="7:7">
      <c r="G59718" s="1776"/>
    </row>
    <row r="59719" spans="7:7">
      <c r="G59719" s="1776"/>
    </row>
    <row r="59720" spans="7:7">
      <c r="G59720" s="1776"/>
    </row>
    <row r="59721" spans="7:7">
      <c r="G59721" s="1776"/>
    </row>
    <row r="59722" spans="7:7">
      <c r="G59722" s="1776"/>
    </row>
    <row r="59723" spans="7:7">
      <c r="G59723" s="1776"/>
    </row>
    <row r="59724" spans="7:7">
      <c r="G59724" s="1776"/>
    </row>
    <row r="59725" spans="7:7">
      <c r="G59725" s="1776"/>
    </row>
    <row r="59726" spans="7:7">
      <c r="G59726" s="1776"/>
    </row>
    <row r="59727" spans="7:7">
      <c r="G59727" s="1776"/>
    </row>
    <row r="59728" spans="7:7">
      <c r="G59728" s="1776"/>
    </row>
    <row r="59729" spans="7:7">
      <c r="G59729" s="1776"/>
    </row>
    <row r="59730" spans="7:7">
      <c r="G59730" s="1776"/>
    </row>
    <row r="59731" spans="7:7">
      <c r="G59731" s="1776"/>
    </row>
    <row r="59732" spans="7:7">
      <c r="G59732" s="1776"/>
    </row>
    <row r="59733" spans="7:7">
      <c r="G59733" s="1776"/>
    </row>
    <row r="59734" spans="7:7">
      <c r="G59734" s="1776"/>
    </row>
    <row r="59735" spans="7:7">
      <c r="G59735" s="1776"/>
    </row>
    <row r="59736" spans="7:7">
      <c r="G59736" s="1776"/>
    </row>
    <row r="59737" spans="7:7">
      <c r="G59737" s="1776"/>
    </row>
    <row r="59738" spans="7:7">
      <c r="G59738" s="1776"/>
    </row>
    <row r="59739" spans="7:7">
      <c r="G59739" s="1776"/>
    </row>
    <row r="59740" spans="7:7">
      <c r="G59740" s="1776"/>
    </row>
    <row r="59741" spans="7:7">
      <c r="G59741" s="1776"/>
    </row>
    <row r="59742" spans="7:7">
      <c r="G59742" s="1776"/>
    </row>
    <row r="59743" spans="7:7">
      <c r="G59743" s="1776"/>
    </row>
    <row r="59744" spans="7:7">
      <c r="G59744" s="1776"/>
    </row>
    <row r="59745" spans="7:7">
      <c r="G59745" s="1776"/>
    </row>
    <row r="59746" spans="7:7">
      <c r="G59746" s="1776"/>
    </row>
    <row r="59747" spans="7:7">
      <c r="G59747" s="1776"/>
    </row>
    <row r="59748" spans="7:7">
      <c r="G59748" s="1776"/>
    </row>
    <row r="59749" spans="7:7">
      <c r="G59749" s="1776"/>
    </row>
    <row r="59750" spans="7:7">
      <c r="G59750" s="1776"/>
    </row>
    <row r="59751" spans="7:7">
      <c r="G59751" s="1776"/>
    </row>
    <row r="59752" spans="7:7">
      <c r="G59752" s="1776"/>
    </row>
    <row r="59753" spans="7:7">
      <c r="G59753" s="1776"/>
    </row>
    <row r="59754" spans="7:7">
      <c r="G59754" s="1776"/>
    </row>
    <row r="59755" spans="7:7">
      <c r="G59755" s="1776"/>
    </row>
    <row r="59756" spans="7:7">
      <c r="G59756" s="1776"/>
    </row>
    <row r="59757" spans="7:7">
      <c r="G59757" s="1776"/>
    </row>
    <row r="59758" spans="7:7">
      <c r="G59758" s="1776"/>
    </row>
    <row r="59759" spans="7:7">
      <c r="G59759" s="1776"/>
    </row>
    <row r="59760" spans="7:7">
      <c r="G59760" s="1776"/>
    </row>
    <row r="59761" spans="7:7">
      <c r="G59761" s="1776"/>
    </row>
    <row r="59762" spans="7:7">
      <c r="G59762" s="1776"/>
    </row>
    <row r="59763" spans="7:7">
      <c r="G59763" s="1776"/>
    </row>
    <row r="59764" spans="7:7">
      <c r="G59764" s="1776"/>
    </row>
    <row r="59765" spans="7:7">
      <c r="G59765" s="1776"/>
    </row>
    <row r="59766" spans="7:7">
      <c r="G59766" s="1776"/>
    </row>
    <row r="59767" spans="7:7">
      <c r="G59767" s="1776"/>
    </row>
    <row r="59768" spans="7:7">
      <c r="G59768" s="1776"/>
    </row>
    <row r="59769" spans="7:7">
      <c r="G59769" s="1776"/>
    </row>
    <row r="59770" spans="7:7">
      <c r="G59770" s="1776"/>
    </row>
    <row r="59771" spans="7:7">
      <c r="G59771" s="1776"/>
    </row>
    <row r="59772" spans="7:7">
      <c r="G59772" s="1776"/>
    </row>
    <row r="59773" spans="7:7">
      <c r="G59773" s="1776"/>
    </row>
    <row r="59774" spans="7:7">
      <c r="G59774" s="1776"/>
    </row>
    <row r="59775" spans="7:7">
      <c r="G59775" s="1776"/>
    </row>
    <row r="59776" spans="7:7">
      <c r="G59776" s="1776"/>
    </row>
    <row r="59777" spans="7:7">
      <c r="G59777" s="1776"/>
    </row>
    <row r="59778" spans="7:7">
      <c r="G59778" s="1776"/>
    </row>
    <row r="59779" spans="7:7">
      <c r="G59779" s="1776"/>
    </row>
    <row r="59780" spans="7:7">
      <c r="G59780" s="1776"/>
    </row>
    <row r="59781" spans="7:7">
      <c r="G59781" s="1776"/>
    </row>
    <row r="59782" spans="7:7">
      <c r="G59782" s="1776"/>
    </row>
    <row r="59783" spans="7:7">
      <c r="G59783" s="1776"/>
    </row>
    <row r="59784" spans="7:7">
      <c r="G59784" s="1776"/>
    </row>
    <row r="59785" spans="7:7">
      <c r="G59785" s="1776"/>
    </row>
    <row r="59786" spans="7:7">
      <c r="G59786" s="1776"/>
    </row>
    <row r="59787" spans="7:7">
      <c r="G59787" s="1776"/>
    </row>
    <row r="59788" spans="7:7">
      <c r="G59788" s="1776"/>
    </row>
    <row r="59789" spans="7:7">
      <c r="G59789" s="1776"/>
    </row>
    <row r="59790" spans="7:7">
      <c r="G59790" s="1776"/>
    </row>
    <row r="59791" spans="7:7">
      <c r="G59791" s="1776"/>
    </row>
    <row r="59792" spans="7:7">
      <c r="G59792" s="1776"/>
    </row>
    <row r="59793" spans="7:7">
      <c r="G59793" s="1776"/>
    </row>
    <row r="59794" spans="7:7">
      <c r="G59794" s="1776"/>
    </row>
    <row r="59795" spans="7:7">
      <c r="G59795" s="1776"/>
    </row>
    <row r="59796" spans="7:7">
      <c r="G59796" s="1776"/>
    </row>
    <row r="59797" spans="7:7">
      <c r="G59797" s="1776"/>
    </row>
    <row r="59798" spans="7:7">
      <c r="G59798" s="1776"/>
    </row>
    <row r="59799" spans="7:7">
      <c r="G59799" s="1776"/>
    </row>
    <row r="59800" spans="7:7">
      <c r="G59800" s="1776"/>
    </row>
    <row r="59801" spans="7:7">
      <c r="G59801" s="1776"/>
    </row>
    <row r="59802" spans="7:7">
      <c r="G59802" s="1776"/>
    </row>
    <row r="59803" spans="7:7">
      <c r="G59803" s="1776"/>
    </row>
    <row r="59804" spans="7:7">
      <c r="G59804" s="1776"/>
    </row>
    <row r="59805" spans="7:7">
      <c r="G59805" s="1776"/>
    </row>
    <row r="59806" spans="7:7">
      <c r="G59806" s="1776"/>
    </row>
    <row r="59807" spans="7:7">
      <c r="G59807" s="1776"/>
    </row>
    <row r="59808" spans="7:7">
      <c r="G59808" s="1776"/>
    </row>
    <row r="59809" spans="7:7">
      <c r="G59809" s="1776"/>
    </row>
    <row r="59810" spans="7:7">
      <c r="G59810" s="1776"/>
    </row>
    <row r="59811" spans="7:7">
      <c r="G59811" s="1776"/>
    </row>
    <row r="59812" spans="7:7">
      <c r="G59812" s="1776"/>
    </row>
    <row r="59813" spans="7:7">
      <c r="G59813" s="1776"/>
    </row>
    <row r="59814" spans="7:7">
      <c r="G59814" s="1776"/>
    </row>
    <row r="59815" spans="7:7">
      <c r="G59815" s="1776"/>
    </row>
    <row r="59816" spans="7:7">
      <c r="G59816" s="1776"/>
    </row>
    <row r="59817" spans="7:7">
      <c r="G59817" s="1776"/>
    </row>
    <row r="59818" spans="7:7">
      <c r="G59818" s="1776"/>
    </row>
    <row r="59819" spans="7:7">
      <c r="G59819" s="1776"/>
    </row>
    <row r="59820" spans="7:7">
      <c r="G59820" s="1776"/>
    </row>
    <row r="59821" spans="7:7">
      <c r="G59821" s="1776"/>
    </row>
    <row r="59822" spans="7:7">
      <c r="G59822" s="1776"/>
    </row>
    <row r="59823" spans="7:7">
      <c r="G59823" s="1776"/>
    </row>
    <row r="59824" spans="7:7">
      <c r="G59824" s="1776"/>
    </row>
    <row r="59825" spans="7:7">
      <c r="G59825" s="1776"/>
    </row>
    <row r="59826" spans="7:7">
      <c r="G59826" s="1776"/>
    </row>
    <row r="59827" spans="7:7">
      <c r="G59827" s="1776"/>
    </row>
    <row r="59828" spans="7:7">
      <c r="G59828" s="1776"/>
    </row>
    <row r="59829" spans="7:7">
      <c r="G59829" s="1776"/>
    </row>
    <row r="59830" spans="7:7">
      <c r="G59830" s="1776"/>
    </row>
    <row r="59831" spans="7:7">
      <c r="G59831" s="1776"/>
    </row>
    <row r="59832" spans="7:7">
      <c r="G59832" s="1776"/>
    </row>
    <row r="59833" spans="7:7">
      <c r="G59833" s="1776"/>
    </row>
    <row r="59834" spans="7:7">
      <c r="G59834" s="1776"/>
    </row>
    <row r="59835" spans="7:7">
      <c r="G59835" s="1776"/>
    </row>
    <row r="59836" spans="7:7">
      <c r="G59836" s="1776"/>
    </row>
    <row r="59837" spans="7:7">
      <c r="G59837" s="1776"/>
    </row>
    <row r="59838" spans="7:7">
      <c r="G59838" s="1776"/>
    </row>
    <row r="59839" spans="7:7">
      <c r="G59839" s="1776"/>
    </row>
    <row r="59840" spans="7:7">
      <c r="G59840" s="1776"/>
    </row>
    <row r="59841" spans="7:7">
      <c r="G59841" s="1776"/>
    </row>
    <row r="59842" spans="7:7">
      <c r="G59842" s="1776"/>
    </row>
    <row r="59843" spans="7:7">
      <c r="G59843" s="1776"/>
    </row>
    <row r="59844" spans="7:7">
      <c r="G59844" s="1776"/>
    </row>
    <row r="59845" spans="7:7">
      <c r="G59845" s="1776"/>
    </row>
    <row r="59846" spans="7:7">
      <c r="G59846" s="1776"/>
    </row>
    <row r="59847" spans="7:7">
      <c r="G59847" s="1776"/>
    </row>
    <row r="59848" spans="7:7">
      <c r="G59848" s="1776"/>
    </row>
    <row r="59849" spans="7:7">
      <c r="G59849" s="1776"/>
    </row>
    <row r="59850" spans="7:7">
      <c r="G59850" s="1776"/>
    </row>
    <row r="59851" spans="7:7">
      <c r="G59851" s="1776"/>
    </row>
    <row r="59852" spans="7:7">
      <c r="G59852" s="1776"/>
    </row>
    <row r="59853" spans="7:7">
      <c r="G59853" s="1776"/>
    </row>
    <row r="59854" spans="7:7">
      <c r="G59854" s="1776"/>
    </row>
    <row r="59855" spans="7:7">
      <c r="G59855" s="1776"/>
    </row>
    <row r="59856" spans="7:7">
      <c r="G59856" s="1776"/>
    </row>
    <row r="59857" spans="7:7">
      <c r="G59857" s="1776"/>
    </row>
    <row r="59858" spans="7:7">
      <c r="G59858" s="1776"/>
    </row>
    <row r="59859" spans="7:7">
      <c r="G59859" s="1776"/>
    </row>
    <row r="59860" spans="7:7">
      <c r="G59860" s="1776"/>
    </row>
    <row r="59861" spans="7:7">
      <c r="G59861" s="1776"/>
    </row>
    <row r="59862" spans="7:7">
      <c r="G59862" s="1776"/>
    </row>
    <row r="59863" spans="7:7">
      <c r="G59863" s="1776"/>
    </row>
    <row r="59864" spans="7:7">
      <c r="G59864" s="1776"/>
    </row>
    <row r="59865" spans="7:7">
      <c r="G59865" s="1776"/>
    </row>
    <row r="59866" spans="7:7">
      <c r="G59866" s="1776"/>
    </row>
    <row r="59867" spans="7:7">
      <c r="G59867" s="1776"/>
    </row>
    <row r="59868" spans="7:7">
      <c r="G59868" s="1776"/>
    </row>
    <row r="59869" spans="7:7">
      <c r="G59869" s="1776"/>
    </row>
    <row r="59870" spans="7:7">
      <c r="G59870" s="1776"/>
    </row>
    <row r="59871" spans="7:7">
      <c r="G59871" s="1776"/>
    </row>
    <row r="59872" spans="7:7">
      <c r="G59872" s="1776"/>
    </row>
    <row r="59873" spans="7:7">
      <c r="G59873" s="1776"/>
    </row>
    <row r="59874" spans="7:7">
      <c r="G59874" s="1776"/>
    </row>
    <row r="59875" spans="7:7">
      <c r="G59875" s="1776"/>
    </row>
    <row r="59876" spans="7:7">
      <c r="G59876" s="1776"/>
    </row>
    <row r="59877" spans="7:7">
      <c r="G59877" s="1776"/>
    </row>
    <row r="59878" spans="7:7">
      <c r="G59878" s="1776"/>
    </row>
    <row r="59879" spans="7:7">
      <c r="G59879" s="1776"/>
    </row>
    <row r="59880" spans="7:7">
      <c r="G59880" s="1776"/>
    </row>
    <row r="59881" spans="7:7">
      <c r="G59881" s="1776"/>
    </row>
    <row r="59882" spans="7:7">
      <c r="G59882" s="1776"/>
    </row>
    <row r="59883" spans="7:7">
      <c r="G59883" s="1776"/>
    </row>
    <row r="59884" spans="7:7">
      <c r="G59884" s="1776"/>
    </row>
    <row r="59885" spans="7:7">
      <c r="G59885" s="1776"/>
    </row>
    <row r="59886" spans="7:7">
      <c r="G59886" s="1776"/>
    </row>
    <row r="59887" spans="7:7">
      <c r="G59887" s="1776"/>
    </row>
    <row r="59888" spans="7:7">
      <c r="G59888" s="1776"/>
    </row>
    <row r="59889" spans="7:7">
      <c r="G59889" s="1776"/>
    </row>
    <row r="59890" spans="7:7">
      <c r="G59890" s="1776"/>
    </row>
    <row r="59891" spans="7:7">
      <c r="G59891" s="1776"/>
    </row>
    <row r="59892" spans="7:7">
      <c r="G59892" s="1776"/>
    </row>
    <row r="59893" spans="7:7">
      <c r="G59893" s="1776"/>
    </row>
    <row r="59894" spans="7:7">
      <c r="G59894" s="1776"/>
    </row>
    <row r="59895" spans="7:7">
      <c r="G59895" s="1776"/>
    </row>
    <row r="59896" spans="7:7">
      <c r="G59896" s="1776"/>
    </row>
    <row r="59897" spans="7:7">
      <c r="G59897" s="1776"/>
    </row>
    <row r="59898" spans="7:7">
      <c r="G59898" s="1776"/>
    </row>
    <row r="59899" spans="7:7">
      <c r="G59899" s="1776"/>
    </row>
    <row r="59900" spans="7:7">
      <c r="G59900" s="1776"/>
    </row>
    <row r="59901" spans="7:7">
      <c r="G59901" s="1776"/>
    </row>
    <row r="59902" spans="7:7">
      <c r="G59902" s="1776"/>
    </row>
    <row r="59903" spans="7:7">
      <c r="G59903" s="1776"/>
    </row>
    <row r="59904" spans="7:7">
      <c r="G59904" s="1776"/>
    </row>
    <row r="59905" spans="7:7">
      <c r="G59905" s="1776"/>
    </row>
    <row r="59906" spans="7:7">
      <c r="G59906" s="1776"/>
    </row>
    <row r="59907" spans="7:7">
      <c r="G59907" s="1776"/>
    </row>
    <row r="59908" spans="7:7">
      <c r="G59908" s="1776"/>
    </row>
    <row r="59909" spans="7:7">
      <c r="G59909" s="1776"/>
    </row>
    <row r="59910" spans="7:7">
      <c r="G59910" s="1776"/>
    </row>
    <row r="59911" spans="7:7">
      <c r="G59911" s="1776"/>
    </row>
    <row r="59912" spans="7:7">
      <c r="G59912" s="1776"/>
    </row>
    <row r="59913" spans="7:7">
      <c r="G59913" s="1776"/>
    </row>
    <row r="59914" spans="7:7">
      <c r="G59914" s="1776"/>
    </row>
    <row r="59915" spans="7:7">
      <c r="G59915" s="1776"/>
    </row>
    <row r="59916" spans="7:7">
      <c r="G59916" s="1776"/>
    </row>
    <row r="59917" spans="7:7">
      <c r="G59917" s="1776"/>
    </row>
    <row r="59918" spans="7:7">
      <c r="G59918" s="1776"/>
    </row>
    <row r="59919" spans="7:7">
      <c r="G59919" s="1776"/>
    </row>
    <row r="59920" spans="7:7">
      <c r="G59920" s="1776"/>
    </row>
    <row r="59921" spans="7:7">
      <c r="G59921" s="1776"/>
    </row>
    <row r="59922" spans="7:7">
      <c r="G59922" s="1776"/>
    </row>
    <row r="59923" spans="7:7">
      <c r="G59923" s="1776"/>
    </row>
    <row r="59924" spans="7:7">
      <c r="G59924" s="1776"/>
    </row>
    <row r="59925" spans="7:7">
      <c r="G59925" s="1776"/>
    </row>
    <row r="59926" spans="7:7">
      <c r="G59926" s="1776"/>
    </row>
    <row r="59927" spans="7:7">
      <c r="G59927" s="1776"/>
    </row>
    <row r="59928" spans="7:7">
      <c r="G59928" s="1776"/>
    </row>
    <row r="59929" spans="7:7">
      <c r="G59929" s="1776"/>
    </row>
    <row r="59930" spans="7:7">
      <c r="G59930" s="1776"/>
    </row>
    <row r="59931" spans="7:7">
      <c r="G59931" s="1776"/>
    </row>
    <row r="59932" spans="7:7">
      <c r="G59932" s="1776"/>
    </row>
    <row r="59933" spans="7:7">
      <c r="G59933" s="1776"/>
    </row>
    <row r="59934" spans="7:7">
      <c r="G59934" s="1776"/>
    </row>
    <row r="59935" spans="7:7">
      <c r="G59935" s="1776"/>
    </row>
    <row r="59936" spans="7:7">
      <c r="G59936" s="1776"/>
    </row>
    <row r="59937" spans="7:7">
      <c r="G59937" s="1776"/>
    </row>
    <row r="59938" spans="7:7">
      <c r="G59938" s="1776"/>
    </row>
    <row r="59939" spans="7:7">
      <c r="G59939" s="1776"/>
    </row>
    <row r="59940" spans="7:7">
      <c r="G59940" s="1776"/>
    </row>
    <row r="59941" spans="7:7">
      <c r="G59941" s="1776"/>
    </row>
    <row r="59942" spans="7:7">
      <c r="G59942" s="1776"/>
    </row>
    <row r="59943" spans="7:7">
      <c r="G59943" s="1776"/>
    </row>
    <row r="59944" spans="7:7">
      <c r="G59944" s="1776"/>
    </row>
    <row r="59945" spans="7:7">
      <c r="G59945" s="1776"/>
    </row>
    <row r="59946" spans="7:7">
      <c r="G59946" s="1776"/>
    </row>
    <row r="59947" spans="7:7">
      <c r="G59947" s="1776"/>
    </row>
    <row r="59948" spans="7:7">
      <c r="G59948" s="1776"/>
    </row>
    <row r="59949" spans="7:7">
      <c r="G59949" s="1776"/>
    </row>
    <row r="59950" spans="7:7">
      <c r="G59950" s="1776"/>
    </row>
    <row r="59951" spans="7:7">
      <c r="G59951" s="1776"/>
    </row>
    <row r="59952" spans="7:7">
      <c r="G59952" s="1776"/>
    </row>
    <row r="59953" spans="7:7">
      <c r="G59953" s="1776"/>
    </row>
    <row r="59954" spans="7:7">
      <c r="G59954" s="1776"/>
    </row>
    <row r="59955" spans="7:7">
      <c r="G59955" s="1776"/>
    </row>
    <row r="59956" spans="7:7">
      <c r="G59956" s="1776"/>
    </row>
    <row r="59957" spans="7:7">
      <c r="G59957" s="1776"/>
    </row>
    <row r="59958" spans="7:7">
      <c r="G59958" s="1776"/>
    </row>
    <row r="59959" spans="7:7">
      <c r="G59959" s="1776"/>
    </row>
    <row r="59960" spans="7:7">
      <c r="G59960" s="1776"/>
    </row>
    <row r="59961" spans="7:7">
      <c r="G59961" s="1776"/>
    </row>
    <row r="59962" spans="7:7">
      <c r="G59962" s="1776"/>
    </row>
    <row r="59963" spans="7:7">
      <c r="G59963" s="1776"/>
    </row>
    <row r="59964" spans="7:7">
      <c r="G59964" s="1776"/>
    </row>
    <row r="59965" spans="7:7">
      <c r="G59965" s="1776"/>
    </row>
    <row r="59966" spans="7:7">
      <c r="G59966" s="1776"/>
    </row>
    <row r="59967" spans="7:7">
      <c r="G59967" s="1776"/>
    </row>
    <row r="59968" spans="7:7">
      <c r="G59968" s="1776"/>
    </row>
    <row r="59969" spans="7:7">
      <c r="G59969" s="1776"/>
    </row>
    <row r="59970" spans="7:7">
      <c r="G59970" s="1776"/>
    </row>
    <row r="59971" spans="7:7">
      <c r="G59971" s="1776"/>
    </row>
    <row r="59972" spans="7:7">
      <c r="G59972" s="1776"/>
    </row>
    <row r="59973" spans="7:7">
      <c r="G59973" s="1776"/>
    </row>
    <row r="59974" spans="7:7">
      <c r="G59974" s="1776"/>
    </row>
    <row r="59975" spans="7:7">
      <c r="G59975" s="1776"/>
    </row>
    <row r="59976" spans="7:7">
      <c r="G59976" s="1776"/>
    </row>
    <row r="59977" spans="7:7">
      <c r="G59977" s="1776"/>
    </row>
    <row r="59978" spans="7:7">
      <c r="G59978" s="1776"/>
    </row>
    <row r="59979" spans="7:7">
      <c r="G59979" s="1776"/>
    </row>
    <row r="59980" spans="7:7">
      <c r="G59980" s="1776"/>
    </row>
    <row r="59981" spans="7:7">
      <c r="G59981" s="1776"/>
    </row>
    <row r="59982" spans="7:7">
      <c r="G59982" s="1776"/>
    </row>
    <row r="59983" spans="7:7">
      <c r="G59983" s="1776"/>
    </row>
    <row r="59984" spans="7:7">
      <c r="G59984" s="1776"/>
    </row>
    <row r="59985" spans="7:7">
      <c r="G59985" s="1776"/>
    </row>
    <row r="59986" spans="7:7">
      <c r="G59986" s="1776"/>
    </row>
    <row r="59987" spans="7:7">
      <c r="G59987" s="1776"/>
    </row>
    <row r="59988" spans="7:7">
      <c r="G59988" s="1776"/>
    </row>
    <row r="59989" spans="7:7">
      <c r="G59989" s="1776"/>
    </row>
    <row r="59990" spans="7:7">
      <c r="G59990" s="1776"/>
    </row>
    <row r="59991" spans="7:7">
      <c r="G59991" s="1776"/>
    </row>
    <row r="59992" spans="7:7">
      <c r="G59992" s="1776"/>
    </row>
    <row r="59993" spans="7:7">
      <c r="G59993" s="1776"/>
    </row>
    <row r="59994" spans="7:7">
      <c r="G59994" s="1776"/>
    </row>
    <row r="59995" spans="7:7">
      <c r="G59995" s="1776"/>
    </row>
    <row r="59996" spans="7:7">
      <c r="G59996" s="1776"/>
    </row>
    <row r="59997" spans="7:7">
      <c r="G59997" s="1776"/>
    </row>
    <row r="59998" spans="7:7">
      <c r="G59998" s="1776"/>
    </row>
    <row r="59999" spans="7:7">
      <c r="G59999" s="1776"/>
    </row>
    <row r="60000" spans="7:7">
      <c r="G60000" s="1776"/>
    </row>
    <row r="60001" spans="7:7">
      <c r="G60001" s="1776"/>
    </row>
    <row r="60002" spans="7:7">
      <c r="G60002" s="1776"/>
    </row>
    <row r="60003" spans="7:7">
      <c r="G60003" s="1776"/>
    </row>
    <row r="60004" spans="7:7">
      <c r="G60004" s="1776"/>
    </row>
    <row r="60005" spans="7:7">
      <c r="G60005" s="1776"/>
    </row>
    <row r="60006" spans="7:7">
      <c r="G60006" s="1776"/>
    </row>
    <row r="60007" spans="7:7">
      <c r="G60007" s="1776"/>
    </row>
    <row r="60008" spans="7:7">
      <c r="G60008" s="1776"/>
    </row>
    <row r="60009" spans="7:7">
      <c r="G60009" s="1776"/>
    </row>
    <row r="60010" spans="7:7">
      <c r="G60010" s="1776"/>
    </row>
    <row r="60011" spans="7:7">
      <c r="G60011" s="1776"/>
    </row>
    <row r="60012" spans="7:7">
      <c r="G60012" s="1776"/>
    </row>
    <row r="60013" spans="7:7">
      <c r="G60013" s="1776"/>
    </row>
    <row r="60014" spans="7:7">
      <c r="G60014" s="1776"/>
    </row>
    <row r="60015" spans="7:7">
      <c r="G60015" s="1776"/>
    </row>
    <row r="60016" spans="7:7">
      <c r="G60016" s="1776"/>
    </row>
    <row r="60017" spans="7:7">
      <c r="G60017" s="1776"/>
    </row>
    <row r="60018" spans="7:7">
      <c r="G60018" s="1776"/>
    </row>
    <row r="60019" spans="7:7">
      <c r="G60019" s="1776"/>
    </row>
    <row r="60020" spans="7:7">
      <c r="G60020" s="1776"/>
    </row>
    <row r="60021" spans="7:7">
      <c r="G60021" s="1776"/>
    </row>
    <row r="60022" spans="7:7">
      <c r="G60022" s="1776"/>
    </row>
    <row r="60023" spans="7:7">
      <c r="G60023" s="1776"/>
    </row>
    <row r="60024" spans="7:7">
      <c r="G60024" s="1776"/>
    </row>
    <row r="60025" spans="7:7">
      <c r="G60025" s="1776"/>
    </row>
    <row r="60026" spans="7:7">
      <c r="G60026" s="1776"/>
    </row>
    <row r="60027" spans="7:7">
      <c r="G60027" s="1776"/>
    </row>
    <row r="60028" spans="7:7">
      <c r="G60028" s="1776"/>
    </row>
    <row r="60029" spans="7:7">
      <c r="G60029" s="1776"/>
    </row>
    <row r="60030" spans="7:7">
      <c r="G60030" s="1776"/>
    </row>
    <row r="60031" spans="7:7">
      <c r="G60031" s="1776"/>
    </row>
    <row r="60032" spans="7:7">
      <c r="G60032" s="1776"/>
    </row>
    <row r="60033" spans="7:7">
      <c r="G60033" s="1776"/>
    </row>
    <row r="60034" spans="7:7">
      <c r="G60034" s="1776"/>
    </row>
    <row r="60035" spans="7:7">
      <c r="G60035" s="1776"/>
    </row>
    <row r="60036" spans="7:7">
      <c r="G60036" s="1776"/>
    </row>
    <row r="60037" spans="7:7">
      <c r="G60037" s="1776"/>
    </row>
    <row r="60038" spans="7:7">
      <c r="G60038" s="1776"/>
    </row>
    <row r="60039" spans="7:7">
      <c r="G60039" s="1776"/>
    </row>
    <row r="60040" spans="7:7">
      <c r="G60040" s="1776"/>
    </row>
    <row r="60041" spans="7:7">
      <c r="G60041" s="1776"/>
    </row>
    <row r="60042" spans="7:7">
      <c r="G60042" s="1776"/>
    </row>
    <row r="60043" spans="7:7">
      <c r="G60043" s="1776"/>
    </row>
    <row r="60044" spans="7:7">
      <c r="G60044" s="1776"/>
    </row>
    <row r="60045" spans="7:7">
      <c r="G60045" s="1776"/>
    </row>
    <row r="60046" spans="7:7">
      <c r="G60046" s="1776"/>
    </row>
    <row r="60047" spans="7:7">
      <c r="G60047" s="1776"/>
    </row>
    <row r="60048" spans="7:7">
      <c r="G60048" s="1776"/>
    </row>
    <row r="60049" spans="7:7">
      <c r="G60049" s="1776"/>
    </row>
    <row r="60050" spans="7:7">
      <c r="G60050" s="1776"/>
    </row>
    <row r="60051" spans="7:7">
      <c r="G60051" s="1776"/>
    </row>
    <row r="60052" spans="7:7">
      <c r="G60052" s="1776"/>
    </row>
    <row r="60053" spans="7:7">
      <c r="G60053" s="1776"/>
    </row>
    <row r="60054" spans="7:7">
      <c r="G60054" s="1776"/>
    </row>
    <row r="60055" spans="7:7">
      <c r="G60055" s="1776"/>
    </row>
    <row r="60056" spans="7:7">
      <c r="G60056" s="1776"/>
    </row>
    <row r="60057" spans="7:7">
      <c r="G60057" s="1776"/>
    </row>
    <row r="60058" spans="7:7">
      <c r="G60058" s="1776"/>
    </row>
    <row r="60059" spans="7:7">
      <c r="G60059" s="1776"/>
    </row>
    <row r="60060" spans="7:7">
      <c r="G60060" s="1776"/>
    </row>
    <row r="60061" spans="7:7">
      <c r="G60061" s="1776"/>
    </row>
    <row r="60062" spans="7:7">
      <c r="G60062" s="1776"/>
    </row>
    <row r="60063" spans="7:7">
      <c r="G60063" s="1776"/>
    </row>
    <row r="60064" spans="7:7">
      <c r="G60064" s="1776"/>
    </row>
    <row r="60065" spans="7:7">
      <c r="G60065" s="1776"/>
    </row>
    <row r="60066" spans="7:7">
      <c r="G60066" s="1776"/>
    </row>
    <row r="60067" spans="7:7">
      <c r="G60067" s="1776"/>
    </row>
    <row r="60068" spans="7:7">
      <c r="G60068" s="1776"/>
    </row>
    <row r="60069" spans="7:7">
      <c r="G60069" s="1776"/>
    </row>
    <row r="60070" spans="7:7">
      <c r="G60070" s="1776"/>
    </row>
    <row r="60071" spans="7:7">
      <c r="G60071" s="1776"/>
    </row>
    <row r="60072" spans="7:7">
      <c r="G60072" s="1776"/>
    </row>
    <row r="60073" spans="7:7">
      <c r="G60073" s="1776"/>
    </row>
    <row r="60074" spans="7:7">
      <c r="G60074" s="1776"/>
    </row>
    <row r="60075" spans="7:7">
      <c r="G60075" s="1776"/>
    </row>
    <row r="60076" spans="7:7">
      <c r="G60076" s="1776"/>
    </row>
    <row r="60077" spans="7:7">
      <c r="G60077" s="1776"/>
    </row>
    <row r="60078" spans="7:7">
      <c r="G60078" s="1776"/>
    </row>
    <row r="60079" spans="7:7">
      <c r="G60079" s="1776"/>
    </row>
    <row r="60080" spans="7:7">
      <c r="G60080" s="1776"/>
    </row>
    <row r="60081" spans="7:7">
      <c r="G60081" s="1776"/>
    </row>
    <row r="60082" spans="7:7">
      <c r="G60082" s="1776"/>
    </row>
    <row r="60083" spans="7:7">
      <c r="G60083" s="1776"/>
    </row>
    <row r="60084" spans="7:7">
      <c r="G60084" s="1776"/>
    </row>
    <row r="60085" spans="7:7">
      <c r="G60085" s="1776"/>
    </row>
    <row r="60086" spans="7:7">
      <c r="G60086" s="1776"/>
    </row>
    <row r="60087" spans="7:7">
      <c r="G60087" s="1776"/>
    </row>
    <row r="60088" spans="7:7">
      <c r="G60088" s="1776"/>
    </row>
    <row r="60089" spans="7:7">
      <c r="G60089" s="1776"/>
    </row>
    <row r="60090" spans="7:7">
      <c r="G60090" s="1776"/>
    </row>
    <row r="60091" spans="7:7">
      <c r="G60091" s="1776"/>
    </row>
    <row r="60092" spans="7:7">
      <c r="G60092" s="1776"/>
    </row>
    <row r="60093" spans="7:7">
      <c r="G60093" s="1776"/>
    </row>
    <row r="60094" spans="7:7">
      <c r="G60094" s="1776"/>
    </row>
    <row r="60095" spans="7:7">
      <c r="G60095" s="1776"/>
    </row>
    <row r="60096" spans="7:7">
      <c r="G60096" s="1776"/>
    </row>
    <row r="60097" spans="7:7">
      <c r="G60097" s="1776"/>
    </row>
    <row r="60098" spans="7:7">
      <c r="G60098" s="1776"/>
    </row>
    <row r="60099" spans="7:7">
      <c r="G60099" s="1776"/>
    </row>
    <row r="60100" spans="7:7">
      <c r="G60100" s="1776"/>
    </row>
    <row r="60101" spans="7:7">
      <c r="G60101" s="1776"/>
    </row>
    <row r="60102" spans="7:7">
      <c r="G60102" s="1776"/>
    </row>
    <row r="60103" spans="7:7">
      <c r="G60103" s="1776"/>
    </row>
    <row r="60104" spans="7:7">
      <c r="G60104" s="1776"/>
    </row>
    <row r="60105" spans="7:7">
      <c r="G60105" s="1776"/>
    </row>
    <row r="60106" spans="7:7">
      <c r="G60106" s="1776"/>
    </row>
    <row r="60107" spans="7:7">
      <c r="G60107" s="1776"/>
    </row>
    <row r="60108" spans="7:7">
      <c r="G60108" s="1776"/>
    </row>
    <row r="60109" spans="7:7">
      <c r="G60109" s="1776"/>
    </row>
    <row r="60110" spans="7:7">
      <c r="G60110" s="1776"/>
    </row>
    <row r="60111" spans="7:7">
      <c r="G60111" s="1776"/>
    </row>
    <row r="60112" spans="7:7">
      <c r="G60112" s="1776"/>
    </row>
    <row r="60113" spans="7:7">
      <c r="G60113" s="1776"/>
    </row>
    <row r="60114" spans="7:7">
      <c r="G60114" s="1776"/>
    </row>
    <row r="60115" spans="7:7">
      <c r="G60115" s="1776"/>
    </row>
    <row r="60116" spans="7:7">
      <c r="G60116" s="1776"/>
    </row>
    <row r="60117" spans="7:7">
      <c r="G60117" s="1776"/>
    </row>
    <row r="60118" spans="7:7">
      <c r="G60118" s="1776"/>
    </row>
    <row r="60119" spans="7:7">
      <c r="G60119" s="1776"/>
    </row>
    <row r="60120" spans="7:7">
      <c r="G60120" s="1776"/>
    </row>
    <row r="60121" spans="7:7">
      <c r="G60121" s="1776"/>
    </row>
    <row r="60122" spans="7:7">
      <c r="G60122" s="1776"/>
    </row>
    <row r="60123" spans="7:7">
      <c r="G60123" s="1776"/>
    </row>
    <row r="60124" spans="7:7">
      <c r="G60124" s="1776"/>
    </row>
    <row r="60125" spans="7:7">
      <c r="G60125" s="1776"/>
    </row>
    <row r="60126" spans="7:7">
      <c r="G60126" s="1776"/>
    </row>
    <row r="60127" spans="7:7">
      <c r="G60127" s="1776"/>
    </row>
    <row r="60128" spans="7:7">
      <c r="G60128" s="1776"/>
    </row>
    <row r="60129" spans="7:7">
      <c r="G60129" s="1776"/>
    </row>
    <row r="60130" spans="7:7">
      <c r="G60130" s="1776"/>
    </row>
    <row r="60131" spans="7:7">
      <c r="G60131" s="1776"/>
    </row>
    <row r="60132" spans="7:7">
      <c r="G60132" s="1776"/>
    </row>
    <row r="60133" spans="7:7">
      <c r="G60133" s="1776"/>
    </row>
    <row r="60134" spans="7:7">
      <c r="G60134" s="1776"/>
    </row>
    <row r="60135" spans="7:7">
      <c r="G60135" s="1776"/>
    </row>
    <row r="60136" spans="7:7">
      <c r="G60136" s="1776"/>
    </row>
    <row r="60137" spans="7:7">
      <c r="G60137" s="1776"/>
    </row>
    <row r="60138" spans="7:7">
      <c r="G60138" s="1776"/>
    </row>
    <row r="60139" spans="7:7">
      <c r="G60139" s="1776"/>
    </row>
    <row r="60140" spans="7:7">
      <c r="G60140" s="1776"/>
    </row>
    <row r="60141" spans="7:7">
      <c r="G60141" s="1776"/>
    </row>
    <row r="60142" spans="7:7">
      <c r="G60142" s="1776"/>
    </row>
    <row r="60143" spans="7:7">
      <c r="G60143" s="1776"/>
    </row>
    <row r="60144" spans="7:7">
      <c r="G60144" s="1776"/>
    </row>
    <row r="60145" spans="7:7">
      <c r="G60145" s="1776"/>
    </row>
    <row r="60146" spans="7:7">
      <c r="G60146" s="1776"/>
    </row>
    <row r="60147" spans="7:7">
      <c r="G60147" s="1776"/>
    </row>
    <row r="60148" spans="7:7">
      <c r="G60148" s="1776"/>
    </row>
    <row r="60149" spans="7:7">
      <c r="G60149" s="1776"/>
    </row>
    <row r="60150" spans="7:7">
      <c r="G60150" s="1776"/>
    </row>
    <row r="60151" spans="7:7">
      <c r="G60151" s="1776"/>
    </row>
    <row r="60152" spans="7:7">
      <c r="G60152" s="1776"/>
    </row>
    <row r="60153" spans="7:7">
      <c r="G60153" s="1776"/>
    </row>
    <row r="60154" spans="7:7">
      <c r="G60154" s="1776"/>
    </row>
    <row r="60155" spans="7:7">
      <c r="G60155" s="1776"/>
    </row>
    <row r="60156" spans="7:7">
      <c r="G60156" s="1776"/>
    </row>
    <row r="60157" spans="7:7">
      <c r="G60157" s="1776"/>
    </row>
    <row r="60158" spans="7:7">
      <c r="G60158" s="1776"/>
    </row>
    <row r="60159" spans="7:7">
      <c r="G60159" s="1776"/>
    </row>
    <row r="60160" spans="7:7">
      <c r="G60160" s="1776"/>
    </row>
    <row r="60161" spans="7:7">
      <c r="G60161" s="1776"/>
    </row>
    <row r="60162" spans="7:7">
      <c r="G60162" s="1776"/>
    </row>
    <row r="60163" spans="7:7">
      <c r="G60163" s="1776"/>
    </row>
    <row r="60164" spans="7:7">
      <c r="G60164" s="1776"/>
    </row>
    <row r="60165" spans="7:7">
      <c r="G60165" s="1776"/>
    </row>
    <row r="60166" spans="7:7">
      <c r="G60166" s="1776"/>
    </row>
    <row r="60167" spans="7:7">
      <c r="G60167" s="1776"/>
    </row>
    <row r="60168" spans="7:7">
      <c r="G60168" s="1776"/>
    </row>
    <row r="60169" spans="7:7">
      <c r="G60169" s="1776"/>
    </row>
    <row r="60170" spans="7:7">
      <c r="G60170" s="1776"/>
    </row>
    <row r="60171" spans="7:7">
      <c r="G60171" s="1776"/>
    </row>
    <row r="60172" spans="7:7">
      <c r="G60172" s="1776"/>
    </row>
    <row r="60173" spans="7:7">
      <c r="G60173" s="1776"/>
    </row>
    <row r="60174" spans="7:7">
      <c r="G60174" s="1776"/>
    </row>
    <row r="60175" spans="7:7">
      <c r="G60175" s="1776"/>
    </row>
    <row r="60176" spans="7:7">
      <c r="G60176" s="1776"/>
    </row>
    <row r="60177" spans="7:7">
      <c r="G60177" s="1776"/>
    </row>
    <row r="60178" spans="7:7">
      <c r="G60178" s="1776"/>
    </row>
    <row r="60179" spans="7:7">
      <c r="G60179" s="1776"/>
    </row>
    <row r="60180" spans="7:7">
      <c r="G60180" s="1776"/>
    </row>
    <row r="60181" spans="7:7">
      <c r="G60181" s="1776"/>
    </row>
    <row r="60182" spans="7:7">
      <c r="G60182" s="1776"/>
    </row>
    <row r="60183" spans="7:7">
      <c r="G60183" s="1776"/>
    </row>
    <row r="60184" spans="7:7">
      <c r="G60184" s="1776"/>
    </row>
    <row r="60185" spans="7:7">
      <c r="G60185" s="1776"/>
    </row>
    <row r="60186" spans="7:7">
      <c r="G60186" s="1776"/>
    </row>
    <row r="60187" spans="7:7">
      <c r="G60187" s="1776"/>
    </row>
    <row r="60188" spans="7:7">
      <c r="G60188" s="1776"/>
    </row>
    <row r="60189" spans="7:7">
      <c r="G60189" s="1776"/>
    </row>
    <row r="60190" spans="7:7">
      <c r="G60190" s="1776"/>
    </row>
    <row r="60191" spans="7:7">
      <c r="G60191" s="1776"/>
    </row>
    <row r="60192" spans="7:7">
      <c r="G60192" s="1776"/>
    </row>
    <row r="60193" spans="7:7">
      <c r="G60193" s="1776"/>
    </row>
    <row r="60194" spans="7:7">
      <c r="G60194" s="1776"/>
    </row>
    <row r="60195" spans="7:7">
      <c r="G60195" s="1776"/>
    </row>
    <row r="60196" spans="7:7">
      <c r="G60196" s="1776"/>
    </row>
    <row r="60197" spans="7:7">
      <c r="G60197" s="1776"/>
    </row>
    <row r="60198" spans="7:7">
      <c r="G60198" s="1776"/>
    </row>
    <row r="60199" spans="7:7">
      <c r="G60199" s="1776"/>
    </row>
    <row r="60200" spans="7:7">
      <c r="G60200" s="1776"/>
    </row>
    <row r="60201" spans="7:7">
      <c r="G60201" s="1776"/>
    </row>
    <row r="60202" spans="7:7">
      <c r="G60202" s="1776"/>
    </row>
    <row r="60203" spans="7:7">
      <c r="G60203" s="1776"/>
    </row>
    <row r="60204" spans="7:7">
      <c r="G60204" s="1776"/>
    </row>
    <row r="60205" spans="7:7">
      <c r="G60205" s="1776"/>
    </row>
    <row r="60206" spans="7:7">
      <c r="G60206" s="1776"/>
    </row>
    <row r="60207" spans="7:7">
      <c r="G60207" s="1776"/>
    </row>
    <row r="60208" spans="7:7">
      <c r="G60208" s="1776"/>
    </row>
    <row r="60209" spans="7:7">
      <c r="G60209" s="1776"/>
    </row>
    <row r="60210" spans="7:7">
      <c r="G60210" s="1776"/>
    </row>
    <row r="60211" spans="7:7">
      <c r="G60211" s="1776"/>
    </row>
    <row r="60212" spans="7:7">
      <c r="G60212" s="1776"/>
    </row>
    <row r="60213" spans="7:7">
      <c r="G60213" s="1776"/>
    </row>
    <row r="60214" spans="7:7">
      <c r="G60214" s="1776"/>
    </row>
    <row r="60215" spans="7:7">
      <c r="G60215" s="1776"/>
    </row>
    <row r="60216" spans="7:7">
      <c r="G60216" s="1776"/>
    </row>
    <row r="60217" spans="7:7">
      <c r="G60217" s="1776"/>
    </row>
    <row r="60218" spans="7:7">
      <c r="G60218" s="1776"/>
    </row>
    <row r="60219" spans="7:7">
      <c r="G60219" s="1776"/>
    </row>
    <row r="60220" spans="7:7">
      <c r="G60220" s="1776"/>
    </row>
    <row r="60221" spans="7:7">
      <c r="G60221" s="1776"/>
    </row>
    <row r="60222" spans="7:7">
      <c r="G60222" s="1776"/>
    </row>
    <row r="60223" spans="7:7">
      <c r="G60223" s="1776"/>
    </row>
    <row r="60224" spans="7:7">
      <c r="G60224" s="1776"/>
    </row>
    <row r="60225" spans="7:7">
      <c r="G60225" s="1776"/>
    </row>
    <row r="60226" spans="7:7">
      <c r="G60226" s="1776"/>
    </row>
    <row r="60227" spans="7:7">
      <c r="G60227" s="1776"/>
    </row>
    <row r="60228" spans="7:7">
      <c r="G60228" s="1776"/>
    </row>
    <row r="60229" spans="7:7">
      <c r="G60229" s="1776"/>
    </row>
    <row r="60230" spans="7:7">
      <c r="G60230" s="1776"/>
    </row>
    <row r="60231" spans="7:7">
      <c r="G60231" s="1776"/>
    </row>
    <row r="60232" spans="7:7">
      <c r="G60232" s="1776"/>
    </row>
    <row r="60233" spans="7:7">
      <c r="G60233" s="1776"/>
    </row>
    <row r="60234" spans="7:7">
      <c r="G60234" s="1776"/>
    </row>
    <row r="60235" spans="7:7">
      <c r="G60235" s="1776"/>
    </row>
    <row r="60236" spans="7:7">
      <c r="G60236" s="1776"/>
    </row>
    <row r="60237" spans="7:7">
      <c r="G60237" s="1776"/>
    </row>
    <row r="60238" spans="7:7">
      <c r="G60238" s="1776"/>
    </row>
    <row r="60239" spans="7:7">
      <c r="G60239" s="1776"/>
    </row>
    <row r="60240" spans="7:7">
      <c r="G60240" s="1776"/>
    </row>
    <row r="60241" spans="7:7">
      <c r="G60241" s="1776"/>
    </row>
    <row r="60242" spans="7:7">
      <c r="G60242" s="1776"/>
    </row>
    <row r="60243" spans="7:7">
      <c r="G60243" s="1776"/>
    </row>
    <row r="60244" spans="7:7">
      <c r="G60244" s="1776"/>
    </row>
    <row r="60245" spans="7:7">
      <c r="G60245" s="1776"/>
    </row>
    <row r="60246" spans="7:7">
      <c r="G60246" s="1776"/>
    </row>
    <row r="60247" spans="7:7">
      <c r="G60247" s="1776"/>
    </row>
    <row r="60248" spans="7:7">
      <c r="G60248" s="1776"/>
    </row>
    <row r="60249" spans="7:7">
      <c r="G60249" s="1776"/>
    </row>
    <row r="60250" spans="7:7">
      <c r="G60250" s="1776"/>
    </row>
    <row r="60251" spans="7:7">
      <c r="G60251" s="1776"/>
    </row>
    <row r="60252" spans="7:7">
      <c r="G60252" s="1776"/>
    </row>
    <row r="60253" spans="7:7">
      <c r="G60253" s="1776"/>
    </row>
    <row r="60254" spans="7:7">
      <c r="G60254" s="1776"/>
    </row>
    <row r="60255" spans="7:7">
      <c r="G60255" s="1776"/>
    </row>
    <row r="60256" spans="7:7">
      <c r="G60256" s="1776"/>
    </row>
    <row r="60257" spans="7:7">
      <c r="G60257" s="1776"/>
    </row>
    <row r="60258" spans="7:7">
      <c r="G60258" s="1776"/>
    </row>
    <row r="60259" spans="7:7">
      <c r="G60259" s="1776"/>
    </row>
    <row r="60260" spans="7:7">
      <c r="G60260" s="1776"/>
    </row>
    <row r="60261" spans="7:7">
      <c r="G60261" s="1776"/>
    </row>
    <row r="60262" spans="7:7">
      <c r="G60262" s="1776"/>
    </row>
    <row r="60263" spans="7:7">
      <c r="G60263" s="1776"/>
    </row>
    <row r="60264" spans="7:7">
      <c r="G60264" s="1776"/>
    </row>
    <row r="60265" spans="7:7">
      <c r="G60265" s="1776"/>
    </row>
    <row r="60266" spans="7:7">
      <c r="G60266" s="1776"/>
    </row>
    <row r="60267" spans="7:7">
      <c r="G60267" s="1776"/>
    </row>
    <row r="60268" spans="7:7">
      <c r="G60268" s="1776"/>
    </row>
    <row r="60269" spans="7:7">
      <c r="G60269" s="1776"/>
    </row>
    <row r="60270" spans="7:7">
      <c r="G60270" s="1776"/>
    </row>
    <row r="60271" spans="7:7">
      <c r="G60271" s="1776"/>
    </row>
    <row r="60272" spans="7:7">
      <c r="G60272" s="1776"/>
    </row>
    <row r="60273" spans="7:7">
      <c r="G60273" s="1776"/>
    </row>
    <row r="60274" spans="7:7">
      <c r="G60274" s="1776"/>
    </row>
    <row r="60275" spans="7:7">
      <c r="G60275" s="1776"/>
    </row>
    <row r="60276" spans="7:7">
      <c r="G60276" s="1776"/>
    </row>
    <row r="60277" spans="7:7">
      <c r="G60277" s="1776"/>
    </row>
    <row r="60278" spans="7:7">
      <c r="G60278" s="1776"/>
    </row>
    <row r="60279" spans="7:7">
      <c r="G60279" s="1776"/>
    </row>
    <row r="60280" spans="7:7">
      <c r="G60280" s="1776"/>
    </row>
    <row r="60281" spans="7:7">
      <c r="G60281" s="1776"/>
    </row>
    <row r="60282" spans="7:7">
      <c r="G60282" s="1776"/>
    </row>
    <row r="60283" spans="7:7">
      <c r="G60283" s="1776"/>
    </row>
    <row r="60284" spans="7:7">
      <c r="G60284" s="1776"/>
    </row>
    <row r="60285" spans="7:7">
      <c r="G60285" s="1776"/>
    </row>
    <row r="60286" spans="7:7">
      <c r="G60286" s="1776"/>
    </row>
    <row r="60287" spans="7:7">
      <c r="G60287" s="1776"/>
    </row>
    <row r="60288" spans="7:7">
      <c r="G60288" s="1776"/>
    </row>
    <row r="60289" spans="7:7">
      <c r="G60289" s="1776"/>
    </row>
    <row r="60290" spans="7:7">
      <c r="G60290" s="1776"/>
    </row>
    <row r="60291" spans="7:7">
      <c r="G60291" s="1776"/>
    </row>
    <row r="60292" spans="7:7">
      <c r="G60292" s="1776"/>
    </row>
    <row r="60293" spans="7:7">
      <c r="G60293" s="1776"/>
    </row>
    <row r="60294" spans="7:7">
      <c r="G60294" s="1776"/>
    </row>
    <row r="60295" spans="7:7">
      <c r="G60295" s="1776"/>
    </row>
    <row r="60296" spans="7:7">
      <c r="G60296" s="1776"/>
    </row>
    <row r="60297" spans="7:7">
      <c r="G60297" s="1776"/>
    </row>
    <row r="60298" spans="7:7">
      <c r="G60298" s="1776"/>
    </row>
    <row r="60299" spans="7:7">
      <c r="G60299" s="1776"/>
    </row>
    <row r="60300" spans="7:7">
      <c r="G60300" s="1776"/>
    </row>
    <row r="60301" spans="7:7">
      <c r="G60301" s="1776"/>
    </row>
    <row r="60302" spans="7:7">
      <c r="G60302" s="1776"/>
    </row>
    <row r="60303" spans="7:7">
      <c r="G60303" s="1776"/>
    </row>
    <row r="60304" spans="7:7">
      <c r="G60304" s="1776"/>
    </row>
    <row r="60305" spans="7:7">
      <c r="G60305" s="1776"/>
    </row>
    <row r="60306" spans="7:7">
      <c r="G60306" s="1776"/>
    </row>
    <row r="60307" spans="7:7">
      <c r="G60307" s="1776"/>
    </row>
    <row r="60308" spans="7:7">
      <c r="G60308" s="1776"/>
    </row>
    <row r="60309" spans="7:7">
      <c r="G60309" s="1776"/>
    </row>
    <row r="60310" spans="7:7">
      <c r="G60310" s="1776"/>
    </row>
    <row r="60311" spans="7:7">
      <c r="G60311" s="1776"/>
    </row>
    <row r="60312" spans="7:7">
      <c r="G60312" s="1776"/>
    </row>
    <row r="60313" spans="7:7">
      <c r="G60313" s="1776"/>
    </row>
    <row r="60314" spans="7:7">
      <c r="G60314" s="1776"/>
    </row>
    <row r="60315" spans="7:7">
      <c r="G60315" s="1776"/>
    </row>
    <row r="60316" spans="7:7">
      <c r="G60316" s="1776"/>
    </row>
    <row r="60317" spans="7:7">
      <c r="G60317" s="1776"/>
    </row>
    <row r="60318" spans="7:7">
      <c r="G60318" s="1776"/>
    </row>
    <row r="60319" spans="7:7">
      <c r="G60319" s="1776"/>
    </row>
    <row r="60320" spans="7:7">
      <c r="G60320" s="1776"/>
    </row>
    <row r="60321" spans="7:7">
      <c r="G60321" s="1776"/>
    </row>
    <row r="60322" spans="7:7">
      <c r="G60322" s="1776"/>
    </row>
    <row r="60323" spans="7:7">
      <c r="G60323" s="1776"/>
    </row>
    <row r="60324" spans="7:7">
      <c r="G60324" s="1776"/>
    </row>
    <row r="60325" spans="7:7">
      <c r="G60325" s="1776"/>
    </row>
    <row r="60326" spans="7:7">
      <c r="G60326" s="1776"/>
    </row>
    <row r="60327" spans="7:7">
      <c r="G60327" s="1776"/>
    </row>
    <row r="60328" spans="7:7">
      <c r="G60328" s="1776"/>
    </row>
    <row r="60329" spans="7:7">
      <c r="G60329" s="1776"/>
    </row>
    <row r="60330" spans="7:7">
      <c r="G60330" s="1776"/>
    </row>
    <row r="60331" spans="7:7">
      <c r="G60331" s="1776"/>
    </row>
    <row r="60332" spans="7:7">
      <c r="G60332" s="1776"/>
    </row>
    <row r="60333" spans="7:7">
      <c r="G60333" s="1776"/>
    </row>
    <row r="60334" spans="7:7">
      <c r="G60334" s="1776"/>
    </row>
    <row r="60335" spans="7:7">
      <c r="G60335" s="1776"/>
    </row>
    <row r="60336" spans="7:7">
      <c r="G60336" s="1776"/>
    </row>
    <row r="60337" spans="7:7">
      <c r="G60337" s="1776"/>
    </row>
    <row r="60338" spans="7:7">
      <c r="G60338" s="1776"/>
    </row>
    <row r="60339" spans="7:7">
      <c r="G60339" s="1776"/>
    </row>
    <row r="60340" spans="7:7">
      <c r="G60340" s="1776"/>
    </row>
    <row r="60341" spans="7:7">
      <c r="G60341" s="1776"/>
    </row>
    <row r="60342" spans="7:7">
      <c r="G60342" s="1776"/>
    </row>
    <row r="60343" spans="7:7">
      <c r="G60343" s="1776"/>
    </row>
    <row r="60344" spans="7:7">
      <c r="G60344" s="1776"/>
    </row>
    <row r="60345" spans="7:7">
      <c r="G60345" s="1776"/>
    </row>
    <row r="60346" spans="7:7">
      <c r="G60346" s="1776"/>
    </row>
    <row r="60347" spans="7:7">
      <c r="G60347" s="1776"/>
    </row>
    <row r="60348" spans="7:7">
      <c r="G60348" s="1776"/>
    </row>
    <row r="60349" spans="7:7">
      <c r="G60349" s="1776"/>
    </row>
    <row r="60350" spans="7:7">
      <c r="G60350" s="1776"/>
    </row>
    <row r="60351" spans="7:7">
      <c r="G60351" s="1776"/>
    </row>
    <row r="60352" spans="7:7">
      <c r="G60352" s="1776"/>
    </row>
    <row r="60353" spans="7:7">
      <c r="G60353" s="1776"/>
    </row>
    <row r="60354" spans="7:7">
      <c r="G60354" s="1776"/>
    </row>
    <row r="60355" spans="7:7">
      <c r="G60355" s="1776"/>
    </row>
    <row r="60356" spans="7:7">
      <c r="G60356" s="1776"/>
    </row>
    <row r="60357" spans="7:7">
      <c r="G60357" s="1776"/>
    </row>
    <row r="60358" spans="7:7">
      <c r="G60358" s="1776"/>
    </row>
    <row r="60359" spans="7:7">
      <c r="G60359" s="1776"/>
    </row>
    <row r="60360" spans="7:7">
      <c r="G60360" s="1776"/>
    </row>
    <row r="60361" spans="7:7">
      <c r="G60361" s="1776"/>
    </row>
    <row r="60362" spans="7:7">
      <c r="G60362" s="1776"/>
    </row>
    <row r="60363" spans="7:7">
      <c r="G60363" s="1776"/>
    </row>
    <row r="60364" spans="7:7">
      <c r="G60364" s="1776"/>
    </row>
    <row r="60365" spans="7:7">
      <c r="G60365" s="1776"/>
    </row>
    <row r="60366" spans="7:7">
      <c r="G60366" s="1776"/>
    </row>
    <row r="60367" spans="7:7">
      <c r="G60367" s="1776"/>
    </row>
    <row r="60368" spans="7:7">
      <c r="G60368" s="1776"/>
    </row>
    <row r="60369" spans="7:7">
      <c r="G60369" s="1776"/>
    </row>
    <row r="60370" spans="7:7">
      <c r="G60370" s="1776"/>
    </row>
    <row r="60371" spans="7:7">
      <c r="G60371" s="1776"/>
    </row>
    <row r="60372" spans="7:7">
      <c r="G60372" s="1776"/>
    </row>
    <row r="60373" spans="7:7">
      <c r="G60373" s="1776"/>
    </row>
    <row r="60374" spans="7:7">
      <c r="G60374" s="1776"/>
    </row>
    <row r="60375" spans="7:7">
      <c r="G60375" s="1776"/>
    </row>
    <row r="60376" spans="7:7">
      <c r="G60376" s="1776"/>
    </row>
    <row r="60377" spans="7:7">
      <c r="G60377" s="1776"/>
    </row>
    <row r="60378" spans="7:7">
      <c r="G60378" s="1776"/>
    </row>
    <row r="60379" spans="7:7">
      <c r="G60379" s="1776"/>
    </row>
    <row r="60380" spans="7:7">
      <c r="G60380" s="1776"/>
    </row>
    <row r="60381" spans="7:7">
      <c r="G60381" s="1776"/>
    </row>
    <row r="60382" spans="7:7">
      <c r="G60382" s="1776"/>
    </row>
    <row r="60383" spans="7:7">
      <c r="G60383" s="1776"/>
    </row>
    <row r="60384" spans="7:7">
      <c r="G60384" s="1776"/>
    </row>
    <row r="60385" spans="7:7">
      <c r="G60385" s="1776"/>
    </row>
    <row r="60386" spans="7:7">
      <c r="G60386" s="1776"/>
    </row>
    <row r="60387" spans="7:7">
      <c r="G60387" s="1776"/>
    </row>
    <row r="60388" spans="7:7">
      <c r="G60388" s="1776"/>
    </row>
    <row r="60389" spans="7:7">
      <c r="G60389" s="1776"/>
    </row>
    <row r="60390" spans="7:7">
      <c r="G60390" s="1776"/>
    </row>
    <row r="60391" spans="7:7">
      <c r="G60391" s="1776"/>
    </row>
    <row r="60392" spans="7:7">
      <c r="G60392" s="1776"/>
    </row>
    <row r="60393" spans="7:7">
      <c r="G60393" s="1776"/>
    </row>
    <row r="60394" spans="7:7">
      <c r="G60394" s="1776"/>
    </row>
    <row r="60395" spans="7:7">
      <c r="G60395" s="1776"/>
    </row>
    <row r="60396" spans="7:7">
      <c r="G60396" s="1776"/>
    </row>
    <row r="60397" spans="7:7">
      <c r="G60397" s="1776"/>
    </row>
    <row r="60398" spans="7:7">
      <c r="G60398" s="1776"/>
    </row>
    <row r="60399" spans="7:7">
      <c r="G60399" s="1776"/>
    </row>
    <row r="60400" spans="7:7">
      <c r="G60400" s="1776"/>
    </row>
    <row r="60401" spans="7:7">
      <c r="G60401" s="1776"/>
    </row>
    <row r="60402" spans="7:7">
      <c r="G60402" s="1776"/>
    </row>
    <row r="60403" spans="7:7">
      <c r="G60403" s="1776"/>
    </row>
    <row r="60404" spans="7:7">
      <c r="G60404" s="1776"/>
    </row>
    <row r="60405" spans="7:7">
      <c r="G60405" s="1776"/>
    </row>
    <row r="60406" spans="7:7">
      <c r="G60406" s="1776"/>
    </row>
    <row r="60407" spans="7:7">
      <c r="G60407" s="1776"/>
    </row>
    <row r="60408" spans="7:7">
      <c r="G60408" s="1776"/>
    </row>
    <row r="60409" spans="7:7">
      <c r="G60409" s="1776"/>
    </row>
    <row r="60410" spans="7:7">
      <c r="G60410" s="1776"/>
    </row>
    <row r="60411" spans="7:7">
      <c r="G60411" s="1776"/>
    </row>
    <row r="60412" spans="7:7">
      <c r="G60412" s="1776"/>
    </row>
    <row r="60413" spans="7:7">
      <c r="G60413" s="1776"/>
    </row>
    <row r="60414" spans="7:7">
      <c r="G60414" s="1776"/>
    </row>
    <row r="60415" spans="7:7">
      <c r="G60415" s="1776"/>
    </row>
    <row r="60416" spans="7:7">
      <c r="G60416" s="1776"/>
    </row>
    <row r="60417" spans="7:7">
      <c r="G60417" s="1776"/>
    </row>
    <row r="60418" spans="7:7">
      <c r="G60418" s="1776"/>
    </row>
    <row r="60419" spans="7:7">
      <c r="G60419" s="1776"/>
    </row>
    <row r="60420" spans="7:7">
      <c r="G60420" s="1776"/>
    </row>
    <row r="60421" spans="7:7">
      <c r="G60421" s="1776"/>
    </row>
    <row r="60422" spans="7:7">
      <c r="G60422" s="1776"/>
    </row>
    <row r="60423" spans="7:7">
      <c r="G60423" s="1776"/>
    </row>
    <row r="60424" spans="7:7">
      <c r="G60424" s="1776"/>
    </row>
    <row r="60425" spans="7:7">
      <c r="G60425" s="1776"/>
    </row>
    <row r="60426" spans="7:7">
      <c r="G60426" s="1776"/>
    </row>
    <row r="60427" spans="7:7">
      <c r="G60427" s="1776"/>
    </row>
    <row r="60428" spans="7:7">
      <c r="G60428" s="1776"/>
    </row>
    <row r="60429" spans="7:7">
      <c r="G60429" s="1776"/>
    </row>
    <row r="60430" spans="7:7">
      <c r="G60430" s="1776"/>
    </row>
    <row r="60431" spans="7:7">
      <c r="G60431" s="1776"/>
    </row>
    <row r="60432" spans="7:7">
      <c r="G60432" s="1776"/>
    </row>
    <row r="60433" spans="7:7">
      <c r="G60433" s="1776"/>
    </row>
    <row r="60434" spans="7:7">
      <c r="G60434" s="1776"/>
    </row>
    <row r="60435" spans="7:7">
      <c r="G60435" s="1776"/>
    </row>
    <row r="60436" spans="7:7">
      <c r="G60436" s="1776"/>
    </row>
    <row r="60437" spans="7:7">
      <c r="G60437" s="1776"/>
    </row>
    <row r="60438" spans="7:7">
      <c r="G60438" s="1776"/>
    </row>
    <row r="60439" spans="7:7">
      <c r="G60439" s="1776"/>
    </row>
    <row r="60440" spans="7:7">
      <c r="G60440" s="1776"/>
    </row>
    <row r="60441" spans="7:7">
      <c r="G60441" s="1776"/>
    </row>
    <row r="60442" spans="7:7">
      <c r="G60442" s="1776"/>
    </row>
    <row r="60443" spans="7:7">
      <c r="G60443" s="1776"/>
    </row>
    <row r="60444" spans="7:7">
      <c r="G60444" s="1776"/>
    </row>
    <row r="60445" spans="7:7">
      <c r="G60445" s="1776"/>
    </row>
    <row r="60446" spans="7:7">
      <c r="G60446" s="1776"/>
    </row>
    <row r="60447" spans="7:7">
      <c r="G60447" s="1776"/>
    </row>
    <row r="60448" spans="7:7">
      <c r="G60448" s="1776"/>
    </row>
    <row r="60449" spans="7:7">
      <c r="G60449" s="1776"/>
    </row>
    <row r="60450" spans="7:7">
      <c r="G60450" s="1776"/>
    </row>
    <row r="60451" spans="7:7">
      <c r="G60451" s="1776"/>
    </row>
    <row r="60452" spans="7:7">
      <c r="G60452" s="1776"/>
    </row>
    <row r="60453" spans="7:7">
      <c r="G60453" s="1776"/>
    </row>
    <row r="60454" spans="7:7">
      <c r="G60454" s="1776"/>
    </row>
    <row r="60455" spans="7:7">
      <c r="G60455" s="1776"/>
    </row>
    <row r="60456" spans="7:7">
      <c r="G60456" s="1776"/>
    </row>
    <row r="60457" spans="7:7">
      <c r="G60457" s="1776"/>
    </row>
    <row r="60458" spans="7:7">
      <c r="G60458" s="1776"/>
    </row>
    <row r="60459" spans="7:7">
      <c r="G60459" s="1776"/>
    </row>
    <row r="60460" spans="7:7">
      <c r="G60460" s="1776"/>
    </row>
    <row r="60461" spans="7:7">
      <c r="G60461" s="1776"/>
    </row>
    <row r="60462" spans="7:7">
      <c r="G60462" s="1776"/>
    </row>
    <row r="60463" spans="7:7">
      <c r="G60463" s="1776"/>
    </row>
    <row r="60464" spans="7:7">
      <c r="G60464" s="1776"/>
    </row>
    <row r="60465" spans="7:7">
      <c r="G60465" s="1776"/>
    </row>
    <row r="60466" spans="7:7">
      <c r="G60466" s="1776"/>
    </row>
    <row r="60467" spans="7:7">
      <c r="G60467" s="1776"/>
    </row>
    <row r="60468" spans="7:7">
      <c r="G60468" s="1776"/>
    </row>
    <row r="60469" spans="7:7">
      <c r="G60469" s="1776"/>
    </row>
    <row r="60470" spans="7:7">
      <c r="G60470" s="1776"/>
    </row>
    <row r="60471" spans="7:7">
      <c r="G60471" s="1776"/>
    </row>
    <row r="60472" spans="7:7">
      <c r="G60472" s="1776"/>
    </row>
    <row r="60473" spans="7:7">
      <c r="G60473" s="1776"/>
    </row>
    <row r="60474" spans="7:7">
      <c r="G60474" s="1776"/>
    </row>
    <row r="60475" spans="7:7">
      <c r="G60475" s="1776"/>
    </row>
    <row r="60476" spans="7:7">
      <c r="G60476" s="1776"/>
    </row>
    <row r="60477" spans="7:7">
      <c r="G60477" s="1776"/>
    </row>
    <row r="60478" spans="7:7">
      <c r="G60478" s="1776"/>
    </row>
    <row r="60479" spans="7:7">
      <c r="G60479" s="1776"/>
    </row>
    <row r="60480" spans="7:7">
      <c r="G60480" s="1776"/>
    </row>
    <row r="60481" spans="7:7">
      <c r="G60481" s="1776"/>
    </row>
    <row r="60482" spans="7:7">
      <c r="G60482" s="1776"/>
    </row>
    <row r="60483" spans="7:7">
      <c r="G60483" s="1776"/>
    </row>
    <row r="60484" spans="7:7">
      <c r="G60484" s="1776"/>
    </row>
    <row r="60485" spans="7:7">
      <c r="G60485" s="1776"/>
    </row>
    <row r="60486" spans="7:7">
      <c r="G60486" s="1776"/>
    </row>
    <row r="60487" spans="7:7">
      <c r="G60487" s="1776"/>
    </row>
    <row r="60488" spans="7:7">
      <c r="G60488" s="1776"/>
    </row>
    <row r="60489" spans="7:7">
      <c r="G60489" s="1776"/>
    </row>
    <row r="60490" spans="7:7">
      <c r="G60490" s="1776"/>
    </row>
    <row r="60491" spans="7:7">
      <c r="G60491" s="1776"/>
    </row>
    <row r="60492" spans="7:7">
      <c r="G60492" s="1776"/>
    </row>
    <row r="60493" spans="7:7">
      <c r="G60493" s="1776"/>
    </row>
    <row r="60494" spans="7:7">
      <c r="G60494" s="1776"/>
    </row>
    <row r="60495" spans="7:7">
      <c r="G60495" s="1776"/>
    </row>
    <row r="60496" spans="7:7">
      <c r="G60496" s="1776"/>
    </row>
    <row r="60497" spans="7:7">
      <c r="G60497" s="1776"/>
    </row>
    <row r="60498" spans="7:7">
      <c r="G60498" s="1776"/>
    </row>
    <row r="60499" spans="7:7">
      <c r="G60499" s="1776"/>
    </row>
    <row r="60500" spans="7:7">
      <c r="G60500" s="1776"/>
    </row>
    <row r="60501" spans="7:7">
      <c r="G60501" s="1776"/>
    </row>
    <row r="60502" spans="7:7">
      <c r="G60502" s="1776"/>
    </row>
    <row r="60503" spans="7:7">
      <c r="G60503" s="1776"/>
    </row>
    <row r="60504" spans="7:7">
      <c r="G60504" s="1776"/>
    </row>
    <row r="60505" spans="7:7">
      <c r="G60505" s="1776"/>
    </row>
    <row r="60506" spans="7:7">
      <c r="G60506" s="1776"/>
    </row>
    <row r="60507" spans="7:7">
      <c r="G60507" s="1776"/>
    </row>
    <row r="60508" spans="7:7">
      <c r="G60508" s="1776"/>
    </row>
    <row r="60509" spans="7:7">
      <c r="G60509" s="1776"/>
    </row>
    <row r="60510" spans="7:7">
      <c r="G60510" s="1776"/>
    </row>
    <row r="60511" spans="7:7">
      <c r="G60511" s="1776"/>
    </row>
    <row r="60512" spans="7:7">
      <c r="G60512" s="1776"/>
    </row>
    <row r="60513" spans="7:7">
      <c r="G60513" s="1776"/>
    </row>
    <row r="60514" spans="7:7">
      <c r="G60514" s="1776"/>
    </row>
    <row r="60515" spans="7:7">
      <c r="G60515" s="1776"/>
    </row>
    <row r="60516" spans="7:7">
      <c r="G60516" s="1776"/>
    </row>
    <row r="60517" spans="7:7">
      <c r="G60517" s="1776"/>
    </row>
    <row r="60518" spans="7:7">
      <c r="G60518" s="1776"/>
    </row>
    <row r="60519" spans="7:7">
      <c r="G60519" s="1776"/>
    </row>
    <row r="60520" spans="7:7">
      <c r="G60520" s="1776"/>
    </row>
    <row r="60521" spans="7:7">
      <c r="G60521" s="1776"/>
    </row>
    <row r="60522" spans="7:7">
      <c r="G60522" s="1776"/>
    </row>
    <row r="60523" spans="7:7">
      <c r="G60523" s="1776"/>
    </row>
    <row r="60524" spans="7:7">
      <c r="G60524" s="1776"/>
    </row>
    <row r="60525" spans="7:7">
      <c r="G60525" s="1776"/>
    </row>
    <row r="60526" spans="7:7">
      <c r="G60526" s="1776"/>
    </row>
    <row r="60527" spans="7:7">
      <c r="G60527" s="1776"/>
    </row>
    <row r="60528" spans="7:7">
      <c r="G60528" s="1776"/>
    </row>
    <row r="60529" spans="7:7">
      <c r="G60529" s="1776"/>
    </row>
    <row r="60530" spans="7:7">
      <c r="G60530" s="1776"/>
    </row>
    <row r="60531" spans="7:7">
      <c r="G60531" s="1776"/>
    </row>
    <row r="60532" spans="7:7">
      <c r="G60532" s="1776"/>
    </row>
    <row r="60533" spans="7:7">
      <c r="G60533" s="1776"/>
    </row>
    <row r="60534" spans="7:7">
      <c r="G60534" s="1776"/>
    </row>
    <row r="60535" spans="7:7">
      <c r="G60535" s="1776"/>
    </row>
    <row r="60536" spans="7:7">
      <c r="G60536" s="1776"/>
    </row>
    <row r="60537" spans="7:7">
      <c r="G60537" s="1776"/>
    </row>
    <row r="60538" spans="7:7">
      <c r="G60538" s="1776"/>
    </row>
    <row r="60539" spans="7:7">
      <c r="G60539" s="1776"/>
    </row>
    <row r="60540" spans="7:7">
      <c r="G60540" s="1776"/>
    </row>
    <row r="60541" spans="7:7">
      <c r="G60541" s="1776"/>
    </row>
    <row r="60542" spans="7:7">
      <c r="G60542" s="1776"/>
    </row>
    <row r="60543" spans="7:7">
      <c r="G60543" s="1776"/>
    </row>
    <row r="60544" spans="7:7">
      <c r="G60544" s="1776"/>
    </row>
    <row r="60545" spans="7:7">
      <c r="G60545" s="1776"/>
    </row>
    <row r="60546" spans="7:7">
      <c r="G60546" s="1776"/>
    </row>
    <row r="60547" spans="7:7">
      <c r="G60547" s="1776"/>
    </row>
    <row r="60548" spans="7:7">
      <c r="G60548" s="1776"/>
    </row>
    <row r="60549" spans="7:7">
      <c r="G60549" s="1776"/>
    </row>
    <row r="60550" spans="7:7">
      <c r="G60550" s="1776"/>
    </row>
    <row r="60551" spans="7:7">
      <c r="G60551" s="1776"/>
    </row>
    <row r="60552" spans="7:7">
      <c r="G60552" s="1776"/>
    </row>
    <row r="60553" spans="7:7">
      <c r="G60553" s="1776"/>
    </row>
    <row r="60554" spans="7:7">
      <c r="G60554" s="1776"/>
    </row>
    <row r="60555" spans="7:7">
      <c r="G60555" s="1776"/>
    </row>
    <row r="60556" spans="7:7">
      <c r="G60556" s="1776"/>
    </row>
    <row r="60557" spans="7:7">
      <c r="G60557" s="1776"/>
    </row>
    <row r="60558" spans="7:7">
      <c r="G60558" s="1776"/>
    </row>
    <row r="60559" spans="7:7">
      <c r="G60559" s="1776"/>
    </row>
    <row r="60560" spans="7:7">
      <c r="G60560" s="1776"/>
    </row>
    <row r="60561" spans="7:7">
      <c r="G60561" s="1776"/>
    </row>
    <row r="60562" spans="7:7">
      <c r="G60562" s="1776"/>
    </row>
    <row r="60563" spans="7:7">
      <c r="G60563" s="1776"/>
    </row>
    <row r="60564" spans="7:7">
      <c r="G60564" s="1776"/>
    </row>
    <row r="60565" spans="7:7">
      <c r="G60565" s="1776"/>
    </row>
    <row r="60566" spans="7:7">
      <c r="G60566" s="1776"/>
    </row>
    <row r="60567" spans="7:7">
      <c r="G60567" s="1776"/>
    </row>
    <row r="60568" spans="7:7">
      <c r="G60568" s="1776"/>
    </row>
    <row r="60569" spans="7:7">
      <c r="G60569" s="1776"/>
    </row>
    <row r="60570" spans="7:7">
      <c r="G60570" s="1776"/>
    </row>
    <row r="60571" spans="7:7">
      <c r="G60571" s="1776"/>
    </row>
    <row r="60572" spans="7:7">
      <c r="G60572" s="1776"/>
    </row>
    <row r="60573" spans="7:7">
      <c r="G60573" s="1776"/>
    </row>
    <row r="60574" spans="7:7">
      <c r="G60574" s="1776"/>
    </row>
    <row r="60575" spans="7:7">
      <c r="G60575" s="1776"/>
    </row>
    <row r="60576" spans="7:7">
      <c r="G60576" s="1776"/>
    </row>
    <row r="60577" spans="7:7">
      <c r="G60577" s="1776"/>
    </row>
    <row r="60578" spans="7:7">
      <c r="G60578" s="1776"/>
    </row>
    <row r="60579" spans="7:7">
      <c r="G60579" s="1776"/>
    </row>
    <row r="60580" spans="7:7">
      <c r="G60580" s="1776"/>
    </row>
    <row r="60581" spans="7:7">
      <c r="G60581" s="1776"/>
    </row>
    <row r="60582" spans="7:7">
      <c r="G60582" s="1776"/>
    </row>
    <row r="60583" spans="7:7">
      <c r="G60583" s="1776"/>
    </row>
    <row r="60584" spans="7:7">
      <c r="G60584" s="1776"/>
    </row>
    <row r="60585" spans="7:7">
      <c r="G60585" s="1776"/>
    </row>
    <row r="60586" spans="7:7">
      <c r="G60586" s="1776"/>
    </row>
    <row r="60587" spans="7:7">
      <c r="G60587" s="1776"/>
    </row>
    <row r="60588" spans="7:7">
      <c r="G60588" s="1776"/>
    </row>
    <row r="60589" spans="7:7">
      <c r="G60589" s="1776"/>
    </row>
    <row r="60590" spans="7:7">
      <c r="G60590" s="1776"/>
    </row>
    <row r="60591" spans="7:7">
      <c r="G60591" s="1776"/>
    </row>
    <row r="60592" spans="7:7">
      <c r="G60592" s="1776"/>
    </row>
    <row r="60593" spans="7:7">
      <c r="G60593" s="1776"/>
    </row>
    <row r="60594" spans="7:7">
      <c r="G60594" s="1776"/>
    </row>
    <row r="60595" spans="7:7">
      <c r="G60595" s="1776"/>
    </row>
    <row r="60596" spans="7:7">
      <c r="G60596" s="1776"/>
    </row>
    <row r="60597" spans="7:7">
      <c r="G60597" s="1776"/>
    </row>
    <row r="60598" spans="7:7">
      <c r="G60598" s="1776"/>
    </row>
    <row r="60599" spans="7:7">
      <c r="G60599" s="1776"/>
    </row>
    <row r="60600" spans="7:7">
      <c r="G60600" s="1776"/>
    </row>
    <row r="60601" spans="7:7">
      <c r="G60601" s="1776"/>
    </row>
    <row r="60602" spans="7:7">
      <c r="G60602" s="1776"/>
    </row>
    <row r="60603" spans="7:7">
      <c r="G60603" s="1776"/>
    </row>
    <row r="60604" spans="7:7">
      <c r="G60604" s="1776"/>
    </row>
    <row r="60605" spans="7:7">
      <c r="G60605" s="1776"/>
    </row>
    <row r="60606" spans="7:7">
      <c r="G60606" s="1776"/>
    </row>
    <row r="60607" spans="7:7">
      <c r="G60607" s="1776"/>
    </row>
    <row r="60608" spans="7:7">
      <c r="G60608" s="1776"/>
    </row>
    <row r="60609" spans="7:7">
      <c r="G60609" s="1776"/>
    </row>
    <row r="60610" spans="7:7">
      <c r="G60610" s="1776"/>
    </row>
    <row r="60611" spans="7:7">
      <c r="G60611" s="1776"/>
    </row>
    <row r="60612" spans="7:7">
      <c r="G60612" s="1776"/>
    </row>
    <row r="60613" spans="7:7">
      <c r="G60613" s="1776"/>
    </row>
    <row r="60614" spans="7:7">
      <c r="G60614" s="1776"/>
    </row>
    <row r="60615" spans="7:7">
      <c r="G60615" s="1776"/>
    </row>
    <row r="60616" spans="7:7">
      <c r="G60616" s="1776"/>
    </row>
    <row r="60617" spans="7:7">
      <c r="G60617" s="1776"/>
    </row>
    <row r="60618" spans="7:7">
      <c r="G60618" s="1776"/>
    </row>
    <row r="60619" spans="7:7">
      <c r="G60619" s="1776"/>
    </row>
    <row r="60620" spans="7:7">
      <c r="G60620" s="1776"/>
    </row>
    <row r="60621" spans="7:7">
      <c r="G60621" s="1776"/>
    </row>
    <row r="60622" spans="7:7">
      <c r="G60622" s="1776"/>
    </row>
    <row r="60623" spans="7:7">
      <c r="G60623" s="1776"/>
    </row>
    <row r="60624" spans="7:7">
      <c r="G60624" s="1776"/>
    </row>
    <row r="60625" spans="7:7">
      <c r="G60625" s="1776"/>
    </row>
    <row r="60626" spans="7:7">
      <c r="G60626" s="1776"/>
    </row>
    <row r="60627" spans="7:7">
      <c r="G60627" s="1776"/>
    </row>
    <row r="60628" spans="7:7">
      <c r="G60628" s="1776"/>
    </row>
    <row r="60629" spans="7:7">
      <c r="G60629" s="1776"/>
    </row>
    <row r="60630" spans="7:7">
      <c r="G60630" s="1776"/>
    </row>
    <row r="60631" spans="7:7">
      <c r="G60631" s="1776"/>
    </row>
    <row r="60632" spans="7:7">
      <c r="G60632" s="1776"/>
    </row>
    <row r="60633" spans="7:7">
      <c r="G60633" s="1776"/>
    </row>
    <row r="60634" spans="7:7">
      <c r="G60634" s="1776"/>
    </row>
    <row r="60635" spans="7:7">
      <c r="G60635" s="1776"/>
    </row>
    <row r="60636" spans="7:7">
      <c r="G60636" s="1776"/>
    </row>
    <row r="60637" spans="7:7">
      <c r="G60637" s="1776"/>
    </row>
    <row r="60638" spans="7:7">
      <c r="G60638" s="1776"/>
    </row>
    <row r="60639" spans="7:7">
      <c r="G60639" s="1776"/>
    </row>
    <row r="60640" spans="7:7">
      <c r="G60640" s="1776"/>
    </row>
    <row r="60641" spans="7:7">
      <c r="G60641" s="1776"/>
    </row>
    <row r="60642" spans="7:7">
      <c r="G60642" s="1776"/>
    </row>
    <row r="60643" spans="7:7">
      <c r="G60643" s="1776"/>
    </row>
    <row r="60644" spans="7:7">
      <c r="G60644" s="1776"/>
    </row>
    <row r="60645" spans="7:7">
      <c r="G60645" s="1776"/>
    </row>
    <row r="60646" spans="7:7">
      <c r="G60646" s="1776"/>
    </row>
    <row r="60647" spans="7:7">
      <c r="G60647" s="1776"/>
    </row>
    <row r="60648" spans="7:7">
      <c r="G60648" s="1776"/>
    </row>
    <row r="60649" spans="7:7">
      <c r="G60649" s="1776"/>
    </row>
    <row r="60650" spans="7:7">
      <c r="G60650" s="1776"/>
    </row>
    <row r="60651" spans="7:7">
      <c r="G60651" s="1776"/>
    </row>
    <row r="60652" spans="7:7">
      <c r="G60652" s="1776"/>
    </row>
    <row r="60653" spans="7:7">
      <c r="G60653" s="1776"/>
    </row>
    <row r="60654" spans="7:7">
      <c r="G60654" s="1776"/>
    </row>
    <row r="60655" spans="7:7">
      <c r="G60655" s="1776"/>
    </row>
    <row r="60656" spans="7:7">
      <c r="G60656" s="1776"/>
    </row>
    <row r="60657" spans="7:7">
      <c r="G60657" s="1776"/>
    </row>
    <row r="60658" spans="7:7">
      <c r="G60658" s="1776"/>
    </row>
    <row r="60659" spans="7:7">
      <c r="G60659" s="1776"/>
    </row>
    <row r="60660" spans="7:7">
      <c r="G60660" s="1776"/>
    </row>
    <row r="60661" spans="7:7">
      <c r="G60661" s="1776"/>
    </row>
    <row r="60662" spans="7:7">
      <c r="G60662" s="1776"/>
    </row>
    <row r="60663" spans="7:7">
      <c r="G60663" s="1776"/>
    </row>
    <row r="60664" spans="7:7">
      <c r="G60664" s="1776"/>
    </row>
    <row r="60665" spans="7:7">
      <c r="G60665" s="1776"/>
    </row>
    <row r="60666" spans="7:7">
      <c r="G60666" s="1776"/>
    </row>
    <row r="60667" spans="7:7">
      <c r="G60667" s="1776"/>
    </row>
    <row r="60668" spans="7:7">
      <c r="G60668" s="1776"/>
    </row>
    <row r="60669" spans="7:7">
      <c r="G60669" s="1776"/>
    </row>
    <row r="60670" spans="7:7">
      <c r="G60670" s="1776"/>
    </row>
    <row r="60671" spans="7:7">
      <c r="G60671" s="1776"/>
    </row>
    <row r="60672" spans="7:7">
      <c r="G60672" s="1776"/>
    </row>
    <row r="60673" spans="7:7">
      <c r="G60673" s="1776"/>
    </row>
    <row r="60674" spans="7:7">
      <c r="G60674" s="1776"/>
    </row>
    <row r="60675" spans="7:7">
      <c r="G60675" s="1776"/>
    </row>
    <row r="60676" spans="7:7">
      <c r="G60676" s="1776"/>
    </row>
    <row r="60677" spans="7:7">
      <c r="G60677" s="1776"/>
    </row>
    <row r="60678" spans="7:7">
      <c r="G60678" s="1776"/>
    </row>
    <row r="60679" spans="7:7">
      <c r="G60679" s="1776"/>
    </row>
    <row r="60680" spans="7:7">
      <c r="G60680" s="1776"/>
    </row>
    <row r="60681" spans="7:7">
      <c r="G60681" s="1776"/>
    </row>
    <row r="60682" spans="7:7">
      <c r="G60682" s="1776"/>
    </row>
    <row r="60683" spans="7:7">
      <c r="G60683" s="1776"/>
    </row>
    <row r="60684" spans="7:7">
      <c r="G60684" s="1776"/>
    </row>
    <row r="60685" spans="7:7">
      <c r="G60685" s="1776"/>
    </row>
    <row r="60686" spans="7:7">
      <c r="G60686" s="1776"/>
    </row>
    <row r="60687" spans="7:7">
      <c r="G60687" s="1776"/>
    </row>
    <row r="60688" spans="7:7">
      <c r="G60688" s="1776"/>
    </row>
    <row r="60689" spans="7:7">
      <c r="G60689" s="1776"/>
    </row>
    <row r="60690" spans="7:7">
      <c r="G60690" s="1776"/>
    </row>
    <row r="60691" spans="7:7">
      <c r="G60691" s="1776"/>
    </row>
    <row r="60692" spans="7:7">
      <c r="G60692" s="1776"/>
    </row>
    <row r="60693" spans="7:7">
      <c r="G60693" s="1776"/>
    </row>
    <row r="60694" spans="7:7">
      <c r="G60694" s="1776"/>
    </row>
    <row r="60695" spans="7:7">
      <c r="G60695" s="1776"/>
    </row>
    <row r="60696" spans="7:7">
      <c r="G60696" s="1776"/>
    </row>
    <row r="60697" spans="7:7">
      <c r="G60697" s="1776"/>
    </row>
    <row r="60698" spans="7:7">
      <c r="G60698" s="1776"/>
    </row>
    <row r="60699" spans="7:7">
      <c r="G60699" s="1776"/>
    </row>
    <row r="60700" spans="7:7">
      <c r="G60700" s="1776"/>
    </row>
    <row r="60701" spans="7:7">
      <c r="G60701" s="1776"/>
    </row>
    <row r="60702" spans="7:7">
      <c r="G60702" s="1776"/>
    </row>
    <row r="60703" spans="7:7">
      <c r="G60703" s="1776"/>
    </row>
    <row r="60704" spans="7:7">
      <c r="G60704" s="1776"/>
    </row>
    <row r="60705" spans="7:7">
      <c r="G60705" s="1776"/>
    </row>
    <row r="60706" spans="7:7">
      <c r="G60706" s="1776"/>
    </row>
    <row r="60707" spans="7:7">
      <c r="G60707" s="1776"/>
    </row>
    <row r="60708" spans="7:7">
      <c r="G60708" s="1776"/>
    </row>
    <row r="60709" spans="7:7">
      <c r="G60709" s="1776"/>
    </row>
    <row r="60710" spans="7:7">
      <c r="G60710" s="1776"/>
    </row>
    <row r="60711" spans="7:7">
      <c r="G60711" s="1776"/>
    </row>
    <row r="60712" spans="7:7">
      <c r="G60712" s="1776"/>
    </row>
    <row r="60713" spans="7:7">
      <c r="G60713" s="1776"/>
    </row>
    <row r="60714" spans="7:7">
      <c r="G60714" s="1776"/>
    </row>
    <row r="60715" spans="7:7">
      <c r="G60715" s="1776"/>
    </row>
    <row r="60716" spans="7:7">
      <c r="G60716" s="1776"/>
    </row>
    <row r="60717" spans="7:7">
      <c r="G60717" s="1776"/>
    </row>
    <row r="60718" spans="7:7">
      <c r="G60718" s="1776"/>
    </row>
    <row r="60719" spans="7:7">
      <c r="G60719" s="1776"/>
    </row>
    <row r="60720" spans="7:7">
      <c r="G60720" s="1776"/>
    </row>
    <row r="60721" spans="7:7">
      <c r="G60721" s="1776"/>
    </row>
    <row r="60722" spans="7:7">
      <c r="G60722" s="1776"/>
    </row>
    <row r="60723" spans="7:7">
      <c r="G60723" s="1776"/>
    </row>
    <row r="60724" spans="7:7">
      <c r="G60724" s="1776"/>
    </row>
    <row r="60725" spans="7:7">
      <c r="G60725" s="1776"/>
    </row>
    <row r="60726" spans="7:7">
      <c r="G60726" s="1776"/>
    </row>
    <row r="60727" spans="7:7">
      <c r="G60727" s="1776"/>
    </row>
    <row r="60728" spans="7:7">
      <c r="G60728" s="1776"/>
    </row>
    <row r="60729" spans="7:7">
      <c r="G60729" s="1776"/>
    </row>
    <row r="60730" spans="7:7">
      <c r="G60730" s="1776"/>
    </row>
    <row r="60731" spans="7:7">
      <c r="G60731" s="1776"/>
    </row>
    <row r="60732" spans="7:7">
      <c r="G60732" s="1776"/>
    </row>
    <row r="60733" spans="7:7">
      <c r="G60733" s="1776"/>
    </row>
    <row r="60734" spans="7:7">
      <c r="G60734" s="1776"/>
    </row>
    <row r="60735" spans="7:7">
      <c r="G60735" s="1776"/>
    </row>
    <row r="60736" spans="7:7">
      <c r="G60736" s="1776"/>
    </row>
    <row r="60737" spans="7:7">
      <c r="G60737" s="1776"/>
    </row>
    <row r="60738" spans="7:7">
      <c r="G60738" s="1776"/>
    </row>
    <row r="60739" spans="7:7">
      <c r="G60739" s="1776"/>
    </row>
    <row r="60740" spans="7:7">
      <c r="G60740" s="1776"/>
    </row>
    <row r="60741" spans="7:7">
      <c r="G60741" s="1776"/>
    </row>
    <row r="60742" spans="7:7">
      <c r="G60742" s="1776"/>
    </row>
    <row r="60743" spans="7:7">
      <c r="G60743" s="1776"/>
    </row>
    <row r="60744" spans="7:7">
      <c r="G60744" s="1776"/>
    </row>
    <row r="60745" spans="7:7">
      <c r="G60745" s="1776"/>
    </row>
    <row r="60746" spans="7:7">
      <c r="G60746" s="1776"/>
    </row>
    <row r="60747" spans="7:7">
      <c r="G60747" s="1776"/>
    </row>
    <row r="60748" spans="7:7">
      <c r="G60748" s="1776"/>
    </row>
    <row r="60749" spans="7:7">
      <c r="G60749" s="1776"/>
    </row>
    <row r="60750" spans="7:7">
      <c r="G60750" s="1776"/>
    </row>
    <row r="60751" spans="7:7">
      <c r="G60751" s="1776"/>
    </row>
    <row r="60752" spans="7:7">
      <c r="G60752" s="1776"/>
    </row>
    <row r="60753" spans="7:7">
      <c r="G60753" s="1776"/>
    </row>
    <row r="60754" spans="7:7">
      <c r="G60754" s="1776"/>
    </row>
    <row r="60755" spans="7:7">
      <c r="G60755" s="1776"/>
    </row>
    <row r="60756" spans="7:7">
      <c r="G60756" s="1776"/>
    </row>
    <row r="60757" spans="7:7">
      <c r="G60757" s="1776"/>
    </row>
    <row r="60758" spans="7:7">
      <c r="G60758" s="1776"/>
    </row>
    <row r="60759" spans="7:7">
      <c r="G60759" s="1776"/>
    </row>
    <row r="60760" spans="7:7">
      <c r="G60760" s="1776"/>
    </row>
    <row r="60761" spans="7:7">
      <c r="G60761" s="1776"/>
    </row>
    <row r="60762" spans="7:7">
      <c r="G60762" s="1776"/>
    </row>
    <row r="60763" spans="7:7">
      <c r="G60763" s="1776"/>
    </row>
    <row r="60764" spans="7:7">
      <c r="G60764" s="1776"/>
    </row>
    <row r="60765" spans="7:7">
      <c r="G60765" s="1776"/>
    </row>
    <row r="60766" spans="7:7">
      <c r="G60766" s="1776"/>
    </row>
    <row r="60767" spans="7:7">
      <c r="G60767" s="1776"/>
    </row>
    <row r="60768" spans="7:7">
      <c r="G60768" s="1776"/>
    </row>
    <row r="60769" spans="7:7">
      <c r="G60769" s="1776"/>
    </row>
    <row r="60770" spans="7:7">
      <c r="G60770" s="1776"/>
    </row>
    <row r="60771" spans="7:7">
      <c r="G60771" s="1776"/>
    </row>
    <row r="60772" spans="7:7">
      <c r="G60772" s="1776"/>
    </row>
    <row r="60773" spans="7:7">
      <c r="G60773" s="1776"/>
    </row>
    <row r="60774" spans="7:7">
      <c r="G60774" s="1776"/>
    </row>
    <row r="60775" spans="7:7">
      <c r="G60775" s="1776"/>
    </row>
    <row r="60776" spans="7:7">
      <c r="G60776" s="1776"/>
    </row>
    <row r="60777" spans="7:7">
      <c r="G60777" s="1776"/>
    </row>
    <row r="60778" spans="7:7">
      <c r="G60778" s="1776"/>
    </row>
    <row r="60779" spans="7:7">
      <c r="G60779" s="1776"/>
    </row>
    <row r="60780" spans="7:7">
      <c r="G60780" s="1776"/>
    </row>
    <row r="60781" spans="7:7">
      <c r="G60781" s="1776"/>
    </row>
    <row r="60782" spans="7:7">
      <c r="G60782" s="1776"/>
    </row>
    <row r="60783" spans="7:7">
      <c r="G60783" s="1776"/>
    </row>
    <row r="60784" spans="7:7">
      <c r="G60784" s="1776"/>
    </row>
    <row r="60785" spans="7:7">
      <c r="G60785" s="1776"/>
    </row>
    <row r="60786" spans="7:7">
      <c r="G60786" s="1776"/>
    </row>
    <row r="60787" spans="7:7">
      <c r="G60787" s="1776"/>
    </row>
    <row r="60788" spans="7:7">
      <c r="G60788" s="1776"/>
    </row>
    <row r="60789" spans="7:7">
      <c r="G60789" s="1776"/>
    </row>
    <row r="60790" spans="7:7">
      <c r="G60790" s="1776"/>
    </row>
    <row r="60791" spans="7:7">
      <c r="G60791" s="1776"/>
    </row>
    <row r="60792" spans="7:7">
      <c r="G60792" s="1776"/>
    </row>
    <row r="60793" spans="7:7">
      <c r="G60793" s="1776"/>
    </row>
    <row r="60794" spans="7:7">
      <c r="G60794" s="1776"/>
    </row>
    <row r="60795" spans="7:7">
      <c r="G60795" s="1776"/>
    </row>
    <row r="60796" spans="7:7">
      <c r="G60796" s="1776"/>
    </row>
    <row r="60797" spans="7:7">
      <c r="G60797" s="1776"/>
    </row>
    <row r="60798" spans="7:7">
      <c r="G60798" s="1776"/>
    </row>
    <row r="60799" spans="7:7">
      <c r="G60799" s="1776"/>
    </row>
    <row r="60800" spans="7:7">
      <c r="G60800" s="1776"/>
    </row>
    <row r="60801" spans="7:7">
      <c r="G60801" s="1776"/>
    </row>
    <row r="60802" spans="7:7">
      <c r="G60802" s="1776"/>
    </row>
    <row r="60803" spans="7:7">
      <c r="G60803" s="1776"/>
    </row>
    <row r="60804" spans="7:7">
      <c r="G60804" s="1776"/>
    </row>
    <row r="60805" spans="7:7">
      <c r="G60805" s="1776"/>
    </row>
    <row r="60806" spans="7:7">
      <c r="G60806" s="1776"/>
    </row>
    <row r="60807" spans="7:7">
      <c r="G60807" s="1776"/>
    </row>
    <row r="60808" spans="7:7">
      <c r="G60808" s="1776"/>
    </row>
    <row r="60809" spans="7:7">
      <c r="G60809" s="1776"/>
    </row>
    <row r="60810" spans="7:7">
      <c r="G60810" s="1776"/>
    </row>
    <row r="60811" spans="7:7">
      <c r="G60811" s="1776"/>
    </row>
    <row r="60812" spans="7:7">
      <c r="G60812" s="1776"/>
    </row>
    <row r="60813" spans="7:7">
      <c r="G60813" s="1776"/>
    </row>
    <row r="60814" spans="7:7">
      <c r="G60814" s="1776"/>
    </row>
    <row r="60815" spans="7:7">
      <c r="G60815" s="1776"/>
    </row>
    <row r="60816" spans="7:7">
      <c r="G60816" s="1776"/>
    </row>
    <row r="60817" spans="7:7">
      <c r="G60817" s="1776"/>
    </row>
    <row r="60818" spans="7:7">
      <c r="G60818" s="1776"/>
    </row>
    <row r="60819" spans="7:7">
      <c r="G60819" s="1776"/>
    </row>
    <row r="60820" spans="7:7">
      <c r="G60820" s="1776"/>
    </row>
    <row r="60821" spans="7:7">
      <c r="G60821" s="1776"/>
    </row>
    <row r="60822" spans="7:7">
      <c r="G60822" s="1776"/>
    </row>
    <row r="60823" spans="7:7">
      <c r="G60823" s="1776"/>
    </row>
    <row r="60824" spans="7:7">
      <c r="G60824" s="1776"/>
    </row>
    <row r="60825" spans="7:7">
      <c r="G60825" s="1776"/>
    </row>
    <row r="60826" spans="7:7">
      <c r="G60826" s="1776"/>
    </row>
    <row r="60827" spans="7:7">
      <c r="G60827" s="1776"/>
    </row>
    <row r="60828" spans="7:7">
      <c r="G60828" s="1776"/>
    </row>
    <row r="60829" spans="7:7">
      <c r="G60829" s="1776"/>
    </row>
    <row r="60830" spans="7:7">
      <c r="G60830" s="1776"/>
    </row>
    <row r="60831" spans="7:7">
      <c r="G60831" s="1776"/>
    </row>
    <row r="60832" spans="7:7">
      <c r="G60832" s="1776"/>
    </row>
    <row r="60833" spans="7:7">
      <c r="G60833" s="1776"/>
    </row>
    <row r="60834" spans="7:7">
      <c r="G60834" s="1776"/>
    </row>
    <row r="60835" spans="7:7">
      <c r="G60835" s="1776"/>
    </row>
    <row r="60836" spans="7:7">
      <c r="G60836" s="1776"/>
    </row>
    <row r="60837" spans="7:7">
      <c r="G60837" s="1776"/>
    </row>
    <row r="60838" spans="7:7">
      <c r="G60838" s="1776"/>
    </row>
    <row r="60839" spans="7:7">
      <c r="G60839" s="1776"/>
    </row>
    <row r="60840" spans="7:7">
      <c r="G60840" s="1776"/>
    </row>
    <row r="60841" spans="7:7">
      <c r="G60841" s="1776"/>
    </row>
    <row r="60842" spans="7:7">
      <c r="G60842" s="1776"/>
    </row>
    <row r="60843" spans="7:7">
      <c r="G60843" s="1776"/>
    </row>
    <row r="60844" spans="7:7">
      <c r="G60844" s="1776"/>
    </row>
    <row r="60845" spans="7:7">
      <c r="G60845" s="1776"/>
    </row>
    <row r="60846" spans="7:7">
      <c r="G60846" s="1776"/>
    </row>
    <row r="60847" spans="7:7">
      <c r="G60847" s="1776"/>
    </row>
    <row r="60848" spans="7:7">
      <c r="G60848" s="1776"/>
    </row>
    <row r="60849" spans="7:7">
      <c r="G60849" s="1776"/>
    </row>
    <row r="60850" spans="7:7">
      <c r="G60850" s="1776"/>
    </row>
    <row r="60851" spans="7:7">
      <c r="G60851" s="1776"/>
    </row>
    <row r="60852" spans="7:7">
      <c r="G60852" s="1776"/>
    </row>
    <row r="60853" spans="7:7">
      <c r="G60853" s="1776"/>
    </row>
    <row r="60854" spans="7:7">
      <c r="G60854" s="1776"/>
    </row>
    <row r="60855" spans="7:7">
      <c r="G60855" s="1776"/>
    </row>
    <row r="60856" spans="7:7">
      <c r="G60856" s="1776"/>
    </row>
    <row r="60857" spans="7:7">
      <c r="G60857" s="1776"/>
    </row>
    <row r="60858" spans="7:7">
      <c r="G60858" s="1776"/>
    </row>
    <row r="60859" spans="7:7">
      <c r="G60859" s="1776"/>
    </row>
    <row r="60860" spans="7:7">
      <c r="G60860" s="1776"/>
    </row>
    <row r="60861" spans="7:7">
      <c r="G60861" s="1776"/>
    </row>
    <row r="60862" spans="7:7">
      <c r="G60862" s="1776"/>
    </row>
    <row r="60863" spans="7:7">
      <c r="G60863" s="1776"/>
    </row>
    <row r="60864" spans="7:7">
      <c r="G60864" s="1776"/>
    </row>
    <row r="60865" spans="7:7">
      <c r="G60865" s="1776"/>
    </row>
    <row r="60866" spans="7:7">
      <c r="G60866" s="1776"/>
    </row>
    <row r="60867" spans="7:7">
      <c r="G60867" s="1776"/>
    </row>
    <row r="60868" spans="7:7">
      <c r="G60868" s="1776"/>
    </row>
    <row r="60869" spans="7:7">
      <c r="G60869" s="1776"/>
    </row>
    <row r="60870" spans="7:7">
      <c r="G60870" s="1776"/>
    </row>
    <row r="60871" spans="7:7">
      <c r="G60871" s="1776"/>
    </row>
    <row r="60872" spans="7:7">
      <c r="G60872" s="1776"/>
    </row>
    <row r="60873" spans="7:7">
      <c r="G60873" s="1776"/>
    </row>
    <row r="60874" spans="7:7">
      <c r="G60874" s="1776"/>
    </row>
    <row r="60875" spans="7:7">
      <c r="G60875" s="1776"/>
    </row>
    <row r="60876" spans="7:7">
      <c r="G60876" s="1776"/>
    </row>
    <row r="60877" spans="7:7">
      <c r="G60877" s="1776"/>
    </row>
    <row r="60878" spans="7:7">
      <c r="G60878" s="1776"/>
    </row>
    <row r="60879" spans="7:7">
      <c r="G60879" s="1776"/>
    </row>
    <row r="60880" spans="7:7">
      <c r="G60880" s="1776"/>
    </row>
    <row r="60881" spans="7:7">
      <c r="G60881" s="1776"/>
    </row>
    <row r="60882" spans="7:7">
      <c r="G60882" s="1776"/>
    </row>
    <row r="60883" spans="7:7">
      <c r="G60883" s="1776"/>
    </row>
    <row r="60884" spans="7:7">
      <c r="G60884" s="1776"/>
    </row>
    <row r="60885" spans="7:7">
      <c r="G60885" s="1776"/>
    </row>
    <row r="60886" spans="7:7">
      <c r="G60886" s="1776"/>
    </row>
    <row r="60887" spans="7:7">
      <c r="G60887" s="1776"/>
    </row>
    <row r="60888" spans="7:7">
      <c r="G60888" s="1776"/>
    </row>
    <row r="60889" spans="7:7">
      <c r="G60889" s="1776"/>
    </row>
    <row r="60890" spans="7:7">
      <c r="G60890" s="1776"/>
    </row>
    <row r="60891" spans="7:7">
      <c r="G60891" s="1776"/>
    </row>
    <row r="60892" spans="7:7">
      <c r="G60892" s="1776"/>
    </row>
    <row r="60893" spans="7:7">
      <c r="G60893" s="1776"/>
    </row>
    <row r="60894" spans="7:7">
      <c r="G60894" s="1776"/>
    </row>
    <row r="60895" spans="7:7">
      <c r="G60895" s="1776"/>
    </row>
    <row r="60896" spans="7:7">
      <c r="G60896" s="1776"/>
    </row>
    <row r="60897" spans="7:7">
      <c r="G60897" s="1776"/>
    </row>
    <row r="60898" spans="7:7">
      <c r="G60898" s="1776"/>
    </row>
    <row r="60899" spans="7:7">
      <c r="G60899" s="1776"/>
    </row>
    <row r="60900" spans="7:7">
      <c r="G60900" s="1776"/>
    </row>
    <row r="60901" spans="7:7">
      <c r="G60901" s="1776"/>
    </row>
    <row r="60902" spans="7:7">
      <c r="G60902" s="1776"/>
    </row>
    <row r="60903" spans="7:7">
      <c r="G60903" s="1776"/>
    </row>
    <row r="60904" spans="7:7">
      <c r="G60904" s="1776"/>
    </row>
    <row r="60905" spans="7:7">
      <c r="G60905" s="1776"/>
    </row>
    <row r="60906" spans="7:7">
      <c r="G60906" s="1776"/>
    </row>
    <row r="60907" spans="7:7">
      <c r="G60907" s="1776"/>
    </row>
    <row r="60908" spans="7:7">
      <c r="G60908" s="1776"/>
    </row>
    <row r="60909" spans="7:7">
      <c r="G60909" s="1776"/>
    </row>
    <row r="60910" spans="7:7">
      <c r="G60910" s="1776"/>
    </row>
    <row r="60911" spans="7:7">
      <c r="G60911" s="1776"/>
    </row>
    <row r="60912" spans="7:7">
      <c r="G60912" s="1776"/>
    </row>
    <row r="60913" spans="7:7">
      <c r="G60913" s="1776"/>
    </row>
    <row r="60914" spans="7:7">
      <c r="G60914" s="1776"/>
    </row>
    <row r="60915" spans="7:7">
      <c r="G60915" s="1776"/>
    </row>
    <row r="60916" spans="7:7">
      <c r="G60916" s="1776"/>
    </row>
    <row r="60917" spans="7:7">
      <c r="G60917" s="1776"/>
    </row>
    <row r="60918" spans="7:7">
      <c r="G60918" s="1776"/>
    </row>
    <row r="60919" spans="7:7">
      <c r="G60919" s="1776"/>
    </row>
    <row r="60920" spans="7:7">
      <c r="G60920" s="1776"/>
    </row>
    <row r="60921" spans="7:7">
      <c r="G60921" s="1776"/>
    </row>
    <row r="60922" spans="7:7">
      <c r="G60922" s="1776"/>
    </row>
    <row r="60923" spans="7:7">
      <c r="G60923" s="1776"/>
    </row>
    <row r="60924" spans="7:7">
      <c r="G60924" s="1776"/>
    </row>
    <row r="60925" spans="7:7">
      <c r="G60925" s="1776"/>
    </row>
    <row r="60926" spans="7:7">
      <c r="G60926" s="1776"/>
    </row>
    <row r="60927" spans="7:7">
      <c r="G60927" s="1776"/>
    </row>
    <row r="60928" spans="7:7">
      <c r="G60928" s="1776"/>
    </row>
    <row r="60929" spans="7:7">
      <c r="G60929" s="1776"/>
    </row>
    <row r="60930" spans="7:7">
      <c r="G60930" s="1776"/>
    </row>
    <row r="60931" spans="7:7">
      <c r="G60931" s="1776"/>
    </row>
    <row r="60932" spans="7:7">
      <c r="G60932" s="1776"/>
    </row>
    <row r="60933" spans="7:7">
      <c r="G60933" s="1776"/>
    </row>
    <row r="60934" spans="7:7">
      <c r="G60934" s="1776"/>
    </row>
    <row r="60935" spans="7:7">
      <c r="G60935" s="1776"/>
    </row>
    <row r="60936" spans="7:7">
      <c r="G60936" s="1776"/>
    </row>
    <row r="60937" spans="7:7">
      <c r="G60937" s="1776"/>
    </row>
    <row r="60938" spans="7:7">
      <c r="G60938" s="1776"/>
    </row>
    <row r="60939" spans="7:7">
      <c r="G60939" s="1776"/>
    </row>
    <row r="60940" spans="7:7">
      <c r="G60940" s="1776"/>
    </row>
    <row r="60941" spans="7:7">
      <c r="G60941" s="1776"/>
    </row>
    <row r="60942" spans="7:7">
      <c r="G60942" s="1776"/>
    </row>
    <row r="60943" spans="7:7">
      <c r="G60943" s="1776"/>
    </row>
    <row r="60944" spans="7:7">
      <c r="G60944" s="1776"/>
    </row>
    <row r="60945" spans="7:7">
      <c r="G60945" s="1776"/>
    </row>
    <row r="60946" spans="7:7">
      <c r="G60946" s="1776"/>
    </row>
    <row r="60947" spans="7:7">
      <c r="G60947" s="1776"/>
    </row>
    <row r="60948" spans="7:7">
      <c r="G60948" s="1776"/>
    </row>
    <row r="60949" spans="7:7">
      <c r="G60949" s="1776"/>
    </row>
    <row r="60950" spans="7:7">
      <c r="G60950" s="1776"/>
    </row>
    <row r="60951" spans="7:7">
      <c r="G60951" s="1776"/>
    </row>
    <row r="60952" spans="7:7">
      <c r="G60952" s="1776"/>
    </row>
    <row r="60953" spans="7:7">
      <c r="G60953" s="1776"/>
    </row>
    <row r="60954" spans="7:7">
      <c r="G60954" s="1776"/>
    </row>
    <row r="60955" spans="7:7">
      <c r="G60955" s="1776"/>
    </row>
    <row r="60956" spans="7:7">
      <c r="G60956" s="1776"/>
    </row>
    <row r="60957" spans="7:7">
      <c r="G60957" s="1776"/>
    </row>
    <row r="60958" spans="7:7">
      <c r="G60958" s="1776"/>
    </row>
    <row r="60959" spans="7:7">
      <c r="G60959" s="1776"/>
    </row>
    <row r="60960" spans="7:7">
      <c r="G60960" s="1776"/>
    </row>
    <row r="60961" spans="7:7">
      <c r="G60961" s="1776"/>
    </row>
    <row r="60962" spans="7:7">
      <c r="G60962" s="1776"/>
    </row>
    <row r="60963" spans="7:7">
      <c r="G60963" s="1776"/>
    </row>
    <row r="60964" spans="7:7">
      <c r="G60964" s="1776"/>
    </row>
    <row r="60965" spans="7:7">
      <c r="G60965" s="1776"/>
    </row>
    <row r="60966" spans="7:7">
      <c r="G60966" s="1776"/>
    </row>
    <row r="60967" spans="7:7">
      <c r="G60967" s="1776"/>
    </row>
    <row r="60968" spans="7:7">
      <c r="G60968" s="1776"/>
    </row>
    <row r="60969" spans="7:7">
      <c r="G60969" s="1776"/>
    </row>
    <row r="60970" spans="7:7">
      <c r="G60970" s="1776"/>
    </row>
    <row r="60971" spans="7:7">
      <c r="G60971" s="1776"/>
    </row>
    <row r="60972" spans="7:7">
      <c r="G60972" s="1776"/>
    </row>
    <row r="60973" spans="7:7">
      <c r="G60973" s="1776"/>
    </row>
    <row r="60974" spans="7:7">
      <c r="G60974" s="1776"/>
    </row>
    <row r="60975" spans="7:7">
      <c r="G60975" s="1776"/>
    </row>
    <row r="60976" spans="7:7">
      <c r="G60976" s="1776"/>
    </row>
    <row r="60977" spans="7:7">
      <c r="G60977" s="1776"/>
    </row>
    <row r="60978" spans="7:7">
      <c r="G60978" s="1776"/>
    </row>
    <row r="60979" spans="7:7">
      <c r="G60979" s="1776"/>
    </row>
    <row r="60980" spans="7:7">
      <c r="G60980" s="1776"/>
    </row>
    <row r="60981" spans="7:7">
      <c r="G60981" s="1776"/>
    </row>
    <row r="60982" spans="7:7">
      <c r="G60982" s="1776"/>
    </row>
    <row r="60983" spans="7:7">
      <c r="G60983" s="1776"/>
    </row>
    <row r="60984" spans="7:7">
      <c r="G60984" s="1776"/>
    </row>
    <row r="60985" spans="7:7">
      <c r="G60985" s="1776"/>
    </row>
    <row r="60986" spans="7:7">
      <c r="G60986" s="1776"/>
    </row>
    <row r="60987" spans="7:7">
      <c r="G60987" s="1776"/>
    </row>
    <row r="60988" spans="7:7">
      <c r="G60988" s="1776"/>
    </row>
    <row r="60989" spans="7:7">
      <c r="G60989" s="1776"/>
    </row>
    <row r="60990" spans="7:7">
      <c r="G60990" s="1776"/>
    </row>
    <row r="60991" spans="7:7">
      <c r="G60991" s="1776"/>
    </row>
    <row r="60992" spans="7:7">
      <c r="G60992" s="1776"/>
    </row>
    <row r="60993" spans="7:7">
      <c r="G60993" s="1776"/>
    </row>
    <row r="60994" spans="7:7">
      <c r="G60994" s="1776"/>
    </row>
    <row r="60995" spans="7:7">
      <c r="G60995" s="1776"/>
    </row>
    <row r="60996" spans="7:7">
      <c r="G60996" s="1776"/>
    </row>
    <row r="60997" spans="7:7">
      <c r="G60997" s="1776"/>
    </row>
    <row r="60998" spans="7:7">
      <c r="G60998" s="1776"/>
    </row>
    <row r="60999" spans="7:7">
      <c r="G60999" s="1776"/>
    </row>
    <row r="61000" spans="7:7">
      <c r="G61000" s="1776"/>
    </row>
    <row r="61001" spans="7:7">
      <c r="G61001" s="1776"/>
    </row>
    <row r="61002" spans="7:7">
      <c r="G61002" s="1776"/>
    </row>
    <row r="61003" spans="7:7">
      <c r="G61003" s="1776"/>
    </row>
    <row r="61004" spans="7:7">
      <c r="G61004" s="1776"/>
    </row>
    <row r="61005" spans="7:7">
      <c r="G61005" s="1776"/>
    </row>
    <row r="61006" spans="7:7">
      <c r="G61006" s="1776"/>
    </row>
    <row r="61007" spans="7:7">
      <c r="G61007" s="1776"/>
    </row>
    <row r="61008" spans="7:7">
      <c r="G61008" s="1776"/>
    </row>
    <row r="61009" spans="7:7">
      <c r="G61009" s="1776"/>
    </row>
    <row r="61010" spans="7:7">
      <c r="G61010" s="1776"/>
    </row>
    <row r="61011" spans="7:7">
      <c r="G61011" s="1776"/>
    </row>
    <row r="61012" spans="7:7">
      <c r="G61012" s="1776"/>
    </row>
    <row r="61013" spans="7:7">
      <c r="G61013" s="1776"/>
    </row>
    <row r="61014" spans="7:7">
      <c r="G61014" s="1776"/>
    </row>
    <row r="61015" spans="7:7">
      <c r="G61015" s="1776"/>
    </row>
    <row r="61016" spans="7:7">
      <c r="G61016" s="1776"/>
    </row>
    <row r="61017" spans="7:7">
      <c r="G61017" s="1776"/>
    </row>
    <row r="61018" spans="7:7">
      <c r="G61018" s="1776"/>
    </row>
    <row r="61019" spans="7:7">
      <c r="G61019" s="1776"/>
    </row>
    <row r="61020" spans="7:7">
      <c r="G61020" s="1776"/>
    </row>
    <row r="61021" spans="7:7">
      <c r="G61021" s="1776"/>
    </row>
    <row r="61022" spans="7:7">
      <c r="G61022" s="1776"/>
    </row>
    <row r="61023" spans="7:7">
      <c r="G61023" s="1776"/>
    </row>
    <row r="61024" spans="7:7">
      <c r="G61024" s="1776"/>
    </row>
    <row r="61025" spans="7:7">
      <c r="G61025" s="1776"/>
    </row>
    <row r="61026" spans="7:7">
      <c r="G61026" s="1776"/>
    </row>
    <row r="61027" spans="7:7">
      <c r="G61027" s="1776"/>
    </row>
    <row r="61028" spans="7:7">
      <c r="G61028" s="1776"/>
    </row>
    <row r="61029" spans="7:7">
      <c r="G61029" s="1776"/>
    </row>
    <row r="61030" spans="7:7">
      <c r="G61030" s="1776"/>
    </row>
    <row r="61031" spans="7:7">
      <c r="G61031" s="1776"/>
    </row>
    <row r="61032" spans="7:7">
      <c r="G61032" s="1776"/>
    </row>
    <row r="61033" spans="7:7">
      <c r="G61033" s="1776"/>
    </row>
    <row r="61034" spans="7:7">
      <c r="G61034" s="1776"/>
    </row>
    <row r="61035" spans="7:7">
      <c r="G61035" s="1776"/>
    </row>
    <row r="61036" spans="7:7">
      <c r="G61036" s="1776"/>
    </row>
    <row r="61037" spans="7:7">
      <c r="G61037" s="1776"/>
    </row>
    <row r="61038" spans="7:7">
      <c r="G61038" s="1776"/>
    </row>
    <row r="61039" spans="7:7">
      <c r="G61039" s="1776"/>
    </row>
    <row r="61040" spans="7:7">
      <c r="G61040" s="1776"/>
    </row>
    <row r="61041" spans="7:7">
      <c r="G61041" s="1776"/>
    </row>
    <row r="61042" spans="7:7">
      <c r="G61042" s="1776"/>
    </row>
    <row r="61043" spans="7:7">
      <c r="G61043" s="1776"/>
    </row>
    <row r="61044" spans="7:7">
      <c r="G61044" s="1776"/>
    </row>
    <row r="61045" spans="7:7">
      <c r="G61045" s="1776"/>
    </row>
    <row r="61046" spans="7:7">
      <c r="G61046" s="1776"/>
    </row>
    <row r="61047" spans="7:7">
      <c r="G61047" s="1776"/>
    </row>
    <row r="61048" spans="7:7">
      <c r="G61048" s="1776"/>
    </row>
    <row r="61049" spans="7:7">
      <c r="G61049" s="1776"/>
    </row>
    <row r="61050" spans="7:7">
      <c r="G61050" s="1776"/>
    </row>
    <row r="61051" spans="7:7">
      <c r="G61051" s="1776"/>
    </row>
    <row r="61052" spans="7:7">
      <c r="G61052" s="1776"/>
    </row>
    <row r="61053" spans="7:7">
      <c r="G61053" s="1776"/>
    </row>
    <row r="61054" spans="7:7">
      <c r="G61054" s="1776"/>
    </row>
    <row r="61055" spans="7:7">
      <c r="G61055" s="1776"/>
    </row>
    <row r="61056" spans="7:7">
      <c r="G61056" s="1776"/>
    </row>
    <row r="61057" spans="7:7">
      <c r="G61057" s="1776"/>
    </row>
    <row r="61058" spans="7:7">
      <c r="G61058" s="1776"/>
    </row>
    <row r="61059" spans="7:7">
      <c r="G61059" s="1776"/>
    </row>
    <row r="61060" spans="7:7">
      <c r="G61060" s="1776"/>
    </row>
    <row r="61061" spans="7:7">
      <c r="G61061" s="1776"/>
    </row>
    <row r="61062" spans="7:7">
      <c r="G61062" s="1776"/>
    </row>
    <row r="61063" spans="7:7">
      <c r="G61063" s="1776"/>
    </row>
    <row r="61064" spans="7:7">
      <c r="G61064" s="1776"/>
    </row>
    <row r="61065" spans="7:7">
      <c r="G61065" s="1776"/>
    </row>
    <row r="61066" spans="7:7">
      <c r="G61066" s="1776"/>
    </row>
    <row r="61067" spans="7:7">
      <c r="G61067" s="1776"/>
    </row>
    <row r="61068" spans="7:7">
      <c r="G61068" s="1776"/>
    </row>
    <row r="61069" spans="7:7">
      <c r="G61069" s="1776"/>
    </row>
    <row r="61070" spans="7:7">
      <c r="G61070" s="1776"/>
    </row>
    <row r="61071" spans="7:7">
      <c r="G61071" s="1776"/>
    </row>
    <row r="61072" spans="7:7">
      <c r="G61072" s="1776"/>
    </row>
    <row r="61073" spans="7:7">
      <c r="G61073" s="1776"/>
    </row>
    <row r="61074" spans="7:7">
      <c r="G61074" s="1776"/>
    </row>
    <row r="61075" spans="7:7">
      <c r="G61075" s="1776"/>
    </row>
    <row r="61076" spans="7:7">
      <c r="G61076" s="1776"/>
    </row>
    <row r="61077" spans="7:7">
      <c r="G61077" s="1776"/>
    </row>
    <row r="61078" spans="7:7">
      <c r="G61078" s="1776"/>
    </row>
    <row r="61079" spans="7:7">
      <c r="G61079" s="1776"/>
    </row>
    <row r="61080" spans="7:7">
      <c r="G61080" s="1776"/>
    </row>
    <row r="61081" spans="7:7">
      <c r="G61081" s="1776"/>
    </row>
    <row r="61082" spans="7:7">
      <c r="G61082" s="1776"/>
    </row>
    <row r="61083" spans="7:7">
      <c r="G61083" s="1776"/>
    </row>
    <row r="61084" spans="7:7">
      <c r="G61084" s="1776"/>
    </row>
    <row r="61085" spans="7:7">
      <c r="G61085" s="1776"/>
    </row>
    <row r="61086" spans="7:7">
      <c r="G61086" s="1776"/>
    </row>
    <row r="61087" spans="7:7">
      <c r="G61087" s="1776"/>
    </row>
    <row r="61088" spans="7:7">
      <c r="G61088" s="1776"/>
    </row>
    <row r="61089" spans="7:7">
      <c r="G61089" s="1776"/>
    </row>
    <row r="61090" spans="7:7">
      <c r="G61090" s="1776"/>
    </row>
    <row r="61091" spans="7:7">
      <c r="G61091" s="1776"/>
    </row>
    <row r="61092" spans="7:7">
      <c r="G61092" s="1776"/>
    </row>
    <row r="61093" spans="7:7">
      <c r="G61093" s="1776"/>
    </row>
    <row r="61094" spans="7:7">
      <c r="G61094" s="1776"/>
    </row>
    <row r="61095" spans="7:7">
      <c r="G61095" s="1776"/>
    </row>
    <row r="61096" spans="7:7">
      <c r="G61096" s="1776"/>
    </row>
    <row r="61097" spans="7:7">
      <c r="G61097" s="1776"/>
    </row>
    <row r="61098" spans="7:7">
      <c r="G61098" s="1776"/>
    </row>
    <row r="61099" spans="7:7">
      <c r="G61099" s="1776"/>
    </row>
    <row r="61100" spans="7:7">
      <c r="G61100" s="1776"/>
    </row>
    <row r="61101" spans="7:7">
      <c r="G61101" s="1776"/>
    </row>
    <row r="61102" spans="7:7">
      <c r="G61102" s="1776"/>
    </row>
    <row r="61103" spans="7:7">
      <c r="G61103" s="1776"/>
    </row>
    <row r="61104" spans="7:7">
      <c r="G61104" s="1776"/>
    </row>
    <row r="61105" spans="7:7">
      <c r="G61105" s="1776"/>
    </row>
    <row r="61106" spans="7:7">
      <c r="G61106" s="1776"/>
    </row>
    <row r="61107" spans="7:7">
      <c r="G61107" s="1776"/>
    </row>
    <row r="61108" spans="7:7">
      <c r="G61108" s="1776"/>
    </row>
    <row r="61109" spans="7:7">
      <c r="G61109" s="1776"/>
    </row>
    <row r="61110" spans="7:7">
      <c r="G61110" s="1776"/>
    </row>
    <row r="61111" spans="7:7">
      <c r="G61111" s="1776"/>
    </row>
    <row r="61112" spans="7:7">
      <c r="G61112" s="1776"/>
    </row>
    <row r="61113" spans="7:7">
      <c r="G61113" s="1776"/>
    </row>
    <row r="61114" spans="7:7">
      <c r="G61114" s="1776"/>
    </row>
    <row r="61115" spans="7:7">
      <c r="G61115" s="1776"/>
    </row>
    <row r="61116" spans="7:7">
      <c r="G61116" s="1776"/>
    </row>
    <row r="61117" spans="7:7">
      <c r="G61117" s="1776"/>
    </row>
    <row r="61118" spans="7:7">
      <c r="G61118" s="1776"/>
    </row>
    <row r="61119" spans="7:7">
      <c r="G61119" s="1776"/>
    </row>
    <row r="61120" spans="7:7">
      <c r="G61120" s="1776"/>
    </row>
    <row r="61121" spans="7:7">
      <c r="G61121" s="1776"/>
    </row>
    <row r="61122" spans="7:7">
      <c r="G61122" s="1776"/>
    </row>
    <row r="61123" spans="7:7">
      <c r="G61123" s="1776"/>
    </row>
    <row r="61124" spans="7:7">
      <c r="G61124" s="1776"/>
    </row>
    <row r="61125" spans="7:7">
      <c r="G61125" s="1776"/>
    </row>
    <row r="61126" spans="7:7">
      <c r="G61126" s="1776"/>
    </row>
    <row r="61127" spans="7:7">
      <c r="G61127" s="1776"/>
    </row>
    <row r="61128" spans="7:7">
      <c r="G61128" s="1776"/>
    </row>
    <row r="61129" spans="7:7">
      <c r="G61129" s="1776"/>
    </row>
    <row r="61130" spans="7:7">
      <c r="G61130" s="1776"/>
    </row>
    <row r="61131" spans="7:7">
      <c r="G61131" s="1776"/>
    </row>
    <row r="61132" spans="7:7">
      <c r="G61132" s="1776"/>
    </row>
    <row r="61133" spans="7:7">
      <c r="G61133" s="1776"/>
    </row>
    <row r="61134" spans="7:7">
      <c r="G61134" s="1776"/>
    </row>
    <row r="61135" spans="7:7">
      <c r="G61135" s="1776"/>
    </row>
    <row r="61136" spans="7:7">
      <c r="G61136" s="1776"/>
    </row>
    <row r="61137" spans="7:7">
      <c r="G61137" s="1776"/>
    </row>
    <row r="61138" spans="7:7">
      <c r="G61138" s="1776"/>
    </row>
    <row r="61139" spans="7:7">
      <c r="G61139" s="1776"/>
    </row>
    <row r="61140" spans="7:7">
      <c r="G61140" s="1776"/>
    </row>
    <row r="61141" spans="7:7">
      <c r="G61141" s="1776"/>
    </row>
    <row r="61142" spans="7:7">
      <c r="G61142" s="1776"/>
    </row>
    <row r="61143" spans="7:7">
      <c r="G61143" s="1776"/>
    </row>
    <row r="61144" spans="7:7">
      <c r="G61144" s="1776"/>
    </row>
    <row r="61145" spans="7:7">
      <c r="G61145" s="1776"/>
    </row>
    <row r="61146" spans="7:7">
      <c r="G61146" s="1776"/>
    </row>
    <row r="61147" spans="7:7">
      <c r="G61147" s="1776"/>
    </row>
    <row r="61148" spans="7:7">
      <c r="G61148" s="1776"/>
    </row>
    <row r="61149" spans="7:7">
      <c r="G61149" s="1776"/>
    </row>
    <row r="61150" spans="7:7">
      <c r="G61150" s="1776"/>
    </row>
    <row r="61151" spans="7:7">
      <c r="G61151" s="1776"/>
    </row>
    <row r="61152" spans="7:7">
      <c r="G61152" s="1776"/>
    </row>
    <row r="61153" spans="7:7">
      <c r="G61153" s="1776"/>
    </row>
    <row r="61154" spans="7:7">
      <c r="G61154" s="1776"/>
    </row>
    <row r="61155" spans="7:7">
      <c r="G61155" s="1776"/>
    </row>
    <row r="61156" spans="7:7">
      <c r="G61156" s="1776"/>
    </row>
    <row r="61157" spans="7:7">
      <c r="G61157" s="1776"/>
    </row>
    <row r="61158" spans="7:7">
      <c r="G61158" s="1776"/>
    </row>
    <row r="61159" spans="7:7">
      <c r="G61159" s="1776"/>
    </row>
    <row r="61160" spans="7:7">
      <c r="G61160" s="1776"/>
    </row>
    <row r="61161" spans="7:7">
      <c r="G61161" s="1776"/>
    </row>
    <row r="61162" spans="7:7">
      <c r="G61162" s="1776"/>
    </row>
    <row r="61163" spans="7:7">
      <c r="G61163" s="1776"/>
    </row>
    <row r="61164" spans="7:7">
      <c r="G61164" s="1776"/>
    </row>
    <row r="61165" spans="7:7">
      <c r="G61165" s="1776"/>
    </row>
    <row r="61166" spans="7:7">
      <c r="G61166" s="1776"/>
    </row>
    <row r="61167" spans="7:7">
      <c r="G61167" s="1776"/>
    </row>
    <row r="61168" spans="7:7">
      <c r="G61168" s="1776"/>
    </row>
    <row r="61169" spans="7:7">
      <c r="G61169" s="1776"/>
    </row>
    <row r="61170" spans="7:7">
      <c r="G61170" s="1776"/>
    </row>
    <row r="61171" spans="7:7">
      <c r="G61171" s="1776"/>
    </row>
    <row r="61172" spans="7:7">
      <c r="G61172" s="1776"/>
    </row>
    <row r="61173" spans="7:7">
      <c r="G61173" s="1776"/>
    </row>
    <row r="61174" spans="7:7">
      <c r="G61174" s="1776"/>
    </row>
    <row r="61175" spans="7:7">
      <c r="G61175" s="1776"/>
    </row>
    <row r="61176" spans="7:7">
      <c r="G61176" s="1776"/>
    </row>
    <row r="61177" spans="7:7">
      <c r="G61177" s="1776"/>
    </row>
    <row r="61178" spans="7:7">
      <c r="G61178" s="1776"/>
    </row>
    <row r="61179" spans="7:7">
      <c r="G61179" s="1776"/>
    </row>
    <row r="61180" spans="7:7">
      <c r="G61180" s="1776"/>
    </row>
    <row r="61181" spans="7:7">
      <c r="G61181" s="1776"/>
    </row>
    <row r="61182" spans="7:7">
      <c r="G61182" s="1776"/>
    </row>
    <row r="61183" spans="7:7">
      <c r="G61183" s="1776"/>
    </row>
    <row r="61184" spans="7:7">
      <c r="G61184" s="1776"/>
    </row>
    <row r="61185" spans="7:7">
      <c r="G61185" s="1776"/>
    </row>
    <row r="61186" spans="7:7">
      <c r="G61186" s="1776"/>
    </row>
    <row r="61187" spans="7:7">
      <c r="G61187" s="1776"/>
    </row>
    <row r="61188" spans="7:7">
      <c r="G61188" s="1776"/>
    </row>
    <row r="61189" spans="7:7">
      <c r="G61189" s="1776"/>
    </row>
    <row r="61190" spans="7:7">
      <c r="G61190" s="1776"/>
    </row>
    <row r="61191" spans="7:7">
      <c r="G61191" s="1776"/>
    </row>
    <row r="61192" spans="7:7">
      <c r="G61192" s="1776"/>
    </row>
    <row r="61193" spans="7:7">
      <c r="G61193" s="1776"/>
    </row>
    <row r="61194" spans="7:7">
      <c r="G61194" s="1776"/>
    </row>
    <row r="61195" spans="7:7">
      <c r="G61195" s="1776"/>
    </row>
    <row r="61196" spans="7:7">
      <c r="G61196" s="1776"/>
    </row>
    <row r="61197" spans="7:7">
      <c r="G61197" s="1776"/>
    </row>
    <row r="61198" spans="7:7">
      <c r="G61198" s="1776"/>
    </row>
    <row r="61199" spans="7:7">
      <c r="G61199" s="1776"/>
    </row>
    <row r="61200" spans="7:7">
      <c r="G61200" s="1776"/>
    </row>
    <row r="61201" spans="7:7">
      <c r="G61201" s="1776"/>
    </row>
    <row r="61202" spans="7:7">
      <c r="G61202" s="1776"/>
    </row>
    <row r="61203" spans="7:7">
      <c r="G61203" s="1776"/>
    </row>
    <row r="61204" spans="7:7">
      <c r="G61204" s="1776"/>
    </row>
    <row r="61205" spans="7:7">
      <c r="G61205" s="1776"/>
    </row>
    <row r="61206" spans="7:7">
      <c r="G61206" s="1776"/>
    </row>
    <row r="61207" spans="7:7">
      <c r="G61207" s="1776"/>
    </row>
    <row r="61208" spans="7:7">
      <c r="G61208" s="1776"/>
    </row>
    <row r="61209" spans="7:7">
      <c r="G61209" s="1776"/>
    </row>
    <row r="61210" spans="7:7">
      <c r="G61210" s="1776"/>
    </row>
    <row r="61211" spans="7:7">
      <c r="G61211" s="1776"/>
    </row>
    <row r="61212" spans="7:7">
      <c r="G61212" s="1776"/>
    </row>
    <row r="61213" spans="7:7">
      <c r="G61213" s="1776"/>
    </row>
    <row r="61214" spans="7:7">
      <c r="G61214" s="1776"/>
    </row>
    <row r="61215" spans="7:7">
      <c r="G61215" s="1776"/>
    </row>
    <row r="61216" spans="7:7">
      <c r="G61216" s="1776"/>
    </row>
    <row r="61217" spans="7:7">
      <c r="G61217" s="1776"/>
    </row>
    <row r="61218" spans="7:7">
      <c r="G61218" s="1776"/>
    </row>
    <row r="61219" spans="7:7">
      <c r="G61219" s="1776"/>
    </row>
    <row r="61220" spans="7:7">
      <c r="G61220" s="1776"/>
    </row>
    <row r="61221" spans="7:7">
      <c r="G61221" s="1776"/>
    </row>
    <row r="61222" spans="7:7">
      <c r="G61222" s="1776"/>
    </row>
    <row r="61223" spans="7:7">
      <c r="G61223" s="1776"/>
    </row>
    <row r="61224" spans="7:7">
      <c r="G61224" s="1776"/>
    </row>
    <row r="61225" spans="7:7">
      <c r="G61225" s="1776"/>
    </row>
    <row r="61226" spans="7:7">
      <c r="G61226" s="1776"/>
    </row>
    <row r="61227" spans="7:7">
      <c r="G61227" s="1776"/>
    </row>
    <row r="61228" spans="7:7">
      <c r="G61228" s="1776"/>
    </row>
    <row r="61229" spans="7:7">
      <c r="G61229" s="1776"/>
    </row>
    <row r="61230" spans="7:7">
      <c r="G61230" s="1776"/>
    </row>
    <row r="61231" spans="7:7">
      <c r="G61231" s="1776"/>
    </row>
    <row r="61232" spans="7:7">
      <c r="G61232" s="1776"/>
    </row>
    <row r="61233" spans="7:7">
      <c r="G61233" s="1776"/>
    </row>
    <row r="61234" spans="7:7">
      <c r="G61234" s="1776"/>
    </row>
    <row r="61235" spans="7:7">
      <c r="G61235" s="1776"/>
    </row>
    <row r="61236" spans="7:7">
      <c r="G61236" s="1776"/>
    </row>
    <row r="61237" spans="7:7">
      <c r="G61237" s="1776"/>
    </row>
    <row r="61238" spans="7:7">
      <c r="G61238" s="1776"/>
    </row>
    <row r="61239" spans="7:7">
      <c r="G61239" s="1776"/>
    </row>
    <row r="61240" spans="7:7">
      <c r="G61240" s="1776"/>
    </row>
    <row r="61241" spans="7:7">
      <c r="G61241" s="1776"/>
    </row>
    <row r="61242" spans="7:7">
      <c r="G61242" s="1776"/>
    </row>
    <row r="61243" spans="7:7">
      <c r="G61243" s="1776"/>
    </row>
    <row r="61244" spans="7:7">
      <c r="G61244" s="1776"/>
    </row>
    <row r="61245" spans="7:7">
      <c r="G61245" s="1776"/>
    </row>
    <row r="61246" spans="7:7">
      <c r="G61246" s="1776"/>
    </row>
    <row r="61247" spans="7:7">
      <c r="G61247" s="1776"/>
    </row>
    <row r="61248" spans="7:7">
      <c r="G61248" s="1776"/>
    </row>
    <row r="61249" spans="7:7">
      <c r="G61249" s="1776"/>
    </row>
    <row r="61250" spans="7:7">
      <c r="G61250" s="1776"/>
    </row>
    <row r="61251" spans="7:7">
      <c r="G61251" s="1776"/>
    </row>
    <row r="61252" spans="7:7">
      <c r="G61252" s="1776"/>
    </row>
    <row r="61253" spans="7:7">
      <c r="G61253" s="1776"/>
    </row>
    <row r="61254" spans="7:7">
      <c r="G61254" s="1776"/>
    </row>
    <row r="61255" spans="7:7">
      <c r="G61255" s="1776"/>
    </row>
    <row r="61256" spans="7:7">
      <c r="G61256" s="1776"/>
    </row>
    <row r="61257" spans="7:7">
      <c r="G61257" s="1776"/>
    </row>
    <row r="61258" spans="7:7">
      <c r="G61258" s="1776"/>
    </row>
    <row r="61259" spans="7:7">
      <c r="G61259" s="1776"/>
    </row>
    <row r="61260" spans="7:7">
      <c r="G61260" s="1776"/>
    </row>
    <row r="61261" spans="7:7">
      <c r="G61261" s="1776"/>
    </row>
    <row r="61262" spans="7:7">
      <c r="G61262" s="1776"/>
    </row>
    <row r="61263" spans="7:7">
      <c r="G61263" s="1776"/>
    </row>
    <row r="61264" spans="7:7">
      <c r="G61264" s="1776"/>
    </row>
    <row r="61265" spans="7:7">
      <c r="G61265" s="1776"/>
    </row>
    <row r="61266" spans="7:7">
      <c r="G61266" s="1776"/>
    </row>
    <row r="61267" spans="7:7">
      <c r="G61267" s="1776"/>
    </row>
    <row r="61268" spans="7:7">
      <c r="G61268" s="1776"/>
    </row>
    <row r="61269" spans="7:7">
      <c r="G61269" s="1776"/>
    </row>
    <row r="61270" spans="7:7">
      <c r="G61270" s="1776"/>
    </row>
    <row r="61271" spans="7:7">
      <c r="G61271" s="1776"/>
    </row>
    <row r="61272" spans="7:7">
      <c r="G61272" s="1776"/>
    </row>
    <row r="61273" spans="7:7">
      <c r="G61273" s="1776"/>
    </row>
    <row r="61274" spans="7:7">
      <c r="G61274" s="1776"/>
    </row>
    <row r="61275" spans="7:7">
      <c r="G61275" s="1776"/>
    </row>
    <row r="61276" spans="7:7">
      <c r="G61276" s="1776"/>
    </row>
    <row r="61277" spans="7:7">
      <c r="G61277" s="1776"/>
    </row>
    <row r="61278" spans="7:7">
      <c r="G61278" s="1776"/>
    </row>
    <row r="61279" spans="7:7">
      <c r="G61279" s="1776"/>
    </row>
    <row r="61280" spans="7:7">
      <c r="G61280" s="1776"/>
    </row>
    <row r="61281" spans="7:7">
      <c r="G61281" s="1776"/>
    </row>
    <row r="61282" spans="7:7">
      <c r="G61282" s="1776"/>
    </row>
    <row r="61283" spans="7:7">
      <c r="G61283" s="1776"/>
    </row>
    <row r="61284" spans="7:7">
      <c r="G61284" s="1776"/>
    </row>
    <row r="61285" spans="7:7">
      <c r="G61285" s="1776"/>
    </row>
    <row r="61286" spans="7:7">
      <c r="G61286" s="1776"/>
    </row>
    <row r="61287" spans="7:7">
      <c r="G61287" s="1776"/>
    </row>
    <row r="61288" spans="7:7">
      <c r="G61288" s="1776"/>
    </row>
    <row r="61289" spans="7:7">
      <c r="G61289" s="1776"/>
    </row>
    <row r="61290" spans="7:7">
      <c r="G61290" s="1776"/>
    </row>
    <row r="61291" spans="7:7">
      <c r="G61291" s="1776"/>
    </row>
    <row r="61292" spans="7:7">
      <c r="G61292" s="1776"/>
    </row>
    <row r="61293" spans="7:7">
      <c r="G61293" s="1776"/>
    </row>
    <row r="61294" spans="7:7">
      <c r="G61294" s="1776"/>
    </row>
    <row r="61295" spans="7:7">
      <c r="G61295" s="1776"/>
    </row>
    <row r="61296" spans="7:7">
      <c r="G61296" s="1776"/>
    </row>
    <row r="61297" spans="7:7">
      <c r="G61297" s="1776"/>
    </row>
    <row r="61298" spans="7:7">
      <c r="G61298" s="1776"/>
    </row>
    <row r="61299" spans="7:7">
      <c r="G61299" s="1776"/>
    </row>
    <row r="61300" spans="7:7">
      <c r="G61300" s="1776"/>
    </row>
    <row r="61301" spans="7:7">
      <c r="G61301" s="1776"/>
    </row>
    <row r="61302" spans="7:7">
      <c r="G61302" s="1776"/>
    </row>
    <row r="61303" spans="7:7">
      <c r="G61303" s="1776"/>
    </row>
    <row r="61304" spans="7:7">
      <c r="G61304" s="1776"/>
    </row>
    <row r="61305" spans="7:7">
      <c r="G61305" s="1776"/>
    </row>
    <row r="61306" spans="7:7">
      <c r="G61306" s="1776"/>
    </row>
    <row r="61307" spans="7:7">
      <c r="G61307" s="1776"/>
    </row>
    <row r="61308" spans="7:7">
      <c r="G61308" s="1776"/>
    </row>
    <row r="61309" spans="7:7">
      <c r="G61309" s="1776"/>
    </row>
    <row r="61310" spans="7:7">
      <c r="G61310" s="1776"/>
    </row>
    <row r="61311" spans="7:7">
      <c r="G61311" s="1776"/>
    </row>
    <row r="61312" spans="7:7">
      <c r="G61312" s="1776"/>
    </row>
    <row r="61313" spans="7:7">
      <c r="G61313" s="1776"/>
    </row>
    <row r="61314" spans="7:7">
      <c r="G61314" s="1776"/>
    </row>
    <row r="61315" spans="7:7">
      <c r="G61315" s="1776"/>
    </row>
    <row r="61316" spans="7:7">
      <c r="G61316" s="1776"/>
    </row>
    <row r="61317" spans="7:7">
      <c r="G61317" s="1776"/>
    </row>
    <row r="61318" spans="7:7">
      <c r="G61318" s="1776"/>
    </row>
    <row r="61319" spans="7:7">
      <c r="G61319" s="1776"/>
    </row>
    <row r="61320" spans="7:7">
      <c r="G61320" s="1776"/>
    </row>
    <row r="61321" spans="7:7">
      <c r="G61321" s="1776"/>
    </row>
    <row r="61322" spans="7:7">
      <c r="G61322" s="1776"/>
    </row>
    <row r="61323" spans="7:7">
      <c r="G61323" s="1776"/>
    </row>
    <row r="61324" spans="7:7">
      <c r="G61324" s="1776"/>
    </row>
    <row r="61325" spans="7:7">
      <c r="G61325" s="1776"/>
    </row>
    <row r="61326" spans="7:7">
      <c r="G61326" s="1776"/>
    </row>
    <row r="61327" spans="7:7">
      <c r="G61327" s="1776"/>
    </row>
    <row r="61328" spans="7:7">
      <c r="G61328" s="1776"/>
    </row>
    <row r="61329" spans="7:7">
      <c r="G61329" s="1776"/>
    </row>
    <row r="61330" spans="7:7">
      <c r="G61330" s="1776"/>
    </row>
    <row r="61331" spans="7:7">
      <c r="G61331" s="1776"/>
    </row>
    <row r="61332" spans="7:7">
      <c r="G61332" s="1776"/>
    </row>
    <row r="61333" spans="7:7">
      <c r="G61333" s="1776"/>
    </row>
    <row r="61334" spans="7:7">
      <c r="G61334" s="1776"/>
    </row>
    <row r="61335" spans="7:7">
      <c r="G61335" s="1776"/>
    </row>
    <row r="61336" spans="7:7">
      <c r="G61336" s="1776"/>
    </row>
    <row r="61337" spans="7:7">
      <c r="G61337" s="1776"/>
    </row>
    <row r="61338" spans="7:7">
      <c r="G61338" s="1776"/>
    </row>
    <row r="61339" spans="7:7">
      <c r="G61339" s="1776"/>
    </row>
    <row r="61340" spans="7:7">
      <c r="G61340" s="1776"/>
    </row>
    <row r="61341" spans="7:7">
      <c r="G61341" s="1776"/>
    </row>
    <row r="61342" spans="7:7">
      <c r="G61342" s="1776"/>
    </row>
    <row r="61343" spans="7:7">
      <c r="G61343" s="1776"/>
    </row>
    <row r="61344" spans="7:7">
      <c r="G61344" s="1776"/>
    </row>
    <row r="61345" spans="7:7">
      <c r="G61345" s="1776"/>
    </row>
    <row r="61346" spans="7:7">
      <c r="G61346" s="1776"/>
    </row>
    <row r="61347" spans="7:7">
      <c r="G61347" s="1776"/>
    </row>
    <row r="61348" spans="7:7">
      <c r="G61348" s="1776"/>
    </row>
    <row r="61349" spans="7:7">
      <c r="G61349" s="1776"/>
    </row>
    <row r="61350" spans="7:7">
      <c r="G61350" s="1776"/>
    </row>
    <row r="61351" spans="7:7">
      <c r="G61351" s="1776"/>
    </row>
    <row r="61352" spans="7:7">
      <c r="G61352" s="1776"/>
    </row>
    <row r="61353" spans="7:7">
      <c r="G61353" s="1776"/>
    </row>
    <row r="61354" spans="7:7">
      <c r="G61354" s="1776"/>
    </row>
    <row r="61355" spans="7:7">
      <c r="G61355" s="1776"/>
    </row>
    <row r="61356" spans="7:7">
      <c r="G61356" s="1776"/>
    </row>
    <row r="61357" spans="7:7">
      <c r="G61357" s="1776"/>
    </row>
    <row r="61358" spans="7:7">
      <c r="G61358" s="1776"/>
    </row>
    <row r="61359" spans="7:7">
      <c r="G61359" s="1776"/>
    </row>
    <row r="61360" spans="7:7">
      <c r="G61360" s="1776"/>
    </row>
    <row r="61361" spans="7:7">
      <c r="G61361" s="1776"/>
    </row>
    <row r="61362" spans="7:7">
      <c r="G61362" s="1776"/>
    </row>
    <row r="61363" spans="7:7">
      <c r="G61363" s="1776"/>
    </row>
    <row r="61364" spans="7:7">
      <c r="G61364" s="1776"/>
    </row>
    <row r="61365" spans="7:7">
      <c r="G61365" s="1776"/>
    </row>
    <row r="61366" spans="7:7">
      <c r="G61366" s="1776"/>
    </row>
    <row r="61367" spans="7:7">
      <c r="G61367" s="1776"/>
    </row>
    <row r="61368" spans="7:7">
      <c r="G61368" s="1776"/>
    </row>
    <row r="61369" spans="7:7">
      <c r="G61369" s="1776"/>
    </row>
    <row r="61370" spans="7:7">
      <c r="G61370" s="1776"/>
    </row>
    <row r="61371" spans="7:7">
      <c r="G61371" s="1776"/>
    </row>
    <row r="61372" spans="7:7">
      <c r="G61372" s="1776"/>
    </row>
    <row r="61373" spans="7:7">
      <c r="G61373" s="1776"/>
    </row>
    <row r="61374" spans="7:7">
      <c r="G61374" s="1776"/>
    </row>
    <row r="61375" spans="7:7">
      <c r="G61375" s="1776"/>
    </row>
    <row r="61376" spans="7:7">
      <c r="G61376" s="1776"/>
    </row>
    <row r="61377" spans="7:7">
      <c r="G61377" s="1776"/>
    </row>
    <row r="61378" spans="7:7">
      <c r="G61378" s="1776"/>
    </row>
    <row r="61379" spans="7:7">
      <c r="G61379" s="1776"/>
    </row>
    <row r="61380" spans="7:7">
      <c r="G61380" s="1776"/>
    </row>
    <row r="61381" spans="7:7">
      <c r="G61381" s="1776"/>
    </row>
    <row r="61382" spans="7:7">
      <c r="G61382" s="1776"/>
    </row>
    <row r="61383" spans="7:7">
      <c r="G61383" s="1776"/>
    </row>
    <row r="61384" spans="7:7">
      <c r="G61384" s="1776"/>
    </row>
    <row r="61385" spans="7:7">
      <c r="G61385" s="1776"/>
    </row>
    <row r="61386" spans="7:7">
      <c r="G61386" s="1776"/>
    </row>
    <row r="61387" spans="7:7">
      <c r="G61387" s="1776"/>
    </row>
    <row r="61388" spans="7:7">
      <c r="G61388" s="1776"/>
    </row>
    <row r="61389" spans="7:7">
      <c r="G61389" s="1776"/>
    </row>
    <row r="61390" spans="7:7">
      <c r="G61390" s="1776"/>
    </row>
    <row r="61391" spans="7:7">
      <c r="G61391" s="1776"/>
    </row>
    <row r="61392" spans="7:7">
      <c r="G61392" s="1776"/>
    </row>
    <row r="61393" spans="7:7">
      <c r="G61393" s="1776"/>
    </row>
    <row r="61394" spans="7:7">
      <c r="G61394" s="1776"/>
    </row>
    <row r="61395" spans="7:7">
      <c r="G61395" s="1776"/>
    </row>
    <row r="61396" spans="7:7">
      <c r="G61396" s="1776"/>
    </row>
    <row r="61397" spans="7:7">
      <c r="G61397" s="1776"/>
    </row>
    <row r="61398" spans="7:7">
      <c r="G61398" s="1776"/>
    </row>
    <row r="61399" spans="7:7">
      <c r="G61399" s="1776"/>
    </row>
    <row r="61400" spans="7:7">
      <c r="G61400" s="1776"/>
    </row>
    <row r="61401" spans="7:7">
      <c r="G61401" s="1776"/>
    </row>
    <row r="61402" spans="7:7">
      <c r="G61402" s="1776"/>
    </row>
    <row r="61403" spans="7:7">
      <c r="G61403" s="1776"/>
    </row>
    <row r="61404" spans="7:7">
      <c r="G61404" s="1776"/>
    </row>
    <row r="61405" spans="7:7">
      <c r="G61405" s="1776"/>
    </row>
    <row r="61406" spans="7:7">
      <c r="G61406" s="1776"/>
    </row>
    <row r="61407" spans="7:7">
      <c r="G61407" s="1776"/>
    </row>
    <row r="61408" spans="7:7">
      <c r="G61408" s="1776"/>
    </row>
    <row r="61409" spans="7:7">
      <c r="G61409" s="1776"/>
    </row>
    <row r="61410" spans="7:7">
      <c r="G61410" s="1776"/>
    </row>
    <row r="61411" spans="7:7">
      <c r="G61411" s="1776"/>
    </row>
    <row r="61412" spans="7:7">
      <c r="G61412" s="1776"/>
    </row>
    <row r="61413" spans="7:7">
      <c r="G61413" s="1776"/>
    </row>
    <row r="61414" spans="7:7">
      <c r="G61414" s="1776"/>
    </row>
    <row r="61415" spans="7:7">
      <c r="G61415" s="1776"/>
    </row>
    <row r="61416" spans="7:7">
      <c r="G61416" s="1776"/>
    </row>
    <row r="61417" spans="7:7">
      <c r="G61417" s="1776"/>
    </row>
    <row r="61418" spans="7:7">
      <c r="G61418" s="1776"/>
    </row>
    <row r="61419" spans="7:7">
      <c r="G61419" s="1776"/>
    </row>
    <row r="61420" spans="7:7">
      <c r="G61420" s="1776"/>
    </row>
    <row r="61421" spans="7:7">
      <c r="G61421" s="1776"/>
    </row>
    <row r="61422" spans="7:7">
      <c r="G61422" s="1776"/>
    </row>
    <row r="61423" spans="7:7">
      <c r="G61423" s="1776"/>
    </row>
    <row r="61424" spans="7:7">
      <c r="G61424" s="1776"/>
    </row>
    <row r="61425" spans="7:7">
      <c r="G61425" s="1776"/>
    </row>
    <row r="61426" spans="7:7">
      <c r="G61426" s="1776"/>
    </row>
    <row r="61427" spans="7:7">
      <c r="G61427" s="1776"/>
    </row>
    <row r="61428" spans="7:7">
      <c r="G61428" s="1776"/>
    </row>
    <row r="61429" spans="7:7">
      <c r="G61429" s="1776"/>
    </row>
    <row r="61430" spans="7:7">
      <c r="G61430" s="1776"/>
    </row>
    <row r="61431" spans="7:7">
      <c r="G61431" s="1776"/>
    </row>
    <row r="61432" spans="7:7">
      <c r="G61432" s="1776"/>
    </row>
    <row r="61433" spans="7:7">
      <c r="G61433" s="1776"/>
    </row>
    <row r="61434" spans="7:7">
      <c r="G61434" s="1776"/>
    </row>
    <row r="61435" spans="7:7">
      <c r="G61435" s="1776"/>
    </row>
    <row r="61436" spans="7:7">
      <c r="G61436" s="1776"/>
    </row>
    <row r="61437" spans="7:7">
      <c r="G61437" s="1776"/>
    </row>
    <row r="61438" spans="7:7">
      <c r="G61438" s="1776"/>
    </row>
    <row r="61439" spans="7:7">
      <c r="G61439" s="1776"/>
    </row>
    <row r="61440" spans="7:7">
      <c r="G61440" s="1776"/>
    </row>
    <row r="61441" spans="7:7">
      <c r="G61441" s="1776"/>
    </row>
    <row r="61442" spans="7:7">
      <c r="G61442" s="1776"/>
    </row>
    <row r="61443" spans="7:7">
      <c r="G61443" s="1776"/>
    </row>
    <row r="61444" spans="7:7">
      <c r="G61444" s="1776"/>
    </row>
    <row r="61445" spans="7:7">
      <c r="G61445" s="1776"/>
    </row>
    <row r="61446" spans="7:7">
      <c r="G61446" s="1776"/>
    </row>
    <row r="61447" spans="7:7">
      <c r="G61447" s="1776"/>
    </row>
    <row r="61448" spans="7:7">
      <c r="G61448" s="1776"/>
    </row>
    <row r="61449" spans="7:7">
      <c r="G61449" s="1776"/>
    </row>
    <row r="61450" spans="7:7">
      <c r="G61450" s="1776"/>
    </row>
    <row r="61451" spans="7:7">
      <c r="G61451" s="1776"/>
    </row>
    <row r="61452" spans="7:7">
      <c r="G61452" s="1776"/>
    </row>
    <row r="61453" spans="7:7">
      <c r="G61453" s="1776"/>
    </row>
    <row r="61454" spans="7:7">
      <c r="G61454" s="1776"/>
    </row>
    <row r="61455" spans="7:7">
      <c r="G61455" s="1776"/>
    </row>
    <row r="61456" spans="7:7">
      <c r="G61456" s="1776"/>
    </row>
    <row r="61457" spans="7:7">
      <c r="G61457" s="1776"/>
    </row>
    <row r="61458" spans="7:7">
      <c r="G61458" s="1776"/>
    </row>
    <row r="61459" spans="7:7">
      <c r="G61459" s="1776"/>
    </row>
    <row r="61460" spans="7:7">
      <c r="G61460" s="1776"/>
    </row>
    <row r="61461" spans="7:7">
      <c r="G61461" s="1776"/>
    </row>
    <row r="61462" spans="7:7">
      <c r="G61462" s="1776"/>
    </row>
    <row r="61463" spans="7:7">
      <c r="G61463" s="1776"/>
    </row>
    <row r="61464" spans="7:7">
      <c r="G61464" s="1776"/>
    </row>
    <row r="61465" spans="7:7">
      <c r="G61465" s="1776"/>
    </row>
    <row r="61466" spans="7:7">
      <c r="G61466" s="1776"/>
    </row>
    <row r="61467" spans="7:7">
      <c r="G61467" s="1776"/>
    </row>
    <row r="61468" spans="7:7">
      <c r="G61468" s="1776"/>
    </row>
    <row r="61469" spans="7:7">
      <c r="G61469" s="1776"/>
    </row>
    <row r="61470" spans="7:7">
      <c r="G61470" s="1776"/>
    </row>
    <row r="61471" spans="7:7">
      <c r="G61471" s="1776"/>
    </row>
    <row r="61472" spans="7:7">
      <c r="G61472" s="1776"/>
    </row>
    <row r="61473" spans="7:7">
      <c r="G61473" s="1776"/>
    </row>
    <row r="61474" spans="7:7">
      <c r="G61474" s="1776"/>
    </row>
    <row r="61475" spans="7:7">
      <c r="G61475" s="1776"/>
    </row>
    <row r="61476" spans="7:7">
      <c r="G61476" s="1776"/>
    </row>
    <row r="61477" spans="7:7">
      <c r="G61477" s="1776"/>
    </row>
    <row r="61478" spans="7:7">
      <c r="G61478" s="1776"/>
    </row>
    <row r="61479" spans="7:7">
      <c r="G61479" s="1776"/>
    </row>
    <row r="61480" spans="7:7">
      <c r="G61480" s="1776"/>
    </row>
    <row r="61481" spans="7:7">
      <c r="G61481" s="1776"/>
    </row>
    <row r="61482" spans="7:7">
      <c r="G61482" s="1776"/>
    </row>
    <row r="61483" spans="7:7">
      <c r="G61483" s="1776"/>
    </row>
    <row r="61484" spans="7:7">
      <c r="G61484" s="1776"/>
    </row>
    <row r="61485" spans="7:7">
      <c r="G61485" s="1776"/>
    </row>
    <row r="61486" spans="7:7">
      <c r="G61486" s="1776"/>
    </row>
    <row r="61487" spans="7:7">
      <c r="G61487" s="1776"/>
    </row>
    <row r="61488" spans="7:7">
      <c r="G61488" s="1776"/>
    </row>
    <row r="61489" spans="7:7">
      <c r="G61489" s="1776"/>
    </row>
    <row r="61490" spans="7:7">
      <c r="G61490" s="1776"/>
    </row>
    <row r="61491" spans="7:7">
      <c r="G61491" s="1776"/>
    </row>
    <row r="61492" spans="7:7">
      <c r="G61492" s="1776"/>
    </row>
    <row r="61493" spans="7:7">
      <c r="G61493" s="1776"/>
    </row>
    <row r="61494" spans="7:7">
      <c r="G61494" s="1776"/>
    </row>
    <row r="61495" spans="7:7">
      <c r="G61495" s="1776"/>
    </row>
    <row r="61496" spans="7:7">
      <c r="G61496" s="1776"/>
    </row>
    <row r="61497" spans="7:7">
      <c r="G61497" s="1776"/>
    </row>
    <row r="61498" spans="7:7">
      <c r="G61498" s="1776"/>
    </row>
    <row r="61499" spans="7:7">
      <c r="G61499" s="1776"/>
    </row>
    <row r="61500" spans="7:7">
      <c r="G61500" s="1776"/>
    </row>
    <row r="61501" spans="7:7">
      <c r="G61501" s="1776"/>
    </row>
    <row r="61502" spans="7:7">
      <c r="G61502" s="1776"/>
    </row>
    <row r="61503" spans="7:7">
      <c r="G61503" s="1776"/>
    </row>
    <row r="61504" spans="7:7">
      <c r="G61504" s="1776"/>
    </row>
    <row r="61505" spans="7:7">
      <c r="G61505" s="1776"/>
    </row>
    <row r="61506" spans="7:7">
      <c r="G61506" s="1776"/>
    </row>
    <row r="61507" spans="7:7">
      <c r="G61507" s="1776"/>
    </row>
    <row r="61508" spans="7:7">
      <c r="G61508" s="1776"/>
    </row>
    <row r="61509" spans="7:7">
      <c r="G61509" s="1776"/>
    </row>
    <row r="61510" spans="7:7">
      <c r="G61510" s="1776"/>
    </row>
    <row r="61511" spans="7:7">
      <c r="G61511" s="1776"/>
    </row>
    <row r="61512" spans="7:7">
      <c r="G61512" s="1776"/>
    </row>
    <row r="61513" spans="7:7">
      <c r="G61513" s="1776"/>
    </row>
    <row r="61514" spans="7:7">
      <c r="G61514" s="1776"/>
    </row>
    <row r="61515" spans="7:7">
      <c r="G61515" s="1776"/>
    </row>
    <row r="61516" spans="7:7">
      <c r="G61516" s="1776"/>
    </row>
    <row r="61517" spans="7:7">
      <c r="G61517" s="1776"/>
    </row>
    <row r="61518" spans="7:7">
      <c r="G61518" s="1776"/>
    </row>
    <row r="61519" spans="7:7">
      <c r="G61519" s="1776"/>
    </row>
    <row r="61520" spans="7:7">
      <c r="G61520" s="1776"/>
    </row>
    <row r="61521" spans="7:7">
      <c r="G61521" s="1776"/>
    </row>
    <row r="61522" spans="7:7">
      <c r="G61522" s="1776"/>
    </row>
    <row r="61523" spans="7:7">
      <c r="G61523" s="1776"/>
    </row>
    <row r="61524" spans="7:7">
      <c r="G61524" s="1776"/>
    </row>
    <row r="61525" spans="7:7">
      <c r="G61525" s="1776"/>
    </row>
    <row r="61526" spans="7:7">
      <c r="G61526" s="1776"/>
    </row>
    <row r="61527" spans="7:7">
      <c r="G61527" s="1776"/>
    </row>
    <row r="61528" spans="7:7">
      <c r="G61528" s="1776"/>
    </row>
    <row r="61529" spans="7:7">
      <c r="G61529" s="1776"/>
    </row>
    <row r="61530" spans="7:7">
      <c r="G61530" s="1776"/>
    </row>
    <row r="61531" spans="7:7">
      <c r="G61531" s="1776"/>
    </row>
    <row r="61532" spans="7:7">
      <c r="G61532" s="1776"/>
    </row>
    <row r="61533" spans="7:7">
      <c r="G61533" s="1776"/>
    </row>
    <row r="61534" spans="7:7">
      <c r="G61534" s="1776"/>
    </row>
    <row r="61535" spans="7:7">
      <c r="G61535" s="1776"/>
    </row>
    <row r="61536" spans="7:7">
      <c r="G61536" s="1776"/>
    </row>
    <row r="61537" spans="7:7">
      <c r="G61537" s="1776"/>
    </row>
    <row r="61538" spans="7:7">
      <c r="G61538" s="1776"/>
    </row>
    <row r="61539" spans="7:7">
      <c r="G61539" s="1776"/>
    </row>
    <row r="61540" spans="7:7">
      <c r="G61540" s="1776"/>
    </row>
    <row r="61541" spans="7:7">
      <c r="G61541" s="1776"/>
    </row>
    <row r="61542" spans="7:7">
      <c r="G61542" s="1776"/>
    </row>
    <row r="61543" spans="7:7">
      <c r="G61543" s="1776"/>
    </row>
    <row r="61544" spans="7:7">
      <c r="G61544" s="1776"/>
    </row>
    <row r="61545" spans="7:7">
      <c r="G61545" s="1776"/>
    </row>
    <row r="61546" spans="7:7">
      <c r="G61546" s="1776"/>
    </row>
    <row r="61547" spans="7:7">
      <c r="G61547" s="1776"/>
    </row>
    <row r="61548" spans="7:7">
      <c r="G61548" s="1776"/>
    </row>
    <row r="61549" spans="7:7">
      <c r="G61549" s="1776"/>
    </row>
    <row r="61550" spans="7:7">
      <c r="G61550" s="1776"/>
    </row>
    <row r="61551" spans="7:7">
      <c r="G61551" s="1776"/>
    </row>
    <row r="61552" spans="7:7">
      <c r="G61552" s="1776"/>
    </row>
    <row r="61553" spans="7:7">
      <c r="G61553" s="1776"/>
    </row>
    <row r="61554" spans="7:7">
      <c r="G61554" s="1776"/>
    </row>
    <row r="61555" spans="7:7">
      <c r="G61555" s="1776"/>
    </row>
    <row r="61556" spans="7:7">
      <c r="G61556" s="1776"/>
    </row>
    <row r="61557" spans="7:7">
      <c r="G61557" s="1776"/>
    </row>
    <row r="61558" spans="7:7">
      <c r="G61558" s="1776"/>
    </row>
    <row r="61559" spans="7:7">
      <c r="G61559" s="1776"/>
    </row>
    <row r="61560" spans="7:7">
      <c r="G61560" s="1776"/>
    </row>
    <row r="61561" spans="7:7">
      <c r="G61561" s="1776"/>
    </row>
    <row r="61562" spans="7:7">
      <c r="G61562" s="1776"/>
    </row>
    <row r="61563" spans="7:7">
      <c r="G61563" s="1776"/>
    </row>
    <row r="61564" spans="7:7">
      <c r="G61564" s="1776"/>
    </row>
    <row r="61565" spans="7:7">
      <c r="G61565" s="1776"/>
    </row>
    <row r="61566" spans="7:7">
      <c r="G61566" s="1776"/>
    </row>
    <row r="61567" spans="7:7">
      <c r="G61567" s="1776"/>
    </row>
    <row r="61568" spans="7:7">
      <c r="G61568" s="1776"/>
    </row>
    <row r="61569" spans="7:7">
      <c r="G61569" s="1776"/>
    </row>
    <row r="61570" spans="7:7">
      <c r="G61570" s="1776"/>
    </row>
    <row r="61571" spans="7:7">
      <c r="G61571" s="1776"/>
    </row>
    <row r="61572" spans="7:7">
      <c r="G61572" s="1776"/>
    </row>
    <row r="61573" spans="7:7">
      <c r="G61573" s="1776"/>
    </row>
    <row r="61574" spans="7:7">
      <c r="G61574" s="1776"/>
    </row>
    <row r="61575" spans="7:7">
      <c r="G61575" s="1776"/>
    </row>
    <row r="61576" spans="7:7">
      <c r="G61576" s="1776"/>
    </row>
    <row r="61577" spans="7:7">
      <c r="G61577" s="1776"/>
    </row>
    <row r="61578" spans="7:7">
      <c r="G61578" s="1776"/>
    </row>
    <row r="61579" spans="7:7">
      <c r="G61579" s="1776"/>
    </row>
    <row r="61580" spans="7:7">
      <c r="G61580" s="1776"/>
    </row>
    <row r="61581" spans="7:7">
      <c r="G61581" s="1776"/>
    </row>
    <row r="61582" spans="7:7">
      <c r="G61582" s="1776"/>
    </row>
    <row r="61583" spans="7:7">
      <c r="G61583" s="1776"/>
    </row>
    <row r="61584" spans="7:7">
      <c r="G61584" s="1776"/>
    </row>
    <row r="61585" spans="7:7">
      <c r="G61585" s="1776"/>
    </row>
    <row r="61586" spans="7:7">
      <c r="G61586" s="1776"/>
    </row>
    <row r="61587" spans="7:7">
      <c r="G61587" s="1776"/>
    </row>
    <row r="61588" spans="7:7">
      <c r="G61588" s="1776"/>
    </row>
    <row r="61589" spans="7:7">
      <c r="G61589" s="1776"/>
    </row>
    <row r="61590" spans="7:7">
      <c r="G61590" s="1776"/>
    </row>
    <row r="61591" spans="7:7">
      <c r="G61591" s="1776"/>
    </row>
    <row r="61592" spans="7:7">
      <c r="G61592" s="1776"/>
    </row>
    <row r="61593" spans="7:7">
      <c r="G61593" s="1776"/>
    </row>
    <row r="61594" spans="7:7">
      <c r="G61594" s="1776"/>
    </row>
    <row r="61595" spans="7:7">
      <c r="G61595" s="1776"/>
    </row>
    <row r="61596" spans="7:7">
      <c r="G61596" s="1776"/>
    </row>
    <row r="61597" spans="7:7">
      <c r="G61597" s="1776"/>
    </row>
    <row r="61598" spans="7:7">
      <c r="G61598" s="1776"/>
    </row>
    <row r="61599" spans="7:7">
      <c r="G61599" s="1776"/>
    </row>
    <row r="61600" spans="7:7">
      <c r="G61600" s="1776"/>
    </row>
    <row r="61601" spans="7:7">
      <c r="G61601" s="1776"/>
    </row>
    <row r="61602" spans="7:7">
      <c r="G61602" s="1776"/>
    </row>
    <row r="61603" spans="7:7">
      <c r="G61603" s="1776"/>
    </row>
    <row r="61604" spans="7:7">
      <c r="G61604" s="1776"/>
    </row>
    <row r="61605" spans="7:7">
      <c r="G61605" s="1776"/>
    </row>
    <row r="61606" spans="7:7">
      <c r="G61606" s="1776"/>
    </row>
    <row r="61607" spans="7:7">
      <c r="G61607" s="1776"/>
    </row>
    <row r="61608" spans="7:7">
      <c r="G61608" s="1776"/>
    </row>
    <row r="61609" spans="7:7">
      <c r="G61609" s="1776"/>
    </row>
    <row r="61610" spans="7:7">
      <c r="G61610" s="1776"/>
    </row>
    <row r="61611" spans="7:7">
      <c r="G61611" s="1776"/>
    </row>
    <row r="61612" spans="7:7">
      <c r="G61612" s="1776"/>
    </row>
    <row r="61613" spans="7:7">
      <c r="G61613" s="1776"/>
    </row>
    <row r="61614" spans="7:7">
      <c r="G61614" s="1776"/>
    </row>
    <row r="61615" spans="7:7">
      <c r="G61615" s="1776"/>
    </row>
    <row r="61616" spans="7:7">
      <c r="G61616" s="1776"/>
    </row>
    <row r="61617" spans="7:7">
      <c r="G61617" s="1776"/>
    </row>
    <row r="61618" spans="7:7">
      <c r="G61618" s="1776"/>
    </row>
    <row r="61619" spans="7:7">
      <c r="G61619" s="1776"/>
    </row>
    <row r="61620" spans="7:7">
      <c r="G61620" s="1776"/>
    </row>
    <row r="61621" spans="7:7">
      <c r="G61621" s="1776"/>
    </row>
    <row r="61622" spans="7:7">
      <c r="G61622" s="1776"/>
    </row>
    <row r="61623" spans="7:7">
      <c r="G61623" s="1776"/>
    </row>
    <row r="61624" spans="7:7">
      <c r="G61624" s="1776"/>
    </row>
    <row r="61625" spans="7:7">
      <c r="G61625" s="1776"/>
    </row>
    <row r="61626" spans="7:7">
      <c r="G61626" s="1776"/>
    </row>
    <row r="61627" spans="7:7">
      <c r="G61627" s="1776"/>
    </row>
    <row r="61628" spans="7:7">
      <c r="G61628" s="1776"/>
    </row>
    <row r="61629" spans="7:7">
      <c r="G61629" s="1776"/>
    </row>
    <row r="61630" spans="7:7">
      <c r="G61630" s="1776"/>
    </row>
    <row r="61631" spans="7:7">
      <c r="G61631" s="1776"/>
    </row>
    <row r="61632" spans="7:7">
      <c r="G61632" s="1776"/>
    </row>
    <row r="61633" spans="7:7">
      <c r="G61633" s="1776"/>
    </row>
    <row r="61634" spans="7:7">
      <c r="G61634" s="1776"/>
    </row>
    <row r="61635" spans="7:7">
      <c r="G61635" s="1776"/>
    </row>
    <row r="61636" spans="7:7">
      <c r="G61636" s="1776"/>
    </row>
    <row r="61637" spans="7:7">
      <c r="G61637" s="1776"/>
    </row>
    <row r="61638" spans="7:7">
      <c r="G61638" s="1776"/>
    </row>
    <row r="61639" spans="7:7">
      <c r="G61639" s="1776"/>
    </row>
    <row r="61640" spans="7:7">
      <c r="G61640" s="1776"/>
    </row>
    <row r="61641" spans="7:7">
      <c r="G61641" s="1776"/>
    </row>
    <row r="61642" spans="7:7">
      <c r="G61642" s="1776"/>
    </row>
    <row r="61643" spans="7:7">
      <c r="G61643" s="1776"/>
    </row>
    <row r="61644" spans="7:7">
      <c r="G61644" s="1776"/>
    </row>
    <row r="61645" spans="7:7">
      <c r="G61645" s="1776"/>
    </row>
    <row r="61646" spans="7:7">
      <c r="G61646" s="1776"/>
    </row>
    <row r="61647" spans="7:7">
      <c r="G61647" s="1776"/>
    </row>
    <row r="61648" spans="7:7">
      <c r="G61648" s="1776"/>
    </row>
    <row r="61649" spans="7:7">
      <c r="G61649" s="1776"/>
    </row>
    <row r="61650" spans="7:7">
      <c r="G61650" s="1776"/>
    </row>
    <row r="61651" spans="7:7">
      <c r="G61651" s="1776"/>
    </row>
    <row r="61652" spans="7:7">
      <c r="G61652" s="1776"/>
    </row>
    <row r="61653" spans="7:7">
      <c r="G61653" s="1776"/>
    </row>
    <row r="61654" spans="7:7">
      <c r="G61654" s="1776"/>
    </row>
    <row r="61655" spans="7:7">
      <c r="G61655" s="1776"/>
    </row>
    <row r="61656" spans="7:7">
      <c r="G61656" s="1776"/>
    </row>
    <row r="61657" spans="7:7">
      <c r="G61657" s="1776"/>
    </row>
    <row r="61658" spans="7:7">
      <c r="G61658" s="1776"/>
    </row>
    <row r="61659" spans="7:7">
      <c r="G61659" s="1776"/>
    </row>
    <row r="61660" spans="7:7">
      <c r="G61660" s="1776"/>
    </row>
    <row r="61661" spans="7:7">
      <c r="G61661" s="1776"/>
    </row>
    <row r="61662" spans="7:7">
      <c r="G61662" s="1776"/>
    </row>
    <row r="61663" spans="7:7">
      <c r="G61663" s="1776"/>
    </row>
    <row r="61664" spans="7:7">
      <c r="G61664" s="1776"/>
    </row>
    <row r="61665" spans="7:7">
      <c r="G61665" s="1776"/>
    </row>
    <row r="61666" spans="7:7">
      <c r="G61666" s="1776"/>
    </row>
    <row r="61667" spans="7:7">
      <c r="G61667" s="1776"/>
    </row>
    <row r="61668" spans="7:7">
      <c r="G61668" s="1776"/>
    </row>
    <row r="61669" spans="7:7">
      <c r="G61669" s="1776"/>
    </row>
    <row r="61670" spans="7:7">
      <c r="G61670" s="1776"/>
    </row>
    <row r="61671" spans="7:7">
      <c r="G61671" s="1776"/>
    </row>
    <row r="61672" spans="7:7">
      <c r="G61672" s="1776"/>
    </row>
    <row r="61673" spans="7:7">
      <c r="G61673" s="1776"/>
    </row>
    <row r="61674" spans="7:7">
      <c r="G61674" s="1776"/>
    </row>
    <row r="61675" spans="7:7">
      <c r="G61675" s="1776"/>
    </row>
    <row r="61676" spans="7:7">
      <c r="G61676" s="1776"/>
    </row>
    <row r="61677" spans="7:7">
      <c r="G61677" s="1776"/>
    </row>
    <row r="61678" spans="7:7">
      <c r="G61678" s="1776"/>
    </row>
    <row r="61679" spans="7:7">
      <c r="G61679" s="1776"/>
    </row>
    <row r="61680" spans="7:7">
      <c r="G61680" s="1776"/>
    </row>
    <row r="61681" spans="7:7">
      <c r="G61681" s="1776"/>
    </row>
    <row r="61682" spans="7:7">
      <c r="G61682" s="1776"/>
    </row>
    <row r="61683" spans="7:7">
      <c r="G61683" s="1776"/>
    </row>
    <row r="61684" spans="7:7">
      <c r="G61684" s="1776"/>
    </row>
    <row r="61685" spans="7:7">
      <c r="G61685" s="1776"/>
    </row>
    <row r="61686" spans="7:7">
      <c r="G61686" s="1776"/>
    </row>
    <row r="61687" spans="7:7">
      <c r="G61687" s="1776"/>
    </row>
    <row r="61688" spans="7:7">
      <c r="G61688" s="1776"/>
    </row>
    <row r="61689" spans="7:7">
      <c r="G61689" s="1776"/>
    </row>
    <row r="61690" spans="7:7">
      <c r="G61690" s="1776"/>
    </row>
    <row r="61691" spans="7:7">
      <c r="G61691" s="1776"/>
    </row>
    <row r="61692" spans="7:7">
      <c r="G61692" s="1776"/>
    </row>
    <row r="61693" spans="7:7">
      <c r="G61693" s="1776"/>
    </row>
    <row r="61694" spans="7:7">
      <c r="G61694" s="1776"/>
    </row>
    <row r="61695" spans="7:7">
      <c r="G61695" s="1776"/>
    </row>
    <row r="61696" spans="7:7">
      <c r="G61696" s="1776"/>
    </row>
    <row r="61697" spans="7:7">
      <c r="G61697" s="1776"/>
    </row>
    <row r="61698" spans="7:7">
      <c r="G61698" s="1776"/>
    </row>
    <row r="61699" spans="7:7">
      <c r="G61699" s="1776"/>
    </row>
    <row r="61700" spans="7:7">
      <c r="G61700" s="1776"/>
    </row>
    <row r="61701" spans="7:7">
      <c r="G61701" s="1776"/>
    </row>
    <row r="61702" spans="7:7">
      <c r="G61702" s="1776"/>
    </row>
    <row r="61703" spans="7:7">
      <c r="G61703" s="1776"/>
    </row>
    <row r="61704" spans="7:7">
      <c r="G61704" s="1776"/>
    </row>
    <row r="61705" spans="7:7">
      <c r="G61705" s="1776"/>
    </row>
    <row r="61706" spans="7:7">
      <c r="G61706" s="1776"/>
    </row>
    <row r="61707" spans="7:7">
      <c r="G61707" s="1776"/>
    </row>
    <row r="61708" spans="7:7">
      <c r="G61708" s="1776"/>
    </row>
    <row r="61709" spans="7:7">
      <c r="G61709" s="1776"/>
    </row>
    <row r="61710" spans="7:7">
      <c r="G61710" s="1776"/>
    </row>
    <row r="61711" spans="7:7">
      <c r="G61711" s="1776"/>
    </row>
    <row r="61712" spans="7:7">
      <c r="G61712" s="1776"/>
    </row>
    <row r="61713" spans="7:7">
      <c r="G61713" s="1776"/>
    </row>
    <row r="61714" spans="7:7">
      <c r="G61714" s="1776"/>
    </row>
    <row r="61715" spans="7:7">
      <c r="G61715" s="1776"/>
    </row>
    <row r="61716" spans="7:7">
      <c r="G61716" s="1776"/>
    </row>
    <row r="61717" spans="7:7">
      <c r="G61717" s="1776"/>
    </row>
    <row r="61718" spans="7:7">
      <c r="G61718" s="1776"/>
    </row>
    <row r="61719" spans="7:7">
      <c r="G61719" s="1776"/>
    </row>
    <row r="61720" spans="7:7">
      <c r="G61720" s="1776"/>
    </row>
    <row r="61721" spans="7:7">
      <c r="G61721" s="1776"/>
    </row>
    <row r="61722" spans="7:7">
      <c r="G61722" s="1776"/>
    </row>
    <row r="61723" spans="7:7">
      <c r="G61723" s="1776"/>
    </row>
    <row r="61724" spans="7:7">
      <c r="G61724" s="1776"/>
    </row>
    <row r="61725" spans="7:7">
      <c r="G61725" s="1776"/>
    </row>
    <row r="61726" spans="7:7">
      <c r="G61726" s="1776"/>
    </row>
    <row r="61727" spans="7:7">
      <c r="G61727" s="1776"/>
    </row>
    <row r="61728" spans="7:7">
      <c r="G61728" s="1776"/>
    </row>
    <row r="61729" spans="7:7">
      <c r="G61729" s="1776"/>
    </row>
    <row r="61730" spans="7:7">
      <c r="G61730" s="1776"/>
    </row>
    <row r="61731" spans="7:7">
      <c r="G61731" s="1776"/>
    </row>
    <row r="61732" spans="7:7">
      <c r="G61732" s="1776"/>
    </row>
    <row r="61733" spans="7:7">
      <c r="G61733" s="1776"/>
    </row>
    <row r="61734" spans="7:7">
      <c r="G61734" s="1776"/>
    </row>
    <row r="61735" spans="7:7">
      <c r="G61735" s="1776"/>
    </row>
    <row r="61736" spans="7:7">
      <c r="G61736" s="1776"/>
    </row>
    <row r="61737" spans="7:7">
      <c r="G61737" s="1776"/>
    </row>
    <row r="61738" spans="7:7">
      <c r="G61738" s="1776"/>
    </row>
    <row r="61739" spans="7:7">
      <c r="G61739" s="1776"/>
    </row>
    <row r="61740" spans="7:7">
      <c r="G61740" s="1776"/>
    </row>
    <row r="61741" spans="7:7">
      <c r="G61741" s="1776"/>
    </row>
    <row r="61742" spans="7:7">
      <c r="G61742" s="1776"/>
    </row>
    <row r="61743" spans="7:7">
      <c r="G61743" s="1776"/>
    </row>
    <row r="61744" spans="7:7">
      <c r="G61744" s="1776"/>
    </row>
    <row r="61745" spans="7:7">
      <c r="G61745" s="1776"/>
    </row>
    <row r="61746" spans="7:7">
      <c r="G61746" s="1776"/>
    </row>
    <row r="61747" spans="7:7">
      <c r="G61747" s="1776"/>
    </row>
    <row r="61748" spans="7:7">
      <c r="G61748" s="1776"/>
    </row>
    <row r="61749" spans="7:7">
      <c r="G61749" s="1776"/>
    </row>
    <row r="61750" spans="7:7">
      <c r="G61750" s="1776"/>
    </row>
    <row r="61751" spans="7:7">
      <c r="G61751" s="1776"/>
    </row>
    <row r="61752" spans="7:7">
      <c r="G61752" s="1776"/>
    </row>
    <row r="61753" spans="7:7">
      <c r="G61753" s="1776"/>
    </row>
    <row r="61754" spans="7:7">
      <c r="G61754" s="1776"/>
    </row>
    <row r="61755" spans="7:7">
      <c r="G61755" s="1776"/>
    </row>
    <row r="61756" spans="7:7">
      <c r="G61756" s="1776"/>
    </row>
    <row r="61757" spans="7:7">
      <c r="G61757" s="1776"/>
    </row>
    <row r="61758" spans="7:7">
      <c r="G61758" s="1776"/>
    </row>
    <row r="61759" spans="7:7">
      <c r="G61759" s="1776"/>
    </row>
    <row r="61760" spans="7:7">
      <c r="G61760" s="1776"/>
    </row>
    <row r="61761" spans="7:7">
      <c r="G61761" s="1776"/>
    </row>
    <row r="61762" spans="7:7">
      <c r="G61762" s="1776"/>
    </row>
    <row r="61763" spans="7:7">
      <c r="G61763" s="1776"/>
    </row>
    <row r="61764" spans="7:7">
      <c r="G61764" s="1776"/>
    </row>
    <row r="61765" spans="7:7">
      <c r="G61765" s="1776"/>
    </row>
    <row r="61766" spans="7:7">
      <c r="G61766" s="1776"/>
    </row>
    <row r="61767" spans="7:7">
      <c r="G61767" s="1776"/>
    </row>
    <row r="61768" spans="7:7">
      <c r="G61768" s="1776"/>
    </row>
    <row r="61769" spans="7:7">
      <c r="G61769" s="1776"/>
    </row>
    <row r="61770" spans="7:7">
      <c r="G61770" s="1776"/>
    </row>
    <row r="61771" spans="7:7">
      <c r="G61771" s="1776"/>
    </row>
    <row r="61772" spans="7:7">
      <c r="G61772" s="1776"/>
    </row>
    <row r="61773" spans="7:7">
      <c r="G61773" s="1776"/>
    </row>
    <row r="61774" spans="7:7">
      <c r="G61774" s="1776"/>
    </row>
    <row r="61775" spans="7:7">
      <c r="G61775" s="1776"/>
    </row>
    <row r="61776" spans="7:7">
      <c r="G61776" s="1776"/>
    </row>
    <row r="61777" spans="7:7">
      <c r="G61777" s="1776"/>
    </row>
    <row r="61778" spans="7:7">
      <c r="G61778" s="1776"/>
    </row>
    <row r="61779" spans="7:7">
      <c r="G61779" s="1776"/>
    </row>
    <row r="61780" spans="7:7">
      <c r="G61780" s="1776"/>
    </row>
    <row r="61781" spans="7:7">
      <c r="G61781" s="1776"/>
    </row>
    <row r="61782" spans="7:7">
      <c r="G61782" s="1776"/>
    </row>
    <row r="61783" spans="7:7">
      <c r="G61783" s="1776"/>
    </row>
    <row r="61784" spans="7:7">
      <c r="G61784" s="1776"/>
    </row>
    <row r="61785" spans="7:7">
      <c r="G61785" s="1776"/>
    </row>
    <row r="61786" spans="7:7">
      <c r="G61786" s="1776"/>
    </row>
    <row r="61787" spans="7:7">
      <c r="G61787" s="1776"/>
    </row>
    <row r="61788" spans="7:7">
      <c r="G61788" s="1776"/>
    </row>
    <row r="61789" spans="7:7">
      <c r="G61789" s="1776"/>
    </row>
    <row r="61790" spans="7:7">
      <c r="G61790" s="1776"/>
    </row>
    <row r="61791" spans="7:7">
      <c r="G61791" s="1776"/>
    </row>
    <row r="61792" spans="7:7">
      <c r="G61792" s="1776"/>
    </row>
    <row r="61793" spans="7:7">
      <c r="G61793" s="1776"/>
    </row>
    <row r="61794" spans="7:7">
      <c r="G61794" s="1776"/>
    </row>
    <row r="61795" spans="7:7">
      <c r="G61795" s="1776"/>
    </row>
    <row r="61796" spans="7:7">
      <c r="G61796" s="1776"/>
    </row>
    <row r="61797" spans="7:7">
      <c r="G61797" s="1776"/>
    </row>
    <row r="61798" spans="7:7">
      <c r="G61798" s="1776"/>
    </row>
    <row r="61799" spans="7:7">
      <c r="G61799" s="1776"/>
    </row>
    <row r="61800" spans="7:7">
      <c r="G61800" s="1776"/>
    </row>
    <row r="61801" spans="7:7">
      <c r="G61801" s="1776"/>
    </row>
    <row r="61802" spans="7:7">
      <c r="G61802" s="1776"/>
    </row>
    <row r="61803" spans="7:7">
      <c r="G61803" s="1776"/>
    </row>
    <row r="61804" spans="7:7">
      <c r="G61804" s="1776"/>
    </row>
    <row r="61805" spans="7:7">
      <c r="G61805" s="1776"/>
    </row>
    <row r="61806" spans="7:7">
      <c r="G61806" s="1776"/>
    </row>
    <row r="61807" spans="7:7">
      <c r="G61807" s="1776"/>
    </row>
    <row r="61808" spans="7:7">
      <c r="G61808" s="1776"/>
    </row>
    <row r="61809" spans="7:7">
      <c r="G61809" s="1776"/>
    </row>
    <row r="61810" spans="7:7">
      <c r="G61810" s="1776"/>
    </row>
    <row r="61811" spans="7:7">
      <c r="G61811" s="1776"/>
    </row>
    <row r="61812" spans="7:7">
      <c r="G61812" s="1776"/>
    </row>
    <row r="61813" spans="7:7">
      <c r="G61813" s="1776"/>
    </row>
    <row r="61814" spans="7:7">
      <c r="G61814" s="1776"/>
    </row>
    <row r="61815" spans="7:7">
      <c r="G61815" s="1776"/>
    </row>
    <row r="61816" spans="7:7">
      <c r="G61816" s="1776"/>
    </row>
    <row r="61817" spans="7:7">
      <c r="G61817" s="1776"/>
    </row>
    <row r="61818" spans="7:7">
      <c r="G61818" s="1776"/>
    </row>
    <row r="61819" spans="7:7">
      <c r="G61819" s="1776"/>
    </row>
    <row r="61820" spans="7:7">
      <c r="G61820" s="1776"/>
    </row>
    <row r="61821" spans="7:7">
      <c r="G61821" s="1776"/>
    </row>
    <row r="61822" spans="7:7">
      <c r="G61822" s="1776"/>
    </row>
    <row r="61823" spans="7:7">
      <c r="G61823" s="1776"/>
    </row>
    <row r="61824" spans="7:7">
      <c r="G61824" s="1776"/>
    </row>
    <row r="61825" spans="7:7">
      <c r="G61825" s="1776"/>
    </row>
    <row r="61826" spans="7:7">
      <c r="G61826" s="1776"/>
    </row>
    <row r="61827" spans="7:7">
      <c r="G61827" s="1776"/>
    </row>
    <row r="61828" spans="7:7">
      <c r="G61828" s="1776"/>
    </row>
    <row r="61829" spans="7:7">
      <c r="G61829" s="1776"/>
    </row>
    <row r="61830" spans="7:7">
      <c r="G61830" s="1776"/>
    </row>
    <row r="61831" spans="7:7">
      <c r="G61831" s="1776"/>
    </row>
    <row r="61832" spans="7:7">
      <c r="G61832" s="1776"/>
    </row>
    <row r="61833" spans="7:7">
      <c r="G61833" s="1776"/>
    </row>
    <row r="61834" spans="7:7">
      <c r="G61834" s="1776"/>
    </row>
    <row r="61835" spans="7:7">
      <c r="G61835" s="1776"/>
    </row>
    <row r="61836" spans="7:7">
      <c r="G61836" s="1776"/>
    </row>
    <row r="61837" spans="7:7">
      <c r="G61837" s="1776"/>
    </row>
    <row r="61838" spans="7:7">
      <c r="G61838" s="1776"/>
    </row>
    <row r="61839" spans="7:7">
      <c r="G61839" s="1776"/>
    </row>
    <row r="61840" spans="7:7">
      <c r="G61840" s="1776"/>
    </row>
    <row r="61841" spans="7:7">
      <c r="G61841" s="1776"/>
    </row>
    <row r="61842" spans="7:7">
      <c r="G61842" s="1776"/>
    </row>
    <row r="61843" spans="7:7">
      <c r="G61843" s="1776"/>
    </row>
    <row r="61844" spans="7:7">
      <c r="G61844" s="1776"/>
    </row>
    <row r="61845" spans="7:7">
      <c r="G61845" s="1776"/>
    </row>
    <row r="61846" spans="7:7">
      <c r="G61846" s="1776"/>
    </row>
    <row r="61847" spans="7:7">
      <c r="G61847" s="1776"/>
    </row>
    <row r="61848" spans="7:7">
      <c r="G61848" s="1776"/>
    </row>
    <row r="61849" spans="7:7">
      <c r="G61849" s="1776"/>
    </row>
    <row r="61850" spans="7:7">
      <c r="G61850" s="1776"/>
    </row>
    <row r="61851" spans="7:7">
      <c r="G61851" s="1776"/>
    </row>
    <row r="61852" spans="7:7">
      <c r="G61852" s="1776"/>
    </row>
    <row r="61853" spans="7:7">
      <c r="G61853" s="1776"/>
    </row>
    <row r="61854" spans="7:7">
      <c r="G61854" s="1776"/>
    </row>
    <row r="61855" spans="7:7">
      <c r="G61855" s="1776"/>
    </row>
    <row r="61856" spans="7:7">
      <c r="G61856" s="1776"/>
    </row>
    <row r="61857" spans="7:7">
      <c r="G61857" s="1776"/>
    </row>
    <row r="61858" spans="7:7">
      <c r="G61858" s="1776"/>
    </row>
    <row r="61859" spans="7:7">
      <c r="G61859" s="1776"/>
    </row>
    <row r="61860" spans="7:7">
      <c r="G61860" s="1776"/>
    </row>
    <row r="61861" spans="7:7">
      <c r="G61861" s="1776"/>
    </row>
    <row r="61862" spans="7:7">
      <c r="G61862" s="1776"/>
    </row>
    <row r="61863" spans="7:7">
      <c r="G61863" s="1776"/>
    </row>
    <row r="61864" spans="7:7">
      <c r="G61864" s="1776"/>
    </row>
    <row r="61865" spans="7:7">
      <c r="G61865" s="1776"/>
    </row>
    <row r="61866" spans="7:7">
      <c r="G61866" s="1776"/>
    </row>
    <row r="61867" spans="7:7">
      <c r="G61867" s="1776"/>
    </row>
    <row r="61868" spans="7:7">
      <c r="G61868" s="1776"/>
    </row>
    <row r="61869" spans="7:7">
      <c r="G61869" s="1776"/>
    </row>
    <row r="61870" spans="7:7">
      <c r="G61870" s="1776"/>
    </row>
    <row r="61871" spans="7:7">
      <c r="G61871" s="1776"/>
    </row>
    <row r="61872" spans="7:7">
      <c r="G61872" s="1776"/>
    </row>
    <row r="61873" spans="7:7">
      <c r="G61873" s="1776"/>
    </row>
    <row r="61874" spans="7:7">
      <c r="G61874" s="1776"/>
    </row>
    <row r="61875" spans="7:7">
      <c r="G61875" s="1776"/>
    </row>
    <row r="61876" spans="7:7">
      <c r="G61876" s="1776"/>
    </row>
    <row r="61877" spans="7:7">
      <c r="G61877" s="1776"/>
    </row>
    <row r="61878" spans="7:7">
      <c r="G61878" s="1776"/>
    </row>
    <row r="61879" spans="7:7">
      <c r="G61879" s="1776"/>
    </row>
    <row r="61880" spans="7:7">
      <c r="G61880" s="1776"/>
    </row>
    <row r="61881" spans="7:7">
      <c r="G61881" s="1776"/>
    </row>
    <row r="61882" spans="7:7">
      <c r="G61882" s="1776"/>
    </row>
    <row r="61883" spans="7:7">
      <c r="G61883" s="1776"/>
    </row>
    <row r="61884" spans="7:7">
      <c r="G61884" s="1776"/>
    </row>
    <row r="61885" spans="7:7">
      <c r="G61885" s="1776"/>
    </row>
    <row r="61886" spans="7:7">
      <c r="G61886" s="1776"/>
    </row>
    <row r="61887" spans="7:7">
      <c r="G61887" s="1776"/>
    </row>
    <row r="61888" spans="7:7">
      <c r="G61888" s="1776"/>
    </row>
    <row r="61889" spans="7:7">
      <c r="G61889" s="1776"/>
    </row>
    <row r="61890" spans="7:7">
      <c r="G61890" s="1776"/>
    </row>
    <row r="61891" spans="7:7">
      <c r="G61891" s="1776"/>
    </row>
    <row r="61892" spans="7:7">
      <c r="G61892" s="1776"/>
    </row>
    <row r="61893" spans="7:7">
      <c r="G61893" s="1776"/>
    </row>
    <row r="61894" spans="7:7">
      <c r="G61894" s="1776"/>
    </row>
    <row r="61895" spans="7:7">
      <c r="G61895" s="1776"/>
    </row>
    <row r="61896" spans="7:7">
      <c r="G61896" s="1776"/>
    </row>
    <row r="61897" spans="7:7">
      <c r="G61897" s="1776"/>
    </row>
    <row r="61898" spans="7:7">
      <c r="G61898" s="1776"/>
    </row>
    <row r="61899" spans="7:7">
      <c r="G61899" s="1776"/>
    </row>
    <row r="61900" spans="7:7">
      <c r="G61900" s="1776"/>
    </row>
    <row r="61901" spans="7:7">
      <c r="G61901" s="1776"/>
    </row>
    <row r="61902" spans="7:7">
      <c r="G61902" s="1776"/>
    </row>
    <row r="61903" spans="7:7">
      <c r="G61903" s="1776"/>
    </row>
    <row r="61904" spans="7:7">
      <c r="G61904" s="1776"/>
    </row>
    <row r="61905" spans="7:7">
      <c r="G61905" s="1776"/>
    </row>
    <row r="61906" spans="7:7">
      <c r="G61906" s="1776"/>
    </row>
    <row r="61907" spans="7:7">
      <c r="G61907" s="1776"/>
    </row>
    <row r="61908" spans="7:7">
      <c r="G61908" s="1776"/>
    </row>
    <row r="61909" spans="7:7">
      <c r="G61909" s="1776"/>
    </row>
    <row r="61910" spans="7:7">
      <c r="G61910" s="1776"/>
    </row>
    <row r="61911" spans="7:7">
      <c r="G61911" s="1776"/>
    </row>
    <row r="61912" spans="7:7">
      <c r="G61912" s="1776"/>
    </row>
    <row r="61913" spans="7:7">
      <c r="G61913" s="1776"/>
    </row>
    <row r="61914" spans="7:7">
      <c r="G61914" s="1776"/>
    </row>
    <row r="61915" spans="7:7">
      <c r="G61915" s="1776"/>
    </row>
    <row r="61916" spans="7:7">
      <c r="G61916" s="1776"/>
    </row>
    <row r="61917" spans="7:7">
      <c r="G61917" s="1776"/>
    </row>
    <row r="61918" spans="7:7">
      <c r="G61918" s="1776"/>
    </row>
    <row r="61919" spans="7:7">
      <c r="G61919" s="1776"/>
    </row>
    <row r="61920" spans="7:7">
      <c r="G61920" s="1776"/>
    </row>
    <row r="61921" spans="7:7">
      <c r="G61921" s="1776"/>
    </row>
    <row r="61922" spans="7:7">
      <c r="G61922" s="1776"/>
    </row>
    <row r="61923" spans="7:7">
      <c r="G61923" s="1776"/>
    </row>
    <row r="61924" spans="7:7">
      <c r="G61924" s="1776"/>
    </row>
    <row r="61925" spans="7:7">
      <c r="G61925" s="1776"/>
    </row>
    <row r="61926" spans="7:7">
      <c r="G61926" s="1776"/>
    </row>
    <row r="61927" spans="7:7">
      <c r="G61927" s="1776"/>
    </row>
    <row r="61928" spans="7:7">
      <c r="G61928" s="1776"/>
    </row>
    <row r="61929" spans="7:7">
      <c r="G61929" s="1776"/>
    </row>
    <row r="61930" spans="7:7">
      <c r="G61930" s="1776"/>
    </row>
    <row r="61931" spans="7:7">
      <c r="G61931" s="1776"/>
    </row>
    <row r="61932" spans="7:7">
      <c r="G61932" s="1776"/>
    </row>
    <row r="61933" spans="7:7">
      <c r="G61933" s="1776"/>
    </row>
    <row r="61934" spans="7:7">
      <c r="G61934" s="1776"/>
    </row>
    <row r="61935" spans="7:7">
      <c r="G61935" s="1776"/>
    </row>
    <row r="61936" spans="7:7">
      <c r="G61936" s="1776"/>
    </row>
    <row r="61937" spans="7:7">
      <c r="G61937" s="1776"/>
    </row>
    <row r="61938" spans="7:7">
      <c r="G61938" s="1776"/>
    </row>
    <row r="61939" spans="7:7">
      <c r="G61939" s="1776"/>
    </row>
    <row r="61940" spans="7:7">
      <c r="G61940" s="1776"/>
    </row>
    <row r="61941" spans="7:7">
      <c r="G61941" s="1776"/>
    </row>
    <row r="61942" spans="7:7">
      <c r="G61942" s="1776"/>
    </row>
    <row r="61943" spans="7:7">
      <c r="G61943" s="1776"/>
    </row>
    <row r="61944" spans="7:7">
      <c r="G61944" s="1776"/>
    </row>
    <row r="61945" spans="7:7">
      <c r="G61945" s="1776"/>
    </row>
    <row r="61946" spans="7:7">
      <c r="G61946" s="1776"/>
    </row>
    <row r="61947" spans="7:7">
      <c r="G61947" s="1776"/>
    </row>
    <row r="61948" spans="7:7">
      <c r="G61948" s="1776"/>
    </row>
    <row r="61949" spans="7:7">
      <c r="G61949" s="1776"/>
    </row>
    <row r="61950" spans="7:7">
      <c r="G61950" s="1776"/>
    </row>
    <row r="61951" spans="7:7">
      <c r="G61951" s="1776"/>
    </row>
    <row r="61952" spans="7:7">
      <c r="G61952" s="1776"/>
    </row>
    <row r="61953" spans="7:7">
      <c r="G61953" s="1776"/>
    </row>
    <row r="61954" spans="7:7">
      <c r="G61954" s="1776"/>
    </row>
    <row r="61955" spans="7:7">
      <c r="G61955" s="1776"/>
    </row>
    <row r="61956" spans="7:7">
      <c r="G61956" s="1776"/>
    </row>
    <row r="61957" spans="7:7">
      <c r="G61957" s="1776"/>
    </row>
    <row r="61958" spans="7:7">
      <c r="G61958" s="1776"/>
    </row>
    <row r="61959" spans="7:7">
      <c r="G61959" s="1776"/>
    </row>
    <row r="61960" spans="7:7">
      <c r="G61960" s="1776"/>
    </row>
    <row r="61961" spans="7:7">
      <c r="G61961" s="1776"/>
    </row>
    <row r="61962" spans="7:7">
      <c r="G61962" s="1776"/>
    </row>
    <row r="61963" spans="7:7">
      <c r="G61963" s="1776"/>
    </row>
    <row r="61964" spans="7:7">
      <c r="G61964" s="1776"/>
    </row>
    <row r="61965" spans="7:7">
      <c r="G61965" s="1776"/>
    </row>
    <row r="61966" spans="7:7">
      <c r="G61966" s="1776"/>
    </row>
    <row r="61967" spans="7:7">
      <c r="G61967" s="1776"/>
    </row>
    <row r="61968" spans="7:7">
      <c r="G61968" s="1776"/>
    </row>
    <row r="61969" spans="7:7">
      <c r="G61969" s="1776"/>
    </row>
    <row r="61970" spans="7:7">
      <c r="G61970" s="1776"/>
    </row>
    <row r="61971" spans="7:7">
      <c r="G61971" s="1776"/>
    </row>
    <row r="61972" spans="7:7">
      <c r="G61972" s="1776"/>
    </row>
    <row r="61973" spans="7:7">
      <c r="G61973" s="1776"/>
    </row>
    <row r="61974" spans="7:7">
      <c r="G61974" s="1776"/>
    </row>
    <row r="61975" spans="7:7">
      <c r="G61975" s="1776"/>
    </row>
    <row r="61976" spans="7:7">
      <c r="G61976" s="1776"/>
    </row>
    <row r="61977" spans="7:7">
      <c r="G61977" s="1776"/>
    </row>
    <row r="61978" spans="7:7">
      <c r="G61978" s="1776"/>
    </row>
    <row r="61979" spans="7:7">
      <c r="G61979" s="1776"/>
    </row>
    <row r="61980" spans="7:7">
      <c r="G61980" s="1776"/>
    </row>
    <row r="61981" spans="7:7">
      <c r="G61981" s="1776"/>
    </row>
    <row r="61982" spans="7:7">
      <c r="G61982" s="1776"/>
    </row>
    <row r="61983" spans="7:7">
      <c r="G61983" s="1776"/>
    </row>
    <row r="61984" spans="7:7">
      <c r="G61984" s="1776"/>
    </row>
    <row r="61985" spans="7:7">
      <c r="G61985" s="1776"/>
    </row>
    <row r="61986" spans="7:7">
      <c r="G61986" s="1776"/>
    </row>
    <row r="61987" spans="7:7">
      <c r="G61987" s="1776"/>
    </row>
    <row r="61988" spans="7:7">
      <c r="G61988" s="1776"/>
    </row>
    <row r="61989" spans="7:7">
      <c r="G61989" s="1776"/>
    </row>
    <row r="61990" spans="7:7">
      <c r="G61990" s="1776"/>
    </row>
    <row r="61991" spans="7:7">
      <c r="G61991" s="1776"/>
    </row>
    <row r="61992" spans="7:7">
      <c r="G61992" s="1776"/>
    </row>
    <row r="61993" spans="7:7">
      <c r="G61993" s="1776"/>
    </row>
    <row r="61994" spans="7:7">
      <c r="G61994" s="1776"/>
    </row>
    <row r="61995" spans="7:7">
      <c r="G61995" s="1776"/>
    </row>
    <row r="61996" spans="7:7">
      <c r="G61996" s="1776"/>
    </row>
    <row r="61997" spans="7:7">
      <c r="G61997" s="1776"/>
    </row>
    <row r="61998" spans="7:7">
      <c r="G61998" s="1776"/>
    </row>
    <row r="61999" spans="7:7">
      <c r="G61999" s="1776"/>
    </row>
    <row r="62000" spans="7:7">
      <c r="G62000" s="1776"/>
    </row>
    <row r="62001" spans="7:7">
      <c r="G62001" s="1776"/>
    </row>
    <row r="62002" spans="7:7">
      <c r="G62002" s="1776"/>
    </row>
    <row r="62003" spans="7:7">
      <c r="G62003" s="1776"/>
    </row>
    <row r="62004" spans="7:7">
      <c r="G62004" s="1776"/>
    </row>
    <row r="62005" spans="7:7">
      <c r="G62005" s="1776"/>
    </row>
    <row r="62006" spans="7:7">
      <c r="G62006" s="1776"/>
    </row>
    <row r="62007" spans="7:7">
      <c r="G62007" s="1776"/>
    </row>
    <row r="62008" spans="7:7">
      <c r="G62008" s="1776"/>
    </row>
    <row r="62009" spans="7:7">
      <c r="G62009" s="1776"/>
    </row>
    <row r="62010" spans="7:7">
      <c r="G62010" s="1776"/>
    </row>
    <row r="62011" spans="7:7">
      <c r="G62011" s="1776"/>
    </row>
    <row r="62012" spans="7:7">
      <c r="G62012" s="1776"/>
    </row>
    <row r="62013" spans="7:7">
      <c r="G62013" s="1776"/>
    </row>
    <row r="62014" spans="7:7">
      <c r="G62014" s="1776"/>
    </row>
    <row r="62015" spans="7:7">
      <c r="G62015" s="1776"/>
    </row>
    <row r="62016" spans="7:7">
      <c r="G62016" s="1776"/>
    </row>
    <row r="62017" spans="7:7">
      <c r="G62017" s="1776"/>
    </row>
    <row r="62018" spans="7:7">
      <c r="G62018" s="1776"/>
    </row>
    <row r="62019" spans="7:7">
      <c r="G62019" s="1776"/>
    </row>
    <row r="62020" spans="7:7">
      <c r="G62020" s="1776"/>
    </row>
    <row r="62021" spans="7:7">
      <c r="G62021" s="1776"/>
    </row>
    <row r="62022" spans="7:7">
      <c r="G62022" s="1776"/>
    </row>
    <row r="62023" spans="7:7">
      <c r="G62023" s="1776"/>
    </row>
    <row r="62024" spans="7:7">
      <c r="G62024" s="1776"/>
    </row>
    <row r="62025" spans="7:7">
      <c r="G62025" s="1776"/>
    </row>
    <row r="62026" spans="7:7">
      <c r="G62026" s="1776"/>
    </row>
    <row r="62027" spans="7:7">
      <c r="G62027" s="1776"/>
    </row>
    <row r="62028" spans="7:7">
      <c r="G62028" s="1776"/>
    </row>
    <row r="62029" spans="7:7">
      <c r="G62029" s="1776"/>
    </row>
    <row r="62030" spans="7:7">
      <c r="G62030" s="1776"/>
    </row>
    <row r="62031" spans="7:7">
      <c r="G62031" s="1776"/>
    </row>
    <row r="62032" spans="7:7">
      <c r="G62032" s="1776"/>
    </row>
    <row r="62033" spans="7:7">
      <c r="G62033" s="1776"/>
    </row>
    <row r="62034" spans="7:7">
      <c r="G62034" s="1776"/>
    </row>
    <row r="62035" spans="7:7">
      <c r="G62035" s="1776"/>
    </row>
    <row r="62036" spans="7:7">
      <c r="G62036" s="1776"/>
    </row>
    <row r="62037" spans="7:7">
      <c r="G62037" s="1776"/>
    </row>
    <row r="62038" spans="7:7">
      <c r="G62038" s="1776"/>
    </row>
    <row r="62039" spans="7:7">
      <c r="G62039" s="1776"/>
    </row>
    <row r="62040" spans="7:7">
      <c r="G62040" s="1776"/>
    </row>
    <row r="62041" spans="7:7">
      <c r="G62041" s="1776"/>
    </row>
    <row r="62042" spans="7:7">
      <c r="G62042" s="1776"/>
    </row>
    <row r="62043" spans="7:7">
      <c r="G62043" s="1776"/>
    </row>
    <row r="62044" spans="7:7">
      <c r="G62044" s="1776"/>
    </row>
    <row r="62045" spans="7:7">
      <c r="G62045" s="1776"/>
    </row>
    <row r="62046" spans="7:7">
      <c r="G62046" s="1776"/>
    </row>
    <row r="62047" spans="7:7">
      <c r="G62047" s="1776"/>
    </row>
    <row r="62048" spans="7:7">
      <c r="G62048" s="1776"/>
    </row>
    <row r="62049" spans="7:7">
      <c r="G62049" s="1776"/>
    </row>
    <row r="62050" spans="7:7">
      <c r="G62050" s="1776"/>
    </row>
    <row r="62051" spans="7:7">
      <c r="G62051" s="1776"/>
    </row>
    <row r="62052" spans="7:7">
      <c r="G62052" s="1776"/>
    </row>
    <row r="62053" spans="7:7">
      <c r="G62053" s="1776"/>
    </row>
    <row r="62054" spans="7:7">
      <c r="G62054" s="1776"/>
    </row>
    <row r="62055" spans="7:7">
      <c r="G62055" s="1776"/>
    </row>
    <row r="62056" spans="7:7">
      <c r="G62056" s="1776"/>
    </row>
    <row r="62057" spans="7:7">
      <c r="G62057" s="1776"/>
    </row>
    <row r="62058" spans="7:7">
      <c r="G62058" s="1776"/>
    </row>
    <row r="62059" spans="7:7">
      <c r="G62059" s="1776"/>
    </row>
    <row r="62060" spans="7:7">
      <c r="G62060" s="1776"/>
    </row>
    <row r="62061" spans="7:7">
      <c r="G62061" s="1776"/>
    </row>
    <row r="62062" spans="7:7">
      <c r="G62062" s="1776"/>
    </row>
    <row r="62063" spans="7:7">
      <c r="G62063" s="1776"/>
    </row>
    <row r="62064" spans="7:7">
      <c r="G62064" s="1776"/>
    </row>
    <row r="62065" spans="7:7">
      <c r="G62065" s="1776"/>
    </row>
    <row r="62066" spans="7:7">
      <c r="G62066" s="1776"/>
    </row>
    <row r="62067" spans="7:7">
      <c r="G62067" s="1776"/>
    </row>
    <row r="62068" spans="7:7">
      <c r="G62068" s="1776"/>
    </row>
    <row r="62069" spans="7:7">
      <c r="G62069" s="1776"/>
    </row>
    <row r="62070" spans="7:7">
      <c r="G62070" s="1776"/>
    </row>
    <row r="62071" spans="7:7">
      <c r="G62071" s="1776"/>
    </row>
    <row r="62072" spans="7:7">
      <c r="G62072" s="1776"/>
    </row>
    <row r="62073" spans="7:7">
      <c r="G62073" s="1776"/>
    </row>
    <row r="62074" spans="7:7">
      <c r="G62074" s="1776"/>
    </row>
    <row r="62075" spans="7:7">
      <c r="G62075" s="1776"/>
    </row>
    <row r="62076" spans="7:7">
      <c r="G62076" s="1776"/>
    </row>
    <row r="62077" spans="7:7">
      <c r="G62077" s="1776"/>
    </row>
    <row r="62078" spans="7:7">
      <c r="G62078" s="1776"/>
    </row>
    <row r="62079" spans="7:7">
      <c r="G62079" s="1776"/>
    </row>
    <row r="62080" spans="7:7">
      <c r="G62080" s="1776"/>
    </row>
    <row r="62081" spans="7:7">
      <c r="G62081" s="1776"/>
    </row>
    <row r="62082" spans="7:7">
      <c r="G62082" s="1776"/>
    </row>
    <row r="62083" spans="7:7">
      <c r="G62083" s="1776"/>
    </row>
    <row r="62084" spans="7:7">
      <c r="G62084" s="1776"/>
    </row>
    <row r="62085" spans="7:7">
      <c r="G62085" s="1776"/>
    </row>
    <row r="62086" spans="7:7">
      <c r="G62086" s="1776"/>
    </row>
    <row r="62087" spans="7:7">
      <c r="G62087" s="1776"/>
    </row>
    <row r="62088" spans="7:7">
      <c r="G62088" s="1776"/>
    </row>
    <row r="62089" spans="7:7">
      <c r="G62089" s="1776"/>
    </row>
    <row r="62090" spans="7:7">
      <c r="G62090" s="1776"/>
    </row>
    <row r="62091" spans="7:7">
      <c r="G62091" s="1776"/>
    </row>
    <row r="62092" spans="7:7">
      <c r="G62092" s="1776"/>
    </row>
    <row r="62093" spans="7:7">
      <c r="G62093" s="1776"/>
    </row>
    <row r="62094" spans="7:7">
      <c r="G62094" s="1776"/>
    </row>
    <row r="62095" spans="7:7">
      <c r="G62095" s="1776"/>
    </row>
    <row r="62096" spans="7:7">
      <c r="G62096" s="1776"/>
    </row>
    <row r="62097" spans="7:7">
      <c r="G62097" s="1776"/>
    </row>
    <row r="62098" spans="7:7">
      <c r="G62098" s="1776"/>
    </row>
    <row r="62099" spans="7:7">
      <c r="G62099" s="1776"/>
    </row>
    <row r="62100" spans="7:7">
      <c r="G62100" s="1776"/>
    </row>
    <row r="62101" spans="7:7">
      <c r="G62101" s="1776"/>
    </row>
    <row r="62102" spans="7:7">
      <c r="G62102" s="1776"/>
    </row>
    <row r="62103" spans="7:7">
      <c r="G62103" s="1776"/>
    </row>
    <row r="62104" spans="7:7">
      <c r="G62104" s="1776"/>
    </row>
    <row r="62105" spans="7:7">
      <c r="G62105" s="1776"/>
    </row>
    <row r="62106" spans="7:7">
      <c r="G62106" s="1776"/>
    </row>
    <row r="62107" spans="7:7">
      <c r="G62107" s="1776"/>
    </row>
    <row r="62108" spans="7:7">
      <c r="G62108" s="1776"/>
    </row>
    <row r="62109" spans="7:7">
      <c r="G62109" s="1776"/>
    </row>
    <row r="62110" spans="7:7">
      <c r="G62110" s="1776"/>
    </row>
    <row r="62111" spans="7:7">
      <c r="G62111" s="1776"/>
    </row>
    <row r="62112" spans="7:7">
      <c r="G62112" s="1776"/>
    </row>
    <row r="62113" spans="7:7">
      <c r="G62113" s="1776"/>
    </row>
    <row r="62114" spans="7:7">
      <c r="G62114" s="1776"/>
    </row>
    <row r="62115" spans="7:7">
      <c r="G62115" s="1776"/>
    </row>
    <row r="62116" spans="7:7">
      <c r="G62116" s="1776"/>
    </row>
    <row r="62117" spans="7:7">
      <c r="G62117" s="1776"/>
    </row>
    <row r="62118" spans="7:7">
      <c r="G62118" s="1776"/>
    </row>
    <row r="62119" spans="7:7">
      <c r="G62119" s="1776"/>
    </row>
    <row r="62120" spans="7:7">
      <c r="G62120" s="1776"/>
    </row>
    <row r="62121" spans="7:7">
      <c r="G62121" s="1776"/>
    </row>
    <row r="62122" spans="7:7">
      <c r="G62122" s="1776"/>
    </row>
    <row r="62123" spans="7:7">
      <c r="G62123" s="1776"/>
    </row>
    <row r="62124" spans="7:7">
      <c r="G62124" s="1776"/>
    </row>
    <row r="62125" spans="7:7">
      <c r="G62125" s="1776"/>
    </row>
    <row r="62126" spans="7:7">
      <c r="G62126" s="1776"/>
    </row>
    <row r="62127" spans="7:7">
      <c r="G62127" s="1776"/>
    </row>
    <row r="62128" spans="7:7">
      <c r="G62128" s="1776"/>
    </row>
    <row r="62129" spans="7:7">
      <c r="G62129" s="1776"/>
    </row>
    <row r="62130" spans="7:7">
      <c r="G62130" s="1776"/>
    </row>
    <row r="62131" spans="7:7">
      <c r="G62131" s="1776"/>
    </row>
    <row r="62132" spans="7:7">
      <c r="G62132" s="1776"/>
    </row>
    <row r="62133" spans="7:7">
      <c r="G62133" s="1776"/>
    </row>
    <row r="62134" spans="7:7">
      <c r="G62134" s="1776"/>
    </row>
    <row r="62135" spans="7:7">
      <c r="G62135" s="1776"/>
    </row>
    <row r="62136" spans="7:7">
      <c r="G62136" s="1776"/>
    </row>
    <row r="62137" spans="7:7">
      <c r="G62137" s="1776"/>
    </row>
    <row r="62138" spans="7:7">
      <c r="G62138" s="1776"/>
    </row>
    <row r="62139" spans="7:7">
      <c r="G62139" s="1776"/>
    </row>
    <row r="62140" spans="7:7">
      <c r="G62140" s="1776"/>
    </row>
    <row r="62141" spans="7:7">
      <c r="G62141" s="1776"/>
    </row>
    <row r="62142" spans="7:7">
      <c r="G62142" s="1776"/>
    </row>
    <row r="62143" spans="7:7">
      <c r="G62143" s="1776"/>
    </row>
    <row r="62144" spans="7:7">
      <c r="G62144" s="1776"/>
    </row>
    <row r="62145" spans="7:7">
      <c r="G62145" s="1776"/>
    </row>
    <row r="62146" spans="7:7">
      <c r="G62146" s="1776"/>
    </row>
    <row r="62147" spans="7:7">
      <c r="G62147" s="1776"/>
    </row>
    <row r="62148" spans="7:7">
      <c r="G62148" s="1776"/>
    </row>
    <row r="62149" spans="7:7">
      <c r="G62149" s="1776"/>
    </row>
    <row r="62150" spans="7:7">
      <c r="G62150" s="1776"/>
    </row>
    <row r="62151" spans="7:7">
      <c r="G62151" s="1776"/>
    </row>
    <row r="62152" spans="7:7">
      <c r="G62152" s="1776"/>
    </row>
    <row r="62153" spans="7:7">
      <c r="G62153" s="1776"/>
    </row>
    <row r="62154" spans="7:7">
      <c r="G62154" s="1776"/>
    </row>
    <row r="62155" spans="7:7">
      <c r="G62155" s="1776"/>
    </row>
    <row r="62156" spans="7:7">
      <c r="G62156" s="1776"/>
    </row>
    <row r="62157" spans="7:7">
      <c r="G62157" s="1776"/>
    </row>
    <row r="62158" spans="7:7">
      <c r="G62158" s="1776"/>
    </row>
    <row r="62159" spans="7:7">
      <c r="G62159" s="1776"/>
    </row>
    <row r="62160" spans="7:7">
      <c r="G62160" s="1776"/>
    </row>
    <row r="62161" spans="7:7">
      <c r="G62161" s="1776"/>
    </row>
    <row r="62162" spans="7:7">
      <c r="G62162" s="1776"/>
    </row>
    <row r="62163" spans="7:7">
      <c r="G62163" s="1776"/>
    </row>
    <row r="62164" spans="7:7">
      <c r="G62164" s="1776"/>
    </row>
    <row r="62165" spans="7:7">
      <c r="G62165" s="1776"/>
    </row>
    <row r="62166" spans="7:7">
      <c r="G62166" s="1776"/>
    </row>
    <row r="62167" spans="7:7">
      <c r="G62167" s="1776"/>
    </row>
    <row r="62168" spans="7:7">
      <c r="G62168" s="1776"/>
    </row>
    <row r="62169" spans="7:7">
      <c r="G62169" s="1776"/>
    </row>
    <row r="62170" spans="7:7">
      <c r="G62170" s="1776"/>
    </row>
    <row r="62171" spans="7:7">
      <c r="G62171" s="1776"/>
    </row>
    <row r="62172" spans="7:7">
      <c r="G62172" s="1776"/>
    </row>
    <row r="62173" spans="7:7">
      <c r="G62173" s="1776"/>
    </row>
    <row r="62174" spans="7:7">
      <c r="G62174" s="1776"/>
    </row>
    <row r="62175" spans="7:7">
      <c r="G62175" s="1776"/>
    </row>
    <row r="62176" spans="7:7">
      <c r="G62176" s="1776"/>
    </row>
    <row r="62177" spans="7:7">
      <c r="G62177" s="1776"/>
    </row>
    <row r="62178" spans="7:7">
      <c r="G62178" s="1776"/>
    </row>
    <row r="62179" spans="7:7">
      <c r="G62179" s="1776"/>
    </row>
    <row r="62180" spans="7:7">
      <c r="G62180" s="1776"/>
    </row>
    <row r="62181" spans="7:7">
      <c r="G62181" s="1776"/>
    </row>
    <row r="62182" spans="7:7">
      <c r="G62182" s="1776"/>
    </row>
    <row r="62183" spans="7:7">
      <c r="G62183" s="1776"/>
    </row>
    <row r="62184" spans="7:7">
      <c r="G62184" s="1776"/>
    </row>
    <row r="62185" spans="7:7">
      <c r="G62185" s="1776"/>
    </row>
    <row r="62186" spans="7:7">
      <c r="G62186" s="1776"/>
    </row>
    <row r="62187" spans="7:7">
      <c r="G62187" s="1776"/>
    </row>
    <row r="62188" spans="7:7">
      <c r="G62188" s="1776"/>
    </row>
    <row r="62189" spans="7:7">
      <c r="G62189" s="1776"/>
    </row>
    <row r="62190" spans="7:7">
      <c r="G62190" s="1776"/>
    </row>
    <row r="62191" spans="7:7">
      <c r="G62191" s="1776"/>
    </row>
    <row r="62192" spans="7:7">
      <c r="G62192" s="1776"/>
    </row>
    <row r="62193" spans="7:7">
      <c r="G62193" s="1776"/>
    </row>
    <row r="62194" spans="7:7">
      <c r="G62194" s="1776"/>
    </row>
    <row r="62195" spans="7:7">
      <c r="G62195" s="1776"/>
    </row>
    <row r="62196" spans="7:7">
      <c r="G62196" s="1776"/>
    </row>
    <row r="62197" spans="7:7">
      <c r="G62197" s="1776"/>
    </row>
    <row r="62198" spans="7:7">
      <c r="G62198" s="1776"/>
    </row>
    <row r="62199" spans="7:7">
      <c r="G62199" s="1776"/>
    </row>
    <row r="62200" spans="7:7">
      <c r="G62200" s="1776"/>
    </row>
    <row r="62201" spans="7:7">
      <c r="G62201" s="1776"/>
    </row>
    <row r="62202" spans="7:7">
      <c r="G62202" s="1776"/>
    </row>
    <row r="62203" spans="7:7">
      <c r="G62203" s="1776"/>
    </row>
    <row r="62204" spans="7:7">
      <c r="G62204" s="1776"/>
    </row>
    <row r="62205" spans="7:7">
      <c r="G62205" s="1776"/>
    </row>
    <row r="62206" spans="7:7">
      <c r="G62206" s="1776"/>
    </row>
    <row r="62207" spans="7:7">
      <c r="G62207" s="1776"/>
    </row>
    <row r="62208" spans="7:7">
      <c r="G62208" s="1776"/>
    </row>
    <row r="62209" spans="7:7">
      <c r="G62209" s="1776"/>
    </row>
    <row r="62210" spans="7:7">
      <c r="G62210" s="1776"/>
    </row>
    <row r="62211" spans="7:7">
      <c r="G62211" s="1776"/>
    </row>
    <row r="62212" spans="7:7">
      <c r="G62212" s="1776"/>
    </row>
    <row r="62213" spans="7:7">
      <c r="G62213" s="1776"/>
    </row>
    <row r="62214" spans="7:7">
      <c r="G62214" s="1776"/>
    </row>
    <row r="62215" spans="7:7">
      <c r="G62215" s="1776"/>
    </row>
    <row r="62216" spans="7:7">
      <c r="G62216" s="1776"/>
    </row>
    <row r="62217" spans="7:7">
      <c r="G62217" s="1776"/>
    </row>
    <row r="62218" spans="7:7">
      <c r="G62218" s="1776"/>
    </row>
    <row r="62219" spans="7:7">
      <c r="G62219" s="1776"/>
    </row>
    <row r="62220" spans="7:7">
      <c r="G62220" s="1776"/>
    </row>
    <row r="62221" spans="7:7">
      <c r="G62221" s="1776"/>
    </row>
    <row r="62222" spans="7:7">
      <c r="G62222" s="1776"/>
    </row>
    <row r="62223" spans="7:7">
      <c r="G62223" s="1776"/>
    </row>
    <row r="62224" spans="7:7">
      <c r="G62224" s="1776"/>
    </row>
    <row r="62225" spans="7:7">
      <c r="G62225" s="1776"/>
    </row>
    <row r="62226" spans="7:7">
      <c r="G62226" s="1776"/>
    </row>
    <row r="62227" spans="7:7">
      <c r="G62227" s="1776"/>
    </row>
    <row r="62228" spans="7:7">
      <c r="G62228" s="1776"/>
    </row>
    <row r="62229" spans="7:7">
      <c r="G62229" s="1776"/>
    </row>
    <row r="62230" spans="7:7">
      <c r="G62230" s="1776"/>
    </row>
    <row r="62231" spans="7:7">
      <c r="G62231" s="1776"/>
    </row>
    <row r="62232" spans="7:7">
      <c r="G62232" s="1776"/>
    </row>
    <row r="62233" spans="7:7">
      <c r="G62233" s="1776"/>
    </row>
    <row r="62234" spans="7:7">
      <c r="G62234" s="1776"/>
    </row>
    <row r="62235" spans="7:7">
      <c r="G62235" s="1776"/>
    </row>
    <row r="62236" spans="7:7">
      <c r="G62236" s="1776"/>
    </row>
    <row r="62237" spans="7:7">
      <c r="G62237" s="1776"/>
    </row>
    <row r="62238" spans="7:7">
      <c r="G62238" s="1776"/>
    </row>
    <row r="62239" spans="7:7">
      <c r="G62239" s="1776"/>
    </row>
    <row r="62240" spans="7:7">
      <c r="G62240" s="1776"/>
    </row>
    <row r="62241" spans="7:7">
      <c r="G62241" s="1776"/>
    </row>
    <row r="62242" spans="7:7">
      <c r="G62242" s="1776"/>
    </row>
    <row r="62243" spans="7:7">
      <c r="G62243" s="1776"/>
    </row>
    <row r="62244" spans="7:7">
      <c r="G62244" s="1776"/>
    </row>
    <row r="62245" spans="7:7">
      <c r="G62245" s="1776"/>
    </row>
    <row r="62246" spans="7:7">
      <c r="G62246" s="1776"/>
    </row>
    <row r="62247" spans="7:7">
      <c r="G62247" s="1776"/>
    </row>
    <row r="62248" spans="7:7">
      <c r="G62248" s="1776"/>
    </row>
    <row r="62249" spans="7:7">
      <c r="G62249" s="1776"/>
    </row>
    <row r="62250" spans="7:7">
      <c r="G62250" s="1776"/>
    </row>
    <row r="62251" spans="7:7">
      <c r="G62251" s="1776"/>
    </row>
    <row r="62252" spans="7:7">
      <c r="G62252" s="1776"/>
    </row>
    <row r="62253" spans="7:7">
      <c r="G62253" s="1776"/>
    </row>
    <row r="62254" spans="7:7">
      <c r="G62254" s="1776"/>
    </row>
    <row r="62255" spans="7:7">
      <c r="G62255" s="1776"/>
    </row>
    <row r="62256" spans="7:7">
      <c r="G62256" s="1776"/>
    </row>
    <row r="62257" spans="7:7">
      <c r="G62257" s="1776"/>
    </row>
    <row r="62258" spans="7:7">
      <c r="G62258" s="1776"/>
    </row>
    <row r="62259" spans="7:7">
      <c r="G62259" s="1776"/>
    </row>
    <row r="62260" spans="7:7">
      <c r="G62260" s="1776"/>
    </row>
    <row r="62261" spans="7:7">
      <c r="G62261" s="1776"/>
    </row>
    <row r="62262" spans="7:7">
      <c r="G62262" s="1776"/>
    </row>
    <row r="62263" spans="7:7">
      <c r="G62263" s="1776"/>
    </row>
    <row r="62264" spans="7:7">
      <c r="G62264" s="1776"/>
    </row>
    <row r="62265" spans="7:7">
      <c r="G62265" s="1776"/>
    </row>
    <row r="62266" spans="7:7">
      <c r="G62266" s="1776"/>
    </row>
    <row r="62267" spans="7:7">
      <c r="G62267" s="1776"/>
    </row>
    <row r="62268" spans="7:7">
      <c r="G62268" s="1776"/>
    </row>
    <row r="62269" spans="7:7">
      <c r="G62269" s="1776"/>
    </row>
    <row r="62270" spans="7:7">
      <c r="G62270" s="1776"/>
    </row>
    <row r="62271" spans="7:7">
      <c r="G62271" s="1776"/>
    </row>
    <row r="62272" spans="7:7">
      <c r="G62272" s="1776"/>
    </row>
    <row r="62273" spans="7:7">
      <c r="G62273" s="1776"/>
    </row>
    <row r="62274" spans="7:7">
      <c r="G62274" s="1776"/>
    </row>
    <row r="62275" spans="7:7">
      <c r="G62275" s="1776"/>
    </row>
    <row r="62276" spans="7:7">
      <c r="G62276" s="1776"/>
    </row>
    <row r="62277" spans="7:7">
      <c r="G62277" s="1776"/>
    </row>
    <row r="62278" spans="7:7">
      <c r="G62278" s="1776"/>
    </row>
    <row r="62279" spans="7:7">
      <c r="G62279" s="1776"/>
    </row>
    <row r="62280" spans="7:7">
      <c r="G62280" s="1776"/>
    </row>
    <row r="62281" spans="7:7">
      <c r="G62281" s="1776"/>
    </row>
    <row r="62282" spans="7:7">
      <c r="G62282" s="1776"/>
    </row>
    <row r="62283" spans="7:7">
      <c r="G62283" s="1776"/>
    </row>
    <row r="62284" spans="7:7">
      <c r="G62284" s="1776"/>
    </row>
    <row r="62285" spans="7:7">
      <c r="G62285" s="1776"/>
    </row>
    <row r="62286" spans="7:7">
      <c r="G62286" s="1776"/>
    </row>
    <row r="62287" spans="7:7">
      <c r="G62287" s="1776"/>
    </row>
    <row r="62288" spans="7:7">
      <c r="G62288" s="1776"/>
    </row>
    <row r="62289" spans="7:7">
      <c r="G62289" s="1776"/>
    </row>
    <row r="62290" spans="7:7">
      <c r="G62290" s="1776"/>
    </row>
    <row r="62291" spans="7:7">
      <c r="G62291" s="1776"/>
    </row>
    <row r="62292" spans="7:7">
      <c r="G62292" s="1776"/>
    </row>
    <row r="62293" spans="7:7">
      <c r="G62293" s="1776"/>
    </row>
    <row r="62294" spans="7:7">
      <c r="G62294" s="1776"/>
    </row>
    <row r="62295" spans="7:7">
      <c r="G62295" s="1776"/>
    </row>
    <row r="62296" spans="7:7">
      <c r="G62296" s="1776"/>
    </row>
    <row r="62297" spans="7:7">
      <c r="G62297" s="1776"/>
    </row>
    <row r="62298" spans="7:7">
      <c r="G62298" s="1776"/>
    </row>
    <row r="62299" spans="7:7">
      <c r="G62299" s="1776"/>
    </row>
    <row r="62300" spans="7:7">
      <c r="G62300" s="1776"/>
    </row>
    <row r="62301" spans="7:7">
      <c r="G62301" s="1776"/>
    </row>
    <row r="62302" spans="7:7">
      <c r="G62302" s="1776"/>
    </row>
    <row r="62303" spans="7:7">
      <c r="G62303" s="1776"/>
    </row>
    <row r="62304" spans="7:7">
      <c r="G62304" s="1776"/>
    </row>
    <row r="62305" spans="7:7">
      <c r="G62305" s="1776"/>
    </row>
    <row r="62306" spans="7:7">
      <c r="G62306" s="1776"/>
    </row>
    <row r="62307" spans="7:7">
      <c r="G62307" s="1776"/>
    </row>
    <row r="62308" spans="7:7">
      <c r="G62308" s="1776"/>
    </row>
    <row r="62309" spans="7:7">
      <c r="G62309" s="1776"/>
    </row>
    <row r="62310" spans="7:7">
      <c r="G62310" s="1776"/>
    </row>
    <row r="62311" spans="7:7">
      <c r="G62311" s="1776"/>
    </row>
    <row r="62312" spans="7:7">
      <c r="G62312" s="1776"/>
    </row>
    <row r="62313" spans="7:7">
      <c r="G62313" s="1776"/>
    </row>
    <row r="62314" spans="7:7">
      <c r="G62314" s="1776"/>
    </row>
    <row r="62315" spans="7:7">
      <c r="G62315" s="1776"/>
    </row>
    <row r="62316" spans="7:7">
      <c r="G62316" s="1776"/>
    </row>
    <row r="62317" spans="7:7">
      <c r="G62317" s="1776"/>
    </row>
    <row r="62318" spans="7:7">
      <c r="G62318" s="1776"/>
    </row>
    <row r="62319" spans="7:7">
      <c r="G62319" s="1776"/>
    </row>
    <row r="62320" spans="7:7">
      <c r="G62320" s="1776"/>
    </row>
    <row r="62321" spans="7:7">
      <c r="G62321" s="1776"/>
    </row>
    <row r="62322" spans="7:7">
      <c r="G62322" s="1776"/>
    </row>
    <row r="62323" spans="7:7">
      <c r="G62323" s="1776"/>
    </row>
    <row r="62324" spans="7:7">
      <c r="G62324" s="1776"/>
    </row>
    <row r="62325" spans="7:7">
      <c r="G62325" s="1776"/>
    </row>
    <row r="62326" spans="7:7">
      <c r="G62326" s="1776"/>
    </row>
    <row r="62327" spans="7:7">
      <c r="G62327" s="1776"/>
    </row>
    <row r="62328" spans="7:7">
      <c r="G62328" s="1776"/>
    </row>
    <row r="62329" spans="7:7">
      <c r="G62329" s="1776"/>
    </row>
    <row r="62330" spans="7:7">
      <c r="G62330" s="1776"/>
    </row>
    <row r="62331" spans="7:7">
      <c r="G62331" s="1776"/>
    </row>
    <row r="62332" spans="7:7">
      <c r="G62332" s="1776"/>
    </row>
    <row r="62333" spans="7:7">
      <c r="G62333" s="1776"/>
    </row>
    <row r="62334" spans="7:7">
      <c r="G62334" s="1776"/>
    </row>
    <row r="62335" spans="7:7">
      <c r="G62335" s="1776"/>
    </row>
    <row r="62336" spans="7:7">
      <c r="G62336" s="1776"/>
    </row>
    <row r="62337" spans="7:7">
      <c r="G62337" s="1776"/>
    </row>
    <row r="62338" spans="7:7">
      <c r="G62338" s="1776"/>
    </row>
    <row r="62339" spans="7:7">
      <c r="G62339" s="1776"/>
    </row>
    <row r="62340" spans="7:7">
      <c r="G62340" s="1776"/>
    </row>
    <row r="62341" spans="7:7">
      <c r="G62341" s="1776"/>
    </row>
    <row r="62342" spans="7:7">
      <c r="G62342" s="1776"/>
    </row>
    <row r="62343" spans="7:7">
      <c r="G62343" s="1776"/>
    </row>
    <row r="62344" spans="7:7">
      <c r="G62344" s="1776"/>
    </row>
    <row r="62345" spans="7:7">
      <c r="G62345" s="1776"/>
    </row>
    <row r="62346" spans="7:7">
      <c r="G62346" s="1776"/>
    </row>
    <row r="62347" spans="7:7">
      <c r="G62347" s="1776"/>
    </row>
    <row r="62348" spans="7:7">
      <c r="G62348" s="1776"/>
    </row>
    <row r="62349" spans="7:7">
      <c r="G62349" s="1776"/>
    </row>
    <row r="62350" spans="7:7">
      <c r="G62350" s="1776"/>
    </row>
    <row r="62351" spans="7:7">
      <c r="G62351" s="1776"/>
    </row>
    <row r="62352" spans="7:7">
      <c r="G62352" s="1776"/>
    </row>
    <row r="62353" spans="7:7">
      <c r="G62353" s="1776"/>
    </row>
    <row r="62354" spans="7:7">
      <c r="G62354" s="1776"/>
    </row>
    <row r="62355" spans="7:7">
      <c r="G62355" s="1776"/>
    </row>
    <row r="62356" spans="7:7">
      <c r="G62356" s="1776"/>
    </row>
    <row r="62357" spans="7:7">
      <c r="G62357" s="1776"/>
    </row>
    <row r="62358" spans="7:7">
      <c r="G62358" s="1776"/>
    </row>
    <row r="62359" spans="7:7">
      <c r="G62359" s="1776"/>
    </row>
    <row r="62360" spans="7:7">
      <c r="G62360" s="1776"/>
    </row>
    <row r="62361" spans="7:7">
      <c r="G62361" s="1776"/>
    </row>
    <row r="62362" spans="7:7">
      <c r="G62362" s="1776"/>
    </row>
    <row r="62363" spans="7:7">
      <c r="G62363" s="1776"/>
    </row>
    <row r="62364" spans="7:7">
      <c r="G62364" s="1776"/>
    </row>
    <row r="62365" spans="7:7">
      <c r="G62365" s="1776"/>
    </row>
    <row r="62366" spans="7:7">
      <c r="G62366" s="1776"/>
    </row>
    <row r="62367" spans="7:7">
      <c r="G62367" s="1776"/>
    </row>
    <row r="62368" spans="7:7">
      <c r="G62368" s="1776"/>
    </row>
    <row r="62369" spans="7:7">
      <c r="G62369" s="1776"/>
    </row>
    <row r="62370" spans="7:7">
      <c r="G62370" s="1776"/>
    </row>
    <row r="62371" spans="7:7">
      <c r="G62371" s="1776"/>
    </row>
    <row r="62372" spans="7:7">
      <c r="G62372" s="1776"/>
    </row>
    <row r="62373" spans="7:7">
      <c r="G62373" s="1776"/>
    </row>
    <row r="62374" spans="7:7">
      <c r="G62374" s="1776"/>
    </row>
    <row r="62375" spans="7:7">
      <c r="G62375" s="1776"/>
    </row>
    <row r="62376" spans="7:7">
      <c r="G62376" s="1776"/>
    </row>
    <row r="62377" spans="7:7">
      <c r="G62377" s="1776"/>
    </row>
    <row r="62378" spans="7:7">
      <c r="G62378" s="1776"/>
    </row>
    <row r="62379" spans="7:7">
      <c r="G62379" s="1776"/>
    </row>
    <row r="62380" spans="7:7">
      <c r="G62380" s="1776"/>
    </row>
    <row r="62381" spans="7:7">
      <c r="G62381" s="1776"/>
    </row>
    <row r="62382" spans="7:7">
      <c r="G62382" s="1776"/>
    </row>
    <row r="62383" spans="7:7">
      <c r="G62383" s="1776"/>
    </row>
    <row r="62384" spans="7:7">
      <c r="G62384" s="1776"/>
    </row>
    <row r="62385" spans="7:7">
      <c r="G62385" s="1776"/>
    </row>
    <row r="62386" spans="7:7">
      <c r="G62386" s="1776"/>
    </row>
    <row r="62387" spans="7:7">
      <c r="G62387" s="1776"/>
    </row>
    <row r="62388" spans="7:7">
      <c r="G62388" s="1776"/>
    </row>
    <row r="62389" spans="7:7">
      <c r="G62389" s="1776"/>
    </row>
    <row r="62390" spans="7:7">
      <c r="G62390" s="1776"/>
    </row>
    <row r="62391" spans="7:7">
      <c r="G62391" s="1776"/>
    </row>
    <row r="62392" spans="7:7">
      <c r="G62392" s="1776"/>
    </row>
    <row r="62393" spans="7:7">
      <c r="G62393" s="1776"/>
    </row>
    <row r="62394" spans="7:7">
      <c r="G62394" s="1776"/>
    </row>
    <row r="62395" spans="7:7">
      <c r="G62395" s="1776"/>
    </row>
    <row r="62396" spans="7:7">
      <c r="G62396" s="1776"/>
    </row>
    <row r="62397" spans="7:7">
      <c r="G62397" s="1776"/>
    </row>
    <row r="62398" spans="7:7">
      <c r="G62398" s="1776"/>
    </row>
    <row r="62399" spans="7:7">
      <c r="G62399" s="1776"/>
    </row>
    <row r="62400" spans="7:7">
      <c r="G62400" s="1776"/>
    </row>
    <row r="62401" spans="7:7">
      <c r="G62401" s="1776"/>
    </row>
    <row r="62402" spans="7:7">
      <c r="G62402" s="1776"/>
    </row>
    <row r="62403" spans="7:7">
      <c r="G62403" s="1776"/>
    </row>
    <row r="62404" spans="7:7">
      <c r="G62404" s="1776"/>
    </row>
    <row r="62405" spans="7:7">
      <c r="G62405" s="1776"/>
    </row>
    <row r="62406" spans="7:7">
      <c r="G62406" s="1776"/>
    </row>
    <row r="62407" spans="7:7">
      <c r="G62407" s="1776"/>
    </row>
    <row r="62408" spans="7:7">
      <c r="G62408" s="1776"/>
    </row>
    <row r="62409" spans="7:7">
      <c r="G62409" s="1776"/>
    </row>
    <row r="62410" spans="7:7">
      <c r="G62410" s="1776"/>
    </row>
    <row r="62411" spans="7:7">
      <c r="G62411" s="1776"/>
    </row>
    <row r="62412" spans="7:7">
      <c r="G62412" s="1776"/>
    </row>
    <row r="62413" spans="7:7">
      <c r="G62413" s="1776"/>
    </row>
    <row r="62414" spans="7:7">
      <c r="G62414" s="1776"/>
    </row>
    <row r="62415" spans="7:7">
      <c r="G62415" s="1776"/>
    </row>
    <row r="62416" spans="7:7">
      <c r="G62416" s="1776"/>
    </row>
    <row r="62417" spans="7:7">
      <c r="G62417" s="1776"/>
    </row>
    <row r="62418" spans="7:7">
      <c r="G62418" s="1776"/>
    </row>
    <row r="62419" spans="7:7">
      <c r="G62419" s="1776"/>
    </row>
    <row r="62420" spans="7:7">
      <c r="G62420" s="1776"/>
    </row>
    <row r="62421" spans="7:7">
      <c r="G62421" s="1776"/>
    </row>
    <row r="62422" spans="7:7">
      <c r="G62422" s="1776"/>
    </row>
    <row r="62423" spans="7:7">
      <c r="G62423" s="1776"/>
    </row>
    <row r="62424" spans="7:7">
      <c r="G62424" s="1776"/>
    </row>
    <row r="62425" spans="7:7">
      <c r="G62425" s="1776"/>
    </row>
    <row r="62426" spans="7:7">
      <c r="G62426" s="1776"/>
    </row>
    <row r="62427" spans="7:7">
      <c r="G62427" s="1776"/>
    </row>
    <row r="62428" spans="7:7">
      <c r="G62428" s="1776"/>
    </row>
    <row r="62429" spans="7:7">
      <c r="G62429" s="1776"/>
    </row>
    <row r="62430" spans="7:7">
      <c r="G62430" s="1776"/>
    </row>
    <row r="62431" spans="7:7">
      <c r="G62431" s="1776"/>
    </row>
    <row r="62432" spans="7:7">
      <c r="G62432" s="1776"/>
    </row>
    <row r="62433" spans="7:7">
      <c r="G62433" s="1776"/>
    </row>
    <row r="62434" spans="7:7">
      <c r="G62434" s="1776"/>
    </row>
    <row r="62435" spans="7:7">
      <c r="G62435" s="1776"/>
    </row>
    <row r="62436" spans="7:7">
      <c r="G62436" s="1776"/>
    </row>
    <row r="62437" spans="7:7">
      <c r="G62437" s="1776"/>
    </row>
    <row r="62438" spans="7:7">
      <c r="G62438" s="1776"/>
    </row>
    <row r="62439" spans="7:7">
      <c r="G62439" s="1776"/>
    </row>
    <row r="62440" spans="7:7">
      <c r="G62440" s="1776"/>
    </row>
    <row r="62441" spans="7:7">
      <c r="G62441" s="1776"/>
    </row>
    <row r="62442" spans="7:7">
      <c r="G62442" s="1776"/>
    </row>
    <row r="62443" spans="7:7">
      <c r="G62443" s="1776"/>
    </row>
    <row r="62444" spans="7:7">
      <c r="G62444" s="1776"/>
    </row>
    <row r="62445" spans="7:7">
      <c r="G62445" s="1776"/>
    </row>
    <row r="62446" spans="7:7">
      <c r="G62446" s="1776"/>
    </row>
    <row r="62447" spans="7:7">
      <c r="G62447" s="1776"/>
    </row>
    <row r="62448" spans="7:7">
      <c r="G62448" s="1776"/>
    </row>
    <row r="62449" spans="7:7">
      <c r="G62449" s="1776"/>
    </row>
    <row r="62450" spans="7:7">
      <c r="G62450" s="1776"/>
    </row>
    <row r="62451" spans="7:7">
      <c r="G62451" s="1776"/>
    </row>
    <row r="62452" spans="7:7">
      <c r="G62452" s="1776"/>
    </row>
    <row r="62453" spans="7:7">
      <c r="G62453" s="1776"/>
    </row>
    <row r="62454" spans="7:7">
      <c r="G62454" s="1776"/>
    </row>
    <row r="62455" spans="7:7">
      <c r="G62455" s="1776"/>
    </row>
    <row r="62456" spans="7:7">
      <c r="G62456" s="1776"/>
    </row>
    <row r="62457" spans="7:7">
      <c r="G62457" s="1776"/>
    </row>
    <row r="62458" spans="7:7">
      <c r="G62458" s="1776"/>
    </row>
    <row r="62459" spans="7:7">
      <c r="G62459" s="1776"/>
    </row>
    <row r="62460" spans="7:7">
      <c r="G62460" s="1776"/>
    </row>
    <row r="62461" spans="7:7">
      <c r="G62461" s="1776"/>
    </row>
    <row r="62462" spans="7:7">
      <c r="G62462" s="1776"/>
    </row>
    <row r="62463" spans="7:7">
      <c r="G62463" s="1776"/>
    </row>
    <row r="62464" spans="7:7">
      <c r="G62464" s="1776"/>
    </row>
    <row r="62465" spans="7:7">
      <c r="G62465" s="1776"/>
    </row>
    <row r="62466" spans="7:7">
      <c r="G62466" s="1776"/>
    </row>
    <row r="62467" spans="7:7">
      <c r="G62467" s="1776"/>
    </row>
    <row r="62468" spans="7:7">
      <c r="G62468" s="1776"/>
    </row>
    <row r="62469" spans="7:7">
      <c r="G62469" s="1776"/>
    </row>
    <row r="62470" spans="7:7">
      <c r="G62470" s="1776"/>
    </row>
    <row r="62471" spans="7:7">
      <c r="G62471" s="1776"/>
    </row>
    <row r="62472" spans="7:7">
      <c r="G62472" s="1776"/>
    </row>
    <row r="62473" spans="7:7">
      <c r="G62473" s="1776"/>
    </row>
    <row r="62474" spans="7:7">
      <c r="G62474" s="1776"/>
    </row>
    <row r="62475" spans="7:7">
      <c r="G62475" s="1776"/>
    </row>
    <row r="62476" spans="7:7">
      <c r="G62476" s="1776"/>
    </row>
    <row r="62477" spans="7:7">
      <c r="G62477" s="1776"/>
    </row>
    <row r="62478" spans="7:7">
      <c r="G62478" s="1776"/>
    </row>
    <row r="62479" spans="7:7">
      <c r="G62479" s="1776"/>
    </row>
    <row r="62480" spans="7:7">
      <c r="G62480" s="1776"/>
    </row>
    <row r="62481" spans="7:7">
      <c r="G62481" s="1776"/>
    </row>
    <row r="62482" spans="7:7">
      <c r="G62482" s="1776"/>
    </row>
    <row r="62483" spans="7:7">
      <c r="G62483" s="1776"/>
    </row>
    <row r="62484" spans="7:7">
      <c r="G62484" s="1776"/>
    </row>
    <row r="62485" spans="7:7">
      <c r="G62485" s="1776"/>
    </row>
    <row r="62486" spans="7:7">
      <c r="G62486" s="1776"/>
    </row>
    <row r="62487" spans="7:7">
      <c r="G62487" s="1776"/>
    </row>
    <row r="62488" spans="7:7">
      <c r="G62488" s="1776"/>
    </row>
    <row r="62489" spans="7:7">
      <c r="G62489" s="1776"/>
    </row>
    <row r="62490" spans="7:7">
      <c r="G62490" s="1776"/>
    </row>
    <row r="62491" spans="7:7">
      <c r="G62491" s="1776"/>
    </row>
    <row r="62492" spans="7:7">
      <c r="G62492" s="1776"/>
    </row>
    <row r="62493" spans="7:7">
      <c r="G62493" s="1776"/>
    </row>
    <row r="62494" spans="7:7">
      <c r="G62494" s="1776"/>
    </row>
    <row r="62495" spans="7:7">
      <c r="G62495" s="1776"/>
    </row>
    <row r="62496" spans="7:7">
      <c r="G62496" s="1776"/>
    </row>
    <row r="62497" spans="7:7">
      <c r="G62497" s="1776"/>
    </row>
    <row r="62498" spans="7:7">
      <c r="G62498" s="1776"/>
    </row>
    <row r="62499" spans="7:7">
      <c r="G62499" s="1776"/>
    </row>
    <row r="62500" spans="7:7">
      <c r="G62500" s="1776"/>
    </row>
    <row r="62501" spans="7:7">
      <c r="G62501" s="1776"/>
    </row>
    <row r="62502" spans="7:7">
      <c r="G62502" s="1776"/>
    </row>
    <row r="62503" spans="7:7">
      <c r="G62503" s="1776"/>
    </row>
    <row r="62504" spans="7:7">
      <c r="G62504" s="1776"/>
    </row>
    <row r="62505" spans="7:7">
      <c r="G62505" s="1776"/>
    </row>
    <row r="62506" spans="7:7">
      <c r="G62506" s="1776"/>
    </row>
    <row r="62507" spans="7:7">
      <c r="G62507" s="1776"/>
    </row>
    <row r="62508" spans="7:7">
      <c r="G62508" s="1776"/>
    </row>
    <row r="62509" spans="7:7">
      <c r="G62509" s="1776"/>
    </row>
    <row r="62510" spans="7:7">
      <c r="G62510" s="1776"/>
    </row>
    <row r="62511" spans="7:7">
      <c r="G62511" s="1776"/>
    </row>
    <row r="62512" spans="7:7">
      <c r="G62512" s="1776"/>
    </row>
    <row r="62513" spans="7:7">
      <c r="G62513" s="1776"/>
    </row>
    <row r="62514" spans="7:7">
      <c r="G62514" s="1776"/>
    </row>
    <row r="62515" spans="7:7">
      <c r="G62515" s="1776"/>
    </row>
    <row r="62516" spans="7:7">
      <c r="G62516" s="1776"/>
    </row>
    <row r="62517" spans="7:7">
      <c r="G62517" s="1776"/>
    </row>
    <row r="62518" spans="7:7">
      <c r="G62518" s="1776"/>
    </row>
    <row r="62519" spans="7:7">
      <c r="G62519" s="1776"/>
    </row>
    <row r="62520" spans="7:7">
      <c r="G62520" s="1776"/>
    </row>
    <row r="62521" spans="7:7">
      <c r="G62521" s="1776"/>
    </row>
    <row r="62522" spans="7:7">
      <c r="G62522" s="1776"/>
    </row>
    <row r="62523" spans="7:7">
      <c r="G62523" s="1776"/>
    </row>
    <row r="62524" spans="7:7">
      <c r="G62524" s="1776"/>
    </row>
    <row r="62525" spans="7:7">
      <c r="G62525" s="1776"/>
    </row>
    <row r="62526" spans="7:7">
      <c r="G62526" s="1776"/>
    </row>
    <row r="62527" spans="7:7">
      <c r="G62527" s="1776"/>
    </row>
    <row r="62528" spans="7:7">
      <c r="G62528" s="1776"/>
    </row>
    <row r="62529" spans="7:7">
      <c r="G62529" s="1776"/>
    </row>
    <row r="62530" spans="7:7">
      <c r="G62530" s="1776"/>
    </row>
    <row r="62531" spans="7:7">
      <c r="G62531" s="1776"/>
    </row>
    <row r="62532" spans="7:7">
      <c r="G62532" s="1776"/>
    </row>
    <row r="62533" spans="7:7">
      <c r="G62533" s="1776"/>
    </row>
    <row r="62534" spans="7:7">
      <c r="G62534" s="1776"/>
    </row>
    <row r="62535" spans="7:7">
      <c r="G62535" s="1776"/>
    </row>
    <row r="62536" spans="7:7">
      <c r="G62536" s="1776"/>
    </row>
    <row r="62537" spans="7:7">
      <c r="G62537" s="1776"/>
    </row>
    <row r="62538" spans="7:7">
      <c r="G62538" s="1776"/>
    </row>
    <row r="62539" spans="7:7">
      <c r="G62539" s="1776"/>
    </row>
    <row r="62540" spans="7:7">
      <c r="G62540" s="1776"/>
    </row>
    <row r="62541" spans="7:7">
      <c r="G62541" s="1776"/>
    </row>
    <row r="62542" spans="7:7">
      <c r="G62542" s="1776"/>
    </row>
    <row r="62543" spans="7:7">
      <c r="G62543" s="1776"/>
    </row>
    <row r="62544" spans="7:7">
      <c r="G62544" s="1776"/>
    </row>
    <row r="62545" spans="7:7">
      <c r="G62545" s="1776"/>
    </row>
    <row r="62546" spans="7:7">
      <c r="G62546" s="1776"/>
    </row>
    <row r="62547" spans="7:7">
      <c r="G62547" s="1776"/>
    </row>
    <row r="62548" spans="7:7">
      <c r="G62548" s="1776"/>
    </row>
    <row r="62549" spans="7:7">
      <c r="G62549" s="1776"/>
    </row>
    <row r="62550" spans="7:7">
      <c r="G62550" s="1776"/>
    </row>
    <row r="62551" spans="7:7">
      <c r="G62551" s="1776"/>
    </row>
    <row r="62552" spans="7:7">
      <c r="G62552" s="1776"/>
    </row>
    <row r="62553" spans="7:7">
      <c r="G62553" s="1776"/>
    </row>
    <row r="62554" spans="7:7">
      <c r="G62554" s="1776"/>
    </row>
    <row r="62555" spans="7:7">
      <c r="G62555" s="1776"/>
    </row>
    <row r="62556" spans="7:7">
      <c r="G62556" s="1776"/>
    </row>
    <row r="62557" spans="7:7">
      <c r="G62557" s="1776"/>
    </row>
    <row r="62558" spans="7:7">
      <c r="G62558" s="1776"/>
    </row>
    <row r="62559" spans="7:7">
      <c r="G62559" s="1776"/>
    </row>
    <row r="62560" spans="7:7">
      <c r="G62560" s="1776"/>
    </row>
    <row r="62561" spans="7:7">
      <c r="G62561" s="1776"/>
    </row>
    <row r="62562" spans="7:7">
      <c r="G62562" s="1776"/>
    </row>
    <row r="62563" spans="7:7">
      <c r="G62563" s="1776"/>
    </row>
    <row r="62564" spans="7:7">
      <c r="G62564" s="1776"/>
    </row>
    <row r="62565" spans="7:7">
      <c r="G62565" s="1776"/>
    </row>
    <row r="62566" spans="7:7">
      <c r="G62566" s="1776"/>
    </row>
    <row r="62567" spans="7:7">
      <c r="G62567" s="1776"/>
    </row>
    <row r="62568" spans="7:7">
      <c r="G62568" s="1776"/>
    </row>
    <row r="62569" spans="7:7">
      <c r="G62569" s="1776"/>
    </row>
    <row r="62570" spans="7:7">
      <c r="G62570" s="1776"/>
    </row>
    <row r="62571" spans="7:7">
      <c r="G62571" s="1776"/>
    </row>
    <row r="62572" spans="7:7">
      <c r="G62572" s="1776"/>
    </row>
    <row r="62573" spans="7:7">
      <c r="G62573" s="1776"/>
    </row>
    <row r="62574" spans="7:7">
      <c r="G62574" s="1776"/>
    </row>
    <row r="62575" spans="7:7">
      <c r="G62575" s="1776"/>
    </row>
    <row r="62576" spans="7:7">
      <c r="G62576" s="1776"/>
    </row>
    <row r="62577" spans="7:7">
      <c r="G62577" s="1776"/>
    </row>
    <row r="62578" spans="7:7">
      <c r="G62578" s="1776"/>
    </row>
    <row r="62579" spans="7:7">
      <c r="G62579" s="1776"/>
    </row>
    <row r="62580" spans="7:7">
      <c r="G62580" s="1776"/>
    </row>
    <row r="62581" spans="7:7">
      <c r="G62581" s="1776"/>
    </row>
    <row r="62582" spans="7:7">
      <c r="G62582" s="1776"/>
    </row>
    <row r="62583" spans="7:7">
      <c r="G62583" s="1776"/>
    </row>
    <row r="62584" spans="7:7">
      <c r="G62584" s="1776"/>
    </row>
    <row r="62585" spans="7:7">
      <c r="G62585" s="1776"/>
    </row>
    <row r="62586" spans="7:7">
      <c r="G62586" s="1776"/>
    </row>
    <row r="62587" spans="7:7">
      <c r="G62587" s="1776"/>
    </row>
    <row r="62588" spans="7:7">
      <c r="G62588" s="1776"/>
    </row>
    <row r="62589" spans="7:7">
      <c r="G62589" s="1776"/>
    </row>
    <row r="62590" spans="7:7">
      <c r="G62590" s="1776"/>
    </row>
    <row r="62591" spans="7:7">
      <c r="G62591" s="1776"/>
    </row>
    <row r="62592" spans="7:7">
      <c r="G62592" s="1776"/>
    </row>
    <row r="62593" spans="7:7">
      <c r="G62593" s="1776"/>
    </row>
    <row r="62594" spans="7:7">
      <c r="G62594" s="1776"/>
    </row>
    <row r="62595" spans="7:7">
      <c r="G62595" s="1776"/>
    </row>
    <row r="62596" spans="7:7">
      <c r="G62596" s="1776"/>
    </row>
    <row r="62597" spans="7:7">
      <c r="G62597" s="1776"/>
    </row>
    <row r="62598" spans="7:7">
      <c r="G62598" s="1776"/>
    </row>
    <row r="62599" spans="7:7">
      <c r="G62599" s="1776"/>
    </row>
    <row r="62600" spans="7:7">
      <c r="G62600" s="1776"/>
    </row>
    <row r="62601" spans="7:7">
      <c r="G62601" s="1776"/>
    </row>
    <row r="62602" spans="7:7">
      <c r="G62602" s="1776"/>
    </row>
    <row r="62603" spans="7:7">
      <c r="G62603" s="1776"/>
    </row>
    <row r="62604" spans="7:7">
      <c r="G62604" s="1776"/>
    </row>
    <row r="62605" spans="7:7">
      <c r="G62605" s="1776"/>
    </row>
    <row r="62606" spans="7:7">
      <c r="G62606" s="1776"/>
    </row>
    <row r="62607" spans="7:7">
      <c r="G62607" s="1776"/>
    </row>
    <row r="62608" spans="7:7">
      <c r="G62608" s="1776"/>
    </row>
    <row r="62609" spans="7:7">
      <c r="G62609" s="1776"/>
    </row>
    <row r="62610" spans="7:7">
      <c r="G62610" s="1776"/>
    </row>
    <row r="62611" spans="7:7">
      <c r="G62611" s="1776"/>
    </row>
    <row r="62612" spans="7:7">
      <c r="G62612" s="1776"/>
    </row>
    <row r="62613" spans="7:7">
      <c r="G62613" s="1776"/>
    </row>
    <row r="62614" spans="7:7">
      <c r="G62614" s="1776"/>
    </row>
    <row r="62615" spans="7:7">
      <c r="G62615" s="1776"/>
    </row>
    <row r="62616" spans="7:7">
      <c r="G62616" s="1776"/>
    </row>
    <row r="62617" spans="7:7">
      <c r="G62617" s="1776"/>
    </row>
    <row r="62618" spans="7:7">
      <c r="G62618" s="1776"/>
    </row>
    <row r="62619" spans="7:7">
      <c r="G62619" s="1776"/>
    </row>
    <row r="62620" spans="7:7">
      <c r="G62620" s="1776"/>
    </row>
    <row r="62621" spans="7:7">
      <c r="G62621" s="1776"/>
    </row>
    <row r="62622" spans="7:7">
      <c r="G62622" s="1776"/>
    </row>
    <row r="62623" spans="7:7">
      <c r="G62623" s="1776"/>
    </row>
    <row r="62624" spans="7:7">
      <c r="G62624" s="1776"/>
    </row>
    <row r="62625" spans="7:7">
      <c r="G62625" s="1776"/>
    </row>
    <row r="62626" spans="7:7">
      <c r="G62626" s="1776"/>
    </row>
    <row r="62627" spans="7:7">
      <c r="G62627" s="1776"/>
    </row>
    <row r="62628" spans="7:7">
      <c r="G62628" s="1776"/>
    </row>
    <row r="62629" spans="7:7">
      <c r="G62629" s="1776"/>
    </row>
    <row r="62630" spans="7:7">
      <c r="G62630" s="1776"/>
    </row>
    <row r="62631" spans="7:7">
      <c r="G62631" s="1776"/>
    </row>
    <row r="62632" spans="7:7">
      <c r="G62632" s="1776"/>
    </row>
    <row r="62633" spans="7:7">
      <c r="G62633" s="1776"/>
    </row>
    <row r="62634" spans="7:7">
      <c r="G62634" s="1776"/>
    </row>
    <row r="62635" spans="7:7">
      <c r="G62635" s="1776"/>
    </row>
    <row r="62636" spans="7:7">
      <c r="G62636" s="1776"/>
    </row>
    <row r="62637" spans="7:7">
      <c r="G62637" s="1776"/>
    </row>
    <row r="62638" spans="7:7">
      <c r="G62638" s="1776"/>
    </row>
    <row r="62639" spans="7:7">
      <c r="G62639" s="1776"/>
    </row>
    <row r="62640" spans="7:7">
      <c r="G62640" s="1776"/>
    </row>
    <row r="62641" spans="7:7">
      <c r="G62641" s="1776"/>
    </row>
    <row r="62642" spans="7:7">
      <c r="G62642" s="1776"/>
    </row>
    <row r="62643" spans="7:7">
      <c r="G62643" s="1776"/>
    </row>
    <row r="62644" spans="7:7">
      <c r="G62644" s="1776"/>
    </row>
    <row r="62645" spans="7:7">
      <c r="G62645" s="1776"/>
    </row>
    <row r="62646" spans="7:7">
      <c r="G62646" s="1776"/>
    </row>
    <row r="62647" spans="7:7">
      <c r="G62647" s="1776"/>
    </row>
    <row r="62648" spans="7:7">
      <c r="G62648" s="1776"/>
    </row>
    <row r="62649" spans="7:7">
      <c r="G62649" s="1776"/>
    </row>
    <row r="62650" spans="7:7">
      <c r="G62650" s="1776"/>
    </row>
    <row r="62651" spans="7:7">
      <c r="G62651" s="1776"/>
    </row>
    <row r="62652" spans="7:7">
      <c r="G62652" s="1776"/>
    </row>
    <row r="62653" spans="7:7">
      <c r="G62653" s="1776"/>
    </row>
    <row r="62654" spans="7:7">
      <c r="G62654" s="1776"/>
    </row>
    <row r="62655" spans="7:7">
      <c r="G62655" s="1776"/>
    </row>
    <row r="62656" spans="7:7">
      <c r="G62656" s="1776"/>
    </row>
    <row r="62657" spans="7:7">
      <c r="G62657" s="1776"/>
    </row>
    <row r="62658" spans="7:7">
      <c r="G62658" s="1776"/>
    </row>
    <row r="62659" spans="7:7">
      <c r="G62659" s="1776"/>
    </row>
    <row r="62660" spans="7:7">
      <c r="G62660" s="1776"/>
    </row>
    <row r="62661" spans="7:7">
      <c r="G62661" s="1776"/>
    </row>
    <row r="62662" spans="7:7">
      <c r="G62662" s="1776"/>
    </row>
    <row r="62663" spans="7:7">
      <c r="G62663" s="1776"/>
    </row>
    <row r="62664" spans="7:7">
      <c r="G62664" s="1776"/>
    </row>
    <row r="62665" spans="7:7">
      <c r="G62665" s="1776"/>
    </row>
    <row r="62666" spans="7:7">
      <c r="G62666" s="1776"/>
    </row>
    <row r="62667" spans="7:7">
      <c r="G62667" s="1776"/>
    </row>
    <row r="62668" spans="7:7">
      <c r="G62668" s="1776"/>
    </row>
    <row r="62669" spans="7:7">
      <c r="G62669" s="1776"/>
    </row>
    <row r="62670" spans="7:7">
      <c r="G62670" s="1776"/>
    </row>
    <row r="62671" spans="7:7">
      <c r="G62671" s="1776"/>
    </row>
    <row r="62672" spans="7:7">
      <c r="G62672" s="1776"/>
    </row>
    <row r="62673" spans="7:7">
      <c r="G62673" s="1776"/>
    </row>
    <row r="62674" spans="7:7">
      <c r="G62674" s="1776"/>
    </row>
    <row r="62675" spans="7:7">
      <c r="G62675" s="1776"/>
    </row>
    <row r="62676" spans="7:7">
      <c r="G62676" s="1776"/>
    </row>
    <row r="62677" spans="7:7">
      <c r="G62677" s="1776"/>
    </row>
    <row r="62678" spans="7:7">
      <c r="G62678" s="1776"/>
    </row>
    <row r="62679" spans="7:7">
      <c r="G62679" s="1776"/>
    </row>
    <row r="62680" spans="7:7">
      <c r="G62680" s="1776"/>
    </row>
    <row r="62681" spans="7:7">
      <c r="G62681" s="1776"/>
    </row>
    <row r="62682" spans="7:7">
      <c r="G62682" s="1776"/>
    </row>
    <row r="62683" spans="7:7">
      <c r="G62683" s="1776"/>
    </row>
    <row r="62684" spans="7:7">
      <c r="G62684" s="1776"/>
    </row>
    <row r="62685" spans="7:7">
      <c r="G62685" s="1776"/>
    </row>
    <row r="62686" spans="7:7">
      <c r="G62686" s="1776"/>
    </row>
    <row r="62687" spans="7:7">
      <c r="G62687" s="1776"/>
    </row>
    <row r="62688" spans="7:7">
      <c r="G62688" s="1776"/>
    </row>
    <row r="62689" spans="7:7">
      <c r="G62689" s="1776"/>
    </row>
    <row r="62690" spans="7:7">
      <c r="G62690" s="1776"/>
    </row>
    <row r="62691" spans="7:7">
      <c r="G62691" s="1776"/>
    </row>
    <row r="62692" spans="7:7">
      <c r="G62692" s="1776"/>
    </row>
    <row r="62693" spans="7:7">
      <c r="G62693" s="1776"/>
    </row>
    <row r="62694" spans="7:7">
      <c r="G62694" s="1776"/>
    </row>
    <row r="62695" spans="7:7">
      <c r="G62695" s="1776"/>
    </row>
    <row r="62696" spans="7:7">
      <c r="G62696" s="1776"/>
    </row>
    <row r="62697" spans="7:7">
      <c r="G62697" s="1776"/>
    </row>
    <row r="62698" spans="7:7">
      <c r="G62698" s="1776"/>
    </row>
    <row r="62699" spans="7:7">
      <c r="G62699" s="1776"/>
    </row>
    <row r="62700" spans="7:7">
      <c r="G62700" s="1776"/>
    </row>
    <row r="62701" spans="7:7">
      <c r="G62701" s="1776"/>
    </row>
    <row r="62702" spans="7:7">
      <c r="G62702" s="1776"/>
    </row>
    <row r="62703" spans="7:7">
      <c r="G62703" s="1776"/>
    </row>
    <row r="62704" spans="7:7">
      <c r="G62704" s="1776"/>
    </row>
    <row r="62705" spans="7:7">
      <c r="G62705" s="1776"/>
    </row>
    <row r="62706" spans="7:7">
      <c r="G62706" s="1776"/>
    </row>
    <row r="62707" spans="7:7">
      <c r="G62707" s="1776"/>
    </row>
    <row r="62708" spans="7:7">
      <c r="G62708" s="1776"/>
    </row>
    <row r="62709" spans="7:7">
      <c r="G62709" s="1776"/>
    </row>
    <row r="62710" spans="7:7">
      <c r="G62710" s="1776"/>
    </row>
    <row r="62711" spans="7:7">
      <c r="G62711" s="1776"/>
    </row>
    <row r="62712" spans="7:7">
      <c r="G62712" s="1776"/>
    </row>
    <row r="62713" spans="7:7">
      <c r="G62713" s="1776"/>
    </row>
    <row r="62714" spans="7:7">
      <c r="G62714" s="1776"/>
    </row>
    <row r="62715" spans="7:7">
      <c r="G62715" s="1776"/>
    </row>
    <row r="62716" spans="7:7">
      <c r="G62716" s="1776"/>
    </row>
    <row r="62717" spans="7:7">
      <c r="G62717" s="1776"/>
    </row>
    <row r="62718" spans="7:7">
      <c r="G62718" s="1776"/>
    </row>
    <row r="62719" spans="7:7">
      <c r="G62719" s="1776"/>
    </row>
    <row r="62720" spans="7:7">
      <c r="G62720" s="1776"/>
    </row>
    <row r="62721" spans="7:7">
      <c r="G62721" s="1776"/>
    </row>
    <row r="62722" spans="7:7">
      <c r="G62722" s="1776"/>
    </row>
    <row r="62723" spans="7:7">
      <c r="G62723" s="1776"/>
    </row>
    <row r="62724" spans="7:7">
      <c r="G62724" s="1776"/>
    </row>
    <row r="62725" spans="7:7">
      <c r="G62725" s="1776"/>
    </row>
    <row r="62726" spans="7:7">
      <c r="G62726" s="1776"/>
    </row>
    <row r="62727" spans="7:7">
      <c r="G62727" s="1776"/>
    </row>
    <row r="62728" spans="7:7">
      <c r="G62728" s="1776"/>
    </row>
    <row r="62729" spans="7:7">
      <c r="G62729" s="1776"/>
    </row>
    <row r="62730" spans="7:7">
      <c r="G62730" s="1776"/>
    </row>
    <row r="62731" spans="7:7">
      <c r="G62731" s="1776"/>
    </row>
    <row r="62732" spans="7:7">
      <c r="G62732" s="1776"/>
    </row>
    <row r="62733" spans="7:7">
      <c r="G62733" s="1776"/>
    </row>
    <row r="62734" spans="7:7">
      <c r="G62734" s="1776"/>
    </row>
    <row r="62735" spans="7:7">
      <c r="G62735" s="1776"/>
    </row>
    <row r="62736" spans="7:7">
      <c r="G62736" s="1776"/>
    </row>
    <row r="62737" spans="7:7">
      <c r="G62737" s="1776"/>
    </row>
    <row r="62738" spans="7:7">
      <c r="G62738" s="1776"/>
    </row>
    <row r="62739" spans="7:7">
      <c r="G62739" s="1776"/>
    </row>
    <row r="62740" spans="7:7">
      <c r="G62740" s="1776"/>
    </row>
    <row r="62741" spans="7:7">
      <c r="G62741" s="1776"/>
    </row>
    <row r="62742" spans="7:7">
      <c r="G62742" s="1776"/>
    </row>
    <row r="62743" spans="7:7">
      <c r="G62743" s="1776"/>
    </row>
    <row r="62744" spans="7:7">
      <c r="G62744" s="1776"/>
    </row>
    <row r="62745" spans="7:7">
      <c r="G62745" s="1776"/>
    </row>
    <row r="62746" spans="7:7">
      <c r="G62746" s="1776"/>
    </row>
    <row r="62747" spans="7:7">
      <c r="G62747" s="1776"/>
    </row>
    <row r="62748" spans="7:7">
      <c r="G62748" s="1776"/>
    </row>
    <row r="62749" spans="7:7">
      <c r="G62749" s="1776"/>
    </row>
    <row r="62750" spans="7:7">
      <c r="G62750" s="1776"/>
    </row>
    <row r="62751" spans="7:7">
      <c r="G62751" s="1776"/>
    </row>
    <row r="62752" spans="7:7">
      <c r="G62752" s="1776"/>
    </row>
    <row r="62753" spans="7:7">
      <c r="G62753" s="1776"/>
    </row>
    <row r="62754" spans="7:7">
      <c r="G62754" s="1776"/>
    </row>
    <row r="62755" spans="7:7">
      <c r="G62755" s="1776"/>
    </row>
    <row r="62756" spans="7:7">
      <c r="G62756" s="1776"/>
    </row>
    <row r="62757" spans="7:7">
      <c r="G62757" s="1776"/>
    </row>
    <row r="62758" spans="7:7">
      <c r="G62758" s="1776"/>
    </row>
    <row r="62759" spans="7:7">
      <c r="G62759" s="1776"/>
    </row>
    <row r="62760" spans="7:7">
      <c r="G62760" s="1776"/>
    </row>
    <row r="62761" spans="7:7">
      <c r="G62761" s="1776"/>
    </row>
    <row r="62762" spans="7:7">
      <c r="G62762" s="1776"/>
    </row>
    <row r="62763" spans="7:7">
      <c r="G62763" s="1776"/>
    </row>
    <row r="62764" spans="7:7">
      <c r="G62764" s="1776"/>
    </row>
    <row r="62765" spans="7:7">
      <c r="G62765" s="1776"/>
    </row>
    <row r="62766" spans="7:7">
      <c r="G62766" s="1776"/>
    </row>
    <row r="62767" spans="7:7">
      <c r="G62767" s="1776"/>
    </row>
    <row r="62768" spans="7:7">
      <c r="G62768" s="1776"/>
    </row>
    <row r="62769" spans="7:7">
      <c r="G62769" s="1776"/>
    </row>
    <row r="62770" spans="7:7">
      <c r="G62770" s="1776"/>
    </row>
    <row r="62771" spans="7:7">
      <c r="G62771" s="1776"/>
    </row>
    <row r="62772" spans="7:7">
      <c r="G62772" s="1776"/>
    </row>
    <row r="62773" spans="7:7">
      <c r="G62773" s="1776"/>
    </row>
    <row r="62774" spans="7:7">
      <c r="G62774" s="1776"/>
    </row>
    <row r="62775" spans="7:7">
      <c r="G62775" s="1776"/>
    </row>
    <row r="62776" spans="7:7">
      <c r="G62776" s="1776"/>
    </row>
    <row r="62777" spans="7:7">
      <c r="G62777" s="1776"/>
    </row>
    <row r="62778" spans="7:7">
      <c r="G62778" s="1776"/>
    </row>
    <row r="62779" spans="7:7">
      <c r="G62779" s="1776"/>
    </row>
    <row r="62780" spans="7:7">
      <c r="G62780" s="1776"/>
    </row>
    <row r="62781" spans="7:7">
      <c r="G62781" s="1776"/>
    </row>
    <row r="62782" spans="7:7">
      <c r="G62782" s="1776"/>
    </row>
    <row r="62783" spans="7:7">
      <c r="G62783" s="1776"/>
    </row>
    <row r="62784" spans="7:7">
      <c r="G62784" s="1776"/>
    </row>
    <row r="62785" spans="7:7">
      <c r="G62785" s="1776"/>
    </row>
    <row r="62786" spans="7:7">
      <c r="G62786" s="1776"/>
    </row>
    <row r="62787" spans="7:7">
      <c r="G62787" s="1776"/>
    </row>
    <row r="62788" spans="7:7">
      <c r="G62788" s="1776"/>
    </row>
    <row r="62789" spans="7:7">
      <c r="G62789" s="1776"/>
    </row>
    <row r="62790" spans="7:7">
      <c r="G62790" s="1776"/>
    </row>
    <row r="62791" spans="7:7">
      <c r="G62791" s="1776"/>
    </row>
    <row r="62792" spans="7:7">
      <c r="G62792" s="1776"/>
    </row>
    <row r="62793" spans="7:7">
      <c r="G62793" s="1776"/>
    </row>
    <row r="62794" spans="7:7">
      <c r="G62794" s="1776"/>
    </row>
    <row r="62795" spans="7:7">
      <c r="G62795" s="1776"/>
    </row>
    <row r="62796" spans="7:7">
      <c r="G62796" s="1776"/>
    </row>
    <row r="62797" spans="7:7">
      <c r="G62797" s="1776"/>
    </row>
    <row r="62798" spans="7:7">
      <c r="G62798" s="1776"/>
    </row>
    <row r="62799" spans="7:7">
      <c r="G62799" s="1776"/>
    </row>
    <row r="62800" spans="7:7">
      <c r="G62800" s="1776"/>
    </row>
    <row r="62801" spans="7:7">
      <c r="G62801" s="1776"/>
    </row>
    <row r="62802" spans="7:7">
      <c r="G62802" s="1776"/>
    </row>
    <row r="62803" spans="7:7">
      <c r="G62803" s="1776"/>
    </row>
    <row r="62804" spans="7:7">
      <c r="G62804" s="1776"/>
    </row>
    <row r="62805" spans="7:7">
      <c r="G62805" s="1776"/>
    </row>
    <row r="62806" spans="7:7">
      <c r="G62806" s="1776"/>
    </row>
    <row r="62807" spans="7:7">
      <c r="G62807" s="1776"/>
    </row>
    <row r="62808" spans="7:7">
      <c r="G62808" s="1776"/>
    </row>
    <row r="62809" spans="7:7">
      <c r="G62809" s="1776"/>
    </row>
    <row r="62810" spans="7:7">
      <c r="G62810" s="1776"/>
    </row>
    <row r="62811" spans="7:7">
      <c r="G62811" s="1776"/>
    </row>
    <row r="62812" spans="7:7">
      <c r="G62812" s="1776"/>
    </row>
    <row r="62813" spans="7:7">
      <c r="G62813" s="1776"/>
    </row>
    <row r="62814" spans="7:7">
      <c r="G62814" s="1776"/>
    </row>
    <row r="62815" spans="7:7">
      <c r="G62815" s="1776"/>
    </row>
    <row r="62816" spans="7:7">
      <c r="G62816" s="1776"/>
    </row>
    <row r="62817" spans="7:7">
      <c r="G62817" s="1776"/>
    </row>
    <row r="62818" spans="7:7">
      <c r="G62818" s="1776"/>
    </row>
    <row r="62819" spans="7:7">
      <c r="G62819" s="1776"/>
    </row>
    <row r="62820" spans="7:7">
      <c r="G62820" s="1776"/>
    </row>
    <row r="62821" spans="7:7">
      <c r="G62821" s="1776"/>
    </row>
    <row r="62822" spans="7:7">
      <c r="G62822" s="1776"/>
    </row>
    <row r="62823" spans="7:7">
      <c r="G62823" s="1776"/>
    </row>
    <row r="62824" spans="7:7">
      <c r="G62824" s="1776"/>
    </row>
    <row r="62825" spans="7:7">
      <c r="G62825" s="1776"/>
    </row>
    <row r="62826" spans="7:7">
      <c r="G62826" s="1776"/>
    </row>
    <row r="62827" spans="7:7">
      <c r="G62827" s="1776"/>
    </row>
    <row r="62828" spans="7:7">
      <c r="G62828" s="1776"/>
    </row>
    <row r="62829" spans="7:7">
      <c r="G62829" s="1776"/>
    </row>
    <row r="62830" spans="7:7">
      <c r="G62830" s="1776"/>
    </row>
    <row r="62831" spans="7:7">
      <c r="G62831" s="1776"/>
    </row>
    <row r="62832" spans="7:7">
      <c r="G62832" s="1776"/>
    </row>
    <row r="62833" spans="7:7">
      <c r="G62833" s="1776"/>
    </row>
    <row r="62834" spans="7:7">
      <c r="G62834" s="1776"/>
    </row>
    <row r="62835" spans="7:7">
      <c r="G62835" s="1776"/>
    </row>
    <row r="62836" spans="7:7">
      <c r="G62836" s="1776"/>
    </row>
    <row r="62837" spans="7:7">
      <c r="G62837" s="1776"/>
    </row>
    <row r="62838" spans="7:7">
      <c r="G62838" s="1776"/>
    </row>
    <row r="62839" spans="7:7">
      <c r="G62839" s="1776"/>
    </row>
    <row r="62840" spans="7:7">
      <c r="G62840" s="1776"/>
    </row>
    <row r="62841" spans="7:7">
      <c r="G62841" s="1776"/>
    </row>
    <row r="62842" spans="7:7">
      <c r="G62842" s="1776"/>
    </row>
    <row r="62843" spans="7:7">
      <c r="G62843" s="1776"/>
    </row>
    <row r="62844" spans="7:7">
      <c r="G62844" s="1776"/>
    </row>
    <row r="62845" spans="7:7">
      <c r="G62845" s="1776"/>
    </row>
    <row r="62846" spans="7:7">
      <c r="G62846" s="1776"/>
    </row>
    <row r="62847" spans="7:7">
      <c r="G62847" s="1776"/>
    </row>
    <row r="62848" spans="7:7">
      <c r="G62848" s="1776"/>
    </row>
    <row r="62849" spans="7:7">
      <c r="G62849" s="1776"/>
    </row>
    <row r="62850" spans="7:7">
      <c r="G62850" s="1776"/>
    </row>
    <row r="62851" spans="7:7">
      <c r="G62851" s="1776"/>
    </row>
    <row r="62852" spans="7:7">
      <c r="G62852" s="1776"/>
    </row>
    <row r="62853" spans="7:7">
      <c r="G62853" s="1776"/>
    </row>
    <row r="62854" spans="7:7">
      <c r="G62854" s="1776"/>
    </row>
    <row r="62855" spans="7:7">
      <c r="G62855" s="1776"/>
    </row>
    <row r="62856" spans="7:7">
      <c r="G62856" s="1776"/>
    </row>
    <row r="62857" spans="7:7">
      <c r="G62857" s="1776"/>
    </row>
    <row r="62858" spans="7:7">
      <c r="G62858" s="1776"/>
    </row>
    <row r="62859" spans="7:7">
      <c r="G62859" s="1776"/>
    </row>
    <row r="62860" spans="7:7">
      <c r="G62860" s="1776"/>
    </row>
    <row r="62861" spans="7:7">
      <c r="G62861" s="1776"/>
    </row>
    <row r="62862" spans="7:7">
      <c r="G62862" s="1776"/>
    </row>
    <row r="62863" spans="7:7">
      <c r="G62863" s="1776"/>
    </row>
    <row r="62864" spans="7:7">
      <c r="G62864" s="1776"/>
    </row>
    <row r="62865" spans="7:7">
      <c r="G62865" s="1776"/>
    </row>
    <row r="62866" spans="7:7">
      <c r="G62866" s="1776"/>
    </row>
    <row r="62867" spans="7:7">
      <c r="G62867" s="1776"/>
    </row>
    <row r="62868" spans="7:7">
      <c r="G62868" s="1776"/>
    </row>
    <row r="62869" spans="7:7">
      <c r="G62869" s="1776"/>
    </row>
    <row r="62870" spans="7:7">
      <c r="G62870" s="1776"/>
    </row>
    <row r="62871" spans="7:7">
      <c r="G62871" s="1776"/>
    </row>
    <row r="62872" spans="7:7">
      <c r="G62872" s="1776"/>
    </row>
    <row r="62873" spans="7:7">
      <c r="G62873" s="1776"/>
    </row>
    <row r="62874" spans="7:7">
      <c r="G62874" s="1776"/>
    </row>
    <row r="62875" spans="7:7">
      <c r="G62875" s="1776"/>
    </row>
    <row r="62876" spans="7:7">
      <c r="G62876" s="1776"/>
    </row>
    <row r="62877" spans="7:7">
      <c r="G62877" s="1776"/>
    </row>
    <row r="62878" spans="7:7">
      <c r="G62878" s="1776"/>
    </row>
    <row r="62879" spans="7:7">
      <c r="G62879" s="1776"/>
    </row>
    <row r="62880" spans="7:7">
      <c r="G62880" s="1776"/>
    </row>
    <row r="62881" spans="7:7">
      <c r="G62881" s="1776"/>
    </row>
    <row r="62882" spans="7:7">
      <c r="G62882" s="1776"/>
    </row>
    <row r="62883" spans="7:7">
      <c r="G62883" s="1776"/>
    </row>
    <row r="62884" spans="7:7">
      <c r="G62884" s="1776"/>
    </row>
    <row r="62885" spans="7:7">
      <c r="G62885" s="1776"/>
    </row>
    <row r="62886" spans="7:7">
      <c r="G62886" s="1776"/>
    </row>
    <row r="62887" spans="7:7">
      <c r="G62887" s="1776"/>
    </row>
    <row r="62888" spans="7:7">
      <c r="G62888" s="1776"/>
    </row>
    <row r="62889" spans="7:7">
      <c r="G62889" s="1776"/>
    </row>
    <row r="62890" spans="7:7">
      <c r="G62890" s="1776"/>
    </row>
    <row r="62891" spans="7:7">
      <c r="G62891" s="1776"/>
    </row>
    <row r="62892" spans="7:7">
      <c r="G62892" s="1776"/>
    </row>
    <row r="62893" spans="7:7">
      <c r="G62893" s="1776"/>
    </row>
    <row r="62894" spans="7:7">
      <c r="G62894" s="1776"/>
    </row>
    <row r="62895" spans="7:7">
      <c r="G62895" s="1776"/>
    </row>
    <row r="62896" spans="7:7">
      <c r="G62896" s="1776"/>
    </row>
    <row r="62897" spans="7:7">
      <c r="G62897" s="1776"/>
    </row>
    <row r="62898" spans="7:7">
      <c r="G62898" s="1776"/>
    </row>
    <row r="62899" spans="7:7">
      <c r="G62899" s="1776"/>
    </row>
    <row r="62900" spans="7:7">
      <c r="G62900" s="1776"/>
    </row>
    <row r="62901" spans="7:7">
      <c r="G62901" s="1776"/>
    </row>
    <row r="62902" spans="7:7">
      <c r="G62902" s="1776"/>
    </row>
    <row r="62903" spans="7:7">
      <c r="G62903" s="1776"/>
    </row>
    <row r="62904" spans="7:7">
      <c r="G62904" s="1776"/>
    </row>
    <row r="62905" spans="7:7">
      <c r="G62905" s="1776"/>
    </row>
    <row r="62906" spans="7:7">
      <c r="G62906" s="1776"/>
    </row>
    <row r="62907" spans="7:7">
      <c r="G62907" s="1776"/>
    </row>
    <row r="62908" spans="7:7">
      <c r="G62908" s="1776"/>
    </row>
    <row r="62909" spans="7:7">
      <c r="G62909" s="1776"/>
    </row>
    <row r="62910" spans="7:7">
      <c r="G62910" s="1776"/>
    </row>
    <row r="62911" spans="7:7">
      <c r="G62911" s="1776"/>
    </row>
    <row r="62912" spans="7:7">
      <c r="G62912" s="1776"/>
    </row>
    <row r="62913" spans="7:7">
      <c r="G62913" s="1776"/>
    </row>
    <row r="62914" spans="7:7">
      <c r="G62914" s="1776"/>
    </row>
    <row r="62915" spans="7:7">
      <c r="G62915" s="1776"/>
    </row>
    <row r="62916" spans="7:7">
      <c r="G62916" s="1776"/>
    </row>
    <row r="62917" spans="7:7">
      <c r="G62917" s="1776"/>
    </row>
    <row r="62918" spans="7:7">
      <c r="G62918" s="1776"/>
    </row>
    <row r="62919" spans="7:7">
      <c r="G62919" s="1776"/>
    </row>
    <row r="62920" spans="7:7">
      <c r="G62920" s="1776"/>
    </row>
    <row r="62921" spans="7:7">
      <c r="G62921" s="1776"/>
    </row>
    <row r="62922" spans="7:7">
      <c r="G62922" s="1776"/>
    </row>
    <row r="62923" spans="7:7">
      <c r="G62923" s="1776"/>
    </row>
    <row r="62924" spans="7:7">
      <c r="G62924" s="1776"/>
    </row>
    <row r="62925" spans="7:7">
      <c r="G62925" s="1776"/>
    </row>
    <row r="62926" spans="7:7">
      <c r="G62926" s="1776"/>
    </row>
    <row r="62927" spans="7:7">
      <c r="G62927" s="1776"/>
    </row>
    <row r="62928" spans="7:7">
      <c r="G62928" s="1776"/>
    </row>
    <row r="62929" spans="7:7">
      <c r="G62929" s="1776"/>
    </row>
    <row r="62930" spans="7:7">
      <c r="G62930" s="1776"/>
    </row>
    <row r="62931" spans="7:7">
      <c r="G62931" s="1776"/>
    </row>
    <row r="62932" spans="7:7">
      <c r="G62932" s="1776"/>
    </row>
    <row r="62933" spans="7:7">
      <c r="G62933" s="1776"/>
    </row>
    <row r="62934" spans="7:7">
      <c r="G62934" s="1776"/>
    </row>
    <row r="62935" spans="7:7">
      <c r="G62935" s="1776"/>
    </row>
    <row r="62936" spans="7:7">
      <c r="G62936" s="1776"/>
    </row>
    <row r="62937" spans="7:7">
      <c r="G62937" s="1776"/>
    </row>
    <row r="62938" spans="7:7">
      <c r="G62938" s="1776"/>
    </row>
    <row r="62939" spans="7:7">
      <c r="G62939" s="1776"/>
    </row>
    <row r="62940" spans="7:7">
      <c r="G62940" s="1776"/>
    </row>
    <row r="62941" spans="7:7">
      <c r="G62941" s="1776"/>
    </row>
    <row r="62942" spans="7:7">
      <c r="G62942" s="1776"/>
    </row>
    <row r="62943" spans="7:7">
      <c r="G62943" s="1776"/>
    </row>
    <row r="62944" spans="7:7">
      <c r="G62944" s="1776"/>
    </row>
    <row r="62945" spans="7:7">
      <c r="G62945" s="1776"/>
    </row>
    <row r="62946" spans="7:7">
      <c r="G62946" s="1776"/>
    </row>
    <row r="62947" spans="7:7">
      <c r="G62947" s="1776"/>
    </row>
    <row r="62948" spans="7:7">
      <c r="G62948" s="1776"/>
    </row>
    <row r="62949" spans="7:7">
      <c r="G62949" s="1776"/>
    </row>
    <row r="62950" spans="7:7">
      <c r="G62950" s="1776"/>
    </row>
    <row r="62951" spans="7:7">
      <c r="G62951" s="1776"/>
    </row>
    <row r="62952" spans="7:7">
      <c r="G62952" s="1776"/>
    </row>
    <row r="62953" spans="7:7">
      <c r="G62953" s="1776"/>
    </row>
    <row r="62954" spans="7:7">
      <c r="G62954" s="1776"/>
    </row>
    <row r="62955" spans="7:7">
      <c r="G62955" s="1776"/>
    </row>
    <row r="62956" spans="7:7">
      <c r="G62956" s="1776"/>
    </row>
    <row r="62957" spans="7:7">
      <c r="G62957" s="1776"/>
    </row>
    <row r="62958" spans="7:7">
      <c r="G62958" s="1776"/>
    </row>
    <row r="62959" spans="7:7">
      <c r="G62959" s="1776"/>
    </row>
    <row r="62960" spans="7:7">
      <c r="G62960" s="1776"/>
    </row>
    <row r="62961" spans="7:7">
      <c r="G62961" s="1776"/>
    </row>
    <row r="62962" spans="7:7">
      <c r="G62962" s="1776"/>
    </row>
    <row r="62963" spans="7:7">
      <c r="G62963" s="1776"/>
    </row>
    <row r="62964" spans="7:7">
      <c r="G62964" s="1776"/>
    </row>
    <row r="62965" spans="7:7">
      <c r="G62965" s="1776"/>
    </row>
    <row r="62966" spans="7:7">
      <c r="G62966" s="1776"/>
    </row>
    <row r="62967" spans="7:7">
      <c r="G62967" s="1776"/>
    </row>
    <row r="62968" spans="7:7">
      <c r="G62968" s="1776"/>
    </row>
    <row r="62969" spans="7:7">
      <c r="G62969" s="1776"/>
    </row>
    <row r="62970" spans="7:7">
      <c r="G62970" s="1776"/>
    </row>
    <row r="62971" spans="7:7">
      <c r="G62971" s="1776"/>
    </row>
    <row r="62972" spans="7:7">
      <c r="G62972" s="1776"/>
    </row>
    <row r="62973" spans="7:7">
      <c r="G62973" s="1776"/>
    </row>
    <row r="62974" spans="7:7">
      <c r="G62974" s="1776"/>
    </row>
    <row r="62975" spans="7:7">
      <c r="G62975" s="1776"/>
    </row>
    <row r="62976" spans="7:7">
      <c r="G62976" s="1776"/>
    </row>
    <row r="62977" spans="7:7">
      <c r="G62977" s="1776"/>
    </row>
    <row r="62978" spans="7:7">
      <c r="G62978" s="1776"/>
    </row>
    <row r="62979" spans="7:7">
      <c r="G62979" s="1776"/>
    </row>
    <row r="62980" spans="7:7">
      <c r="G62980" s="1776"/>
    </row>
    <row r="62981" spans="7:7">
      <c r="G62981" s="1776"/>
    </row>
    <row r="62982" spans="7:7">
      <c r="G62982" s="1776"/>
    </row>
    <row r="62983" spans="7:7">
      <c r="G62983" s="1776"/>
    </row>
    <row r="62984" spans="7:7">
      <c r="G62984" s="1776"/>
    </row>
    <row r="62985" spans="7:7">
      <c r="G62985" s="1776"/>
    </row>
    <row r="62986" spans="7:7">
      <c r="G62986" s="1776"/>
    </row>
    <row r="62987" spans="7:7">
      <c r="G62987" s="1776"/>
    </row>
    <row r="62988" spans="7:7">
      <c r="G62988" s="1776"/>
    </row>
    <row r="62989" spans="7:7">
      <c r="G62989" s="1776"/>
    </row>
    <row r="62990" spans="7:7">
      <c r="G62990" s="1776"/>
    </row>
    <row r="62991" spans="7:7">
      <c r="G62991" s="1776"/>
    </row>
    <row r="62992" spans="7:7">
      <c r="G62992" s="1776"/>
    </row>
    <row r="62993" spans="7:7">
      <c r="G62993" s="1776"/>
    </row>
    <row r="62994" spans="7:7">
      <c r="G62994" s="1776"/>
    </row>
    <row r="62995" spans="7:7">
      <c r="G62995" s="1776"/>
    </row>
    <row r="62996" spans="7:7">
      <c r="G62996" s="1776"/>
    </row>
    <row r="62997" spans="7:7">
      <c r="G62997" s="1776"/>
    </row>
    <row r="62998" spans="7:7">
      <c r="G62998" s="1776"/>
    </row>
    <row r="62999" spans="7:7">
      <c r="G62999" s="1776"/>
    </row>
    <row r="63000" spans="7:7">
      <c r="G63000" s="1776"/>
    </row>
    <row r="63001" spans="7:7">
      <c r="G63001" s="1776"/>
    </row>
    <row r="63002" spans="7:7">
      <c r="G63002" s="1776"/>
    </row>
    <row r="63003" spans="7:7">
      <c r="G63003" s="1776"/>
    </row>
    <row r="63004" spans="7:7">
      <c r="G63004" s="1776"/>
    </row>
    <row r="63005" spans="7:7">
      <c r="G63005" s="1776"/>
    </row>
    <row r="63006" spans="7:7">
      <c r="G63006" s="1776"/>
    </row>
    <row r="63007" spans="7:7">
      <c r="G63007" s="1776"/>
    </row>
    <row r="63008" spans="7:7">
      <c r="G63008" s="1776"/>
    </row>
    <row r="63009" spans="7:7">
      <c r="G63009" s="1776"/>
    </row>
    <row r="63010" spans="7:7">
      <c r="G63010" s="1776"/>
    </row>
    <row r="63011" spans="7:7">
      <c r="G63011" s="1776"/>
    </row>
    <row r="63012" spans="7:7">
      <c r="G63012" s="1776"/>
    </row>
    <row r="63013" spans="7:7">
      <c r="G63013" s="1776"/>
    </row>
    <row r="63014" spans="7:7">
      <c r="G63014" s="1776"/>
    </row>
    <row r="63015" spans="7:7">
      <c r="G63015" s="1776"/>
    </row>
    <row r="63016" spans="7:7">
      <c r="G63016" s="1776"/>
    </row>
    <row r="63017" spans="7:7">
      <c r="G63017" s="1776"/>
    </row>
    <row r="63018" spans="7:7">
      <c r="G63018" s="1776"/>
    </row>
    <row r="63019" spans="7:7">
      <c r="G63019" s="1776"/>
    </row>
    <row r="63020" spans="7:7">
      <c r="G63020" s="1776"/>
    </row>
    <row r="63021" spans="7:7">
      <c r="G63021" s="1776"/>
    </row>
    <row r="63022" spans="7:7">
      <c r="G63022" s="1776"/>
    </row>
    <row r="63023" spans="7:7">
      <c r="G63023" s="1776"/>
    </row>
    <row r="63024" spans="7:7">
      <c r="G63024" s="1776"/>
    </row>
    <row r="63025" spans="7:7">
      <c r="G63025" s="1776"/>
    </row>
    <row r="63026" spans="7:7">
      <c r="G63026" s="1776"/>
    </row>
    <row r="63027" spans="7:7">
      <c r="G63027" s="1776"/>
    </row>
    <row r="63028" spans="7:7">
      <c r="G63028" s="1776"/>
    </row>
    <row r="63029" spans="7:7">
      <c r="G63029" s="1776"/>
    </row>
    <row r="63030" spans="7:7">
      <c r="G63030" s="1776"/>
    </row>
    <row r="63031" spans="7:7">
      <c r="G63031" s="1776"/>
    </row>
    <row r="63032" spans="7:7">
      <c r="G63032" s="1776"/>
    </row>
    <row r="63033" spans="7:7">
      <c r="G63033" s="1776"/>
    </row>
    <row r="63034" spans="7:7">
      <c r="G63034" s="1776"/>
    </row>
    <row r="63035" spans="7:7">
      <c r="G63035" s="1776"/>
    </row>
    <row r="63036" spans="7:7">
      <c r="G63036" s="1776"/>
    </row>
    <row r="63037" spans="7:7">
      <c r="G63037" s="1776"/>
    </row>
    <row r="63038" spans="7:7">
      <c r="G63038" s="1776"/>
    </row>
    <row r="63039" spans="7:7">
      <c r="G63039" s="1776"/>
    </row>
    <row r="63040" spans="7:7">
      <c r="G63040" s="1776"/>
    </row>
    <row r="63041" spans="7:7">
      <c r="G63041" s="1776"/>
    </row>
    <row r="63042" spans="7:7">
      <c r="G63042" s="1776"/>
    </row>
    <row r="63043" spans="7:7">
      <c r="G63043" s="1776"/>
    </row>
    <row r="63044" spans="7:7">
      <c r="G63044" s="1776"/>
    </row>
    <row r="63045" spans="7:7">
      <c r="G63045" s="1776"/>
    </row>
    <row r="63046" spans="7:7">
      <c r="G63046" s="1776"/>
    </row>
    <row r="63047" spans="7:7">
      <c r="G63047" s="1776"/>
    </row>
    <row r="63048" spans="7:7">
      <c r="G63048" s="1776"/>
    </row>
    <row r="63049" spans="7:7">
      <c r="G63049" s="1776"/>
    </row>
    <row r="63050" spans="7:7">
      <c r="G63050" s="1776"/>
    </row>
    <row r="63051" spans="7:7">
      <c r="G63051" s="1776"/>
    </row>
    <row r="63052" spans="7:7">
      <c r="G63052" s="1776"/>
    </row>
    <row r="63053" spans="7:7">
      <c r="G63053" s="1776"/>
    </row>
    <row r="63054" spans="7:7">
      <c r="G63054" s="1776"/>
    </row>
    <row r="63055" spans="7:7">
      <c r="G63055" s="1776"/>
    </row>
    <row r="63056" spans="7:7">
      <c r="G63056" s="1776"/>
    </row>
    <row r="63057" spans="7:7">
      <c r="G63057" s="1776"/>
    </row>
    <row r="63058" spans="7:7">
      <c r="G63058" s="1776"/>
    </row>
    <row r="63059" spans="7:7">
      <c r="G63059" s="1776"/>
    </row>
    <row r="63060" spans="7:7">
      <c r="G63060" s="1776"/>
    </row>
    <row r="63061" spans="7:7">
      <c r="G63061" s="1776"/>
    </row>
    <row r="63062" spans="7:7">
      <c r="G63062" s="1776"/>
    </row>
    <row r="63063" spans="7:7">
      <c r="G63063" s="1776"/>
    </row>
    <row r="63064" spans="7:7">
      <c r="G63064" s="1776"/>
    </row>
    <row r="63065" spans="7:7">
      <c r="G63065" s="1776"/>
    </row>
    <row r="63066" spans="7:7">
      <c r="G63066" s="1776"/>
    </row>
    <row r="63067" spans="7:7">
      <c r="G63067" s="1776"/>
    </row>
    <row r="63068" spans="7:7">
      <c r="G63068" s="1776"/>
    </row>
    <row r="63069" spans="7:7">
      <c r="G63069" s="1776"/>
    </row>
    <row r="63070" spans="7:7">
      <c r="G63070" s="1776"/>
    </row>
    <row r="63071" spans="7:7">
      <c r="G63071" s="1776"/>
    </row>
    <row r="63072" spans="7:7">
      <c r="G63072" s="1776"/>
    </row>
    <row r="63073" spans="7:7">
      <c r="G63073" s="1776"/>
    </row>
    <row r="63074" spans="7:7">
      <c r="G63074" s="1776"/>
    </row>
    <row r="63075" spans="7:7">
      <c r="G63075" s="1776"/>
    </row>
    <row r="63076" spans="7:7">
      <c r="G63076" s="1776"/>
    </row>
    <row r="63077" spans="7:7">
      <c r="G63077" s="1776"/>
    </row>
    <row r="63078" spans="7:7">
      <c r="G63078" s="1776"/>
    </row>
    <row r="63079" spans="7:7">
      <c r="G63079" s="1776"/>
    </row>
    <row r="63080" spans="7:7">
      <c r="G63080" s="1776"/>
    </row>
    <row r="63081" spans="7:7">
      <c r="G63081" s="1776"/>
    </row>
    <row r="63082" spans="7:7">
      <c r="G63082" s="1776"/>
    </row>
    <row r="63083" spans="7:7">
      <c r="G63083" s="1776"/>
    </row>
    <row r="63084" spans="7:7">
      <c r="G63084" s="1776"/>
    </row>
    <row r="63085" spans="7:7">
      <c r="G63085" s="1776"/>
    </row>
    <row r="63086" spans="7:7">
      <c r="G63086" s="1776"/>
    </row>
    <row r="63087" spans="7:7">
      <c r="G63087" s="1776"/>
    </row>
    <row r="63088" spans="7:7">
      <c r="G63088" s="1776"/>
    </row>
    <row r="63089" spans="7:7">
      <c r="G63089" s="1776"/>
    </row>
    <row r="63090" spans="7:7">
      <c r="G63090" s="1776"/>
    </row>
    <row r="63091" spans="7:7">
      <c r="G63091" s="1776"/>
    </row>
    <row r="63092" spans="7:7">
      <c r="G63092" s="1776"/>
    </row>
    <row r="63093" spans="7:7">
      <c r="G63093" s="1776"/>
    </row>
    <row r="63094" spans="7:7">
      <c r="G63094" s="1776"/>
    </row>
    <row r="63095" spans="7:7">
      <c r="G63095" s="1776"/>
    </row>
    <row r="63096" spans="7:7">
      <c r="G63096" s="1776"/>
    </row>
    <row r="63097" spans="7:7">
      <c r="G63097" s="1776"/>
    </row>
    <row r="63098" spans="7:7">
      <c r="G63098" s="1776"/>
    </row>
    <row r="63099" spans="7:7">
      <c r="G63099" s="1776"/>
    </row>
    <row r="63100" spans="7:7">
      <c r="G63100" s="1776"/>
    </row>
    <row r="63101" spans="7:7">
      <c r="G63101" s="1776"/>
    </row>
    <row r="63102" spans="7:7">
      <c r="G63102" s="1776"/>
    </row>
    <row r="63103" spans="7:7">
      <c r="G63103" s="1776"/>
    </row>
    <row r="63104" spans="7:7">
      <c r="G63104" s="1776"/>
    </row>
    <row r="63105" spans="7:7">
      <c r="G63105" s="1776"/>
    </row>
    <row r="63106" spans="7:7">
      <c r="G63106" s="1776"/>
    </row>
    <row r="63107" spans="7:7">
      <c r="G63107" s="1776"/>
    </row>
    <row r="63108" spans="7:7">
      <c r="G63108" s="1776"/>
    </row>
    <row r="63109" spans="7:7">
      <c r="G63109" s="1776"/>
    </row>
    <row r="63110" spans="7:7">
      <c r="G63110" s="1776"/>
    </row>
    <row r="63111" spans="7:7">
      <c r="G63111" s="1776"/>
    </row>
    <row r="63112" spans="7:7">
      <c r="G63112" s="1776"/>
    </row>
    <row r="63113" spans="7:7">
      <c r="G63113" s="1776"/>
    </row>
    <row r="63114" spans="7:7">
      <c r="G63114" s="1776"/>
    </row>
    <row r="63115" spans="7:7">
      <c r="G63115" s="1776"/>
    </row>
    <row r="63116" spans="7:7">
      <c r="G63116" s="1776"/>
    </row>
    <row r="63117" spans="7:7">
      <c r="G63117" s="1776"/>
    </row>
    <row r="63118" spans="7:7">
      <c r="G63118" s="1776"/>
    </row>
    <row r="63119" spans="7:7">
      <c r="G63119" s="1776"/>
    </row>
    <row r="63120" spans="7:7">
      <c r="G63120" s="1776"/>
    </row>
    <row r="63121" spans="7:7">
      <c r="G63121" s="1776"/>
    </row>
    <row r="63122" spans="7:7">
      <c r="G63122" s="1776"/>
    </row>
    <row r="63123" spans="7:7">
      <c r="G63123" s="1776"/>
    </row>
    <row r="63124" spans="7:7">
      <c r="G63124" s="1776"/>
    </row>
    <row r="63125" spans="7:7">
      <c r="G63125" s="1776"/>
    </row>
    <row r="63126" spans="7:7">
      <c r="G63126" s="1776"/>
    </row>
    <row r="63127" spans="7:7">
      <c r="G63127" s="1776"/>
    </row>
    <row r="63128" spans="7:7">
      <c r="G63128" s="1776"/>
    </row>
    <row r="63129" spans="7:7">
      <c r="G63129" s="1776"/>
    </row>
    <row r="63130" spans="7:7">
      <c r="G63130" s="1776"/>
    </row>
    <row r="63131" spans="7:7">
      <c r="G63131" s="1776"/>
    </row>
    <row r="63132" spans="7:7">
      <c r="G63132" s="1776"/>
    </row>
    <row r="63133" spans="7:7">
      <c r="G63133" s="1776"/>
    </row>
    <row r="63134" spans="7:7">
      <c r="G63134" s="1776"/>
    </row>
    <row r="63135" spans="7:7">
      <c r="G63135" s="1776"/>
    </row>
    <row r="63136" spans="7:7">
      <c r="G63136" s="1776"/>
    </row>
    <row r="63137" spans="7:7">
      <c r="G63137" s="1776"/>
    </row>
    <row r="63138" spans="7:7">
      <c r="G63138" s="1776"/>
    </row>
    <row r="63139" spans="7:7">
      <c r="G63139" s="1776"/>
    </row>
    <row r="63140" spans="7:7">
      <c r="G63140" s="1776"/>
    </row>
    <row r="63141" spans="7:7">
      <c r="G63141" s="1776"/>
    </row>
    <row r="63142" spans="7:7">
      <c r="G63142" s="1776"/>
    </row>
    <row r="63143" spans="7:7">
      <c r="G63143" s="1776"/>
    </row>
    <row r="63144" spans="7:7">
      <c r="G63144" s="1776"/>
    </row>
    <row r="63145" spans="7:7">
      <c r="G63145" s="1776"/>
    </row>
    <row r="63146" spans="7:7">
      <c r="G63146" s="1776"/>
    </row>
    <row r="63147" spans="7:7">
      <c r="G63147" s="1776"/>
    </row>
    <row r="63148" spans="7:7">
      <c r="G63148" s="1776"/>
    </row>
    <row r="63149" spans="7:7">
      <c r="G63149" s="1776"/>
    </row>
    <row r="63150" spans="7:7">
      <c r="G63150" s="1776"/>
    </row>
    <row r="63151" spans="7:7">
      <c r="G63151" s="1776"/>
    </row>
    <row r="63152" spans="7:7">
      <c r="G63152" s="1776"/>
    </row>
    <row r="63153" spans="7:7">
      <c r="G63153" s="1776"/>
    </row>
    <row r="63154" spans="7:7">
      <c r="G63154" s="1776"/>
    </row>
    <row r="63155" spans="7:7">
      <c r="G63155" s="1776"/>
    </row>
    <row r="63156" spans="7:7">
      <c r="G63156" s="1776"/>
    </row>
    <row r="63157" spans="7:7">
      <c r="G63157" s="1776"/>
    </row>
    <row r="63158" spans="7:7">
      <c r="G63158" s="1776"/>
    </row>
    <row r="63159" spans="7:7">
      <c r="G63159" s="1776"/>
    </row>
    <row r="63160" spans="7:7">
      <c r="G63160" s="1776"/>
    </row>
    <row r="63161" spans="7:7">
      <c r="G63161" s="1776"/>
    </row>
    <row r="63162" spans="7:7">
      <c r="G63162" s="1776"/>
    </row>
    <row r="63163" spans="7:7">
      <c r="G63163" s="1776"/>
    </row>
    <row r="63164" spans="7:7">
      <c r="G63164" s="1776"/>
    </row>
    <row r="63165" spans="7:7">
      <c r="G63165" s="1776"/>
    </row>
    <row r="63166" spans="7:7">
      <c r="G63166" s="1776"/>
    </row>
    <row r="63167" spans="7:7">
      <c r="G63167" s="1776"/>
    </row>
    <row r="63168" spans="7:7">
      <c r="G63168" s="1776"/>
    </row>
    <row r="63169" spans="7:7">
      <c r="G63169" s="1776"/>
    </row>
    <row r="63170" spans="7:7">
      <c r="G63170" s="1776"/>
    </row>
    <row r="63171" spans="7:7">
      <c r="G63171" s="1776"/>
    </row>
    <row r="63172" spans="7:7">
      <c r="G63172" s="1776"/>
    </row>
    <row r="63173" spans="7:7">
      <c r="G63173" s="1776"/>
    </row>
    <row r="63174" spans="7:7">
      <c r="G63174" s="1776"/>
    </row>
    <row r="63175" spans="7:7">
      <c r="G63175" s="1776"/>
    </row>
    <row r="63176" spans="7:7">
      <c r="G63176" s="1776"/>
    </row>
    <row r="63177" spans="7:7">
      <c r="G63177" s="1776"/>
    </row>
    <row r="63178" spans="7:7">
      <c r="G63178" s="1776"/>
    </row>
    <row r="63179" spans="7:7">
      <c r="G63179" s="1776"/>
    </row>
    <row r="63180" spans="7:7">
      <c r="G63180" s="1776"/>
    </row>
    <row r="63181" spans="7:7">
      <c r="G63181" s="1776"/>
    </row>
    <row r="63182" spans="7:7">
      <c r="G63182" s="1776"/>
    </row>
    <row r="63183" spans="7:7">
      <c r="G63183" s="1776"/>
    </row>
    <row r="63184" spans="7:7">
      <c r="G63184" s="1776"/>
    </row>
    <row r="63185" spans="7:7">
      <c r="G63185" s="1776"/>
    </row>
    <row r="63186" spans="7:7">
      <c r="G63186" s="1776"/>
    </row>
    <row r="63187" spans="7:7">
      <c r="G63187" s="1776"/>
    </row>
    <row r="63188" spans="7:7">
      <c r="G63188" s="1776"/>
    </row>
    <row r="63189" spans="7:7">
      <c r="G63189" s="1776"/>
    </row>
    <row r="63190" spans="7:7">
      <c r="G63190" s="1776"/>
    </row>
    <row r="63191" spans="7:7">
      <c r="G63191" s="1776"/>
    </row>
    <row r="63192" spans="7:7">
      <c r="G63192" s="1776"/>
    </row>
    <row r="63193" spans="7:7">
      <c r="G63193" s="1776"/>
    </row>
    <row r="63194" spans="7:7">
      <c r="G63194" s="1776"/>
    </row>
    <row r="63195" spans="7:7">
      <c r="G63195" s="1776"/>
    </row>
    <row r="63196" spans="7:7">
      <c r="G63196" s="1776"/>
    </row>
    <row r="63197" spans="7:7">
      <c r="G63197" s="1776"/>
    </row>
    <row r="63198" spans="7:7">
      <c r="G63198" s="1776"/>
    </row>
    <row r="63199" spans="7:7">
      <c r="G63199" s="1776"/>
    </row>
    <row r="63200" spans="7:7">
      <c r="G63200" s="1776"/>
    </row>
    <row r="63201" spans="7:7">
      <c r="G63201" s="1776"/>
    </row>
    <row r="63202" spans="7:7">
      <c r="G63202" s="1776"/>
    </row>
    <row r="63203" spans="7:7">
      <c r="G63203" s="1776"/>
    </row>
    <row r="63204" spans="7:7">
      <c r="G63204" s="1776"/>
    </row>
    <row r="63205" spans="7:7">
      <c r="G63205" s="1776"/>
    </row>
    <row r="63206" spans="7:7">
      <c r="G63206" s="1776"/>
    </row>
    <row r="63207" spans="7:7">
      <c r="G63207" s="1776"/>
    </row>
    <row r="63208" spans="7:7">
      <c r="G63208" s="1776"/>
    </row>
    <row r="63209" spans="7:7">
      <c r="G63209" s="1776"/>
    </row>
    <row r="63210" spans="7:7">
      <c r="G63210" s="1776"/>
    </row>
    <row r="63211" spans="7:7">
      <c r="G63211" s="1776"/>
    </row>
    <row r="63212" spans="7:7">
      <c r="G63212" s="1776"/>
    </row>
    <row r="63213" spans="7:7">
      <c r="G63213" s="1776"/>
    </row>
    <row r="63214" spans="7:7">
      <c r="G63214" s="1776"/>
    </row>
    <row r="63215" spans="7:7">
      <c r="G63215" s="1776"/>
    </row>
    <row r="63216" spans="7:7">
      <c r="G63216" s="1776"/>
    </row>
    <row r="63217" spans="7:7">
      <c r="G63217" s="1776"/>
    </row>
    <row r="63218" spans="7:7">
      <c r="G63218" s="1776"/>
    </row>
    <row r="63219" spans="7:7">
      <c r="G63219" s="1776"/>
    </row>
    <row r="63220" spans="7:7">
      <c r="G63220" s="1776"/>
    </row>
    <row r="63221" spans="7:7">
      <c r="G63221" s="1776"/>
    </row>
    <row r="63222" spans="7:7">
      <c r="G63222" s="1776"/>
    </row>
    <row r="63223" spans="7:7">
      <c r="G63223" s="1776"/>
    </row>
    <row r="63224" spans="7:7">
      <c r="G63224" s="1776"/>
    </row>
    <row r="63225" spans="7:7">
      <c r="G63225" s="1776"/>
    </row>
    <row r="63226" spans="7:7">
      <c r="G63226" s="1776"/>
    </row>
    <row r="63227" spans="7:7">
      <c r="G63227" s="1776"/>
    </row>
    <row r="63228" spans="7:7">
      <c r="G63228" s="1776"/>
    </row>
    <row r="63229" spans="7:7">
      <c r="G63229" s="1776"/>
    </row>
    <row r="63230" spans="7:7">
      <c r="G63230" s="1776"/>
    </row>
    <row r="63231" spans="7:7">
      <c r="G63231" s="1776"/>
    </row>
    <row r="63232" spans="7:7">
      <c r="G63232" s="1776"/>
    </row>
    <row r="63233" spans="7:7">
      <c r="G63233" s="1776"/>
    </row>
    <row r="63234" spans="7:7">
      <c r="G63234" s="1776"/>
    </row>
    <row r="63235" spans="7:7">
      <c r="G63235" s="1776"/>
    </row>
    <row r="63236" spans="7:7">
      <c r="G63236" s="1776"/>
    </row>
    <row r="63237" spans="7:7">
      <c r="G63237" s="1776"/>
    </row>
    <row r="63238" spans="7:7">
      <c r="G63238" s="1776"/>
    </row>
    <row r="63239" spans="7:7">
      <c r="G63239" s="1776"/>
    </row>
    <row r="63240" spans="7:7">
      <c r="G63240" s="1776"/>
    </row>
    <row r="63241" spans="7:7">
      <c r="G63241" s="1776"/>
    </row>
    <row r="63242" spans="7:7">
      <c r="G63242" s="1776"/>
    </row>
    <row r="63243" spans="7:7">
      <c r="G63243" s="1776"/>
    </row>
    <row r="63244" spans="7:7">
      <c r="G63244" s="1776"/>
    </row>
    <row r="63245" spans="7:7">
      <c r="G63245" s="1776"/>
    </row>
    <row r="63246" spans="7:7">
      <c r="G63246" s="1776"/>
    </row>
    <row r="63247" spans="7:7">
      <c r="G63247" s="1776"/>
    </row>
    <row r="63248" spans="7:7">
      <c r="G63248" s="1776"/>
    </row>
    <row r="63249" spans="7:7">
      <c r="G63249" s="1776"/>
    </row>
    <row r="63250" spans="7:7">
      <c r="G63250" s="1776"/>
    </row>
    <row r="63251" spans="7:7">
      <c r="G63251" s="1776"/>
    </row>
    <row r="63252" spans="7:7">
      <c r="G63252" s="1776"/>
    </row>
    <row r="63253" spans="7:7">
      <c r="G63253" s="1776"/>
    </row>
    <row r="63254" spans="7:7">
      <c r="G63254" s="1776"/>
    </row>
    <row r="63255" spans="7:7">
      <c r="G63255" s="1776"/>
    </row>
    <row r="63256" spans="7:7">
      <c r="G63256" s="1776"/>
    </row>
    <row r="63257" spans="7:7">
      <c r="G63257" s="1776"/>
    </row>
    <row r="63258" spans="7:7">
      <c r="G63258" s="1776"/>
    </row>
    <row r="63259" spans="7:7">
      <c r="G63259" s="1776"/>
    </row>
    <row r="63260" spans="7:7">
      <c r="G63260" s="1776"/>
    </row>
    <row r="63261" spans="7:7">
      <c r="G63261" s="1776"/>
    </row>
    <row r="63262" spans="7:7">
      <c r="G63262" s="1776"/>
    </row>
    <row r="63263" spans="7:7">
      <c r="G63263" s="1776"/>
    </row>
    <row r="63264" spans="7:7">
      <c r="G63264" s="1776"/>
    </row>
    <row r="63265" spans="7:7">
      <c r="G63265" s="1776"/>
    </row>
    <row r="63266" spans="7:7">
      <c r="G63266" s="1776"/>
    </row>
    <row r="63267" spans="7:7">
      <c r="G63267" s="1776"/>
    </row>
    <row r="63268" spans="7:7">
      <c r="G63268" s="1776"/>
    </row>
    <row r="63269" spans="7:7">
      <c r="G63269" s="1776"/>
    </row>
    <row r="63270" spans="7:7">
      <c r="G63270" s="1776"/>
    </row>
    <row r="63271" spans="7:7">
      <c r="G63271" s="1776"/>
    </row>
    <row r="63272" spans="7:7">
      <c r="G63272" s="1776"/>
    </row>
    <row r="63273" spans="7:7">
      <c r="G63273" s="1776"/>
    </row>
    <row r="63274" spans="7:7">
      <c r="G63274" s="1776"/>
    </row>
    <row r="63275" spans="7:7">
      <c r="G63275" s="1776"/>
    </row>
    <row r="63276" spans="7:7">
      <c r="G63276" s="1776"/>
    </row>
    <row r="63277" spans="7:7">
      <c r="G63277" s="1776"/>
    </row>
    <row r="63278" spans="7:7">
      <c r="G63278" s="1776"/>
    </row>
    <row r="63279" spans="7:7">
      <c r="G63279" s="1776"/>
    </row>
    <row r="63280" spans="7:7">
      <c r="G63280" s="1776"/>
    </row>
    <row r="63281" spans="7:7">
      <c r="G63281" s="1776"/>
    </row>
    <row r="63282" spans="7:7">
      <c r="G63282" s="1776"/>
    </row>
    <row r="63283" spans="7:7">
      <c r="G63283" s="1776"/>
    </row>
    <row r="63284" spans="7:7">
      <c r="G63284" s="1776"/>
    </row>
    <row r="63285" spans="7:7">
      <c r="G63285" s="1776"/>
    </row>
    <row r="63286" spans="7:7">
      <c r="G63286" s="1776"/>
    </row>
    <row r="63287" spans="7:7">
      <c r="G63287" s="1776"/>
    </row>
    <row r="63288" spans="7:7">
      <c r="G63288" s="1776"/>
    </row>
    <row r="63289" spans="7:7">
      <c r="G63289" s="1776"/>
    </row>
    <row r="63290" spans="7:7">
      <c r="G63290" s="1776"/>
    </row>
    <row r="63291" spans="7:7">
      <c r="G63291" s="1776"/>
    </row>
    <row r="63292" spans="7:7">
      <c r="G63292" s="1776"/>
    </row>
    <row r="63293" spans="7:7">
      <c r="G63293" s="1776"/>
    </row>
    <row r="63294" spans="7:7">
      <c r="G63294" s="1776"/>
    </row>
    <row r="63295" spans="7:7">
      <c r="G63295" s="1776"/>
    </row>
    <row r="63296" spans="7:7">
      <c r="G63296" s="1776"/>
    </row>
    <row r="63297" spans="7:7">
      <c r="G63297" s="1776"/>
    </row>
    <row r="63298" spans="7:7">
      <c r="G63298" s="1776"/>
    </row>
    <row r="63299" spans="7:7">
      <c r="G63299" s="1776"/>
    </row>
    <row r="63300" spans="7:7">
      <c r="G63300" s="1776"/>
    </row>
    <row r="63301" spans="7:7">
      <c r="G63301" s="1776"/>
    </row>
    <row r="63302" spans="7:7">
      <c r="G63302" s="1776"/>
    </row>
    <row r="63303" spans="7:7">
      <c r="G63303" s="1776"/>
    </row>
    <row r="63304" spans="7:7">
      <c r="G63304" s="1776"/>
    </row>
    <row r="63305" spans="7:7">
      <c r="G63305" s="1776"/>
    </row>
    <row r="63306" spans="7:7">
      <c r="G63306" s="1776"/>
    </row>
    <row r="63307" spans="7:7">
      <c r="G63307" s="1776"/>
    </row>
    <row r="63308" spans="7:7">
      <c r="G63308" s="1776"/>
    </row>
    <row r="63309" spans="7:7">
      <c r="G63309" s="1776"/>
    </row>
    <row r="63310" spans="7:7">
      <c r="G63310" s="1776"/>
    </row>
    <row r="63311" spans="7:7">
      <c r="G63311" s="1776"/>
    </row>
    <row r="63312" spans="7:7">
      <c r="G63312" s="1776"/>
    </row>
    <row r="63313" spans="7:7">
      <c r="G63313" s="1776"/>
    </row>
    <row r="63314" spans="7:7">
      <c r="G63314" s="1776"/>
    </row>
    <row r="63315" spans="7:7">
      <c r="G63315" s="1776"/>
    </row>
    <row r="63316" spans="7:7">
      <c r="G63316" s="1776"/>
    </row>
    <row r="63317" spans="7:7">
      <c r="G63317" s="1776"/>
    </row>
    <row r="63318" spans="7:7">
      <c r="G63318" s="1776"/>
    </row>
    <row r="63319" spans="7:7">
      <c r="G63319" s="1776"/>
    </row>
    <row r="63320" spans="7:7">
      <c r="G63320" s="1776"/>
    </row>
    <row r="63321" spans="7:7">
      <c r="G63321" s="1776"/>
    </row>
    <row r="63322" spans="7:7">
      <c r="G63322" s="1776"/>
    </row>
    <row r="63323" spans="7:7">
      <c r="G63323" s="1776"/>
    </row>
    <row r="63324" spans="7:7">
      <c r="G63324" s="1776"/>
    </row>
    <row r="63325" spans="7:7">
      <c r="G63325" s="1776"/>
    </row>
    <row r="63326" spans="7:7">
      <c r="G63326" s="1776"/>
    </row>
    <row r="63327" spans="7:7">
      <c r="G63327" s="1776"/>
    </row>
    <row r="63328" spans="7:7">
      <c r="G63328" s="1776"/>
    </row>
    <row r="63329" spans="7:7">
      <c r="G63329" s="1776"/>
    </row>
    <row r="63330" spans="7:7">
      <c r="G63330" s="1776"/>
    </row>
    <row r="63331" spans="7:7">
      <c r="G63331" s="1776"/>
    </row>
    <row r="63332" spans="7:7">
      <c r="G63332" s="1776"/>
    </row>
    <row r="63333" spans="7:7">
      <c r="G63333" s="1776"/>
    </row>
    <row r="63334" spans="7:7">
      <c r="G63334" s="1776"/>
    </row>
    <row r="63335" spans="7:7">
      <c r="G63335" s="1776"/>
    </row>
    <row r="63336" spans="7:7">
      <c r="G63336" s="1776"/>
    </row>
    <row r="63337" spans="7:7">
      <c r="G63337" s="1776"/>
    </row>
    <row r="63338" spans="7:7">
      <c r="G63338" s="1776"/>
    </row>
    <row r="63339" spans="7:7">
      <c r="G63339" s="1776"/>
    </row>
    <row r="63340" spans="7:7">
      <c r="G63340" s="1776"/>
    </row>
    <row r="63341" spans="7:7">
      <c r="G63341" s="1776"/>
    </row>
    <row r="63342" spans="7:7">
      <c r="G63342" s="1776"/>
    </row>
    <row r="63343" spans="7:7">
      <c r="G63343" s="1776"/>
    </row>
    <row r="63344" spans="7:7">
      <c r="G63344" s="1776"/>
    </row>
    <row r="63345" spans="7:7">
      <c r="G63345" s="1776"/>
    </row>
    <row r="63346" spans="7:7">
      <c r="G63346" s="1776"/>
    </row>
    <row r="63347" spans="7:7">
      <c r="G63347" s="1776"/>
    </row>
    <row r="63348" spans="7:7">
      <c r="G63348" s="1776"/>
    </row>
    <row r="63349" spans="7:7">
      <c r="G63349" s="1776"/>
    </row>
    <row r="63350" spans="7:7">
      <c r="G63350" s="1776"/>
    </row>
    <row r="63351" spans="7:7">
      <c r="G63351" s="1776"/>
    </row>
    <row r="63352" spans="7:7">
      <c r="G63352" s="1776"/>
    </row>
    <row r="63353" spans="7:7">
      <c r="G63353" s="1776"/>
    </row>
    <row r="63354" spans="7:7">
      <c r="G63354" s="1776"/>
    </row>
    <row r="63355" spans="7:7">
      <c r="G63355" s="1776"/>
    </row>
    <row r="63356" spans="7:7">
      <c r="G63356" s="1776"/>
    </row>
    <row r="63357" spans="7:7">
      <c r="G63357" s="1776"/>
    </row>
    <row r="63358" spans="7:7">
      <c r="G63358" s="1776"/>
    </row>
    <row r="63359" spans="7:7">
      <c r="G63359" s="1776"/>
    </row>
    <row r="63360" spans="7:7">
      <c r="G63360" s="1776"/>
    </row>
    <row r="63361" spans="7:7">
      <c r="G63361" s="1776"/>
    </row>
    <row r="63362" spans="7:7">
      <c r="G63362" s="1776"/>
    </row>
    <row r="63363" spans="7:7">
      <c r="G63363" s="1776"/>
    </row>
    <row r="63364" spans="7:7">
      <c r="G63364" s="1776"/>
    </row>
    <row r="63365" spans="7:7">
      <c r="G63365" s="1776"/>
    </row>
    <row r="63366" spans="7:7">
      <c r="G63366" s="1776"/>
    </row>
    <row r="63367" spans="7:7">
      <c r="G63367" s="1776"/>
    </row>
    <row r="63368" spans="7:7">
      <c r="G63368" s="1776"/>
    </row>
    <row r="63369" spans="7:7">
      <c r="G63369" s="1776"/>
    </row>
    <row r="63370" spans="7:7">
      <c r="G63370" s="1776"/>
    </row>
    <row r="63371" spans="7:7">
      <c r="G63371" s="1776"/>
    </row>
    <row r="63372" spans="7:7">
      <c r="G63372" s="1776"/>
    </row>
    <row r="63373" spans="7:7">
      <c r="G63373" s="1776"/>
    </row>
    <row r="63374" spans="7:7">
      <c r="G63374" s="1776"/>
    </row>
    <row r="63375" spans="7:7">
      <c r="G63375" s="1776"/>
    </row>
    <row r="63376" spans="7:7">
      <c r="G63376" s="1776"/>
    </row>
    <row r="63377" spans="7:7">
      <c r="G63377" s="1776"/>
    </row>
    <row r="63378" spans="7:7">
      <c r="G63378" s="1776"/>
    </row>
    <row r="63379" spans="7:7">
      <c r="G63379" s="1776"/>
    </row>
    <row r="63380" spans="7:7">
      <c r="G63380" s="1776"/>
    </row>
    <row r="63381" spans="7:7">
      <c r="G63381" s="1776"/>
    </row>
    <row r="63382" spans="7:7">
      <c r="G63382" s="1776"/>
    </row>
    <row r="63383" spans="7:7">
      <c r="G63383" s="1776"/>
    </row>
    <row r="63384" spans="7:7">
      <c r="G63384" s="1776"/>
    </row>
    <row r="63385" spans="7:7">
      <c r="G63385" s="1776"/>
    </row>
    <row r="63386" spans="7:7">
      <c r="G63386" s="1776"/>
    </row>
    <row r="63387" spans="7:7">
      <c r="G63387" s="1776"/>
    </row>
    <row r="63388" spans="7:7">
      <c r="G63388" s="1776"/>
    </row>
    <row r="63389" spans="7:7">
      <c r="G63389" s="1776"/>
    </row>
    <row r="63390" spans="7:7">
      <c r="G63390" s="1776"/>
    </row>
    <row r="63391" spans="7:7">
      <c r="G63391" s="1776"/>
    </row>
    <row r="63392" spans="7:7">
      <c r="G63392" s="1776"/>
    </row>
    <row r="63393" spans="7:7">
      <c r="G63393" s="1776"/>
    </row>
    <row r="63394" spans="7:7">
      <c r="G63394" s="1776"/>
    </row>
    <row r="63395" spans="7:7">
      <c r="G63395" s="1776"/>
    </row>
    <row r="63396" spans="7:7">
      <c r="G63396" s="1776"/>
    </row>
    <row r="63397" spans="7:7">
      <c r="G63397" s="1776"/>
    </row>
    <row r="63398" spans="7:7">
      <c r="G63398" s="1776"/>
    </row>
    <row r="63399" spans="7:7">
      <c r="G63399" s="1776"/>
    </row>
    <row r="63400" spans="7:7">
      <c r="G63400" s="1776"/>
    </row>
    <row r="63401" spans="7:7">
      <c r="G63401" s="1776"/>
    </row>
    <row r="63402" spans="7:7">
      <c r="G63402" s="1776"/>
    </row>
    <row r="63403" spans="7:7">
      <c r="G63403" s="1776"/>
    </row>
    <row r="63404" spans="7:7">
      <c r="G63404" s="1776"/>
    </row>
    <row r="63405" spans="7:7">
      <c r="G63405" s="1776"/>
    </row>
    <row r="63406" spans="7:7">
      <c r="G63406" s="1776"/>
    </row>
    <row r="63407" spans="7:7">
      <c r="G63407" s="1776"/>
    </row>
    <row r="63408" spans="7:7">
      <c r="G63408" s="1776"/>
    </row>
    <row r="63409" spans="7:7">
      <c r="G63409" s="1776"/>
    </row>
    <row r="63410" spans="7:7">
      <c r="G63410" s="1776"/>
    </row>
    <row r="63411" spans="7:7">
      <c r="G63411" s="1776"/>
    </row>
    <row r="63412" spans="7:7">
      <c r="G63412" s="1776"/>
    </row>
    <row r="63413" spans="7:7">
      <c r="G63413" s="1776"/>
    </row>
    <row r="63414" spans="7:7">
      <c r="G63414" s="1776"/>
    </row>
    <row r="63415" spans="7:7">
      <c r="G63415" s="1776"/>
    </row>
    <row r="63416" spans="7:7">
      <c r="G63416" s="1776"/>
    </row>
    <row r="63417" spans="7:7">
      <c r="G63417" s="1776"/>
    </row>
    <row r="63418" spans="7:7">
      <c r="G63418" s="1776"/>
    </row>
    <row r="63419" spans="7:7">
      <c r="G63419" s="1776"/>
    </row>
    <row r="63420" spans="7:7">
      <c r="G63420" s="1776"/>
    </row>
    <row r="63421" spans="7:7">
      <c r="G63421" s="1776"/>
    </row>
    <row r="63422" spans="7:7">
      <c r="G63422" s="1776"/>
    </row>
    <row r="63423" spans="7:7">
      <c r="G63423" s="1776"/>
    </row>
    <row r="63424" spans="7:7">
      <c r="G63424" s="1776"/>
    </row>
    <row r="63425" spans="7:7">
      <c r="G63425" s="1776"/>
    </row>
    <row r="63426" spans="7:7">
      <c r="G63426" s="1776"/>
    </row>
    <row r="63427" spans="7:7">
      <c r="G63427" s="1776"/>
    </row>
    <row r="63428" spans="7:7">
      <c r="G63428" s="1776"/>
    </row>
    <row r="63429" spans="7:7">
      <c r="G63429" s="1776"/>
    </row>
    <row r="63430" spans="7:7">
      <c r="G63430" s="1776"/>
    </row>
    <row r="63431" spans="7:7">
      <c r="G63431" s="1776"/>
    </row>
    <row r="63432" spans="7:7">
      <c r="G63432" s="1776"/>
    </row>
    <row r="63433" spans="7:7">
      <c r="G63433" s="1776"/>
    </row>
    <row r="63434" spans="7:7">
      <c r="G63434" s="1776"/>
    </row>
    <row r="63435" spans="7:7">
      <c r="G63435" s="1776"/>
    </row>
    <row r="63436" spans="7:7">
      <c r="G63436" s="1776"/>
    </row>
    <row r="63437" spans="7:7">
      <c r="G63437" s="1776"/>
    </row>
    <row r="63438" spans="7:7">
      <c r="G63438" s="1776"/>
    </row>
    <row r="63439" spans="7:7">
      <c r="G63439" s="1776"/>
    </row>
    <row r="63440" spans="7:7">
      <c r="G63440" s="1776"/>
    </row>
    <row r="63441" spans="7:7">
      <c r="G63441" s="1776"/>
    </row>
    <row r="63442" spans="7:7">
      <c r="G63442" s="1776"/>
    </row>
    <row r="63443" spans="7:7">
      <c r="G63443" s="1776"/>
    </row>
    <row r="63444" spans="7:7">
      <c r="G63444" s="1776"/>
    </row>
    <row r="63445" spans="7:7">
      <c r="G63445" s="1776"/>
    </row>
    <row r="63446" spans="7:7">
      <c r="G63446" s="1776"/>
    </row>
    <row r="63447" spans="7:7">
      <c r="G63447" s="1776"/>
    </row>
    <row r="63448" spans="7:7">
      <c r="G63448" s="1776"/>
    </row>
    <row r="63449" spans="7:7">
      <c r="G63449" s="1776"/>
    </row>
    <row r="63450" spans="7:7">
      <c r="G63450" s="1776"/>
    </row>
    <row r="63451" spans="7:7">
      <c r="G63451" s="1776"/>
    </row>
    <row r="63452" spans="7:7">
      <c r="G63452" s="1776"/>
    </row>
    <row r="63453" spans="7:7">
      <c r="G63453" s="1776"/>
    </row>
    <row r="63454" spans="7:7">
      <c r="G63454" s="1776"/>
    </row>
    <row r="63455" spans="7:7">
      <c r="G63455" s="1776"/>
    </row>
    <row r="63456" spans="7:7">
      <c r="G63456" s="1776"/>
    </row>
    <row r="63457" spans="7:7">
      <c r="G63457" s="1776"/>
    </row>
    <row r="63458" spans="7:7">
      <c r="G63458" s="1776"/>
    </row>
    <row r="63459" spans="7:7">
      <c r="G63459" s="1776"/>
    </row>
    <row r="63460" spans="7:7">
      <c r="G63460" s="1776"/>
    </row>
    <row r="63461" spans="7:7">
      <c r="G63461" s="1776"/>
    </row>
    <row r="63462" spans="7:7">
      <c r="G63462" s="1776"/>
    </row>
    <row r="63463" spans="7:7">
      <c r="G63463" s="1776"/>
    </row>
    <row r="63464" spans="7:7">
      <c r="G63464" s="1776"/>
    </row>
    <row r="63465" spans="7:7">
      <c r="G63465" s="1776"/>
    </row>
    <row r="63466" spans="7:7">
      <c r="G63466" s="1776"/>
    </row>
    <row r="63467" spans="7:7">
      <c r="G63467" s="1776"/>
    </row>
    <row r="63468" spans="7:7">
      <c r="G63468" s="1776"/>
    </row>
    <row r="63469" spans="7:7">
      <c r="G63469" s="1776"/>
    </row>
    <row r="63470" spans="7:7">
      <c r="G63470" s="1776"/>
    </row>
    <row r="63471" spans="7:7">
      <c r="G63471" s="1776"/>
    </row>
    <row r="63472" spans="7:7">
      <c r="G63472" s="1776"/>
    </row>
    <row r="63473" spans="7:7">
      <c r="G63473" s="1776"/>
    </row>
    <row r="63474" spans="7:7">
      <c r="G63474" s="1776"/>
    </row>
    <row r="63475" spans="7:7">
      <c r="G63475" s="1776"/>
    </row>
    <row r="63476" spans="7:7">
      <c r="G63476" s="1776"/>
    </row>
    <row r="63477" spans="7:7">
      <c r="G63477" s="1776"/>
    </row>
    <row r="63478" spans="7:7">
      <c r="G63478" s="1776"/>
    </row>
    <row r="63479" spans="7:7">
      <c r="G63479" s="1776"/>
    </row>
    <row r="63480" spans="7:7">
      <c r="G63480" s="1776"/>
    </row>
    <row r="63481" spans="7:7">
      <c r="G63481" s="1776"/>
    </row>
    <row r="63482" spans="7:7">
      <c r="G63482" s="1776"/>
    </row>
    <row r="63483" spans="7:7">
      <c r="G63483" s="1776"/>
    </row>
    <row r="63484" spans="7:7">
      <c r="G63484" s="1776"/>
    </row>
    <row r="63485" spans="7:7">
      <c r="G63485" s="1776"/>
    </row>
    <row r="63486" spans="7:7">
      <c r="G63486" s="1776"/>
    </row>
    <row r="63487" spans="7:7">
      <c r="G63487" s="1776"/>
    </row>
    <row r="63488" spans="7:7">
      <c r="G63488" s="1776"/>
    </row>
    <row r="63489" spans="7:7">
      <c r="G63489" s="1776"/>
    </row>
    <row r="63490" spans="7:7">
      <c r="G63490" s="1776"/>
    </row>
    <row r="63491" spans="7:7">
      <c r="G63491" s="1776"/>
    </row>
    <row r="63492" spans="7:7">
      <c r="G63492" s="1776"/>
    </row>
    <row r="63493" spans="7:7">
      <c r="G63493" s="1776"/>
    </row>
    <row r="63494" spans="7:7">
      <c r="G63494" s="1776"/>
    </row>
    <row r="63495" spans="7:7">
      <c r="G63495" s="1776"/>
    </row>
    <row r="63496" spans="7:7">
      <c r="G63496" s="1776"/>
    </row>
    <row r="63497" spans="7:7">
      <c r="G63497" s="1776"/>
    </row>
    <row r="63498" spans="7:7">
      <c r="G63498" s="1776"/>
    </row>
    <row r="63499" spans="7:7">
      <c r="G63499" s="1776"/>
    </row>
    <row r="63500" spans="7:7">
      <c r="G63500" s="1776"/>
    </row>
    <row r="63501" spans="7:7">
      <c r="G63501" s="1776"/>
    </row>
    <row r="63502" spans="7:7">
      <c r="G63502" s="1776"/>
    </row>
    <row r="63503" spans="7:7">
      <c r="G63503" s="1776"/>
    </row>
    <row r="63504" spans="7:7">
      <c r="G63504" s="1776"/>
    </row>
    <row r="63505" spans="7:7">
      <c r="G63505" s="1776"/>
    </row>
    <row r="63506" spans="7:7">
      <c r="G63506" s="1776"/>
    </row>
    <row r="63507" spans="7:7">
      <c r="G63507" s="1776"/>
    </row>
    <row r="63508" spans="7:7">
      <c r="G63508" s="1776"/>
    </row>
    <row r="63509" spans="7:7">
      <c r="G63509" s="1776"/>
    </row>
    <row r="63510" spans="7:7">
      <c r="G63510" s="1776"/>
    </row>
    <row r="63511" spans="7:7">
      <c r="G63511" s="1776"/>
    </row>
    <row r="63512" spans="7:7">
      <c r="G63512" s="1776"/>
    </row>
    <row r="63513" spans="7:7">
      <c r="G63513" s="1776"/>
    </row>
    <row r="63514" spans="7:7">
      <c r="G63514" s="1776"/>
    </row>
    <row r="63515" spans="7:7">
      <c r="G63515" s="1776"/>
    </row>
    <row r="63516" spans="7:7">
      <c r="G63516" s="1776"/>
    </row>
    <row r="63517" spans="7:7">
      <c r="G63517" s="1776"/>
    </row>
    <row r="63518" spans="7:7">
      <c r="G63518" s="1776"/>
    </row>
    <row r="63519" spans="7:7">
      <c r="G63519" s="1776"/>
    </row>
    <row r="63520" spans="7:7">
      <c r="G63520" s="1776"/>
    </row>
    <row r="63521" spans="7:7">
      <c r="G63521" s="1776"/>
    </row>
    <row r="63522" spans="7:7">
      <c r="G63522" s="1776"/>
    </row>
    <row r="63523" spans="7:7">
      <c r="G63523" s="1776"/>
    </row>
    <row r="63524" spans="7:7">
      <c r="G63524" s="1776"/>
    </row>
    <row r="63525" spans="7:7">
      <c r="G63525" s="1776"/>
    </row>
    <row r="63526" spans="7:7">
      <c r="G63526" s="1776"/>
    </row>
    <row r="63527" spans="7:7">
      <c r="G63527" s="1776"/>
    </row>
    <row r="63528" spans="7:7">
      <c r="G63528" s="1776"/>
    </row>
    <row r="63529" spans="7:7">
      <c r="G63529" s="1776"/>
    </row>
    <row r="63530" spans="7:7">
      <c r="G63530" s="1776"/>
    </row>
    <row r="63531" spans="7:7">
      <c r="G63531" s="1776"/>
    </row>
    <row r="63532" spans="7:7">
      <c r="G63532" s="1776"/>
    </row>
    <row r="63533" spans="7:7">
      <c r="G63533" s="1776"/>
    </row>
    <row r="63534" spans="7:7">
      <c r="G63534" s="1776"/>
    </row>
    <row r="63535" spans="7:7">
      <c r="G63535" s="1776"/>
    </row>
    <row r="63536" spans="7:7">
      <c r="G63536" s="1776"/>
    </row>
    <row r="63537" spans="7:7">
      <c r="G63537" s="1776"/>
    </row>
    <row r="63538" spans="7:7">
      <c r="G63538" s="1776"/>
    </row>
    <row r="63539" spans="7:7">
      <c r="G63539" s="1776"/>
    </row>
    <row r="63540" spans="7:7">
      <c r="G63540" s="1776"/>
    </row>
    <row r="63541" spans="7:7">
      <c r="G63541" s="1776"/>
    </row>
    <row r="63542" spans="7:7">
      <c r="G63542" s="1776"/>
    </row>
    <row r="63543" spans="7:7">
      <c r="G63543" s="1776"/>
    </row>
    <row r="63544" spans="7:7">
      <c r="G63544" s="1776"/>
    </row>
    <row r="63545" spans="7:7">
      <c r="G63545" s="1776"/>
    </row>
    <row r="63546" spans="7:7">
      <c r="G63546" s="1776"/>
    </row>
    <row r="63547" spans="7:7">
      <c r="G63547" s="1776"/>
    </row>
    <row r="63548" spans="7:7">
      <c r="G63548" s="1776"/>
    </row>
    <row r="63549" spans="7:7">
      <c r="G63549" s="1776"/>
    </row>
    <row r="63550" spans="7:7">
      <c r="G63550" s="1776"/>
    </row>
    <row r="63551" spans="7:7">
      <c r="G63551" s="1776"/>
    </row>
    <row r="63552" spans="7:7">
      <c r="G63552" s="1776"/>
    </row>
    <row r="63553" spans="7:7">
      <c r="G63553" s="1776"/>
    </row>
    <row r="63554" spans="7:7">
      <c r="G63554" s="1776"/>
    </row>
    <row r="63555" spans="7:7">
      <c r="G63555" s="1776"/>
    </row>
    <row r="63556" spans="7:7">
      <c r="G63556" s="1776"/>
    </row>
    <row r="63557" spans="7:7">
      <c r="G63557" s="1776"/>
    </row>
    <row r="63558" spans="7:7">
      <c r="G63558" s="1776"/>
    </row>
    <row r="63559" spans="7:7">
      <c r="G63559" s="1776"/>
    </row>
    <row r="63560" spans="7:7">
      <c r="G63560" s="1776"/>
    </row>
    <row r="63561" spans="7:7">
      <c r="G63561" s="1776"/>
    </row>
    <row r="63562" spans="7:7">
      <c r="G63562" s="1776"/>
    </row>
    <row r="63563" spans="7:7">
      <c r="G63563" s="1776"/>
    </row>
    <row r="63564" spans="7:7">
      <c r="G63564" s="1776"/>
    </row>
    <row r="63565" spans="7:7">
      <c r="G63565" s="1776"/>
    </row>
    <row r="63566" spans="7:7">
      <c r="G63566" s="1776"/>
    </row>
    <row r="63567" spans="7:7">
      <c r="G63567" s="1776"/>
    </row>
    <row r="63568" spans="7:7">
      <c r="G63568" s="1776"/>
    </row>
    <row r="63569" spans="7:7">
      <c r="G63569" s="1776"/>
    </row>
    <row r="63570" spans="7:7">
      <c r="G63570" s="1776"/>
    </row>
    <row r="63571" spans="7:7">
      <c r="G63571" s="1776"/>
    </row>
    <row r="63572" spans="7:7">
      <c r="G63572" s="1776"/>
    </row>
    <row r="63573" spans="7:7">
      <c r="G63573" s="1776"/>
    </row>
    <row r="63574" spans="7:7">
      <c r="G63574" s="1776"/>
    </row>
    <row r="63575" spans="7:7">
      <c r="G63575" s="1776"/>
    </row>
    <row r="63576" spans="7:7">
      <c r="G63576" s="1776"/>
    </row>
    <row r="63577" spans="7:7">
      <c r="G63577" s="1776"/>
    </row>
    <row r="63578" spans="7:7">
      <c r="G63578" s="1776"/>
    </row>
    <row r="63579" spans="7:7">
      <c r="G63579" s="1776"/>
    </row>
    <row r="63580" spans="7:7">
      <c r="G63580" s="1776"/>
    </row>
    <row r="63581" spans="7:7">
      <c r="G63581" s="1776"/>
    </row>
    <row r="63582" spans="7:7">
      <c r="G63582" s="1776"/>
    </row>
    <row r="63583" spans="7:7">
      <c r="G63583" s="1776"/>
    </row>
    <row r="63584" spans="7:7">
      <c r="G63584" s="1776"/>
    </row>
    <row r="63585" spans="7:7">
      <c r="G63585" s="1776"/>
    </row>
    <row r="63586" spans="7:7">
      <c r="G63586" s="1776"/>
    </row>
    <row r="63587" spans="7:7">
      <c r="G63587" s="1776"/>
    </row>
    <row r="63588" spans="7:7">
      <c r="G63588" s="1776"/>
    </row>
    <row r="63589" spans="7:7">
      <c r="G63589" s="1776"/>
    </row>
    <row r="63590" spans="7:7">
      <c r="G63590" s="1776"/>
    </row>
    <row r="63591" spans="7:7">
      <c r="G63591" s="1776"/>
    </row>
    <row r="63592" spans="7:7">
      <c r="G63592" s="1776"/>
    </row>
    <row r="63593" spans="7:7">
      <c r="G63593" s="1776"/>
    </row>
    <row r="63594" spans="7:7">
      <c r="G63594" s="1776"/>
    </row>
    <row r="63595" spans="7:7">
      <c r="G63595" s="1776"/>
    </row>
    <row r="63596" spans="7:7">
      <c r="G63596" s="1776"/>
    </row>
    <row r="63597" spans="7:7">
      <c r="G63597" s="1776"/>
    </row>
    <row r="63598" spans="7:7">
      <c r="G63598" s="1776"/>
    </row>
    <row r="63599" spans="7:7">
      <c r="G63599" s="1776"/>
    </row>
    <row r="63600" spans="7:7">
      <c r="G63600" s="1776"/>
    </row>
    <row r="63601" spans="7:7">
      <c r="G63601" s="1776"/>
    </row>
    <row r="63602" spans="7:7">
      <c r="G63602" s="1776"/>
    </row>
    <row r="63603" spans="7:7">
      <c r="G63603" s="1776"/>
    </row>
    <row r="63604" spans="7:7">
      <c r="G63604" s="1776"/>
    </row>
    <row r="63605" spans="7:7">
      <c r="G63605" s="1776"/>
    </row>
    <row r="63606" spans="7:7">
      <c r="G63606" s="1776"/>
    </row>
    <row r="63607" spans="7:7">
      <c r="G63607" s="1776"/>
    </row>
    <row r="63608" spans="7:7">
      <c r="G63608" s="1776"/>
    </row>
    <row r="63609" spans="7:7">
      <c r="G63609" s="1776"/>
    </row>
    <row r="63610" spans="7:7">
      <c r="G63610" s="1776"/>
    </row>
    <row r="63611" spans="7:7">
      <c r="G63611" s="1776"/>
    </row>
    <row r="63612" spans="7:7">
      <c r="G63612" s="1776"/>
    </row>
    <row r="63613" spans="7:7">
      <c r="G63613" s="1776"/>
    </row>
    <row r="63614" spans="7:7">
      <c r="G63614" s="1776"/>
    </row>
    <row r="63615" spans="7:7">
      <c r="G63615" s="1776"/>
    </row>
    <row r="63616" spans="7:7">
      <c r="G63616" s="1776"/>
    </row>
    <row r="63617" spans="7:7">
      <c r="G63617" s="1776"/>
    </row>
    <row r="63618" spans="7:7">
      <c r="G63618" s="1776"/>
    </row>
    <row r="63619" spans="7:7">
      <c r="G63619" s="1776"/>
    </row>
    <row r="63620" spans="7:7">
      <c r="G63620" s="1776"/>
    </row>
    <row r="63621" spans="7:7">
      <c r="G63621" s="1776"/>
    </row>
    <row r="63622" spans="7:7">
      <c r="G63622" s="1776"/>
    </row>
    <row r="63623" spans="7:7">
      <c r="G63623" s="1776"/>
    </row>
    <row r="63624" spans="7:7">
      <c r="G63624" s="1776"/>
    </row>
    <row r="63625" spans="7:7">
      <c r="G63625" s="1776"/>
    </row>
    <row r="63626" spans="7:7">
      <c r="G63626" s="1776"/>
    </row>
    <row r="63627" spans="7:7">
      <c r="G63627" s="1776"/>
    </row>
    <row r="63628" spans="7:7">
      <c r="G63628" s="1776"/>
    </row>
    <row r="63629" spans="7:7">
      <c r="G63629" s="1776"/>
    </row>
    <row r="63630" spans="7:7">
      <c r="G63630" s="1776"/>
    </row>
    <row r="63631" spans="7:7">
      <c r="G63631" s="1776"/>
    </row>
    <row r="63632" spans="7:7">
      <c r="G63632" s="1776"/>
    </row>
    <row r="63633" spans="7:7">
      <c r="G63633" s="1776"/>
    </row>
    <row r="63634" spans="7:7">
      <c r="G63634" s="1776"/>
    </row>
    <row r="63635" spans="7:7">
      <c r="G63635" s="1776"/>
    </row>
    <row r="63636" spans="7:7">
      <c r="G63636" s="1776"/>
    </row>
    <row r="63637" spans="7:7">
      <c r="G63637" s="1776"/>
    </row>
    <row r="63638" spans="7:7">
      <c r="G63638" s="1776"/>
    </row>
    <row r="63639" spans="7:7">
      <c r="G63639" s="1776"/>
    </row>
    <row r="63640" spans="7:7">
      <c r="G63640" s="1776"/>
    </row>
    <row r="63641" spans="7:7">
      <c r="G63641" s="1776"/>
    </row>
    <row r="63642" spans="7:7">
      <c r="G63642" s="1776"/>
    </row>
    <row r="63643" spans="7:7">
      <c r="G63643" s="1776"/>
    </row>
    <row r="63644" spans="7:7">
      <c r="G63644" s="1776"/>
    </row>
    <row r="63645" spans="7:7">
      <c r="G63645" s="1776"/>
    </row>
    <row r="63646" spans="7:7">
      <c r="G63646" s="1776"/>
    </row>
    <row r="63647" spans="7:7">
      <c r="G63647" s="1776"/>
    </row>
    <row r="63648" spans="7:7">
      <c r="G63648" s="1776"/>
    </row>
    <row r="63649" spans="7:7">
      <c r="G63649" s="1776"/>
    </row>
    <row r="63650" spans="7:7">
      <c r="G63650" s="1776"/>
    </row>
    <row r="63651" spans="7:7">
      <c r="G63651" s="1776"/>
    </row>
    <row r="63652" spans="7:7">
      <c r="G63652" s="1776"/>
    </row>
    <row r="63653" spans="7:7">
      <c r="G63653" s="1776"/>
    </row>
    <row r="63654" spans="7:7">
      <c r="G63654" s="1776"/>
    </row>
    <row r="63655" spans="7:7">
      <c r="G63655" s="1776"/>
    </row>
    <row r="63656" spans="7:7">
      <c r="G63656" s="1776"/>
    </row>
    <row r="63657" spans="7:7">
      <c r="G63657" s="1776"/>
    </row>
    <row r="63658" spans="7:7">
      <c r="G63658" s="1776"/>
    </row>
    <row r="63659" spans="7:7">
      <c r="G63659" s="1776"/>
    </row>
    <row r="63660" spans="7:7">
      <c r="G63660" s="1776"/>
    </row>
    <row r="63661" spans="7:7">
      <c r="G63661" s="1776"/>
    </row>
    <row r="63662" spans="7:7">
      <c r="G63662" s="1776"/>
    </row>
    <row r="63663" spans="7:7">
      <c r="G63663" s="1776"/>
    </row>
    <row r="63664" spans="7:7">
      <c r="G63664" s="1776"/>
    </row>
    <row r="63665" spans="7:7">
      <c r="G63665" s="1776"/>
    </row>
    <row r="63666" spans="7:7">
      <c r="G63666" s="1776"/>
    </row>
    <row r="63667" spans="7:7">
      <c r="G63667" s="1776"/>
    </row>
    <row r="63668" spans="7:7">
      <c r="G63668" s="1776"/>
    </row>
    <row r="63669" spans="7:7">
      <c r="G63669" s="1776"/>
    </row>
    <row r="63670" spans="7:7">
      <c r="G63670" s="1776"/>
    </row>
    <row r="63671" spans="7:7">
      <c r="G63671" s="1776"/>
    </row>
    <row r="63672" spans="7:7">
      <c r="G63672" s="1776"/>
    </row>
    <row r="63673" spans="7:7">
      <c r="G63673" s="1776"/>
    </row>
    <row r="63674" spans="7:7">
      <c r="G63674" s="1776"/>
    </row>
    <row r="63675" spans="7:7">
      <c r="G63675" s="1776"/>
    </row>
    <row r="63676" spans="7:7">
      <c r="G63676" s="1776"/>
    </row>
    <row r="63677" spans="7:7">
      <c r="G63677" s="1776"/>
    </row>
    <row r="63678" spans="7:7">
      <c r="G63678" s="1776"/>
    </row>
    <row r="63679" spans="7:7">
      <c r="G63679" s="1776"/>
    </row>
    <row r="63680" spans="7:7">
      <c r="G63680" s="1776"/>
    </row>
    <row r="63681" spans="7:7">
      <c r="G63681" s="1776"/>
    </row>
    <row r="63682" spans="7:7">
      <c r="G63682" s="1776"/>
    </row>
    <row r="63683" spans="7:7">
      <c r="G63683" s="1776"/>
    </row>
    <row r="63684" spans="7:7">
      <c r="G63684" s="1776"/>
    </row>
    <row r="63685" spans="7:7">
      <c r="G63685" s="1776"/>
    </row>
    <row r="63686" spans="7:7">
      <c r="G63686" s="1776"/>
    </row>
    <row r="63687" spans="7:7">
      <c r="G63687" s="1776"/>
    </row>
    <row r="63688" spans="7:7">
      <c r="G63688" s="1776"/>
    </row>
    <row r="63689" spans="7:7">
      <c r="G63689" s="1776"/>
    </row>
    <row r="63690" spans="7:7">
      <c r="G63690" s="1776"/>
    </row>
    <row r="63691" spans="7:7">
      <c r="G63691" s="1776"/>
    </row>
    <row r="63692" spans="7:7">
      <c r="G63692" s="1776"/>
    </row>
    <row r="63693" spans="7:7">
      <c r="G63693" s="1776"/>
    </row>
    <row r="63694" spans="7:7">
      <c r="G63694" s="1776"/>
    </row>
    <row r="63695" spans="7:7">
      <c r="G63695" s="1776"/>
    </row>
    <row r="63696" spans="7:7">
      <c r="G63696" s="1776"/>
    </row>
    <row r="63697" spans="7:7">
      <c r="G63697" s="1776"/>
    </row>
    <row r="63698" spans="7:7">
      <c r="G63698" s="1776"/>
    </row>
    <row r="63699" spans="7:7">
      <c r="G63699" s="1776"/>
    </row>
    <row r="63700" spans="7:7">
      <c r="G63700" s="1776"/>
    </row>
    <row r="63701" spans="7:7">
      <c r="G63701" s="1776"/>
    </row>
    <row r="63702" spans="7:7">
      <c r="G63702" s="1776"/>
    </row>
    <row r="63703" spans="7:7">
      <c r="G63703" s="1776"/>
    </row>
    <row r="63704" spans="7:7">
      <c r="G63704" s="1776"/>
    </row>
    <row r="63705" spans="7:7">
      <c r="G63705" s="1776"/>
    </row>
    <row r="63706" spans="7:7">
      <c r="G63706" s="1776"/>
    </row>
    <row r="63707" spans="7:7">
      <c r="G63707" s="1776"/>
    </row>
    <row r="63708" spans="7:7">
      <c r="G63708" s="1776"/>
    </row>
    <row r="63709" spans="7:7">
      <c r="G63709" s="1776"/>
    </row>
    <row r="63710" spans="7:7">
      <c r="G63710" s="1776"/>
    </row>
    <row r="63711" spans="7:7">
      <c r="G63711" s="1776"/>
    </row>
    <row r="63712" spans="7:7">
      <c r="G63712" s="1776"/>
    </row>
    <row r="63713" spans="7:7">
      <c r="G63713" s="1776"/>
    </row>
    <row r="63714" spans="7:7">
      <c r="G63714" s="1776"/>
    </row>
    <row r="63715" spans="7:7">
      <c r="G63715" s="1776"/>
    </row>
    <row r="63716" spans="7:7">
      <c r="G63716" s="1776"/>
    </row>
    <row r="63717" spans="7:7">
      <c r="G63717" s="1776"/>
    </row>
    <row r="63718" spans="7:7">
      <c r="G63718" s="1776"/>
    </row>
    <row r="63719" spans="7:7">
      <c r="G63719" s="1776"/>
    </row>
    <row r="63720" spans="7:7">
      <c r="G63720" s="1776"/>
    </row>
    <row r="63721" spans="7:7">
      <c r="G63721" s="1776"/>
    </row>
    <row r="63722" spans="7:7">
      <c r="G63722" s="1776"/>
    </row>
    <row r="63723" spans="7:7">
      <c r="G63723" s="1776"/>
    </row>
    <row r="63724" spans="7:7">
      <c r="G63724" s="1776"/>
    </row>
    <row r="63725" spans="7:7">
      <c r="G63725" s="1776"/>
    </row>
    <row r="63726" spans="7:7">
      <c r="G63726" s="1776"/>
    </row>
    <row r="63727" spans="7:7">
      <c r="G63727" s="1776"/>
    </row>
    <row r="63728" spans="7:7">
      <c r="G63728" s="1776"/>
    </row>
    <row r="63729" spans="7:7">
      <c r="G63729" s="1776"/>
    </row>
    <row r="63730" spans="7:7">
      <c r="G63730" s="1776"/>
    </row>
    <row r="63731" spans="7:7">
      <c r="G63731" s="1776"/>
    </row>
    <row r="63732" spans="7:7">
      <c r="G63732" s="1776"/>
    </row>
    <row r="63733" spans="7:7">
      <c r="G63733" s="1776"/>
    </row>
    <row r="63734" spans="7:7">
      <c r="G63734" s="1776"/>
    </row>
    <row r="63735" spans="7:7">
      <c r="G63735" s="1776"/>
    </row>
    <row r="63736" spans="7:7">
      <c r="G63736" s="1776"/>
    </row>
    <row r="63737" spans="7:7">
      <c r="G63737" s="1776"/>
    </row>
    <row r="63738" spans="7:7">
      <c r="G63738" s="1776"/>
    </row>
    <row r="63739" spans="7:7">
      <c r="G63739" s="1776"/>
    </row>
    <row r="63740" spans="7:7">
      <c r="G63740" s="1776"/>
    </row>
    <row r="63741" spans="7:7">
      <c r="G63741" s="1776"/>
    </row>
    <row r="63742" spans="7:7">
      <c r="G63742" s="1776"/>
    </row>
    <row r="63743" spans="7:7">
      <c r="G63743" s="1776"/>
    </row>
    <row r="63744" spans="7:7">
      <c r="G63744" s="1776"/>
    </row>
    <row r="63745" spans="7:7">
      <c r="G63745" s="1776"/>
    </row>
    <row r="63746" spans="7:7">
      <c r="G63746" s="1776"/>
    </row>
    <row r="63747" spans="7:7">
      <c r="G63747" s="1776"/>
    </row>
    <row r="63748" spans="7:7">
      <c r="G63748" s="1776"/>
    </row>
    <row r="63749" spans="7:7">
      <c r="G63749" s="1776"/>
    </row>
    <row r="63750" spans="7:7">
      <c r="G63750" s="1776"/>
    </row>
    <row r="63751" spans="7:7">
      <c r="G63751" s="1776"/>
    </row>
    <row r="63752" spans="7:7">
      <c r="G63752" s="1776"/>
    </row>
    <row r="63753" spans="7:7">
      <c r="G63753" s="1776"/>
    </row>
    <row r="63754" spans="7:7">
      <c r="G63754" s="1776"/>
    </row>
    <row r="63755" spans="7:7">
      <c r="G63755" s="1776"/>
    </row>
    <row r="63756" spans="7:7">
      <c r="G63756" s="1776"/>
    </row>
    <row r="63757" spans="7:7">
      <c r="G63757" s="1776"/>
    </row>
    <row r="63758" spans="7:7">
      <c r="G63758" s="1776"/>
    </row>
    <row r="63759" spans="7:7">
      <c r="G63759" s="1776"/>
    </row>
    <row r="63760" spans="7:7">
      <c r="G63760" s="1776"/>
    </row>
    <row r="63761" spans="7:7">
      <c r="G63761" s="1776"/>
    </row>
    <row r="63762" spans="7:7">
      <c r="G63762" s="1776"/>
    </row>
    <row r="63763" spans="7:7">
      <c r="G63763" s="1776"/>
    </row>
    <row r="63764" spans="7:7">
      <c r="G63764" s="1776"/>
    </row>
    <row r="63765" spans="7:7">
      <c r="G63765" s="1776"/>
    </row>
    <row r="63766" spans="7:7">
      <c r="G63766" s="1776"/>
    </row>
    <row r="63767" spans="7:7">
      <c r="G63767" s="1776"/>
    </row>
    <row r="63768" spans="7:7">
      <c r="G63768" s="1776"/>
    </row>
    <row r="63769" spans="7:7">
      <c r="G63769" s="1776"/>
    </row>
    <row r="63770" spans="7:7">
      <c r="G63770" s="1776"/>
    </row>
    <row r="63771" spans="7:7">
      <c r="G63771" s="1776"/>
    </row>
    <row r="63772" spans="7:7">
      <c r="G63772" s="1776"/>
    </row>
    <row r="63773" spans="7:7">
      <c r="G63773" s="1776"/>
    </row>
    <row r="63774" spans="7:7">
      <c r="G63774" s="1776"/>
    </row>
    <row r="63775" spans="7:7">
      <c r="G63775" s="1776"/>
    </row>
    <row r="63776" spans="7:7">
      <c r="G63776" s="1776"/>
    </row>
    <row r="63777" spans="7:7">
      <c r="G63777" s="1776"/>
    </row>
    <row r="63778" spans="7:7">
      <c r="G63778" s="1776"/>
    </row>
    <row r="63779" spans="7:7">
      <c r="G63779" s="1776"/>
    </row>
    <row r="63780" spans="7:7">
      <c r="G63780" s="1776"/>
    </row>
    <row r="63781" spans="7:7">
      <c r="G63781" s="1776"/>
    </row>
    <row r="63782" spans="7:7">
      <c r="G63782" s="1776"/>
    </row>
    <row r="63783" spans="7:7">
      <c r="G63783" s="1776"/>
    </row>
    <row r="63784" spans="7:7">
      <c r="G63784" s="1776"/>
    </row>
    <row r="63785" spans="7:7">
      <c r="G63785" s="1776"/>
    </row>
    <row r="63786" spans="7:7">
      <c r="G63786" s="1776"/>
    </row>
    <row r="63787" spans="7:7">
      <c r="G63787" s="1776"/>
    </row>
    <row r="63788" spans="7:7">
      <c r="G63788" s="1776"/>
    </row>
    <row r="63789" spans="7:7">
      <c r="G63789" s="1776"/>
    </row>
    <row r="63790" spans="7:7">
      <c r="G63790" s="1776"/>
    </row>
    <row r="63791" spans="7:7">
      <c r="G63791" s="1776"/>
    </row>
    <row r="63792" spans="7:7">
      <c r="G63792" s="1776"/>
    </row>
    <row r="63793" spans="7:7">
      <c r="G63793" s="1776"/>
    </row>
    <row r="63794" spans="7:7">
      <c r="G63794" s="1776"/>
    </row>
    <row r="63795" spans="7:7">
      <c r="G63795" s="1776"/>
    </row>
    <row r="63796" spans="7:7">
      <c r="G63796" s="1776"/>
    </row>
    <row r="63797" spans="7:7">
      <c r="G63797" s="1776"/>
    </row>
    <row r="63798" spans="7:7">
      <c r="G63798" s="1776"/>
    </row>
    <row r="63799" spans="7:7">
      <c r="G63799" s="1776"/>
    </row>
    <row r="63800" spans="7:7">
      <c r="G63800" s="1776"/>
    </row>
    <row r="63801" spans="7:7">
      <c r="G63801" s="1776"/>
    </row>
    <row r="63802" spans="7:7">
      <c r="G63802" s="1776"/>
    </row>
    <row r="63803" spans="7:7">
      <c r="G63803" s="1776"/>
    </row>
    <row r="63804" spans="7:7">
      <c r="G63804" s="1776"/>
    </row>
    <row r="63805" spans="7:7">
      <c r="G63805" s="1776"/>
    </row>
    <row r="63806" spans="7:7">
      <c r="G63806" s="1776"/>
    </row>
    <row r="63807" spans="7:7">
      <c r="G63807" s="1776"/>
    </row>
    <row r="63808" spans="7:7">
      <c r="G63808" s="1776"/>
    </row>
    <row r="63809" spans="7:7">
      <c r="G63809" s="1776"/>
    </row>
    <row r="63810" spans="7:7">
      <c r="G63810" s="1776"/>
    </row>
    <row r="63811" spans="7:7">
      <c r="G63811" s="1776"/>
    </row>
    <row r="63812" spans="7:7">
      <c r="G63812" s="1776"/>
    </row>
    <row r="63813" spans="7:7">
      <c r="G63813" s="1776"/>
    </row>
    <row r="63814" spans="7:7">
      <c r="G63814" s="1776"/>
    </row>
    <row r="63815" spans="7:7">
      <c r="G63815" s="1776"/>
    </row>
    <row r="63816" spans="7:7">
      <c r="G63816" s="1776"/>
    </row>
    <row r="63817" spans="7:7">
      <c r="G63817" s="1776"/>
    </row>
    <row r="63818" spans="7:7">
      <c r="G63818" s="1776"/>
    </row>
    <row r="63819" spans="7:7">
      <c r="G63819" s="1776"/>
    </row>
    <row r="63820" spans="7:7">
      <c r="G63820" s="1776"/>
    </row>
    <row r="63821" spans="7:7">
      <c r="G63821" s="1776"/>
    </row>
    <row r="63822" spans="7:7">
      <c r="G63822" s="1776"/>
    </row>
    <row r="63823" spans="7:7">
      <c r="G63823" s="1776"/>
    </row>
    <row r="63824" spans="7:7">
      <c r="G63824" s="1776"/>
    </row>
    <row r="63825" spans="7:7">
      <c r="G63825" s="1776"/>
    </row>
    <row r="63826" spans="7:7">
      <c r="G63826" s="1776"/>
    </row>
    <row r="63827" spans="7:7">
      <c r="G63827" s="1776"/>
    </row>
    <row r="63828" spans="7:7">
      <c r="G63828" s="1776"/>
    </row>
    <row r="63829" spans="7:7">
      <c r="G63829" s="1776"/>
    </row>
    <row r="63830" spans="7:7">
      <c r="G63830" s="1776"/>
    </row>
    <row r="63831" spans="7:7">
      <c r="G63831" s="1776"/>
    </row>
    <row r="63832" spans="7:7">
      <c r="G63832" s="1776"/>
    </row>
    <row r="63833" spans="7:7">
      <c r="G63833" s="1776"/>
    </row>
    <row r="63834" spans="7:7">
      <c r="G63834" s="1776"/>
    </row>
    <row r="63835" spans="7:7">
      <c r="G63835" s="1776"/>
    </row>
    <row r="63836" spans="7:7">
      <c r="G63836" s="1776"/>
    </row>
    <row r="63837" spans="7:7">
      <c r="G63837" s="1776"/>
    </row>
    <row r="63838" spans="7:7">
      <c r="G63838" s="1776"/>
    </row>
    <row r="63839" spans="7:7">
      <c r="G63839" s="1776"/>
    </row>
    <row r="63840" spans="7:7">
      <c r="G63840" s="1776"/>
    </row>
    <row r="63841" spans="7:7">
      <c r="G63841" s="1776"/>
    </row>
    <row r="63842" spans="7:7">
      <c r="G63842" s="1776"/>
    </row>
    <row r="63843" spans="7:7">
      <c r="G63843" s="1776"/>
    </row>
    <row r="63844" spans="7:7">
      <c r="G63844" s="1776"/>
    </row>
    <row r="63845" spans="7:7">
      <c r="G63845" s="1776"/>
    </row>
    <row r="63846" spans="7:7">
      <c r="G63846" s="1776"/>
    </row>
    <row r="63847" spans="7:7">
      <c r="G63847" s="1776"/>
    </row>
    <row r="63848" spans="7:7">
      <c r="G63848" s="1776"/>
    </row>
    <row r="63849" spans="7:7">
      <c r="G63849" s="1776"/>
    </row>
    <row r="63850" spans="7:7">
      <c r="G63850" s="1776"/>
    </row>
    <row r="63851" spans="7:7">
      <c r="G63851" s="1776"/>
    </row>
    <row r="63852" spans="7:7">
      <c r="G63852" s="1776"/>
    </row>
    <row r="63853" spans="7:7">
      <c r="G63853" s="1776"/>
    </row>
    <row r="63854" spans="7:7">
      <c r="G63854" s="1776"/>
    </row>
    <row r="63855" spans="7:7">
      <c r="G63855" s="1776"/>
    </row>
    <row r="63856" spans="7:7">
      <c r="G63856" s="1776"/>
    </row>
    <row r="63857" spans="7:7">
      <c r="G63857" s="1776"/>
    </row>
    <row r="63858" spans="7:7">
      <c r="G63858" s="1776"/>
    </row>
    <row r="63859" spans="7:7">
      <c r="G63859" s="1776"/>
    </row>
    <row r="63860" spans="7:7">
      <c r="G63860" s="1776"/>
    </row>
    <row r="63861" spans="7:7">
      <c r="G63861" s="1776"/>
    </row>
    <row r="63862" spans="7:7">
      <c r="G63862" s="1776"/>
    </row>
    <row r="63863" spans="7:7">
      <c r="G63863" s="1776"/>
    </row>
    <row r="63864" spans="7:7">
      <c r="G63864" s="1776"/>
    </row>
    <row r="63865" spans="7:7">
      <c r="G63865" s="1776"/>
    </row>
    <row r="63866" spans="7:7">
      <c r="G63866" s="1776"/>
    </row>
    <row r="63867" spans="7:7">
      <c r="G63867" s="1776"/>
    </row>
    <row r="63868" spans="7:7">
      <c r="G63868" s="1776"/>
    </row>
    <row r="63869" spans="7:7">
      <c r="G63869" s="1776"/>
    </row>
    <row r="63870" spans="7:7">
      <c r="G63870" s="1776"/>
    </row>
    <row r="63871" spans="7:7">
      <c r="G63871" s="1776"/>
    </row>
    <row r="63872" spans="7:7">
      <c r="G63872" s="1776"/>
    </row>
    <row r="63873" spans="7:7">
      <c r="G63873" s="1776"/>
    </row>
    <row r="63874" spans="7:7">
      <c r="G63874" s="1776"/>
    </row>
    <row r="63875" spans="7:7">
      <c r="G63875" s="1776"/>
    </row>
    <row r="63876" spans="7:7">
      <c r="G63876" s="1776"/>
    </row>
    <row r="63877" spans="7:7">
      <c r="G63877" s="1776"/>
    </row>
    <row r="63878" spans="7:7">
      <c r="G63878" s="1776"/>
    </row>
    <row r="63879" spans="7:7">
      <c r="G63879" s="1776"/>
    </row>
    <row r="63880" spans="7:7">
      <c r="G63880" s="1776"/>
    </row>
    <row r="63881" spans="7:7">
      <c r="G63881" s="1776"/>
    </row>
    <row r="63882" spans="7:7">
      <c r="G63882" s="1776"/>
    </row>
    <row r="63883" spans="7:7">
      <c r="G63883" s="1776"/>
    </row>
    <row r="63884" spans="7:7">
      <c r="G63884" s="1776"/>
    </row>
    <row r="63885" spans="7:7">
      <c r="G63885" s="1776"/>
    </row>
    <row r="63886" spans="7:7">
      <c r="G63886" s="1776"/>
    </row>
    <row r="63887" spans="7:7">
      <c r="G63887" s="1776"/>
    </row>
    <row r="63888" spans="7:7">
      <c r="G63888" s="1776"/>
    </row>
    <row r="63889" spans="7:7">
      <c r="G63889" s="1776"/>
    </row>
    <row r="63890" spans="7:7">
      <c r="G63890" s="1776"/>
    </row>
    <row r="63891" spans="7:7">
      <c r="G63891" s="1776"/>
    </row>
    <row r="63892" spans="7:7">
      <c r="G63892" s="1776"/>
    </row>
    <row r="63893" spans="7:7">
      <c r="G63893" s="1776"/>
    </row>
    <row r="63894" spans="7:7">
      <c r="G63894" s="1776"/>
    </row>
    <row r="63895" spans="7:7">
      <c r="G63895" s="1776"/>
    </row>
    <row r="63896" spans="7:7">
      <c r="G63896" s="1776"/>
    </row>
    <row r="63897" spans="7:7">
      <c r="G63897" s="1776"/>
    </row>
    <row r="63898" spans="7:7">
      <c r="G63898" s="1776"/>
    </row>
    <row r="63899" spans="7:7">
      <c r="G63899" s="1776"/>
    </row>
    <row r="63900" spans="7:7">
      <c r="G63900" s="1776"/>
    </row>
    <row r="63901" spans="7:7">
      <c r="G63901" s="1776"/>
    </row>
    <row r="63902" spans="7:7">
      <c r="G63902" s="1776"/>
    </row>
    <row r="63903" spans="7:7">
      <c r="G63903" s="1776"/>
    </row>
    <row r="63904" spans="7:7">
      <c r="G63904" s="1776"/>
    </row>
    <row r="63905" spans="7:7">
      <c r="G63905" s="1776"/>
    </row>
    <row r="63906" spans="7:7">
      <c r="G63906" s="1776"/>
    </row>
    <row r="63907" spans="7:7">
      <c r="G63907" s="1776"/>
    </row>
    <row r="63908" spans="7:7">
      <c r="G63908" s="1776"/>
    </row>
    <row r="63909" spans="7:7">
      <c r="G63909" s="1776"/>
    </row>
    <row r="63910" spans="7:7">
      <c r="G63910" s="1776"/>
    </row>
    <row r="63911" spans="7:7">
      <c r="G63911" s="1776"/>
    </row>
    <row r="63912" spans="7:7">
      <c r="G63912" s="1776"/>
    </row>
    <row r="63913" spans="7:7">
      <c r="G63913" s="1776"/>
    </row>
    <row r="63914" spans="7:7">
      <c r="G63914" s="1776"/>
    </row>
    <row r="63915" spans="7:7">
      <c r="G63915" s="1776"/>
    </row>
    <row r="63916" spans="7:7">
      <c r="G63916" s="1776"/>
    </row>
    <row r="63917" spans="7:7">
      <c r="G63917" s="1776"/>
    </row>
    <row r="63918" spans="7:7">
      <c r="G63918" s="1776"/>
    </row>
    <row r="63919" spans="7:7">
      <c r="G63919" s="1776"/>
    </row>
    <row r="63920" spans="7:7">
      <c r="G63920" s="1776"/>
    </row>
    <row r="63921" spans="7:7">
      <c r="G63921" s="1776"/>
    </row>
    <row r="63922" spans="7:7">
      <c r="G63922" s="1776"/>
    </row>
    <row r="63923" spans="7:7">
      <c r="G63923" s="1776"/>
    </row>
    <row r="63924" spans="7:7">
      <c r="G63924" s="1776"/>
    </row>
    <row r="63925" spans="7:7">
      <c r="G63925" s="1776"/>
    </row>
    <row r="63926" spans="7:7">
      <c r="G63926" s="1776"/>
    </row>
    <row r="63927" spans="7:7">
      <c r="G63927" s="1776"/>
    </row>
    <row r="63928" spans="7:7">
      <c r="G63928" s="1776"/>
    </row>
    <row r="63929" spans="7:7">
      <c r="G63929" s="1776"/>
    </row>
    <row r="63930" spans="7:7">
      <c r="G63930" s="1776"/>
    </row>
    <row r="63931" spans="7:7">
      <c r="G63931" s="1776"/>
    </row>
    <row r="63932" spans="7:7">
      <c r="G63932" s="1776"/>
    </row>
    <row r="63933" spans="7:7">
      <c r="G63933" s="1776"/>
    </row>
    <row r="63934" spans="7:7">
      <c r="G63934" s="1776"/>
    </row>
    <row r="63935" spans="7:7">
      <c r="G63935" s="1776"/>
    </row>
    <row r="63936" spans="7:7">
      <c r="G63936" s="1776"/>
    </row>
    <row r="63937" spans="7:7">
      <c r="G63937" s="1776"/>
    </row>
    <row r="63938" spans="7:7">
      <c r="G63938" s="1776"/>
    </row>
    <row r="63939" spans="7:7">
      <c r="G63939" s="1776"/>
    </row>
    <row r="63940" spans="7:7">
      <c r="G63940" s="1776"/>
    </row>
    <row r="63941" spans="7:7">
      <c r="G63941" s="1776"/>
    </row>
    <row r="63942" spans="7:7">
      <c r="G63942" s="1776"/>
    </row>
    <row r="63943" spans="7:7">
      <c r="G63943" s="1776"/>
    </row>
    <row r="63944" spans="7:7">
      <c r="G63944" s="1776"/>
    </row>
    <row r="63945" spans="7:7">
      <c r="G63945" s="1776"/>
    </row>
    <row r="63946" spans="7:7">
      <c r="G63946" s="1776"/>
    </row>
    <row r="63947" spans="7:7">
      <c r="G63947" s="1776"/>
    </row>
    <row r="63948" spans="7:7">
      <c r="G63948" s="1776"/>
    </row>
    <row r="63949" spans="7:7">
      <c r="G63949" s="1776"/>
    </row>
    <row r="63950" spans="7:7">
      <c r="G63950" s="1776"/>
    </row>
    <row r="63951" spans="7:7">
      <c r="G63951" s="1776"/>
    </row>
    <row r="63952" spans="7:7">
      <c r="G63952" s="1776"/>
    </row>
    <row r="63953" spans="7:7">
      <c r="G63953" s="1776"/>
    </row>
    <row r="63954" spans="7:7">
      <c r="G63954" s="1776"/>
    </row>
    <row r="63955" spans="7:7">
      <c r="G63955" s="1776"/>
    </row>
    <row r="63956" spans="7:7">
      <c r="G63956" s="1776"/>
    </row>
    <row r="63957" spans="7:7">
      <c r="G63957" s="1776"/>
    </row>
    <row r="63958" spans="7:7">
      <c r="G63958" s="1776"/>
    </row>
    <row r="63959" spans="7:7">
      <c r="G63959" s="1776"/>
    </row>
    <row r="63960" spans="7:7">
      <c r="G63960" s="1776"/>
    </row>
    <row r="63961" spans="7:7">
      <c r="G63961" s="1776"/>
    </row>
    <row r="63962" spans="7:7">
      <c r="G63962" s="1776"/>
    </row>
    <row r="63963" spans="7:7">
      <c r="G63963" s="1776"/>
    </row>
    <row r="63964" spans="7:7">
      <c r="G63964" s="1776"/>
    </row>
    <row r="63965" spans="7:7">
      <c r="G63965" s="1776"/>
    </row>
    <row r="63966" spans="7:7">
      <c r="G63966" s="1776"/>
    </row>
    <row r="63967" spans="7:7">
      <c r="G63967" s="1776"/>
    </row>
    <row r="63968" spans="7:7">
      <c r="G63968" s="1776"/>
    </row>
    <row r="63969" spans="7:7">
      <c r="G63969" s="1776"/>
    </row>
    <row r="63970" spans="7:7">
      <c r="G63970" s="1776"/>
    </row>
    <row r="63971" spans="7:7">
      <c r="G63971" s="1776"/>
    </row>
    <row r="63972" spans="7:7">
      <c r="G63972" s="1776"/>
    </row>
    <row r="63973" spans="7:7">
      <c r="G63973" s="1776"/>
    </row>
    <row r="63974" spans="7:7">
      <c r="G63974" s="1776"/>
    </row>
    <row r="63975" spans="7:7">
      <c r="G63975" s="1776"/>
    </row>
    <row r="63976" spans="7:7">
      <c r="G63976" s="1776"/>
    </row>
    <row r="63977" spans="7:7">
      <c r="G63977" s="1776"/>
    </row>
    <row r="63978" spans="7:7">
      <c r="G63978" s="1776"/>
    </row>
    <row r="63979" spans="7:7">
      <c r="G63979" s="1776"/>
    </row>
    <row r="63980" spans="7:7">
      <c r="G63980" s="1776"/>
    </row>
    <row r="63981" spans="7:7">
      <c r="G63981" s="1776"/>
    </row>
    <row r="63982" spans="7:7">
      <c r="G63982" s="1776"/>
    </row>
    <row r="63983" spans="7:7">
      <c r="G63983" s="1776"/>
    </row>
    <row r="63984" spans="7:7">
      <c r="G63984" s="1776"/>
    </row>
    <row r="63985" spans="7:7">
      <c r="G63985" s="1776"/>
    </row>
    <row r="63986" spans="7:7">
      <c r="G63986" s="1776"/>
    </row>
    <row r="63987" spans="7:7">
      <c r="G63987" s="1776"/>
    </row>
    <row r="63988" spans="7:7">
      <c r="G63988" s="1776"/>
    </row>
    <row r="63989" spans="7:7">
      <c r="G63989" s="1776"/>
    </row>
    <row r="63990" spans="7:7">
      <c r="G63990" s="1776"/>
    </row>
    <row r="63991" spans="7:7">
      <c r="G63991" s="1776"/>
    </row>
    <row r="63992" spans="7:7">
      <c r="G63992" s="1776"/>
    </row>
    <row r="63993" spans="7:7">
      <c r="G63993" s="1776"/>
    </row>
    <row r="63994" spans="7:7">
      <c r="G63994" s="1776"/>
    </row>
    <row r="63995" spans="7:7">
      <c r="G63995" s="1776"/>
    </row>
    <row r="63996" spans="7:7">
      <c r="G63996" s="1776"/>
    </row>
    <row r="63997" spans="7:7">
      <c r="G63997" s="1776"/>
    </row>
    <row r="63998" spans="7:7">
      <c r="G63998" s="1776"/>
    </row>
    <row r="63999" spans="7:7">
      <c r="G63999" s="1776"/>
    </row>
    <row r="64000" spans="7:7">
      <c r="G64000" s="1776"/>
    </row>
    <row r="64001" spans="7:7">
      <c r="G64001" s="1776"/>
    </row>
    <row r="64002" spans="7:7">
      <c r="G64002" s="1776"/>
    </row>
    <row r="64003" spans="7:7">
      <c r="G64003" s="1776"/>
    </row>
    <row r="64004" spans="7:7">
      <c r="G64004" s="1776"/>
    </row>
    <row r="64005" spans="7:7">
      <c r="G64005" s="1776"/>
    </row>
    <row r="64006" spans="7:7">
      <c r="G64006" s="1776"/>
    </row>
    <row r="64007" spans="7:7">
      <c r="G64007" s="1776"/>
    </row>
    <row r="64008" spans="7:7">
      <c r="G64008" s="1776"/>
    </row>
    <row r="64009" spans="7:7">
      <c r="G64009" s="1776"/>
    </row>
    <row r="64010" spans="7:7">
      <c r="G64010" s="1776"/>
    </row>
    <row r="64011" spans="7:7">
      <c r="G64011" s="1776"/>
    </row>
    <row r="64012" spans="7:7">
      <c r="G64012" s="1776"/>
    </row>
    <row r="64013" spans="7:7">
      <c r="G64013" s="1776"/>
    </row>
    <row r="64014" spans="7:7">
      <c r="G64014" s="1776"/>
    </row>
    <row r="64015" spans="7:7">
      <c r="G64015" s="1776"/>
    </row>
    <row r="64016" spans="7:7">
      <c r="G64016" s="1776"/>
    </row>
    <row r="64017" spans="7:7">
      <c r="G64017" s="1776"/>
    </row>
    <row r="64018" spans="7:7">
      <c r="G64018" s="1776"/>
    </row>
    <row r="64019" spans="7:7">
      <c r="G64019" s="1776"/>
    </row>
    <row r="64020" spans="7:7">
      <c r="G64020" s="1776"/>
    </row>
    <row r="64021" spans="7:7">
      <c r="G64021" s="1776"/>
    </row>
    <row r="64022" spans="7:7">
      <c r="G64022" s="1776"/>
    </row>
    <row r="64023" spans="7:7">
      <c r="G64023" s="1776"/>
    </row>
    <row r="64024" spans="7:7">
      <c r="G64024" s="1776"/>
    </row>
    <row r="64025" spans="7:7">
      <c r="G64025" s="1776"/>
    </row>
    <row r="64026" spans="7:7">
      <c r="G64026" s="1776"/>
    </row>
    <row r="64027" spans="7:7">
      <c r="G64027" s="1776"/>
    </row>
    <row r="64028" spans="7:7">
      <c r="G64028" s="1776"/>
    </row>
    <row r="64029" spans="7:7">
      <c r="G64029" s="1776"/>
    </row>
    <row r="64030" spans="7:7">
      <c r="G64030" s="1776"/>
    </row>
    <row r="64031" spans="7:7">
      <c r="G64031" s="1776"/>
    </row>
    <row r="64032" spans="7:7">
      <c r="G64032" s="1776"/>
    </row>
    <row r="64033" spans="7:7">
      <c r="G64033" s="1776"/>
    </row>
    <row r="64034" spans="7:7">
      <c r="G64034" s="1776"/>
    </row>
    <row r="64035" spans="7:7">
      <c r="G64035" s="1776"/>
    </row>
    <row r="64036" spans="7:7">
      <c r="G64036" s="1776"/>
    </row>
    <row r="64037" spans="7:7">
      <c r="G64037" s="1776"/>
    </row>
    <row r="64038" spans="7:7">
      <c r="G64038" s="1776"/>
    </row>
    <row r="64039" spans="7:7">
      <c r="G64039" s="1776"/>
    </row>
    <row r="64040" spans="7:7">
      <c r="G64040" s="1776"/>
    </row>
    <row r="64041" spans="7:7">
      <c r="G64041" s="1776"/>
    </row>
    <row r="64042" spans="7:7">
      <c r="G64042" s="1776"/>
    </row>
    <row r="64043" spans="7:7">
      <c r="G64043" s="1776"/>
    </row>
    <row r="64044" spans="7:7">
      <c r="G64044" s="1776"/>
    </row>
    <row r="64045" spans="7:7">
      <c r="G64045" s="1776"/>
    </row>
    <row r="64046" spans="7:7">
      <c r="G64046" s="1776"/>
    </row>
    <row r="64047" spans="7:7">
      <c r="G64047" s="1776"/>
    </row>
    <row r="64048" spans="7:7">
      <c r="G64048" s="1776"/>
    </row>
    <row r="64049" spans="7:7">
      <c r="G64049" s="1776"/>
    </row>
    <row r="64050" spans="7:7">
      <c r="G64050" s="1776"/>
    </row>
    <row r="64051" spans="7:7">
      <c r="G64051" s="1776"/>
    </row>
    <row r="64052" spans="7:7">
      <c r="G64052" s="1776"/>
    </row>
    <row r="64053" spans="7:7">
      <c r="G64053" s="1776"/>
    </row>
    <row r="64054" spans="7:7">
      <c r="G64054" s="1776"/>
    </row>
    <row r="64055" spans="7:7">
      <c r="G64055" s="1776"/>
    </row>
    <row r="64056" spans="7:7">
      <c r="G64056" s="1776"/>
    </row>
    <row r="64057" spans="7:7">
      <c r="G64057" s="1776"/>
    </row>
    <row r="64058" spans="7:7">
      <c r="G64058" s="1776"/>
    </row>
    <row r="64059" spans="7:7">
      <c r="G64059" s="1776"/>
    </row>
    <row r="64060" spans="7:7">
      <c r="G64060" s="1776"/>
    </row>
    <row r="64061" spans="7:7">
      <c r="G64061" s="1776"/>
    </row>
    <row r="64062" spans="7:7">
      <c r="G64062" s="1776"/>
    </row>
    <row r="64063" spans="7:7">
      <c r="G64063" s="1776"/>
    </row>
    <row r="64064" spans="7:7">
      <c r="G64064" s="1776"/>
    </row>
    <row r="64065" spans="7:7">
      <c r="G64065" s="1776"/>
    </row>
    <row r="64066" spans="7:7">
      <c r="G64066" s="1776"/>
    </row>
    <row r="64067" spans="7:7">
      <c r="G64067" s="1776"/>
    </row>
    <row r="64068" spans="7:7">
      <c r="G64068" s="1776"/>
    </row>
    <row r="64069" spans="7:7">
      <c r="G64069" s="1776"/>
    </row>
    <row r="64070" spans="7:7">
      <c r="G64070" s="1776"/>
    </row>
    <row r="64071" spans="7:7">
      <c r="G64071" s="1776"/>
    </row>
    <row r="64072" spans="7:7">
      <c r="G64072" s="1776"/>
    </row>
    <row r="64073" spans="7:7">
      <c r="G64073" s="1776"/>
    </row>
    <row r="64074" spans="7:7">
      <c r="G64074" s="1776"/>
    </row>
    <row r="64075" spans="7:7">
      <c r="G64075" s="1776"/>
    </row>
    <row r="64076" spans="7:7">
      <c r="G64076" s="1776"/>
    </row>
    <row r="64077" spans="7:7">
      <c r="G64077" s="1776"/>
    </row>
    <row r="64078" spans="7:7">
      <c r="G64078" s="1776"/>
    </row>
    <row r="64079" spans="7:7">
      <c r="G64079" s="1776"/>
    </row>
    <row r="64080" spans="7:7">
      <c r="G64080" s="1776"/>
    </row>
    <row r="64081" spans="7:7">
      <c r="G64081" s="1776"/>
    </row>
    <row r="64082" spans="7:7">
      <c r="G64082" s="1776"/>
    </row>
    <row r="64083" spans="7:7">
      <c r="G64083" s="1776"/>
    </row>
    <row r="64084" spans="7:7">
      <c r="G64084" s="1776"/>
    </row>
    <row r="64085" spans="7:7">
      <c r="G64085" s="1776"/>
    </row>
    <row r="64086" spans="7:7">
      <c r="G64086" s="1776"/>
    </row>
    <row r="64087" spans="7:7">
      <c r="G64087" s="1776"/>
    </row>
    <row r="64088" spans="7:7">
      <c r="G64088" s="1776"/>
    </row>
    <row r="64089" spans="7:7">
      <c r="G64089" s="1776"/>
    </row>
    <row r="64090" spans="7:7">
      <c r="G64090" s="1776"/>
    </row>
    <row r="64091" spans="7:7">
      <c r="G64091" s="1776"/>
    </row>
    <row r="64092" spans="7:7">
      <c r="G64092" s="1776"/>
    </row>
    <row r="64093" spans="7:7">
      <c r="G64093" s="1776"/>
    </row>
    <row r="64094" spans="7:7">
      <c r="G64094" s="1776"/>
    </row>
    <row r="64095" spans="7:7">
      <c r="G64095" s="1776"/>
    </row>
    <row r="64096" spans="7:7">
      <c r="G64096" s="1776"/>
    </row>
    <row r="64097" spans="7:7">
      <c r="G64097" s="1776"/>
    </row>
    <row r="64098" spans="7:7">
      <c r="G64098" s="1776"/>
    </row>
    <row r="64099" spans="7:7">
      <c r="G64099" s="1776"/>
    </row>
    <row r="64100" spans="7:7">
      <c r="G64100" s="1776"/>
    </row>
    <row r="64101" spans="7:7">
      <c r="G64101" s="1776"/>
    </row>
    <row r="64102" spans="7:7">
      <c r="G64102" s="1776"/>
    </row>
    <row r="64103" spans="7:7">
      <c r="G64103" s="1776"/>
    </row>
    <row r="64104" spans="7:7">
      <c r="G64104" s="1776"/>
    </row>
    <row r="64105" spans="7:7">
      <c r="G64105" s="1776"/>
    </row>
    <row r="64106" spans="7:7">
      <c r="G64106" s="1776"/>
    </row>
    <row r="64107" spans="7:7">
      <c r="G64107" s="1776"/>
    </row>
    <row r="64108" spans="7:7">
      <c r="G64108" s="1776"/>
    </row>
    <row r="64109" spans="7:7">
      <c r="G64109" s="1776"/>
    </row>
    <row r="64110" spans="7:7">
      <c r="G64110" s="1776"/>
    </row>
    <row r="64111" spans="7:7">
      <c r="G64111" s="1776"/>
    </row>
    <row r="64112" spans="7:7">
      <c r="G64112" s="1776"/>
    </row>
    <row r="64113" spans="7:7">
      <c r="G64113" s="1776"/>
    </row>
    <row r="64114" spans="7:7">
      <c r="G64114" s="1776"/>
    </row>
    <row r="64115" spans="7:7">
      <c r="G64115" s="1776"/>
    </row>
    <row r="64116" spans="7:7">
      <c r="G64116" s="1776"/>
    </row>
    <row r="64117" spans="7:7">
      <c r="G64117" s="1776"/>
    </row>
    <row r="64118" spans="7:7">
      <c r="G64118" s="1776"/>
    </row>
    <row r="64119" spans="7:7">
      <c r="G64119" s="1776"/>
    </row>
    <row r="64120" spans="7:7">
      <c r="G64120" s="1776"/>
    </row>
    <row r="64121" spans="7:7">
      <c r="G64121" s="1776"/>
    </row>
    <row r="64122" spans="7:7">
      <c r="G64122" s="1776"/>
    </row>
    <row r="64123" spans="7:7">
      <c r="G64123" s="1776"/>
    </row>
    <row r="64124" spans="7:7">
      <c r="G64124" s="1776"/>
    </row>
    <row r="64125" spans="7:7">
      <c r="G64125" s="1776"/>
    </row>
    <row r="64126" spans="7:7">
      <c r="G64126" s="1776"/>
    </row>
    <row r="64127" spans="7:7">
      <c r="G64127" s="1776"/>
    </row>
    <row r="64128" spans="7:7">
      <c r="G64128" s="1776"/>
    </row>
    <row r="64129" spans="7:7">
      <c r="G64129" s="1776"/>
    </row>
    <row r="64130" spans="7:7">
      <c r="G64130" s="1776"/>
    </row>
    <row r="64131" spans="7:7">
      <c r="G64131" s="1776"/>
    </row>
    <row r="64132" spans="7:7">
      <c r="G64132" s="1776"/>
    </row>
    <row r="64133" spans="7:7">
      <c r="G64133" s="1776"/>
    </row>
    <row r="64134" spans="7:7">
      <c r="G64134" s="1776"/>
    </row>
    <row r="64135" spans="7:7">
      <c r="G64135" s="1776"/>
    </row>
    <row r="64136" spans="7:7">
      <c r="G64136" s="1776"/>
    </row>
    <row r="64137" spans="7:7">
      <c r="G64137" s="1776"/>
    </row>
    <row r="64138" spans="7:7">
      <c r="G64138" s="1776"/>
    </row>
    <row r="64139" spans="7:7">
      <c r="G64139" s="1776"/>
    </row>
    <row r="64140" spans="7:7">
      <c r="G64140" s="1776"/>
    </row>
    <row r="64141" spans="7:7">
      <c r="G64141" s="1776"/>
    </row>
    <row r="64142" spans="7:7">
      <c r="G64142" s="1776"/>
    </row>
    <row r="64143" spans="7:7">
      <c r="G64143" s="1776"/>
    </row>
    <row r="64144" spans="7:7">
      <c r="G64144" s="1776"/>
    </row>
    <row r="64145" spans="7:7">
      <c r="G64145" s="1776"/>
    </row>
    <row r="64146" spans="7:7">
      <c r="G64146" s="1776"/>
    </row>
    <row r="64147" spans="7:7">
      <c r="G64147" s="1776"/>
    </row>
    <row r="64148" spans="7:7">
      <c r="G64148" s="1776"/>
    </row>
    <row r="64149" spans="7:7">
      <c r="G64149" s="1776"/>
    </row>
    <row r="64150" spans="7:7">
      <c r="G64150" s="1776"/>
    </row>
    <row r="64151" spans="7:7">
      <c r="G64151" s="1776"/>
    </row>
    <row r="64152" spans="7:7">
      <c r="G64152" s="1776"/>
    </row>
    <row r="64153" spans="7:7">
      <c r="G64153" s="1776"/>
    </row>
    <row r="64154" spans="7:7">
      <c r="G64154" s="1776"/>
    </row>
    <row r="64155" spans="7:7">
      <c r="G64155" s="1776"/>
    </row>
    <row r="64156" spans="7:7">
      <c r="G64156" s="1776"/>
    </row>
    <row r="64157" spans="7:7">
      <c r="G64157" s="1776"/>
    </row>
    <row r="64158" spans="7:7">
      <c r="G64158" s="1776"/>
    </row>
    <row r="64159" spans="7:7">
      <c r="G64159" s="1776"/>
    </row>
    <row r="64160" spans="7:7">
      <c r="G64160" s="1776"/>
    </row>
    <row r="64161" spans="7:7">
      <c r="G64161" s="1776"/>
    </row>
    <row r="64162" spans="7:7">
      <c r="G64162" s="1776"/>
    </row>
    <row r="64163" spans="7:7">
      <c r="G64163" s="1776"/>
    </row>
    <row r="64164" spans="7:7">
      <c r="G64164" s="1776"/>
    </row>
    <row r="64165" spans="7:7">
      <c r="G64165" s="1776"/>
    </row>
    <row r="64166" spans="7:7">
      <c r="G64166" s="1776"/>
    </row>
    <row r="64167" spans="7:7">
      <c r="G64167" s="1776"/>
    </row>
    <row r="64168" spans="7:7">
      <c r="G64168" s="1776"/>
    </row>
    <row r="64169" spans="7:7">
      <c r="G64169" s="1776"/>
    </row>
    <row r="64170" spans="7:7">
      <c r="G64170" s="1776"/>
    </row>
    <row r="64171" spans="7:7">
      <c r="G64171" s="1776"/>
    </row>
    <row r="64172" spans="7:7">
      <c r="G64172" s="1776"/>
    </row>
    <row r="64173" spans="7:7">
      <c r="G64173" s="1776"/>
    </row>
    <row r="64174" spans="7:7">
      <c r="G64174" s="1776"/>
    </row>
    <row r="64175" spans="7:7">
      <c r="G64175" s="1776"/>
    </row>
    <row r="64176" spans="7:7">
      <c r="G64176" s="1776"/>
    </row>
    <row r="64177" spans="7:7">
      <c r="G64177" s="1776"/>
    </row>
    <row r="64178" spans="7:7">
      <c r="G64178" s="1776"/>
    </row>
    <row r="64179" spans="7:7">
      <c r="G64179" s="1776"/>
    </row>
    <row r="64180" spans="7:7">
      <c r="G64180" s="1776"/>
    </row>
    <row r="64181" spans="7:7">
      <c r="G64181" s="1776"/>
    </row>
    <row r="64182" spans="7:7">
      <c r="G64182" s="1776"/>
    </row>
    <row r="64183" spans="7:7">
      <c r="G64183" s="1776"/>
    </row>
    <row r="64184" spans="7:7">
      <c r="G64184" s="1776"/>
    </row>
    <row r="64185" spans="7:7">
      <c r="G64185" s="1776"/>
    </row>
    <row r="64186" spans="7:7">
      <c r="G64186" s="1776"/>
    </row>
    <row r="64187" spans="7:7">
      <c r="G64187" s="1776"/>
    </row>
    <row r="64188" spans="7:7">
      <c r="G64188" s="1776"/>
    </row>
    <row r="64189" spans="7:7">
      <c r="G64189" s="1776"/>
    </row>
    <row r="64190" spans="7:7">
      <c r="G64190" s="1776"/>
    </row>
    <row r="64191" spans="7:7">
      <c r="G64191" s="1776"/>
    </row>
    <row r="64192" spans="7:7">
      <c r="G64192" s="1776"/>
    </row>
    <row r="64193" spans="7:7">
      <c r="G64193" s="1776"/>
    </row>
    <row r="64194" spans="7:7">
      <c r="G64194" s="1776"/>
    </row>
    <row r="64195" spans="7:7">
      <c r="G64195" s="1776"/>
    </row>
    <row r="64196" spans="7:7">
      <c r="G64196" s="1776"/>
    </row>
    <row r="64197" spans="7:7">
      <c r="G64197" s="1776"/>
    </row>
    <row r="64198" spans="7:7">
      <c r="G64198" s="1776"/>
    </row>
    <row r="64199" spans="7:7">
      <c r="G64199" s="1776"/>
    </row>
    <row r="64200" spans="7:7">
      <c r="G64200" s="1776"/>
    </row>
    <row r="64201" spans="7:7">
      <c r="G64201" s="1776"/>
    </row>
    <row r="64202" spans="7:7">
      <c r="G64202" s="1776"/>
    </row>
    <row r="64203" spans="7:7">
      <c r="G64203" s="1776"/>
    </row>
    <row r="64204" spans="7:7">
      <c r="G64204" s="1776"/>
    </row>
    <row r="64205" spans="7:7">
      <c r="G64205" s="1776"/>
    </row>
    <row r="64206" spans="7:7">
      <c r="G64206" s="1776"/>
    </row>
    <row r="64207" spans="7:7">
      <c r="G64207" s="1776"/>
    </row>
    <row r="64208" spans="7:7">
      <c r="G64208" s="1776"/>
    </row>
    <row r="64209" spans="7:7">
      <c r="G64209" s="1776"/>
    </row>
    <row r="64210" spans="7:7">
      <c r="G64210" s="1776"/>
    </row>
    <row r="64211" spans="7:7">
      <c r="G64211" s="1776"/>
    </row>
    <row r="64212" spans="7:7">
      <c r="G64212" s="1776"/>
    </row>
    <row r="64213" spans="7:7">
      <c r="G64213" s="1776"/>
    </row>
    <row r="64214" spans="7:7">
      <c r="G64214" s="1776"/>
    </row>
    <row r="64215" spans="7:7">
      <c r="G64215" s="1776"/>
    </row>
    <row r="64216" spans="7:7">
      <c r="G64216" s="1776"/>
    </row>
    <row r="64217" spans="7:7">
      <c r="G64217" s="1776"/>
    </row>
    <row r="64218" spans="7:7">
      <c r="G64218" s="1776"/>
    </row>
    <row r="64219" spans="7:7">
      <c r="G64219" s="1776"/>
    </row>
    <row r="64220" spans="7:7">
      <c r="G64220" s="1776"/>
    </row>
    <row r="64221" spans="7:7">
      <c r="G64221" s="1776"/>
    </row>
    <row r="64222" spans="7:7">
      <c r="G64222" s="1776"/>
    </row>
    <row r="64223" spans="7:7">
      <c r="G64223" s="1776"/>
    </row>
    <row r="64224" spans="7:7">
      <c r="G64224" s="1776"/>
    </row>
    <row r="64225" spans="7:7">
      <c r="G64225" s="1776"/>
    </row>
    <row r="64226" spans="7:7">
      <c r="G64226" s="1776"/>
    </row>
    <row r="64227" spans="7:7">
      <c r="G64227" s="1776"/>
    </row>
    <row r="64228" spans="7:7">
      <c r="G64228" s="1776"/>
    </row>
    <row r="64229" spans="7:7">
      <c r="G64229" s="1776"/>
    </row>
    <row r="64230" spans="7:7">
      <c r="G64230" s="1776"/>
    </row>
    <row r="64231" spans="7:7">
      <c r="G64231" s="1776"/>
    </row>
    <row r="64232" spans="7:7">
      <c r="G64232" s="1776"/>
    </row>
    <row r="64233" spans="7:7">
      <c r="G64233" s="1776"/>
    </row>
    <row r="64234" spans="7:7">
      <c r="G64234" s="1776"/>
    </row>
    <row r="64235" spans="7:7">
      <c r="G64235" s="1776"/>
    </row>
    <row r="64236" spans="7:7">
      <c r="G64236" s="1776"/>
    </row>
    <row r="64237" spans="7:7">
      <c r="G64237" s="1776"/>
    </row>
    <row r="64238" spans="7:7">
      <c r="G64238" s="1776"/>
    </row>
    <row r="64239" spans="7:7">
      <c r="G64239" s="1776"/>
    </row>
    <row r="64240" spans="7:7">
      <c r="G64240" s="1776"/>
    </row>
    <row r="64241" spans="7:7">
      <c r="G64241" s="1776"/>
    </row>
    <row r="64242" spans="7:7">
      <c r="G64242" s="1776"/>
    </row>
    <row r="64243" spans="7:7">
      <c r="G64243" s="1776"/>
    </row>
    <row r="64244" spans="7:7">
      <c r="G64244" s="1776"/>
    </row>
    <row r="64245" spans="7:7">
      <c r="G64245" s="1776"/>
    </row>
    <row r="64246" spans="7:7">
      <c r="G64246" s="1776"/>
    </row>
    <row r="64247" spans="7:7">
      <c r="G64247" s="1776"/>
    </row>
    <row r="64248" spans="7:7">
      <c r="G64248" s="1776"/>
    </row>
    <row r="64249" spans="7:7">
      <c r="G64249" s="1776"/>
    </row>
    <row r="64250" spans="7:7">
      <c r="G64250" s="1776"/>
    </row>
    <row r="64251" spans="7:7">
      <c r="G64251" s="1776"/>
    </row>
    <row r="64252" spans="7:7">
      <c r="G64252" s="1776"/>
    </row>
    <row r="64253" spans="7:7">
      <c r="G64253" s="1776"/>
    </row>
    <row r="64254" spans="7:7">
      <c r="G64254" s="1776"/>
    </row>
    <row r="64255" spans="7:7">
      <c r="G64255" s="1776"/>
    </row>
    <row r="64256" spans="7:7">
      <c r="G64256" s="1776"/>
    </row>
    <row r="64257" spans="7:7">
      <c r="G64257" s="1776"/>
    </row>
    <row r="64258" spans="7:7">
      <c r="G64258" s="1776"/>
    </row>
    <row r="64259" spans="7:7">
      <c r="G64259" s="1776"/>
    </row>
    <row r="64260" spans="7:7">
      <c r="G64260" s="1776"/>
    </row>
    <row r="64261" spans="7:7">
      <c r="G64261" s="1776"/>
    </row>
    <row r="64262" spans="7:7">
      <c r="G64262" s="1776"/>
    </row>
    <row r="64263" spans="7:7">
      <c r="G64263" s="1776"/>
    </row>
    <row r="64264" spans="7:7">
      <c r="G64264" s="1776"/>
    </row>
    <row r="64265" spans="7:7">
      <c r="G64265" s="1776"/>
    </row>
    <row r="64266" spans="7:7">
      <c r="G64266" s="1776"/>
    </row>
    <row r="64267" spans="7:7">
      <c r="G64267" s="1776"/>
    </row>
    <row r="64268" spans="7:7">
      <c r="G64268" s="1776"/>
    </row>
    <row r="64269" spans="7:7">
      <c r="G64269" s="1776"/>
    </row>
    <row r="64270" spans="7:7">
      <c r="G64270" s="1776"/>
    </row>
    <row r="64271" spans="7:7">
      <c r="G64271" s="1776"/>
    </row>
    <row r="64272" spans="7:7">
      <c r="G64272" s="1776"/>
    </row>
    <row r="64273" spans="7:7">
      <c r="G64273" s="1776"/>
    </row>
    <row r="64274" spans="7:7">
      <c r="G64274" s="1776"/>
    </row>
    <row r="64275" spans="7:7">
      <c r="G64275" s="1776"/>
    </row>
    <row r="64276" spans="7:7">
      <c r="G64276" s="1776"/>
    </row>
    <row r="64277" spans="7:7">
      <c r="G64277" s="1776"/>
    </row>
    <row r="64278" spans="7:7">
      <c r="G64278" s="1776"/>
    </row>
    <row r="64279" spans="7:7">
      <c r="G64279" s="1776"/>
    </row>
    <row r="64280" spans="7:7">
      <c r="G64280" s="1776"/>
    </row>
    <row r="64281" spans="7:7">
      <c r="G64281" s="1776"/>
    </row>
    <row r="64282" spans="7:7">
      <c r="G64282" s="1776"/>
    </row>
    <row r="64283" spans="7:7">
      <c r="G64283" s="1776"/>
    </row>
    <row r="64284" spans="7:7">
      <c r="G64284" s="1776"/>
    </row>
    <row r="64285" spans="7:7">
      <c r="G64285" s="1776"/>
    </row>
    <row r="64286" spans="7:7">
      <c r="G64286" s="1776"/>
    </row>
    <row r="64287" spans="7:7">
      <c r="G64287" s="1776"/>
    </row>
    <row r="64288" spans="7:7">
      <c r="G64288" s="1776"/>
    </row>
    <row r="64289" spans="7:7">
      <c r="G64289" s="1776"/>
    </row>
    <row r="64290" spans="7:7">
      <c r="G64290" s="1776"/>
    </row>
    <row r="64291" spans="7:7">
      <c r="G64291" s="1776"/>
    </row>
    <row r="64292" spans="7:7">
      <c r="G64292" s="1776"/>
    </row>
    <row r="64293" spans="7:7">
      <c r="G64293" s="1776"/>
    </row>
    <row r="64294" spans="7:7">
      <c r="G64294" s="1776"/>
    </row>
    <row r="64295" spans="7:7">
      <c r="G64295" s="1776"/>
    </row>
    <row r="64296" spans="7:7">
      <c r="G64296" s="1776"/>
    </row>
    <row r="64297" spans="7:7">
      <c r="G64297" s="1776"/>
    </row>
    <row r="64298" spans="7:7">
      <c r="G64298" s="1776"/>
    </row>
    <row r="64299" spans="7:7">
      <c r="G64299" s="1776"/>
    </row>
    <row r="64300" spans="7:7">
      <c r="G64300" s="1776"/>
    </row>
    <row r="64301" spans="7:7">
      <c r="G64301" s="1776"/>
    </row>
    <row r="64302" spans="7:7">
      <c r="G64302" s="1776"/>
    </row>
    <row r="64303" spans="7:7">
      <c r="G64303" s="1776"/>
    </row>
    <row r="64304" spans="7:7">
      <c r="G64304" s="1776"/>
    </row>
    <row r="64305" spans="7:7">
      <c r="G64305" s="1776"/>
    </row>
    <row r="64306" spans="7:7">
      <c r="G64306" s="1776"/>
    </row>
    <row r="64307" spans="7:7">
      <c r="G64307" s="1776"/>
    </row>
    <row r="64308" spans="7:7">
      <c r="G64308" s="1776"/>
    </row>
    <row r="64309" spans="7:7">
      <c r="G64309" s="1776"/>
    </row>
    <row r="64310" spans="7:7">
      <c r="G64310" s="1776"/>
    </row>
    <row r="64311" spans="7:7">
      <c r="G64311" s="1776"/>
    </row>
    <row r="64312" spans="7:7">
      <c r="G64312" s="1776"/>
    </row>
    <row r="64313" spans="7:7">
      <c r="G64313" s="1776"/>
    </row>
    <row r="64314" spans="7:7">
      <c r="G64314" s="1776"/>
    </row>
    <row r="64315" spans="7:7">
      <c r="G64315" s="1776"/>
    </row>
    <row r="64316" spans="7:7">
      <c r="G64316" s="1776"/>
    </row>
    <row r="64317" spans="7:7">
      <c r="G64317" s="1776"/>
    </row>
    <row r="64318" spans="7:7">
      <c r="G64318" s="1776"/>
    </row>
    <row r="64319" spans="7:7">
      <c r="G64319" s="1776"/>
    </row>
    <row r="64320" spans="7:7">
      <c r="G64320" s="1776"/>
    </row>
    <row r="64321" spans="7:7">
      <c r="G64321" s="1776"/>
    </row>
    <row r="64322" spans="7:7">
      <c r="G64322" s="1776"/>
    </row>
    <row r="64323" spans="7:7">
      <c r="G64323" s="1776"/>
    </row>
    <row r="64324" spans="7:7">
      <c r="G64324" s="1776"/>
    </row>
    <row r="64325" spans="7:7">
      <c r="G64325" s="1776"/>
    </row>
    <row r="64326" spans="7:7">
      <c r="G64326" s="1776"/>
    </row>
    <row r="64327" spans="7:7">
      <c r="G64327" s="1776"/>
    </row>
    <row r="64328" spans="7:7">
      <c r="G64328" s="1776"/>
    </row>
    <row r="64329" spans="7:7">
      <c r="G64329" s="1776"/>
    </row>
    <row r="64330" spans="7:7">
      <c r="G64330" s="1776"/>
    </row>
    <row r="64331" spans="7:7">
      <c r="G64331" s="1776"/>
    </row>
    <row r="64332" spans="7:7">
      <c r="G64332" s="1776"/>
    </row>
    <row r="64333" spans="7:7">
      <c r="G64333" s="1776"/>
    </row>
    <row r="64334" spans="7:7">
      <c r="G64334" s="1776"/>
    </row>
    <row r="64335" spans="7:7">
      <c r="G64335" s="1776"/>
    </row>
    <row r="64336" spans="7:7">
      <c r="G64336" s="1776"/>
    </row>
    <row r="64337" spans="7:7">
      <c r="G64337" s="1776"/>
    </row>
    <row r="64338" spans="7:7">
      <c r="G64338" s="1776"/>
    </row>
    <row r="64339" spans="7:7">
      <c r="G64339" s="1776"/>
    </row>
    <row r="64340" spans="7:7">
      <c r="G64340" s="1776"/>
    </row>
    <row r="64341" spans="7:7">
      <c r="G64341" s="1776"/>
    </row>
    <row r="64342" spans="7:7">
      <c r="G64342" s="1776"/>
    </row>
    <row r="64343" spans="7:7">
      <c r="G64343" s="1776"/>
    </row>
    <row r="64344" spans="7:7">
      <c r="G64344" s="1776"/>
    </row>
    <row r="64345" spans="7:7">
      <c r="G64345" s="1776"/>
    </row>
    <row r="64346" spans="7:7">
      <c r="G64346" s="1776"/>
    </row>
    <row r="64347" spans="7:7">
      <c r="G64347" s="1776"/>
    </row>
    <row r="64348" spans="7:7">
      <c r="G64348" s="1776"/>
    </row>
    <row r="64349" spans="7:7">
      <c r="G64349" s="1776"/>
    </row>
    <row r="64350" spans="7:7">
      <c r="G64350" s="1776"/>
    </row>
    <row r="64351" spans="7:7">
      <c r="G64351" s="1776"/>
    </row>
    <row r="64352" spans="7:7">
      <c r="G64352" s="1776"/>
    </row>
    <row r="64353" spans="7:7">
      <c r="G64353" s="1776"/>
    </row>
    <row r="64354" spans="7:7">
      <c r="G64354" s="1776"/>
    </row>
    <row r="64355" spans="7:7">
      <c r="G64355" s="1776"/>
    </row>
    <row r="64356" spans="7:7">
      <c r="G64356" s="1776"/>
    </row>
    <row r="64357" spans="7:7">
      <c r="G64357" s="1776"/>
    </row>
    <row r="64358" spans="7:7">
      <c r="G64358" s="1776"/>
    </row>
    <row r="64359" spans="7:7">
      <c r="G64359" s="1776"/>
    </row>
    <row r="64360" spans="7:7">
      <c r="G64360" s="1776"/>
    </row>
    <row r="64361" spans="7:7">
      <c r="G64361" s="1776"/>
    </row>
    <row r="64362" spans="7:7">
      <c r="G64362" s="1776"/>
    </row>
    <row r="64363" spans="7:7">
      <c r="G64363" s="1776"/>
    </row>
    <row r="64364" spans="7:7">
      <c r="G64364" s="1776"/>
    </row>
    <row r="64365" spans="7:7">
      <c r="G64365" s="1776"/>
    </row>
    <row r="64366" spans="7:7">
      <c r="G64366" s="1776"/>
    </row>
    <row r="64367" spans="7:7">
      <c r="G64367" s="1776"/>
    </row>
    <row r="64368" spans="7:7">
      <c r="G64368" s="1776"/>
    </row>
    <row r="64369" spans="7:7">
      <c r="G64369" s="1776"/>
    </row>
    <row r="64370" spans="7:7">
      <c r="G64370" s="1776"/>
    </row>
    <row r="64371" spans="7:7">
      <c r="G64371" s="1776"/>
    </row>
    <row r="64372" spans="7:7">
      <c r="G64372" s="1776"/>
    </row>
    <row r="64373" spans="7:7">
      <c r="G64373" s="1776"/>
    </row>
    <row r="64374" spans="7:7">
      <c r="G64374" s="1776"/>
    </row>
    <row r="64375" spans="7:7">
      <c r="G64375" s="1776"/>
    </row>
    <row r="64376" spans="7:7">
      <c r="G64376" s="1776"/>
    </row>
    <row r="64377" spans="7:7">
      <c r="G64377" s="1776"/>
    </row>
    <row r="64378" spans="7:7">
      <c r="G64378" s="1776"/>
    </row>
    <row r="64379" spans="7:7">
      <c r="G64379" s="1776"/>
    </row>
    <row r="64380" spans="7:7">
      <c r="G64380" s="1776"/>
    </row>
    <row r="64381" spans="7:7">
      <c r="G64381" s="1776"/>
    </row>
    <row r="64382" spans="7:7">
      <c r="G64382" s="1776"/>
    </row>
    <row r="64383" spans="7:7">
      <c r="G64383" s="1776"/>
    </row>
    <row r="64384" spans="7:7">
      <c r="G64384" s="1776"/>
    </row>
    <row r="64385" spans="7:7">
      <c r="G64385" s="1776"/>
    </row>
    <row r="64386" spans="7:7">
      <c r="G64386" s="1776"/>
    </row>
    <row r="64387" spans="7:7">
      <c r="G64387" s="1776"/>
    </row>
    <row r="64388" spans="7:7">
      <c r="G64388" s="1776"/>
    </row>
    <row r="64389" spans="7:7">
      <c r="G64389" s="1776"/>
    </row>
    <row r="64390" spans="7:7">
      <c r="G64390" s="1776"/>
    </row>
    <row r="64391" spans="7:7">
      <c r="G64391" s="1776"/>
    </row>
    <row r="64392" spans="7:7">
      <c r="G64392" s="1776"/>
    </row>
    <row r="64393" spans="7:7">
      <c r="G64393" s="1776"/>
    </row>
    <row r="64394" spans="7:7">
      <c r="G64394" s="1776"/>
    </row>
    <row r="64395" spans="7:7">
      <c r="G64395" s="1776"/>
    </row>
    <row r="64396" spans="7:7">
      <c r="G64396" s="1776"/>
    </row>
    <row r="64397" spans="7:7">
      <c r="G64397" s="1776"/>
    </row>
    <row r="64398" spans="7:7">
      <c r="G64398" s="1776"/>
    </row>
    <row r="64399" spans="7:7">
      <c r="G64399" s="1776"/>
    </row>
    <row r="64400" spans="7:7">
      <c r="G64400" s="1776"/>
    </row>
    <row r="64401" spans="7:7">
      <c r="G64401" s="1776"/>
    </row>
    <row r="64402" spans="7:7">
      <c r="G64402" s="1776"/>
    </row>
    <row r="64403" spans="7:7">
      <c r="G64403" s="1776"/>
    </row>
    <row r="64404" spans="7:7">
      <c r="G64404" s="1776"/>
    </row>
    <row r="64405" spans="7:7">
      <c r="G64405" s="1776"/>
    </row>
    <row r="64406" spans="7:7">
      <c r="G64406" s="1776"/>
    </row>
    <row r="64407" spans="7:7">
      <c r="G64407" s="1776"/>
    </row>
    <row r="64408" spans="7:7">
      <c r="G64408" s="1776"/>
    </row>
    <row r="64409" spans="7:7">
      <c r="G64409" s="1776"/>
    </row>
    <row r="64410" spans="7:7">
      <c r="G64410" s="1776"/>
    </row>
    <row r="64411" spans="7:7">
      <c r="G64411" s="1776"/>
    </row>
    <row r="64412" spans="7:7">
      <c r="G64412" s="1776"/>
    </row>
    <row r="64413" spans="7:7">
      <c r="G64413" s="1776"/>
    </row>
    <row r="64414" spans="7:7">
      <c r="G64414" s="1776"/>
    </row>
    <row r="64415" spans="7:7">
      <c r="G64415" s="1776"/>
    </row>
    <row r="64416" spans="7:7">
      <c r="G64416" s="1776"/>
    </row>
    <row r="64417" spans="7:7">
      <c r="G64417" s="1776"/>
    </row>
    <row r="64418" spans="7:7">
      <c r="G64418" s="1776"/>
    </row>
    <row r="64419" spans="7:7">
      <c r="G64419" s="1776"/>
    </row>
    <row r="64420" spans="7:7">
      <c r="G64420" s="1776"/>
    </row>
    <row r="64421" spans="7:7">
      <c r="G64421" s="1776"/>
    </row>
    <row r="64422" spans="7:7">
      <c r="G64422" s="1776"/>
    </row>
    <row r="64423" spans="7:7">
      <c r="G64423" s="1776"/>
    </row>
    <row r="64424" spans="7:7">
      <c r="G64424" s="1776"/>
    </row>
    <row r="64425" spans="7:7">
      <c r="G64425" s="1776"/>
    </row>
    <row r="64426" spans="7:7">
      <c r="G64426" s="1776"/>
    </row>
    <row r="64427" spans="7:7">
      <c r="G64427" s="1776"/>
    </row>
    <row r="64428" spans="7:7">
      <c r="G64428" s="1776"/>
    </row>
    <row r="64429" spans="7:7">
      <c r="G64429" s="1776"/>
    </row>
    <row r="64430" spans="7:7">
      <c r="G64430" s="1776"/>
    </row>
    <row r="64431" spans="7:7">
      <c r="G64431" s="1776"/>
    </row>
    <row r="64432" spans="7:7">
      <c r="G64432" s="1776"/>
    </row>
    <row r="64433" spans="7:7">
      <c r="G64433" s="1776"/>
    </row>
    <row r="64434" spans="7:7">
      <c r="G64434" s="1776"/>
    </row>
    <row r="64435" spans="7:7">
      <c r="G64435" s="1776"/>
    </row>
    <row r="64436" spans="7:7">
      <c r="G64436" s="1776"/>
    </row>
    <row r="64437" spans="7:7">
      <c r="G64437" s="1776"/>
    </row>
    <row r="64438" spans="7:7">
      <c r="G64438" s="1776"/>
    </row>
    <row r="64439" spans="7:7">
      <c r="G64439" s="1776"/>
    </row>
    <row r="64440" spans="7:7">
      <c r="G64440" s="1776"/>
    </row>
    <row r="64441" spans="7:7">
      <c r="G64441" s="1776"/>
    </row>
    <row r="64442" spans="7:7">
      <c r="G64442" s="1776"/>
    </row>
    <row r="64443" spans="7:7">
      <c r="G64443" s="1776"/>
    </row>
    <row r="64444" spans="7:7">
      <c r="G64444" s="1776"/>
    </row>
    <row r="64445" spans="7:7">
      <c r="G64445" s="1776"/>
    </row>
    <row r="64446" spans="7:7">
      <c r="G64446" s="1776"/>
    </row>
    <row r="64447" spans="7:7">
      <c r="G64447" s="1776"/>
    </row>
    <row r="64448" spans="7:7">
      <c r="G64448" s="1776"/>
    </row>
    <row r="64449" spans="7:7">
      <c r="G64449" s="1776"/>
    </row>
    <row r="64450" spans="7:7">
      <c r="G64450" s="1776"/>
    </row>
    <row r="64451" spans="7:7">
      <c r="G64451" s="1776"/>
    </row>
    <row r="64452" spans="7:7">
      <c r="G64452" s="1776"/>
    </row>
    <row r="64453" spans="7:7">
      <c r="G64453" s="1776"/>
    </row>
    <row r="64454" spans="7:7">
      <c r="G64454" s="1776"/>
    </row>
    <row r="64455" spans="7:7">
      <c r="G64455" s="1776"/>
    </row>
    <row r="64456" spans="7:7">
      <c r="G64456" s="1776"/>
    </row>
    <row r="64457" spans="7:7">
      <c r="G64457" s="1776"/>
    </row>
    <row r="64458" spans="7:7">
      <c r="G64458" s="1776"/>
    </row>
    <row r="64459" spans="7:7">
      <c r="G64459" s="1776"/>
    </row>
    <row r="64460" spans="7:7">
      <c r="G64460" s="1776"/>
    </row>
    <row r="64461" spans="7:7">
      <c r="G64461" s="1776"/>
    </row>
    <row r="64462" spans="7:7">
      <c r="G64462" s="1776"/>
    </row>
    <row r="64463" spans="7:7">
      <c r="G64463" s="1776"/>
    </row>
    <row r="64464" spans="7:7">
      <c r="G64464" s="1776"/>
    </row>
    <row r="64465" spans="7:7">
      <c r="G64465" s="1776"/>
    </row>
    <row r="64466" spans="7:7">
      <c r="G64466" s="1776"/>
    </row>
    <row r="64467" spans="7:7">
      <c r="G64467" s="1776"/>
    </row>
    <row r="64468" spans="7:7">
      <c r="G64468" s="1776"/>
    </row>
    <row r="64469" spans="7:7">
      <c r="G64469" s="1776"/>
    </row>
    <row r="64470" spans="7:7">
      <c r="G64470" s="1776"/>
    </row>
    <row r="64471" spans="7:7">
      <c r="G64471" s="1776"/>
    </row>
    <row r="64472" spans="7:7">
      <c r="G64472" s="1776"/>
    </row>
    <row r="64473" spans="7:7">
      <c r="G64473" s="1776"/>
    </row>
    <row r="64474" spans="7:7">
      <c r="G64474" s="1776"/>
    </row>
    <row r="64475" spans="7:7">
      <c r="G64475" s="1776"/>
    </row>
    <row r="64476" spans="7:7">
      <c r="G64476" s="1776"/>
    </row>
    <row r="64477" spans="7:7">
      <c r="G64477" s="1776"/>
    </row>
    <row r="64478" spans="7:7">
      <c r="G64478" s="1776"/>
    </row>
    <row r="64479" spans="7:7">
      <c r="G64479" s="1776"/>
    </row>
    <row r="64480" spans="7:7">
      <c r="G64480" s="1776"/>
    </row>
    <row r="64481" spans="7:7">
      <c r="G64481" s="1776"/>
    </row>
    <row r="64482" spans="7:7">
      <c r="G64482" s="1776"/>
    </row>
    <row r="64483" spans="7:7">
      <c r="G64483" s="1776"/>
    </row>
    <row r="64484" spans="7:7">
      <c r="G64484" s="1776"/>
    </row>
    <row r="64485" spans="7:7">
      <c r="G64485" s="1776"/>
    </row>
    <row r="64486" spans="7:7">
      <c r="G64486" s="1776"/>
    </row>
    <row r="64487" spans="7:7">
      <c r="G64487" s="1776"/>
    </row>
    <row r="64488" spans="7:7">
      <c r="G64488" s="1776"/>
    </row>
    <row r="64489" spans="7:7">
      <c r="G64489" s="1776"/>
    </row>
    <row r="64490" spans="7:7">
      <c r="G64490" s="1776"/>
    </row>
    <row r="64491" spans="7:7">
      <c r="G64491" s="1776"/>
    </row>
    <row r="64492" spans="7:7">
      <c r="G64492" s="1776"/>
    </row>
    <row r="64493" spans="7:7">
      <c r="G64493" s="1776"/>
    </row>
    <row r="64494" spans="7:7">
      <c r="G64494" s="1776"/>
    </row>
    <row r="64495" spans="7:7">
      <c r="G64495" s="1776"/>
    </row>
    <row r="64496" spans="7:7">
      <c r="G64496" s="1776"/>
    </row>
    <row r="64497" spans="7:7">
      <c r="G64497" s="1776"/>
    </row>
    <row r="64498" spans="7:7">
      <c r="G64498" s="1776"/>
    </row>
    <row r="64499" spans="7:7">
      <c r="G64499" s="1776"/>
    </row>
    <row r="64500" spans="7:7">
      <c r="G64500" s="1776"/>
    </row>
    <row r="64501" spans="7:7">
      <c r="G64501" s="1776"/>
    </row>
    <row r="64502" spans="7:7">
      <c r="G64502" s="1776"/>
    </row>
    <row r="64503" spans="7:7">
      <c r="G64503" s="1776"/>
    </row>
    <row r="64504" spans="7:7">
      <c r="G64504" s="1776"/>
    </row>
    <row r="64505" spans="7:7">
      <c r="G64505" s="1776"/>
    </row>
    <row r="64506" spans="7:7">
      <c r="G64506" s="1776"/>
    </row>
    <row r="64507" spans="7:7">
      <c r="G64507" s="1776"/>
    </row>
    <row r="64508" spans="7:7">
      <c r="G64508" s="1776"/>
    </row>
    <row r="64509" spans="7:7">
      <c r="G64509" s="1776"/>
    </row>
    <row r="64510" spans="7:7">
      <c r="G64510" s="1776"/>
    </row>
    <row r="64511" spans="7:7">
      <c r="G64511" s="1776"/>
    </row>
    <row r="64512" spans="7:7">
      <c r="G64512" s="1776"/>
    </row>
    <row r="64513" spans="7:7">
      <c r="G64513" s="1776"/>
    </row>
    <row r="64514" spans="7:7">
      <c r="G64514" s="1776"/>
    </row>
    <row r="64515" spans="7:7">
      <c r="G64515" s="1776"/>
    </row>
    <row r="64516" spans="7:7">
      <c r="G64516" s="1776"/>
    </row>
    <row r="64517" spans="7:7">
      <c r="G64517" s="1776"/>
    </row>
    <row r="64518" spans="7:7">
      <c r="G64518" s="1776"/>
    </row>
    <row r="64519" spans="7:7">
      <c r="G64519" s="1776"/>
    </row>
    <row r="64520" spans="7:7">
      <c r="G64520" s="1776"/>
    </row>
    <row r="64521" spans="7:7">
      <c r="G64521" s="1776"/>
    </row>
    <row r="64522" spans="7:7">
      <c r="G64522" s="1776"/>
    </row>
    <row r="64523" spans="7:7">
      <c r="G64523" s="1776"/>
    </row>
    <row r="64524" spans="7:7">
      <c r="G64524" s="1776"/>
    </row>
    <row r="64525" spans="7:7">
      <c r="G64525" s="1776"/>
    </row>
    <row r="64526" spans="7:7">
      <c r="G64526" s="1776"/>
    </row>
    <row r="64527" spans="7:7">
      <c r="G64527" s="1776"/>
    </row>
    <row r="64528" spans="7:7">
      <c r="G64528" s="1776"/>
    </row>
    <row r="64529" spans="7:7">
      <c r="G64529" s="1776"/>
    </row>
    <row r="64530" spans="7:7">
      <c r="G64530" s="1776"/>
    </row>
    <row r="64531" spans="7:7">
      <c r="G64531" s="1776"/>
    </row>
    <row r="64532" spans="7:7">
      <c r="G64532" s="1776"/>
    </row>
    <row r="64533" spans="7:7">
      <c r="G64533" s="1776"/>
    </row>
    <row r="64534" spans="7:7">
      <c r="G64534" s="1776"/>
    </row>
    <row r="64535" spans="7:7">
      <c r="G64535" s="1776"/>
    </row>
    <row r="64536" spans="7:7">
      <c r="G64536" s="1776"/>
    </row>
    <row r="64537" spans="7:7">
      <c r="G64537" s="1776"/>
    </row>
    <row r="64538" spans="7:7">
      <c r="G64538" s="1776"/>
    </row>
    <row r="64539" spans="7:7">
      <c r="G64539" s="1776"/>
    </row>
    <row r="64540" spans="7:7">
      <c r="G64540" s="1776"/>
    </row>
    <row r="64541" spans="7:7">
      <c r="G64541" s="1776"/>
    </row>
    <row r="64542" spans="7:7">
      <c r="G64542" s="1776"/>
    </row>
    <row r="64543" spans="7:7">
      <c r="G64543" s="1776"/>
    </row>
    <row r="64544" spans="7:7">
      <c r="G64544" s="1776"/>
    </row>
    <row r="64545" spans="7:7">
      <c r="G64545" s="1776"/>
    </row>
    <row r="64546" spans="7:7">
      <c r="G64546" s="1776"/>
    </row>
    <row r="64547" spans="7:7">
      <c r="G64547" s="1776"/>
    </row>
    <row r="64548" spans="7:7">
      <c r="G64548" s="1776"/>
    </row>
    <row r="64549" spans="7:7">
      <c r="G64549" s="1776"/>
    </row>
    <row r="64550" spans="7:7">
      <c r="G64550" s="1776"/>
    </row>
    <row r="64551" spans="7:7">
      <c r="G64551" s="1776"/>
    </row>
    <row r="64552" spans="7:7">
      <c r="G64552" s="1776"/>
    </row>
    <row r="64553" spans="7:7">
      <c r="G64553" s="1776"/>
    </row>
    <row r="64554" spans="7:7">
      <c r="G64554" s="1776"/>
    </row>
    <row r="64555" spans="7:7">
      <c r="G64555" s="1776"/>
    </row>
    <row r="64556" spans="7:7">
      <c r="G64556" s="1776"/>
    </row>
    <row r="64557" spans="7:7">
      <c r="G64557" s="1776"/>
    </row>
    <row r="64558" spans="7:7">
      <c r="G64558" s="1776"/>
    </row>
    <row r="64559" spans="7:7">
      <c r="G64559" s="1776"/>
    </row>
    <row r="64560" spans="7:7">
      <c r="G64560" s="1776"/>
    </row>
    <row r="64561" spans="7:7">
      <c r="G64561" s="1776"/>
    </row>
    <row r="64562" spans="7:7">
      <c r="G64562" s="1776"/>
    </row>
    <row r="64563" spans="7:7">
      <c r="G64563" s="1776"/>
    </row>
    <row r="64564" spans="7:7">
      <c r="G64564" s="1776"/>
    </row>
    <row r="64565" spans="7:7">
      <c r="G64565" s="1776"/>
    </row>
    <row r="64566" spans="7:7">
      <c r="G64566" s="1776"/>
    </row>
    <row r="64567" spans="7:7">
      <c r="G64567" s="1776"/>
    </row>
    <row r="64568" spans="7:7">
      <c r="G64568" s="1776"/>
    </row>
    <row r="64569" spans="7:7">
      <c r="G64569" s="1776"/>
    </row>
    <row r="64570" spans="7:7">
      <c r="G64570" s="1776"/>
    </row>
    <row r="64571" spans="7:7">
      <c r="G64571" s="1776"/>
    </row>
    <row r="64572" spans="7:7">
      <c r="G64572" s="1776"/>
    </row>
    <row r="64573" spans="7:7">
      <c r="G64573" s="1776"/>
    </row>
    <row r="64574" spans="7:7">
      <c r="G64574" s="1776"/>
    </row>
    <row r="64575" spans="7:7">
      <c r="G64575" s="1776"/>
    </row>
    <row r="64576" spans="7:7">
      <c r="G64576" s="1776"/>
    </row>
    <row r="64577" spans="7:7">
      <c r="G64577" s="1776"/>
    </row>
    <row r="64578" spans="7:7">
      <c r="G64578" s="1776"/>
    </row>
    <row r="64579" spans="7:7">
      <c r="G64579" s="1776"/>
    </row>
    <row r="64580" spans="7:7">
      <c r="G64580" s="1776"/>
    </row>
    <row r="64581" spans="7:7">
      <c r="G64581" s="1776"/>
    </row>
    <row r="64582" spans="7:7">
      <c r="G64582" s="1776"/>
    </row>
    <row r="64583" spans="7:7">
      <c r="G64583" s="1776"/>
    </row>
    <row r="64584" spans="7:7">
      <c r="G64584" s="1776"/>
    </row>
    <row r="64585" spans="7:7">
      <c r="G64585" s="1776"/>
    </row>
    <row r="64586" spans="7:7">
      <c r="G64586" s="1776"/>
    </row>
    <row r="64587" spans="7:7">
      <c r="G64587" s="1776"/>
    </row>
    <row r="64588" spans="7:7">
      <c r="G64588" s="1776"/>
    </row>
    <row r="64589" spans="7:7">
      <c r="G64589" s="1776"/>
    </row>
    <row r="64590" spans="7:7">
      <c r="G64590" s="1776"/>
    </row>
    <row r="64591" spans="7:7">
      <c r="G64591" s="1776"/>
    </row>
    <row r="64592" spans="7:7">
      <c r="G64592" s="1776"/>
    </row>
    <row r="64593" spans="7:7">
      <c r="G64593" s="1776"/>
    </row>
    <row r="64594" spans="7:7">
      <c r="G64594" s="1776"/>
    </row>
    <row r="64595" spans="7:7">
      <c r="G64595" s="1776"/>
    </row>
    <row r="64596" spans="7:7">
      <c r="G64596" s="1776"/>
    </row>
    <row r="64597" spans="7:7">
      <c r="G64597" s="1776"/>
    </row>
    <row r="64598" spans="7:7">
      <c r="G64598" s="1776"/>
    </row>
    <row r="64599" spans="7:7">
      <c r="G64599" s="1776"/>
    </row>
    <row r="64600" spans="7:7">
      <c r="G64600" s="1776"/>
    </row>
    <row r="64601" spans="7:7">
      <c r="G64601" s="1776"/>
    </row>
    <row r="64602" spans="7:7">
      <c r="G64602" s="1776"/>
    </row>
    <row r="64603" spans="7:7">
      <c r="G64603" s="1776"/>
    </row>
    <row r="64604" spans="7:7">
      <c r="G64604" s="1776"/>
    </row>
    <row r="64605" spans="7:7">
      <c r="G64605" s="1776"/>
    </row>
    <row r="64606" spans="7:7">
      <c r="G64606" s="1776"/>
    </row>
    <row r="64607" spans="7:7">
      <c r="G64607" s="1776"/>
    </row>
    <row r="64608" spans="7:7">
      <c r="G64608" s="1776"/>
    </row>
    <row r="64609" spans="7:7">
      <c r="G64609" s="1776"/>
    </row>
    <row r="64610" spans="7:7">
      <c r="G64610" s="1776"/>
    </row>
    <row r="64611" spans="7:7">
      <c r="G64611" s="1776"/>
    </row>
    <row r="64612" spans="7:7">
      <c r="G64612" s="1776"/>
    </row>
    <row r="64613" spans="7:7">
      <c r="G64613" s="1776"/>
    </row>
    <row r="64614" spans="7:7">
      <c r="G64614" s="1776"/>
    </row>
    <row r="64615" spans="7:7">
      <c r="G64615" s="1776"/>
    </row>
    <row r="64616" spans="7:7">
      <c r="G64616" s="1776"/>
    </row>
    <row r="64617" spans="7:7">
      <c r="G64617" s="1776"/>
    </row>
    <row r="64618" spans="7:7">
      <c r="G64618" s="1776"/>
    </row>
    <row r="64619" spans="7:7">
      <c r="G64619" s="1776"/>
    </row>
    <row r="64620" spans="7:7">
      <c r="G64620" s="1776"/>
    </row>
    <row r="64621" spans="7:7">
      <c r="G64621" s="1776"/>
    </row>
    <row r="64622" spans="7:7">
      <c r="G64622" s="1776"/>
    </row>
    <row r="64623" spans="7:7">
      <c r="G64623" s="1776"/>
    </row>
    <row r="64624" spans="7:7">
      <c r="G64624" s="1776"/>
    </row>
    <row r="64625" spans="7:7">
      <c r="G64625" s="1776"/>
    </row>
    <row r="64626" spans="7:7">
      <c r="G64626" s="1776"/>
    </row>
    <row r="64627" spans="7:7">
      <c r="G64627" s="1776"/>
    </row>
    <row r="64628" spans="7:7">
      <c r="G64628" s="1776"/>
    </row>
    <row r="64629" spans="7:7">
      <c r="G64629" s="1776"/>
    </row>
    <row r="64630" spans="7:7">
      <c r="G64630" s="1776"/>
    </row>
    <row r="64631" spans="7:7">
      <c r="G64631" s="1776"/>
    </row>
    <row r="64632" spans="7:7">
      <c r="G64632" s="1776"/>
    </row>
    <row r="64633" spans="7:7">
      <c r="G64633" s="1776"/>
    </row>
    <row r="64634" spans="7:7">
      <c r="G64634" s="1776"/>
    </row>
    <row r="64635" spans="7:7">
      <c r="G64635" s="1776"/>
    </row>
    <row r="64636" spans="7:7">
      <c r="G64636" s="1776"/>
    </row>
    <row r="64637" spans="7:7">
      <c r="G64637" s="1776"/>
    </row>
    <row r="64638" spans="7:7">
      <c r="G64638" s="1776"/>
    </row>
    <row r="64639" spans="7:7">
      <c r="G64639" s="1776"/>
    </row>
    <row r="64640" spans="7:7">
      <c r="G64640" s="1776"/>
    </row>
    <row r="64641" spans="7:7">
      <c r="G64641" s="1776"/>
    </row>
    <row r="64642" spans="7:7">
      <c r="G64642" s="1776"/>
    </row>
    <row r="64643" spans="7:7">
      <c r="G64643" s="1776"/>
    </row>
    <row r="64644" spans="7:7">
      <c r="G64644" s="1776"/>
    </row>
    <row r="64645" spans="7:7">
      <c r="G64645" s="1776"/>
    </row>
    <row r="64646" spans="7:7">
      <c r="G64646" s="1776"/>
    </row>
    <row r="64647" spans="7:7">
      <c r="G64647" s="1776"/>
    </row>
    <row r="64648" spans="7:7">
      <c r="G64648" s="1776"/>
    </row>
    <row r="64649" spans="7:7">
      <c r="G64649" s="1776"/>
    </row>
    <row r="64650" spans="7:7">
      <c r="G64650" s="1776"/>
    </row>
    <row r="64651" spans="7:7">
      <c r="G64651" s="1776"/>
    </row>
    <row r="64652" spans="7:7">
      <c r="G64652" s="1776"/>
    </row>
    <row r="64653" spans="7:7">
      <c r="G64653" s="1776"/>
    </row>
    <row r="64654" spans="7:7">
      <c r="G64654" s="1776"/>
    </row>
    <row r="64655" spans="7:7">
      <c r="G64655" s="1776"/>
    </row>
    <row r="64656" spans="7:7">
      <c r="G64656" s="1776"/>
    </row>
    <row r="64657" spans="7:7">
      <c r="G64657" s="1776"/>
    </row>
    <row r="64658" spans="7:7">
      <c r="G64658" s="1776"/>
    </row>
    <row r="64659" spans="7:7">
      <c r="G64659" s="1776"/>
    </row>
    <row r="64660" spans="7:7">
      <c r="G64660" s="1776"/>
    </row>
    <row r="64661" spans="7:7">
      <c r="G64661" s="1776"/>
    </row>
    <row r="64662" spans="7:7">
      <c r="G64662" s="1776"/>
    </row>
    <row r="64663" spans="7:7">
      <c r="G64663" s="1776"/>
    </row>
    <row r="64664" spans="7:7">
      <c r="G64664" s="1776"/>
    </row>
    <row r="64665" spans="7:7">
      <c r="G64665" s="1776"/>
    </row>
    <row r="64666" spans="7:7">
      <c r="G64666" s="1776"/>
    </row>
    <row r="64667" spans="7:7">
      <c r="G64667" s="1776"/>
    </row>
    <row r="64668" spans="7:7">
      <c r="G64668" s="1776"/>
    </row>
    <row r="64669" spans="7:7">
      <c r="G64669" s="1776"/>
    </row>
    <row r="64670" spans="7:7">
      <c r="G64670" s="1776"/>
    </row>
    <row r="64671" spans="7:7">
      <c r="G64671" s="1776"/>
    </row>
    <row r="64672" spans="7:7">
      <c r="G64672" s="1776"/>
    </row>
    <row r="64673" spans="7:7">
      <c r="G64673" s="1776"/>
    </row>
    <row r="64674" spans="7:7">
      <c r="G64674" s="1776"/>
    </row>
    <row r="64675" spans="7:7">
      <c r="G64675" s="1776"/>
    </row>
    <row r="64676" spans="7:7">
      <c r="G64676" s="1776"/>
    </row>
    <row r="64677" spans="7:7">
      <c r="G64677" s="1776"/>
    </row>
    <row r="64678" spans="7:7">
      <c r="G64678" s="1776"/>
    </row>
    <row r="64679" spans="7:7">
      <c r="G64679" s="1776"/>
    </row>
    <row r="64680" spans="7:7">
      <c r="G64680" s="1776"/>
    </row>
    <row r="64681" spans="7:7">
      <c r="G64681" s="1776"/>
    </row>
    <row r="64682" spans="7:7">
      <c r="G64682" s="1776"/>
    </row>
    <row r="64683" spans="7:7">
      <c r="G64683" s="1776"/>
    </row>
    <row r="64684" spans="7:7">
      <c r="G64684" s="1776"/>
    </row>
    <row r="64685" spans="7:7">
      <c r="G64685" s="1776"/>
    </row>
    <row r="64686" spans="7:7">
      <c r="G64686" s="1776"/>
    </row>
    <row r="64687" spans="7:7">
      <c r="G64687" s="1776"/>
    </row>
    <row r="64688" spans="7:7">
      <c r="G64688" s="1776"/>
    </row>
    <row r="64689" spans="7:7">
      <c r="G64689" s="1776"/>
    </row>
    <row r="64690" spans="7:7">
      <c r="G64690" s="1776"/>
    </row>
    <row r="64691" spans="7:7">
      <c r="G64691" s="1776"/>
    </row>
    <row r="64692" spans="7:7">
      <c r="G64692" s="1776"/>
    </row>
    <row r="64693" spans="7:7">
      <c r="G64693" s="1776"/>
    </row>
    <row r="64694" spans="7:7">
      <c r="G64694" s="1776"/>
    </row>
    <row r="64695" spans="7:7">
      <c r="G64695" s="1776"/>
    </row>
    <row r="64696" spans="7:7">
      <c r="G64696" s="1776"/>
    </row>
    <row r="64697" spans="7:7">
      <c r="G64697" s="1776"/>
    </row>
    <row r="64698" spans="7:7">
      <c r="G64698" s="1776"/>
    </row>
    <row r="64699" spans="7:7">
      <c r="G64699" s="1776"/>
    </row>
    <row r="64700" spans="7:7">
      <c r="G64700" s="1776"/>
    </row>
    <row r="64701" spans="7:7">
      <c r="G64701" s="1776"/>
    </row>
    <row r="64702" spans="7:7">
      <c r="G64702" s="1776"/>
    </row>
    <row r="64703" spans="7:7">
      <c r="G64703" s="1776"/>
    </row>
    <row r="64704" spans="7:7">
      <c r="G64704" s="1776"/>
    </row>
    <row r="64705" spans="7:7">
      <c r="G64705" s="1776"/>
    </row>
    <row r="64706" spans="7:7">
      <c r="G64706" s="1776"/>
    </row>
    <row r="64707" spans="7:7">
      <c r="G64707" s="1776"/>
    </row>
    <row r="64708" spans="7:7">
      <c r="G64708" s="1776"/>
    </row>
    <row r="64709" spans="7:7">
      <c r="G64709" s="1776"/>
    </row>
    <row r="64710" spans="7:7">
      <c r="G64710" s="1776"/>
    </row>
    <row r="64711" spans="7:7">
      <c r="G64711" s="1776"/>
    </row>
    <row r="64712" spans="7:7">
      <c r="G64712" s="1776"/>
    </row>
    <row r="64713" spans="7:7">
      <c r="G64713" s="1776"/>
    </row>
    <row r="64714" spans="7:7">
      <c r="G64714" s="1776"/>
    </row>
    <row r="64715" spans="7:7">
      <c r="G64715" s="1776"/>
    </row>
    <row r="64716" spans="7:7">
      <c r="G64716" s="1776"/>
    </row>
    <row r="64717" spans="7:7">
      <c r="G64717" s="1776"/>
    </row>
    <row r="64718" spans="7:7">
      <c r="G64718" s="1776"/>
    </row>
    <row r="64719" spans="7:7">
      <c r="G64719" s="1776"/>
    </row>
    <row r="64720" spans="7:7">
      <c r="G64720" s="1776"/>
    </row>
    <row r="64721" spans="7:7">
      <c r="G64721" s="1776"/>
    </row>
    <row r="64722" spans="7:7">
      <c r="G64722" s="1776"/>
    </row>
    <row r="64723" spans="7:7">
      <c r="G64723" s="1776"/>
    </row>
    <row r="64724" spans="7:7">
      <c r="G64724" s="1776"/>
    </row>
    <row r="64725" spans="7:7">
      <c r="G64725" s="1776"/>
    </row>
    <row r="64726" spans="7:7">
      <c r="G64726" s="1776"/>
    </row>
    <row r="64727" spans="7:7">
      <c r="G64727" s="1776"/>
    </row>
    <row r="64728" spans="7:7">
      <c r="G64728" s="1776"/>
    </row>
    <row r="64729" spans="7:7">
      <c r="G64729" s="1776"/>
    </row>
    <row r="64730" spans="7:7">
      <c r="G64730" s="1776"/>
    </row>
    <row r="64731" spans="7:7">
      <c r="G64731" s="1776"/>
    </row>
    <row r="64732" spans="7:7">
      <c r="G64732" s="1776"/>
    </row>
    <row r="64733" spans="7:7">
      <c r="G64733" s="1776"/>
    </row>
    <row r="64734" spans="7:7">
      <c r="G64734" s="1776"/>
    </row>
    <row r="64735" spans="7:7">
      <c r="G64735" s="1776"/>
    </row>
    <row r="64736" spans="7:7">
      <c r="G64736" s="1776"/>
    </row>
    <row r="64737" spans="7:7">
      <c r="G64737" s="1776"/>
    </row>
    <row r="64738" spans="7:7">
      <c r="G64738" s="1776"/>
    </row>
    <row r="64739" spans="7:7">
      <c r="G64739" s="1776"/>
    </row>
    <row r="64740" spans="7:7">
      <c r="G64740" s="1776"/>
    </row>
    <row r="64741" spans="7:7">
      <c r="G64741" s="1776"/>
    </row>
    <row r="64742" spans="7:7">
      <c r="G64742" s="1776"/>
    </row>
    <row r="64743" spans="7:7">
      <c r="G64743" s="1776"/>
    </row>
    <row r="64744" spans="7:7">
      <c r="G64744" s="1776"/>
    </row>
    <row r="64745" spans="7:7">
      <c r="G64745" s="1776"/>
    </row>
    <row r="64746" spans="7:7">
      <c r="G64746" s="1776"/>
    </row>
    <row r="64747" spans="7:7">
      <c r="G64747" s="1776"/>
    </row>
    <row r="64748" spans="7:7">
      <c r="G64748" s="1776"/>
    </row>
    <row r="64749" spans="7:7">
      <c r="G64749" s="1776"/>
    </row>
    <row r="64750" spans="7:7">
      <c r="G64750" s="1776"/>
    </row>
    <row r="64751" spans="7:7">
      <c r="G64751" s="1776"/>
    </row>
    <row r="64752" spans="7:7">
      <c r="G64752" s="1776"/>
    </row>
    <row r="64753" spans="7:7">
      <c r="G64753" s="1776"/>
    </row>
    <row r="64754" spans="7:7">
      <c r="G64754" s="1776"/>
    </row>
    <row r="64755" spans="7:7">
      <c r="G64755" s="1776"/>
    </row>
    <row r="64756" spans="7:7">
      <c r="G64756" s="1776"/>
    </row>
    <row r="64757" spans="7:7">
      <c r="G64757" s="1776"/>
    </row>
    <row r="64758" spans="7:7">
      <c r="G64758" s="1776"/>
    </row>
    <row r="64759" spans="7:7">
      <c r="G64759" s="1776"/>
    </row>
    <row r="64760" spans="7:7">
      <c r="G64760" s="1776"/>
    </row>
    <row r="64761" spans="7:7">
      <c r="G64761" s="1776"/>
    </row>
    <row r="64762" spans="7:7">
      <c r="G64762" s="1776"/>
    </row>
    <row r="64763" spans="7:7">
      <c r="G64763" s="1776"/>
    </row>
    <row r="64764" spans="7:7">
      <c r="G64764" s="1776"/>
    </row>
    <row r="64765" spans="7:7">
      <c r="G64765" s="1776"/>
    </row>
    <row r="64766" spans="7:7">
      <c r="G64766" s="1776"/>
    </row>
    <row r="64767" spans="7:7">
      <c r="G64767" s="1776"/>
    </row>
    <row r="64768" spans="7:7">
      <c r="G64768" s="1776"/>
    </row>
    <row r="64769" spans="7:7">
      <c r="G64769" s="1776"/>
    </row>
    <row r="64770" spans="7:7">
      <c r="G64770" s="1776"/>
    </row>
    <row r="64771" spans="7:7">
      <c r="G64771" s="1776"/>
    </row>
    <row r="64772" spans="7:7">
      <c r="G64772" s="1776"/>
    </row>
    <row r="64773" spans="7:7">
      <c r="G64773" s="1776"/>
    </row>
    <row r="64774" spans="7:7">
      <c r="G64774" s="1776"/>
    </row>
    <row r="64775" spans="7:7">
      <c r="G64775" s="1776"/>
    </row>
    <row r="64776" spans="7:7">
      <c r="G64776" s="1776"/>
    </row>
    <row r="64777" spans="7:7">
      <c r="G64777" s="1776"/>
    </row>
    <row r="64778" spans="7:7">
      <c r="G64778" s="1776"/>
    </row>
    <row r="64779" spans="7:7">
      <c r="G64779" s="1776"/>
    </row>
    <row r="64780" spans="7:7">
      <c r="G64780" s="1776"/>
    </row>
    <row r="64781" spans="7:7">
      <c r="G64781" s="1776"/>
    </row>
    <row r="64782" spans="7:7">
      <c r="G64782" s="1776"/>
    </row>
    <row r="64783" spans="7:7">
      <c r="G64783" s="1776"/>
    </row>
    <row r="64784" spans="7:7">
      <c r="G64784" s="1776"/>
    </row>
    <row r="64785" spans="7:7">
      <c r="G64785" s="1776"/>
    </row>
    <row r="64786" spans="7:7">
      <c r="G64786" s="1776"/>
    </row>
    <row r="64787" spans="7:7">
      <c r="G64787" s="1776"/>
    </row>
    <row r="64788" spans="7:7">
      <c r="G64788" s="1776"/>
    </row>
    <row r="64789" spans="7:7">
      <c r="G64789" s="1776"/>
    </row>
    <row r="64790" spans="7:7">
      <c r="G64790" s="1776"/>
    </row>
    <row r="64791" spans="7:7">
      <c r="G64791" s="1776"/>
    </row>
    <row r="64792" spans="7:7">
      <c r="G64792" s="1776"/>
    </row>
    <row r="64793" spans="7:7">
      <c r="G64793" s="1776"/>
    </row>
    <row r="64794" spans="7:7">
      <c r="G64794" s="1776"/>
    </row>
    <row r="64795" spans="7:7">
      <c r="G64795" s="1776"/>
    </row>
    <row r="64796" spans="7:7">
      <c r="G64796" s="1776"/>
    </row>
    <row r="64797" spans="7:7">
      <c r="G64797" s="1776"/>
    </row>
    <row r="64798" spans="7:7">
      <c r="G64798" s="1776"/>
    </row>
    <row r="64799" spans="7:7">
      <c r="G64799" s="1776"/>
    </row>
    <row r="64800" spans="7:7">
      <c r="G64800" s="1776"/>
    </row>
    <row r="64801" spans="7:7">
      <c r="G64801" s="1776"/>
    </row>
    <row r="64802" spans="7:7">
      <c r="G64802" s="1776"/>
    </row>
    <row r="64803" spans="7:7">
      <c r="G64803" s="1776"/>
    </row>
    <row r="64804" spans="7:7">
      <c r="G64804" s="1776"/>
    </row>
    <row r="64805" spans="7:7">
      <c r="G64805" s="1776"/>
    </row>
    <row r="64806" spans="7:7">
      <c r="G64806" s="1776"/>
    </row>
    <row r="64807" spans="7:7">
      <c r="G64807" s="1776"/>
    </row>
    <row r="64808" spans="7:7">
      <c r="G64808" s="1776"/>
    </row>
    <row r="64809" spans="7:7">
      <c r="G64809" s="1776"/>
    </row>
    <row r="64810" spans="7:7">
      <c r="G64810" s="1776"/>
    </row>
    <row r="64811" spans="7:7">
      <c r="G64811" s="1776"/>
    </row>
    <row r="64812" spans="7:7">
      <c r="G64812" s="1776"/>
    </row>
    <row r="64813" spans="7:7">
      <c r="G64813" s="1776"/>
    </row>
    <row r="64814" spans="7:7">
      <c r="G64814" s="1776"/>
    </row>
    <row r="64815" spans="7:7">
      <c r="G64815" s="1776"/>
    </row>
    <row r="64816" spans="7:7">
      <c r="G64816" s="1776"/>
    </row>
    <row r="64817" spans="7:7">
      <c r="G64817" s="1776"/>
    </row>
    <row r="64818" spans="7:7">
      <c r="G64818" s="1776"/>
    </row>
    <row r="64819" spans="7:7">
      <c r="G64819" s="1776"/>
    </row>
    <row r="64820" spans="7:7">
      <c r="G64820" s="1776"/>
    </row>
    <row r="64821" spans="7:7">
      <c r="G64821" s="1776"/>
    </row>
    <row r="64822" spans="7:7">
      <c r="G64822" s="1776"/>
    </row>
    <row r="64823" spans="7:7">
      <c r="G64823" s="1776"/>
    </row>
    <row r="64824" spans="7:7">
      <c r="G64824" s="1776"/>
    </row>
    <row r="64825" spans="7:7">
      <c r="G64825" s="1776"/>
    </row>
    <row r="64826" spans="7:7">
      <c r="G64826" s="1776"/>
    </row>
    <row r="64827" spans="7:7">
      <c r="G64827" s="1776"/>
    </row>
    <row r="64828" spans="7:7">
      <c r="G64828" s="1776"/>
    </row>
    <row r="64829" spans="7:7">
      <c r="G64829" s="1776"/>
    </row>
    <row r="64830" spans="7:7">
      <c r="G64830" s="1776"/>
    </row>
    <row r="64831" spans="7:7">
      <c r="G64831" s="1776"/>
    </row>
    <row r="64832" spans="7:7">
      <c r="G64832" s="1776"/>
    </row>
    <row r="64833" spans="7:7">
      <c r="G64833" s="1776"/>
    </row>
    <row r="64834" spans="7:7">
      <c r="G64834" s="1776"/>
    </row>
    <row r="64835" spans="7:7">
      <c r="G64835" s="1776"/>
    </row>
    <row r="64836" spans="7:7">
      <c r="G64836" s="1776"/>
    </row>
    <row r="64837" spans="7:7">
      <c r="G64837" s="1776"/>
    </row>
    <row r="64838" spans="7:7">
      <c r="G64838" s="1776"/>
    </row>
    <row r="64839" spans="7:7">
      <c r="G64839" s="1776"/>
    </row>
    <row r="64840" spans="7:7">
      <c r="G64840" s="1776"/>
    </row>
    <row r="64841" spans="7:7">
      <c r="G64841" s="1776"/>
    </row>
    <row r="64842" spans="7:7">
      <c r="G64842" s="1776"/>
    </row>
    <row r="64843" spans="7:7">
      <c r="G64843" s="1776"/>
    </row>
    <row r="64844" spans="7:7">
      <c r="G64844" s="1776"/>
    </row>
    <row r="64845" spans="7:7">
      <c r="G64845" s="1776"/>
    </row>
    <row r="64846" spans="7:7">
      <c r="G64846" s="1776"/>
    </row>
    <row r="64847" spans="7:7">
      <c r="G64847" s="1776"/>
    </row>
    <row r="64848" spans="7:7">
      <c r="G64848" s="1776"/>
    </row>
    <row r="64849" spans="7:7">
      <c r="G64849" s="1776"/>
    </row>
    <row r="64850" spans="7:7">
      <c r="G64850" s="1776"/>
    </row>
    <row r="64851" spans="7:7">
      <c r="G64851" s="1776"/>
    </row>
    <row r="64852" spans="7:7">
      <c r="G64852" s="1776"/>
    </row>
    <row r="64853" spans="7:7">
      <c r="G64853" s="1776"/>
    </row>
    <row r="64854" spans="7:7">
      <c r="G64854" s="1776"/>
    </row>
    <row r="64855" spans="7:7">
      <c r="G64855" s="1776"/>
    </row>
    <row r="64856" spans="7:7">
      <c r="G64856" s="1776"/>
    </row>
    <row r="64857" spans="7:7">
      <c r="G64857" s="1776"/>
    </row>
    <row r="64858" spans="7:7">
      <c r="G64858" s="1776"/>
    </row>
    <row r="64859" spans="7:7">
      <c r="G64859" s="1776"/>
    </row>
    <row r="64860" spans="7:7">
      <c r="G64860" s="1776"/>
    </row>
    <row r="64861" spans="7:7">
      <c r="G64861" s="1776"/>
    </row>
    <row r="64862" spans="7:7">
      <c r="G64862" s="1776"/>
    </row>
    <row r="64863" spans="7:7">
      <c r="G64863" s="1776"/>
    </row>
    <row r="64864" spans="7:7">
      <c r="G64864" s="1776"/>
    </row>
    <row r="64865" spans="7:7">
      <c r="G64865" s="1776"/>
    </row>
    <row r="64866" spans="7:7">
      <c r="G64866" s="1776"/>
    </row>
    <row r="64867" spans="7:7">
      <c r="G64867" s="1776"/>
    </row>
    <row r="64868" spans="7:7">
      <c r="G64868" s="1776"/>
    </row>
    <row r="64869" spans="7:7">
      <c r="G64869" s="1776"/>
    </row>
    <row r="64870" spans="7:7">
      <c r="G64870" s="1776"/>
    </row>
    <row r="64871" spans="7:7">
      <c r="G64871" s="1776"/>
    </row>
    <row r="64872" spans="7:7">
      <c r="G64872" s="1776"/>
    </row>
    <row r="64873" spans="7:7">
      <c r="G64873" s="1776"/>
    </row>
    <row r="64874" spans="7:7">
      <c r="G64874" s="1776"/>
    </row>
    <row r="64875" spans="7:7">
      <c r="G64875" s="1776"/>
    </row>
    <row r="64876" spans="7:7">
      <c r="G64876" s="1776"/>
    </row>
    <row r="64877" spans="7:7">
      <c r="G64877" s="1776"/>
    </row>
    <row r="64878" spans="7:7">
      <c r="G64878" s="1776"/>
    </row>
    <row r="64879" spans="7:7">
      <c r="G64879" s="1776"/>
    </row>
    <row r="64880" spans="7:7">
      <c r="G64880" s="1776"/>
    </row>
    <row r="64881" spans="7:7">
      <c r="G64881" s="1776"/>
    </row>
    <row r="64882" spans="7:7">
      <c r="G64882" s="1776"/>
    </row>
    <row r="64883" spans="7:7">
      <c r="G64883" s="1776"/>
    </row>
    <row r="64884" spans="7:7">
      <c r="G64884" s="1776"/>
    </row>
    <row r="64885" spans="7:7">
      <c r="G64885" s="1776"/>
    </row>
    <row r="64886" spans="7:7">
      <c r="G64886" s="1776"/>
    </row>
    <row r="64887" spans="7:7">
      <c r="G64887" s="1776"/>
    </row>
    <row r="64888" spans="7:7">
      <c r="G64888" s="1776"/>
    </row>
    <row r="64889" spans="7:7">
      <c r="G64889" s="1776"/>
    </row>
    <row r="64890" spans="7:7">
      <c r="G64890" s="1776"/>
    </row>
    <row r="64891" spans="7:7">
      <c r="G64891" s="1776"/>
    </row>
    <row r="64892" spans="7:7">
      <c r="G64892" s="1776"/>
    </row>
    <row r="64893" spans="7:7">
      <c r="G64893" s="1776"/>
    </row>
    <row r="64894" spans="7:7">
      <c r="G64894" s="1776"/>
    </row>
    <row r="64895" spans="7:7">
      <c r="G64895" s="1776"/>
    </row>
    <row r="64896" spans="7:7">
      <c r="G64896" s="1776"/>
    </row>
    <row r="64897" spans="7:7">
      <c r="G64897" s="1776"/>
    </row>
    <row r="64898" spans="7:7">
      <c r="G64898" s="1776"/>
    </row>
    <row r="64899" spans="7:7">
      <c r="G64899" s="1776"/>
    </row>
    <row r="64900" spans="7:7">
      <c r="G64900" s="1776"/>
    </row>
    <row r="64901" spans="7:7">
      <c r="G64901" s="1776"/>
    </row>
    <row r="64902" spans="7:7">
      <c r="G64902" s="1776"/>
    </row>
    <row r="64903" spans="7:7">
      <c r="G64903" s="1776"/>
    </row>
    <row r="64904" spans="7:7">
      <c r="G64904" s="1776"/>
    </row>
    <row r="64905" spans="7:7">
      <c r="G64905" s="1776"/>
    </row>
    <row r="64906" spans="7:7">
      <c r="G64906" s="1776"/>
    </row>
    <row r="64907" spans="7:7">
      <c r="G64907" s="1776"/>
    </row>
    <row r="64908" spans="7:7">
      <c r="G64908" s="1776"/>
    </row>
    <row r="64909" spans="7:7">
      <c r="G64909" s="1776"/>
    </row>
    <row r="64910" spans="7:7">
      <c r="G64910" s="1776"/>
    </row>
    <row r="64911" spans="7:7">
      <c r="G64911" s="1776"/>
    </row>
    <row r="64912" spans="7:7">
      <c r="G64912" s="1776"/>
    </row>
    <row r="64913" spans="7:7">
      <c r="G64913" s="1776"/>
    </row>
    <row r="64914" spans="7:7">
      <c r="G64914" s="1776"/>
    </row>
    <row r="64915" spans="7:7">
      <c r="G64915" s="1776"/>
    </row>
    <row r="64916" spans="7:7">
      <c r="G64916" s="1776"/>
    </row>
    <row r="64917" spans="7:7">
      <c r="G64917" s="1776"/>
    </row>
    <row r="64918" spans="7:7">
      <c r="G64918" s="1776"/>
    </row>
    <row r="64919" spans="7:7">
      <c r="G64919" s="1776"/>
    </row>
    <row r="64920" spans="7:7">
      <c r="G64920" s="1776"/>
    </row>
    <row r="64921" spans="7:7">
      <c r="G64921" s="1776"/>
    </row>
    <row r="64922" spans="7:7">
      <c r="G64922" s="1776"/>
    </row>
    <row r="64923" spans="7:7">
      <c r="G64923" s="1776"/>
    </row>
    <row r="64924" spans="7:7">
      <c r="G64924" s="1776"/>
    </row>
    <row r="64925" spans="7:7">
      <c r="G64925" s="1776"/>
    </row>
    <row r="64926" spans="7:7">
      <c r="G64926" s="1776"/>
    </row>
    <row r="64927" spans="7:7">
      <c r="G64927" s="1776"/>
    </row>
    <row r="64928" spans="7:7">
      <c r="G64928" s="1776"/>
    </row>
    <row r="64929" spans="7:7">
      <c r="G64929" s="1776"/>
    </row>
    <row r="64930" spans="7:7">
      <c r="G64930" s="1776"/>
    </row>
    <row r="64931" spans="7:7">
      <c r="G64931" s="1776"/>
    </row>
    <row r="64932" spans="7:7">
      <c r="G64932" s="1776"/>
    </row>
    <row r="64933" spans="7:7">
      <c r="G64933" s="1776"/>
    </row>
    <row r="64934" spans="7:7">
      <c r="G64934" s="1776"/>
    </row>
    <row r="64935" spans="7:7">
      <c r="G64935" s="1776"/>
    </row>
    <row r="64936" spans="7:7">
      <c r="G64936" s="1776"/>
    </row>
    <row r="64937" spans="7:7">
      <c r="G64937" s="1776"/>
    </row>
    <row r="64938" spans="7:7">
      <c r="G64938" s="1776"/>
    </row>
    <row r="64939" spans="7:7">
      <c r="G64939" s="1776"/>
    </row>
    <row r="64940" spans="7:7">
      <c r="G64940" s="1776"/>
    </row>
    <row r="64941" spans="7:7">
      <c r="G64941" s="1776"/>
    </row>
    <row r="64942" spans="7:7">
      <c r="G64942" s="1776"/>
    </row>
    <row r="64943" spans="7:7">
      <c r="G64943" s="1776"/>
    </row>
    <row r="64944" spans="7:7">
      <c r="G64944" s="1776"/>
    </row>
    <row r="64945" spans="7:7">
      <c r="G64945" s="1776"/>
    </row>
    <row r="64946" spans="7:7">
      <c r="G64946" s="1776"/>
    </row>
    <row r="64947" spans="7:7">
      <c r="G64947" s="1776"/>
    </row>
    <row r="64948" spans="7:7">
      <c r="G64948" s="1776"/>
    </row>
    <row r="64949" spans="7:7">
      <c r="G64949" s="1776"/>
    </row>
    <row r="64950" spans="7:7">
      <c r="G64950" s="1776"/>
    </row>
    <row r="64951" spans="7:7">
      <c r="G64951" s="1776"/>
    </row>
    <row r="64952" spans="7:7">
      <c r="G64952" s="1776"/>
    </row>
    <row r="64953" spans="7:7">
      <c r="G64953" s="1776"/>
    </row>
    <row r="64954" spans="7:7">
      <c r="G64954" s="1776"/>
    </row>
    <row r="64955" spans="7:7">
      <c r="G64955" s="1776"/>
    </row>
    <row r="64956" spans="7:7">
      <c r="G64956" s="1776"/>
    </row>
    <row r="64957" spans="7:7">
      <c r="G64957" s="1776"/>
    </row>
    <row r="64958" spans="7:7">
      <c r="G64958" s="1776"/>
    </row>
    <row r="64959" spans="7:7">
      <c r="G64959" s="1776"/>
    </row>
    <row r="64960" spans="7:7">
      <c r="G64960" s="1776"/>
    </row>
    <row r="64961" spans="7:7">
      <c r="G64961" s="1776"/>
    </row>
    <row r="64962" spans="7:7">
      <c r="G64962" s="1776"/>
    </row>
    <row r="64963" spans="7:7">
      <c r="G64963" s="1776"/>
    </row>
    <row r="64964" spans="7:7">
      <c r="G64964" s="1776"/>
    </row>
    <row r="64965" spans="7:7">
      <c r="G64965" s="1776"/>
    </row>
    <row r="64966" spans="7:7">
      <c r="G64966" s="1776"/>
    </row>
    <row r="64967" spans="7:7">
      <c r="G64967" s="1776"/>
    </row>
    <row r="64968" spans="7:7">
      <c r="G64968" s="1776"/>
    </row>
    <row r="64969" spans="7:7">
      <c r="G64969" s="1776"/>
    </row>
    <row r="64970" spans="7:7">
      <c r="G64970" s="1776"/>
    </row>
    <row r="64971" spans="7:7">
      <c r="G64971" s="1776"/>
    </row>
    <row r="64972" spans="7:7">
      <c r="G64972" s="1776"/>
    </row>
    <row r="64973" spans="7:7">
      <c r="G64973" s="1776"/>
    </row>
    <row r="64974" spans="7:7">
      <c r="G64974" s="1776"/>
    </row>
    <row r="64975" spans="7:7">
      <c r="G64975" s="1776"/>
    </row>
    <row r="64976" spans="7:7">
      <c r="G64976" s="1776"/>
    </row>
    <row r="64977" spans="7:7">
      <c r="G64977" s="1776"/>
    </row>
    <row r="64978" spans="7:7">
      <c r="G64978" s="1776"/>
    </row>
    <row r="64979" spans="7:7">
      <c r="G64979" s="1776"/>
    </row>
    <row r="64980" spans="7:7">
      <c r="G64980" s="1776"/>
    </row>
    <row r="64981" spans="7:7">
      <c r="G64981" s="1776"/>
    </row>
    <row r="64982" spans="7:7">
      <c r="G64982" s="1776"/>
    </row>
    <row r="64983" spans="7:7">
      <c r="G64983" s="1776"/>
    </row>
    <row r="64984" spans="7:7">
      <c r="G64984" s="1776"/>
    </row>
    <row r="64985" spans="7:7">
      <c r="G64985" s="1776"/>
    </row>
    <row r="64986" spans="7:7">
      <c r="G64986" s="1776"/>
    </row>
    <row r="64987" spans="7:7">
      <c r="G64987" s="1776"/>
    </row>
    <row r="64988" spans="7:7">
      <c r="G64988" s="1776"/>
    </row>
    <row r="64989" spans="7:7">
      <c r="G64989" s="1776"/>
    </row>
    <row r="64990" spans="7:7">
      <c r="G64990" s="1776"/>
    </row>
    <row r="64991" spans="7:7">
      <c r="G64991" s="1776"/>
    </row>
    <row r="64992" spans="7:7">
      <c r="G64992" s="1776"/>
    </row>
    <row r="64993" spans="7:7">
      <c r="G64993" s="1776"/>
    </row>
    <row r="64994" spans="7:7">
      <c r="G64994" s="1776"/>
    </row>
    <row r="64995" spans="7:7">
      <c r="G64995" s="1776"/>
    </row>
    <row r="64996" spans="7:7">
      <c r="G64996" s="1776"/>
    </row>
    <row r="64997" spans="7:7">
      <c r="G64997" s="1776"/>
    </row>
    <row r="64998" spans="7:7">
      <c r="G64998" s="1776"/>
    </row>
    <row r="64999" spans="7:7">
      <c r="G64999" s="1776"/>
    </row>
    <row r="65000" spans="7:7">
      <c r="G65000" s="1776"/>
    </row>
    <row r="65001" spans="7:7">
      <c r="G65001" s="1776"/>
    </row>
    <row r="65002" spans="7:7">
      <c r="G65002" s="1776"/>
    </row>
    <row r="65003" spans="7:7">
      <c r="G65003" s="1776"/>
    </row>
    <row r="65004" spans="7:7">
      <c r="G65004" s="1776"/>
    </row>
    <row r="65005" spans="7:7">
      <c r="G65005" s="1776"/>
    </row>
    <row r="65006" spans="7:7">
      <c r="G65006" s="1776"/>
    </row>
    <row r="65007" spans="7:7">
      <c r="G65007" s="1776"/>
    </row>
    <row r="65008" spans="7:7">
      <c r="G65008" s="1776"/>
    </row>
    <row r="65009" spans="7:7">
      <c r="G65009" s="1776"/>
    </row>
    <row r="65010" spans="7:7">
      <c r="G65010" s="1776"/>
    </row>
    <row r="65011" spans="7:7">
      <c r="G65011" s="1776"/>
    </row>
    <row r="65012" spans="7:7">
      <c r="G65012" s="1776"/>
    </row>
    <row r="65013" spans="7:7">
      <c r="G65013" s="1776"/>
    </row>
    <row r="65014" spans="7:7">
      <c r="G65014" s="1776"/>
    </row>
    <row r="65015" spans="7:7">
      <c r="G65015" s="1776"/>
    </row>
    <row r="65016" spans="7:7">
      <c r="G65016" s="1776"/>
    </row>
    <row r="65017" spans="7:7">
      <c r="G65017" s="1776"/>
    </row>
    <row r="65018" spans="7:7">
      <c r="G65018" s="1776"/>
    </row>
    <row r="65019" spans="7:7">
      <c r="G65019" s="1776"/>
    </row>
    <row r="65020" spans="7:7">
      <c r="G65020" s="1776"/>
    </row>
    <row r="65021" spans="7:7">
      <c r="G65021" s="1776"/>
    </row>
    <row r="65022" spans="7:7">
      <c r="G65022" s="1776"/>
    </row>
    <row r="65023" spans="7:7">
      <c r="G65023" s="1776"/>
    </row>
    <row r="65024" spans="7:7">
      <c r="G65024" s="1776"/>
    </row>
    <row r="65025" spans="7:7">
      <c r="G65025" s="1776"/>
    </row>
    <row r="65026" spans="7:7">
      <c r="G65026" s="1776"/>
    </row>
    <row r="65027" spans="7:7">
      <c r="G65027" s="1776"/>
    </row>
    <row r="65028" spans="7:7">
      <c r="G65028" s="1776"/>
    </row>
    <row r="65029" spans="7:7">
      <c r="G65029" s="1776"/>
    </row>
    <row r="65030" spans="7:7">
      <c r="G65030" s="1776"/>
    </row>
    <row r="65031" spans="7:7">
      <c r="G65031" s="1776"/>
    </row>
    <row r="65032" spans="7:7">
      <c r="G65032" s="1776"/>
    </row>
    <row r="65033" spans="7:7">
      <c r="G65033" s="1776"/>
    </row>
    <row r="65034" spans="7:7">
      <c r="G65034" s="1776"/>
    </row>
    <row r="65035" spans="7:7">
      <c r="G65035" s="1776"/>
    </row>
    <row r="65036" spans="7:7">
      <c r="G65036" s="1776"/>
    </row>
    <row r="65037" spans="7:7">
      <c r="G65037" s="1776"/>
    </row>
    <row r="65038" spans="7:7">
      <c r="G65038" s="1776"/>
    </row>
    <row r="65039" spans="7:7">
      <c r="G65039" s="1776"/>
    </row>
    <row r="65040" spans="7:7">
      <c r="G65040" s="1776"/>
    </row>
    <row r="65041" spans="7:7">
      <c r="G65041" s="1776"/>
    </row>
    <row r="65042" spans="7:7">
      <c r="G65042" s="1776"/>
    </row>
    <row r="65043" spans="7:7">
      <c r="G65043" s="1776"/>
    </row>
    <row r="65044" spans="7:7">
      <c r="G65044" s="1776"/>
    </row>
    <row r="65045" spans="7:7">
      <c r="G65045" s="1776"/>
    </row>
    <row r="65046" spans="7:7">
      <c r="G65046" s="1776"/>
    </row>
    <row r="65047" spans="7:7">
      <c r="G65047" s="1776"/>
    </row>
    <row r="65048" spans="7:7">
      <c r="G65048" s="1776"/>
    </row>
    <row r="65049" spans="7:7">
      <c r="G65049" s="1776"/>
    </row>
    <row r="65050" spans="7:7">
      <c r="G65050" s="1776"/>
    </row>
    <row r="65051" spans="7:7">
      <c r="G65051" s="1776"/>
    </row>
    <row r="65052" spans="7:7">
      <c r="G65052" s="1776"/>
    </row>
    <row r="65053" spans="7:7">
      <c r="G65053" s="1776"/>
    </row>
    <row r="65054" spans="7:7">
      <c r="G65054" s="1776"/>
    </row>
    <row r="65055" spans="7:7">
      <c r="G65055" s="1776"/>
    </row>
    <row r="65056" spans="7:7">
      <c r="G65056" s="1776"/>
    </row>
    <row r="65057" spans="7:7">
      <c r="G65057" s="1776"/>
    </row>
    <row r="65058" spans="7:7">
      <c r="G65058" s="1776"/>
    </row>
    <row r="65059" spans="7:7">
      <c r="G65059" s="1776"/>
    </row>
    <row r="65060" spans="7:7">
      <c r="G65060" s="1776"/>
    </row>
    <row r="65061" spans="7:7">
      <c r="G65061" s="1776"/>
    </row>
    <row r="65062" spans="7:7">
      <c r="G65062" s="1776"/>
    </row>
    <row r="65063" spans="7:7">
      <c r="G65063" s="1776"/>
    </row>
    <row r="65064" spans="7:7">
      <c r="G65064" s="1776"/>
    </row>
    <row r="65065" spans="7:7">
      <c r="G65065" s="1776"/>
    </row>
    <row r="65066" spans="7:7">
      <c r="G65066" s="1776"/>
    </row>
    <row r="65067" spans="7:7">
      <c r="G65067" s="1776"/>
    </row>
    <row r="65068" spans="7:7">
      <c r="G65068" s="1776"/>
    </row>
    <row r="65069" spans="7:7">
      <c r="G65069" s="1776"/>
    </row>
    <row r="65070" spans="7:7">
      <c r="G65070" s="1776"/>
    </row>
    <row r="65071" spans="7:7">
      <c r="G65071" s="1776"/>
    </row>
    <row r="65072" spans="7:7">
      <c r="G65072" s="1776"/>
    </row>
    <row r="65073" spans="7:7">
      <c r="G65073" s="1776"/>
    </row>
    <row r="65074" spans="7:7">
      <c r="G65074" s="1776"/>
    </row>
    <row r="65075" spans="7:7">
      <c r="G65075" s="1776"/>
    </row>
    <row r="65076" spans="7:7">
      <c r="G65076" s="1776"/>
    </row>
    <row r="65077" spans="7:7">
      <c r="G65077" s="1776"/>
    </row>
    <row r="65078" spans="7:7">
      <c r="G65078" s="1776"/>
    </row>
    <row r="65079" spans="7:7">
      <c r="G65079" s="1776"/>
    </row>
    <row r="65080" spans="7:7">
      <c r="G65080" s="1776"/>
    </row>
    <row r="65081" spans="7:7">
      <c r="G65081" s="1776"/>
    </row>
    <row r="65082" spans="7:7">
      <c r="G65082" s="1776"/>
    </row>
    <row r="65083" spans="7:7">
      <c r="G65083" s="1776"/>
    </row>
    <row r="65084" spans="7:7">
      <c r="G65084" s="1776"/>
    </row>
    <row r="65085" spans="7:7">
      <c r="G65085" s="1776"/>
    </row>
    <row r="65086" spans="7:7">
      <c r="G65086" s="1776"/>
    </row>
    <row r="65087" spans="7:7">
      <c r="G65087" s="1776"/>
    </row>
    <row r="65088" spans="7:7">
      <c r="G65088" s="1776"/>
    </row>
    <row r="65089" spans="7:7">
      <c r="G65089" s="1776"/>
    </row>
    <row r="65090" spans="7:7">
      <c r="G65090" s="1776"/>
    </row>
    <row r="65091" spans="7:7">
      <c r="G65091" s="1776"/>
    </row>
    <row r="65092" spans="7:7">
      <c r="G65092" s="1776"/>
    </row>
    <row r="65093" spans="7:7">
      <c r="G65093" s="1776"/>
    </row>
    <row r="65094" spans="7:7">
      <c r="G65094" s="1776"/>
    </row>
    <row r="65095" spans="7:7">
      <c r="G65095" s="1776"/>
    </row>
    <row r="65096" spans="7:7">
      <c r="G65096" s="1776"/>
    </row>
    <row r="65097" spans="7:7">
      <c r="G65097" s="1776"/>
    </row>
    <row r="65098" spans="7:7">
      <c r="G65098" s="1776"/>
    </row>
    <row r="65099" spans="7:7">
      <c r="G65099" s="1776"/>
    </row>
    <row r="65100" spans="7:7">
      <c r="G65100" s="1776"/>
    </row>
    <row r="65101" spans="7:7">
      <c r="G65101" s="1776"/>
    </row>
    <row r="65102" spans="7:7">
      <c r="G65102" s="1776"/>
    </row>
    <row r="65103" spans="7:7">
      <c r="G65103" s="1776"/>
    </row>
    <row r="65104" spans="7:7">
      <c r="G65104" s="1776"/>
    </row>
    <row r="65105" spans="7:7">
      <c r="G65105" s="1776"/>
    </row>
    <row r="65106" spans="7:7">
      <c r="G65106" s="1776"/>
    </row>
    <row r="65107" spans="7:7">
      <c r="G65107" s="1776"/>
    </row>
    <row r="65108" spans="7:7">
      <c r="G65108" s="1776"/>
    </row>
    <row r="65109" spans="7:7">
      <c r="G65109" s="1776"/>
    </row>
    <row r="65110" spans="7:7">
      <c r="G65110" s="1776"/>
    </row>
    <row r="65111" spans="7:7">
      <c r="G65111" s="1776"/>
    </row>
    <row r="65112" spans="7:7">
      <c r="G65112" s="1776"/>
    </row>
    <row r="65113" spans="7:7">
      <c r="G65113" s="1776"/>
    </row>
    <row r="65114" spans="7:7">
      <c r="G65114" s="1776"/>
    </row>
    <row r="65115" spans="7:7">
      <c r="G65115" s="1776"/>
    </row>
    <row r="65116" spans="7:7">
      <c r="G65116" s="1776"/>
    </row>
    <row r="65117" spans="7:7">
      <c r="G65117" s="1776"/>
    </row>
    <row r="65118" spans="7:7">
      <c r="G65118" s="1776"/>
    </row>
    <row r="65119" spans="7:7">
      <c r="G65119" s="1776"/>
    </row>
    <row r="65120" spans="7:7">
      <c r="G65120" s="1776"/>
    </row>
    <row r="65121" spans="7:7">
      <c r="G65121" s="1776"/>
    </row>
    <row r="65122" spans="7:7">
      <c r="G65122" s="1776"/>
    </row>
    <row r="65123" spans="7:7">
      <c r="G65123" s="1776"/>
    </row>
    <row r="65124" spans="7:7">
      <c r="G65124" s="1776"/>
    </row>
    <row r="65125" spans="7:7">
      <c r="G65125" s="1776"/>
    </row>
    <row r="65126" spans="7:7">
      <c r="G65126" s="1776"/>
    </row>
    <row r="65127" spans="7:7">
      <c r="G65127" s="1776"/>
    </row>
    <row r="65128" spans="7:7">
      <c r="G65128" s="1776"/>
    </row>
    <row r="65129" spans="7:7">
      <c r="G65129" s="1776"/>
    </row>
    <row r="65130" spans="7:7">
      <c r="G65130" s="1776"/>
    </row>
    <row r="65131" spans="7:7">
      <c r="G65131" s="1776"/>
    </row>
    <row r="65132" spans="7:7">
      <c r="G65132" s="1776"/>
    </row>
    <row r="65133" spans="7:7">
      <c r="G65133" s="1776"/>
    </row>
    <row r="65134" spans="7:7">
      <c r="G65134" s="1776"/>
    </row>
    <row r="65135" spans="7:7">
      <c r="G65135" s="1776"/>
    </row>
    <row r="65136" spans="7:7">
      <c r="G65136" s="1776"/>
    </row>
    <row r="65137" spans="7:7">
      <c r="G65137" s="1776"/>
    </row>
    <row r="65138" spans="7:7">
      <c r="G65138" s="1776"/>
    </row>
    <row r="65139" spans="7:7">
      <c r="G65139" s="1776"/>
    </row>
    <row r="65140" spans="7:7">
      <c r="G65140" s="1776"/>
    </row>
    <row r="65141" spans="7:7">
      <c r="G65141" s="1776"/>
    </row>
    <row r="65142" spans="7:7">
      <c r="G65142" s="1776"/>
    </row>
    <row r="65143" spans="7:7">
      <c r="G65143" s="1776"/>
    </row>
    <row r="65144" spans="7:7">
      <c r="G65144" s="1776"/>
    </row>
    <row r="65145" spans="7:7">
      <c r="G65145" s="1776"/>
    </row>
    <row r="65146" spans="7:7">
      <c r="G65146" s="1776"/>
    </row>
    <row r="65147" spans="7:7">
      <c r="G65147" s="1776"/>
    </row>
    <row r="65148" spans="7:7">
      <c r="G65148" s="1776"/>
    </row>
    <row r="65149" spans="7:7">
      <c r="G65149" s="1776"/>
    </row>
    <row r="65150" spans="7:7">
      <c r="G65150" s="1776"/>
    </row>
    <row r="65151" spans="7:7">
      <c r="G65151" s="1776"/>
    </row>
    <row r="65152" spans="7:7">
      <c r="G65152" s="1776"/>
    </row>
    <row r="65153" spans="7:7">
      <c r="G65153" s="1776"/>
    </row>
    <row r="65154" spans="7:7">
      <c r="G65154" s="1776"/>
    </row>
    <row r="65155" spans="7:7">
      <c r="G65155" s="1776"/>
    </row>
    <row r="65156" spans="7:7">
      <c r="G65156" s="1776"/>
    </row>
    <row r="65157" spans="7:7">
      <c r="G65157" s="1776"/>
    </row>
    <row r="65158" spans="7:7">
      <c r="G65158" s="1776"/>
    </row>
    <row r="65159" spans="7:7">
      <c r="G65159" s="1776"/>
    </row>
    <row r="65160" spans="7:7">
      <c r="G65160" s="1776"/>
    </row>
    <row r="65161" spans="7:7">
      <c r="G65161" s="1776"/>
    </row>
    <row r="65162" spans="7:7">
      <c r="G65162" s="1776"/>
    </row>
    <row r="65163" spans="7:7">
      <c r="G65163" s="1776"/>
    </row>
    <row r="65164" spans="7:7">
      <c r="G65164" s="1776"/>
    </row>
    <row r="65165" spans="7:7">
      <c r="G65165" s="1776"/>
    </row>
    <row r="65166" spans="7:7">
      <c r="G65166" s="1776"/>
    </row>
    <row r="65167" spans="7:7">
      <c r="G65167" s="1776"/>
    </row>
    <row r="65168" spans="7:7">
      <c r="G65168" s="1776"/>
    </row>
    <row r="65169" spans="7:7">
      <c r="G65169" s="1776"/>
    </row>
    <row r="65170" spans="7:7">
      <c r="G65170" s="1776"/>
    </row>
    <row r="65171" spans="7:7">
      <c r="G65171" s="1776"/>
    </row>
    <row r="65172" spans="7:7">
      <c r="G65172" s="1776"/>
    </row>
    <row r="65173" spans="7:7">
      <c r="G65173" s="1776"/>
    </row>
    <row r="65174" spans="7:7">
      <c r="G65174" s="1776"/>
    </row>
    <row r="65175" spans="7:7">
      <c r="G65175" s="1776"/>
    </row>
    <row r="65176" spans="7:7">
      <c r="G65176" s="1776"/>
    </row>
    <row r="65177" spans="7:7">
      <c r="G65177" s="1776"/>
    </row>
    <row r="65178" spans="7:7">
      <c r="G65178" s="1776"/>
    </row>
    <row r="65179" spans="7:7">
      <c r="G65179" s="1776"/>
    </row>
    <row r="65180" spans="7:7">
      <c r="G65180" s="1776"/>
    </row>
    <row r="65181" spans="7:7">
      <c r="G65181" s="1776"/>
    </row>
    <row r="65182" spans="7:7">
      <c r="G65182" s="1776"/>
    </row>
    <row r="65183" spans="7:7">
      <c r="G65183" s="1776"/>
    </row>
    <row r="65184" spans="7:7">
      <c r="G65184" s="1776"/>
    </row>
    <row r="65185" spans="7:7">
      <c r="G65185" s="1776"/>
    </row>
    <row r="65186" spans="7:7">
      <c r="G65186" s="1776"/>
    </row>
    <row r="65187" spans="7:7">
      <c r="G65187" s="1776"/>
    </row>
    <row r="65188" spans="7:7">
      <c r="G65188" s="1776"/>
    </row>
    <row r="65189" spans="7:7">
      <c r="G65189" s="1776"/>
    </row>
    <row r="65190" spans="7:7">
      <c r="G65190" s="1776"/>
    </row>
    <row r="65191" spans="7:7">
      <c r="G65191" s="1776"/>
    </row>
    <row r="65192" spans="7:7">
      <c r="G65192" s="1776"/>
    </row>
    <row r="65193" spans="7:7">
      <c r="G65193" s="1776"/>
    </row>
    <row r="65194" spans="7:7">
      <c r="G65194" s="1776"/>
    </row>
    <row r="65195" spans="7:7">
      <c r="G65195" s="1776"/>
    </row>
    <row r="65196" spans="7:7">
      <c r="G65196" s="1776"/>
    </row>
    <row r="65197" spans="7:7">
      <c r="G65197" s="1776"/>
    </row>
    <row r="65198" spans="7:7">
      <c r="G65198" s="1776"/>
    </row>
    <row r="65199" spans="7:7">
      <c r="G65199" s="1776"/>
    </row>
    <row r="65200" spans="7:7">
      <c r="G65200" s="1776"/>
    </row>
    <row r="65201" spans="7:7">
      <c r="G65201" s="1776"/>
    </row>
    <row r="65202" spans="7:7">
      <c r="G65202" s="1776"/>
    </row>
    <row r="65203" spans="7:7">
      <c r="G65203" s="1776"/>
    </row>
    <row r="65204" spans="7:7">
      <c r="G65204" s="1776"/>
    </row>
    <row r="65205" spans="7:7">
      <c r="G65205" s="1776"/>
    </row>
    <row r="65206" spans="7:7">
      <c r="G65206" s="1776"/>
    </row>
    <row r="65207" spans="7:7">
      <c r="G65207" s="1776"/>
    </row>
    <row r="65208" spans="7:7">
      <c r="G65208" s="1776"/>
    </row>
    <row r="65209" spans="7:7">
      <c r="G65209" s="1776"/>
    </row>
    <row r="65210" spans="7:7">
      <c r="G65210" s="1776"/>
    </row>
    <row r="65211" spans="7:7">
      <c r="G65211" s="1776"/>
    </row>
    <row r="65212" spans="7:7">
      <c r="G65212" s="1776"/>
    </row>
    <row r="65213" spans="7:7">
      <c r="G65213" s="1776"/>
    </row>
    <row r="65214" spans="7:7">
      <c r="G65214" s="1776"/>
    </row>
    <row r="65215" spans="7:7">
      <c r="G65215" s="1776"/>
    </row>
    <row r="65216" spans="7:7">
      <c r="G65216" s="1776"/>
    </row>
    <row r="65217" spans="7:7">
      <c r="G65217" s="1776"/>
    </row>
    <row r="65218" spans="7:7">
      <c r="G65218" s="1776"/>
    </row>
    <row r="65219" spans="7:7">
      <c r="G65219" s="1776"/>
    </row>
    <row r="65220" spans="7:7">
      <c r="G65220" s="1776"/>
    </row>
    <row r="65221" spans="7:7">
      <c r="G65221" s="1776"/>
    </row>
    <row r="65222" spans="7:7">
      <c r="G65222" s="1776"/>
    </row>
    <row r="65223" spans="7:7">
      <c r="G65223" s="1776"/>
    </row>
    <row r="65224" spans="7:7">
      <c r="G65224" s="1776"/>
    </row>
    <row r="65225" spans="7:7">
      <c r="G65225" s="1776"/>
    </row>
    <row r="65226" spans="7:7">
      <c r="G65226" s="1776"/>
    </row>
    <row r="65227" spans="7:7">
      <c r="G65227" s="1776"/>
    </row>
    <row r="65228" spans="7:7">
      <c r="G65228" s="1776"/>
    </row>
    <row r="65229" spans="7:7">
      <c r="G65229" s="1776"/>
    </row>
    <row r="65230" spans="7:7">
      <c r="G65230" s="1776"/>
    </row>
    <row r="65231" spans="7:7">
      <c r="G65231" s="1776"/>
    </row>
    <row r="65232" spans="7:7">
      <c r="G65232" s="1776"/>
    </row>
    <row r="65233" spans="7:7">
      <c r="G65233" s="1776"/>
    </row>
    <row r="65234" spans="7:7">
      <c r="G65234" s="1776"/>
    </row>
    <row r="65235" spans="7:7">
      <c r="G65235" s="1776"/>
    </row>
    <row r="65236" spans="7:7">
      <c r="G65236" s="1776"/>
    </row>
    <row r="65237" spans="7:7">
      <c r="G65237" s="1776"/>
    </row>
    <row r="65238" spans="7:7">
      <c r="G65238" s="1776"/>
    </row>
    <row r="65239" spans="7:7">
      <c r="G65239" s="1776"/>
    </row>
    <row r="65240" spans="7:7">
      <c r="G65240" s="1776"/>
    </row>
    <row r="65241" spans="7:7">
      <c r="G65241" s="1776"/>
    </row>
    <row r="65242" spans="7:7">
      <c r="G65242" s="1776"/>
    </row>
    <row r="65243" spans="7:7">
      <c r="G65243" s="1776"/>
    </row>
    <row r="65244" spans="7:7">
      <c r="G65244" s="1776"/>
    </row>
    <row r="65245" spans="7:7">
      <c r="G65245" s="1776"/>
    </row>
    <row r="65246" spans="7:7">
      <c r="G65246" s="1776"/>
    </row>
    <row r="65247" spans="7:7">
      <c r="G65247" s="1776"/>
    </row>
    <row r="65248" spans="7:7">
      <c r="G65248" s="1776"/>
    </row>
    <row r="65249" spans="7:7">
      <c r="G65249" s="1776"/>
    </row>
    <row r="65250" spans="7:7">
      <c r="G65250" s="1776"/>
    </row>
    <row r="65251" spans="7:7">
      <c r="G65251" s="1776"/>
    </row>
    <row r="65252" spans="7:7">
      <c r="G65252" s="1776"/>
    </row>
    <row r="65253" spans="7:7">
      <c r="G65253" s="1776"/>
    </row>
    <row r="65254" spans="7:7">
      <c r="G65254" s="1776"/>
    </row>
    <row r="65255" spans="7:7">
      <c r="G65255" s="1776"/>
    </row>
    <row r="65256" spans="7:7">
      <c r="G65256" s="1776"/>
    </row>
    <row r="65257" spans="7:7">
      <c r="G65257" s="1776"/>
    </row>
    <row r="65258" spans="7:7">
      <c r="G65258" s="1776"/>
    </row>
    <row r="65259" spans="7:7">
      <c r="G65259" s="1776"/>
    </row>
    <row r="65260" spans="7:7">
      <c r="G65260" s="1776"/>
    </row>
    <row r="65261" spans="7:7">
      <c r="G65261" s="1776"/>
    </row>
    <row r="65262" spans="7:7">
      <c r="G65262" s="1776"/>
    </row>
    <row r="65263" spans="7:7">
      <c r="G65263" s="1776"/>
    </row>
    <row r="65264" spans="7:7">
      <c r="G65264" s="1776"/>
    </row>
    <row r="65265" spans="7:7">
      <c r="G65265" s="1776"/>
    </row>
    <row r="65266" spans="7:7">
      <c r="G65266" s="1776"/>
    </row>
    <row r="65267" spans="7:7">
      <c r="G65267" s="1776"/>
    </row>
    <row r="65268" spans="7:7">
      <c r="G65268" s="1776"/>
    </row>
    <row r="65269" spans="7:7">
      <c r="G65269" s="1776"/>
    </row>
    <row r="65270" spans="7:7">
      <c r="G65270" s="1776"/>
    </row>
    <row r="65271" spans="7:7">
      <c r="G65271" s="1776"/>
    </row>
    <row r="65272" spans="7:7">
      <c r="G65272" s="1776"/>
    </row>
    <row r="65273" spans="7:7">
      <c r="G65273" s="1776"/>
    </row>
    <row r="65274" spans="7:7">
      <c r="G65274" s="1776"/>
    </row>
    <row r="65275" spans="7:7">
      <c r="G65275" s="1776"/>
    </row>
    <row r="65276" spans="7:7">
      <c r="G65276" s="1776"/>
    </row>
    <row r="65277" spans="7:7">
      <c r="G65277" s="1776"/>
    </row>
    <row r="65278" spans="7:7">
      <c r="G65278" s="1776"/>
    </row>
    <row r="65279" spans="7:7">
      <c r="G65279" s="1776"/>
    </row>
    <row r="65280" spans="7:7">
      <c r="G65280" s="1776"/>
    </row>
    <row r="65281" spans="7:7">
      <c r="G65281" s="1776"/>
    </row>
    <row r="65282" spans="7:7">
      <c r="G65282" s="1776"/>
    </row>
    <row r="65283" spans="7:7">
      <c r="G65283" s="1776"/>
    </row>
    <row r="65284" spans="7:7">
      <c r="G65284" s="1776"/>
    </row>
    <row r="65285" spans="7:7">
      <c r="G65285" s="1776"/>
    </row>
    <row r="65286" spans="7:7">
      <c r="G65286" s="1776"/>
    </row>
    <row r="65287" spans="7:7">
      <c r="G65287" s="1776"/>
    </row>
    <row r="65288" spans="7:7">
      <c r="G65288" s="1776"/>
    </row>
    <row r="65289" spans="7:7">
      <c r="G65289" s="1776"/>
    </row>
    <row r="65290" spans="7:7">
      <c r="G65290" s="1776"/>
    </row>
    <row r="65291" spans="7:7">
      <c r="G65291" s="1776"/>
    </row>
    <row r="65292" spans="7:7">
      <c r="G65292" s="1776"/>
    </row>
    <row r="65293" spans="7:7">
      <c r="G65293" s="1776"/>
    </row>
    <row r="65294" spans="7:7">
      <c r="G65294" s="1776"/>
    </row>
    <row r="65295" spans="7:7">
      <c r="G65295" s="1776"/>
    </row>
    <row r="65296" spans="7:7">
      <c r="G65296" s="1776"/>
    </row>
    <row r="65297" spans="7:7">
      <c r="G65297" s="1776"/>
    </row>
    <row r="65298" spans="7:7">
      <c r="G65298" s="1776"/>
    </row>
    <row r="65299" spans="7:7">
      <c r="G65299" s="1776"/>
    </row>
    <row r="65300" spans="7:7">
      <c r="G65300" s="1776"/>
    </row>
    <row r="65301" spans="7:7">
      <c r="G65301" s="1776"/>
    </row>
    <row r="65302" spans="7:7">
      <c r="G65302" s="1776"/>
    </row>
    <row r="65303" spans="7:7">
      <c r="G65303" s="1776"/>
    </row>
    <row r="65304" spans="7:7">
      <c r="G65304" s="1776"/>
    </row>
    <row r="65305" spans="7:7">
      <c r="G65305" s="1776"/>
    </row>
    <row r="65306" spans="7:7">
      <c r="G65306" s="1776"/>
    </row>
    <row r="65307" spans="7:7">
      <c r="G65307" s="1776"/>
    </row>
    <row r="65308" spans="7:7">
      <c r="G65308" s="1776"/>
    </row>
    <row r="65309" spans="7:7">
      <c r="G65309" s="1776"/>
    </row>
    <row r="65310" spans="7:7">
      <c r="G65310" s="1776"/>
    </row>
    <row r="65311" spans="7:7">
      <c r="G65311" s="1776"/>
    </row>
    <row r="65312" spans="7:7">
      <c r="G65312" s="1776"/>
    </row>
    <row r="65313" spans="7:7">
      <c r="G65313" s="1776"/>
    </row>
    <row r="65314" spans="7:7">
      <c r="G65314" s="1776"/>
    </row>
    <row r="65315" spans="7:7">
      <c r="G65315" s="1776"/>
    </row>
    <row r="65316" spans="7:7">
      <c r="G65316" s="1776"/>
    </row>
    <row r="65317" spans="7:7">
      <c r="G65317" s="1776"/>
    </row>
    <row r="65318" spans="7:7">
      <c r="G65318" s="1776"/>
    </row>
    <row r="65319" spans="7:7">
      <c r="G65319" s="1776"/>
    </row>
    <row r="65320" spans="7:7">
      <c r="G65320" s="1776"/>
    </row>
    <row r="65321" spans="7:7">
      <c r="G65321" s="1776"/>
    </row>
    <row r="65322" spans="7:7">
      <c r="G65322" s="1776"/>
    </row>
    <row r="65323" spans="7:7">
      <c r="G65323" s="1776"/>
    </row>
    <row r="65324" spans="7:7">
      <c r="G65324" s="1776"/>
    </row>
    <row r="65325" spans="7:7">
      <c r="G65325" s="1776"/>
    </row>
    <row r="65326" spans="7:7">
      <c r="G65326" s="1776"/>
    </row>
    <row r="65327" spans="7:7">
      <c r="G65327" s="1776"/>
    </row>
    <row r="65328" spans="7:7">
      <c r="G65328" s="1776"/>
    </row>
    <row r="65329" spans="7:7">
      <c r="G65329" s="1776"/>
    </row>
    <row r="65330" spans="7:7">
      <c r="G65330" s="1776"/>
    </row>
    <row r="65331" spans="7:7">
      <c r="G65331" s="1776"/>
    </row>
    <row r="65332" spans="7:7">
      <c r="G65332" s="1776"/>
    </row>
    <row r="65333" spans="7:7">
      <c r="G65333" s="1776"/>
    </row>
    <row r="65334" spans="7:7">
      <c r="G65334" s="1776"/>
    </row>
    <row r="65335" spans="7:7">
      <c r="G65335" s="1776"/>
    </row>
    <row r="65336" spans="7:7">
      <c r="G65336" s="1776"/>
    </row>
    <row r="65337" spans="7:7">
      <c r="G65337" s="1776"/>
    </row>
    <row r="65338" spans="7:7">
      <c r="G65338" s="1776"/>
    </row>
    <row r="65339" spans="7:7">
      <c r="G65339" s="1776"/>
    </row>
    <row r="65340" spans="7:7">
      <c r="G65340" s="1776"/>
    </row>
    <row r="65341" spans="7:7">
      <c r="G65341" s="1776"/>
    </row>
    <row r="65342" spans="7:7">
      <c r="G65342" s="1776"/>
    </row>
    <row r="65343" spans="7:7">
      <c r="G65343" s="1776"/>
    </row>
    <row r="65344" spans="7:7">
      <c r="G65344" s="1776"/>
    </row>
    <row r="65345" spans="7:7">
      <c r="G65345" s="1776"/>
    </row>
    <row r="65346" spans="7:7">
      <c r="G65346" s="1776"/>
    </row>
    <row r="65347" spans="7:7">
      <c r="G65347" s="1776"/>
    </row>
    <row r="65348" spans="7:7">
      <c r="G65348" s="1776"/>
    </row>
    <row r="65349" spans="7:7">
      <c r="G65349" s="1776"/>
    </row>
    <row r="65350" spans="7:7">
      <c r="G65350" s="1776"/>
    </row>
    <row r="65351" spans="7:7">
      <c r="G65351" s="1776"/>
    </row>
    <row r="65352" spans="7:7">
      <c r="G65352" s="1776"/>
    </row>
    <row r="65353" spans="7:7">
      <c r="G65353" s="1776"/>
    </row>
    <row r="65354" spans="7:7">
      <c r="G65354" s="1776"/>
    </row>
    <row r="65355" spans="7:7">
      <c r="G65355" s="1776"/>
    </row>
    <row r="65356" spans="7:7">
      <c r="G65356" s="1776"/>
    </row>
    <row r="65357" spans="7:7">
      <c r="G65357" s="1776"/>
    </row>
    <row r="65358" spans="7:7">
      <c r="G65358" s="1776"/>
    </row>
    <row r="65359" spans="7:7">
      <c r="G65359" s="1776"/>
    </row>
    <row r="65360" spans="7:7">
      <c r="G65360" s="1776"/>
    </row>
    <row r="65361" spans="7:7">
      <c r="G65361" s="1776"/>
    </row>
    <row r="65362" spans="7:7">
      <c r="G65362" s="1776"/>
    </row>
    <row r="65363" spans="7:7">
      <c r="G65363" s="1776"/>
    </row>
    <row r="65364" spans="7:7">
      <c r="G65364" s="1776"/>
    </row>
    <row r="65365" spans="7:7">
      <c r="G65365" s="1776"/>
    </row>
    <row r="65366" spans="7:7">
      <c r="G65366" s="1776"/>
    </row>
    <row r="65367" spans="7:7">
      <c r="G65367" s="1776"/>
    </row>
    <row r="65368" spans="7:7">
      <c r="G65368" s="1776"/>
    </row>
    <row r="65369" spans="7:7">
      <c r="G65369" s="1776"/>
    </row>
    <row r="65370" spans="7:7">
      <c r="G65370" s="1776"/>
    </row>
    <row r="65371" spans="7:7">
      <c r="G65371" s="1776"/>
    </row>
    <row r="65372" spans="7:7">
      <c r="G65372" s="1776"/>
    </row>
    <row r="65373" spans="7:7">
      <c r="G65373" s="1776"/>
    </row>
    <row r="65374" spans="7:7">
      <c r="G65374" s="1776"/>
    </row>
    <row r="65375" spans="7:7">
      <c r="G65375" s="1776"/>
    </row>
    <row r="65376" spans="7:7">
      <c r="G65376" s="1776"/>
    </row>
    <row r="65377" spans="7:7">
      <c r="G65377" s="1776"/>
    </row>
    <row r="65378" spans="7:7">
      <c r="G65378" s="1776"/>
    </row>
    <row r="65379" spans="7:7">
      <c r="G65379" s="1776"/>
    </row>
    <row r="65380" spans="7:7">
      <c r="G65380" s="1776"/>
    </row>
    <row r="65381" spans="7:7">
      <c r="G65381" s="1776"/>
    </row>
    <row r="65382" spans="7:7">
      <c r="G65382" s="1776"/>
    </row>
    <row r="65383" spans="7:7">
      <c r="G65383" s="1776"/>
    </row>
    <row r="65384" spans="7:7">
      <c r="G65384" s="1776"/>
    </row>
    <row r="65385" spans="7:7">
      <c r="G65385" s="1776"/>
    </row>
    <row r="65386" spans="7:7">
      <c r="G65386" s="1776"/>
    </row>
    <row r="65387" spans="7:7">
      <c r="G65387" s="1776"/>
    </row>
    <row r="65388" spans="7:7">
      <c r="G65388" s="1776"/>
    </row>
    <row r="65389" spans="7:7">
      <c r="G65389" s="1776"/>
    </row>
    <row r="65390" spans="7:7">
      <c r="G65390" s="1776"/>
    </row>
    <row r="65391" spans="7:7">
      <c r="G65391" s="1776"/>
    </row>
    <row r="65392" spans="7:7">
      <c r="G65392" s="1776"/>
    </row>
    <row r="65393" spans="7:7">
      <c r="G65393" s="1776"/>
    </row>
    <row r="65394" spans="7:7">
      <c r="G65394" s="1776"/>
    </row>
    <row r="65395" spans="7:7">
      <c r="G65395" s="1776"/>
    </row>
    <row r="65396" spans="7:7">
      <c r="G65396" s="1776"/>
    </row>
    <row r="65397" spans="7:7">
      <c r="G65397" s="1776"/>
    </row>
    <row r="65398" spans="7:7">
      <c r="G65398" s="1776"/>
    </row>
    <row r="65399" spans="7:7">
      <c r="G65399" s="1776"/>
    </row>
    <row r="65400" spans="7:7">
      <c r="G65400" s="1776"/>
    </row>
    <row r="65401" spans="7:7">
      <c r="G65401" s="1776"/>
    </row>
    <row r="65402" spans="7:7">
      <c r="G65402" s="1776"/>
    </row>
    <row r="65403" spans="7:7">
      <c r="G65403" s="1776"/>
    </row>
    <row r="65404" spans="7:7">
      <c r="G65404" s="1776"/>
    </row>
    <row r="65405" spans="7:7">
      <c r="G65405" s="1776"/>
    </row>
    <row r="65406" spans="7:7">
      <c r="G65406" s="1776"/>
    </row>
    <row r="65407" spans="7:7">
      <c r="G65407" s="1776"/>
    </row>
    <row r="65408" spans="7:7">
      <c r="G65408" s="1776"/>
    </row>
    <row r="65409" spans="7:7">
      <c r="G65409" s="1776"/>
    </row>
    <row r="65410" spans="7:7">
      <c r="G65410" s="1776"/>
    </row>
    <row r="65411" spans="7:7">
      <c r="G65411" s="1776"/>
    </row>
    <row r="65412" spans="7:7">
      <c r="G65412" s="1776"/>
    </row>
    <row r="65413" spans="7:7">
      <c r="G65413" s="1776"/>
    </row>
    <row r="65414" spans="7:7">
      <c r="G65414" s="1776"/>
    </row>
    <row r="65415" spans="7:7">
      <c r="G65415" s="1776"/>
    </row>
    <row r="65416" spans="7:7">
      <c r="G65416" s="1776"/>
    </row>
    <row r="65417" spans="7:7">
      <c r="G65417" s="1776"/>
    </row>
    <row r="65418" spans="7:7">
      <c r="G65418" s="1776"/>
    </row>
    <row r="65419" spans="7:7">
      <c r="G65419" s="1776"/>
    </row>
    <row r="65420" spans="7:7">
      <c r="G65420" s="1776"/>
    </row>
    <row r="65421" spans="7:7">
      <c r="G65421" s="1776"/>
    </row>
    <row r="65422" spans="7:7">
      <c r="G65422" s="1776"/>
    </row>
    <row r="65423" spans="7:7">
      <c r="G65423" s="1776"/>
    </row>
    <row r="65424" spans="7:7">
      <c r="G65424" s="1776"/>
    </row>
    <row r="65425" spans="7:7">
      <c r="G65425" s="1776"/>
    </row>
    <row r="65426" spans="7:7">
      <c r="G65426" s="1776"/>
    </row>
    <row r="65427" spans="7:7">
      <c r="G65427" s="1776"/>
    </row>
    <row r="65428" spans="7:7">
      <c r="G65428" s="1776"/>
    </row>
    <row r="65429" spans="7:7">
      <c r="G65429" s="1776"/>
    </row>
    <row r="65430" spans="7:7">
      <c r="G65430" s="1776"/>
    </row>
    <row r="65431" spans="7:7">
      <c r="G65431" s="1776"/>
    </row>
    <row r="65432" spans="7:7">
      <c r="G65432" s="1776"/>
    </row>
    <row r="65433" spans="7:7">
      <c r="G65433" s="1776"/>
    </row>
    <row r="65434" spans="7:7">
      <c r="G65434" s="1776"/>
    </row>
    <row r="65435" spans="7:7">
      <c r="G65435" s="1776"/>
    </row>
    <row r="65436" spans="7:7">
      <c r="G65436" s="1776"/>
    </row>
    <row r="65437" spans="7:7">
      <c r="G65437" s="1776"/>
    </row>
    <row r="65438" spans="7:7">
      <c r="G65438" s="1776"/>
    </row>
    <row r="65439" spans="7:7">
      <c r="G65439" s="1776"/>
    </row>
    <row r="65440" spans="7:7">
      <c r="G65440" s="1776"/>
    </row>
    <row r="65441" spans="7:7">
      <c r="G65441" s="1776"/>
    </row>
    <row r="65442" spans="7:7">
      <c r="G65442" s="1776"/>
    </row>
    <row r="65443" spans="7:7">
      <c r="G65443" s="1776"/>
    </row>
    <row r="65444" spans="7:7">
      <c r="G65444" s="1776"/>
    </row>
    <row r="65445" spans="7:7">
      <c r="G65445" s="1776"/>
    </row>
    <row r="65446" spans="7:7">
      <c r="G65446" s="1776"/>
    </row>
    <row r="65447" spans="7:7">
      <c r="G65447" s="1776"/>
    </row>
    <row r="65448" spans="7:7">
      <c r="G65448" s="1776"/>
    </row>
    <row r="65449" spans="7:7">
      <c r="G65449" s="1776"/>
    </row>
    <row r="65450" spans="7:7">
      <c r="G65450" s="1776"/>
    </row>
    <row r="65451" spans="7:7">
      <c r="G65451" s="1776"/>
    </row>
    <row r="65452" spans="7:7">
      <c r="G65452" s="1776"/>
    </row>
    <row r="65453" spans="7:7">
      <c r="G65453" s="1776"/>
    </row>
    <row r="65454" spans="7:7">
      <c r="G65454" s="1776"/>
    </row>
    <row r="65455" spans="7:7">
      <c r="G65455" s="1776"/>
    </row>
    <row r="65456" spans="7:7">
      <c r="G65456" s="1776"/>
    </row>
    <row r="65457" spans="7:7">
      <c r="G65457" s="1776"/>
    </row>
    <row r="65458" spans="7:7">
      <c r="G65458" s="1776"/>
    </row>
    <row r="65459" spans="7:7">
      <c r="G65459" s="1776"/>
    </row>
    <row r="65460" spans="7:7">
      <c r="G65460" s="1776"/>
    </row>
    <row r="65461" spans="7:7">
      <c r="G65461" s="1776"/>
    </row>
    <row r="65462" spans="7:7">
      <c r="G65462" s="1776"/>
    </row>
    <row r="65463" spans="7:7">
      <c r="G65463" s="1776"/>
    </row>
    <row r="65464" spans="7:7">
      <c r="G65464" s="1776"/>
    </row>
    <row r="65465" spans="7:7">
      <c r="G65465" s="1776"/>
    </row>
    <row r="65466" spans="7:7">
      <c r="G65466" s="1776"/>
    </row>
    <row r="65467" spans="7:7">
      <c r="G65467" s="1776"/>
    </row>
    <row r="65468" spans="7:7">
      <c r="G65468" s="1776"/>
    </row>
    <row r="65469" spans="7:7">
      <c r="G65469" s="1776"/>
    </row>
    <row r="65470" spans="7:7">
      <c r="G65470" s="1776"/>
    </row>
    <row r="65471" spans="7:7">
      <c r="G65471" s="1776"/>
    </row>
    <row r="65472" spans="7:7">
      <c r="G65472" s="1776"/>
    </row>
    <row r="65473" spans="7:7">
      <c r="G65473" s="1776"/>
    </row>
    <row r="65474" spans="7:7">
      <c r="G65474" s="1776"/>
    </row>
    <row r="65475" spans="7:7">
      <c r="G65475" s="1776"/>
    </row>
    <row r="65476" spans="7:7">
      <c r="G65476" s="1776"/>
    </row>
    <row r="65477" spans="7:7">
      <c r="G65477" s="1776"/>
    </row>
    <row r="65478" spans="7:7">
      <c r="G65478" s="1776"/>
    </row>
    <row r="65479" spans="7:7">
      <c r="G65479" s="1776"/>
    </row>
    <row r="65480" spans="7:7">
      <c r="G65480" s="1776"/>
    </row>
    <row r="65481" spans="7:7">
      <c r="G65481" s="1776"/>
    </row>
    <row r="65482" spans="7:7">
      <c r="G65482" s="1776"/>
    </row>
    <row r="65483" spans="7:7">
      <c r="G65483" s="1776"/>
    </row>
    <row r="65484" spans="7:7">
      <c r="G65484" s="1776"/>
    </row>
    <row r="65485" spans="7:7">
      <c r="G65485" s="1776"/>
    </row>
    <row r="65486" spans="7:7">
      <c r="G65486" s="1776"/>
    </row>
    <row r="65487" spans="7:7">
      <c r="G65487" s="1776"/>
    </row>
    <row r="65488" spans="7:7">
      <c r="G65488" s="1776"/>
    </row>
    <row r="65489" spans="7:7">
      <c r="G65489" s="1776"/>
    </row>
    <row r="65490" spans="7:7">
      <c r="G65490" s="1776"/>
    </row>
    <row r="65491" spans="7:7">
      <c r="G65491" s="1776"/>
    </row>
    <row r="65492" spans="7:7">
      <c r="G65492" s="1776"/>
    </row>
    <row r="65493" spans="7:7">
      <c r="G65493" s="1776"/>
    </row>
    <row r="65494" spans="7:7">
      <c r="G65494" s="1776"/>
    </row>
    <row r="65495" spans="7:7">
      <c r="G65495" s="1776"/>
    </row>
    <row r="65496" spans="7:7">
      <c r="G65496" s="1776"/>
    </row>
    <row r="65497" spans="7:7">
      <c r="G65497" s="1776"/>
    </row>
    <row r="65498" spans="7:7">
      <c r="G65498" s="1776"/>
    </row>
    <row r="65499" spans="7:7">
      <c r="G65499" s="1776"/>
    </row>
    <row r="65500" spans="7:7">
      <c r="G65500" s="1776"/>
    </row>
    <row r="65501" spans="7:7">
      <c r="G65501" s="1776"/>
    </row>
    <row r="65502" spans="7:7">
      <c r="G65502" s="1776"/>
    </row>
    <row r="65503" spans="7:7">
      <c r="G65503" s="1776"/>
    </row>
    <row r="65504" spans="7:7">
      <c r="G65504" s="1776"/>
    </row>
    <row r="65505" spans="7:7">
      <c r="G65505" s="1776"/>
    </row>
    <row r="65506" spans="7:7">
      <c r="G65506" s="1776"/>
    </row>
    <row r="65507" spans="7:7">
      <c r="G65507" s="1776"/>
    </row>
    <row r="65508" spans="7:7">
      <c r="G65508" s="1776"/>
    </row>
    <row r="65509" spans="7:7">
      <c r="G65509" s="1776"/>
    </row>
    <row r="65510" spans="7:7">
      <c r="G65510" s="1776"/>
    </row>
    <row r="65511" spans="7:7">
      <c r="G65511" s="1776"/>
    </row>
    <row r="65512" spans="7:7">
      <c r="G65512" s="1776"/>
    </row>
    <row r="65513" spans="7:7">
      <c r="G65513" s="1776"/>
    </row>
    <row r="65514" spans="7:7">
      <c r="G65514" s="1776"/>
    </row>
    <row r="65515" spans="7:7">
      <c r="G65515" s="1776"/>
    </row>
    <row r="65516" spans="7:7">
      <c r="G65516" s="1776"/>
    </row>
    <row r="65517" spans="7:7">
      <c r="G65517" s="1776"/>
    </row>
    <row r="65518" spans="7:7">
      <c r="G65518" s="1776"/>
    </row>
    <row r="65519" spans="7:7">
      <c r="G65519" s="1776"/>
    </row>
    <row r="65520" spans="7:7">
      <c r="G65520" s="1776"/>
    </row>
    <row r="65521" spans="7:7">
      <c r="G65521" s="1776"/>
    </row>
    <row r="65522" spans="7:7">
      <c r="G65522" s="1776"/>
    </row>
    <row r="65523" spans="7:7">
      <c r="G65523" s="1776"/>
    </row>
    <row r="65524" spans="7:7">
      <c r="G65524" s="1776"/>
    </row>
    <row r="65525" spans="7:7">
      <c r="G65525" s="1776"/>
    </row>
    <row r="65526" spans="7:7">
      <c r="G65526" s="1776"/>
    </row>
    <row r="65527" spans="7:7">
      <c r="G65527" s="1776"/>
    </row>
    <row r="65528" spans="7:7">
      <c r="G65528" s="1776"/>
    </row>
    <row r="65529" spans="7:7">
      <c r="G65529" s="1776"/>
    </row>
    <row r="65530" spans="7:7">
      <c r="G65530" s="1776"/>
    </row>
    <row r="65531" spans="7:7">
      <c r="G65531" s="1776"/>
    </row>
    <row r="65532" spans="7:7">
      <c r="G65532" s="1776"/>
    </row>
    <row r="65533" spans="7:7">
      <c r="G65533" s="1776"/>
    </row>
    <row r="65534" spans="7:7">
      <c r="G65534" s="1776"/>
    </row>
    <row r="65535" spans="7:7">
      <c r="G65535" s="1776"/>
    </row>
  </sheetData>
  <mergeCells count="3">
    <mergeCell ref="A2:B2"/>
    <mergeCell ref="A3:B3"/>
    <mergeCell ref="A4:B4"/>
  </mergeCells>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EEE1C-1093-44C7-9C1F-E4F48280355D}">
  <dimension ref="A1:I20"/>
  <sheetViews>
    <sheetView workbookViewId="0">
      <pane xSplit="2" ySplit="3" topLeftCell="C4" activePane="bottomRight" state="frozen"/>
      <selection pane="topRight" activeCell="C1" sqref="C1"/>
      <selection pane="bottomLeft" activeCell="A4" sqref="A4"/>
      <selection pane="bottomRight" activeCell="L14" sqref="L14"/>
    </sheetView>
  </sheetViews>
  <sheetFormatPr defaultRowHeight="13.5"/>
  <cols>
    <col min="1" max="1" width="10.125" customWidth="1"/>
    <col min="2" max="2" width="13.875" customWidth="1"/>
    <col min="3" max="8" width="11" customWidth="1"/>
  </cols>
  <sheetData>
    <row r="1" spans="1:9" ht="15" customHeight="1">
      <c r="A1" s="482" t="s">
        <v>1239</v>
      </c>
      <c r="B1" s="478"/>
      <c r="C1" s="478"/>
      <c r="D1" s="478"/>
      <c r="E1" s="478"/>
      <c r="F1" s="478"/>
      <c r="G1" s="478" t="s">
        <v>1148</v>
      </c>
      <c r="H1" s="478"/>
    </row>
    <row r="2" spans="1:9" ht="15" customHeight="1">
      <c r="A2" s="479" t="s">
        <v>1040</v>
      </c>
      <c r="B2" s="1739"/>
      <c r="C2" s="1938" t="s">
        <v>575</v>
      </c>
      <c r="D2" s="539" t="s">
        <v>1149</v>
      </c>
      <c r="E2" s="1938" t="s">
        <v>1150</v>
      </c>
      <c r="F2" s="539" t="s">
        <v>403</v>
      </c>
      <c r="G2" s="1341" t="s">
        <v>438</v>
      </c>
      <c r="H2" s="1740"/>
    </row>
    <row r="3" spans="1:9" ht="15" customHeight="1">
      <c r="A3" s="545"/>
      <c r="B3" s="1745" t="s">
        <v>1240</v>
      </c>
      <c r="C3" s="1939" t="s">
        <v>1156</v>
      </c>
      <c r="D3" s="1741" t="s">
        <v>1158</v>
      </c>
      <c r="E3" s="1939" t="s">
        <v>1159</v>
      </c>
      <c r="F3" s="1741" t="s">
        <v>1160</v>
      </c>
      <c r="G3" s="1944" t="s">
        <v>1157</v>
      </c>
      <c r="H3" s="1768" t="s">
        <v>1146</v>
      </c>
    </row>
    <row r="4" spans="1:9" ht="15" customHeight="1">
      <c r="A4" s="567" t="s">
        <v>421</v>
      </c>
      <c r="B4" s="1746"/>
      <c r="C4" s="1940">
        <v>2301799</v>
      </c>
      <c r="D4" s="1046">
        <v>3309935</v>
      </c>
      <c r="E4" s="1940">
        <v>4667928</v>
      </c>
      <c r="F4" s="1046">
        <v>5588133</v>
      </c>
      <c r="G4" s="1042">
        <f>'2市町別1'!C6</f>
        <v>5465002</v>
      </c>
      <c r="H4" s="1049">
        <f>G4/C4*100</f>
        <v>237.42307647192479</v>
      </c>
    </row>
    <row r="5" spans="1:9" ht="15" customHeight="1">
      <c r="A5" s="567"/>
      <c r="B5" s="1744" t="s">
        <v>1145</v>
      </c>
      <c r="C5" s="1950">
        <v>34.684857409491038</v>
      </c>
      <c r="D5" s="1040">
        <v>33.323769808576486</v>
      </c>
      <c r="E5" s="1950">
        <v>23.499891172271724</v>
      </c>
      <c r="F5" s="1040">
        <v>13.665388516082469</v>
      </c>
      <c r="G5" s="1952">
        <v>12.925690777509729</v>
      </c>
      <c r="H5" s="1947"/>
    </row>
    <row r="6" spans="1:9" ht="15" customHeight="1">
      <c r="A6" s="567"/>
      <c r="B6" s="1742" t="s">
        <v>310</v>
      </c>
      <c r="C6" s="1951">
        <v>57.254070400901867</v>
      </c>
      <c r="D6" s="1049">
        <v>61.802637841599037</v>
      </c>
      <c r="E6" s="1951">
        <v>69.559020618998417</v>
      </c>
      <c r="F6" s="1049">
        <v>63.270559671574389</v>
      </c>
      <c r="G6" s="1953">
        <v>59.981249756570499</v>
      </c>
      <c r="H6" s="1948"/>
    </row>
    <row r="7" spans="1:9" ht="15" customHeight="1">
      <c r="A7" s="567"/>
      <c r="B7" s="1122" t="s">
        <v>915</v>
      </c>
      <c r="C7" s="1951">
        <v>8.0610721896070974</v>
      </c>
      <c r="D7" s="1049">
        <v>4.8735923498244738</v>
      </c>
      <c r="E7" s="1951">
        <v>6.9410882087298686</v>
      </c>
      <c r="F7" s="1049">
        <v>23.064051812343138</v>
      </c>
      <c r="G7" s="1953">
        <v>27.093059465919779</v>
      </c>
      <c r="H7" s="1948"/>
    </row>
    <row r="8" spans="1:9" ht="15" customHeight="1">
      <c r="A8" s="479" t="s">
        <v>1245</v>
      </c>
      <c r="B8" s="1740"/>
      <c r="C8" s="1941">
        <v>492529</v>
      </c>
      <c r="D8" s="1196">
        <v>713901</v>
      </c>
      <c r="E8" s="1941">
        <v>1269229</v>
      </c>
      <c r="F8" s="1196">
        <v>2255318</v>
      </c>
      <c r="G8" s="1043">
        <f>'2市町別1'!E6</f>
        <v>2402484</v>
      </c>
      <c r="H8" s="1040">
        <f t="shared" ref="H8:H19" si="0">G8/C8*100</f>
        <v>487.78528776985723</v>
      </c>
    </row>
    <row r="9" spans="1:9" ht="15" customHeight="1">
      <c r="A9" s="545"/>
      <c r="B9" s="1743" t="s">
        <v>1147</v>
      </c>
      <c r="C9" s="1945">
        <v>4.6734283666545524</v>
      </c>
      <c r="D9" s="1946">
        <v>4.6836824938622748</v>
      </c>
      <c r="E9" s="1945">
        <v>3.7851389649090796</v>
      </c>
      <c r="F9" s="1946">
        <v>2.4808339274821734</v>
      </c>
      <c r="G9" s="1199">
        <f>'3市区町別2'!I7</f>
        <v>2.2747298213016194</v>
      </c>
      <c r="H9" s="1034">
        <f t="shared" si="0"/>
        <v>48.673685415445277</v>
      </c>
    </row>
    <row r="10" spans="1:9" ht="15" customHeight="1">
      <c r="A10" s="479" t="s">
        <v>281</v>
      </c>
      <c r="B10" s="1744" t="s">
        <v>86</v>
      </c>
      <c r="C10" s="1941">
        <v>746534</v>
      </c>
      <c r="D10" s="1196">
        <v>820956</v>
      </c>
      <c r="E10" s="1941">
        <v>1288901</v>
      </c>
      <c r="F10" s="1043">
        <v>1544200</v>
      </c>
      <c r="G10" s="1196">
        <f>'3市区町別2'!E8</f>
        <v>1525152</v>
      </c>
      <c r="H10" s="2794">
        <f t="shared" si="0"/>
        <v>204.29772789986794</v>
      </c>
    </row>
    <row r="11" spans="1:9" ht="15" customHeight="1">
      <c r="A11" s="567"/>
      <c r="B11" s="1742" t="s">
        <v>10</v>
      </c>
      <c r="C11" s="1942">
        <v>149803</v>
      </c>
      <c r="D11" s="1046">
        <v>490534</v>
      </c>
      <c r="E11" s="1942">
        <v>1001677</v>
      </c>
      <c r="F11" s="1042">
        <v>1029626</v>
      </c>
      <c r="G11" s="1046">
        <f>'3市区町別2'!E9</f>
        <v>1039102</v>
      </c>
      <c r="H11" s="2795">
        <f t="shared" si="0"/>
        <v>693.64565462640928</v>
      </c>
      <c r="I11" t="s">
        <v>1260</v>
      </c>
    </row>
    <row r="12" spans="1:9" ht="15" customHeight="1">
      <c r="A12" s="567"/>
      <c r="B12" s="1742" t="s">
        <v>11</v>
      </c>
      <c r="C12" s="1942">
        <v>77452</v>
      </c>
      <c r="D12" s="1046">
        <v>181756</v>
      </c>
      <c r="E12" s="1942">
        <v>408191</v>
      </c>
      <c r="F12" s="1042">
        <v>724205</v>
      </c>
      <c r="G12" s="1046">
        <f>'3市区町別2'!E10</f>
        <v>715809</v>
      </c>
      <c r="H12" s="2795">
        <f t="shared" si="0"/>
        <v>924.19692196457163</v>
      </c>
    </row>
    <row r="13" spans="1:9" ht="15" customHeight="1">
      <c r="A13" s="567"/>
      <c r="B13" s="1742" t="s">
        <v>12</v>
      </c>
      <c r="C13" s="1942">
        <v>168570</v>
      </c>
      <c r="D13" s="1046">
        <v>285721</v>
      </c>
      <c r="E13" s="1942">
        <v>450061</v>
      </c>
      <c r="F13" s="1042">
        <v>716006</v>
      </c>
      <c r="G13" s="1046">
        <f>'3市区町別2'!E11</f>
        <v>716073</v>
      </c>
      <c r="H13" s="2795">
        <f t="shared" si="0"/>
        <v>424.79266773447233</v>
      </c>
    </row>
    <row r="14" spans="1:9" ht="15" customHeight="1">
      <c r="A14" s="567"/>
      <c r="B14" s="1742" t="s">
        <v>13</v>
      </c>
      <c r="C14" s="1942">
        <v>164372</v>
      </c>
      <c r="D14" s="1046">
        <v>237124</v>
      </c>
      <c r="E14" s="1942">
        <v>239443</v>
      </c>
      <c r="F14" s="1042">
        <v>284769</v>
      </c>
      <c r="G14" s="1046">
        <f>'3市区町別2'!E12</f>
        <v>264135</v>
      </c>
      <c r="H14" s="2795">
        <f t="shared" si="0"/>
        <v>160.693427104373</v>
      </c>
    </row>
    <row r="15" spans="1:9" ht="15" customHeight="1">
      <c r="A15" s="567"/>
      <c r="B15" s="1742" t="s">
        <v>14</v>
      </c>
      <c r="C15" s="1942">
        <v>246507</v>
      </c>
      <c r="D15" s="1046">
        <v>374521</v>
      </c>
      <c r="E15" s="1942">
        <v>493648</v>
      </c>
      <c r="F15" s="1042">
        <v>581677</v>
      </c>
      <c r="G15" s="1046">
        <f>'3市区町別2'!E13</f>
        <v>571719</v>
      </c>
      <c r="H15" s="2795">
        <f t="shared" si="0"/>
        <v>231.92809940488505</v>
      </c>
    </row>
    <row r="16" spans="1:9" ht="15" customHeight="1">
      <c r="A16" s="567"/>
      <c r="B16" s="1742" t="s">
        <v>15</v>
      </c>
      <c r="C16" s="1942">
        <v>207976</v>
      </c>
      <c r="D16" s="1046">
        <v>283103</v>
      </c>
      <c r="E16" s="1942">
        <v>271984</v>
      </c>
      <c r="F16" s="1042">
        <v>272476</v>
      </c>
      <c r="G16" s="1046">
        <f>'3市区町別2'!E14</f>
        <v>246601</v>
      </c>
      <c r="H16" s="2795">
        <f t="shared" si="0"/>
        <v>118.57185444474364</v>
      </c>
    </row>
    <row r="17" spans="1:8" ht="15" customHeight="1">
      <c r="A17" s="567"/>
      <c r="B17" s="1742" t="s">
        <v>16</v>
      </c>
      <c r="C17" s="1942">
        <v>234468</v>
      </c>
      <c r="D17" s="1046">
        <v>266849</v>
      </c>
      <c r="E17" s="1942">
        <v>222236</v>
      </c>
      <c r="F17" s="1042">
        <v>180607</v>
      </c>
      <c r="G17" s="1046">
        <f>'3市区町別2'!E15</f>
        <v>157989</v>
      </c>
      <c r="H17" s="2795">
        <f t="shared" si="0"/>
        <v>67.381902860944777</v>
      </c>
    </row>
    <row r="18" spans="1:8" ht="15" customHeight="1">
      <c r="A18" s="567"/>
      <c r="B18" s="1742" t="s">
        <v>17</v>
      </c>
      <c r="C18" s="1942">
        <v>120884</v>
      </c>
      <c r="D18" s="1046">
        <v>144682</v>
      </c>
      <c r="E18" s="1942">
        <v>115869</v>
      </c>
      <c r="F18" s="1042">
        <v>111020</v>
      </c>
      <c r="G18" s="1046">
        <f>'3市区町別2'!E16</f>
        <v>101082</v>
      </c>
      <c r="H18" s="2795">
        <f t="shared" si="0"/>
        <v>83.61900665100427</v>
      </c>
    </row>
    <row r="19" spans="1:8" ht="15" customHeight="1">
      <c r="A19" s="567"/>
      <c r="B19" s="1742" t="s">
        <v>18</v>
      </c>
      <c r="C19" s="1943">
        <v>186217</v>
      </c>
      <c r="D19" s="1057">
        <v>226280</v>
      </c>
      <c r="E19" s="1943">
        <v>175918</v>
      </c>
      <c r="F19" s="1053">
        <v>143547</v>
      </c>
      <c r="G19" s="1057">
        <f>'3市区町別2'!E17</f>
        <v>127340</v>
      </c>
      <c r="H19" s="2796">
        <f t="shared" si="0"/>
        <v>68.382585907838703</v>
      </c>
    </row>
    <row r="20" spans="1:8" ht="15.6" customHeight="1">
      <c r="A20" s="480" t="s">
        <v>601</v>
      </c>
      <c r="B20" s="1119"/>
      <c r="C20" s="1937" t="s">
        <v>1151</v>
      </c>
      <c r="D20" s="540" t="s">
        <v>1152</v>
      </c>
      <c r="E20" s="1937" t="s">
        <v>1153</v>
      </c>
      <c r="F20" s="540" t="s">
        <v>1155</v>
      </c>
      <c r="G20" s="1741" t="s">
        <v>1154</v>
      </c>
      <c r="H20" s="1743"/>
    </row>
  </sheetData>
  <phoneticPr fontId="2"/>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05F6E-2279-4A0D-867F-3C2F82820181}">
  <sheetPr>
    <tabColor theme="9" tint="0.79998168889431442"/>
  </sheetPr>
  <dimension ref="A1:S65535"/>
  <sheetViews>
    <sheetView workbookViewId="0">
      <selection activeCell="I22" sqref="I22"/>
    </sheetView>
  </sheetViews>
  <sheetFormatPr defaultColWidth="9" defaultRowHeight="13.5"/>
  <cols>
    <col min="1" max="1" width="4.25" style="423" customWidth="1"/>
    <col min="2" max="2" width="9" style="423"/>
    <col min="3" max="6" width="7.75" style="423" customWidth="1"/>
    <col min="7" max="7" width="6.875" style="423" customWidth="1"/>
    <col min="8" max="16384" width="9" style="423"/>
  </cols>
  <sheetData>
    <row r="1" spans="1:19">
      <c r="A1" s="1774"/>
      <c r="B1" s="1775" t="s">
        <v>1106</v>
      </c>
      <c r="F1" s="1846"/>
      <c r="H1" s="1778"/>
      <c r="I1" s="1778"/>
      <c r="J1" s="1778"/>
      <c r="K1" s="1778"/>
      <c r="L1" s="1778"/>
      <c r="M1" s="1778"/>
      <c r="N1" s="1778"/>
      <c r="O1" s="1778"/>
      <c r="P1" s="1778"/>
      <c r="Q1" s="1778"/>
      <c r="R1" s="1778"/>
      <c r="S1" s="1778"/>
    </row>
    <row r="2" spans="1:19" ht="18.75">
      <c r="A2" s="3071" t="s">
        <v>975</v>
      </c>
      <c r="B2" s="3071"/>
      <c r="C2" s="1779" t="s">
        <v>1107</v>
      </c>
      <c r="D2" s="1779" t="s">
        <v>1107</v>
      </c>
      <c r="E2" s="1847" t="s">
        <v>2</v>
      </c>
      <c r="F2" s="1782" t="s">
        <v>394</v>
      </c>
      <c r="G2" s="1783" t="s">
        <v>716</v>
      </c>
      <c r="H2" s="1784"/>
      <c r="I2" s="1778"/>
      <c r="J2" s="1778"/>
      <c r="K2" s="1778"/>
      <c r="L2" s="1778"/>
      <c r="M2" s="1778"/>
      <c r="N2" s="1778"/>
      <c r="O2" s="1778"/>
      <c r="P2" s="1778"/>
      <c r="Q2" s="1778"/>
      <c r="R2" s="1778"/>
      <c r="S2" s="1778"/>
    </row>
    <row r="3" spans="1:19">
      <c r="A3" s="3072" t="s">
        <v>997</v>
      </c>
      <c r="B3" s="3072"/>
      <c r="C3" s="1785" t="s">
        <v>1082</v>
      </c>
      <c r="D3" s="1785" t="s">
        <v>1083</v>
      </c>
      <c r="E3" s="1848"/>
      <c r="F3" s="1788" t="s">
        <v>1084</v>
      </c>
      <c r="G3" s="1849" t="s">
        <v>1084</v>
      </c>
      <c r="H3" s="1778"/>
      <c r="I3" s="1778"/>
      <c r="J3" s="1778"/>
      <c r="K3" s="1778"/>
      <c r="L3" s="1778"/>
      <c r="M3" s="1778"/>
      <c r="N3" s="1778"/>
      <c r="O3" s="1778"/>
      <c r="P3" s="1778"/>
      <c r="Q3" s="1778"/>
      <c r="R3" s="1778"/>
      <c r="S3" s="1778"/>
    </row>
    <row r="4" spans="1:19" ht="14.25">
      <c r="A4" s="3073" t="s">
        <v>998</v>
      </c>
      <c r="B4" s="3073"/>
      <c r="C4" s="1789" t="s">
        <v>1107</v>
      </c>
      <c r="D4" s="1789" t="s">
        <v>1107</v>
      </c>
      <c r="E4" s="1850" t="s">
        <v>180</v>
      </c>
      <c r="F4" s="1851"/>
      <c r="G4" s="1849"/>
      <c r="H4" s="1778"/>
      <c r="I4" s="1778"/>
      <c r="J4" s="1778"/>
      <c r="K4" s="1778"/>
      <c r="L4" s="1778"/>
      <c r="M4" s="1778"/>
      <c r="N4" s="1793"/>
      <c r="O4" s="1778"/>
      <c r="P4" s="1778"/>
      <c r="Q4" s="1778"/>
      <c r="R4" s="1778"/>
      <c r="S4" s="1778"/>
    </row>
    <row r="5" spans="1:19">
      <c r="A5" s="1794"/>
      <c r="B5" s="1795"/>
      <c r="C5" s="1852"/>
      <c r="D5" s="1853"/>
      <c r="E5" s="1854"/>
      <c r="F5" s="1805"/>
      <c r="G5" s="1855"/>
      <c r="H5" s="1778"/>
      <c r="I5" s="1778"/>
      <c r="J5" s="1778"/>
      <c r="K5" s="1778"/>
      <c r="L5" s="1778"/>
      <c r="M5" s="1778"/>
      <c r="N5" s="1778"/>
      <c r="O5" s="1778"/>
      <c r="P5" s="1778"/>
      <c r="Q5" s="1778"/>
      <c r="R5" s="1778"/>
      <c r="S5" s="1778"/>
    </row>
    <row r="6" spans="1:19">
      <c r="A6" s="1606" t="s">
        <v>529</v>
      </c>
      <c r="B6" s="1800" t="s">
        <v>506</v>
      </c>
      <c r="C6" s="1801">
        <v>2315200</v>
      </c>
      <c r="D6" s="1802">
        <v>2398865</v>
      </c>
      <c r="E6" s="1856">
        <f>ROUND((D6-C6)/C6*100,1)</f>
        <v>3.6</v>
      </c>
      <c r="F6" s="1805" t="str">
        <f>IF(E6&gt;=3,"a",IF(E6&gt;=0,"b",IF(E6&gt;=-3,"c","d")))</f>
        <v>a</v>
      </c>
      <c r="G6" s="1777" t="s">
        <v>1091</v>
      </c>
      <c r="H6" s="1778"/>
      <c r="I6" s="1778"/>
      <c r="J6" s="1778"/>
      <c r="K6" s="1778"/>
      <c r="L6" s="1778"/>
      <c r="M6" s="1778"/>
      <c r="N6" s="1778"/>
      <c r="O6" s="1778"/>
      <c r="P6" s="1778"/>
      <c r="Q6" s="1778"/>
      <c r="R6" s="1778"/>
      <c r="S6" s="1778"/>
    </row>
    <row r="7" spans="1:19">
      <c r="A7" s="1810">
        <v>100</v>
      </c>
      <c r="B7" s="1800" t="s">
        <v>86</v>
      </c>
      <c r="C7" s="1811">
        <v>705459</v>
      </c>
      <c r="D7" s="1812">
        <v>734314</v>
      </c>
      <c r="E7" s="1856">
        <f t="shared" ref="E7:E56" si="0">ROUND((D7-C7)/C7*100,1)</f>
        <v>4.0999999999999996</v>
      </c>
      <c r="F7" s="1805" t="str">
        <f t="shared" ref="F7:F56" si="1">IF(E7&gt;=3,"a",IF(E7&gt;=0,"b",IF(E7&gt;=-3,"c","d")))</f>
        <v>a</v>
      </c>
      <c r="G7" s="1777" t="s">
        <v>1091</v>
      </c>
      <c r="H7" s="1778"/>
      <c r="I7" s="1778"/>
      <c r="J7" s="1778"/>
      <c r="K7" s="1778"/>
      <c r="L7" s="1778"/>
      <c r="M7" s="1778"/>
      <c r="N7" s="1778"/>
      <c r="O7" s="1778"/>
      <c r="P7" s="1778"/>
      <c r="Q7" s="1778"/>
      <c r="R7" s="1778"/>
      <c r="S7" s="1778"/>
    </row>
    <row r="8" spans="1:19">
      <c r="A8" s="1606"/>
      <c r="B8" s="1814" t="s">
        <v>10</v>
      </c>
      <c r="C8" s="1815">
        <v>463279</v>
      </c>
      <c r="D8" s="1816">
        <v>478845</v>
      </c>
      <c r="E8" s="1856">
        <f t="shared" si="0"/>
        <v>3.4</v>
      </c>
      <c r="F8" s="1805" t="str">
        <f t="shared" si="1"/>
        <v>a</v>
      </c>
      <c r="G8" s="1777" t="s">
        <v>1091</v>
      </c>
      <c r="H8" s="1778"/>
      <c r="I8" s="1778"/>
      <c r="J8" s="1778"/>
      <c r="K8" s="1778"/>
      <c r="L8" s="1778"/>
      <c r="M8" s="1778"/>
      <c r="N8" s="1778"/>
      <c r="O8" s="1778"/>
      <c r="P8" s="1778"/>
      <c r="Q8" s="1778"/>
      <c r="R8" s="1778"/>
      <c r="S8" s="1778"/>
    </row>
    <row r="9" spans="1:19">
      <c r="A9" s="1818">
        <v>202</v>
      </c>
      <c r="B9" s="1819" t="s">
        <v>96</v>
      </c>
      <c r="C9" s="1815">
        <v>210433</v>
      </c>
      <c r="D9" s="1816">
        <v>221152</v>
      </c>
      <c r="E9" s="1856">
        <f t="shared" si="0"/>
        <v>5.0999999999999996</v>
      </c>
      <c r="F9" s="1805" t="str">
        <f t="shared" si="1"/>
        <v>a</v>
      </c>
      <c r="G9" s="1777" t="s">
        <v>1091</v>
      </c>
      <c r="H9" s="1778"/>
      <c r="I9" s="1778"/>
      <c r="J9" s="1778"/>
      <c r="K9" s="1778"/>
      <c r="L9" s="1778"/>
      <c r="M9" s="1778"/>
      <c r="N9" s="1778"/>
      <c r="O9" s="1778"/>
      <c r="P9" s="1778"/>
      <c r="Q9" s="1778"/>
      <c r="R9" s="1778"/>
      <c r="S9" s="1778"/>
    </row>
    <row r="10" spans="1:19">
      <c r="A10" s="1818">
        <v>204</v>
      </c>
      <c r="B10" s="1819" t="s">
        <v>87</v>
      </c>
      <c r="C10" s="1815">
        <v>210965</v>
      </c>
      <c r="D10" s="1816">
        <v>215188</v>
      </c>
      <c r="E10" s="1856">
        <f t="shared" si="0"/>
        <v>2</v>
      </c>
      <c r="F10" s="1805" t="str">
        <f t="shared" si="1"/>
        <v>b</v>
      </c>
      <c r="G10" s="1777" t="s">
        <v>1091</v>
      </c>
      <c r="H10" s="1778"/>
      <c r="I10" s="1778"/>
      <c r="J10" s="1778"/>
      <c r="K10" s="1778"/>
      <c r="L10" s="1778"/>
      <c r="M10" s="1778"/>
      <c r="N10" s="1778"/>
      <c r="O10" s="1778"/>
      <c r="P10" s="1778"/>
      <c r="Q10" s="1778"/>
      <c r="R10" s="1778"/>
      <c r="S10" s="1778"/>
    </row>
    <row r="11" spans="1:19">
      <c r="A11" s="1818">
        <v>206</v>
      </c>
      <c r="B11" s="1819" t="s">
        <v>88</v>
      </c>
      <c r="C11" s="1815">
        <v>41881</v>
      </c>
      <c r="D11" s="1816">
        <v>42505</v>
      </c>
      <c r="E11" s="1856">
        <f t="shared" si="0"/>
        <v>1.5</v>
      </c>
      <c r="F11" s="1805" t="str">
        <f t="shared" si="1"/>
        <v>b</v>
      </c>
      <c r="G11" s="1777" t="s">
        <v>1091</v>
      </c>
      <c r="H11" s="1778"/>
      <c r="I11" s="1778"/>
      <c r="J11" s="1778"/>
      <c r="K11" s="1778"/>
      <c r="L11" s="1778"/>
      <c r="M11" s="1778"/>
      <c r="N11" s="1778"/>
      <c r="O11" s="1778"/>
      <c r="P11" s="1778"/>
      <c r="Q11" s="1778"/>
      <c r="R11" s="1778"/>
      <c r="S11" s="1778"/>
    </row>
    <row r="12" spans="1:19">
      <c r="A12" s="1606"/>
      <c r="B12" s="1814" t="s">
        <v>11</v>
      </c>
      <c r="C12" s="1815">
        <v>287568</v>
      </c>
      <c r="D12" s="1816">
        <v>294654</v>
      </c>
      <c r="E12" s="1856">
        <f t="shared" si="0"/>
        <v>2.5</v>
      </c>
      <c r="F12" s="1805" t="str">
        <f t="shared" si="1"/>
        <v>b</v>
      </c>
      <c r="G12" s="1777" t="s">
        <v>1091</v>
      </c>
      <c r="H12" s="1778"/>
      <c r="I12" s="1778"/>
      <c r="J12" s="1778"/>
      <c r="K12" s="1778"/>
      <c r="L12" s="1778"/>
      <c r="M12" s="1778"/>
      <c r="N12" s="1778"/>
      <c r="O12" s="1778"/>
      <c r="P12" s="1778"/>
      <c r="Q12" s="1778" t="s">
        <v>331</v>
      </c>
      <c r="R12" s="1824"/>
      <c r="S12" s="1824"/>
    </row>
    <row r="13" spans="1:19">
      <c r="A13" s="1818">
        <v>207</v>
      </c>
      <c r="B13" s="1819" t="s">
        <v>99</v>
      </c>
      <c r="C13" s="1815">
        <v>78903</v>
      </c>
      <c r="D13" s="1816">
        <v>82546</v>
      </c>
      <c r="E13" s="1856">
        <f t="shared" si="0"/>
        <v>4.5999999999999996</v>
      </c>
      <c r="F13" s="1820" t="str">
        <f t="shared" si="1"/>
        <v>a</v>
      </c>
      <c r="G13" s="1777" t="s">
        <v>1091</v>
      </c>
      <c r="H13" s="1778"/>
      <c r="I13" s="1778"/>
      <c r="J13" s="1778"/>
      <c r="K13" s="1778"/>
      <c r="L13" s="1778"/>
      <c r="M13" s="1778"/>
      <c r="N13" s="1778"/>
      <c r="O13" s="1778"/>
      <c r="P13" s="1778"/>
      <c r="Q13" s="1807"/>
      <c r="R13" s="1808" t="s">
        <v>1087</v>
      </c>
      <c r="S13" s="1809" t="s">
        <v>1088</v>
      </c>
    </row>
    <row r="14" spans="1:19">
      <c r="A14" s="1818">
        <v>214</v>
      </c>
      <c r="B14" s="1819" t="s">
        <v>89</v>
      </c>
      <c r="C14" s="1815">
        <v>94140</v>
      </c>
      <c r="D14" s="1816">
        <v>95518</v>
      </c>
      <c r="E14" s="1856">
        <f t="shared" si="0"/>
        <v>1.5</v>
      </c>
      <c r="F14" s="1805" t="str">
        <f t="shared" si="1"/>
        <v>b</v>
      </c>
      <c r="G14" s="1777" t="s">
        <v>1091</v>
      </c>
      <c r="H14" s="1778"/>
      <c r="I14" s="1778"/>
      <c r="J14" s="1778"/>
      <c r="K14" s="1778"/>
      <c r="L14" s="1778"/>
      <c r="M14" s="1778"/>
      <c r="N14" s="1778"/>
      <c r="O14" s="1778"/>
      <c r="P14" s="1778"/>
      <c r="Q14" s="1857"/>
      <c r="R14" s="1808" t="s">
        <v>1089</v>
      </c>
      <c r="S14" s="1809" t="s">
        <v>1090</v>
      </c>
    </row>
    <row r="15" spans="1:19">
      <c r="A15" s="1818">
        <v>217</v>
      </c>
      <c r="B15" s="1819" t="s">
        <v>106</v>
      </c>
      <c r="C15" s="1815">
        <v>62675</v>
      </c>
      <c r="D15" s="1816">
        <v>63344</v>
      </c>
      <c r="E15" s="1856">
        <f t="shared" si="0"/>
        <v>1.1000000000000001</v>
      </c>
      <c r="F15" s="1805" t="str">
        <f t="shared" si="1"/>
        <v>b</v>
      </c>
      <c r="G15" s="1777" t="s">
        <v>1091</v>
      </c>
      <c r="H15" s="1778"/>
      <c r="I15" s="1778"/>
      <c r="J15" s="1778"/>
      <c r="K15" s="1778"/>
      <c r="L15" s="1778"/>
      <c r="M15" s="1778"/>
      <c r="N15" s="1778"/>
      <c r="O15" s="1778"/>
      <c r="P15" s="1778"/>
      <c r="Q15" s="1858"/>
      <c r="R15" s="1808" t="s">
        <v>1092</v>
      </c>
      <c r="S15" s="1809" t="s">
        <v>1093</v>
      </c>
    </row>
    <row r="16" spans="1:19">
      <c r="A16" s="1818">
        <v>219</v>
      </c>
      <c r="B16" s="1819" t="s">
        <v>107</v>
      </c>
      <c r="C16" s="1815">
        <v>41070</v>
      </c>
      <c r="D16" s="1816">
        <v>42335</v>
      </c>
      <c r="E16" s="1856">
        <f t="shared" si="0"/>
        <v>3.1</v>
      </c>
      <c r="F16" s="1805" t="str">
        <f t="shared" si="1"/>
        <v>a</v>
      </c>
      <c r="G16" s="1777" t="s">
        <v>1108</v>
      </c>
      <c r="H16" s="1778"/>
      <c r="I16" s="1778"/>
      <c r="J16" s="1778"/>
      <c r="K16" s="1778"/>
      <c r="L16" s="1778"/>
      <c r="M16" s="1778"/>
      <c r="N16" s="1778"/>
      <c r="O16" s="1778"/>
      <c r="P16" s="1778"/>
      <c r="Q16" s="1859"/>
      <c r="R16" s="1808" t="s">
        <v>1109</v>
      </c>
      <c r="S16" s="1809" t="s">
        <v>1095</v>
      </c>
    </row>
    <row r="17" spans="1:19">
      <c r="A17" s="1818">
        <v>301</v>
      </c>
      <c r="B17" s="1819" t="s">
        <v>35</v>
      </c>
      <c r="C17" s="1815">
        <v>10780</v>
      </c>
      <c r="D17" s="1816">
        <v>10911</v>
      </c>
      <c r="E17" s="1856">
        <f t="shared" si="0"/>
        <v>1.2</v>
      </c>
      <c r="F17" s="1805" t="str">
        <f t="shared" si="1"/>
        <v>b</v>
      </c>
      <c r="G17" s="1777" t="s">
        <v>1091</v>
      </c>
      <c r="H17" s="1778"/>
      <c r="I17" s="1778"/>
      <c r="J17" s="1778"/>
      <c r="K17" s="1778"/>
      <c r="L17" s="1778"/>
      <c r="M17" s="1778"/>
      <c r="N17" s="1778"/>
      <c r="O17" s="1778"/>
      <c r="P17" s="1778"/>
      <c r="Q17" s="1778"/>
      <c r="R17" s="1778"/>
      <c r="S17" s="1778" t="s">
        <v>333</v>
      </c>
    </row>
    <row r="18" spans="1:19">
      <c r="A18" s="1606"/>
      <c r="B18" s="1814" t="s">
        <v>12</v>
      </c>
      <c r="C18" s="1815">
        <v>286009</v>
      </c>
      <c r="D18" s="1816">
        <v>302430</v>
      </c>
      <c r="E18" s="1856">
        <f t="shared" si="0"/>
        <v>5.7</v>
      </c>
      <c r="F18" s="1805" t="str">
        <f t="shared" si="1"/>
        <v>a</v>
      </c>
      <c r="G18" s="1777" t="s">
        <v>1091</v>
      </c>
      <c r="H18" s="1778"/>
      <c r="I18" s="1778"/>
      <c r="J18" s="1778"/>
      <c r="K18" s="1778"/>
      <c r="L18" s="1778"/>
      <c r="M18" s="1778"/>
      <c r="N18" s="1778"/>
      <c r="O18" s="1778"/>
      <c r="P18" s="1778"/>
      <c r="Q18" s="1825"/>
      <c r="R18" s="1778"/>
      <c r="S18" s="1778"/>
    </row>
    <row r="19" spans="1:19">
      <c r="A19" s="1818">
        <v>203</v>
      </c>
      <c r="B19" s="1819" t="s">
        <v>97</v>
      </c>
      <c r="C19" s="1815">
        <v>121890</v>
      </c>
      <c r="D19" s="1816">
        <v>133661</v>
      </c>
      <c r="E19" s="1856">
        <f t="shared" si="0"/>
        <v>9.6999999999999993</v>
      </c>
      <c r="F19" s="1820" t="str">
        <f t="shared" si="1"/>
        <v>a</v>
      </c>
      <c r="G19" s="1777" t="s">
        <v>1091</v>
      </c>
      <c r="H19" s="1778"/>
      <c r="I19" s="1778"/>
      <c r="J19" s="1778"/>
      <c r="K19" s="1778"/>
      <c r="L19" s="1778"/>
      <c r="M19" s="1778"/>
      <c r="N19" s="1778"/>
      <c r="O19" s="1778"/>
      <c r="P19" s="1778"/>
      <c r="Q19" s="1825"/>
      <c r="R19" s="1778"/>
      <c r="S19" s="1778"/>
    </row>
    <row r="20" spans="1:19">
      <c r="A20" s="1818">
        <v>210</v>
      </c>
      <c r="B20" s="1819" t="s">
        <v>26</v>
      </c>
      <c r="C20" s="1815">
        <v>103495</v>
      </c>
      <c r="D20" s="1816">
        <v>106977</v>
      </c>
      <c r="E20" s="1856">
        <f t="shared" si="0"/>
        <v>3.4</v>
      </c>
      <c r="F20" s="1820" t="str">
        <f t="shared" si="1"/>
        <v>a</v>
      </c>
      <c r="G20" s="1777" t="s">
        <v>1091</v>
      </c>
      <c r="H20" s="1778"/>
      <c r="I20" s="1778"/>
      <c r="J20" s="1778"/>
      <c r="K20" s="1778"/>
      <c r="L20" s="1778"/>
      <c r="M20" s="1778"/>
      <c r="N20" s="1778"/>
      <c r="O20" s="1778"/>
      <c r="P20" s="1778"/>
      <c r="Q20" s="1825"/>
      <c r="R20" s="1778"/>
      <c r="S20" s="1778"/>
    </row>
    <row r="21" spans="1:19">
      <c r="A21" s="1818">
        <v>216</v>
      </c>
      <c r="B21" s="1819" t="s">
        <v>105</v>
      </c>
      <c r="C21" s="1815">
        <v>36340</v>
      </c>
      <c r="D21" s="1816">
        <v>36715</v>
      </c>
      <c r="E21" s="1856">
        <f t="shared" si="0"/>
        <v>1</v>
      </c>
      <c r="F21" s="1805" t="str">
        <f t="shared" si="1"/>
        <v>b</v>
      </c>
      <c r="G21" s="1777" t="s">
        <v>1091</v>
      </c>
      <c r="H21" s="1778"/>
      <c r="I21" s="1778"/>
      <c r="J21" s="1778"/>
      <c r="K21" s="1778"/>
      <c r="L21" s="1778"/>
      <c r="M21" s="1778"/>
      <c r="N21" s="1778"/>
      <c r="O21" s="1778"/>
      <c r="P21" s="1778"/>
      <c r="Q21" s="1778"/>
      <c r="R21" s="483"/>
      <c r="S21" s="1778"/>
    </row>
    <row r="22" spans="1:19">
      <c r="A22" s="1818">
        <v>381</v>
      </c>
      <c r="B22" s="1819" t="s">
        <v>37</v>
      </c>
      <c r="C22" s="1815">
        <v>11026</v>
      </c>
      <c r="D22" s="1816">
        <v>11296</v>
      </c>
      <c r="E22" s="1856">
        <f t="shared" si="0"/>
        <v>2.4</v>
      </c>
      <c r="F22" s="1820" t="str">
        <f t="shared" si="1"/>
        <v>b</v>
      </c>
      <c r="G22" s="1777" t="s">
        <v>1108</v>
      </c>
      <c r="H22" s="1778"/>
      <c r="I22" s="1778"/>
      <c r="J22" s="1778"/>
      <c r="K22" s="1778"/>
      <c r="L22" s="1778"/>
      <c r="M22" s="1778"/>
      <c r="N22" s="1778"/>
      <c r="O22" s="1778"/>
      <c r="P22" s="1778"/>
      <c r="Q22" s="1778"/>
      <c r="R22" s="1778"/>
      <c r="S22" s="1778"/>
    </row>
    <row r="23" spans="1:19">
      <c r="A23" s="1818">
        <v>382</v>
      </c>
      <c r="B23" s="1819" t="s">
        <v>38</v>
      </c>
      <c r="C23" s="1815">
        <v>13258</v>
      </c>
      <c r="D23" s="1816">
        <v>13781</v>
      </c>
      <c r="E23" s="1856">
        <f t="shared" si="0"/>
        <v>3.9</v>
      </c>
      <c r="F23" s="1805" t="str">
        <f t="shared" si="1"/>
        <v>a</v>
      </c>
      <c r="G23" s="1777" t="s">
        <v>1108</v>
      </c>
      <c r="H23" s="1778"/>
      <c r="I23" s="1778"/>
      <c r="J23" s="1778"/>
      <c r="K23" s="1778"/>
      <c r="L23" s="1778"/>
      <c r="M23" s="1778"/>
      <c r="N23" s="1778"/>
      <c r="O23" s="1778"/>
      <c r="P23" s="1778"/>
      <c r="Q23" s="1778"/>
      <c r="R23" s="1778"/>
      <c r="S23" s="1778"/>
    </row>
    <row r="24" spans="1:19">
      <c r="A24" s="1606"/>
      <c r="B24" s="1826" t="s">
        <v>13</v>
      </c>
      <c r="C24" s="1815">
        <v>97677</v>
      </c>
      <c r="D24" s="1816">
        <v>101947</v>
      </c>
      <c r="E24" s="1856">
        <f t="shared" si="0"/>
        <v>4.4000000000000004</v>
      </c>
      <c r="F24" s="1805" t="str">
        <f t="shared" si="1"/>
        <v>a</v>
      </c>
      <c r="G24" s="1777" t="s">
        <v>1091</v>
      </c>
      <c r="H24" s="1778"/>
      <c r="I24" s="1778"/>
      <c r="J24" s="1778"/>
      <c r="K24" s="1778"/>
      <c r="L24" s="1778"/>
      <c r="M24" s="1778"/>
      <c r="N24" s="1778"/>
      <c r="O24" s="1778"/>
      <c r="P24" s="1778"/>
      <c r="Q24" s="1778"/>
      <c r="R24" s="1778"/>
      <c r="S24" s="1778"/>
    </row>
    <row r="25" spans="1:19">
      <c r="A25" s="1827">
        <v>213</v>
      </c>
      <c r="B25" s="1828" t="s">
        <v>510</v>
      </c>
      <c r="C25" s="1815">
        <v>15049</v>
      </c>
      <c r="D25" s="1816">
        <v>15164</v>
      </c>
      <c r="E25" s="1856">
        <f t="shared" si="0"/>
        <v>0.8</v>
      </c>
      <c r="F25" s="1805" t="str">
        <f t="shared" si="1"/>
        <v>b</v>
      </c>
      <c r="G25" s="1777" t="s">
        <v>1091</v>
      </c>
      <c r="H25" s="1778"/>
      <c r="I25" s="1778"/>
      <c r="J25" s="1778"/>
      <c r="K25" s="1778"/>
      <c r="L25" s="1778"/>
      <c r="M25" s="1778"/>
      <c r="N25" s="1778"/>
      <c r="O25" s="1778"/>
      <c r="P25" s="1778"/>
      <c r="Q25" s="1778"/>
      <c r="R25" s="1778"/>
      <c r="S25" s="1778"/>
    </row>
    <row r="26" spans="1:19">
      <c r="A26" s="1818">
        <v>215</v>
      </c>
      <c r="B26" s="1819" t="s">
        <v>1099</v>
      </c>
      <c r="C26" s="1815">
        <v>28653</v>
      </c>
      <c r="D26" s="1816">
        <v>29944</v>
      </c>
      <c r="E26" s="1856">
        <f t="shared" si="0"/>
        <v>4.5</v>
      </c>
      <c r="F26" s="1805" t="str">
        <f t="shared" si="1"/>
        <v>a</v>
      </c>
      <c r="G26" s="1777" t="s">
        <v>1091</v>
      </c>
      <c r="H26" s="1778"/>
      <c r="I26" s="1778"/>
      <c r="J26" s="1778"/>
      <c r="K26" s="1778"/>
      <c r="L26" s="1778"/>
      <c r="M26" s="1778"/>
      <c r="N26" s="1778"/>
      <c r="O26" s="1778"/>
      <c r="P26" s="1778"/>
      <c r="Q26" s="1778"/>
      <c r="R26" s="1778"/>
      <c r="S26" s="1778"/>
    </row>
    <row r="27" spans="1:19">
      <c r="A27" s="1818">
        <v>218</v>
      </c>
      <c r="B27" s="1819" t="s">
        <v>90</v>
      </c>
      <c r="C27" s="1815">
        <v>16860</v>
      </c>
      <c r="D27" s="1816">
        <v>17570</v>
      </c>
      <c r="E27" s="1856">
        <f t="shared" si="0"/>
        <v>4.2</v>
      </c>
      <c r="F27" s="1805" t="str">
        <f t="shared" si="1"/>
        <v>a</v>
      </c>
      <c r="G27" s="1777" t="s">
        <v>1091</v>
      </c>
      <c r="H27" s="1778"/>
      <c r="I27" s="1778"/>
      <c r="J27" s="1778"/>
      <c r="K27" s="1778"/>
      <c r="L27" s="1778"/>
      <c r="M27" s="1778"/>
      <c r="N27" s="1778"/>
      <c r="O27" s="1778"/>
      <c r="P27" s="1778"/>
      <c r="Q27" s="1778"/>
      <c r="R27" s="1778"/>
      <c r="S27" s="1778"/>
    </row>
    <row r="28" spans="1:19">
      <c r="A28" s="1818">
        <v>220</v>
      </c>
      <c r="B28" s="1819" t="s">
        <v>91</v>
      </c>
      <c r="C28" s="1815">
        <v>15364</v>
      </c>
      <c r="D28" s="1816">
        <v>16143</v>
      </c>
      <c r="E28" s="1856">
        <f t="shared" si="0"/>
        <v>5.0999999999999996</v>
      </c>
      <c r="F28" s="1805" t="str">
        <f t="shared" si="1"/>
        <v>a</v>
      </c>
      <c r="G28" s="1777" t="s">
        <v>1091</v>
      </c>
      <c r="H28" s="1778"/>
      <c r="I28" s="1778"/>
      <c r="J28" s="1778"/>
      <c r="K28" s="1778"/>
      <c r="L28" s="1778"/>
      <c r="M28" s="1778"/>
      <c r="N28" s="1778"/>
      <c r="O28" s="1778"/>
      <c r="P28" s="1778"/>
      <c r="Q28" s="1778"/>
      <c r="R28" s="1778"/>
      <c r="S28" s="1778"/>
    </row>
    <row r="29" spans="1:19">
      <c r="A29" s="1818">
        <v>228</v>
      </c>
      <c r="B29" s="1819" t="s">
        <v>1100</v>
      </c>
      <c r="C29" s="1815">
        <v>15086</v>
      </c>
      <c r="D29" s="1816">
        <v>16598</v>
      </c>
      <c r="E29" s="1856">
        <f t="shared" si="0"/>
        <v>10</v>
      </c>
      <c r="F29" s="1805" t="str">
        <f t="shared" si="1"/>
        <v>a</v>
      </c>
      <c r="G29" s="1777" t="s">
        <v>1108</v>
      </c>
      <c r="H29" s="1778"/>
      <c r="I29" s="1778"/>
      <c r="J29" s="1778"/>
      <c r="K29" s="1778"/>
      <c r="L29" s="1778"/>
      <c r="M29" s="1778"/>
      <c r="N29" s="1778"/>
      <c r="O29" s="1778"/>
      <c r="P29" s="1778"/>
      <c r="Q29" s="1778"/>
      <c r="R29" s="1778"/>
      <c r="S29" s="1778"/>
    </row>
    <row r="30" spans="1:19">
      <c r="A30" s="1818">
        <v>365</v>
      </c>
      <c r="B30" s="1819" t="s">
        <v>1101</v>
      </c>
      <c r="C30" s="1815">
        <v>6665</v>
      </c>
      <c r="D30" s="1816">
        <v>6528</v>
      </c>
      <c r="E30" s="1856">
        <f t="shared" si="0"/>
        <v>-2.1</v>
      </c>
      <c r="F30" s="1805" t="str">
        <f t="shared" si="1"/>
        <v>c</v>
      </c>
      <c r="G30" s="1777" t="s">
        <v>1091</v>
      </c>
      <c r="H30" s="1778"/>
      <c r="I30" s="1778"/>
      <c r="J30" s="1778"/>
      <c r="K30" s="1778"/>
      <c r="L30" s="1778"/>
      <c r="M30" s="1778"/>
      <c r="N30" s="1778"/>
      <c r="O30" s="1778"/>
      <c r="P30" s="1778"/>
      <c r="Q30" s="1778"/>
      <c r="R30" s="1778"/>
      <c r="S30" s="1778"/>
    </row>
    <row r="31" spans="1:19">
      <c r="A31" s="1606"/>
      <c r="B31" s="1826" t="s">
        <v>14</v>
      </c>
      <c r="C31" s="1815">
        <v>227839</v>
      </c>
      <c r="D31" s="1816">
        <v>239476</v>
      </c>
      <c r="E31" s="1856">
        <f t="shared" si="0"/>
        <v>5.0999999999999996</v>
      </c>
      <c r="F31" s="1805" t="str">
        <f t="shared" si="1"/>
        <v>a</v>
      </c>
      <c r="G31" s="1777" t="s">
        <v>1108</v>
      </c>
      <c r="H31" s="1778"/>
      <c r="I31" s="1778"/>
      <c r="J31" s="1778"/>
      <c r="K31" s="1778"/>
      <c r="L31" s="1778"/>
      <c r="M31" s="1778"/>
      <c r="N31" s="1778"/>
      <c r="O31" s="1778"/>
      <c r="P31" s="1778"/>
      <c r="Q31" s="1778"/>
      <c r="R31" s="1778"/>
      <c r="S31" s="1778"/>
    </row>
    <row r="32" spans="1:19">
      <c r="A32" s="1561">
        <v>201</v>
      </c>
      <c r="B32" s="1829" t="s">
        <v>514</v>
      </c>
      <c r="C32" s="1815">
        <v>212801</v>
      </c>
      <c r="D32" s="1816">
        <v>223611</v>
      </c>
      <c r="E32" s="1856">
        <f t="shared" si="0"/>
        <v>5.0999999999999996</v>
      </c>
      <c r="F32" s="1805" t="str">
        <f t="shared" si="1"/>
        <v>a</v>
      </c>
      <c r="G32" s="1777" t="s">
        <v>1108</v>
      </c>
      <c r="H32" s="1778"/>
      <c r="I32" s="1778"/>
      <c r="J32" s="1778"/>
      <c r="K32" s="1778"/>
      <c r="L32" s="1778"/>
      <c r="M32" s="1778"/>
      <c r="N32" s="1778"/>
      <c r="O32" s="1778"/>
      <c r="P32" s="1778"/>
      <c r="Q32" s="1778"/>
      <c r="R32" s="1778"/>
      <c r="S32" s="1778"/>
    </row>
    <row r="33" spans="1:19">
      <c r="A33" s="1818">
        <v>442</v>
      </c>
      <c r="B33" s="1819" t="s">
        <v>39</v>
      </c>
      <c r="C33" s="1815">
        <v>4334</v>
      </c>
      <c r="D33" s="1816">
        <v>4317</v>
      </c>
      <c r="E33" s="1856">
        <f t="shared" si="0"/>
        <v>-0.4</v>
      </c>
      <c r="F33" s="1805" t="str">
        <f t="shared" si="1"/>
        <v>c</v>
      </c>
      <c r="G33" s="1777" t="s">
        <v>1091</v>
      </c>
      <c r="H33" s="1778"/>
      <c r="I33" s="1778"/>
      <c r="J33" s="1778"/>
      <c r="K33" s="1778"/>
      <c r="L33" s="1778"/>
      <c r="M33" s="1778"/>
      <c r="N33" s="1778"/>
      <c r="O33" s="1778"/>
      <c r="P33" s="1778"/>
      <c r="Q33" s="1778"/>
      <c r="R33" s="1778"/>
      <c r="S33" s="1778"/>
    </row>
    <row r="34" spans="1:19">
      <c r="A34" s="1818">
        <v>443</v>
      </c>
      <c r="B34" s="1819" t="s">
        <v>40</v>
      </c>
      <c r="C34" s="1815">
        <v>6906</v>
      </c>
      <c r="D34" s="1816">
        <v>7771</v>
      </c>
      <c r="E34" s="1856">
        <f t="shared" si="0"/>
        <v>12.5</v>
      </c>
      <c r="F34" s="1805" t="str">
        <f t="shared" si="1"/>
        <v>a</v>
      </c>
      <c r="G34" s="1777" t="s">
        <v>1091</v>
      </c>
      <c r="H34" s="1778"/>
      <c r="I34" s="1778"/>
      <c r="J34" s="1778"/>
      <c r="K34" s="1778"/>
      <c r="L34" s="1778"/>
      <c r="M34" s="1778"/>
      <c r="N34" s="1778"/>
      <c r="O34" s="1778"/>
      <c r="P34" s="1778"/>
      <c r="Q34" s="1778"/>
      <c r="R34" s="1778"/>
      <c r="S34" s="1778"/>
    </row>
    <row r="35" spans="1:19">
      <c r="A35" s="1818">
        <v>446</v>
      </c>
      <c r="B35" s="1819" t="s">
        <v>1102</v>
      </c>
      <c r="C35" s="1815">
        <v>3798</v>
      </c>
      <c r="D35" s="1816">
        <v>3777</v>
      </c>
      <c r="E35" s="1856">
        <f t="shared" si="0"/>
        <v>-0.6</v>
      </c>
      <c r="F35" s="1805" t="str">
        <f t="shared" si="1"/>
        <v>c</v>
      </c>
      <c r="G35" s="1777" t="s">
        <v>1086</v>
      </c>
      <c r="H35" s="1778"/>
      <c r="I35" s="1778"/>
      <c r="J35" s="1778"/>
      <c r="K35" s="1778"/>
      <c r="L35" s="1778"/>
      <c r="M35" s="1778"/>
      <c r="N35" s="1778"/>
      <c r="O35" s="1778"/>
      <c r="P35" s="1778"/>
      <c r="Q35" s="1778"/>
      <c r="R35" s="1778"/>
      <c r="S35" s="1778"/>
    </row>
    <row r="36" spans="1:19">
      <c r="A36" s="1606"/>
      <c r="B36" s="1826" t="s">
        <v>15</v>
      </c>
      <c r="C36" s="1815">
        <v>94817</v>
      </c>
      <c r="D36" s="1816">
        <v>95587</v>
      </c>
      <c r="E36" s="1856">
        <f t="shared" si="0"/>
        <v>0.8</v>
      </c>
      <c r="F36" s="1805" t="str">
        <f t="shared" si="1"/>
        <v>b</v>
      </c>
      <c r="G36" s="1777" t="s">
        <v>1091</v>
      </c>
      <c r="H36" s="1778"/>
      <c r="I36" s="1778"/>
      <c r="J36" s="1778"/>
      <c r="K36" s="1778"/>
      <c r="L36" s="1778"/>
      <c r="M36" s="1778"/>
      <c r="N36" s="1778"/>
      <c r="O36" s="1778"/>
      <c r="P36" s="1778"/>
      <c r="Q36" s="1778"/>
      <c r="R36" s="1778"/>
      <c r="S36" s="1778"/>
    </row>
    <row r="37" spans="1:19">
      <c r="A37" s="1830">
        <v>208</v>
      </c>
      <c r="B37" s="1831" t="s">
        <v>100</v>
      </c>
      <c r="C37" s="1815">
        <v>12153</v>
      </c>
      <c r="D37" s="1816">
        <v>11747</v>
      </c>
      <c r="E37" s="1856">
        <f t="shared" si="0"/>
        <v>-3.3</v>
      </c>
      <c r="F37" s="1805" t="str">
        <f t="shared" si="1"/>
        <v>d</v>
      </c>
      <c r="G37" s="1777" t="s">
        <v>1091</v>
      </c>
      <c r="H37" s="1778"/>
      <c r="I37" s="1778"/>
      <c r="J37" s="1778"/>
      <c r="K37" s="1778"/>
      <c r="L37" s="1778"/>
      <c r="M37" s="1778"/>
      <c r="N37" s="1778"/>
      <c r="O37" s="1778"/>
      <c r="P37" s="1778"/>
      <c r="Q37" s="1778"/>
      <c r="R37" s="1778"/>
      <c r="S37" s="1778"/>
    </row>
    <row r="38" spans="1:19">
      <c r="A38" s="1830">
        <v>212</v>
      </c>
      <c r="B38" s="1831" t="s">
        <v>102</v>
      </c>
      <c r="C38" s="1815">
        <v>18729</v>
      </c>
      <c r="D38" s="1816">
        <v>18880</v>
      </c>
      <c r="E38" s="1856">
        <f t="shared" si="0"/>
        <v>0.8</v>
      </c>
      <c r="F38" s="1805" t="str">
        <f t="shared" si="1"/>
        <v>b</v>
      </c>
      <c r="G38" s="1777" t="s">
        <v>1091</v>
      </c>
      <c r="H38" s="1778"/>
      <c r="I38" s="1778"/>
      <c r="J38" s="1778"/>
      <c r="K38" s="1778"/>
      <c r="L38" s="1778"/>
      <c r="M38" s="1778"/>
      <c r="N38" s="1778"/>
      <c r="O38" s="1778"/>
      <c r="P38" s="1778"/>
      <c r="Q38" s="1778"/>
      <c r="R38" s="1778"/>
      <c r="S38" s="1778"/>
    </row>
    <row r="39" spans="1:19">
      <c r="A39" s="1830">
        <v>227</v>
      </c>
      <c r="B39" s="1831" t="s">
        <v>1008</v>
      </c>
      <c r="C39" s="1815">
        <v>12723</v>
      </c>
      <c r="D39" s="1816">
        <v>12896</v>
      </c>
      <c r="E39" s="1856">
        <f t="shared" si="0"/>
        <v>1.4</v>
      </c>
      <c r="F39" s="1805" t="str">
        <f t="shared" si="1"/>
        <v>b</v>
      </c>
      <c r="G39" s="1777" t="s">
        <v>1091</v>
      </c>
      <c r="H39" s="1778"/>
      <c r="I39" s="1778"/>
      <c r="J39" s="1778"/>
      <c r="K39" s="1778"/>
      <c r="L39" s="1778"/>
      <c r="M39" s="1778"/>
      <c r="N39" s="1778"/>
      <c r="O39" s="1778"/>
      <c r="P39" s="1778"/>
      <c r="Q39" s="1778"/>
      <c r="R39" s="1778"/>
      <c r="S39" s="1778"/>
    </row>
    <row r="40" spans="1:19">
      <c r="A40" s="1830">
        <v>229</v>
      </c>
      <c r="B40" s="1831" t="s">
        <v>517</v>
      </c>
      <c r="C40" s="1815">
        <v>27297</v>
      </c>
      <c r="D40" s="1816">
        <v>27775</v>
      </c>
      <c r="E40" s="1856">
        <f t="shared" si="0"/>
        <v>1.8</v>
      </c>
      <c r="F40" s="1805" t="str">
        <f t="shared" si="1"/>
        <v>b</v>
      </c>
      <c r="G40" s="1777" t="s">
        <v>1091</v>
      </c>
      <c r="H40" s="1778"/>
      <c r="I40" s="1778"/>
      <c r="J40" s="1778"/>
      <c r="K40" s="1778"/>
      <c r="L40" s="1778"/>
      <c r="M40" s="1778"/>
      <c r="N40" s="1778"/>
      <c r="O40" s="1778"/>
      <c r="P40" s="1778"/>
      <c r="Q40" s="1778"/>
      <c r="R40" s="1778"/>
      <c r="S40" s="1778"/>
    </row>
    <row r="41" spans="1:19">
      <c r="A41" s="1830">
        <v>464</v>
      </c>
      <c r="B41" s="1831" t="s">
        <v>42</v>
      </c>
      <c r="C41" s="1815">
        <v>12092</v>
      </c>
      <c r="D41" s="1816">
        <v>12740</v>
      </c>
      <c r="E41" s="1856">
        <f t="shared" si="0"/>
        <v>5.4</v>
      </c>
      <c r="F41" s="1805" t="str">
        <f t="shared" si="1"/>
        <v>a</v>
      </c>
      <c r="G41" s="1777" t="s">
        <v>1091</v>
      </c>
      <c r="H41" s="1778"/>
      <c r="I41" s="1778"/>
      <c r="J41" s="1778"/>
      <c r="K41" s="1778"/>
      <c r="L41" s="1778"/>
      <c r="M41" s="1778"/>
      <c r="N41" s="1778"/>
      <c r="O41" s="1778"/>
      <c r="P41" s="1778"/>
      <c r="Q41" s="1778"/>
      <c r="R41" s="1778"/>
      <c r="S41" s="1778"/>
    </row>
    <row r="42" spans="1:19">
      <c r="A42" s="1830">
        <v>481</v>
      </c>
      <c r="B42" s="1831" t="s">
        <v>43</v>
      </c>
      <c r="C42" s="1815">
        <v>5715</v>
      </c>
      <c r="D42" s="1816">
        <v>5596</v>
      </c>
      <c r="E42" s="1856">
        <f t="shared" si="0"/>
        <v>-2.1</v>
      </c>
      <c r="F42" s="1805" t="str">
        <f t="shared" si="1"/>
        <v>c</v>
      </c>
      <c r="G42" s="1777" t="s">
        <v>1086</v>
      </c>
      <c r="H42" s="1778"/>
      <c r="I42" s="1778"/>
      <c r="J42" s="1778"/>
      <c r="K42" s="1778"/>
      <c r="L42" s="1778"/>
      <c r="M42" s="1778"/>
      <c r="N42" s="1778"/>
      <c r="O42" s="1778"/>
      <c r="P42" s="1778"/>
      <c r="Q42" s="1778"/>
      <c r="R42" s="1778"/>
      <c r="S42" s="1778"/>
    </row>
    <row r="43" spans="1:19">
      <c r="A43" s="1830">
        <v>501</v>
      </c>
      <c r="B43" s="1831" t="s">
        <v>518</v>
      </c>
      <c r="C43" s="1815">
        <v>6108</v>
      </c>
      <c r="D43" s="1816">
        <v>5953</v>
      </c>
      <c r="E43" s="1856">
        <f t="shared" si="0"/>
        <v>-2.5</v>
      </c>
      <c r="F43" s="1805" t="str">
        <f t="shared" si="1"/>
        <v>c</v>
      </c>
      <c r="G43" s="1777" t="s">
        <v>1086</v>
      </c>
      <c r="H43" s="1778"/>
      <c r="I43" s="1778"/>
      <c r="J43" s="1778"/>
      <c r="K43" s="1778"/>
      <c r="L43" s="1778"/>
      <c r="M43" s="1778"/>
      <c r="N43" s="1778"/>
      <c r="O43" s="1778"/>
      <c r="P43" s="1778"/>
      <c r="Q43" s="1778"/>
      <c r="R43" s="1778"/>
      <c r="S43" s="1778"/>
    </row>
    <row r="44" spans="1:19">
      <c r="A44" s="1830"/>
      <c r="B44" s="1832" t="s">
        <v>16</v>
      </c>
      <c r="C44" s="1815">
        <v>61921</v>
      </c>
      <c r="D44" s="1816">
        <v>60765</v>
      </c>
      <c r="E44" s="1856">
        <f t="shared" si="0"/>
        <v>-1.9</v>
      </c>
      <c r="F44" s="1805" t="str">
        <f t="shared" si="1"/>
        <v>c</v>
      </c>
      <c r="G44" s="1777" t="s">
        <v>1086</v>
      </c>
      <c r="H44" s="1778"/>
      <c r="I44" s="1778"/>
      <c r="J44" s="1778"/>
      <c r="K44" s="1778"/>
      <c r="L44" s="1778"/>
      <c r="M44" s="1778"/>
      <c r="N44" s="1778"/>
      <c r="O44" s="1778"/>
      <c r="P44" s="1778"/>
      <c r="Q44" s="1778"/>
      <c r="R44" s="1778"/>
      <c r="S44" s="1778"/>
    </row>
    <row r="45" spans="1:19">
      <c r="A45" s="1830">
        <v>209</v>
      </c>
      <c r="B45" s="1819" t="s">
        <v>939</v>
      </c>
      <c r="C45" s="1815">
        <v>30189</v>
      </c>
      <c r="D45" s="1816">
        <v>30168</v>
      </c>
      <c r="E45" s="1856">
        <f t="shared" si="0"/>
        <v>-0.1</v>
      </c>
      <c r="F45" s="1805" t="str">
        <f t="shared" si="1"/>
        <v>c</v>
      </c>
      <c r="G45" s="1777" t="s">
        <v>1091</v>
      </c>
      <c r="H45" s="1778"/>
      <c r="I45" s="1778"/>
      <c r="J45" s="1778"/>
      <c r="K45" s="1778"/>
      <c r="L45" s="1778"/>
      <c r="M45" s="1778"/>
      <c r="N45" s="1778"/>
      <c r="O45" s="1778"/>
      <c r="P45" s="1778"/>
      <c r="Q45" s="1778"/>
      <c r="R45" s="1778"/>
      <c r="S45" s="1778"/>
    </row>
    <row r="46" spans="1:19">
      <c r="A46" s="1830">
        <v>222</v>
      </c>
      <c r="B46" s="1831" t="s">
        <v>1011</v>
      </c>
      <c r="C46" s="1815">
        <v>8713</v>
      </c>
      <c r="D46" s="1816">
        <v>8385</v>
      </c>
      <c r="E46" s="1856">
        <f t="shared" si="0"/>
        <v>-3.8</v>
      </c>
      <c r="F46" s="1805" t="str">
        <f t="shared" si="1"/>
        <v>d</v>
      </c>
      <c r="G46" s="1777" t="s">
        <v>1086</v>
      </c>
      <c r="H46" s="1778"/>
      <c r="I46" s="1778"/>
      <c r="J46" s="1778"/>
      <c r="K46" s="1778"/>
      <c r="L46" s="1778"/>
      <c r="M46" s="1778"/>
      <c r="N46" s="1778"/>
      <c r="O46" s="1778"/>
      <c r="P46" s="1778"/>
      <c r="Q46" s="1778"/>
      <c r="R46" s="1778"/>
      <c r="S46" s="1778"/>
    </row>
    <row r="47" spans="1:19">
      <c r="A47" s="1830">
        <v>225</v>
      </c>
      <c r="B47" s="1831" t="s">
        <v>1012</v>
      </c>
      <c r="C47" s="1815">
        <v>11500</v>
      </c>
      <c r="D47" s="1816">
        <v>11384</v>
      </c>
      <c r="E47" s="1856">
        <f t="shared" si="0"/>
        <v>-1</v>
      </c>
      <c r="F47" s="1805" t="str">
        <f t="shared" si="1"/>
        <v>c</v>
      </c>
      <c r="G47" s="1777" t="s">
        <v>1086</v>
      </c>
      <c r="H47" s="1778"/>
      <c r="I47" s="1778"/>
      <c r="J47" s="1778"/>
      <c r="K47" s="1778"/>
      <c r="L47" s="1778"/>
      <c r="M47" s="1778"/>
      <c r="N47" s="1778"/>
      <c r="O47" s="1778"/>
      <c r="P47" s="1778"/>
      <c r="Q47" s="1778"/>
      <c r="R47" s="1778"/>
      <c r="S47" s="1778"/>
    </row>
    <row r="48" spans="1:19">
      <c r="A48" s="1830">
        <v>585</v>
      </c>
      <c r="B48" s="1831" t="s">
        <v>1013</v>
      </c>
      <c r="C48" s="1815">
        <v>6228</v>
      </c>
      <c r="D48" s="1816">
        <v>5905</v>
      </c>
      <c r="E48" s="1856">
        <f t="shared" si="0"/>
        <v>-5.2</v>
      </c>
      <c r="F48" s="1805" t="str">
        <f t="shared" si="1"/>
        <v>d</v>
      </c>
      <c r="G48" s="1777" t="s">
        <v>1086</v>
      </c>
      <c r="H48" s="1778"/>
      <c r="I48" s="1778"/>
      <c r="J48" s="1778"/>
      <c r="K48" s="1778"/>
      <c r="L48" s="1778"/>
      <c r="M48" s="1778"/>
      <c r="N48" s="1778"/>
      <c r="O48" s="1778"/>
      <c r="P48" s="1778"/>
      <c r="Q48" s="1778"/>
      <c r="R48" s="1778"/>
      <c r="S48" s="1778"/>
    </row>
    <row r="49" spans="1:19">
      <c r="A49" s="1830">
        <v>586</v>
      </c>
      <c r="B49" s="1831" t="s">
        <v>523</v>
      </c>
      <c r="C49" s="1815">
        <v>5291</v>
      </c>
      <c r="D49" s="1816">
        <v>4923</v>
      </c>
      <c r="E49" s="1856">
        <f t="shared" si="0"/>
        <v>-7</v>
      </c>
      <c r="F49" s="1805" t="str">
        <f t="shared" si="1"/>
        <v>d</v>
      </c>
      <c r="G49" s="1777" t="s">
        <v>1086</v>
      </c>
      <c r="H49" s="1778"/>
      <c r="I49" s="1778"/>
      <c r="J49" s="1778"/>
      <c r="K49" s="1778"/>
      <c r="L49" s="1778"/>
      <c r="M49" s="1778"/>
      <c r="N49" s="1778"/>
      <c r="O49" s="1778"/>
      <c r="P49" s="1778"/>
      <c r="Q49" s="1778"/>
      <c r="R49" s="1778"/>
      <c r="S49" s="1778"/>
    </row>
    <row r="50" spans="1:19">
      <c r="A50" s="1833"/>
      <c r="B50" s="1834" t="s">
        <v>17</v>
      </c>
      <c r="C50" s="1815">
        <v>38131</v>
      </c>
      <c r="D50" s="1816">
        <v>38588</v>
      </c>
      <c r="E50" s="1856">
        <f t="shared" si="0"/>
        <v>1.2</v>
      </c>
      <c r="F50" s="1805" t="str">
        <f t="shared" si="1"/>
        <v>b</v>
      </c>
      <c r="G50" s="1777" t="s">
        <v>1091</v>
      </c>
      <c r="H50" s="1778"/>
      <c r="I50" s="1778"/>
      <c r="J50" s="1778"/>
      <c r="K50" s="1778"/>
      <c r="L50" s="1778"/>
      <c r="M50" s="1778"/>
      <c r="N50" s="1778"/>
      <c r="O50" s="1778"/>
      <c r="P50" s="1778"/>
      <c r="Q50" s="1778"/>
      <c r="R50" s="1778"/>
      <c r="S50" s="1778"/>
    </row>
    <row r="51" spans="1:19">
      <c r="A51" s="1830">
        <v>221</v>
      </c>
      <c r="B51" s="1831" t="s">
        <v>108</v>
      </c>
      <c r="C51" s="1815">
        <v>15578</v>
      </c>
      <c r="D51" s="1816">
        <v>15591</v>
      </c>
      <c r="E51" s="1856">
        <f t="shared" si="0"/>
        <v>0.1</v>
      </c>
      <c r="F51" s="1805" t="str">
        <f t="shared" si="1"/>
        <v>b</v>
      </c>
      <c r="G51" s="1777" t="s">
        <v>1091</v>
      </c>
      <c r="H51" s="1778"/>
      <c r="I51" s="1778"/>
      <c r="J51" s="1778"/>
      <c r="K51" s="1778"/>
      <c r="L51" s="1778"/>
      <c r="M51" s="1778"/>
      <c r="N51" s="1778"/>
      <c r="O51" s="1778"/>
      <c r="P51" s="1778"/>
      <c r="Q51" s="1778"/>
      <c r="R51" s="1778"/>
      <c r="S51" s="1778"/>
    </row>
    <row r="52" spans="1:19">
      <c r="A52" s="1830">
        <v>223</v>
      </c>
      <c r="B52" s="1831" t="s">
        <v>952</v>
      </c>
      <c r="C52" s="1815">
        <v>22553</v>
      </c>
      <c r="D52" s="1816">
        <v>22997</v>
      </c>
      <c r="E52" s="1856">
        <f t="shared" si="0"/>
        <v>2</v>
      </c>
      <c r="F52" s="1805" t="str">
        <f t="shared" si="1"/>
        <v>b</v>
      </c>
      <c r="G52" s="1777" t="s">
        <v>1091</v>
      </c>
      <c r="H52" s="1778"/>
      <c r="I52" s="1778"/>
      <c r="J52" s="1778"/>
      <c r="K52" s="1778"/>
      <c r="L52" s="1778"/>
      <c r="M52" s="1778"/>
      <c r="N52" s="1778"/>
      <c r="O52" s="1778"/>
      <c r="P52" s="1778"/>
      <c r="Q52" s="1778"/>
      <c r="R52" s="1778"/>
      <c r="S52" s="1778"/>
    </row>
    <row r="53" spans="1:19">
      <c r="A53" s="1833"/>
      <c r="B53" s="1836" t="s">
        <v>18</v>
      </c>
      <c r="C53" s="1815">
        <v>52500</v>
      </c>
      <c r="D53" s="1816">
        <v>52259</v>
      </c>
      <c r="E53" s="1856">
        <f t="shared" si="0"/>
        <v>-0.5</v>
      </c>
      <c r="F53" s="1805" t="str">
        <f t="shared" si="1"/>
        <v>c</v>
      </c>
      <c r="G53" s="1777" t="s">
        <v>1091</v>
      </c>
      <c r="H53" s="1778"/>
      <c r="I53" s="1778"/>
      <c r="J53" s="1778"/>
      <c r="K53" s="1778"/>
      <c r="L53" s="1778"/>
      <c r="M53" s="1778"/>
      <c r="N53" s="1778"/>
      <c r="O53" s="1778"/>
      <c r="P53" s="1778"/>
      <c r="Q53" s="1778"/>
      <c r="R53" s="1778"/>
      <c r="S53" s="1778"/>
    </row>
    <row r="54" spans="1:19">
      <c r="A54" s="1774">
        <v>205</v>
      </c>
      <c r="B54" s="1837" t="s">
        <v>526</v>
      </c>
      <c r="C54" s="1815">
        <v>18081</v>
      </c>
      <c r="D54" s="1816">
        <v>17790</v>
      </c>
      <c r="E54" s="1856">
        <f t="shared" si="0"/>
        <v>-1.6</v>
      </c>
      <c r="F54" s="1805" t="str">
        <f t="shared" si="1"/>
        <v>c</v>
      </c>
      <c r="G54" s="1777" t="s">
        <v>1091</v>
      </c>
      <c r="H54" s="1778"/>
      <c r="I54" s="1778"/>
      <c r="J54" s="1778"/>
      <c r="K54" s="1778"/>
      <c r="L54" s="1778"/>
      <c r="M54" s="1778"/>
      <c r="N54" s="1778"/>
      <c r="O54" s="1778"/>
      <c r="P54" s="1778"/>
      <c r="Q54" s="1778"/>
      <c r="R54" s="1778"/>
      <c r="S54" s="1778"/>
    </row>
    <row r="55" spans="1:19">
      <c r="A55" s="1830">
        <v>224</v>
      </c>
      <c r="B55" s="1831" t="s">
        <v>29</v>
      </c>
      <c r="C55" s="1815">
        <v>16968</v>
      </c>
      <c r="D55" s="1816">
        <v>17025</v>
      </c>
      <c r="E55" s="1856">
        <f t="shared" si="0"/>
        <v>0.3</v>
      </c>
      <c r="F55" s="1805" t="str">
        <f t="shared" si="1"/>
        <v>b</v>
      </c>
      <c r="G55" s="1777" t="s">
        <v>1091</v>
      </c>
      <c r="H55" s="1778"/>
      <c r="I55" s="1778"/>
      <c r="J55" s="1778"/>
      <c r="K55" s="1778"/>
      <c r="L55" s="1778"/>
      <c r="M55" s="1778"/>
      <c r="N55" s="1778"/>
      <c r="O55" s="1778"/>
      <c r="P55" s="1778"/>
      <c r="Q55" s="1778"/>
      <c r="R55" s="1778"/>
      <c r="S55" s="1778"/>
    </row>
    <row r="56" spans="1:19">
      <c r="A56" s="1830">
        <v>226</v>
      </c>
      <c r="B56" s="1831" t="s">
        <v>1016</v>
      </c>
      <c r="C56" s="1815">
        <v>17451</v>
      </c>
      <c r="D56" s="1816">
        <v>17444</v>
      </c>
      <c r="E56" s="1856">
        <f t="shared" si="0"/>
        <v>0</v>
      </c>
      <c r="F56" s="1805" t="str">
        <f t="shared" si="1"/>
        <v>b</v>
      </c>
      <c r="G56" s="1777" t="s">
        <v>1091</v>
      </c>
      <c r="H56" s="1778"/>
      <c r="I56" s="1778"/>
      <c r="J56" s="1778"/>
      <c r="K56" s="1778"/>
      <c r="L56" s="1778"/>
      <c r="M56" s="1778"/>
      <c r="N56" s="1778"/>
      <c r="O56" s="1778"/>
      <c r="P56" s="1778"/>
      <c r="Q56" s="1778"/>
      <c r="R56" s="1778"/>
      <c r="S56" s="1778"/>
    </row>
    <row r="57" spans="1:19">
      <c r="A57" s="1838"/>
      <c r="B57" s="1839"/>
      <c r="C57" s="1860"/>
      <c r="D57" s="1861"/>
      <c r="E57" s="1862"/>
      <c r="F57" s="1851"/>
      <c r="G57" s="1849"/>
      <c r="H57" s="1778"/>
      <c r="I57" s="1778"/>
      <c r="J57" s="1778"/>
      <c r="K57" s="1778"/>
      <c r="L57" s="1778"/>
      <c r="M57" s="1778"/>
      <c r="N57" s="1778"/>
      <c r="O57" s="1778"/>
      <c r="P57" s="1778"/>
      <c r="Q57" s="1778"/>
      <c r="R57" s="1778"/>
      <c r="S57" s="1778"/>
    </row>
    <row r="58" spans="1:19">
      <c r="A58" s="1658"/>
      <c r="B58" s="1658" t="s">
        <v>1104</v>
      </c>
      <c r="C58" s="1843" t="s">
        <v>1105</v>
      </c>
      <c r="D58" s="1844"/>
      <c r="E58" s="1844"/>
      <c r="F58" s="1846"/>
      <c r="H58" s="1778"/>
      <c r="I58" s="1778"/>
      <c r="J58" s="1778"/>
      <c r="K58" s="1778"/>
      <c r="L58" s="1778"/>
      <c r="M58" s="1778"/>
      <c r="N58" s="1778"/>
      <c r="O58" s="1778"/>
      <c r="P58" s="1778"/>
      <c r="Q58" s="1778"/>
      <c r="R58" s="1778"/>
      <c r="S58" s="1778"/>
    </row>
    <row r="59" spans="1:19">
      <c r="F59" s="1846"/>
      <c r="H59" s="1778"/>
      <c r="I59" s="1778"/>
      <c r="J59" s="1778"/>
      <c r="K59" s="1778"/>
      <c r="L59" s="1778"/>
      <c r="M59" s="1778"/>
      <c r="N59" s="1778"/>
      <c r="O59" s="1778"/>
      <c r="P59" s="1778"/>
      <c r="Q59" s="1778"/>
      <c r="R59" s="1778"/>
      <c r="S59" s="1778"/>
    </row>
    <row r="60" spans="1:19">
      <c r="F60" s="1846"/>
      <c r="H60" s="1778"/>
      <c r="I60" s="1778"/>
      <c r="J60" s="1778"/>
      <c r="K60" s="1778"/>
      <c r="L60" s="1778"/>
      <c r="M60" s="1778"/>
      <c r="N60" s="1778"/>
      <c r="O60" s="1778"/>
      <c r="P60" s="1778"/>
      <c r="Q60" s="1778"/>
      <c r="R60" s="1778"/>
      <c r="S60" s="1778"/>
    </row>
    <row r="61" spans="1:19">
      <c r="F61" s="1846"/>
      <c r="H61" s="1778"/>
      <c r="I61" s="1778"/>
      <c r="J61" s="1778"/>
      <c r="K61" s="1778"/>
      <c r="L61" s="1778"/>
      <c r="M61" s="1778"/>
      <c r="N61" s="1778"/>
      <c r="O61" s="1778"/>
      <c r="P61" s="1778"/>
      <c r="Q61" s="1778"/>
      <c r="R61" s="1778"/>
      <c r="S61" s="1778"/>
    </row>
    <row r="62" spans="1:19">
      <c r="F62" s="1846"/>
      <c r="H62" s="1778"/>
      <c r="I62" s="1778"/>
      <c r="J62" s="1778"/>
      <c r="K62" s="1778"/>
      <c r="L62" s="1778"/>
      <c r="M62" s="1778"/>
      <c r="N62" s="1778"/>
      <c r="O62" s="1778"/>
      <c r="P62" s="1778"/>
      <c r="Q62" s="1778"/>
      <c r="R62" s="1778"/>
      <c r="S62" s="1778"/>
    </row>
    <row r="63" spans="1:19">
      <c r="F63" s="1846"/>
      <c r="H63" s="1778"/>
      <c r="I63" s="1778"/>
      <c r="J63" s="1778"/>
      <c r="K63" s="1778"/>
      <c r="L63" s="1778"/>
      <c r="M63" s="1778"/>
      <c r="N63" s="1778"/>
      <c r="O63" s="1778"/>
      <c r="P63" s="1778"/>
      <c r="Q63" s="1778"/>
      <c r="R63" s="1778"/>
      <c r="S63" s="1778"/>
    </row>
    <row r="64" spans="1:19">
      <c r="F64" s="1846"/>
      <c r="H64" s="1778"/>
      <c r="I64" s="1778"/>
      <c r="J64" s="1778"/>
      <c r="K64" s="1778"/>
      <c r="L64" s="1778"/>
      <c r="M64" s="1778"/>
      <c r="N64" s="1778"/>
      <c r="O64" s="1778"/>
      <c r="P64" s="1778"/>
      <c r="Q64" s="1778"/>
      <c r="R64" s="1778"/>
      <c r="S64" s="1778"/>
    </row>
    <row r="65" spans="6:19">
      <c r="F65" s="1846"/>
      <c r="H65" s="1778"/>
      <c r="I65" s="1778"/>
      <c r="J65" s="1778"/>
      <c r="K65" s="1778"/>
      <c r="L65" s="1778"/>
      <c r="M65" s="1778"/>
      <c r="N65" s="1778"/>
      <c r="O65" s="1778"/>
      <c r="P65" s="1778"/>
      <c r="Q65" s="1778"/>
      <c r="R65" s="1778"/>
      <c r="S65" s="1778"/>
    </row>
    <row r="66" spans="6:19">
      <c r="F66" s="1846"/>
      <c r="H66" s="1778"/>
      <c r="I66" s="1778"/>
      <c r="J66" s="1778"/>
      <c r="K66" s="1778"/>
      <c r="L66" s="1778"/>
      <c r="M66" s="1778"/>
      <c r="N66" s="1778"/>
      <c r="O66" s="1778"/>
      <c r="P66" s="1778"/>
      <c r="Q66" s="1778"/>
      <c r="R66" s="1778"/>
      <c r="S66" s="1778"/>
    </row>
    <row r="67" spans="6:19">
      <c r="F67" s="1846"/>
      <c r="H67" s="1778"/>
      <c r="I67" s="1778"/>
      <c r="J67" s="1778"/>
      <c r="K67" s="1778"/>
      <c r="L67" s="1778"/>
      <c r="M67" s="1778"/>
      <c r="N67" s="1778"/>
      <c r="O67" s="1778"/>
      <c r="P67" s="1778"/>
      <c r="Q67" s="1778"/>
      <c r="R67" s="1778"/>
      <c r="S67" s="1778"/>
    </row>
    <row r="68" spans="6:19">
      <c r="F68" s="1846"/>
      <c r="H68" s="1778"/>
      <c r="I68" s="1778"/>
      <c r="J68" s="1778"/>
      <c r="K68" s="1778"/>
      <c r="L68" s="1778"/>
      <c r="M68" s="1778"/>
      <c r="N68" s="1778"/>
      <c r="O68" s="1778"/>
      <c r="P68" s="1778"/>
      <c r="Q68" s="1778"/>
      <c r="R68" s="1778"/>
      <c r="S68" s="1778"/>
    </row>
    <row r="69" spans="6:19">
      <c r="F69" s="1846"/>
      <c r="H69" s="1778"/>
      <c r="I69" s="1778"/>
      <c r="J69" s="1778"/>
      <c r="K69" s="1778"/>
      <c r="L69" s="1778"/>
      <c r="M69" s="1778"/>
      <c r="N69" s="1778"/>
      <c r="O69" s="1778"/>
      <c r="P69" s="1778"/>
      <c r="Q69" s="1778"/>
      <c r="R69" s="1778"/>
      <c r="S69" s="1778"/>
    </row>
    <row r="70" spans="6:19">
      <c r="F70" s="1846"/>
      <c r="H70" s="1778"/>
      <c r="I70" s="1778"/>
      <c r="J70" s="1778"/>
      <c r="K70" s="1778"/>
      <c r="L70" s="1778"/>
      <c r="M70" s="1778"/>
      <c r="N70" s="1778"/>
      <c r="O70" s="1778"/>
      <c r="P70" s="1778"/>
      <c r="Q70" s="1778"/>
      <c r="R70" s="1778"/>
      <c r="S70" s="1778"/>
    </row>
    <row r="71" spans="6:19">
      <c r="F71" s="1846"/>
    </row>
    <row r="72" spans="6:19">
      <c r="F72" s="1846"/>
    </row>
    <row r="73" spans="6:19">
      <c r="F73" s="1846"/>
    </row>
    <row r="74" spans="6:19">
      <c r="F74" s="1846"/>
    </row>
    <row r="75" spans="6:19">
      <c r="F75" s="1846"/>
    </row>
    <row r="76" spans="6:19">
      <c r="F76" s="1846"/>
    </row>
    <row r="77" spans="6:19">
      <c r="F77" s="1846"/>
    </row>
    <row r="78" spans="6:19">
      <c r="F78" s="1846"/>
    </row>
    <row r="79" spans="6:19">
      <c r="F79" s="1846"/>
    </row>
    <row r="80" spans="6:19">
      <c r="F80" s="1846"/>
    </row>
    <row r="81" spans="6:6">
      <c r="F81" s="1846"/>
    </row>
    <row r="82" spans="6:6">
      <c r="F82" s="1846"/>
    </row>
    <row r="83" spans="6:6">
      <c r="F83" s="1846"/>
    </row>
    <row r="84" spans="6:6">
      <c r="F84" s="1846"/>
    </row>
    <row r="85" spans="6:6">
      <c r="F85" s="1846"/>
    </row>
    <row r="86" spans="6:6">
      <c r="F86" s="1846"/>
    </row>
    <row r="87" spans="6:6">
      <c r="F87" s="1846"/>
    </row>
    <row r="88" spans="6:6">
      <c r="F88" s="1846"/>
    </row>
    <row r="89" spans="6:6">
      <c r="F89" s="1846"/>
    </row>
    <row r="90" spans="6:6">
      <c r="F90" s="1846"/>
    </row>
    <row r="91" spans="6:6">
      <c r="F91" s="1846"/>
    </row>
    <row r="92" spans="6:6">
      <c r="F92" s="1846"/>
    </row>
    <row r="93" spans="6:6">
      <c r="F93" s="1846"/>
    </row>
    <row r="94" spans="6:6">
      <c r="F94" s="1846"/>
    </row>
    <row r="95" spans="6:6">
      <c r="F95" s="1846"/>
    </row>
    <row r="96" spans="6:6">
      <c r="F96" s="1846"/>
    </row>
    <row r="97" spans="6:6">
      <c r="F97" s="1846"/>
    </row>
    <row r="98" spans="6:6">
      <c r="F98" s="1846"/>
    </row>
    <row r="99" spans="6:6">
      <c r="F99" s="1846"/>
    </row>
    <row r="100" spans="6:6">
      <c r="F100" s="1846"/>
    </row>
    <row r="101" spans="6:6">
      <c r="F101" s="1846"/>
    </row>
    <row r="102" spans="6:6">
      <c r="F102" s="1846"/>
    </row>
    <row r="103" spans="6:6">
      <c r="F103" s="1846"/>
    </row>
    <row r="104" spans="6:6">
      <c r="F104" s="1846"/>
    </row>
    <row r="105" spans="6:6">
      <c r="F105" s="1846"/>
    </row>
    <row r="106" spans="6:6">
      <c r="F106" s="1846"/>
    </row>
    <row r="107" spans="6:6">
      <c r="F107" s="1846"/>
    </row>
    <row r="108" spans="6:6">
      <c r="F108" s="1846"/>
    </row>
    <row r="109" spans="6:6">
      <c r="F109" s="1846"/>
    </row>
    <row r="110" spans="6:6">
      <c r="F110" s="1846"/>
    </row>
    <row r="111" spans="6:6">
      <c r="F111" s="1846"/>
    </row>
    <row r="112" spans="6:6">
      <c r="F112" s="1846"/>
    </row>
    <row r="113" spans="6:6">
      <c r="F113" s="1846"/>
    </row>
    <row r="114" spans="6:6">
      <c r="F114" s="1846"/>
    </row>
    <row r="115" spans="6:6">
      <c r="F115" s="1846"/>
    </row>
    <row r="116" spans="6:6">
      <c r="F116" s="1846"/>
    </row>
    <row r="117" spans="6:6">
      <c r="F117" s="1846"/>
    </row>
    <row r="118" spans="6:6">
      <c r="F118" s="1846"/>
    </row>
    <row r="119" spans="6:6">
      <c r="F119" s="1846"/>
    </row>
    <row r="120" spans="6:6">
      <c r="F120" s="1846"/>
    </row>
    <row r="121" spans="6:6">
      <c r="F121" s="1846"/>
    </row>
    <row r="122" spans="6:6">
      <c r="F122" s="1846"/>
    </row>
    <row r="123" spans="6:6">
      <c r="F123" s="1846"/>
    </row>
    <row r="124" spans="6:6">
      <c r="F124" s="1846"/>
    </row>
    <row r="125" spans="6:6">
      <c r="F125" s="1846"/>
    </row>
    <row r="126" spans="6:6">
      <c r="F126" s="1846"/>
    </row>
    <row r="127" spans="6:6">
      <c r="F127" s="1846"/>
    </row>
    <row r="128" spans="6:6">
      <c r="F128" s="1846"/>
    </row>
    <row r="129" spans="6:6">
      <c r="F129" s="1846"/>
    </row>
    <row r="130" spans="6:6">
      <c r="F130" s="1846"/>
    </row>
    <row r="131" spans="6:6">
      <c r="F131" s="1846"/>
    </row>
    <row r="132" spans="6:6">
      <c r="F132" s="1846"/>
    </row>
    <row r="133" spans="6:6">
      <c r="F133" s="1846"/>
    </row>
    <row r="134" spans="6:6">
      <c r="F134" s="1846"/>
    </row>
    <row r="135" spans="6:6">
      <c r="F135" s="1846"/>
    </row>
    <row r="136" spans="6:6">
      <c r="F136" s="1846"/>
    </row>
    <row r="137" spans="6:6">
      <c r="F137" s="1846"/>
    </row>
    <row r="138" spans="6:6">
      <c r="F138" s="1846"/>
    </row>
    <row r="139" spans="6:6">
      <c r="F139" s="1846"/>
    </row>
    <row r="140" spans="6:6">
      <c r="F140" s="1846"/>
    </row>
    <row r="141" spans="6:6">
      <c r="F141" s="1846"/>
    </row>
    <row r="142" spans="6:6">
      <c r="F142" s="1846"/>
    </row>
    <row r="143" spans="6:6">
      <c r="F143" s="1846"/>
    </row>
    <row r="144" spans="6:6">
      <c r="F144" s="1846"/>
    </row>
    <row r="145" spans="6:6">
      <c r="F145" s="1846"/>
    </row>
    <row r="146" spans="6:6">
      <c r="F146" s="1846"/>
    </row>
    <row r="147" spans="6:6">
      <c r="F147" s="1846"/>
    </row>
    <row r="148" spans="6:6">
      <c r="F148" s="1846"/>
    </row>
    <row r="149" spans="6:6">
      <c r="F149" s="1846"/>
    </row>
    <row r="150" spans="6:6">
      <c r="F150" s="1846"/>
    </row>
    <row r="151" spans="6:6">
      <c r="F151" s="1846"/>
    </row>
    <row r="152" spans="6:6">
      <c r="F152" s="1846"/>
    </row>
    <row r="153" spans="6:6">
      <c r="F153" s="1846"/>
    </row>
    <row r="154" spans="6:6">
      <c r="F154" s="1846"/>
    </row>
    <row r="155" spans="6:6">
      <c r="F155" s="1846"/>
    </row>
    <row r="156" spans="6:6">
      <c r="F156" s="1846"/>
    </row>
    <row r="157" spans="6:6">
      <c r="F157" s="1846"/>
    </row>
    <row r="158" spans="6:6">
      <c r="F158" s="1846"/>
    </row>
    <row r="159" spans="6:6">
      <c r="F159" s="1846"/>
    </row>
    <row r="160" spans="6:6">
      <c r="F160" s="1846"/>
    </row>
    <row r="161" spans="6:6">
      <c r="F161" s="1846"/>
    </row>
    <row r="162" spans="6:6">
      <c r="F162" s="1846"/>
    </row>
    <row r="163" spans="6:6">
      <c r="F163" s="1846"/>
    </row>
    <row r="164" spans="6:6">
      <c r="F164" s="1846"/>
    </row>
    <row r="165" spans="6:6">
      <c r="F165" s="1846"/>
    </row>
    <row r="166" spans="6:6">
      <c r="F166" s="1846"/>
    </row>
    <row r="167" spans="6:6">
      <c r="F167" s="1846"/>
    </row>
    <row r="168" spans="6:6">
      <c r="F168" s="1846"/>
    </row>
    <row r="169" spans="6:6">
      <c r="F169" s="1846"/>
    </row>
    <row r="170" spans="6:6">
      <c r="F170" s="1846"/>
    </row>
    <row r="171" spans="6:6">
      <c r="F171" s="1846"/>
    </row>
    <row r="172" spans="6:6">
      <c r="F172" s="1846"/>
    </row>
    <row r="173" spans="6:6">
      <c r="F173" s="1846"/>
    </row>
    <row r="174" spans="6:6">
      <c r="F174" s="1846"/>
    </row>
    <row r="175" spans="6:6">
      <c r="F175" s="1846"/>
    </row>
    <row r="176" spans="6:6">
      <c r="F176" s="1846"/>
    </row>
    <row r="177" spans="6:6">
      <c r="F177" s="1846"/>
    </row>
    <row r="178" spans="6:6">
      <c r="F178" s="1846"/>
    </row>
    <row r="179" spans="6:6">
      <c r="F179" s="1846"/>
    </row>
    <row r="180" spans="6:6">
      <c r="F180" s="1846"/>
    </row>
    <row r="181" spans="6:6">
      <c r="F181" s="1846"/>
    </row>
    <row r="182" spans="6:6">
      <c r="F182" s="1846"/>
    </row>
    <row r="183" spans="6:6">
      <c r="F183" s="1846"/>
    </row>
    <row r="184" spans="6:6">
      <c r="F184" s="1846"/>
    </row>
    <row r="185" spans="6:6">
      <c r="F185" s="1846"/>
    </row>
    <row r="186" spans="6:6">
      <c r="F186" s="1846"/>
    </row>
    <row r="187" spans="6:6">
      <c r="F187" s="1846"/>
    </row>
    <row r="188" spans="6:6">
      <c r="F188" s="1846"/>
    </row>
    <row r="189" spans="6:6">
      <c r="F189" s="1846"/>
    </row>
    <row r="190" spans="6:6">
      <c r="F190" s="1846"/>
    </row>
    <row r="191" spans="6:6">
      <c r="F191" s="1846"/>
    </row>
    <row r="192" spans="6:6">
      <c r="F192" s="1846"/>
    </row>
    <row r="193" spans="6:6">
      <c r="F193" s="1846"/>
    </row>
    <row r="194" spans="6:6">
      <c r="F194" s="1846"/>
    </row>
    <row r="195" spans="6:6">
      <c r="F195" s="1846"/>
    </row>
    <row r="196" spans="6:6">
      <c r="F196" s="1846"/>
    </row>
    <row r="197" spans="6:6">
      <c r="F197" s="1846"/>
    </row>
    <row r="198" spans="6:6">
      <c r="F198" s="1846"/>
    </row>
    <row r="199" spans="6:6">
      <c r="F199" s="1846"/>
    </row>
    <row r="200" spans="6:6">
      <c r="F200" s="1846"/>
    </row>
    <row r="201" spans="6:6">
      <c r="F201" s="1846"/>
    </row>
    <row r="202" spans="6:6">
      <c r="F202" s="1846"/>
    </row>
    <row r="203" spans="6:6">
      <c r="F203" s="1846"/>
    </row>
    <row r="204" spans="6:6">
      <c r="F204" s="1846"/>
    </row>
    <row r="205" spans="6:6">
      <c r="F205" s="1846"/>
    </row>
    <row r="206" spans="6:6">
      <c r="F206" s="1846"/>
    </row>
    <row r="207" spans="6:6">
      <c r="F207" s="1846"/>
    </row>
    <row r="208" spans="6:6">
      <c r="F208" s="1846"/>
    </row>
    <row r="209" spans="6:6">
      <c r="F209" s="1846"/>
    </row>
    <row r="210" spans="6:6">
      <c r="F210" s="1846"/>
    </row>
    <row r="211" spans="6:6">
      <c r="F211" s="1846"/>
    </row>
    <row r="212" spans="6:6">
      <c r="F212" s="1846"/>
    </row>
    <row r="213" spans="6:6">
      <c r="F213" s="1846"/>
    </row>
    <row r="214" spans="6:6">
      <c r="F214" s="1846"/>
    </row>
    <row r="215" spans="6:6">
      <c r="F215" s="1846"/>
    </row>
    <row r="216" spans="6:6">
      <c r="F216" s="1846"/>
    </row>
    <row r="217" spans="6:6">
      <c r="F217" s="1846"/>
    </row>
    <row r="218" spans="6:6">
      <c r="F218" s="1846"/>
    </row>
    <row r="219" spans="6:6">
      <c r="F219" s="1846"/>
    </row>
    <row r="220" spans="6:6">
      <c r="F220" s="1846"/>
    </row>
    <row r="221" spans="6:6">
      <c r="F221" s="1846"/>
    </row>
    <row r="222" spans="6:6">
      <c r="F222" s="1846"/>
    </row>
    <row r="223" spans="6:6">
      <c r="F223" s="1846"/>
    </row>
    <row r="224" spans="6:6">
      <c r="F224" s="1846"/>
    </row>
    <row r="225" spans="6:6">
      <c r="F225" s="1846"/>
    </row>
    <row r="226" spans="6:6">
      <c r="F226" s="1846"/>
    </row>
    <row r="227" spans="6:6">
      <c r="F227" s="1846"/>
    </row>
    <row r="228" spans="6:6">
      <c r="F228" s="1846"/>
    </row>
    <row r="229" spans="6:6">
      <c r="F229" s="1846"/>
    </row>
    <row r="230" spans="6:6">
      <c r="F230" s="1846"/>
    </row>
    <row r="231" spans="6:6">
      <c r="F231" s="1846"/>
    </row>
    <row r="232" spans="6:6">
      <c r="F232" s="1846"/>
    </row>
    <row r="233" spans="6:6">
      <c r="F233" s="1846"/>
    </row>
    <row r="234" spans="6:6">
      <c r="F234" s="1846"/>
    </row>
    <row r="235" spans="6:6">
      <c r="F235" s="1846"/>
    </row>
    <row r="236" spans="6:6">
      <c r="F236" s="1846"/>
    </row>
    <row r="237" spans="6:6">
      <c r="F237" s="1846"/>
    </row>
    <row r="238" spans="6:6">
      <c r="F238" s="1846"/>
    </row>
    <row r="239" spans="6:6">
      <c r="F239" s="1846"/>
    </row>
    <row r="240" spans="6:6">
      <c r="F240" s="1846"/>
    </row>
    <row r="241" spans="6:6">
      <c r="F241" s="1846"/>
    </row>
    <row r="242" spans="6:6">
      <c r="F242" s="1846"/>
    </row>
    <row r="243" spans="6:6">
      <c r="F243" s="1846"/>
    </row>
    <row r="244" spans="6:6">
      <c r="F244" s="1846"/>
    </row>
    <row r="245" spans="6:6">
      <c r="F245" s="1846"/>
    </row>
    <row r="246" spans="6:6">
      <c r="F246" s="1846"/>
    </row>
    <row r="247" spans="6:6">
      <c r="F247" s="1846"/>
    </row>
    <row r="248" spans="6:6">
      <c r="F248" s="1846"/>
    </row>
    <row r="249" spans="6:6">
      <c r="F249" s="1846"/>
    </row>
    <row r="250" spans="6:6">
      <c r="F250" s="1846"/>
    </row>
    <row r="251" spans="6:6">
      <c r="F251" s="1846"/>
    </row>
    <row r="252" spans="6:6">
      <c r="F252" s="1846"/>
    </row>
    <row r="253" spans="6:6">
      <c r="F253" s="1846"/>
    </row>
    <row r="254" spans="6:6">
      <c r="F254" s="1846"/>
    </row>
    <row r="255" spans="6:6">
      <c r="F255" s="1846"/>
    </row>
    <row r="256" spans="6:6">
      <c r="F256" s="1846"/>
    </row>
    <row r="257" spans="6:6">
      <c r="F257" s="1846"/>
    </row>
    <row r="258" spans="6:6">
      <c r="F258" s="1846"/>
    </row>
    <row r="259" spans="6:6">
      <c r="F259" s="1846"/>
    </row>
    <row r="260" spans="6:6">
      <c r="F260" s="1846"/>
    </row>
    <row r="261" spans="6:6">
      <c r="F261" s="1846"/>
    </row>
    <row r="262" spans="6:6">
      <c r="F262" s="1846"/>
    </row>
    <row r="263" spans="6:6">
      <c r="F263" s="1846"/>
    </row>
    <row r="264" spans="6:6">
      <c r="F264" s="1846"/>
    </row>
    <row r="265" spans="6:6">
      <c r="F265" s="1846"/>
    </row>
    <row r="266" spans="6:6">
      <c r="F266" s="1846"/>
    </row>
    <row r="267" spans="6:6">
      <c r="F267" s="1846"/>
    </row>
    <row r="268" spans="6:6">
      <c r="F268" s="1846"/>
    </row>
    <row r="269" spans="6:6">
      <c r="F269" s="1846"/>
    </row>
    <row r="270" spans="6:6">
      <c r="F270" s="1846"/>
    </row>
    <row r="271" spans="6:6">
      <c r="F271" s="1846"/>
    </row>
    <row r="272" spans="6:6">
      <c r="F272" s="1846"/>
    </row>
    <row r="273" spans="6:6">
      <c r="F273" s="1846"/>
    </row>
    <row r="274" spans="6:6">
      <c r="F274" s="1846"/>
    </row>
    <row r="275" spans="6:6">
      <c r="F275" s="1846"/>
    </row>
    <row r="276" spans="6:6">
      <c r="F276" s="1846"/>
    </row>
    <row r="277" spans="6:6">
      <c r="F277" s="1846"/>
    </row>
    <row r="278" spans="6:6">
      <c r="F278" s="1846"/>
    </row>
    <row r="279" spans="6:6">
      <c r="F279" s="1846"/>
    </row>
    <row r="280" spans="6:6">
      <c r="F280" s="1846"/>
    </row>
    <row r="281" spans="6:6">
      <c r="F281" s="1846"/>
    </row>
    <row r="282" spans="6:6">
      <c r="F282" s="1846"/>
    </row>
    <row r="283" spans="6:6">
      <c r="F283" s="1846"/>
    </row>
    <row r="284" spans="6:6">
      <c r="F284" s="1846"/>
    </row>
    <row r="285" spans="6:6">
      <c r="F285" s="1846"/>
    </row>
    <row r="286" spans="6:6">
      <c r="F286" s="1846"/>
    </row>
    <row r="287" spans="6:6">
      <c r="F287" s="1846"/>
    </row>
    <row r="288" spans="6:6">
      <c r="F288" s="1846"/>
    </row>
    <row r="289" spans="6:6">
      <c r="F289" s="1846"/>
    </row>
    <row r="290" spans="6:6">
      <c r="F290" s="1846"/>
    </row>
    <row r="291" spans="6:6">
      <c r="F291" s="1846"/>
    </row>
    <row r="292" spans="6:6">
      <c r="F292" s="1846"/>
    </row>
    <row r="293" spans="6:6">
      <c r="F293" s="1846"/>
    </row>
    <row r="294" spans="6:6">
      <c r="F294" s="1846"/>
    </row>
    <row r="295" spans="6:6">
      <c r="F295" s="1846"/>
    </row>
    <row r="296" spans="6:6">
      <c r="F296" s="1846"/>
    </row>
    <row r="297" spans="6:6">
      <c r="F297" s="1846"/>
    </row>
    <row r="298" spans="6:6">
      <c r="F298" s="1846"/>
    </row>
    <row r="299" spans="6:6">
      <c r="F299" s="1846"/>
    </row>
    <row r="300" spans="6:6">
      <c r="F300" s="1846"/>
    </row>
    <row r="301" spans="6:6">
      <c r="F301" s="1846"/>
    </row>
    <row r="302" spans="6:6">
      <c r="F302" s="1846"/>
    </row>
    <row r="303" spans="6:6">
      <c r="F303" s="1846"/>
    </row>
    <row r="304" spans="6:6">
      <c r="F304" s="1846"/>
    </row>
    <row r="305" spans="6:6">
      <c r="F305" s="1846"/>
    </row>
    <row r="306" spans="6:6">
      <c r="F306" s="1846"/>
    </row>
    <row r="307" spans="6:6">
      <c r="F307" s="1846"/>
    </row>
    <row r="308" spans="6:6">
      <c r="F308" s="1846"/>
    </row>
    <row r="309" spans="6:6">
      <c r="F309" s="1846"/>
    </row>
    <row r="310" spans="6:6">
      <c r="F310" s="1846"/>
    </row>
    <row r="311" spans="6:6">
      <c r="F311" s="1846"/>
    </row>
    <row r="312" spans="6:6">
      <c r="F312" s="1846"/>
    </row>
    <row r="313" spans="6:6">
      <c r="F313" s="1846"/>
    </row>
    <row r="314" spans="6:6">
      <c r="F314" s="1846"/>
    </row>
    <row r="315" spans="6:6">
      <c r="F315" s="1846"/>
    </row>
    <row r="316" spans="6:6">
      <c r="F316" s="1846"/>
    </row>
    <row r="317" spans="6:6">
      <c r="F317" s="1846"/>
    </row>
    <row r="318" spans="6:6">
      <c r="F318" s="1846"/>
    </row>
    <row r="319" spans="6:6">
      <c r="F319" s="1846"/>
    </row>
    <row r="320" spans="6:6">
      <c r="F320" s="1846"/>
    </row>
    <row r="321" spans="6:6">
      <c r="F321" s="1846"/>
    </row>
    <row r="322" spans="6:6">
      <c r="F322" s="1846"/>
    </row>
    <row r="323" spans="6:6">
      <c r="F323" s="1846"/>
    </row>
    <row r="324" spans="6:6">
      <c r="F324" s="1846"/>
    </row>
    <row r="325" spans="6:6">
      <c r="F325" s="1846"/>
    </row>
    <row r="326" spans="6:6">
      <c r="F326" s="1846"/>
    </row>
    <row r="327" spans="6:6">
      <c r="F327" s="1846"/>
    </row>
    <row r="328" spans="6:6">
      <c r="F328" s="1846"/>
    </row>
    <row r="329" spans="6:6">
      <c r="F329" s="1846"/>
    </row>
    <row r="330" spans="6:6">
      <c r="F330" s="1846"/>
    </row>
    <row r="331" spans="6:6">
      <c r="F331" s="1846"/>
    </row>
    <row r="332" spans="6:6">
      <c r="F332" s="1846"/>
    </row>
    <row r="333" spans="6:6">
      <c r="F333" s="1846"/>
    </row>
    <row r="334" spans="6:6">
      <c r="F334" s="1846"/>
    </row>
    <row r="335" spans="6:6">
      <c r="F335" s="1846"/>
    </row>
    <row r="336" spans="6:6">
      <c r="F336" s="1846"/>
    </row>
    <row r="337" spans="6:6">
      <c r="F337" s="1846"/>
    </row>
    <row r="338" spans="6:6">
      <c r="F338" s="1846"/>
    </row>
    <row r="339" spans="6:6">
      <c r="F339" s="1846"/>
    </row>
    <row r="340" spans="6:6">
      <c r="F340" s="1846"/>
    </row>
    <row r="341" spans="6:6">
      <c r="F341" s="1846"/>
    </row>
    <row r="342" spans="6:6">
      <c r="F342" s="1846"/>
    </row>
    <row r="343" spans="6:6">
      <c r="F343" s="1846"/>
    </row>
    <row r="344" spans="6:6">
      <c r="F344" s="1846"/>
    </row>
    <row r="345" spans="6:6">
      <c r="F345" s="1846"/>
    </row>
    <row r="346" spans="6:6">
      <c r="F346" s="1846"/>
    </row>
    <row r="347" spans="6:6">
      <c r="F347" s="1846"/>
    </row>
    <row r="348" spans="6:6">
      <c r="F348" s="1846"/>
    </row>
    <row r="349" spans="6:6">
      <c r="F349" s="1846"/>
    </row>
    <row r="350" spans="6:6">
      <c r="F350" s="1846"/>
    </row>
    <row r="351" spans="6:6">
      <c r="F351" s="1846"/>
    </row>
    <row r="352" spans="6:6">
      <c r="F352" s="1846"/>
    </row>
    <row r="353" spans="6:6">
      <c r="F353" s="1846"/>
    </row>
    <row r="354" spans="6:6">
      <c r="F354" s="1846"/>
    </row>
    <row r="355" spans="6:6">
      <c r="F355" s="1846"/>
    </row>
    <row r="356" spans="6:6">
      <c r="F356" s="1846"/>
    </row>
    <row r="357" spans="6:6">
      <c r="F357" s="1846"/>
    </row>
    <row r="358" spans="6:6">
      <c r="F358" s="1846"/>
    </row>
    <row r="359" spans="6:6">
      <c r="F359" s="1846"/>
    </row>
    <row r="360" spans="6:6">
      <c r="F360" s="1846"/>
    </row>
    <row r="361" spans="6:6">
      <c r="F361" s="1846"/>
    </row>
    <row r="362" spans="6:6">
      <c r="F362" s="1846"/>
    </row>
    <row r="363" spans="6:6">
      <c r="F363" s="1846"/>
    </row>
    <row r="364" spans="6:6">
      <c r="F364" s="1846"/>
    </row>
    <row r="365" spans="6:6">
      <c r="F365" s="1846"/>
    </row>
    <row r="366" spans="6:6">
      <c r="F366" s="1846"/>
    </row>
    <row r="367" spans="6:6">
      <c r="F367" s="1846"/>
    </row>
    <row r="368" spans="6:6">
      <c r="F368" s="1846"/>
    </row>
    <row r="369" spans="6:6">
      <c r="F369" s="1846"/>
    </row>
    <row r="370" spans="6:6">
      <c r="F370" s="1846"/>
    </row>
    <row r="371" spans="6:6">
      <c r="F371" s="1846"/>
    </row>
    <row r="372" spans="6:6">
      <c r="F372" s="1846"/>
    </row>
    <row r="373" spans="6:6">
      <c r="F373" s="1846"/>
    </row>
    <row r="374" spans="6:6">
      <c r="F374" s="1846"/>
    </row>
    <row r="375" spans="6:6">
      <c r="F375" s="1846"/>
    </row>
    <row r="376" spans="6:6">
      <c r="F376" s="1846"/>
    </row>
    <row r="377" spans="6:6">
      <c r="F377" s="1846"/>
    </row>
    <row r="378" spans="6:6">
      <c r="F378" s="1846"/>
    </row>
    <row r="379" spans="6:6">
      <c r="F379" s="1846"/>
    </row>
    <row r="380" spans="6:6">
      <c r="F380" s="1846"/>
    </row>
    <row r="381" spans="6:6">
      <c r="F381" s="1846"/>
    </row>
    <row r="382" spans="6:6">
      <c r="F382" s="1846"/>
    </row>
    <row r="383" spans="6:6">
      <c r="F383" s="1846"/>
    </row>
    <row r="384" spans="6:6">
      <c r="F384" s="1846"/>
    </row>
    <row r="385" spans="6:6">
      <c r="F385" s="1846"/>
    </row>
    <row r="386" spans="6:6">
      <c r="F386" s="1846"/>
    </row>
    <row r="387" spans="6:6">
      <c r="F387" s="1846"/>
    </row>
    <row r="388" spans="6:6">
      <c r="F388" s="1846"/>
    </row>
    <row r="389" spans="6:6">
      <c r="F389" s="1846"/>
    </row>
    <row r="390" spans="6:6">
      <c r="F390" s="1846"/>
    </row>
    <row r="391" spans="6:6">
      <c r="F391" s="1846"/>
    </row>
    <row r="392" spans="6:6">
      <c r="F392" s="1846"/>
    </row>
    <row r="393" spans="6:6">
      <c r="F393" s="1846"/>
    </row>
    <row r="394" spans="6:6">
      <c r="F394" s="1846"/>
    </row>
    <row r="395" spans="6:6">
      <c r="F395" s="1846"/>
    </row>
    <row r="396" spans="6:6">
      <c r="F396" s="1846"/>
    </row>
    <row r="397" spans="6:6">
      <c r="F397" s="1846"/>
    </row>
    <row r="398" spans="6:6">
      <c r="F398" s="1846"/>
    </row>
    <row r="399" spans="6:6">
      <c r="F399" s="1846"/>
    </row>
    <row r="400" spans="6:6">
      <c r="F400" s="1846"/>
    </row>
    <row r="401" spans="6:6">
      <c r="F401" s="1846"/>
    </row>
    <row r="402" spans="6:6">
      <c r="F402" s="1846"/>
    </row>
    <row r="403" spans="6:6">
      <c r="F403" s="1846"/>
    </row>
    <row r="404" spans="6:6">
      <c r="F404" s="1846"/>
    </row>
    <row r="405" spans="6:6">
      <c r="F405" s="1846"/>
    </row>
    <row r="406" spans="6:6">
      <c r="F406" s="1846"/>
    </row>
    <row r="407" spans="6:6">
      <c r="F407" s="1846"/>
    </row>
    <row r="408" spans="6:6">
      <c r="F408" s="1846"/>
    </row>
    <row r="409" spans="6:6">
      <c r="F409" s="1846"/>
    </row>
    <row r="410" spans="6:6">
      <c r="F410" s="1846"/>
    </row>
    <row r="411" spans="6:6">
      <c r="F411" s="1846"/>
    </row>
    <row r="412" spans="6:6">
      <c r="F412" s="1846"/>
    </row>
    <row r="413" spans="6:6">
      <c r="F413" s="1846"/>
    </row>
    <row r="414" spans="6:6">
      <c r="F414" s="1846"/>
    </row>
    <row r="415" spans="6:6">
      <c r="F415" s="1846"/>
    </row>
    <row r="416" spans="6:6">
      <c r="F416" s="1846"/>
    </row>
    <row r="417" spans="6:6">
      <c r="F417" s="1846"/>
    </row>
    <row r="418" spans="6:6">
      <c r="F418" s="1846"/>
    </row>
    <row r="419" spans="6:6">
      <c r="F419" s="1846"/>
    </row>
    <row r="420" spans="6:6">
      <c r="F420" s="1846"/>
    </row>
    <row r="421" spans="6:6">
      <c r="F421" s="1846"/>
    </row>
    <row r="422" spans="6:6">
      <c r="F422" s="1846"/>
    </row>
    <row r="423" spans="6:6">
      <c r="F423" s="1846"/>
    </row>
    <row r="424" spans="6:6">
      <c r="F424" s="1846"/>
    </row>
    <row r="425" spans="6:6">
      <c r="F425" s="1846"/>
    </row>
    <row r="426" spans="6:6">
      <c r="F426" s="1846"/>
    </row>
    <row r="427" spans="6:6">
      <c r="F427" s="1846"/>
    </row>
    <row r="428" spans="6:6">
      <c r="F428" s="1846"/>
    </row>
    <row r="429" spans="6:6">
      <c r="F429" s="1846"/>
    </row>
    <row r="430" spans="6:6">
      <c r="F430" s="1846"/>
    </row>
    <row r="431" spans="6:6">
      <c r="F431" s="1846"/>
    </row>
    <row r="432" spans="6:6">
      <c r="F432" s="1846"/>
    </row>
    <row r="433" spans="6:6">
      <c r="F433" s="1846"/>
    </row>
    <row r="434" spans="6:6">
      <c r="F434" s="1846"/>
    </row>
    <row r="435" spans="6:6">
      <c r="F435" s="1846"/>
    </row>
    <row r="436" spans="6:6">
      <c r="F436" s="1846"/>
    </row>
    <row r="437" spans="6:6">
      <c r="F437" s="1846"/>
    </row>
    <row r="438" spans="6:6">
      <c r="F438" s="1846"/>
    </row>
    <row r="439" spans="6:6">
      <c r="F439" s="1846"/>
    </row>
    <row r="440" spans="6:6">
      <c r="F440" s="1846"/>
    </row>
    <row r="441" spans="6:6">
      <c r="F441" s="1846"/>
    </row>
    <row r="442" spans="6:6">
      <c r="F442" s="1846"/>
    </row>
    <row r="443" spans="6:6">
      <c r="F443" s="1846"/>
    </row>
    <row r="444" spans="6:6">
      <c r="F444" s="1846"/>
    </row>
    <row r="445" spans="6:6">
      <c r="F445" s="1846"/>
    </row>
    <row r="446" spans="6:6">
      <c r="F446" s="1846"/>
    </row>
    <row r="447" spans="6:6">
      <c r="F447" s="1846"/>
    </row>
    <row r="448" spans="6:6">
      <c r="F448" s="1846"/>
    </row>
    <row r="449" spans="6:6">
      <c r="F449" s="1846"/>
    </row>
    <row r="450" spans="6:6">
      <c r="F450" s="1846"/>
    </row>
    <row r="451" spans="6:6">
      <c r="F451" s="1846"/>
    </row>
    <row r="452" spans="6:6">
      <c r="F452" s="1846"/>
    </row>
    <row r="453" spans="6:6">
      <c r="F453" s="1846"/>
    </row>
    <row r="454" spans="6:6">
      <c r="F454" s="1846"/>
    </row>
    <row r="455" spans="6:6">
      <c r="F455" s="1846"/>
    </row>
    <row r="456" spans="6:6">
      <c r="F456" s="1846"/>
    </row>
    <row r="457" spans="6:6">
      <c r="F457" s="1846"/>
    </row>
    <row r="458" spans="6:6">
      <c r="F458" s="1846"/>
    </row>
    <row r="459" spans="6:6">
      <c r="F459" s="1846"/>
    </row>
    <row r="460" spans="6:6">
      <c r="F460" s="1846"/>
    </row>
    <row r="461" spans="6:6">
      <c r="F461" s="1846"/>
    </row>
    <row r="462" spans="6:6">
      <c r="F462" s="1846"/>
    </row>
    <row r="463" spans="6:6">
      <c r="F463" s="1846"/>
    </row>
    <row r="464" spans="6:6">
      <c r="F464" s="1846"/>
    </row>
    <row r="465" spans="6:6">
      <c r="F465" s="1846"/>
    </row>
    <row r="466" spans="6:6">
      <c r="F466" s="1846"/>
    </row>
    <row r="467" spans="6:6">
      <c r="F467" s="1846"/>
    </row>
    <row r="468" spans="6:6">
      <c r="F468" s="1846"/>
    </row>
    <row r="469" spans="6:6">
      <c r="F469" s="1846"/>
    </row>
    <row r="470" spans="6:6">
      <c r="F470" s="1846"/>
    </row>
    <row r="471" spans="6:6">
      <c r="F471" s="1846"/>
    </row>
    <row r="472" spans="6:6">
      <c r="F472" s="1846"/>
    </row>
    <row r="473" spans="6:6">
      <c r="F473" s="1846"/>
    </row>
    <row r="474" spans="6:6">
      <c r="F474" s="1846"/>
    </row>
    <row r="475" spans="6:6">
      <c r="F475" s="1846"/>
    </row>
    <row r="476" spans="6:6">
      <c r="F476" s="1846"/>
    </row>
    <row r="477" spans="6:6">
      <c r="F477" s="1846"/>
    </row>
    <row r="478" spans="6:6">
      <c r="F478" s="1846"/>
    </row>
    <row r="479" spans="6:6">
      <c r="F479" s="1846"/>
    </row>
    <row r="480" spans="6:6">
      <c r="F480" s="1846"/>
    </row>
    <row r="481" spans="6:6">
      <c r="F481" s="1846"/>
    </row>
    <row r="482" spans="6:6">
      <c r="F482" s="1846"/>
    </row>
    <row r="483" spans="6:6">
      <c r="F483" s="1846"/>
    </row>
    <row r="484" spans="6:6">
      <c r="F484" s="1846"/>
    </row>
    <row r="485" spans="6:6">
      <c r="F485" s="1846"/>
    </row>
    <row r="486" spans="6:6">
      <c r="F486" s="1846"/>
    </row>
    <row r="487" spans="6:6">
      <c r="F487" s="1846"/>
    </row>
    <row r="488" spans="6:6">
      <c r="F488" s="1846"/>
    </row>
    <row r="489" spans="6:6">
      <c r="F489" s="1846"/>
    </row>
    <row r="490" spans="6:6">
      <c r="F490" s="1846"/>
    </row>
    <row r="491" spans="6:6">
      <c r="F491" s="1846"/>
    </row>
    <row r="492" spans="6:6">
      <c r="F492" s="1846"/>
    </row>
    <row r="493" spans="6:6">
      <c r="F493" s="1846"/>
    </row>
    <row r="494" spans="6:6">
      <c r="F494" s="1846"/>
    </row>
    <row r="495" spans="6:6">
      <c r="F495" s="1846"/>
    </row>
    <row r="496" spans="6:6">
      <c r="F496" s="1846"/>
    </row>
    <row r="497" spans="6:6">
      <c r="F497" s="1846"/>
    </row>
    <row r="498" spans="6:6">
      <c r="F498" s="1846"/>
    </row>
    <row r="499" spans="6:6">
      <c r="F499" s="1846"/>
    </row>
    <row r="500" spans="6:6">
      <c r="F500" s="1846"/>
    </row>
    <row r="501" spans="6:6">
      <c r="F501" s="1846"/>
    </row>
    <row r="502" spans="6:6">
      <c r="F502" s="1846"/>
    </row>
    <row r="503" spans="6:6">
      <c r="F503" s="1846"/>
    </row>
    <row r="504" spans="6:6">
      <c r="F504" s="1846"/>
    </row>
    <row r="505" spans="6:6">
      <c r="F505" s="1846"/>
    </row>
    <row r="506" spans="6:6">
      <c r="F506" s="1846"/>
    </row>
    <row r="507" spans="6:6">
      <c r="F507" s="1846"/>
    </row>
    <row r="508" spans="6:6">
      <c r="F508" s="1846"/>
    </row>
    <row r="509" spans="6:6">
      <c r="F509" s="1846"/>
    </row>
    <row r="510" spans="6:6">
      <c r="F510" s="1846"/>
    </row>
    <row r="511" spans="6:6">
      <c r="F511" s="1846"/>
    </row>
    <row r="512" spans="6:6">
      <c r="F512" s="1846"/>
    </row>
    <row r="513" spans="6:6">
      <c r="F513" s="1846"/>
    </row>
    <row r="514" spans="6:6">
      <c r="F514" s="1846"/>
    </row>
    <row r="515" spans="6:6">
      <c r="F515" s="1846"/>
    </row>
    <row r="516" spans="6:6">
      <c r="F516" s="1846"/>
    </row>
    <row r="517" spans="6:6">
      <c r="F517" s="1846"/>
    </row>
    <row r="518" spans="6:6">
      <c r="F518" s="1846"/>
    </row>
    <row r="519" spans="6:6">
      <c r="F519" s="1846"/>
    </row>
    <row r="520" spans="6:6">
      <c r="F520" s="1846"/>
    </row>
    <row r="521" spans="6:6">
      <c r="F521" s="1846"/>
    </row>
    <row r="522" spans="6:6">
      <c r="F522" s="1846"/>
    </row>
    <row r="523" spans="6:6">
      <c r="F523" s="1846"/>
    </row>
    <row r="524" spans="6:6">
      <c r="F524" s="1846"/>
    </row>
    <row r="525" spans="6:6">
      <c r="F525" s="1846"/>
    </row>
    <row r="526" spans="6:6">
      <c r="F526" s="1846"/>
    </row>
    <row r="527" spans="6:6">
      <c r="F527" s="1846"/>
    </row>
    <row r="528" spans="6:6">
      <c r="F528" s="1846"/>
    </row>
    <row r="529" spans="6:6">
      <c r="F529" s="1846"/>
    </row>
    <row r="530" spans="6:6">
      <c r="F530" s="1846"/>
    </row>
    <row r="531" spans="6:6">
      <c r="F531" s="1846"/>
    </row>
    <row r="532" spans="6:6">
      <c r="F532" s="1846"/>
    </row>
    <row r="533" spans="6:6">
      <c r="F533" s="1846"/>
    </row>
    <row r="534" spans="6:6">
      <c r="F534" s="1846"/>
    </row>
    <row r="535" spans="6:6">
      <c r="F535" s="1846"/>
    </row>
    <row r="536" spans="6:6">
      <c r="F536" s="1846"/>
    </row>
    <row r="537" spans="6:6">
      <c r="F537" s="1846"/>
    </row>
    <row r="538" spans="6:6">
      <c r="F538" s="1846"/>
    </row>
    <row r="539" spans="6:6">
      <c r="F539" s="1846"/>
    </row>
    <row r="540" spans="6:6">
      <c r="F540" s="1846"/>
    </row>
    <row r="541" spans="6:6">
      <c r="F541" s="1846"/>
    </row>
    <row r="542" spans="6:6">
      <c r="F542" s="1846"/>
    </row>
    <row r="543" spans="6:6">
      <c r="F543" s="1846"/>
    </row>
    <row r="544" spans="6:6">
      <c r="F544" s="1846"/>
    </row>
    <row r="545" spans="6:6">
      <c r="F545" s="1846"/>
    </row>
    <row r="546" spans="6:6">
      <c r="F546" s="1846"/>
    </row>
    <row r="547" spans="6:6">
      <c r="F547" s="1846"/>
    </row>
    <row r="548" spans="6:6">
      <c r="F548" s="1846"/>
    </row>
    <row r="549" spans="6:6">
      <c r="F549" s="1846"/>
    </row>
    <row r="550" spans="6:6">
      <c r="F550" s="1846"/>
    </row>
    <row r="551" spans="6:6">
      <c r="F551" s="1846"/>
    </row>
    <row r="552" spans="6:6">
      <c r="F552" s="1846"/>
    </row>
    <row r="553" spans="6:6">
      <c r="F553" s="1846"/>
    </row>
    <row r="554" spans="6:6">
      <c r="F554" s="1846"/>
    </row>
    <row r="555" spans="6:6">
      <c r="F555" s="1846"/>
    </row>
    <row r="556" spans="6:6">
      <c r="F556" s="1846"/>
    </row>
    <row r="557" spans="6:6">
      <c r="F557" s="1846"/>
    </row>
    <row r="558" spans="6:6">
      <c r="F558" s="1846"/>
    </row>
    <row r="559" spans="6:6">
      <c r="F559" s="1846"/>
    </row>
    <row r="560" spans="6:6">
      <c r="F560" s="1846"/>
    </row>
    <row r="561" spans="6:6">
      <c r="F561" s="1846"/>
    </row>
    <row r="562" spans="6:6">
      <c r="F562" s="1846"/>
    </row>
    <row r="563" spans="6:6">
      <c r="F563" s="1846"/>
    </row>
    <row r="564" spans="6:6">
      <c r="F564" s="1846"/>
    </row>
    <row r="565" spans="6:6">
      <c r="F565" s="1846"/>
    </row>
    <row r="566" spans="6:6">
      <c r="F566" s="1846"/>
    </row>
    <row r="567" spans="6:6">
      <c r="F567" s="1846"/>
    </row>
    <row r="568" spans="6:6">
      <c r="F568" s="1846"/>
    </row>
    <row r="569" spans="6:6">
      <c r="F569" s="1846"/>
    </row>
    <row r="570" spans="6:6">
      <c r="F570" s="1846"/>
    </row>
    <row r="571" spans="6:6">
      <c r="F571" s="1846"/>
    </row>
    <row r="572" spans="6:6">
      <c r="F572" s="1846"/>
    </row>
    <row r="573" spans="6:6">
      <c r="F573" s="1846"/>
    </row>
    <row r="574" spans="6:6">
      <c r="F574" s="1846"/>
    </row>
    <row r="575" spans="6:6">
      <c r="F575" s="1846"/>
    </row>
    <row r="576" spans="6:6">
      <c r="F576" s="1846"/>
    </row>
    <row r="577" spans="6:6">
      <c r="F577" s="1846"/>
    </row>
    <row r="578" spans="6:6">
      <c r="F578" s="1846"/>
    </row>
    <row r="579" spans="6:6">
      <c r="F579" s="1846"/>
    </row>
    <row r="580" spans="6:6">
      <c r="F580" s="1846"/>
    </row>
    <row r="581" spans="6:6">
      <c r="F581" s="1846"/>
    </row>
    <row r="582" spans="6:6">
      <c r="F582" s="1846"/>
    </row>
    <row r="583" spans="6:6">
      <c r="F583" s="1846"/>
    </row>
    <row r="584" spans="6:6">
      <c r="F584" s="1846"/>
    </row>
    <row r="585" spans="6:6">
      <c r="F585" s="1846"/>
    </row>
    <row r="586" spans="6:6">
      <c r="F586" s="1846"/>
    </row>
    <row r="587" spans="6:6">
      <c r="F587" s="1846"/>
    </row>
    <row r="588" spans="6:6">
      <c r="F588" s="1846"/>
    </row>
    <row r="589" spans="6:6">
      <c r="F589" s="1846"/>
    </row>
    <row r="590" spans="6:6">
      <c r="F590" s="1846"/>
    </row>
    <row r="591" spans="6:6">
      <c r="F591" s="1846"/>
    </row>
    <row r="592" spans="6:6">
      <c r="F592" s="1846"/>
    </row>
    <row r="593" spans="6:6">
      <c r="F593" s="1846"/>
    </row>
    <row r="594" spans="6:6">
      <c r="F594" s="1846"/>
    </row>
    <row r="595" spans="6:6">
      <c r="F595" s="1846"/>
    </row>
    <row r="596" spans="6:6">
      <c r="F596" s="1846"/>
    </row>
    <row r="597" spans="6:6">
      <c r="F597" s="1846"/>
    </row>
    <row r="598" spans="6:6">
      <c r="F598" s="1846"/>
    </row>
    <row r="599" spans="6:6">
      <c r="F599" s="1846"/>
    </row>
    <row r="600" spans="6:6">
      <c r="F600" s="1846"/>
    </row>
    <row r="601" spans="6:6">
      <c r="F601" s="1846"/>
    </row>
    <row r="602" spans="6:6">
      <c r="F602" s="1846"/>
    </row>
    <row r="603" spans="6:6">
      <c r="F603" s="1846"/>
    </row>
    <row r="604" spans="6:6">
      <c r="F604" s="1846"/>
    </row>
    <row r="605" spans="6:6">
      <c r="F605" s="1846"/>
    </row>
    <row r="606" spans="6:6">
      <c r="F606" s="1846"/>
    </row>
    <row r="607" spans="6:6">
      <c r="F607" s="1846"/>
    </row>
    <row r="608" spans="6:6">
      <c r="F608" s="1846"/>
    </row>
    <row r="609" spans="6:6">
      <c r="F609" s="1846"/>
    </row>
    <row r="610" spans="6:6">
      <c r="F610" s="1846"/>
    </row>
    <row r="611" spans="6:6">
      <c r="F611" s="1846"/>
    </row>
    <row r="612" spans="6:6">
      <c r="F612" s="1846"/>
    </row>
    <row r="613" spans="6:6">
      <c r="F613" s="1846"/>
    </row>
    <row r="614" spans="6:6">
      <c r="F614" s="1846"/>
    </row>
    <row r="615" spans="6:6">
      <c r="F615" s="1846"/>
    </row>
    <row r="616" spans="6:6">
      <c r="F616" s="1846"/>
    </row>
    <row r="617" spans="6:6">
      <c r="F617" s="1846"/>
    </row>
    <row r="618" spans="6:6">
      <c r="F618" s="1846"/>
    </row>
    <row r="619" spans="6:6">
      <c r="F619" s="1846"/>
    </row>
    <row r="620" spans="6:6">
      <c r="F620" s="1846"/>
    </row>
    <row r="621" spans="6:6">
      <c r="F621" s="1846"/>
    </row>
    <row r="622" spans="6:6">
      <c r="F622" s="1846"/>
    </row>
    <row r="623" spans="6:6">
      <c r="F623" s="1846"/>
    </row>
    <row r="624" spans="6:6">
      <c r="F624" s="1846"/>
    </row>
    <row r="625" spans="6:6">
      <c r="F625" s="1846"/>
    </row>
    <row r="626" spans="6:6">
      <c r="F626" s="1846"/>
    </row>
    <row r="627" spans="6:6">
      <c r="F627" s="1846"/>
    </row>
    <row r="628" spans="6:6">
      <c r="F628" s="1846"/>
    </row>
    <row r="629" spans="6:6">
      <c r="F629" s="1846"/>
    </row>
    <row r="630" spans="6:6">
      <c r="F630" s="1846"/>
    </row>
    <row r="631" spans="6:6">
      <c r="F631" s="1846"/>
    </row>
    <row r="632" spans="6:6">
      <c r="F632" s="1846"/>
    </row>
    <row r="633" spans="6:6">
      <c r="F633" s="1846"/>
    </row>
    <row r="634" spans="6:6">
      <c r="F634" s="1846"/>
    </row>
    <row r="635" spans="6:6">
      <c r="F635" s="1846"/>
    </row>
    <row r="636" spans="6:6">
      <c r="F636" s="1846"/>
    </row>
    <row r="637" spans="6:6">
      <c r="F637" s="1846"/>
    </row>
    <row r="638" spans="6:6">
      <c r="F638" s="1846"/>
    </row>
    <row r="639" spans="6:6">
      <c r="F639" s="1846"/>
    </row>
    <row r="640" spans="6:6">
      <c r="F640" s="1846"/>
    </row>
    <row r="641" spans="6:6">
      <c r="F641" s="1846"/>
    </row>
    <row r="642" spans="6:6">
      <c r="F642" s="1846"/>
    </row>
    <row r="643" spans="6:6">
      <c r="F643" s="1846"/>
    </row>
    <row r="644" spans="6:6">
      <c r="F644" s="1846"/>
    </row>
    <row r="645" spans="6:6">
      <c r="F645" s="1846"/>
    </row>
    <row r="646" spans="6:6">
      <c r="F646" s="1846"/>
    </row>
    <row r="647" spans="6:6">
      <c r="F647" s="1846"/>
    </row>
    <row r="648" spans="6:6">
      <c r="F648" s="1846"/>
    </row>
    <row r="649" spans="6:6">
      <c r="F649" s="1846"/>
    </row>
    <row r="650" spans="6:6">
      <c r="F650" s="1846"/>
    </row>
    <row r="651" spans="6:6">
      <c r="F651" s="1846"/>
    </row>
    <row r="652" spans="6:6">
      <c r="F652" s="1846"/>
    </row>
    <row r="653" spans="6:6">
      <c r="F653" s="1846"/>
    </row>
    <row r="654" spans="6:6">
      <c r="F654" s="1846"/>
    </row>
    <row r="655" spans="6:6">
      <c r="F655" s="1846"/>
    </row>
    <row r="656" spans="6:6">
      <c r="F656" s="1846"/>
    </row>
    <row r="657" spans="6:6">
      <c r="F657" s="1846"/>
    </row>
    <row r="658" spans="6:6">
      <c r="F658" s="1846"/>
    </row>
    <row r="659" spans="6:6">
      <c r="F659" s="1846"/>
    </row>
    <row r="660" spans="6:6">
      <c r="F660" s="1846"/>
    </row>
    <row r="661" spans="6:6">
      <c r="F661" s="1846"/>
    </row>
    <row r="662" spans="6:6">
      <c r="F662" s="1846"/>
    </row>
    <row r="663" spans="6:6">
      <c r="F663" s="1846"/>
    </row>
    <row r="664" spans="6:6">
      <c r="F664" s="1846"/>
    </row>
    <row r="665" spans="6:6">
      <c r="F665" s="1846"/>
    </row>
    <row r="666" spans="6:6">
      <c r="F666" s="1846"/>
    </row>
    <row r="667" spans="6:6">
      <c r="F667" s="1846"/>
    </row>
    <row r="668" spans="6:6">
      <c r="F668" s="1846"/>
    </row>
    <row r="669" spans="6:6">
      <c r="F669" s="1846"/>
    </row>
    <row r="670" spans="6:6">
      <c r="F670" s="1846"/>
    </row>
    <row r="671" spans="6:6">
      <c r="F671" s="1846"/>
    </row>
    <row r="672" spans="6:6">
      <c r="F672" s="1846"/>
    </row>
    <row r="673" spans="6:6">
      <c r="F673" s="1846"/>
    </row>
    <row r="674" spans="6:6">
      <c r="F674" s="1846"/>
    </row>
    <row r="675" spans="6:6">
      <c r="F675" s="1846"/>
    </row>
    <row r="676" spans="6:6">
      <c r="F676" s="1846"/>
    </row>
    <row r="677" spans="6:6">
      <c r="F677" s="1846"/>
    </row>
    <row r="678" spans="6:6">
      <c r="F678" s="1846"/>
    </row>
    <row r="679" spans="6:6">
      <c r="F679" s="1846"/>
    </row>
    <row r="680" spans="6:6">
      <c r="F680" s="1846"/>
    </row>
    <row r="681" spans="6:6">
      <c r="F681" s="1846"/>
    </row>
    <row r="682" spans="6:6">
      <c r="F682" s="1846"/>
    </row>
    <row r="683" spans="6:6">
      <c r="F683" s="1846"/>
    </row>
    <row r="684" spans="6:6">
      <c r="F684" s="1846"/>
    </row>
    <row r="685" spans="6:6">
      <c r="F685" s="1846"/>
    </row>
    <row r="686" spans="6:6">
      <c r="F686" s="1846"/>
    </row>
    <row r="687" spans="6:6">
      <c r="F687" s="1846"/>
    </row>
    <row r="688" spans="6:6">
      <c r="F688" s="1846"/>
    </row>
    <row r="689" spans="6:6">
      <c r="F689" s="1846"/>
    </row>
    <row r="690" spans="6:6">
      <c r="F690" s="1846"/>
    </row>
    <row r="691" spans="6:6">
      <c r="F691" s="1846"/>
    </row>
    <row r="692" spans="6:6">
      <c r="F692" s="1846"/>
    </row>
    <row r="693" spans="6:6">
      <c r="F693" s="1846"/>
    </row>
    <row r="694" spans="6:6">
      <c r="F694" s="1846"/>
    </row>
    <row r="695" spans="6:6">
      <c r="F695" s="1846"/>
    </row>
    <row r="696" spans="6:6">
      <c r="F696" s="1846"/>
    </row>
    <row r="697" spans="6:6">
      <c r="F697" s="1846"/>
    </row>
    <row r="698" spans="6:6">
      <c r="F698" s="1846"/>
    </row>
    <row r="699" spans="6:6">
      <c r="F699" s="1846"/>
    </row>
    <row r="700" spans="6:6">
      <c r="F700" s="1846"/>
    </row>
    <row r="701" spans="6:6">
      <c r="F701" s="1846"/>
    </row>
    <row r="702" spans="6:6">
      <c r="F702" s="1846"/>
    </row>
    <row r="703" spans="6:6">
      <c r="F703" s="1846"/>
    </row>
    <row r="704" spans="6:6">
      <c r="F704" s="1846"/>
    </row>
    <row r="705" spans="6:6">
      <c r="F705" s="1846"/>
    </row>
    <row r="706" spans="6:6">
      <c r="F706" s="1846"/>
    </row>
    <row r="707" spans="6:6">
      <c r="F707" s="1846"/>
    </row>
    <row r="708" spans="6:6">
      <c r="F708" s="1846"/>
    </row>
    <row r="709" spans="6:6">
      <c r="F709" s="1846"/>
    </row>
    <row r="710" spans="6:6">
      <c r="F710" s="1846"/>
    </row>
    <row r="711" spans="6:6">
      <c r="F711" s="1846"/>
    </row>
    <row r="712" spans="6:6">
      <c r="F712" s="1846"/>
    </row>
    <row r="713" spans="6:6">
      <c r="F713" s="1846"/>
    </row>
    <row r="714" spans="6:6">
      <c r="F714" s="1846"/>
    </row>
    <row r="715" spans="6:6">
      <c r="F715" s="1846"/>
    </row>
    <row r="716" spans="6:6">
      <c r="F716" s="1846"/>
    </row>
    <row r="717" spans="6:6">
      <c r="F717" s="1846"/>
    </row>
    <row r="718" spans="6:6">
      <c r="F718" s="1846"/>
    </row>
    <row r="719" spans="6:6">
      <c r="F719" s="1846"/>
    </row>
    <row r="720" spans="6:6">
      <c r="F720" s="1846"/>
    </row>
    <row r="721" spans="6:6">
      <c r="F721" s="1846"/>
    </row>
    <row r="722" spans="6:6">
      <c r="F722" s="1846"/>
    </row>
    <row r="723" spans="6:6">
      <c r="F723" s="1846"/>
    </row>
    <row r="724" spans="6:6">
      <c r="F724" s="1846"/>
    </row>
    <row r="725" spans="6:6">
      <c r="F725" s="1846"/>
    </row>
    <row r="726" spans="6:6">
      <c r="F726" s="1846"/>
    </row>
    <row r="727" spans="6:6">
      <c r="F727" s="1846"/>
    </row>
    <row r="728" spans="6:6">
      <c r="F728" s="1846"/>
    </row>
    <row r="729" spans="6:6">
      <c r="F729" s="1846"/>
    </row>
    <row r="730" spans="6:6">
      <c r="F730" s="1846"/>
    </row>
    <row r="731" spans="6:6">
      <c r="F731" s="1846"/>
    </row>
    <row r="732" spans="6:6">
      <c r="F732" s="1846"/>
    </row>
    <row r="733" spans="6:6">
      <c r="F733" s="1846"/>
    </row>
    <row r="734" spans="6:6">
      <c r="F734" s="1846"/>
    </row>
    <row r="735" spans="6:6">
      <c r="F735" s="1846"/>
    </row>
    <row r="736" spans="6:6">
      <c r="F736" s="1846"/>
    </row>
    <row r="737" spans="6:6">
      <c r="F737" s="1846"/>
    </row>
    <row r="738" spans="6:6">
      <c r="F738" s="1846"/>
    </row>
    <row r="739" spans="6:6">
      <c r="F739" s="1846"/>
    </row>
    <row r="740" spans="6:6">
      <c r="F740" s="1846"/>
    </row>
    <row r="741" spans="6:6">
      <c r="F741" s="1846"/>
    </row>
    <row r="742" spans="6:6">
      <c r="F742" s="1846"/>
    </row>
    <row r="743" spans="6:6">
      <c r="F743" s="1846"/>
    </row>
    <row r="744" spans="6:6">
      <c r="F744" s="1846"/>
    </row>
    <row r="745" spans="6:6">
      <c r="F745" s="1846"/>
    </row>
    <row r="746" spans="6:6">
      <c r="F746" s="1846"/>
    </row>
    <row r="747" spans="6:6">
      <c r="F747" s="1846"/>
    </row>
    <row r="748" spans="6:6">
      <c r="F748" s="1846"/>
    </row>
    <row r="749" spans="6:6">
      <c r="F749" s="1846"/>
    </row>
    <row r="750" spans="6:6">
      <c r="F750" s="1846"/>
    </row>
    <row r="751" spans="6:6">
      <c r="F751" s="1846"/>
    </row>
    <row r="752" spans="6:6">
      <c r="F752" s="1846"/>
    </row>
    <row r="753" spans="6:6">
      <c r="F753" s="1846"/>
    </row>
    <row r="754" spans="6:6">
      <c r="F754" s="1846"/>
    </row>
    <row r="755" spans="6:6">
      <c r="F755" s="1846"/>
    </row>
    <row r="756" spans="6:6">
      <c r="F756" s="1846"/>
    </row>
    <row r="757" spans="6:6">
      <c r="F757" s="1846"/>
    </row>
    <row r="758" spans="6:6">
      <c r="F758" s="1846"/>
    </row>
    <row r="759" spans="6:6">
      <c r="F759" s="1846"/>
    </row>
    <row r="760" spans="6:6">
      <c r="F760" s="1846"/>
    </row>
    <row r="761" spans="6:6">
      <c r="F761" s="1846"/>
    </row>
    <row r="762" spans="6:6">
      <c r="F762" s="1846"/>
    </row>
    <row r="763" spans="6:6">
      <c r="F763" s="1846"/>
    </row>
    <row r="764" spans="6:6">
      <c r="F764" s="1846"/>
    </row>
    <row r="765" spans="6:6">
      <c r="F765" s="1846"/>
    </row>
    <row r="766" spans="6:6">
      <c r="F766" s="1846"/>
    </row>
    <row r="767" spans="6:6">
      <c r="F767" s="1846"/>
    </row>
    <row r="768" spans="6:6">
      <c r="F768" s="1846"/>
    </row>
    <row r="769" spans="6:6">
      <c r="F769" s="1846"/>
    </row>
    <row r="770" spans="6:6">
      <c r="F770" s="1846"/>
    </row>
    <row r="771" spans="6:6">
      <c r="F771" s="1846"/>
    </row>
    <row r="772" spans="6:6">
      <c r="F772" s="1846"/>
    </row>
    <row r="773" spans="6:6">
      <c r="F773" s="1846"/>
    </row>
    <row r="774" spans="6:6">
      <c r="F774" s="1846"/>
    </row>
    <row r="775" spans="6:6">
      <c r="F775" s="1846"/>
    </row>
    <row r="776" spans="6:6">
      <c r="F776" s="1846"/>
    </row>
    <row r="777" spans="6:6">
      <c r="F777" s="1846"/>
    </row>
    <row r="778" spans="6:6">
      <c r="F778" s="1846"/>
    </row>
    <row r="779" spans="6:6">
      <c r="F779" s="1846"/>
    </row>
    <row r="780" spans="6:6">
      <c r="F780" s="1846"/>
    </row>
    <row r="781" spans="6:6">
      <c r="F781" s="1846"/>
    </row>
    <row r="782" spans="6:6">
      <c r="F782" s="1846"/>
    </row>
    <row r="783" spans="6:6">
      <c r="F783" s="1846"/>
    </row>
    <row r="784" spans="6:6">
      <c r="F784" s="1846"/>
    </row>
    <row r="785" spans="6:6">
      <c r="F785" s="1846"/>
    </row>
    <row r="786" spans="6:6">
      <c r="F786" s="1846"/>
    </row>
    <row r="787" spans="6:6">
      <c r="F787" s="1846"/>
    </row>
    <row r="788" spans="6:6">
      <c r="F788" s="1846"/>
    </row>
    <row r="789" spans="6:6">
      <c r="F789" s="1846"/>
    </row>
    <row r="790" spans="6:6">
      <c r="F790" s="1846"/>
    </row>
    <row r="791" spans="6:6">
      <c r="F791" s="1846"/>
    </row>
    <row r="792" spans="6:6">
      <c r="F792" s="1846"/>
    </row>
    <row r="793" spans="6:6">
      <c r="F793" s="1846"/>
    </row>
    <row r="794" spans="6:6">
      <c r="F794" s="1846"/>
    </row>
    <row r="795" spans="6:6">
      <c r="F795" s="1846"/>
    </row>
    <row r="796" spans="6:6">
      <c r="F796" s="1846"/>
    </row>
    <row r="797" spans="6:6">
      <c r="F797" s="1846"/>
    </row>
    <row r="798" spans="6:6">
      <c r="F798" s="1846"/>
    </row>
    <row r="799" spans="6:6">
      <c r="F799" s="1846"/>
    </row>
    <row r="800" spans="6:6">
      <c r="F800" s="1846"/>
    </row>
    <row r="801" spans="6:6">
      <c r="F801" s="1846"/>
    </row>
    <row r="802" spans="6:6">
      <c r="F802" s="1846"/>
    </row>
    <row r="803" spans="6:6">
      <c r="F803" s="1846"/>
    </row>
    <row r="804" spans="6:6">
      <c r="F804" s="1846"/>
    </row>
    <row r="805" spans="6:6">
      <c r="F805" s="1846"/>
    </row>
    <row r="806" spans="6:6">
      <c r="F806" s="1846"/>
    </row>
    <row r="807" spans="6:6">
      <c r="F807" s="1846"/>
    </row>
    <row r="808" spans="6:6">
      <c r="F808" s="1846"/>
    </row>
    <row r="809" spans="6:6">
      <c r="F809" s="1846"/>
    </row>
    <row r="810" spans="6:6">
      <c r="F810" s="1846"/>
    </row>
    <row r="811" spans="6:6">
      <c r="F811" s="1846"/>
    </row>
    <row r="812" spans="6:6">
      <c r="F812" s="1846"/>
    </row>
    <row r="813" spans="6:6">
      <c r="F813" s="1846"/>
    </row>
    <row r="814" spans="6:6">
      <c r="F814" s="1846"/>
    </row>
    <row r="815" spans="6:6">
      <c r="F815" s="1846"/>
    </row>
    <row r="816" spans="6:6">
      <c r="F816" s="1846"/>
    </row>
    <row r="817" spans="6:6">
      <c r="F817" s="1846"/>
    </row>
    <row r="818" spans="6:6">
      <c r="F818" s="1846"/>
    </row>
    <row r="819" spans="6:6">
      <c r="F819" s="1846"/>
    </row>
    <row r="820" spans="6:6">
      <c r="F820" s="1846"/>
    </row>
    <row r="821" spans="6:6">
      <c r="F821" s="1846"/>
    </row>
    <row r="822" spans="6:6">
      <c r="F822" s="1846"/>
    </row>
    <row r="823" spans="6:6">
      <c r="F823" s="1846"/>
    </row>
    <row r="824" spans="6:6">
      <c r="F824" s="1846"/>
    </row>
    <row r="825" spans="6:6">
      <c r="F825" s="1846"/>
    </row>
    <row r="826" spans="6:6">
      <c r="F826" s="1846"/>
    </row>
    <row r="827" spans="6:6">
      <c r="F827" s="1846"/>
    </row>
    <row r="828" spans="6:6">
      <c r="F828" s="1846"/>
    </row>
    <row r="829" spans="6:6">
      <c r="F829" s="1846"/>
    </row>
    <row r="830" spans="6:6">
      <c r="F830" s="1846"/>
    </row>
    <row r="831" spans="6:6">
      <c r="F831" s="1846"/>
    </row>
    <row r="832" spans="6:6">
      <c r="F832" s="1846"/>
    </row>
    <row r="833" spans="6:6">
      <c r="F833" s="1846"/>
    </row>
    <row r="834" spans="6:6">
      <c r="F834" s="1846"/>
    </row>
    <row r="835" spans="6:6">
      <c r="F835" s="1846"/>
    </row>
    <row r="836" spans="6:6">
      <c r="F836" s="1846"/>
    </row>
    <row r="837" spans="6:6">
      <c r="F837" s="1846"/>
    </row>
    <row r="838" spans="6:6">
      <c r="F838" s="1846"/>
    </row>
    <row r="839" spans="6:6">
      <c r="F839" s="1846"/>
    </row>
    <row r="840" spans="6:6">
      <c r="F840" s="1846"/>
    </row>
    <row r="841" spans="6:6">
      <c r="F841" s="1846"/>
    </row>
    <row r="842" spans="6:6">
      <c r="F842" s="1846"/>
    </row>
    <row r="843" spans="6:6">
      <c r="F843" s="1846"/>
    </row>
    <row r="844" spans="6:6">
      <c r="F844" s="1846"/>
    </row>
    <row r="845" spans="6:6">
      <c r="F845" s="1846"/>
    </row>
    <row r="846" spans="6:6">
      <c r="F846" s="1846"/>
    </row>
    <row r="847" spans="6:6">
      <c r="F847" s="1846"/>
    </row>
    <row r="848" spans="6:6">
      <c r="F848" s="1846"/>
    </row>
    <row r="849" spans="6:6">
      <c r="F849" s="1846"/>
    </row>
    <row r="850" spans="6:6">
      <c r="F850" s="1846"/>
    </row>
    <row r="851" spans="6:6">
      <c r="F851" s="1846"/>
    </row>
    <row r="852" spans="6:6">
      <c r="F852" s="1846"/>
    </row>
    <row r="853" spans="6:6">
      <c r="F853" s="1846"/>
    </row>
    <row r="854" spans="6:6">
      <c r="F854" s="1846"/>
    </row>
    <row r="855" spans="6:6">
      <c r="F855" s="1846"/>
    </row>
    <row r="856" spans="6:6">
      <c r="F856" s="1846"/>
    </row>
    <row r="857" spans="6:6">
      <c r="F857" s="1846"/>
    </row>
    <row r="858" spans="6:6">
      <c r="F858" s="1846"/>
    </row>
    <row r="859" spans="6:6">
      <c r="F859" s="1846"/>
    </row>
    <row r="860" spans="6:6">
      <c r="F860" s="1846"/>
    </row>
    <row r="861" spans="6:6">
      <c r="F861" s="1846"/>
    </row>
    <row r="862" spans="6:6">
      <c r="F862" s="1846"/>
    </row>
    <row r="863" spans="6:6">
      <c r="F863" s="1846"/>
    </row>
    <row r="864" spans="6:6">
      <c r="F864" s="1846"/>
    </row>
    <row r="865" spans="6:6">
      <c r="F865" s="1846"/>
    </row>
    <row r="866" spans="6:6">
      <c r="F866" s="1846"/>
    </row>
    <row r="867" spans="6:6">
      <c r="F867" s="1846"/>
    </row>
    <row r="868" spans="6:6">
      <c r="F868" s="1846"/>
    </row>
    <row r="869" spans="6:6">
      <c r="F869" s="1846"/>
    </row>
    <row r="870" spans="6:6">
      <c r="F870" s="1846"/>
    </row>
    <row r="871" spans="6:6">
      <c r="F871" s="1846"/>
    </row>
    <row r="872" spans="6:6">
      <c r="F872" s="1846"/>
    </row>
    <row r="873" spans="6:6">
      <c r="F873" s="1846"/>
    </row>
    <row r="874" spans="6:6">
      <c r="F874" s="1846"/>
    </row>
    <row r="875" spans="6:6">
      <c r="F875" s="1846"/>
    </row>
    <row r="876" spans="6:6">
      <c r="F876" s="1846"/>
    </row>
    <row r="877" spans="6:6">
      <c r="F877" s="1846"/>
    </row>
    <row r="878" spans="6:6">
      <c r="F878" s="1846"/>
    </row>
    <row r="879" spans="6:6">
      <c r="F879" s="1846"/>
    </row>
    <row r="880" spans="6:6">
      <c r="F880" s="1846"/>
    </row>
    <row r="881" spans="6:6">
      <c r="F881" s="1846"/>
    </row>
    <row r="882" spans="6:6">
      <c r="F882" s="1846"/>
    </row>
    <row r="883" spans="6:6">
      <c r="F883" s="1846"/>
    </row>
    <row r="884" spans="6:6">
      <c r="F884" s="1846"/>
    </row>
    <row r="885" spans="6:6">
      <c r="F885" s="1846"/>
    </row>
    <row r="886" spans="6:6">
      <c r="F886" s="1846"/>
    </row>
    <row r="887" spans="6:6">
      <c r="F887" s="1846"/>
    </row>
    <row r="888" spans="6:6">
      <c r="F888" s="1846"/>
    </row>
    <row r="889" spans="6:6">
      <c r="F889" s="1846"/>
    </row>
    <row r="890" spans="6:6">
      <c r="F890" s="1846"/>
    </row>
    <row r="891" spans="6:6">
      <c r="F891" s="1846"/>
    </row>
    <row r="892" spans="6:6">
      <c r="F892" s="1846"/>
    </row>
    <row r="893" spans="6:6">
      <c r="F893" s="1846"/>
    </row>
    <row r="894" spans="6:6">
      <c r="F894" s="1846"/>
    </row>
    <row r="895" spans="6:6">
      <c r="F895" s="1846"/>
    </row>
    <row r="896" spans="6:6">
      <c r="F896" s="1846"/>
    </row>
    <row r="897" spans="6:6">
      <c r="F897" s="1846"/>
    </row>
    <row r="898" spans="6:6">
      <c r="F898" s="1846"/>
    </row>
    <row r="899" spans="6:6">
      <c r="F899" s="1846"/>
    </row>
    <row r="900" spans="6:6">
      <c r="F900" s="1846"/>
    </row>
    <row r="901" spans="6:6">
      <c r="F901" s="1846"/>
    </row>
    <row r="902" spans="6:6">
      <c r="F902" s="1846"/>
    </row>
    <row r="903" spans="6:6">
      <c r="F903" s="1846"/>
    </row>
    <row r="904" spans="6:6">
      <c r="F904" s="1846"/>
    </row>
    <row r="905" spans="6:6">
      <c r="F905" s="1846"/>
    </row>
    <row r="906" spans="6:6">
      <c r="F906" s="1846"/>
    </row>
    <row r="907" spans="6:6">
      <c r="F907" s="1846"/>
    </row>
    <row r="908" spans="6:6">
      <c r="F908" s="1846"/>
    </row>
    <row r="909" spans="6:6">
      <c r="F909" s="1846"/>
    </row>
    <row r="910" spans="6:6">
      <c r="F910" s="1846"/>
    </row>
    <row r="911" spans="6:6">
      <c r="F911" s="1846"/>
    </row>
    <row r="912" spans="6:6">
      <c r="F912" s="1846"/>
    </row>
    <row r="913" spans="6:6">
      <c r="F913" s="1846"/>
    </row>
    <row r="914" spans="6:6">
      <c r="F914" s="1846"/>
    </row>
    <row r="915" spans="6:6">
      <c r="F915" s="1846"/>
    </row>
    <row r="916" spans="6:6">
      <c r="F916" s="1846"/>
    </row>
    <row r="917" spans="6:6">
      <c r="F917" s="1846"/>
    </row>
    <row r="918" spans="6:6">
      <c r="F918" s="1846"/>
    </row>
    <row r="919" spans="6:6">
      <c r="F919" s="1846"/>
    </row>
    <row r="920" spans="6:6">
      <c r="F920" s="1846"/>
    </row>
    <row r="921" spans="6:6">
      <c r="F921" s="1846"/>
    </row>
    <row r="922" spans="6:6">
      <c r="F922" s="1846"/>
    </row>
    <row r="923" spans="6:6">
      <c r="F923" s="1846"/>
    </row>
    <row r="924" spans="6:6">
      <c r="F924" s="1846"/>
    </row>
    <row r="925" spans="6:6">
      <c r="F925" s="1846"/>
    </row>
    <row r="926" spans="6:6">
      <c r="F926" s="1846"/>
    </row>
    <row r="927" spans="6:6">
      <c r="F927" s="1846"/>
    </row>
    <row r="928" spans="6:6">
      <c r="F928" s="1846"/>
    </row>
    <row r="929" spans="6:6">
      <c r="F929" s="1846"/>
    </row>
    <row r="930" spans="6:6">
      <c r="F930" s="1846"/>
    </row>
    <row r="931" spans="6:6">
      <c r="F931" s="1846"/>
    </row>
    <row r="932" spans="6:6">
      <c r="F932" s="1846"/>
    </row>
    <row r="933" spans="6:6">
      <c r="F933" s="1846"/>
    </row>
    <row r="934" spans="6:6">
      <c r="F934" s="1846"/>
    </row>
    <row r="935" spans="6:6">
      <c r="F935" s="1846"/>
    </row>
    <row r="936" spans="6:6">
      <c r="F936" s="1846"/>
    </row>
    <row r="937" spans="6:6">
      <c r="F937" s="1846"/>
    </row>
    <row r="938" spans="6:6">
      <c r="F938" s="1846"/>
    </row>
    <row r="939" spans="6:6">
      <c r="F939" s="1846"/>
    </row>
    <row r="940" spans="6:6">
      <c r="F940" s="1846"/>
    </row>
    <row r="941" spans="6:6">
      <c r="F941" s="1846"/>
    </row>
    <row r="942" spans="6:6">
      <c r="F942" s="1846"/>
    </row>
    <row r="943" spans="6:6">
      <c r="F943" s="1846"/>
    </row>
    <row r="944" spans="6:6">
      <c r="F944" s="1846"/>
    </row>
    <row r="945" spans="6:6">
      <c r="F945" s="1846"/>
    </row>
    <row r="946" spans="6:6">
      <c r="F946" s="1846"/>
    </row>
    <row r="947" spans="6:6">
      <c r="F947" s="1846"/>
    </row>
    <row r="948" spans="6:6">
      <c r="F948" s="1846"/>
    </row>
    <row r="949" spans="6:6">
      <c r="F949" s="1846"/>
    </row>
    <row r="950" spans="6:6">
      <c r="F950" s="1846"/>
    </row>
    <row r="951" spans="6:6">
      <c r="F951" s="1846"/>
    </row>
    <row r="952" spans="6:6">
      <c r="F952" s="1846"/>
    </row>
    <row r="953" spans="6:6">
      <c r="F953" s="1846"/>
    </row>
    <row r="954" spans="6:6">
      <c r="F954" s="1846"/>
    </row>
    <row r="955" spans="6:6">
      <c r="F955" s="1846"/>
    </row>
    <row r="956" spans="6:6">
      <c r="F956" s="1846"/>
    </row>
    <row r="957" spans="6:6">
      <c r="F957" s="1846"/>
    </row>
    <row r="958" spans="6:6">
      <c r="F958" s="1846"/>
    </row>
    <row r="959" spans="6:6">
      <c r="F959" s="1846"/>
    </row>
    <row r="960" spans="6:6">
      <c r="F960" s="1846"/>
    </row>
    <row r="961" spans="6:6">
      <c r="F961" s="1846"/>
    </row>
    <row r="962" spans="6:6">
      <c r="F962" s="1846"/>
    </row>
    <row r="963" spans="6:6">
      <c r="F963" s="1846"/>
    </row>
    <row r="964" spans="6:6">
      <c r="F964" s="1846"/>
    </row>
    <row r="965" spans="6:6">
      <c r="F965" s="1846"/>
    </row>
    <row r="966" spans="6:6">
      <c r="F966" s="1846"/>
    </row>
    <row r="967" spans="6:6">
      <c r="F967" s="1846"/>
    </row>
    <row r="968" spans="6:6">
      <c r="F968" s="1846"/>
    </row>
    <row r="969" spans="6:6">
      <c r="F969" s="1846"/>
    </row>
    <row r="970" spans="6:6">
      <c r="F970" s="1846"/>
    </row>
    <row r="971" spans="6:6">
      <c r="F971" s="1846"/>
    </row>
    <row r="972" spans="6:6">
      <c r="F972" s="1846"/>
    </row>
    <row r="973" spans="6:6">
      <c r="F973" s="1846"/>
    </row>
    <row r="974" spans="6:6">
      <c r="F974" s="1846"/>
    </row>
    <row r="975" spans="6:6">
      <c r="F975" s="1846"/>
    </row>
    <row r="976" spans="6:6">
      <c r="F976" s="1846"/>
    </row>
    <row r="977" spans="6:6">
      <c r="F977" s="1846"/>
    </row>
    <row r="978" spans="6:6">
      <c r="F978" s="1846"/>
    </row>
    <row r="979" spans="6:6">
      <c r="F979" s="1846"/>
    </row>
    <row r="980" spans="6:6">
      <c r="F980" s="1846"/>
    </row>
    <row r="981" spans="6:6">
      <c r="F981" s="1846"/>
    </row>
    <row r="982" spans="6:6">
      <c r="F982" s="1846"/>
    </row>
    <row r="983" spans="6:6">
      <c r="F983" s="1846"/>
    </row>
    <row r="984" spans="6:6">
      <c r="F984" s="1846"/>
    </row>
    <row r="985" spans="6:6">
      <c r="F985" s="1846"/>
    </row>
    <row r="986" spans="6:6">
      <c r="F986" s="1846"/>
    </row>
    <row r="987" spans="6:6">
      <c r="F987" s="1846"/>
    </row>
    <row r="988" spans="6:6">
      <c r="F988" s="1846"/>
    </row>
    <row r="989" spans="6:6">
      <c r="F989" s="1846"/>
    </row>
    <row r="990" spans="6:6">
      <c r="F990" s="1846"/>
    </row>
    <row r="991" spans="6:6">
      <c r="F991" s="1846"/>
    </row>
    <row r="992" spans="6:6">
      <c r="F992" s="1846"/>
    </row>
    <row r="993" spans="6:6">
      <c r="F993" s="1846"/>
    </row>
    <row r="994" spans="6:6">
      <c r="F994" s="1846"/>
    </row>
    <row r="995" spans="6:6">
      <c r="F995" s="1846"/>
    </row>
    <row r="996" spans="6:6">
      <c r="F996" s="1846"/>
    </row>
    <row r="997" spans="6:6">
      <c r="F997" s="1846"/>
    </row>
    <row r="998" spans="6:6">
      <c r="F998" s="1846"/>
    </row>
    <row r="999" spans="6:6">
      <c r="F999" s="1846"/>
    </row>
    <row r="1000" spans="6:6">
      <c r="F1000" s="1846"/>
    </row>
    <row r="1001" spans="6:6">
      <c r="F1001" s="1846"/>
    </row>
    <row r="1002" spans="6:6">
      <c r="F1002" s="1846"/>
    </row>
    <row r="1003" spans="6:6">
      <c r="F1003" s="1846"/>
    </row>
    <row r="1004" spans="6:6">
      <c r="F1004" s="1846"/>
    </row>
    <row r="1005" spans="6:6">
      <c r="F1005" s="1846"/>
    </row>
    <row r="1006" spans="6:6">
      <c r="F1006" s="1846"/>
    </row>
    <row r="1007" spans="6:6">
      <c r="F1007" s="1846"/>
    </row>
    <row r="1008" spans="6:6">
      <c r="F1008" s="1846"/>
    </row>
    <row r="1009" spans="6:6">
      <c r="F1009" s="1846"/>
    </row>
    <row r="1010" spans="6:6">
      <c r="F1010" s="1846"/>
    </row>
    <row r="1011" spans="6:6">
      <c r="F1011" s="1846"/>
    </row>
    <row r="1012" spans="6:6">
      <c r="F1012" s="1846"/>
    </row>
    <row r="1013" spans="6:6">
      <c r="F1013" s="1846"/>
    </row>
    <row r="1014" spans="6:6">
      <c r="F1014" s="1846"/>
    </row>
    <row r="1015" spans="6:6">
      <c r="F1015" s="1846"/>
    </row>
    <row r="1016" spans="6:6">
      <c r="F1016" s="1846"/>
    </row>
    <row r="1017" spans="6:6">
      <c r="F1017" s="1846"/>
    </row>
    <row r="1018" spans="6:6">
      <c r="F1018" s="1846"/>
    </row>
    <row r="1019" spans="6:6">
      <c r="F1019" s="1846"/>
    </row>
    <row r="1020" spans="6:6">
      <c r="F1020" s="1846"/>
    </row>
    <row r="1021" spans="6:6">
      <c r="F1021" s="1846"/>
    </row>
    <row r="1022" spans="6:6">
      <c r="F1022" s="1846"/>
    </row>
    <row r="1023" spans="6:6">
      <c r="F1023" s="1846"/>
    </row>
    <row r="1024" spans="6:6">
      <c r="F1024" s="1846"/>
    </row>
    <row r="1025" spans="6:6">
      <c r="F1025" s="1846"/>
    </row>
    <row r="1026" spans="6:6">
      <c r="F1026" s="1846"/>
    </row>
    <row r="1027" spans="6:6">
      <c r="F1027" s="1846"/>
    </row>
    <row r="1028" spans="6:6">
      <c r="F1028" s="1846"/>
    </row>
    <row r="1029" spans="6:6">
      <c r="F1029" s="1846"/>
    </row>
    <row r="1030" spans="6:6">
      <c r="F1030" s="1846"/>
    </row>
    <row r="1031" spans="6:6">
      <c r="F1031" s="1846"/>
    </row>
    <row r="1032" spans="6:6">
      <c r="F1032" s="1846"/>
    </row>
    <row r="1033" spans="6:6">
      <c r="F1033" s="1846"/>
    </row>
    <row r="1034" spans="6:6">
      <c r="F1034" s="1846"/>
    </row>
    <row r="1035" spans="6:6">
      <c r="F1035" s="1846"/>
    </row>
    <row r="1036" spans="6:6">
      <c r="F1036" s="1846"/>
    </row>
    <row r="1037" spans="6:6">
      <c r="F1037" s="1846"/>
    </row>
    <row r="1038" spans="6:6">
      <c r="F1038" s="1846"/>
    </row>
    <row r="1039" spans="6:6">
      <c r="F1039" s="1846"/>
    </row>
    <row r="1040" spans="6:6">
      <c r="F1040" s="1846"/>
    </row>
    <row r="1041" spans="6:6">
      <c r="F1041" s="1846"/>
    </row>
    <row r="1042" spans="6:6">
      <c r="F1042" s="1846"/>
    </row>
    <row r="1043" spans="6:6">
      <c r="F1043" s="1846"/>
    </row>
    <row r="1044" spans="6:6">
      <c r="F1044" s="1846"/>
    </row>
    <row r="1045" spans="6:6">
      <c r="F1045" s="1846"/>
    </row>
    <row r="1046" spans="6:6">
      <c r="F1046" s="1846"/>
    </row>
    <row r="1047" spans="6:6">
      <c r="F1047" s="1846"/>
    </row>
    <row r="1048" spans="6:6">
      <c r="F1048" s="1846"/>
    </row>
    <row r="1049" spans="6:6">
      <c r="F1049" s="1846"/>
    </row>
    <row r="1050" spans="6:6">
      <c r="F1050" s="1846"/>
    </row>
    <row r="1051" spans="6:6">
      <c r="F1051" s="1846"/>
    </row>
    <row r="1052" spans="6:6">
      <c r="F1052" s="1846"/>
    </row>
    <row r="1053" spans="6:6">
      <c r="F1053" s="1846"/>
    </row>
    <row r="1054" spans="6:6">
      <c r="F1054" s="1846"/>
    </row>
    <row r="1055" spans="6:6">
      <c r="F1055" s="1846"/>
    </row>
    <row r="1056" spans="6:6">
      <c r="F1056" s="1846"/>
    </row>
    <row r="1057" spans="6:6">
      <c r="F1057" s="1846"/>
    </row>
    <row r="1058" spans="6:6">
      <c r="F1058" s="1846"/>
    </row>
    <row r="1059" spans="6:6">
      <c r="F1059" s="1846"/>
    </row>
    <row r="1060" spans="6:6">
      <c r="F1060" s="1846"/>
    </row>
    <row r="1061" spans="6:6">
      <c r="F1061" s="1846"/>
    </row>
    <row r="1062" spans="6:6">
      <c r="F1062" s="1846"/>
    </row>
    <row r="1063" spans="6:6">
      <c r="F1063" s="1846"/>
    </row>
    <row r="1064" spans="6:6">
      <c r="F1064" s="1846"/>
    </row>
    <row r="1065" spans="6:6">
      <c r="F1065" s="1846"/>
    </row>
    <row r="1066" spans="6:6">
      <c r="F1066" s="1846"/>
    </row>
    <row r="1067" spans="6:6">
      <c r="F1067" s="1846"/>
    </row>
    <row r="1068" spans="6:6">
      <c r="F1068" s="1846"/>
    </row>
    <row r="1069" spans="6:6">
      <c r="F1069" s="1846"/>
    </row>
    <row r="1070" spans="6:6">
      <c r="F1070" s="1846"/>
    </row>
    <row r="1071" spans="6:6">
      <c r="F1071" s="1846"/>
    </row>
    <row r="1072" spans="6:6">
      <c r="F1072" s="1846"/>
    </row>
    <row r="1073" spans="6:6">
      <c r="F1073" s="1846"/>
    </row>
    <row r="1074" spans="6:6">
      <c r="F1074" s="1846"/>
    </row>
    <row r="1075" spans="6:6">
      <c r="F1075" s="1846"/>
    </row>
    <row r="1076" spans="6:6">
      <c r="F1076" s="1846"/>
    </row>
    <row r="1077" spans="6:6">
      <c r="F1077" s="1846"/>
    </row>
    <row r="1078" spans="6:6">
      <c r="F1078" s="1846"/>
    </row>
    <row r="1079" spans="6:6">
      <c r="F1079" s="1846"/>
    </row>
    <row r="1080" spans="6:6">
      <c r="F1080" s="1846"/>
    </row>
    <row r="1081" spans="6:6">
      <c r="F1081" s="1846"/>
    </row>
    <row r="1082" spans="6:6">
      <c r="F1082" s="1846"/>
    </row>
    <row r="1083" spans="6:6">
      <c r="F1083" s="1846"/>
    </row>
    <row r="1084" spans="6:6">
      <c r="F1084" s="1846"/>
    </row>
    <row r="1085" spans="6:6">
      <c r="F1085" s="1846"/>
    </row>
    <row r="1086" spans="6:6">
      <c r="F1086" s="1846"/>
    </row>
    <row r="1087" spans="6:6">
      <c r="F1087" s="1846"/>
    </row>
    <row r="1088" spans="6:6">
      <c r="F1088" s="1846"/>
    </row>
    <row r="1089" spans="6:6">
      <c r="F1089" s="1846"/>
    </row>
    <row r="1090" spans="6:6">
      <c r="F1090" s="1846"/>
    </row>
    <row r="1091" spans="6:6">
      <c r="F1091" s="1846"/>
    </row>
    <row r="1092" spans="6:6">
      <c r="F1092" s="1846"/>
    </row>
    <row r="1093" spans="6:6">
      <c r="F1093" s="1846"/>
    </row>
    <row r="1094" spans="6:6">
      <c r="F1094" s="1846"/>
    </row>
    <row r="1095" spans="6:6">
      <c r="F1095" s="1846"/>
    </row>
    <row r="1096" spans="6:6">
      <c r="F1096" s="1846"/>
    </row>
    <row r="1097" spans="6:6">
      <c r="F1097" s="1846"/>
    </row>
    <row r="1098" spans="6:6">
      <c r="F1098" s="1846"/>
    </row>
    <row r="1099" spans="6:6">
      <c r="F1099" s="1846"/>
    </row>
    <row r="1100" spans="6:6">
      <c r="F1100" s="1846"/>
    </row>
    <row r="1101" spans="6:6">
      <c r="F1101" s="1846"/>
    </row>
    <row r="1102" spans="6:6">
      <c r="F1102" s="1846"/>
    </row>
    <row r="1103" spans="6:6">
      <c r="F1103" s="1846"/>
    </row>
    <row r="1104" spans="6:6">
      <c r="F1104" s="1846"/>
    </row>
    <row r="1105" spans="6:6">
      <c r="F1105" s="1846"/>
    </row>
    <row r="1106" spans="6:6">
      <c r="F1106" s="1846"/>
    </row>
    <row r="1107" spans="6:6">
      <c r="F1107" s="1846"/>
    </row>
    <row r="1108" spans="6:6">
      <c r="F1108" s="1846"/>
    </row>
    <row r="1109" spans="6:6">
      <c r="F1109" s="1846"/>
    </row>
    <row r="1110" spans="6:6">
      <c r="F1110" s="1846"/>
    </row>
    <row r="1111" spans="6:6">
      <c r="F1111" s="1846"/>
    </row>
    <row r="1112" spans="6:6">
      <c r="F1112" s="1846"/>
    </row>
    <row r="1113" spans="6:6">
      <c r="F1113" s="1846"/>
    </row>
    <row r="1114" spans="6:6">
      <c r="F1114" s="1846"/>
    </row>
    <row r="1115" spans="6:6">
      <c r="F1115" s="1846"/>
    </row>
    <row r="1116" spans="6:6">
      <c r="F1116" s="1846"/>
    </row>
    <row r="1117" spans="6:6">
      <c r="F1117" s="1846"/>
    </row>
    <row r="1118" spans="6:6">
      <c r="F1118" s="1846"/>
    </row>
    <row r="1119" spans="6:6">
      <c r="F1119" s="1846"/>
    </row>
    <row r="1120" spans="6:6">
      <c r="F1120" s="1846"/>
    </row>
    <row r="1121" spans="6:6">
      <c r="F1121" s="1846"/>
    </row>
    <row r="1122" spans="6:6">
      <c r="F1122" s="1846"/>
    </row>
    <row r="1123" spans="6:6">
      <c r="F1123" s="1846"/>
    </row>
    <row r="1124" spans="6:6">
      <c r="F1124" s="1846"/>
    </row>
    <row r="1125" spans="6:6">
      <c r="F1125" s="1846"/>
    </row>
    <row r="1126" spans="6:6">
      <c r="F1126" s="1846"/>
    </row>
    <row r="1127" spans="6:6">
      <c r="F1127" s="1846"/>
    </row>
    <row r="1128" spans="6:6">
      <c r="F1128" s="1846"/>
    </row>
    <row r="1129" spans="6:6">
      <c r="F1129" s="1846"/>
    </row>
    <row r="1130" spans="6:6">
      <c r="F1130" s="1846"/>
    </row>
    <row r="1131" spans="6:6">
      <c r="F1131" s="1846"/>
    </row>
    <row r="1132" spans="6:6">
      <c r="F1132" s="1846"/>
    </row>
    <row r="1133" spans="6:6">
      <c r="F1133" s="1846"/>
    </row>
    <row r="1134" spans="6:6">
      <c r="F1134" s="1846"/>
    </row>
    <row r="1135" spans="6:6">
      <c r="F1135" s="1846"/>
    </row>
    <row r="1136" spans="6:6">
      <c r="F1136" s="1846"/>
    </row>
    <row r="1137" spans="6:6">
      <c r="F1137" s="1846"/>
    </row>
    <row r="1138" spans="6:6">
      <c r="F1138" s="1846"/>
    </row>
    <row r="1139" spans="6:6">
      <c r="F1139" s="1846"/>
    </row>
    <row r="1140" spans="6:6">
      <c r="F1140" s="1846"/>
    </row>
    <row r="1141" spans="6:6">
      <c r="F1141" s="1846"/>
    </row>
    <row r="1142" spans="6:6">
      <c r="F1142" s="1846"/>
    </row>
    <row r="1143" spans="6:6">
      <c r="F1143" s="1846"/>
    </row>
    <row r="1144" spans="6:6">
      <c r="F1144" s="1846"/>
    </row>
    <row r="1145" spans="6:6">
      <c r="F1145" s="1846"/>
    </row>
    <row r="1146" spans="6:6">
      <c r="F1146" s="1846"/>
    </row>
    <row r="1147" spans="6:6">
      <c r="F1147" s="1846"/>
    </row>
    <row r="1148" spans="6:6">
      <c r="F1148" s="1846"/>
    </row>
    <row r="1149" spans="6:6">
      <c r="F1149" s="1846"/>
    </row>
    <row r="1150" spans="6:6">
      <c r="F1150" s="1846"/>
    </row>
    <row r="1151" spans="6:6">
      <c r="F1151" s="1846"/>
    </row>
    <row r="1152" spans="6:6">
      <c r="F1152" s="1846"/>
    </row>
    <row r="1153" spans="6:6">
      <c r="F1153" s="1846"/>
    </row>
    <row r="1154" spans="6:6">
      <c r="F1154" s="1846"/>
    </row>
    <row r="1155" spans="6:6">
      <c r="F1155" s="1846"/>
    </row>
    <row r="1156" spans="6:6">
      <c r="F1156" s="1846"/>
    </row>
    <row r="1157" spans="6:6">
      <c r="F1157" s="1846"/>
    </row>
    <row r="1158" spans="6:6">
      <c r="F1158" s="1846"/>
    </row>
    <row r="1159" spans="6:6">
      <c r="F1159" s="1846"/>
    </row>
    <row r="1160" spans="6:6">
      <c r="F1160" s="1846"/>
    </row>
    <row r="1161" spans="6:6">
      <c r="F1161" s="1846"/>
    </row>
    <row r="1162" spans="6:6">
      <c r="F1162" s="1846"/>
    </row>
    <row r="1163" spans="6:6">
      <c r="F1163" s="1846"/>
    </row>
    <row r="1164" spans="6:6">
      <c r="F1164" s="1846"/>
    </row>
    <row r="1165" spans="6:6">
      <c r="F1165" s="1846"/>
    </row>
    <row r="1166" spans="6:6">
      <c r="F1166" s="1846"/>
    </row>
    <row r="1167" spans="6:6">
      <c r="F1167" s="1846"/>
    </row>
    <row r="1168" spans="6:6">
      <c r="F1168" s="1846"/>
    </row>
    <row r="1169" spans="6:6">
      <c r="F1169" s="1846"/>
    </row>
    <row r="1170" spans="6:6">
      <c r="F1170" s="1846"/>
    </row>
    <row r="1171" spans="6:6">
      <c r="F1171" s="1846"/>
    </row>
    <row r="1172" spans="6:6">
      <c r="F1172" s="1846"/>
    </row>
    <row r="1173" spans="6:6">
      <c r="F1173" s="1846"/>
    </row>
    <row r="1174" spans="6:6">
      <c r="F1174" s="1846"/>
    </row>
    <row r="1175" spans="6:6">
      <c r="F1175" s="1846"/>
    </row>
    <row r="1176" spans="6:6">
      <c r="F1176" s="1846"/>
    </row>
    <row r="1177" spans="6:6">
      <c r="F1177" s="1846"/>
    </row>
    <row r="1178" spans="6:6">
      <c r="F1178" s="1846"/>
    </row>
    <row r="1179" spans="6:6">
      <c r="F1179" s="1846"/>
    </row>
    <row r="1180" spans="6:6">
      <c r="F1180" s="1846"/>
    </row>
    <row r="1181" spans="6:6">
      <c r="F1181" s="1846"/>
    </row>
    <row r="1182" spans="6:6">
      <c r="F1182" s="1846"/>
    </row>
    <row r="1183" spans="6:6">
      <c r="F1183" s="1846"/>
    </row>
    <row r="1184" spans="6:6">
      <c r="F1184" s="1846"/>
    </row>
    <row r="1185" spans="6:6">
      <c r="F1185" s="1846"/>
    </row>
    <row r="1186" spans="6:6">
      <c r="F1186" s="1846"/>
    </row>
    <row r="1187" spans="6:6">
      <c r="F1187" s="1846"/>
    </row>
    <row r="1188" spans="6:6">
      <c r="F1188" s="1846"/>
    </row>
    <row r="1189" spans="6:6">
      <c r="F1189" s="1846"/>
    </row>
    <row r="1190" spans="6:6">
      <c r="F1190" s="1846"/>
    </row>
    <row r="1191" spans="6:6">
      <c r="F1191" s="1846"/>
    </row>
    <row r="1192" spans="6:6">
      <c r="F1192" s="1846"/>
    </row>
    <row r="1193" spans="6:6">
      <c r="F1193" s="1846"/>
    </row>
    <row r="1194" spans="6:6">
      <c r="F1194" s="1846"/>
    </row>
    <row r="1195" spans="6:6">
      <c r="F1195" s="1846"/>
    </row>
    <row r="1196" spans="6:6">
      <c r="F1196" s="1846"/>
    </row>
    <row r="1197" spans="6:6">
      <c r="F1197" s="1846"/>
    </row>
    <row r="1198" spans="6:6">
      <c r="F1198" s="1846"/>
    </row>
    <row r="1199" spans="6:6">
      <c r="F1199" s="1846"/>
    </row>
    <row r="1200" spans="6:6">
      <c r="F1200" s="1846"/>
    </row>
    <row r="1201" spans="6:6">
      <c r="F1201" s="1846"/>
    </row>
    <row r="1202" spans="6:6">
      <c r="F1202" s="1846"/>
    </row>
    <row r="1203" spans="6:6">
      <c r="F1203" s="1846"/>
    </row>
    <row r="1204" spans="6:6">
      <c r="F1204" s="1846"/>
    </row>
    <row r="1205" spans="6:6">
      <c r="F1205" s="1846"/>
    </row>
    <row r="1206" spans="6:6">
      <c r="F1206" s="1846"/>
    </row>
    <row r="1207" spans="6:6">
      <c r="F1207" s="1846"/>
    </row>
    <row r="1208" spans="6:6">
      <c r="F1208" s="1846"/>
    </row>
    <row r="1209" spans="6:6">
      <c r="F1209" s="1846"/>
    </row>
    <row r="1210" spans="6:6">
      <c r="F1210" s="1846"/>
    </row>
    <row r="1211" spans="6:6">
      <c r="F1211" s="1846"/>
    </row>
    <row r="1212" spans="6:6">
      <c r="F1212" s="1846"/>
    </row>
    <row r="1213" spans="6:6">
      <c r="F1213" s="1846"/>
    </row>
    <row r="1214" spans="6:6">
      <c r="F1214" s="1846"/>
    </row>
    <row r="1215" spans="6:6">
      <c r="F1215" s="1846"/>
    </row>
    <row r="1216" spans="6:6">
      <c r="F1216" s="1846"/>
    </row>
    <row r="1217" spans="6:6">
      <c r="F1217" s="1846"/>
    </row>
    <row r="1218" spans="6:6">
      <c r="F1218" s="1846"/>
    </row>
    <row r="1219" spans="6:6">
      <c r="F1219" s="1846"/>
    </row>
    <row r="1220" spans="6:6">
      <c r="F1220" s="1846"/>
    </row>
    <row r="1221" spans="6:6">
      <c r="F1221" s="1846"/>
    </row>
    <row r="1222" spans="6:6">
      <c r="F1222" s="1846"/>
    </row>
    <row r="1223" spans="6:6">
      <c r="F1223" s="1846"/>
    </row>
    <row r="1224" spans="6:6">
      <c r="F1224" s="1846"/>
    </row>
    <row r="1225" spans="6:6">
      <c r="F1225" s="1846"/>
    </row>
    <row r="1226" spans="6:6">
      <c r="F1226" s="1846"/>
    </row>
    <row r="1227" spans="6:6">
      <c r="F1227" s="1846"/>
    </row>
    <row r="1228" spans="6:6">
      <c r="F1228" s="1846"/>
    </row>
    <row r="1229" spans="6:6">
      <c r="F1229" s="1846"/>
    </row>
    <row r="1230" spans="6:6">
      <c r="F1230" s="1846"/>
    </row>
    <row r="1231" spans="6:6">
      <c r="F1231" s="1846"/>
    </row>
    <row r="1232" spans="6:6">
      <c r="F1232" s="1846"/>
    </row>
    <row r="1233" spans="6:6">
      <c r="F1233" s="1846"/>
    </row>
    <row r="1234" spans="6:6">
      <c r="F1234" s="1846"/>
    </row>
    <row r="1235" spans="6:6">
      <c r="F1235" s="1846"/>
    </row>
    <row r="1236" spans="6:6">
      <c r="F1236" s="1846"/>
    </row>
    <row r="1237" spans="6:6">
      <c r="F1237" s="1846"/>
    </row>
    <row r="1238" spans="6:6">
      <c r="F1238" s="1846"/>
    </row>
    <row r="1239" spans="6:6">
      <c r="F1239" s="1846"/>
    </row>
    <row r="1240" spans="6:6">
      <c r="F1240" s="1846"/>
    </row>
    <row r="1241" spans="6:6">
      <c r="F1241" s="1846"/>
    </row>
    <row r="1242" spans="6:6">
      <c r="F1242" s="1846"/>
    </row>
    <row r="1243" spans="6:6">
      <c r="F1243" s="1846"/>
    </row>
    <row r="1244" spans="6:6">
      <c r="F1244" s="1846"/>
    </row>
    <row r="1245" spans="6:6">
      <c r="F1245" s="1846"/>
    </row>
    <row r="1246" spans="6:6">
      <c r="F1246" s="1846"/>
    </row>
    <row r="1247" spans="6:6">
      <c r="F1247" s="1846"/>
    </row>
    <row r="1248" spans="6:6">
      <c r="F1248" s="1846"/>
    </row>
    <row r="1249" spans="6:6">
      <c r="F1249" s="1846"/>
    </row>
    <row r="1250" spans="6:6">
      <c r="F1250" s="1846"/>
    </row>
    <row r="1251" spans="6:6">
      <c r="F1251" s="1846"/>
    </row>
    <row r="1252" spans="6:6">
      <c r="F1252" s="1846"/>
    </row>
    <row r="1253" spans="6:6">
      <c r="F1253" s="1846"/>
    </row>
    <row r="1254" spans="6:6">
      <c r="F1254" s="1846"/>
    </row>
    <row r="1255" spans="6:6">
      <c r="F1255" s="1846"/>
    </row>
    <row r="1256" spans="6:6">
      <c r="F1256" s="1846"/>
    </row>
    <row r="1257" spans="6:6">
      <c r="F1257" s="1846"/>
    </row>
    <row r="1258" spans="6:6">
      <c r="F1258" s="1846"/>
    </row>
    <row r="1259" spans="6:6">
      <c r="F1259" s="1846"/>
    </row>
    <row r="1260" spans="6:6">
      <c r="F1260" s="1846"/>
    </row>
    <row r="1261" spans="6:6">
      <c r="F1261" s="1846"/>
    </row>
    <row r="1262" spans="6:6">
      <c r="F1262" s="1846"/>
    </row>
    <row r="1263" spans="6:6">
      <c r="F1263" s="1846"/>
    </row>
    <row r="1264" spans="6:6">
      <c r="F1264" s="1846"/>
    </row>
    <row r="1265" spans="6:6">
      <c r="F1265" s="1846"/>
    </row>
    <row r="1266" spans="6:6">
      <c r="F1266" s="1846"/>
    </row>
    <row r="1267" spans="6:6">
      <c r="F1267" s="1846"/>
    </row>
    <row r="1268" spans="6:6">
      <c r="F1268" s="1846"/>
    </row>
    <row r="1269" spans="6:6">
      <c r="F1269" s="1846"/>
    </row>
    <row r="1270" spans="6:6">
      <c r="F1270" s="1846"/>
    </row>
    <row r="1271" spans="6:6">
      <c r="F1271" s="1846"/>
    </row>
    <row r="1272" spans="6:6">
      <c r="F1272" s="1846"/>
    </row>
    <row r="1273" spans="6:6">
      <c r="F1273" s="1846"/>
    </row>
    <row r="1274" spans="6:6">
      <c r="F1274" s="1846"/>
    </row>
    <row r="1275" spans="6:6">
      <c r="F1275" s="1846"/>
    </row>
    <row r="1276" spans="6:6">
      <c r="F1276" s="1846"/>
    </row>
    <row r="1277" spans="6:6">
      <c r="F1277" s="1846"/>
    </row>
    <row r="1278" spans="6:6">
      <c r="F1278" s="1846"/>
    </row>
    <row r="1279" spans="6:6">
      <c r="F1279" s="1846"/>
    </row>
    <row r="1280" spans="6:6">
      <c r="F1280" s="1846"/>
    </row>
    <row r="1281" spans="6:6">
      <c r="F1281" s="1846"/>
    </row>
    <row r="1282" spans="6:6">
      <c r="F1282" s="1846"/>
    </row>
    <row r="1283" spans="6:6">
      <c r="F1283" s="1846"/>
    </row>
    <row r="1284" spans="6:6">
      <c r="F1284" s="1846"/>
    </row>
    <row r="1285" spans="6:6">
      <c r="F1285" s="1846"/>
    </row>
    <row r="1286" spans="6:6">
      <c r="F1286" s="1846"/>
    </row>
    <row r="1287" spans="6:6">
      <c r="F1287" s="1846"/>
    </row>
    <row r="1288" spans="6:6">
      <c r="F1288" s="1846"/>
    </row>
    <row r="1289" spans="6:6">
      <c r="F1289" s="1846"/>
    </row>
    <row r="1290" spans="6:6">
      <c r="F1290" s="1846"/>
    </row>
    <row r="1291" spans="6:6">
      <c r="F1291" s="1846"/>
    </row>
    <row r="1292" spans="6:6">
      <c r="F1292" s="1846"/>
    </row>
    <row r="1293" spans="6:6">
      <c r="F1293" s="1846"/>
    </row>
    <row r="1294" spans="6:6">
      <c r="F1294" s="1846"/>
    </row>
    <row r="1295" spans="6:6">
      <c r="F1295" s="1846"/>
    </row>
    <row r="1296" spans="6:6">
      <c r="F1296" s="1846"/>
    </row>
    <row r="1297" spans="6:6">
      <c r="F1297" s="1846"/>
    </row>
    <row r="1298" spans="6:6">
      <c r="F1298" s="1846"/>
    </row>
    <row r="1299" spans="6:6">
      <c r="F1299" s="1846"/>
    </row>
    <row r="1300" spans="6:6">
      <c r="F1300" s="1846"/>
    </row>
    <row r="1301" spans="6:6">
      <c r="F1301" s="1846"/>
    </row>
    <row r="1302" spans="6:6">
      <c r="F1302" s="1846"/>
    </row>
    <row r="1303" spans="6:6">
      <c r="F1303" s="1846"/>
    </row>
    <row r="1304" spans="6:6">
      <c r="F1304" s="1846"/>
    </row>
    <row r="1305" spans="6:6">
      <c r="F1305" s="1846"/>
    </row>
    <row r="1306" spans="6:6">
      <c r="F1306" s="1846"/>
    </row>
    <row r="1307" spans="6:6">
      <c r="F1307" s="1846"/>
    </row>
    <row r="1308" spans="6:6">
      <c r="F1308" s="1846"/>
    </row>
    <row r="1309" spans="6:6">
      <c r="F1309" s="1846"/>
    </row>
    <row r="1310" spans="6:6">
      <c r="F1310" s="1846"/>
    </row>
    <row r="1311" spans="6:6">
      <c r="F1311" s="1846"/>
    </row>
    <row r="1312" spans="6:6">
      <c r="F1312" s="1846"/>
    </row>
    <row r="1313" spans="6:6">
      <c r="F1313" s="1846"/>
    </row>
    <row r="1314" spans="6:6">
      <c r="F1314" s="1846"/>
    </row>
    <row r="1315" spans="6:6">
      <c r="F1315" s="1846"/>
    </row>
    <row r="1316" spans="6:6">
      <c r="F1316" s="1846"/>
    </row>
    <row r="1317" spans="6:6">
      <c r="F1317" s="1846"/>
    </row>
    <row r="1318" spans="6:6">
      <c r="F1318" s="1846"/>
    </row>
    <row r="1319" spans="6:6">
      <c r="F1319" s="1846"/>
    </row>
    <row r="1320" spans="6:6">
      <c r="F1320" s="1846"/>
    </row>
    <row r="1321" spans="6:6">
      <c r="F1321" s="1846"/>
    </row>
    <row r="1322" spans="6:6">
      <c r="F1322" s="1846"/>
    </row>
    <row r="1323" spans="6:6">
      <c r="F1323" s="1846"/>
    </row>
    <row r="1324" spans="6:6">
      <c r="F1324" s="1846"/>
    </row>
    <row r="1325" spans="6:6">
      <c r="F1325" s="1846"/>
    </row>
    <row r="1326" spans="6:6">
      <c r="F1326" s="1846"/>
    </row>
    <row r="1327" spans="6:6">
      <c r="F1327" s="1846"/>
    </row>
    <row r="1328" spans="6:6">
      <c r="F1328" s="1846"/>
    </row>
    <row r="1329" spans="6:6">
      <c r="F1329" s="1846"/>
    </row>
    <row r="1330" spans="6:6">
      <c r="F1330" s="1846"/>
    </row>
    <row r="1331" spans="6:6">
      <c r="F1331" s="1846"/>
    </row>
    <row r="1332" spans="6:6">
      <c r="F1332" s="1846"/>
    </row>
    <row r="1333" spans="6:6">
      <c r="F1333" s="1846"/>
    </row>
    <row r="1334" spans="6:6">
      <c r="F1334" s="1846"/>
    </row>
    <row r="1335" spans="6:6">
      <c r="F1335" s="1846"/>
    </row>
    <row r="1336" spans="6:6">
      <c r="F1336" s="1846"/>
    </row>
    <row r="1337" spans="6:6">
      <c r="F1337" s="1846"/>
    </row>
    <row r="1338" spans="6:6">
      <c r="F1338" s="1846"/>
    </row>
    <row r="1339" spans="6:6">
      <c r="F1339" s="1846"/>
    </row>
    <row r="1340" spans="6:6">
      <c r="F1340" s="1846"/>
    </row>
    <row r="1341" spans="6:6">
      <c r="F1341" s="1846"/>
    </row>
    <row r="1342" spans="6:6">
      <c r="F1342" s="1846"/>
    </row>
    <row r="1343" spans="6:6">
      <c r="F1343" s="1846"/>
    </row>
    <row r="1344" spans="6:6">
      <c r="F1344" s="1846"/>
    </row>
    <row r="1345" spans="6:6">
      <c r="F1345" s="1846"/>
    </row>
    <row r="1346" spans="6:6">
      <c r="F1346" s="1846"/>
    </row>
    <row r="1347" spans="6:6">
      <c r="F1347" s="1846"/>
    </row>
    <row r="1348" spans="6:6">
      <c r="F1348" s="1846"/>
    </row>
    <row r="1349" spans="6:6">
      <c r="F1349" s="1846"/>
    </row>
    <row r="1350" spans="6:6">
      <c r="F1350" s="1846"/>
    </row>
    <row r="1351" spans="6:6">
      <c r="F1351" s="1846"/>
    </row>
    <row r="1352" spans="6:6">
      <c r="F1352" s="1846"/>
    </row>
    <row r="1353" spans="6:6">
      <c r="F1353" s="1846"/>
    </row>
    <row r="1354" spans="6:6">
      <c r="F1354" s="1846"/>
    </row>
    <row r="1355" spans="6:6">
      <c r="F1355" s="1846"/>
    </row>
    <row r="1356" spans="6:6">
      <c r="F1356" s="1846"/>
    </row>
    <row r="1357" spans="6:6">
      <c r="F1357" s="1846"/>
    </row>
    <row r="1358" spans="6:6">
      <c r="F1358" s="1846"/>
    </row>
    <row r="1359" spans="6:6">
      <c r="F1359" s="1846"/>
    </row>
    <row r="1360" spans="6:6">
      <c r="F1360" s="1846"/>
    </row>
    <row r="1361" spans="6:6">
      <c r="F1361" s="1846"/>
    </row>
    <row r="1362" spans="6:6">
      <c r="F1362" s="1846"/>
    </row>
    <row r="1363" spans="6:6">
      <c r="F1363" s="1846"/>
    </row>
    <row r="1364" spans="6:6">
      <c r="F1364" s="1846"/>
    </row>
    <row r="1365" spans="6:6">
      <c r="F1365" s="1846"/>
    </row>
    <row r="1366" spans="6:6">
      <c r="F1366" s="1846"/>
    </row>
    <row r="1367" spans="6:6">
      <c r="F1367" s="1846"/>
    </row>
    <row r="1368" spans="6:6">
      <c r="F1368" s="1846"/>
    </row>
    <row r="1369" spans="6:6">
      <c r="F1369" s="1846"/>
    </row>
    <row r="1370" spans="6:6">
      <c r="F1370" s="1846"/>
    </row>
    <row r="1371" spans="6:6">
      <c r="F1371" s="1846"/>
    </row>
    <row r="1372" spans="6:6">
      <c r="F1372" s="1846"/>
    </row>
    <row r="1373" spans="6:6">
      <c r="F1373" s="1846"/>
    </row>
    <row r="1374" spans="6:6">
      <c r="F1374" s="1846"/>
    </row>
    <row r="1375" spans="6:6">
      <c r="F1375" s="1846"/>
    </row>
    <row r="1376" spans="6:6">
      <c r="F1376" s="1846"/>
    </row>
    <row r="1377" spans="6:6">
      <c r="F1377" s="1846"/>
    </row>
    <row r="1378" spans="6:6">
      <c r="F1378" s="1846"/>
    </row>
    <row r="1379" spans="6:6">
      <c r="F1379" s="1846"/>
    </row>
    <row r="1380" spans="6:6">
      <c r="F1380" s="1846"/>
    </row>
    <row r="1381" spans="6:6">
      <c r="F1381" s="1846"/>
    </row>
    <row r="1382" spans="6:6">
      <c r="F1382" s="1846"/>
    </row>
    <row r="1383" spans="6:6">
      <c r="F1383" s="1846"/>
    </row>
    <row r="1384" spans="6:6">
      <c r="F1384" s="1846"/>
    </row>
    <row r="1385" spans="6:6">
      <c r="F1385" s="1846"/>
    </row>
    <row r="1386" spans="6:6">
      <c r="F1386" s="1846"/>
    </row>
    <row r="1387" spans="6:6">
      <c r="F1387" s="1846"/>
    </row>
    <row r="1388" spans="6:6">
      <c r="F1388" s="1846"/>
    </row>
    <row r="1389" spans="6:6">
      <c r="F1389" s="1846"/>
    </row>
    <row r="1390" spans="6:6">
      <c r="F1390" s="1846"/>
    </row>
    <row r="1391" spans="6:6">
      <c r="F1391" s="1846"/>
    </row>
    <row r="1392" spans="6:6">
      <c r="F1392" s="1846"/>
    </row>
    <row r="1393" spans="6:6">
      <c r="F1393" s="1846"/>
    </row>
    <row r="1394" spans="6:6">
      <c r="F1394" s="1846"/>
    </row>
    <row r="1395" spans="6:6">
      <c r="F1395" s="1846"/>
    </row>
    <row r="1396" spans="6:6">
      <c r="F1396" s="1846"/>
    </row>
    <row r="1397" spans="6:6">
      <c r="F1397" s="1846"/>
    </row>
    <row r="1398" spans="6:6">
      <c r="F1398" s="1846"/>
    </row>
    <row r="1399" spans="6:6">
      <c r="F1399" s="1846"/>
    </row>
    <row r="1400" spans="6:6">
      <c r="F1400" s="1846"/>
    </row>
    <row r="1401" spans="6:6">
      <c r="F1401" s="1846"/>
    </row>
    <row r="1402" spans="6:6">
      <c r="F1402" s="1846"/>
    </row>
    <row r="1403" spans="6:6">
      <c r="F1403" s="1846"/>
    </row>
    <row r="1404" spans="6:6">
      <c r="F1404" s="1846"/>
    </row>
    <row r="1405" spans="6:6">
      <c r="F1405" s="1846"/>
    </row>
    <row r="1406" spans="6:6">
      <c r="F1406" s="1846"/>
    </row>
    <row r="1407" spans="6:6">
      <c r="F1407" s="1846"/>
    </row>
    <row r="1408" spans="6:6">
      <c r="F1408" s="1846"/>
    </row>
    <row r="1409" spans="6:6">
      <c r="F1409" s="1846"/>
    </row>
    <row r="1410" spans="6:6">
      <c r="F1410" s="1846"/>
    </row>
    <row r="1411" spans="6:6">
      <c r="F1411" s="1846"/>
    </row>
    <row r="1412" spans="6:6">
      <c r="F1412" s="1846"/>
    </row>
    <row r="1413" spans="6:6">
      <c r="F1413" s="1846"/>
    </row>
    <row r="1414" spans="6:6">
      <c r="F1414" s="1846"/>
    </row>
    <row r="1415" spans="6:6">
      <c r="F1415" s="1846"/>
    </row>
    <row r="1416" spans="6:6">
      <c r="F1416" s="1846"/>
    </row>
    <row r="1417" spans="6:6">
      <c r="F1417" s="1846"/>
    </row>
    <row r="1418" spans="6:6">
      <c r="F1418" s="1846"/>
    </row>
    <row r="1419" spans="6:6">
      <c r="F1419" s="1846"/>
    </row>
    <row r="1420" spans="6:6">
      <c r="F1420" s="1846"/>
    </row>
    <row r="1421" spans="6:6">
      <c r="F1421" s="1846"/>
    </row>
    <row r="1422" spans="6:6">
      <c r="F1422" s="1846"/>
    </row>
    <row r="1423" spans="6:6">
      <c r="F1423" s="1846"/>
    </row>
    <row r="1424" spans="6:6">
      <c r="F1424" s="1846"/>
    </row>
    <row r="1425" spans="6:6">
      <c r="F1425" s="1846"/>
    </row>
    <row r="1426" spans="6:6">
      <c r="F1426" s="1846"/>
    </row>
    <row r="1427" spans="6:6">
      <c r="F1427" s="1846"/>
    </row>
    <row r="1428" spans="6:6">
      <c r="F1428" s="1846"/>
    </row>
    <row r="1429" spans="6:6">
      <c r="F1429" s="1846"/>
    </row>
    <row r="1430" spans="6:6">
      <c r="F1430" s="1846"/>
    </row>
    <row r="1431" spans="6:6">
      <c r="F1431" s="1846"/>
    </row>
    <row r="1432" spans="6:6">
      <c r="F1432" s="1846"/>
    </row>
    <row r="1433" spans="6:6">
      <c r="F1433" s="1846"/>
    </row>
    <row r="1434" spans="6:6">
      <c r="F1434" s="1846"/>
    </row>
    <row r="1435" spans="6:6">
      <c r="F1435" s="1846"/>
    </row>
    <row r="1436" spans="6:6">
      <c r="F1436" s="1846"/>
    </row>
    <row r="1437" spans="6:6">
      <c r="F1437" s="1846"/>
    </row>
    <row r="1438" spans="6:6">
      <c r="F1438" s="1846"/>
    </row>
    <row r="1439" spans="6:6">
      <c r="F1439" s="1846"/>
    </row>
    <row r="1440" spans="6:6">
      <c r="F1440" s="1846"/>
    </row>
    <row r="1441" spans="6:6">
      <c r="F1441" s="1846"/>
    </row>
    <row r="1442" spans="6:6">
      <c r="F1442" s="1846"/>
    </row>
    <row r="1443" spans="6:6">
      <c r="F1443" s="1846"/>
    </row>
    <row r="1444" spans="6:6">
      <c r="F1444" s="1846"/>
    </row>
    <row r="1445" spans="6:6">
      <c r="F1445" s="1846"/>
    </row>
    <row r="1446" spans="6:6">
      <c r="F1446" s="1846"/>
    </row>
    <row r="1447" spans="6:6">
      <c r="F1447" s="1846"/>
    </row>
    <row r="1448" spans="6:6">
      <c r="F1448" s="1846"/>
    </row>
    <row r="1449" spans="6:6">
      <c r="F1449" s="1846"/>
    </row>
    <row r="1450" spans="6:6">
      <c r="F1450" s="1846"/>
    </row>
    <row r="1451" spans="6:6">
      <c r="F1451" s="1846"/>
    </row>
    <row r="1452" spans="6:6">
      <c r="F1452" s="1846"/>
    </row>
    <row r="1453" spans="6:6">
      <c r="F1453" s="1846"/>
    </row>
    <row r="1454" spans="6:6">
      <c r="F1454" s="1846"/>
    </row>
    <row r="1455" spans="6:6">
      <c r="F1455" s="1846"/>
    </row>
    <row r="1456" spans="6:6">
      <c r="F1456" s="1846"/>
    </row>
    <row r="1457" spans="6:6">
      <c r="F1457" s="1846"/>
    </row>
    <row r="1458" spans="6:6">
      <c r="F1458" s="1846"/>
    </row>
    <row r="1459" spans="6:6">
      <c r="F1459" s="1846"/>
    </row>
    <row r="1460" spans="6:6">
      <c r="F1460" s="1846"/>
    </row>
    <row r="1461" spans="6:6">
      <c r="F1461" s="1846"/>
    </row>
    <row r="1462" spans="6:6">
      <c r="F1462" s="1846"/>
    </row>
    <row r="1463" spans="6:6">
      <c r="F1463" s="1846"/>
    </row>
    <row r="1464" spans="6:6">
      <c r="F1464" s="1846"/>
    </row>
    <row r="1465" spans="6:6">
      <c r="F1465" s="1846"/>
    </row>
    <row r="1466" spans="6:6">
      <c r="F1466" s="1846"/>
    </row>
    <row r="1467" spans="6:6">
      <c r="F1467" s="1846"/>
    </row>
    <row r="1468" spans="6:6">
      <c r="F1468" s="1846"/>
    </row>
    <row r="1469" spans="6:6">
      <c r="F1469" s="1846"/>
    </row>
    <row r="1470" spans="6:6">
      <c r="F1470" s="1846"/>
    </row>
    <row r="1471" spans="6:6">
      <c r="F1471" s="1846"/>
    </row>
    <row r="1472" spans="6:6">
      <c r="F1472" s="1846"/>
    </row>
    <row r="1473" spans="6:6">
      <c r="F1473" s="1846"/>
    </row>
    <row r="1474" spans="6:6">
      <c r="F1474" s="1846"/>
    </row>
    <row r="1475" spans="6:6">
      <c r="F1475" s="1846"/>
    </row>
    <row r="1476" spans="6:6">
      <c r="F1476" s="1846"/>
    </row>
    <row r="1477" spans="6:6">
      <c r="F1477" s="1846"/>
    </row>
    <row r="1478" spans="6:6">
      <c r="F1478" s="1846"/>
    </row>
    <row r="1479" spans="6:6">
      <c r="F1479" s="1846"/>
    </row>
    <row r="1480" spans="6:6">
      <c r="F1480" s="1846"/>
    </row>
    <row r="1481" spans="6:6">
      <c r="F1481" s="1846"/>
    </row>
    <row r="1482" spans="6:6">
      <c r="F1482" s="1846"/>
    </row>
    <row r="1483" spans="6:6">
      <c r="F1483" s="1846"/>
    </row>
    <row r="1484" spans="6:6">
      <c r="F1484" s="1846"/>
    </row>
    <row r="1485" spans="6:6">
      <c r="F1485" s="1846"/>
    </row>
    <row r="1486" spans="6:6">
      <c r="F1486" s="1846"/>
    </row>
    <row r="1487" spans="6:6">
      <c r="F1487" s="1846"/>
    </row>
    <row r="1488" spans="6:6">
      <c r="F1488" s="1846"/>
    </row>
    <row r="1489" spans="6:6">
      <c r="F1489" s="1846"/>
    </row>
    <row r="1490" spans="6:6">
      <c r="F1490" s="1846"/>
    </row>
    <row r="1491" spans="6:6">
      <c r="F1491" s="1846"/>
    </row>
    <row r="1492" spans="6:6">
      <c r="F1492" s="1846"/>
    </row>
    <row r="1493" spans="6:6">
      <c r="F1493" s="1846"/>
    </row>
    <row r="1494" spans="6:6">
      <c r="F1494" s="1846"/>
    </row>
    <row r="1495" spans="6:6">
      <c r="F1495" s="1846"/>
    </row>
    <row r="1496" spans="6:6">
      <c r="F1496" s="1846"/>
    </row>
    <row r="1497" spans="6:6">
      <c r="F1497" s="1846"/>
    </row>
    <row r="1498" spans="6:6">
      <c r="F1498" s="1846"/>
    </row>
    <row r="1499" spans="6:6">
      <c r="F1499" s="1846"/>
    </row>
    <row r="1500" spans="6:6">
      <c r="F1500" s="1846"/>
    </row>
    <row r="1501" spans="6:6">
      <c r="F1501" s="1846"/>
    </row>
    <row r="1502" spans="6:6">
      <c r="F1502" s="1846"/>
    </row>
    <row r="1503" spans="6:6">
      <c r="F1503" s="1846"/>
    </row>
    <row r="1504" spans="6:6">
      <c r="F1504" s="1846"/>
    </row>
    <row r="1505" spans="6:6">
      <c r="F1505" s="1846"/>
    </row>
    <row r="1506" spans="6:6">
      <c r="F1506" s="1846"/>
    </row>
    <row r="1507" spans="6:6">
      <c r="F1507" s="1846"/>
    </row>
    <row r="1508" spans="6:6">
      <c r="F1508" s="1846"/>
    </row>
    <row r="1509" spans="6:6">
      <c r="F1509" s="1846"/>
    </row>
    <row r="1510" spans="6:6">
      <c r="F1510" s="1846"/>
    </row>
    <row r="1511" spans="6:6">
      <c r="F1511" s="1846"/>
    </row>
    <row r="1512" spans="6:6">
      <c r="F1512" s="1846"/>
    </row>
    <row r="1513" spans="6:6">
      <c r="F1513" s="1846"/>
    </row>
    <row r="1514" spans="6:6">
      <c r="F1514" s="1846"/>
    </row>
    <row r="1515" spans="6:6">
      <c r="F1515" s="1846"/>
    </row>
    <row r="1516" spans="6:6">
      <c r="F1516" s="1846"/>
    </row>
    <row r="1517" spans="6:6">
      <c r="F1517" s="1846"/>
    </row>
    <row r="1518" spans="6:6">
      <c r="F1518" s="1846"/>
    </row>
    <row r="1519" spans="6:6">
      <c r="F1519" s="1846"/>
    </row>
    <row r="1520" spans="6:6">
      <c r="F1520" s="1846"/>
    </row>
    <row r="1521" spans="6:6">
      <c r="F1521" s="1846"/>
    </row>
    <row r="1522" spans="6:6">
      <c r="F1522" s="1846"/>
    </row>
    <row r="1523" spans="6:6">
      <c r="F1523" s="1846"/>
    </row>
    <row r="1524" spans="6:6">
      <c r="F1524" s="1846"/>
    </row>
    <row r="1525" spans="6:6">
      <c r="F1525" s="1846"/>
    </row>
    <row r="1526" spans="6:6">
      <c r="F1526" s="1846"/>
    </row>
    <row r="1527" spans="6:6">
      <c r="F1527" s="1846"/>
    </row>
    <row r="1528" spans="6:6">
      <c r="F1528" s="1846"/>
    </row>
    <row r="1529" spans="6:6">
      <c r="F1529" s="1846"/>
    </row>
    <row r="1530" spans="6:6">
      <c r="F1530" s="1846"/>
    </row>
    <row r="1531" spans="6:6">
      <c r="F1531" s="1846"/>
    </row>
    <row r="1532" spans="6:6">
      <c r="F1532" s="1846"/>
    </row>
    <row r="1533" spans="6:6">
      <c r="F1533" s="1846"/>
    </row>
    <row r="1534" spans="6:6">
      <c r="F1534" s="1846"/>
    </row>
    <row r="1535" spans="6:6">
      <c r="F1535" s="1846"/>
    </row>
    <row r="1536" spans="6:6">
      <c r="F1536" s="1846"/>
    </row>
    <row r="1537" spans="6:6">
      <c r="F1537" s="1846"/>
    </row>
    <row r="1538" spans="6:6">
      <c r="F1538" s="1846"/>
    </row>
    <row r="1539" spans="6:6">
      <c r="F1539" s="1846"/>
    </row>
    <row r="1540" spans="6:6">
      <c r="F1540" s="1846"/>
    </row>
    <row r="1541" spans="6:6">
      <c r="F1541" s="1846"/>
    </row>
    <row r="1542" spans="6:6">
      <c r="F1542" s="1846"/>
    </row>
    <row r="1543" spans="6:6">
      <c r="F1543" s="1846"/>
    </row>
    <row r="1544" spans="6:6">
      <c r="F1544" s="1846"/>
    </row>
    <row r="1545" spans="6:6">
      <c r="F1545" s="1846"/>
    </row>
    <row r="1546" spans="6:6">
      <c r="F1546" s="1846"/>
    </row>
    <row r="1547" spans="6:6">
      <c r="F1547" s="1846"/>
    </row>
    <row r="1548" spans="6:6">
      <c r="F1548" s="1846"/>
    </row>
    <row r="1549" spans="6:6">
      <c r="F1549" s="1846"/>
    </row>
    <row r="1550" spans="6:6">
      <c r="F1550" s="1846"/>
    </row>
    <row r="1551" spans="6:6">
      <c r="F1551" s="1846"/>
    </row>
    <row r="1552" spans="6:6">
      <c r="F1552" s="1846"/>
    </row>
    <row r="1553" spans="6:6">
      <c r="F1553" s="1846"/>
    </row>
    <row r="1554" spans="6:6">
      <c r="F1554" s="1846"/>
    </row>
    <row r="1555" spans="6:6">
      <c r="F1555" s="1846"/>
    </row>
    <row r="1556" spans="6:6">
      <c r="F1556" s="1846"/>
    </row>
    <row r="1557" spans="6:6">
      <c r="F1557" s="1846"/>
    </row>
    <row r="1558" spans="6:6">
      <c r="F1558" s="1846"/>
    </row>
    <row r="1559" spans="6:6">
      <c r="F1559" s="1846"/>
    </row>
    <row r="1560" spans="6:6">
      <c r="F1560" s="1846"/>
    </row>
    <row r="1561" spans="6:6">
      <c r="F1561" s="1846"/>
    </row>
    <row r="1562" spans="6:6">
      <c r="F1562" s="1846"/>
    </row>
    <row r="1563" spans="6:6">
      <c r="F1563" s="1846"/>
    </row>
    <row r="1564" spans="6:6">
      <c r="F1564" s="1846"/>
    </row>
    <row r="1565" spans="6:6">
      <c r="F1565" s="1846"/>
    </row>
    <row r="1566" spans="6:6">
      <c r="F1566" s="1846"/>
    </row>
    <row r="1567" spans="6:6">
      <c r="F1567" s="1846"/>
    </row>
    <row r="1568" spans="6:6">
      <c r="F1568" s="1846"/>
    </row>
    <row r="1569" spans="6:6">
      <c r="F1569" s="1846"/>
    </row>
    <row r="1570" spans="6:6">
      <c r="F1570" s="1846"/>
    </row>
    <row r="1571" spans="6:6">
      <c r="F1571" s="1846"/>
    </row>
    <row r="1572" spans="6:6">
      <c r="F1572" s="1846"/>
    </row>
    <row r="1573" spans="6:6">
      <c r="F1573" s="1846"/>
    </row>
    <row r="1574" spans="6:6">
      <c r="F1574" s="1846"/>
    </row>
    <row r="1575" spans="6:6">
      <c r="F1575" s="1846"/>
    </row>
    <row r="1576" spans="6:6">
      <c r="F1576" s="1846"/>
    </row>
    <row r="1577" spans="6:6">
      <c r="F1577" s="1846"/>
    </row>
    <row r="1578" spans="6:6">
      <c r="F1578" s="1846"/>
    </row>
    <row r="1579" spans="6:6">
      <c r="F1579" s="1846"/>
    </row>
    <row r="1580" spans="6:6">
      <c r="F1580" s="1846"/>
    </row>
    <row r="1581" spans="6:6">
      <c r="F1581" s="1846"/>
    </row>
    <row r="1582" spans="6:6">
      <c r="F1582" s="1846"/>
    </row>
    <row r="1583" spans="6:6">
      <c r="F1583" s="1846"/>
    </row>
    <row r="1584" spans="6:6">
      <c r="F1584" s="1846"/>
    </row>
    <row r="1585" spans="6:6">
      <c r="F1585" s="1846"/>
    </row>
    <row r="1586" spans="6:6">
      <c r="F1586" s="1846"/>
    </row>
    <row r="1587" spans="6:6">
      <c r="F1587" s="1846"/>
    </row>
    <row r="1588" spans="6:6">
      <c r="F1588" s="1846"/>
    </row>
    <row r="1589" spans="6:6">
      <c r="F1589" s="1846"/>
    </row>
    <row r="1590" spans="6:6">
      <c r="F1590" s="1846"/>
    </row>
    <row r="1591" spans="6:6">
      <c r="F1591" s="1846"/>
    </row>
    <row r="1592" spans="6:6">
      <c r="F1592" s="1846"/>
    </row>
    <row r="1593" spans="6:6">
      <c r="F1593" s="1846"/>
    </row>
    <row r="1594" spans="6:6">
      <c r="F1594" s="1846"/>
    </row>
    <row r="1595" spans="6:6">
      <c r="F1595" s="1846"/>
    </row>
    <row r="1596" spans="6:6">
      <c r="F1596" s="1846"/>
    </row>
    <row r="1597" spans="6:6">
      <c r="F1597" s="1846"/>
    </row>
    <row r="1598" spans="6:6">
      <c r="F1598" s="1846"/>
    </row>
    <row r="1599" spans="6:6">
      <c r="F1599" s="1846"/>
    </row>
    <row r="1600" spans="6:6">
      <c r="F1600" s="1846"/>
    </row>
    <row r="1601" spans="6:6">
      <c r="F1601" s="1846"/>
    </row>
    <row r="1602" spans="6:6">
      <c r="F1602" s="1846"/>
    </row>
    <row r="1603" spans="6:6">
      <c r="F1603" s="1846"/>
    </row>
    <row r="1604" spans="6:6">
      <c r="F1604" s="1846"/>
    </row>
    <row r="1605" spans="6:6">
      <c r="F1605" s="1846"/>
    </row>
    <row r="1606" spans="6:6">
      <c r="F1606" s="1846"/>
    </row>
    <row r="1607" spans="6:6">
      <c r="F1607" s="1846"/>
    </row>
    <row r="1608" spans="6:6">
      <c r="F1608" s="1846"/>
    </row>
    <row r="1609" spans="6:6">
      <c r="F1609" s="1846"/>
    </row>
    <row r="1610" spans="6:6">
      <c r="F1610" s="1846"/>
    </row>
    <row r="1611" spans="6:6">
      <c r="F1611" s="1846"/>
    </row>
    <row r="1612" spans="6:6">
      <c r="F1612" s="1846"/>
    </row>
    <row r="1613" spans="6:6">
      <c r="F1613" s="1846"/>
    </row>
    <row r="1614" spans="6:6">
      <c r="F1614" s="1846"/>
    </row>
    <row r="1615" spans="6:6">
      <c r="F1615" s="1846"/>
    </row>
    <row r="1616" spans="6:6">
      <c r="F1616" s="1846"/>
    </row>
    <row r="1617" spans="6:6">
      <c r="F1617" s="1846"/>
    </row>
    <row r="1618" spans="6:6">
      <c r="F1618" s="1846"/>
    </row>
    <row r="1619" spans="6:6">
      <c r="F1619" s="1846"/>
    </row>
    <row r="1620" spans="6:6">
      <c r="F1620" s="1846"/>
    </row>
    <row r="1621" spans="6:6">
      <c r="F1621" s="1846"/>
    </row>
    <row r="1622" spans="6:6">
      <c r="F1622" s="1846"/>
    </row>
    <row r="1623" spans="6:6">
      <c r="F1623" s="1846"/>
    </row>
    <row r="1624" spans="6:6">
      <c r="F1624" s="1846"/>
    </row>
    <row r="1625" spans="6:6">
      <c r="F1625" s="1846"/>
    </row>
    <row r="1626" spans="6:6">
      <c r="F1626" s="1846"/>
    </row>
    <row r="1627" spans="6:6">
      <c r="F1627" s="1846"/>
    </row>
    <row r="1628" spans="6:6">
      <c r="F1628" s="1846"/>
    </row>
    <row r="1629" spans="6:6">
      <c r="F1629" s="1846"/>
    </row>
    <row r="1630" spans="6:6">
      <c r="F1630" s="1846"/>
    </row>
    <row r="1631" spans="6:6">
      <c r="F1631" s="1846"/>
    </row>
    <row r="1632" spans="6:6">
      <c r="F1632" s="1846"/>
    </row>
    <row r="1633" spans="6:6">
      <c r="F1633" s="1846"/>
    </row>
    <row r="1634" spans="6:6">
      <c r="F1634" s="1846"/>
    </row>
    <row r="1635" spans="6:6">
      <c r="F1635" s="1846"/>
    </row>
    <row r="1636" spans="6:6">
      <c r="F1636" s="1846"/>
    </row>
    <row r="1637" spans="6:6">
      <c r="F1637" s="1846"/>
    </row>
    <row r="1638" spans="6:6">
      <c r="F1638" s="1846"/>
    </row>
    <row r="1639" spans="6:6">
      <c r="F1639" s="1846"/>
    </row>
    <row r="1640" spans="6:6">
      <c r="F1640" s="1846"/>
    </row>
    <row r="1641" spans="6:6">
      <c r="F1641" s="1846"/>
    </row>
    <row r="1642" spans="6:6">
      <c r="F1642" s="1846"/>
    </row>
    <row r="1643" spans="6:6">
      <c r="F1643" s="1846"/>
    </row>
    <row r="1644" spans="6:6">
      <c r="F1644" s="1846"/>
    </row>
    <row r="1645" spans="6:6">
      <c r="F1645" s="1846"/>
    </row>
    <row r="1646" spans="6:6">
      <c r="F1646" s="1846"/>
    </row>
    <row r="1647" spans="6:6">
      <c r="F1647" s="1846"/>
    </row>
    <row r="1648" spans="6:6">
      <c r="F1648" s="1846"/>
    </row>
    <row r="1649" spans="6:6">
      <c r="F1649" s="1846"/>
    </row>
    <row r="1650" spans="6:6">
      <c r="F1650" s="1846"/>
    </row>
    <row r="1651" spans="6:6">
      <c r="F1651" s="1846"/>
    </row>
    <row r="1652" spans="6:6">
      <c r="F1652" s="1846"/>
    </row>
    <row r="1653" spans="6:6">
      <c r="F1653" s="1846"/>
    </row>
    <row r="1654" spans="6:6">
      <c r="F1654" s="1846"/>
    </row>
    <row r="1655" spans="6:6">
      <c r="F1655" s="1846"/>
    </row>
    <row r="1656" spans="6:6">
      <c r="F1656" s="1846"/>
    </row>
    <row r="1657" spans="6:6">
      <c r="F1657" s="1846"/>
    </row>
    <row r="1658" spans="6:6">
      <c r="F1658" s="1846"/>
    </row>
    <row r="1659" spans="6:6">
      <c r="F1659" s="1846"/>
    </row>
    <row r="1660" spans="6:6">
      <c r="F1660" s="1846"/>
    </row>
    <row r="1661" spans="6:6">
      <c r="F1661" s="1846"/>
    </row>
    <row r="1662" spans="6:6">
      <c r="F1662" s="1846"/>
    </row>
    <row r="1663" spans="6:6">
      <c r="F1663" s="1846"/>
    </row>
    <row r="1664" spans="6:6">
      <c r="F1664" s="1846"/>
    </row>
    <row r="1665" spans="6:6">
      <c r="F1665" s="1846"/>
    </row>
    <row r="1666" spans="6:6">
      <c r="F1666" s="1846"/>
    </row>
    <row r="1667" spans="6:6">
      <c r="F1667" s="1846"/>
    </row>
    <row r="1668" spans="6:6">
      <c r="F1668" s="1846"/>
    </row>
    <row r="1669" spans="6:6">
      <c r="F1669" s="1846"/>
    </row>
    <row r="1670" spans="6:6">
      <c r="F1670" s="1846"/>
    </row>
    <row r="1671" spans="6:6">
      <c r="F1671" s="1846"/>
    </row>
    <row r="1672" spans="6:6">
      <c r="F1672" s="1846"/>
    </row>
    <row r="1673" spans="6:6">
      <c r="F1673" s="1846"/>
    </row>
    <row r="1674" spans="6:6">
      <c r="F1674" s="1846"/>
    </row>
    <row r="1675" spans="6:6">
      <c r="F1675" s="1846"/>
    </row>
    <row r="1676" spans="6:6">
      <c r="F1676" s="1846"/>
    </row>
    <row r="1677" spans="6:6">
      <c r="F1677" s="1846"/>
    </row>
    <row r="1678" spans="6:6">
      <c r="F1678" s="1846"/>
    </row>
    <row r="1679" spans="6:6">
      <c r="F1679" s="1846"/>
    </row>
    <row r="1680" spans="6:6">
      <c r="F1680" s="1846"/>
    </row>
    <row r="1681" spans="6:6">
      <c r="F1681" s="1846"/>
    </row>
    <row r="1682" spans="6:6">
      <c r="F1682" s="1846"/>
    </row>
    <row r="1683" spans="6:6">
      <c r="F1683" s="1846"/>
    </row>
    <row r="1684" spans="6:6">
      <c r="F1684" s="1846"/>
    </row>
    <row r="1685" spans="6:6">
      <c r="F1685" s="1846"/>
    </row>
    <row r="1686" spans="6:6">
      <c r="F1686" s="1846"/>
    </row>
    <row r="1687" spans="6:6">
      <c r="F1687" s="1846"/>
    </row>
    <row r="1688" spans="6:6">
      <c r="F1688" s="1846"/>
    </row>
    <row r="1689" spans="6:6">
      <c r="F1689" s="1846"/>
    </row>
    <row r="1690" spans="6:6">
      <c r="F1690" s="1846"/>
    </row>
    <row r="1691" spans="6:6">
      <c r="F1691" s="1846"/>
    </row>
    <row r="1692" spans="6:6">
      <c r="F1692" s="1846"/>
    </row>
    <row r="1693" spans="6:6">
      <c r="F1693" s="1846"/>
    </row>
    <row r="1694" spans="6:6">
      <c r="F1694" s="1846"/>
    </row>
    <row r="1695" spans="6:6">
      <c r="F1695" s="1846"/>
    </row>
    <row r="1696" spans="6:6">
      <c r="F1696" s="1846"/>
    </row>
    <row r="1697" spans="6:6">
      <c r="F1697" s="1846"/>
    </row>
    <row r="1698" spans="6:6">
      <c r="F1698" s="1846"/>
    </row>
    <row r="1699" spans="6:6">
      <c r="F1699" s="1846"/>
    </row>
    <row r="1700" spans="6:6">
      <c r="F1700" s="1846"/>
    </row>
    <row r="1701" spans="6:6">
      <c r="F1701" s="1846"/>
    </row>
    <row r="1702" spans="6:6">
      <c r="F1702" s="1846"/>
    </row>
    <row r="1703" spans="6:6">
      <c r="F1703" s="1846"/>
    </row>
    <row r="1704" spans="6:6">
      <c r="F1704" s="1846"/>
    </row>
    <row r="1705" spans="6:6">
      <c r="F1705" s="1846"/>
    </row>
    <row r="1706" spans="6:6">
      <c r="F1706" s="1846"/>
    </row>
    <row r="1707" spans="6:6">
      <c r="F1707" s="1846"/>
    </row>
    <row r="1708" spans="6:6">
      <c r="F1708" s="1846"/>
    </row>
    <row r="1709" spans="6:6">
      <c r="F1709" s="1846"/>
    </row>
    <row r="1710" spans="6:6">
      <c r="F1710" s="1846"/>
    </row>
    <row r="1711" spans="6:6">
      <c r="F1711" s="1846"/>
    </row>
    <row r="1712" spans="6:6">
      <c r="F1712" s="1846"/>
    </row>
    <row r="1713" spans="6:6">
      <c r="F1713" s="1846"/>
    </row>
    <row r="1714" spans="6:6">
      <c r="F1714" s="1846"/>
    </row>
    <row r="1715" spans="6:6">
      <c r="F1715" s="1846"/>
    </row>
    <row r="1716" spans="6:6">
      <c r="F1716" s="1846"/>
    </row>
    <row r="1717" spans="6:6">
      <c r="F1717" s="1846"/>
    </row>
    <row r="1718" spans="6:6">
      <c r="F1718" s="1846"/>
    </row>
    <row r="1719" spans="6:6">
      <c r="F1719" s="1846"/>
    </row>
    <row r="1720" spans="6:6">
      <c r="F1720" s="1846"/>
    </row>
    <row r="1721" spans="6:6">
      <c r="F1721" s="1846"/>
    </row>
    <row r="1722" spans="6:6">
      <c r="F1722" s="1846"/>
    </row>
    <row r="1723" spans="6:6">
      <c r="F1723" s="1846"/>
    </row>
    <row r="1724" spans="6:6">
      <c r="F1724" s="1846"/>
    </row>
    <row r="1725" spans="6:6">
      <c r="F1725" s="1846"/>
    </row>
    <row r="1726" spans="6:6">
      <c r="F1726" s="1846"/>
    </row>
    <row r="1727" spans="6:6">
      <c r="F1727" s="1846"/>
    </row>
    <row r="1728" spans="6:6">
      <c r="F1728" s="1846"/>
    </row>
    <row r="1729" spans="6:6">
      <c r="F1729" s="1846"/>
    </row>
    <row r="1730" spans="6:6">
      <c r="F1730" s="1846"/>
    </row>
    <row r="1731" spans="6:6">
      <c r="F1731" s="1846"/>
    </row>
    <row r="1732" spans="6:6">
      <c r="F1732" s="1846"/>
    </row>
    <row r="1733" spans="6:6">
      <c r="F1733" s="1846"/>
    </row>
    <row r="1734" spans="6:6">
      <c r="F1734" s="1846"/>
    </row>
    <row r="1735" spans="6:6">
      <c r="F1735" s="1846"/>
    </row>
    <row r="1736" spans="6:6">
      <c r="F1736" s="1846"/>
    </row>
    <row r="1737" spans="6:6">
      <c r="F1737" s="1846"/>
    </row>
    <row r="1738" spans="6:6">
      <c r="F1738" s="1846"/>
    </row>
    <row r="1739" spans="6:6">
      <c r="F1739" s="1846"/>
    </row>
    <row r="1740" spans="6:6">
      <c r="F1740" s="1846"/>
    </row>
    <row r="1741" spans="6:6">
      <c r="F1741" s="1846"/>
    </row>
    <row r="1742" spans="6:6">
      <c r="F1742" s="1846"/>
    </row>
    <row r="1743" spans="6:6">
      <c r="F1743" s="1846"/>
    </row>
    <row r="1744" spans="6:6">
      <c r="F1744" s="1846"/>
    </row>
    <row r="1745" spans="6:6">
      <c r="F1745" s="1846"/>
    </row>
    <row r="1746" spans="6:6">
      <c r="F1746" s="1846"/>
    </row>
    <row r="1747" spans="6:6">
      <c r="F1747" s="1846"/>
    </row>
    <row r="1748" spans="6:6">
      <c r="F1748" s="1846"/>
    </row>
    <row r="1749" spans="6:6">
      <c r="F1749" s="1846"/>
    </row>
    <row r="1750" spans="6:6">
      <c r="F1750" s="1846"/>
    </row>
    <row r="1751" spans="6:6">
      <c r="F1751" s="1846"/>
    </row>
    <row r="1752" spans="6:6">
      <c r="F1752" s="1846"/>
    </row>
    <row r="1753" spans="6:6">
      <c r="F1753" s="1846"/>
    </row>
    <row r="1754" spans="6:6">
      <c r="F1754" s="1846"/>
    </row>
    <row r="1755" spans="6:6">
      <c r="F1755" s="1846"/>
    </row>
    <row r="1756" spans="6:6">
      <c r="F1756" s="1846"/>
    </row>
    <row r="1757" spans="6:6">
      <c r="F1757" s="1846"/>
    </row>
    <row r="1758" spans="6:6">
      <c r="F1758" s="1846"/>
    </row>
    <row r="1759" spans="6:6">
      <c r="F1759" s="1846"/>
    </row>
    <row r="1760" spans="6:6">
      <c r="F1760" s="1846"/>
    </row>
    <row r="1761" spans="6:6">
      <c r="F1761" s="1846"/>
    </row>
    <row r="1762" spans="6:6">
      <c r="F1762" s="1846"/>
    </row>
    <row r="1763" spans="6:6">
      <c r="F1763" s="1846"/>
    </row>
    <row r="1764" spans="6:6">
      <c r="F1764" s="1846"/>
    </row>
    <row r="1765" spans="6:6">
      <c r="F1765" s="1846"/>
    </row>
    <row r="1766" spans="6:6">
      <c r="F1766" s="1846"/>
    </row>
    <row r="1767" spans="6:6">
      <c r="F1767" s="1846"/>
    </row>
    <row r="1768" spans="6:6">
      <c r="F1768" s="1846"/>
    </row>
    <row r="1769" spans="6:6">
      <c r="F1769" s="1846"/>
    </row>
    <row r="1770" spans="6:6">
      <c r="F1770" s="1846"/>
    </row>
    <row r="1771" spans="6:6">
      <c r="F1771" s="1846"/>
    </row>
    <row r="1772" spans="6:6">
      <c r="F1772" s="1846"/>
    </row>
    <row r="1773" spans="6:6">
      <c r="F1773" s="1846"/>
    </row>
    <row r="1774" spans="6:6">
      <c r="F1774" s="1846"/>
    </row>
    <row r="1775" spans="6:6">
      <c r="F1775" s="1846"/>
    </row>
    <row r="1776" spans="6:6">
      <c r="F1776" s="1846"/>
    </row>
    <row r="1777" spans="6:6">
      <c r="F1777" s="1846"/>
    </row>
    <row r="1778" spans="6:6">
      <c r="F1778" s="1846"/>
    </row>
    <row r="1779" spans="6:6">
      <c r="F1779" s="1846"/>
    </row>
    <row r="1780" spans="6:6">
      <c r="F1780" s="1846"/>
    </row>
    <row r="1781" spans="6:6">
      <c r="F1781" s="1846"/>
    </row>
    <row r="1782" spans="6:6">
      <c r="F1782" s="1846"/>
    </row>
    <row r="1783" spans="6:6">
      <c r="F1783" s="1846"/>
    </row>
    <row r="1784" spans="6:6">
      <c r="F1784" s="1846"/>
    </row>
    <row r="1785" spans="6:6">
      <c r="F1785" s="1846"/>
    </row>
    <row r="1786" spans="6:6">
      <c r="F1786" s="1846"/>
    </row>
    <row r="1787" spans="6:6">
      <c r="F1787" s="1846"/>
    </row>
    <row r="1788" spans="6:6">
      <c r="F1788" s="1846"/>
    </row>
    <row r="1789" spans="6:6">
      <c r="F1789" s="1846"/>
    </row>
    <row r="1790" spans="6:6">
      <c r="F1790" s="1846"/>
    </row>
    <row r="1791" spans="6:6">
      <c r="F1791" s="1846"/>
    </row>
    <row r="1792" spans="6:6">
      <c r="F1792" s="1846"/>
    </row>
    <row r="1793" spans="6:6">
      <c r="F1793" s="1846"/>
    </row>
    <row r="1794" spans="6:6">
      <c r="F1794" s="1846"/>
    </row>
    <row r="1795" spans="6:6">
      <c r="F1795" s="1846"/>
    </row>
    <row r="1796" spans="6:6">
      <c r="F1796" s="1846"/>
    </row>
    <row r="1797" spans="6:6">
      <c r="F1797" s="1846"/>
    </row>
    <row r="1798" spans="6:6">
      <c r="F1798" s="1846"/>
    </row>
    <row r="1799" spans="6:6">
      <c r="F1799" s="1846"/>
    </row>
    <row r="1800" spans="6:6">
      <c r="F1800" s="1846"/>
    </row>
    <row r="1801" spans="6:6">
      <c r="F1801" s="1846"/>
    </row>
    <row r="1802" spans="6:6">
      <c r="F1802" s="1846"/>
    </row>
    <row r="1803" spans="6:6">
      <c r="F1803" s="1846"/>
    </row>
    <row r="1804" spans="6:6">
      <c r="F1804" s="1846"/>
    </row>
    <row r="1805" spans="6:6">
      <c r="F1805" s="1846"/>
    </row>
    <row r="1806" spans="6:6">
      <c r="F1806" s="1846"/>
    </row>
    <row r="1807" spans="6:6">
      <c r="F1807" s="1846"/>
    </row>
    <row r="1808" spans="6:6">
      <c r="F1808" s="1846"/>
    </row>
    <row r="1809" spans="6:6">
      <c r="F1809" s="1846"/>
    </row>
    <row r="1810" spans="6:6">
      <c r="F1810" s="1846"/>
    </row>
    <row r="1811" spans="6:6">
      <c r="F1811" s="1846"/>
    </row>
    <row r="1812" spans="6:6">
      <c r="F1812" s="1846"/>
    </row>
    <row r="1813" spans="6:6">
      <c r="F1813" s="1846"/>
    </row>
    <row r="1814" spans="6:6">
      <c r="F1814" s="1846"/>
    </row>
    <row r="1815" spans="6:6">
      <c r="F1815" s="1846"/>
    </row>
    <row r="1816" spans="6:6">
      <c r="F1816" s="1846"/>
    </row>
    <row r="1817" spans="6:6">
      <c r="F1817" s="1846"/>
    </row>
    <row r="1818" spans="6:6">
      <c r="F1818" s="1846"/>
    </row>
    <row r="1819" spans="6:6">
      <c r="F1819" s="1846"/>
    </row>
    <row r="1820" spans="6:6">
      <c r="F1820" s="1846"/>
    </row>
    <row r="1821" spans="6:6">
      <c r="F1821" s="1846"/>
    </row>
    <row r="1822" spans="6:6">
      <c r="F1822" s="1846"/>
    </row>
    <row r="1823" spans="6:6">
      <c r="F1823" s="1846"/>
    </row>
    <row r="1824" spans="6:6">
      <c r="F1824" s="1846"/>
    </row>
    <row r="1825" spans="6:6">
      <c r="F1825" s="1846"/>
    </row>
    <row r="1826" spans="6:6">
      <c r="F1826" s="1846"/>
    </row>
    <row r="1827" spans="6:6">
      <c r="F1827" s="1846"/>
    </row>
    <row r="1828" spans="6:6">
      <c r="F1828" s="1846"/>
    </row>
    <row r="1829" spans="6:6">
      <c r="F1829" s="1846"/>
    </row>
    <row r="1830" spans="6:6">
      <c r="F1830" s="1846"/>
    </row>
    <row r="1831" spans="6:6">
      <c r="F1831" s="1846"/>
    </row>
    <row r="1832" spans="6:6">
      <c r="F1832" s="1846"/>
    </row>
    <row r="1833" spans="6:6">
      <c r="F1833" s="1846"/>
    </row>
    <row r="1834" spans="6:6">
      <c r="F1834" s="1846"/>
    </row>
    <row r="1835" spans="6:6">
      <c r="F1835" s="1846"/>
    </row>
    <row r="1836" spans="6:6">
      <c r="F1836" s="1846"/>
    </row>
    <row r="1837" spans="6:6">
      <c r="F1837" s="1846"/>
    </row>
    <row r="1838" spans="6:6">
      <c r="F1838" s="1846"/>
    </row>
    <row r="1839" spans="6:6">
      <c r="F1839" s="1846"/>
    </row>
    <row r="1840" spans="6:6">
      <c r="F1840" s="1846"/>
    </row>
    <row r="1841" spans="6:6">
      <c r="F1841" s="1846"/>
    </row>
    <row r="1842" spans="6:6">
      <c r="F1842" s="1846"/>
    </row>
    <row r="1843" spans="6:6">
      <c r="F1843" s="1846"/>
    </row>
    <row r="1844" spans="6:6">
      <c r="F1844" s="1846"/>
    </row>
    <row r="1845" spans="6:6">
      <c r="F1845" s="1846"/>
    </row>
    <row r="1846" spans="6:6">
      <c r="F1846" s="1846"/>
    </row>
    <row r="1847" spans="6:6">
      <c r="F1847" s="1846"/>
    </row>
    <row r="1848" spans="6:6">
      <c r="F1848" s="1846"/>
    </row>
    <row r="1849" spans="6:6">
      <c r="F1849" s="1846"/>
    </row>
    <row r="1850" spans="6:6">
      <c r="F1850" s="1846"/>
    </row>
    <row r="1851" spans="6:6">
      <c r="F1851" s="1846"/>
    </row>
    <row r="1852" spans="6:6">
      <c r="F1852" s="1846"/>
    </row>
    <row r="1853" spans="6:6">
      <c r="F1853" s="1846"/>
    </row>
    <row r="1854" spans="6:6">
      <c r="F1854" s="1846"/>
    </row>
    <row r="1855" spans="6:6">
      <c r="F1855" s="1846"/>
    </row>
    <row r="1856" spans="6:6">
      <c r="F1856" s="1846"/>
    </row>
    <row r="1857" spans="6:6">
      <c r="F1857" s="1846"/>
    </row>
    <row r="1858" spans="6:6">
      <c r="F1858" s="1846"/>
    </row>
    <row r="1859" spans="6:6">
      <c r="F1859" s="1846"/>
    </row>
    <row r="1860" spans="6:6">
      <c r="F1860" s="1846"/>
    </row>
    <row r="1861" spans="6:6">
      <c r="F1861" s="1846"/>
    </row>
    <row r="1862" spans="6:6">
      <c r="F1862" s="1846"/>
    </row>
    <row r="1863" spans="6:6">
      <c r="F1863" s="1846"/>
    </row>
    <row r="1864" spans="6:6">
      <c r="F1864" s="1846"/>
    </row>
    <row r="1865" spans="6:6">
      <c r="F1865" s="1846"/>
    </row>
    <row r="1866" spans="6:6">
      <c r="F1866" s="1846"/>
    </row>
    <row r="1867" spans="6:6">
      <c r="F1867" s="1846"/>
    </row>
    <row r="1868" spans="6:6">
      <c r="F1868" s="1846"/>
    </row>
    <row r="1869" spans="6:6">
      <c r="F1869" s="1846"/>
    </row>
    <row r="1870" spans="6:6">
      <c r="F1870" s="1846"/>
    </row>
    <row r="1871" spans="6:6">
      <c r="F1871" s="1846"/>
    </row>
    <row r="1872" spans="6:6">
      <c r="F1872" s="1846"/>
    </row>
    <row r="1873" spans="6:6">
      <c r="F1873" s="1846"/>
    </row>
    <row r="1874" spans="6:6">
      <c r="F1874" s="1846"/>
    </row>
    <row r="1875" spans="6:6">
      <c r="F1875" s="1846"/>
    </row>
    <row r="1876" spans="6:6">
      <c r="F1876" s="1846"/>
    </row>
    <row r="1877" spans="6:6">
      <c r="F1877" s="1846"/>
    </row>
    <row r="1878" spans="6:6">
      <c r="F1878" s="1846"/>
    </row>
    <row r="1879" spans="6:6">
      <c r="F1879" s="1846"/>
    </row>
    <row r="1880" spans="6:6">
      <c r="F1880" s="1846"/>
    </row>
    <row r="1881" spans="6:6">
      <c r="F1881" s="1846"/>
    </row>
    <row r="1882" spans="6:6">
      <c r="F1882" s="1846"/>
    </row>
    <row r="1883" spans="6:6">
      <c r="F1883" s="1846"/>
    </row>
    <row r="1884" spans="6:6">
      <c r="F1884" s="1846"/>
    </row>
    <row r="1885" spans="6:6">
      <c r="F1885" s="1846"/>
    </row>
    <row r="1886" spans="6:6">
      <c r="F1886" s="1846"/>
    </row>
    <row r="1887" spans="6:6">
      <c r="F1887" s="1846"/>
    </row>
    <row r="1888" spans="6:6">
      <c r="F1888" s="1846"/>
    </row>
    <row r="1889" spans="6:6">
      <c r="F1889" s="1846"/>
    </row>
    <row r="1890" spans="6:6">
      <c r="F1890" s="1846"/>
    </row>
    <row r="1891" spans="6:6">
      <c r="F1891" s="1846"/>
    </row>
    <row r="1892" spans="6:6">
      <c r="F1892" s="1846"/>
    </row>
    <row r="1893" spans="6:6">
      <c r="F1893" s="1846"/>
    </row>
    <row r="1894" spans="6:6">
      <c r="F1894" s="1846"/>
    </row>
    <row r="1895" spans="6:6">
      <c r="F1895" s="1846"/>
    </row>
    <row r="1896" spans="6:6">
      <c r="F1896" s="1846"/>
    </row>
    <row r="1897" spans="6:6">
      <c r="F1897" s="1846"/>
    </row>
    <row r="1898" spans="6:6">
      <c r="F1898" s="1846"/>
    </row>
    <row r="1899" spans="6:6">
      <c r="F1899" s="1846"/>
    </row>
    <row r="1900" spans="6:6">
      <c r="F1900" s="1846"/>
    </row>
    <row r="1901" spans="6:6">
      <c r="F1901" s="1846"/>
    </row>
    <row r="1902" spans="6:6">
      <c r="F1902" s="1846"/>
    </row>
    <row r="1903" spans="6:6">
      <c r="F1903" s="1846"/>
    </row>
    <row r="1904" spans="6:6">
      <c r="F1904" s="1846"/>
    </row>
    <row r="1905" spans="6:6">
      <c r="F1905" s="1846"/>
    </row>
    <row r="1906" spans="6:6">
      <c r="F1906" s="1846"/>
    </row>
    <row r="1907" spans="6:6">
      <c r="F1907" s="1846"/>
    </row>
    <row r="1908" spans="6:6">
      <c r="F1908" s="1846"/>
    </row>
    <row r="1909" spans="6:6">
      <c r="F1909" s="1846"/>
    </row>
    <row r="1910" spans="6:6">
      <c r="F1910" s="1846"/>
    </row>
    <row r="1911" spans="6:6">
      <c r="F1911" s="1846"/>
    </row>
    <row r="1912" spans="6:6">
      <c r="F1912" s="1846"/>
    </row>
    <row r="1913" spans="6:6">
      <c r="F1913" s="1846"/>
    </row>
    <row r="1914" spans="6:6">
      <c r="F1914" s="1846"/>
    </row>
    <row r="1915" spans="6:6">
      <c r="F1915" s="1846"/>
    </row>
    <row r="1916" spans="6:6">
      <c r="F1916" s="1846"/>
    </row>
    <row r="1917" spans="6:6">
      <c r="F1917" s="1846"/>
    </row>
    <row r="1918" spans="6:6">
      <c r="F1918" s="1846"/>
    </row>
    <row r="1919" spans="6:6">
      <c r="F1919" s="1846"/>
    </row>
    <row r="1920" spans="6:6">
      <c r="F1920" s="1846"/>
    </row>
    <row r="1921" spans="6:6">
      <c r="F1921" s="1846"/>
    </row>
    <row r="1922" spans="6:6">
      <c r="F1922" s="1846"/>
    </row>
    <row r="1923" spans="6:6">
      <c r="F1923" s="1846"/>
    </row>
    <row r="1924" spans="6:6">
      <c r="F1924" s="1846"/>
    </row>
    <row r="1925" spans="6:6">
      <c r="F1925" s="1846"/>
    </row>
    <row r="1926" spans="6:6">
      <c r="F1926" s="1846"/>
    </row>
    <row r="1927" spans="6:6">
      <c r="F1927" s="1846"/>
    </row>
    <row r="1928" spans="6:6">
      <c r="F1928" s="1846"/>
    </row>
    <row r="1929" spans="6:6">
      <c r="F1929" s="1846"/>
    </row>
    <row r="1930" spans="6:6">
      <c r="F1930" s="1846"/>
    </row>
    <row r="1931" spans="6:6">
      <c r="F1931" s="1846"/>
    </row>
    <row r="1932" spans="6:6">
      <c r="F1932" s="1846"/>
    </row>
    <row r="1933" spans="6:6">
      <c r="F1933" s="1846"/>
    </row>
    <row r="1934" spans="6:6">
      <c r="F1934" s="1846"/>
    </row>
    <row r="1935" spans="6:6">
      <c r="F1935" s="1846"/>
    </row>
    <row r="1936" spans="6:6">
      <c r="F1936" s="1846"/>
    </row>
    <row r="1937" spans="6:6">
      <c r="F1937" s="1846"/>
    </row>
    <row r="1938" spans="6:6">
      <c r="F1938" s="1846"/>
    </row>
    <row r="1939" spans="6:6">
      <c r="F1939" s="1846"/>
    </row>
    <row r="1940" spans="6:6">
      <c r="F1940" s="1846"/>
    </row>
    <row r="1941" spans="6:6">
      <c r="F1941" s="1846"/>
    </row>
    <row r="1942" spans="6:6">
      <c r="F1942" s="1846"/>
    </row>
    <row r="1943" spans="6:6">
      <c r="F1943" s="1846"/>
    </row>
    <row r="1944" spans="6:6">
      <c r="F1944" s="1846"/>
    </row>
    <row r="1945" spans="6:6">
      <c r="F1945" s="1846"/>
    </row>
    <row r="1946" spans="6:6">
      <c r="F1946" s="1846"/>
    </row>
    <row r="1947" spans="6:6">
      <c r="F1947" s="1846"/>
    </row>
    <row r="1948" spans="6:6">
      <c r="F1948" s="1846"/>
    </row>
    <row r="1949" spans="6:6">
      <c r="F1949" s="1846"/>
    </row>
    <row r="1950" spans="6:6">
      <c r="F1950" s="1846"/>
    </row>
    <row r="1951" spans="6:6">
      <c r="F1951" s="1846"/>
    </row>
    <row r="1952" spans="6:6">
      <c r="F1952" s="1846"/>
    </row>
    <row r="1953" spans="6:6">
      <c r="F1953" s="1846"/>
    </row>
    <row r="1954" spans="6:6">
      <c r="F1954" s="1846"/>
    </row>
    <row r="1955" spans="6:6">
      <c r="F1955" s="1846"/>
    </row>
    <row r="1956" spans="6:6">
      <c r="F1956" s="1846"/>
    </row>
    <row r="1957" spans="6:6">
      <c r="F1957" s="1846"/>
    </row>
    <row r="1958" spans="6:6">
      <c r="F1958" s="1846"/>
    </row>
    <row r="1959" spans="6:6">
      <c r="F1959" s="1846"/>
    </row>
    <row r="1960" spans="6:6">
      <c r="F1960" s="1846"/>
    </row>
    <row r="1961" spans="6:6">
      <c r="F1961" s="1846"/>
    </row>
    <row r="1962" spans="6:6">
      <c r="F1962" s="1846"/>
    </row>
    <row r="1963" spans="6:6">
      <c r="F1963" s="1846"/>
    </row>
    <row r="1964" spans="6:6">
      <c r="F1964" s="1846"/>
    </row>
    <row r="1965" spans="6:6">
      <c r="F1965" s="1846"/>
    </row>
    <row r="1966" spans="6:6">
      <c r="F1966" s="1846"/>
    </row>
    <row r="1967" spans="6:6">
      <c r="F1967" s="1846"/>
    </row>
    <row r="1968" spans="6:6">
      <c r="F1968" s="1846"/>
    </row>
    <row r="1969" spans="6:6">
      <c r="F1969" s="1846"/>
    </row>
    <row r="1970" spans="6:6">
      <c r="F1970" s="1846"/>
    </row>
    <row r="1971" spans="6:6">
      <c r="F1971" s="1846"/>
    </row>
    <row r="1972" spans="6:6">
      <c r="F1972" s="1846"/>
    </row>
    <row r="1973" spans="6:6">
      <c r="F1973" s="1846"/>
    </row>
    <row r="1974" spans="6:6">
      <c r="F1974" s="1846"/>
    </row>
    <row r="1975" spans="6:6">
      <c r="F1975" s="1846"/>
    </row>
    <row r="1976" spans="6:6">
      <c r="F1976" s="1846"/>
    </row>
    <row r="1977" spans="6:6">
      <c r="F1977" s="1846"/>
    </row>
    <row r="1978" spans="6:6">
      <c r="F1978" s="1846"/>
    </row>
    <row r="1979" spans="6:6">
      <c r="F1979" s="1846"/>
    </row>
    <row r="1980" spans="6:6">
      <c r="F1980" s="1846"/>
    </row>
    <row r="1981" spans="6:6">
      <c r="F1981" s="1846"/>
    </row>
    <row r="1982" spans="6:6">
      <c r="F1982" s="1846"/>
    </row>
    <row r="1983" spans="6:6">
      <c r="F1983" s="1846"/>
    </row>
    <row r="1984" spans="6:6">
      <c r="F1984" s="1846"/>
    </row>
    <row r="1985" spans="6:6">
      <c r="F1985" s="1846"/>
    </row>
    <row r="1986" spans="6:6">
      <c r="F1986" s="1846"/>
    </row>
    <row r="1987" spans="6:6">
      <c r="F1987" s="1846"/>
    </row>
    <row r="1988" spans="6:6">
      <c r="F1988" s="1846"/>
    </row>
    <row r="1989" spans="6:6">
      <c r="F1989" s="1846"/>
    </row>
    <row r="1990" spans="6:6">
      <c r="F1990" s="1846"/>
    </row>
    <row r="1991" spans="6:6">
      <c r="F1991" s="1846"/>
    </row>
    <row r="1992" spans="6:6">
      <c r="F1992" s="1846"/>
    </row>
    <row r="1993" spans="6:6">
      <c r="F1993" s="1846"/>
    </row>
    <row r="1994" spans="6:6">
      <c r="F1994" s="1846"/>
    </row>
    <row r="1995" spans="6:6">
      <c r="F1995" s="1846"/>
    </row>
    <row r="1996" spans="6:6">
      <c r="F1996" s="1846"/>
    </row>
    <row r="1997" spans="6:6">
      <c r="F1997" s="1846"/>
    </row>
    <row r="1998" spans="6:6">
      <c r="F1998" s="1846"/>
    </row>
    <row r="1999" spans="6:6">
      <c r="F1999" s="1846"/>
    </row>
    <row r="2000" spans="6:6">
      <c r="F2000" s="1846"/>
    </row>
    <row r="2001" spans="6:6">
      <c r="F2001" s="1846"/>
    </row>
    <row r="2002" spans="6:6">
      <c r="F2002" s="1846"/>
    </row>
    <row r="2003" spans="6:6">
      <c r="F2003" s="1846"/>
    </row>
    <row r="2004" spans="6:6">
      <c r="F2004" s="1846"/>
    </row>
    <row r="2005" spans="6:6">
      <c r="F2005" s="1846"/>
    </row>
    <row r="2006" spans="6:6">
      <c r="F2006" s="1846"/>
    </row>
    <row r="2007" spans="6:6">
      <c r="F2007" s="1846"/>
    </row>
    <row r="2008" spans="6:6">
      <c r="F2008" s="1846"/>
    </row>
    <row r="2009" spans="6:6">
      <c r="F2009" s="1846"/>
    </row>
    <row r="2010" spans="6:6">
      <c r="F2010" s="1846"/>
    </row>
    <row r="2011" spans="6:6">
      <c r="F2011" s="1846"/>
    </row>
    <row r="2012" spans="6:6">
      <c r="F2012" s="1846"/>
    </row>
    <row r="2013" spans="6:6">
      <c r="F2013" s="1846"/>
    </row>
    <row r="2014" spans="6:6">
      <c r="F2014" s="1846"/>
    </row>
    <row r="2015" spans="6:6">
      <c r="F2015" s="1846"/>
    </row>
    <row r="2016" spans="6:6">
      <c r="F2016" s="1846"/>
    </row>
    <row r="2017" spans="6:6">
      <c r="F2017" s="1846"/>
    </row>
    <row r="2018" spans="6:6">
      <c r="F2018" s="1846"/>
    </row>
    <row r="2019" spans="6:6">
      <c r="F2019" s="1846"/>
    </row>
    <row r="2020" spans="6:6">
      <c r="F2020" s="1846"/>
    </row>
    <row r="2021" spans="6:6">
      <c r="F2021" s="1846"/>
    </row>
    <row r="2022" spans="6:6">
      <c r="F2022" s="1846"/>
    </row>
    <row r="2023" spans="6:6">
      <c r="F2023" s="1846"/>
    </row>
    <row r="2024" spans="6:6">
      <c r="F2024" s="1846"/>
    </row>
    <row r="2025" spans="6:6">
      <c r="F2025" s="1846"/>
    </row>
    <row r="2026" spans="6:6">
      <c r="F2026" s="1846"/>
    </row>
    <row r="2027" spans="6:6">
      <c r="F2027" s="1846"/>
    </row>
    <row r="2028" spans="6:6">
      <c r="F2028" s="1846"/>
    </row>
    <row r="2029" spans="6:6">
      <c r="F2029" s="1846"/>
    </row>
    <row r="2030" spans="6:6">
      <c r="F2030" s="1846"/>
    </row>
    <row r="2031" spans="6:6">
      <c r="F2031" s="1846"/>
    </row>
    <row r="2032" spans="6:6">
      <c r="F2032" s="1846"/>
    </row>
    <row r="2033" spans="6:6">
      <c r="F2033" s="1846"/>
    </row>
    <row r="2034" spans="6:6">
      <c r="F2034" s="1846"/>
    </row>
    <row r="2035" spans="6:6">
      <c r="F2035" s="1846"/>
    </row>
    <row r="2036" spans="6:6">
      <c r="F2036" s="1846"/>
    </row>
    <row r="2037" spans="6:6">
      <c r="F2037" s="1846"/>
    </row>
    <row r="2038" spans="6:6">
      <c r="F2038" s="1846"/>
    </row>
    <row r="2039" spans="6:6">
      <c r="F2039" s="1846"/>
    </row>
    <row r="2040" spans="6:6">
      <c r="F2040" s="1846"/>
    </row>
    <row r="2041" spans="6:6">
      <c r="F2041" s="1846"/>
    </row>
    <row r="2042" spans="6:6">
      <c r="F2042" s="1846"/>
    </row>
    <row r="2043" spans="6:6">
      <c r="F2043" s="1846"/>
    </row>
    <row r="2044" spans="6:6">
      <c r="F2044" s="1846"/>
    </row>
    <row r="2045" spans="6:6">
      <c r="F2045" s="1846"/>
    </row>
    <row r="2046" spans="6:6">
      <c r="F2046" s="1846"/>
    </row>
    <row r="2047" spans="6:6">
      <c r="F2047" s="1846"/>
    </row>
    <row r="2048" spans="6:6">
      <c r="F2048" s="1846"/>
    </row>
    <row r="2049" spans="6:6">
      <c r="F2049" s="1846"/>
    </row>
    <row r="2050" spans="6:6">
      <c r="F2050" s="1846"/>
    </row>
    <row r="2051" spans="6:6">
      <c r="F2051" s="1846"/>
    </row>
    <row r="2052" spans="6:6">
      <c r="F2052" s="1846"/>
    </row>
    <row r="2053" spans="6:6">
      <c r="F2053" s="1846"/>
    </row>
    <row r="2054" spans="6:6">
      <c r="F2054" s="1846"/>
    </row>
    <row r="2055" spans="6:6">
      <c r="F2055" s="1846"/>
    </row>
    <row r="2056" spans="6:6">
      <c r="F2056" s="1846"/>
    </row>
    <row r="2057" spans="6:6">
      <c r="F2057" s="1846"/>
    </row>
    <row r="2058" spans="6:6">
      <c r="F2058" s="1846"/>
    </row>
    <row r="2059" spans="6:6">
      <c r="F2059" s="1846"/>
    </row>
    <row r="2060" spans="6:6">
      <c r="F2060" s="1846"/>
    </row>
    <row r="2061" spans="6:6">
      <c r="F2061" s="1846"/>
    </row>
    <row r="2062" spans="6:6">
      <c r="F2062" s="1846"/>
    </row>
    <row r="2063" spans="6:6">
      <c r="F2063" s="1846"/>
    </row>
    <row r="2064" spans="6:6">
      <c r="F2064" s="1846"/>
    </row>
    <row r="2065" spans="6:6">
      <c r="F2065" s="1846"/>
    </row>
    <row r="2066" spans="6:6">
      <c r="F2066" s="1846"/>
    </row>
    <row r="2067" spans="6:6">
      <c r="F2067" s="1846"/>
    </row>
    <row r="2068" spans="6:6">
      <c r="F2068" s="1846"/>
    </row>
    <row r="2069" spans="6:6">
      <c r="F2069" s="1846"/>
    </row>
    <row r="2070" spans="6:6">
      <c r="F2070" s="1846"/>
    </row>
    <row r="2071" spans="6:6">
      <c r="F2071" s="1846"/>
    </row>
    <row r="2072" spans="6:6">
      <c r="F2072" s="1846"/>
    </row>
    <row r="2073" spans="6:6">
      <c r="F2073" s="1846"/>
    </row>
    <row r="2074" spans="6:6">
      <c r="F2074" s="1846"/>
    </row>
    <row r="2075" spans="6:6">
      <c r="F2075" s="1846"/>
    </row>
    <row r="2076" spans="6:6">
      <c r="F2076" s="1846"/>
    </row>
    <row r="2077" spans="6:6">
      <c r="F2077" s="1846"/>
    </row>
    <row r="2078" spans="6:6">
      <c r="F2078" s="1846"/>
    </row>
    <row r="2079" spans="6:6">
      <c r="F2079" s="1846"/>
    </row>
    <row r="2080" spans="6:6">
      <c r="F2080" s="1846"/>
    </row>
    <row r="2081" spans="6:6">
      <c r="F2081" s="1846"/>
    </row>
    <row r="2082" spans="6:6">
      <c r="F2082" s="1846"/>
    </row>
    <row r="2083" spans="6:6">
      <c r="F2083" s="1846"/>
    </row>
    <row r="2084" spans="6:6">
      <c r="F2084" s="1846"/>
    </row>
    <row r="2085" spans="6:6">
      <c r="F2085" s="1846"/>
    </row>
    <row r="2086" spans="6:6">
      <c r="F2086" s="1846"/>
    </row>
    <row r="2087" spans="6:6">
      <c r="F2087" s="1846"/>
    </row>
    <row r="2088" spans="6:6">
      <c r="F2088" s="1846"/>
    </row>
    <row r="2089" spans="6:6">
      <c r="F2089" s="1846"/>
    </row>
    <row r="2090" spans="6:6">
      <c r="F2090" s="1846"/>
    </row>
    <row r="2091" spans="6:6">
      <c r="F2091" s="1846"/>
    </row>
    <row r="2092" spans="6:6">
      <c r="F2092" s="1846"/>
    </row>
    <row r="2093" spans="6:6">
      <c r="F2093" s="1846"/>
    </row>
    <row r="2094" spans="6:6">
      <c r="F2094" s="1846"/>
    </row>
    <row r="2095" spans="6:6">
      <c r="F2095" s="1846"/>
    </row>
    <row r="2096" spans="6:6">
      <c r="F2096" s="1846"/>
    </row>
    <row r="2097" spans="6:6">
      <c r="F2097" s="1846"/>
    </row>
    <row r="2098" spans="6:6">
      <c r="F2098" s="1846"/>
    </row>
    <row r="2099" spans="6:6">
      <c r="F2099" s="1846"/>
    </row>
    <row r="2100" spans="6:6">
      <c r="F2100" s="1846"/>
    </row>
    <row r="2101" spans="6:6">
      <c r="F2101" s="1846"/>
    </row>
    <row r="2102" spans="6:6">
      <c r="F2102" s="1846"/>
    </row>
    <row r="2103" spans="6:6">
      <c r="F2103" s="1846"/>
    </row>
    <row r="2104" spans="6:6">
      <c r="F2104" s="1846"/>
    </row>
    <row r="2105" spans="6:6">
      <c r="F2105" s="1846"/>
    </row>
    <row r="2106" spans="6:6">
      <c r="F2106" s="1846"/>
    </row>
    <row r="2107" spans="6:6">
      <c r="F2107" s="1846"/>
    </row>
    <row r="2108" spans="6:6">
      <c r="F2108" s="1846"/>
    </row>
    <row r="2109" spans="6:6">
      <c r="F2109" s="1846"/>
    </row>
    <row r="2110" spans="6:6">
      <c r="F2110" s="1846"/>
    </row>
    <row r="2111" spans="6:6">
      <c r="F2111" s="1846"/>
    </row>
    <row r="2112" spans="6:6">
      <c r="F2112" s="1846"/>
    </row>
    <row r="2113" spans="6:6">
      <c r="F2113" s="1846"/>
    </row>
    <row r="2114" spans="6:6">
      <c r="F2114" s="1846"/>
    </row>
    <row r="2115" spans="6:6">
      <c r="F2115" s="1846"/>
    </row>
    <row r="2116" spans="6:6">
      <c r="F2116" s="1846"/>
    </row>
    <row r="2117" spans="6:6">
      <c r="F2117" s="1846"/>
    </row>
    <row r="2118" spans="6:6">
      <c r="F2118" s="1846"/>
    </row>
    <row r="2119" spans="6:6">
      <c r="F2119" s="1846"/>
    </row>
    <row r="2120" spans="6:6">
      <c r="F2120" s="1846"/>
    </row>
    <row r="2121" spans="6:6">
      <c r="F2121" s="1846"/>
    </row>
    <row r="2122" spans="6:6">
      <c r="F2122" s="1846"/>
    </row>
    <row r="2123" spans="6:6">
      <c r="F2123" s="1846"/>
    </row>
    <row r="2124" spans="6:6">
      <c r="F2124" s="1846"/>
    </row>
    <row r="2125" spans="6:6">
      <c r="F2125" s="1846"/>
    </row>
    <row r="2126" spans="6:6">
      <c r="F2126" s="1846"/>
    </row>
    <row r="2127" spans="6:6">
      <c r="F2127" s="1846"/>
    </row>
    <row r="2128" spans="6:6">
      <c r="F2128" s="1846"/>
    </row>
    <row r="2129" spans="6:6">
      <c r="F2129" s="1846"/>
    </row>
    <row r="2130" spans="6:6">
      <c r="F2130" s="1846"/>
    </row>
    <row r="2131" spans="6:6">
      <c r="F2131" s="1846"/>
    </row>
    <row r="2132" spans="6:6">
      <c r="F2132" s="1846"/>
    </row>
    <row r="2133" spans="6:6">
      <c r="F2133" s="1846"/>
    </row>
    <row r="2134" spans="6:6">
      <c r="F2134" s="1846"/>
    </row>
    <row r="2135" spans="6:6">
      <c r="F2135" s="1846"/>
    </row>
    <row r="2136" spans="6:6">
      <c r="F2136" s="1846"/>
    </row>
    <row r="2137" spans="6:6">
      <c r="F2137" s="1846"/>
    </row>
    <row r="2138" spans="6:6">
      <c r="F2138" s="1846"/>
    </row>
    <row r="2139" spans="6:6">
      <c r="F2139" s="1846"/>
    </row>
    <row r="2140" spans="6:6">
      <c r="F2140" s="1846"/>
    </row>
    <row r="2141" spans="6:6">
      <c r="F2141" s="1846"/>
    </row>
    <row r="2142" spans="6:6">
      <c r="F2142" s="1846"/>
    </row>
    <row r="2143" spans="6:6">
      <c r="F2143" s="1846"/>
    </row>
    <row r="2144" spans="6:6">
      <c r="F2144" s="1846"/>
    </row>
    <row r="2145" spans="6:6">
      <c r="F2145" s="1846"/>
    </row>
    <row r="2146" spans="6:6">
      <c r="F2146" s="1846"/>
    </row>
    <row r="2147" spans="6:6">
      <c r="F2147" s="1846"/>
    </row>
    <row r="2148" spans="6:6">
      <c r="F2148" s="1846"/>
    </row>
    <row r="2149" spans="6:6">
      <c r="F2149" s="1846"/>
    </row>
    <row r="2150" spans="6:6">
      <c r="F2150" s="1846"/>
    </row>
    <row r="2151" spans="6:6">
      <c r="F2151" s="1846"/>
    </row>
    <row r="2152" spans="6:6">
      <c r="F2152" s="1846"/>
    </row>
    <row r="2153" spans="6:6">
      <c r="F2153" s="1846"/>
    </row>
    <row r="2154" spans="6:6">
      <c r="F2154" s="1846"/>
    </row>
    <row r="2155" spans="6:6">
      <c r="F2155" s="1846"/>
    </row>
    <row r="2156" spans="6:6">
      <c r="F2156" s="1846"/>
    </row>
    <row r="2157" spans="6:6">
      <c r="F2157" s="1846"/>
    </row>
    <row r="2158" spans="6:6">
      <c r="F2158" s="1846"/>
    </row>
    <row r="2159" spans="6:6">
      <c r="F2159" s="1846"/>
    </row>
    <row r="2160" spans="6:6">
      <c r="F2160" s="1846"/>
    </row>
    <row r="2161" spans="6:6">
      <c r="F2161" s="1846"/>
    </row>
    <row r="2162" spans="6:6">
      <c r="F2162" s="1846"/>
    </row>
    <row r="2163" spans="6:6">
      <c r="F2163" s="1846"/>
    </row>
    <row r="2164" spans="6:6">
      <c r="F2164" s="1846"/>
    </row>
    <row r="2165" spans="6:6">
      <c r="F2165" s="1846"/>
    </row>
    <row r="2166" spans="6:6">
      <c r="F2166" s="1846"/>
    </row>
    <row r="2167" spans="6:6">
      <c r="F2167" s="1846"/>
    </row>
    <row r="2168" spans="6:6">
      <c r="F2168" s="1846"/>
    </row>
    <row r="2169" spans="6:6">
      <c r="F2169" s="1846"/>
    </row>
    <row r="2170" spans="6:6">
      <c r="F2170" s="1846"/>
    </row>
    <row r="2171" spans="6:6">
      <c r="F2171" s="1846"/>
    </row>
    <row r="2172" spans="6:6">
      <c r="F2172" s="1846"/>
    </row>
    <row r="2173" spans="6:6">
      <c r="F2173" s="1846"/>
    </row>
    <row r="2174" spans="6:6">
      <c r="F2174" s="1846"/>
    </row>
    <row r="2175" spans="6:6">
      <c r="F2175" s="1846"/>
    </row>
    <row r="2176" spans="6:6">
      <c r="F2176" s="1846"/>
    </row>
    <row r="2177" spans="6:6">
      <c r="F2177" s="1846"/>
    </row>
    <row r="2178" spans="6:6">
      <c r="F2178" s="1846"/>
    </row>
    <row r="2179" spans="6:6">
      <c r="F2179" s="1846"/>
    </row>
    <row r="2180" spans="6:6">
      <c r="F2180" s="1846"/>
    </row>
    <row r="2181" spans="6:6">
      <c r="F2181" s="1846"/>
    </row>
    <row r="2182" spans="6:6">
      <c r="F2182" s="1846"/>
    </row>
    <row r="2183" spans="6:6">
      <c r="F2183" s="1846"/>
    </row>
    <row r="2184" spans="6:6">
      <c r="F2184" s="1846"/>
    </row>
    <row r="2185" spans="6:6">
      <c r="F2185" s="1846"/>
    </row>
    <row r="2186" spans="6:6">
      <c r="F2186" s="1846"/>
    </row>
    <row r="2187" spans="6:6">
      <c r="F2187" s="1846"/>
    </row>
    <row r="2188" spans="6:6">
      <c r="F2188" s="1846"/>
    </row>
    <row r="2189" spans="6:6">
      <c r="F2189" s="1846"/>
    </row>
    <row r="2190" spans="6:6">
      <c r="F2190" s="1846"/>
    </row>
    <row r="2191" spans="6:6">
      <c r="F2191" s="1846"/>
    </row>
    <row r="2192" spans="6:6">
      <c r="F2192" s="1846"/>
    </row>
    <row r="2193" spans="6:6">
      <c r="F2193" s="1846"/>
    </row>
    <row r="2194" spans="6:6">
      <c r="F2194" s="1846"/>
    </row>
    <row r="2195" spans="6:6">
      <c r="F2195" s="1846"/>
    </row>
    <row r="2196" spans="6:6">
      <c r="F2196" s="1846"/>
    </row>
    <row r="2197" spans="6:6">
      <c r="F2197" s="1846"/>
    </row>
    <row r="2198" spans="6:6">
      <c r="F2198" s="1846"/>
    </row>
    <row r="2199" spans="6:6">
      <c r="F2199" s="1846"/>
    </row>
    <row r="2200" spans="6:6">
      <c r="F2200" s="1846"/>
    </row>
    <row r="2201" spans="6:6">
      <c r="F2201" s="1846"/>
    </row>
    <row r="2202" spans="6:6">
      <c r="F2202" s="1846"/>
    </row>
    <row r="2203" spans="6:6">
      <c r="F2203" s="1846"/>
    </row>
    <row r="2204" spans="6:6">
      <c r="F2204" s="1846"/>
    </row>
    <row r="2205" spans="6:6">
      <c r="F2205" s="1846"/>
    </row>
    <row r="2206" spans="6:6">
      <c r="F2206" s="1846"/>
    </row>
    <row r="2207" spans="6:6">
      <c r="F2207" s="1846"/>
    </row>
    <row r="2208" spans="6:6">
      <c r="F2208" s="1846"/>
    </row>
    <row r="2209" spans="6:6">
      <c r="F2209" s="1846"/>
    </row>
    <row r="2210" spans="6:6">
      <c r="F2210" s="1846"/>
    </row>
    <row r="2211" spans="6:6">
      <c r="F2211" s="1846"/>
    </row>
    <row r="2212" spans="6:6">
      <c r="F2212" s="1846"/>
    </row>
    <row r="2213" spans="6:6">
      <c r="F2213" s="1846"/>
    </row>
    <row r="2214" spans="6:6">
      <c r="F2214" s="1846"/>
    </row>
    <row r="2215" spans="6:6">
      <c r="F2215" s="1846"/>
    </row>
    <row r="2216" spans="6:6">
      <c r="F2216" s="1846"/>
    </row>
    <row r="2217" spans="6:6">
      <c r="F2217" s="1846"/>
    </row>
    <row r="2218" spans="6:6">
      <c r="F2218" s="1846"/>
    </row>
    <row r="2219" spans="6:6">
      <c r="F2219" s="1846"/>
    </row>
    <row r="2220" spans="6:6">
      <c r="F2220" s="1846"/>
    </row>
    <row r="2221" spans="6:6">
      <c r="F2221" s="1846"/>
    </row>
    <row r="2222" spans="6:6">
      <c r="F2222" s="1846"/>
    </row>
    <row r="2223" spans="6:6">
      <c r="F2223" s="1846"/>
    </row>
    <row r="2224" spans="6:6">
      <c r="F2224" s="1846"/>
    </row>
    <row r="2225" spans="6:6">
      <c r="F2225" s="1846"/>
    </row>
    <row r="2226" spans="6:6">
      <c r="F2226" s="1846"/>
    </row>
    <row r="2227" spans="6:6">
      <c r="F2227" s="1846"/>
    </row>
    <row r="2228" spans="6:6">
      <c r="F2228" s="1846"/>
    </row>
    <row r="2229" spans="6:6">
      <c r="F2229" s="1846"/>
    </row>
    <row r="2230" spans="6:6">
      <c r="F2230" s="1846"/>
    </row>
    <row r="2231" spans="6:6">
      <c r="F2231" s="1846"/>
    </row>
    <row r="2232" spans="6:6">
      <c r="F2232" s="1846"/>
    </row>
    <row r="2233" spans="6:6">
      <c r="F2233" s="1846"/>
    </row>
    <row r="2234" spans="6:6">
      <c r="F2234" s="1846"/>
    </row>
    <row r="2235" spans="6:6">
      <c r="F2235" s="1846"/>
    </row>
    <row r="2236" spans="6:6">
      <c r="F2236" s="1846"/>
    </row>
    <row r="2237" spans="6:6">
      <c r="F2237" s="1846"/>
    </row>
    <row r="2238" spans="6:6">
      <c r="F2238" s="1846"/>
    </row>
    <row r="2239" spans="6:6">
      <c r="F2239" s="1846"/>
    </row>
    <row r="2240" spans="6:6">
      <c r="F2240" s="1846"/>
    </row>
    <row r="2241" spans="6:6">
      <c r="F2241" s="1846"/>
    </row>
    <row r="2242" spans="6:6">
      <c r="F2242" s="1846"/>
    </row>
    <row r="2243" spans="6:6">
      <c r="F2243" s="1846"/>
    </row>
    <row r="2244" spans="6:6">
      <c r="F2244" s="1846"/>
    </row>
    <row r="2245" spans="6:6">
      <c r="F2245" s="1846"/>
    </row>
    <row r="2246" spans="6:6">
      <c r="F2246" s="1846"/>
    </row>
    <row r="2247" spans="6:6">
      <c r="F2247" s="1846"/>
    </row>
    <row r="2248" spans="6:6">
      <c r="F2248" s="1846"/>
    </row>
    <row r="2249" spans="6:6">
      <c r="F2249" s="1846"/>
    </row>
    <row r="2250" spans="6:6">
      <c r="F2250" s="1846"/>
    </row>
    <row r="2251" spans="6:6">
      <c r="F2251" s="1846"/>
    </row>
    <row r="2252" spans="6:6">
      <c r="F2252" s="1846"/>
    </row>
    <row r="2253" spans="6:6">
      <c r="F2253" s="1846"/>
    </row>
    <row r="2254" spans="6:6">
      <c r="F2254" s="1846"/>
    </row>
    <row r="2255" spans="6:6">
      <c r="F2255" s="1846"/>
    </row>
    <row r="2256" spans="6:6">
      <c r="F2256" s="1846"/>
    </row>
    <row r="2257" spans="6:6">
      <c r="F2257" s="1846"/>
    </row>
    <row r="2258" spans="6:6">
      <c r="F2258" s="1846"/>
    </row>
    <row r="2259" spans="6:6">
      <c r="F2259" s="1846"/>
    </row>
    <row r="2260" spans="6:6">
      <c r="F2260" s="1846"/>
    </row>
    <row r="2261" spans="6:6">
      <c r="F2261" s="1846"/>
    </row>
    <row r="2262" spans="6:6">
      <c r="F2262" s="1846"/>
    </row>
    <row r="2263" spans="6:6">
      <c r="F2263" s="1846"/>
    </row>
    <row r="2264" spans="6:6">
      <c r="F2264" s="1846"/>
    </row>
    <row r="2265" spans="6:6">
      <c r="F2265" s="1846"/>
    </row>
    <row r="2266" spans="6:6">
      <c r="F2266" s="1846"/>
    </row>
    <row r="2267" spans="6:6">
      <c r="F2267" s="1846"/>
    </row>
    <row r="2268" spans="6:6">
      <c r="F2268" s="1846"/>
    </row>
    <row r="2269" spans="6:6">
      <c r="F2269" s="1846"/>
    </row>
    <row r="2270" spans="6:6">
      <c r="F2270" s="1846"/>
    </row>
    <row r="2271" spans="6:6">
      <c r="F2271" s="1846"/>
    </row>
    <row r="2272" spans="6:6">
      <c r="F2272" s="1846"/>
    </row>
    <row r="2273" spans="6:6">
      <c r="F2273" s="1846"/>
    </row>
    <row r="2274" spans="6:6">
      <c r="F2274" s="1846"/>
    </row>
    <row r="2275" spans="6:6">
      <c r="F2275" s="1846"/>
    </row>
    <row r="2276" spans="6:6">
      <c r="F2276" s="1846"/>
    </row>
    <row r="2277" spans="6:6">
      <c r="F2277" s="1846"/>
    </row>
    <row r="2278" spans="6:6">
      <c r="F2278" s="1846"/>
    </row>
    <row r="2279" spans="6:6">
      <c r="F2279" s="1846"/>
    </row>
    <row r="2280" spans="6:6">
      <c r="F2280" s="1846"/>
    </row>
    <row r="2281" spans="6:6">
      <c r="F2281" s="1846"/>
    </row>
    <row r="2282" spans="6:6">
      <c r="F2282" s="1846"/>
    </row>
    <row r="2283" spans="6:6">
      <c r="F2283" s="1846"/>
    </row>
    <row r="2284" spans="6:6">
      <c r="F2284" s="1846"/>
    </row>
    <row r="2285" spans="6:6">
      <c r="F2285" s="1846"/>
    </row>
    <row r="2286" spans="6:6">
      <c r="F2286" s="1846"/>
    </row>
    <row r="2287" spans="6:6">
      <c r="F2287" s="1846"/>
    </row>
    <row r="2288" spans="6:6">
      <c r="F2288" s="1846"/>
    </row>
    <row r="2289" spans="6:6">
      <c r="F2289" s="1846"/>
    </row>
    <row r="2290" spans="6:6">
      <c r="F2290" s="1846"/>
    </row>
    <row r="2291" spans="6:6">
      <c r="F2291" s="1846"/>
    </row>
    <row r="2292" spans="6:6">
      <c r="F2292" s="1846"/>
    </row>
    <row r="2293" spans="6:6">
      <c r="F2293" s="1846"/>
    </row>
    <row r="2294" spans="6:6">
      <c r="F2294" s="1846"/>
    </row>
    <row r="2295" spans="6:6">
      <c r="F2295" s="1846"/>
    </row>
    <row r="2296" spans="6:6">
      <c r="F2296" s="1846"/>
    </row>
    <row r="2297" spans="6:6">
      <c r="F2297" s="1846"/>
    </row>
    <row r="2298" spans="6:6">
      <c r="F2298" s="1846"/>
    </row>
    <row r="2299" spans="6:6">
      <c r="F2299" s="1846"/>
    </row>
    <row r="2300" spans="6:6">
      <c r="F2300" s="1846"/>
    </row>
    <row r="2301" spans="6:6">
      <c r="F2301" s="1846"/>
    </row>
    <row r="2302" spans="6:6">
      <c r="F2302" s="1846"/>
    </row>
    <row r="2303" spans="6:6">
      <c r="F2303" s="1846"/>
    </row>
    <row r="2304" spans="6:6">
      <c r="F2304" s="1846"/>
    </row>
    <row r="2305" spans="6:6">
      <c r="F2305" s="1846"/>
    </row>
    <row r="2306" spans="6:6">
      <c r="F2306" s="1846"/>
    </row>
    <row r="2307" spans="6:6">
      <c r="F2307" s="1846"/>
    </row>
    <row r="2308" spans="6:6">
      <c r="F2308" s="1846"/>
    </row>
    <row r="2309" spans="6:6">
      <c r="F2309" s="1846"/>
    </row>
    <row r="2310" spans="6:6">
      <c r="F2310" s="1846"/>
    </row>
    <row r="2311" spans="6:6">
      <c r="F2311" s="1846"/>
    </row>
    <row r="2312" spans="6:6">
      <c r="F2312" s="1846"/>
    </row>
    <row r="2313" spans="6:6">
      <c r="F2313" s="1846"/>
    </row>
    <row r="2314" spans="6:6">
      <c r="F2314" s="1846"/>
    </row>
    <row r="2315" spans="6:6">
      <c r="F2315" s="1846"/>
    </row>
    <row r="2316" spans="6:6">
      <c r="F2316" s="1846"/>
    </row>
    <row r="2317" spans="6:6">
      <c r="F2317" s="1846"/>
    </row>
    <row r="2318" spans="6:6">
      <c r="F2318" s="1846"/>
    </row>
    <row r="2319" spans="6:6">
      <c r="F2319" s="1846"/>
    </row>
    <row r="2320" spans="6:6">
      <c r="F2320" s="1846"/>
    </row>
    <row r="2321" spans="6:6">
      <c r="F2321" s="1846"/>
    </row>
    <row r="2322" spans="6:6">
      <c r="F2322" s="1846"/>
    </row>
    <row r="2323" spans="6:6">
      <c r="F2323" s="1846"/>
    </row>
    <row r="2324" spans="6:6">
      <c r="F2324" s="1846"/>
    </row>
    <row r="2325" spans="6:6">
      <c r="F2325" s="1846"/>
    </row>
    <row r="2326" spans="6:6">
      <c r="F2326" s="1846"/>
    </row>
    <row r="2327" spans="6:6">
      <c r="F2327" s="1846"/>
    </row>
    <row r="2328" spans="6:6">
      <c r="F2328" s="1846"/>
    </row>
    <row r="2329" spans="6:6">
      <c r="F2329" s="1846"/>
    </row>
    <row r="2330" spans="6:6">
      <c r="F2330" s="1846"/>
    </row>
    <row r="2331" spans="6:6">
      <c r="F2331" s="1846"/>
    </row>
    <row r="2332" spans="6:6">
      <c r="F2332" s="1846"/>
    </row>
    <row r="2333" spans="6:6">
      <c r="F2333" s="1846"/>
    </row>
    <row r="2334" spans="6:6">
      <c r="F2334" s="1846"/>
    </row>
    <row r="2335" spans="6:6">
      <c r="F2335" s="1846"/>
    </row>
    <row r="2336" spans="6:6">
      <c r="F2336" s="1846"/>
    </row>
    <row r="2337" spans="6:6">
      <c r="F2337" s="1846"/>
    </row>
    <row r="2338" spans="6:6">
      <c r="F2338" s="1846"/>
    </row>
    <row r="2339" spans="6:6">
      <c r="F2339" s="1846"/>
    </row>
    <row r="2340" spans="6:6">
      <c r="F2340" s="1846"/>
    </row>
    <row r="2341" spans="6:6">
      <c r="F2341" s="1846"/>
    </row>
    <row r="2342" spans="6:6">
      <c r="F2342" s="1846"/>
    </row>
    <row r="2343" spans="6:6">
      <c r="F2343" s="1846"/>
    </row>
    <row r="2344" spans="6:6">
      <c r="F2344" s="1846"/>
    </row>
    <row r="2345" spans="6:6">
      <c r="F2345" s="1846"/>
    </row>
    <row r="2346" spans="6:6">
      <c r="F2346" s="1846"/>
    </row>
    <row r="2347" spans="6:6">
      <c r="F2347" s="1846"/>
    </row>
    <row r="2348" spans="6:6">
      <c r="F2348" s="1846"/>
    </row>
    <row r="2349" spans="6:6">
      <c r="F2349" s="1846"/>
    </row>
    <row r="2350" spans="6:6">
      <c r="F2350" s="1846"/>
    </row>
    <row r="2351" spans="6:6">
      <c r="F2351" s="1846"/>
    </row>
    <row r="2352" spans="6:6">
      <c r="F2352" s="1846"/>
    </row>
    <row r="2353" spans="6:6">
      <c r="F2353" s="1846"/>
    </row>
    <row r="2354" spans="6:6">
      <c r="F2354" s="1846"/>
    </row>
    <row r="2355" spans="6:6">
      <c r="F2355" s="1846"/>
    </row>
    <row r="2356" spans="6:6">
      <c r="F2356" s="1846"/>
    </row>
    <row r="2357" spans="6:6">
      <c r="F2357" s="1846"/>
    </row>
    <row r="2358" spans="6:6">
      <c r="F2358" s="1846"/>
    </row>
    <row r="2359" spans="6:6">
      <c r="F2359" s="1846"/>
    </row>
    <row r="2360" spans="6:6">
      <c r="F2360" s="1846"/>
    </row>
    <row r="2361" spans="6:6">
      <c r="F2361" s="1846"/>
    </row>
    <row r="2362" spans="6:6">
      <c r="F2362" s="1846"/>
    </row>
    <row r="2363" spans="6:6">
      <c r="F2363" s="1846"/>
    </row>
    <row r="2364" spans="6:6">
      <c r="F2364" s="1846"/>
    </row>
    <row r="2365" spans="6:6">
      <c r="F2365" s="1846"/>
    </row>
    <row r="2366" spans="6:6">
      <c r="F2366" s="1846"/>
    </row>
    <row r="2367" spans="6:6">
      <c r="F2367" s="1846"/>
    </row>
    <row r="2368" spans="6:6">
      <c r="F2368" s="1846"/>
    </row>
    <row r="2369" spans="6:6">
      <c r="F2369" s="1846"/>
    </row>
    <row r="2370" spans="6:6">
      <c r="F2370" s="1846"/>
    </row>
    <row r="2371" spans="6:6">
      <c r="F2371" s="1846"/>
    </row>
    <row r="2372" spans="6:6">
      <c r="F2372" s="1846"/>
    </row>
    <row r="2373" spans="6:6">
      <c r="F2373" s="1846"/>
    </row>
    <row r="2374" spans="6:6">
      <c r="F2374" s="1846"/>
    </row>
    <row r="2375" spans="6:6">
      <c r="F2375" s="1846"/>
    </row>
    <row r="2376" spans="6:6">
      <c r="F2376" s="1846"/>
    </row>
    <row r="2377" spans="6:6">
      <c r="F2377" s="1846"/>
    </row>
    <row r="2378" spans="6:6">
      <c r="F2378" s="1846"/>
    </row>
    <row r="2379" spans="6:6">
      <c r="F2379" s="1846"/>
    </row>
    <row r="2380" spans="6:6">
      <c r="F2380" s="1846"/>
    </row>
    <row r="2381" spans="6:6">
      <c r="F2381" s="1846"/>
    </row>
    <row r="2382" spans="6:6">
      <c r="F2382" s="1846"/>
    </row>
    <row r="2383" spans="6:6">
      <c r="F2383" s="1846"/>
    </row>
    <row r="2384" spans="6:6">
      <c r="F2384" s="1846"/>
    </row>
    <row r="2385" spans="6:6">
      <c r="F2385" s="1846"/>
    </row>
    <row r="2386" spans="6:6">
      <c r="F2386" s="1846"/>
    </row>
    <row r="2387" spans="6:6">
      <c r="F2387" s="1846"/>
    </row>
    <row r="2388" spans="6:6">
      <c r="F2388" s="1846"/>
    </row>
    <row r="2389" spans="6:6">
      <c r="F2389" s="1846"/>
    </row>
    <row r="2390" spans="6:6">
      <c r="F2390" s="1846"/>
    </row>
    <row r="2391" spans="6:6">
      <c r="F2391" s="1846"/>
    </row>
    <row r="2392" spans="6:6">
      <c r="F2392" s="1846"/>
    </row>
    <row r="2393" spans="6:6">
      <c r="F2393" s="1846"/>
    </row>
    <row r="2394" spans="6:6">
      <c r="F2394" s="1846"/>
    </row>
    <row r="2395" spans="6:6">
      <c r="F2395" s="1846"/>
    </row>
    <row r="2396" spans="6:6">
      <c r="F2396" s="1846"/>
    </row>
    <row r="2397" spans="6:6">
      <c r="F2397" s="1846"/>
    </row>
    <row r="2398" spans="6:6">
      <c r="F2398" s="1846"/>
    </row>
    <row r="2399" spans="6:6">
      <c r="F2399" s="1846"/>
    </row>
    <row r="2400" spans="6:6">
      <c r="F2400" s="1846"/>
    </row>
    <row r="2401" spans="6:6">
      <c r="F2401" s="1846"/>
    </row>
    <row r="2402" spans="6:6">
      <c r="F2402" s="1846"/>
    </row>
    <row r="2403" spans="6:6">
      <c r="F2403" s="1846"/>
    </row>
    <row r="2404" spans="6:6">
      <c r="F2404" s="1846"/>
    </row>
    <row r="2405" spans="6:6">
      <c r="F2405" s="1846"/>
    </row>
    <row r="2406" spans="6:6">
      <c r="F2406" s="1846"/>
    </row>
    <row r="2407" spans="6:6">
      <c r="F2407" s="1846"/>
    </row>
    <row r="2408" spans="6:6">
      <c r="F2408" s="1846"/>
    </row>
    <row r="2409" spans="6:6">
      <c r="F2409" s="1846"/>
    </row>
    <row r="2410" spans="6:6">
      <c r="F2410" s="1846"/>
    </row>
    <row r="2411" spans="6:6">
      <c r="F2411" s="1846"/>
    </row>
    <row r="2412" spans="6:6">
      <c r="F2412" s="1846"/>
    </row>
    <row r="2413" spans="6:6">
      <c r="F2413" s="1846"/>
    </row>
    <row r="2414" spans="6:6">
      <c r="F2414" s="1846"/>
    </row>
    <row r="2415" spans="6:6">
      <c r="F2415" s="1846"/>
    </row>
    <row r="2416" spans="6:6">
      <c r="F2416" s="1846"/>
    </row>
    <row r="2417" spans="6:6">
      <c r="F2417" s="1846"/>
    </row>
    <row r="2418" spans="6:6">
      <c r="F2418" s="1846"/>
    </row>
    <row r="2419" spans="6:6">
      <c r="F2419" s="1846"/>
    </row>
    <row r="2420" spans="6:6">
      <c r="F2420" s="1846"/>
    </row>
    <row r="2421" spans="6:6">
      <c r="F2421" s="1846"/>
    </row>
    <row r="2422" spans="6:6">
      <c r="F2422" s="1846"/>
    </row>
    <row r="2423" spans="6:6">
      <c r="F2423" s="1846"/>
    </row>
    <row r="2424" spans="6:6">
      <c r="F2424" s="1846"/>
    </row>
    <row r="2425" spans="6:6">
      <c r="F2425" s="1846"/>
    </row>
    <row r="2426" spans="6:6">
      <c r="F2426" s="1846"/>
    </row>
    <row r="2427" spans="6:6">
      <c r="F2427" s="1846"/>
    </row>
    <row r="2428" spans="6:6">
      <c r="F2428" s="1846"/>
    </row>
    <row r="2429" spans="6:6">
      <c r="F2429" s="1846"/>
    </row>
    <row r="2430" spans="6:6">
      <c r="F2430" s="1846"/>
    </row>
    <row r="2431" spans="6:6">
      <c r="F2431" s="1846"/>
    </row>
    <row r="2432" spans="6:6">
      <c r="F2432" s="1846"/>
    </row>
    <row r="2433" spans="6:6">
      <c r="F2433" s="1846"/>
    </row>
    <row r="2434" spans="6:6">
      <c r="F2434" s="1846"/>
    </row>
    <row r="2435" spans="6:6">
      <c r="F2435" s="1846"/>
    </row>
    <row r="2436" spans="6:6">
      <c r="F2436" s="1846"/>
    </row>
    <row r="2437" spans="6:6">
      <c r="F2437" s="1846"/>
    </row>
    <row r="2438" spans="6:6">
      <c r="F2438" s="1846"/>
    </row>
    <row r="2439" spans="6:6">
      <c r="F2439" s="1846"/>
    </row>
    <row r="2440" spans="6:6">
      <c r="F2440" s="1846"/>
    </row>
    <row r="2441" spans="6:6">
      <c r="F2441" s="1846"/>
    </row>
    <row r="2442" spans="6:6">
      <c r="F2442" s="1846"/>
    </row>
    <row r="2443" spans="6:6">
      <c r="F2443" s="1846"/>
    </row>
    <row r="2444" spans="6:6">
      <c r="F2444" s="1846"/>
    </row>
    <row r="2445" spans="6:6">
      <c r="F2445" s="1846"/>
    </row>
    <row r="2446" spans="6:6">
      <c r="F2446" s="1846"/>
    </row>
    <row r="2447" spans="6:6">
      <c r="F2447" s="1846"/>
    </row>
    <row r="2448" spans="6:6">
      <c r="F2448" s="1846"/>
    </row>
    <row r="2449" spans="6:6">
      <c r="F2449" s="1846"/>
    </row>
    <row r="2450" spans="6:6">
      <c r="F2450" s="1846"/>
    </row>
    <row r="2451" spans="6:6">
      <c r="F2451" s="1846"/>
    </row>
    <row r="2452" spans="6:6">
      <c r="F2452" s="1846"/>
    </row>
    <row r="2453" spans="6:6">
      <c r="F2453" s="1846"/>
    </row>
    <row r="2454" spans="6:6">
      <c r="F2454" s="1846"/>
    </row>
    <row r="2455" spans="6:6">
      <c r="F2455" s="1846"/>
    </row>
    <row r="2456" spans="6:6">
      <c r="F2456" s="1846"/>
    </row>
    <row r="2457" spans="6:6">
      <c r="F2457" s="1846"/>
    </row>
    <row r="2458" spans="6:6">
      <c r="F2458" s="1846"/>
    </row>
    <row r="2459" spans="6:6">
      <c r="F2459" s="1846"/>
    </row>
    <row r="2460" spans="6:6">
      <c r="F2460" s="1846"/>
    </row>
    <row r="2461" spans="6:6">
      <c r="F2461" s="1846"/>
    </row>
    <row r="2462" spans="6:6">
      <c r="F2462" s="1846"/>
    </row>
    <row r="2463" spans="6:6">
      <c r="F2463" s="1846"/>
    </row>
    <row r="2464" spans="6:6">
      <c r="F2464" s="1846"/>
    </row>
    <row r="2465" spans="6:6">
      <c r="F2465" s="1846"/>
    </row>
    <row r="2466" spans="6:6">
      <c r="F2466" s="1846"/>
    </row>
    <row r="2467" spans="6:6">
      <c r="F2467" s="1846"/>
    </row>
    <row r="2468" spans="6:6">
      <c r="F2468" s="1846"/>
    </row>
    <row r="2469" spans="6:6">
      <c r="F2469" s="1846"/>
    </row>
    <row r="2470" spans="6:6">
      <c r="F2470" s="1846"/>
    </row>
    <row r="2471" spans="6:6">
      <c r="F2471" s="1846"/>
    </row>
    <row r="2472" spans="6:6">
      <c r="F2472" s="1846"/>
    </row>
    <row r="2473" spans="6:6">
      <c r="F2473" s="1846"/>
    </row>
    <row r="2474" spans="6:6">
      <c r="F2474" s="1846"/>
    </row>
    <row r="2475" spans="6:6">
      <c r="F2475" s="1846"/>
    </row>
    <row r="2476" spans="6:6">
      <c r="F2476" s="1846"/>
    </row>
    <row r="2477" spans="6:6">
      <c r="F2477" s="1846"/>
    </row>
    <row r="2478" spans="6:6">
      <c r="F2478" s="1846"/>
    </row>
    <row r="2479" spans="6:6">
      <c r="F2479" s="1846"/>
    </row>
    <row r="2480" spans="6:6">
      <c r="F2480" s="1846"/>
    </row>
    <row r="2481" spans="6:6">
      <c r="F2481" s="1846"/>
    </row>
    <row r="2482" spans="6:6">
      <c r="F2482" s="1846"/>
    </row>
    <row r="2483" spans="6:6">
      <c r="F2483" s="1846"/>
    </row>
    <row r="2484" spans="6:6">
      <c r="F2484" s="1846"/>
    </row>
    <row r="2485" spans="6:6">
      <c r="F2485" s="1846"/>
    </row>
    <row r="2486" spans="6:6">
      <c r="F2486" s="1846"/>
    </row>
    <row r="2487" spans="6:6">
      <c r="F2487" s="1846"/>
    </row>
    <row r="2488" spans="6:6">
      <c r="F2488" s="1846"/>
    </row>
    <row r="2489" spans="6:6">
      <c r="F2489" s="1846"/>
    </row>
    <row r="2490" spans="6:6">
      <c r="F2490" s="1846"/>
    </row>
    <row r="2491" spans="6:6">
      <c r="F2491" s="1846"/>
    </row>
    <row r="2492" spans="6:6">
      <c r="F2492" s="1846"/>
    </row>
    <row r="2493" spans="6:6">
      <c r="F2493" s="1846"/>
    </row>
    <row r="2494" spans="6:6">
      <c r="F2494" s="1846"/>
    </row>
    <row r="2495" spans="6:6">
      <c r="F2495" s="1846"/>
    </row>
    <row r="2496" spans="6:6">
      <c r="F2496" s="1846"/>
    </row>
    <row r="2497" spans="6:6">
      <c r="F2497" s="1846"/>
    </row>
    <row r="2498" spans="6:6">
      <c r="F2498" s="1846"/>
    </row>
    <row r="2499" spans="6:6">
      <c r="F2499" s="1846"/>
    </row>
    <row r="2500" spans="6:6">
      <c r="F2500" s="1846"/>
    </row>
    <row r="2501" spans="6:6">
      <c r="F2501" s="1846"/>
    </row>
    <row r="2502" spans="6:6">
      <c r="F2502" s="1846"/>
    </row>
    <row r="2503" spans="6:6">
      <c r="F2503" s="1846"/>
    </row>
    <row r="2504" spans="6:6">
      <c r="F2504" s="1846"/>
    </row>
    <row r="2505" spans="6:6">
      <c r="F2505" s="1846"/>
    </row>
    <row r="2506" spans="6:6">
      <c r="F2506" s="1846"/>
    </row>
    <row r="2507" spans="6:6">
      <c r="F2507" s="1846"/>
    </row>
    <row r="2508" spans="6:6">
      <c r="F2508" s="1846"/>
    </row>
    <row r="2509" spans="6:6">
      <c r="F2509" s="1846"/>
    </row>
    <row r="2510" spans="6:6">
      <c r="F2510" s="1846"/>
    </row>
    <row r="2511" spans="6:6">
      <c r="F2511" s="1846"/>
    </row>
    <row r="2512" spans="6:6">
      <c r="F2512" s="1846"/>
    </row>
    <row r="2513" spans="6:6">
      <c r="F2513" s="1846"/>
    </row>
    <row r="2514" spans="6:6">
      <c r="F2514" s="1846"/>
    </row>
    <row r="2515" spans="6:6">
      <c r="F2515" s="1846"/>
    </row>
    <row r="2516" spans="6:6">
      <c r="F2516" s="1846"/>
    </row>
    <row r="2517" spans="6:6">
      <c r="F2517" s="1846"/>
    </row>
    <row r="2518" spans="6:6">
      <c r="F2518" s="1846"/>
    </row>
    <row r="2519" spans="6:6">
      <c r="F2519" s="1846"/>
    </row>
    <row r="2520" spans="6:6">
      <c r="F2520" s="1846"/>
    </row>
    <row r="2521" spans="6:6">
      <c r="F2521" s="1846"/>
    </row>
    <row r="2522" spans="6:6">
      <c r="F2522" s="1846"/>
    </row>
    <row r="2523" spans="6:6">
      <c r="F2523" s="1846"/>
    </row>
    <row r="2524" spans="6:6">
      <c r="F2524" s="1846"/>
    </row>
    <row r="2525" spans="6:6">
      <c r="F2525" s="1846"/>
    </row>
    <row r="2526" spans="6:6">
      <c r="F2526" s="1846"/>
    </row>
    <row r="2527" spans="6:6">
      <c r="F2527" s="1846"/>
    </row>
    <row r="2528" spans="6:6">
      <c r="F2528" s="1846"/>
    </row>
    <row r="2529" spans="6:6">
      <c r="F2529" s="1846"/>
    </row>
    <row r="2530" spans="6:6">
      <c r="F2530" s="1846"/>
    </row>
    <row r="2531" spans="6:6">
      <c r="F2531" s="1846"/>
    </row>
    <row r="2532" spans="6:6">
      <c r="F2532" s="1846"/>
    </row>
    <row r="2533" spans="6:6">
      <c r="F2533" s="1846"/>
    </row>
    <row r="2534" spans="6:6">
      <c r="F2534" s="1846"/>
    </row>
    <row r="2535" spans="6:6">
      <c r="F2535" s="1846"/>
    </row>
    <row r="2536" spans="6:6">
      <c r="F2536" s="1846"/>
    </row>
    <row r="2537" spans="6:6">
      <c r="F2537" s="1846"/>
    </row>
    <row r="2538" spans="6:6">
      <c r="F2538" s="1846"/>
    </row>
    <row r="2539" spans="6:6">
      <c r="F2539" s="1846"/>
    </row>
    <row r="2540" spans="6:6">
      <c r="F2540" s="1846"/>
    </row>
    <row r="2541" spans="6:6">
      <c r="F2541" s="1846"/>
    </row>
    <row r="2542" spans="6:6">
      <c r="F2542" s="1846"/>
    </row>
    <row r="2543" spans="6:6">
      <c r="F2543" s="1846"/>
    </row>
    <row r="2544" spans="6:6">
      <c r="F2544" s="1846"/>
    </row>
    <row r="2545" spans="6:6">
      <c r="F2545" s="1846"/>
    </row>
    <row r="2546" spans="6:6">
      <c r="F2546" s="1846"/>
    </row>
    <row r="2547" spans="6:6">
      <c r="F2547" s="1846"/>
    </row>
    <row r="2548" spans="6:6">
      <c r="F2548" s="1846"/>
    </row>
    <row r="2549" spans="6:6">
      <c r="F2549" s="1846"/>
    </row>
    <row r="2550" spans="6:6">
      <c r="F2550" s="1846"/>
    </row>
    <row r="2551" spans="6:6">
      <c r="F2551" s="1846"/>
    </row>
    <row r="2552" spans="6:6">
      <c r="F2552" s="1846"/>
    </row>
    <row r="2553" spans="6:6">
      <c r="F2553" s="1846"/>
    </row>
    <row r="2554" spans="6:6">
      <c r="F2554" s="1846"/>
    </row>
    <row r="2555" spans="6:6">
      <c r="F2555" s="1846"/>
    </row>
    <row r="2556" spans="6:6">
      <c r="F2556" s="1846"/>
    </row>
    <row r="2557" spans="6:6">
      <c r="F2557" s="1846"/>
    </row>
    <row r="2558" spans="6:6">
      <c r="F2558" s="1846"/>
    </row>
    <row r="2559" spans="6:6">
      <c r="F2559" s="1846"/>
    </row>
    <row r="2560" spans="6:6">
      <c r="F2560" s="1846"/>
    </row>
    <row r="2561" spans="6:6">
      <c r="F2561" s="1846"/>
    </row>
    <row r="2562" spans="6:6">
      <c r="F2562" s="1846"/>
    </row>
    <row r="2563" spans="6:6">
      <c r="F2563" s="1846"/>
    </row>
    <row r="2564" spans="6:6">
      <c r="F2564" s="1846"/>
    </row>
    <row r="2565" spans="6:6">
      <c r="F2565" s="1846"/>
    </row>
    <row r="2566" spans="6:6">
      <c r="F2566" s="1846"/>
    </row>
    <row r="2567" spans="6:6">
      <c r="F2567" s="1846"/>
    </row>
    <row r="2568" spans="6:6">
      <c r="F2568" s="1846"/>
    </row>
    <row r="2569" spans="6:6">
      <c r="F2569" s="1846"/>
    </row>
    <row r="2570" spans="6:6">
      <c r="F2570" s="1846"/>
    </row>
    <row r="2571" spans="6:6">
      <c r="F2571" s="1846"/>
    </row>
    <row r="2572" spans="6:6">
      <c r="F2572" s="1846"/>
    </row>
    <row r="2573" spans="6:6">
      <c r="F2573" s="1846"/>
    </row>
    <row r="2574" spans="6:6">
      <c r="F2574" s="1846"/>
    </row>
    <row r="2575" spans="6:6">
      <c r="F2575" s="1846"/>
    </row>
    <row r="2576" spans="6:6">
      <c r="F2576" s="1846"/>
    </row>
    <row r="2577" spans="6:6">
      <c r="F2577" s="1846"/>
    </row>
    <row r="2578" spans="6:6">
      <c r="F2578" s="1846"/>
    </row>
    <row r="2579" spans="6:6">
      <c r="F2579" s="1846"/>
    </row>
    <row r="2580" spans="6:6">
      <c r="F2580" s="1846"/>
    </row>
    <row r="2581" spans="6:6">
      <c r="F2581" s="1846"/>
    </row>
    <row r="2582" spans="6:6">
      <c r="F2582" s="1846"/>
    </row>
    <row r="2583" spans="6:6">
      <c r="F2583" s="1846"/>
    </row>
    <row r="2584" spans="6:6">
      <c r="F2584" s="1846"/>
    </row>
    <row r="2585" spans="6:6">
      <c r="F2585" s="1846"/>
    </row>
    <row r="2586" spans="6:6">
      <c r="F2586" s="1846"/>
    </row>
    <row r="2587" spans="6:6">
      <c r="F2587" s="1846"/>
    </row>
    <row r="2588" spans="6:6">
      <c r="F2588" s="1846"/>
    </row>
    <row r="2589" spans="6:6">
      <c r="F2589" s="1846"/>
    </row>
    <row r="2590" spans="6:6">
      <c r="F2590" s="1846"/>
    </row>
    <row r="2591" spans="6:6">
      <c r="F2591" s="1846"/>
    </row>
    <row r="2592" spans="6:6">
      <c r="F2592" s="1846"/>
    </row>
    <row r="2593" spans="6:6">
      <c r="F2593" s="1846"/>
    </row>
    <row r="2594" spans="6:6">
      <c r="F2594" s="1846"/>
    </row>
    <row r="2595" spans="6:6">
      <c r="F2595" s="1846"/>
    </row>
    <row r="2596" spans="6:6">
      <c r="F2596" s="1846"/>
    </row>
    <row r="2597" spans="6:6">
      <c r="F2597" s="1846"/>
    </row>
    <row r="2598" spans="6:6">
      <c r="F2598" s="1846"/>
    </row>
    <row r="2599" spans="6:6">
      <c r="F2599" s="1846"/>
    </row>
    <row r="2600" spans="6:6">
      <c r="F2600" s="1846"/>
    </row>
    <row r="2601" spans="6:6">
      <c r="F2601" s="1846"/>
    </row>
    <row r="2602" spans="6:6">
      <c r="F2602" s="1846"/>
    </row>
    <row r="2603" spans="6:6">
      <c r="F2603" s="1846"/>
    </row>
    <row r="2604" spans="6:6">
      <c r="F2604" s="1846"/>
    </row>
    <row r="2605" spans="6:6">
      <c r="F2605" s="1846"/>
    </row>
    <row r="2606" spans="6:6">
      <c r="F2606" s="1846"/>
    </row>
    <row r="2607" spans="6:6">
      <c r="F2607" s="1846"/>
    </row>
    <row r="2608" spans="6:6">
      <c r="F2608" s="1846"/>
    </row>
    <row r="2609" spans="6:6">
      <c r="F2609" s="1846"/>
    </row>
    <row r="2610" spans="6:6">
      <c r="F2610" s="1846"/>
    </row>
    <row r="2611" spans="6:6">
      <c r="F2611" s="1846"/>
    </row>
    <row r="2612" spans="6:6">
      <c r="F2612" s="1846"/>
    </row>
    <row r="2613" spans="6:6">
      <c r="F2613" s="1846"/>
    </row>
    <row r="2614" spans="6:6">
      <c r="F2614" s="1846"/>
    </row>
    <row r="2615" spans="6:6">
      <c r="F2615" s="1846"/>
    </row>
    <row r="2616" spans="6:6">
      <c r="F2616" s="1846"/>
    </row>
    <row r="2617" spans="6:6">
      <c r="F2617" s="1846"/>
    </row>
    <row r="2618" spans="6:6">
      <c r="F2618" s="1846"/>
    </row>
    <row r="2619" spans="6:6">
      <c r="F2619" s="1846"/>
    </row>
    <row r="2620" spans="6:6">
      <c r="F2620" s="1846"/>
    </row>
    <row r="2621" spans="6:6">
      <c r="F2621" s="1846"/>
    </row>
    <row r="2622" spans="6:6">
      <c r="F2622" s="1846"/>
    </row>
    <row r="2623" spans="6:6">
      <c r="F2623" s="1846"/>
    </row>
    <row r="2624" spans="6:6">
      <c r="F2624" s="1846"/>
    </row>
    <row r="2625" spans="6:6">
      <c r="F2625" s="1846"/>
    </row>
    <row r="2626" spans="6:6">
      <c r="F2626" s="1846"/>
    </row>
    <row r="2627" spans="6:6">
      <c r="F2627" s="1846"/>
    </row>
    <row r="2628" spans="6:6">
      <c r="F2628" s="1846"/>
    </row>
    <row r="2629" spans="6:6">
      <c r="F2629" s="1846"/>
    </row>
    <row r="2630" spans="6:6">
      <c r="F2630" s="1846"/>
    </row>
    <row r="2631" spans="6:6">
      <c r="F2631" s="1846"/>
    </row>
    <row r="2632" spans="6:6">
      <c r="F2632" s="1846"/>
    </row>
    <row r="2633" spans="6:6">
      <c r="F2633" s="1846"/>
    </row>
    <row r="2634" spans="6:6">
      <c r="F2634" s="1846"/>
    </row>
    <row r="2635" spans="6:6">
      <c r="F2635" s="1846"/>
    </row>
    <row r="2636" spans="6:6">
      <c r="F2636" s="1846"/>
    </row>
    <row r="2637" spans="6:6">
      <c r="F2637" s="1846"/>
    </row>
    <row r="2638" spans="6:6">
      <c r="F2638" s="1846"/>
    </row>
    <row r="2639" spans="6:6">
      <c r="F2639" s="1846"/>
    </row>
    <row r="2640" spans="6:6">
      <c r="F2640" s="1846"/>
    </row>
    <row r="2641" spans="6:6">
      <c r="F2641" s="1846"/>
    </row>
    <row r="2642" spans="6:6">
      <c r="F2642" s="1846"/>
    </row>
    <row r="2643" spans="6:6">
      <c r="F2643" s="1846"/>
    </row>
    <row r="2644" spans="6:6">
      <c r="F2644" s="1846"/>
    </row>
    <row r="2645" spans="6:6">
      <c r="F2645" s="1846"/>
    </row>
    <row r="2646" spans="6:6">
      <c r="F2646" s="1846"/>
    </row>
    <row r="2647" spans="6:6">
      <c r="F2647" s="1846"/>
    </row>
    <row r="2648" spans="6:6">
      <c r="F2648" s="1846"/>
    </row>
    <row r="2649" spans="6:6">
      <c r="F2649" s="1846"/>
    </row>
    <row r="2650" spans="6:6">
      <c r="F2650" s="1846"/>
    </row>
    <row r="2651" spans="6:6">
      <c r="F2651" s="1846"/>
    </row>
    <row r="2652" spans="6:6">
      <c r="F2652" s="1846"/>
    </row>
    <row r="2653" spans="6:6">
      <c r="F2653" s="1846"/>
    </row>
    <row r="2654" spans="6:6">
      <c r="F2654" s="1846"/>
    </row>
    <row r="2655" spans="6:6">
      <c r="F2655" s="1846"/>
    </row>
    <row r="2656" spans="6:6">
      <c r="F2656" s="1846"/>
    </row>
    <row r="2657" spans="6:6">
      <c r="F2657" s="1846"/>
    </row>
    <row r="2658" spans="6:6">
      <c r="F2658" s="1846"/>
    </row>
    <row r="2659" spans="6:6">
      <c r="F2659" s="1846"/>
    </row>
    <row r="2660" spans="6:6">
      <c r="F2660" s="1846"/>
    </row>
    <row r="2661" spans="6:6">
      <c r="F2661" s="1846"/>
    </row>
    <row r="2662" spans="6:6">
      <c r="F2662" s="1846"/>
    </row>
    <row r="2663" spans="6:6">
      <c r="F2663" s="1846"/>
    </row>
    <row r="2664" spans="6:6">
      <c r="F2664" s="1846"/>
    </row>
    <row r="2665" spans="6:6">
      <c r="F2665" s="1846"/>
    </row>
    <row r="2666" spans="6:6">
      <c r="F2666" s="1846"/>
    </row>
    <row r="2667" spans="6:6">
      <c r="F2667" s="1846"/>
    </row>
    <row r="2668" spans="6:6">
      <c r="F2668" s="1846"/>
    </row>
    <row r="2669" spans="6:6">
      <c r="F2669" s="1846"/>
    </row>
    <row r="2670" spans="6:6">
      <c r="F2670" s="1846"/>
    </row>
    <row r="2671" spans="6:6">
      <c r="F2671" s="1846"/>
    </row>
    <row r="2672" spans="6:6">
      <c r="F2672" s="1846"/>
    </row>
    <row r="2673" spans="6:6">
      <c r="F2673" s="1846"/>
    </row>
    <row r="2674" spans="6:6">
      <c r="F2674" s="1846"/>
    </row>
    <row r="2675" spans="6:6">
      <c r="F2675" s="1846"/>
    </row>
    <row r="2676" spans="6:6">
      <c r="F2676" s="1846"/>
    </row>
    <row r="2677" spans="6:6">
      <c r="F2677" s="1846"/>
    </row>
    <row r="2678" spans="6:6">
      <c r="F2678" s="1846"/>
    </row>
    <row r="2679" spans="6:6">
      <c r="F2679" s="1846"/>
    </row>
    <row r="2680" spans="6:6">
      <c r="F2680" s="1846"/>
    </row>
    <row r="2681" spans="6:6">
      <c r="F2681" s="1846"/>
    </row>
    <row r="2682" spans="6:6">
      <c r="F2682" s="1846"/>
    </row>
    <row r="2683" spans="6:6">
      <c r="F2683" s="1846"/>
    </row>
    <row r="2684" spans="6:6">
      <c r="F2684" s="1846"/>
    </row>
    <row r="2685" spans="6:6">
      <c r="F2685" s="1846"/>
    </row>
    <row r="2686" spans="6:6">
      <c r="F2686" s="1846"/>
    </row>
    <row r="2687" spans="6:6">
      <c r="F2687" s="1846"/>
    </row>
    <row r="2688" spans="6:6">
      <c r="F2688" s="1846"/>
    </row>
    <row r="2689" spans="6:6">
      <c r="F2689" s="1846"/>
    </row>
    <row r="2690" spans="6:6">
      <c r="F2690" s="1846"/>
    </row>
    <row r="2691" spans="6:6">
      <c r="F2691" s="1846"/>
    </row>
    <row r="2692" spans="6:6">
      <c r="F2692" s="1846"/>
    </row>
    <row r="2693" spans="6:6">
      <c r="F2693" s="1846"/>
    </row>
    <row r="2694" spans="6:6">
      <c r="F2694" s="1846"/>
    </row>
    <row r="2695" spans="6:6">
      <c r="F2695" s="1846"/>
    </row>
    <row r="2696" spans="6:6">
      <c r="F2696" s="1846"/>
    </row>
    <row r="2697" spans="6:6">
      <c r="F2697" s="1846"/>
    </row>
    <row r="2698" spans="6:6">
      <c r="F2698" s="1846"/>
    </row>
    <row r="2699" spans="6:6">
      <c r="F2699" s="1846"/>
    </row>
    <row r="2700" spans="6:6">
      <c r="F2700" s="1846"/>
    </row>
    <row r="2701" spans="6:6">
      <c r="F2701" s="1846"/>
    </row>
    <row r="2702" spans="6:6">
      <c r="F2702" s="1846"/>
    </row>
    <row r="2703" spans="6:6">
      <c r="F2703" s="1846"/>
    </row>
    <row r="2704" spans="6:6">
      <c r="F2704" s="1846"/>
    </row>
    <row r="2705" spans="6:6">
      <c r="F2705" s="1846"/>
    </row>
    <row r="2706" spans="6:6">
      <c r="F2706" s="1846"/>
    </row>
    <row r="2707" spans="6:6">
      <c r="F2707" s="1846"/>
    </row>
    <row r="2708" spans="6:6">
      <c r="F2708" s="1846"/>
    </row>
    <row r="2709" spans="6:6">
      <c r="F2709" s="1846"/>
    </row>
    <row r="2710" spans="6:6">
      <c r="F2710" s="1846"/>
    </row>
    <row r="2711" spans="6:6">
      <c r="F2711" s="1846"/>
    </row>
    <row r="2712" spans="6:6">
      <c r="F2712" s="1846"/>
    </row>
    <row r="2713" spans="6:6">
      <c r="F2713" s="1846"/>
    </row>
    <row r="2714" spans="6:6">
      <c r="F2714" s="1846"/>
    </row>
    <row r="2715" spans="6:6">
      <c r="F2715" s="1846"/>
    </row>
    <row r="2716" spans="6:6">
      <c r="F2716" s="1846"/>
    </row>
    <row r="2717" spans="6:6">
      <c r="F2717" s="1846"/>
    </row>
    <row r="2718" spans="6:6">
      <c r="F2718" s="1846"/>
    </row>
    <row r="2719" spans="6:6">
      <c r="F2719" s="1846"/>
    </row>
    <row r="2720" spans="6:6">
      <c r="F2720" s="1846"/>
    </row>
    <row r="2721" spans="6:6">
      <c r="F2721" s="1846"/>
    </row>
    <row r="2722" spans="6:6">
      <c r="F2722" s="1846"/>
    </row>
    <row r="2723" spans="6:6">
      <c r="F2723" s="1846"/>
    </row>
    <row r="2724" spans="6:6">
      <c r="F2724" s="1846"/>
    </row>
    <row r="2725" spans="6:6">
      <c r="F2725" s="1846"/>
    </row>
    <row r="2726" spans="6:6">
      <c r="F2726" s="1846"/>
    </row>
    <row r="2727" spans="6:6">
      <c r="F2727" s="1846"/>
    </row>
    <row r="2728" spans="6:6">
      <c r="F2728" s="1846"/>
    </row>
    <row r="2729" spans="6:6">
      <c r="F2729" s="1846"/>
    </row>
    <row r="2730" spans="6:6">
      <c r="F2730" s="1846"/>
    </row>
    <row r="2731" spans="6:6">
      <c r="F2731" s="1846"/>
    </row>
    <row r="2732" spans="6:6">
      <c r="F2732" s="1846"/>
    </row>
    <row r="2733" spans="6:6">
      <c r="F2733" s="1846"/>
    </row>
    <row r="2734" spans="6:6">
      <c r="F2734" s="1846"/>
    </row>
    <row r="2735" spans="6:6">
      <c r="F2735" s="1846"/>
    </row>
    <row r="2736" spans="6:6">
      <c r="F2736" s="1846"/>
    </row>
    <row r="2737" spans="6:6">
      <c r="F2737" s="1846"/>
    </row>
    <row r="2738" spans="6:6">
      <c r="F2738" s="1846"/>
    </row>
    <row r="2739" spans="6:6">
      <c r="F2739" s="1846"/>
    </row>
    <row r="2740" spans="6:6">
      <c r="F2740" s="1846"/>
    </row>
    <row r="2741" spans="6:6">
      <c r="F2741" s="1846"/>
    </row>
    <row r="2742" spans="6:6">
      <c r="F2742" s="1846"/>
    </row>
    <row r="2743" spans="6:6">
      <c r="F2743" s="1846"/>
    </row>
    <row r="2744" spans="6:6">
      <c r="F2744" s="1846"/>
    </row>
    <row r="2745" spans="6:6">
      <c r="F2745" s="1846"/>
    </row>
    <row r="2746" spans="6:6">
      <c r="F2746" s="1846"/>
    </row>
    <row r="2747" spans="6:6">
      <c r="F2747" s="1846"/>
    </row>
    <row r="2748" spans="6:6">
      <c r="F2748" s="1846"/>
    </row>
    <row r="2749" spans="6:6">
      <c r="F2749" s="1846"/>
    </row>
    <row r="2750" spans="6:6">
      <c r="F2750" s="1846"/>
    </row>
    <row r="2751" spans="6:6">
      <c r="F2751" s="1846"/>
    </row>
    <row r="2752" spans="6:6">
      <c r="F2752" s="1846"/>
    </row>
    <row r="2753" spans="6:6">
      <c r="F2753" s="1846"/>
    </row>
    <row r="2754" spans="6:6">
      <c r="F2754" s="1846"/>
    </row>
    <row r="2755" spans="6:6">
      <c r="F2755" s="1846"/>
    </row>
    <row r="2756" spans="6:6">
      <c r="F2756" s="1846"/>
    </row>
    <row r="2757" spans="6:6">
      <c r="F2757" s="1846"/>
    </row>
    <row r="2758" spans="6:6">
      <c r="F2758" s="1846"/>
    </row>
    <row r="2759" spans="6:6">
      <c r="F2759" s="1846"/>
    </row>
    <row r="2760" spans="6:6">
      <c r="F2760" s="1846"/>
    </row>
    <row r="2761" spans="6:6">
      <c r="F2761" s="1846"/>
    </row>
    <row r="2762" spans="6:6">
      <c r="F2762" s="1846"/>
    </row>
    <row r="2763" spans="6:6">
      <c r="F2763" s="1846"/>
    </row>
    <row r="2764" spans="6:6">
      <c r="F2764" s="1846"/>
    </row>
    <row r="2765" spans="6:6">
      <c r="F2765" s="1846"/>
    </row>
    <row r="2766" spans="6:6">
      <c r="F2766" s="1846"/>
    </row>
    <row r="2767" spans="6:6">
      <c r="F2767" s="1846"/>
    </row>
    <row r="2768" spans="6:6">
      <c r="F2768" s="1846"/>
    </row>
    <row r="2769" spans="6:6">
      <c r="F2769" s="1846"/>
    </row>
    <row r="2770" spans="6:6">
      <c r="F2770" s="1846"/>
    </row>
    <row r="2771" spans="6:6">
      <c r="F2771" s="1846"/>
    </row>
    <row r="2772" spans="6:6">
      <c r="F2772" s="1846"/>
    </row>
    <row r="2773" spans="6:6">
      <c r="F2773" s="1846"/>
    </row>
    <row r="2774" spans="6:6">
      <c r="F2774" s="1846"/>
    </row>
    <row r="2775" spans="6:6">
      <c r="F2775" s="1846"/>
    </row>
    <row r="2776" spans="6:6">
      <c r="F2776" s="1846"/>
    </row>
    <row r="2777" spans="6:6">
      <c r="F2777" s="1846"/>
    </row>
    <row r="2778" spans="6:6">
      <c r="F2778" s="1846"/>
    </row>
    <row r="2779" spans="6:6">
      <c r="F2779" s="1846"/>
    </row>
    <row r="2780" spans="6:6">
      <c r="F2780" s="1846"/>
    </row>
    <row r="2781" spans="6:6">
      <c r="F2781" s="1846"/>
    </row>
    <row r="2782" spans="6:6">
      <c r="F2782" s="1846"/>
    </row>
    <row r="2783" spans="6:6">
      <c r="F2783" s="1846"/>
    </row>
    <row r="2784" spans="6:6">
      <c r="F2784" s="1846"/>
    </row>
    <row r="2785" spans="6:6">
      <c r="F2785" s="1846"/>
    </row>
    <row r="2786" spans="6:6">
      <c r="F2786" s="1846"/>
    </row>
    <row r="2787" spans="6:6">
      <c r="F2787" s="1846"/>
    </row>
    <row r="2788" spans="6:6">
      <c r="F2788" s="1846"/>
    </row>
    <row r="2789" spans="6:6">
      <c r="F2789" s="1846"/>
    </row>
    <row r="2790" spans="6:6">
      <c r="F2790" s="1846"/>
    </row>
    <row r="2791" spans="6:6">
      <c r="F2791" s="1846"/>
    </row>
    <row r="2792" spans="6:6">
      <c r="F2792" s="1846"/>
    </row>
    <row r="2793" spans="6:6">
      <c r="F2793" s="1846"/>
    </row>
    <row r="2794" spans="6:6">
      <c r="F2794" s="1846"/>
    </row>
    <row r="2795" spans="6:6">
      <c r="F2795" s="1846"/>
    </row>
    <row r="2796" spans="6:6">
      <c r="F2796" s="1846"/>
    </row>
    <row r="2797" spans="6:6">
      <c r="F2797" s="1846"/>
    </row>
    <row r="2798" spans="6:6">
      <c r="F2798" s="1846"/>
    </row>
    <row r="2799" spans="6:6">
      <c r="F2799" s="1846"/>
    </row>
    <row r="2800" spans="6:6">
      <c r="F2800" s="1846"/>
    </row>
    <row r="2801" spans="6:6">
      <c r="F2801" s="1846"/>
    </row>
    <row r="2802" spans="6:6">
      <c r="F2802" s="1846"/>
    </row>
    <row r="2803" spans="6:6">
      <c r="F2803" s="1846"/>
    </row>
    <row r="2804" spans="6:6">
      <c r="F2804" s="1846"/>
    </row>
    <row r="2805" spans="6:6">
      <c r="F2805" s="1846"/>
    </row>
    <row r="2806" spans="6:6">
      <c r="F2806" s="1846"/>
    </row>
    <row r="2807" spans="6:6">
      <c r="F2807" s="1846"/>
    </row>
    <row r="2808" spans="6:6">
      <c r="F2808" s="1846"/>
    </row>
    <row r="2809" spans="6:6">
      <c r="F2809" s="1846"/>
    </row>
    <row r="2810" spans="6:6">
      <c r="F2810" s="1846"/>
    </row>
    <row r="2811" spans="6:6">
      <c r="F2811" s="1846"/>
    </row>
    <row r="2812" spans="6:6">
      <c r="F2812" s="1846"/>
    </row>
    <row r="2813" spans="6:6">
      <c r="F2813" s="1846"/>
    </row>
    <row r="2814" spans="6:6">
      <c r="F2814" s="1846"/>
    </row>
    <row r="2815" spans="6:6">
      <c r="F2815" s="1846"/>
    </row>
    <row r="2816" spans="6:6">
      <c r="F2816" s="1846"/>
    </row>
    <row r="2817" spans="6:6">
      <c r="F2817" s="1846"/>
    </row>
    <row r="2818" spans="6:6">
      <c r="F2818" s="1846"/>
    </row>
    <row r="2819" spans="6:6">
      <c r="F2819" s="1846"/>
    </row>
    <row r="2820" spans="6:6">
      <c r="F2820" s="1846"/>
    </row>
    <row r="2821" spans="6:6">
      <c r="F2821" s="1846"/>
    </row>
    <row r="2822" spans="6:6">
      <c r="F2822" s="1846"/>
    </row>
    <row r="2823" spans="6:6">
      <c r="F2823" s="1846"/>
    </row>
    <row r="2824" spans="6:6">
      <c r="F2824" s="1846"/>
    </row>
    <row r="2825" spans="6:6">
      <c r="F2825" s="1846"/>
    </row>
    <row r="2826" spans="6:6">
      <c r="F2826" s="1846"/>
    </row>
    <row r="2827" spans="6:6">
      <c r="F2827" s="1846"/>
    </row>
    <row r="2828" spans="6:6">
      <c r="F2828" s="1846"/>
    </row>
    <row r="2829" spans="6:6">
      <c r="F2829" s="1846"/>
    </row>
    <row r="2830" spans="6:6">
      <c r="F2830" s="1846"/>
    </row>
    <row r="2831" spans="6:6">
      <c r="F2831" s="1846"/>
    </row>
    <row r="2832" spans="6:6">
      <c r="F2832" s="1846"/>
    </row>
    <row r="2833" spans="6:6">
      <c r="F2833" s="1846"/>
    </row>
    <row r="2834" spans="6:6">
      <c r="F2834" s="1846"/>
    </row>
    <row r="2835" spans="6:6">
      <c r="F2835" s="1846"/>
    </row>
    <row r="2836" spans="6:6">
      <c r="F2836" s="1846"/>
    </row>
    <row r="2837" spans="6:6">
      <c r="F2837" s="1846"/>
    </row>
    <row r="2838" spans="6:6">
      <c r="F2838" s="1846"/>
    </row>
    <row r="2839" spans="6:6">
      <c r="F2839" s="1846"/>
    </row>
    <row r="2840" spans="6:6">
      <c r="F2840" s="1846"/>
    </row>
    <row r="2841" spans="6:6">
      <c r="F2841" s="1846"/>
    </row>
    <row r="2842" spans="6:6">
      <c r="F2842" s="1846"/>
    </row>
    <row r="2843" spans="6:6">
      <c r="F2843" s="1846"/>
    </row>
    <row r="2844" spans="6:6">
      <c r="F2844" s="1846"/>
    </row>
    <row r="2845" spans="6:6">
      <c r="F2845" s="1846"/>
    </row>
    <row r="2846" spans="6:6">
      <c r="F2846" s="1846"/>
    </row>
    <row r="2847" spans="6:6">
      <c r="F2847" s="1846"/>
    </row>
    <row r="2848" spans="6:6">
      <c r="F2848" s="1846"/>
    </row>
    <row r="2849" spans="6:6">
      <c r="F2849" s="1846"/>
    </row>
    <row r="2850" spans="6:6">
      <c r="F2850" s="1846"/>
    </row>
    <row r="2851" spans="6:6">
      <c r="F2851" s="1846"/>
    </row>
    <row r="2852" spans="6:6">
      <c r="F2852" s="1846"/>
    </row>
    <row r="2853" spans="6:6">
      <c r="F2853" s="1846"/>
    </row>
    <row r="2854" spans="6:6">
      <c r="F2854" s="1846"/>
    </row>
    <row r="2855" spans="6:6">
      <c r="F2855" s="1846"/>
    </row>
    <row r="2856" spans="6:6">
      <c r="F2856" s="1846"/>
    </row>
    <row r="2857" spans="6:6">
      <c r="F2857" s="1846"/>
    </row>
    <row r="2858" spans="6:6">
      <c r="F2858" s="1846"/>
    </row>
    <row r="2859" spans="6:6">
      <c r="F2859" s="1846"/>
    </row>
    <row r="2860" spans="6:6">
      <c r="F2860" s="1846"/>
    </row>
    <row r="2861" spans="6:6">
      <c r="F2861" s="1846"/>
    </row>
    <row r="2862" spans="6:6">
      <c r="F2862" s="1846"/>
    </row>
    <row r="2863" spans="6:6">
      <c r="F2863" s="1846"/>
    </row>
    <row r="2864" spans="6:6">
      <c r="F2864" s="1846"/>
    </row>
    <row r="2865" spans="6:6">
      <c r="F2865" s="1846"/>
    </row>
    <row r="2866" spans="6:6">
      <c r="F2866" s="1846"/>
    </row>
    <row r="2867" spans="6:6">
      <c r="F2867" s="1846"/>
    </row>
    <row r="2868" spans="6:6">
      <c r="F2868" s="1846"/>
    </row>
    <row r="2869" spans="6:6">
      <c r="F2869" s="1846"/>
    </row>
    <row r="2870" spans="6:6">
      <c r="F2870" s="1846"/>
    </row>
    <row r="2871" spans="6:6">
      <c r="F2871" s="1846"/>
    </row>
    <row r="2872" spans="6:6">
      <c r="F2872" s="1846"/>
    </row>
    <row r="2873" spans="6:6">
      <c r="F2873" s="1846"/>
    </row>
    <row r="2874" spans="6:6">
      <c r="F2874" s="1846"/>
    </row>
    <row r="2875" spans="6:6">
      <c r="F2875" s="1846"/>
    </row>
    <row r="2876" spans="6:6">
      <c r="F2876" s="1846"/>
    </row>
    <row r="2877" spans="6:6">
      <c r="F2877" s="1846"/>
    </row>
    <row r="2878" spans="6:6">
      <c r="F2878" s="1846"/>
    </row>
    <row r="2879" spans="6:6">
      <c r="F2879" s="1846"/>
    </row>
    <row r="2880" spans="6:6">
      <c r="F2880" s="1846"/>
    </row>
    <row r="2881" spans="6:6">
      <c r="F2881" s="1846"/>
    </row>
    <row r="2882" spans="6:6">
      <c r="F2882" s="1846"/>
    </row>
    <row r="2883" spans="6:6">
      <c r="F2883" s="1846"/>
    </row>
    <row r="2884" spans="6:6">
      <c r="F2884" s="1846"/>
    </row>
    <row r="2885" spans="6:6">
      <c r="F2885" s="1846"/>
    </row>
    <row r="2886" spans="6:6">
      <c r="F2886" s="1846"/>
    </row>
    <row r="2887" spans="6:6">
      <c r="F2887" s="1846"/>
    </row>
    <row r="2888" spans="6:6">
      <c r="F2888" s="1846"/>
    </row>
    <row r="2889" spans="6:6">
      <c r="F2889" s="1846"/>
    </row>
    <row r="2890" spans="6:6">
      <c r="F2890" s="1846"/>
    </row>
    <row r="2891" spans="6:6">
      <c r="F2891" s="1846"/>
    </row>
    <row r="2892" spans="6:6">
      <c r="F2892" s="1846"/>
    </row>
    <row r="2893" spans="6:6">
      <c r="F2893" s="1846"/>
    </row>
    <row r="2894" spans="6:6">
      <c r="F2894" s="1846"/>
    </row>
    <row r="2895" spans="6:6">
      <c r="F2895" s="1846"/>
    </row>
    <row r="2896" spans="6:6">
      <c r="F2896" s="1846"/>
    </row>
    <row r="2897" spans="6:6">
      <c r="F2897" s="1846"/>
    </row>
    <row r="2898" spans="6:6">
      <c r="F2898" s="1846"/>
    </row>
    <row r="2899" spans="6:6">
      <c r="F2899" s="1846"/>
    </row>
    <row r="2900" spans="6:6">
      <c r="F2900" s="1846"/>
    </row>
    <row r="2901" spans="6:6">
      <c r="F2901" s="1846"/>
    </row>
    <row r="2902" spans="6:6">
      <c r="F2902" s="1846"/>
    </row>
    <row r="2903" spans="6:6">
      <c r="F2903" s="1846"/>
    </row>
    <row r="2904" spans="6:6">
      <c r="F2904" s="1846"/>
    </row>
    <row r="2905" spans="6:6">
      <c r="F2905" s="1846"/>
    </row>
    <row r="2906" spans="6:6">
      <c r="F2906" s="1846"/>
    </row>
    <row r="2907" spans="6:6">
      <c r="F2907" s="1846"/>
    </row>
    <row r="2908" spans="6:6">
      <c r="F2908" s="1846"/>
    </row>
    <row r="2909" spans="6:6">
      <c r="F2909" s="1846"/>
    </row>
    <row r="2910" spans="6:6">
      <c r="F2910" s="1846"/>
    </row>
    <row r="2911" spans="6:6">
      <c r="F2911" s="1846"/>
    </row>
    <row r="2912" spans="6:6">
      <c r="F2912" s="1846"/>
    </row>
    <row r="2913" spans="6:6">
      <c r="F2913" s="1846"/>
    </row>
    <row r="2914" spans="6:6">
      <c r="F2914" s="1846"/>
    </row>
    <row r="2915" spans="6:6">
      <c r="F2915" s="1846"/>
    </row>
    <row r="2916" spans="6:6">
      <c r="F2916" s="1846"/>
    </row>
    <row r="2917" spans="6:6">
      <c r="F2917" s="1846"/>
    </row>
    <row r="2918" spans="6:6">
      <c r="F2918" s="1846"/>
    </row>
    <row r="2919" spans="6:6">
      <c r="F2919" s="1846"/>
    </row>
    <row r="2920" spans="6:6">
      <c r="F2920" s="1846"/>
    </row>
    <row r="2921" spans="6:6">
      <c r="F2921" s="1846"/>
    </row>
    <row r="2922" spans="6:6">
      <c r="F2922" s="1846"/>
    </row>
    <row r="2923" spans="6:6">
      <c r="F2923" s="1846"/>
    </row>
    <row r="2924" spans="6:6">
      <c r="F2924" s="1846"/>
    </row>
    <row r="2925" spans="6:6">
      <c r="F2925" s="1846"/>
    </row>
    <row r="2926" spans="6:6">
      <c r="F2926" s="1846"/>
    </row>
    <row r="2927" spans="6:6">
      <c r="F2927" s="1846"/>
    </row>
    <row r="2928" spans="6:6">
      <c r="F2928" s="1846"/>
    </row>
    <row r="2929" spans="6:6">
      <c r="F2929" s="1846"/>
    </row>
    <row r="2930" spans="6:6">
      <c r="F2930" s="1846"/>
    </row>
    <row r="2931" spans="6:6">
      <c r="F2931" s="1846"/>
    </row>
    <row r="2932" spans="6:6">
      <c r="F2932" s="1846"/>
    </row>
    <row r="2933" spans="6:6">
      <c r="F2933" s="1846"/>
    </row>
    <row r="2934" spans="6:6">
      <c r="F2934" s="1846"/>
    </row>
    <row r="2935" spans="6:6">
      <c r="F2935" s="1846"/>
    </row>
    <row r="2936" spans="6:6">
      <c r="F2936" s="1846"/>
    </row>
    <row r="2937" spans="6:6">
      <c r="F2937" s="1846"/>
    </row>
    <row r="2938" spans="6:6">
      <c r="F2938" s="1846"/>
    </row>
    <row r="2939" spans="6:6">
      <c r="F2939" s="1846"/>
    </row>
    <row r="2940" spans="6:6">
      <c r="F2940" s="1846"/>
    </row>
    <row r="2941" spans="6:6">
      <c r="F2941" s="1846"/>
    </row>
    <row r="2942" spans="6:6">
      <c r="F2942" s="1846"/>
    </row>
    <row r="2943" spans="6:6">
      <c r="F2943" s="1846"/>
    </row>
    <row r="2944" spans="6:6">
      <c r="F2944" s="1846"/>
    </row>
    <row r="2945" spans="6:6">
      <c r="F2945" s="1846"/>
    </row>
    <row r="2946" spans="6:6">
      <c r="F2946" s="1846"/>
    </row>
    <row r="2947" spans="6:6">
      <c r="F2947" s="1846"/>
    </row>
    <row r="2948" spans="6:6">
      <c r="F2948" s="1846"/>
    </row>
    <row r="2949" spans="6:6">
      <c r="F2949" s="1846"/>
    </row>
    <row r="2950" spans="6:6">
      <c r="F2950" s="1846"/>
    </row>
    <row r="2951" spans="6:6">
      <c r="F2951" s="1846"/>
    </row>
    <row r="2952" spans="6:6">
      <c r="F2952" s="1846"/>
    </row>
    <row r="2953" spans="6:6">
      <c r="F2953" s="1846"/>
    </row>
    <row r="2954" spans="6:6">
      <c r="F2954" s="1846"/>
    </row>
    <row r="2955" spans="6:6">
      <c r="F2955" s="1846"/>
    </row>
    <row r="2956" spans="6:6">
      <c r="F2956" s="1846"/>
    </row>
    <row r="2957" spans="6:6">
      <c r="F2957" s="1846"/>
    </row>
    <row r="2958" spans="6:6">
      <c r="F2958" s="1846"/>
    </row>
    <row r="2959" spans="6:6">
      <c r="F2959" s="1846"/>
    </row>
    <row r="2960" spans="6:6">
      <c r="F2960" s="1846"/>
    </row>
    <row r="2961" spans="6:6">
      <c r="F2961" s="1846"/>
    </row>
    <row r="2962" spans="6:6">
      <c r="F2962" s="1846"/>
    </row>
    <row r="2963" spans="6:6">
      <c r="F2963" s="1846"/>
    </row>
    <row r="2964" spans="6:6">
      <c r="F2964" s="1846"/>
    </row>
    <row r="2965" spans="6:6">
      <c r="F2965" s="1846"/>
    </row>
    <row r="2966" spans="6:6">
      <c r="F2966" s="1846"/>
    </row>
    <row r="2967" spans="6:6">
      <c r="F2967" s="1846"/>
    </row>
    <row r="2968" spans="6:6">
      <c r="F2968" s="1846"/>
    </row>
    <row r="2969" spans="6:6">
      <c r="F2969" s="1846"/>
    </row>
    <row r="2970" spans="6:6">
      <c r="F2970" s="1846"/>
    </row>
    <row r="2971" spans="6:6">
      <c r="F2971" s="1846"/>
    </row>
    <row r="2972" spans="6:6">
      <c r="F2972" s="1846"/>
    </row>
    <row r="2973" spans="6:6">
      <c r="F2973" s="1846"/>
    </row>
    <row r="2974" spans="6:6">
      <c r="F2974" s="1846"/>
    </row>
    <row r="2975" spans="6:6">
      <c r="F2975" s="1846"/>
    </row>
    <row r="2976" spans="6:6">
      <c r="F2976" s="1846"/>
    </row>
    <row r="2977" spans="6:6">
      <c r="F2977" s="1846"/>
    </row>
    <row r="2978" spans="6:6">
      <c r="F2978" s="1846"/>
    </row>
    <row r="2979" spans="6:6">
      <c r="F2979" s="1846"/>
    </row>
    <row r="2980" spans="6:6">
      <c r="F2980" s="1846"/>
    </row>
    <row r="2981" spans="6:6">
      <c r="F2981" s="1846"/>
    </row>
    <row r="2982" spans="6:6">
      <c r="F2982" s="1846"/>
    </row>
    <row r="2983" spans="6:6">
      <c r="F2983" s="1846"/>
    </row>
    <row r="2984" spans="6:6">
      <c r="F2984" s="1846"/>
    </row>
    <row r="2985" spans="6:6">
      <c r="F2985" s="1846"/>
    </row>
    <row r="2986" spans="6:6">
      <c r="F2986" s="1846"/>
    </row>
    <row r="2987" spans="6:6">
      <c r="F2987" s="1846"/>
    </row>
    <row r="2988" spans="6:6">
      <c r="F2988" s="1846"/>
    </row>
    <row r="2989" spans="6:6">
      <c r="F2989" s="1846"/>
    </row>
    <row r="2990" spans="6:6">
      <c r="F2990" s="1846"/>
    </row>
    <row r="2991" spans="6:6">
      <c r="F2991" s="1846"/>
    </row>
    <row r="2992" spans="6:6">
      <c r="F2992" s="1846"/>
    </row>
    <row r="2993" spans="6:6">
      <c r="F2993" s="1846"/>
    </row>
    <row r="2994" spans="6:6">
      <c r="F2994" s="1846"/>
    </row>
    <row r="2995" spans="6:6">
      <c r="F2995" s="1846"/>
    </row>
    <row r="2996" spans="6:6">
      <c r="F2996" s="1846"/>
    </row>
    <row r="2997" spans="6:6">
      <c r="F2997" s="1846"/>
    </row>
    <row r="2998" spans="6:6">
      <c r="F2998" s="1846"/>
    </row>
    <row r="2999" spans="6:6">
      <c r="F2999" s="1846"/>
    </row>
    <row r="3000" spans="6:6">
      <c r="F3000" s="1846"/>
    </row>
    <row r="3001" spans="6:6">
      <c r="F3001" s="1846"/>
    </row>
    <row r="3002" spans="6:6">
      <c r="F3002" s="1846"/>
    </row>
    <row r="3003" spans="6:6">
      <c r="F3003" s="1846"/>
    </row>
    <row r="3004" spans="6:6">
      <c r="F3004" s="1846"/>
    </row>
    <row r="3005" spans="6:6">
      <c r="F3005" s="1846"/>
    </row>
    <row r="3006" spans="6:6">
      <c r="F3006" s="1846"/>
    </row>
    <row r="3007" spans="6:6">
      <c r="F3007" s="1846"/>
    </row>
    <row r="3008" spans="6:6">
      <c r="F3008" s="1846"/>
    </row>
    <row r="3009" spans="6:6">
      <c r="F3009" s="1846"/>
    </row>
    <row r="3010" spans="6:6">
      <c r="F3010" s="1846"/>
    </row>
    <row r="3011" spans="6:6">
      <c r="F3011" s="1846"/>
    </row>
    <row r="3012" spans="6:6">
      <c r="F3012" s="1846"/>
    </row>
    <row r="3013" spans="6:6">
      <c r="F3013" s="1846"/>
    </row>
    <row r="3014" spans="6:6">
      <c r="F3014" s="1846"/>
    </row>
    <row r="3015" spans="6:6">
      <c r="F3015" s="1846"/>
    </row>
    <row r="3016" spans="6:6">
      <c r="F3016" s="1846"/>
    </row>
    <row r="3017" spans="6:6">
      <c r="F3017" s="1846"/>
    </row>
    <row r="3018" spans="6:6">
      <c r="F3018" s="1846"/>
    </row>
    <row r="3019" spans="6:6">
      <c r="F3019" s="1846"/>
    </row>
    <row r="3020" spans="6:6">
      <c r="F3020" s="1846"/>
    </row>
    <row r="3021" spans="6:6">
      <c r="F3021" s="1846"/>
    </row>
    <row r="3022" spans="6:6">
      <c r="F3022" s="1846"/>
    </row>
    <row r="3023" spans="6:6">
      <c r="F3023" s="1846"/>
    </row>
    <row r="3024" spans="6:6">
      <c r="F3024" s="1846"/>
    </row>
    <row r="3025" spans="6:6">
      <c r="F3025" s="1846"/>
    </row>
    <row r="3026" spans="6:6">
      <c r="F3026" s="1846"/>
    </row>
    <row r="3027" spans="6:6">
      <c r="F3027" s="1846"/>
    </row>
    <row r="3028" spans="6:6">
      <c r="F3028" s="1846"/>
    </row>
    <row r="3029" spans="6:6">
      <c r="F3029" s="1846"/>
    </row>
    <row r="3030" spans="6:6">
      <c r="F3030" s="1846"/>
    </row>
    <row r="3031" spans="6:6">
      <c r="F3031" s="1846"/>
    </row>
    <row r="3032" spans="6:6">
      <c r="F3032" s="1846"/>
    </row>
    <row r="3033" spans="6:6">
      <c r="F3033" s="1846"/>
    </row>
    <row r="3034" spans="6:6">
      <c r="F3034" s="1846"/>
    </row>
    <row r="3035" spans="6:6">
      <c r="F3035" s="1846"/>
    </row>
    <row r="3036" spans="6:6">
      <c r="F3036" s="1846"/>
    </row>
    <row r="3037" spans="6:6">
      <c r="F3037" s="1846"/>
    </row>
    <row r="3038" spans="6:6">
      <c r="F3038" s="1846"/>
    </row>
    <row r="3039" spans="6:6">
      <c r="F3039" s="1846"/>
    </row>
    <row r="3040" spans="6:6">
      <c r="F3040" s="1846"/>
    </row>
    <row r="3041" spans="6:6">
      <c r="F3041" s="1846"/>
    </row>
    <row r="3042" spans="6:6">
      <c r="F3042" s="1846"/>
    </row>
    <row r="3043" spans="6:6">
      <c r="F3043" s="1846"/>
    </row>
    <row r="3044" spans="6:6">
      <c r="F3044" s="1846"/>
    </row>
    <row r="3045" spans="6:6">
      <c r="F3045" s="1846"/>
    </row>
    <row r="3046" spans="6:6">
      <c r="F3046" s="1846"/>
    </row>
    <row r="3047" spans="6:6">
      <c r="F3047" s="1846"/>
    </row>
    <row r="3048" spans="6:6">
      <c r="F3048" s="1846"/>
    </row>
    <row r="3049" spans="6:6">
      <c r="F3049" s="1846"/>
    </row>
    <row r="3050" spans="6:6">
      <c r="F3050" s="1846"/>
    </row>
    <row r="3051" spans="6:6">
      <c r="F3051" s="1846"/>
    </row>
    <row r="3052" spans="6:6">
      <c r="F3052" s="1846"/>
    </row>
    <row r="3053" spans="6:6">
      <c r="F3053" s="1846"/>
    </row>
    <row r="3054" spans="6:6">
      <c r="F3054" s="1846"/>
    </row>
    <row r="3055" spans="6:6">
      <c r="F3055" s="1846"/>
    </row>
    <row r="3056" spans="6:6">
      <c r="F3056" s="1846"/>
    </row>
    <row r="3057" spans="6:6">
      <c r="F3057" s="1846"/>
    </row>
    <row r="3058" spans="6:6">
      <c r="F3058" s="1846"/>
    </row>
    <row r="3059" spans="6:6">
      <c r="F3059" s="1846"/>
    </row>
    <row r="3060" spans="6:6">
      <c r="F3060" s="1846"/>
    </row>
    <row r="3061" spans="6:6">
      <c r="F3061" s="1846"/>
    </row>
    <row r="3062" spans="6:6">
      <c r="F3062" s="1846"/>
    </row>
    <row r="3063" spans="6:6">
      <c r="F3063" s="1846"/>
    </row>
    <row r="3064" spans="6:6">
      <c r="F3064" s="1846"/>
    </row>
    <row r="3065" spans="6:6">
      <c r="F3065" s="1846"/>
    </row>
    <row r="3066" spans="6:6">
      <c r="F3066" s="1846"/>
    </row>
    <row r="3067" spans="6:6">
      <c r="F3067" s="1846"/>
    </row>
    <row r="3068" spans="6:6">
      <c r="F3068" s="1846"/>
    </row>
    <row r="3069" spans="6:6">
      <c r="F3069" s="1846"/>
    </row>
    <row r="3070" spans="6:6">
      <c r="F3070" s="1846"/>
    </row>
    <row r="3071" spans="6:6">
      <c r="F3071" s="1846"/>
    </row>
    <row r="3072" spans="6:6">
      <c r="F3072" s="1846"/>
    </row>
    <row r="3073" spans="6:6">
      <c r="F3073" s="1846"/>
    </row>
    <row r="3074" spans="6:6">
      <c r="F3074" s="1846"/>
    </row>
    <row r="3075" spans="6:6">
      <c r="F3075" s="1846"/>
    </row>
    <row r="3076" spans="6:6">
      <c r="F3076" s="1846"/>
    </row>
    <row r="3077" spans="6:6">
      <c r="F3077" s="1846"/>
    </row>
    <row r="3078" spans="6:6">
      <c r="F3078" s="1846"/>
    </row>
    <row r="3079" spans="6:6">
      <c r="F3079" s="1846"/>
    </row>
    <row r="3080" spans="6:6">
      <c r="F3080" s="1846"/>
    </row>
    <row r="3081" spans="6:6">
      <c r="F3081" s="1846"/>
    </row>
    <row r="3082" spans="6:6">
      <c r="F3082" s="1846"/>
    </row>
    <row r="3083" spans="6:6">
      <c r="F3083" s="1846"/>
    </row>
    <row r="3084" spans="6:6">
      <c r="F3084" s="1846"/>
    </row>
    <row r="3085" spans="6:6">
      <c r="F3085" s="1846"/>
    </row>
    <row r="3086" spans="6:6">
      <c r="F3086" s="1846"/>
    </row>
    <row r="3087" spans="6:6">
      <c r="F3087" s="1846"/>
    </row>
    <row r="3088" spans="6:6">
      <c r="F3088" s="1846"/>
    </row>
    <row r="3089" spans="6:6">
      <c r="F3089" s="1846"/>
    </row>
    <row r="3090" spans="6:6">
      <c r="F3090" s="1846"/>
    </row>
    <row r="3091" spans="6:6">
      <c r="F3091" s="1846"/>
    </row>
    <row r="3092" spans="6:6">
      <c r="F3092" s="1846"/>
    </row>
    <row r="3093" spans="6:6">
      <c r="F3093" s="1846"/>
    </row>
    <row r="3094" spans="6:6">
      <c r="F3094" s="1846"/>
    </row>
    <row r="3095" spans="6:6">
      <c r="F3095" s="1846"/>
    </row>
    <row r="3096" spans="6:6">
      <c r="F3096" s="1846"/>
    </row>
    <row r="3097" spans="6:6">
      <c r="F3097" s="1846"/>
    </row>
    <row r="3098" spans="6:6">
      <c r="F3098" s="1846"/>
    </row>
    <row r="3099" spans="6:6">
      <c r="F3099" s="1846"/>
    </row>
    <row r="3100" spans="6:6">
      <c r="F3100" s="1846"/>
    </row>
    <row r="3101" spans="6:6">
      <c r="F3101" s="1846"/>
    </row>
    <row r="3102" spans="6:6">
      <c r="F3102" s="1846"/>
    </row>
    <row r="3103" spans="6:6">
      <c r="F3103" s="1846"/>
    </row>
    <row r="3104" spans="6:6">
      <c r="F3104" s="1846"/>
    </row>
    <row r="3105" spans="6:6">
      <c r="F3105" s="1846"/>
    </row>
    <row r="3106" spans="6:6">
      <c r="F3106" s="1846"/>
    </row>
    <row r="3107" spans="6:6">
      <c r="F3107" s="1846"/>
    </row>
    <row r="3108" spans="6:6">
      <c r="F3108" s="1846"/>
    </row>
    <row r="3109" spans="6:6">
      <c r="F3109" s="1846"/>
    </row>
    <row r="3110" spans="6:6">
      <c r="F3110" s="1846"/>
    </row>
    <row r="3111" spans="6:6">
      <c r="F3111" s="1846"/>
    </row>
    <row r="3112" spans="6:6">
      <c r="F3112" s="1846"/>
    </row>
    <row r="3113" spans="6:6">
      <c r="F3113" s="1846"/>
    </row>
    <row r="3114" spans="6:6">
      <c r="F3114" s="1846"/>
    </row>
    <row r="3115" spans="6:6">
      <c r="F3115" s="1846"/>
    </row>
    <row r="3116" spans="6:6">
      <c r="F3116" s="1846"/>
    </row>
    <row r="3117" spans="6:6">
      <c r="F3117" s="1846"/>
    </row>
    <row r="3118" spans="6:6">
      <c r="F3118" s="1846"/>
    </row>
    <row r="3119" spans="6:6">
      <c r="F3119" s="1846"/>
    </row>
    <row r="3120" spans="6:6">
      <c r="F3120" s="1846"/>
    </row>
    <row r="3121" spans="6:6">
      <c r="F3121" s="1846"/>
    </row>
    <row r="3122" spans="6:6">
      <c r="F3122" s="1846"/>
    </row>
    <row r="3123" spans="6:6">
      <c r="F3123" s="1846"/>
    </row>
    <row r="3124" spans="6:6">
      <c r="F3124" s="1846"/>
    </row>
    <row r="3125" spans="6:6">
      <c r="F3125" s="1846"/>
    </row>
    <row r="3126" spans="6:6">
      <c r="F3126" s="1846"/>
    </row>
    <row r="3127" spans="6:6">
      <c r="F3127" s="1846"/>
    </row>
    <row r="3128" spans="6:6">
      <c r="F3128" s="1846"/>
    </row>
    <row r="3129" spans="6:6">
      <c r="F3129" s="1846"/>
    </row>
    <row r="3130" spans="6:6">
      <c r="F3130" s="1846"/>
    </row>
    <row r="3131" spans="6:6">
      <c r="F3131" s="1846"/>
    </row>
    <row r="3132" spans="6:6">
      <c r="F3132" s="1846"/>
    </row>
    <row r="3133" spans="6:6">
      <c r="F3133" s="1846"/>
    </row>
    <row r="3134" spans="6:6">
      <c r="F3134" s="1846"/>
    </row>
    <row r="3135" spans="6:6">
      <c r="F3135" s="1846"/>
    </row>
    <row r="3136" spans="6:6">
      <c r="F3136" s="1846"/>
    </row>
    <row r="3137" spans="6:6">
      <c r="F3137" s="1846"/>
    </row>
    <row r="3138" spans="6:6">
      <c r="F3138" s="1846"/>
    </row>
    <row r="3139" spans="6:6">
      <c r="F3139" s="1846"/>
    </row>
    <row r="3140" spans="6:6">
      <c r="F3140" s="1846"/>
    </row>
    <row r="3141" spans="6:6">
      <c r="F3141" s="1846"/>
    </row>
    <row r="3142" spans="6:6">
      <c r="F3142" s="1846"/>
    </row>
    <row r="3143" spans="6:6">
      <c r="F3143" s="1846"/>
    </row>
    <row r="3144" spans="6:6">
      <c r="F3144" s="1846"/>
    </row>
    <row r="3145" spans="6:6">
      <c r="F3145" s="1846"/>
    </row>
    <row r="3146" spans="6:6">
      <c r="F3146" s="1846"/>
    </row>
    <row r="3147" spans="6:6">
      <c r="F3147" s="1846"/>
    </row>
    <row r="3148" spans="6:6">
      <c r="F3148" s="1846"/>
    </row>
    <row r="3149" spans="6:6">
      <c r="F3149" s="1846"/>
    </row>
    <row r="3150" spans="6:6">
      <c r="F3150" s="1846"/>
    </row>
    <row r="3151" spans="6:6">
      <c r="F3151" s="1846"/>
    </row>
    <row r="3152" spans="6:6">
      <c r="F3152" s="1846"/>
    </row>
    <row r="3153" spans="6:6">
      <c r="F3153" s="1846"/>
    </row>
    <row r="3154" spans="6:6">
      <c r="F3154" s="1846"/>
    </row>
    <row r="3155" spans="6:6">
      <c r="F3155" s="1846"/>
    </row>
    <row r="3156" spans="6:6">
      <c r="F3156" s="1846"/>
    </row>
    <row r="3157" spans="6:6">
      <c r="F3157" s="1846"/>
    </row>
    <row r="3158" spans="6:6">
      <c r="F3158" s="1846"/>
    </row>
    <row r="3159" spans="6:6">
      <c r="F3159" s="1846"/>
    </row>
    <row r="3160" spans="6:6">
      <c r="F3160" s="1846"/>
    </row>
    <row r="3161" spans="6:6">
      <c r="F3161" s="1846"/>
    </row>
    <row r="3162" spans="6:6">
      <c r="F3162" s="1846"/>
    </row>
    <row r="3163" spans="6:6">
      <c r="F3163" s="1846"/>
    </row>
    <row r="3164" spans="6:6">
      <c r="F3164" s="1846"/>
    </row>
    <row r="3165" spans="6:6">
      <c r="F3165" s="1846"/>
    </row>
    <row r="3166" spans="6:6">
      <c r="F3166" s="1846"/>
    </row>
    <row r="3167" spans="6:6">
      <c r="F3167" s="1846"/>
    </row>
    <row r="3168" spans="6:6">
      <c r="F3168" s="1846"/>
    </row>
    <row r="3169" spans="6:6">
      <c r="F3169" s="1846"/>
    </row>
    <row r="3170" spans="6:6">
      <c r="F3170" s="1846"/>
    </row>
    <row r="3171" spans="6:6">
      <c r="F3171" s="1846"/>
    </row>
    <row r="3172" spans="6:6">
      <c r="F3172" s="1846"/>
    </row>
    <row r="3173" spans="6:6">
      <c r="F3173" s="1846"/>
    </row>
    <row r="3174" spans="6:6">
      <c r="F3174" s="1846"/>
    </row>
    <row r="3175" spans="6:6">
      <c r="F3175" s="1846"/>
    </row>
    <row r="3176" spans="6:6">
      <c r="F3176" s="1846"/>
    </row>
    <row r="3177" spans="6:6">
      <c r="F3177" s="1846"/>
    </row>
    <row r="3178" spans="6:6">
      <c r="F3178" s="1846"/>
    </row>
    <row r="3179" spans="6:6">
      <c r="F3179" s="1846"/>
    </row>
    <row r="3180" spans="6:6">
      <c r="F3180" s="1846"/>
    </row>
    <row r="3181" spans="6:6">
      <c r="F3181" s="1846"/>
    </row>
    <row r="3182" spans="6:6">
      <c r="F3182" s="1846"/>
    </row>
    <row r="3183" spans="6:6">
      <c r="F3183" s="1846"/>
    </row>
    <row r="3184" spans="6:6">
      <c r="F3184" s="1846"/>
    </row>
    <row r="3185" spans="6:6">
      <c r="F3185" s="1846"/>
    </row>
    <row r="3186" spans="6:6">
      <c r="F3186" s="1846"/>
    </row>
    <row r="3187" spans="6:6">
      <c r="F3187" s="1846"/>
    </row>
    <row r="3188" spans="6:6">
      <c r="F3188" s="1846"/>
    </row>
    <row r="3189" spans="6:6">
      <c r="F3189" s="1846"/>
    </row>
    <row r="3190" spans="6:6">
      <c r="F3190" s="1846"/>
    </row>
    <row r="3191" spans="6:6">
      <c r="F3191" s="1846"/>
    </row>
    <row r="3192" spans="6:6">
      <c r="F3192" s="1846"/>
    </row>
    <row r="3193" spans="6:6">
      <c r="F3193" s="1846"/>
    </row>
    <row r="3194" spans="6:6">
      <c r="F3194" s="1846"/>
    </row>
    <row r="3195" spans="6:6">
      <c r="F3195" s="1846"/>
    </row>
    <row r="3196" spans="6:6">
      <c r="F3196" s="1846"/>
    </row>
    <row r="3197" spans="6:6">
      <c r="F3197" s="1846"/>
    </row>
    <row r="3198" spans="6:6">
      <c r="F3198" s="1846"/>
    </row>
    <row r="3199" spans="6:6">
      <c r="F3199" s="1846"/>
    </row>
    <row r="3200" spans="6:6">
      <c r="F3200" s="1846"/>
    </row>
    <row r="3201" spans="6:6">
      <c r="F3201" s="1846"/>
    </row>
    <row r="3202" spans="6:6">
      <c r="F3202" s="1846"/>
    </row>
    <row r="3203" spans="6:6">
      <c r="F3203" s="1846"/>
    </row>
    <row r="3204" spans="6:6">
      <c r="F3204" s="1846"/>
    </row>
    <row r="3205" spans="6:6">
      <c r="F3205" s="1846"/>
    </row>
    <row r="3206" spans="6:6">
      <c r="F3206" s="1846"/>
    </row>
    <row r="3207" spans="6:6">
      <c r="F3207" s="1846"/>
    </row>
    <row r="3208" spans="6:6">
      <c r="F3208" s="1846"/>
    </row>
    <row r="3209" spans="6:6">
      <c r="F3209" s="1846"/>
    </row>
    <row r="3210" spans="6:6">
      <c r="F3210" s="1846"/>
    </row>
    <row r="3211" spans="6:6">
      <c r="F3211" s="1846"/>
    </row>
    <row r="3212" spans="6:6">
      <c r="F3212" s="1846"/>
    </row>
    <row r="3213" spans="6:6">
      <c r="F3213" s="1846"/>
    </row>
    <row r="3214" spans="6:6">
      <c r="F3214" s="1846"/>
    </row>
    <row r="3215" spans="6:6">
      <c r="F3215" s="1846"/>
    </row>
    <row r="3216" spans="6:6">
      <c r="F3216" s="1846"/>
    </row>
    <row r="3217" spans="6:6">
      <c r="F3217" s="1846"/>
    </row>
    <row r="3218" spans="6:6">
      <c r="F3218" s="1846"/>
    </row>
    <row r="3219" spans="6:6">
      <c r="F3219" s="1846"/>
    </row>
    <row r="3220" spans="6:6">
      <c r="F3220" s="1846"/>
    </row>
    <row r="3221" spans="6:6">
      <c r="F3221" s="1846"/>
    </row>
    <row r="3222" spans="6:6">
      <c r="F3222" s="1846"/>
    </row>
    <row r="3223" spans="6:6">
      <c r="F3223" s="1846"/>
    </row>
    <row r="3224" spans="6:6">
      <c r="F3224" s="1846"/>
    </row>
    <row r="3225" spans="6:6">
      <c r="F3225" s="1846"/>
    </row>
    <row r="3226" spans="6:6">
      <c r="F3226" s="1846"/>
    </row>
    <row r="3227" spans="6:6">
      <c r="F3227" s="1846"/>
    </row>
    <row r="3228" spans="6:6">
      <c r="F3228" s="1846"/>
    </row>
    <row r="3229" spans="6:6">
      <c r="F3229" s="1846"/>
    </row>
    <row r="3230" spans="6:6">
      <c r="F3230" s="1846"/>
    </row>
    <row r="3231" spans="6:6">
      <c r="F3231" s="1846"/>
    </row>
    <row r="3232" spans="6:6">
      <c r="F3232" s="1846"/>
    </row>
    <row r="3233" spans="6:6">
      <c r="F3233" s="1846"/>
    </row>
    <row r="3234" spans="6:6">
      <c r="F3234" s="1846"/>
    </row>
    <row r="3235" spans="6:6">
      <c r="F3235" s="1846"/>
    </row>
    <row r="3236" spans="6:6">
      <c r="F3236" s="1846"/>
    </row>
    <row r="3237" spans="6:6">
      <c r="F3237" s="1846"/>
    </row>
    <row r="3238" spans="6:6">
      <c r="F3238" s="1846"/>
    </row>
    <row r="3239" spans="6:6">
      <c r="F3239" s="1846"/>
    </row>
    <row r="3240" spans="6:6">
      <c r="F3240" s="1846"/>
    </row>
    <row r="3241" spans="6:6">
      <c r="F3241" s="1846"/>
    </row>
    <row r="3242" spans="6:6">
      <c r="F3242" s="1846"/>
    </row>
    <row r="3243" spans="6:6">
      <c r="F3243" s="1846"/>
    </row>
    <row r="3244" spans="6:6">
      <c r="F3244" s="1846"/>
    </row>
    <row r="3245" spans="6:6">
      <c r="F3245" s="1846"/>
    </row>
    <row r="3246" spans="6:6">
      <c r="F3246" s="1846"/>
    </row>
    <row r="3247" spans="6:6">
      <c r="F3247" s="1846"/>
    </row>
    <row r="3248" spans="6:6">
      <c r="F3248" s="1846"/>
    </row>
    <row r="3249" spans="6:6">
      <c r="F3249" s="1846"/>
    </row>
    <row r="3250" spans="6:6">
      <c r="F3250" s="1846"/>
    </row>
    <row r="3251" spans="6:6">
      <c r="F3251" s="1846"/>
    </row>
    <row r="3252" spans="6:6">
      <c r="F3252" s="1846"/>
    </row>
    <row r="3253" spans="6:6">
      <c r="F3253" s="1846"/>
    </row>
    <row r="3254" spans="6:6">
      <c r="F3254" s="1846"/>
    </row>
    <row r="3255" spans="6:6">
      <c r="F3255" s="1846"/>
    </row>
    <row r="3256" spans="6:6">
      <c r="F3256" s="1846"/>
    </row>
    <row r="3257" spans="6:6">
      <c r="F3257" s="1846"/>
    </row>
    <row r="3258" spans="6:6">
      <c r="F3258" s="1846"/>
    </row>
    <row r="3259" spans="6:6">
      <c r="F3259" s="1846"/>
    </row>
    <row r="3260" spans="6:6">
      <c r="F3260" s="1846"/>
    </row>
    <row r="3261" spans="6:6">
      <c r="F3261" s="1846"/>
    </row>
    <row r="3262" spans="6:6">
      <c r="F3262" s="1846"/>
    </row>
    <row r="3263" spans="6:6">
      <c r="F3263" s="1846"/>
    </row>
    <row r="3264" spans="6:6">
      <c r="F3264" s="1846"/>
    </row>
    <row r="3265" spans="6:6">
      <c r="F3265" s="1846"/>
    </row>
    <row r="3266" spans="6:6">
      <c r="F3266" s="1846"/>
    </row>
    <row r="3267" spans="6:6">
      <c r="F3267" s="1846"/>
    </row>
    <row r="3268" spans="6:6">
      <c r="F3268" s="1846"/>
    </row>
    <row r="3269" spans="6:6">
      <c r="F3269" s="1846"/>
    </row>
    <row r="3270" spans="6:6">
      <c r="F3270" s="1846"/>
    </row>
    <row r="3271" spans="6:6">
      <c r="F3271" s="1846"/>
    </row>
    <row r="3272" spans="6:6">
      <c r="F3272" s="1846"/>
    </row>
    <row r="3273" spans="6:6">
      <c r="F3273" s="1846"/>
    </row>
    <row r="3274" spans="6:6">
      <c r="F3274" s="1846"/>
    </row>
    <row r="3275" spans="6:6">
      <c r="F3275" s="1846"/>
    </row>
    <row r="3276" spans="6:6">
      <c r="F3276" s="1846"/>
    </row>
    <row r="3277" spans="6:6">
      <c r="F3277" s="1846"/>
    </row>
    <row r="3278" spans="6:6">
      <c r="F3278" s="1846"/>
    </row>
    <row r="3279" spans="6:6">
      <c r="F3279" s="1846"/>
    </row>
    <row r="3280" spans="6:6">
      <c r="F3280" s="1846"/>
    </row>
    <row r="3281" spans="6:6">
      <c r="F3281" s="1846"/>
    </row>
    <row r="3282" spans="6:6">
      <c r="F3282" s="1846"/>
    </row>
    <row r="3283" spans="6:6">
      <c r="F3283" s="1846"/>
    </row>
    <row r="3284" spans="6:6">
      <c r="F3284" s="1846"/>
    </row>
    <row r="3285" spans="6:6">
      <c r="F3285" s="1846"/>
    </row>
    <row r="3286" spans="6:6">
      <c r="F3286" s="1846"/>
    </row>
    <row r="3287" spans="6:6">
      <c r="F3287" s="1846"/>
    </row>
    <row r="3288" spans="6:6">
      <c r="F3288" s="1846"/>
    </row>
    <row r="3289" spans="6:6">
      <c r="F3289" s="1846"/>
    </row>
    <row r="3290" spans="6:6">
      <c r="F3290" s="1846"/>
    </row>
    <row r="3291" spans="6:6">
      <c r="F3291" s="1846"/>
    </row>
    <row r="3292" spans="6:6">
      <c r="F3292" s="1846"/>
    </row>
    <row r="3293" spans="6:6">
      <c r="F3293" s="1846"/>
    </row>
    <row r="3294" spans="6:6">
      <c r="F3294" s="1846"/>
    </row>
    <row r="3295" spans="6:6">
      <c r="F3295" s="1846"/>
    </row>
    <row r="3296" spans="6:6">
      <c r="F3296" s="1846"/>
    </row>
    <row r="3297" spans="6:6">
      <c r="F3297" s="1846"/>
    </row>
    <row r="3298" spans="6:6">
      <c r="F3298" s="1846"/>
    </row>
    <row r="3299" spans="6:6">
      <c r="F3299" s="1846"/>
    </row>
    <row r="3300" spans="6:6">
      <c r="F3300" s="1846"/>
    </row>
    <row r="3301" spans="6:6">
      <c r="F3301" s="1846"/>
    </row>
    <row r="3302" spans="6:6">
      <c r="F3302" s="1846"/>
    </row>
    <row r="3303" spans="6:6">
      <c r="F3303" s="1846"/>
    </row>
    <row r="3304" spans="6:6">
      <c r="F3304" s="1846"/>
    </row>
    <row r="3305" spans="6:6">
      <c r="F3305" s="1846"/>
    </row>
    <row r="3306" spans="6:6">
      <c r="F3306" s="1846"/>
    </row>
    <row r="3307" spans="6:6">
      <c r="F3307" s="1846"/>
    </row>
    <row r="3308" spans="6:6">
      <c r="F3308" s="1846"/>
    </row>
    <row r="3309" spans="6:6">
      <c r="F3309" s="1846"/>
    </row>
    <row r="3310" spans="6:6">
      <c r="F3310" s="1846"/>
    </row>
    <row r="3311" spans="6:6">
      <c r="F3311" s="1846"/>
    </row>
    <row r="3312" spans="6:6">
      <c r="F3312" s="1846"/>
    </row>
    <row r="3313" spans="6:6">
      <c r="F3313" s="1846"/>
    </row>
    <row r="3314" spans="6:6">
      <c r="F3314" s="1846"/>
    </row>
    <row r="3315" spans="6:6">
      <c r="F3315" s="1846"/>
    </row>
    <row r="3316" spans="6:6">
      <c r="F3316" s="1846"/>
    </row>
    <row r="3317" spans="6:6">
      <c r="F3317" s="1846"/>
    </row>
    <row r="3318" spans="6:6">
      <c r="F3318" s="1846"/>
    </row>
    <row r="3319" spans="6:6">
      <c r="F3319" s="1846"/>
    </row>
    <row r="3320" spans="6:6">
      <c r="F3320" s="1846"/>
    </row>
    <row r="3321" spans="6:6">
      <c r="F3321" s="1846"/>
    </row>
    <row r="3322" spans="6:6">
      <c r="F3322" s="1846"/>
    </row>
    <row r="3323" spans="6:6">
      <c r="F3323" s="1846"/>
    </row>
    <row r="3324" spans="6:6">
      <c r="F3324" s="1846"/>
    </row>
    <row r="3325" spans="6:6">
      <c r="F3325" s="1846"/>
    </row>
    <row r="3326" spans="6:6">
      <c r="F3326" s="1846"/>
    </row>
    <row r="3327" spans="6:6">
      <c r="F3327" s="1846"/>
    </row>
    <row r="3328" spans="6:6">
      <c r="F3328" s="1846"/>
    </row>
    <row r="3329" spans="6:6">
      <c r="F3329" s="1846"/>
    </row>
    <row r="3330" spans="6:6">
      <c r="F3330" s="1846"/>
    </row>
    <row r="3331" spans="6:6">
      <c r="F3331" s="1846"/>
    </row>
    <row r="3332" spans="6:6">
      <c r="F3332" s="1846"/>
    </row>
    <row r="3333" spans="6:6">
      <c r="F3333" s="1846"/>
    </row>
    <row r="3334" spans="6:6">
      <c r="F3334" s="1846"/>
    </row>
    <row r="3335" spans="6:6">
      <c r="F3335" s="1846"/>
    </row>
    <row r="3336" spans="6:6">
      <c r="F3336" s="1846"/>
    </row>
    <row r="3337" spans="6:6">
      <c r="F3337" s="1846"/>
    </row>
    <row r="3338" spans="6:6">
      <c r="F3338" s="1846"/>
    </row>
    <row r="3339" spans="6:6">
      <c r="F3339" s="1846"/>
    </row>
    <row r="3340" spans="6:6">
      <c r="F3340" s="1846"/>
    </row>
    <row r="3341" spans="6:6">
      <c r="F3341" s="1846"/>
    </row>
    <row r="3342" spans="6:6">
      <c r="F3342" s="1846"/>
    </row>
    <row r="3343" spans="6:6">
      <c r="F3343" s="1846"/>
    </row>
    <row r="3344" spans="6:6">
      <c r="F3344" s="1846"/>
    </row>
    <row r="3345" spans="6:6">
      <c r="F3345" s="1846"/>
    </row>
    <row r="3346" spans="6:6">
      <c r="F3346" s="1846"/>
    </row>
    <row r="3347" spans="6:6">
      <c r="F3347" s="1846"/>
    </row>
    <row r="3348" spans="6:6">
      <c r="F3348" s="1846"/>
    </row>
    <row r="3349" spans="6:6">
      <c r="F3349" s="1846"/>
    </row>
    <row r="3350" spans="6:6">
      <c r="F3350" s="1846"/>
    </row>
    <row r="3351" spans="6:6">
      <c r="F3351" s="1846"/>
    </row>
    <row r="3352" spans="6:6">
      <c r="F3352" s="1846"/>
    </row>
    <row r="3353" spans="6:6">
      <c r="F3353" s="1846"/>
    </row>
    <row r="3354" spans="6:6">
      <c r="F3354" s="1846"/>
    </row>
    <row r="3355" spans="6:6">
      <c r="F3355" s="1846"/>
    </row>
    <row r="3356" spans="6:6">
      <c r="F3356" s="1846"/>
    </row>
    <row r="3357" spans="6:6">
      <c r="F3357" s="1846"/>
    </row>
    <row r="3358" spans="6:6">
      <c r="F3358" s="1846"/>
    </row>
    <row r="3359" spans="6:6">
      <c r="F3359" s="1846"/>
    </row>
    <row r="3360" spans="6:6">
      <c r="F3360" s="1846"/>
    </row>
    <row r="3361" spans="6:6">
      <c r="F3361" s="1846"/>
    </row>
    <row r="3362" spans="6:6">
      <c r="F3362" s="1846"/>
    </row>
    <row r="3363" spans="6:6">
      <c r="F3363" s="1846"/>
    </row>
    <row r="3364" spans="6:6">
      <c r="F3364" s="1846"/>
    </row>
    <row r="3365" spans="6:6">
      <c r="F3365" s="1846"/>
    </row>
    <row r="3366" spans="6:6">
      <c r="F3366" s="1846"/>
    </row>
    <row r="3367" spans="6:6">
      <c r="F3367" s="1846"/>
    </row>
    <row r="3368" spans="6:6">
      <c r="F3368" s="1846"/>
    </row>
    <row r="3369" spans="6:6">
      <c r="F3369" s="1846"/>
    </row>
    <row r="3370" spans="6:6">
      <c r="F3370" s="1846"/>
    </row>
    <row r="3371" spans="6:6">
      <c r="F3371" s="1846"/>
    </row>
    <row r="3372" spans="6:6">
      <c r="F3372" s="1846"/>
    </row>
    <row r="3373" spans="6:6">
      <c r="F3373" s="1846"/>
    </row>
    <row r="3374" spans="6:6">
      <c r="F3374" s="1846"/>
    </row>
    <row r="3375" spans="6:6">
      <c r="F3375" s="1846"/>
    </row>
    <row r="3376" spans="6:6">
      <c r="F3376" s="1846"/>
    </row>
    <row r="3377" spans="6:6">
      <c r="F3377" s="1846"/>
    </row>
    <row r="3378" spans="6:6">
      <c r="F3378" s="1846"/>
    </row>
    <row r="3379" spans="6:6">
      <c r="F3379" s="1846"/>
    </row>
    <row r="3380" spans="6:6">
      <c r="F3380" s="1846"/>
    </row>
    <row r="3381" spans="6:6">
      <c r="F3381" s="1846"/>
    </row>
    <row r="3382" spans="6:6">
      <c r="F3382" s="1846"/>
    </row>
    <row r="3383" spans="6:6">
      <c r="F3383" s="1846"/>
    </row>
    <row r="3384" spans="6:6">
      <c r="F3384" s="1846"/>
    </row>
    <row r="3385" spans="6:6">
      <c r="F3385" s="1846"/>
    </row>
    <row r="3386" spans="6:6">
      <c r="F3386" s="1846"/>
    </row>
    <row r="3387" spans="6:6">
      <c r="F3387" s="1846"/>
    </row>
    <row r="3388" spans="6:6">
      <c r="F3388" s="1846"/>
    </row>
    <row r="3389" spans="6:6">
      <c r="F3389" s="1846"/>
    </row>
    <row r="3390" spans="6:6">
      <c r="F3390" s="1846"/>
    </row>
    <row r="3391" spans="6:6">
      <c r="F3391" s="1846"/>
    </row>
    <row r="3392" spans="6:6">
      <c r="F3392" s="1846"/>
    </row>
    <row r="3393" spans="6:6">
      <c r="F3393" s="1846"/>
    </row>
    <row r="3394" spans="6:6">
      <c r="F3394" s="1846"/>
    </row>
    <row r="3395" spans="6:6">
      <c r="F3395" s="1846"/>
    </row>
    <row r="3396" spans="6:6">
      <c r="F3396" s="1846"/>
    </row>
    <row r="3397" spans="6:6">
      <c r="F3397" s="1846"/>
    </row>
    <row r="3398" spans="6:6">
      <c r="F3398" s="1846"/>
    </row>
    <row r="3399" spans="6:6">
      <c r="F3399" s="1846"/>
    </row>
    <row r="3400" spans="6:6">
      <c r="F3400" s="1846"/>
    </row>
    <row r="3401" spans="6:6">
      <c r="F3401" s="1846"/>
    </row>
    <row r="3402" spans="6:6">
      <c r="F3402" s="1846"/>
    </row>
    <row r="3403" spans="6:6">
      <c r="F3403" s="1846"/>
    </row>
    <row r="3404" spans="6:6">
      <c r="F3404" s="1846"/>
    </row>
    <row r="3405" spans="6:6">
      <c r="F3405" s="1846"/>
    </row>
    <row r="3406" spans="6:6">
      <c r="F3406" s="1846"/>
    </row>
    <row r="3407" spans="6:6">
      <c r="F3407" s="1846"/>
    </row>
    <row r="3408" spans="6:6">
      <c r="F3408" s="1846"/>
    </row>
    <row r="3409" spans="6:6">
      <c r="F3409" s="1846"/>
    </row>
    <row r="3410" spans="6:6">
      <c r="F3410" s="1846"/>
    </row>
    <row r="3411" spans="6:6">
      <c r="F3411" s="1846"/>
    </row>
    <row r="3412" spans="6:6">
      <c r="F3412" s="1846"/>
    </row>
    <row r="3413" spans="6:6">
      <c r="F3413" s="1846"/>
    </row>
    <row r="3414" spans="6:6">
      <c r="F3414" s="1846"/>
    </row>
    <row r="3415" spans="6:6">
      <c r="F3415" s="1846"/>
    </row>
    <row r="3416" spans="6:6">
      <c r="F3416" s="1846"/>
    </row>
    <row r="3417" spans="6:6">
      <c r="F3417" s="1846"/>
    </row>
    <row r="3418" spans="6:6">
      <c r="F3418" s="1846"/>
    </row>
    <row r="3419" spans="6:6">
      <c r="F3419" s="1846"/>
    </row>
    <row r="3420" spans="6:6">
      <c r="F3420" s="1846"/>
    </row>
    <row r="3421" spans="6:6">
      <c r="F3421" s="1846"/>
    </row>
    <row r="3422" spans="6:6">
      <c r="F3422" s="1846"/>
    </row>
    <row r="3423" spans="6:6">
      <c r="F3423" s="1846"/>
    </row>
    <row r="3424" spans="6:6">
      <c r="F3424" s="1846"/>
    </row>
    <row r="3425" spans="6:6">
      <c r="F3425" s="1846"/>
    </row>
    <row r="3426" spans="6:6">
      <c r="F3426" s="1846"/>
    </row>
    <row r="3427" spans="6:6">
      <c r="F3427" s="1846"/>
    </row>
    <row r="3428" spans="6:6">
      <c r="F3428" s="1846"/>
    </row>
    <row r="3429" spans="6:6">
      <c r="F3429" s="1846"/>
    </row>
    <row r="3430" spans="6:6">
      <c r="F3430" s="1846"/>
    </row>
    <row r="3431" spans="6:6">
      <c r="F3431" s="1846"/>
    </row>
    <row r="3432" spans="6:6">
      <c r="F3432" s="1846"/>
    </row>
    <row r="3433" spans="6:6">
      <c r="F3433" s="1846"/>
    </row>
    <row r="3434" spans="6:6">
      <c r="F3434" s="1846"/>
    </row>
    <row r="3435" spans="6:6">
      <c r="F3435" s="1846"/>
    </row>
    <row r="3436" spans="6:6">
      <c r="F3436" s="1846"/>
    </row>
    <row r="3437" spans="6:6">
      <c r="F3437" s="1846"/>
    </row>
    <row r="3438" spans="6:6">
      <c r="F3438" s="1846"/>
    </row>
    <row r="3439" spans="6:6">
      <c r="F3439" s="1846"/>
    </row>
    <row r="3440" spans="6:6">
      <c r="F3440" s="1846"/>
    </row>
    <row r="3441" spans="6:6">
      <c r="F3441" s="1846"/>
    </row>
    <row r="3442" spans="6:6">
      <c r="F3442" s="1846"/>
    </row>
    <row r="3443" spans="6:6">
      <c r="F3443" s="1846"/>
    </row>
    <row r="3444" spans="6:6">
      <c r="F3444" s="1846"/>
    </row>
    <row r="3445" spans="6:6">
      <c r="F3445" s="1846"/>
    </row>
    <row r="3446" spans="6:6">
      <c r="F3446" s="1846"/>
    </row>
    <row r="3447" spans="6:6">
      <c r="F3447" s="1846"/>
    </row>
    <row r="3448" spans="6:6">
      <c r="F3448" s="1846"/>
    </row>
    <row r="3449" spans="6:6">
      <c r="F3449" s="1846"/>
    </row>
    <row r="3450" spans="6:6">
      <c r="F3450" s="1846"/>
    </row>
    <row r="3451" spans="6:6">
      <c r="F3451" s="1846"/>
    </row>
    <row r="3452" spans="6:6">
      <c r="F3452" s="1846"/>
    </row>
    <row r="3453" spans="6:6">
      <c r="F3453" s="1846"/>
    </row>
    <row r="3454" spans="6:6">
      <c r="F3454" s="1846"/>
    </row>
    <row r="3455" spans="6:6">
      <c r="F3455" s="1846"/>
    </row>
    <row r="3456" spans="6:6">
      <c r="F3456" s="1846"/>
    </row>
    <row r="3457" spans="6:6">
      <c r="F3457" s="1846"/>
    </row>
    <row r="3458" spans="6:6">
      <c r="F3458" s="1846"/>
    </row>
    <row r="3459" spans="6:6">
      <c r="F3459" s="1846"/>
    </row>
    <row r="3460" spans="6:6">
      <c r="F3460" s="1846"/>
    </row>
    <row r="3461" spans="6:6">
      <c r="F3461" s="1846"/>
    </row>
    <row r="3462" spans="6:6">
      <c r="F3462" s="1846"/>
    </row>
    <row r="3463" spans="6:6">
      <c r="F3463" s="1846"/>
    </row>
    <row r="3464" spans="6:6">
      <c r="F3464" s="1846"/>
    </row>
    <row r="3465" spans="6:6">
      <c r="F3465" s="1846"/>
    </row>
    <row r="3466" spans="6:6">
      <c r="F3466" s="1846"/>
    </row>
    <row r="3467" spans="6:6">
      <c r="F3467" s="1846"/>
    </row>
    <row r="3468" spans="6:6">
      <c r="F3468" s="1846"/>
    </row>
    <row r="3469" spans="6:6">
      <c r="F3469" s="1846"/>
    </row>
    <row r="3470" spans="6:6">
      <c r="F3470" s="1846"/>
    </row>
    <row r="3471" spans="6:6">
      <c r="F3471" s="1846"/>
    </row>
    <row r="3472" spans="6:6">
      <c r="F3472" s="1846"/>
    </row>
    <row r="3473" spans="6:6">
      <c r="F3473" s="1846"/>
    </row>
    <row r="3474" spans="6:6">
      <c r="F3474" s="1846"/>
    </row>
    <row r="3475" spans="6:6">
      <c r="F3475" s="1846"/>
    </row>
    <row r="3476" spans="6:6">
      <c r="F3476" s="1846"/>
    </row>
    <row r="3477" spans="6:6">
      <c r="F3477" s="1846"/>
    </row>
    <row r="3478" spans="6:6">
      <c r="F3478" s="1846"/>
    </row>
    <row r="3479" spans="6:6">
      <c r="F3479" s="1846"/>
    </row>
    <row r="3480" spans="6:6">
      <c r="F3480" s="1846"/>
    </row>
    <row r="3481" spans="6:6">
      <c r="F3481" s="1846"/>
    </row>
    <row r="3482" spans="6:6">
      <c r="F3482" s="1846"/>
    </row>
    <row r="3483" spans="6:6">
      <c r="F3483" s="1846"/>
    </row>
    <row r="3484" spans="6:6">
      <c r="F3484" s="1846"/>
    </row>
    <row r="3485" spans="6:6">
      <c r="F3485" s="1846"/>
    </row>
    <row r="3486" spans="6:6">
      <c r="F3486" s="1846"/>
    </row>
    <row r="3487" spans="6:6">
      <c r="F3487" s="1846"/>
    </row>
    <row r="3488" spans="6:6">
      <c r="F3488" s="1846"/>
    </row>
    <row r="3489" spans="6:6">
      <c r="F3489" s="1846"/>
    </row>
    <row r="3490" spans="6:6">
      <c r="F3490" s="1846"/>
    </row>
    <row r="3491" spans="6:6">
      <c r="F3491" s="1846"/>
    </row>
    <row r="3492" spans="6:6">
      <c r="F3492" s="1846"/>
    </row>
    <row r="3493" spans="6:6">
      <c r="F3493" s="1846"/>
    </row>
    <row r="3494" spans="6:6">
      <c r="F3494" s="1846"/>
    </row>
    <row r="3495" spans="6:6">
      <c r="F3495" s="1846"/>
    </row>
    <row r="3496" spans="6:6">
      <c r="F3496" s="1846"/>
    </row>
    <row r="3497" spans="6:6">
      <c r="F3497" s="1846"/>
    </row>
    <row r="3498" spans="6:6">
      <c r="F3498" s="1846"/>
    </row>
    <row r="3499" spans="6:6">
      <c r="F3499" s="1846"/>
    </row>
    <row r="3500" spans="6:6">
      <c r="F3500" s="1846"/>
    </row>
    <row r="3501" spans="6:6">
      <c r="F3501" s="1846"/>
    </row>
    <row r="3502" spans="6:6">
      <c r="F3502" s="1846"/>
    </row>
    <row r="3503" spans="6:6">
      <c r="F3503" s="1846"/>
    </row>
    <row r="3504" spans="6:6">
      <c r="F3504" s="1846"/>
    </row>
    <row r="3505" spans="6:6">
      <c r="F3505" s="1846"/>
    </row>
    <row r="3506" spans="6:6">
      <c r="F3506" s="1846"/>
    </row>
    <row r="3507" spans="6:6">
      <c r="F3507" s="1846"/>
    </row>
    <row r="3508" spans="6:6">
      <c r="F3508" s="1846"/>
    </row>
    <row r="3509" spans="6:6">
      <c r="F3509" s="1846"/>
    </row>
    <row r="3510" spans="6:6">
      <c r="F3510" s="1846"/>
    </row>
    <row r="3511" spans="6:6">
      <c r="F3511" s="1846"/>
    </row>
    <row r="3512" spans="6:6">
      <c r="F3512" s="1846"/>
    </row>
    <row r="3513" spans="6:6">
      <c r="F3513" s="1846"/>
    </row>
    <row r="3514" spans="6:6">
      <c r="F3514" s="1846"/>
    </row>
    <row r="3515" spans="6:6">
      <c r="F3515" s="1846"/>
    </row>
    <row r="3516" spans="6:6">
      <c r="F3516" s="1846"/>
    </row>
    <row r="3517" spans="6:6">
      <c r="F3517" s="1846"/>
    </row>
    <row r="3518" spans="6:6">
      <c r="F3518" s="1846"/>
    </row>
    <row r="3519" spans="6:6">
      <c r="F3519" s="1846"/>
    </row>
    <row r="3520" spans="6:6">
      <c r="F3520" s="1846"/>
    </row>
    <row r="3521" spans="6:6">
      <c r="F3521" s="1846"/>
    </row>
    <row r="3522" spans="6:6">
      <c r="F3522" s="1846"/>
    </row>
    <row r="3523" spans="6:6">
      <c r="F3523" s="1846"/>
    </row>
    <row r="3524" spans="6:6">
      <c r="F3524" s="1846"/>
    </row>
    <row r="3525" spans="6:6">
      <c r="F3525" s="1846"/>
    </row>
    <row r="3526" spans="6:6">
      <c r="F3526" s="1846"/>
    </row>
    <row r="3527" spans="6:6">
      <c r="F3527" s="1846"/>
    </row>
    <row r="3528" spans="6:6">
      <c r="F3528" s="1846"/>
    </row>
    <row r="3529" spans="6:6">
      <c r="F3529" s="1846"/>
    </row>
    <row r="3530" spans="6:6">
      <c r="F3530" s="1846"/>
    </row>
    <row r="3531" spans="6:6">
      <c r="F3531" s="1846"/>
    </row>
    <row r="3532" spans="6:6">
      <c r="F3532" s="1846"/>
    </row>
    <row r="3533" spans="6:6">
      <c r="F3533" s="1846"/>
    </row>
    <row r="3534" spans="6:6">
      <c r="F3534" s="1846"/>
    </row>
    <row r="3535" spans="6:6">
      <c r="F3535" s="1846"/>
    </row>
    <row r="3536" spans="6:6">
      <c r="F3536" s="1846"/>
    </row>
    <row r="3537" spans="6:6">
      <c r="F3537" s="1846"/>
    </row>
    <row r="3538" spans="6:6">
      <c r="F3538" s="1846"/>
    </row>
    <row r="3539" spans="6:6">
      <c r="F3539" s="1846"/>
    </row>
    <row r="3540" spans="6:6">
      <c r="F3540" s="1846"/>
    </row>
    <row r="3541" spans="6:6">
      <c r="F3541" s="1846"/>
    </row>
    <row r="3542" spans="6:6">
      <c r="F3542" s="1846"/>
    </row>
    <row r="3543" spans="6:6">
      <c r="F3543" s="1846"/>
    </row>
    <row r="3544" spans="6:6">
      <c r="F3544" s="1846"/>
    </row>
    <row r="3545" spans="6:6">
      <c r="F3545" s="1846"/>
    </row>
    <row r="3546" spans="6:6">
      <c r="F3546" s="1846"/>
    </row>
    <row r="3547" spans="6:6">
      <c r="F3547" s="1846"/>
    </row>
    <row r="3548" spans="6:6">
      <c r="F3548" s="1846"/>
    </row>
    <row r="3549" spans="6:6">
      <c r="F3549" s="1846"/>
    </row>
    <row r="3550" spans="6:6">
      <c r="F3550" s="1846"/>
    </row>
    <row r="3551" spans="6:6">
      <c r="F3551" s="1846"/>
    </row>
    <row r="3552" spans="6:6">
      <c r="F3552" s="1846"/>
    </row>
    <row r="3553" spans="6:6">
      <c r="F3553" s="1846"/>
    </row>
    <row r="3554" spans="6:6">
      <c r="F3554" s="1846"/>
    </row>
    <row r="3555" spans="6:6">
      <c r="F3555" s="1846"/>
    </row>
    <row r="3556" spans="6:6">
      <c r="F3556" s="1846"/>
    </row>
    <row r="3557" spans="6:6">
      <c r="F3557" s="1846"/>
    </row>
    <row r="3558" spans="6:6">
      <c r="F3558" s="1846"/>
    </row>
    <row r="3559" spans="6:6">
      <c r="F3559" s="1846"/>
    </row>
    <row r="3560" spans="6:6">
      <c r="F3560" s="1846"/>
    </row>
    <row r="3561" spans="6:6">
      <c r="F3561" s="1846"/>
    </row>
    <row r="3562" spans="6:6">
      <c r="F3562" s="1846"/>
    </row>
    <row r="3563" spans="6:6">
      <c r="F3563" s="1846"/>
    </row>
    <row r="3564" spans="6:6">
      <c r="F3564" s="1846"/>
    </row>
    <row r="3565" spans="6:6">
      <c r="F3565" s="1846"/>
    </row>
    <row r="3566" spans="6:6">
      <c r="F3566" s="1846"/>
    </row>
    <row r="3567" spans="6:6">
      <c r="F3567" s="1846"/>
    </row>
    <row r="3568" spans="6:6">
      <c r="F3568" s="1846"/>
    </row>
    <row r="3569" spans="6:6">
      <c r="F3569" s="1846"/>
    </row>
    <row r="3570" spans="6:6">
      <c r="F3570" s="1846"/>
    </row>
    <row r="3571" spans="6:6">
      <c r="F3571" s="1846"/>
    </row>
    <row r="3572" spans="6:6">
      <c r="F3572" s="1846"/>
    </row>
    <row r="3573" spans="6:6">
      <c r="F3573" s="1846"/>
    </row>
    <row r="3574" spans="6:6">
      <c r="F3574" s="1846"/>
    </row>
    <row r="3575" spans="6:6">
      <c r="F3575" s="1846"/>
    </row>
    <row r="3576" spans="6:6">
      <c r="F3576" s="1846"/>
    </row>
    <row r="3577" spans="6:6">
      <c r="F3577" s="1846"/>
    </row>
    <row r="3578" spans="6:6">
      <c r="F3578" s="1846"/>
    </row>
    <row r="3579" spans="6:6">
      <c r="F3579" s="1846"/>
    </row>
    <row r="3580" spans="6:6">
      <c r="F3580" s="1846"/>
    </row>
    <row r="3581" spans="6:6">
      <c r="F3581" s="1846"/>
    </row>
    <row r="3582" spans="6:6">
      <c r="F3582" s="1846"/>
    </row>
    <row r="3583" spans="6:6">
      <c r="F3583" s="1846"/>
    </row>
    <row r="3584" spans="6:6">
      <c r="F3584" s="1846"/>
    </row>
    <row r="3585" spans="6:6">
      <c r="F3585" s="1846"/>
    </row>
    <row r="3586" spans="6:6">
      <c r="F3586" s="1846"/>
    </row>
    <row r="3587" spans="6:6">
      <c r="F3587" s="1846"/>
    </row>
    <row r="3588" spans="6:6">
      <c r="F3588" s="1846"/>
    </row>
    <row r="3589" spans="6:6">
      <c r="F3589" s="1846"/>
    </row>
    <row r="3590" spans="6:6">
      <c r="F3590" s="1846"/>
    </row>
    <row r="3591" spans="6:6">
      <c r="F3591" s="1846"/>
    </row>
    <row r="3592" spans="6:6">
      <c r="F3592" s="1846"/>
    </row>
    <row r="3593" spans="6:6">
      <c r="F3593" s="1846"/>
    </row>
    <row r="3594" spans="6:6">
      <c r="F3594" s="1846"/>
    </row>
    <row r="3595" spans="6:6">
      <c r="F3595" s="1846"/>
    </row>
    <row r="3596" spans="6:6">
      <c r="F3596" s="1846"/>
    </row>
    <row r="3597" spans="6:6">
      <c r="F3597" s="1846"/>
    </row>
    <row r="3598" spans="6:6">
      <c r="F3598" s="1846"/>
    </row>
    <row r="3599" spans="6:6">
      <c r="F3599" s="1846"/>
    </row>
    <row r="3600" spans="6:6">
      <c r="F3600" s="1846"/>
    </row>
    <row r="3601" spans="6:6">
      <c r="F3601" s="1846"/>
    </row>
    <row r="3602" spans="6:6">
      <c r="F3602" s="1846"/>
    </row>
    <row r="3603" spans="6:6">
      <c r="F3603" s="1846"/>
    </row>
    <row r="3604" spans="6:6">
      <c r="F3604" s="1846"/>
    </row>
    <row r="3605" spans="6:6">
      <c r="F3605" s="1846"/>
    </row>
    <row r="3606" spans="6:6">
      <c r="F3606" s="1846"/>
    </row>
    <row r="3607" spans="6:6">
      <c r="F3607" s="1846"/>
    </row>
    <row r="3608" spans="6:6">
      <c r="F3608" s="1846"/>
    </row>
    <row r="3609" spans="6:6">
      <c r="F3609" s="1846"/>
    </row>
    <row r="3610" spans="6:6">
      <c r="F3610" s="1846"/>
    </row>
    <row r="3611" spans="6:6">
      <c r="F3611" s="1846"/>
    </row>
    <row r="3612" spans="6:6">
      <c r="F3612" s="1846"/>
    </row>
    <row r="3613" spans="6:6">
      <c r="F3613" s="1846"/>
    </row>
    <row r="3614" spans="6:6">
      <c r="F3614" s="1846"/>
    </row>
    <row r="3615" spans="6:6">
      <c r="F3615" s="1846"/>
    </row>
    <row r="3616" spans="6:6">
      <c r="F3616" s="1846"/>
    </row>
    <row r="3617" spans="6:6">
      <c r="F3617" s="1846"/>
    </row>
    <row r="3618" spans="6:6">
      <c r="F3618" s="1846"/>
    </row>
    <row r="3619" spans="6:6">
      <c r="F3619" s="1846"/>
    </row>
    <row r="3620" spans="6:6">
      <c r="F3620" s="1846"/>
    </row>
    <row r="3621" spans="6:6">
      <c r="F3621" s="1846"/>
    </row>
    <row r="3622" spans="6:6">
      <c r="F3622" s="1846"/>
    </row>
    <row r="3623" spans="6:6">
      <c r="F3623" s="1846"/>
    </row>
    <row r="3624" spans="6:6">
      <c r="F3624" s="1846"/>
    </row>
    <row r="3625" spans="6:6">
      <c r="F3625" s="1846"/>
    </row>
    <row r="3626" spans="6:6">
      <c r="F3626" s="1846"/>
    </row>
    <row r="3627" spans="6:6">
      <c r="F3627" s="1846"/>
    </row>
    <row r="3628" spans="6:6">
      <c r="F3628" s="1846"/>
    </row>
    <row r="3629" spans="6:6">
      <c r="F3629" s="1846"/>
    </row>
    <row r="3630" spans="6:6">
      <c r="F3630" s="1846"/>
    </row>
    <row r="3631" spans="6:6">
      <c r="F3631" s="1846"/>
    </row>
    <row r="3632" spans="6:6">
      <c r="F3632" s="1846"/>
    </row>
    <row r="3633" spans="6:6">
      <c r="F3633" s="1846"/>
    </row>
    <row r="3634" spans="6:6">
      <c r="F3634" s="1846"/>
    </row>
    <row r="3635" spans="6:6">
      <c r="F3635" s="1846"/>
    </row>
    <row r="3636" spans="6:6">
      <c r="F3636" s="1846"/>
    </row>
    <row r="3637" spans="6:6">
      <c r="F3637" s="1846"/>
    </row>
    <row r="3638" spans="6:6">
      <c r="F3638" s="1846"/>
    </row>
    <row r="3639" spans="6:6">
      <c r="F3639" s="1846"/>
    </row>
    <row r="3640" spans="6:6">
      <c r="F3640" s="1846"/>
    </row>
    <row r="3641" spans="6:6">
      <c r="F3641" s="1846"/>
    </row>
    <row r="3642" spans="6:6">
      <c r="F3642" s="1846"/>
    </row>
    <row r="3643" spans="6:6">
      <c r="F3643" s="1846"/>
    </row>
    <row r="3644" spans="6:6">
      <c r="F3644" s="1846"/>
    </row>
    <row r="3645" spans="6:6">
      <c r="F3645" s="1846"/>
    </row>
    <row r="3646" spans="6:6">
      <c r="F3646" s="1846"/>
    </row>
    <row r="3647" spans="6:6">
      <c r="F3647" s="1846"/>
    </row>
    <row r="3648" spans="6:6">
      <c r="F3648" s="1846"/>
    </row>
    <row r="3649" spans="6:6">
      <c r="F3649" s="1846"/>
    </row>
    <row r="3650" spans="6:6">
      <c r="F3650" s="1846"/>
    </row>
    <row r="3651" spans="6:6">
      <c r="F3651" s="1846"/>
    </row>
    <row r="3652" spans="6:6">
      <c r="F3652" s="1846"/>
    </row>
    <row r="3653" spans="6:6">
      <c r="F3653" s="1846"/>
    </row>
    <row r="3654" spans="6:6">
      <c r="F3654" s="1846"/>
    </row>
    <row r="3655" spans="6:6">
      <c r="F3655" s="1846"/>
    </row>
    <row r="3656" spans="6:6">
      <c r="F3656" s="1846"/>
    </row>
    <row r="3657" spans="6:6">
      <c r="F3657" s="1846"/>
    </row>
    <row r="3658" spans="6:6">
      <c r="F3658" s="1846"/>
    </row>
    <row r="3659" spans="6:6">
      <c r="F3659" s="1846"/>
    </row>
    <row r="3660" spans="6:6">
      <c r="F3660" s="1846"/>
    </row>
    <row r="3661" spans="6:6">
      <c r="F3661" s="1846"/>
    </row>
    <row r="3662" spans="6:6">
      <c r="F3662" s="1846"/>
    </row>
    <row r="3663" spans="6:6">
      <c r="F3663" s="1846"/>
    </row>
    <row r="3664" spans="6:6">
      <c r="F3664" s="1846"/>
    </row>
    <row r="3665" spans="6:6">
      <c r="F3665" s="1846"/>
    </row>
    <row r="3666" spans="6:6">
      <c r="F3666" s="1846"/>
    </row>
    <row r="3667" spans="6:6">
      <c r="F3667" s="1846"/>
    </row>
    <row r="3668" spans="6:6">
      <c r="F3668" s="1846"/>
    </row>
    <row r="3669" spans="6:6">
      <c r="F3669" s="1846"/>
    </row>
    <row r="3670" spans="6:6">
      <c r="F3670" s="1846"/>
    </row>
    <row r="3671" spans="6:6">
      <c r="F3671" s="1846"/>
    </row>
    <row r="3672" spans="6:6">
      <c r="F3672" s="1846"/>
    </row>
    <row r="3673" spans="6:6">
      <c r="F3673" s="1846"/>
    </row>
    <row r="3674" spans="6:6">
      <c r="F3674" s="1846"/>
    </row>
    <row r="3675" spans="6:6">
      <c r="F3675" s="1846"/>
    </row>
    <row r="3676" spans="6:6">
      <c r="F3676" s="1846"/>
    </row>
    <row r="3677" spans="6:6">
      <c r="F3677" s="1846"/>
    </row>
    <row r="3678" spans="6:6">
      <c r="F3678" s="1846"/>
    </row>
    <row r="3679" spans="6:6">
      <c r="F3679" s="1846"/>
    </row>
    <row r="3680" spans="6:6">
      <c r="F3680" s="1846"/>
    </row>
    <row r="3681" spans="6:6">
      <c r="F3681" s="1846"/>
    </row>
    <row r="3682" spans="6:6">
      <c r="F3682" s="1846"/>
    </row>
    <row r="3683" spans="6:6">
      <c r="F3683" s="1846"/>
    </row>
    <row r="3684" spans="6:6">
      <c r="F3684" s="1846"/>
    </row>
    <row r="3685" spans="6:6">
      <c r="F3685" s="1846"/>
    </row>
    <row r="3686" spans="6:6">
      <c r="F3686" s="1846"/>
    </row>
    <row r="3687" spans="6:6">
      <c r="F3687" s="1846"/>
    </row>
    <row r="3688" spans="6:6">
      <c r="F3688" s="1846"/>
    </row>
    <row r="3689" spans="6:6">
      <c r="F3689" s="1846"/>
    </row>
    <row r="3690" spans="6:6">
      <c r="F3690" s="1846"/>
    </row>
    <row r="3691" spans="6:6">
      <c r="F3691" s="1846"/>
    </row>
    <row r="3692" spans="6:6">
      <c r="F3692" s="1846"/>
    </row>
    <row r="3693" spans="6:6">
      <c r="F3693" s="1846"/>
    </row>
    <row r="3694" spans="6:6">
      <c r="F3694" s="1846"/>
    </row>
    <row r="3695" spans="6:6">
      <c r="F3695" s="1846"/>
    </row>
    <row r="3696" spans="6:6">
      <c r="F3696" s="1846"/>
    </row>
    <row r="3697" spans="6:6">
      <c r="F3697" s="1846"/>
    </row>
    <row r="3698" spans="6:6">
      <c r="F3698" s="1846"/>
    </row>
    <row r="3699" spans="6:6">
      <c r="F3699" s="1846"/>
    </row>
    <row r="3700" spans="6:6">
      <c r="F3700" s="1846"/>
    </row>
    <row r="3701" spans="6:6">
      <c r="F3701" s="1846"/>
    </row>
    <row r="3702" spans="6:6">
      <c r="F3702" s="1846"/>
    </row>
    <row r="3703" spans="6:6">
      <c r="F3703" s="1846"/>
    </row>
    <row r="3704" spans="6:6">
      <c r="F3704" s="1846"/>
    </row>
    <row r="3705" spans="6:6">
      <c r="F3705" s="1846"/>
    </row>
    <row r="3706" spans="6:6">
      <c r="F3706" s="1846"/>
    </row>
    <row r="3707" spans="6:6">
      <c r="F3707" s="1846"/>
    </row>
    <row r="3708" spans="6:6">
      <c r="F3708" s="1846"/>
    </row>
    <row r="3709" spans="6:6">
      <c r="F3709" s="1846"/>
    </row>
    <row r="3710" spans="6:6">
      <c r="F3710" s="1846"/>
    </row>
    <row r="3711" spans="6:6">
      <c r="F3711" s="1846"/>
    </row>
    <row r="3712" spans="6:6">
      <c r="F3712" s="1846"/>
    </row>
    <row r="3713" spans="6:6">
      <c r="F3713" s="1846"/>
    </row>
    <row r="3714" spans="6:6">
      <c r="F3714" s="1846"/>
    </row>
    <row r="3715" spans="6:6">
      <c r="F3715" s="1846"/>
    </row>
    <row r="3716" spans="6:6">
      <c r="F3716" s="1846"/>
    </row>
    <row r="3717" spans="6:6">
      <c r="F3717" s="1846"/>
    </row>
    <row r="3718" spans="6:6">
      <c r="F3718" s="1846"/>
    </row>
    <row r="3719" spans="6:6">
      <c r="F3719" s="1846"/>
    </row>
    <row r="3720" spans="6:6">
      <c r="F3720" s="1846"/>
    </row>
    <row r="3721" spans="6:6">
      <c r="F3721" s="1846"/>
    </row>
    <row r="3722" spans="6:6">
      <c r="F3722" s="1846"/>
    </row>
    <row r="3723" spans="6:6">
      <c r="F3723" s="1846"/>
    </row>
    <row r="3724" spans="6:6">
      <c r="F3724" s="1846"/>
    </row>
    <row r="3725" spans="6:6">
      <c r="F3725" s="1846"/>
    </row>
    <row r="3726" spans="6:6">
      <c r="F3726" s="1846"/>
    </row>
    <row r="3727" spans="6:6">
      <c r="F3727" s="1846"/>
    </row>
    <row r="3728" spans="6:6">
      <c r="F3728" s="1846"/>
    </row>
    <row r="3729" spans="6:6">
      <c r="F3729" s="1846"/>
    </row>
    <row r="3730" spans="6:6">
      <c r="F3730" s="1846"/>
    </row>
    <row r="3731" spans="6:6">
      <c r="F3731" s="1846"/>
    </row>
    <row r="3732" spans="6:6">
      <c r="F3732" s="1846"/>
    </row>
    <row r="3733" spans="6:6">
      <c r="F3733" s="1846"/>
    </row>
    <row r="3734" spans="6:6">
      <c r="F3734" s="1846"/>
    </row>
    <row r="3735" spans="6:6">
      <c r="F3735" s="1846"/>
    </row>
    <row r="3736" spans="6:6">
      <c r="F3736" s="1846"/>
    </row>
    <row r="3737" spans="6:6">
      <c r="F3737" s="1846"/>
    </row>
    <row r="3738" spans="6:6">
      <c r="F3738" s="1846"/>
    </row>
    <row r="3739" spans="6:6">
      <c r="F3739" s="1846"/>
    </row>
    <row r="3740" spans="6:6">
      <c r="F3740" s="1846"/>
    </row>
    <row r="3741" spans="6:6">
      <c r="F3741" s="1846"/>
    </row>
    <row r="3742" spans="6:6">
      <c r="F3742" s="1846"/>
    </row>
    <row r="3743" spans="6:6">
      <c r="F3743" s="1846"/>
    </row>
    <row r="3744" spans="6:6">
      <c r="F3744" s="1846"/>
    </row>
    <row r="3745" spans="6:6">
      <c r="F3745" s="1846"/>
    </row>
    <row r="3746" spans="6:6">
      <c r="F3746" s="1846"/>
    </row>
    <row r="3747" spans="6:6">
      <c r="F3747" s="1846"/>
    </row>
    <row r="3748" spans="6:6">
      <c r="F3748" s="1846"/>
    </row>
    <row r="3749" spans="6:6">
      <c r="F3749" s="1846"/>
    </row>
    <row r="3750" spans="6:6">
      <c r="F3750" s="1846"/>
    </row>
    <row r="3751" spans="6:6">
      <c r="F3751" s="1846"/>
    </row>
    <row r="3752" spans="6:6">
      <c r="F3752" s="1846"/>
    </row>
    <row r="3753" spans="6:6">
      <c r="F3753" s="1846"/>
    </row>
    <row r="3754" spans="6:6">
      <c r="F3754" s="1846"/>
    </row>
    <row r="3755" spans="6:6">
      <c r="F3755" s="1846"/>
    </row>
    <row r="3756" spans="6:6">
      <c r="F3756" s="1846"/>
    </row>
    <row r="3757" spans="6:6">
      <c r="F3757" s="1846"/>
    </row>
    <row r="3758" spans="6:6">
      <c r="F3758" s="1846"/>
    </row>
    <row r="3759" spans="6:6">
      <c r="F3759" s="1846"/>
    </row>
    <row r="3760" spans="6:6">
      <c r="F3760" s="1846"/>
    </row>
    <row r="3761" spans="6:6">
      <c r="F3761" s="1846"/>
    </row>
    <row r="3762" spans="6:6">
      <c r="F3762" s="1846"/>
    </row>
    <row r="3763" spans="6:6">
      <c r="F3763" s="1846"/>
    </row>
    <row r="3764" spans="6:6">
      <c r="F3764" s="1846"/>
    </row>
    <row r="3765" spans="6:6">
      <c r="F3765" s="1846"/>
    </row>
    <row r="3766" spans="6:6">
      <c r="F3766" s="1846"/>
    </row>
    <row r="3767" spans="6:6">
      <c r="F3767" s="1846"/>
    </row>
    <row r="3768" spans="6:6">
      <c r="F3768" s="1846"/>
    </row>
    <row r="3769" spans="6:6">
      <c r="F3769" s="1846"/>
    </row>
    <row r="3770" spans="6:6">
      <c r="F3770" s="1846"/>
    </row>
    <row r="3771" spans="6:6">
      <c r="F3771" s="1846"/>
    </row>
    <row r="3772" spans="6:6">
      <c r="F3772" s="1846"/>
    </row>
    <row r="3773" spans="6:6">
      <c r="F3773" s="1846"/>
    </row>
    <row r="3774" spans="6:6">
      <c r="F3774" s="1846"/>
    </row>
    <row r="3775" spans="6:6">
      <c r="F3775" s="1846"/>
    </row>
    <row r="3776" spans="6:6">
      <c r="F3776" s="1846"/>
    </row>
    <row r="3777" spans="6:6">
      <c r="F3777" s="1846"/>
    </row>
    <row r="3778" spans="6:6">
      <c r="F3778" s="1846"/>
    </row>
    <row r="3779" spans="6:6">
      <c r="F3779" s="1846"/>
    </row>
    <row r="3780" spans="6:6">
      <c r="F3780" s="1846"/>
    </row>
    <row r="3781" spans="6:6">
      <c r="F3781" s="1846"/>
    </row>
    <row r="3782" spans="6:6">
      <c r="F3782" s="1846"/>
    </row>
    <row r="3783" spans="6:6">
      <c r="F3783" s="1846"/>
    </row>
    <row r="3784" spans="6:6">
      <c r="F3784" s="1846"/>
    </row>
    <row r="3785" spans="6:6">
      <c r="F3785" s="1846"/>
    </row>
    <row r="3786" spans="6:6">
      <c r="F3786" s="1846"/>
    </row>
    <row r="3787" spans="6:6">
      <c r="F3787" s="1846"/>
    </row>
    <row r="3788" spans="6:6">
      <c r="F3788" s="1846"/>
    </row>
    <row r="3789" spans="6:6">
      <c r="F3789" s="1846"/>
    </row>
    <row r="3790" spans="6:6">
      <c r="F3790" s="1846"/>
    </row>
    <row r="3791" spans="6:6">
      <c r="F3791" s="1846"/>
    </row>
    <row r="3792" spans="6:6">
      <c r="F3792" s="1846"/>
    </row>
    <row r="3793" spans="6:6">
      <c r="F3793" s="1846"/>
    </row>
    <row r="3794" spans="6:6">
      <c r="F3794" s="1846"/>
    </row>
    <row r="3795" spans="6:6">
      <c r="F3795" s="1846"/>
    </row>
    <row r="3796" spans="6:6">
      <c r="F3796" s="1846"/>
    </row>
    <row r="3797" spans="6:6">
      <c r="F3797" s="1846"/>
    </row>
    <row r="3798" spans="6:6">
      <c r="F3798" s="1846"/>
    </row>
    <row r="3799" spans="6:6">
      <c r="F3799" s="1846"/>
    </row>
    <row r="3800" spans="6:6">
      <c r="F3800" s="1846"/>
    </row>
    <row r="3801" spans="6:6">
      <c r="F3801" s="1846"/>
    </row>
    <row r="3802" spans="6:6">
      <c r="F3802" s="1846"/>
    </row>
    <row r="3803" spans="6:6">
      <c r="F3803" s="1846"/>
    </row>
    <row r="3804" spans="6:6">
      <c r="F3804" s="1846"/>
    </row>
    <row r="3805" spans="6:6">
      <c r="F3805" s="1846"/>
    </row>
    <row r="3806" spans="6:6">
      <c r="F3806" s="1846"/>
    </row>
    <row r="3807" spans="6:6">
      <c r="F3807" s="1846"/>
    </row>
    <row r="3808" spans="6:6">
      <c r="F3808" s="1846"/>
    </row>
    <row r="3809" spans="6:6">
      <c r="F3809" s="1846"/>
    </row>
    <row r="3810" spans="6:6">
      <c r="F3810" s="1846"/>
    </row>
    <row r="3811" spans="6:6">
      <c r="F3811" s="1846"/>
    </row>
    <row r="3812" spans="6:6">
      <c r="F3812" s="1846"/>
    </row>
    <row r="3813" spans="6:6">
      <c r="F3813" s="1846"/>
    </row>
    <row r="3814" spans="6:6">
      <c r="F3814" s="1846"/>
    </row>
    <row r="3815" spans="6:6">
      <c r="F3815" s="1846"/>
    </row>
    <row r="3816" spans="6:6">
      <c r="F3816" s="1846"/>
    </row>
    <row r="3817" spans="6:6">
      <c r="F3817" s="1846"/>
    </row>
    <row r="3818" spans="6:6">
      <c r="F3818" s="1846"/>
    </row>
    <row r="3819" spans="6:6">
      <c r="F3819" s="1846"/>
    </row>
    <row r="3820" spans="6:6">
      <c r="F3820" s="1846"/>
    </row>
    <row r="3821" spans="6:6">
      <c r="F3821" s="1846"/>
    </row>
    <row r="3822" spans="6:6">
      <c r="F3822" s="1846"/>
    </row>
    <row r="3823" spans="6:6">
      <c r="F3823" s="1846"/>
    </row>
    <row r="3824" spans="6:6">
      <c r="F3824" s="1846"/>
    </row>
    <row r="3825" spans="6:6">
      <c r="F3825" s="1846"/>
    </row>
    <row r="3826" spans="6:6">
      <c r="F3826" s="1846"/>
    </row>
    <row r="3827" spans="6:6">
      <c r="F3827" s="1846"/>
    </row>
    <row r="3828" spans="6:6">
      <c r="F3828" s="1846"/>
    </row>
    <row r="3829" spans="6:6">
      <c r="F3829" s="1846"/>
    </row>
    <row r="3830" spans="6:6">
      <c r="F3830" s="1846"/>
    </row>
    <row r="3831" spans="6:6">
      <c r="F3831" s="1846"/>
    </row>
    <row r="3832" spans="6:6">
      <c r="F3832" s="1846"/>
    </row>
    <row r="3833" spans="6:6">
      <c r="F3833" s="1846"/>
    </row>
    <row r="3834" spans="6:6">
      <c r="F3834" s="1846"/>
    </row>
    <row r="3835" spans="6:6">
      <c r="F3835" s="1846"/>
    </row>
    <row r="3836" spans="6:6">
      <c r="F3836" s="1846"/>
    </row>
    <row r="3837" spans="6:6">
      <c r="F3837" s="1846"/>
    </row>
    <row r="3838" spans="6:6">
      <c r="F3838" s="1846"/>
    </row>
    <row r="3839" spans="6:6">
      <c r="F3839" s="1846"/>
    </row>
    <row r="3840" spans="6:6">
      <c r="F3840" s="1846"/>
    </row>
    <row r="3841" spans="6:6">
      <c r="F3841" s="1846"/>
    </row>
    <row r="3842" spans="6:6">
      <c r="F3842" s="1846"/>
    </row>
    <row r="3843" spans="6:6">
      <c r="F3843" s="1846"/>
    </row>
    <row r="3844" spans="6:6">
      <c r="F3844" s="1846"/>
    </row>
    <row r="3845" spans="6:6">
      <c r="F3845" s="1846"/>
    </row>
    <row r="3846" spans="6:6">
      <c r="F3846" s="1846"/>
    </row>
    <row r="3847" spans="6:6">
      <c r="F3847" s="1846"/>
    </row>
    <row r="3848" spans="6:6">
      <c r="F3848" s="1846"/>
    </row>
    <row r="3849" spans="6:6">
      <c r="F3849" s="1846"/>
    </row>
    <row r="3850" spans="6:6">
      <c r="F3850" s="1846"/>
    </row>
    <row r="3851" spans="6:6">
      <c r="F3851" s="1846"/>
    </row>
    <row r="3852" spans="6:6">
      <c r="F3852" s="1846"/>
    </row>
    <row r="3853" spans="6:6">
      <c r="F3853" s="1846"/>
    </row>
    <row r="3854" spans="6:6">
      <c r="F3854" s="1846"/>
    </row>
    <row r="3855" spans="6:6">
      <c r="F3855" s="1846"/>
    </row>
    <row r="3856" spans="6:6">
      <c r="F3856" s="1846"/>
    </row>
    <row r="3857" spans="6:6">
      <c r="F3857" s="1846"/>
    </row>
    <row r="3858" spans="6:6">
      <c r="F3858" s="1846"/>
    </row>
    <row r="3859" spans="6:6">
      <c r="F3859" s="1846"/>
    </row>
    <row r="3860" spans="6:6">
      <c r="F3860" s="1846"/>
    </row>
    <row r="3861" spans="6:6">
      <c r="F3861" s="1846"/>
    </row>
    <row r="3862" spans="6:6">
      <c r="F3862" s="1846"/>
    </row>
    <row r="3863" spans="6:6">
      <c r="F3863" s="1846"/>
    </row>
    <row r="3864" spans="6:6">
      <c r="F3864" s="1846"/>
    </row>
    <row r="3865" spans="6:6">
      <c r="F3865" s="1846"/>
    </row>
    <row r="3866" spans="6:6">
      <c r="F3866" s="1846"/>
    </row>
    <row r="3867" spans="6:6">
      <c r="F3867" s="1846"/>
    </row>
    <row r="3868" spans="6:6">
      <c r="F3868" s="1846"/>
    </row>
    <row r="3869" spans="6:6">
      <c r="F3869" s="1846"/>
    </row>
    <row r="3870" spans="6:6">
      <c r="F3870" s="1846"/>
    </row>
    <row r="3871" spans="6:6">
      <c r="F3871" s="1846"/>
    </row>
    <row r="3872" spans="6:6">
      <c r="F3872" s="1846"/>
    </row>
    <row r="3873" spans="6:6">
      <c r="F3873" s="1846"/>
    </row>
    <row r="3874" spans="6:6">
      <c r="F3874" s="1846"/>
    </row>
    <row r="3875" spans="6:6">
      <c r="F3875" s="1846"/>
    </row>
    <row r="3876" spans="6:6">
      <c r="F3876" s="1846"/>
    </row>
    <row r="3877" spans="6:6">
      <c r="F3877" s="1846"/>
    </row>
    <row r="3878" spans="6:6">
      <c r="F3878" s="1846"/>
    </row>
    <row r="3879" spans="6:6">
      <c r="F3879" s="1846"/>
    </row>
    <row r="3880" spans="6:6">
      <c r="F3880" s="1846"/>
    </row>
    <row r="3881" spans="6:6">
      <c r="F3881" s="1846"/>
    </row>
    <row r="3882" spans="6:6">
      <c r="F3882" s="1846"/>
    </row>
    <row r="3883" spans="6:6">
      <c r="F3883" s="1846"/>
    </row>
    <row r="3884" spans="6:6">
      <c r="F3884" s="1846"/>
    </row>
    <row r="3885" spans="6:6">
      <c r="F3885" s="1846"/>
    </row>
    <row r="3886" spans="6:6">
      <c r="F3886" s="1846"/>
    </row>
    <row r="3887" spans="6:6">
      <c r="F3887" s="1846"/>
    </row>
    <row r="3888" spans="6:6">
      <c r="F3888" s="1846"/>
    </row>
    <row r="3889" spans="6:6">
      <c r="F3889" s="1846"/>
    </row>
    <row r="3890" spans="6:6">
      <c r="F3890" s="1846"/>
    </row>
    <row r="3891" spans="6:6">
      <c r="F3891" s="1846"/>
    </row>
    <row r="3892" spans="6:6">
      <c r="F3892" s="1846"/>
    </row>
    <row r="3893" spans="6:6">
      <c r="F3893" s="1846"/>
    </row>
    <row r="3894" spans="6:6">
      <c r="F3894" s="1846"/>
    </row>
    <row r="3895" spans="6:6">
      <c r="F3895" s="1846"/>
    </row>
    <row r="3896" spans="6:6">
      <c r="F3896" s="1846"/>
    </row>
    <row r="3897" spans="6:6">
      <c r="F3897" s="1846"/>
    </row>
    <row r="3898" spans="6:6">
      <c r="F3898" s="1846"/>
    </row>
    <row r="3899" spans="6:6">
      <c r="F3899" s="1846"/>
    </row>
    <row r="3900" spans="6:6">
      <c r="F3900" s="1846"/>
    </row>
    <row r="3901" spans="6:6">
      <c r="F3901" s="1846"/>
    </row>
    <row r="3902" spans="6:6">
      <c r="F3902" s="1846"/>
    </row>
    <row r="3903" spans="6:6">
      <c r="F3903" s="1846"/>
    </row>
    <row r="3904" spans="6:6">
      <c r="F3904" s="1846"/>
    </row>
    <row r="3905" spans="6:6">
      <c r="F3905" s="1846"/>
    </row>
    <row r="3906" spans="6:6">
      <c r="F3906" s="1846"/>
    </row>
    <row r="3907" spans="6:6">
      <c r="F3907" s="1846"/>
    </row>
    <row r="3908" spans="6:6">
      <c r="F3908" s="1846"/>
    </row>
    <row r="3909" spans="6:6">
      <c r="F3909" s="1846"/>
    </row>
    <row r="3910" spans="6:6">
      <c r="F3910" s="1846"/>
    </row>
    <row r="3911" spans="6:6">
      <c r="F3911" s="1846"/>
    </row>
    <row r="3912" spans="6:6">
      <c r="F3912" s="1846"/>
    </row>
    <row r="3913" spans="6:6">
      <c r="F3913" s="1846"/>
    </row>
    <row r="3914" spans="6:6">
      <c r="F3914" s="1846"/>
    </row>
    <row r="3915" spans="6:6">
      <c r="F3915" s="1846"/>
    </row>
    <row r="3916" spans="6:6">
      <c r="F3916" s="1846"/>
    </row>
    <row r="3917" spans="6:6">
      <c r="F3917" s="1846"/>
    </row>
    <row r="3918" spans="6:6">
      <c r="F3918" s="1846"/>
    </row>
    <row r="3919" spans="6:6">
      <c r="F3919" s="1846"/>
    </row>
    <row r="3920" spans="6:6">
      <c r="F3920" s="1846"/>
    </row>
    <row r="3921" spans="6:6">
      <c r="F3921" s="1846"/>
    </row>
    <row r="3922" spans="6:6">
      <c r="F3922" s="1846"/>
    </row>
    <row r="3923" spans="6:6">
      <c r="F3923" s="1846"/>
    </row>
    <row r="3924" spans="6:6">
      <c r="F3924" s="1846"/>
    </row>
    <row r="3925" spans="6:6">
      <c r="F3925" s="1846"/>
    </row>
    <row r="3926" spans="6:6">
      <c r="F3926" s="1846"/>
    </row>
    <row r="3927" spans="6:6">
      <c r="F3927" s="1846"/>
    </row>
    <row r="3928" spans="6:6">
      <c r="F3928" s="1846"/>
    </row>
    <row r="3929" spans="6:6">
      <c r="F3929" s="1846"/>
    </row>
    <row r="3930" spans="6:6">
      <c r="F3930" s="1846"/>
    </row>
    <row r="3931" spans="6:6">
      <c r="F3931" s="1846"/>
    </row>
    <row r="3932" spans="6:6">
      <c r="F3932" s="1846"/>
    </row>
    <row r="3933" spans="6:6">
      <c r="F3933" s="1846"/>
    </row>
    <row r="3934" spans="6:6">
      <c r="F3934" s="1846"/>
    </row>
    <row r="3935" spans="6:6">
      <c r="F3935" s="1846"/>
    </row>
    <row r="3936" spans="6:6">
      <c r="F3936" s="1846"/>
    </row>
    <row r="3937" spans="6:6">
      <c r="F3937" s="1846"/>
    </row>
    <row r="3938" spans="6:6">
      <c r="F3938" s="1846"/>
    </row>
    <row r="3939" spans="6:6">
      <c r="F3939" s="1846"/>
    </row>
    <row r="3940" spans="6:6">
      <c r="F3940" s="1846"/>
    </row>
    <row r="3941" spans="6:6">
      <c r="F3941" s="1846"/>
    </row>
    <row r="3942" spans="6:6">
      <c r="F3942" s="1846"/>
    </row>
    <row r="3943" spans="6:6">
      <c r="F3943" s="1846"/>
    </row>
    <row r="3944" spans="6:6">
      <c r="F3944" s="1846"/>
    </row>
    <row r="3945" spans="6:6">
      <c r="F3945" s="1846"/>
    </row>
    <row r="3946" spans="6:6">
      <c r="F3946" s="1846"/>
    </row>
    <row r="3947" spans="6:6">
      <c r="F3947" s="1846"/>
    </row>
    <row r="3948" spans="6:6">
      <c r="F3948" s="1846"/>
    </row>
    <row r="3949" spans="6:6">
      <c r="F3949" s="1846"/>
    </row>
    <row r="3950" spans="6:6">
      <c r="F3950" s="1846"/>
    </row>
    <row r="3951" spans="6:6">
      <c r="F3951" s="1846"/>
    </row>
    <row r="3952" spans="6:6">
      <c r="F3952" s="1846"/>
    </row>
    <row r="3953" spans="6:6">
      <c r="F3953" s="1846"/>
    </row>
    <row r="3954" spans="6:6">
      <c r="F3954" s="1846"/>
    </row>
    <row r="3955" spans="6:6">
      <c r="F3955" s="1846"/>
    </row>
    <row r="3956" spans="6:6">
      <c r="F3956" s="1846"/>
    </row>
    <row r="3957" spans="6:6">
      <c r="F3957" s="1846"/>
    </row>
    <row r="3958" spans="6:6">
      <c r="F3958" s="1846"/>
    </row>
    <row r="3959" spans="6:6">
      <c r="F3959" s="1846"/>
    </row>
    <row r="3960" spans="6:6">
      <c r="F3960" s="1846"/>
    </row>
    <row r="3961" spans="6:6">
      <c r="F3961" s="1846"/>
    </row>
    <row r="3962" spans="6:6">
      <c r="F3962" s="1846"/>
    </row>
    <row r="3963" spans="6:6">
      <c r="F3963" s="1846"/>
    </row>
    <row r="3964" spans="6:6">
      <c r="F3964" s="1846"/>
    </row>
    <row r="3965" spans="6:6">
      <c r="F3965" s="1846"/>
    </row>
    <row r="3966" spans="6:6">
      <c r="F3966" s="1846"/>
    </row>
    <row r="3967" spans="6:6">
      <c r="F3967" s="1846"/>
    </row>
    <row r="3968" spans="6:6">
      <c r="F3968" s="1846"/>
    </row>
    <row r="3969" spans="6:6">
      <c r="F3969" s="1846"/>
    </row>
    <row r="3970" spans="6:6">
      <c r="F3970" s="1846"/>
    </row>
    <row r="3971" spans="6:6">
      <c r="F3971" s="1846"/>
    </row>
    <row r="3972" spans="6:6">
      <c r="F3972" s="1846"/>
    </row>
    <row r="3973" spans="6:6">
      <c r="F3973" s="1846"/>
    </row>
    <row r="3974" spans="6:6">
      <c r="F3974" s="1846"/>
    </row>
    <row r="3975" spans="6:6">
      <c r="F3975" s="1846"/>
    </row>
    <row r="3976" spans="6:6">
      <c r="F3976" s="1846"/>
    </row>
    <row r="3977" spans="6:6">
      <c r="F3977" s="1846"/>
    </row>
    <row r="3978" spans="6:6">
      <c r="F3978" s="1846"/>
    </row>
    <row r="3979" spans="6:6">
      <c r="F3979" s="1846"/>
    </row>
    <row r="3980" spans="6:6">
      <c r="F3980" s="1846"/>
    </row>
    <row r="3981" spans="6:6">
      <c r="F3981" s="1846"/>
    </row>
    <row r="3982" spans="6:6">
      <c r="F3982" s="1846"/>
    </row>
    <row r="3983" spans="6:6">
      <c r="F3983" s="1846"/>
    </row>
    <row r="3984" spans="6:6">
      <c r="F3984" s="1846"/>
    </row>
    <row r="3985" spans="6:6">
      <c r="F3985" s="1846"/>
    </row>
    <row r="3986" spans="6:6">
      <c r="F3986" s="1846"/>
    </row>
    <row r="3987" spans="6:6">
      <c r="F3987" s="1846"/>
    </row>
    <row r="3988" spans="6:6">
      <c r="F3988" s="1846"/>
    </row>
    <row r="3989" spans="6:6">
      <c r="F3989" s="1846"/>
    </row>
    <row r="3990" spans="6:6">
      <c r="F3990" s="1846"/>
    </row>
    <row r="3991" spans="6:6">
      <c r="F3991" s="1846"/>
    </row>
    <row r="3992" spans="6:6">
      <c r="F3992" s="1846"/>
    </row>
    <row r="3993" spans="6:6">
      <c r="F3993" s="1846"/>
    </row>
    <row r="3994" spans="6:6">
      <c r="F3994" s="1846"/>
    </row>
    <row r="3995" spans="6:6">
      <c r="F3995" s="1846"/>
    </row>
    <row r="3996" spans="6:6">
      <c r="F3996" s="1846"/>
    </row>
    <row r="3997" spans="6:6">
      <c r="F3997" s="1846"/>
    </row>
    <row r="3998" spans="6:6">
      <c r="F3998" s="1846"/>
    </row>
    <row r="3999" spans="6:6">
      <c r="F3999" s="1846"/>
    </row>
    <row r="4000" spans="6:6">
      <c r="F4000" s="1846"/>
    </row>
    <row r="4001" spans="6:6">
      <c r="F4001" s="1846"/>
    </row>
    <row r="4002" spans="6:6">
      <c r="F4002" s="1846"/>
    </row>
    <row r="4003" spans="6:6">
      <c r="F4003" s="1846"/>
    </row>
    <row r="4004" spans="6:6">
      <c r="F4004" s="1846"/>
    </row>
    <row r="4005" spans="6:6">
      <c r="F4005" s="1846"/>
    </row>
    <row r="4006" spans="6:6">
      <c r="F4006" s="1846"/>
    </row>
    <row r="4007" spans="6:6">
      <c r="F4007" s="1846"/>
    </row>
    <row r="4008" spans="6:6">
      <c r="F4008" s="1846"/>
    </row>
    <row r="4009" spans="6:6">
      <c r="F4009" s="1846"/>
    </row>
    <row r="4010" spans="6:6">
      <c r="F4010" s="1846"/>
    </row>
    <row r="4011" spans="6:6">
      <c r="F4011" s="1846"/>
    </row>
    <row r="4012" spans="6:6">
      <c r="F4012" s="1846"/>
    </row>
    <row r="4013" spans="6:6">
      <c r="F4013" s="1846"/>
    </row>
    <row r="4014" spans="6:6">
      <c r="F4014" s="1846"/>
    </row>
    <row r="4015" spans="6:6">
      <c r="F4015" s="1846"/>
    </row>
    <row r="4016" spans="6:6">
      <c r="F4016" s="1846"/>
    </row>
    <row r="4017" spans="6:6">
      <c r="F4017" s="1846"/>
    </row>
    <row r="4018" spans="6:6">
      <c r="F4018" s="1846"/>
    </row>
    <row r="4019" spans="6:6">
      <c r="F4019" s="1846"/>
    </row>
    <row r="4020" spans="6:6">
      <c r="F4020" s="1846"/>
    </row>
    <row r="4021" spans="6:6">
      <c r="F4021" s="1846"/>
    </row>
    <row r="4022" spans="6:6">
      <c r="F4022" s="1846"/>
    </row>
    <row r="4023" spans="6:6">
      <c r="F4023" s="1846"/>
    </row>
    <row r="4024" spans="6:6">
      <c r="F4024" s="1846"/>
    </row>
    <row r="4025" spans="6:6">
      <c r="F4025" s="1846"/>
    </row>
    <row r="4026" spans="6:6">
      <c r="F4026" s="1846"/>
    </row>
    <row r="4027" spans="6:6">
      <c r="F4027" s="1846"/>
    </row>
    <row r="4028" spans="6:6">
      <c r="F4028" s="1846"/>
    </row>
    <row r="4029" spans="6:6">
      <c r="F4029" s="1846"/>
    </row>
    <row r="4030" spans="6:6">
      <c r="F4030" s="1846"/>
    </row>
    <row r="4031" spans="6:6">
      <c r="F4031" s="1846"/>
    </row>
    <row r="4032" spans="6:6">
      <c r="F4032" s="1846"/>
    </row>
    <row r="4033" spans="6:6">
      <c r="F4033" s="1846"/>
    </row>
    <row r="4034" spans="6:6">
      <c r="F4034" s="1846"/>
    </row>
    <row r="4035" spans="6:6">
      <c r="F4035" s="1846"/>
    </row>
    <row r="4036" spans="6:6">
      <c r="F4036" s="1846"/>
    </row>
    <row r="4037" spans="6:6">
      <c r="F4037" s="1846"/>
    </row>
    <row r="4038" spans="6:6">
      <c r="F4038" s="1846"/>
    </row>
    <row r="4039" spans="6:6">
      <c r="F4039" s="1846"/>
    </row>
    <row r="4040" spans="6:6">
      <c r="F4040" s="1846"/>
    </row>
    <row r="4041" spans="6:6">
      <c r="F4041" s="1846"/>
    </row>
    <row r="4042" spans="6:6">
      <c r="F4042" s="1846"/>
    </row>
    <row r="4043" spans="6:6">
      <c r="F4043" s="1846"/>
    </row>
    <row r="4044" spans="6:6">
      <c r="F4044" s="1846"/>
    </row>
    <row r="4045" spans="6:6">
      <c r="F4045" s="1846"/>
    </row>
    <row r="4046" spans="6:6">
      <c r="F4046" s="1846"/>
    </row>
    <row r="4047" spans="6:6">
      <c r="F4047" s="1846"/>
    </row>
    <row r="4048" spans="6:6">
      <c r="F4048" s="1846"/>
    </row>
    <row r="4049" spans="6:6">
      <c r="F4049" s="1846"/>
    </row>
    <row r="4050" spans="6:6">
      <c r="F4050" s="1846"/>
    </row>
    <row r="4051" spans="6:6">
      <c r="F4051" s="1846"/>
    </row>
    <row r="4052" spans="6:6">
      <c r="F4052" s="1846"/>
    </row>
    <row r="4053" spans="6:6">
      <c r="F4053" s="1846"/>
    </row>
    <row r="4054" spans="6:6">
      <c r="F4054" s="1846"/>
    </row>
    <row r="4055" spans="6:6">
      <c r="F4055" s="1846"/>
    </row>
    <row r="4056" spans="6:6">
      <c r="F4056" s="1846"/>
    </row>
    <row r="4057" spans="6:6">
      <c r="F4057" s="1846"/>
    </row>
    <row r="4058" spans="6:6">
      <c r="F4058" s="1846"/>
    </row>
    <row r="4059" spans="6:6">
      <c r="F4059" s="1846"/>
    </row>
    <row r="4060" spans="6:6">
      <c r="F4060" s="1846"/>
    </row>
    <row r="4061" spans="6:6">
      <c r="F4061" s="1846"/>
    </row>
    <row r="4062" spans="6:6">
      <c r="F4062" s="1846"/>
    </row>
    <row r="4063" spans="6:6">
      <c r="F4063" s="1846"/>
    </row>
    <row r="4064" spans="6:6">
      <c r="F4064" s="1846"/>
    </row>
    <row r="4065" spans="6:6">
      <c r="F4065" s="1846"/>
    </row>
    <row r="4066" spans="6:6">
      <c r="F4066" s="1846"/>
    </row>
    <row r="4067" spans="6:6">
      <c r="F4067" s="1846"/>
    </row>
    <row r="4068" spans="6:6">
      <c r="F4068" s="1846"/>
    </row>
    <row r="4069" spans="6:6">
      <c r="F4069" s="1846"/>
    </row>
    <row r="4070" spans="6:6">
      <c r="F4070" s="1846"/>
    </row>
    <row r="4071" spans="6:6">
      <c r="F4071" s="1846"/>
    </row>
    <row r="4072" spans="6:6">
      <c r="F4072" s="1846"/>
    </row>
    <row r="4073" spans="6:6">
      <c r="F4073" s="1846"/>
    </row>
    <row r="4074" spans="6:6">
      <c r="F4074" s="1846"/>
    </row>
    <row r="4075" spans="6:6">
      <c r="F4075" s="1846"/>
    </row>
    <row r="4076" spans="6:6">
      <c r="F4076" s="1846"/>
    </row>
    <row r="4077" spans="6:6">
      <c r="F4077" s="1846"/>
    </row>
    <row r="4078" spans="6:6">
      <c r="F4078" s="1846"/>
    </row>
    <row r="4079" spans="6:6">
      <c r="F4079" s="1846"/>
    </row>
    <row r="4080" spans="6:6">
      <c r="F4080" s="1846"/>
    </row>
    <row r="4081" spans="6:6">
      <c r="F4081" s="1846"/>
    </row>
    <row r="4082" spans="6:6">
      <c r="F4082" s="1846"/>
    </row>
    <row r="4083" spans="6:6">
      <c r="F4083" s="1846"/>
    </row>
    <row r="4084" spans="6:6">
      <c r="F4084" s="1846"/>
    </row>
    <row r="4085" spans="6:6">
      <c r="F4085" s="1846"/>
    </row>
    <row r="4086" spans="6:6">
      <c r="F4086" s="1846"/>
    </row>
    <row r="4087" spans="6:6">
      <c r="F4087" s="1846"/>
    </row>
    <row r="4088" spans="6:6">
      <c r="F4088" s="1846"/>
    </row>
    <row r="4089" spans="6:6">
      <c r="F4089" s="1846"/>
    </row>
    <row r="4090" spans="6:6">
      <c r="F4090" s="1846"/>
    </row>
    <row r="4091" spans="6:6">
      <c r="F4091" s="1846"/>
    </row>
    <row r="4092" spans="6:6">
      <c r="F4092" s="1846"/>
    </row>
    <row r="4093" spans="6:6">
      <c r="F4093" s="1846"/>
    </row>
    <row r="4094" spans="6:6">
      <c r="F4094" s="1846"/>
    </row>
    <row r="4095" spans="6:6">
      <c r="F4095" s="1846"/>
    </row>
    <row r="4096" spans="6:6">
      <c r="F4096" s="1846"/>
    </row>
    <row r="4097" spans="6:6">
      <c r="F4097" s="1846"/>
    </row>
    <row r="4098" spans="6:6">
      <c r="F4098" s="1846"/>
    </row>
    <row r="4099" spans="6:6">
      <c r="F4099" s="1846"/>
    </row>
    <row r="4100" spans="6:6">
      <c r="F4100" s="1846"/>
    </row>
    <row r="4101" spans="6:6">
      <c r="F4101" s="1846"/>
    </row>
    <row r="4102" spans="6:6">
      <c r="F4102" s="1846"/>
    </row>
    <row r="4103" spans="6:6">
      <c r="F4103" s="1846"/>
    </row>
    <row r="4104" spans="6:6">
      <c r="F4104" s="1846"/>
    </row>
    <row r="4105" spans="6:6">
      <c r="F4105" s="1846"/>
    </row>
    <row r="4106" spans="6:6">
      <c r="F4106" s="1846"/>
    </row>
    <row r="4107" spans="6:6">
      <c r="F4107" s="1846"/>
    </row>
    <row r="4108" spans="6:6">
      <c r="F4108" s="1846"/>
    </row>
    <row r="4109" spans="6:6">
      <c r="F4109" s="1846"/>
    </row>
    <row r="4110" spans="6:6">
      <c r="F4110" s="1846"/>
    </row>
    <row r="4111" spans="6:6">
      <c r="F4111" s="1846"/>
    </row>
    <row r="4112" spans="6:6">
      <c r="F4112" s="1846"/>
    </row>
    <row r="4113" spans="6:6">
      <c r="F4113" s="1846"/>
    </row>
    <row r="4114" spans="6:6">
      <c r="F4114" s="1846"/>
    </row>
    <row r="4115" spans="6:6">
      <c r="F4115" s="1846"/>
    </row>
    <row r="4116" spans="6:6">
      <c r="F4116" s="1846"/>
    </row>
    <row r="4117" spans="6:6">
      <c r="F4117" s="1846"/>
    </row>
    <row r="4118" spans="6:6">
      <c r="F4118" s="1846"/>
    </row>
    <row r="4119" spans="6:6">
      <c r="F4119" s="1846"/>
    </row>
    <row r="4120" spans="6:6">
      <c r="F4120" s="1846"/>
    </row>
    <row r="4121" spans="6:6">
      <c r="F4121" s="1846"/>
    </row>
    <row r="4122" spans="6:6">
      <c r="F4122" s="1846"/>
    </row>
    <row r="4123" spans="6:6">
      <c r="F4123" s="1846"/>
    </row>
    <row r="4124" spans="6:6">
      <c r="F4124" s="1846"/>
    </row>
    <row r="4125" spans="6:6">
      <c r="F4125" s="1846"/>
    </row>
    <row r="4126" spans="6:6">
      <c r="F4126" s="1846"/>
    </row>
    <row r="4127" spans="6:6">
      <c r="F4127" s="1846"/>
    </row>
    <row r="4128" spans="6:6">
      <c r="F4128" s="1846"/>
    </row>
    <row r="4129" spans="6:6">
      <c r="F4129" s="1846"/>
    </row>
    <row r="4130" spans="6:6">
      <c r="F4130" s="1846"/>
    </row>
    <row r="4131" spans="6:6">
      <c r="F4131" s="1846"/>
    </row>
    <row r="4132" spans="6:6">
      <c r="F4132" s="1846"/>
    </row>
    <row r="4133" spans="6:6">
      <c r="F4133" s="1846"/>
    </row>
    <row r="4134" spans="6:6">
      <c r="F4134" s="1846"/>
    </row>
    <row r="4135" spans="6:6">
      <c r="F4135" s="1846"/>
    </row>
    <row r="4136" spans="6:6">
      <c r="F4136" s="1846"/>
    </row>
    <row r="4137" spans="6:6">
      <c r="F4137" s="1846"/>
    </row>
    <row r="4138" spans="6:6">
      <c r="F4138" s="1846"/>
    </row>
    <row r="4139" spans="6:6">
      <c r="F4139" s="1846"/>
    </row>
    <row r="4140" spans="6:6">
      <c r="F4140" s="1846"/>
    </row>
    <row r="4141" spans="6:6">
      <c r="F4141" s="1846"/>
    </row>
    <row r="4142" spans="6:6">
      <c r="F4142" s="1846"/>
    </row>
    <row r="4143" spans="6:6">
      <c r="F4143" s="1846"/>
    </row>
    <row r="4144" spans="6:6">
      <c r="F4144" s="1846"/>
    </row>
    <row r="4145" spans="6:6">
      <c r="F4145" s="1846"/>
    </row>
    <row r="4146" spans="6:6">
      <c r="F4146" s="1846"/>
    </row>
    <row r="4147" spans="6:6">
      <c r="F4147" s="1846"/>
    </row>
    <row r="4148" spans="6:6">
      <c r="F4148" s="1846"/>
    </row>
    <row r="4149" spans="6:6">
      <c r="F4149" s="1846"/>
    </row>
    <row r="4150" spans="6:6">
      <c r="F4150" s="1846"/>
    </row>
    <row r="4151" spans="6:6">
      <c r="F4151" s="1846"/>
    </row>
    <row r="4152" spans="6:6">
      <c r="F4152" s="1846"/>
    </row>
    <row r="4153" spans="6:6">
      <c r="F4153" s="1846"/>
    </row>
    <row r="4154" spans="6:6">
      <c r="F4154" s="1846"/>
    </row>
    <row r="4155" spans="6:6">
      <c r="F4155" s="1846"/>
    </row>
    <row r="4156" spans="6:6">
      <c r="F4156" s="1846"/>
    </row>
    <row r="4157" spans="6:6">
      <c r="F4157" s="1846"/>
    </row>
    <row r="4158" spans="6:6">
      <c r="F4158" s="1846"/>
    </row>
    <row r="4159" spans="6:6">
      <c r="F4159" s="1846"/>
    </row>
    <row r="4160" spans="6:6">
      <c r="F4160" s="1846"/>
    </row>
    <row r="4161" spans="6:6">
      <c r="F4161" s="1846"/>
    </row>
    <row r="4162" spans="6:6">
      <c r="F4162" s="1846"/>
    </row>
    <row r="4163" spans="6:6">
      <c r="F4163" s="1846"/>
    </row>
    <row r="4164" spans="6:6">
      <c r="F4164" s="1846"/>
    </row>
    <row r="4165" spans="6:6">
      <c r="F4165" s="1846"/>
    </row>
    <row r="4166" spans="6:6">
      <c r="F4166" s="1846"/>
    </row>
    <row r="4167" spans="6:6">
      <c r="F4167" s="1846"/>
    </row>
    <row r="4168" spans="6:6">
      <c r="F4168" s="1846"/>
    </row>
    <row r="4169" spans="6:6">
      <c r="F4169" s="1846"/>
    </row>
    <row r="4170" spans="6:6">
      <c r="F4170" s="1846"/>
    </row>
    <row r="4171" spans="6:6">
      <c r="F4171" s="1846"/>
    </row>
    <row r="4172" spans="6:6">
      <c r="F4172" s="1846"/>
    </row>
    <row r="4173" spans="6:6">
      <c r="F4173" s="1846"/>
    </row>
    <row r="4174" spans="6:6">
      <c r="F4174" s="1846"/>
    </row>
    <row r="4175" spans="6:6">
      <c r="F4175" s="1846"/>
    </row>
    <row r="4176" spans="6:6">
      <c r="F4176" s="1846"/>
    </row>
    <row r="4177" spans="6:6">
      <c r="F4177" s="1846"/>
    </row>
    <row r="4178" spans="6:6">
      <c r="F4178" s="1846"/>
    </row>
    <row r="4179" spans="6:6">
      <c r="F4179" s="1846"/>
    </row>
    <row r="4180" spans="6:6">
      <c r="F4180" s="1846"/>
    </row>
    <row r="4181" spans="6:6">
      <c r="F4181" s="1846"/>
    </row>
    <row r="4182" spans="6:6">
      <c r="F4182" s="1846"/>
    </row>
    <row r="4183" spans="6:6">
      <c r="F4183" s="1846"/>
    </row>
    <row r="4184" spans="6:6">
      <c r="F4184" s="1846"/>
    </row>
    <row r="4185" spans="6:6">
      <c r="F4185" s="1846"/>
    </row>
    <row r="4186" spans="6:6">
      <c r="F4186" s="1846"/>
    </row>
    <row r="4187" spans="6:6">
      <c r="F4187" s="1846"/>
    </row>
    <row r="4188" spans="6:6">
      <c r="F4188" s="1846"/>
    </row>
    <row r="4189" spans="6:6">
      <c r="F4189" s="1846"/>
    </row>
    <row r="4190" spans="6:6">
      <c r="F4190" s="1846"/>
    </row>
    <row r="4191" spans="6:6">
      <c r="F4191" s="1846"/>
    </row>
    <row r="4192" spans="6:6">
      <c r="F4192" s="1846"/>
    </row>
    <row r="4193" spans="6:6">
      <c r="F4193" s="1846"/>
    </row>
    <row r="4194" spans="6:6">
      <c r="F4194" s="1846"/>
    </row>
    <row r="4195" spans="6:6">
      <c r="F4195" s="1846"/>
    </row>
    <row r="4196" spans="6:6">
      <c r="F4196" s="1846"/>
    </row>
    <row r="4197" spans="6:6">
      <c r="F4197" s="1846"/>
    </row>
    <row r="4198" spans="6:6">
      <c r="F4198" s="1846"/>
    </row>
    <row r="4199" spans="6:6">
      <c r="F4199" s="1846"/>
    </row>
    <row r="4200" spans="6:6">
      <c r="F4200" s="1846"/>
    </row>
    <row r="4201" spans="6:6">
      <c r="F4201" s="1846"/>
    </row>
    <row r="4202" spans="6:6">
      <c r="F4202" s="1846"/>
    </row>
    <row r="4203" spans="6:6">
      <c r="F4203" s="1846"/>
    </row>
    <row r="4204" spans="6:6">
      <c r="F4204" s="1846"/>
    </row>
    <row r="4205" spans="6:6">
      <c r="F4205" s="1846"/>
    </row>
    <row r="4206" spans="6:6">
      <c r="F4206" s="1846"/>
    </row>
    <row r="4207" spans="6:6">
      <c r="F4207" s="1846"/>
    </row>
    <row r="4208" spans="6:6">
      <c r="F4208" s="1846"/>
    </row>
    <row r="4209" spans="6:6">
      <c r="F4209" s="1846"/>
    </row>
    <row r="4210" spans="6:6">
      <c r="F4210" s="1846"/>
    </row>
    <row r="4211" spans="6:6">
      <c r="F4211" s="1846"/>
    </row>
    <row r="4212" spans="6:6">
      <c r="F4212" s="1846"/>
    </row>
    <row r="4213" spans="6:6">
      <c r="F4213" s="1846"/>
    </row>
    <row r="4214" spans="6:6">
      <c r="F4214" s="1846"/>
    </row>
    <row r="4215" spans="6:6">
      <c r="F4215" s="1846"/>
    </row>
    <row r="4216" spans="6:6">
      <c r="F4216" s="1846"/>
    </row>
    <row r="4217" spans="6:6">
      <c r="F4217" s="1846"/>
    </row>
    <row r="4218" spans="6:6">
      <c r="F4218" s="1846"/>
    </row>
    <row r="4219" spans="6:6">
      <c r="F4219" s="1846"/>
    </row>
    <row r="4220" spans="6:6">
      <c r="F4220" s="1846"/>
    </row>
    <row r="4221" spans="6:6">
      <c r="F4221" s="1846"/>
    </row>
    <row r="4222" spans="6:6">
      <c r="F4222" s="1846"/>
    </row>
    <row r="4223" spans="6:6">
      <c r="F4223" s="1846"/>
    </row>
    <row r="4224" spans="6:6">
      <c r="F4224" s="1846"/>
    </row>
    <row r="4225" spans="6:6">
      <c r="F4225" s="1846"/>
    </row>
    <row r="4226" spans="6:6">
      <c r="F4226" s="1846"/>
    </row>
    <row r="4227" spans="6:6">
      <c r="F4227" s="1846"/>
    </row>
    <row r="4228" spans="6:6">
      <c r="F4228" s="1846"/>
    </row>
    <row r="4229" spans="6:6">
      <c r="F4229" s="1846"/>
    </row>
    <row r="4230" spans="6:6">
      <c r="F4230" s="1846"/>
    </row>
    <row r="4231" spans="6:6">
      <c r="F4231" s="1846"/>
    </row>
    <row r="4232" spans="6:6">
      <c r="F4232" s="1846"/>
    </row>
    <row r="4233" spans="6:6">
      <c r="F4233" s="1846"/>
    </row>
    <row r="4234" spans="6:6">
      <c r="F4234" s="1846"/>
    </row>
    <row r="4235" spans="6:6">
      <c r="F4235" s="1846"/>
    </row>
    <row r="4236" spans="6:6">
      <c r="F4236" s="1846"/>
    </row>
    <row r="4237" spans="6:6">
      <c r="F4237" s="1846"/>
    </row>
    <row r="4238" spans="6:6">
      <c r="F4238" s="1846"/>
    </row>
    <row r="4239" spans="6:6">
      <c r="F4239" s="1846"/>
    </row>
    <row r="4240" spans="6:6">
      <c r="F4240" s="1846"/>
    </row>
    <row r="4241" spans="6:6">
      <c r="F4241" s="1846"/>
    </row>
    <row r="4242" spans="6:6">
      <c r="F4242" s="1846"/>
    </row>
    <row r="4243" spans="6:6">
      <c r="F4243" s="1846"/>
    </row>
    <row r="4244" spans="6:6">
      <c r="F4244" s="1846"/>
    </row>
    <row r="4245" spans="6:6">
      <c r="F4245" s="1846"/>
    </row>
    <row r="4246" spans="6:6">
      <c r="F4246" s="1846"/>
    </row>
    <row r="4247" spans="6:6">
      <c r="F4247" s="1846"/>
    </row>
    <row r="4248" spans="6:6">
      <c r="F4248" s="1846"/>
    </row>
    <row r="4249" spans="6:6">
      <c r="F4249" s="1846"/>
    </row>
    <row r="4250" spans="6:6">
      <c r="F4250" s="1846"/>
    </row>
    <row r="4251" spans="6:6">
      <c r="F4251" s="1846"/>
    </row>
    <row r="4252" spans="6:6">
      <c r="F4252" s="1846"/>
    </row>
    <row r="4253" spans="6:6">
      <c r="F4253" s="1846"/>
    </row>
    <row r="4254" spans="6:6">
      <c r="F4254" s="1846"/>
    </row>
    <row r="4255" spans="6:6">
      <c r="F4255" s="1846"/>
    </row>
    <row r="4256" spans="6:6">
      <c r="F4256" s="1846"/>
    </row>
    <row r="4257" spans="6:6">
      <c r="F4257" s="1846"/>
    </row>
    <row r="4258" spans="6:6">
      <c r="F4258" s="1846"/>
    </row>
    <row r="4259" spans="6:6">
      <c r="F4259" s="1846"/>
    </row>
    <row r="4260" spans="6:6">
      <c r="F4260" s="1846"/>
    </row>
    <row r="4261" spans="6:6">
      <c r="F4261" s="1846"/>
    </row>
    <row r="4262" spans="6:6">
      <c r="F4262" s="1846"/>
    </row>
    <row r="4263" spans="6:6">
      <c r="F4263" s="1846"/>
    </row>
    <row r="4264" spans="6:6">
      <c r="F4264" s="1846"/>
    </row>
    <row r="4265" spans="6:6">
      <c r="F4265" s="1846"/>
    </row>
    <row r="4266" spans="6:6">
      <c r="F4266" s="1846"/>
    </row>
    <row r="4267" spans="6:6">
      <c r="F4267" s="1846"/>
    </row>
    <row r="4268" spans="6:6">
      <c r="F4268" s="1846"/>
    </row>
    <row r="4269" spans="6:6">
      <c r="F4269" s="1846"/>
    </row>
    <row r="4270" spans="6:6">
      <c r="F4270" s="1846"/>
    </row>
    <row r="4271" spans="6:6">
      <c r="F4271" s="1846"/>
    </row>
    <row r="4272" spans="6:6">
      <c r="F4272" s="1846"/>
    </row>
    <row r="4273" spans="6:6">
      <c r="F4273" s="1846"/>
    </row>
    <row r="4274" spans="6:6">
      <c r="F4274" s="1846"/>
    </row>
    <row r="4275" spans="6:6">
      <c r="F4275" s="1846"/>
    </row>
    <row r="4276" spans="6:6">
      <c r="F4276" s="1846"/>
    </row>
    <row r="4277" spans="6:6">
      <c r="F4277" s="1846"/>
    </row>
    <row r="4278" spans="6:6">
      <c r="F4278" s="1846"/>
    </row>
    <row r="4279" spans="6:6">
      <c r="F4279" s="1846"/>
    </row>
    <row r="4280" spans="6:6">
      <c r="F4280" s="1846"/>
    </row>
    <row r="4281" spans="6:6">
      <c r="F4281" s="1846"/>
    </row>
    <row r="4282" spans="6:6">
      <c r="F4282" s="1846"/>
    </row>
    <row r="4283" spans="6:6">
      <c r="F4283" s="1846"/>
    </row>
    <row r="4284" spans="6:6">
      <c r="F4284" s="1846"/>
    </row>
    <row r="4285" spans="6:6">
      <c r="F4285" s="1846"/>
    </row>
    <row r="4286" spans="6:6">
      <c r="F4286" s="1846"/>
    </row>
    <row r="4287" spans="6:6">
      <c r="F4287" s="1846"/>
    </row>
    <row r="4288" spans="6:6">
      <c r="F4288" s="1846"/>
    </row>
    <row r="4289" spans="6:6">
      <c r="F4289" s="1846"/>
    </row>
    <row r="4290" spans="6:6">
      <c r="F4290" s="1846"/>
    </row>
    <row r="4291" spans="6:6">
      <c r="F4291" s="1846"/>
    </row>
    <row r="4292" spans="6:6">
      <c r="F4292" s="1846"/>
    </row>
    <row r="4293" spans="6:6">
      <c r="F4293" s="1846"/>
    </row>
    <row r="4294" spans="6:6">
      <c r="F4294" s="1846"/>
    </row>
    <row r="4295" spans="6:6">
      <c r="F4295" s="1846"/>
    </row>
    <row r="4296" spans="6:6">
      <c r="F4296" s="1846"/>
    </row>
    <row r="4297" spans="6:6">
      <c r="F4297" s="1846"/>
    </row>
    <row r="4298" spans="6:6">
      <c r="F4298" s="1846"/>
    </row>
    <row r="4299" spans="6:6">
      <c r="F4299" s="1846"/>
    </row>
    <row r="4300" spans="6:6">
      <c r="F4300" s="1846"/>
    </row>
    <row r="4301" spans="6:6">
      <c r="F4301" s="1846"/>
    </row>
    <row r="4302" spans="6:6">
      <c r="F4302" s="1846"/>
    </row>
    <row r="4303" spans="6:6">
      <c r="F4303" s="1846"/>
    </row>
    <row r="4304" spans="6:6">
      <c r="F4304" s="1846"/>
    </row>
    <row r="4305" spans="6:6">
      <c r="F4305" s="1846"/>
    </row>
    <row r="4306" spans="6:6">
      <c r="F4306" s="1846"/>
    </row>
    <row r="4307" spans="6:6">
      <c r="F4307" s="1846"/>
    </row>
    <row r="4308" spans="6:6">
      <c r="F4308" s="1846"/>
    </row>
    <row r="4309" spans="6:6">
      <c r="F4309" s="1846"/>
    </row>
    <row r="4310" spans="6:6">
      <c r="F4310" s="1846"/>
    </row>
    <row r="4311" spans="6:6">
      <c r="F4311" s="1846"/>
    </row>
    <row r="4312" spans="6:6">
      <c r="F4312" s="1846"/>
    </row>
    <row r="4313" spans="6:6">
      <c r="F4313" s="1846"/>
    </row>
    <row r="4314" spans="6:6">
      <c r="F4314" s="1846"/>
    </row>
    <row r="4315" spans="6:6">
      <c r="F4315" s="1846"/>
    </row>
    <row r="4316" spans="6:6">
      <c r="F4316" s="1846"/>
    </row>
    <row r="4317" spans="6:6">
      <c r="F4317" s="1846"/>
    </row>
    <row r="4318" spans="6:6">
      <c r="F4318" s="1846"/>
    </row>
    <row r="4319" spans="6:6">
      <c r="F4319" s="1846"/>
    </row>
    <row r="4320" spans="6:6">
      <c r="F4320" s="1846"/>
    </row>
    <row r="4321" spans="6:6">
      <c r="F4321" s="1846"/>
    </row>
    <row r="4322" spans="6:6">
      <c r="F4322" s="1846"/>
    </row>
    <row r="4323" spans="6:6">
      <c r="F4323" s="1846"/>
    </row>
    <row r="4324" spans="6:6">
      <c r="F4324" s="1846"/>
    </row>
    <row r="4325" spans="6:6">
      <c r="F4325" s="1846"/>
    </row>
    <row r="4326" spans="6:6">
      <c r="F4326" s="1846"/>
    </row>
    <row r="4327" spans="6:6">
      <c r="F4327" s="1846"/>
    </row>
    <row r="4328" spans="6:6">
      <c r="F4328" s="1846"/>
    </row>
    <row r="4329" spans="6:6">
      <c r="F4329" s="1846"/>
    </row>
    <row r="4330" spans="6:6">
      <c r="F4330" s="1846"/>
    </row>
    <row r="4331" spans="6:6">
      <c r="F4331" s="1846"/>
    </row>
    <row r="4332" spans="6:6">
      <c r="F4332" s="1846"/>
    </row>
    <row r="4333" spans="6:6">
      <c r="F4333" s="1846"/>
    </row>
    <row r="4334" spans="6:6">
      <c r="F4334" s="1846"/>
    </row>
    <row r="4335" spans="6:6">
      <c r="F4335" s="1846"/>
    </row>
    <row r="4336" spans="6:6">
      <c r="F4336" s="1846"/>
    </row>
    <row r="4337" spans="6:6">
      <c r="F4337" s="1846"/>
    </row>
    <row r="4338" spans="6:6">
      <c r="F4338" s="1846"/>
    </row>
    <row r="4339" spans="6:6">
      <c r="F4339" s="1846"/>
    </row>
    <row r="4340" spans="6:6">
      <c r="F4340" s="1846"/>
    </row>
    <row r="4341" spans="6:6">
      <c r="F4341" s="1846"/>
    </row>
    <row r="4342" spans="6:6">
      <c r="F4342" s="1846"/>
    </row>
    <row r="4343" spans="6:6">
      <c r="F4343" s="1846"/>
    </row>
    <row r="4344" spans="6:6">
      <c r="F4344" s="1846"/>
    </row>
    <row r="4345" spans="6:6">
      <c r="F4345" s="1846"/>
    </row>
    <row r="4346" spans="6:6">
      <c r="F4346" s="1846"/>
    </row>
    <row r="4347" spans="6:6">
      <c r="F4347" s="1846"/>
    </row>
    <row r="4348" spans="6:6">
      <c r="F4348" s="1846"/>
    </row>
    <row r="4349" spans="6:6">
      <c r="F4349" s="1846"/>
    </row>
    <row r="4350" spans="6:6">
      <c r="F4350" s="1846"/>
    </row>
    <row r="4351" spans="6:6">
      <c r="F4351" s="1846"/>
    </row>
    <row r="4352" spans="6:6">
      <c r="F4352" s="1846"/>
    </row>
    <row r="4353" spans="6:6">
      <c r="F4353" s="1846"/>
    </row>
    <row r="4354" spans="6:6">
      <c r="F4354" s="1846"/>
    </row>
    <row r="4355" spans="6:6">
      <c r="F4355" s="1846"/>
    </row>
    <row r="4356" spans="6:6">
      <c r="F4356" s="1846"/>
    </row>
    <row r="4357" spans="6:6">
      <c r="F4357" s="1846"/>
    </row>
    <row r="4358" spans="6:6">
      <c r="F4358" s="1846"/>
    </row>
    <row r="4359" spans="6:6">
      <c r="F4359" s="1846"/>
    </row>
    <row r="4360" spans="6:6">
      <c r="F4360" s="1846"/>
    </row>
    <row r="4361" spans="6:6">
      <c r="F4361" s="1846"/>
    </row>
    <row r="4362" spans="6:6">
      <c r="F4362" s="1846"/>
    </row>
    <row r="4363" spans="6:6">
      <c r="F4363" s="1846"/>
    </row>
    <row r="4364" spans="6:6">
      <c r="F4364" s="1846"/>
    </row>
    <row r="4365" spans="6:6">
      <c r="F4365" s="1846"/>
    </row>
    <row r="4366" spans="6:6">
      <c r="F4366" s="1846"/>
    </row>
    <row r="4367" spans="6:6">
      <c r="F4367" s="1846"/>
    </row>
    <row r="4368" spans="6:6">
      <c r="F4368" s="1846"/>
    </row>
    <row r="4369" spans="6:6">
      <c r="F4369" s="1846"/>
    </row>
    <row r="4370" spans="6:6">
      <c r="F4370" s="1846"/>
    </row>
    <row r="4371" spans="6:6">
      <c r="F4371" s="1846"/>
    </row>
    <row r="4372" spans="6:6">
      <c r="F4372" s="1846"/>
    </row>
    <row r="4373" spans="6:6">
      <c r="F4373" s="1846"/>
    </row>
    <row r="4374" spans="6:6">
      <c r="F4374" s="1846"/>
    </row>
    <row r="4375" spans="6:6">
      <c r="F4375" s="1846"/>
    </row>
    <row r="4376" spans="6:6">
      <c r="F4376" s="1846"/>
    </row>
    <row r="4377" spans="6:6">
      <c r="F4377" s="1846"/>
    </row>
    <row r="4378" spans="6:6">
      <c r="F4378" s="1846"/>
    </row>
    <row r="4379" spans="6:6">
      <c r="F4379" s="1846"/>
    </row>
    <row r="4380" spans="6:6">
      <c r="F4380" s="1846"/>
    </row>
    <row r="4381" spans="6:6">
      <c r="F4381" s="1846"/>
    </row>
    <row r="4382" spans="6:6">
      <c r="F4382" s="1846"/>
    </row>
    <row r="4383" spans="6:6">
      <c r="F4383" s="1846"/>
    </row>
    <row r="4384" spans="6:6">
      <c r="F4384" s="1846"/>
    </row>
    <row r="4385" spans="6:6">
      <c r="F4385" s="1846"/>
    </row>
    <row r="4386" spans="6:6">
      <c r="F4386" s="1846"/>
    </row>
    <row r="4387" spans="6:6">
      <c r="F4387" s="1846"/>
    </row>
    <row r="4388" spans="6:6">
      <c r="F4388" s="1846"/>
    </row>
    <row r="4389" spans="6:6">
      <c r="F4389" s="1846"/>
    </row>
    <row r="4390" spans="6:6">
      <c r="F4390" s="1846"/>
    </row>
    <row r="4391" spans="6:6">
      <c r="F4391" s="1846"/>
    </row>
    <row r="4392" spans="6:6">
      <c r="F4392" s="1846"/>
    </row>
    <row r="4393" spans="6:6">
      <c r="F4393" s="1846"/>
    </row>
    <row r="4394" spans="6:6">
      <c r="F4394" s="1846"/>
    </row>
    <row r="4395" spans="6:6">
      <c r="F4395" s="1846"/>
    </row>
    <row r="4396" spans="6:6">
      <c r="F4396" s="1846"/>
    </row>
    <row r="4397" spans="6:6">
      <c r="F4397" s="1846"/>
    </row>
    <row r="4398" spans="6:6">
      <c r="F4398" s="1846"/>
    </row>
    <row r="4399" spans="6:6">
      <c r="F4399" s="1846"/>
    </row>
    <row r="4400" spans="6:6">
      <c r="F4400" s="1846"/>
    </row>
    <row r="4401" spans="6:6">
      <c r="F4401" s="1846"/>
    </row>
    <row r="4402" spans="6:6">
      <c r="F4402" s="1846"/>
    </row>
    <row r="4403" spans="6:6">
      <c r="F4403" s="1846"/>
    </row>
    <row r="4404" spans="6:6">
      <c r="F4404" s="1846"/>
    </row>
    <row r="4405" spans="6:6">
      <c r="F4405" s="1846"/>
    </row>
    <row r="4406" spans="6:6">
      <c r="F4406" s="1846"/>
    </row>
    <row r="4407" spans="6:6">
      <c r="F4407" s="1846"/>
    </row>
    <row r="4408" spans="6:6">
      <c r="F4408" s="1846"/>
    </row>
    <row r="4409" spans="6:6">
      <c r="F4409" s="1846"/>
    </row>
    <row r="4410" spans="6:6">
      <c r="F4410" s="1846"/>
    </row>
    <row r="4411" spans="6:6">
      <c r="F4411" s="1846"/>
    </row>
    <row r="4412" spans="6:6">
      <c r="F4412" s="1846"/>
    </row>
    <row r="4413" spans="6:6">
      <c r="F4413" s="1846"/>
    </row>
    <row r="4414" spans="6:6">
      <c r="F4414" s="1846"/>
    </row>
    <row r="4415" spans="6:6">
      <c r="F4415" s="1846"/>
    </row>
    <row r="4416" spans="6:6">
      <c r="F4416" s="1846"/>
    </row>
    <row r="4417" spans="6:6">
      <c r="F4417" s="1846"/>
    </row>
    <row r="4418" spans="6:6">
      <c r="F4418" s="1846"/>
    </row>
    <row r="4419" spans="6:6">
      <c r="F4419" s="1846"/>
    </row>
    <row r="4420" spans="6:6">
      <c r="F4420" s="1846"/>
    </row>
    <row r="4421" spans="6:6">
      <c r="F4421" s="1846"/>
    </row>
    <row r="4422" spans="6:6">
      <c r="F4422" s="1846"/>
    </row>
    <row r="4423" spans="6:6">
      <c r="F4423" s="1846"/>
    </row>
    <row r="4424" spans="6:6">
      <c r="F4424" s="1846"/>
    </row>
    <row r="4425" spans="6:6">
      <c r="F4425" s="1846"/>
    </row>
    <row r="4426" spans="6:6">
      <c r="F4426" s="1846"/>
    </row>
    <row r="4427" spans="6:6">
      <c r="F4427" s="1846"/>
    </row>
    <row r="4428" spans="6:6">
      <c r="F4428" s="1846"/>
    </row>
    <row r="4429" spans="6:6">
      <c r="F4429" s="1846"/>
    </row>
    <row r="4430" spans="6:6">
      <c r="F4430" s="1846"/>
    </row>
    <row r="4431" spans="6:6">
      <c r="F4431" s="1846"/>
    </row>
    <row r="4432" spans="6:6">
      <c r="F4432" s="1846"/>
    </row>
    <row r="4433" spans="6:6">
      <c r="F4433" s="1846"/>
    </row>
    <row r="4434" spans="6:6">
      <c r="F4434" s="1846"/>
    </row>
    <row r="4435" spans="6:6">
      <c r="F4435" s="1846"/>
    </row>
    <row r="4436" spans="6:6">
      <c r="F4436" s="1846"/>
    </row>
    <row r="4437" spans="6:6">
      <c r="F4437" s="1846"/>
    </row>
    <row r="4438" spans="6:6">
      <c r="F4438" s="1846"/>
    </row>
    <row r="4439" spans="6:6">
      <c r="F4439" s="1846"/>
    </row>
    <row r="4440" spans="6:6">
      <c r="F4440" s="1846"/>
    </row>
    <row r="4441" spans="6:6">
      <c r="F4441" s="1846"/>
    </row>
    <row r="4442" spans="6:6">
      <c r="F4442" s="1846"/>
    </row>
    <row r="4443" spans="6:6">
      <c r="F4443" s="1846"/>
    </row>
    <row r="4444" spans="6:6">
      <c r="F4444" s="1846"/>
    </row>
    <row r="4445" spans="6:6">
      <c r="F4445" s="1846"/>
    </row>
    <row r="4446" spans="6:6">
      <c r="F4446" s="1846"/>
    </row>
    <row r="4447" spans="6:6">
      <c r="F4447" s="1846"/>
    </row>
    <row r="4448" spans="6:6">
      <c r="F4448" s="1846"/>
    </row>
    <row r="4449" spans="6:6">
      <c r="F4449" s="1846"/>
    </row>
    <row r="4450" spans="6:6">
      <c r="F4450" s="1846"/>
    </row>
    <row r="4451" spans="6:6">
      <c r="F4451" s="1846"/>
    </row>
    <row r="4452" spans="6:6">
      <c r="F4452" s="1846"/>
    </row>
    <row r="4453" spans="6:6">
      <c r="F4453" s="1846"/>
    </row>
    <row r="4454" spans="6:6">
      <c r="F4454" s="1846"/>
    </row>
    <row r="4455" spans="6:6">
      <c r="F4455" s="1846"/>
    </row>
    <row r="4456" spans="6:6">
      <c r="F4456" s="1846"/>
    </row>
    <row r="4457" spans="6:6">
      <c r="F4457" s="1846"/>
    </row>
    <row r="4458" spans="6:6">
      <c r="F4458" s="1846"/>
    </row>
    <row r="4459" spans="6:6">
      <c r="F4459" s="1846"/>
    </row>
    <row r="4460" spans="6:6">
      <c r="F4460" s="1846"/>
    </row>
    <row r="4461" spans="6:6">
      <c r="F4461" s="1846"/>
    </row>
    <row r="4462" spans="6:6">
      <c r="F4462" s="1846"/>
    </row>
    <row r="4463" spans="6:6">
      <c r="F4463" s="1846"/>
    </row>
    <row r="4464" spans="6:6">
      <c r="F4464" s="1846"/>
    </row>
    <row r="4465" spans="6:6">
      <c r="F4465" s="1846"/>
    </row>
    <row r="4466" spans="6:6">
      <c r="F4466" s="1846"/>
    </row>
    <row r="4467" spans="6:6">
      <c r="F4467" s="1846"/>
    </row>
    <row r="4468" spans="6:6">
      <c r="F4468" s="1846"/>
    </row>
    <row r="4469" spans="6:6">
      <c r="F4469" s="1846"/>
    </row>
    <row r="4470" spans="6:6">
      <c r="F4470" s="1846"/>
    </row>
    <row r="4471" spans="6:6">
      <c r="F4471" s="1846"/>
    </row>
    <row r="4472" spans="6:6">
      <c r="F4472" s="1846"/>
    </row>
    <row r="4473" spans="6:6">
      <c r="F4473" s="1846"/>
    </row>
    <row r="4474" spans="6:6">
      <c r="F4474" s="1846"/>
    </row>
    <row r="4475" spans="6:6">
      <c r="F4475" s="1846"/>
    </row>
    <row r="4476" spans="6:6">
      <c r="F4476" s="1846"/>
    </row>
    <row r="4477" spans="6:6">
      <c r="F4477" s="1846"/>
    </row>
    <row r="4478" spans="6:6">
      <c r="F4478" s="1846"/>
    </row>
    <row r="4479" spans="6:6">
      <c r="F4479" s="1846"/>
    </row>
    <row r="4480" spans="6:6">
      <c r="F4480" s="1846"/>
    </row>
    <row r="4481" spans="6:6">
      <c r="F4481" s="1846"/>
    </row>
    <row r="4482" spans="6:6">
      <c r="F4482" s="1846"/>
    </row>
    <row r="4483" spans="6:6">
      <c r="F4483" s="1846"/>
    </row>
    <row r="4484" spans="6:6">
      <c r="F4484" s="1846"/>
    </row>
    <row r="4485" spans="6:6">
      <c r="F4485" s="1846"/>
    </row>
    <row r="4486" spans="6:6">
      <c r="F4486" s="1846"/>
    </row>
    <row r="4487" spans="6:6">
      <c r="F4487" s="1846"/>
    </row>
    <row r="4488" spans="6:6">
      <c r="F4488" s="1846"/>
    </row>
    <row r="4489" spans="6:6">
      <c r="F4489" s="1846"/>
    </row>
    <row r="4490" spans="6:6">
      <c r="F4490" s="1846"/>
    </row>
    <row r="4491" spans="6:6">
      <c r="F4491" s="1846"/>
    </row>
    <row r="4492" spans="6:6">
      <c r="F4492" s="1846"/>
    </row>
    <row r="4493" spans="6:6">
      <c r="F4493" s="1846"/>
    </row>
    <row r="4494" spans="6:6">
      <c r="F4494" s="1846"/>
    </row>
    <row r="4495" spans="6:6">
      <c r="F4495" s="1846"/>
    </row>
    <row r="4496" spans="6:6">
      <c r="F4496" s="1846"/>
    </row>
    <row r="4497" spans="6:6">
      <c r="F4497" s="1846"/>
    </row>
    <row r="4498" spans="6:6">
      <c r="F4498" s="1846"/>
    </row>
    <row r="4499" spans="6:6">
      <c r="F4499" s="1846"/>
    </row>
    <row r="4500" spans="6:6">
      <c r="F4500" s="1846"/>
    </row>
    <row r="4501" spans="6:6">
      <c r="F4501" s="1846"/>
    </row>
    <row r="4502" spans="6:6">
      <c r="F4502" s="1846"/>
    </row>
    <row r="4503" spans="6:6">
      <c r="F4503" s="1846"/>
    </row>
    <row r="4504" spans="6:6">
      <c r="F4504" s="1846"/>
    </row>
    <row r="4505" spans="6:6">
      <c r="F4505" s="1846"/>
    </row>
    <row r="4506" spans="6:6">
      <c r="F4506" s="1846"/>
    </row>
    <row r="4507" spans="6:6">
      <c r="F4507" s="1846"/>
    </row>
    <row r="4508" spans="6:6">
      <c r="F4508" s="1846"/>
    </row>
    <row r="4509" spans="6:6">
      <c r="F4509" s="1846"/>
    </row>
    <row r="4510" spans="6:6">
      <c r="F4510" s="1846"/>
    </row>
    <row r="4511" spans="6:6">
      <c r="F4511" s="1846"/>
    </row>
    <row r="4512" spans="6:6">
      <c r="F4512" s="1846"/>
    </row>
    <row r="4513" spans="6:6">
      <c r="F4513" s="1846"/>
    </row>
    <row r="4514" spans="6:6">
      <c r="F4514" s="1846"/>
    </row>
    <row r="4515" spans="6:6">
      <c r="F4515" s="1846"/>
    </row>
    <row r="4516" spans="6:6">
      <c r="F4516" s="1846"/>
    </row>
    <row r="4517" spans="6:6">
      <c r="F4517" s="1846"/>
    </row>
    <row r="4518" spans="6:6">
      <c r="F4518" s="1846"/>
    </row>
    <row r="4519" spans="6:6">
      <c r="F4519" s="1846"/>
    </row>
    <row r="4520" spans="6:6">
      <c r="F4520" s="1846"/>
    </row>
    <row r="4521" spans="6:6">
      <c r="F4521" s="1846"/>
    </row>
    <row r="4522" spans="6:6">
      <c r="F4522" s="1846"/>
    </row>
    <row r="4523" spans="6:6">
      <c r="F4523" s="1846"/>
    </row>
    <row r="4524" spans="6:6">
      <c r="F4524" s="1846"/>
    </row>
    <row r="4525" spans="6:6">
      <c r="F4525" s="1846"/>
    </row>
    <row r="4526" spans="6:6">
      <c r="F4526" s="1846"/>
    </row>
    <row r="4527" spans="6:6">
      <c r="F4527" s="1846"/>
    </row>
    <row r="4528" spans="6:6">
      <c r="F4528" s="1846"/>
    </row>
    <row r="4529" spans="6:6">
      <c r="F4529" s="1846"/>
    </row>
    <row r="4530" spans="6:6">
      <c r="F4530" s="1846"/>
    </row>
    <row r="4531" spans="6:6">
      <c r="F4531" s="1846"/>
    </row>
    <row r="4532" spans="6:6">
      <c r="F4532" s="1846"/>
    </row>
    <row r="4533" spans="6:6">
      <c r="F4533" s="1846"/>
    </row>
    <row r="4534" spans="6:6">
      <c r="F4534" s="1846"/>
    </row>
    <row r="4535" spans="6:6">
      <c r="F4535" s="1846"/>
    </row>
    <row r="4536" spans="6:6">
      <c r="F4536" s="1846"/>
    </row>
    <row r="4537" spans="6:6">
      <c r="F4537" s="1846"/>
    </row>
    <row r="4538" spans="6:6">
      <c r="F4538" s="1846"/>
    </row>
    <row r="4539" spans="6:6">
      <c r="F4539" s="1846"/>
    </row>
    <row r="4540" spans="6:6">
      <c r="F4540" s="1846"/>
    </row>
    <row r="4541" spans="6:6">
      <c r="F4541" s="1846"/>
    </row>
    <row r="4542" spans="6:6">
      <c r="F4542" s="1846"/>
    </row>
    <row r="4543" spans="6:6">
      <c r="F4543" s="1846"/>
    </row>
    <row r="4544" spans="6:6">
      <c r="F4544" s="1846"/>
    </row>
    <row r="4545" spans="6:6">
      <c r="F4545" s="1846"/>
    </row>
    <row r="4546" spans="6:6">
      <c r="F4546" s="1846"/>
    </row>
    <row r="4547" spans="6:6">
      <c r="F4547" s="1846"/>
    </row>
    <row r="4548" spans="6:6">
      <c r="F4548" s="1846"/>
    </row>
    <row r="4549" spans="6:6">
      <c r="F4549" s="1846"/>
    </row>
    <row r="4550" spans="6:6">
      <c r="F4550" s="1846"/>
    </row>
    <row r="4551" spans="6:6">
      <c r="F4551" s="1846"/>
    </row>
    <row r="4552" spans="6:6">
      <c r="F4552" s="1846"/>
    </row>
    <row r="4553" spans="6:6">
      <c r="F4553" s="1846"/>
    </row>
    <row r="4554" spans="6:6">
      <c r="F4554" s="1846"/>
    </row>
    <row r="4555" spans="6:6">
      <c r="F4555" s="1846"/>
    </row>
    <row r="4556" spans="6:6">
      <c r="F4556" s="1846"/>
    </row>
    <row r="4557" spans="6:6">
      <c r="F4557" s="1846"/>
    </row>
    <row r="4558" spans="6:6">
      <c r="F4558" s="1846"/>
    </row>
    <row r="4559" spans="6:6">
      <c r="F4559" s="1846"/>
    </row>
    <row r="4560" spans="6:6">
      <c r="F4560" s="1846"/>
    </row>
    <row r="4561" spans="6:6">
      <c r="F4561" s="1846"/>
    </row>
    <row r="4562" spans="6:6">
      <c r="F4562" s="1846"/>
    </row>
    <row r="4563" spans="6:6">
      <c r="F4563" s="1846"/>
    </row>
    <row r="4564" spans="6:6">
      <c r="F4564" s="1846"/>
    </row>
    <row r="4565" spans="6:6">
      <c r="F4565" s="1846"/>
    </row>
    <row r="4566" spans="6:6">
      <c r="F4566" s="1846"/>
    </row>
    <row r="4567" spans="6:6">
      <c r="F4567" s="1846"/>
    </row>
    <row r="4568" spans="6:6">
      <c r="F4568" s="1846"/>
    </row>
    <row r="4569" spans="6:6">
      <c r="F4569" s="1846"/>
    </row>
    <row r="4570" spans="6:6">
      <c r="F4570" s="1846"/>
    </row>
    <row r="4571" spans="6:6">
      <c r="F4571" s="1846"/>
    </row>
    <row r="4572" spans="6:6">
      <c r="F4572" s="1846"/>
    </row>
    <row r="4573" spans="6:6">
      <c r="F4573" s="1846"/>
    </row>
    <row r="4574" spans="6:6">
      <c r="F4574" s="1846"/>
    </row>
    <row r="4575" spans="6:6">
      <c r="F4575" s="1846"/>
    </row>
    <row r="4576" spans="6:6">
      <c r="F4576" s="1846"/>
    </row>
    <row r="4577" spans="6:6">
      <c r="F4577" s="1846"/>
    </row>
    <row r="4578" spans="6:6">
      <c r="F4578" s="1846"/>
    </row>
    <row r="4579" spans="6:6">
      <c r="F4579" s="1846"/>
    </row>
    <row r="4580" spans="6:6">
      <c r="F4580" s="1846"/>
    </row>
    <row r="4581" spans="6:6">
      <c r="F4581" s="1846"/>
    </row>
    <row r="4582" spans="6:6">
      <c r="F4582" s="1846"/>
    </row>
    <row r="4583" spans="6:6">
      <c r="F4583" s="1846"/>
    </row>
    <row r="4584" spans="6:6">
      <c r="F4584" s="1846"/>
    </row>
    <row r="4585" spans="6:6">
      <c r="F4585" s="1846"/>
    </row>
    <row r="4586" spans="6:6">
      <c r="F4586" s="1846"/>
    </row>
    <row r="4587" spans="6:6">
      <c r="F4587" s="1846"/>
    </row>
    <row r="4588" spans="6:6">
      <c r="F4588" s="1846"/>
    </row>
    <row r="4589" spans="6:6">
      <c r="F4589" s="1846"/>
    </row>
    <row r="4590" spans="6:6">
      <c r="F4590" s="1846"/>
    </row>
    <row r="4591" spans="6:6">
      <c r="F4591" s="1846"/>
    </row>
    <row r="4592" spans="6:6">
      <c r="F4592" s="1846"/>
    </row>
    <row r="4593" spans="6:6">
      <c r="F4593" s="1846"/>
    </row>
    <row r="4594" spans="6:6">
      <c r="F4594" s="1846"/>
    </row>
    <row r="4595" spans="6:6">
      <c r="F4595" s="1846"/>
    </row>
    <row r="4596" spans="6:6">
      <c r="F4596" s="1846"/>
    </row>
    <row r="4597" spans="6:6">
      <c r="F4597" s="1846"/>
    </row>
    <row r="4598" spans="6:6">
      <c r="F4598" s="1846"/>
    </row>
    <row r="4599" spans="6:6">
      <c r="F4599" s="1846"/>
    </row>
    <row r="4600" spans="6:6">
      <c r="F4600" s="1846"/>
    </row>
    <row r="4601" spans="6:6">
      <c r="F4601" s="1846"/>
    </row>
    <row r="4602" spans="6:6">
      <c r="F4602" s="1846"/>
    </row>
    <row r="4603" spans="6:6">
      <c r="F4603" s="1846"/>
    </row>
    <row r="4604" spans="6:6">
      <c r="F4604" s="1846"/>
    </row>
    <row r="4605" spans="6:6">
      <c r="F4605" s="1846"/>
    </row>
    <row r="4606" spans="6:6">
      <c r="F4606" s="1846"/>
    </row>
    <row r="4607" spans="6:6">
      <c r="F4607" s="1846"/>
    </row>
    <row r="4608" spans="6:6">
      <c r="F4608" s="1846"/>
    </row>
    <row r="4609" spans="6:6">
      <c r="F4609" s="1846"/>
    </row>
    <row r="4610" spans="6:6">
      <c r="F4610" s="1846"/>
    </row>
    <row r="4611" spans="6:6">
      <c r="F4611" s="1846"/>
    </row>
    <row r="4612" spans="6:6">
      <c r="F4612" s="1846"/>
    </row>
    <row r="4613" spans="6:6">
      <c r="F4613" s="1846"/>
    </row>
    <row r="4614" spans="6:6">
      <c r="F4614" s="1846"/>
    </row>
    <row r="4615" spans="6:6">
      <c r="F4615" s="1846"/>
    </row>
    <row r="4616" spans="6:6">
      <c r="F4616" s="1846"/>
    </row>
    <row r="4617" spans="6:6">
      <c r="F4617" s="1846"/>
    </row>
    <row r="4618" spans="6:6">
      <c r="F4618" s="1846"/>
    </row>
    <row r="4619" spans="6:6">
      <c r="F4619" s="1846"/>
    </row>
    <row r="4620" spans="6:6">
      <c r="F4620" s="1846"/>
    </row>
    <row r="4621" spans="6:6">
      <c r="F4621" s="1846"/>
    </row>
    <row r="4622" spans="6:6">
      <c r="F4622" s="1846"/>
    </row>
    <row r="4623" spans="6:6">
      <c r="F4623" s="1846"/>
    </row>
    <row r="4624" spans="6:6">
      <c r="F4624" s="1846"/>
    </row>
    <row r="4625" spans="6:6">
      <c r="F4625" s="1846"/>
    </row>
    <row r="4626" spans="6:6">
      <c r="F4626" s="1846"/>
    </row>
    <row r="4627" spans="6:6">
      <c r="F4627" s="1846"/>
    </row>
    <row r="4628" spans="6:6">
      <c r="F4628" s="1846"/>
    </row>
    <row r="4629" spans="6:6">
      <c r="F4629" s="1846"/>
    </row>
    <row r="4630" spans="6:6">
      <c r="F4630" s="1846"/>
    </row>
    <row r="4631" spans="6:6">
      <c r="F4631" s="1846"/>
    </row>
    <row r="4632" spans="6:6">
      <c r="F4632" s="1846"/>
    </row>
    <row r="4633" spans="6:6">
      <c r="F4633" s="1846"/>
    </row>
    <row r="4634" spans="6:6">
      <c r="F4634" s="1846"/>
    </row>
    <row r="4635" spans="6:6">
      <c r="F4635" s="1846"/>
    </row>
    <row r="4636" spans="6:6">
      <c r="F4636" s="1846"/>
    </row>
    <row r="4637" spans="6:6">
      <c r="F4637" s="1846"/>
    </row>
    <row r="4638" spans="6:6">
      <c r="F4638" s="1846"/>
    </row>
    <row r="4639" spans="6:6">
      <c r="F4639" s="1846"/>
    </row>
    <row r="4640" spans="6:6">
      <c r="F4640" s="1846"/>
    </row>
    <row r="4641" spans="6:6">
      <c r="F4641" s="1846"/>
    </row>
    <row r="4642" spans="6:6">
      <c r="F4642" s="1846"/>
    </row>
    <row r="4643" spans="6:6">
      <c r="F4643" s="1846"/>
    </row>
    <row r="4644" spans="6:6">
      <c r="F4644" s="1846"/>
    </row>
    <row r="4645" spans="6:6">
      <c r="F4645" s="1846"/>
    </row>
    <row r="4646" spans="6:6">
      <c r="F4646" s="1846"/>
    </row>
    <row r="4647" spans="6:6">
      <c r="F4647" s="1846"/>
    </row>
    <row r="4648" spans="6:6">
      <c r="F4648" s="1846"/>
    </row>
    <row r="4649" spans="6:6">
      <c r="F4649" s="1846"/>
    </row>
    <row r="4650" spans="6:6">
      <c r="F4650" s="1846"/>
    </row>
    <row r="4651" spans="6:6">
      <c r="F4651" s="1846"/>
    </row>
    <row r="4652" spans="6:6">
      <c r="F4652" s="1846"/>
    </row>
    <row r="4653" spans="6:6">
      <c r="F4653" s="1846"/>
    </row>
    <row r="4654" spans="6:6">
      <c r="F4654" s="1846"/>
    </row>
    <row r="4655" spans="6:6">
      <c r="F4655" s="1846"/>
    </row>
    <row r="4656" spans="6:6">
      <c r="F4656" s="1846"/>
    </row>
    <row r="4657" spans="6:6">
      <c r="F4657" s="1846"/>
    </row>
    <row r="4658" spans="6:6">
      <c r="F4658" s="1846"/>
    </row>
    <row r="4659" spans="6:6">
      <c r="F4659" s="1846"/>
    </row>
    <row r="4660" spans="6:6">
      <c r="F4660" s="1846"/>
    </row>
    <row r="4661" spans="6:6">
      <c r="F4661" s="1846"/>
    </row>
    <row r="4662" spans="6:6">
      <c r="F4662" s="1846"/>
    </row>
    <row r="4663" spans="6:6">
      <c r="F4663" s="1846"/>
    </row>
    <row r="4664" spans="6:6">
      <c r="F4664" s="1846"/>
    </row>
    <row r="4665" spans="6:6">
      <c r="F4665" s="1846"/>
    </row>
    <row r="4666" spans="6:6">
      <c r="F4666" s="1846"/>
    </row>
    <row r="4667" spans="6:6">
      <c r="F4667" s="1846"/>
    </row>
    <row r="4668" spans="6:6">
      <c r="F4668" s="1846"/>
    </row>
    <row r="4669" spans="6:6">
      <c r="F4669" s="1846"/>
    </row>
    <row r="4670" spans="6:6">
      <c r="F4670" s="1846"/>
    </row>
    <row r="4671" spans="6:6">
      <c r="F4671" s="1846"/>
    </row>
    <row r="4672" spans="6:6">
      <c r="F4672" s="1846"/>
    </row>
    <row r="4673" spans="6:6">
      <c r="F4673" s="1846"/>
    </row>
    <row r="4674" spans="6:6">
      <c r="F4674" s="1846"/>
    </row>
    <row r="4675" spans="6:6">
      <c r="F4675" s="1846"/>
    </row>
    <row r="4676" spans="6:6">
      <c r="F4676" s="1846"/>
    </row>
    <row r="4677" spans="6:6">
      <c r="F4677" s="1846"/>
    </row>
    <row r="4678" spans="6:6">
      <c r="F4678" s="1846"/>
    </row>
    <row r="4679" spans="6:6">
      <c r="F4679" s="1846"/>
    </row>
    <row r="4680" spans="6:6">
      <c r="F4680" s="1846"/>
    </row>
    <row r="4681" spans="6:6">
      <c r="F4681" s="1846"/>
    </row>
    <row r="4682" spans="6:6">
      <c r="F4682" s="1846"/>
    </row>
    <row r="4683" spans="6:6">
      <c r="F4683" s="1846"/>
    </row>
    <row r="4684" spans="6:6">
      <c r="F4684" s="1846"/>
    </row>
    <row r="4685" spans="6:6">
      <c r="F4685" s="1846"/>
    </row>
    <row r="4686" spans="6:6">
      <c r="F4686" s="1846"/>
    </row>
    <row r="4687" spans="6:6">
      <c r="F4687" s="1846"/>
    </row>
    <row r="4688" spans="6:6">
      <c r="F4688" s="1846"/>
    </row>
    <row r="4689" spans="6:6">
      <c r="F4689" s="1846"/>
    </row>
    <row r="4690" spans="6:6">
      <c r="F4690" s="1846"/>
    </row>
    <row r="4691" spans="6:6">
      <c r="F4691" s="1846"/>
    </row>
    <row r="4692" spans="6:6">
      <c r="F4692" s="1846"/>
    </row>
    <row r="4693" spans="6:6">
      <c r="F4693" s="1846"/>
    </row>
    <row r="4694" spans="6:6">
      <c r="F4694" s="1846"/>
    </row>
    <row r="4695" spans="6:6">
      <c r="F4695" s="1846"/>
    </row>
    <row r="4696" spans="6:6">
      <c r="F4696" s="1846"/>
    </row>
    <row r="4697" spans="6:6">
      <c r="F4697" s="1846"/>
    </row>
    <row r="4698" spans="6:6">
      <c r="F4698" s="1846"/>
    </row>
    <row r="4699" spans="6:6">
      <c r="F4699" s="1846"/>
    </row>
    <row r="4700" spans="6:6">
      <c r="F4700" s="1846"/>
    </row>
    <row r="4701" spans="6:6">
      <c r="F4701" s="1846"/>
    </row>
    <row r="4702" spans="6:6">
      <c r="F4702" s="1846"/>
    </row>
    <row r="4703" spans="6:6">
      <c r="F4703" s="1846"/>
    </row>
    <row r="4704" spans="6:6">
      <c r="F4704" s="1846"/>
    </row>
    <row r="4705" spans="6:6">
      <c r="F4705" s="1846"/>
    </row>
    <row r="4706" spans="6:6">
      <c r="F4706" s="1846"/>
    </row>
    <row r="4707" spans="6:6">
      <c r="F4707" s="1846"/>
    </row>
    <row r="4708" spans="6:6">
      <c r="F4708" s="1846"/>
    </row>
    <row r="4709" spans="6:6">
      <c r="F4709" s="1846"/>
    </row>
    <row r="4710" spans="6:6">
      <c r="F4710" s="1846"/>
    </row>
    <row r="4711" spans="6:6">
      <c r="F4711" s="1846"/>
    </row>
    <row r="4712" spans="6:6">
      <c r="F4712" s="1846"/>
    </row>
    <row r="4713" spans="6:6">
      <c r="F4713" s="1846"/>
    </row>
    <row r="4714" spans="6:6">
      <c r="F4714" s="1846"/>
    </row>
    <row r="4715" spans="6:6">
      <c r="F4715" s="1846"/>
    </row>
    <row r="4716" spans="6:6">
      <c r="F4716" s="1846"/>
    </row>
    <row r="4717" spans="6:6">
      <c r="F4717" s="1846"/>
    </row>
    <row r="4718" spans="6:6">
      <c r="F4718" s="1846"/>
    </row>
    <row r="4719" spans="6:6">
      <c r="F4719" s="1846"/>
    </row>
    <row r="4720" spans="6:6">
      <c r="F4720" s="1846"/>
    </row>
    <row r="4721" spans="6:6">
      <c r="F4721" s="1846"/>
    </row>
    <row r="4722" spans="6:6">
      <c r="F4722" s="1846"/>
    </row>
    <row r="4723" spans="6:6">
      <c r="F4723" s="1846"/>
    </row>
    <row r="4724" spans="6:6">
      <c r="F4724" s="1846"/>
    </row>
    <row r="4725" spans="6:6">
      <c r="F4725" s="1846"/>
    </row>
    <row r="4726" spans="6:6">
      <c r="F4726" s="1846"/>
    </row>
    <row r="4727" spans="6:6">
      <c r="F4727" s="1846"/>
    </row>
    <row r="4728" spans="6:6">
      <c r="F4728" s="1846"/>
    </row>
    <row r="4729" spans="6:6">
      <c r="F4729" s="1846"/>
    </row>
    <row r="4730" spans="6:6">
      <c r="F4730" s="1846"/>
    </row>
    <row r="4731" spans="6:6">
      <c r="F4731" s="1846"/>
    </row>
    <row r="4732" spans="6:6">
      <c r="F4732" s="1846"/>
    </row>
    <row r="4733" spans="6:6">
      <c r="F4733" s="1846"/>
    </row>
    <row r="4734" spans="6:6">
      <c r="F4734" s="1846"/>
    </row>
    <row r="4735" spans="6:6">
      <c r="F4735" s="1846"/>
    </row>
    <row r="4736" spans="6:6">
      <c r="F4736" s="1846"/>
    </row>
    <row r="4737" spans="6:6">
      <c r="F4737" s="1846"/>
    </row>
    <row r="4738" spans="6:6">
      <c r="F4738" s="1846"/>
    </row>
    <row r="4739" spans="6:6">
      <c r="F4739" s="1846"/>
    </row>
    <row r="4740" spans="6:6">
      <c r="F4740" s="1846"/>
    </row>
    <row r="4741" spans="6:6">
      <c r="F4741" s="1846"/>
    </row>
    <row r="4742" spans="6:6">
      <c r="F4742" s="1846"/>
    </row>
    <row r="4743" spans="6:6">
      <c r="F4743" s="1846"/>
    </row>
    <row r="4744" spans="6:6">
      <c r="F4744" s="1846"/>
    </row>
    <row r="4745" spans="6:6">
      <c r="F4745" s="1846"/>
    </row>
    <row r="4746" spans="6:6">
      <c r="F4746" s="1846"/>
    </row>
    <row r="4747" spans="6:6">
      <c r="F4747" s="1846"/>
    </row>
    <row r="4748" spans="6:6">
      <c r="F4748" s="1846"/>
    </row>
    <row r="4749" spans="6:6">
      <c r="F4749" s="1846"/>
    </row>
    <row r="4750" spans="6:6">
      <c r="F4750" s="1846"/>
    </row>
    <row r="4751" spans="6:6">
      <c r="F4751" s="1846"/>
    </row>
    <row r="4752" spans="6:6">
      <c r="F4752" s="1846"/>
    </row>
    <row r="4753" spans="6:6">
      <c r="F4753" s="1846"/>
    </row>
    <row r="4754" spans="6:6">
      <c r="F4754" s="1846"/>
    </row>
    <row r="4755" spans="6:6">
      <c r="F4755" s="1846"/>
    </row>
    <row r="4756" spans="6:6">
      <c r="F4756" s="1846"/>
    </row>
    <row r="4757" spans="6:6">
      <c r="F4757" s="1846"/>
    </row>
    <row r="4758" spans="6:6">
      <c r="F4758" s="1846"/>
    </row>
    <row r="4759" spans="6:6">
      <c r="F4759" s="1846"/>
    </row>
    <row r="4760" spans="6:6">
      <c r="F4760" s="1846"/>
    </row>
    <row r="4761" spans="6:6">
      <c r="F4761" s="1846"/>
    </row>
    <row r="4762" spans="6:6">
      <c r="F4762" s="1846"/>
    </row>
    <row r="4763" spans="6:6">
      <c r="F4763" s="1846"/>
    </row>
    <row r="4764" spans="6:6">
      <c r="F4764" s="1846"/>
    </row>
    <row r="4765" spans="6:6">
      <c r="F4765" s="1846"/>
    </row>
    <row r="4766" spans="6:6">
      <c r="F4766" s="1846"/>
    </row>
    <row r="4767" spans="6:6">
      <c r="F4767" s="1846"/>
    </row>
    <row r="4768" spans="6:6">
      <c r="F4768" s="1846"/>
    </row>
    <row r="4769" spans="6:6">
      <c r="F4769" s="1846"/>
    </row>
    <row r="4770" spans="6:6">
      <c r="F4770" s="1846"/>
    </row>
    <row r="4771" spans="6:6">
      <c r="F4771" s="1846"/>
    </row>
    <row r="4772" spans="6:6">
      <c r="F4772" s="1846"/>
    </row>
    <row r="4773" spans="6:6">
      <c r="F4773" s="1846"/>
    </row>
    <row r="4774" spans="6:6">
      <c r="F4774" s="1846"/>
    </row>
    <row r="4775" spans="6:6">
      <c r="F4775" s="1846"/>
    </row>
    <row r="4776" spans="6:6">
      <c r="F4776" s="1846"/>
    </row>
    <row r="4777" spans="6:6">
      <c r="F4777" s="1846"/>
    </row>
    <row r="4778" spans="6:6">
      <c r="F4778" s="1846"/>
    </row>
    <row r="4779" spans="6:6">
      <c r="F4779" s="1846"/>
    </row>
    <row r="4780" spans="6:6">
      <c r="F4780" s="1846"/>
    </row>
    <row r="4781" spans="6:6">
      <c r="F4781" s="1846"/>
    </row>
    <row r="4782" spans="6:6">
      <c r="F4782" s="1846"/>
    </row>
    <row r="4783" spans="6:6">
      <c r="F4783" s="1846"/>
    </row>
    <row r="4784" spans="6:6">
      <c r="F4784" s="1846"/>
    </row>
    <row r="4785" spans="6:6">
      <c r="F4785" s="1846"/>
    </row>
    <row r="4786" spans="6:6">
      <c r="F4786" s="1846"/>
    </row>
    <row r="4787" spans="6:6">
      <c r="F4787" s="1846"/>
    </row>
    <row r="4788" spans="6:6">
      <c r="F4788" s="1846"/>
    </row>
    <row r="4789" spans="6:6">
      <c r="F4789" s="1846"/>
    </row>
    <row r="4790" spans="6:6">
      <c r="F4790" s="1846"/>
    </row>
    <row r="4791" spans="6:6">
      <c r="F4791" s="1846"/>
    </row>
    <row r="4792" spans="6:6">
      <c r="F4792" s="1846"/>
    </row>
    <row r="4793" spans="6:6">
      <c r="F4793" s="1846"/>
    </row>
    <row r="4794" spans="6:6">
      <c r="F4794" s="1846"/>
    </row>
    <row r="4795" spans="6:6">
      <c r="F4795" s="1846"/>
    </row>
    <row r="4796" spans="6:6">
      <c r="F4796" s="1846"/>
    </row>
    <row r="4797" spans="6:6">
      <c r="F4797" s="1846"/>
    </row>
    <row r="4798" spans="6:6">
      <c r="F4798" s="1846"/>
    </row>
    <row r="4799" spans="6:6">
      <c r="F4799" s="1846"/>
    </row>
    <row r="4800" spans="6:6">
      <c r="F4800" s="1846"/>
    </row>
    <row r="4801" spans="6:6">
      <c r="F4801" s="1846"/>
    </row>
    <row r="4802" spans="6:6">
      <c r="F4802" s="1846"/>
    </row>
    <row r="4803" spans="6:6">
      <c r="F4803" s="1846"/>
    </row>
    <row r="4804" spans="6:6">
      <c r="F4804" s="1846"/>
    </row>
    <row r="4805" spans="6:6">
      <c r="F4805" s="1846"/>
    </row>
    <row r="4806" spans="6:6">
      <c r="F4806" s="1846"/>
    </row>
    <row r="4807" spans="6:6">
      <c r="F4807" s="1846"/>
    </row>
    <row r="4808" spans="6:6">
      <c r="F4808" s="1846"/>
    </row>
    <row r="4809" spans="6:6">
      <c r="F4809" s="1846"/>
    </row>
    <row r="4810" spans="6:6">
      <c r="F4810" s="1846"/>
    </row>
    <row r="4811" spans="6:6">
      <c r="F4811" s="1846"/>
    </row>
    <row r="4812" spans="6:6">
      <c r="F4812" s="1846"/>
    </row>
    <row r="4813" spans="6:6">
      <c r="F4813" s="1846"/>
    </row>
    <row r="4814" spans="6:6">
      <c r="F4814" s="1846"/>
    </row>
    <row r="4815" spans="6:6">
      <c r="F4815" s="1846"/>
    </row>
    <row r="4816" spans="6:6">
      <c r="F4816" s="1846"/>
    </row>
    <row r="4817" spans="6:6">
      <c r="F4817" s="1846"/>
    </row>
    <row r="4818" spans="6:6">
      <c r="F4818" s="1846"/>
    </row>
    <row r="4819" spans="6:6">
      <c r="F4819" s="1846"/>
    </row>
    <row r="4820" spans="6:6">
      <c r="F4820" s="1846"/>
    </row>
    <row r="4821" spans="6:6">
      <c r="F4821" s="1846"/>
    </row>
    <row r="4822" spans="6:6">
      <c r="F4822" s="1846"/>
    </row>
    <row r="4823" spans="6:6">
      <c r="F4823" s="1846"/>
    </row>
    <row r="4824" spans="6:6">
      <c r="F4824" s="1846"/>
    </row>
    <row r="4825" spans="6:6">
      <c r="F4825" s="1846"/>
    </row>
    <row r="4826" spans="6:6">
      <c r="F4826" s="1846"/>
    </row>
    <row r="4827" spans="6:6">
      <c r="F4827" s="1846"/>
    </row>
    <row r="4828" spans="6:6">
      <c r="F4828" s="1846"/>
    </row>
    <row r="4829" spans="6:6">
      <c r="F4829" s="1846"/>
    </row>
    <row r="4830" spans="6:6">
      <c r="F4830" s="1846"/>
    </row>
    <row r="4831" spans="6:6">
      <c r="F4831" s="1846"/>
    </row>
    <row r="4832" spans="6:6">
      <c r="F4832" s="1846"/>
    </row>
    <row r="4833" spans="6:6">
      <c r="F4833" s="1846"/>
    </row>
    <row r="4834" spans="6:6">
      <c r="F4834" s="1846"/>
    </row>
    <row r="4835" spans="6:6">
      <c r="F4835" s="1846"/>
    </row>
    <row r="4836" spans="6:6">
      <c r="F4836" s="1846"/>
    </row>
    <row r="4837" spans="6:6">
      <c r="F4837" s="1846"/>
    </row>
    <row r="4838" spans="6:6">
      <c r="F4838" s="1846"/>
    </row>
    <row r="4839" spans="6:6">
      <c r="F4839" s="1846"/>
    </row>
    <row r="4840" spans="6:6">
      <c r="F4840" s="1846"/>
    </row>
    <row r="4841" spans="6:6">
      <c r="F4841" s="1846"/>
    </row>
    <row r="4842" spans="6:6">
      <c r="F4842" s="1846"/>
    </row>
    <row r="4843" spans="6:6">
      <c r="F4843" s="1846"/>
    </row>
    <row r="4844" spans="6:6">
      <c r="F4844" s="1846"/>
    </row>
    <row r="4845" spans="6:6">
      <c r="F4845" s="1846"/>
    </row>
    <row r="4846" spans="6:6">
      <c r="F4846" s="1846"/>
    </row>
    <row r="4847" spans="6:6">
      <c r="F4847" s="1846"/>
    </row>
    <row r="4848" spans="6:6">
      <c r="F4848" s="1846"/>
    </row>
    <row r="4849" spans="6:6">
      <c r="F4849" s="1846"/>
    </row>
    <row r="4850" spans="6:6">
      <c r="F4850" s="1846"/>
    </row>
    <row r="4851" spans="6:6">
      <c r="F4851" s="1846"/>
    </row>
    <row r="4852" spans="6:6">
      <c r="F4852" s="1846"/>
    </row>
    <row r="4853" spans="6:6">
      <c r="F4853" s="1846"/>
    </row>
    <row r="4854" spans="6:6">
      <c r="F4854" s="1846"/>
    </row>
    <row r="4855" spans="6:6">
      <c r="F4855" s="1846"/>
    </row>
    <row r="4856" spans="6:6">
      <c r="F4856" s="1846"/>
    </row>
    <row r="4857" spans="6:6">
      <c r="F4857" s="1846"/>
    </row>
    <row r="4858" spans="6:6">
      <c r="F4858" s="1846"/>
    </row>
    <row r="4859" spans="6:6">
      <c r="F4859" s="1846"/>
    </row>
    <row r="4860" spans="6:6">
      <c r="F4860" s="1846"/>
    </row>
    <row r="4861" spans="6:6">
      <c r="F4861" s="1846"/>
    </row>
    <row r="4862" spans="6:6">
      <c r="F4862" s="1846"/>
    </row>
    <row r="4863" spans="6:6">
      <c r="F4863" s="1846"/>
    </row>
    <row r="4864" spans="6:6">
      <c r="F4864" s="1846"/>
    </row>
    <row r="4865" spans="6:6">
      <c r="F4865" s="1846"/>
    </row>
    <row r="4866" spans="6:6">
      <c r="F4866" s="1846"/>
    </row>
    <row r="4867" spans="6:6">
      <c r="F4867" s="1846"/>
    </row>
    <row r="4868" spans="6:6">
      <c r="F4868" s="1846"/>
    </row>
    <row r="4869" spans="6:6">
      <c r="F4869" s="1846"/>
    </row>
    <row r="4870" spans="6:6">
      <c r="F4870" s="1846"/>
    </row>
    <row r="4871" spans="6:6">
      <c r="F4871" s="1846"/>
    </row>
    <row r="4872" spans="6:6">
      <c r="F4872" s="1846"/>
    </row>
    <row r="4873" spans="6:6">
      <c r="F4873" s="1846"/>
    </row>
    <row r="4874" spans="6:6">
      <c r="F4874" s="1846"/>
    </row>
    <row r="4875" spans="6:6">
      <c r="F4875" s="1846"/>
    </row>
    <row r="4876" spans="6:6">
      <c r="F4876" s="1846"/>
    </row>
    <row r="4877" spans="6:6">
      <c r="F4877" s="1846"/>
    </row>
    <row r="4878" spans="6:6">
      <c r="F4878" s="1846"/>
    </row>
    <row r="4879" spans="6:6">
      <c r="F4879" s="1846"/>
    </row>
    <row r="4880" spans="6:6">
      <c r="F4880" s="1846"/>
    </row>
    <row r="4881" spans="6:6">
      <c r="F4881" s="1846"/>
    </row>
    <row r="4882" spans="6:6">
      <c r="F4882" s="1846"/>
    </row>
    <row r="4883" spans="6:6">
      <c r="F4883" s="1846"/>
    </row>
    <row r="4884" spans="6:6">
      <c r="F4884" s="1846"/>
    </row>
    <row r="4885" spans="6:6">
      <c r="F4885" s="1846"/>
    </row>
    <row r="4886" spans="6:6">
      <c r="F4886" s="1846"/>
    </row>
    <row r="4887" spans="6:6">
      <c r="F4887" s="1846"/>
    </row>
    <row r="4888" spans="6:6">
      <c r="F4888" s="1846"/>
    </row>
    <row r="4889" spans="6:6">
      <c r="F4889" s="1846"/>
    </row>
    <row r="4890" spans="6:6">
      <c r="F4890" s="1846"/>
    </row>
    <row r="4891" spans="6:6">
      <c r="F4891" s="1846"/>
    </row>
    <row r="4892" spans="6:6">
      <c r="F4892" s="1846"/>
    </row>
    <row r="4893" spans="6:6">
      <c r="F4893" s="1846"/>
    </row>
    <row r="4894" spans="6:6">
      <c r="F4894" s="1846"/>
    </row>
    <row r="4895" spans="6:6">
      <c r="F4895" s="1846"/>
    </row>
    <row r="4896" spans="6:6">
      <c r="F4896" s="1846"/>
    </row>
    <row r="4897" spans="6:6">
      <c r="F4897" s="1846"/>
    </row>
    <row r="4898" spans="6:6">
      <c r="F4898" s="1846"/>
    </row>
    <row r="4899" spans="6:6">
      <c r="F4899" s="1846"/>
    </row>
    <row r="4900" spans="6:6">
      <c r="F4900" s="1846"/>
    </row>
    <row r="4901" spans="6:6">
      <c r="F4901" s="1846"/>
    </row>
    <row r="4902" spans="6:6">
      <c r="F4902" s="1846"/>
    </row>
    <row r="4903" spans="6:6">
      <c r="F4903" s="1846"/>
    </row>
    <row r="4904" spans="6:6">
      <c r="F4904" s="1846"/>
    </row>
    <row r="4905" spans="6:6">
      <c r="F4905" s="1846"/>
    </row>
    <row r="4906" spans="6:6">
      <c r="F4906" s="1846"/>
    </row>
    <row r="4907" spans="6:6">
      <c r="F4907" s="1846"/>
    </row>
    <row r="4908" spans="6:6">
      <c r="F4908" s="1846"/>
    </row>
    <row r="4909" spans="6:6">
      <c r="F4909" s="1846"/>
    </row>
    <row r="4910" spans="6:6">
      <c r="F4910" s="1846"/>
    </row>
    <row r="4911" spans="6:6">
      <c r="F4911" s="1846"/>
    </row>
    <row r="4912" spans="6:6">
      <c r="F4912" s="1846"/>
    </row>
    <row r="4913" spans="6:6">
      <c r="F4913" s="1846"/>
    </row>
    <row r="4914" spans="6:6">
      <c r="F4914" s="1846"/>
    </row>
    <row r="4915" spans="6:6">
      <c r="F4915" s="1846"/>
    </row>
    <row r="4916" spans="6:6">
      <c r="F4916" s="1846"/>
    </row>
    <row r="4917" spans="6:6">
      <c r="F4917" s="1846"/>
    </row>
    <row r="4918" spans="6:6">
      <c r="F4918" s="1846"/>
    </row>
    <row r="4919" spans="6:6">
      <c r="F4919" s="1846"/>
    </row>
    <row r="4920" spans="6:6">
      <c r="F4920" s="1846"/>
    </row>
    <row r="4921" spans="6:6">
      <c r="F4921" s="1846"/>
    </row>
    <row r="4922" spans="6:6">
      <c r="F4922" s="1846"/>
    </row>
    <row r="4923" spans="6:6">
      <c r="F4923" s="1846"/>
    </row>
    <row r="4924" spans="6:6">
      <c r="F4924" s="1846"/>
    </row>
    <row r="4925" spans="6:6">
      <c r="F4925" s="1846"/>
    </row>
    <row r="4926" spans="6:6">
      <c r="F4926" s="1846"/>
    </row>
    <row r="4927" spans="6:6">
      <c r="F4927" s="1846"/>
    </row>
    <row r="4928" spans="6:6">
      <c r="F4928" s="1846"/>
    </row>
    <row r="4929" spans="6:6">
      <c r="F4929" s="1846"/>
    </row>
    <row r="4930" spans="6:6">
      <c r="F4930" s="1846"/>
    </row>
    <row r="4931" spans="6:6">
      <c r="F4931" s="1846"/>
    </row>
    <row r="4932" spans="6:6">
      <c r="F4932" s="1846"/>
    </row>
    <row r="4933" spans="6:6">
      <c r="F4933" s="1846"/>
    </row>
    <row r="4934" spans="6:6">
      <c r="F4934" s="1846"/>
    </row>
    <row r="4935" spans="6:6">
      <c r="F4935" s="1846"/>
    </row>
    <row r="4936" spans="6:6">
      <c r="F4936" s="1846"/>
    </row>
    <row r="4937" spans="6:6">
      <c r="F4937" s="1846"/>
    </row>
    <row r="4938" spans="6:6">
      <c r="F4938" s="1846"/>
    </row>
    <row r="4939" spans="6:6">
      <c r="F4939" s="1846"/>
    </row>
    <row r="4940" spans="6:6">
      <c r="F4940" s="1846"/>
    </row>
    <row r="4941" spans="6:6">
      <c r="F4941" s="1846"/>
    </row>
    <row r="4942" spans="6:6">
      <c r="F4942" s="1846"/>
    </row>
    <row r="4943" spans="6:6">
      <c r="F4943" s="1846"/>
    </row>
    <row r="4944" spans="6:6">
      <c r="F4944" s="1846"/>
    </row>
    <row r="4945" spans="6:6">
      <c r="F4945" s="1846"/>
    </row>
    <row r="4946" spans="6:6">
      <c r="F4946" s="1846"/>
    </row>
    <row r="4947" spans="6:6">
      <c r="F4947" s="1846"/>
    </row>
    <row r="4948" spans="6:6">
      <c r="F4948" s="1846"/>
    </row>
    <row r="4949" spans="6:6">
      <c r="F4949" s="1846"/>
    </row>
    <row r="4950" spans="6:6">
      <c r="F4950" s="1846"/>
    </row>
    <row r="4951" spans="6:6">
      <c r="F4951" s="1846"/>
    </row>
    <row r="4952" spans="6:6">
      <c r="F4952" s="1846"/>
    </row>
    <row r="4953" spans="6:6">
      <c r="F4953" s="1846"/>
    </row>
    <row r="4954" spans="6:6">
      <c r="F4954" s="1846"/>
    </row>
    <row r="4955" spans="6:6">
      <c r="F4955" s="1846"/>
    </row>
    <row r="4956" spans="6:6">
      <c r="F4956" s="1846"/>
    </row>
    <row r="4957" spans="6:6">
      <c r="F4957" s="1846"/>
    </row>
    <row r="4958" spans="6:6">
      <c r="F4958" s="1846"/>
    </row>
    <row r="4959" spans="6:6">
      <c r="F4959" s="1846"/>
    </row>
    <row r="4960" spans="6:6">
      <c r="F4960" s="1846"/>
    </row>
    <row r="4961" spans="6:6">
      <c r="F4961" s="1846"/>
    </row>
    <row r="4962" spans="6:6">
      <c r="F4962" s="1846"/>
    </row>
    <row r="4963" spans="6:6">
      <c r="F4963" s="1846"/>
    </row>
    <row r="4964" spans="6:6">
      <c r="F4964" s="1846"/>
    </row>
    <row r="4965" spans="6:6">
      <c r="F4965" s="1846"/>
    </row>
    <row r="4966" spans="6:6">
      <c r="F4966" s="1846"/>
    </row>
    <row r="4967" spans="6:6">
      <c r="F4967" s="1846"/>
    </row>
    <row r="4968" spans="6:6">
      <c r="F4968" s="1846"/>
    </row>
    <row r="4969" spans="6:6">
      <c r="F4969" s="1846"/>
    </row>
    <row r="4970" spans="6:6">
      <c r="F4970" s="1846"/>
    </row>
    <row r="4971" spans="6:6">
      <c r="F4971" s="1846"/>
    </row>
    <row r="4972" spans="6:6">
      <c r="F4972" s="1846"/>
    </row>
    <row r="4973" spans="6:6">
      <c r="F4973" s="1846"/>
    </row>
    <row r="4974" spans="6:6">
      <c r="F4974" s="1846"/>
    </row>
    <row r="4975" spans="6:6">
      <c r="F4975" s="1846"/>
    </row>
    <row r="4976" spans="6:6">
      <c r="F4976" s="1846"/>
    </row>
    <row r="4977" spans="6:6">
      <c r="F4977" s="1846"/>
    </row>
    <row r="4978" spans="6:6">
      <c r="F4978" s="1846"/>
    </row>
    <row r="4979" spans="6:6">
      <c r="F4979" s="1846"/>
    </row>
    <row r="4980" spans="6:6">
      <c r="F4980" s="1846"/>
    </row>
    <row r="4981" spans="6:6">
      <c r="F4981" s="1846"/>
    </row>
    <row r="4982" spans="6:6">
      <c r="F4982" s="1846"/>
    </row>
    <row r="4983" spans="6:6">
      <c r="F4983" s="1846"/>
    </row>
    <row r="4984" spans="6:6">
      <c r="F4984" s="1846"/>
    </row>
    <row r="4985" spans="6:6">
      <c r="F4985" s="1846"/>
    </row>
    <row r="4986" spans="6:6">
      <c r="F4986" s="1846"/>
    </row>
    <row r="4987" spans="6:6">
      <c r="F4987" s="1846"/>
    </row>
    <row r="4988" spans="6:6">
      <c r="F4988" s="1846"/>
    </row>
    <row r="4989" spans="6:6">
      <c r="F4989" s="1846"/>
    </row>
    <row r="4990" spans="6:6">
      <c r="F4990" s="1846"/>
    </row>
    <row r="4991" spans="6:6">
      <c r="F4991" s="1846"/>
    </row>
    <row r="4992" spans="6:6">
      <c r="F4992" s="1846"/>
    </row>
    <row r="4993" spans="6:6">
      <c r="F4993" s="1846"/>
    </row>
    <row r="4994" spans="6:6">
      <c r="F4994" s="1846"/>
    </row>
    <row r="4995" spans="6:6">
      <c r="F4995" s="1846"/>
    </row>
    <row r="4996" spans="6:6">
      <c r="F4996" s="1846"/>
    </row>
    <row r="4997" spans="6:6">
      <c r="F4997" s="1846"/>
    </row>
    <row r="4998" spans="6:6">
      <c r="F4998" s="1846"/>
    </row>
    <row r="4999" spans="6:6">
      <c r="F4999" s="1846"/>
    </row>
    <row r="5000" spans="6:6">
      <c r="F5000" s="1846"/>
    </row>
    <row r="5001" spans="6:6">
      <c r="F5001" s="1846"/>
    </row>
    <row r="5002" spans="6:6">
      <c r="F5002" s="1846"/>
    </row>
    <row r="5003" spans="6:6">
      <c r="F5003" s="1846"/>
    </row>
    <row r="5004" spans="6:6">
      <c r="F5004" s="1846"/>
    </row>
    <row r="5005" spans="6:6">
      <c r="F5005" s="1846"/>
    </row>
    <row r="5006" spans="6:6">
      <c r="F5006" s="1846"/>
    </row>
    <row r="5007" spans="6:6">
      <c r="F5007" s="1846"/>
    </row>
    <row r="5008" spans="6:6">
      <c r="F5008" s="1846"/>
    </row>
    <row r="5009" spans="6:6">
      <c r="F5009" s="1846"/>
    </row>
    <row r="5010" spans="6:6">
      <c r="F5010" s="1846"/>
    </row>
    <row r="5011" spans="6:6">
      <c r="F5011" s="1846"/>
    </row>
    <row r="5012" spans="6:6">
      <c r="F5012" s="1846"/>
    </row>
    <row r="5013" spans="6:6">
      <c r="F5013" s="1846"/>
    </row>
    <row r="5014" spans="6:6">
      <c r="F5014" s="1846"/>
    </row>
    <row r="5015" spans="6:6">
      <c r="F5015" s="1846"/>
    </row>
    <row r="5016" spans="6:6">
      <c r="F5016" s="1846"/>
    </row>
    <row r="5017" spans="6:6">
      <c r="F5017" s="1846"/>
    </row>
    <row r="5018" spans="6:6">
      <c r="F5018" s="1846"/>
    </row>
    <row r="5019" spans="6:6">
      <c r="F5019" s="1846"/>
    </row>
    <row r="5020" spans="6:6">
      <c r="F5020" s="1846"/>
    </row>
    <row r="5021" spans="6:6">
      <c r="F5021" s="1846"/>
    </row>
    <row r="5022" spans="6:6">
      <c r="F5022" s="1846"/>
    </row>
    <row r="5023" spans="6:6">
      <c r="F5023" s="1846"/>
    </row>
    <row r="5024" spans="6:6">
      <c r="F5024" s="1846"/>
    </row>
    <row r="5025" spans="6:6">
      <c r="F5025" s="1846"/>
    </row>
    <row r="5026" spans="6:6">
      <c r="F5026" s="1846"/>
    </row>
    <row r="5027" spans="6:6">
      <c r="F5027" s="1846"/>
    </row>
    <row r="5028" spans="6:6">
      <c r="F5028" s="1846"/>
    </row>
    <row r="5029" spans="6:6">
      <c r="F5029" s="1846"/>
    </row>
    <row r="5030" spans="6:6">
      <c r="F5030" s="1846"/>
    </row>
    <row r="5031" spans="6:6">
      <c r="F5031" s="1846"/>
    </row>
    <row r="5032" spans="6:6">
      <c r="F5032" s="1846"/>
    </row>
    <row r="5033" spans="6:6">
      <c r="F5033" s="1846"/>
    </row>
    <row r="5034" spans="6:6">
      <c r="F5034" s="1846"/>
    </row>
    <row r="5035" spans="6:6">
      <c r="F5035" s="1846"/>
    </row>
    <row r="5036" spans="6:6">
      <c r="F5036" s="1846"/>
    </row>
    <row r="5037" spans="6:6">
      <c r="F5037" s="1846"/>
    </row>
    <row r="5038" spans="6:6">
      <c r="F5038" s="1846"/>
    </row>
    <row r="5039" spans="6:6">
      <c r="F5039" s="1846"/>
    </row>
    <row r="5040" spans="6:6">
      <c r="F5040" s="1846"/>
    </row>
    <row r="5041" spans="6:6">
      <c r="F5041" s="1846"/>
    </row>
    <row r="5042" spans="6:6">
      <c r="F5042" s="1846"/>
    </row>
    <row r="5043" spans="6:6">
      <c r="F5043" s="1846"/>
    </row>
    <row r="5044" spans="6:6">
      <c r="F5044" s="1846"/>
    </row>
    <row r="5045" spans="6:6">
      <c r="F5045" s="1846"/>
    </row>
    <row r="5046" spans="6:6">
      <c r="F5046" s="1846"/>
    </row>
    <row r="5047" spans="6:6">
      <c r="F5047" s="1846"/>
    </row>
    <row r="5048" spans="6:6">
      <c r="F5048" s="1846"/>
    </row>
    <row r="5049" spans="6:6">
      <c r="F5049" s="1846"/>
    </row>
    <row r="5050" spans="6:6">
      <c r="F5050" s="1846"/>
    </row>
    <row r="5051" spans="6:6">
      <c r="F5051" s="1846"/>
    </row>
    <row r="5052" spans="6:6">
      <c r="F5052" s="1846"/>
    </row>
    <row r="5053" spans="6:6">
      <c r="F5053" s="1846"/>
    </row>
    <row r="5054" spans="6:6">
      <c r="F5054" s="1846"/>
    </row>
    <row r="5055" spans="6:6">
      <c r="F5055" s="1846"/>
    </row>
    <row r="5056" spans="6:6">
      <c r="F5056" s="1846"/>
    </row>
    <row r="5057" spans="6:6">
      <c r="F5057" s="1846"/>
    </row>
    <row r="5058" spans="6:6">
      <c r="F5058" s="1846"/>
    </row>
    <row r="5059" spans="6:6">
      <c r="F5059" s="1846"/>
    </row>
    <row r="5060" spans="6:6">
      <c r="F5060" s="1846"/>
    </row>
    <row r="5061" spans="6:6">
      <c r="F5061" s="1846"/>
    </row>
    <row r="5062" spans="6:6">
      <c r="F5062" s="1846"/>
    </row>
    <row r="5063" spans="6:6">
      <c r="F5063" s="1846"/>
    </row>
    <row r="5064" spans="6:6">
      <c r="F5064" s="1846"/>
    </row>
    <row r="5065" spans="6:6">
      <c r="F5065" s="1846"/>
    </row>
    <row r="5066" spans="6:6">
      <c r="F5066" s="1846"/>
    </row>
    <row r="5067" spans="6:6">
      <c r="F5067" s="1846"/>
    </row>
    <row r="5068" spans="6:6">
      <c r="F5068" s="1846"/>
    </row>
    <row r="5069" spans="6:6">
      <c r="F5069" s="1846"/>
    </row>
    <row r="5070" spans="6:6">
      <c r="F5070" s="1846"/>
    </row>
    <row r="5071" spans="6:6">
      <c r="F5071" s="1846"/>
    </row>
    <row r="5072" spans="6:6">
      <c r="F5072" s="1846"/>
    </row>
    <row r="5073" spans="6:6">
      <c r="F5073" s="1846"/>
    </row>
    <row r="5074" spans="6:6">
      <c r="F5074" s="1846"/>
    </row>
    <row r="5075" spans="6:6">
      <c r="F5075" s="1846"/>
    </row>
    <row r="5076" spans="6:6">
      <c r="F5076" s="1846"/>
    </row>
    <row r="5077" spans="6:6">
      <c r="F5077" s="1846"/>
    </row>
    <row r="5078" spans="6:6">
      <c r="F5078" s="1846"/>
    </row>
    <row r="5079" spans="6:6">
      <c r="F5079" s="1846"/>
    </row>
    <row r="5080" spans="6:6">
      <c r="F5080" s="1846"/>
    </row>
    <row r="5081" spans="6:6">
      <c r="F5081" s="1846"/>
    </row>
    <row r="5082" spans="6:6">
      <c r="F5082" s="1846"/>
    </row>
    <row r="5083" spans="6:6">
      <c r="F5083" s="1846"/>
    </row>
    <row r="5084" spans="6:6">
      <c r="F5084" s="1846"/>
    </row>
    <row r="5085" spans="6:6">
      <c r="F5085" s="1846"/>
    </row>
    <row r="5086" spans="6:6">
      <c r="F5086" s="1846"/>
    </row>
    <row r="5087" spans="6:6">
      <c r="F5087" s="1846"/>
    </row>
    <row r="5088" spans="6:6">
      <c r="F5088" s="1846"/>
    </row>
    <row r="5089" spans="6:6">
      <c r="F5089" s="1846"/>
    </row>
    <row r="5090" spans="6:6">
      <c r="F5090" s="1846"/>
    </row>
    <row r="5091" spans="6:6">
      <c r="F5091" s="1846"/>
    </row>
    <row r="5092" spans="6:6">
      <c r="F5092" s="1846"/>
    </row>
    <row r="5093" spans="6:6">
      <c r="F5093" s="1846"/>
    </row>
    <row r="5094" spans="6:6">
      <c r="F5094" s="1846"/>
    </row>
    <row r="5095" spans="6:6">
      <c r="F5095" s="1846"/>
    </row>
    <row r="5096" spans="6:6">
      <c r="F5096" s="1846"/>
    </row>
    <row r="5097" spans="6:6">
      <c r="F5097" s="1846"/>
    </row>
    <row r="5098" spans="6:6">
      <c r="F5098" s="1846"/>
    </row>
    <row r="5099" spans="6:6">
      <c r="F5099" s="1846"/>
    </row>
    <row r="5100" spans="6:6">
      <c r="F5100" s="1846"/>
    </row>
    <row r="5101" spans="6:6">
      <c r="F5101" s="1846"/>
    </row>
    <row r="5102" spans="6:6">
      <c r="F5102" s="1846"/>
    </row>
    <row r="5103" spans="6:6">
      <c r="F5103" s="1846"/>
    </row>
    <row r="5104" spans="6:6">
      <c r="F5104" s="1846"/>
    </row>
    <row r="5105" spans="6:6">
      <c r="F5105" s="1846"/>
    </row>
    <row r="5106" spans="6:6">
      <c r="F5106" s="1846"/>
    </row>
    <row r="5107" spans="6:6">
      <c r="F5107" s="1846"/>
    </row>
    <row r="5108" spans="6:6">
      <c r="F5108" s="1846"/>
    </row>
    <row r="5109" spans="6:6">
      <c r="F5109" s="1846"/>
    </row>
    <row r="5110" spans="6:6">
      <c r="F5110" s="1846"/>
    </row>
    <row r="5111" spans="6:6">
      <c r="F5111" s="1846"/>
    </row>
    <row r="5112" spans="6:6">
      <c r="F5112" s="1846"/>
    </row>
    <row r="5113" spans="6:6">
      <c r="F5113" s="1846"/>
    </row>
    <row r="5114" spans="6:6">
      <c r="F5114" s="1846"/>
    </row>
    <row r="5115" spans="6:6">
      <c r="F5115" s="1846"/>
    </row>
    <row r="5116" spans="6:6">
      <c r="F5116" s="1846"/>
    </row>
    <row r="5117" spans="6:6">
      <c r="F5117" s="1846"/>
    </row>
    <row r="5118" spans="6:6">
      <c r="F5118" s="1846"/>
    </row>
    <row r="5119" spans="6:6">
      <c r="F5119" s="1846"/>
    </row>
    <row r="5120" spans="6:6">
      <c r="F5120" s="1846"/>
    </row>
    <row r="5121" spans="6:6">
      <c r="F5121" s="1846"/>
    </row>
    <row r="5122" spans="6:6">
      <c r="F5122" s="1846"/>
    </row>
    <row r="5123" spans="6:6">
      <c r="F5123" s="1846"/>
    </row>
    <row r="5124" spans="6:6">
      <c r="F5124" s="1846"/>
    </row>
    <row r="5125" spans="6:6">
      <c r="F5125" s="1846"/>
    </row>
    <row r="5126" spans="6:6">
      <c r="F5126" s="1846"/>
    </row>
    <row r="5127" spans="6:6">
      <c r="F5127" s="1846"/>
    </row>
    <row r="5128" spans="6:6">
      <c r="F5128" s="1846"/>
    </row>
    <row r="5129" spans="6:6">
      <c r="F5129" s="1846"/>
    </row>
    <row r="5130" spans="6:6">
      <c r="F5130" s="1846"/>
    </row>
    <row r="5131" spans="6:6">
      <c r="F5131" s="1846"/>
    </row>
    <row r="5132" spans="6:6">
      <c r="F5132" s="1846"/>
    </row>
    <row r="5133" spans="6:6">
      <c r="F5133" s="1846"/>
    </row>
    <row r="5134" spans="6:6">
      <c r="F5134" s="1846"/>
    </row>
    <row r="5135" spans="6:6">
      <c r="F5135" s="1846"/>
    </row>
    <row r="5136" spans="6:6">
      <c r="F5136" s="1846"/>
    </row>
    <row r="5137" spans="6:6">
      <c r="F5137" s="1846"/>
    </row>
    <row r="5138" spans="6:6">
      <c r="F5138" s="1846"/>
    </row>
    <row r="5139" spans="6:6">
      <c r="F5139" s="1846"/>
    </row>
    <row r="5140" spans="6:6">
      <c r="F5140" s="1846"/>
    </row>
    <row r="5141" spans="6:6">
      <c r="F5141" s="1846"/>
    </row>
    <row r="5142" spans="6:6">
      <c r="F5142" s="1846"/>
    </row>
    <row r="5143" spans="6:6">
      <c r="F5143" s="1846"/>
    </row>
    <row r="5144" spans="6:6">
      <c r="F5144" s="1846"/>
    </row>
    <row r="5145" spans="6:6">
      <c r="F5145" s="1846"/>
    </row>
    <row r="5146" spans="6:6">
      <c r="F5146" s="1846"/>
    </row>
    <row r="5147" spans="6:6">
      <c r="F5147" s="1846"/>
    </row>
    <row r="5148" spans="6:6">
      <c r="F5148" s="1846"/>
    </row>
    <row r="5149" spans="6:6">
      <c r="F5149" s="1846"/>
    </row>
    <row r="5150" spans="6:6">
      <c r="F5150" s="1846"/>
    </row>
    <row r="5151" spans="6:6">
      <c r="F5151" s="1846"/>
    </row>
    <row r="5152" spans="6:6">
      <c r="F5152" s="1846"/>
    </row>
    <row r="5153" spans="6:6">
      <c r="F5153" s="1846"/>
    </row>
    <row r="5154" spans="6:6">
      <c r="F5154" s="1846"/>
    </row>
    <row r="5155" spans="6:6">
      <c r="F5155" s="1846"/>
    </row>
    <row r="5156" spans="6:6">
      <c r="F5156" s="1846"/>
    </row>
    <row r="5157" spans="6:6">
      <c r="F5157" s="1846"/>
    </row>
    <row r="5158" spans="6:6">
      <c r="F5158" s="1846"/>
    </row>
    <row r="5159" spans="6:6">
      <c r="F5159" s="1846"/>
    </row>
    <row r="5160" spans="6:6">
      <c r="F5160" s="1846"/>
    </row>
    <row r="5161" spans="6:6">
      <c r="F5161" s="1846"/>
    </row>
    <row r="5162" spans="6:6">
      <c r="F5162" s="1846"/>
    </row>
    <row r="5163" spans="6:6">
      <c r="F5163" s="1846"/>
    </row>
    <row r="5164" spans="6:6">
      <c r="F5164" s="1846"/>
    </row>
    <row r="5165" spans="6:6">
      <c r="F5165" s="1846"/>
    </row>
    <row r="5166" spans="6:6">
      <c r="F5166" s="1846"/>
    </row>
    <row r="5167" spans="6:6">
      <c r="F5167" s="1846"/>
    </row>
    <row r="5168" spans="6:6">
      <c r="F5168" s="1846"/>
    </row>
    <row r="5169" spans="6:6">
      <c r="F5169" s="1846"/>
    </row>
    <row r="5170" spans="6:6">
      <c r="F5170" s="1846"/>
    </row>
    <row r="5171" spans="6:6">
      <c r="F5171" s="1846"/>
    </row>
    <row r="5172" spans="6:6">
      <c r="F5172" s="1846"/>
    </row>
    <row r="5173" spans="6:6">
      <c r="F5173" s="1846"/>
    </row>
    <row r="5174" spans="6:6">
      <c r="F5174" s="1846"/>
    </row>
    <row r="5175" spans="6:6">
      <c r="F5175" s="1846"/>
    </row>
    <row r="5176" spans="6:6">
      <c r="F5176" s="1846"/>
    </row>
    <row r="5177" spans="6:6">
      <c r="F5177" s="1846"/>
    </row>
    <row r="5178" spans="6:6">
      <c r="F5178" s="1846"/>
    </row>
    <row r="5179" spans="6:6">
      <c r="F5179" s="1846"/>
    </row>
    <row r="5180" spans="6:6">
      <c r="F5180" s="1846"/>
    </row>
    <row r="5181" spans="6:6">
      <c r="F5181" s="1846"/>
    </row>
    <row r="5182" spans="6:6">
      <c r="F5182" s="1846"/>
    </row>
    <row r="5183" spans="6:6">
      <c r="F5183" s="1846"/>
    </row>
    <row r="5184" spans="6:6">
      <c r="F5184" s="1846"/>
    </row>
    <row r="5185" spans="6:6">
      <c r="F5185" s="1846"/>
    </row>
    <row r="5186" spans="6:6">
      <c r="F5186" s="1846"/>
    </row>
    <row r="5187" spans="6:6">
      <c r="F5187" s="1846"/>
    </row>
    <row r="5188" spans="6:6">
      <c r="F5188" s="1846"/>
    </row>
    <row r="5189" spans="6:6">
      <c r="F5189" s="1846"/>
    </row>
    <row r="5190" spans="6:6">
      <c r="F5190" s="1846"/>
    </row>
    <row r="5191" spans="6:6">
      <c r="F5191" s="1846"/>
    </row>
    <row r="5192" spans="6:6">
      <c r="F5192" s="1846"/>
    </row>
    <row r="5193" spans="6:6">
      <c r="F5193" s="1846"/>
    </row>
    <row r="5194" spans="6:6">
      <c r="F5194" s="1846"/>
    </row>
    <row r="5195" spans="6:6">
      <c r="F5195" s="1846"/>
    </row>
    <row r="5196" spans="6:6">
      <c r="F5196" s="1846"/>
    </row>
    <row r="5197" spans="6:6">
      <c r="F5197" s="1846"/>
    </row>
    <row r="5198" spans="6:6">
      <c r="F5198" s="1846"/>
    </row>
    <row r="5199" spans="6:6">
      <c r="F5199" s="1846"/>
    </row>
    <row r="5200" spans="6:6">
      <c r="F5200" s="1846"/>
    </row>
    <row r="5201" spans="6:6">
      <c r="F5201" s="1846"/>
    </row>
    <row r="5202" spans="6:6">
      <c r="F5202" s="1846"/>
    </row>
    <row r="5203" spans="6:6">
      <c r="F5203" s="1846"/>
    </row>
    <row r="5204" spans="6:6">
      <c r="F5204" s="1846"/>
    </row>
    <row r="5205" spans="6:6">
      <c r="F5205" s="1846"/>
    </row>
    <row r="5206" spans="6:6">
      <c r="F5206" s="1846"/>
    </row>
    <row r="5207" spans="6:6">
      <c r="F5207" s="1846"/>
    </row>
    <row r="5208" spans="6:6">
      <c r="F5208" s="1846"/>
    </row>
    <row r="5209" spans="6:6">
      <c r="F5209" s="1846"/>
    </row>
    <row r="5210" spans="6:6">
      <c r="F5210" s="1846"/>
    </row>
    <row r="5211" spans="6:6">
      <c r="F5211" s="1846"/>
    </row>
    <row r="5212" spans="6:6">
      <c r="F5212" s="1846"/>
    </row>
    <row r="5213" spans="6:6">
      <c r="F5213" s="1846"/>
    </row>
    <row r="5214" spans="6:6">
      <c r="F5214" s="1846"/>
    </row>
    <row r="5215" spans="6:6">
      <c r="F5215" s="1846"/>
    </row>
    <row r="5216" spans="6:6">
      <c r="F5216" s="1846"/>
    </row>
    <row r="5217" spans="6:6">
      <c r="F5217" s="1846"/>
    </row>
    <row r="5218" spans="6:6">
      <c r="F5218" s="1846"/>
    </row>
    <row r="5219" spans="6:6">
      <c r="F5219" s="1846"/>
    </row>
    <row r="5220" spans="6:6">
      <c r="F5220" s="1846"/>
    </row>
    <row r="5221" spans="6:6">
      <c r="F5221" s="1846"/>
    </row>
    <row r="5222" spans="6:6">
      <c r="F5222" s="1846"/>
    </row>
    <row r="5223" spans="6:6">
      <c r="F5223" s="1846"/>
    </row>
    <row r="5224" spans="6:6">
      <c r="F5224" s="1846"/>
    </row>
    <row r="5225" spans="6:6">
      <c r="F5225" s="1846"/>
    </row>
    <row r="5226" spans="6:6">
      <c r="F5226" s="1846"/>
    </row>
    <row r="5227" spans="6:6">
      <c r="F5227" s="1846"/>
    </row>
    <row r="5228" spans="6:6">
      <c r="F5228" s="1846"/>
    </row>
    <row r="5229" spans="6:6">
      <c r="F5229" s="1846"/>
    </row>
    <row r="5230" spans="6:6">
      <c r="F5230" s="1846"/>
    </row>
    <row r="5231" spans="6:6">
      <c r="F5231" s="1846"/>
    </row>
    <row r="5232" spans="6:6">
      <c r="F5232" s="1846"/>
    </row>
    <row r="5233" spans="6:6">
      <c r="F5233" s="1846"/>
    </row>
    <row r="5234" spans="6:6">
      <c r="F5234" s="1846"/>
    </row>
    <row r="5235" spans="6:6">
      <c r="F5235" s="1846"/>
    </row>
    <row r="5236" spans="6:6">
      <c r="F5236" s="1846"/>
    </row>
    <row r="5237" spans="6:6">
      <c r="F5237" s="1846"/>
    </row>
    <row r="5238" spans="6:6">
      <c r="F5238" s="1846"/>
    </row>
    <row r="5239" spans="6:6">
      <c r="F5239" s="1846"/>
    </row>
    <row r="5240" spans="6:6">
      <c r="F5240" s="1846"/>
    </row>
    <row r="5241" spans="6:6">
      <c r="F5241" s="1846"/>
    </row>
    <row r="5242" spans="6:6">
      <c r="F5242" s="1846"/>
    </row>
    <row r="5243" spans="6:6">
      <c r="F5243" s="1846"/>
    </row>
    <row r="5244" spans="6:6">
      <c r="F5244" s="1846"/>
    </row>
    <row r="5245" spans="6:6">
      <c r="F5245" s="1846"/>
    </row>
    <row r="5246" spans="6:6">
      <c r="F5246" s="1846"/>
    </row>
    <row r="5247" spans="6:6">
      <c r="F5247" s="1846"/>
    </row>
    <row r="5248" spans="6:6">
      <c r="F5248" s="1846"/>
    </row>
    <row r="5249" spans="6:6">
      <c r="F5249" s="1846"/>
    </row>
    <row r="5250" spans="6:6">
      <c r="F5250" s="1846"/>
    </row>
    <row r="5251" spans="6:6">
      <c r="F5251" s="1846"/>
    </row>
    <row r="5252" spans="6:6">
      <c r="F5252" s="1846"/>
    </row>
    <row r="5253" spans="6:6">
      <c r="F5253" s="1846"/>
    </row>
    <row r="5254" spans="6:6">
      <c r="F5254" s="1846"/>
    </row>
    <row r="5255" spans="6:6">
      <c r="F5255" s="1846"/>
    </row>
    <row r="5256" spans="6:6">
      <c r="F5256" s="1846"/>
    </row>
    <row r="5257" spans="6:6">
      <c r="F5257" s="1846"/>
    </row>
    <row r="5258" spans="6:6">
      <c r="F5258" s="1846"/>
    </row>
    <row r="5259" spans="6:6">
      <c r="F5259" s="1846"/>
    </row>
    <row r="5260" spans="6:6">
      <c r="F5260" s="1846"/>
    </row>
    <row r="5261" spans="6:6">
      <c r="F5261" s="1846"/>
    </row>
    <row r="5262" spans="6:6">
      <c r="F5262" s="1846"/>
    </row>
    <row r="5263" spans="6:6">
      <c r="F5263" s="1846"/>
    </row>
    <row r="5264" spans="6:6">
      <c r="F5264" s="1846"/>
    </row>
    <row r="5265" spans="6:6">
      <c r="F5265" s="1846"/>
    </row>
    <row r="5266" spans="6:6">
      <c r="F5266" s="1846"/>
    </row>
    <row r="5267" spans="6:6">
      <c r="F5267" s="1846"/>
    </row>
    <row r="5268" spans="6:6">
      <c r="F5268" s="1846"/>
    </row>
    <row r="5269" spans="6:6">
      <c r="F5269" s="1846"/>
    </row>
    <row r="5270" spans="6:6">
      <c r="F5270" s="1846"/>
    </row>
    <row r="5271" spans="6:6">
      <c r="F5271" s="1846"/>
    </row>
    <row r="5272" spans="6:6">
      <c r="F5272" s="1846"/>
    </row>
    <row r="5273" spans="6:6">
      <c r="F5273" s="1846"/>
    </row>
    <row r="5274" spans="6:6">
      <c r="F5274" s="1846"/>
    </row>
    <row r="5275" spans="6:6">
      <c r="F5275" s="1846"/>
    </row>
    <row r="5276" spans="6:6">
      <c r="F5276" s="1846"/>
    </row>
    <row r="5277" spans="6:6">
      <c r="F5277" s="1846"/>
    </row>
    <row r="5278" spans="6:6">
      <c r="F5278" s="1846"/>
    </row>
    <row r="5279" spans="6:6">
      <c r="F5279" s="1846"/>
    </row>
    <row r="5280" spans="6:6">
      <c r="F5280" s="1846"/>
    </row>
    <row r="5281" spans="6:6">
      <c r="F5281" s="1846"/>
    </row>
    <row r="5282" spans="6:6">
      <c r="F5282" s="1846"/>
    </row>
    <row r="5283" spans="6:6">
      <c r="F5283" s="1846"/>
    </row>
    <row r="5284" spans="6:6">
      <c r="F5284" s="1846"/>
    </row>
    <row r="5285" spans="6:6">
      <c r="F5285" s="1846"/>
    </row>
    <row r="5286" spans="6:6">
      <c r="F5286" s="1846"/>
    </row>
    <row r="5287" spans="6:6">
      <c r="F5287" s="1846"/>
    </row>
    <row r="5288" spans="6:6">
      <c r="F5288" s="1846"/>
    </row>
    <row r="5289" spans="6:6">
      <c r="F5289" s="1846"/>
    </row>
    <row r="5290" spans="6:6">
      <c r="F5290" s="1846"/>
    </row>
    <row r="5291" spans="6:6">
      <c r="F5291" s="1846"/>
    </row>
    <row r="5292" spans="6:6">
      <c r="F5292" s="1846"/>
    </row>
    <row r="5293" spans="6:6">
      <c r="F5293" s="1846"/>
    </row>
    <row r="5294" spans="6:6">
      <c r="F5294" s="1846"/>
    </row>
    <row r="5295" spans="6:6">
      <c r="F5295" s="1846"/>
    </row>
    <row r="5296" spans="6:6">
      <c r="F5296" s="1846"/>
    </row>
    <row r="5297" spans="6:6">
      <c r="F5297" s="1846"/>
    </row>
    <row r="5298" spans="6:6">
      <c r="F5298" s="1846"/>
    </row>
    <row r="5299" spans="6:6">
      <c r="F5299" s="1846"/>
    </row>
    <row r="5300" spans="6:6">
      <c r="F5300" s="1846"/>
    </row>
    <row r="5301" spans="6:6">
      <c r="F5301" s="1846"/>
    </row>
    <row r="5302" spans="6:6">
      <c r="F5302" s="1846"/>
    </row>
    <row r="5303" spans="6:6">
      <c r="F5303" s="1846"/>
    </row>
    <row r="5304" spans="6:6">
      <c r="F5304" s="1846"/>
    </row>
    <row r="5305" spans="6:6">
      <c r="F5305" s="1846"/>
    </row>
    <row r="5306" spans="6:6">
      <c r="F5306" s="1846"/>
    </row>
    <row r="5307" spans="6:6">
      <c r="F5307" s="1846"/>
    </row>
    <row r="5308" spans="6:6">
      <c r="F5308" s="1846"/>
    </row>
    <row r="5309" spans="6:6">
      <c r="F5309" s="1846"/>
    </row>
    <row r="5310" spans="6:6">
      <c r="F5310" s="1846"/>
    </row>
    <row r="5311" spans="6:6">
      <c r="F5311" s="1846"/>
    </row>
    <row r="5312" spans="6:6">
      <c r="F5312" s="1846"/>
    </row>
    <row r="5313" spans="6:6">
      <c r="F5313" s="1846"/>
    </row>
    <row r="5314" spans="6:6">
      <c r="F5314" s="1846"/>
    </row>
    <row r="5315" spans="6:6">
      <c r="F5315" s="1846"/>
    </row>
    <row r="5316" spans="6:6">
      <c r="F5316" s="1846"/>
    </row>
    <row r="5317" spans="6:6">
      <c r="F5317" s="1846"/>
    </row>
    <row r="5318" spans="6:6">
      <c r="F5318" s="1846"/>
    </row>
    <row r="5319" spans="6:6">
      <c r="F5319" s="1846"/>
    </row>
    <row r="5320" spans="6:6">
      <c r="F5320" s="1846"/>
    </row>
    <row r="5321" spans="6:6">
      <c r="F5321" s="1846"/>
    </row>
    <row r="5322" spans="6:6">
      <c r="F5322" s="1846"/>
    </row>
    <row r="5323" spans="6:6">
      <c r="F5323" s="1846"/>
    </row>
    <row r="5324" spans="6:6">
      <c r="F5324" s="1846"/>
    </row>
    <row r="5325" spans="6:6">
      <c r="F5325" s="1846"/>
    </row>
    <row r="5326" spans="6:6">
      <c r="F5326" s="1846"/>
    </row>
    <row r="5327" spans="6:6">
      <c r="F5327" s="1846"/>
    </row>
    <row r="5328" spans="6:6">
      <c r="F5328" s="1846"/>
    </row>
    <row r="5329" spans="6:6">
      <c r="F5329" s="1846"/>
    </row>
    <row r="5330" spans="6:6">
      <c r="F5330" s="1846"/>
    </row>
    <row r="5331" spans="6:6">
      <c r="F5331" s="1846"/>
    </row>
    <row r="5332" spans="6:6">
      <c r="F5332" s="1846"/>
    </row>
    <row r="5333" spans="6:6">
      <c r="F5333" s="1846"/>
    </row>
    <row r="5334" spans="6:6">
      <c r="F5334" s="1846"/>
    </row>
    <row r="5335" spans="6:6">
      <c r="F5335" s="1846"/>
    </row>
    <row r="5336" spans="6:6">
      <c r="F5336" s="1846"/>
    </row>
    <row r="5337" spans="6:6">
      <c r="F5337" s="1846"/>
    </row>
    <row r="5338" spans="6:6">
      <c r="F5338" s="1846"/>
    </row>
    <row r="5339" spans="6:6">
      <c r="F5339" s="1846"/>
    </row>
    <row r="5340" spans="6:6">
      <c r="F5340" s="1846"/>
    </row>
    <row r="5341" spans="6:6">
      <c r="F5341" s="1846"/>
    </row>
    <row r="5342" spans="6:6">
      <c r="F5342" s="1846"/>
    </row>
    <row r="5343" spans="6:6">
      <c r="F5343" s="1846"/>
    </row>
    <row r="5344" spans="6:6">
      <c r="F5344" s="1846"/>
    </row>
    <row r="5345" spans="6:6">
      <c r="F5345" s="1846"/>
    </row>
    <row r="5346" spans="6:6">
      <c r="F5346" s="1846"/>
    </row>
    <row r="5347" spans="6:6">
      <c r="F5347" s="1846"/>
    </row>
    <row r="5348" spans="6:6">
      <c r="F5348" s="1846"/>
    </row>
    <row r="5349" spans="6:6">
      <c r="F5349" s="1846"/>
    </row>
    <row r="5350" spans="6:6">
      <c r="F5350" s="1846"/>
    </row>
    <row r="5351" spans="6:6">
      <c r="F5351" s="1846"/>
    </row>
    <row r="5352" spans="6:6">
      <c r="F5352" s="1846"/>
    </row>
    <row r="5353" spans="6:6">
      <c r="F5353" s="1846"/>
    </row>
    <row r="5354" spans="6:6">
      <c r="F5354" s="1846"/>
    </row>
    <row r="5355" spans="6:6">
      <c r="F5355" s="1846"/>
    </row>
    <row r="5356" spans="6:6">
      <c r="F5356" s="1846"/>
    </row>
    <row r="5357" spans="6:6">
      <c r="F5357" s="1846"/>
    </row>
    <row r="5358" spans="6:6">
      <c r="F5358" s="1846"/>
    </row>
    <row r="5359" spans="6:6">
      <c r="F5359" s="1846"/>
    </row>
    <row r="5360" spans="6:6">
      <c r="F5360" s="1846"/>
    </row>
    <row r="5361" spans="6:6">
      <c r="F5361" s="1846"/>
    </row>
    <row r="5362" spans="6:6">
      <c r="F5362" s="1846"/>
    </row>
    <row r="5363" spans="6:6">
      <c r="F5363" s="1846"/>
    </row>
    <row r="5364" spans="6:6">
      <c r="F5364" s="1846"/>
    </row>
    <row r="5365" spans="6:6">
      <c r="F5365" s="1846"/>
    </row>
    <row r="5366" spans="6:6">
      <c r="F5366" s="1846"/>
    </row>
    <row r="5367" spans="6:6">
      <c r="F5367" s="1846"/>
    </row>
    <row r="5368" spans="6:6">
      <c r="F5368" s="1846"/>
    </row>
    <row r="5369" spans="6:6">
      <c r="F5369" s="1846"/>
    </row>
    <row r="5370" spans="6:6">
      <c r="F5370" s="1846"/>
    </row>
    <row r="5371" spans="6:6">
      <c r="F5371" s="1846"/>
    </row>
    <row r="5372" spans="6:6">
      <c r="F5372" s="1846"/>
    </row>
    <row r="5373" spans="6:6">
      <c r="F5373" s="1846"/>
    </row>
    <row r="5374" spans="6:6">
      <c r="F5374" s="1846"/>
    </row>
    <row r="5375" spans="6:6">
      <c r="F5375" s="1846"/>
    </row>
    <row r="5376" spans="6:6">
      <c r="F5376" s="1846"/>
    </row>
    <row r="5377" spans="6:6">
      <c r="F5377" s="1846"/>
    </row>
    <row r="5378" spans="6:6">
      <c r="F5378" s="1846"/>
    </row>
    <row r="5379" spans="6:6">
      <c r="F5379" s="1846"/>
    </row>
    <row r="5380" spans="6:6">
      <c r="F5380" s="1846"/>
    </row>
    <row r="5381" spans="6:6">
      <c r="F5381" s="1846"/>
    </row>
    <row r="5382" spans="6:6">
      <c r="F5382" s="1846"/>
    </row>
    <row r="5383" spans="6:6">
      <c r="F5383" s="1846"/>
    </row>
    <row r="5384" spans="6:6">
      <c r="F5384" s="1846"/>
    </row>
    <row r="5385" spans="6:6">
      <c r="F5385" s="1846"/>
    </row>
    <row r="5386" spans="6:6">
      <c r="F5386" s="1846"/>
    </row>
    <row r="5387" spans="6:6">
      <c r="F5387" s="1846"/>
    </row>
    <row r="5388" spans="6:6">
      <c r="F5388" s="1846"/>
    </row>
    <row r="5389" spans="6:6">
      <c r="F5389" s="1846"/>
    </row>
    <row r="5390" spans="6:6">
      <c r="F5390" s="1846"/>
    </row>
    <row r="5391" spans="6:6">
      <c r="F5391" s="1846"/>
    </row>
    <row r="5392" spans="6:6">
      <c r="F5392" s="1846"/>
    </row>
    <row r="5393" spans="6:6">
      <c r="F5393" s="1846"/>
    </row>
    <row r="5394" spans="6:6">
      <c r="F5394" s="1846"/>
    </row>
    <row r="5395" spans="6:6">
      <c r="F5395" s="1846"/>
    </row>
    <row r="5396" spans="6:6">
      <c r="F5396" s="1846"/>
    </row>
    <row r="5397" spans="6:6">
      <c r="F5397" s="1846"/>
    </row>
    <row r="5398" spans="6:6">
      <c r="F5398" s="1846"/>
    </row>
    <row r="5399" spans="6:6">
      <c r="F5399" s="1846"/>
    </row>
    <row r="5400" spans="6:6">
      <c r="F5400" s="1846"/>
    </row>
    <row r="5401" spans="6:6">
      <c r="F5401" s="1846"/>
    </row>
    <row r="5402" spans="6:6">
      <c r="F5402" s="1846"/>
    </row>
    <row r="5403" spans="6:6">
      <c r="F5403" s="1846"/>
    </row>
    <row r="5404" spans="6:6">
      <c r="F5404" s="1846"/>
    </row>
    <row r="5405" spans="6:6">
      <c r="F5405" s="1846"/>
    </row>
    <row r="5406" spans="6:6">
      <c r="F5406" s="1846"/>
    </row>
    <row r="5407" spans="6:6">
      <c r="F5407" s="1846"/>
    </row>
    <row r="5408" spans="6:6">
      <c r="F5408" s="1846"/>
    </row>
    <row r="5409" spans="6:6">
      <c r="F5409" s="1846"/>
    </row>
    <row r="5410" spans="6:6">
      <c r="F5410" s="1846"/>
    </row>
    <row r="5411" spans="6:6">
      <c r="F5411" s="1846"/>
    </row>
    <row r="5412" spans="6:6">
      <c r="F5412" s="1846"/>
    </row>
    <row r="5413" spans="6:6">
      <c r="F5413" s="1846"/>
    </row>
    <row r="5414" spans="6:6">
      <c r="F5414" s="1846"/>
    </row>
    <row r="5415" spans="6:6">
      <c r="F5415" s="1846"/>
    </row>
    <row r="5416" spans="6:6">
      <c r="F5416" s="1846"/>
    </row>
    <row r="5417" spans="6:6">
      <c r="F5417" s="1846"/>
    </row>
    <row r="5418" spans="6:6">
      <c r="F5418" s="1846"/>
    </row>
    <row r="5419" spans="6:6">
      <c r="F5419" s="1846"/>
    </row>
    <row r="5420" spans="6:6">
      <c r="F5420" s="1846"/>
    </row>
    <row r="5421" spans="6:6">
      <c r="F5421" s="1846"/>
    </row>
    <row r="5422" spans="6:6">
      <c r="F5422" s="1846"/>
    </row>
    <row r="5423" spans="6:6">
      <c r="F5423" s="1846"/>
    </row>
    <row r="5424" spans="6:6">
      <c r="F5424" s="1846"/>
    </row>
    <row r="5425" spans="6:6">
      <c r="F5425" s="1846"/>
    </row>
    <row r="5426" spans="6:6">
      <c r="F5426" s="1846"/>
    </row>
    <row r="5427" spans="6:6">
      <c r="F5427" s="1846"/>
    </row>
    <row r="5428" spans="6:6">
      <c r="F5428" s="1846"/>
    </row>
    <row r="5429" spans="6:6">
      <c r="F5429" s="1846"/>
    </row>
    <row r="5430" spans="6:6">
      <c r="F5430" s="1846"/>
    </row>
    <row r="5431" spans="6:6">
      <c r="F5431" s="1846"/>
    </row>
    <row r="5432" spans="6:6">
      <c r="F5432" s="1846"/>
    </row>
    <row r="5433" spans="6:6">
      <c r="F5433" s="1846"/>
    </row>
    <row r="5434" spans="6:6">
      <c r="F5434" s="1846"/>
    </row>
    <row r="5435" spans="6:6">
      <c r="F5435" s="1846"/>
    </row>
    <row r="5436" spans="6:6">
      <c r="F5436" s="1846"/>
    </row>
    <row r="5437" spans="6:6">
      <c r="F5437" s="1846"/>
    </row>
    <row r="5438" spans="6:6">
      <c r="F5438" s="1846"/>
    </row>
    <row r="5439" spans="6:6">
      <c r="F5439" s="1846"/>
    </row>
    <row r="5440" spans="6:6">
      <c r="F5440" s="1846"/>
    </row>
    <row r="5441" spans="6:6">
      <c r="F5441" s="1846"/>
    </row>
    <row r="5442" spans="6:6">
      <c r="F5442" s="1846"/>
    </row>
    <row r="5443" spans="6:6">
      <c r="F5443" s="1846"/>
    </row>
    <row r="5444" spans="6:6">
      <c r="F5444" s="1846"/>
    </row>
    <row r="5445" spans="6:6">
      <c r="F5445" s="1846"/>
    </row>
    <row r="5446" spans="6:6">
      <c r="F5446" s="1846"/>
    </row>
    <row r="5447" spans="6:6">
      <c r="F5447" s="1846"/>
    </row>
    <row r="5448" spans="6:6">
      <c r="F5448" s="1846"/>
    </row>
    <row r="5449" spans="6:6">
      <c r="F5449" s="1846"/>
    </row>
    <row r="5450" spans="6:6">
      <c r="F5450" s="1846"/>
    </row>
    <row r="5451" spans="6:6">
      <c r="F5451" s="1846"/>
    </row>
    <row r="5452" spans="6:6">
      <c r="F5452" s="1846"/>
    </row>
    <row r="5453" spans="6:6">
      <c r="F5453" s="1846"/>
    </row>
    <row r="5454" spans="6:6">
      <c r="F5454" s="1846"/>
    </row>
    <row r="5455" spans="6:6">
      <c r="F5455" s="1846"/>
    </row>
    <row r="5456" spans="6:6">
      <c r="F5456" s="1846"/>
    </row>
    <row r="5457" spans="6:6">
      <c r="F5457" s="1846"/>
    </row>
    <row r="5458" spans="6:6">
      <c r="F5458" s="1846"/>
    </row>
    <row r="5459" spans="6:6">
      <c r="F5459" s="1846"/>
    </row>
    <row r="5460" spans="6:6">
      <c r="F5460" s="1846"/>
    </row>
    <row r="5461" spans="6:6">
      <c r="F5461" s="1846"/>
    </row>
    <row r="5462" spans="6:6">
      <c r="F5462" s="1846"/>
    </row>
    <row r="5463" spans="6:6">
      <c r="F5463" s="1846"/>
    </row>
    <row r="5464" spans="6:6">
      <c r="F5464" s="1846"/>
    </row>
    <row r="5465" spans="6:6">
      <c r="F5465" s="1846"/>
    </row>
    <row r="5466" spans="6:6">
      <c r="F5466" s="1846"/>
    </row>
    <row r="5467" spans="6:6">
      <c r="F5467" s="1846"/>
    </row>
    <row r="5468" spans="6:6">
      <c r="F5468" s="1846"/>
    </row>
    <row r="5469" spans="6:6">
      <c r="F5469" s="1846"/>
    </row>
    <row r="5470" spans="6:6">
      <c r="F5470" s="1846"/>
    </row>
    <row r="5471" spans="6:6">
      <c r="F5471" s="1846"/>
    </row>
    <row r="5472" spans="6:6">
      <c r="F5472" s="1846"/>
    </row>
    <row r="5473" spans="6:6">
      <c r="F5473" s="1846"/>
    </row>
    <row r="5474" spans="6:6">
      <c r="F5474" s="1846"/>
    </row>
    <row r="5475" spans="6:6">
      <c r="F5475" s="1846"/>
    </row>
    <row r="5476" spans="6:6">
      <c r="F5476" s="1846"/>
    </row>
    <row r="5477" spans="6:6">
      <c r="F5477" s="1846"/>
    </row>
    <row r="5478" spans="6:6">
      <c r="F5478" s="1846"/>
    </row>
    <row r="5479" spans="6:6">
      <c r="F5479" s="1846"/>
    </row>
    <row r="5480" spans="6:6">
      <c r="F5480" s="1846"/>
    </row>
    <row r="5481" spans="6:6">
      <c r="F5481" s="1846"/>
    </row>
    <row r="5482" spans="6:6">
      <c r="F5482" s="1846"/>
    </row>
    <row r="5483" spans="6:6">
      <c r="F5483" s="1846"/>
    </row>
    <row r="5484" spans="6:6">
      <c r="F5484" s="1846"/>
    </row>
    <row r="5485" spans="6:6">
      <c r="F5485" s="1846"/>
    </row>
    <row r="5486" spans="6:6">
      <c r="F5486" s="1846"/>
    </row>
    <row r="5487" spans="6:6">
      <c r="F5487" s="1846"/>
    </row>
    <row r="5488" spans="6:6">
      <c r="F5488" s="1846"/>
    </row>
    <row r="5489" spans="6:6">
      <c r="F5489" s="1846"/>
    </row>
    <row r="5490" spans="6:6">
      <c r="F5490" s="1846"/>
    </row>
    <row r="5491" spans="6:6">
      <c r="F5491" s="1846"/>
    </row>
    <row r="5492" spans="6:6">
      <c r="F5492" s="1846"/>
    </row>
    <row r="5493" spans="6:6">
      <c r="F5493" s="1846"/>
    </row>
    <row r="5494" spans="6:6">
      <c r="F5494" s="1846"/>
    </row>
    <row r="5495" spans="6:6">
      <c r="F5495" s="1846"/>
    </row>
    <row r="5496" spans="6:6">
      <c r="F5496" s="1846"/>
    </row>
    <row r="5497" spans="6:6">
      <c r="F5497" s="1846"/>
    </row>
    <row r="5498" spans="6:6">
      <c r="F5498" s="1846"/>
    </row>
    <row r="5499" spans="6:6">
      <c r="F5499" s="1846"/>
    </row>
    <row r="5500" spans="6:6">
      <c r="F5500" s="1846"/>
    </row>
    <row r="5501" spans="6:6">
      <c r="F5501" s="1846"/>
    </row>
    <row r="5502" spans="6:6">
      <c r="F5502" s="1846"/>
    </row>
    <row r="5503" spans="6:6">
      <c r="F5503" s="1846"/>
    </row>
    <row r="5504" spans="6:6">
      <c r="F5504" s="1846"/>
    </row>
    <row r="5505" spans="6:6">
      <c r="F5505" s="1846"/>
    </row>
    <row r="5506" spans="6:6">
      <c r="F5506" s="1846"/>
    </row>
    <row r="5507" spans="6:6">
      <c r="F5507" s="1846"/>
    </row>
    <row r="5508" spans="6:6">
      <c r="F5508" s="1846"/>
    </row>
    <row r="5509" spans="6:6">
      <c r="F5509" s="1846"/>
    </row>
    <row r="5510" spans="6:6">
      <c r="F5510" s="1846"/>
    </row>
    <row r="5511" spans="6:6">
      <c r="F5511" s="1846"/>
    </row>
    <row r="5512" spans="6:6">
      <c r="F5512" s="1846"/>
    </row>
    <row r="5513" spans="6:6">
      <c r="F5513" s="1846"/>
    </row>
    <row r="5514" spans="6:6">
      <c r="F5514" s="1846"/>
    </row>
    <row r="5515" spans="6:6">
      <c r="F5515" s="1846"/>
    </row>
    <row r="5516" spans="6:6">
      <c r="F5516" s="1846"/>
    </row>
    <row r="5517" spans="6:6">
      <c r="F5517" s="1846"/>
    </row>
    <row r="5518" spans="6:6">
      <c r="F5518" s="1846"/>
    </row>
    <row r="5519" spans="6:6">
      <c r="F5519" s="1846"/>
    </row>
    <row r="5520" spans="6:6">
      <c r="F5520" s="1846"/>
    </row>
    <row r="5521" spans="6:6">
      <c r="F5521" s="1846"/>
    </row>
    <row r="5522" spans="6:6">
      <c r="F5522" s="1846"/>
    </row>
    <row r="5523" spans="6:6">
      <c r="F5523" s="1846"/>
    </row>
    <row r="5524" spans="6:6">
      <c r="F5524" s="1846"/>
    </row>
    <row r="5525" spans="6:6">
      <c r="F5525" s="1846"/>
    </row>
    <row r="5526" spans="6:6">
      <c r="F5526" s="1846"/>
    </row>
    <row r="5527" spans="6:6">
      <c r="F5527" s="1846"/>
    </row>
    <row r="5528" spans="6:6">
      <c r="F5528" s="1846"/>
    </row>
    <row r="5529" spans="6:6">
      <c r="F5529" s="1846"/>
    </row>
    <row r="5530" spans="6:6">
      <c r="F5530" s="1846"/>
    </row>
    <row r="5531" spans="6:6">
      <c r="F5531" s="1846"/>
    </row>
    <row r="5532" spans="6:6">
      <c r="F5532" s="1846"/>
    </row>
    <row r="5533" spans="6:6">
      <c r="F5533" s="1846"/>
    </row>
    <row r="5534" spans="6:6">
      <c r="F5534" s="1846"/>
    </row>
    <row r="5535" spans="6:6">
      <c r="F5535" s="1846"/>
    </row>
    <row r="5536" spans="6:6">
      <c r="F5536" s="1846"/>
    </row>
    <row r="5537" spans="6:6">
      <c r="F5537" s="1846"/>
    </row>
    <row r="5538" spans="6:6">
      <c r="F5538" s="1846"/>
    </row>
    <row r="5539" spans="6:6">
      <c r="F5539" s="1846"/>
    </row>
    <row r="5540" spans="6:6">
      <c r="F5540" s="1846"/>
    </row>
    <row r="5541" spans="6:6">
      <c r="F5541" s="1846"/>
    </row>
    <row r="5542" spans="6:6">
      <c r="F5542" s="1846"/>
    </row>
    <row r="5543" spans="6:6">
      <c r="F5543" s="1846"/>
    </row>
    <row r="5544" spans="6:6">
      <c r="F5544" s="1846"/>
    </row>
    <row r="5545" spans="6:6">
      <c r="F5545" s="1846"/>
    </row>
    <row r="5546" spans="6:6">
      <c r="F5546" s="1846"/>
    </row>
    <row r="5547" spans="6:6">
      <c r="F5547" s="1846"/>
    </row>
    <row r="5548" spans="6:6">
      <c r="F5548" s="1846"/>
    </row>
    <row r="5549" spans="6:6">
      <c r="F5549" s="1846"/>
    </row>
    <row r="5550" spans="6:6">
      <c r="F5550" s="1846"/>
    </row>
    <row r="5551" spans="6:6">
      <c r="F5551" s="1846"/>
    </row>
    <row r="5552" spans="6:6">
      <c r="F5552" s="1846"/>
    </row>
    <row r="5553" spans="6:6">
      <c r="F5553" s="1846"/>
    </row>
    <row r="5554" spans="6:6">
      <c r="F5554" s="1846"/>
    </row>
    <row r="5555" spans="6:6">
      <c r="F5555" s="1846"/>
    </row>
    <row r="5556" spans="6:6">
      <c r="F5556" s="1846"/>
    </row>
    <row r="5557" spans="6:6">
      <c r="F5557" s="1846"/>
    </row>
    <row r="5558" spans="6:6">
      <c r="F5558" s="1846"/>
    </row>
    <row r="5559" spans="6:6">
      <c r="F5559" s="1846"/>
    </row>
    <row r="5560" spans="6:6">
      <c r="F5560" s="1846"/>
    </row>
    <row r="5561" spans="6:6">
      <c r="F5561" s="1846"/>
    </row>
    <row r="5562" spans="6:6">
      <c r="F5562" s="1846"/>
    </row>
    <row r="5563" spans="6:6">
      <c r="F5563" s="1846"/>
    </row>
    <row r="5564" spans="6:6">
      <c r="F5564" s="1846"/>
    </row>
    <row r="5565" spans="6:6">
      <c r="F5565" s="1846"/>
    </row>
    <row r="5566" spans="6:6">
      <c r="F5566" s="1846"/>
    </row>
    <row r="5567" spans="6:6">
      <c r="F5567" s="1846"/>
    </row>
    <row r="5568" spans="6:6">
      <c r="F5568" s="1846"/>
    </row>
    <row r="5569" spans="6:6">
      <c r="F5569" s="1846"/>
    </row>
    <row r="5570" spans="6:6">
      <c r="F5570" s="1846"/>
    </row>
    <row r="5571" spans="6:6">
      <c r="F5571" s="1846"/>
    </row>
    <row r="5572" spans="6:6">
      <c r="F5572" s="1846"/>
    </row>
    <row r="5573" spans="6:6">
      <c r="F5573" s="1846"/>
    </row>
    <row r="5574" spans="6:6">
      <c r="F5574" s="1846"/>
    </row>
    <row r="5575" spans="6:6">
      <c r="F5575" s="1846"/>
    </row>
    <row r="5576" spans="6:6">
      <c r="F5576" s="1846"/>
    </row>
    <row r="5577" spans="6:6">
      <c r="F5577" s="1846"/>
    </row>
    <row r="5578" spans="6:6">
      <c r="F5578" s="1846"/>
    </row>
    <row r="5579" spans="6:6">
      <c r="F5579" s="1846"/>
    </row>
    <row r="5580" spans="6:6">
      <c r="F5580" s="1846"/>
    </row>
    <row r="5581" spans="6:6">
      <c r="F5581" s="1846"/>
    </row>
    <row r="5582" spans="6:6">
      <c r="F5582" s="1846"/>
    </row>
    <row r="5583" spans="6:6">
      <c r="F5583" s="1846"/>
    </row>
    <row r="5584" spans="6:6">
      <c r="F5584" s="1846"/>
    </row>
    <row r="5585" spans="6:6">
      <c r="F5585" s="1846"/>
    </row>
    <row r="5586" spans="6:6">
      <c r="F5586" s="1846"/>
    </row>
    <row r="5587" spans="6:6">
      <c r="F5587" s="1846"/>
    </row>
    <row r="5588" spans="6:6">
      <c r="F5588" s="1846"/>
    </row>
    <row r="5589" spans="6:6">
      <c r="F5589" s="1846"/>
    </row>
    <row r="5590" spans="6:6">
      <c r="F5590" s="1846"/>
    </row>
    <row r="5591" spans="6:6">
      <c r="F5591" s="1846"/>
    </row>
    <row r="5592" spans="6:6">
      <c r="F5592" s="1846"/>
    </row>
    <row r="5593" spans="6:6">
      <c r="F5593" s="1846"/>
    </row>
    <row r="5594" spans="6:6">
      <c r="F5594" s="1846"/>
    </row>
    <row r="5595" spans="6:6">
      <c r="F5595" s="1846"/>
    </row>
    <row r="5596" spans="6:6">
      <c r="F5596" s="1846"/>
    </row>
    <row r="5597" spans="6:6">
      <c r="F5597" s="1846"/>
    </row>
    <row r="5598" spans="6:6">
      <c r="F5598" s="1846"/>
    </row>
    <row r="5599" spans="6:6">
      <c r="F5599" s="1846"/>
    </row>
    <row r="5600" spans="6:6">
      <c r="F5600" s="1846"/>
    </row>
    <row r="5601" spans="6:6">
      <c r="F5601" s="1846"/>
    </row>
    <row r="5602" spans="6:6">
      <c r="F5602" s="1846"/>
    </row>
    <row r="5603" spans="6:6">
      <c r="F5603" s="1846"/>
    </row>
    <row r="5604" spans="6:6">
      <c r="F5604" s="1846"/>
    </row>
    <row r="5605" spans="6:6">
      <c r="F5605" s="1846"/>
    </row>
    <row r="5606" spans="6:6">
      <c r="F5606" s="1846"/>
    </row>
    <row r="5607" spans="6:6">
      <c r="F5607" s="1846"/>
    </row>
    <row r="5608" spans="6:6">
      <c r="F5608" s="1846"/>
    </row>
    <row r="5609" spans="6:6">
      <c r="F5609" s="1846"/>
    </row>
    <row r="5610" spans="6:6">
      <c r="F5610" s="1846"/>
    </row>
    <row r="5611" spans="6:6">
      <c r="F5611" s="1846"/>
    </row>
    <row r="5612" spans="6:6">
      <c r="F5612" s="1846"/>
    </row>
    <row r="5613" spans="6:6">
      <c r="F5613" s="1846"/>
    </row>
    <row r="5614" spans="6:6">
      <c r="F5614" s="1846"/>
    </row>
    <row r="5615" spans="6:6">
      <c r="F5615" s="1846"/>
    </row>
    <row r="5616" spans="6:6">
      <c r="F5616" s="1846"/>
    </row>
    <row r="5617" spans="6:6">
      <c r="F5617" s="1846"/>
    </row>
    <row r="5618" spans="6:6">
      <c r="F5618" s="1846"/>
    </row>
    <row r="5619" spans="6:6">
      <c r="F5619" s="1846"/>
    </row>
    <row r="5620" spans="6:6">
      <c r="F5620" s="1846"/>
    </row>
    <row r="5621" spans="6:6">
      <c r="F5621" s="1846"/>
    </row>
    <row r="5622" spans="6:6">
      <c r="F5622" s="1846"/>
    </row>
    <row r="5623" spans="6:6">
      <c r="F5623" s="1846"/>
    </row>
    <row r="5624" spans="6:6">
      <c r="F5624" s="1846"/>
    </row>
    <row r="5625" spans="6:6">
      <c r="F5625" s="1846"/>
    </row>
    <row r="5626" spans="6:6">
      <c r="F5626" s="1846"/>
    </row>
    <row r="5627" spans="6:6">
      <c r="F5627" s="1846"/>
    </row>
    <row r="5628" spans="6:6">
      <c r="F5628" s="1846"/>
    </row>
    <row r="5629" spans="6:6">
      <c r="F5629" s="1846"/>
    </row>
    <row r="5630" spans="6:6">
      <c r="F5630" s="1846"/>
    </row>
    <row r="5631" spans="6:6">
      <c r="F5631" s="1846"/>
    </row>
    <row r="5632" spans="6:6">
      <c r="F5632" s="1846"/>
    </row>
    <row r="5633" spans="6:6">
      <c r="F5633" s="1846"/>
    </row>
    <row r="5634" spans="6:6">
      <c r="F5634" s="1846"/>
    </row>
    <row r="5635" spans="6:6">
      <c r="F5635" s="1846"/>
    </row>
    <row r="5636" spans="6:6">
      <c r="F5636" s="1846"/>
    </row>
    <row r="5637" spans="6:6">
      <c r="F5637" s="1846"/>
    </row>
    <row r="5638" spans="6:6">
      <c r="F5638" s="1846"/>
    </row>
    <row r="5639" spans="6:6">
      <c r="F5639" s="1846"/>
    </row>
    <row r="5640" spans="6:6">
      <c r="F5640" s="1846"/>
    </row>
    <row r="5641" spans="6:6">
      <c r="F5641" s="1846"/>
    </row>
    <row r="5642" spans="6:6">
      <c r="F5642" s="1846"/>
    </row>
    <row r="5643" spans="6:6">
      <c r="F5643" s="1846"/>
    </row>
    <row r="5644" spans="6:6">
      <c r="F5644" s="1846"/>
    </row>
    <row r="5645" spans="6:6">
      <c r="F5645" s="1846"/>
    </row>
    <row r="5646" spans="6:6">
      <c r="F5646" s="1846"/>
    </row>
    <row r="5647" spans="6:6">
      <c r="F5647" s="1846"/>
    </row>
    <row r="5648" spans="6:6">
      <c r="F5648" s="1846"/>
    </row>
    <row r="5649" spans="6:6">
      <c r="F5649" s="1846"/>
    </row>
    <row r="5650" spans="6:6">
      <c r="F5650" s="1846"/>
    </row>
    <row r="5651" spans="6:6">
      <c r="F5651" s="1846"/>
    </row>
    <row r="5652" spans="6:6">
      <c r="F5652" s="1846"/>
    </row>
    <row r="5653" spans="6:6">
      <c r="F5653" s="1846"/>
    </row>
    <row r="5654" spans="6:6">
      <c r="F5654" s="1846"/>
    </row>
    <row r="5655" spans="6:6">
      <c r="F5655" s="1846"/>
    </row>
    <row r="5656" spans="6:6">
      <c r="F5656" s="1846"/>
    </row>
    <row r="5657" spans="6:6">
      <c r="F5657" s="1846"/>
    </row>
    <row r="5658" spans="6:6">
      <c r="F5658" s="1846"/>
    </row>
    <row r="5659" spans="6:6">
      <c r="F5659" s="1846"/>
    </row>
    <row r="5660" spans="6:6">
      <c r="F5660" s="1846"/>
    </row>
    <row r="5661" spans="6:6">
      <c r="F5661" s="1846"/>
    </row>
    <row r="5662" spans="6:6">
      <c r="F5662" s="1846"/>
    </row>
    <row r="5663" spans="6:6">
      <c r="F5663" s="1846"/>
    </row>
    <row r="5664" spans="6:6">
      <c r="F5664" s="1846"/>
    </row>
    <row r="5665" spans="6:6">
      <c r="F5665" s="1846"/>
    </row>
    <row r="5666" spans="6:6">
      <c r="F5666" s="1846"/>
    </row>
    <row r="5667" spans="6:6">
      <c r="F5667" s="1846"/>
    </row>
    <row r="5668" spans="6:6">
      <c r="F5668" s="1846"/>
    </row>
    <row r="5669" spans="6:6">
      <c r="F5669" s="1846"/>
    </row>
    <row r="5670" spans="6:6">
      <c r="F5670" s="1846"/>
    </row>
    <row r="5671" spans="6:6">
      <c r="F5671" s="1846"/>
    </row>
    <row r="5672" spans="6:6">
      <c r="F5672" s="1846"/>
    </row>
    <row r="5673" spans="6:6">
      <c r="F5673" s="1846"/>
    </row>
    <row r="5674" spans="6:6">
      <c r="F5674" s="1846"/>
    </row>
    <row r="5675" spans="6:6">
      <c r="F5675" s="1846"/>
    </row>
    <row r="5676" spans="6:6">
      <c r="F5676" s="1846"/>
    </row>
    <row r="5677" spans="6:6">
      <c r="F5677" s="1846"/>
    </row>
    <row r="5678" spans="6:6">
      <c r="F5678" s="1846"/>
    </row>
    <row r="5679" spans="6:6">
      <c r="F5679" s="1846"/>
    </row>
    <row r="5680" spans="6:6">
      <c r="F5680" s="1846"/>
    </row>
    <row r="5681" spans="6:6">
      <c r="F5681" s="1846"/>
    </row>
    <row r="5682" spans="6:6">
      <c r="F5682" s="1846"/>
    </row>
    <row r="5683" spans="6:6">
      <c r="F5683" s="1846"/>
    </row>
    <row r="5684" spans="6:6">
      <c r="F5684" s="1846"/>
    </row>
    <row r="5685" spans="6:6">
      <c r="F5685" s="1846"/>
    </row>
    <row r="5686" spans="6:6">
      <c r="F5686" s="1846"/>
    </row>
    <row r="5687" spans="6:6">
      <c r="F5687" s="1846"/>
    </row>
    <row r="5688" spans="6:6">
      <c r="F5688" s="1846"/>
    </row>
    <row r="5689" spans="6:6">
      <c r="F5689" s="1846"/>
    </row>
    <row r="5690" spans="6:6">
      <c r="F5690" s="1846"/>
    </row>
    <row r="5691" spans="6:6">
      <c r="F5691" s="1846"/>
    </row>
    <row r="5692" spans="6:6">
      <c r="F5692" s="1846"/>
    </row>
    <row r="5693" spans="6:6">
      <c r="F5693" s="1846"/>
    </row>
    <row r="5694" spans="6:6">
      <c r="F5694" s="1846"/>
    </row>
    <row r="5695" spans="6:6">
      <c r="F5695" s="1846"/>
    </row>
    <row r="5696" spans="6:6">
      <c r="F5696" s="1846"/>
    </row>
    <row r="5697" spans="6:6">
      <c r="F5697" s="1846"/>
    </row>
    <row r="5698" spans="6:6">
      <c r="F5698" s="1846"/>
    </row>
    <row r="5699" spans="6:6">
      <c r="F5699" s="1846"/>
    </row>
    <row r="5700" spans="6:6">
      <c r="F5700" s="1846"/>
    </row>
    <row r="5701" spans="6:6">
      <c r="F5701" s="1846"/>
    </row>
    <row r="5702" spans="6:6">
      <c r="F5702" s="1846"/>
    </row>
    <row r="5703" spans="6:6">
      <c r="F5703" s="1846"/>
    </row>
    <row r="5704" spans="6:6">
      <c r="F5704" s="1846"/>
    </row>
    <row r="5705" spans="6:6">
      <c r="F5705" s="1846"/>
    </row>
    <row r="5706" spans="6:6">
      <c r="F5706" s="1846"/>
    </row>
    <row r="5707" spans="6:6">
      <c r="F5707" s="1846"/>
    </row>
    <row r="5708" spans="6:6">
      <c r="F5708" s="1846"/>
    </row>
    <row r="5709" spans="6:6">
      <c r="F5709" s="1846"/>
    </row>
    <row r="5710" spans="6:6">
      <c r="F5710" s="1846"/>
    </row>
    <row r="5711" spans="6:6">
      <c r="F5711" s="1846"/>
    </row>
    <row r="5712" spans="6:6">
      <c r="F5712" s="1846"/>
    </row>
    <row r="5713" spans="6:6">
      <c r="F5713" s="1846"/>
    </row>
    <row r="5714" spans="6:6">
      <c r="F5714" s="1846"/>
    </row>
    <row r="5715" spans="6:6">
      <c r="F5715" s="1846"/>
    </row>
    <row r="5716" spans="6:6">
      <c r="F5716" s="1846"/>
    </row>
    <row r="5717" spans="6:6">
      <c r="F5717" s="1846"/>
    </row>
    <row r="5718" spans="6:6">
      <c r="F5718" s="1846"/>
    </row>
    <row r="5719" spans="6:6">
      <c r="F5719" s="1846"/>
    </row>
    <row r="5720" spans="6:6">
      <c r="F5720" s="1846"/>
    </row>
    <row r="5721" spans="6:6">
      <c r="F5721" s="1846"/>
    </row>
    <row r="5722" spans="6:6">
      <c r="F5722" s="1846"/>
    </row>
    <row r="5723" spans="6:6">
      <c r="F5723" s="1846"/>
    </row>
    <row r="5724" spans="6:6">
      <c r="F5724" s="1846"/>
    </row>
    <row r="5725" spans="6:6">
      <c r="F5725" s="1846"/>
    </row>
    <row r="5726" spans="6:6">
      <c r="F5726" s="1846"/>
    </row>
    <row r="5727" spans="6:6">
      <c r="F5727" s="1846"/>
    </row>
    <row r="5728" spans="6:6">
      <c r="F5728" s="1846"/>
    </row>
    <row r="5729" spans="6:6">
      <c r="F5729" s="1846"/>
    </row>
    <row r="5730" spans="6:6">
      <c r="F5730" s="1846"/>
    </row>
    <row r="5731" spans="6:6">
      <c r="F5731" s="1846"/>
    </row>
    <row r="5732" spans="6:6">
      <c r="F5732" s="1846"/>
    </row>
    <row r="5733" spans="6:6">
      <c r="F5733" s="1846"/>
    </row>
    <row r="5734" spans="6:6">
      <c r="F5734" s="1846"/>
    </row>
    <row r="5735" spans="6:6">
      <c r="F5735" s="1846"/>
    </row>
    <row r="5736" spans="6:6">
      <c r="F5736" s="1846"/>
    </row>
    <row r="5737" spans="6:6">
      <c r="F5737" s="1846"/>
    </row>
    <row r="5738" spans="6:6">
      <c r="F5738" s="1846"/>
    </row>
    <row r="5739" spans="6:6">
      <c r="F5739" s="1846"/>
    </row>
    <row r="5740" spans="6:6">
      <c r="F5740" s="1846"/>
    </row>
    <row r="5741" spans="6:6">
      <c r="F5741" s="1846"/>
    </row>
    <row r="5742" spans="6:6">
      <c r="F5742" s="1846"/>
    </row>
    <row r="5743" spans="6:6">
      <c r="F5743" s="1846"/>
    </row>
    <row r="5744" spans="6:6">
      <c r="F5744" s="1846"/>
    </row>
    <row r="5745" spans="6:6">
      <c r="F5745" s="1846"/>
    </row>
    <row r="5746" spans="6:6">
      <c r="F5746" s="1846"/>
    </row>
    <row r="5747" spans="6:6">
      <c r="F5747" s="1846"/>
    </row>
    <row r="5748" spans="6:6">
      <c r="F5748" s="1846"/>
    </row>
    <row r="5749" spans="6:6">
      <c r="F5749" s="1846"/>
    </row>
    <row r="5750" spans="6:6">
      <c r="F5750" s="1846"/>
    </row>
    <row r="5751" spans="6:6">
      <c r="F5751" s="1846"/>
    </row>
    <row r="5752" spans="6:6">
      <c r="F5752" s="1846"/>
    </row>
    <row r="5753" spans="6:6">
      <c r="F5753" s="1846"/>
    </row>
    <row r="5754" spans="6:6">
      <c r="F5754" s="1846"/>
    </row>
    <row r="5755" spans="6:6">
      <c r="F5755" s="1846"/>
    </row>
    <row r="5756" spans="6:6">
      <c r="F5756" s="1846"/>
    </row>
    <row r="5757" spans="6:6">
      <c r="F5757" s="1846"/>
    </row>
    <row r="5758" spans="6:6">
      <c r="F5758" s="1846"/>
    </row>
    <row r="5759" spans="6:6">
      <c r="F5759" s="1846"/>
    </row>
    <row r="5760" spans="6:6">
      <c r="F5760" s="1846"/>
    </row>
    <row r="5761" spans="6:6">
      <c r="F5761" s="1846"/>
    </row>
    <row r="5762" spans="6:6">
      <c r="F5762" s="1846"/>
    </row>
    <row r="5763" spans="6:6">
      <c r="F5763" s="1846"/>
    </row>
    <row r="5764" spans="6:6">
      <c r="F5764" s="1846"/>
    </row>
    <row r="5765" spans="6:6">
      <c r="F5765" s="1846"/>
    </row>
    <row r="5766" spans="6:6">
      <c r="F5766" s="1846"/>
    </row>
    <row r="5767" spans="6:6">
      <c r="F5767" s="1846"/>
    </row>
    <row r="5768" spans="6:6">
      <c r="F5768" s="1846"/>
    </row>
    <row r="5769" spans="6:6">
      <c r="F5769" s="1846"/>
    </row>
    <row r="5770" spans="6:6">
      <c r="F5770" s="1846"/>
    </row>
    <row r="5771" spans="6:6">
      <c r="F5771" s="1846"/>
    </row>
    <row r="5772" spans="6:6">
      <c r="F5772" s="1846"/>
    </row>
    <row r="5773" spans="6:6">
      <c r="F5773" s="1846"/>
    </row>
    <row r="5774" spans="6:6">
      <c r="F5774" s="1846"/>
    </row>
    <row r="5775" spans="6:6">
      <c r="F5775" s="1846"/>
    </row>
    <row r="5776" spans="6:6">
      <c r="F5776" s="1846"/>
    </row>
    <row r="5777" spans="6:6">
      <c r="F5777" s="1846"/>
    </row>
    <row r="5778" spans="6:6">
      <c r="F5778" s="1846"/>
    </row>
    <row r="5779" spans="6:6">
      <c r="F5779" s="1846"/>
    </row>
    <row r="5780" spans="6:6">
      <c r="F5780" s="1846"/>
    </row>
    <row r="5781" spans="6:6">
      <c r="F5781" s="1846"/>
    </row>
    <row r="5782" spans="6:6">
      <c r="F5782" s="1846"/>
    </row>
    <row r="5783" spans="6:6">
      <c r="F5783" s="1846"/>
    </row>
    <row r="5784" spans="6:6">
      <c r="F5784" s="1846"/>
    </row>
    <row r="5785" spans="6:6">
      <c r="F5785" s="1846"/>
    </row>
    <row r="5786" spans="6:6">
      <c r="F5786" s="1846"/>
    </row>
    <row r="5787" spans="6:6">
      <c r="F5787" s="1846"/>
    </row>
    <row r="5788" spans="6:6">
      <c r="F5788" s="1846"/>
    </row>
    <row r="5789" spans="6:6">
      <c r="F5789" s="1846"/>
    </row>
    <row r="5790" spans="6:6">
      <c r="F5790" s="1846"/>
    </row>
    <row r="5791" spans="6:6">
      <c r="F5791" s="1846"/>
    </row>
    <row r="5792" spans="6:6">
      <c r="F5792" s="1846"/>
    </row>
    <row r="5793" spans="6:6">
      <c r="F5793" s="1846"/>
    </row>
    <row r="5794" spans="6:6">
      <c r="F5794" s="1846"/>
    </row>
    <row r="5795" spans="6:6">
      <c r="F5795" s="1846"/>
    </row>
    <row r="5796" spans="6:6">
      <c r="F5796" s="1846"/>
    </row>
    <row r="5797" spans="6:6">
      <c r="F5797" s="1846"/>
    </row>
    <row r="5798" spans="6:6">
      <c r="F5798" s="1846"/>
    </row>
    <row r="5799" spans="6:6">
      <c r="F5799" s="1846"/>
    </row>
    <row r="5800" spans="6:6">
      <c r="F5800" s="1846"/>
    </row>
    <row r="5801" spans="6:6">
      <c r="F5801" s="1846"/>
    </row>
    <row r="5802" spans="6:6">
      <c r="F5802" s="1846"/>
    </row>
    <row r="5803" spans="6:6">
      <c r="F5803" s="1846"/>
    </row>
    <row r="5804" spans="6:6">
      <c r="F5804" s="1846"/>
    </row>
    <row r="5805" spans="6:6">
      <c r="F5805" s="1846"/>
    </row>
    <row r="5806" spans="6:6">
      <c r="F5806" s="1846"/>
    </row>
    <row r="5807" spans="6:6">
      <c r="F5807" s="1846"/>
    </row>
    <row r="5808" spans="6:6">
      <c r="F5808" s="1846"/>
    </row>
    <row r="5809" spans="6:6">
      <c r="F5809" s="1846"/>
    </row>
    <row r="5810" spans="6:6">
      <c r="F5810" s="1846"/>
    </row>
    <row r="5811" spans="6:6">
      <c r="F5811" s="1846"/>
    </row>
    <row r="5812" spans="6:6">
      <c r="F5812" s="1846"/>
    </row>
    <row r="5813" spans="6:6">
      <c r="F5813" s="1846"/>
    </row>
    <row r="5814" spans="6:6">
      <c r="F5814" s="1846"/>
    </row>
    <row r="5815" spans="6:6">
      <c r="F5815" s="1846"/>
    </row>
    <row r="5816" spans="6:6">
      <c r="F5816" s="1846"/>
    </row>
    <row r="5817" spans="6:6">
      <c r="F5817" s="1846"/>
    </row>
    <row r="5818" spans="6:6">
      <c r="F5818" s="1846"/>
    </row>
    <row r="5819" spans="6:6">
      <c r="F5819" s="1846"/>
    </row>
    <row r="5820" spans="6:6">
      <c r="F5820" s="1846"/>
    </row>
    <row r="5821" spans="6:6">
      <c r="F5821" s="1846"/>
    </row>
    <row r="5822" spans="6:6">
      <c r="F5822" s="1846"/>
    </row>
    <row r="5823" spans="6:6">
      <c r="F5823" s="1846"/>
    </row>
    <row r="5824" spans="6:6">
      <c r="F5824" s="1846"/>
    </row>
    <row r="5825" spans="6:6">
      <c r="F5825" s="1846"/>
    </row>
    <row r="5826" spans="6:6">
      <c r="F5826" s="1846"/>
    </row>
    <row r="5827" spans="6:6">
      <c r="F5827" s="1846"/>
    </row>
    <row r="5828" spans="6:6">
      <c r="F5828" s="1846"/>
    </row>
    <row r="5829" spans="6:6">
      <c r="F5829" s="1846"/>
    </row>
    <row r="5830" spans="6:6">
      <c r="F5830" s="1846"/>
    </row>
    <row r="5831" spans="6:6">
      <c r="F5831" s="1846"/>
    </row>
    <row r="5832" spans="6:6">
      <c r="F5832" s="1846"/>
    </row>
    <row r="5833" spans="6:6">
      <c r="F5833" s="1846"/>
    </row>
    <row r="5834" spans="6:6">
      <c r="F5834" s="1846"/>
    </row>
    <row r="5835" spans="6:6">
      <c r="F5835" s="1846"/>
    </row>
    <row r="5836" spans="6:6">
      <c r="F5836" s="1846"/>
    </row>
    <row r="5837" spans="6:6">
      <c r="F5837" s="1846"/>
    </row>
    <row r="5838" spans="6:6">
      <c r="F5838" s="1846"/>
    </row>
    <row r="5839" spans="6:6">
      <c r="F5839" s="1846"/>
    </row>
    <row r="5840" spans="6:6">
      <c r="F5840" s="1846"/>
    </row>
    <row r="5841" spans="6:6">
      <c r="F5841" s="1846"/>
    </row>
    <row r="5842" spans="6:6">
      <c r="F5842" s="1846"/>
    </row>
    <row r="5843" spans="6:6">
      <c r="F5843" s="1846"/>
    </row>
    <row r="5844" spans="6:6">
      <c r="F5844" s="1846"/>
    </row>
    <row r="5845" spans="6:6">
      <c r="F5845" s="1846"/>
    </row>
    <row r="5846" spans="6:6">
      <c r="F5846" s="1846"/>
    </row>
    <row r="5847" spans="6:6">
      <c r="F5847" s="1846"/>
    </row>
    <row r="5848" spans="6:6">
      <c r="F5848" s="1846"/>
    </row>
    <row r="5849" spans="6:6">
      <c r="F5849" s="1846"/>
    </row>
    <row r="5850" spans="6:6">
      <c r="F5850" s="1846"/>
    </row>
    <row r="5851" spans="6:6">
      <c r="F5851" s="1846"/>
    </row>
    <row r="5852" spans="6:6">
      <c r="F5852" s="1846"/>
    </row>
    <row r="5853" spans="6:6">
      <c r="F5853" s="1846"/>
    </row>
    <row r="5854" spans="6:6">
      <c r="F5854" s="1846"/>
    </row>
    <row r="5855" spans="6:6">
      <c r="F5855" s="1846"/>
    </row>
    <row r="5856" spans="6:6">
      <c r="F5856" s="1846"/>
    </row>
    <row r="5857" spans="6:6">
      <c r="F5857" s="1846"/>
    </row>
    <row r="5858" spans="6:6">
      <c r="F5858" s="1846"/>
    </row>
    <row r="5859" spans="6:6">
      <c r="F5859" s="1846"/>
    </row>
    <row r="5860" spans="6:6">
      <c r="F5860" s="1846"/>
    </row>
    <row r="5861" spans="6:6">
      <c r="F5861" s="1846"/>
    </row>
    <row r="5862" spans="6:6">
      <c r="F5862" s="1846"/>
    </row>
    <row r="5863" spans="6:6">
      <c r="F5863" s="1846"/>
    </row>
    <row r="5864" spans="6:6">
      <c r="F5864" s="1846"/>
    </row>
    <row r="5865" spans="6:6">
      <c r="F5865" s="1846"/>
    </row>
    <row r="5866" spans="6:6">
      <c r="F5866" s="1846"/>
    </row>
    <row r="5867" spans="6:6">
      <c r="F5867" s="1846"/>
    </row>
    <row r="5868" spans="6:6">
      <c r="F5868" s="1846"/>
    </row>
    <row r="5869" spans="6:6">
      <c r="F5869" s="1846"/>
    </row>
    <row r="5870" spans="6:6">
      <c r="F5870" s="1846"/>
    </row>
    <row r="5871" spans="6:6">
      <c r="F5871" s="1846"/>
    </row>
    <row r="5872" spans="6:6">
      <c r="F5872" s="1846"/>
    </row>
    <row r="5873" spans="6:6">
      <c r="F5873" s="1846"/>
    </row>
    <row r="5874" spans="6:6">
      <c r="F5874" s="1846"/>
    </row>
    <row r="5875" spans="6:6">
      <c r="F5875" s="1846"/>
    </row>
    <row r="5876" spans="6:6">
      <c r="F5876" s="1846"/>
    </row>
    <row r="5877" spans="6:6">
      <c r="F5877" s="1846"/>
    </row>
    <row r="5878" spans="6:6">
      <c r="F5878" s="1846"/>
    </row>
    <row r="5879" spans="6:6">
      <c r="F5879" s="1846"/>
    </row>
    <row r="5880" spans="6:6">
      <c r="F5880" s="1846"/>
    </row>
    <row r="5881" spans="6:6">
      <c r="F5881" s="1846"/>
    </row>
    <row r="5882" spans="6:6">
      <c r="F5882" s="1846"/>
    </row>
    <row r="5883" spans="6:6">
      <c r="F5883" s="1846"/>
    </row>
    <row r="5884" spans="6:6">
      <c r="F5884" s="1846"/>
    </row>
    <row r="5885" spans="6:6">
      <c r="F5885" s="1846"/>
    </row>
    <row r="5886" spans="6:6">
      <c r="F5886" s="1846"/>
    </row>
    <row r="5887" spans="6:6">
      <c r="F5887" s="1846"/>
    </row>
    <row r="5888" spans="6:6">
      <c r="F5888" s="1846"/>
    </row>
    <row r="5889" spans="6:6">
      <c r="F5889" s="1846"/>
    </row>
    <row r="5890" spans="6:6">
      <c r="F5890" s="1846"/>
    </row>
    <row r="5891" spans="6:6">
      <c r="F5891" s="1846"/>
    </row>
    <row r="5892" spans="6:6">
      <c r="F5892" s="1846"/>
    </row>
    <row r="5893" spans="6:6">
      <c r="F5893" s="1846"/>
    </row>
    <row r="5894" spans="6:6">
      <c r="F5894" s="1846"/>
    </row>
    <row r="5895" spans="6:6">
      <c r="F5895" s="1846"/>
    </row>
    <row r="5896" spans="6:6">
      <c r="F5896" s="1846"/>
    </row>
    <row r="5897" spans="6:6">
      <c r="F5897" s="1846"/>
    </row>
    <row r="5898" spans="6:6">
      <c r="F5898" s="1846"/>
    </row>
    <row r="5899" spans="6:6">
      <c r="F5899" s="1846"/>
    </row>
    <row r="5900" spans="6:6">
      <c r="F5900" s="1846"/>
    </row>
    <row r="5901" spans="6:6">
      <c r="F5901" s="1846"/>
    </row>
    <row r="5902" spans="6:6">
      <c r="F5902" s="1846"/>
    </row>
    <row r="5903" spans="6:6">
      <c r="F5903" s="1846"/>
    </row>
    <row r="5904" spans="6:6">
      <c r="F5904" s="1846"/>
    </row>
    <row r="5905" spans="6:6">
      <c r="F5905" s="1846"/>
    </row>
    <row r="5906" spans="6:6">
      <c r="F5906" s="1846"/>
    </row>
    <row r="5907" spans="6:6">
      <c r="F5907" s="1846"/>
    </row>
    <row r="5908" spans="6:6">
      <c r="F5908" s="1846"/>
    </row>
    <row r="5909" spans="6:6">
      <c r="F5909" s="1846"/>
    </row>
    <row r="5910" spans="6:6">
      <c r="F5910" s="1846"/>
    </row>
    <row r="5911" spans="6:6">
      <c r="F5911" s="1846"/>
    </row>
    <row r="5912" spans="6:6">
      <c r="F5912" s="1846"/>
    </row>
    <row r="5913" spans="6:6">
      <c r="F5913" s="1846"/>
    </row>
    <row r="5914" spans="6:6">
      <c r="F5914" s="1846"/>
    </row>
    <row r="5915" spans="6:6">
      <c r="F5915" s="1846"/>
    </row>
    <row r="5916" spans="6:6">
      <c r="F5916" s="1846"/>
    </row>
    <row r="5917" spans="6:6">
      <c r="F5917" s="1846"/>
    </row>
    <row r="5918" spans="6:6">
      <c r="F5918" s="1846"/>
    </row>
    <row r="5919" spans="6:6">
      <c r="F5919" s="1846"/>
    </row>
    <row r="5920" spans="6:6">
      <c r="F5920" s="1846"/>
    </row>
    <row r="5921" spans="6:6">
      <c r="F5921" s="1846"/>
    </row>
    <row r="5922" spans="6:6">
      <c r="F5922" s="1846"/>
    </row>
    <row r="5923" spans="6:6">
      <c r="F5923" s="1846"/>
    </row>
    <row r="5924" spans="6:6">
      <c r="F5924" s="1846"/>
    </row>
    <row r="5925" spans="6:6">
      <c r="F5925" s="1846"/>
    </row>
    <row r="5926" spans="6:6">
      <c r="F5926" s="1846"/>
    </row>
    <row r="5927" spans="6:6">
      <c r="F5927" s="1846"/>
    </row>
    <row r="5928" spans="6:6">
      <c r="F5928" s="1846"/>
    </row>
    <row r="5929" spans="6:6">
      <c r="F5929" s="1846"/>
    </row>
    <row r="5930" spans="6:6">
      <c r="F5930" s="1846"/>
    </row>
    <row r="5931" spans="6:6">
      <c r="F5931" s="1846"/>
    </row>
    <row r="5932" spans="6:6">
      <c r="F5932" s="1846"/>
    </row>
    <row r="5933" spans="6:6">
      <c r="F5933" s="1846"/>
    </row>
    <row r="5934" spans="6:6">
      <c r="F5934" s="1846"/>
    </row>
    <row r="5935" spans="6:6">
      <c r="F5935" s="1846"/>
    </row>
    <row r="5936" spans="6:6">
      <c r="F5936" s="1846"/>
    </row>
    <row r="5937" spans="6:6">
      <c r="F5937" s="1846"/>
    </row>
    <row r="5938" spans="6:6">
      <c r="F5938" s="1846"/>
    </row>
    <row r="5939" spans="6:6">
      <c r="F5939" s="1846"/>
    </row>
    <row r="5940" spans="6:6">
      <c r="F5940" s="1846"/>
    </row>
    <row r="5941" spans="6:6">
      <c r="F5941" s="1846"/>
    </row>
    <row r="5942" spans="6:6">
      <c r="F5942" s="1846"/>
    </row>
    <row r="5943" spans="6:6">
      <c r="F5943" s="1846"/>
    </row>
    <row r="5944" spans="6:6">
      <c r="F5944" s="1846"/>
    </row>
    <row r="5945" spans="6:6">
      <c r="F5945" s="1846"/>
    </row>
    <row r="5946" spans="6:6">
      <c r="F5946" s="1846"/>
    </row>
    <row r="5947" spans="6:6">
      <c r="F5947" s="1846"/>
    </row>
    <row r="5948" spans="6:6">
      <c r="F5948" s="1846"/>
    </row>
    <row r="5949" spans="6:6">
      <c r="F5949" s="1846"/>
    </row>
    <row r="5950" spans="6:6">
      <c r="F5950" s="1846"/>
    </row>
    <row r="5951" spans="6:6">
      <c r="F5951" s="1846"/>
    </row>
    <row r="5952" spans="6:6">
      <c r="F5952" s="1846"/>
    </row>
    <row r="5953" spans="6:6">
      <c r="F5953" s="1846"/>
    </row>
    <row r="5954" spans="6:6">
      <c r="F5954" s="1846"/>
    </row>
    <row r="5955" spans="6:6">
      <c r="F5955" s="1846"/>
    </row>
    <row r="5956" spans="6:6">
      <c r="F5956" s="1846"/>
    </row>
    <row r="5957" spans="6:6">
      <c r="F5957" s="1846"/>
    </row>
    <row r="5958" spans="6:6">
      <c r="F5958" s="1846"/>
    </row>
    <row r="5959" spans="6:6">
      <c r="F5959" s="1846"/>
    </row>
    <row r="5960" spans="6:6">
      <c r="F5960" s="1846"/>
    </row>
    <row r="5961" spans="6:6">
      <c r="F5961" s="1846"/>
    </row>
    <row r="5962" spans="6:6">
      <c r="F5962" s="1846"/>
    </row>
    <row r="5963" spans="6:6">
      <c r="F5963" s="1846"/>
    </row>
    <row r="5964" spans="6:6">
      <c r="F5964" s="1846"/>
    </row>
    <row r="5965" spans="6:6">
      <c r="F5965" s="1846"/>
    </row>
    <row r="5966" spans="6:6">
      <c r="F5966" s="1846"/>
    </row>
    <row r="5967" spans="6:6">
      <c r="F5967" s="1846"/>
    </row>
    <row r="5968" spans="6:6">
      <c r="F5968" s="1846"/>
    </row>
    <row r="5969" spans="6:6">
      <c r="F5969" s="1846"/>
    </row>
    <row r="5970" spans="6:6">
      <c r="F5970" s="1846"/>
    </row>
    <row r="5971" spans="6:6">
      <c r="F5971" s="1846"/>
    </row>
    <row r="5972" spans="6:6">
      <c r="F5972" s="1846"/>
    </row>
    <row r="5973" spans="6:6">
      <c r="F5973" s="1846"/>
    </row>
    <row r="5974" spans="6:6">
      <c r="F5974" s="1846"/>
    </row>
    <row r="5975" spans="6:6">
      <c r="F5975" s="1846"/>
    </row>
    <row r="5976" spans="6:6">
      <c r="F5976" s="1846"/>
    </row>
    <row r="5977" spans="6:6">
      <c r="F5977" s="1846"/>
    </row>
    <row r="5978" spans="6:6">
      <c r="F5978" s="1846"/>
    </row>
    <row r="5979" spans="6:6">
      <c r="F5979" s="1846"/>
    </row>
    <row r="5980" spans="6:6">
      <c r="F5980" s="1846"/>
    </row>
    <row r="5981" spans="6:6">
      <c r="F5981" s="1846"/>
    </row>
    <row r="5982" spans="6:6">
      <c r="F5982" s="1846"/>
    </row>
    <row r="5983" spans="6:6">
      <c r="F5983" s="1846"/>
    </row>
    <row r="5984" spans="6:6">
      <c r="F5984" s="1846"/>
    </row>
    <row r="5985" spans="6:6">
      <c r="F5985" s="1846"/>
    </row>
    <row r="5986" spans="6:6">
      <c r="F5986" s="1846"/>
    </row>
    <row r="5987" spans="6:6">
      <c r="F5987" s="1846"/>
    </row>
    <row r="5988" spans="6:6">
      <c r="F5988" s="1846"/>
    </row>
    <row r="5989" spans="6:6">
      <c r="F5989" s="1846"/>
    </row>
    <row r="5990" spans="6:6">
      <c r="F5990" s="1846"/>
    </row>
    <row r="5991" spans="6:6">
      <c r="F5991" s="1846"/>
    </row>
    <row r="5992" spans="6:6">
      <c r="F5992" s="1846"/>
    </row>
    <row r="5993" spans="6:6">
      <c r="F5993" s="1846"/>
    </row>
    <row r="5994" spans="6:6">
      <c r="F5994" s="1846"/>
    </row>
    <row r="5995" spans="6:6">
      <c r="F5995" s="1846"/>
    </row>
    <row r="5996" spans="6:6">
      <c r="F5996" s="1846"/>
    </row>
    <row r="5997" spans="6:6">
      <c r="F5997" s="1846"/>
    </row>
    <row r="5998" spans="6:6">
      <c r="F5998" s="1846"/>
    </row>
    <row r="5999" spans="6:6">
      <c r="F5999" s="1846"/>
    </row>
    <row r="6000" spans="6:6">
      <c r="F6000" s="1846"/>
    </row>
    <row r="6001" spans="6:6">
      <c r="F6001" s="1846"/>
    </row>
    <row r="6002" spans="6:6">
      <c r="F6002" s="1846"/>
    </row>
    <row r="6003" spans="6:6">
      <c r="F6003" s="1846"/>
    </row>
    <row r="6004" spans="6:6">
      <c r="F6004" s="1846"/>
    </row>
    <row r="6005" spans="6:6">
      <c r="F6005" s="1846"/>
    </row>
    <row r="6006" spans="6:6">
      <c r="F6006" s="1846"/>
    </row>
    <row r="6007" spans="6:6">
      <c r="F6007" s="1846"/>
    </row>
    <row r="6008" spans="6:6">
      <c r="F6008" s="1846"/>
    </row>
    <row r="6009" spans="6:6">
      <c r="F6009" s="1846"/>
    </row>
    <row r="6010" spans="6:6">
      <c r="F6010" s="1846"/>
    </row>
    <row r="6011" spans="6:6">
      <c r="F6011" s="1846"/>
    </row>
    <row r="6012" spans="6:6">
      <c r="F6012" s="1846"/>
    </row>
    <row r="6013" spans="6:6">
      <c r="F6013" s="1846"/>
    </row>
    <row r="6014" spans="6:6">
      <c r="F6014" s="1846"/>
    </row>
    <row r="6015" spans="6:6">
      <c r="F6015" s="1846"/>
    </row>
    <row r="6016" spans="6:6">
      <c r="F6016" s="1846"/>
    </row>
    <row r="6017" spans="6:6">
      <c r="F6017" s="1846"/>
    </row>
    <row r="6018" spans="6:6">
      <c r="F6018" s="1846"/>
    </row>
    <row r="6019" spans="6:6">
      <c r="F6019" s="1846"/>
    </row>
    <row r="6020" spans="6:6">
      <c r="F6020" s="1846"/>
    </row>
    <row r="6021" spans="6:6">
      <c r="F6021" s="1846"/>
    </row>
    <row r="6022" spans="6:6">
      <c r="F6022" s="1846"/>
    </row>
    <row r="6023" spans="6:6">
      <c r="F6023" s="1846"/>
    </row>
    <row r="6024" spans="6:6">
      <c r="F6024" s="1846"/>
    </row>
    <row r="6025" spans="6:6">
      <c r="F6025" s="1846"/>
    </row>
    <row r="6026" spans="6:6">
      <c r="F6026" s="1846"/>
    </row>
    <row r="6027" spans="6:6">
      <c r="F6027" s="1846"/>
    </row>
    <row r="6028" spans="6:6">
      <c r="F6028" s="1846"/>
    </row>
    <row r="6029" spans="6:6">
      <c r="F6029" s="1846"/>
    </row>
    <row r="6030" spans="6:6">
      <c r="F6030" s="1846"/>
    </row>
    <row r="6031" spans="6:6">
      <c r="F6031" s="1846"/>
    </row>
    <row r="6032" spans="6:6">
      <c r="F6032" s="1846"/>
    </row>
    <row r="6033" spans="6:6">
      <c r="F6033" s="1846"/>
    </row>
    <row r="6034" spans="6:6">
      <c r="F6034" s="1846"/>
    </row>
    <row r="6035" spans="6:6">
      <c r="F6035" s="1846"/>
    </row>
    <row r="6036" spans="6:6">
      <c r="F6036" s="1846"/>
    </row>
    <row r="6037" spans="6:6">
      <c r="F6037" s="1846"/>
    </row>
    <row r="6038" spans="6:6">
      <c r="F6038" s="1846"/>
    </row>
    <row r="6039" spans="6:6">
      <c r="F6039" s="1846"/>
    </row>
    <row r="6040" spans="6:6">
      <c r="F6040" s="1846"/>
    </row>
    <row r="6041" spans="6:6">
      <c r="F6041" s="1846"/>
    </row>
    <row r="6042" spans="6:6">
      <c r="F6042" s="1846"/>
    </row>
    <row r="6043" spans="6:6">
      <c r="F6043" s="1846"/>
    </row>
    <row r="6044" spans="6:6">
      <c r="F6044" s="1846"/>
    </row>
    <row r="6045" spans="6:6">
      <c r="F6045" s="1846"/>
    </row>
    <row r="6046" spans="6:6">
      <c r="F6046" s="1846"/>
    </row>
    <row r="6047" spans="6:6">
      <c r="F6047" s="1846"/>
    </row>
    <row r="6048" spans="6:6">
      <c r="F6048" s="1846"/>
    </row>
    <row r="6049" spans="6:6">
      <c r="F6049" s="1846"/>
    </row>
    <row r="6050" spans="6:6">
      <c r="F6050" s="1846"/>
    </row>
    <row r="6051" spans="6:6">
      <c r="F6051" s="1846"/>
    </row>
    <row r="6052" spans="6:6">
      <c r="F6052" s="1846"/>
    </row>
    <row r="6053" spans="6:6">
      <c r="F6053" s="1846"/>
    </row>
    <row r="6054" spans="6:6">
      <c r="F6054" s="1846"/>
    </row>
    <row r="6055" spans="6:6">
      <c r="F6055" s="1846"/>
    </row>
    <row r="6056" spans="6:6">
      <c r="F6056" s="1846"/>
    </row>
    <row r="6057" spans="6:6">
      <c r="F6057" s="1846"/>
    </row>
    <row r="6058" spans="6:6">
      <c r="F6058" s="1846"/>
    </row>
    <row r="6059" spans="6:6">
      <c r="F6059" s="1846"/>
    </row>
    <row r="6060" spans="6:6">
      <c r="F6060" s="1846"/>
    </row>
    <row r="6061" spans="6:6">
      <c r="F6061" s="1846"/>
    </row>
    <row r="6062" spans="6:6">
      <c r="F6062" s="1846"/>
    </row>
    <row r="6063" spans="6:6">
      <c r="F6063" s="1846"/>
    </row>
    <row r="6064" spans="6:6">
      <c r="F6064" s="1846"/>
    </row>
    <row r="6065" spans="6:6">
      <c r="F6065" s="1846"/>
    </row>
    <row r="6066" spans="6:6">
      <c r="F6066" s="1846"/>
    </row>
    <row r="6067" spans="6:6">
      <c r="F6067" s="1846"/>
    </row>
    <row r="6068" spans="6:6">
      <c r="F6068" s="1846"/>
    </row>
    <row r="6069" spans="6:6">
      <c r="F6069" s="1846"/>
    </row>
    <row r="6070" spans="6:6">
      <c r="F6070" s="1846"/>
    </row>
    <row r="6071" spans="6:6">
      <c r="F6071" s="1846"/>
    </row>
    <row r="6072" spans="6:6">
      <c r="F6072" s="1846"/>
    </row>
    <row r="6073" spans="6:6">
      <c r="F6073" s="1846"/>
    </row>
    <row r="6074" spans="6:6">
      <c r="F6074" s="1846"/>
    </row>
    <row r="6075" spans="6:6">
      <c r="F6075" s="1846"/>
    </row>
    <row r="6076" spans="6:6">
      <c r="F6076" s="1846"/>
    </row>
    <row r="6077" spans="6:6">
      <c r="F6077" s="1846"/>
    </row>
    <row r="6078" spans="6:6">
      <c r="F6078" s="1846"/>
    </row>
    <row r="6079" spans="6:6">
      <c r="F6079" s="1846"/>
    </row>
    <row r="6080" spans="6:6">
      <c r="F6080" s="1846"/>
    </row>
    <row r="6081" spans="6:6">
      <c r="F6081" s="1846"/>
    </row>
    <row r="6082" spans="6:6">
      <c r="F6082" s="1846"/>
    </row>
    <row r="6083" spans="6:6">
      <c r="F6083" s="1846"/>
    </row>
    <row r="6084" spans="6:6">
      <c r="F6084" s="1846"/>
    </row>
    <row r="6085" spans="6:6">
      <c r="F6085" s="1846"/>
    </row>
    <row r="6086" spans="6:6">
      <c r="F6086" s="1846"/>
    </row>
    <row r="6087" spans="6:6">
      <c r="F6087" s="1846"/>
    </row>
    <row r="6088" spans="6:6">
      <c r="F6088" s="1846"/>
    </row>
    <row r="6089" spans="6:6">
      <c r="F6089" s="1846"/>
    </row>
    <row r="6090" spans="6:6">
      <c r="F6090" s="1846"/>
    </row>
    <row r="6091" spans="6:6">
      <c r="F6091" s="1846"/>
    </row>
    <row r="6092" spans="6:6">
      <c r="F6092" s="1846"/>
    </row>
    <row r="6093" spans="6:6">
      <c r="F6093" s="1846"/>
    </row>
    <row r="6094" spans="6:6">
      <c r="F6094" s="1846"/>
    </row>
    <row r="6095" spans="6:6">
      <c r="F6095" s="1846"/>
    </row>
    <row r="6096" spans="6:6">
      <c r="F6096" s="1846"/>
    </row>
    <row r="6097" spans="6:6">
      <c r="F6097" s="1846"/>
    </row>
    <row r="6098" spans="6:6">
      <c r="F6098" s="1846"/>
    </row>
    <row r="6099" spans="6:6">
      <c r="F6099" s="1846"/>
    </row>
    <row r="6100" spans="6:6">
      <c r="F6100" s="1846"/>
    </row>
    <row r="6101" spans="6:6">
      <c r="F6101" s="1846"/>
    </row>
    <row r="6102" spans="6:6">
      <c r="F6102" s="1846"/>
    </row>
    <row r="6103" spans="6:6">
      <c r="F6103" s="1846"/>
    </row>
    <row r="6104" spans="6:6">
      <c r="F6104" s="1846"/>
    </row>
    <row r="6105" spans="6:6">
      <c r="F6105" s="1846"/>
    </row>
    <row r="6106" spans="6:6">
      <c r="F6106" s="1846"/>
    </row>
    <row r="6107" spans="6:6">
      <c r="F6107" s="1846"/>
    </row>
    <row r="6108" spans="6:6">
      <c r="F6108" s="1846"/>
    </row>
    <row r="6109" spans="6:6">
      <c r="F6109" s="1846"/>
    </row>
    <row r="6110" spans="6:6">
      <c r="F6110" s="1846"/>
    </row>
    <row r="6111" spans="6:6">
      <c r="F6111" s="1846"/>
    </row>
    <row r="6112" spans="6:6">
      <c r="F6112" s="1846"/>
    </row>
    <row r="6113" spans="6:6">
      <c r="F6113" s="1846"/>
    </row>
    <row r="6114" spans="6:6">
      <c r="F6114" s="1846"/>
    </row>
    <row r="6115" spans="6:6">
      <c r="F6115" s="1846"/>
    </row>
    <row r="6116" spans="6:6">
      <c r="F6116" s="1846"/>
    </row>
    <row r="6117" spans="6:6">
      <c r="F6117" s="1846"/>
    </row>
    <row r="6118" spans="6:6">
      <c r="F6118" s="1846"/>
    </row>
    <row r="6119" spans="6:6">
      <c r="F6119" s="1846"/>
    </row>
    <row r="6120" spans="6:6">
      <c r="F6120" s="1846"/>
    </row>
    <row r="6121" spans="6:6">
      <c r="F6121" s="1846"/>
    </row>
    <row r="6122" spans="6:6">
      <c r="F6122" s="1846"/>
    </row>
    <row r="6123" spans="6:6">
      <c r="F6123" s="1846"/>
    </row>
    <row r="6124" spans="6:6">
      <c r="F6124" s="1846"/>
    </row>
    <row r="6125" spans="6:6">
      <c r="F6125" s="1846"/>
    </row>
    <row r="6126" spans="6:6">
      <c r="F6126" s="1846"/>
    </row>
    <row r="6127" spans="6:6">
      <c r="F6127" s="1846"/>
    </row>
    <row r="6128" spans="6:6">
      <c r="F6128" s="1846"/>
    </row>
    <row r="6129" spans="6:6">
      <c r="F6129" s="1846"/>
    </row>
    <row r="6130" spans="6:6">
      <c r="F6130" s="1846"/>
    </row>
    <row r="6131" spans="6:6">
      <c r="F6131" s="1846"/>
    </row>
    <row r="6132" spans="6:6">
      <c r="F6132" s="1846"/>
    </row>
    <row r="6133" spans="6:6">
      <c r="F6133" s="1846"/>
    </row>
    <row r="6134" spans="6:6">
      <c r="F6134" s="1846"/>
    </row>
    <row r="6135" spans="6:6">
      <c r="F6135" s="1846"/>
    </row>
    <row r="6136" spans="6:6">
      <c r="F6136" s="1846"/>
    </row>
    <row r="6137" spans="6:6">
      <c r="F6137" s="1846"/>
    </row>
    <row r="6138" spans="6:6">
      <c r="F6138" s="1846"/>
    </row>
    <row r="6139" spans="6:6">
      <c r="F6139" s="1846"/>
    </row>
    <row r="6140" spans="6:6">
      <c r="F6140" s="1846"/>
    </row>
    <row r="6141" spans="6:6">
      <c r="F6141" s="1846"/>
    </row>
    <row r="6142" spans="6:6">
      <c r="F6142" s="1846"/>
    </row>
    <row r="6143" spans="6:6">
      <c r="F6143" s="1846"/>
    </row>
    <row r="6144" spans="6:6">
      <c r="F6144" s="1846"/>
    </row>
    <row r="6145" spans="6:6">
      <c r="F6145" s="1846"/>
    </row>
    <row r="6146" spans="6:6">
      <c r="F6146" s="1846"/>
    </row>
    <row r="6147" spans="6:6">
      <c r="F6147" s="1846"/>
    </row>
    <row r="6148" spans="6:6">
      <c r="F6148" s="1846"/>
    </row>
    <row r="6149" spans="6:6">
      <c r="F6149" s="1846"/>
    </row>
    <row r="6150" spans="6:6">
      <c r="F6150" s="1846"/>
    </row>
    <row r="6151" spans="6:6">
      <c r="F6151" s="1846"/>
    </row>
    <row r="6152" spans="6:6">
      <c r="F6152" s="1846"/>
    </row>
    <row r="6153" spans="6:6">
      <c r="F6153" s="1846"/>
    </row>
    <row r="6154" spans="6:6">
      <c r="F6154" s="1846"/>
    </row>
    <row r="6155" spans="6:6">
      <c r="F6155" s="1846"/>
    </row>
    <row r="6156" spans="6:6">
      <c r="F6156" s="1846"/>
    </row>
    <row r="6157" spans="6:6">
      <c r="F6157" s="1846"/>
    </row>
    <row r="6158" spans="6:6">
      <c r="F6158" s="1846"/>
    </row>
    <row r="6159" spans="6:6">
      <c r="F6159" s="1846"/>
    </row>
    <row r="6160" spans="6:6">
      <c r="F6160" s="1846"/>
    </row>
    <row r="6161" spans="6:6">
      <c r="F6161" s="1846"/>
    </row>
    <row r="6162" spans="6:6">
      <c r="F6162" s="1846"/>
    </row>
    <row r="6163" spans="6:6">
      <c r="F6163" s="1846"/>
    </row>
    <row r="6164" spans="6:6">
      <c r="F6164" s="1846"/>
    </row>
    <row r="6165" spans="6:6">
      <c r="F6165" s="1846"/>
    </row>
    <row r="6166" spans="6:6">
      <c r="F6166" s="1846"/>
    </row>
    <row r="6167" spans="6:6">
      <c r="F6167" s="1846"/>
    </row>
    <row r="6168" spans="6:6">
      <c r="F6168" s="1846"/>
    </row>
    <row r="6169" spans="6:6">
      <c r="F6169" s="1846"/>
    </row>
    <row r="6170" spans="6:6">
      <c r="F6170" s="1846"/>
    </row>
    <row r="6171" spans="6:6">
      <c r="F6171" s="1846"/>
    </row>
    <row r="6172" spans="6:6">
      <c r="F6172" s="1846"/>
    </row>
    <row r="6173" spans="6:6">
      <c r="F6173" s="1846"/>
    </row>
    <row r="6174" spans="6:6">
      <c r="F6174" s="1846"/>
    </row>
    <row r="6175" spans="6:6">
      <c r="F6175" s="1846"/>
    </row>
    <row r="6176" spans="6:6">
      <c r="F6176" s="1846"/>
    </row>
    <row r="6177" spans="6:6">
      <c r="F6177" s="1846"/>
    </row>
    <row r="6178" spans="6:6">
      <c r="F6178" s="1846"/>
    </row>
    <row r="6179" spans="6:6">
      <c r="F6179" s="1846"/>
    </row>
    <row r="6180" spans="6:6">
      <c r="F6180" s="1846"/>
    </row>
    <row r="6181" spans="6:6">
      <c r="F6181" s="1846"/>
    </row>
    <row r="6182" spans="6:6">
      <c r="F6182" s="1846"/>
    </row>
    <row r="6183" spans="6:6">
      <c r="F6183" s="1846"/>
    </row>
    <row r="6184" spans="6:6">
      <c r="F6184" s="1846"/>
    </row>
    <row r="6185" spans="6:6">
      <c r="F6185" s="1846"/>
    </row>
    <row r="6186" spans="6:6">
      <c r="F6186" s="1846"/>
    </row>
    <row r="6187" spans="6:6">
      <c r="F6187" s="1846"/>
    </row>
    <row r="6188" spans="6:6">
      <c r="F6188" s="1846"/>
    </row>
    <row r="6189" spans="6:6">
      <c r="F6189" s="1846"/>
    </row>
    <row r="6190" spans="6:6">
      <c r="F6190" s="1846"/>
    </row>
    <row r="6191" spans="6:6">
      <c r="F6191" s="1846"/>
    </row>
    <row r="6192" spans="6:6">
      <c r="F6192" s="1846"/>
    </row>
    <row r="6193" spans="6:6">
      <c r="F6193" s="1846"/>
    </row>
    <row r="6194" spans="6:6">
      <c r="F6194" s="1846"/>
    </row>
    <row r="6195" spans="6:6">
      <c r="F6195" s="1846"/>
    </row>
    <row r="6196" spans="6:6">
      <c r="F6196" s="1846"/>
    </row>
    <row r="6197" spans="6:6">
      <c r="F6197" s="1846"/>
    </row>
    <row r="6198" spans="6:6">
      <c r="F6198" s="1846"/>
    </row>
    <row r="6199" spans="6:6">
      <c r="F6199" s="1846"/>
    </row>
    <row r="6200" spans="6:6">
      <c r="F6200" s="1846"/>
    </row>
    <row r="6201" spans="6:6">
      <c r="F6201" s="1846"/>
    </row>
    <row r="6202" spans="6:6">
      <c r="F6202" s="1846"/>
    </row>
    <row r="6203" spans="6:6">
      <c r="F6203" s="1846"/>
    </row>
    <row r="6204" spans="6:6">
      <c r="F6204" s="1846"/>
    </row>
    <row r="6205" spans="6:6">
      <c r="F6205" s="1846"/>
    </row>
    <row r="6206" spans="6:6">
      <c r="F6206" s="1846"/>
    </row>
    <row r="6207" spans="6:6">
      <c r="F6207" s="1846"/>
    </row>
    <row r="6208" spans="6:6">
      <c r="F6208" s="1846"/>
    </row>
    <row r="6209" spans="6:6">
      <c r="F6209" s="1846"/>
    </row>
    <row r="6210" spans="6:6">
      <c r="F6210" s="1846"/>
    </row>
    <row r="6211" spans="6:6">
      <c r="F6211" s="1846"/>
    </row>
    <row r="6212" spans="6:6">
      <c r="F6212" s="1846"/>
    </row>
    <row r="6213" spans="6:6">
      <c r="F6213" s="1846"/>
    </row>
    <row r="6214" spans="6:6">
      <c r="F6214" s="1846"/>
    </row>
    <row r="6215" spans="6:6">
      <c r="F6215" s="1846"/>
    </row>
    <row r="6216" spans="6:6">
      <c r="F6216" s="1846"/>
    </row>
    <row r="6217" spans="6:6">
      <c r="F6217" s="1846"/>
    </row>
    <row r="6218" spans="6:6">
      <c r="F6218" s="1846"/>
    </row>
    <row r="6219" spans="6:6">
      <c r="F6219" s="1846"/>
    </row>
    <row r="6220" spans="6:6">
      <c r="F6220" s="1846"/>
    </row>
    <row r="6221" spans="6:6">
      <c r="F6221" s="1846"/>
    </row>
    <row r="6222" spans="6:6">
      <c r="F6222" s="1846"/>
    </row>
    <row r="6223" spans="6:6">
      <c r="F6223" s="1846"/>
    </row>
    <row r="6224" spans="6:6">
      <c r="F6224" s="1846"/>
    </row>
    <row r="6225" spans="6:6">
      <c r="F6225" s="1846"/>
    </row>
    <row r="6226" spans="6:6">
      <c r="F6226" s="1846"/>
    </row>
    <row r="6227" spans="6:6">
      <c r="F6227" s="1846"/>
    </row>
    <row r="6228" spans="6:6">
      <c r="F6228" s="1846"/>
    </row>
    <row r="6229" spans="6:6">
      <c r="F6229" s="1846"/>
    </row>
    <row r="6230" spans="6:6">
      <c r="F6230" s="1846"/>
    </row>
    <row r="6231" spans="6:6">
      <c r="F6231" s="1846"/>
    </row>
    <row r="6232" spans="6:6">
      <c r="F6232" s="1846"/>
    </row>
    <row r="6233" spans="6:6">
      <c r="F6233" s="1846"/>
    </row>
    <row r="6234" spans="6:6">
      <c r="F6234" s="1846"/>
    </row>
    <row r="6235" spans="6:6">
      <c r="F6235" s="1846"/>
    </row>
    <row r="6236" spans="6:6">
      <c r="F6236" s="1846"/>
    </row>
    <row r="6237" spans="6:6">
      <c r="F6237" s="1846"/>
    </row>
    <row r="6238" spans="6:6">
      <c r="F6238" s="1846"/>
    </row>
    <row r="6239" spans="6:6">
      <c r="F6239" s="1846"/>
    </row>
    <row r="6240" spans="6:6">
      <c r="F6240" s="1846"/>
    </row>
    <row r="6241" spans="6:6">
      <c r="F6241" s="1846"/>
    </row>
    <row r="6242" spans="6:6">
      <c r="F6242" s="1846"/>
    </row>
    <row r="6243" spans="6:6">
      <c r="F6243" s="1846"/>
    </row>
    <row r="6244" spans="6:6">
      <c r="F6244" s="1846"/>
    </row>
    <row r="6245" spans="6:6">
      <c r="F6245" s="1846"/>
    </row>
    <row r="6246" spans="6:6">
      <c r="F6246" s="1846"/>
    </row>
    <row r="6247" spans="6:6">
      <c r="F6247" s="1846"/>
    </row>
    <row r="6248" spans="6:6">
      <c r="F6248" s="1846"/>
    </row>
    <row r="6249" spans="6:6">
      <c r="F6249" s="1846"/>
    </row>
    <row r="6250" spans="6:6">
      <c r="F6250" s="1846"/>
    </row>
    <row r="6251" spans="6:6">
      <c r="F6251" s="1846"/>
    </row>
    <row r="6252" spans="6:6">
      <c r="F6252" s="1846"/>
    </row>
    <row r="6253" spans="6:6">
      <c r="F6253" s="1846"/>
    </row>
    <row r="6254" spans="6:6">
      <c r="F6254" s="1846"/>
    </row>
    <row r="6255" spans="6:6">
      <c r="F6255" s="1846"/>
    </row>
    <row r="6256" spans="6:6">
      <c r="F6256" s="1846"/>
    </row>
    <row r="6257" spans="6:6">
      <c r="F6257" s="1846"/>
    </row>
    <row r="6258" spans="6:6">
      <c r="F6258" s="1846"/>
    </row>
    <row r="6259" spans="6:6">
      <c r="F6259" s="1846"/>
    </row>
    <row r="6260" spans="6:6">
      <c r="F6260" s="1846"/>
    </row>
    <row r="6261" spans="6:6">
      <c r="F6261" s="1846"/>
    </row>
    <row r="6262" spans="6:6">
      <c r="F6262" s="1846"/>
    </row>
    <row r="6263" spans="6:6">
      <c r="F6263" s="1846"/>
    </row>
    <row r="6264" spans="6:6">
      <c r="F6264" s="1846"/>
    </row>
    <row r="6265" spans="6:6">
      <c r="F6265" s="1846"/>
    </row>
    <row r="6266" spans="6:6">
      <c r="F6266" s="1846"/>
    </row>
    <row r="6267" spans="6:6">
      <c r="F6267" s="1846"/>
    </row>
    <row r="6268" spans="6:6">
      <c r="F6268" s="1846"/>
    </row>
    <row r="6269" spans="6:6">
      <c r="F6269" s="1846"/>
    </row>
    <row r="6270" spans="6:6">
      <c r="F6270" s="1846"/>
    </row>
    <row r="6271" spans="6:6">
      <c r="F6271" s="1846"/>
    </row>
    <row r="6272" spans="6:6">
      <c r="F6272" s="1846"/>
    </row>
    <row r="6273" spans="6:6">
      <c r="F6273" s="1846"/>
    </row>
    <row r="6274" spans="6:6">
      <c r="F6274" s="1846"/>
    </row>
    <row r="6275" spans="6:6">
      <c r="F6275" s="1846"/>
    </row>
    <row r="6276" spans="6:6">
      <c r="F6276" s="1846"/>
    </row>
    <row r="6277" spans="6:6">
      <c r="F6277" s="1846"/>
    </row>
    <row r="6278" spans="6:6">
      <c r="F6278" s="1846"/>
    </row>
    <row r="6279" spans="6:6">
      <c r="F6279" s="1846"/>
    </row>
    <row r="6280" spans="6:6">
      <c r="F6280" s="1846"/>
    </row>
    <row r="6281" spans="6:6">
      <c r="F6281" s="1846"/>
    </row>
    <row r="6282" spans="6:6">
      <c r="F6282" s="1846"/>
    </row>
    <row r="6283" spans="6:6">
      <c r="F6283" s="1846"/>
    </row>
    <row r="6284" spans="6:6">
      <c r="F6284" s="1846"/>
    </row>
    <row r="6285" spans="6:6">
      <c r="F6285" s="1846"/>
    </row>
    <row r="6286" spans="6:6">
      <c r="F6286" s="1846"/>
    </row>
    <row r="6287" spans="6:6">
      <c r="F6287" s="1846"/>
    </row>
    <row r="6288" spans="6:6">
      <c r="F6288" s="1846"/>
    </row>
    <row r="6289" spans="6:6">
      <c r="F6289" s="1846"/>
    </row>
    <row r="6290" spans="6:6">
      <c r="F6290" s="1846"/>
    </row>
    <row r="6291" spans="6:6">
      <c r="F6291" s="1846"/>
    </row>
    <row r="6292" spans="6:6">
      <c r="F6292" s="1846"/>
    </row>
    <row r="6293" spans="6:6">
      <c r="F6293" s="1846"/>
    </row>
    <row r="6294" spans="6:6">
      <c r="F6294" s="1846"/>
    </row>
    <row r="6295" spans="6:6">
      <c r="F6295" s="1846"/>
    </row>
    <row r="6296" spans="6:6">
      <c r="F6296" s="1846"/>
    </row>
    <row r="6297" spans="6:6">
      <c r="F6297" s="1846"/>
    </row>
    <row r="6298" spans="6:6">
      <c r="F6298" s="1846"/>
    </row>
    <row r="6299" spans="6:6">
      <c r="F6299" s="1846"/>
    </row>
    <row r="6300" spans="6:6">
      <c r="F6300" s="1846"/>
    </row>
    <row r="6301" spans="6:6">
      <c r="F6301" s="1846"/>
    </row>
    <row r="6302" spans="6:6">
      <c r="F6302" s="1846"/>
    </row>
    <row r="6303" spans="6:6">
      <c r="F6303" s="1846"/>
    </row>
    <row r="6304" spans="6:6">
      <c r="F6304" s="1846"/>
    </row>
    <row r="6305" spans="6:6">
      <c r="F6305" s="1846"/>
    </row>
    <row r="6306" spans="6:6">
      <c r="F6306" s="1846"/>
    </row>
    <row r="6307" spans="6:6">
      <c r="F6307" s="1846"/>
    </row>
    <row r="6308" spans="6:6">
      <c r="F6308" s="1846"/>
    </row>
    <row r="6309" spans="6:6">
      <c r="F6309" s="1846"/>
    </row>
    <row r="6310" spans="6:6">
      <c r="F6310" s="1846"/>
    </row>
    <row r="6311" spans="6:6">
      <c r="F6311" s="1846"/>
    </row>
    <row r="6312" spans="6:6">
      <c r="F6312" s="1846"/>
    </row>
    <row r="6313" spans="6:6">
      <c r="F6313" s="1846"/>
    </row>
    <row r="6314" spans="6:6">
      <c r="F6314" s="1846"/>
    </row>
    <row r="6315" spans="6:6">
      <c r="F6315" s="1846"/>
    </row>
    <row r="6316" spans="6:6">
      <c r="F6316" s="1846"/>
    </row>
    <row r="6317" spans="6:6">
      <c r="F6317" s="1846"/>
    </row>
    <row r="6318" spans="6:6">
      <c r="F6318" s="1846"/>
    </row>
    <row r="6319" spans="6:6">
      <c r="F6319" s="1846"/>
    </row>
    <row r="6320" spans="6:6">
      <c r="F6320" s="1846"/>
    </row>
    <row r="6321" spans="6:6">
      <c r="F6321" s="1846"/>
    </row>
    <row r="6322" spans="6:6">
      <c r="F6322" s="1846"/>
    </row>
    <row r="6323" spans="6:6">
      <c r="F6323" s="1846"/>
    </row>
    <row r="6324" spans="6:6">
      <c r="F6324" s="1846"/>
    </row>
    <row r="6325" spans="6:6">
      <c r="F6325" s="1846"/>
    </row>
    <row r="6326" spans="6:6">
      <c r="F6326" s="1846"/>
    </row>
    <row r="6327" spans="6:6">
      <c r="F6327" s="1846"/>
    </row>
    <row r="6328" spans="6:6">
      <c r="F6328" s="1846"/>
    </row>
    <row r="6329" spans="6:6">
      <c r="F6329" s="1846"/>
    </row>
    <row r="6330" spans="6:6">
      <c r="F6330" s="1846"/>
    </row>
    <row r="6331" spans="6:6">
      <c r="F6331" s="1846"/>
    </row>
    <row r="6332" spans="6:6">
      <c r="F6332" s="1846"/>
    </row>
    <row r="6333" spans="6:6">
      <c r="F6333" s="1846"/>
    </row>
    <row r="6334" spans="6:6">
      <c r="F6334" s="1846"/>
    </row>
    <row r="6335" spans="6:6">
      <c r="F6335" s="1846"/>
    </row>
    <row r="6336" spans="6:6">
      <c r="F6336" s="1846"/>
    </row>
    <row r="6337" spans="6:6">
      <c r="F6337" s="1846"/>
    </row>
    <row r="6338" spans="6:6">
      <c r="F6338" s="1846"/>
    </row>
    <row r="6339" spans="6:6">
      <c r="F6339" s="1846"/>
    </row>
    <row r="6340" spans="6:6">
      <c r="F6340" s="1846"/>
    </row>
    <row r="6341" spans="6:6">
      <c r="F6341" s="1846"/>
    </row>
    <row r="6342" spans="6:6">
      <c r="F6342" s="1846"/>
    </row>
    <row r="6343" spans="6:6">
      <c r="F6343" s="1846"/>
    </row>
    <row r="6344" spans="6:6">
      <c r="F6344" s="1846"/>
    </row>
    <row r="6345" spans="6:6">
      <c r="F6345" s="1846"/>
    </row>
    <row r="6346" spans="6:6">
      <c r="F6346" s="1846"/>
    </row>
    <row r="6347" spans="6:6">
      <c r="F6347" s="1846"/>
    </row>
    <row r="6348" spans="6:6">
      <c r="F6348" s="1846"/>
    </row>
    <row r="6349" spans="6:6">
      <c r="F6349" s="1846"/>
    </row>
    <row r="6350" spans="6:6">
      <c r="F6350" s="1846"/>
    </row>
    <row r="6351" spans="6:6">
      <c r="F6351" s="1846"/>
    </row>
    <row r="6352" spans="6:6">
      <c r="F6352" s="1846"/>
    </row>
    <row r="6353" spans="6:6">
      <c r="F6353" s="1846"/>
    </row>
    <row r="6354" spans="6:6">
      <c r="F6354" s="1846"/>
    </row>
    <row r="6355" spans="6:6">
      <c r="F6355" s="1846"/>
    </row>
    <row r="6356" spans="6:6">
      <c r="F6356" s="1846"/>
    </row>
    <row r="6357" spans="6:6">
      <c r="F6357" s="1846"/>
    </row>
    <row r="6358" spans="6:6">
      <c r="F6358" s="1846"/>
    </row>
    <row r="6359" spans="6:6">
      <c r="F6359" s="1846"/>
    </row>
    <row r="6360" spans="6:6">
      <c r="F6360" s="1846"/>
    </row>
    <row r="6361" spans="6:6">
      <c r="F6361" s="1846"/>
    </row>
    <row r="6362" spans="6:6">
      <c r="F6362" s="1846"/>
    </row>
    <row r="6363" spans="6:6">
      <c r="F6363" s="1846"/>
    </row>
    <row r="6364" spans="6:6">
      <c r="F6364" s="1846"/>
    </row>
    <row r="6365" spans="6:6">
      <c r="F6365" s="1846"/>
    </row>
    <row r="6366" spans="6:6">
      <c r="F6366" s="1846"/>
    </row>
    <row r="6367" spans="6:6">
      <c r="F6367" s="1846"/>
    </row>
    <row r="6368" spans="6:6">
      <c r="F6368" s="1846"/>
    </row>
    <row r="6369" spans="6:6">
      <c r="F6369" s="1846"/>
    </row>
    <row r="6370" spans="6:6">
      <c r="F6370" s="1846"/>
    </row>
    <row r="6371" spans="6:6">
      <c r="F6371" s="1846"/>
    </row>
    <row r="6372" spans="6:6">
      <c r="F6372" s="1846"/>
    </row>
    <row r="6373" spans="6:6">
      <c r="F6373" s="1846"/>
    </row>
    <row r="6374" spans="6:6">
      <c r="F6374" s="1846"/>
    </row>
    <row r="6375" spans="6:6">
      <c r="F6375" s="1846"/>
    </row>
    <row r="6376" spans="6:6">
      <c r="F6376" s="1846"/>
    </row>
    <row r="6377" spans="6:6">
      <c r="F6377" s="1846"/>
    </row>
    <row r="6378" spans="6:6">
      <c r="F6378" s="1846"/>
    </row>
    <row r="6379" spans="6:6">
      <c r="F6379" s="1846"/>
    </row>
    <row r="6380" spans="6:6">
      <c r="F6380" s="1846"/>
    </row>
    <row r="6381" spans="6:6">
      <c r="F6381" s="1846"/>
    </row>
    <row r="6382" spans="6:6">
      <c r="F6382" s="1846"/>
    </row>
    <row r="6383" spans="6:6">
      <c r="F6383" s="1846"/>
    </row>
    <row r="6384" spans="6:6">
      <c r="F6384" s="1846"/>
    </row>
    <row r="6385" spans="6:6">
      <c r="F6385" s="1846"/>
    </row>
    <row r="6386" spans="6:6">
      <c r="F6386" s="1846"/>
    </row>
    <row r="6387" spans="6:6">
      <c r="F6387" s="1846"/>
    </row>
    <row r="6388" spans="6:6">
      <c r="F6388" s="1846"/>
    </row>
    <row r="6389" spans="6:6">
      <c r="F6389" s="1846"/>
    </row>
    <row r="6390" spans="6:6">
      <c r="F6390" s="1846"/>
    </row>
    <row r="6391" spans="6:6">
      <c r="F6391" s="1846"/>
    </row>
    <row r="6392" spans="6:6">
      <c r="F6392" s="1846"/>
    </row>
    <row r="6393" spans="6:6">
      <c r="F6393" s="1846"/>
    </row>
    <row r="6394" spans="6:6">
      <c r="F6394" s="1846"/>
    </row>
    <row r="6395" spans="6:6">
      <c r="F6395" s="1846"/>
    </row>
    <row r="6396" spans="6:6">
      <c r="F6396" s="1846"/>
    </row>
    <row r="6397" spans="6:6">
      <c r="F6397" s="1846"/>
    </row>
    <row r="6398" spans="6:6">
      <c r="F6398" s="1846"/>
    </row>
    <row r="6399" spans="6:6">
      <c r="F6399" s="1846"/>
    </row>
    <row r="6400" spans="6:6">
      <c r="F6400" s="1846"/>
    </row>
    <row r="6401" spans="6:6">
      <c r="F6401" s="1846"/>
    </row>
    <row r="6402" spans="6:6">
      <c r="F6402" s="1846"/>
    </row>
    <row r="6403" spans="6:6">
      <c r="F6403" s="1846"/>
    </row>
    <row r="6404" spans="6:6">
      <c r="F6404" s="1846"/>
    </row>
    <row r="6405" spans="6:6">
      <c r="F6405" s="1846"/>
    </row>
    <row r="6406" spans="6:6">
      <c r="F6406" s="1846"/>
    </row>
    <row r="6407" spans="6:6">
      <c r="F6407" s="1846"/>
    </row>
    <row r="6408" spans="6:6">
      <c r="F6408" s="1846"/>
    </row>
    <row r="6409" spans="6:6">
      <c r="F6409" s="1846"/>
    </row>
    <row r="6410" spans="6:6">
      <c r="F6410" s="1846"/>
    </row>
    <row r="6411" spans="6:6">
      <c r="F6411" s="1846"/>
    </row>
    <row r="6412" spans="6:6">
      <c r="F6412" s="1846"/>
    </row>
    <row r="6413" spans="6:6">
      <c r="F6413" s="1846"/>
    </row>
    <row r="6414" spans="6:6">
      <c r="F6414" s="1846"/>
    </row>
    <row r="6415" spans="6:6">
      <c r="F6415" s="1846"/>
    </row>
    <row r="6416" spans="6:6">
      <c r="F6416" s="1846"/>
    </row>
    <row r="6417" spans="6:6">
      <c r="F6417" s="1846"/>
    </row>
    <row r="6418" spans="6:6">
      <c r="F6418" s="1846"/>
    </row>
    <row r="6419" spans="6:6">
      <c r="F6419" s="1846"/>
    </row>
    <row r="6420" spans="6:6">
      <c r="F6420" s="1846"/>
    </row>
    <row r="6421" spans="6:6">
      <c r="F6421" s="1846"/>
    </row>
    <row r="6422" spans="6:6">
      <c r="F6422" s="1846"/>
    </row>
    <row r="6423" spans="6:6">
      <c r="F6423" s="1846"/>
    </row>
    <row r="6424" spans="6:6">
      <c r="F6424" s="1846"/>
    </row>
    <row r="6425" spans="6:6">
      <c r="F6425" s="1846"/>
    </row>
    <row r="6426" spans="6:6">
      <c r="F6426" s="1846"/>
    </row>
    <row r="6427" spans="6:6">
      <c r="F6427" s="1846"/>
    </row>
    <row r="6428" spans="6:6">
      <c r="F6428" s="1846"/>
    </row>
    <row r="6429" spans="6:6">
      <c r="F6429" s="1846"/>
    </row>
    <row r="6430" spans="6:6">
      <c r="F6430" s="1846"/>
    </row>
    <row r="6431" spans="6:6">
      <c r="F6431" s="1846"/>
    </row>
    <row r="6432" spans="6:6">
      <c r="F6432" s="1846"/>
    </row>
    <row r="6433" spans="6:6">
      <c r="F6433" s="1846"/>
    </row>
    <row r="6434" spans="6:6">
      <c r="F6434" s="1846"/>
    </row>
    <row r="6435" spans="6:6">
      <c r="F6435" s="1846"/>
    </row>
    <row r="6436" spans="6:6">
      <c r="F6436" s="1846"/>
    </row>
    <row r="6437" spans="6:6">
      <c r="F6437" s="1846"/>
    </row>
    <row r="6438" spans="6:6">
      <c r="F6438" s="1846"/>
    </row>
    <row r="6439" spans="6:6">
      <c r="F6439" s="1846"/>
    </row>
    <row r="6440" spans="6:6">
      <c r="F6440" s="1846"/>
    </row>
    <row r="6441" spans="6:6">
      <c r="F6441" s="1846"/>
    </row>
    <row r="6442" spans="6:6">
      <c r="F6442" s="1846"/>
    </row>
    <row r="6443" spans="6:6">
      <c r="F6443" s="1846"/>
    </row>
    <row r="6444" spans="6:6">
      <c r="F6444" s="1846"/>
    </row>
    <row r="6445" spans="6:6">
      <c r="F6445" s="1846"/>
    </row>
    <row r="6446" spans="6:6">
      <c r="F6446" s="1846"/>
    </row>
    <row r="6447" spans="6:6">
      <c r="F6447" s="1846"/>
    </row>
    <row r="6448" spans="6:6">
      <c r="F6448" s="1846"/>
    </row>
    <row r="6449" spans="6:6">
      <c r="F6449" s="1846"/>
    </row>
    <row r="6450" spans="6:6">
      <c r="F6450" s="1846"/>
    </row>
    <row r="6451" spans="6:6">
      <c r="F6451" s="1846"/>
    </row>
    <row r="6452" spans="6:6">
      <c r="F6452" s="1846"/>
    </row>
    <row r="6453" spans="6:6">
      <c r="F6453" s="1846"/>
    </row>
    <row r="6454" spans="6:6">
      <c r="F6454" s="1846"/>
    </row>
    <row r="6455" spans="6:6">
      <c r="F6455" s="1846"/>
    </row>
    <row r="6456" spans="6:6">
      <c r="F6456" s="1846"/>
    </row>
    <row r="6457" spans="6:6">
      <c r="F6457" s="1846"/>
    </row>
    <row r="6458" spans="6:6">
      <c r="F6458" s="1846"/>
    </row>
    <row r="6459" spans="6:6">
      <c r="F6459" s="1846"/>
    </row>
    <row r="6460" spans="6:6">
      <c r="F6460" s="1846"/>
    </row>
    <row r="6461" spans="6:6">
      <c r="F6461" s="1846"/>
    </row>
    <row r="6462" spans="6:6">
      <c r="F6462" s="1846"/>
    </row>
    <row r="6463" spans="6:6">
      <c r="F6463" s="1846"/>
    </row>
    <row r="6464" spans="6:6">
      <c r="F6464" s="1846"/>
    </row>
    <row r="6465" spans="6:6">
      <c r="F6465" s="1846"/>
    </row>
    <row r="6466" spans="6:6">
      <c r="F6466" s="1846"/>
    </row>
    <row r="6467" spans="6:6">
      <c r="F6467" s="1846"/>
    </row>
    <row r="6468" spans="6:6">
      <c r="F6468" s="1846"/>
    </row>
    <row r="6469" spans="6:6">
      <c r="F6469" s="1846"/>
    </row>
    <row r="6470" spans="6:6">
      <c r="F6470" s="1846"/>
    </row>
    <row r="6471" spans="6:6">
      <c r="F6471" s="1846"/>
    </row>
    <row r="6472" spans="6:6">
      <c r="F6472" s="1846"/>
    </row>
    <row r="6473" spans="6:6">
      <c r="F6473" s="1846"/>
    </row>
    <row r="6474" spans="6:6">
      <c r="F6474" s="1846"/>
    </row>
    <row r="6475" spans="6:6">
      <c r="F6475" s="1846"/>
    </row>
    <row r="6476" spans="6:6">
      <c r="F6476" s="1846"/>
    </row>
    <row r="6477" spans="6:6">
      <c r="F6477" s="1846"/>
    </row>
    <row r="6478" spans="6:6">
      <c r="F6478" s="1846"/>
    </row>
    <row r="6479" spans="6:6">
      <c r="F6479" s="1846"/>
    </row>
    <row r="6480" spans="6:6">
      <c r="F6480" s="1846"/>
    </row>
    <row r="6481" spans="6:6">
      <c r="F6481" s="1846"/>
    </row>
    <row r="6482" spans="6:6">
      <c r="F6482" s="1846"/>
    </row>
    <row r="6483" spans="6:6">
      <c r="F6483" s="1846"/>
    </row>
    <row r="6484" spans="6:6">
      <c r="F6484" s="1846"/>
    </row>
    <row r="6485" spans="6:6">
      <c r="F6485" s="1846"/>
    </row>
    <row r="6486" spans="6:6">
      <c r="F6486" s="1846"/>
    </row>
    <row r="6487" spans="6:6">
      <c r="F6487" s="1846"/>
    </row>
    <row r="6488" spans="6:6">
      <c r="F6488" s="1846"/>
    </row>
    <row r="6489" spans="6:6">
      <c r="F6489" s="1846"/>
    </row>
    <row r="6490" spans="6:6">
      <c r="F6490" s="1846"/>
    </row>
    <row r="6491" spans="6:6">
      <c r="F6491" s="1846"/>
    </row>
    <row r="6492" spans="6:6">
      <c r="F6492" s="1846"/>
    </row>
    <row r="6493" spans="6:6">
      <c r="F6493" s="1846"/>
    </row>
    <row r="6494" spans="6:6">
      <c r="F6494" s="1846"/>
    </row>
    <row r="6495" spans="6:6">
      <c r="F6495" s="1846"/>
    </row>
    <row r="6496" spans="6:6">
      <c r="F6496" s="1846"/>
    </row>
    <row r="6497" spans="6:6">
      <c r="F6497" s="1846"/>
    </row>
    <row r="6498" spans="6:6">
      <c r="F6498" s="1846"/>
    </row>
    <row r="6499" spans="6:6">
      <c r="F6499" s="1846"/>
    </row>
    <row r="6500" spans="6:6">
      <c r="F6500" s="1846"/>
    </row>
    <row r="6501" spans="6:6">
      <c r="F6501" s="1846"/>
    </row>
    <row r="6502" spans="6:6">
      <c r="F6502" s="1846"/>
    </row>
    <row r="6503" spans="6:6">
      <c r="F6503" s="1846"/>
    </row>
    <row r="6504" spans="6:6">
      <c r="F6504" s="1846"/>
    </row>
    <row r="6505" spans="6:6">
      <c r="F6505" s="1846"/>
    </row>
    <row r="6506" spans="6:6">
      <c r="F6506" s="1846"/>
    </row>
    <row r="6507" spans="6:6">
      <c r="F6507" s="1846"/>
    </row>
    <row r="6508" spans="6:6">
      <c r="F6508" s="1846"/>
    </row>
    <row r="6509" spans="6:6">
      <c r="F6509" s="1846"/>
    </row>
    <row r="6510" spans="6:6">
      <c r="F6510" s="1846"/>
    </row>
    <row r="6511" spans="6:6">
      <c r="F6511" s="1846"/>
    </row>
    <row r="6512" spans="6:6">
      <c r="F6512" s="1846"/>
    </row>
    <row r="6513" spans="6:6">
      <c r="F6513" s="1846"/>
    </row>
    <row r="6514" spans="6:6">
      <c r="F6514" s="1846"/>
    </row>
    <row r="6515" spans="6:6">
      <c r="F6515" s="1846"/>
    </row>
    <row r="6516" spans="6:6">
      <c r="F6516" s="1846"/>
    </row>
    <row r="6517" spans="6:6">
      <c r="F6517" s="1846"/>
    </row>
    <row r="6518" spans="6:6">
      <c r="F6518" s="1846"/>
    </row>
    <row r="6519" spans="6:6">
      <c r="F6519" s="1846"/>
    </row>
    <row r="6520" spans="6:6">
      <c r="F6520" s="1846"/>
    </row>
    <row r="6521" spans="6:6">
      <c r="F6521" s="1846"/>
    </row>
    <row r="6522" spans="6:6">
      <c r="F6522" s="1846"/>
    </row>
    <row r="6523" spans="6:6">
      <c r="F6523" s="1846"/>
    </row>
    <row r="6524" spans="6:6">
      <c r="F6524" s="1846"/>
    </row>
    <row r="6525" spans="6:6">
      <c r="F6525" s="1846"/>
    </row>
    <row r="6526" spans="6:6">
      <c r="F6526" s="1846"/>
    </row>
    <row r="6527" spans="6:6">
      <c r="F6527" s="1846"/>
    </row>
    <row r="6528" spans="6:6">
      <c r="F6528" s="1846"/>
    </row>
    <row r="6529" spans="6:6">
      <c r="F6529" s="1846"/>
    </row>
    <row r="6530" spans="6:6">
      <c r="F6530" s="1846"/>
    </row>
    <row r="6531" spans="6:6">
      <c r="F6531" s="1846"/>
    </row>
    <row r="6532" spans="6:6">
      <c r="F6532" s="1846"/>
    </row>
    <row r="6533" spans="6:6">
      <c r="F6533" s="1846"/>
    </row>
    <row r="6534" spans="6:6">
      <c r="F6534" s="1846"/>
    </row>
    <row r="6535" spans="6:6">
      <c r="F6535" s="1846"/>
    </row>
    <row r="6536" spans="6:6">
      <c r="F6536" s="1846"/>
    </row>
    <row r="6537" spans="6:6">
      <c r="F6537" s="1846"/>
    </row>
    <row r="6538" spans="6:6">
      <c r="F6538" s="1846"/>
    </row>
    <row r="6539" spans="6:6">
      <c r="F6539" s="1846"/>
    </row>
    <row r="6540" spans="6:6">
      <c r="F6540" s="1846"/>
    </row>
    <row r="6541" spans="6:6">
      <c r="F6541" s="1846"/>
    </row>
    <row r="6542" spans="6:6">
      <c r="F6542" s="1846"/>
    </row>
    <row r="6543" spans="6:6">
      <c r="F6543" s="1846"/>
    </row>
    <row r="6544" spans="6:6">
      <c r="F6544" s="1846"/>
    </row>
    <row r="6545" spans="6:6">
      <c r="F6545" s="1846"/>
    </row>
    <row r="6546" spans="6:6">
      <c r="F6546" s="1846"/>
    </row>
    <row r="6547" spans="6:6">
      <c r="F6547" s="1846"/>
    </row>
    <row r="6548" spans="6:6">
      <c r="F6548" s="1846"/>
    </row>
    <row r="6549" spans="6:6">
      <c r="F6549" s="1846"/>
    </row>
    <row r="6550" spans="6:6">
      <c r="F6550" s="1846"/>
    </row>
    <row r="6551" spans="6:6">
      <c r="F6551" s="1846"/>
    </row>
    <row r="6552" spans="6:6">
      <c r="F6552" s="1846"/>
    </row>
    <row r="6553" spans="6:6">
      <c r="F6553" s="1846"/>
    </row>
    <row r="6554" spans="6:6">
      <c r="F6554" s="1846"/>
    </row>
    <row r="6555" spans="6:6">
      <c r="F6555" s="1846"/>
    </row>
    <row r="6556" spans="6:6">
      <c r="F6556" s="1846"/>
    </row>
    <row r="6557" spans="6:6">
      <c r="F6557" s="1846"/>
    </row>
    <row r="6558" spans="6:6">
      <c r="F6558" s="1846"/>
    </row>
    <row r="6559" spans="6:6">
      <c r="F6559" s="1846"/>
    </row>
    <row r="6560" spans="6:6">
      <c r="F6560" s="1846"/>
    </row>
    <row r="6561" spans="6:6">
      <c r="F6561" s="1846"/>
    </row>
    <row r="6562" spans="6:6">
      <c r="F6562" s="1846"/>
    </row>
    <row r="6563" spans="6:6">
      <c r="F6563" s="1846"/>
    </row>
    <row r="6564" spans="6:6">
      <c r="F6564" s="1846"/>
    </row>
    <row r="6565" spans="6:6">
      <c r="F6565" s="1846"/>
    </row>
    <row r="6566" spans="6:6">
      <c r="F6566" s="1846"/>
    </row>
    <row r="6567" spans="6:6">
      <c r="F6567" s="1846"/>
    </row>
    <row r="6568" spans="6:6">
      <c r="F6568" s="1846"/>
    </row>
    <row r="6569" spans="6:6">
      <c r="F6569" s="1846"/>
    </row>
    <row r="6570" spans="6:6">
      <c r="F6570" s="1846"/>
    </row>
    <row r="6571" spans="6:6">
      <c r="F6571" s="1846"/>
    </row>
    <row r="6572" spans="6:6">
      <c r="F6572" s="1846"/>
    </row>
    <row r="6573" spans="6:6">
      <c r="F6573" s="1846"/>
    </row>
    <row r="6574" spans="6:6">
      <c r="F6574" s="1846"/>
    </row>
    <row r="6575" spans="6:6">
      <c r="F6575" s="1846"/>
    </row>
    <row r="6576" spans="6:6">
      <c r="F6576" s="1846"/>
    </row>
    <row r="6577" spans="6:6">
      <c r="F6577" s="1846"/>
    </row>
    <row r="6578" spans="6:6">
      <c r="F6578" s="1846"/>
    </row>
    <row r="6579" spans="6:6">
      <c r="F6579" s="1846"/>
    </row>
    <row r="6580" spans="6:6">
      <c r="F6580" s="1846"/>
    </row>
    <row r="6581" spans="6:6">
      <c r="F6581" s="1846"/>
    </row>
    <row r="6582" spans="6:6">
      <c r="F6582" s="1846"/>
    </row>
    <row r="6583" spans="6:6">
      <c r="F6583" s="1846"/>
    </row>
    <row r="6584" spans="6:6">
      <c r="F6584" s="1846"/>
    </row>
    <row r="6585" spans="6:6">
      <c r="F6585" s="1846"/>
    </row>
    <row r="6586" spans="6:6">
      <c r="F6586" s="1846"/>
    </row>
    <row r="6587" spans="6:6">
      <c r="F6587" s="1846"/>
    </row>
    <row r="6588" spans="6:6">
      <c r="F6588" s="1846"/>
    </row>
    <row r="6589" spans="6:6">
      <c r="F6589" s="1846"/>
    </row>
    <row r="6590" spans="6:6">
      <c r="F6590" s="1846"/>
    </row>
    <row r="6591" spans="6:6">
      <c r="F6591" s="1846"/>
    </row>
    <row r="6592" spans="6:6">
      <c r="F6592" s="1846"/>
    </row>
    <row r="6593" spans="6:6">
      <c r="F6593" s="1846"/>
    </row>
    <row r="6594" spans="6:6">
      <c r="F6594" s="1846"/>
    </row>
    <row r="6595" spans="6:6">
      <c r="F6595" s="1846"/>
    </row>
    <row r="6596" spans="6:6">
      <c r="F6596" s="1846"/>
    </row>
    <row r="6597" spans="6:6">
      <c r="F6597" s="1846"/>
    </row>
    <row r="6598" spans="6:6">
      <c r="F6598" s="1846"/>
    </row>
    <row r="6599" spans="6:6">
      <c r="F6599" s="1846"/>
    </row>
    <row r="6600" spans="6:6">
      <c r="F6600" s="1846"/>
    </row>
    <row r="6601" spans="6:6">
      <c r="F6601" s="1846"/>
    </row>
    <row r="6602" spans="6:6">
      <c r="F6602" s="1846"/>
    </row>
    <row r="6603" spans="6:6">
      <c r="F6603" s="1846"/>
    </row>
    <row r="6604" spans="6:6">
      <c r="F6604" s="1846"/>
    </row>
    <row r="6605" spans="6:6">
      <c r="F6605" s="1846"/>
    </row>
    <row r="6606" spans="6:6">
      <c r="F6606" s="1846"/>
    </row>
    <row r="6607" spans="6:6">
      <c r="F6607" s="1846"/>
    </row>
    <row r="6608" spans="6:6">
      <c r="F6608" s="1846"/>
    </row>
    <row r="6609" spans="6:6">
      <c r="F6609" s="1846"/>
    </row>
    <row r="6610" spans="6:6">
      <c r="F6610" s="1846"/>
    </row>
    <row r="6611" spans="6:6">
      <c r="F6611" s="1846"/>
    </row>
    <row r="6612" spans="6:6">
      <c r="F6612" s="1846"/>
    </row>
    <row r="6613" spans="6:6">
      <c r="F6613" s="1846"/>
    </row>
    <row r="6614" spans="6:6">
      <c r="F6614" s="1846"/>
    </row>
    <row r="6615" spans="6:6">
      <c r="F6615" s="1846"/>
    </row>
    <row r="6616" spans="6:6">
      <c r="F6616" s="1846"/>
    </row>
    <row r="6617" spans="6:6">
      <c r="F6617" s="1846"/>
    </row>
    <row r="6618" spans="6:6">
      <c r="F6618" s="1846"/>
    </row>
    <row r="6619" spans="6:6">
      <c r="F6619" s="1846"/>
    </row>
    <row r="6620" spans="6:6">
      <c r="F6620" s="1846"/>
    </row>
    <row r="6621" spans="6:6">
      <c r="F6621" s="1846"/>
    </row>
    <row r="6622" spans="6:6">
      <c r="F6622" s="1846"/>
    </row>
    <row r="6623" spans="6:6">
      <c r="F6623" s="1846"/>
    </row>
    <row r="6624" spans="6:6">
      <c r="F6624" s="1846"/>
    </row>
    <row r="6625" spans="6:6">
      <c r="F6625" s="1846"/>
    </row>
    <row r="6626" spans="6:6">
      <c r="F6626" s="1846"/>
    </row>
    <row r="6627" spans="6:6">
      <c r="F6627" s="1846"/>
    </row>
    <row r="6628" spans="6:6">
      <c r="F6628" s="1846"/>
    </row>
    <row r="6629" spans="6:6">
      <c r="F6629" s="1846"/>
    </row>
    <row r="6630" spans="6:6">
      <c r="F6630" s="1846"/>
    </row>
    <row r="6631" spans="6:6">
      <c r="F6631" s="1846"/>
    </row>
    <row r="6632" spans="6:6">
      <c r="F6632" s="1846"/>
    </row>
    <row r="6633" spans="6:6">
      <c r="F6633" s="1846"/>
    </row>
    <row r="6634" spans="6:6">
      <c r="F6634" s="1846"/>
    </row>
    <row r="6635" spans="6:6">
      <c r="F6635" s="1846"/>
    </row>
    <row r="6636" spans="6:6">
      <c r="F6636" s="1846"/>
    </row>
    <row r="6637" spans="6:6">
      <c r="F6637" s="1846"/>
    </row>
    <row r="6638" spans="6:6">
      <c r="F6638" s="1846"/>
    </row>
    <row r="6639" spans="6:6">
      <c r="F6639" s="1846"/>
    </row>
    <row r="6640" spans="6:6">
      <c r="F6640" s="1846"/>
    </row>
    <row r="6641" spans="6:6">
      <c r="F6641" s="1846"/>
    </row>
    <row r="6642" spans="6:6">
      <c r="F6642" s="1846"/>
    </row>
    <row r="6643" spans="6:6">
      <c r="F6643" s="1846"/>
    </row>
    <row r="6644" spans="6:6">
      <c r="F6644" s="1846"/>
    </row>
    <row r="6645" spans="6:6">
      <c r="F6645" s="1846"/>
    </row>
    <row r="6646" spans="6:6">
      <c r="F6646" s="1846"/>
    </row>
    <row r="6647" spans="6:6">
      <c r="F6647" s="1846"/>
    </row>
    <row r="6648" spans="6:6">
      <c r="F6648" s="1846"/>
    </row>
    <row r="6649" spans="6:6">
      <c r="F6649" s="1846"/>
    </row>
    <row r="6650" spans="6:6">
      <c r="F6650" s="1846"/>
    </row>
    <row r="6651" spans="6:6">
      <c r="F6651" s="1846"/>
    </row>
    <row r="6652" spans="6:6">
      <c r="F6652" s="1846"/>
    </row>
    <row r="6653" spans="6:6">
      <c r="F6653" s="1846"/>
    </row>
    <row r="6654" spans="6:6">
      <c r="F6654" s="1846"/>
    </row>
    <row r="6655" spans="6:6">
      <c r="F6655" s="1846"/>
    </row>
    <row r="6656" spans="6:6">
      <c r="F6656" s="1846"/>
    </row>
    <row r="6657" spans="6:6">
      <c r="F6657" s="1846"/>
    </row>
    <row r="6658" spans="6:6">
      <c r="F6658" s="1846"/>
    </row>
    <row r="6659" spans="6:6">
      <c r="F6659" s="1846"/>
    </row>
    <row r="6660" spans="6:6">
      <c r="F6660" s="1846"/>
    </row>
    <row r="6661" spans="6:6">
      <c r="F6661" s="1846"/>
    </row>
    <row r="6662" spans="6:6">
      <c r="F6662" s="1846"/>
    </row>
    <row r="6663" spans="6:6">
      <c r="F6663" s="1846"/>
    </row>
    <row r="6664" spans="6:6">
      <c r="F6664" s="1846"/>
    </row>
    <row r="6665" spans="6:6">
      <c r="F6665" s="1846"/>
    </row>
    <row r="6666" spans="6:6">
      <c r="F6666" s="1846"/>
    </row>
    <row r="6667" spans="6:6">
      <c r="F6667" s="1846"/>
    </row>
    <row r="6668" spans="6:6">
      <c r="F6668" s="1846"/>
    </row>
    <row r="6669" spans="6:6">
      <c r="F6669" s="1846"/>
    </row>
    <row r="6670" spans="6:6">
      <c r="F6670" s="1846"/>
    </row>
    <row r="6671" spans="6:6">
      <c r="F6671" s="1846"/>
    </row>
    <row r="6672" spans="6:6">
      <c r="F6672" s="1846"/>
    </row>
    <row r="6673" spans="6:6">
      <c r="F6673" s="1846"/>
    </row>
    <row r="6674" spans="6:6">
      <c r="F6674" s="1846"/>
    </row>
    <row r="6675" spans="6:6">
      <c r="F6675" s="1846"/>
    </row>
    <row r="6676" spans="6:6">
      <c r="F6676" s="1846"/>
    </row>
    <row r="6677" spans="6:6">
      <c r="F6677" s="1846"/>
    </row>
    <row r="6678" spans="6:6">
      <c r="F6678" s="1846"/>
    </row>
    <row r="6679" spans="6:6">
      <c r="F6679" s="1846"/>
    </row>
    <row r="6680" spans="6:6">
      <c r="F6680" s="1846"/>
    </row>
    <row r="6681" spans="6:6">
      <c r="F6681" s="1846"/>
    </row>
    <row r="6682" spans="6:6">
      <c r="F6682" s="1846"/>
    </row>
    <row r="6683" spans="6:6">
      <c r="F6683" s="1846"/>
    </row>
    <row r="6684" spans="6:6">
      <c r="F6684" s="1846"/>
    </row>
    <row r="6685" spans="6:6">
      <c r="F6685" s="1846"/>
    </row>
    <row r="6686" spans="6:6">
      <c r="F6686" s="1846"/>
    </row>
    <row r="6687" spans="6:6">
      <c r="F6687" s="1846"/>
    </row>
    <row r="6688" spans="6:6">
      <c r="F6688" s="1846"/>
    </row>
    <row r="6689" spans="6:6">
      <c r="F6689" s="1846"/>
    </row>
    <row r="6690" spans="6:6">
      <c r="F6690" s="1846"/>
    </row>
    <row r="6691" spans="6:6">
      <c r="F6691" s="1846"/>
    </row>
    <row r="6692" spans="6:6">
      <c r="F6692" s="1846"/>
    </row>
    <row r="6693" spans="6:6">
      <c r="F6693" s="1846"/>
    </row>
    <row r="6694" spans="6:6">
      <c r="F6694" s="1846"/>
    </row>
    <row r="6695" spans="6:6">
      <c r="F6695" s="1846"/>
    </row>
    <row r="6696" spans="6:6">
      <c r="F6696" s="1846"/>
    </row>
    <row r="6697" spans="6:6">
      <c r="F6697" s="1846"/>
    </row>
    <row r="6698" spans="6:6">
      <c r="F6698" s="1846"/>
    </row>
    <row r="6699" spans="6:6">
      <c r="F6699" s="1846"/>
    </row>
    <row r="6700" spans="6:6">
      <c r="F6700" s="1846"/>
    </row>
    <row r="6701" spans="6:6">
      <c r="F6701" s="1846"/>
    </row>
    <row r="6702" spans="6:6">
      <c r="F6702" s="1846"/>
    </row>
    <row r="6703" spans="6:6">
      <c r="F6703" s="1846"/>
    </row>
    <row r="6704" spans="6:6">
      <c r="F6704" s="1846"/>
    </row>
    <row r="6705" spans="6:6">
      <c r="F6705" s="1846"/>
    </row>
    <row r="6706" spans="6:6">
      <c r="F6706" s="1846"/>
    </row>
    <row r="6707" spans="6:6">
      <c r="F6707" s="1846"/>
    </row>
    <row r="6708" spans="6:6">
      <c r="F6708" s="1846"/>
    </row>
    <row r="6709" spans="6:6">
      <c r="F6709" s="1846"/>
    </row>
    <row r="6710" spans="6:6">
      <c r="F6710" s="1846"/>
    </row>
    <row r="6711" spans="6:6">
      <c r="F6711" s="1846"/>
    </row>
    <row r="6712" spans="6:6">
      <c r="F6712" s="1846"/>
    </row>
    <row r="6713" spans="6:6">
      <c r="F6713" s="1846"/>
    </row>
    <row r="6714" spans="6:6">
      <c r="F6714" s="1846"/>
    </row>
    <row r="6715" spans="6:6">
      <c r="F6715" s="1846"/>
    </row>
    <row r="6716" spans="6:6">
      <c r="F6716" s="1846"/>
    </row>
    <row r="6717" spans="6:6">
      <c r="F6717" s="1846"/>
    </row>
    <row r="6718" spans="6:6">
      <c r="F6718" s="1846"/>
    </row>
    <row r="6719" spans="6:6">
      <c r="F6719" s="1846"/>
    </row>
    <row r="6720" spans="6:6">
      <c r="F6720" s="1846"/>
    </row>
    <row r="6721" spans="6:6">
      <c r="F6721" s="1846"/>
    </row>
    <row r="6722" spans="6:6">
      <c r="F6722" s="1846"/>
    </row>
    <row r="6723" spans="6:6">
      <c r="F6723" s="1846"/>
    </row>
    <row r="6724" spans="6:6">
      <c r="F6724" s="1846"/>
    </row>
    <row r="6725" spans="6:6">
      <c r="F6725" s="1846"/>
    </row>
    <row r="6726" spans="6:6">
      <c r="F6726" s="1846"/>
    </row>
    <row r="6727" spans="6:6">
      <c r="F6727" s="1846"/>
    </row>
    <row r="6728" spans="6:6">
      <c r="F6728" s="1846"/>
    </row>
    <row r="6729" spans="6:6">
      <c r="F6729" s="1846"/>
    </row>
    <row r="6730" spans="6:6">
      <c r="F6730" s="1846"/>
    </row>
    <row r="6731" spans="6:6">
      <c r="F6731" s="1846"/>
    </row>
    <row r="6732" spans="6:6">
      <c r="F6732" s="1846"/>
    </row>
    <row r="6733" spans="6:6">
      <c r="F6733" s="1846"/>
    </row>
    <row r="6734" spans="6:6">
      <c r="F6734" s="1846"/>
    </row>
    <row r="6735" spans="6:6">
      <c r="F6735" s="1846"/>
    </row>
    <row r="6736" spans="6:6">
      <c r="F6736" s="1846"/>
    </row>
    <row r="6737" spans="6:6">
      <c r="F6737" s="1846"/>
    </row>
    <row r="6738" spans="6:6">
      <c r="F6738" s="1846"/>
    </row>
    <row r="6739" spans="6:6">
      <c r="F6739" s="1846"/>
    </row>
    <row r="6740" spans="6:6">
      <c r="F6740" s="1846"/>
    </row>
    <row r="6741" spans="6:6">
      <c r="F6741" s="1846"/>
    </row>
    <row r="6742" spans="6:6">
      <c r="F6742" s="1846"/>
    </row>
    <row r="6743" spans="6:6">
      <c r="F6743" s="1846"/>
    </row>
    <row r="6744" spans="6:6">
      <c r="F6744" s="1846"/>
    </row>
    <row r="6745" spans="6:6">
      <c r="F6745" s="1846"/>
    </row>
    <row r="6746" spans="6:6">
      <c r="F6746" s="1846"/>
    </row>
    <row r="6747" spans="6:6">
      <c r="F6747" s="1846"/>
    </row>
    <row r="6748" spans="6:6">
      <c r="F6748" s="1846"/>
    </row>
    <row r="6749" spans="6:6">
      <c r="F6749" s="1846"/>
    </row>
    <row r="6750" spans="6:6">
      <c r="F6750" s="1846"/>
    </row>
    <row r="6751" spans="6:6">
      <c r="F6751" s="1846"/>
    </row>
    <row r="6752" spans="6:6">
      <c r="F6752" s="1846"/>
    </row>
    <row r="6753" spans="6:6">
      <c r="F6753" s="1846"/>
    </row>
    <row r="6754" spans="6:6">
      <c r="F6754" s="1846"/>
    </row>
    <row r="6755" spans="6:6">
      <c r="F6755" s="1846"/>
    </row>
    <row r="6756" spans="6:6">
      <c r="F6756" s="1846"/>
    </row>
    <row r="6757" spans="6:6">
      <c r="F6757" s="1846"/>
    </row>
    <row r="6758" spans="6:6">
      <c r="F6758" s="1846"/>
    </row>
    <row r="6759" spans="6:6">
      <c r="F6759" s="1846"/>
    </row>
    <row r="6760" spans="6:6">
      <c r="F6760" s="1846"/>
    </row>
    <row r="6761" spans="6:6">
      <c r="F6761" s="1846"/>
    </row>
    <row r="6762" spans="6:6">
      <c r="F6762" s="1846"/>
    </row>
    <row r="6763" spans="6:6">
      <c r="F6763" s="1846"/>
    </row>
    <row r="6764" spans="6:6">
      <c r="F6764" s="1846"/>
    </row>
    <row r="6765" spans="6:6">
      <c r="F6765" s="1846"/>
    </row>
    <row r="6766" spans="6:6">
      <c r="F6766" s="1846"/>
    </row>
    <row r="6767" spans="6:6">
      <c r="F6767" s="1846"/>
    </row>
    <row r="6768" spans="6:6">
      <c r="F6768" s="1846"/>
    </row>
    <row r="6769" spans="6:6">
      <c r="F6769" s="1846"/>
    </row>
    <row r="6770" spans="6:6">
      <c r="F6770" s="1846"/>
    </row>
    <row r="6771" spans="6:6">
      <c r="F6771" s="1846"/>
    </row>
    <row r="6772" spans="6:6">
      <c r="F6772" s="1846"/>
    </row>
    <row r="6773" spans="6:6">
      <c r="F6773" s="1846"/>
    </row>
    <row r="6774" spans="6:6">
      <c r="F6774" s="1846"/>
    </row>
    <row r="6775" spans="6:6">
      <c r="F6775" s="1846"/>
    </row>
    <row r="6776" spans="6:6">
      <c r="F6776" s="1846"/>
    </row>
    <row r="6777" spans="6:6">
      <c r="F6777" s="1846"/>
    </row>
    <row r="6778" spans="6:6">
      <c r="F6778" s="1846"/>
    </row>
    <row r="6779" spans="6:6">
      <c r="F6779" s="1846"/>
    </row>
    <row r="6780" spans="6:6">
      <c r="F6780" s="1846"/>
    </row>
    <row r="6781" spans="6:6">
      <c r="F6781" s="1846"/>
    </row>
    <row r="6782" spans="6:6">
      <c r="F6782" s="1846"/>
    </row>
    <row r="6783" spans="6:6">
      <c r="F6783" s="1846"/>
    </row>
    <row r="6784" spans="6:6">
      <c r="F6784" s="1846"/>
    </row>
    <row r="6785" spans="6:6">
      <c r="F6785" s="1846"/>
    </row>
    <row r="6786" spans="6:6">
      <c r="F6786" s="1846"/>
    </row>
    <row r="6787" spans="6:6">
      <c r="F6787" s="1846"/>
    </row>
    <row r="6788" spans="6:6">
      <c r="F6788" s="1846"/>
    </row>
    <row r="6789" spans="6:6">
      <c r="F6789" s="1846"/>
    </row>
    <row r="6790" spans="6:6">
      <c r="F6790" s="1846"/>
    </row>
    <row r="6791" spans="6:6">
      <c r="F6791" s="1846"/>
    </row>
    <row r="6792" spans="6:6">
      <c r="F6792" s="1846"/>
    </row>
    <row r="6793" spans="6:6">
      <c r="F6793" s="1846"/>
    </row>
    <row r="6794" spans="6:6">
      <c r="F6794" s="1846"/>
    </row>
    <row r="6795" spans="6:6">
      <c r="F6795" s="1846"/>
    </row>
    <row r="6796" spans="6:6">
      <c r="F6796" s="1846"/>
    </row>
    <row r="6797" spans="6:6">
      <c r="F6797" s="1846"/>
    </row>
    <row r="6798" spans="6:6">
      <c r="F6798" s="1846"/>
    </row>
    <row r="6799" spans="6:6">
      <c r="F6799" s="1846"/>
    </row>
    <row r="6800" spans="6:6">
      <c r="F6800" s="1846"/>
    </row>
    <row r="6801" spans="6:6">
      <c r="F6801" s="1846"/>
    </row>
    <row r="6802" spans="6:6">
      <c r="F6802" s="1846"/>
    </row>
    <row r="6803" spans="6:6">
      <c r="F6803" s="1846"/>
    </row>
    <row r="6804" spans="6:6">
      <c r="F6804" s="1846"/>
    </row>
    <row r="6805" spans="6:6">
      <c r="F6805" s="1846"/>
    </row>
    <row r="6806" spans="6:6">
      <c r="F6806" s="1846"/>
    </row>
    <row r="6807" spans="6:6">
      <c r="F6807" s="1846"/>
    </row>
    <row r="6808" spans="6:6">
      <c r="F6808" s="1846"/>
    </row>
    <row r="6809" spans="6:6">
      <c r="F6809" s="1846"/>
    </row>
    <row r="6810" spans="6:6">
      <c r="F6810" s="1846"/>
    </row>
    <row r="6811" spans="6:6">
      <c r="F6811" s="1846"/>
    </row>
    <row r="6812" spans="6:6">
      <c r="F6812" s="1846"/>
    </row>
    <row r="6813" spans="6:6">
      <c r="F6813" s="1846"/>
    </row>
    <row r="6814" spans="6:6">
      <c r="F6814" s="1846"/>
    </row>
    <row r="6815" spans="6:6">
      <c r="F6815" s="1846"/>
    </row>
    <row r="6816" spans="6:6">
      <c r="F6816" s="1846"/>
    </row>
    <row r="6817" spans="6:6">
      <c r="F6817" s="1846"/>
    </row>
    <row r="6818" spans="6:6">
      <c r="F6818" s="1846"/>
    </row>
    <row r="6819" spans="6:6">
      <c r="F6819" s="1846"/>
    </row>
    <row r="6820" spans="6:6">
      <c r="F6820" s="1846"/>
    </row>
    <row r="6821" spans="6:6">
      <c r="F6821" s="1846"/>
    </row>
    <row r="6822" spans="6:6">
      <c r="F6822" s="1846"/>
    </row>
    <row r="6823" spans="6:6">
      <c r="F6823" s="1846"/>
    </row>
    <row r="6824" spans="6:6">
      <c r="F6824" s="1846"/>
    </row>
    <row r="6825" spans="6:6">
      <c r="F6825" s="1846"/>
    </row>
    <row r="6826" spans="6:6">
      <c r="F6826" s="1846"/>
    </row>
    <row r="6827" spans="6:6">
      <c r="F6827" s="1846"/>
    </row>
    <row r="6828" spans="6:6">
      <c r="F6828" s="1846"/>
    </row>
    <row r="6829" spans="6:6">
      <c r="F6829" s="1846"/>
    </row>
    <row r="6830" spans="6:6">
      <c r="F6830" s="1846"/>
    </row>
    <row r="6831" spans="6:6">
      <c r="F6831" s="1846"/>
    </row>
    <row r="6832" spans="6:6">
      <c r="F6832" s="1846"/>
    </row>
    <row r="6833" spans="6:6">
      <c r="F6833" s="1846"/>
    </row>
    <row r="6834" spans="6:6">
      <c r="F6834" s="1846"/>
    </row>
    <row r="6835" spans="6:6">
      <c r="F6835" s="1846"/>
    </row>
    <row r="6836" spans="6:6">
      <c r="F6836" s="1846"/>
    </row>
    <row r="6837" spans="6:6">
      <c r="F6837" s="1846"/>
    </row>
    <row r="6838" spans="6:6">
      <c r="F6838" s="1846"/>
    </row>
    <row r="6839" spans="6:6">
      <c r="F6839" s="1846"/>
    </row>
    <row r="6840" spans="6:6">
      <c r="F6840" s="1846"/>
    </row>
    <row r="6841" spans="6:6">
      <c r="F6841" s="1846"/>
    </row>
    <row r="6842" spans="6:6">
      <c r="F6842" s="1846"/>
    </row>
    <row r="6843" spans="6:6">
      <c r="F6843" s="1846"/>
    </row>
    <row r="6844" spans="6:6">
      <c r="F6844" s="1846"/>
    </row>
    <row r="6845" spans="6:6">
      <c r="F6845" s="1846"/>
    </row>
    <row r="6846" spans="6:6">
      <c r="F6846" s="1846"/>
    </row>
    <row r="6847" spans="6:6">
      <c r="F6847" s="1846"/>
    </row>
    <row r="6848" spans="6:6">
      <c r="F6848" s="1846"/>
    </row>
    <row r="6849" spans="6:6">
      <c r="F6849" s="1846"/>
    </row>
    <row r="6850" spans="6:6">
      <c r="F6850" s="1846"/>
    </row>
    <row r="6851" spans="6:6">
      <c r="F6851" s="1846"/>
    </row>
    <row r="6852" spans="6:6">
      <c r="F6852" s="1846"/>
    </row>
    <row r="6853" spans="6:6">
      <c r="F6853" s="1846"/>
    </row>
    <row r="6854" spans="6:6">
      <c r="F6854" s="1846"/>
    </row>
    <row r="6855" spans="6:6">
      <c r="F6855" s="1846"/>
    </row>
    <row r="6856" spans="6:6">
      <c r="F6856" s="1846"/>
    </row>
    <row r="6857" spans="6:6">
      <c r="F6857" s="1846"/>
    </row>
    <row r="6858" spans="6:6">
      <c r="F6858" s="1846"/>
    </row>
    <row r="6859" spans="6:6">
      <c r="F6859" s="1846"/>
    </row>
    <row r="6860" spans="6:6">
      <c r="F6860" s="1846"/>
    </row>
    <row r="6861" spans="6:6">
      <c r="F6861" s="1846"/>
    </row>
    <row r="6862" spans="6:6">
      <c r="F6862" s="1846"/>
    </row>
    <row r="6863" spans="6:6">
      <c r="F6863" s="1846"/>
    </row>
    <row r="6864" spans="6:6">
      <c r="F6864" s="1846"/>
    </row>
    <row r="6865" spans="6:6">
      <c r="F6865" s="1846"/>
    </row>
    <row r="6866" spans="6:6">
      <c r="F6866" s="1846"/>
    </row>
    <row r="6867" spans="6:6">
      <c r="F6867" s="1846"/>
    </row>
    <row r="6868" spans="6:6">
      <c r="F6868" s="1846"/>
    </row>
    <row r="6869" spans="6:6">
      <c r="F6869" s="1846"/>
    </row>
    <row r="6870" spans="6:6">
      <c r="F6870" s="1846"/>
    </row>
    <row r="6871" spans="6:6">
      <c r="F6871" s="1846"/>
    </row>
    <row r="6872" spans="6:6">
      <c r="F6872" s="1846"/>
    </row>
    <row r="6873" spans="6:6">
      <c r="F6873" s="1846"/>
    </row>
    <row r="6874" spans="6:6">
      <c r="F6874" s="1846"/>
    </row>
    <row r="6875" spans="6:6">
      <c r="F6875" s="1846"/>
    </row>
    <row r="6876" spans="6:6">
      <c r="F6876" s="1846"/>
    </row>
    <row r="6877" spans="6:6">
      <c r="F6877" s="1846"/>
    </row>
    <row r="6878" spans="6:6">
      <c r="F6878" s="1846"/>
    </row>
    <row r="6879" spans="6:6">
      <c r="F6879" s="1846"/>
    </row>
    <row r="6880" spans="6:6">
      <c r="F6880" s="1846"/>
    </row>
    <row r="6881" spans="6:6">
      <c r="F6881" s="1846"/>
    </row>
    <row r="6882" spans="6:6">
      <c r="F6882" s="1846"/>
    </row>
    <row r="6883" spans="6:6">
      <c r="F6883" s="1846"/>
    </row>
    <row r="6884" spans="6:6">
      <c r="F6884" s="1846"/>
    </row>
    <row r="6885" spans="6:6">
      <c r="F6885" s="1846"/>
    </row>
    <row r="6886" spans="6:6">
      <c r="F6886" s="1846"/>
    </row>
    <row r="6887" spans="6:6">
      <c r="F6887" s="1846"/>
    </row>
    <row r="6888" spans="6:6">
      <c r="F6888" s="1846"/>
    </row>
    <row r="6889" spans="6:6">
      <c r="F6889" s="1846"/>
    </row>
    <row r="6890" spans="6:6">
      <c r="F6890" s="1846"/>
    </row>
    <row r="6891" spans="6:6">
      <c r="F6891" s="1846"/>
    </row>
    <row r="6892" spans="6:6">
      <c r="F6892" s="1846"/>
    </row>
    <row r="6893" spans="6:6">
      <c r="F6893" s="1846"/>
    </row>
    <row r="6894" spans="6:6">
      <c r="F6894" s="1846"/>
    </row>
    <row r="6895" spans="6:6">
      <c r="F6895" s="1846"/>
    </row>
    <row r="6896" spans="6:6">
      <c r="F6896" s="1846"/>
    </row>
    <row r="6897" spans="6:6">
      <c r="F6897" s="1846"/>
    </row>
    <row r="6898" spans="6:6">
      <c r="F6898" s="1846"/>
    </row>
    <row r="6899" spans="6:6">
      <c r="F6899" s="1846"/>
    </row>
    <row r="6900" spans="6:6">
      <c r="F6900" s="1846"/>
    </row>
    <row r="6901" spans="6:6">
      <c r="F6901" s="1846"/>
    </row>
    <row r="6902" spans="6:6">
      <c r="F6902" s="1846"/>
    </row>
    <row r="6903" spans="6:6">
      <c r="F6903" s="1846"/>
    </row>
    <row r="6904" spans="6:6">
      <c r="F6904" s="1846"/>
    </row>
    <row r="6905" spans="6:6">
      <c r="F6905" s="1846"/>
    </row>
    <row r="6906" spans="6:6">
      <c r="F6906" s="1846"/>
    </row>
    <row r="6907" spans="6:6">
      <c r="F6907" s="1846"/>
    </row>
    <row r="6908" spans="6:6">
      <c r="F6908" s="1846"/>
    </row>
    <row r="6909" spans="6:6">
      <c r="F6909" s="1846"/>
    </row>
    <row r="6910" spans="6:6">
      <c r="F6910" s="1846"/>
    </row>
    <row r="6911" spans="6:6">
      <c r="F6911" s="1846"/>
    </row>
    <row r="6912" spans="6:6">
      <c r="F6912" s="1846"/>
    </row>
    <row r="6913" spans="6:6">
      <c r="F6913" s="1846"/>
    </row>
    <row r="6914" spans="6:6">
      <c r="F6914" s="1846"/>
    </row>
    <row r="6915" spans="6:6">
      <c r="F6915" s="1846"/>
    </row>
    <row r="6916" spans="6:6">
      <c r="F6916" s="1846"/>
    </row>
    <row r="6917" spans="6:6">
      <c r="F6917" s="1846"/>
    </row>
    <row r="6918" spans="6:6">
      <c r="F6918" s="1846"/>
    </row>
    <row r="6919" spans="6:6">
      <c r="F6919" s="1846"/>
    </row>
    <row r="6920" spans="6:6">
      <c r="F6920" s="1846"/>
    </row>
    <row r="6921" spans="6:6">
      <c r="F6921" s="1846"/>
    </row>
    <row r="6922" spans="6:6">
      <c r="F6922" s="1846"/>
    </row>
    <row r="6923" spans="6:6">
      <c r="F6923" s="1846"/>
    </row>
    <row r="6924" spans="6:6">
      <c r="F6924" s="1846"/>
    </row>
    <row r="6925" spans="6:6">
      <c r="F6925" s="1846"/>
    </row>
    <row r="6926" spans="6:6">
      <c r="F6926" s="1846"/>
    </row>
    <row r="6927" spans="6:6">
      <c r="F6927" s="1846"/>
    </row>
    <row r="6928" spans="6:6">
      <c r="F6928" s="1846"/>
    </row>
    <row r="6929" spans="6:6">
      <c r="F6929" s="1846"/>
    </row>
    <row r="6930" spans="6:6">
      <c r="F6930" s="1846"/>
    </row>
    <row r="6931" spans="6:6">
      <c r="F6931" s="1846"/>
    </row>
    <row r="6932" spans="6:6">
      <c r="F6932" s="1846"/>
    </row>
    <row r="6933" spans="6:6">
      <c r="F6933" s="1846"/>
    </row>
    <row r="6934" spans="6:6">
      <c r="F6934" s="1846"/>
    </row>
    <row r="6935" spans="6:6">
      <c r="F6935" s="1846"/>
    </row>
    <row r="6936" spans="6:6">
      <c r="F6936" s="1846"/>
    </row>
    <row r="6937" spans="6:6">
      <c r="F6937" s="1846"/>
    </row>
    <row r="6938" spans="6:6">
      <c r="F6938" s="1846"/>
    </row>
    <row r="6939" spans="6:6">
      <c r="F6939" s="1846"/>
    </row>
    <row r="6940" spans="6:6">
      <c r="F6940" s="1846"/>
    </row>
    <row r="6941" spans="6:6">
      <c r="F6941" s="1846"/>
    </row>
    <row r="6942" spans="6:6">
      <c r="F6942" s="1846"/>
    </row>
    <row r="6943" spans="6:6">
      <c r="F6943" s="1846"/>
    </row>
    <row r="6944" spans="6:6">
      <c r="F6944" s="1846"/>
    </row>
    <row r="6945" spans="6:6">
      <c r="F6945" s="1846"/>
    </row>
    <row r="6946" spans="6:6">
      <c r="F6946" s="1846"/>
    </row>
    <row r="6947" spans="6:6">
      <c r="F6947" s="1846"/>
    </row>
    <row r="6948" spans="6:6">
      <c r="F6948" s="1846"/>
    </row>
    <row r="6949" spans="6:6">
      <c r="F6949" s="1846"/>
    </row>
    <row r="6950" spans="6:6">
      <c r="F6950" s="1846"/>
    </row>
    <row r="6951" spans="6:6">
      <c r="F6951" s="1846"/>
    </row>
    <row r="6952" spans="6:6">
      <c r="F6952" s="1846"/>
    </row>
    <row r="6953" spans="6:6">
      <c r="F6953" s="1846"/>
    </row>
    <row r="6954" spans="6:6">
      <c r="F6954" s="1846"/>
    </row>
    <row r="6955" spans="6:6">
      <c r="F6955" s="1846"/>
    </row>
    <row r="6956" spans="6:6">
      <c r="F6956" s="1846"/>
    </row>
    <row r="6957" spans="6:6">
      <c r="F6957" s="1846"/>
    </row>
    <row r="6958" spans="6:6">
      <c r="F6958" s="1846"/>
    </row>
    <row r="6959" spans="6:6">
      <c r="F6959" s="1846"/>
    </row>
    <row r="6960" spans="6:6">
      <c r="F6960" s="1846"/>
    </row>
    <row r="6961" spans="6:6">
      <c r="F6961" s="1846"/>
    </row>
    <row r="6962" spans="6:6">
      <c r="F6962" s="1846"/>
    </row>
    <row r="6963" spans="6:6">
      <c r="F6963" s="1846"/>
    </row>
    <row r="6964" spans="6:6">
      <c r="F6964" s="1846"/>
    </row>
    <row r="6965" spans="6:6">
      <c r="F6965" s="1846"/>
    </row>
    <row r="6966" spans="6:6">
      <c r="F6966" s="1846"/>
    </row>
    <row r="6967" spans="6:6">
      <c r="F6967" s="1846"/>
    </row>
    <row r="6968" spans="6:6">
      <c r="F6968" s="1846"/>
    </row>
    <row r="6969" spans="6:6">
      <c r="F6969" s="1846"/>
    </row>
    <row r="6970" spans="6:6">
      <c r="F6970" s="1846"/>
    </row>
    <row r="6971" spans="6:6">
      <c r="F6971" s="1846"/>
    </row>
    <row r="6972" spans="6:6">
      <c r="F6972" s="1846"/>
    </row>
    <row r="6973" spans="6:6">
      <c r="F6973" s="1846"/>
    </row>
    <row r="6974" spans="6:6">
      <c r="F6974" s="1846"/>
    </row>
    <row r="6975" spans="6:6">
      <c r="F6975" s="1846"/>
    </row>
    <row r="6976" spans="6:6">
      <c r="F6976" s="1846"/>
    </row>
    <row r="6977" spans="6:6">
      <c r="F6977" s="1846"/>
    </row>
    <row r="6978" spans="6:6">
      <c r="F6978" s="1846"/>
    </row>
    <row r="6979" spans="6:6">
      <c r="F6979" s="1846"/>
    </row>
    <row r="6980" spans="6:6">
      <c r="F6980" s="1846"/>
    </row>
    <row r="6981" spans="6:6">
      <c r="F6981" s="1846"/>
    </row>
    <row r="6982" spans="6:6">
      <c r="F6982" s="1846"/>
    </row>
    <row r="6983" spans="6:6">
      <c r="F6983" s="1846"/>
    </row>
    <row r="6984" spans="6:6">
      <c r="F6984" s="1846"/>
    </row>
    <row r="6985" spans="6:6">
      <c r="F6985" s="1846"/>
    </row>
    <row r="6986" spans="6:6">
      <c r="F6986" s="1846"/>
    </row>
    <row r="6987" spans="6:6">
      <c r="F6987" s="1846"/>
    </row>
    <row r="6988" spans="6:6">
      <c r="F6988" s="1846"/>
    </row>
    <row r="6989" spans="6:6">
      <c r="F6989" s="1846"/>
    </row>
    <row r="6990" spans="6:6">
      <c r="F6990" s="1846"/>
    </row>
    <row r="6991" spans="6:6">
      <c r="F6991" s="1846"/>
    </row>
    <row r="6992" spans="6:6">
      <c r="F6992" s="1846"/>
    </row>
    <row r="6993" spans="6:6">
      <c r="F6993" s="1846"/>
    </row>
    <row r="6994" spans="6:6">
      <c r="F6994" s="1846"/>
    </row>
    <row r="6995" spans="6:6">
      <c r="F6995" s="1846"/>
    </row>
    <row r="6996" spans="6:6">
      <c r="F6996" s="1846"/>
    </row>
    <row r="6997" spans="6:6">
      <c r="F6997" s="1846"/>
    </row>
    <row r="6998" spans="6:6">
      <c r="F6998" s="1846"/>
    </row>
    <row r="6999" spans="6:6">
      <c r="F6999" s="1846"/>
    </row>
    <row r="7000" spans="6:6">
      <c r="F7000" s="1846"/>
    </row>
    <row r="7001" spans="6:6">
      <c r="F7001" s="1846"/>
    </row>
    <row r="7002" spans="6:6">
      <c r="F7002" s="1846"/>
    </row>
    <row r="7003" spans="6:6">
      <c r="F7003" s="1846"/>
    </row>
    <row r="7004" spans="6:6">
      <c r="F7004" s="1846"/>
    </row>
    <row r="7005" spans="6:6">
      <c r="F7005" s="1846"/>
    </row>
    <row r="7006" spans="6:6">
      <c r="F7006" s="1846"/>
    </row>
    <row r="7007" spans="6:6">
      <c r="F7007" s="1846"/>
    </row>
    <row r="7008" spans="6:6">
      <c r="F7008" s="1846"/>
    </row>
    <row r="7009" spans="6:6">
      <c r="F7009" s="1846"/>
    </row>
    <row r="7010" spans="6:6">
      <c r="F7010" s="1846"/>
    </row>
    <row r="7011" spans="6:6">
      <c r="F7011" s="1846"/>
    </row>
    <row r="7012" spans="6:6">
      <c r="F7012" s="1846"/>
    </row>
    <row r="7013" spans="6:6">
      <c r="F7013" s="1846"/>
    </row>
    <row r="7014" spans="6:6">
      <c r="F7014" s="1846"/>
    </row>
    <row r="7015" spans="6:6">
      <c r="F7015" s="1846"/>
    </row>
    <row r="7016" spans="6:6">
      <c r="F7016" s="1846"/>
    </row>
    <row r="7017" spans="6:6">
      <c r="F7017" s="1846"/>
    </row>
    <row r="7018" spans="6:6">
      <c r="F7018" s="1846"/>
    </row>
    <row r="7019" spans="6:6">
      <c r="F7019" s="1846"/>
    </row>
    <row r="7020" spans="6:6">
      <c r="F7020" s="1846"/>
    </row>
    <row r="7021" spans="6:6">
      <c r="F7021" s="1846"/>
    </row>
    <row r="7022" spans="6:6">
      <c r="F7022" s="1846"/>
    </row>
    <row r="7023" spans="6:6">
      <c r="F7023" s="1846"/>
    </row>
    <row r="7024" spans="6:6">
      <c r="F7024" s="1846"/>
    </row>
    <row r="7025" spans="6:6">
      <c r="F7025" s="1846"/>
    </row>
    <row r="7026" spans="6:6">
      <c r="F7026" s="1846"/>
    </row>
    <row r="7027" spans="6:6">
      <c r="F7027" s="1846"/>
    </row>
    <row r="7028" spans="6:6">
      <c r="F7028" s="1846"/>
    </row>
    <row r="7029" spans="6:6">
      <c r="F7029" s="1846"/>
    </row>
    <row r="7030" spans="6:6">
      <c r="F7030" s="1846"/>
    </row>
    <row r="7031" spans="6:6">
      <c r="F7031" s="1846"/>
    </row>
    <row r="7032" spans="6:6">
      <c r="F7032" s="1846"/>
    </row>
    <row r="7033" spans="6:6">
      <c r="F7033" s="1846"/>
    </row>
    <row r="7034" spans="6:6">
      <c r="F7034" s="1846"/>
    </row>
    <row r="7035" spans="6:6">
      <c r="F7035" s="1846"/>
    </row>
    <row r="7036" spans="6:6">
      <c r="F7036" s="1846"/>
    </row>
    <row r="7037" spans="6:6">
      <c r="F7037" s="1846"/>
    </row>
    <row r="7038" spans="6:6">
      <c r="F7038" s="1846"/>
    </row>
    <row r="7039" spans="6:6">
      <c r="F7039" s="1846"/>
    </row>
    <row r="7040" spans="6:6">
      <c r="F7040" s="1846"/>
    </row>
    <row r="7041" spans="6:6">
      <c r="F7041" s="1846"/>
    </row>
    <row r="7042" spans="6:6">
      <c r="F7042" s="1846"/>
    </row>
    <row r="7043" spans="6:6">
      <c r="F7043" s="1846"/>
    </row>
    <row r="7044" spans="6:6">
      <c r="F7044" s="1846"/>
    </row>
    <row r="7045" spans="6:6">
      <c r="F7045" s="1846"/>
    </row>
    <row r="7046" spans="6:6">
      <c r="F7046" s="1846"/>
    </row>
    <row r="7047" spans="6:6">
      <c r="F7047" s="1846"/>
    </row>
    <row r="7048" spans="6:6">
      <c r="F7048" s="1846"/>
    </row>
    <row r="7049" spans="6:6">
      <c r="F7049" s="1846"/>
    </row>
    <row r="7050" spans="6:6">
      <c r="F7050" s="1846"/>
    </row>
    <row r="7051" spans="6:6">
      <c r="F7051" s="1846"/>
    </row>
    <row r="7052" spans="6:6">
      <c r="F7052" s="1846"/>
    </row>
    <row r="7053" spans="6:6">
      <c r="F7053" s="1846"/>
    </row>
    <row r="7054" spans="6:6">
      <c r="F7054" s="1846"/>
    </row>
    <row r="7055" spans="6:6">
      <c r="F7055" s="1846"/>
    </row>
    <row r="7056" spans="6:6">
      <c r="F7056" s="1846"/>
    </row>
    <row r="7057" spans="6:6">
      <c r="F7057" s="1846"/>
    </row>
    <row r="7058" spans="6:6">
      <c r="F7058" s="1846"/>
    </row>
    <row r="7059" spans="6:6">
      <c r="F7059" s="1846"/>
    </row>
    <row r="7060" spans="6:6">
      <c r="F7060" s="1846"/>
    </row>
    <row r="7061" spans="6:6">
      <c r="F7061" s="1846"/>
    </row>
    <row r="7062" spans="6:6">
      <c r="F7062" s="1846"/>
    </row>
    <row r="7063" spans="6:6">
      <c r="F7063" s="1846"/>
    </row>
    <row r="7064" spans="6:6">
      <c r="F7064" s="1846"/>
    </row>
    <row r="7065" spans="6:6">
      <c r="F7065" s="1846"/>
    </row>
    <row r="7066" spans="6:6">
      <c r="F7066" s="1846"/>
    </row>
    <row r="7067" spans="6:6">
      <c r="F7067" s="1846"/>
    </row>
    <row r="7068" spans="6:6">
      <c r="F7068" s="1846"/>
    </row>
    <row r="7069" spans="6:6">
      <c r="F7069" s="1846"/>
    </row>
    <row r="7070" spans="6:6">
      <c r="F7070" s="1846"/>
    </row>
    <row r="7071" spans="6:6">
      <c r="F7071" s="1846"/>
    </row>
    <row r="7072" spans="6:6">
      <c r="F7072" s="1846"/>
    </row>
    <row r="7073" spans="6:6">
      <c r="F7073" s="1846"/>
    </row>
    <row r="7074" spans="6:6">
      <c r="F7074" s="1846"/>
    </row>
    <row r="7075" spans="6:6">
      <c r="F7075" s="1846"/>
    </row>
    <row r="7076" spans="6:6">
      <c r="F7076" s="1846"/>
    </row>
    <row r="7077" spans="6:6">
      <c r="F7077" s="1846"/>
    </row>
    <row r="7078" spans="6:6">
      <c r="F7078" s="1846"/>
    </row>
    <row r="7079" spans="6:6">
      <c r="F7079" s="1846"/>
    </row>
    <row r="7080" spans="6:6">
      <c r="F7080" s="1846"/>
    </row>
    <row r="7081" spans="6:6">
      <c r="F7081" s="1846"/>
    </row>
    <row r="7082" spans="6:6">
      <c r="F7082" s="1846"/>
    </row>
    <row r="7083" spans="6:6">
      <c r="F7083" s="1846"/>
    </row>
    <row r="7084" spans="6:6">
      <c r="F7084" s="1846"/>
    </row>
    <row r="7085" spans="6:6">
      <c r="F7085" s="1846"/>
    </row>
    <row r="7086" spans="6:6">
      <c r="F7086" s="1846"/>
    </row>
    <row r="7087" spans="6:6">
      <c r="F7087" s="1846"/>
    </row>
    <row r="7088" spans="6:6">
      <c r="F7088" s="1846"/>
    </row>
    <row r="7089" spans="6:6">
      <c r="F7089" s="1846"/>
    </row>
    <row r="7090" spans="6:6">
      <c r="F7090" s="1846"/>
    </row>
    <row r="7091" spans="6:6">
      <c r="F7091" s="1846"/>
    </row>
    <row r="7092" spans="6:6">
      <c r="F7092" s="1846"/>
    </row>
    <row r="7093" spans="6:6">
      <c r="F7093" s="1846"/>
    </row>
    <row r="7094" spans="6:6">
      <c r="F7094" s="1846"/>
    </row>
    <row r="7095" spans="6:6">
      <c r="F7095" s="1846"/>
    </row>
    <row r="7096" spans="6:6">
      <c r="F7096" s="1846"/>
    </row>
    <row r="7097" spans="6:6">
      <c r="F7097" s="1846"/>
    </row>
    <row r="7098" spans="6:6">
      <c r="F7098" s="1846"/>
    </row>
    <row r="7099" spans="6:6">
      <c r="F7099" s="1846"/>
    </row>
    <row r="7100" spans="6:6">
      <c r="F7100" s="1846"/>
    </row>
    <row r="7101" spans="6:6">
      <c r="F7101" s="1846"/>
    </row>
    <row r="7102" spans="6:6">
      <c r="F7102" s="1846"/>
    </row>
    <row r="7103" spans="6:6">
      <c r="F7103" s="1846"/>
    </row>
    <row r="7104" spans="6:6">
      <c r="F7104" s="1846"/>
    </row>
    <row r="7105" spans="6:6">
      <c r="F7105" s="1846"/>
    </row>
    <row r="7106" spans="6:6">
      <c r="F7106" s="1846"/>
    </row>
    <row r="7107" spans="6:6">
      <c r="F7107" s="1846"/>
    </row>
    <row r="7108" spans="6:6">
      <c r="F7108" s="1846"/>
    </row>
    <row r="7109" spans="6:6">
      <c r="F7109" s="1846"/>
    </row>
    <row r="7110" spans="6:6">
      <c r="F7110" s="1846"/>
    </row>
    <row r="7111" spans="6:6">
      <c r="F7111" s="1846"/>
    </row>
    <row r="7112" spans="6:6">
      <c r="F7112" s="1846"/>
    </row>
    <row r="7113" spans="6:6">
      <c r="F7113" s="1846"/>
    </row>
    <row r="7114" spans="6:6">
      <c r="F7114" s="1846"/>
    </row>
    <row r="7115" spans="6:6">
      <c r="F7115" s="1846"/>
    </row>
    <row r="7116" spans="6:6">
      <c r="F7116" s="1846"/>
    </row>
    <row r="7117" spans="6:6">
      <c r="F7117" s="1846"/>
    </row>
    <row r="7118" spans="6:6">
      <c r="F7118" s="1846"/>
    </row>
    <row r="7119" spans="6:6">
      <c r="F7119" s="1846"/>
    </row>
    <row r="7120" spans="6:6">
      <c r="F7120" s="1846"/>
    </row>
    <row r="7121" spans="6:6">
      <c r="F7121" s="1846"/>
    </row>
    <row r="7122" spans="6:6">
      <c r="F7122" s="1846"/>
    </row>
    <row r="7123" spans="6:6">
      <c r="F7123" s="1846"/>
    </row>
    <row r="7124" spans="6:6">
      <c r="F7124" s="1846"/>
    </row>
    <row r="7125" spans="6:6">
      <c r="F7125" s="1846"/>
    </row>
    <row r="7126" spans="6:6">
      <c r="F7126" s="1846"/>
    </row>
    <row r="7127" spans="6:6">
      <c r="F7127" s="1846"/>
    </row>
    <row r="7128" spans="6:6">
      <c r="F7128" s="1846"/>
    </row>
    <row r="7129" spans="6:6">
      <c r="F7129" s="1846"/>
    </row>
    <row r="7130" spans="6:6">
      <c r="F7130" s="1846"/>
    </row>
    <row r="7131" spans="6:6">
      <c r="F7131" s="1846"/>
    </row>
    <row r="7132" spans="6:6">
      <c r="F7132" s="1846"/>
    </row>
    <row r="7133" spans="6:6">
      <c r="F7133" s="1846"/>
    </row>
    <row r="7134" spans="6:6">
      <c r="F7134" s="1846"/>
    </row>
    <row r="7135" spans="6:6">
      <c r="F7135" s="1846"/>
    </row>
    <row r="7136" spans="6:6">
      <c r="F7136" s="1846"/>
    </row>
    <row r="7137" spans="6:6">
      <c r="F7137" s="1846"/>
    </row>
    <row r="7138" spans="6:6">
      <c r="F7138" s="1846"/>
    </row>
    <row r="7139" spans="6:6">
      <c r="F7139" s="1846"/>
    </row>
    <row r="7140" spans="6:6">
      <c r="F7140" s="1846"/>
    </row>
    <row r="7141" spans="6:6">
      <c r="F7141" s="1846"/>
    </row>
    <row r="7142" spans="6:6">
      <c r="F7142" s="1846"/>
    </row>
    <row r="7143" spans="6:6">
      <c r="F7143" s="1846"/>
    </row>
    <row r="7144" spans="6:6">
      <c r="F7144" s="1846"/>
    </row>
    <row r="7145" spans="6:6">
      <c r="F7145" s="1846"/>
    </row>
    <row r="7146" spans="6:6">
      <c r="F7146" s="1846"/>
    </row>
    <row r="7147" spans="6:6">
      <c r="F7147" s="1846"/>
    </row>
    <row r="7148" spans="6:6">
      <c r="F7148" s="1846"/>
    </row>
    <row r="7149" spans="6:6">
      <c r="F7149" s="1846"/>
    </row>
    <row r="7150" spans="6:6">
      <c r="F7150" s="1846"/>
    </row>
    <row r="7151" spans="6:6">
      <c r="F7151" s="1846"/>
    </row>
    <row r="7152" spans="6:6">
      <c r="F7152" s="1846"/>
    </row>
    <row r="7153" spans="6:6">
      <c r="F7153" s="1846"/>
    </row>
    <row r="7154" spans="6:6">
      <c r="F7154" s="1846"/>
    </row>
    <row r="7155" spans="6:6">
      <c r="F7155" s="1846"/>
    </row>
    <row r="7156" spans="6:6">
      <c r="F7156" s="1846"/>
    </row>
    <row r="7157" spans="6:6">
      <c r="F7157" s="1846"/>
    </row>
    <row r="7158" spans="6:6">
      <c r="F7158" s="1846"/>
    </row>
    <row r="7159" spans="6:6">
      <c r="F7159" s="1846"/>
    </row>
    <row r="7160" spans="6:6">
      <c r="F7160" s="1846"/>
    </row>
    <row r="7161" spans="6:6">
      <c r="F7161" s="1846"/>
    </row>
    <row r="7162" spans="6:6">
      <c r="F7162" s="1846"/>
    </row>
    <row r="7163" spans="6:6">
      <c r="F7163" s="1846"/>
    </row>
    <row r="7164" spans="6:6">
      <c r="F7164" s="1846"/>
    </row>
    <row r="7165" spans="6:6">
      <c r="F7165" s="1846"/>
    </row>
    <row r="7166" spans="6:6">
      <c r="F7166" s="1846"/>
    </row>
    <row r="7167" spans="6:6">
      <c r="F7167" s="1846"/>
    </row>
    <row r="7168" spans="6:6">
      <c r="F7168" s="1846"/>
    </row>
    <row r="7169" spans="6:6">
      <c r="F7169" s="1846"/>
    </row>
    <row r="7170" spans="6:6">
      <c r="F7170" s="1846"/>
    </row>
    <row r="7171" spans="6:6">
      <c r="F7171" s="1846"/>
    </row>
    <row r="7172" spans="6:6">
      <c r="F7172" s="1846"/>
    </row>
    <row r="7173" spans="6:6">
      <c r="F7173" s="1846"/>
    </row>
    <row r="7174" spans="6:6">
      <c r="F7174" s="1846"/>
    </row>
    <row r="7175" spans="6:6">
      <c r="F7175" s="1846"/>
    </row>
    <row r="7176" spans="6:6">
      <c r="F7176" s="1846"/>
    </row>
    <row r="7177" spans="6:6">
      <c r="F7177" s="1846"/>
    </row>
    <row r="7178" spans="6:6">
      <c r="F7178" s="1846"/>
    </row>
    <row r="7179" spans="6:6">
      <c r="F7179" s="1846"/>
    </row>
    <row r="7180" spans="6:6">
      <c r="F7180" s="1846"/>
    </row>
    <row r="7181" spans="6:6">
      <c r="F7181" s="1846"/>
    </row>
    <row r="7182" spans="6:6">
      <c r="F7182" s="1846"/>
    </row>
    <row r="7183" spans="6:6">
      <c r="F7183" s="1846"/>
    </row>
    <row r="7184" spans="6:6">
      <c r="F7184" s="1846"/>
    </row>
    <row r="7185" spans="6:6">
      <c r="F7185" s="1846"/>
    </row>
    <row r="7186" spans="6:6">
      <c r="F7186" s="1846"/>
    </row>
    <row r="7187" spans="6:6">
      <c r="F7187" s="1846"/>
    </row>
    <row r="7188" spans="6:6">
      <c r="F7188" s="1846"/>
    </row>
    <row r="7189" spans="6:6">
      <c r="F7189" s="1846"/>
    </row>
    <row r="7190" spans="6:6">
      <c r="F7190" s="1846"/>
    </row>
    <row r="7191" spans="6:6">
      <c r="F7191" s="1846"/>
    </row>
    <row r="7192" spans="6:6">
      <c r="F7192" s="1846"/>
    </row>
    <row r="7193" spans="6:6">
      <c r="F7193" s="1846"/>
    </row>
    <row r="7194" spans="6:6">
      <c r="F7194" s="1846"/>
    </row>
    <row r="7195" spans="6:6">
      <c r="F7195" s="1846"/>
    </row>
    <row r="7196" spans="6:6">
      <c r="F7196" s="1846"/>
    </row>
    <row r="7197" spans="6:6">
      <c r="F7197" s="1846"/>
    </row>
    <row r="7198" spans="6:6">
      <c r="F7198" s="1846"/>
    </row>
    <row r="7199" spans="6:6">
      <c r="F7199" s="1846"/>
    </row>
    <row r="7200" spans="6:6">
      <c r="F7200" s="1846"/>
    </row>
    <row r="7201" spans="6:6">
      <c r="F7201" s="1846"/>
    </row>
    <row r="7202" spans="6:6">
      <c r="F7202" s="1846"/>
    </row>
    <row r="7203" spans="6:6">
      <c r="F7203" s="1846"/>
    </row>
    <row r="7204" spans="6:6">
      <c r="F7204" s="1846"/>
    </row>
    <row r="7205" spans="6:6">
      <c r="F7205" s="1846"/>
    </row>
    <row r="7206" spans="6:6">
      <c r="F7206" s="1846"/>
    </row>
    <row r="7207" spans="6:6">
      <c r="F7207" s="1846"/>
    </row>
    <row r="7208" spans="6:6">
      <c r="F7208" s="1846"/>
    </row>
    <row r="7209" spans="6:6">
      <c r="F7209" s="1846"/>
    </row>
    <row r="7210" spans="6:6">
      <c r="F7210" s="1846"/>
    </row>
    <row r="7211" spans="6:6">
      <c r="F7211" s="1846"/>
    </row>
    <row r="7212" spans="6:6">
      <c r="F7212" s="1846"/>
    </row>
    <row r="7213" spans="6:6">
      <c r="F7213" s="1846"/>
    </row>
    <row r="7214" spans="6:6">
      <c r="F7214" s="1846"/>
    </row>
    <row r="7215" spans="6:6">
      <c r="F7215" s="1846"/>
    </row>
    <row r="7216" spans="6:6">
      <c r="F7216" s="1846"/>
    </row>
    <row r="7217" spans="6:6">
      <c r="F7217" s="1846"/>
    </row>
    <row r="7218" spans="6:6">
      <c r="F7218" s="1846"/>
    </row>
    <row r="7219" spans="6:6">
      <c r="F7219" s="1846"/>
    </row>
    <row r="7220" spans="6:6">
      <c r="F7220" s="1846"/>
    </row>
    <row r="7221" spans="6:6">
      <c r="F7221" s="1846"/>
    </row>
    <row r="7222" spans="6:6">
      <c r="F7222" s="1846"/>
    </row>
    <row r="7223" spans="6:6">
      <c r="F7223" s="1846"/>
    </row>
    <row r="7224" spans="6:6">
      <c r="F7224" s="1846"/>
    </row>
    <row r="7225" spans="6:6">
      <c r="F7225" s="1846"/>
    </row>
    <row r="7226" spans="6:6">
      <c r="F7226" s="1846"/>
    </row>
    <row r="7227" spans="6:6">
      <c r="F7227" s="1846"/>
    </row>
    <row r="7228" spans="6:6">
      <c r="F7228" s="1846"/>
    </row>
    <row r="7229" spans="6:6">
      <c r="F7229" s="1846"/>
    </row>
    <row r="7230" spans="6:6">
      <c r="F7230" s="1846"/>
    </row>
    <row r="7231" spans="6:6">
      <c r="F7231" s="1846"/>
    </row>
    <row r="7232" spans="6:6">
      <c r="F7232" s="1846"/>
    </row>
    <row r="7233" spans="6:6">
      <c r="F7233" s="1846"/>
    </row>
    <row r="7234" spans="6:6">
      <c r="F7234" s="1846"/>
    </row>
    <row r="7235" spans="6:6">
      <c r="F7235" s="1846"/>
    </row>
    <row r="7236" spans="6:6">
      <c r="F7236" s="1846"/>
    </row>
    <row r="7237" spans="6:6">
      <c r="F7237" s="1846"/>
    </row>
    <row r="7238" spans="6:6">
      <c r="F7238" s="1846"/>
    </row>
    <row r="7239" spans="6:6">
      <c r="F7239" s="1846"/>
    </row>
    <row r="7240" spans="6:6">
      <c r="F7240" s="1846"/>
    </row>
    <row r="7241" spans="6:6">
      <c r="F7241" s="1846"/>
    </row>
    <row r="7242" spans="6:6">
      <c r="F7242" s="1846"/>
    </row>
    <row r="7243" spans="6:6">
      <c r="F7243" s="1846"/>
    </row>
    <row r="7244" spans="6:6">
      <c r="F7244" s="1846"/>
    </row>
    <row r="7245" spans="6:6">
      <c r="F7245" s="1846"/>
    </row>
    <row r="7246" spans="6:6">
      <c r="F7246" s="1846"/>
    </row>
    <row r="7247" spans="6:6">
      <c r="F7247" s="1846"/>
    </row>
    <row r="7248" spans="6:6">
      <c r="F7248" s="1846"/>
    </row>
    <row r="7249" spans="6:6">
      <c r="F7249" s="1846"/>
    </row>
    <row r="7250" spans="6:6">
      <c r="F7250" s="1846"/>
    </row>
    <row r="7251" spans="6:6">
      <c r="F7251" s="1846"/>
    </row>
    <row r="7252" spans="6:6">
      <c r="F7252" s="1846"/>
    </row>
    <row r="7253" spans="6:6">
      <c r="F7253" s="1846"/>
    </row>
    <row r="7254" spans="6:6">
      <c r="F7254" s="1846"/>
    </row>
    <row r="7255" spans="6:6">
      <c r="F7255" s="1846"/>
    </row>
    <row r="7256" spans="6:6">
      <c r="F7256" s="1846"/>
    </row>
    <row r="7257" spans="6:6">
      <c r="F7257" s="1846"/>
    </row>
    <row r="7258" spans="6:6">
      <c r="F7258" s="1846"/>
    </row>
    <row r="7259" spans="6:6">
      <c r="F7259" s="1846"/>
    </row>
    <row r="7260" spans="6:6">
      <c r="F7260" s="1846"/>
    </row>
    <row r="7261" spans="6:6">
      <c r="F7261" s="1846"/>
    </row>
    <row r="7262" spans="6:6">
      <c r="F7262" s="1846"/>
    </row>
    <row r="7263" spans="6:6">
      <c r="F7263" s="1846"/>
    </row>
    <row r="7264" spans="6:6">
      <c r="F7264" s="1846"/>
    </row>
    <row r="7265" spans="6:6">
      <c r="F7265" s="1846"/>
    </row>
    <row r="7266" spans="6:6">
      <c r="F7266" s="1846"/>
    </row>
    <row r="7267" spans="6:6">
      <c r="F7267" s="1846"/>
    </row>
    <row r="7268" spans="6:6">
      <c r="F7268" s="1846"/>
    </row>
    <row r="7269" spans="6:6">
      <c r="F7269" s="1846"/>
    </row>
    <row r="7270" spans="6:6">
      <c r="F7270" s="1846"/>
    </row>
    <row r="7271" spans="6:6">
      <c r="F7271" s="1846"/>
    </row>
    <row r="7272" spans="6:6">
      <c r="F7272" s="1846"/>
    </row>
    <row r="7273" spans="6:6">
      <c r="F7273" s="1846"/>
    </row>
    <row r="7274" spans="6:6">
      <c r="F7274" s="1846"/>
    </row>
    <row r="7275" spans="6:6">
      <c r="F7275" s="1846"/>
    </row>
    <row r="7276" spans="6:6">
      <c r="F7276" s="1846"/>
    </row>
    <row r="7277" spans="6:6">
      <c r="F7277" s="1846"/>
    </row>
    <row r="7278" spans="6:6">
      <c r="F7278" s="1846"/>
    </row>
    <row r="7279" spans="6:6">
      <c r="F7279" s="1846"/>
    </row>
    <row r="7280" spans="6:6">
      <c r="F7280" s="1846"/>
    </row>
    <row r="7281" spans="6:6">
      <c r="F7281" s="1846"/>
    </row>
    <row r="7282" spans="6:6">
      <c r="F7282" s="1846"/>
    </row>
    <row r="7283" spans="6:6">
      <c r="F7283" s="1846"/>
    </row>
    <row r="7284" spans="6:6">
      <c r="F7284" s="1846"/>
    </row>
    <row r="7285" spans="6:6">
      <c r="F7285" s="1846"/>
    </row>
    <row r="7286" spans="6:6">
      <c r="F7286" s="1846"/>
    </row>
    <row r="7287" spans="6:6">
      <c r="F7287" s="1846"/>
    </row>
    <row r="7288" spans="6:6">
      <c r="F7288" s="1846"/>
    </row>
    <row r="7289" spans="6:6">
      <c r="F7289" s="1846"/>
    </row>
    <row r="7290" spans="6:6">
      <c r="F7290" s="1846"/>
    </row>
    <row r="7291" spans="6:6">
      <c r="F7291" s="1846"/>
    </row>
    <row r="7292" spans="6:6">
      <c r="F7292" s="1846"/>
    </row>
    <row r="7293" spans="6:6">
      <c r="F7293" s="1846"/>
    </row>
    <row r="7294" spans="6:6">
      <c r="F7294" s="1846"/>
    </row>
    <row r="7295" spans="6:6">
      <c r="F7295" s="1846"/>
    </row>
    <row r="7296" spans="6:6">
      <c r="F7296" s="1846"/>
    </row>
    <row r="7297" spans="6:6">
      <c r="F7297" s="1846"/>
    </row>
    <row r="7298" spans="6:6">
      <c r="F7298" s="1846"/>
    </row>
    <row r="7299" spans="6:6">
      <c r="F7299" s="1846"/>
    </row>
    <row r="7300" spans="6:6">
      <c r="F7300" s="1846"/>
    </row>
    <row r="7301" spans="6:6">
      <c r="F7301" s="1846"/>
    </row>
    <row r="7302" spans="6:6">
      <c r="F7302" s="1846"/>
    </row>
    <row r="7303" spans="6:6">
      <c r="F7303" s="1846"/>
    </row>
    <row r="7304" spans="6:6">
      <c r="F7304" s="1846"/>
    </row>
    <row r="7305" spans="6:6">
      <c r="F7305" s="1846"/>
    </row>
    <row r="7306" spans="6:6">
      <c r="F7306" s="1846"/>
    </row>
    <row r="7307" spans="6:6">
      <c r="F7307" s="1846"/>
    </row>
    <row r="7308" spans="6:6">
      <c r="F7308" s="1846"/>
    </row>
    <row r="7309" spans="6:6">
      <c r="F7309" s="1846"/>
    </row>
    <row r="7310" spans="6:6">
      <c r="F7310" s="1846"/>
    </row>
    <row r="7311" spans="6:6">
      <c r="F7311" s="1846"/>
    </row>
    <row r="7312" spans="6:6">
      <c r="F7312" s="1846"/>
    </row>
    <row r="7313" spans="6:6">
      <c r="F7313" s="1846"/>
    </row>
    <row r="7314" spans="6:6">
      <c r="F7314" s="1846"/>
    </row>
    <row r="7315" spans="6:6">
      <c r="F7315" s="1846"/>
    </row>
    <row r="7316" spans="6:6">
      <c r="F7316" s="1846"/>
    </row>
    <row r="7317" spans="6:6">
      <c r="F7317" s="1846"/>
    </row>
    <row r="7318" spans="6:6">
      <c r="F7318" s="1846"/>
    </row>
    <row r="7319" spans="6:6">
      <c r="F7319" s="1846"/>
    </row>
    <row r="7320" spans="6:6">
      <c r="F7320" s="1846"/>
    </row>
    <row r="7321" spans="6:6">
      <c r="F7321" s="1846"/>
    </row>
    <row r="7322" spans="6:6">
      <c r="F7322" s="1846"/>
    </row>
    <row r="7323" spans="6:6">
      <c r="F7323" s="1846"/>
    </row>
    <row r="7324" spans="6:6">
      <c r="F7324" s="1846"/>
    </row>
    <row r="7325" spans="6:6">
      <c r="F7325" s="1846"/>
    </row>
    <row r="7326" spans="6:6">
      <c r="F7326" s="1846"/>
    </row>
    <row r="7327" spans="6:6">
      <c r="F7327" s="1846"/>
    </row>
    <row r="7328" spans="6:6">
      <c r="F7328" s="1846"/>
    </row>
    <row r="7329" spans="6:6">
      <c r="F7329" s="1846"/>
    </row>
    <row r="7330" spans="6:6">
      <c r="F7330" s="1846"/>
    </row>
    <row r="7331" spans="6:6">
      <c r="F7331" s="1846"/>
    </row>
    <row r="7332" spans="6:6">
      <c r="F7332" s="1846"/>
    </row>
    <row r="7333" spans="6:6">
      <c r="F7333" s="1846"/>
    </row>
    <row r="7334" spans="6:6">
      <c r="F7334" s="1846"/>
    </row>
    <row r="7335" spans="6:6">
      <c r="F7335" s="1846"/>
    </row>
    <row r="7336" spans="6:6">
      <c r="F7336" s="1846"/>
    </row>
    <row r="7337" spans="6:6">
      <c r="F7337" s="1846"/>
    </row>
    <row r="7338" spans="6:6">
      <c r="F7338" s="1846"/>
    </row>
    <row r="7339" spans="6:6">
      <c r="F7339" s="1846"/>
    </row>
    <row r="7340" spans="6:6">
      <c r="F7340" s="1846"/>
    </row>
    <row r="7341" spans="6:6">
      <c r="F7341" s="1846"/>
    </row>
    <row r="7342" spans="6:6">
      <c r="F7342" s="1846"/>
    </row>
    <row r="7343" spans="6:6">
      <c r="F7343" s="1846"/>
    </row>
    <row r="7344" spans="6:6">
      <c r="F7344" s="1846"/>
    </row>
    <row r="7345" spans="6:6">
      <c r="F7345" s="1846"/>
    </row>
    <row r="7346" spans="6:6">
      <c r="F7346" s="1846"/>
    </row>
    <row r="7347" spans="6:6">
      <c r="F7347" s="1846"/>
    </row>
    <row r="7348" spans="6:6">
      <c r="F7348" s="1846"/>
    </row>
    <row r="7349" spans="6:6">
      <c r="F7349" s="1846"/>
    </row>
    <row r="7350" spans="6:6">
      <c r="F7350" s="1846"/>
    </row>
    <row r="7351" spans="6:6">
      <c r="F7351" s="1846"/>
    </row>
    <row r="7352" spans="6:6">
      <c r="F7352" s="1846"/>
    </row>
    <row r="7353" spans="6:6">
      <c r="F7353" s="1846"/>
    </row>
    <row r="7354" spans="6:6">
      <c r="F7354" s="1846"/>
    </row>
    <row r="7355" spans="6:6">
      <c r="F7355" s="1846"/>
    </row>
    <row r="7356" spans="6:6">
      <c r="F7356" s="1846"/>
    </row>
    <row r="7357" spans="6:6">
      <c r="F7357" s="1846"/>
    </row>
    <row r="7358" spans="6:6">
      <c r="F7358" s="1846"/>
    </row>
    <row r="7359" spans="6:6">
      <c r="F7359" s="1846"/>
    </row>
    <row r="7360" spans="6:6">
      <c r="F7360" s="1846"/>
    </row>
    <row r="7361" spans="6:6">
      <c r="F7361" s="1846"/>
    </row>
    <row r="7362" spans="6:6">
      <c r="F7362" s="1846"/>
    </row>
    <row r="7363" spans="6:6">
      <c r="F7363" s="1846"/>
    </row>
    <row r="7364" spans="6:6">
      <c r="F7364" s="1846"/>
    </row>
    <row r="7365" spans="6:6">
      <c r="F7365" s="1846"/>
    </row>
    <row r="7366" spans="6:6">
      <c r="F7366" s="1846"/>
    </row>
    <row r="7367" spans="6:6">
      <c r="F7367" s="1846"/>
    </row>
    <row r="7368" spans="6:6">
      <c r="F7368" s="1846"/>
    </row>
    <row r="7369" spans="6:6">
      <c r="F7369" s="1846"/>
    </row>
    <row r="7370" spans="6:6">
      <c r="F7370" s="1846"/>
    </row>
    <row r="7371" spans="6:6">
      <c r="F7371" s="1846"/>
    </row>
    <row r="7372" spans="6:6">
      <c r="F7372" s="1846"/>
    </row>
    <row r="7373" spans="6:6">
      <c r="F7373" s="1846"/>
    </row>
    <row r="7374" spans="6:6">
      <c r="F7374" s="1846"/>
    </row>
    <row r="7375" spans="6:6">
      <c r="F7375" s="1846"/>
    </row>
    <row r="7376" spans="6:6">
      <c r="F7376" s="1846"/>
    </row>
    <row r="7377" spans="6:6">
      <c r="F7377" s="1846"/>
    </row>
    <row r="7378" spans="6:6">
      <c r="F7378" s="1846"/>
    </row>
    <row r="7379" spans="6:6">
      <c r="F7379" s="1846"/>
    </row>
    <row r="7380" spans="6:6">
      <c r="F7380" s="1846"/>
    </row>
    <row r="7381" spans="6:6">
      <c r="F7381" s="1846"/>
    </row>
    <row r="7382" spans="6:6">
      <c r="F7382" s="1846"/>
    </row>
    <row r="7383" spans="6:6">
      <c r="F7383" s="1846"/>
    </row>
    <row r="7384" spans="6:6">
      <c r="F7384" s="1846"/>
    </row>
    <row r="7385" spans="6:6">
      <c r="F7385" s="1846"/>
    </row>
    <row r="7386" spans="6:6">
      <c r="F7386" s="1846"/>
    </row>
    <row r="7387" spans="6:6">
      <c r="F7387" s="1846"/>
    </row>
    <row r="7388" spans="6:6">
      <c r="F7388" s="1846"/>
    </row>
    <row r="7389" spans="6:6">
      <c r="F7389" s="1846"/>
    </row>
    <row r="7390" spans="6:6">
      <c r="F7390" s="1846"/>
    </row>
    <row r="7391" spans="6:6">
      <c r="F7391" s="1846"/>
    </row>
    <row r="7392" spans="6:6">
      <c r="F7392" s="1846"/>
    </row>
    <row r="7393" spans="6:6">
      <c r="F7393" s="1846"/>
    </row>
    <row r="7394" spans="6:6">
      <c r="F7394" s="1846"/>
    </row>
    <row r="7395" spans="6:6">
      <c r="F7395" s="1846"/>
    </row>
    <row r="7396" spans="6:6">
      <c r="F7396" s="1846"/>
    </row>
    <row r="7397" spans="6:6">
      <c r="F7397" s="1846"/>
    </row>
    <row r="7398" spans="6:6">
      <c r="F7398" s="1846"/>
    </row>
    <row r="7399" spans="6:6">
      <c r="F7399" s="1846"/>
    </row>
    <row r="7400" spans="6:6">
      <c r="F7400" s="1846"/>
    </row>
    <row r="7401" spans="6:6">
      <c r="F7401" s="1846"/>
    </row>
    <row r="7402" spans="6:6">
      <c r="F7402" s="1846"/>
    </row>
    <row r="7403" spans="6:6">
      <c r="F7403" s="1846"/>
    </row>
    <row r="7404" spans="6:6">
      <c r="F7404" s="1846"/>
    </row>
    <row r="7405" spans="6:6">
      <c r="F7405" s="1846"/>
    </row>
    <row r="7406" spans="6:6">
      <c r="F7406" s="1846"/>
    </row>
    <row r="7407" spans="6:6">
      <c r="F7407" s="1846"/>
    </row>
    <row r="7408" spans="6:6">
      <c r="F7408" s="1846"/>
    </row>
    <row r="7409" spans="6:6">
      <c r="F7409" s="1846"/>
    </row>
    <row r="7410" spans="6:6">
      <c r="F7410" s="1846"/>
    </row>
    <row r="7411" spans="6:6">
      <c r="F7411" s="1846"/>
    </row>
    <row r="7412" spans="6:6">
      <c r="F7412" s="1846"/>
    </row>
    <row r="7413" spans="6:6">
      <c r="F7413" s="1846"/>
    </row>
    <row r="7414" spans="6:6">
      <c r="F7414" s="1846"/>
    </row>
    <row r="7415" spans="6:6">
      <c r="F7415" s="1846"/>
    </row>
    <row r="7416" spans="6:6">
      <c r="F7416" s="1846"/>
    </row>
    <row r="7417" spans="6:6">
      <c r="F7417" s="1846"/>
    </row>
    <row r="7418" spans="6:6">
      <c r="F7418" s="1846"/>
    </row>
    <row r="7419" spans="6:6">
      <c r="F7419" s="1846"/>
    </row>
    <row r="7420" spans="6:6">
      <c r="F7420" s="1846"/>
    </row>
    <row r="7421" spans="6:6">
      <c r="F7421" s="1846"/>
    </row>
    <row r="7422" spans="6:6">
      <c r="F7422" s="1846"/>
    </row>
    <row r="7423" spans="6:6">
      <c r="F7423" s="1846"/>
    </row>
    <row r="7424" spans="6:6">
      <c r="F7424" s="1846"/>
    </row>
    <row r="7425" spans="6:6">
      <c r="F7425" s="1846"/>
    </row>
    <row r="7426" spans="6:6">
      <c r="F7426" s="1846"/>
    </row>
    <row r="7427" spans="6:6">
      <c r="F7427" s="1846"/>
    </row>
    <row r="7428" spans="6:6">
      <c r="F7428" s="1846"/>
    </row>
    <row r="7429" spans="6:6">
      <c r="F7429" s="1846"/>
    </row>
    <row r="7430" spans="6:6">
      <c r="F7430" s="1846"/>
    </row>
    <row r="7431" spans="6:6">
      <c r="F7431" s="1846"/>
    </row>
    <row r="7432" spans="6:6">
      <c r="F7432" s="1846"/>
    </row>
    <row r="7433" spans="6:6">
      <c r="F7433" s="1846"/>
    </row>
    <row r="7434" spans="6:6">
      <c r="F7434" s="1846"/>
    </row>
    <row r="7435" spans="6:6">
      <c r="F7435" s="1846"/>
    </row>
    <row r="7436" spans="6:6">
      <c r="F7436" s="1846"/>
    </row>
    <row r="7437" spans="6:6">
      <c r="F7437" s="1846"/>
    </row>
    <row r="7438" spans="6:6">
      <c r="F7438" s="1846"/>
    </row>
    <row r="7439" spans="6:6">
      <c r="F7439" s="1846"/>
    </row>
    <row r="7440" spans="6:6">
      <c r="F7440" s="1846"/>
    </row>
    <row r="7441" spans="6:6">
      <c r="F7441" s="1846"/>
    </row>
    <row r="7442" spans="6:6">
      <c r="F7442" s="1846"/>
    </row>
    <row r="7443" spans="6:6">
      <c r="F7443" s="1846"/>
    </row>
    <row r="7444" spans="6:6">
      <c r="F7444" s="1846"/>
    </row>
    <row r="7445" spans="6:6">
      <c r="F7445" s="1846"/>
    </row>
    <row r="7446" spans="6:6">
      <c r="F7446" s="1846"/>
    </row>
    <row r="7447" spans="6:6">
      <c r="F7447" s="1846"/>
    </row>
    <row r="7448" spans="6:6">
      <c r="F7448" s="1846"/>
    </row>
    <row r="7449" spans="6:6">
      <c r="F7449" s="1846"/>
    </row>
    <row r="7450" spans="6:6">
      <c r="F7450" s="1846"/>
    </row>
    <row r="7451" spans="6:6">
      <c r="F7451" s="1846"/>
    </row>
    <row r="7452" spans="6:6">
      <c r="F7452" s="1846"/>
    </row>
    <row r="7453" spans="6:6">
      <c r="F7453" s="1846"/>
    </row>
    <row r="7454" spans="6:6">
      <c r="F7454" s="1846"/>
    </row>
    <row r="7455" spans="6:6">
      <c r="F7455" s="1846"/>
    </row>
    <row r="7456" spans="6:6">
      <c r="F7456" s="1846"/>
    </row>
    <row r="7457" spans="6:6">
      <c r="F7457" s="1846"/>
    </row>
    <row r="7458" spans="6:6">
      <c r="F7458" s="1846"/>
    </row>
    <row r="7459" spans="6:6">
      <c r="F7459" s="1846"/>
    </row>
    <row r="7460" spans="6:6">
      <c r="F7460" s="1846"/>
    </row>
    <row r="7461" spans="6:6">
      <c r="F7461" s="1846"/>
    </row>
    <row r="7462" spans="6:6">
      <c r="F7462" s="1846"/>
    </row>
    <row r="7463" spans="6:6">
      <c r="F7463" s="1846"/>
    </row>
    <row r="7464" spans="6:6">
      <c r="F7464" s="1846"/>
    </row>
    <row r="7465" spans="6:6">
      <c r="F7465" s="1846"/>
    </row>
    <row r="7466" spans="6:6">
      <c r="F7466" s="1846"/>
    </row>
    <row r="7467" spans="6:6">
      <c r="F7467" s="1846"/>
    </row>
    <row r="7468" spans="6:6">
      <c r="F7468" s="1846"/>
    </row>
    <row r="7469" spans="6:6">
      <c r="F7469" s="1846"/>
    </row>
    <row r="7470" spans="6:6">
      <c r="F7470" s="1846"/>
    </row>
    <row r="7471" spans="6:6">
      <c r="F7471" s="1846"/>
    </row>
    <row r="7472" spans="6:6">
      <c r="F7472" s="1846"/>
    </row>
    <row r="7473" spans="6:6">
      <c r="F7473" s="1846"/>
    </row>
    <row r="7474" spans="6:6">
      <c r="F7474" s="1846"/>
    </row>
    <row r="7475" spans="6:6">
      <c r="F7475" s="1846"/>
    </row>
    <row r="7476" spans="6:6">
      <c r="F7476" s="1846"/>
    </row>
    <row r="7477" spans="6:6">
      <c r="F7477" s="1846"/>
    </row>
    <row r="7478" spans="6:6">
      <c r="F7478" s="1846"/>
    </row>
    <row r="7479" spans="6:6">
      <c r="F7479" s="1846"/>
    </row>
    <row r="7480" spans="6:6">
      <c r="F7480" s="1846"/>
    </row>
    <row r="7481" spans="6:6">
      <c r="F7481" s="1846"/>
    </row>
    <row r="7482" spans="6:6">
      <c r="F7482" s="1846"/>
    </row>
    <row r="7483" spans="6:6">
      <c r="F7483" s="1846"/>
    </row>
    <row r="7484" spans="6:6">
      <c r="F7484" s="1846"/>
    </row>
    <row r="7485" spans="6:6">
      <c r="F7485" s="1846"/>
    </row>
    <row r="7486" spans="6:6">
      <c r="F7486" s="1846"/>
    </row>
    <row r="7487" spans="6:6">
      <c r="F7487" s="1846"/>
    </row>
    <row r="7488" spans="6:6">
      <c r="F7488" s="1846"/>
    </row>
    <row r="7489" spans="6:6">
      <c r="F7489" s="1846"/>
    </row>
    <row r="7490" spans="6:6">
      <c r="F7490" s="1846"/>
    </row>
    <row r="7491" spans="6:6">
      <c r="F7491" s="1846"/>
    </row>
    <row r="7492" spans="6:6">
      <c r="F7492" s="1846"/>
    </row>
    <row r="7493" spans="6:6">
      <c r="F7493" s="1846"/>
    </row>
    <row r="7494" spans="6:6">
      <c r="F7494" s="1846"/>
    </row>
    <row r="7495" spans="6:6">
      <c r="F7495" s="1846"/>
    </row>
    <row r="7496" spans="6:6">
      <c r="F7496" s="1846"/>
    </row>
    <row r="7497" spans="6:6">
      <c r="F7497" s="1846"/>
    </row>
    <row r="7498" spans="6:6">
      <c r="F7498" s="1846"/>
    </row>
    <row r="7499" spans="6:6">
      <c r="F7499" s="1846"/>
    </row>
    <row r="7500" spans="6:6">
      <c r="F7500" s="1846"/>
    </row>
    <row r="7501" spans="6:6">
      <c r="F7501" s="1846"/>
    </row>
    <row r="7502" spans="6:6">
      <c r="F7502" s="1846"/>
    </row>
    <row r="7503" spans="6:6">
      <c r="F7503" s="1846"/>
    </row>
    <row r="7504" spans="6:6">
      <c r="F7504" s="1846"/>
    </row>
    <row r="7505" spans="6:6">
      <c r="F7505" s="1846"/>
    </row>
    <row r="7506" spans="6:6">
      <c r="F7506" s="1846"/>
    </row>
    <row r="7507" spans="6:6">
      <c r="F7507" s="1846"/>
    </row>
    <row r="7508" spans="6:6">
      <c r="F7508" s="1846"/>
    </row>
    <row r="7509" spans="6:6">
      <c r="F7509" s="1846"/>
    </row>
    <row r="7510" spans="6:6">
      <c r="F7510" s="1846"/>
    </row>
    <row r="7511" spans="6:6">
      <c r="F7511" s="1846"/>
    </row>
    <row r="7512" spans="6:6">
      <c r="F7512" s="1846"/>
    </row>
    <row r="7513" spans="6:6">
      <c r="F7513" s="1846"/>
    </row>
    <row r="7514" spans="6:6">
      <c r="F7514" s="1846"/>
    </row>
    <row r="7515" spans="6:6">
      <c r="F7515" s="1846"/>
    </row>
    <row r="7516" spans="6:6">
      <c r="F7516" s="1846"/>
    </row>
    <row r="7517" spans="6:6">
      <c r="F7517" s="1846"/>
    </row>
    <row r="7518" spans="6:6">
      <c r="F7518" s="1846"/>
    </row>
    <row r="7519" spans="6:6">
      <c r="F7519" s="1846"/>
    </row>
    <row r="7520" spans="6:6">
      <c r="F7520" s="1846"/>
    </row>
    <row r="7521" spans="6:6">
      <c r="F7521" s="1846"/>
    </row>
    <row r="7522" spans="6:6">
      <c r="F7522" s="1846"/>
    </row>
    <row r="7523" spans="6:6">
      <c r="F7523" s="1846"/>
    </row>
    <row r="7524" spans="6:6">
      <c r="F7524" s="1846"/>
    </row>
    <row r="7525" spans="6:6">
      <c r="F7525" s="1846"/>
    </row>
    <row r="7526" spans="6:6">
      <c r="F7526" s="1846"/>
    </row>
    <row r="7527" spans="6:6">
      <c r="F7527" s="1846"/>
    </row>
    <row r="7528" spans="6:6">
      <c r="F7528" s="1846"/>
    </row>
    <row r="7529" spans="6:6">
      <c r="F7529" s="1846"/>
    </row>
    <row r="7530" spans="6:6">
      <c r="F7530" s="1846"/>
    </row>
    <row r="7531" spans="6:6">
      <c r="F7531" s="1846"/>
    </row>
    <row r="7532" spans="6:6">
      <c r="F7532" s="1846"/>
    </row>
    <row r="7533" spans="6:6">
      <c r="F7533" s="1846"/>
    </row>
    <row r="7534" spans="6:6">
      <c r="F7534" s="1846"/>
    </row>
    <row r="7535" spans="6:6">
      <c r="F7535" s="1846"/>
    </row>
    <row r="7536" spans="6:6">
      <c r="F7536" s="1846"/>
    </row>
    <row r="7537" spans="6:6">
      <c r="F7537" s="1846"/>
    </row>
    <row r="7538" spans="6:6">
      <c r="F7538" s="1846"/>
    </row>
    <row r="7539" spans="6:6">
      <c r="F7539" s="1846"/>
    </row>
    <row r="7540" spans="6:6">
      <c r="F7540" s="1846"/>
    </row>
    <row r="7541" spans="6:6">
      <c r="F7541" s="1846"/>
    </row>
    <row r="7542" spans="6:6">
      <c r="F7542" s="1846"/>
    </row>
    <row r="7543" spans="6:6">
      <c r="F7543" s="1846"/>
    </row>
    <row r="7544" spans="6:6">
      <c r="F7544" s="1846"/>
    </row>
    <row r="7545" spans="6:6">
      <c r="F7545" s="1846"/>
    </row>
    <row r="7546" spans="6:6">
      <c r="F7546" s="1846"/>
    </row>
    <row r="7547" spans="6:6">
      <c r="F7547" s="1846"/>
    </row>
    <row r="7548" spans="6:6">
      <c r="F7548" s="1846"/>
    </row>
    <row r="7549" spans="6:6">
      <c r="F7549" s="1846"/>
    </row>
    <row r="7550" spans="6:6">
      <c r="F7550" s="1846"/>
    </row>
    <row r="7551" spans="6:6">
      <c r="F7551" s="1846"/>
    </row>
    <row r="7552" spans="6:6">
      <c r="F7552" s="1846"/>
    </row>
    <row r="7553" spans="6:6">
      <c r="F7553" s="1846"/>
    </row>
    <row r="7554" spans="6:6">
      <c r="F7554" s="1846"/>
    </row>
    <row r="7555" spans="6:6">
      <c r="F7555" s="1846"/>
    </row>
    <row r="7556" spans="6:6">
      <c r="F7556" s="1846"/>
    </row>
    <row r="7557" spans="6:6">
      <c r="F7557" s="1846"/>
    </row>
    <row r="7558" spans="6:6">
      <c r="F7558" s="1846"/>
    </row>
    <row r="7559" spans="6:6">
      <c r="F7559" s="1846"/>
    </row>
    <row r="7560" spans="6:6">
      <c r="F7560" s="1846"/>
    </row>
    <row r="7561" spans="6:6">
      <c r="F7561" s="1846"/>
    </row>
    <row r="7562" spans="6:6">
      <c r="F7562" s="1846"/>
    </row>
    <row r="7563" spans="6:6">
      <c r="F7563" s="1846"/>
    </row>
    <row r="7564" spans="6:6">
      <c r="F7564" s="1846"/>
    </row>
    <row r="7565" spans="6:6">
      <c r="F7565" s="1846"/>
    </row>
    <row r="7566" spans="6:6">
      <c r="F7566" s="1846"/>
    </row>
    <row r="7567" spans="6:6">
      <c r="F7567" s="1846"/>
    </row>
    <row r="7568" spans="6:6">
      <c r="F7568" s="1846"/>
    </row>
    <row r="7569" spans="6:6">
      <c r="F7569" s="1846"/>
    </row>
    <row r="7570" spans="6:6">
      <c r="F7570" s="1846"/>
    </row>
    <row r="7571" spans="6:6">
      <c r="F7571" s="1846"/>
    </row>
    <row r="7572" spans="6:6">
      <c r="F7572" s="1846"/>
    </row>
    <row r="7573" spans="6:6">
      <c r="F7573" s="1846"/>
    </row>
    <row r="7574" spans="6:6">
      <c r="F7574" s="1846"/>
    </row>
    <row r="7575" spans="6:6">
      <c r="F7575" s="1846"/>
    </row>
    <row r="7576" spans="6:6">
      <c r="F7576" s="1846"/>
    </row>
    <row r="7577" spans="6:6">
      <c r="F7577" s="1846"/>
    </row>
    <row r="7578" spans="6:6">
      <c r="F7578" s="1846"/>
    </row>
    <row r="7579" spans="6:6">
      <c r="F7579" s="1846"/>
    </row>
    <row r="7580" spans="6:6">
      <c r="F7580" s="1846"/>
    </row>
    <row r="7581" spans="6:6">
      <c r="F7581" s="1846"/>
    </row>
    <row r="7582" spans="6:6">
      <c r="F7582" s="1846"/>
    </row>
    <row r="7583" spans="6:6">
      <c r="F7583" s="1846"/>
    </row>
    <row r="7584" spans="6:6">
      <c r="F7584" s="1846"/>
    </row>
    <row r="7585" spans="6:6">
      <c r="F7585" s="1846"/>
    </row>
    <row r="7586" spans="6:6">
      <c r="F7586" s="1846"/>
    </row>
    <row r="7587" spans="6:6">
      <c r="F7587" s="1846"/>
    </row>
    <row r="7588" spans="6:6">
      <c r="F7588" s="1846"/>
    </row>
    <row r="7589" spans="6:6">
      <c r="F7589" s="1846"/>
    </row>
    <row r="7590" spans="6:6">
      <c r="F7590" s="1846"/>
    </row>
    <row r="7591" spans="6:6">
      <c r="F7591" s="1846"/>
    </row>
    <row r="7592" spans="6:6">
      <c r="F7592" s="1846"/>
    </row>
    <row r="7593" spans="6:6">
      <c r="F7593" s="1846"/>
    </row>
    <row r="7594" spans="6:6">
      <c r="F7594" s="1846"/>
    </row>
    <row r="7595" spans="6:6">
      <c r="F7595" s="1846"/>
    </row>
    <row r="7596" spans="6:6">
      <c r="F7596" s="1846"/>
    </row>
    <row r="7597" spans="6:6">
      <c r="F7597" s="1846"/>
    </row>
    <row r="7598" spans="6:6">
      <c r="F7598" s="1846"/>
    </row>
    <row r="7599" spans="6:6">
      <c r="F7599" s="1846"/>
    </row>
    <row r="7600" spans="6:6">
      <c r="F7600" s="1846"/>
    </row>
    <row r="7601" spans="6:6">
      <c r="F7601" s="1846"/>
    </row>
    <row r="7602" spans="6:6">
      <c r="F7602" s="1846"/>
    </row>
    <row r="7603" spans="6:6">
      <c r="F7603" s="1846"/>
    </row>
    <row r="7604" spans="6:6">
      <c r="F7604" s="1846"/>
    </row>
    <row r="7605" spans="6:6">
      <c r="F7605" s="1846"/>
    </row>
    <row r="7606" spans="6:6">
      <c r="F7606" s="1846"/>
    </row>
    <row r="7607" spans="6:6">
      <c r="F7607" s="1846"/>
    </row>
    <row r="7608" spans="6:6">
      <c r="F7608" s="1846"/>
    </row>
    <row r="7609" spans="6:6">
      <c r="F7609" s="1846"/>
    </row>
    <row r="7610" spans="6:6">
      <c r="F7610" s="1846"/>
    </row>
    <row r="7611" spans="6:6">
      <c r="F7611" s="1846"/>
    </row>
    <row r="7612" spans="6:6">
      <c r="F7612" s="1846"/>
    </row>
    <row r="7613" spans="6:6">
      <c r="F7613" s="1846"/>
    </row>
    <row r="7614" spans="6:6">
      <c r="F7614" s="1846"/>
    </row>
    <row r="7615" spans="6:6">
      <c r="F7615" s="1846"/>
    </row>
    <row r="7616" spans="6:6">
      <c r="F7616" s="1846"/>
    </row>
    <row r="7617" spans="6:6">
      <c r="F7617" s="1846"/>
    </row>
    <row r="7618" spans="6:6">
      <c r="F7618" s="1846"/>
    </row>
    <row r="7619" spans="6:6">
      <c r="F7619" s="1846"/>
    </row>
    <row r="7620" spans="6:6">
      <c r="F7620" s="1846"/>
    </row>
    <row r="7621" spans="6:6">
      <c r="F7621" s="1846"/>
    </row>
    <row r="7622" spans="6:6">
      <c r="F7622" s="1846"/>
    </row>
    <row r="7623" spans="6:6">
      <c r="F7623" s="1846"/>
    </row>
    <row r="7624" spans="6:6">
      <c r="F7624" s="1846"/>
    </row>
    <row r="7625" spans="6:6">
      <c r="F7625" s="1846"/>
    </row>
    <row r="7626" spans="6:6">
      <c r="F7626" s="1846"/>
    </row>
    <row r="7627" spans="6:6">
      <c r="F7627" s="1846"/>
    </row>
    <row r="7628" spans="6:6">
      <c r="F7628" s="1846"/>
    </row>
    <row r="7629" spans="6:6">
      <c r="F7629" s="1846"/>
    </row>
    <row r="7630" spans="6:6">
      <c r="F7630" s="1846"/>
    </row>
    <row r="7631" spans="6:6">
      <c r="F7631" s="1846"/>
    </row>
    <row r="7632" spans="6:6">
      <c r="F7632" s="1846"/>
    </row>
    <row r="7633" spans="6:6">
      <c r="F7633" s="1846"/>
    </row>
    <row r="7634" spans="6:6">
      <c r="F7634" s="1846"/>
    </row>
    <row r="7635" spans="6:6">
      <c r="F7635" s="1846"/>
    </row>
    <row r="7636" spans="6:6">
      <c r="F7636" s="1846"/>
    </row>
    <row r="7637" spans="6:6">
      <c r="F7637" s="1846"/>
    </row>
    <row r="7638" spans="6:6">
      <c r="F7638" s="1846"/>
    </row>
    <row r="7639" spans="6:6">
      <c r="F7639" s="1846"/>
    </row>
    <row r="7640" spans="6:6">
      <c r="F7640" s="1846"/>
    </row>
    <row r="7641" spans="6:6">
      <c r="F7641" s="1846"/>
    </row>
    <row r="7642" spans="6:6">
      <c r="F7642" s="1846"/>
    </row>
    <row r="7643" spans="6:6">
      <c r="F7643" s="1846"/>
    </row>
    <row r="7644" spans="6:6">
      <c r="F7644" s="1846"/>
    </row>
    <row r="7645" spans="6:6">
      <c r="F7645" s="1846"/>
    </row>
    <row r="7646" spans="6:6">
      <c r="F7646" s="1846"/>
    </row>
    <row r="7647" spans="6:6">
      <c r="F7647" s="1846"/>
    </row>
    <row r="7648" spans="6:6">
      <c r="F7648" s="1846"/>
    </row>
    <row r="7649" spans="6:6">
      <c r="F7649" s="1846"/>
    </row>
    <row r="7650" spans="6:6">
      <c r="F7650" s="1846"/>
    </row>
    <row r="7651" spans="6:6">
      <c r="F7651" s="1846"/>
    </row>
    <row r="7652" spans="6:6">
      <c r="F7652" s="1846"/>
    </row>
    <row r="7653" spans="6:6">
      <c r="F7653" s="1846"/>
    </row>
    <row r="7654" spans="6:6">
      <c r="F7654" s="1846"/>
    </row>
    <row r="7655" spans="6:6">
      <c r="F7655" s="1846"/>
    </row>
    <row r="7656" spans="6:6">
      <c r="F7656" s="1846"/>
    </row>
    <row r="7657" spans="6:6">
      <c r="F7657" s="1846"/>
    </row>
    <row r="7658" spans="6:6">
      <c r="F7658" s="1846"/>
    </row>
    <row r="7659" spans="6:6">
      <c r="F7659" s="1846"/>
    </row>
    <row r="7660" spans="6:6">
      <c r="F7660" s="1846"/>
    </row>
    <row r="7661" spans="6:6">
      <c r="F7661" s="1846"/>
    </row>
    <row r="7662" spans="6:6">
      <c r="F7662" s="1846"/>
    </row>
    <row r="7663" spans="6:6">
      <c r="F7663" s="1846"/>
    </row>
    <row r="7664" spans="6:6">
      <c r="F7664" s="1846"/>
    </row>
    <row r="7665" spans="6:6">
      <c r="F7665" s="1846"/>
    </row>
    <row r="7666" spans="6:6">
      <c r="F7666" s="1846"/>
    </row>
    <row r="7667" spans="6:6">
      <c r="F7667" s="1846"/>
    </row>
    <row r="7668" spans="6:6">
      <c r="F7668" s="1846"/>
    </row>
    <row r="7669" spans="6:6">
      <c r="F7669" s="1846"/>
    </row>
    <row r="7670" spans="6:6">
      <c r="F7670" s="1846"/>
    </row>
    <row r="7671" spans="6:6">
      <c r="F7671" s="1846"/>
    </row>
    <row r="7672" spans="6:6">
      <c r="F7672" s="1846"/>
    </row>
    <row r="7673" spans="6:6">
      <c r="F7673" s="1846"/>
    </row>
    <row r="7674" spans="6:6">
      <c r="F7674" s="1846"/>
    </row>
    <row r="7675" spans="6:6">
      <c r="F7675" s="1846"/>
    </row>
    <row r="7676" spans="6:6">
      <c r="F7676" s="1846"/>
    </row>
    <row r="7677" spans="6:6">
      <c r="F7677" s="1846"/>
    </row>
    <row r="7678" spans="6:6">
      <c r="F7678" s="1846"/>
    </row>
    <row r="7679" spans="6:6">
      <c r="F7679" s="1846"/>
    </row>
    <row r="7680" spans="6:6">
      <c r="F7680" s="1846"/>
    </row>
    <row r="7681" spans="6:6">
      <c r="F7681" s="1846"/>
    </row>
    <row r="7682" spans="6:6">
      <c r="F7682" s="1846"/>
    </row>
    <row r="7683" spans="6:6">
      <c r="F7683" s="1846"/>
    </row>
    <row r="7684" spans="6:6">
      <c r="F7684" s="1846"/>
    </row>
    <row r="7685" spans="6:6">
      <c r="F7685" s="1846"/>
    </row>
    <row r="7686" spans="6:6">
      <c r="F7686" s="1846"/>
    </row>
    <row r="7687" spans="6:6">
      <c r="F7687" s="1846"/>
    </row>
    <row r="7688" spans="6:6">
      <c r="F7688" s="1846"/>
    </row>
    <row r="7689" spans="6:6">
      <c r="F7689" s="1846"/>
    </row>
    <row r="7690" spans="6:6">
      <c r="F7690" s="1846"/>
    </row>
    <row r="7691" spans="6:6">
      <c r="F7691" s="1846"/>
    </row>
    <row r="7692" spans="6:6">
      <c r="F7692" s="1846"/>
    </row>
    <row r="7693" spans="6:6">
      <c r="F7693" s="1846"/>
    </row>
    <row r="7694" spans="6:6">
      <c r="F7694" s="1846"/>
    </row>
    <row r="7695" spans="6:6">
      <c r="F7695" s="1846"/>
    </row>
    <row r="7696" spans="6:6">
      <c r="F7696" s="1846"/>
    </row>
    <row r="7697" spans="6:6">
      <c r="F7697" s="1846"/>
    </row>
    <row r="7698" spans="6:6">
      <c r="F7698" s="1846"/>
    </row>
    <row r="7699" spans="6:6">
      <c r="F7699" s="1846"/>
    </row>
    <row r="7700" spans="6:6">
      <c r="F7700" s="1846"/>
    </row>
    <row r="7701" spans="6:6">
      <c r="F7701" s="1846"/>
    </row>
    <row r="7702" spans="6:6">
      <c r="F7702" s="1846"/>
    </row>
    <row r="7703" spans="6:6">
      <c r="F7703" s="1846"/>
    </row>
    <row r="7704" spans="6:6">
      <c r="F7704" s="1846"/>
    </row>
    <row r="7705" spans="6:6">
      <c r="F7705" s="1846"/>
    </row>
    <row r="7706" spans="6:6">
      <c r="F7706" s="1846"/>
    </row>
    <row r="7707" spans="6:6">
      <c r="F7707" s="1846"/>
    </row>
    <row r="7708" spans="6:6">
      <c r="F7708" s="1846"/>
    </row>
    <row r="7709" spans="6:6">
      <c r="F7709" s="1846"/>
    </row>
    <row r="7710" spans="6:6">
      <c r="F7710" s="1846"/>
    </row>
    <row r="7711" spans="6:6">
      <c r="F7711" s="1846"/>
    </row>
    <row r="7712" spans="6:6">
      <c r="F7712" s="1846"/>
    </row>
    <row r="7713" spans="6:6">
      <c r="F7713" s="1846"/>
    </row>
    <row r="7714" spans="6:6">
      <c r="F7714" s="1846"/>
    </row>
    <row r="7715" spans="6:6">
      <c r="F7715" s="1846"/>
    </row>
    <row r="7716" spans="6:6">
      <c r="F7716" s="1846"/>
    </row>
    <row r="7717" spans="6:6">
      <c r="F7717" s="1846"/>
    </row>
    <row r="7718" spans="6:6">
      <c r="F7718" s="1846"/>
    </row>
    <row r="7719" spans="6:6">
      <c r="F7719" s="1846"/>
    </row>
    <row r="7720" spans="6:6">
      <c r="F7720" s="1846"/>
    </row>
    <row r="7721" spans="6:6">
      <c r="F7721" s="1846"/>
    </row>
    <row r="7722" spans="6:6">
      <c r="F7722" s="1846"/>
    </row>
    <row r="7723" spans="6:6">
      <c r="F7723" s="1846"/>
    </row>
    <row r="7724" spans="6:6">
      <c r="F7724" s="1846"/>
    </row>
    <row r="7725" spans="6:6">
      <c r="F7725" s="1846"/>
    </row>
    <row r="7726" spans="6:6">
      <c r="F7726" s="1846"/>
    </row>
    <row r="7727" spans="6:6">
      <c r="F7727" s="1846"/>
    </row>
    <row r="7728" spans="6:6">
      <c r="F7728" s="1846"/>
    </row>
    <row r="7729" spans="6:6">
      <c r="F7729" s="1846"/>
    </row>
    <row r="7730" spans="6:6">
      <c r="F7730" s="1846"/>
    </row>
    <row r="7731" spans="6:6">
      <c r="F7731" s="1846"/>
    </row>
    <row r="7732" spans="6:6">
      <c r="F7732" s="1846"/>
    </row>
    <row r="7733" spans="6:6">
      <c r="F7733" s="1846"/>
    </row>
    <row r="7734" spans="6:6">
      <c r="F7734" s="1846"/>
    </row>
    <row r="7735" spans="6:6">
      <c r="F7735" s="1846"/>
    </row>
    <row r="7736" spans="6:6">
      <c r="F7736" s="1846"/>
    </row>
    <row r="7737" spans="6:6">
      <c r="F7737" s="1846"/>
    </row>
    <row r="7738" spans="6:6">
      <c r="F7738" s="1846"/>
    </row>
    <row r="7739" spans="6:6">
      <c r="F7739" s="1846"/>
    </row>
    <row r="7740" spans="6:6">
      <c r="F7740" s="1846"/>
    </row>
    <row r="7741" spans="6:6">
      <c r="F7741" s="1846"/>
    </row>
    <row r="7742" spans="6:6">
      <c r="F7742" s="1846"/>
    </row>
    <row r="7743" spans="6:6">
      <c r="F7743" s="1846"/>
    </row>
    <row r="7744" spans="6:6">
      <c r="F7744" s="1846"/>
    </row>
    <row r="7745" spans="6:6">
      <c r="F7745" s="1846"/>
    </row>
    <row r="7746" spans="6:6">
      <c r="F7746" s="1846"/>
    </row>
    <row r="7747" spans="6:6">
      <c r="F7747" s="1846"/>
    </row>
    <row r="7748" spans="6:6">
      <c r="F7748" s="1846"/>
    </row>
    <row r="7749" spans="6:6">
      <c r="F7749" s="1846"/>
    </row>
    <row r="7750" spans="6:6">
      <c r="F7750" s="1846"/>
    </row>
    <row r="7751" spans="6:6">
      <c r="F7751" s="1846"/>
    </row>
    <row r="7752" spans="6:6">
      <c r="F7752" s="1846"/>
    </row>
    <row r="7753" spans="6:6">
      <c r="F7753" s="1846"/>
    </row>
    <row r="7754" spans="6:6">
      <c r="F7754" s="1846"/>
    </row>
    <row r="7755" spans="6:6">
      <c r="F7755" s="1846"/>
    </row>
    <row r="7756" spans="6:6">
      <c r="F7756" s="1846"/>
    </row>
    <row r="7757" spans="6:6">
      <c r="F7757" s="1846"/>
    </row>
    <row r="7758" spans="6:6">
      <c r="F7758" s="1846"/>
    </row>
    <row r="7759" spans="6:6">
      <c r="F7759" s="1846"/>
    </row>
    <row r="7760" spans="6:6">
      <c r="F7760" s="1846"/>
    </row>
    <row r="7761" spans="6:6">
      <c r="F7761" s="1846"/>
    </row>
    <row r="7762" spans="6:6">
      <c r="F7762" s="1846"/>
    </row>
    <row r="7763" spans="6:6">
      <c r="F7763" s="1846"/>
    </row>
    <row r="7764" spans="6:6">
      <c r="F7764" s="1846"/>
    </row>
    <row r="7765" spans="6:6">
      <c r="F7765" s="1846"/>
    </row>
    <row r="7766" spans="6:6">
      <c r="F7766" s="1846"/>
    </row>
    <row r="7767" spans="6:6">
      <c r="F7767" s="1846"/>
    </row>
    <row r="7768" spans="6:6">
      <c r="F7768" s="1846"/>
    </row>
    <row r="7769" spans="6:6">
      <c r="F7769" s="1846"/>
    </row>
    <row r="7770" spans="6:6">
      <c r="F7770" s="1846"/>
    </row>
    <row r="7771" spans="6:6">
      <c r="F7771" s="1846"/>
    </row>
    <row r="7772" spans="6:6">
      <c r="F7772" s="1846"/>
    </row>
    <row r="7773" spans="6:6">
      <c r="F7773" s="1846"/>
    </row>
    <row r="7774" spans="6:6">
      <c r="F7774" s="1846"/>
    </row>
    <row r="7775" spans="6:6">
      <c r="F7775" s="1846"/>
    </row>
    <row r="7776" spans="6:6">
      <c r="F7776" s="1846"/>
    </row>
    <row r="7777" spans="6:6">
      <c r="F7777" s="1846"/>
    </row>
    <row r="7778" spans="6:6">
      <c r="F7778" s="1846"/>
    </row>
    <row r="7779" spans="6:6">
      <c r="F7779" s="1846"/>
    </row>
    <row r="7780" spans="6:6">
      <c r="F7780" s="1846"/>
    </row>
    <row r="7781" spans="6:6">
      <c r="F7781" s="1846"/>
    </row>
    <row r="7782" spans="6:6">
      <c r="F7782" s="1846"/>
    </row>
    <row r="7783" spans="6:6">
      <c r="F7783" s="1846"/>
    </row>
    <row r="7784" spans="6:6">
      <c r="F7784" s="1846"/>
    </row>
    <row r="7785" spans="6:6">
      <c r="F7785" s="1846"/>
    </row>
    <row r="7786" spans="6:6">
      <c r="F7786" s="1846"/>
    </row>
    <row r="7787" spans="6:6">
      <c r="F7787" s="1846"/>
    </row>
    <row r="7788" spans="6:6">
      <c r="F7788" s="1846"/>
    </row>
    <row r="7789" spans="6:6">
      <c r="F7789" s="1846"/>
    </row>
    <row r="7790" spans="6:6">
      <c r="F7790" s="1846"/>
    </row>
    <row r="7791" spans="6:6">
      <c r="F7791" s="1846"/>
    </row>
    <row r="7792" spans="6:6">
      <c r="F7792" s="1846"/>
    </row>
    <row r="7793" spans="6:6">
      <c r="F7793" s="1846"/>
    </row>
    <row r="7794" spans="6:6">
      <c r="F7794" s="1846"/>
    </row>
    <row r="7795" spans="6:6">
      <c r="F7795" s="1846"/>
    </row>
    <row r="7796" spans="6:6">
      <c r="F7796" s="1846"/>
    </row>
    <row r="7797" spans="6:6">
      <c r="F7797" s="1846"/>
    </row>
    <row r="7798" spans="6:6">
      <c r="F7798" s="1846"/>
    </row>
    <row r="7799" spans="6:6">
      <c r="F7799" s="1846"/>
    </row>
    <row r="7800" spans="6:6">
      <c r="F7800" s="1846"/>
    </row>
    <row r="7801" spans="6:6">
      <c r="F7801" s="1846"/>
    </row>
    <row r="7802" spans="6:6">
      <c r="F7802" s="1846"/>
    </row>
    <row r="7803" spans="6:6">
      <c r="F7803" s="1846"/>
    </row>
    <row r="7804" spans="6:6">
      <c r="F7804" s="1846"/>
    </row>
    <row r="7805" spans="6:6">
      <c r="F7805" s="1846"/>
    </row>
    <row r="7806" spans="6:6">
      <c r="F7806" s="1846"/>
    </row>
    <row r="7807" spans="6:6">
      <c r="F7807" s="1846"/>
    </row>
    <row r="7808" spans="6:6">
      <c r="F7808" s="1846"/>
    </row>
    <row r="7809" spans="6:6">
      <c r="F7809" s="1846"/>
    </row>
    <row r="7810" spans="6:6">
      <c r="F7810" s="1846"/>
    </row>
    <row r="7811" spans="6:6">
      <c r="F7811" s="1846"/>
    </row>
    <row r="7812" spans="6:6">
      <c r="F7812" s="1846"/>
    </row>
    <row r="7813" spans="6:6">
      <c r="F7813" s="1846"/>
    </row>
    <row r="7814" spans="6:6">
      <c r="F7814" s="1846"/>
    </row>
    <row r="7815" spans="6:6">
      <c r="F7815" s="1846"/>
    </row>
    <row r="7816" spans="6:6">
      <c r="F7816" s="1846"/>
    </row>
    <row r="7817" spans="6:6">
      <c r="F7817" s="1846"/>
    </row>
    <row r="7818" spans="6:6">
      <c r="F7818" s="1846"/>
    </row>
    <row r="7819" spans="6:6">
      <c r="F7819" s="1846"/>
    </row>
    <row r="7820" spans="6:6">
      <c r="F7820" s="1846"/>
    </row>
    <row r="7821" spans="6:6">
      <c r="F7821" s="1846"/>
    </row>
    <row r="7822" spans="6:6">
      <c r="F7822" s="1846"/>
    </row>
    <row r="7823" spans="6:6">
      <c r="F7823" s="1846"/>
    </row>
    <row r="7824" spans="6:6">
      <c r="F7824" s="1846"/>
    </row>
    <row r="7825" spans="6:6">
      <c r="F7825" s="1846"/>
    </row>
    <row r="7826" spans="6:6">
      <c r="F7826" s="1846"/>
    </row>
    <row r="7827" spans="6:6">
      <c r="F7827" s="1846"/>
    </row>
    <row r="7828" spans="6:6">
      <c r="F7828" s="1846"/>
    </row>
    <row r="7829" spans="6:6">
      <c r="F7829" s="1846"/>
    </row>
    <row r="7830" spans="6:6">
      <c r="F7830" s="1846"/>
    </row>
    <row r="7831" spans="6:6">
      <c r="F7831" s="1846"/>
    </row>
    <row r="7832" spans="6:6">
      <c r="F7832" s="1846"/>
    </row>
    <row r="7833" spans="6:6">
      <c r="F7833" s="1846"/>
    </row>
    <row r="7834" spans="6:6">
      <c r="F7834" s="1846"/>
    </row>
    <row r="7835" spans="6:6">
      <c r="F7835" s="1846"/>
    </row>
    <row r="7836" spans="6:6">
      <c r="F7836" s="1846"/>
    </row>
    <row r="7837" spans="6:6">
      <c r="F7837" s="1846"/>
    </row>
    <row r="7838" spans="6:6">
      <c r="F7838" s="1846"/>
    </row>
    <row r="7839" spans="6:6">
      <c r="F7839" s="1846"/>
    </row>
    <row r="7840" spans="6:6">
      <c r="F7840" s="1846"/>
    </row>
    <row r="7841" spans="6:6">
      <c r="F7841" s="1846"/>
    </row>
    <row r="7842" spans="6:6">
      <c r="F7842" s="1846"/>
    </row>
    <row r="7843" spans="6:6">
      <c r="F7843" s="1846"/>
    </row>
    <row r="7844" spans="6:6">
      <c r="F7844" s="1846"/>
    </row>
    <row r="7845" spans="6:6">
      <c r="F7845" s="1846"/>
    </row>
    <row r="7846" spans="6:6">
      <c r="F7846" s="1846"/>
    </row>
    <row r="7847" spans="6:6">
      <c r="F7847" s="1846"/>
    </row>
    <row r="7848" spans="6:6">
      <c r="F7848" s="1846"/>
    </row>
    <row r="7849" spans="6:6">
      <c r="F7849" s="1846"/>
    </row>
    <row r="7850" spans="6:6">
      <c r="F7850" s="1846"/>
    </row>
    <row r="7851" spans="6:6">
      <c r="F7851" s="1846"/>
    </row>
    <row r="7852" spans="6:6">
      <c r="F7852" s="1846"/>
    </row>
    <row r="7853" spans="6:6">
      <c r="F7853" s="1846"/>
    </row>
    <row r="7854" spans="6:6">
      <c r="F7854" s="1846"/>
    </row>
    <row r="7855" spans="6:6">
      <c r="F7855" s="1846"/>
    </row>
    <row r="7856" spans="6:6">
      <c r="F7856" s="1846"/>
    </row>
    <row r="7857" spans="6:6">
      <c r="F7857" s="1846"/>
    </row>
    <row r="7858" spans="6:6">
      <c r="F7858" s="1846"/>
    </row>
    <row r="7859" spans="6:6">
      <c r="F7859" s="1846"/>
    </row>
    <row r="7860" spans="6:6">
      <c r="F7860" s="1846"/>
    </row>
    <row r="7861" spans="6:6">
      <c r="F7861" s="1846"/>
    </row>
    <row r="7862" spans="6:6">
      <c r="F7862" s="1846"/>
    </row>
    <row r="7863" spans="6:6">
      <c r="F7863" s="1846"/>
    </row>
    <row r="7864" spans="6:6">
      <c r="F7864" s="1846"/>
    </row>
    <row r="7865" spans="6:6">
      <c r="F7865" s="1846"/>
    </row>
    <row r="7866" spans="6:6">
      <c r="F7866" s="1846"/>
    </row>
    <row r="7867" spans="6:6">
      <c r="F7867" s="1846"/>
    </row>
    <row r="7868" spans="6:6">
      <c r="F7868" s="1846"/>
    </row>
    <row r="7869" spans="6:6">
      <c r="F7869" s="1846"/>
    </row>
    <row r="7870" spans="6:6">
      <c r="F7870" s="1846"/>
    </row>
    <row r="7871" spans="6:6">
      <c r="F7871" s="1846"/>
    </row>
    <row r="7872" spans="6:6">
      <c r="F7872" s="1846"/>
    </row>
    <row r="7873" spans="6:6">
      <c r="F7873" s="1846"/>
    </row>
    <row r="7874" spans="6:6">
      <c r="F7874" s="1846"/>
    </row>
    <row r="7875" spans="6:6">
      <c r="F7875" s="1846"/>
    </row>
    <row r="7876" spans="6:6">
      <c r="F7876" s="1846"/>
    </row>
    <row r="7877" spans="6:6">
      <c r="F7877" s="1846"/>
    </row>
    <row r="7878" spans="6:6">
      <c r="F7878" s="1846"/>
    </row>
    <row r="7879" spans="6:6">
      <c r="F7879" s="1846"/>
    </row>
    <row r="7880" spans="6:6">
      <c r="F7880" s="1846"/>
    </row>
    <row r="7881" spans="6:6">
      <c r="F7881" s="1846"/>
    </row>
    <row r="7882" spans="6:6">
      <c r="F7882" s="1846"/>
    </row>
    <row r="7883" spans="6:6">
      <c r="F7883" s="1846"/>
    </row>
    <row r="7884" spans="6:6">
      <c r="F7884" s="1846"/>
    </row>
    <row r="7885" spans="6:6">
      <c r="F7885" s="1846"/>
    </row>
    <row r="7886" spans="6:6">
      <c r="F7886" s="1846"/>
    </row>
    <row r="7887" spans="6:6">
      <c r="F7887" s="1846"/>
    </row>
    <row r="7888" spans="6:6">
      <c r="F7888" s="1846"/>
    </row>
    <row r="7889" spans="6:6">
      <c r="F7889" s="1846"/>
    </row>
    <row r="7890" spans="6:6">
      <c r="F7890" s="1846"/>
    </row>
    <row r="7891" spans="6:6">
      <c r="F7891" s="1846"/>
    </row>
    <row r="7892" spans="6:6">
      <c r="F7892" s="1846"/>
    </row>
    <row r="7893" spans="6:6">
      <c r="F7893" s="1846"/>
    </row>
    <row r="7894" spans="6:6">
      <c r="F7894" s="1846"/>
    </row>
    <row r="7895" spans="6:6">
      <c r="F7895" s="1846"/>
    </row>
    <row r="7896" spans="6:6">
      <c r="F7896" s="1846"/>
    </row>
    <row r="7897" spans="6:6">
      <c r="F7897" s="1846"/>
    </row>
    <row r="7898" spans="6:6">
      <c r="F7898" s="1846"/>
    </row>
    <row r="7899" spans="6:6">
      <c r="F7899" s="1846"/>
    </row>
    <row r="7900" spans="6:6">
      <c r="F7900" s="1846"/>
    </row>
    <row r="7901" spans="6:6">
      <c r="F7901" s="1846"/>
    </row>
    <row r="7902" spans="6:6">
      <c r="F7902" s="1846"/>
    </row>
    <row r="7903" spans="6:6">
      <c r="F7903" s="1846"/>
    </row>
    <row r="7904" spans="6:6">
      <c r="F7904" s="1846"/>
    </row>
    <row r="7905" spans="6:6">
      <c r="F7905" s="1846"/>
    </row>
    <row r="7906" spans="6:6">
      <c r="F7906" s="1846"/>
    </row>
    <row r="7907" spans="6:6">
      <c r="F7907" s="1846"/>
    </row>
    <row r="7908" spans="6:6">
      <c r="F7908" s="1846"/>
    </row>
    <row r="7909" spans="6:6">
      <c r="F7909" s="1846"/>
    </row>
    <row r="7910" spans="6:6">
      <c r="F7910" s="1846"/>
    </row>
    <row r="7911" spans="6:6">
      <c r="F7911" s="1846"/>
    </row>
    <row r="7912" spans="6:6">
      <c r="F7912" s="1846"/>
    </row>
    <row r="7913" spans="6:6">
      <c r="F7913" s="1846"/>
    </row>
    <row r="7914" spans="6:6">
      <c r="F7914" s="1846"/>
    </row>
    <row r="7915" spans="6:6">
      <c r="F7915" s="1846"/>
    </row>
    <row r="7916" spans="6:6">
      <c r="F7916" s="1846"/>
    </row>
    <row r="7917" spans="6:6">
      <c r="F7917" s="1846"/>
    </row>
    <row r="7918" spans="6:6">
      <c r="F7918" s="1846"/>
    </row>
    <row r="7919" spans="6:6">
      <c r="F7919" s="1846"/>
    </row>
    <row r="7920" spans="6:6">
      <c r="F7920" s="1846"/>
    </row>
    <row r="7921" spans="6:6">
      <c r="F7921" s="1846"/>
    </row>
    <row r="7922" spans="6:6">
      <c r="F7922" s="1846"/>
    </row>
    <row r="7923" spans="6:6">
      <c r="F7923" s="1846"/>
    </row>
    <row r="7924" spans="6:6">
      <c r="F7924" s="1846"/>
    </row>
    <row r="7925" spans="6:6">
      <c r="F7925" s="1846"/>
    </row>
    <row r="7926" spans="6:6">
      <c r="F7926" s="1846"/>
    </row>
    <row r="7927" spans="6:6">
      <c r="F7927" s="1846"/>
    </row>
    <row r="7928" spans="6:6">
      <c r="F7928" s="1846"/>
    </row>
    <row r="7929" spans="6:6">
      <c r="F7929" s="1846"/>
    </row>
    <row r="7930" spans="6:6">
      <c r="F7930" s="1846"/>
    </row>
    <row r="7931" spans="6:6">
      <c r="F7931" s="1846"/>
    </row>
    <row r="7932" spans="6:6">
      <c r="F7932" s="1846"/>
    </row>
    <row r="7933" spans="6:6">
      <c r="F7933" s="1846"/>
    </row>
    <row r="7934" spans="6:6">
      <c r="F7934" s="1846"/>
    </row>
    <row r="7935" spans="6:6">
      <c r="F7935" s="1846"/>
    </row>
    <row r="7936" spans="6:6">
      <c r="F7936" s="1846"/>
    </row>
    <row r="7937" spans="6:6">
      <c r="F7937" s="1846"/>
    </row>
    <row r="7938" spans="6:6">
      <c r="F7938" s="1846"/>
    </row>
    <row r="7939" spans="6:6">
      <c r="F7939" s="1846"/>
    </row>
    <row r="7940" spans="6:6">
      <c r="F7940" s="1846"/>
    </row>
    <row r="7941" spans="6:6">
      <c r="F7941" s="1846"/>
    </row>
    <row r="7942" spans="6:6">
      <c r="F7942" s="1846"/>
    </row>
    <row r="7943" spans="6:6">
      <c r="F7943" s="1846"/>
    </row>
    <row r="7944" spans="6:6">
      <c r="F7944" s="1846"/>
    </row>
    <row r="7945" spans="6:6">
      <c r="F7945" s="1846"/>
    </row>
    <row r="7946" spans="6:6">
      <c r="F7946" s="1846"/>
    </row>
    <row r="7947" spans="6:6">
      <c r="F7947" s="1846"/>
    </row>
    <row r="7948" spans="6:6">
      <c r="F7948" s="1846"/>
    </row>
    <row r="7949" spans="6:6">
      <c r="F7949" s="1846"/>
    </row>
    <row r="7950" spans="6:6">
      <c r="F7950" s="1846"/>
    </row>
    <row r="7951" spans="6:6">
      <c r="F7951" s="1846"/>
    </row>
    <row r="7952" spans="6:6">
      <c r="F7952" s="1846"/>
    </row>
    <row r="7953" spans="6:6">
      <c r="F7953" s="1846"/>
    </row>
    <row r="7954" spans="6:6">
      <c r="F7954" s="1846"/>
    </row>
    <row r="7955" spans="6:6">
      <c r="F7955" s="1846"/>
    </row>
    <row r="7956" spans="6:6">
      <c r="F7956" s="1846"/>
    </row>
    <row r="7957" spans="6:6">
      <c r="F7957" s="1846"/>
    </row>
    <row r="7958" spans="6:6">
      <c r="F7958" s="1846"/>
    </row>
    <row r="7959" spans="6:6">
      <c r="F7959" s="1846"/>
    </row>
    <row r="7960" spans="6:6">
      <c r="F7960" s="1846"/>
    </row>
    <row r="7961" spans="6:6">
      <c r="F7961" s="1846"/>
    </row>
    <row r="7962" spans="6:6">
      <c r="F7962" s="1846"/>
    </row>
    <row r="7963" spans="6:6">
      <c r="F7963" s="1846"/>
    </row>
    <row r="7964" spans="6:6">
      <c r="F7964" s="1846"/>
    </row>
    <row r="7965" spans="6:6">
      <c r="F7965" s="1846"/>
    </row>
    <row r="7966" spans="6:6">
      <c r="F7966" s="1846"/>
    </row>
    <row r="7967" spans="6:6">
      <c r="F7967" s="1846"/>
    </row>
    <row r="7968" spans="6:6">
      <c r="F7968" s="1846"/>
    </row>
    <row r="7969" spans="6:6">
      <c r="F7969" s="1846"/>
    </row>
    <row r="7970" spans="6:6">
      <c r="F7970" s="1846"/>
    </row>
    <row r="7971" spans="6:6">
      <c r="F7971" s="1846"/>
    </row>
    <row r="7972" spans="6:6">
      <c r="F7972" s="1846"/>
    </row>
    <row r="7973" spans="6:6">
      <c r="F7973" s="1846"/>
    </row>
    <row r="7974" spans="6:6">
      <c r="F7974" s="1846"/>
    </row>
    <row r="7975" spans="6:6">
      <c r="F7975" s="1846"/>
    </row>
    <row r="7976" spans="6:6">
      <c r="F7976" s="1846"/>
    </row>
    <row r="7977" spans="6:6">
      <c r="F7977" s="1846"/>
    </row>
    <row r="7978" spans="6:6">
      <c r="F7978" s="1846"/>
    </row>
    <row r="7979" spans="6:6">
      <c r="F7979" s="1846"/>
    </row>
    <row r="7980" spans="6:6">
      <c r="F7980" s="1846"/>
    </row>
    <row r="7981" spans="6:6">
      <c r="F7981" s="1846"/>
    </row>
    <row r="7982" spans="6:6">
      <c r="F7982" s="1846"/>
    </row>
    <row r="7983" spans="6:6">
      <c r="F7983" s="1846"/>
    </row>
    <row r="7984" spans="6:6">
      <c r="F7984" s="1846"/>
    </row>
    <row r="7985" spans="6:6">
      <c r="F7985" s="1846"/>
    </row>
    <row r="7986" spans="6:6">
      <c r="F7986" s="1846"/>
    </row>
    <row r="7987" spans="6:6">
      <c r="F7987" s="1846"/>
    </row>
    <row r="7988" spans="6:6">
      <c r="F7988" s="1846"/>
    </row>
    <row r="7989" spans="6:6">
      <c r="F7989" s="1846"/>
    </row>
    <row r="7990" spans="6:6">
      <c r="F7990" s="1846"/>
    </row>
    <row r="7991" spans="6:6">
      <c r="F7991" s="1846"/>
    </row>
    <row r="7992" spans="6:6">
      <c r="F7992" s="1846"/>
    </row>
    <row r="7993" spans="6:6">
      <c r="F7993" s="1846"/>
    </row>
    <row r="7994" spans="6:6">
      <c r="F7994" s="1846"/>
    </row>
    <row r="7995" spans="6:6">
      <c r="F7995" s="1846"/>
    </row>
    <row r="7996" spans="6:6">
      <c r="F7996" s="1846"/>
    </row>
    <row r="7997" spans="6:6">
      <c r="F7997" s="1846"/>
    </row>
    <row r="7998" spans="6:6">
      <c r="F7998" s="1846"/>
    </row>
    <row r="7999" spans="6:6">
      <c r="F7999" s="1846"/>
    </row>
    <row r="8000" spans="6:6">
      <c r="F8000" s="1846"/>
    </row>
    <row r="8001" spans="6:6">
      <c r="F8001" s="1846"/>
    </row>
    <row r="8002" spans="6:6">
      <c r="F8002" s="1846"/>
    </row>
    <row r="8003" spans="6:6">
      <c r="F8003" s="1846"/>
    </row>
    <row r="8004" spans="6:6">
      <c r="F8004" s="1846"/>
    </row>
    <row r="8005" spans="6:6">
      <c r="F8005" s="1846"/>
    </row>
    <row r="8006" spans="6:6">
      <c r="F8006" s="1846"/>
    </row>
    <row r="8007" spans="6:6">
      <c r="F8007" s="1846"/>
    </row>
    <row r="8008" spans="6:6">
      <c r="F8008" s="1846"/>
    </row>
    <row r="8009" spans="6:6">
      <c r="F8009" s="1846"/>
    </row>
    <row r="8010" spans="6:6">
      <c r="F8010" s="1846"/>
    </row>
    <row r="8011" spans="6:6">
      <c r="F8011" s="1846"/>
    </row>
    <row r="8012" spans="6:6">
      <c r="F8012" s="1846"/>
    </row>
    <row r="8013" spans="6:6">
      <c r="F8013" s="1846"/>
    </row>
    <row r="8014" spans="6:6">
      <c r="F8014" s="1846"/>
    </row>
    <row r="8015" spans="6:6">
      <c r="F8015" s="1846"/>
    </row>
    <row r="8016" spans="6:6">
      <c r="F8016" s="1846"/>
    </row>
    <row r="8017" spans="6:6">
      <c r="F8017" s="1846"/>
    </row>
    <row r="8018" spans="6:6">
      <c r="F8018" s="1846"/>
    </row>
    <row r="8019" spans="6:6">
      <c r="F8019" s="1846"/>
    </row>
    <row r="8020" spans="6:6">
      <c r="F8020" s="1846"/>
    </row>
    <row r="8021" spans="6:6">
      <c r="F8021" s="1846"/>
    </row>
    <row r="8022" spans="6:6">
      <c r="F8022" s="1846"/>
    </row>
    <row r="8023" spans="6:6">
      <c r="F8023" s="1846"/>
    </row>
    <row r="8024" spans="6:6">
      <c r="F8024" s="1846"/>
    </row>
    <row r="8025" spans="6:6">
      <c r="F8025" s="1846"/>
    </row>
    <row r="8026" spans="6:6">
      <c r="F8026" s="1846"/>
    </row>
    <row r="8027" spans="6:6">
      <c r="F8027" s="1846"/>
    </row>
    <row r="8028" spans="6:6">
      <c r="F8028" s="1846"/>
    </row>
    <row r="8029" spans="6:6">
      <c r="F8029" s="1846"/>
    </row>
    <row r="8030" spans="6:6">
      <c r="F8030" s="1846"/>
    </row>
    <row r="8031" spans="6:6">
      <c r="F8031" s="1846"/>
    </row>
    <row r="8032" spans="6:6">
      <c r="F8032" s="1846"/>
    </row>
    <row r="8033" spans="6:6">
      <c r="F8033" s="1846"/>
    </row>
    <row r="8034" spans="6:6">
      <c r="F8034" s="1846"/>
    </row>
    <row r="8035" spans="6:6">
      <c r="F8035" s="1846"/>
    </row>
    <row r="8036" spans="6:6">
      <c r="F8036" s="1846"/>
    </row>
    <row r="8037" spans="6:6">
      <c r="F8037" s="1846"/>
    </row>
    <row r="8038" spans="6:6">
      <c r="F8038" s="1846"/>
    </row>
    <row r="8039" spans="6:6">
      <c r="F8039" s="1846"/>
    </row>
    <row r="8040" spans="6:6">
      <c r="F8040" s="1846"/>
    </row>
    <row r="8041" spans="6:6">
      <c r="F8041" s="1846"/>
    </row>
    <row r="8042" spans="6:6">
      <c r="F8042" s="1846"/>
    </row>
    <row r="8043" spans="6:6">
      <c r="F8043" s="1846"/>
    </row>
    <row r="8044" spans="6:6">
      <c r="F8044" s="1846"/>
    </row>
    <row r="8045" spans="6:6">
      <c r="F8045" s="1846"/>
    </row>
    <row r="8046" spans="6:6">
      <c r="F8046" s="1846"/>
    </row>
    <row r="8047" spans="6:6">
      <c r="F8047" s="1846"/>
    </row>
    <row r="8048" spans="6:6">
      <c r="F8048" s="1846"/>
    </row>
    <row r="8049" spans="6:6">
      <c r="F8049" s="1846"/>
    </row>
    <row r="8050" spans="6:6">
      <c r="F8050" s="1846"/>
    </row>
    <row r="8051" spans="6:6">
      <c r="F8051" s="1846"/>
    </row>
    <row r="8052" spans="6:6">
      <c r="F8052" s="1846"/>
    </row>
    <row r="8053" spans="6:6">
      <c r="F8053" s="1846"/>
    </row>
    <row r="8054" spans="6:6">
      <c r="F8054" s="1846"/>
    </row>
    <row r="8055" spans="6:6">
      <c r="F8055" s="1846"/>
    </row>
    <row r="8056" spans="6:6">
      <c r="F8056" s="1846"/>
    </row>
    <row r="8057" spans="6:6">
      <c r="F8057" s="1846"/>
    </row>
    <row r="8058" spans="6:6">
      <c r="F8058" s="1846"/>
    </row>
    <row r="8059" spans="6:6">
      <c r="F8059" s="1846"/>
    </row>
    <row r="8060" spans="6:6">
      <c r="F8060" s="1846"/>
    </row>
    <row r="8061" spans="6:6">
      <c r="F8061" s="1846"/>
    </row>
    <row r="8062" spans="6:6">
      <c r="F8062" s="1846"/>
    </row>
    <row r="8063" spans="6:6">
      <c r="F8063" s="1846"/>
    </row>
    <row r="8064" spans="6:6">
      <c r="F8064" s="1846"/>
    </row>
    <row r="8065" spans="6:6">
      <c r="F8065" s="1846"/>
    </row>
    <row r="8066" spans="6:6">
      <c r="F8066" s="1846"/>
    </row>
    <row r="8067" spans="6:6">
      <c r="F8067" s="1846"/>
    </row>
    <row r="8068" spans="6:6">
      <c r="F8068" s="1846"/>
    </row>
    <row r="8069" spans="6:6">
      <c r="F8069" s="1846"/>
    </row>
    <row r="8070" spans="6:6">
      <c r="F8070" s="1846"/>
    </row>
    <row r="8071" spans="6:6">
      <c r="F8071" s="1846"/>
    </row>
    <row r="8072" spans="6:6">
      <c r="F8072" s="1846"/>
    </row>
    <row r="8073" spans="6:6">
      <c r="F8073" s="1846"/>
    </row>
    <row r="8074" spans="6:6">
      <c r="F8074" s="1846"/>
    </row>
    <row r="8075" spans="6:6">
      <c r="F8075" s="1846"/>
    </row>
    <row r="8076" spans="6:6">
      <c r="F8076" s="1846"/>
    </row>
    <row r="8077" spans="6:6">
      <c r="F8077" s="1846"/>
    </row>
    <row r="8078" spans="6:6">
      <c r="F8078" s="1846"/>
    </row>
    <row r="8079" spans="6:6">
      <c r="F8079" s="1846"/>
    </row>
    <row r="8080" spans="6:6">
      <c r="F8080" s="1846"/>
    </row>
    <row r="8081" spans="6:6">
      <c r="F8081" s="1846"/>
    </row>
    <row r="8082" spans="6:6">
      <c r="F8082" s="1846"/>
    </row>
    <row r="8083" spans="6:6">
      <c r="F8083" s="1846"/>
    </row>
    <row r="8084" spans="6:6">
      <c r="F8084" s="1846"/>
    </row>
    <row r="8085" spans="6:6">
      <c r="F8085" s="1846"/>
    </row>
    <row r="8086" spans="6:6">
      <c r="F8086" s="1846"/>
    </row>
    <row r="8087" spans="6:6">
      <c r="F8087" s="1846"/>
    </row>
    <row r="8088" spans="6:6">
      <c r="F8088" s="1846"/>
    </row>
    <row r="8089" spans="6:6">
      <c r="F8089" s="1846"/>
    </row>
    <row r="8090" spans="6:6">
      <c r="F8090" s="1846"/>
    </row>
    <row r="8091" spans="6:6">
      <c r="F8091" s="1846"/>
    </row>
    <row r="8092" spans="6:6">
      <c r="F8092" s="1846"/>
    </row>
    <row r="8093" spans="6:6">
      <c r="F8093" s="1846"/>
    </row>
    <row r="8094" spans="6:6">
      <c r="F8094" s="1846"/>
    </row>
    <row r="8095" spans="6:6">
      <c r="F8095" s="1846"/>
    </row>
    <row r="8096" spans="6:6">
      <c r="F8096" s="1846"/>
    </row>
    <row r="8097" spans="6:6">
      <c r="F8097" s="1846"/>
    </row>
    <row r="8098" spans="6:6">
      <c r="F8098" s="1846"/>
    </row>
    <row r="8099" spans="6:6">
      <c r="F8099" s="1846"/>
    </row>
    <row r="8100" spans="6:6">
      <c r="F8100" s="1846"/>
    </row>
    <row r="8101" spans="6:6">
      <c r="F8101" s="1846"/>
    </row>
    <row r="8102" spans="6:6">
      <c r="F8102" s="1846"/>
    </row>
    <row r="8103" spans="6:6">
      <c r="F8103" s="1846"/>
    </row>
    <row r="8104" spans="6:6">
      <c r="F8104" s="1846"/>
    </row>
    <row r="8105" spans="6:6">
      <c r="F8105" s="1846"/>
    </row>
    <row r="8106" spans="6:6">
      <c r="F8106" s="1846"/>
    </row>
    <row r="8107" spans="6:6">
      <c r="F8107" s="1846"/>
    </row>
    <row r="8108" spans="6:6">
      <c r="F8108" s="1846"/>
    </row>
    <row r="8109" spans="6:6">
      <c r="F8109" s="1846"/>
    </row>
    <row r="8110" spans="6:6">
      <c r="F8110" s="1846"/>
    </row>
    <row r="8111" spans="6:6">
      <c r="F8111" s="1846"/>
    </row>
    <row r="8112" spans="6:6">
      <c r="F8112" s="1846"/>
    </row>
    <row r="8113" spans="6:6">
      <c r="F8113" s="1846"/>
    </row>
    <row r="8114" spans="6:6">
      <c r="F8114" s="1846"/>
    </row>
    <row r="8115" spans="6:6">
      <c r="F8115" s="1846"/>
    </row>
    <row r="8116" spans="6:6">
      <c r="F8116" s="1846"/>
    </row>
    <row r="8117" spans="6:6">
      <c r="F8117" s="1846"/>
    </row>
    <row r="8118" spans="6:6">
      <c r="F8118" s="1846"/>
    </row>
    <row r="8119" spans="6:6">
      <c r="F8119" s="1846"/>
    </row>
    <row r="8120" spans="6:6">
      <c r="F8120" s="1846"/>
    </row>
    <row r="8121" spans="6:6">
      <c r="F8121" s="1846"/>
    </row>
    <row r="8122" spans="6:6">
      <c r="F8122" s="1846"/>
    </row>
    <row r="8123" spans="6:6">
      <c r="F8123" s="1846"/>
    </row>
    <row r="8124" spans="6:6">
      <c r="F8124" s="1846"/>
    </row>
    <row r="8125" spans="6:6">
      <c r="F8125" s="1846"/>
    </row>
    <row r="8126" spans="6:6">
      <c r="F8126" s="1846"/>
    </row>
    <row r="8127" spans="6:6">
      <c r="F8127" s="1846"/>
    </row>
    <row r="8128" spans="6:6">
      <c r="F8128" s="1846"/>
    </row>
    <row r="8129" spans="6:6">
      <c r="F8129" s="1846"/>
    </row>
    <row r="8130" spans="6:6">
      <c r="F8130" s="1846"/>
    </row>
    <row r="8131" spans="6:6">
      <c r="F8131" s="1846"/>
    </row>
    <row r="8132" spans="6:6">
      <c r="F8132" s="1846"/>
    </row>
    <row r="8133" spans="6:6">
      <c r="F8133" s="1846"/>
    </row>
    <row r="8134" spans="6:6">
      <c r="F8134" s="1846"/>
    </row>
    <row r="8135" spans="6:6">
      <c r="F8135" s="1846"/>
    </row>
    <row r="8136" spans="6:6">
      <c r="F8136" s="1846"/>
    </row>
    <row r="8137" spans="6:6">
      <c r="F8137" s="1846"/>
    </row>
    <row r="8138" spans="6:6">
      <c r="F8138" s="1846"/>
    </row>
    <row r="8139" spans="6:6">
      <c r="F8139" s="1846"/>
    </row>
    <row r="8140" spans="6:6">
      <c r="F8140" s="1846"/>
    </row>
    <row r="8141" spans="6:6">
      <c r="F8141" s="1846"/>
    </row>
    <row r="8142" spans="6:6">
      <c r="F8142" s="1846"/>
    </row>
    <row r="8143" spans="6:6">
      <c r="F8143" s="1846"/>
    </row>
    <row r="8144" spans="6:6">
      <c r="F8144" s="1846"/>
    </row>
    <row r="8145" spans="6:6">
      <c r="F8145" s="1846"/>
    </row>
    <row r="8146" spans="6:6">
      <c r="F8146" s="1846"/>
    </row>
    <row r="8147" spans="6:6">
      <c r="F8147" s="1846"/>
    </row>
    <row r="8148" spans="6:6">
      <c r="F8148" s="1846"/>
    </row>
    <row r="8149" spans="6:6">
      <c r="F8149" s="1846"/>
    </row>
    <row r="8150" spans="6:6">
      <c r="F8150" s="1846"/>
    </row>
    <row r="8151" spans="6:6">
      <c r="F8151" s="1846"/>
    </row>
    <row r="8152" spans="6:6">
      <c r="F8152" s="1846"/>
    </row>
    <row r="8153" spans="6:6">
      <c r="F8153" s="1846"/>
    </row>
    <row r="8154" spans="6:6">
      <c r="F8154" s="1846"/>
    </row>
    <row r="8155" spans="6:6">
      <c r="F8155" s="1846"/>
    </row>
    <row r="8156" spans="6:6">
      <c r="F8156" s="1846"/>
    </row>
    <row r="8157" spans="6:6">
      <c r="F8157" s="1846"/>
    </row>
    <row r="8158" spans="6:6">
      <c r="F8158" s="1846"/>
    </row>
    <row r="8159" spans="6:6">
      <c r="F8159" s="1846"/>
    </row>
    <row r="8160" spans="6:6">
      <c r="F8160" s="1846"/>
    </row>
    <row r="8161" spans="6:6">
      <c r="F8161" s="1846"/>
    </row>
    <row r="8162" spans="6:6">
      <c r="F8162" s="1846"/>
    </row>
    <row r="8163" spans="6:6">
      <c r="F8163" s="1846"/>
    </row>
    <row r="8164" spans="6:6">
      <c r="F8164" s="1846"/>
    </row>
    <row r="8165" spans="6:6">
      <c r="F8165" s="1846"/>
    </row>
    <row r="8166" spans="6:6">
      <c r="F8166" s="1846"/>
    </row>
    <row r="8167" spans="6:6">
      <c r="F8167" s="1846"/>
    </row>
    <row r="8168" spans="6:6">
      <c r="F8168" s="1846"/>
    </row>
    <row r="8169" spans="6:6">
      <c r="F8169" s="1846"/>
    </row>
    <row r="8170" spans="6:6">
      <c r="F8170" s="1846"/>
    </row>
    <row r="8171" spans="6:6">
      <c r="F8171" s="1846"/>
    </row>
    <row r="8172" spans="6:6">
      <c r="F8172" s="1846"/>
    </row>
    <row r="8173" spans="6:6">
      <c r="F8173" s="1846"/>
    </row>
    <row r="8174" spans="6:6">
      <c r="F8174" s="1846"/>
    </row>
    <row r="8175" spans="6:6">
      <c r="F8175" s="1846"/>
    </row>
    <row r="8176" spans="6:6">
      <c r="F8176" s="1846"/>
    </row>
    <row r="8177" spans="6:6">
      <c r="F8177" s="1846"/>
    </row>
    <row r="8178" spans="6:6">
      <c r="F8178" s="1846"/>
    </row>
    <row r="8179" spans="6:6">
      <c r="F8179" s="1846"/>
    </row>
    <row r="8180" spans="6:6">
      <c r="F8180" s="1846"/>
    </row>
    <row r="8181" spans="6:6">
      <c r="F8181" s="1846"/>
    </row>
    <row r="8182" spans="6:6">
      <c r="F8182" s="1846"/>
    </row>
    <row r="8183" spans="6:6">
      <c r="F8183" s="1846"/>
    </row>
    <row r="8184" spans="6:6">
      <c r="F8184" s="1846"/>
    </row>
    <row r="8185" spans="6:6">
      <c r="F8185" s="1846"/>
    </row>
    <row r="8186" spans="6:6">
      <c r="F8186" s="1846"/>
    </row>
    <row r="8187" spans="6:6">
      <c r="F8187" s="1846"/>
    </row>
    <row r="8188" spans="6:6">
      <c r="F8188" s="1846"/>
    </row>
    <row r="8189" spans="6:6">
      <c r="F8189" s="1846"/>
    </row>
    <row r="8190" spans="6:6">
      <c r="F8190" s="1846"/>
    </row>
    <row r="8191" spans="6:6">
      <c r="F8191" s="1846"/>
    </row>
    <row r="8192" spans="6:6">
      <c r="F8192" s="1846"/>
    </row>
    <row r="8193" spans="6:6">
      <c r="F8193" s="1846"/>
    </row>
    <row r="8194" spans="6:6">
      <c r="F8194" s="1846"/>
    </row>
    <row r="8195" spans="6:6">
      <c r="F8195" s="1846"/>
    </row>
    <row r="8196" spans="6:6">
      <c r="F8196" s="1846"/>
    </row>
    <row r="8197" spans="6:6">
      <c r="F8197" s="1846"/>
    </row>
    <row r="8198" spans="6:6">
      <c r="F8198" s="1846"/>
    </row>
    <row r="8199" spans="6:6">
      <c r="F8199" s="1846"/>
    </row>
    <row r="8200" spans="6:6">
      <c r="F8200" s="1846"/>
    </row>
    <row r="8201" spans="6:6">
      <c r="F8201" s="1846"/>
    </row>
    <row r="8202" spans="6:6">
      <c r="F8202" s="1846"/>
    </row>
    <row r="8203" spans="6:6">
      <c r="F8203" s="1846"/>
    </row>
    <row r="8204" spans="6:6">
      <c r="F8204" s="1846"/>
    </row>
    <row r="8205" spans="6:6">
      <c r="F8205" s="1846"/>
    </row>
    <row r="8206" spans="6:6">
      <c r="F8206" s="1846"/>
    </row>
    <row r="8207" spans="6:6">
      <c r="F8207" s="1846"/>
    </row>
    <row r="8208" spans="6:6">
      <c r="F8208" s="1846"/>
    </row>
    <row r="8209" spans="6:6">
      <c r="F8209" s="1846"/>
    </row>
    <row r="8210" spans="6:6">
      <c r="F8210" s="1846"/>
    </row>
    <row r="8211" spans="6:6">
      <c r="F8211" s="1846"/>
    </row>
    <row r="8212" spans="6:6">
      <c r="F8212" s="1846"/>
    </row>
    <row r="8213" spans="6:6">
      <c r="F8213" s="1846"/>
    </row>
    <row r="8214" spans="6:6">
      <c r="F8214" s="1846"/>
    </row>
    <row r="8215" spans="6:6">
      <c r="F8215" s="1846"/>
    </row>
    <row r="8216" spans="6:6">
      <c r="F8216" s="1846"/>
    </row>
    <row r="8217" spans="6:6">
      <c r="F8217" s="1846"/>
    </row>
    <row r="8218" spans="6:6">
      <c r="F8218" s="1846"/>
    </row>
    <row r="8219" spans="6:6">
      <c r="F8219" s="1846"/>
    </row>
    <row r="8220" spans="6:6">
      <c r="F8220" s="1846"/>
    </row>
    <row r="8221" spans="6:6">
      <c r="F8221" s="1846"/>
    </row>
    <row r="8222" spans="6:6">
      <c r="F8222" s="1846"/>
    </row>
    <row r="8223" spans="6:6">
      <c r="F8223" s="1846"/>
    </row>
    <row r="8224" spans="6:6">
      <c r="F8224" s="1846"/>
    </row>
    <row r="8225" spans="6:6">
      <c r="F8225" s="1846"/>
    </row>
    <row r="8226" spans="6:6">
      <c r="F8226" s="1846"/>
    </row>
    <row r="8227" spans="6:6">
      <c r="F8227" s="1846"/>
    </row>
    <row r="8228" spans="6:6">
      <c r="F8228" s="1846"/>
    </row>
    <row r="8229" spans="6:6">
      <c r="F8229" s="1846"/>
    </row>
    <row r="8230" spans="6:6">
      <c r="F8230" s="1846"/>
    </row>
    <row r="8231" spans="6:6">
      <c r="F8231" s="1846"/>
    </row>
    <row r="8232" spans="6:6">
      <c r="F8232" s="1846"/>
    </row>
    <row r="8233" spans="6:6">
      <c r="F8233" s="1846"/>
    </row>
    <row r="8234" spans="6:6">
      <c r="F8234" s="1846"/>
    </row>
    <row r="8235" spans="6:6">
      <c r="F8235" s="1846"/>
    </row>
    <row r="8236" spans="6:6">
      <c r="F8236" s="1846"/>
    </row>
    <row r="8237" spans="6:6">
      <c r="F8237" s="1846"/>
    </row>
    <row r="8238" spans="6:6">
      <c r="F8238" s="1846"/>
    </row>
    <row r="8239" spans="6:6">
      <c r="F8239" s="1846"/>
    </row>
    <row r="8240" spans="6:6">
      <c r="F8240" s="1846"/>
    </row>
    <row r="8241" spans="6:6">
      <c r="F8241" s="1846"/>
    </row>
    <row r="8242" spans="6:6">
      <c r="F8242" s="1846"/>
    </row>
    <row r="8243" spans="6:6">
      <c r="F8243" s="1846"/>
    </row>
    <row r="8244" spans="6:6">
      <c r="F8244" s="1846"/>
    </row>
    <row r="8245" spans="6:6">
      <c r="F8245" s="1846"/>
    </row>
    <row r="8246" spans="6:6">
      <c r="F8246" s="1846"/>
    </row>
    <row r="8247" spans="6:6">
      <c r="F8247" s="1846"/>
    </row>
    <row r="8248" spans="6:6">
      <c r="F8248" s="1846"/>
    </row>
    <row r="8249" spans="6:6">
      <c r="F8249" s="1846"/>
    </row>
    <row r="8250" spans="6:6">
      <c r="F8250" s="1846"/>
    </row>
    <row r="8251" spans="6:6">
      <c r="F8251" s="1846"/>
    </row>
    <row r="8252" spans="6:6">
      <c r="F8252" s="1846"/>
    </row>
    <row r="8253" spans="6:6">
      <c r="F8253" s="1846"/>
    </row>
    <row r="8254" spans="6:6">
      <c r="F8254" s="1846"/>
    </row>
    <row r="8255" spans="6:6">
      <c r="F8255" s="1846"/>
    </row>
    <row r="8256" spans="6:6">
      <c r="F8256" s="1846"/>
    </row>
    <row r="8257" spans="6:6">
      <c r="F8257" s="1846"/>
    </row>
    <row r="8258" spans="6:6">
      <c r="F8258" s="1846"/>
    </row>
    <row r="8259" spans="6:6">
      <c r="F8259" s="1846"/>
    </row>
    <row r="8260" spans="6:6">
      <c r="F8260" s="1846"/>
    </row>
    <row r="8261" spans="6:6">
      <c r="F8261" s="1846"/>
    </row>
    <row r="8262" spans="6:6">
      <c r="F8262" s="1846"/>
    </row>
    <row r="8263" spans="6:6">
      <c r="F8263" s="1846"/>
    </row>
    <row r="8264" spans="6:6">
      <c r="F8264" s="1846"/>
    </row>
    <row r="8265" spans="6:6">
      <c r="F8265" s="1846"/>
    </row>
    <row r="8266" spans="6:6">
      <c r="F8266" s="1846"/>
    </row>
    <row r="8267" spans="6:6">
      <c r="F8267" s="1846"/>
    </row>
    <row r="8268" spans="6:6">
      <c r="F8268" s="1846"/>
    </row>
    <row r="8269" spans="6:6">
      <c r="F8269" s="1846"/>
    </row>
    <row r="8270" spans="6:6">
      <c r="F8270" s="1846"/>
    </row>
    <row r="8271" spans="6:6">
      <c r="F8271" s="1846"/>
    </row>
    <row r="8272" spans="6:6">
      <c r="F8272" s="1846"/>
    </row>
    <row r="8273" spans="6:6">
      <c r="F8273" s="1846"/>
    </row>
    <row r="8274" spans="6:6">
      <c r="F8274" s="1846"/>
    </row>
    <row r="8275" spans="6:6">
      <c r="F8275" s="1846"/>
    </row>
    <row r="8276" spans="6:6">
      <c r="F8276" s="1846"/>
    </row>
    <row r="8277" spans="6:6">
      <c r="F8277" s="1846"/>
    </row>
    <row r="8278" spans="6:6">
      <c r="F8278" s="1846"/>
    </row>
    <row r="8279" spans="6:6">
      <c r="F8279" s="1846"/>
    </row>
    <row r="8280" spans="6:6">
      <c r="F8280" s="1846"/>
    </row>
    <row r="8281" spans="6:6">
      <c r="F8281" s="1846"/>
    </row>
    <row r="8282" spans="6:6">
      <c r="F8282" s="1846"/>
    </row>
    <row r="8283" spans="6:6">
      <c r="F8283" s="1846"/>
    </row>
    <row r="8284" spans="6:6">
      <c r="F8284" s="1846"/>
    </row>
    <row r="8285" spans="6:6">
      <c r="F8285" s="1846"/>
    </row>
    <row r="8286" spans="6:6">
      <c r="F8286" s="1846"/>
    </row>
    <row r="8287" spans="6:6">
      <c r="F8287" s="1846"/>
    </row>
    <row r="8288" spans="6:6">
      <c r="F8288" s="1846"/>
    </row>
    <row r="8289" spans="6:6">
      <c r="F8289" s="1846"/>
    </row>
    <row r="8290" spans="6:6">
      <c r="F8290" s="1846"/>
    </row>
    <row r="8291" spans="6:6">
      <c r="F8291" s="1846"/>
    </row>
    <row r="8292" spans="6:6">
      <c r="F8292" s="1846"/>
    </row>
    <row r="8293" spans="6:6">
      <c r="F8293" s="1846"/>
    </row>
    <row r="8294" spans="6:6">
      <c r="F8294" s="1846"/>
    </row>
    <row r="8295" spans="6:6">
      <c r="F8295" s="1846"/>
    </row>
    <row r="8296" spans="6:6">
      <c r="F8296" s="1846"/>
    </row>
    <row r="8297" spans="6:6">
      <c r="F8297" s="1846"/>
    </row>
    <row r="8298" spans="6:6">
      <c r="F8298" s="1846"/>
    </row>
    <row r="8299" spans="6:6">
      <c r="F8299" s="1846"/>
    </row>
    <row r="8300" spans="6:6">
      <c r="F8300" s="1846"/>
    </row>
    <row r="8301" spans="6:6">
      <c r="F8301" s="1846"/>
    </row>
    <row r="8302" spans="6:6">
      <c r="F8302" s="1846"/>
    </row>
    <row r="8303" spans="6:6">
      <c r="F8303" s="1846"/>
    </row>
    <row r="8304" spans="6:6">
      <c r="F8304" s="1846"/>
    </row>
    <row r="8305" spans="6:6">
      <c r="F8305" s="1846"/>
    </row>
    <row r="8306" spans="6:6">
      <c r="F8306" s="1846"/>
    </row>
    <row r="8307" spans="6:6">
      <c r="F8307" s="1846"/>
    </row>
    <row r="8308" spans="6:6">
      <c r="F8308" s="1846"/>
    </row>
    <row r="8309" spans="6:6">
      <c r="F8309" s="1846"/>
    </row>
    <row r="8310" spans="6:6">
      <c r="F8310" s="1846"/>
    </row>
    <row r="8311" spans="6:6">
      <c r="F8311" s="1846"/>
    </row>
    <row r="8312" spans="6:6">
      <c r="F8312" s="1846"/>
    </row>
    <row r="8313" spans="6:6">
      <c r="F8313" s="1846"/>
    </row>
    <row r="8314" spans="6:6">
      <c r="F8314" s="1846"/>
    </row>
    <row r="8315" spans="6:6">
      <c r="F8315" s="1846"/>
    </row>
    <row r="8316" spans="6:6">
      <c r="F8316" s="1846"/>
    </row>
    <row r="8317" spans="6:6">
      <c r="F8317" s="1846"/>
    </row>
    <row r="8318" spans="6:6">
      <c r="F8318" s="1846"/>
    </row>
    <row r="8319" spans="6:6">
      <c r="F8319" s="1846"/>
    </row>
    <row r="8320" spans="6:6">
      <c r="F8320" s="1846"/>
    </row>
    <row r="8321" spans="6:6">
      <c r="F8321" s="1846"/>
    </row>
    <row r="8322" spans="6:6">
      <c r="F8322" s="1846"/>
    </row>
    <row r="8323" spans="6:6">
      <c r="F8323" s="1846"/>
    </row>
    <row r="8324" spans="6:6">
      <c r="F8324" s="1846"/>
    </row>
    <row r="8325" spans="6:6">
      <c r="F8325" s="1846"/>
    </row>
    <row r="8326" spans="6:6">
      <c r="F8326" s="1846"/>
    </row>
    <row r="8327" spans="6:6">
      <c r="F8327" s="1846"/>
    </row>
    <row r="8328" spans="6:6">
      <c r="F8328" s="1846"/>
    </row>
    <row r="8329" spans="6:6">
      <c r="F8329" s="1846"/>
    </row>
    <row r="8330" spans="6:6">
      <c r="F8330" s="1846"/>
    </row>
    <row r="8331" spans="6:6">
      <c r="F8331" s="1846"/>
    </row>
    <row r="8332" spans="6:6">
      <c r="F8332" s="1846"/>
    </row>
    <row r="8333" spans="6:6">
      <c r="F8333" s="1846"/>
    </row>
    <row r="8334" spans="6:6">
      <c r="F8334" s="1846"/>
    </row>
    <row r="8335" spans="6:6">
      <c r="F8335" s="1846"/>
    </row>
    <row r="8336" spans="6:6">
      <c r="F8336" s="1846"/>
    </row>
    <row r="8337" spans="6:6">
      <c r="F8337" s="1846"/>
    </row>
    <row r="8338" spans="6:6">
      <c r="F8338" s="1846"/>
    </row>
    <row r="8339" spans="6:6">
      <c r="F8339" s="1846"/>
    </row>
    <row r="8340" spans="6:6">
      <c r="F8340" s="1846"/>
    </row>
    <row r="8341" spans="6:6">
      <c r="F8341" s="1846"/>
    </row>
    <row r="8342" spans="6:6">
      <c r="F8342" s="1846"/>
    </row>
    <row r="8343" spans="6:6">
      <c r="F8343" s="1846"/>
    </row>
    <row r="8344" spans="6:6">
      <c r="F8344" s="1846"/>
    </row>
    <row r="8345" spans="6:6">
      <c r="F8345" s="1846"/>
    </row>
    <row r="8346" spans="6:6">
      <c r="F8346" s="1846"/>
    </row>
    <row r="8347" spans="6:6">
      <c r="F8347" s="1846"/>
    </row>
    <row r="8348" spans="6:6">
      <c r="F8348" s="1846"/>
    </row>
    <row r="8349" spans="6:6">
      <c r="F8349" s="1846"/>
    </row>
    <row r="8350" spans="6:6">
      <c r="F8350" s="1846"/>
    </row>
    <row r="8351" spans="6:6">
      <c r="F8351" s="1846"/>
    </row>
    <row r="8352" spans="6:6">
      <c r="F8352" s="1846"/>
    </row>
    <row r="8353" spans="6:6">
      <c r="F8353" s="1846"/>
    </row>
    <row r="8354" spans="6:6">
      <c r="F8354" s="1846"/>
    </row>
    <row r="8355" spans="6:6">
      <c r="F8355" s="1846"/>
    </row>
    <row r="8356" spans="6:6">
      <c r="F8356" s="1846"/>
    </row>
    <row r="8357" spans="6:6">
      <c r="F8357" s="1846"/>
    </row>
    <row r="8358" spans="6:6">
      <c r="F8358" s="1846"/>
    </row>
    <row r="8359" spans="6:6">
      <c r="F8359" s="1846"/>
    </row>
    <row r="8360" spans="6:6">
      <c r="F8360" s="1846"/>
    </row>
    <row r="8361" spans="6:6">
      <c r="F8361" s="1846"/>
    </row>
    <row r="8362" spans="6:6">
      <c r="F8362" s="1846"/>
    </row>
    <row r="8363" spans="6:6">
      <c r="F8363" s="1846"/>
    </row>
    <row r="8364" spans="6:6">
      <c r="F8364" s="1846"/>
    </row>
    <row r="8365" spans="6:6">
      <c r="F8365" s="1846"/>
    </row>
    <row r="8366" spans="6:6">
      <c r="F8366" s="1846"/>
    </row>
    <row r="8367" spans="6:6">
      <c r="F8367" s="1846"/>
    </row>
    <row r="8368" spans="6:6">
      <c r="F8368" s="1846"/>
    </row>
    <row r="8369" spans="6:6">
      <c r="F8369" s="1846"/>
    </row>
    <row r="8370" spans="6:6">
      <c r="F8370" s="1846"/>
    </row>
    <row r="8371" spans="6:6">
      <c r="F8371" s="1846"/>
    </row>
    <row r="8372" spans="6:6">
      <c r="F8372" s="1846"/>
    </row>
    <row r="8373" spans="6:6">
      <c r="F8373" s="1846"/>
    </row>
    <row r="8374" spans="6:6">
      <c r="F8374" s="1846"/>
    </row>
    <row r="8375" spans="6:6">
      <c r="F8375" s="1846"/>
    </row>
    <row r="8376" spans="6:6">
      <c r="F8376" s="1846"/>
    </row>
    <row r="8377" spans="6:6">
      <c r="F8377" s="1846"/>
    </row>
    <row r="8378" spans="6:6">
      <c r="F8378" s="1846"/>
    </row>
    <row r="8379" spans="6:6">
      <c r="F8379" s="1846"/>
    </row>
    <row r="8380" spans="6:6">
      <c r="F8380" s="1846"/>
    </row>
    <row r="8381" spans="6:6">
      <c r="F8381" s="1846"/>
    </row>
    <row r="8382" spans="6:6">
      <c r="F8382" s="1846"/>
    </row>
    <row r="8383" spans="6:6">
      <c r="F8383" s="1846"/>
    </row>
    <row r="8384" spans="6:6">
      <c r="F8384" s="1846"/>
    </row>
    <row r="8385" spans="6:6">
      <c r="F8385" s="1846"/>
    </row>
    <row r="8386" spans="6:6">
      <c r="F8386" s="1846"/>
    </row>
    <row r="8387" spans="6:6">
      <c r="F8387" s="1846"/>
    </row>
    <row r="8388" spans="6:6">
      <c r="F8388" s="1846"/>
    </row>
    <row r="8389" spans="6:6">
      <c r="F8389" s="1846"/>
    </row>
    <row r="8390" spans="6:6">
      <c r="F8390" s="1846"/>
    </row>
    <row r="8391" spans="6:6">
      <c r="F8391" s="1846"/>
    </row>
    <row r="8392" spans="6:6">
      <c r="F8392" s="1846"/>
    </row>
    <row r="8393" spans="6:6">
      <c r="F8393" s="1846"/>
    </row>
    <row r="8394" spans="6:6">
      <c r="F8394" s="1846"/>
    </row>
    <row r="8395" spans="6:6">
      <c r="F8395" s="1846"/>
    </row>
    <row r="8396" spans="6:6">
      <c r="F8396" s="1846"/>
    </row>
    <row r="8397" spans="6:6">
      <c r="F8397" s="1846"/>
    </row>
    <row r="8398" spans="6:6">
      <c r="F8398" s="1846"/>
    </row>
    <row r="8399" spans="6:6">
      <c r="F8399" s="1846"/>
    </row>
    <row r="8400" spans="6:6">
      <c r="F8400" s="1846"/>
    </row>
    <row r="8401" spans="6:6">
      <c r="F8401" s="1846"/>
    </row>
    <row r="8402" spans="6:6">
      <c r="F8402" s="1846"/>
    </row>
    <row r="8403" spans="6:6">
      <c r="F8403" s="1846"/>
    </row>
    <row r="8404" spans="6:6">
      <c r="F8404" s="1846"/>
    </row>
    <row r="8405" spans="6:6">
      <c r="F8405" s="1846"/>
    </row>
    <row r="8406" spans="6:6">
      <c r="F8406" s="1846"/>
    </row>
    <row r="8407" spans="6:6">
      <c r="F8407" s="1846"/>
    </row>
    <row r="8408" spans="6:6">
      <c r="F8408" s="1846"/>
    </row>
    <row r="8409" spans="6:6">
      <c r="F8409" s="1846"/>
    </row>
    <row r="8410" spans="6:6">
      <c r="F8410" s="1846"/>
    </row>
    <row r="8411" spans="6:6">
      <c r="F8411" s="1846"/>
    </row>
    <row r="8412" spans="6:6">
      <c r="F8412" s="1846"/>
    </row>
    <row r="8413" spans="6:6">
      <c r="F8413" s="1846"/>
    </row>
    <row r="8414" spans="6:6">
      <c r="F8414" s="1846"/>
    </row>
    <row r="8415" spans="6:6">
      <c r="F8415" s="1846"/>
    </row>
    <row r="8416" spans="6:6">
      <c r="F8416" s="1846"/>
    </row>
    <row r="8417" spans="6:6">
      <c r="F8417" s="1846"/>
    </row>
    <row r="8418" spans="6:6">
      <c r="F8418" s="1846"/>
    </row>
    <row r="8419" spans="6:6">
      <c r="F8419" s="1846"/>
    </row>
    <row r="8420" spans="6:6">
      <c r="F8420" s="1846"/>
    </row>
    <row r="8421" spans="6:6">
      <c r="F8421" s="1846"/>
    </row>
    <row r="8422" spans="6:6">
      <c r="F8422" s="1846"/>
    </row>
    <row r="8423" spans="6:6">
      <c r="F8423" s="1846"/>
    </row>
    <row r="8424" spans="6:6">
      <c r="F8424" s="1846"/>
    </row>
    <row r="8425" spans="6:6">
      <c r="F8425" s="1846"/>
    </row>
    <row r="8426" spans="6:6">
      <c r="F8426" s="1846"/>
    </row>
    <row r="8427" spans="6:6">
      <c r="F8427" s="1846"/>
    </row>
    <row r="8428" spans="6:6">
      <c r="F8428" s="1846"/>
    </row>
    <row r="8429" spans="6:6">
      <c r="F8429" s="1846"/>
    </row>
    <row r="8430" spans="6:6">
      <c r="F8430" s="1846"/>
    </row>
    <row r="8431" spans="6:6">
      <c r="F8431" s="1846"/>
    </row>
    <row r="8432" spans="6:6">
      <c r="F8432" s="1846"/>
    </row>
    <row r="8433" spans="6:6">
      <c r="F8433" s="1846"/>
    </row>
    <row r="8434" spans="6:6">
      <c r="F8434" s="1846"/>
    </row>
    <row r="8435" spans="6:6">
      <c r="F8435" s="1846"/>
    </row>
    <row r="8436" spans="6:6">
      <c r="F8436" s="1846"/>
    </row>
    <row r="8437" spans="6:6">
      <c r="F8437" s="1846"/>
    </row>
    <row r="8438" spans="6:6">
      <c r="F8438" s="1846"/>
    </row>
    <row r="8439" spans="6:6">
      <c r="F8439" s="1846"/>
    </row>
    <row r="8440" spans="6:6">
      <c r="F8440" s="1846"/>
    </row>
    <row r="8441" spans="6:6">
      <c r="F8441" s="1846"/>
    </row>
    <row r="8442" spans="6:6">
      <c r="F8442" s="1846"/>
    </row>
    <row r="8443" spans="6:6">
      <c r="F8443" s="1846"/>
    </row>
    <row r="8444" spans="6:6">
      <c r="F8444" s="1846"/>
    </row>
    <row r="8445" spans="6:6">
      <c r="F8445" s="1846"/>
    </row>
    <row r="8446" spans="6:6">
      <c r="F8446" s="1846"/>
    </row>
    <row r="8447" spans="6:6">
      <c r="F8447" s="1846"/>
    </row>
    <row r="8448" spans="6:6">
      <c r="F8448" s="1846"/>
    </row>
    <row r="8449" spans="6:6">
      <c r="F8449" s="1846"/>
    </row>
    <row r="8450" spans="6:6">
      <c r="F8450" s="1846"/>
    </row>
    <row r="8451" spans="6:6">
      <c r="F8451" s="1846"/>
    </row>
    <row r="8452" spans="6:6">
      <c r="F8452" s="1846"/>
    </row>
    <row r="8453" spans="6:6">
      <c r="F8453" s="1846"/>
    </row>
    <row r="8454" spans="6:6">
      <c r="F8454" s="1846"/>
    </row>
    <row r="8455" spans="6:6">
      <c r="F8455" s="1846"/>
    </row>
    <row r="8456" spans="6:6">
      <c r="F8456" s="1846"/>
    </row>
    <row r="8457" spans="6:6">
      <c r="F8457" s="1846"/>
    </row>
    <row r="8458" spans="6:6">
      <c r="F8458" s="1846"/>
    </row>
    <row r="8459" spans="6:6">
      <c r="F8459" s="1846"/>
    </row>
    <row r="8460" spans="6:6">
      <c r="F8460" s="1846"/>
    </row>
    <row r="8461" spans="6:6">
      <c r="F8461" s="1846"/>
    </row>
    <row r="8462" spans="6:6">
      <c r="F8462" s="1846"/>
    </row>
    <row r="8463" spans="6:6">
      <c r="F8463" s="1846"/>
    </row>
    <row r="8464" spans="6:6">
      <c r="F8464" s="1846"/>
    </row>
    <row r="8465" spans="6:6">
      <c r="F8465" s="1846"/>
    </row>
    <row r="8466" spans="6:6">
      <c r="F8466" s="1846"/>
    </row>
    <row r="8467" spans="6:6">
      <c r="F8467" s="1846"/>
    </row>
    <row r="8468" spans="6:6">
      <c r="F8468" s="1846"/>
    </row>
    <row r="8469" spans="6:6">
      <c r="F8469" s="1846"/>
    </row>
    <row r="8470" spans="6:6">
      <c r="F8470" s="1846"/>
    </row>
    <row r="8471" spans="6:6">
      <c r="F8471" s="1846"/>
    </row>
    <row r="8472" spans="6:6">
      <c r="F8472" s="1846"/>
    </row>
    <row r="8473" spans="6:6">
      <c r="F8473" s="1846"/>
    </row>
    <row r="8474" spans="6:6">
      <c r="F8474" s="1846"/>
    </row>
    <row r="8475" spans="6:6">
      <c r="F8475" s="1846"/>
    </row>
    <row r="8476" spans="6:6">
      <c r="F8476" s="1846"/>
    </row>
    <row r="8477" spans="6:6">
      <c r="F8477" s="1846"/>
    </row>
    <row r="8478" spans="6:6">
      <c r="F8478" s="1846"/>
    </row>
    <row r="8479" spans="6:6">
      <c r="F8479" s="1846"/>
    </row>
    <row r="8480" spans="6:6">
      <c r="F8480" s="1846"/>
    </row>
    <row r="8481" spans="6:6">
      <c r="F8481" s="1846"/>
    </row>
    <row r="8482" spans="6:6">
      <c r="F8482" s="1846"/>
    </row>
    <row r="8483" spans="6:6">
      <c r="F8483" s="1846"/>
    </row>
    <row r="8484" spans="6:6">
      <c r="F8484" s="1846"/>
    </row>
    <row r="8485" spans="6:6">
      <c r="F8485" s="1846"/>
    </row>
    <row r="8486" spans="6:6">
      <c r="F8486" s="1846"/>
    </row>
    <row r="8487" spans="6:6">
      <c r="F8487" s="1846"/>
    </row>
    <row r="8488" spans="6:6">
      <c r="F8488" s="1846"/>
    </row>
    <row r="8489" spans="6:6">
      <c r="F8489" s="1846"/>
    </row>
    <row r="8490" spans="6:6">
      <c r="F8490" s="1846"/>
    </row>
    <row r="8491" spans="6:6">
      <c r="F8491" s="1846"/>
    </row>
    <row r="8492" spans="6:6">
      <c r="F8492" s="1846"/>
    </row>
    <row r="8493" spans="6:6">
      <c r="F8493" s="1846"/>
    </row>
    <row r="8494" spans="6:6">
      <c r="F8494" s="1846"/>
    </row>
    <row r="8495" spans="6:6">
      <c r="F8495" s="1846"/>
    </row>
    <row r="8496" spans="6:6">
      <c r="F8496" s="1846"/>
    </row>
    <row r="8497" spans="6:6">
      <c r="F8497" s="1846"/>
    </row>
    <row r="8498" spans="6:6">
      <c r="F8498" s="1846"/>
    </row>
    <row r="8499" spans="6:6">
      <c r="F8499" s="1846"/>
    </row>
    <row r="8500" spans="6:6">
      <c r="F8500" s="1846"/>
    </row>
    <row r="8501" spans="6:6">
      <c r="F8501" s="1846"/>
    </row>
    <row r="8502" spans="6:6">
      <c r="F8502" s="1846"/>
    </row>
    <row r="8503" spans="6:6">
      <c r="F8503" s="1846"/>
    </row>
    <row r="8504" spans="6:6">
      <c r="F8504" s="1846"/>
    </row>
    <row r="8505" spans="6:6">
      <c r="F8505" s="1846"/>
    </row>
    <row r="8506" spans="6:6">
      <c r="F8506" s="1846"/>
    </row>
    <row r="8507" spans="6:6">
      <c r="F8507" s="1846"/>
    </row>
    <row r="8508" spans="6:6">
      <c r="F8508" s="1846"/>
    </row>
    <row r="8509" spans="6:6">
      <c r="F8509" s="1846"/>
    </row>
    <row r="8510" spans="6:6">
      <c r="F8510" s="1846"/>
    </row>
    <row r="8511" spans="6:6">
      <c r="F8511" s="1846"/>
    </row>
    <row r="8512" spans="6:6">
      <c r="F8512" s="1846"/>
    </row>
    <row r="8513" spans="6:6">
      <c r="F8513" s="1846"/>
    </row>
    <row r="8514" spans="6:6">
      <c r="F8514" s="1846"/>
    </row>
    <row r="8515" spans="6:6">
      <c r="F8515" s="1846"/>
    </row>
    <row r="8516" spans="6:6">
      <c r="F8516" s="1846"/>
    </row>
    <row r="8517" spans="6:6">
      <c r="F8517" s="1846"/>
    </row>
    <row r="8518" spans="6:6">
      <c r="F8518" s="1846"/>
    </row>
    <row r="8519" spans="6:6">
      <c r="F8519" s="1846"/>
    </row>
    <row r="8520" spans="6:6">
      <c r="F8520" s="1846"/>
    </row>
    <row r="8521" spans="6:6">
      <c r="F8521" s="1846"/>
    </row>
    <row r="8522" spans="6:6">
      <c r="F8522" s="1846"/>
    </row>
    <row r="8523" spans="6:6">
      <c r="F8523" s="1846"/>
    </row>
    <row r="8524" spans="6:6">
      <c r="F8524" s="1846"/>
    </row>
    <row r="8525" spans="6:6">
      <c r="F8525" s="1846"/>
    </row>
    <row r="8526" spans="6:6">
      <c r="F8526" s="1846"/>
    </row>
    <row r="8527" spans="6:6">
      <c r="F8527" s="1846"/>
    </row>
    <row r="8528" spans="6:6">
      <c r="F8528" s="1846"/>
    </row>
    <row r="8529" spans="6:6">
      <c r="F8529" s="1846"/>
    </row>
    <row r="8530" spans="6:6">
      <c r="F8530" s="1846"/>
    </row>
    <row r="8531" spans="6:6">
      <c r="F8531" s="1846"/>
    </row>
    <row r="8532" spans="6:6">
      <c r="F8532" s="1846"/>
    </row>
    <row r="8533" spans="6:6">
      <c r="F8533" s="1846"/>
    </row>
    <row r="8534" spans="6:6">
      <c r="F8534" s="1846"/>
    </row>
    <row r="8535" spans="6:6">
      <c r="F8535" s="1846"/>
    </row>
    <row r="8536" spans="6:6">
      <c r="F8536" s="1846"/>
    </row>
    <row r="8537" spans="6:6">
      <c r="F8537" s="1846"/>
    </row>
    <row r="8538" spans="6:6">
      <c r="F8538" s="1846"/>
    </row>
    <row r="8539" spans="6:6">
      <c r="F8539" s="1846"/>
    </row>
    <row r="8540" spans="6:6">
      <c r="F8540" s="1846"/>
    </row>
    <row r="8541" spans="6:6">
      <c r="F8541" s="1846"/>
    </row>
    <row r="8542" spans="6:6">
      <c r="F8542" s="1846"/>
    </row>
    <row r="8543" spans="6:6">
      <c r="F8543" s="1846"/>
    </row>
    <row r="8544" spans="6:6">
      <c r="F8544" s="1846"/>
    </row>
    <row r="8545" spans="6:6">
      <c r="F8545" s="1846"/>
    </row>
    <row r="8546" spans="6:6">
      <c r="F8546" s="1846"/>
    </row>
    <row r="8547" spans="6:6">
      <c r="F8547" s="1846"/>
    </row>
    <row r="8548" spans="6:6">
      <c r="F8548" s="1846"/>
    </row>
    <row r="8549" spans="6:6">
      <c r="F8549" s="1846"/>
    </row>
    <row r="8550" spans="6:6">
      <c r="F8550" s="1846"/>
    </row>
    <row r="8551" spans="6:6">
      <c r="F8551" s="1846"/>
    </row>
    <row r="8552" spans="6:6">
      <c r="F8552" s="1846"/>
    </row>
    <row r="8553" spans="6:6">
      <c r="F8553" s="1846"/>
    </row>
    <row r="8554" spans="6:6">
      <c r="F8554" s="1846"/>
    </row>
    <row r="8555" spans="6:6">
      <c r="F8555" s="1846"/>
    </row>
    <row r="8556" spans="6:6">
      <c r="F8556" s="1846"/>
    </row>
    <row r="8557" spans="6:6">
      <c r="F8557" s="1846"/>
    </row>
    <row r="8558" spans="6:6">
      <c r="F8558" s="1846"/>
    </row>
    <row r="8559" spans="6:6">
      <c r="F8559" s="1846"/>
    </row>
    <row r="8560" spans="6:6">
      <c r="F8560" s="1846"/>
    </row>
    <row r="8561" spans="6:6">
      <c r="F8561" s="1846"/>
    </row>
    <row r="8562" spans="6:6">
      <c r="F8562" s="1846"/>
    </row>
    <row r="8563" spans="6:6">
      <c r="F8563" s="1846"/>
    </row>
    <row r="8564" spans="6:6">
      <c r="F8564" s="1846"/>
    </row>
    <row r="8565" spans="6:6">
      <c r="F8565" s="1846"/>
    </row>
    <row r="8566" spans="6:6">
      <c r="F8566" s="1846"/>
    </row>
    <row r="8567" spans="6:6">
      <c r="F8567" s="1846"/>
    </row>
    <row r="8568" spans="6:6">
      <c r="F8568" s="1846"/>
    </row>
    <row r="8569" spans="6:6">
      <c r="F8569" s="1846"/>
    </row>
    <row r="8570" spans="6:6">
      <c r="F8570" s="1846"/>
    </row>
    <row r="8571" spans="6:6">
      <c r="F8571" s="1846"/>
    </row>
    <row r="8572" spans="6:6">
      <c r="F8572" s="1846"/>
    </row>
    <row r="8573" spans="6:6">
      <c r="F8573" s="1846"/>
    </row>
    <row r="8574" spans="6:6">
      <c r="F8574" s="1846"/>
    </row>
    <row r="8575" spans="6:6">
      <c r="F8575" s="1846"/>
    </row>
    <row r="8576" spans="6:6">
      <c r="F8576" s="1846"/>
    </row>
    <row r="8577" spans="6:6">
      <c r="F8577" s="1846"/>
    </row>
    <row r="8578" spans="6:6">
      <c r="F8578" s="1846"/>
    </row>
    <row r="8579" spans="6:6">
      <c r="F8579" s="1846"/>
    </row>
    <row r="8580" spans="6:6">
      <c r="F8580" s="1846"/>
    </row>
    <row r="8581" spans="6:6">
      <c r="F8581" s="1846"/>
    </row>
    <row r="8582" spans="6:6">
      <c r="F8582" s="1846"/>
    </row>
    <row r="8583" spans="6:6">
      <c r="F8583" s="1846"/>
    </row>
    <row r="8584" spans="6:6">
      <c r="F8584" s="1846"/>
    </row>
    <row r="8585" spans="6:6">
      <c r="F8585" s="1846"/>
    </row>
    <row r="8586" spans="6:6">
      <c r="F8586" s="1846"/>
    </row>
    <row r="8587" spans="6:6">
      <c r="F8587" s="1846"/>
    </row>
    <row r="8588" spans="6:6">
      <c r="F8588" s="1846"/>
    </row>
    <row r="8589" spans="6:6">
      <c r="F8589" s="1846"/>
    </row>
    <row r="8590" spans="6:6">
      <c r="F8590" s="1846"/>
    </row>
    <row r="8591" spans="6:6">
      <c r="F8591" s="1846"/>
    </row>
    <row r="8592" spans="6:6">
      <c r="F8592" s="1846"/>
    </row>
    <row r="8593" spans="6:6">
      <c r="F8593" s="1846"/>
    </row>
    <row r="8594" spans="6:6">
      <c r="F8594" s="1846"/>
    </row>
    <row r="8595" spans="6:6">
      <c r="F8595" s="1846"/>
    </row>
    <row r="8596" spans="6:6">
      <c r="F8596" s="1846"/>
    </row>
    <row r="8597" spans="6:6">
      <c r="F8597" s="1846"/>
    </row>
    <row r="8598" spans="6:6">
      <c r="F8598" s="1846"/>
    </row>
    <row r="8599" spans="6:6">
      <c r="F8599" s="1846"/>
    </row>
    <row r="8600" spans="6:6">
      <c r="F8600" s="1846"/>
    </row>
    <row r="8601" spans="6:6">
      <c r="F8601" s="1846"/>
    </row>
    <row r="8602" spans="6:6">
      <c r="F8602" s="1846"/>
    </row>
    <row r="8603" spans="6:6">
      <c r="F8603" s="1846"/>
    </row>
    <row r="8604" spans="6:6">
      <c r="F8604" s="1846"/>
    </row>
    <row r="8605" spans="6:6">
      <c r="F8605" s="1846"/>
    </row>
    <row r="8606" spans="6:6">
      <c r="F8606" s="1846"/>
    </row>
    <row r="8607" spans="6:6">
      <c r="F8607" s="1846"/>
    </row>
    <row r="8608" spans="6:6">
      <c r="F8608" s="1846"/>
    </row>
    <row r="8609" spans="6:6">
      <c r="F8609" s="1846"/>
    </row>
    <row r="8610" spans="6:6">
      <c r="F8610" s="1846"/>
    </row>
    <row r="8611" spans="6:6">
      <c r="F8611" s="1846"/>
    </row>
    <row r="8612" spans="6:6">
      <c r="F8612" s="1846"/>
    </row>
    <row r="8613" spans="6:6">
      <c r="F8613" s="1846"/>
    </row>
    <row r="8614" spans="6:6">
      <c r="F8614" s="1846"/>
    </row>
    <row r="8615" spans="6:6">
      <c r="F8615" s="1846"/>
    </row>
    <row r="8616" spans="6:6">
      <c r="F8616" s="1846"/>
    </row>
    <row r="8617" spans="6:6">
      <c r="F8617" s="1846"/>
    </row>
    <row r="8618" spans="6:6">
      <c r="F8618" s="1846"/>
    </row>
    <row r="8619" spans="6:6">
      <c r="F8619" s="1846"/>
    </row>
    <row r="8620" spans="6:6">
      <c r="F8620" s="1846"/>
    </row>
    <row r="8621" spans="6:6">
      <c r="F8621" s="1846"/>
    </row>
    <row r="8622" spans="6:6">
      <c r="F8622" s="1846"/>
    </row>
    <row r="8623" spans="6:6">
      <c r="F8623" s="1846"/>
    </row>
    <row r="8624" spans="6:6">
      <c r="F8624" s="1846"/>
    </row>
    <row r="8625" spans="6:6">
      <c r="F8625" s="1846"/>
    </row>
    <row r="8626" spans="6:6">
      <c r="F8626" s="1846"/>
    </row>
    <row r="8627" spans="6:6">
      <c r="F8627" s="1846"/>
    </row>
    <row r="8628" spans="6:6">
      <c r="F8628" s="1846"/>
    </row>
    <row r="8629" spans="6:6">
      <c r="F8629" s="1846"/>
    </row>
    <row r="8630" spans="6:6">
      <c r="F8630" s="1846"/>
    </row>
    <row r="8631" spans="6:6">
      <c r="F8631" s="1846"/>
    </row>
    <row r="8632" spans="6:6">
      <c r="F8632" s="1846"/>
    </row>
    <row r="8633" spans="6:6">
      <c r="F8633" s="1846"/>
    </row>
    <row r="8634" spans="6:6">
      <c r="F8634" s="1846"/>
    </row>
    <row r="8635" spans="6:6">
      <c r="F8635" s="1846"/>
    </row>
    <row r="8636" spans="6:6">
      <c r="F8636" s="1846"/>
    </row>
    <row r="8637" spans="6:6">
      <c r="F8637" s="1846"/>
    </row>
    <row r="8638" spans="6:6">
      <c r="F8638" s="1846"/>
    </row>
    <row r="8639" spans="6:6">
      <c r="F8639" s="1846"/>
    </row>
    <row r="8640" spans="6:6">
      <c r="F8640" s="1846"/>
    </row>
    <row r="8641" spans="6:6">
      <c r="F8641" s="1846"/>
    </row>
    <row r="8642" spans="6:6">
      <c r="F8642" s="1846"/>
    </row>
    <row r="8643" spans="6:6">
      <c r="F8643" s="1846"/>
    </row>
    <row r="8644" spans="6:6">
      <c r="F8644" s="1846"/>
    </row>
    <row r="8645" spans="6:6">
      <c r="F8645" s="1846"/>
    </row>
    <row r="8646" spans="6:6">
      <c r="F8646" s="1846"/>
    </row>
    <row r="8647" spans="6:6">
      <c r="F8647" s="1846"/>
    </row>
    <row r="8648" spans="6:6">
      <c r="F8648" s="1846"/>
    </row>
    <row r="8649" spans="6:6">
      <c r="F8649" s="1846"/>
    </row>
    <row r="8650" spans="6:6">
      <c r="F8650" s="1846"/>
    </row>
    <row r="8651" spans="6:6">
      <c r="F8651" s="1846"/>
    </row>
    <row r="8652" spans="6:6">
      <c r="F8652" s="1846"/>
    </row>
    <row r="8653" spans="6:6">
      <c r="F8653" s="1846"/>
    </row>
    <row r="8654" spans="6:6">
      <c r="F8654" s="1846"/>
    </row>
    <row r="8655" spans="6:6">
      <c r="F8655" s="1846"/>
    </row>
    <row r="8656" spans="6:6">
      <c r="F8656" s="1846"/>
    </row>
    <row r="8657" spans="6:6">
      <c r="F8657" s="1846"/>
    </row>
    <row r="8658" spans="6:6">
      <c r="F8658" s="1846"/>
    </row>
    <row r="8659" spans="6:6">
      <c r="F8659" s="1846"/>
    </row>
    <row r="8660" spans="6:6">
      <c r="F8660" s="1846"/>
    </row>
    <row r="8661" spans="6:6">
      <c r="F8661" s="1846"/>
    </row>
    <row r="8662" spans="6:6">
      <c r="F8662" s="1846"/>
    </row>
    <row r="8663" spans="6:6">
      <c r="F8663" s="1846"/>
    </row>
    <row r="8664" spans="6:6">
      <c r="F8664" s="1846"/>
    </row>
    <row r="8665" spans="6:6">
      <c r="F8665" s="1846"/>
    </row>
    <row r="8666" spans="6:6">
      <c r="F8666" s="1846"/>
    </row>
    <row r="8667" spans="6:6">
      <c r="F8667" s="1846"/>
    </row>
    <row r="8668" spans="6:6">
      <c r="F8668" s="1846"/>
    </row>
    <row r="8669" spans="6:6">
      <c r="F8669" s="1846"/>
    </row>
    <row r="8670" spans="6:6">
      <c r="F8670" s="1846"/>
    </row>
    <row r="8671" spans="6:6">
      <c r="F8671" s="1846"/>
    </row>
    <row r="8672" spans="6:6">
      <c r="F8672" s="1846"/>
    </row>
    <row r="8673" spans="6:6">
      <c r="F8673" s="1846"/>
    </row>
    <row r="8674" spans="6:6">
      <c r="F8674" s="1846"/>
    </row>
    <row r="8675" spans="6:6">
      <c r="F8675" s="1846"/>
    </row>
    <row r="8676" spans="6:6">
      <c r="F8676" s="1846"/>
    </row>
    <row r="8677" spans="6:6">
      <c r="F8677" s="1846"/>
    </row>
    <row r="8678" spans="6:6">
      <c r="F8678" s="1846"/>
    </row>
    <row r="8679" spans="6:6">
      <c r="F8679" s="1846"/>
    </row>
    <row r="8680" spans="6:6">
      <c r="F8680" s="1846"/>
    </row>
    <row r="8681" spans="6:6">
      <c r="F8681" s="1846"/>
    </row>
    <row r="8682" spans="6:6">
      <c r="F8682" s="1846"/>
    </row>
    <row r="8683" spans="6:6">
      <c r="F8683" s="1846"/>
    </row>
    <row r="8684" spans="6:6">
      <c r="F8684" s="1846"/>
    </row>
    <row r="8685" spans="6:6">
      <c r="F8685" s="1846"/>
    </row>
    <row r="8686" spans="6:6">
      <c r="F8686" s="1846"/>
    </row>
    <row r="8687" spans="6:6">
      <c r="F8687" s="1846"/>
    </row>
    <row r="8688" spans="6:6">
      <c r="F8688" s="1846"/>
    </row>
    <row r="8689" spans="6:6">
      <c r="F8689" s="1846"/>
    </row>
    <row r="8690" spans="6:6">
      <c r="F8690" s="1846"/>
    </row>
    <row r="8691" spans="6:6">
      <c r="F8691" s="1846"/>
    </row>
    <row r="8692" spans="6:6">
      <c r="F8692" s="1846"/>
    </row>
    <row r="8693" spans="6:6">
      <c r="F8693" s="1846"/>
    </row>
    <row r="8694" spans="6:6">
      <c r="F8694" s="1846"/>
    </row>
    <row r="8695" spans="6:6">
      <c r="F8695" s="1846"/>
    </row>
    <row r="8696" spans="6:6">
      <c r="F8696" s="1846"/>
    </row>
    <row r="8697" spans="6:6">
      <c r="F8697" s="1846"/>
    </row>
    <row r="8698" spans="6:6">
      <c r="F8698" s="1846"/>
    </row>
    <row r="8699" spans="6:6">
      <c r="F8699" s="1846"/>
    </row>
    <row r="8700" spans="6:6">
      <c r="F8700" s="1846"/>
    </row>
    <row r="8701" spans="6:6">
      <c r="F8701" s="1846"/>
    </row>
    <row r="8702" spans="6:6">
      <c r="F8702" s="1846"/>
    </row>
    <row r="8703" spans="6:6">
      <c r="F8703" s="1846"/>
    </row>
    <row r="8704" spans="6:6">
      <c r="F8704" s="1846"/>
    </row>
    <row r="8705" spans="6:6">
      <c r="F8705" s="1846"/>
    </row>
    <row r="8706" spans="6:6">
      <c r="F8706" s="1846"/>
    </row>
    <row r="8707" spans="6:6">
      <c r="F8707" s="1846"/>
    </row>
    <row r="8708" spans="6:6">
      <c r="F8708" s="1846"/>
    </row>
    <row r="8709" spans="6:6">
      <c r="F8709" s="1846"/>
    </row>
    <row r="8710" spans="6:6">
      <c r="F8710" s="1846"/>
    </row>
    <row r="8711" spans="6:6">
      <c r="F8711" s="1846"/>
    </row>
    <row r="8712" spans="6:6">
      <c r="F8712" s="1846"/>
    </row>
    <row r="8713" spans="6:6">
      <c r="F8713" s="1846"/>
    </row>
    <row r="8714" spans="6:6">
      <c r="F8714" s="1846"/>
    </row>
    <row r="8715" spans="6:6">
      <c r="F8715" s="1846"/>
    </row>
    <row r="8716" spans="6:6">
      <c r="F8716" s="1846"/>
    </row>
    <row r="8717" spans="6:6">
      <c r="F8717" s="1846"/>
    </row>
    <row r="8718" spans="6:6">
      <c r="F8718" s="1846"/>
    </row>
    <row r="8719" spans="6:6">
      <c r="F8719" s="1846"/>
    </row>
    <row r="8720" spans="6:6">
      <c r="F8720" s="1846"/>
    </row>
    <row r="8721" spans="6:6">
      <c r="F8721" s="1846"/>
    </row>
    <row r="8722" spans="6:6">
      <c r="F8722" s="1846"/>
    </row>
    <row r="8723" spans="6:6">
      <c r="F8723" s="1846"/>
    </row>
    <row r="8724" spans="6:6">
      <c r="F8724" s="1846"/>
    </row>
    <row r="8725" spans="6:6">
      <c r="F8725" s="1846"/>
    </row>
    <row r="8726" spans="6:6">
      <c r="F8726" s="1846"/>
    </row>
    <row r="8727" spans="6:6">
      <c r="F8727" s="1846"/>
    </row>
    <row r="8728" spans="6:6">
      <c r="F8728" s="1846"/>
    </row>
    <row r="8729" spans="6:6">
      <c r="F8729" s="1846"/>
    </row>
    <row r="8730" spans="6:6">
      <c r="F8730" s="1846"/>
    </row>
    <row r="8731" spans="6:6">
      <c r="F8731" s="1846"/>
    </row>
    <row r="8732" spans="6:6">
      <c r="F8732" s="1846"/>
    </row>
    <row r="8733" spans="6:6">
      <c r="F8733" s="1846"/>
    </row>
    <row r="8734" spans="6:6">
      <c r="F8734" s="1846"/>
    </row>
    <row r="8735" spans="6:6">
      <c r="F8735" s="1846"/>
    </row>
    <row r="8736" spans="6:6">
      <c r="F8736" s="1846"/>
    </row>
    <row r="8737" spans="6:6">
      <c r="F8737" s="1846"/>
    </row>
    <row r="8738" spans="6:6">
      <c r="F8738" s="1846"/>
    </row>
    <row r="8739" spans="6:6">
      <c r="F8739" s="1846"/>
    </row>
    <row r="8740" spans="6:6">
      <c r="F8740" s="1846"/>
    </row>
    <row r="8741" spans="6:6">
      <c r="F8741" s="1846"/>
    </row>
    <row r="8742" spans="6:6">
      <c r="F8742" s="1846"/>
    </row>
    <row r="8743" spans="6:6">
      <c r="F8743" s="1846"/>
    </row>
    <row r="8744" spans="6:6">
      <c r="F8744" s="1846"/>
    </row>
    <row r="8745" spans="6:6">
      <c r="F8745" s="1846"/>
    </row>
    <row r="8746" spans="6:6">
      <c r="F8746" s="1846"/>
    </row>
    <row r="8747" spans="6:6">
      <c r="F8747" s="1846"/>
    </row>
    <row r="8748" spans="6:6">
      <c r="F8748" s="1846"/>
    </row>
    <row r="8749" spans="6:6">
      <c r="F8749" s="1846"/>
    </row>
    <row r="8750" spans="6:6">
      <c r="F8750" s="1846"/>
    </row>
    <row r="8751" spans="6:6">
      <c r="F8751" s="1846"/>
    </row>
    <row r="8752" spans="6:6">
      <c r="F8752" s="1846"/>
    </row>
    <row r="8753" spans="6:6">
      <c r="F8753" s="1846"/>
    </row>
    <row r="8754" spans="6:6">
      <c r="F8754" s="1846"/>
    </row>
    <row r="8755" spans="6:6">
      <c r="F8755" s="1846"/>
    </row>
    <row r="8756" spans="6:6">
      <c r="F8756" s="1846"/>
    </row>
    <row r="8757" spans="6:6">
      <c r="F8757" s="1846"/>
    </row>
    <row r="8758" spans="6:6">
      <c r="F8758" s="1846"/>
    </row>
    <row r="8759" spans="6:6">
      <c r="F8759" s="1846"/>
    </row>
    <row r="8760" spans="6:6">
      <c r="F8760" s="1846"/>
    </row>
    <row r="8761" spans="6:6">
      <c r="F8761" s="1846"/>
    </row>
    <row r="8762" spans="6:6">
      <c r="F8762" s="1846"/>
    </row>
    <row r="8763" spans="6:6">
      <c r="F8763" s="1846"/>
    </row>
    <row r="8764" spans="6:6">
      <c r="F8764" s="1846"/>
    </row>
    <row r="8765" spans="6:6">
      <c r="F8765" s="1846"/>
    </row>
    <row r="8766" spans="6:6">
      <c r="F8766" s="1846"/>
    </row>
    <row r="8767" spans="6:6">
      <c r="F8767" s="1846"/>
    </row>
    <row r="8768" spans="6:6">
      <c r="F8768" s="1846"/>
    </row>
    <row r="8769" spans="6:6">
      <c r="F8769" s="1846"/>
    </row>
    <row r="8770" spans="6:6">
      <c r="F8770" s="1846"/>
    </row>
    <row r="8771" spans="6:6">
      <c r="F8771" s="1846"/>
    </row>
    <row r="8772" spans="6:6">
      <c r="F8772" s="1846"/>
    </row>
    <row r="8773" spans="6:6">
      <c r="F8773" s="1846"/>
    </row>
    <row r="8774" spans="6:6">
      <c r="F8774" s="1846"/>
    </row>
    <row r="8775" spans="6:6">
      <c r="F8775" s="1846"/>
    </row>
    <row r="8776" spans="6:6">
      <c r="F8776" s="1846"/>
    </row>
    <row r="8777" spans="6:6">
      <c r="F8777" s="1846"/>
    </row>
    <row r="8778" spans="6:6">
      <c r="F8778" s="1846"/>
    </row>
    <row r="8779" spans="6:6">
      <c r="F8779" s="1846"/>
    </row>
    <row r="8780" spans="6:6">
      <c r="F8780" s="1846"/>
    </row>
    <row r="8781" spans="6:6">
      <c r="F8781" s="1846"/>
    </row>
    <row r="8782" spans="6:6">
      <c r="F8782" s="1846"/>
    </row>
    <row r="8783" spans="6:6">
      <c r="F8783" s="1846"/>
    </row>
    <row r="8784" spans="6:6">
      <c r="F8784" s="1846"/>
    </row>
    <row r="8785" spans="6:6">
      <c r="F8785" s="1846"/>
    </row>
    <row r="8786" spans="6:6">
      <c r="F8786" s="1846"/>
    </row>
    <row r="8787" spans="6:6">
      <c r="F8787" s="1846"/>
    </row>
    <row r="8788" spans="6:6">
      <c r="F8788" s="1846"/>
    </row>
    <row r="8789" spans="6:6">
      <c r="F8789" s="1846"/>
    </row>
    <row r="8790" spans="6:6">
      <c r="F8790" s="1846"/>
    </row>
    <row r="8791" spans="6:6">
      <c r="F8791" s="1846"/>
    </row>
    <row r="8792" spans="6:6">
      <c r="F8792" s="1846"/>
    </row>
    <row r="8793" spans="6:6">
      <c r="F8793" s="1846"/>
    </row>
    <row r="8794" spans="6:6">
      <c r="F8794" s="1846"/>
    </row>
    <row r="8795" spans="6:6">
      <c r="F8795" s="1846"/>
    </row>
    <row r="8796" spans="6:6">
      <c r="F8796" s="1846"/>
    </row>
    <row r="8797" spans="6:6">
      <c r="F8797" s="1846"/>
    </row>
    <row r="8798" spans="6:6">
      <c r="F8798" s="1846"/>
    </row>
    <row r="8799" spans="6:6">
      <c r="F8799" s="1846"/>
    </row>
    <row r="8800" spans="6:6">
      <c r="F8800" s="1846"/>
    </row>
    <row r="8801" spans="6:6">
      <c r="F8801" s="1846"/>
    </row>
    <row r="8802" spans="6:6">
      <c r="F8802" s="1846"/>
    </row>
    <row r="8803" spans="6:6">
      <c r="F8803" s="1846"/>
    </row>
    <row r="8804" spans="6:6">
      <c r="F8804" s="1846"/>
    </row>
    <row r="8805" spans="6:6">
      <c r="F8805" s="1846"/>
    </row>
    <row r="8806" spans="6:6">
      <c r="F8806" s="1846"/>
    </row>
    <row r="8807" spans="6:6">
      <c r="F8807" s="1846"/>
    </row>
    <row r="8808" spans="6:6">
      <c r="F8808" s="1846"/>
    </row>
    <row r="8809" spans="6:6">
      <c r="F8809" s="1846"/>
    </row>
    <row r="8810" spans="6:6">
      <c r="F8810" s="1846"/>
    </row>
    <row r="8811" spans="6:6">
      <c r="F8811" s="1846"/>
    </row>
    <row r="8812" spans="6:6">
      <c r="F8812" s="1846"/>
    </row>
    <row r="8813" spans="6:6">
      <c r="F8813" s="1846"/>
    </row>
    <row r="8814" spans="6:6">
      <c r="F8814" s="1846"/>
    </row>
    <row r="8815" spans="6:6">
      <c r="F8815" s="1846"/>
    </row>
    <row r="8816" spans="6:6">
      <c r="F8816" s="1846"/>
    </row>
    <row r="8817" spans="6:6">
      <c r="F8817" s="1846"/>
    </row>
    <row r="8818" spans="6:6">
      <c r="F8818" s="1846"/>
    </row>
    <row r="8819" spans="6:6">
      <c r="F8819" s="1846"/>
    </row>
    <row r="8820" spans="6:6">
      <c r="F8820" s="1846"/>
    </row>
    <row r="8821" spans="6:6">
      <c r="F8821" s="1846"/>
    </row>
    <row r="8822" spans="6:6">
      <c r="F8822" s="1846"/>
    </row>
    <row r="8823" spans="6:6">
      <c r="F8823" s="1846"/>
    </row>
    <row r="8824" spans="6:6">
      <c r="F8824" s="1846"/>
    </row>
    <row r="8825" spans="6:6">
      <c r="F8825" s="1846"/>
    </row>
    <row r="8826" spans="6:6">
      <c r="F8826" s="1846"/>
    </row>
    <row r="8827" spans="6:6">
      <c r="F8827" s="1846"/>
    </row>
    <row r="8828" spans="6:6">
      <c r="F8828" s="1846"/>
    </row>
    <row r="8829" spans="6:6">
      <c r="F8829" s="1846"/>
    </row>
    <row r="8830" spans="6:6">
      <c r="F8830" s="1846"/>
    </row>
    <row r="8831" spans="6:6">
      <c r="F8831" s="1846"/>
    </row>
    <row r="8832" spans="6:6">
      <c r="F8832" s="1846"/>
    </row>
    <row r="8833" spans="6:6">
      <c r="F8833" s="1846"/>
    </row>
    <row r="8834" spans="6:6">
      <c r="F8834" s="1846"/>
    </row>
    <row r="8835" spans="6:6">
      <c r="F8835" s="1846"/>
    </row>
    <row r="8836" spans="6:6">
      <c r="F8836" s="1846"/>
    </row>
    <row r="8837" spans="6:6">
      <c r="F8837" s="1846"/>
    </row>
    <row r="8838" spans="6:6">
      <c r="F8838" s="1846"/>
    </row>
    <row r="8839" spans="6:6">
      <c r="F8839" s="1846"/>
    </row>
    <row r="8840" spans="6:6">
      <c r="F8840" s="1846"/>
    </row>
    <row r="8841" spans="6:6">
      <c r="F8841" s="1846"/>
    </row>
    <row r="8842" spans="6:6">
      <c r="F8842" s="1846"/>
    </row>
    <row r="8843" spans="6:6">
      <c r="F8843" s="1846"/>
    </row>
    <row r="8844" spans="6:6">
      <c r="F8844" s="1846"/>
    </row>
    <row r="8845" spans="6:6">
      <c r="F8845" s="1846"/>
    </row>
    <row r="8846" spans="6:6">
      <c r="F8846" s="1846"/>
    </row>
    <row r="8847" spans="6:6">
      <c r="F8847" s="1846"/>
    </row>
    <row r="8848" spans="6:6">
      <c r="F8848" s="1846"/>
    </row>
    <row r="8849" spans="6:6">
      <c r="F8849" s="1846"/>
    </row>
    <row r="8850" spans="6:6">
      <c r="F8850" s="1846"/>
    </row>
    <row r="8851" spans="6:6">
      <c r="F8851" s="1846"/>
    </row>
    <row r="8852" spans="6:6">
      <c r="F8852" s="1846"/>
    </row>
    <row r="8853" spans="6:6">
      <c r="F8853" s="1846"/>
    </row>
    <row r="8854" spans="6:6">
      <c r="F8854" s="1846"/>
    </row>
    <row r="8855" spans="6:6">
      <c r="F8855" s="1846"/>
    </row>
    <row r="8856" spans="6:6">
      <c r="F8856" s="1846"/>
    </row>
    <row r="8857" spans="6:6">
      <c r="F8857" s="1846"/>
    </row>
    <row r="8858" spans="6:6">
      <c r="F8858" s="1846"/>
    </row>
    <row r="8859" spans="6:6">
      <c r="F8859" s="1846"/>
    </row>
    <row r="8860" spans="6:6">
      <c r="F8860" s="1846"/>
    </row>
    <row r="8861" spans="6:6">
      <c r="F8861" s="1846"/>
    </row>
    <row r="8862" spans="6:6">
      <c r="F8862" s="1846"/>
    </row>
    <row r="8863" spans="6:6">
      <c r="F8863" s="1846"/>
    </row>
    <row r="8864" spans="6:6">
      <c r="F8864" s="1846"/>
    </row>
    <row r="8865" spans="6:6">
      <c r="F8865" s="1846"/>
    </row>
    <row r="8866" spans="6:6">
      <c r="F8866" s="1846"/>
    </row>
    <row r="8867" spans="6:6">
      <c r="F8867" s="1846"/>
    </row>
    <row r="8868" spans="6:6">
      <c r="F8868" s="1846"/>
    </row>
    <row r="8869" spans="6:6">
      <c r="F8869" s="1846"/>
    </row>
    <row r="8870" spans="6:6">
      <c r="F8870" s="1846"/>
    </row>
    <row r="8871" spans="6:6">
      <c r="F8871" s="1846"/>
    </row>
    <row r="8872" spans="6:6">
      <c r="F8872" s="1846"/>
    </row>
    <row r="8873" spans="6:6">
      <c r="F8873" s="1846"/>
    </row>
    <row r="8874" spans="6:6">
      <c r="F8874" s="1846"/>
    </row>
    <row r="8875" spans="6:6">
      <c r="F8875" s="1846"/>
    </row>
    <row r="8876" spans="6:6">
      <c r="F8876" s="1846"/>
    </row>
    <row r="8877" spans="6:6">
      <c r="F8877" s="1846"/>
    </row>
    <row r="8878" spans="6:6">
      <c r="F8878" s="1846"/>
    </row>
    <row r="8879" spans="6:6">
      <c r="F8879" s="1846"/>
    </row>
    <row r="8880" spans="6:6">
      <c r="F8880" s="1846"/>
    </row>
    <row r="8881" spans="6:6">
      <c r="F8881" s="1846"/>
    </row>
    <row r="8882" spans="6:6">
      <c r="F8882" s="1846"/>
    </row>
    <row r="8883" spans="6:6">
      <c r="F8883" s="1846"/>
    </row>
    <row r="8884" spans="6:6">
      <c r="F8884" s="1846"/>
    </row>
    <row r="8885" spans="6:6">
      <c r="F8885" s="1846"/>
    </row>
    <row r="8886" spans="6:6">
      <c r="F8886" s="1846"/>
    </row>
    <row r="8887" spans="6:6">
      <c r="F8887" s="1846"/>
    </row>
    <row r="8888" spans="6:6">
      <c r="F8888" s="1846"/>
    </row>
    <row r="8889" spans="6:6">
      <c r="F8889" s="1846"/>
    </row>
    <row r="8890" spans="6:6">
      <c r="F8890" s="1846"/>
    </row>
    <row r="8891" spans="6:6">
      <c r="F8891" s="1846"/>
    </row>
    <row r="8892" spans="6:6">
      <c r="F8892" s="1846"/>
    </row>
    <row r="8893" spans="6:6">
      <c r="F8893" s="1846"/>
    </row>
    <row r="8894" spans="6:6">
      <c r="F8894" s="1846"/>
    </row>
    <row r="8895" spans="6:6">
      <c r="F8895" s="1846"/>
    </row>
    <row r="8896" spans="6:6">
      <c r="F8896" s="1846"/>
    </row>
    <row r="8897" spans="6:6">
      <c r="F8897" s="1846"/>
    </row>
    <row r="8898" spans="6:6">
      <c r="F8898" s="1846"/>
    </row>
    <row r="8899" spans="6:6">
      <c r="F8899" s="1846"/>
    </row>
    <row r="8900" spans="6:6">
      <c r="F8900" s="1846"/>
    </row>
    <row r="8901" spans="6:6">
      <c r="F8901" s="1846"/>
    </row>
    <row r="8902" spans="6:6">
      <c r="F8902" s="1846"/>
    </row>
    <row r="8903" spans="6:6">
      <c r="F8903" s="1846"/>
    </row>
    <row r="8904" spans="6:6">
      <c r="F8904" s="1846"/>
    </row>
    <row r="8905" spans="6:6">
      <c r="F8905" s="1846"/>
    </row>
    <row r="8906" spans="6:6">
      <c r="F8906" s="1846"/>
    </row>
    <row r="8907" spans="6:6">
      <c r="F8907" s="1846"/>
    </row>
    <row r="8908" spans="6:6">
      <c r="F8908" s="1846"/>
    </row>
    <row r="8909" spans="6:6">
      <c r="F8909" s="1846"/>
    </row>
    <row r="8910" spans="6:6">
      <c r="F8910" s="1846"/>
    </row>
    <row r="8911" spans="6:6">
      <c r="F8911" s="1846"/>
    </row>
    <row r="8912" spans="6:6">
      <c r="F8912" s="1846"/>
    </row>
    <row r="8913" spans="6:6">
      <c r="F8913" s="1846"/>
    </row>
    <row r="8914" spans="6:6">
      <c r="F8914" s="1846"/>
    </row>
    <row r="8915" spans="6:6">
      <c r="F8915" s="1846"/>
    </row>
    <row r="8916" spans="6:6">
      <c r="F8916" s="1846"/>
    </row>
    <row r="8917" spans="6:6">
      <c r="F8917" s="1846"/>
    </row>
    <row r="8918" spans="6:6">
      <c r="F8918" s="1846"/>
    </row>
    <row r="8919" spans="6:6">
      <c r="F8919" s="1846"/>
    </row>
    <row r="8920" spans="6:6">
      <c r="F8920" s="1846"/>
    </row>
    <row r="8921" spans="6:6">
      <c r="F8921" s="1846"/>
    </row>
    <row r="8922" spans="6:6">
      <c r="F8922" s="1846"/>
    </row>
    <row r="8923" spans="6:6">
      <c r="F8923" s="1846"/>
    </row>
    <row r="8924" spans="6:6">
      <c r="F8924" s="1846"/>
    </row>
    <row r="8925" spans="6:6">
      <c r="F8925" s="1846"/>
    </row>
    <row r="8926" spans="6:6">
      <c r="F8926" s="1846"/>
    </row>
    <row r="8927" spans="6:6">
      <c r="F8927" s="1846"/>
    </row>
    <row r="8928" spans="6:6">
      <c r="F8928" s="1846"/>
    </row>
    <row r="8929" spans="6:6">
      <c r="F8929" s="1846"/>
    </row>
    <row r="8930" spans="6:6">
      <c r="F8930" s="1846"/>
    </row>
    <row r="8931" spans="6:6">
      <c r="F8931" s="1846"/>
    </row>
    <row r="8932" spans="6:6">
      <c r="F8932" s="1846"/>
    </row>
    <row r="8933" spans="6:6">
      <c r="F8933" s="1846"/>
    </row>
    <row r="8934" spans="6:6">
      <c r="F8934" s="1846"/>
    </row>
    <row r="8935" spans="6:6">
      <c r="F8935" s="1846"/>
    </row>
    <row r="8936" spans="6:6">
      <c r="F8936" s="1846"/>
    </row>
    <row r="8937" spans="6:6">
      <c r="F8937" s="1846"/>
    </row>
    <row r="8938" spans="6:6">
      <c r="F8938" s="1846"/>
    </row>
    <row r="8939" spans="6:6">
      <c r="F8939" s="1846"/>
    </row>
    <row r="8940" spans="6:6">
      <c r="F8940" s="1846"/>
    </row>
    <row r="8941" spans="6:6">
      <c r="F8941" s="1846"/>
    </row>
    <row r="8942" spans="6:6">
      <c r="F8942" s="1846"/>
    </row>
    <row r="8943" spans="6:6">
      <c r="F8943" s="1846"/>
    </row>
    <row r="8944" spans="6:6">
      <c r="F8944" s="1846"/>
    </row>
    <row r="8945" spans="6:6">
      <c r="F8945" s="1846"/>
    </row>
    <row r="8946" spans="6:6">
      <c r="F8946" s="1846"/>
    </row>
    <row r="8947" spans="6:6">
      <c r="F8947" s="1846"/>
    </row>
    <row r="8948" spans="6:6">
      <c r="F8948" s="1846"/>
    </row>
    <row r="8949" spans="6:6">
      <c r="F8949" s="1846"/>
    </row>
    <row r="8950" spans="6:6">
      <c r="F8950" s="1846"/>
    </row>
    <row r="8951" spans="6:6">
      <c r="F8951" s="1846"/>
    </row>
    <row r="8952" spans="6:6">
      <c r="F8952" s="1846"/>
    </row>
    <row r="8953" spans="6:6">
      <c r="F8953" s="1846"/>
    </row>
    <row r="8954" spans="6:6">
      <c r="F8954" s="1846"/>
    </row>
    <row r="8955" spans="6:6">
      <c r="F8955" s="1846"/>
    </row>
    <row r="8956" spans="6:6">
      <c r="F8956" s="1846"/>
    </row>
    <row r="8957" spans="6:6">
      <c r="F8957" s="1846"/>
    </row>
    <row r="8958" spans="6:6">
      <c r="F8958" s="1846"/>
    </row>
    <row r="8959" spans="6:6">
      <c r="F8959" s="1846"/>
    </row>
    <row r="8960" spans="6:6">
      <c r="F8960" s="1846"/>
    </row>
    <row r="8961" spans="6:6">
      <c r="F8961" s="1846"/>
    </row>
    <row r="8962" spans="6:6">
      <c r="F8962" s="1846"/>
    </row>
    <row r="8963" spans="6:6">
      <c r="F8963" s="1846"/>
    </row>
    <row r="8964" spans="6:6">
      <c r="F8964" s="1846"/>
    </row>
    <row r="8965" spans="6:6">
      <c r="F8965" s="1846"/>
    </row>
    <row r="8966" spans="6:6">
      <c r="F8966" s="1846"/>
    </row>
    <row r="8967" spans="6:6">
      <c r="F8967" s="1846"/>
    </row>
    <row r="8968" spans="6:6">
      <c r="F8968" s="1846"/>
    </row>
    <row r="8969" spans="6:6">
      <c r="F8969" s="1846"/>
    </row>
    <row r="8970" spans="6:6">
      <c r="F8970" s="1846"/>
    </row>
    <row r="8971" spans="6:6">
      <c r="F8971" s="1846"/>
    </row>
    <row r="8972" spans="6:6">
      <c r="F8972" s="1846"/>
    </row>
    <row r="8973" spans="6:6">
      <c r="F8973" s="1846"/>
    </row>
    <row r="8974" spans="6:6">
      <c r="F8974" s="1846"/>
    </row>
    <row r="8975" spans="6:6">
      <c r="F8975" s="1846"/>
    </row>
    <row r="8976" spans="6:6">
      <c r="F8976" s="1846"/>
    </row>
    <row r="8977" spans="6:6">
      <c r="F8977" s="1846"/>
    </row>
    <row r="8978" spans="6:6">
      <c r="F8978" s="1846"/>
    </row>
    <row r="8979" spans="6:6">
      <c r="F8979" s="1846"/>
    </row>
    <row r="8980" spans="6:6">
      <c r="F8980" s="1846"/>
    </row>
    <row r="8981" spans="6:6">
      <c r="F8981" s="1846"/>
    </row>
    <row r="8982" spans="6:6">
      <c r="F8982" s="1846"/>
    </row>
    <row r="8983" spans="6:6">
      <c r="F8983" s="1846"/>
    </row>
    <row r="8984" spans="6:6">
      <c r="F8984" s="1846"/>
    </row>
    <row r="8985" spans="6:6">
      <c r="F8985" s="1846"/>
    </row>
    <row r="8986" spans="6:6">
      <c r="F8986" s="1846"/>
    </row>
    <row r="8987" spans="6:6">
      <c r="F8987" s="1846"/>
    </row>
    <row r="8988" spans="6:6">
      <c r="F8988" s="1846"/>
    </row>
    <row r="8989" spans="6:6">
      <c r="F8989" s="1846"/>
    </row>
    <row r="8990" spans="6:6">
      <c r="F8990" s="1846"/>
    </row>
    <row r="8991" spans="6:6">
      <c r="F8991" s="1846"/>
    </row>
    <row r="8992" spans="6:6">
      <c r="F8992" s="1846"/>
    </row>
    <row r="8993" spans="6:6">
      <c r="F8993" s="1846"/>
    </row>
    <row r="8994" spans="6:6">
      <c r="F8994" s="1846"/>
    </row>
    <row r="8995" spans="6:6">
      <c r="F8995" s="1846"/>
    </row>
    <row r="8996" spans="6:6">
      <c r="F8996" s="1846"/>
    </row>
    <row r="8997" spans="6:6">
      <c r="F8997" s="1846"/>
    </row>
    <row r="8998" spans="6:6">
      <c r="F8998" s="1846"/>
    </row>
    <row r="8999" spans="6:6">
      <c r="F8999" s="1846"/>
    </row>
    <row r="9000" spans="6:6">
      <c r="F9000" s="1846"/>
    </row>
    <row r="9001" spans="6:6">
      <c r="F9001" s="1846"/>
    </row>
    <row r="9002" spans="6:6">
      <c r="F9002" s="1846"/>
    </row>
    <row r="9003" spans="6:6">
      <c r="F9003" s="1846"/>
    </row>
    <row r="9004" spans="6:6">
      <c r="F9004" s="1846"/>
    </row>
    <row r="9005" spans="6:6">
      <c r="F9005" s="1846"/>
    </row>
    <row r="9006" spans="6:6">
      <c r="F9006" s="1846"/>
    </row>
    <row r="9007" spans="6:6">
      <c r="F9007" s="1846"/>
    </row>
    <row r="9008" spans="6:6">
      <c r="F9008" s="1846"/>
    </row>
    <row r="9009" spans="6:6">
      <c r="F9009" s="1846"/>
    </row>
    <row r="9010" spans="6:6">
      <c r="F9010" s="1846"/>
    </row>
    <row r="9011" spans="6:6">
      <c r="F9011" s="1846"/>
    </row>
    <row r="9012" spans="6:6">
      <c r="F9012" s="1846"/>
    </row>
    <row r="9013" spans="6:6">
      <c r="F9013" s="1846"/>
    </row>
    <row r="9014" spans="6:6">
      <c r="F9014" s="1846"/>
    </row>
    <row r="9015" spans="6:6">
      <c r="F9015" s="1846"/>
    </row>
    <row r="9016" spans="6:6">
      <c r="F9016" s="1846"/>
    </row>
    <row r="9017" spans="6:6">
      <c r="F9017" s="1846"/>
    </row>
    <row r="9018" spans="6:6">
      <c r="F9018" s="1846"/>
    </row>
    <row r="9019" spans="6:6">
      <c r="F9019" s="1846"/>
    </row>
    <row r="9020" spans="6:6">
      <c r="F9020" s="1846"/>
    </row>
    <row r="9021" spans="6:6">
      <c r="F9021" s="1846"/>
    </row>
    <row r="9022" spans="6:6">
      <c r="F9022" s="1846"/>
    </row>
    <row r="9023" spans="6:6">
      <c r="F9023" s="1846"/>
    </row>
    <row r="9024" spans="6:6">
      <c r="F9024" s="1846"/>
    </row>
    <row r="9025" spans="6:6">
      <c r="F9025" s="1846"/>
    </row>
    <row r="9026" spans="6:6">
      <c r="F9026" s="1846"/>
    </row>
    <row r="9027" spans="6:6">
      <c r="F9027" s="1846"/>
    </row>
    <row r="9028" spans="6:6">
      <c r="F9028" s="1846"/>
    </row>
    <row r="9029" spans="6:6">
      <c r="F9029" s="1846"/>
    </row>
    <row r="9030" spans="6:6">
      <c r="F9030" s="1846"/>
    </row>
    <row r="9031" spans="6:6">
      <c r="F9031" s="1846"/>
    </row>
    <row r="9032" spans="6:6">
      <c r="F9032" s="1846"/>
    </row>
    <row r="9033" spans="6:6">
      <c r="F9033" s="1846"/>
    </row>
    <row r="9034" spans="6:6">
      <c r="F9034" s="1846"/>
    </row>
    <row r="9035" spans="6:6">
      <c r="F9035" s="1846"/>
    </row>
    <row r="9036" spans="6:6">
      <c r="F9036" s="1846"/>
    </row>
    <row r="9037" spans="6:6">
      <c r="F9037" s="1846"/>
    </row>
    <row r="9038" spans="6:6">
      <c r="F9038" s="1846"/>
    </row>
    <row r="9039" spans="6:6">
      <c r="F9039" s="1846"/>
    </row>
    <row r="9040" spans="6:6">
      <c r="F9040" s="1846"/>
    </row>
    <row r="9041" spans="6:6">
      <c r="F9041" s="1846"/>
    </row>
    <row r="9042" spans="6:6">
      <c r="F9042" s="1846"/>
    </row>
    <row r="9043" spans="6:6">
      <c r="F9043" s="1846"/>
    </row>
    <row r="9044" spans="6:6">
      <c r="F9044" s="1846"/>
    </row>
    <row r="9045" spans="6:6">
      <c r="F9045" s="1846"/>
    </row>
    <row r="9046" spans="6:6">
      <c r="F9046" s="1846"/>
    </row>
    <row r="9047" spans="6:6">
      <c r="F9047" s="1846"/>
    </row>
    <row r="9048" spans="6:6">
      <c r="F9048" s="1846"/>
    </row>
    <row r="9049" spans="6:6">
      <c r="F9049" s="1846"/>
    </row>
    <row r="9050" spans="6:6">
      <c r="F9050" s="1846"/>
    </row>
    <row r="9051" spans="6:6">
      <c r="F9051" s="1846"/>
    </row>
    <row r="9052" spans="6:6">
      <c r="F9052" s="1846"/>
    </row>
    <row r="9053" spans="6:6">
      <c r="F9053" s="1846"/>
    </row>
    <row r="9054" spans="6:6">
      <c r="F9054" s="1846"/>
    </row>
    <row r="9055" spans="6:6">
      <c r="F9055" s="1846"/>
    </row>
    <row r="9056" spans="6:6">
      <c r="F9056" s="1846"/>
    </row>
    <row r="9057" spans="6:6">
      <c r="F9057" s="1846"/>
    </row>
    <row r="9058" spans="6:6">
      <c r="F9058" s="1846"/>
    </row>
    <row r="9059" spans="6:6">
      <c r="F9059" s="1846"/>
    </row>
    <row r="9060" spans="6:6">
      <c r="F9060" s="1846"/>
    </row>
    <row r="9061" spans="6:6">
      <c r="F9061" s="1846"/>
    </row>
    <row r="9062" spans="6:6">
      <c r="F9062" s="1846"/>
    </row>
    <row r="9063" spans="6:6">
      <c r="F9063" s="1846"/>
    </row>
    <row r="9064" spans="6:6">
      <c r="F9064" s="1846"/>
    </row>
    <row r="9065" spans="6:6">
      <c r="F9065" s="1846"/>
    </row>
    <row r="9066" spans="6:6">
      <c r="F9066" s="1846"/>
    </row>
    <row r="9067" spans="6:6">
      <c r="F9067" s="1846"/>
    </row>
    <row r="9068" spans="6:6">
      <c r="F9068" s="1846"/>
    </row>
    <row r="9069" spans="6:6">
      <c r="F9069" s="1846"/>
    </row>
    <row r="9070" spans="6:6">
      <c r="F9070" s="1846"/>
    </row>
    <row r="9071" spans="6:6">
      <c r="F9071" s="1846"/>
    </row>
    <row r="9072" spans="6:6">
      <c r="F9072" s="1846"/>
    </row>
    <row r="9073" spans="6:6">
      <c r="F9073" s="1846"/>
    </row>
    <row r="9074" spans="6:6">
      <c r="F9074" s="1846"/>
    </row>
    <row r="9075" spans="6:6">
      <c r="F9075" s="1846"/>
    </row>
    <row r="9076" spans="6:6">
      <c r="F9076" s="1846"/>
    </row>
    <row r="9077" spans="6:6">
      <c r="F9077" s="1846"/>
    </row>
    <row r="9078" spans="6:6">
      <c r="F9078" s="1846"/>
    </row>
    <row r="9079" spans="6:6">
      <c r="F9079" s="1846"/>
    </row>
    <row r="9080" spans="6:6">
      <c r="F9080" s="1846"/>
    </row>
    <row r="9081" spans="6:6">
      <c r="F9081" s="1846"/>
    </row>
    <row r="9082" spans="6:6">
      <c r="F9082" s="1846"/>
    </row>
    <row r="9083" spans="6:6">
      <c r="F9083" s="1846"/>
    </row>
    <row r="9084" spans="6:6">
      <c r="F9084" s="1846"/>
    </row>
    <row r="9085" spans="6:6">
      <c r="F9085" s="1846"/>
    </row>
    <row r="9086" spans="6:6">
      <c r="F9086" s="1846"/>
    </row>
    <row r="9087" spans="6:6">
      <c r="F9087" s="1846"/>
    </row>
    <row r="9088" spans="6:6">
      <c r="F9088" s="1846"/>
    </row>
    <row r="9089" spans="6:6">
      <c r="F9089" s="1846"/>
    </row>
    <row r="9090" spans="6:6">
      <c r="F9090" s="1846"/>
    </row>
    <row r="9091" spans="6:6">
      <c r="F9091" s="1846"/>
    </row>
    <row r="9092" spans="6:6">
      <c r="F9092" s="1846"/>
    </row>
    <row r="9093" spans="6:6">
      <c r="F9093" s="1846"/>
    </row>
    <row r="9094" spans="6:6">
      <c r="F9094" s="1846"/>
    </row>
    <row r="9095" spans="6:6">
      <c r="F9095" s="1846"/>
    </row>
    <row r="9096" spans="6:6">
      <c r="F9096" s="1846"/>
    </row>
    <row r="9097" spans="6:6">
      <c r="F9097" s="1846"/>
    </row>
    <row r="9098" spans="6:6">
      <c r="F9098" s="1846"/>
    </row>
    <row r="9099" spans="6:6">
      <c r="F9099" s="1846"/>
    </row>
    <row r="9100" spans="6:6">
      <c r="F9100" s="1846"/>
    </row>
    <row r="9101" spans="6:6">
      <c r="F9101" s="1846"/>
    </row>
    <row r="9102" spans="6:6">
      <c r="F9102" s="1846"/>
    </row>
    <row r="9103" spans="6:6">
      <c r="F9103" s="1846"/>
    </row>
    <row r="9104" spans="6:6">
      <c r="F9104" s="1846"/>
    </row>
    <row r="9105" spans="6:6">
      <c r="F9105" s="1846"/>
    </row>
    <row r="9106" spans="6:6">
      <c r="F9106" s="1846"/>
    </row>
    <row r="9107" spans="6:6">
      <c r="F9107" s="1846"/>
    </row>
    <row r="9108" spans="6:6">
      <c r="F9108" s="1846"/>
    </row>
    <row r="9109" spans="6:6">
      <c r="F9109" s="1846"/>
    </row>
    <row r="9110" spans="6:6">
      <c r="F9110" s="1846"/>
    </row>
    <row r="9111" spans="6:6">
      <c r="F9111" s="1846"/>
    </row>
    <row r="9112" spans="6:6">
      <c r="F9112" s="1846"/>
    </row>
    <row r="9113" spans="6:6">
      <c r="F9113" s="1846"/>
    </row>
    <row r="9114" spans="6:6">
      <c r="F9114" s="1846"/>
    </row>
    <row r="9115" spans="6:6">
      <c r="F9115" s="1846"/>
    </row>
    <row r="9116" spans="6:6">
      <c r="F9116" s="1846"/>
    </row>
    <row r="9117" spans="6:6">
      <c r="F9117" s="1846"/>
    </row>
    <row r="9118" spans="6:6">
      <c r="F9118" s="1846"/>
    </row>
    <row r="9119" spans="6:6">
      <c r="F9119" s="1846"/>
    </row>
    <row r="9120" spans="6:6">
      <c r="F9120" s="1846"/>
    </row>
    <row r="9121" spans="6:6">
      <c r="F9121" s="1846"/>
    </row>
    <row r="9122" spans="6:6">
      <c r="F9122" s="1846"/>
    </row>
    <row r="9123" spans="6:6">
      <c r="F9123" s="1846"/>
    </row>
    <row r="9124" spans="6:6">
      <c r="F9124" s="1846"/>
    </row>
    <row r="9125" spans="6:6">
      <c r="F9125" s="1846"/>
    </row>
    <row r="9126" spans="6:6">
      <c r="F9126" s="1846"/>
    </row>
    <row r="9127" spans="6:6">
      <c r="F9127" s="1846"/>
    </row>
    <row r="9128" spans="6:6">
      <c r="F9128" s="1846"/>
    </row>
    <row r="9129" spans="6:6">
      <c r="F9129" s="1846"/>
    </row>
    <row r="9130" spans="6:6">
      <c r="F9130" s="1846"/>
    </row>
    <row r="9131" spans="6:6">
      <c r="F9131" s="1846"/>
    </row>
    <row r="9132" spans="6:6">
      <c r="F9132" s="1846"/>
    </row>
    <row r="9133" spans="6:6">
      <c r="F9133" s="1846"/>
    </row>
    <row r="9134" spans="6:6">
      <c r="F9134" s="1846"/>
    </row>
    <row r="9135" spans="6:6">
      <c r="F9135" s="1846"/>
    </row>
    <row r="9136" spans="6:6">
      <c r="F9136" s="1846"/>
    </row>
    <row r="9137" spans="6:6">
      <c r="F9137" s="1846"/>
    </row>
    <row r="9138" spans="6:6">
      <c r="F9138" s="1846"/>
    </row>
    <row r="9139" spans="6:6">
      <c r="F9139" s="1846"/>
    </row>
    <row r="9140" spans="6:6">
      <c r="F9140" s="1846"/>
    </row>
    <row r="9141" spans="6:6">
      <c r="F9141" s="1846"/>
    </row>
    <row r="9142" spans="6:6">
      <c r="F9142" s="1846"/>
    </row>
    <row r="9143" spans="6:6">
      <c r="F9143" s="1846"/>
    </row>
    <row r="9144" spans="6:6">
      <c r="F9144" s="1846"/>
    </row>
    <row r="9145" spans="6:6">
      <c r="F9145" s="1846"/>
    </row>
    <row r="9146" spans="6:6">
      <c r="F9146" s="1846"/>
    </row>
    <row r="9147" spans="6:6">
      <c r="F9147" s="1846"/>
    </row>
    <row r="9148" spans="6:6">
      <c r="F9148" s="1846"/>
    </row>
    <row r="9149" spans="6:6">
      <c r="F9149" s="1846"/>
    </row>
    <row r="9150" spans="6:6">
      <c r="F9150" s="1846"/>
    </row>
    <row r="9151" spans="6:6">
      <c r="F9151" s="1846"/>
    </row>
    <row r="9152" spans="6:6">
      <c r="F9152" s="1846"/>
    </row>
    <row r="9153" spans="6:6">
      <c r="F9153" s="1846"/>
    </row>
    <row r="9154" spans="6:6">
      <c r="F9154" s="1846"/>
    </row>
    <row r="9155" spans="6:6">
      <c r="F9155" s="1846"/>
    </row>
    <row r="9156" spans="6:6">
      <c r="F9156" s="1846"/>
    </row>
    <row r="9157" spans="6:6">
      <c r="F9157" s="1846"/>
    </row>
    <row r="9158" spans="6:6">
      <c r="F9158" s="1846"/>
    </row>
    <row r="9159" spans="6:6">
      <c r="F9159" s="1846"/>
    </row>
    <row r="9160" spans="6:6">
      <c r="F9160" s="1846"/>
    </row>
    <row r="9161" spans="6:6">
      <c r="F9161" s="1846"/>
    </row>
    <row r="9162" spans="6:6">
      <c r="F9162" s="1846"/>
    </row>
    <row r="9163" spans="6:6">
      <c r="F9163" s="1846"/>
    </row>
    <row r="9164" spans="6:6">
      <c r="F9164" s="1846"/>
    </row>
    <row r="9165" spans="6:6">
      <c r="F9165" s="1846"/>
    </row>
    <row r="9166" spans="6:6">
      <c r="F9166" s="1846"/>
    </row>
    <row r="9167" spans="6:6">
      <c r="F9167" s="1846"/>
    </row>
    <row r="9168" spans="6:6">
      <c r="F9168" s="1846"/>
    </row>
    <row r="9169" spans="6:6">
      <c r="F9169" s="1846"/>
    </row>
    <row r="9170" spans="6:6">
      <c r="F9170" s="1846"/>
    </row>
    <row r="9171" spans="6:6">
      <c r="F9171" s="1846"/>
    </row>
    <row r="9172" spans="6:6">
      <c r="F9172" s="1846"/>
    </row>
    <row r="9173" spans="6:6">
      <c r="F9173" s="1846"/>
    </row>
    <row r="9174" spans="6:6">
      <c r="F9174" s="1846"/>
    </row>
    <row r="9175" spans="6:6">
      <c r="F9175" s="1846"/>
    </row>
    <row r="9176" spans="6:6">
      <c r="F9176" s="1846"/>
    </row>
    <row r="9177" spans="6:6">
      <c r="F9177" s="1846"/>
    </row>
    <row r="9178" spans="6:6">
      <c r="F9178" s="1846"/>
    </row>
    <row r="9179" spans="6:6">
      <c r="F9179" s="1846"/>
    </row>
    <row r="9180" spans="6:6">
      <c r="F9180" s="1846"/>
    </row>
    <row r="9181" spans="6:6">
      <c r="F9181" s="1846"/>
    </row>
    <row r="9182" spans="6:6">
      <c r="F9182" s="1846"/>
    </row>
    <row r="9183" spans="6:6">
      <c r="F9183" s="1846"/>
    </row>
    <row r="9184" spans="6:6">
      <c r="F9184" s="1846"/>
    </row>
    <row r="9185" spans="6:6">
      <c r="F9185" s="1846"/>
    </row>
    <row r="9186" spans="6:6">
      <c r="F9186" s="1846"/>
    </row>
    <row r="9187" spans="6:6">
      <c r="F9187" s="1846"/>
    </row>
    <row r="9188" spans="6:6">
      <c r="F9188" s="1846"/>
    </row>
    <row r="9189" spans="6:6">
      <c r="F9189" s="1846"/>
    </row>
    <row r="9190" spans="6:6">
      <c r="F9190" s="1846"/>
    </row>
    <row r="9191" spans="6:6">
      <c r="F9191" s="1846"/>
    </row>
    <row r="9192" spans="6:6">
      <c r="F9192" s="1846"/>
    </row>
    <row r="9193" spans="6:6">
      <c r="F9193" s="1846"/>
    </row>
    <row r="9194" spans="6:6">
      <c r="F9194" s="1846"/>
    </row>
    <row r="9195" spans="6:6">
      <c r="F9195" s="1846"/>
    </row>
    <row r="9196" spans="6:6">
      <c r="F9196" s="1846"/>
    </row>
    <row r="9197" spans="6:6">
      <c r="F9197" s="1846"/>
    </row>
    <row r="9198" spans="6:6">
      <c r="F9198" s="1846"/>
    </row>
    <row r="9199" spans="6:6">
      <c r="F9199" s="1846"/>
    </row>
    <row r="9200" spans="6:6">
      <c r="F9200" s="1846"/>
    </row>
    <row r="9201" spans="6:6">
      <c r="F9201" s="1846"/>
    </row>
    <row r="9202" spans="6:6">
      <c r="F9202" s="1846"/>
    </row>
    <row r="9203" spans="6:6">
      <c r="F9203" s="1846"/>
    </row>
    <row r="9204" spans="6:6">
      <c r="F9204" s="1846"/>
    </row>
    <row r="9205" spans="6:6">
      <c r="F9205" s="1846"/>
    </row>
    <row r="9206" spans="6:6">
      <c r="F9206" s="1846"/>
    </row>
    <row r="9207" spans="6:6">
      <c r="F9207" s="1846"/>
    </row>
    <row r="9208" spans="6:6">
      <c r="F9208" s="1846"/>
    </row>
    <row r="9209" spans="6:6">
      <c r="F9209" s="1846"/>
    </row>
    <row r="9210" spans="6:6">
      <c r="F9210" s="1846"/>
    </row>
    <row r="9211" spans="6:6">
      <c r="F9211" s="1846"/>
    </row>
    <row r="9212" spans="6:6">
      <c r="F9212" s="1846"/>
    </row>
    <row r="9213" spans="6:6">
      <c r="F9213" s="1846"/>
    </row>
    <row r="9214" spans="6:6">
      <c r="F9214" s="1846"/>
    </row>
    <row r="9215" spans="6:6">
      <c r="F9215" s="1846"/>
    </row>
    <row r="9216" spans="6:6">
      <c r="F9216" s="1846"/>
    </row>
    <row r="9217" spans="6:6">
      <c r="F9217" s="1846"/>
    </row>
    <row r="9218" spans="6:6">
      <c r="F9218" s="1846"/>
    </row>
    <row r="9219" spans="6:6">
      <c r="F9219" s="1846"/>
    </row>
    <row r="9220" spans="6:6">
      <c r="F9220" s="1846"/>
    </row>
    <row r="9221" spans="6:6">
      <c r="F9221" s="1846"/>
    </row>
    <row r="9222" spans="6:6">
      <c r="F9222" s="1846"/>
    </row>
    <row r="9223" spans="6:6">
      <c r="F9223" s="1846"/>
    </row>
    <row r="9224" spans="6:6">
      <c r="F9224" s="1846"/>
    </row>
    <row r="9225" spans="6:6">
      <c r="F9225" s="1846"/>
    </row>
    <row r="9226" spans="6:6">
      <c r="F9226" s="1846"/>
    </row>
    <row r="9227" spans="6:6">
      <c r="F9227" s="1846"/>
    </row>
    <row r="9228" spans="6:6">
      <c r="F9228" s="1846"/>
    </row>
    <row r="9229" spans="6:6">
      <c r="F9229" s="1846"/>
    </row>
    <row r="9230" spans="6:6">
      <c r="F9230" s="1846"/>
    </row>
    <row r="9231" spans="6:6">
      <c r="F9231" s="1846"/>
    </row>
    <row r="9232" spans="6:6">
      <c r="F9232" s="1846"/>
    </row>
    <row r="9233" spans="6:6">
      <c r="F9233" s="1846"/>
    </row>
    <row r="9234" spans="6:6">
      <c r="F9234" s="1846"/>
    </row>
    <row r="9235" spans="6:6">
      <c r="F9235" s="1846"/>
    </row>
    <row r="9236" spans="6:6">
      <c r="F9236" s="1846"/>
    </row>
    <row r="9237" spans="6:6">
      <c r="F9237" s="1846"/>
    </row>
    <row r="9238" spans="6:6">
      <c r="F9238" s="1846"/>
    </row>
    <row r="9239" spans="6:6">
      <c r="F9239" s="1846"/>
    </row>
    <row r="9240" spans="6:6">
      <c r="F9240" s="1846"/>
    </row>
    <row r="9241" spans="6:6">
      <c r="F9241" s="1846"/>
    </row>
    <row r="9242" spans="6:6">
      <c r="F9242" s="1846"/>
    </row>
    <row r="9243" spans="6:6">
      <c r="F9243" s="1846"/>
    </row>
    <row r="9244" spans="6:6">
      <c r="F9244" s="1846"/>
    </row>
    <row r="9245" spans="6:6">
      <c r="F9245" s="1846"/>
    </row>
    <row r="9246" spans="6:6">
      <c r="F9246" s="1846"/>
    </row>
    <row r="9247" spans="6:6">
      <c r="F9247" s="1846"/>
    </row>
    <row r="9248" spans="6:6">
      <c r="F9248" s="1846"/>
    </row>
    <row r="9249" spans="6:6">
      <c r="F9249" s="1846"/>
    </row>
    <row r="9250" spans="6:6">
      <c r="F9250" s="1846"/>
    </row>
    <row r="9251" spans="6:6">
      <c r="F9251" s="1846"/>
    </row>
    <row r="9252" spans="6:6">
      <c r="F9252" s="1846"/>
    </row>
    <row r="9253" spans="6:6">
      <c r="F9253" s="1846"/>
    </row>
    <row r="9254" spans="6:6">
      <c r="F9254" s="1846"/>
    </row>
    <row r="9255" spans="6:6">
      <c r="F9255" s="1846"/>
    </row>
    <row r="9256" spans="6:6">
      <c r="F9256" s="1846"/>
    </row>
    <row r="9257" spans="6:6">
      <c r="F9257" s="1846"/>
    </row>
    <row r="9258" spans="6:6">
      <c r="F9258" s="1846"/>
    </row>
    <row r="9259" spans="6:6">
      <c r="F9259" s="1846"/>
    </row>
    <row r="9260" spans="6:6">
      <c r="F9260" s="1846"/>
    </row>
    <row r="9261" spans="6:6">
      <c r="F9261" s="1846"/>
    </row>
    <row r="9262" spans="6:6">
      <c r="F9262" s="1846"/>
    </row>
    <row r="9263" spans="6:6">
      <c r="F9263" s="1846"/>
    </row>
    <row r="9264" spans="6:6">
      <c r="F9264" s="1846"/>
    </row>
    <row r="9265" spans="6:6">
      <c r="F9265" s="1846"/>
    </row>
    <row r="9266" spans="6:6">
      <c r="F9266" s="1846"/>
    </row>
    <row r="9267" spans="6:6">
      <c r="F9267" s="1846"/>
    </row>
    <row r="9268" spans="6:6">
      <c r="F9268" s="1846"/>
    </row>
    <row r="9269" spans="6:6">
      <c r="F9269" s="1846"/>
    </row>
    <row r="9270" spans="6:6">
      <c r="F9270" s="1846"/>
    </row>
    <row r="9271" spans="6:6">
      <c r="F9271" s="1846"/>
    </row>
    <row r="9272" spans="6:6">
      <c r="F9272" s="1846"/>
    </row>
    <row r="9273" spans="6:6">
      <c r="F9273" s="1846"/>
    </row>
    <row r="9274" spans="6:6">
      <c r="F9274" s="1846"/>
    </row>
    <row r="9275" spans="6:6">
      <c r="F9275" s="1846"/>
    </row>
    <row r="9276" spans="6:6">
      <c r="F9276" s="1846"/>
    </row>
    <row r="9277" spans="6:6">
      <c r="F9277" s="1846"/>
    </row>
    <row r="9278" spans="6:6">
      <c r="F9278" s="1846"/>
    </row>
    <row r="9279" spans="6:6">
      <c r="F9279" s="1846"/>
    </row>
    <row r="9280" spans="6:6">
      <c r="F9280" s="1846"/>
    </row>
    <row r="9281" spans="6:6">
      <c r="F9281" s="1846"/>
    </row>
    <row r="9282" spans="6:6">
      <c r="F9282" s="1846"/>
    </row>
    <row r="9283" spans="6:6">
      <c r="F9283" s="1846"/>
    </row>
    <row r="9284" spans="6:6">
      <c r="F9284" s="1846"/>
    </row>
    <row r="9285" spans="6:6">
      <c r="F9285" s="1846"/>
    </row>
    <row r="9286" spans="6:6">
      <c r="F9286" s="1846"/>
    </row>
    <row r="9287" spans="6:6">
      <c r="F9287" s="1846"/>
    </row>
    <row r="9288" spans="6:6">
      <c r="F9288" s="1846"/>
    </row>
    <row r="9289" spans="6:6">
      <c r="F9289" s="1846"/>
    </row>
    <row r="9290" spans="6:6">
      <c r="F9290" s="1846"/>
    </row>
    <row r="9291" spans="6:6">
      <c r="F9291" s="1846"/>
    </row>
    <row r="9292" spans="6:6">
      <c r="F9292" s="1846"/>
    </row>
    <row r="9293" spans="6:6">
      <c r="F9293" s="1846"/>
    </row>
    <row r="9294" spans="6:6">
      <c r="F9294" s="1846"/>
    </row>
    <row r="9295" spans="6:6">
      <c r="F9295" s="1846"/>
    </row>
    <row r="9296" spans="6:6">
      <c r="F9296" s="1846"/>
    </row>
    <row r="9297" spans="6:6">
      <c r="F9297" s="1846"/>
    </row>
    <row r="9298" spans="6:6">
      <c r="F9298" s="1846"/>
    </row>
    <row r="9299" spans="6:6">
      <c r="F9299" s="1846"/>
    </row>
    <row r="9300" spans="6:6">
      <c r="F9300" s="1846"/>
    </row>
    <row r="9301" spans="6:6">
      <c r="F9301" s="1846"/>
    </row>
    <row r="9302" spans="6:6">
      <c r="F9302" s="1846"/>
    </row>
    <row r="9303" spans="6:6">
      <c r="F9303" s="1846"/>
    </row>
    <row r="9304" spans="6:6">
      <c r="F9304" s="1846"/>
    </row>
    <row r="9305" spans="6:6">
      <c r="F9305" s="1846"/>
    </row>
    <row r="9306" spans="6:6">
      <c r="F9306" s="1846"/>
    </row>
    <row r="9307" spans="6:6">
      <c r="F9307" s="1846"/>
    </row>
    <row r="9308" spans="6:6">
      <c r="F9308" s="1846"/>
    </row>
    <row r="9309" spans="6:6">
      <c r="F9309" s="1846"/>
    </row>
    <row r="9310" spans="6:6">
      <c r="F9310" s="1846"/>
    </row>
    <row r="9311" spans="6:6">
      <c r="F9311" s="1846"/>
    </row>
    <row r="9312" spans="6:6">
      <c r="F9312" s="1846"/>
    </row>
    <row r="9313" spans="6:6">
      <c r="F9313" s="1846"/>
    </row>
    <row r="9314" spans="6:6">
      <c r="F9314" s="1846"/>
    </row>
    <row r="9315" spans="6:6">
      <c r="F9315" s="1846"/>
    </row>
    <row r="9316" spans="6:6">
      <c r="F9316" s="1846"/>
    </row>
    <row r="9317" spans="6:6">
      <c r="F9317" s="1846"/>
    </row>
    <row r="9318" spans="6:6">
      <c r="F9318" s="1846"/>
    </row>
    <row r="9319" spans="6:6">
      <c r="F9319" s="1846"/>
    </row>
    <row r="9320" spans="6:6">
      <c r="F9320" s="1846"/>
    </row>
    <row r="9321" spans="6:6">
      <c r="F9321" s="1846"/>
    </row>
    <row r="9322" spans="6:6">
      <c r="F9322" s="1846"/>
    </row>
    <row r="9323" spans="6:6">
      <c r="F9323" s="1846"/>
    </row>
    <row r="9324" spans="6:6">
      <c r="F9324" s="1846"/>
    </row>
    <row r="9325" spans="6:6">
      <c r="F9325" s="1846"/>
    </row>
    <row r="9326" spans="6:6">
      <c r="F9326" s="1846"/>
    </row>
    <row r="9327" spans="6:6">
      <c r="F9327" s="1846"/>
    </row>
    <row r="9328" spans="6:6">
      <c r="F9328" s="1846"/>
    </row>
    <row r="9329" spans="6:6">
      <c r="F9329" s="1846"/>
    </row>
    <row r="9330" spans="6:6">
      <c r="F9330" s="1846"/>
    </row>
    <row r="9331" spans="6:6">
      <c r="F9331" s="1846"/>
    </row>
    <row r="9332" spans="6:6">
      <c r="F9332" s="1846"/>
    </row>
    <row r="9333" spans="6:6">
      <c r="F9333" s="1846"/>
    </row>
    <row r="9334" spans="6:6">
      <c r="F9334" s="1846"/>
    </row>
    <row r="9335" spans="6:6">
      <c r="F9335" s="1846"/>
    </row>
    <row r="9336" spans="6:6">
      <c r="F9336" s="1846"/>
    </row>
    <row r="9337" spans="6:6">
      <c r="F9337" s="1846"/>
    </row>
    <row r="9338" spans="6:6">
      <c r="F9338" s="1846"/>
    </row>
    <row r="9339" spans="6:6">
      <c r="F9339" s="1846"/>
    </row>
    <row r="9340" spans="6:6">
      <c r="F9340" s="1846"/>
    </row>
    <row r="9341" spans="6:6">
      <c r="F9341" s="1846"/>
    </row>
    <row r="9342" spans="6:6">
      <c r="F9342" s="1846"/>
    </row>
    <row r="9343" spans="6:6">
      <c r="F9343" s="1846"/>
    </row>
    <row r="9344" spans="6:6">
      <c r="F9344" s="1846"/>
    </row>
    <row r="9345" spans="6:6">
      <c r="F9345" s="1846"/>
    </row>
    <row r="9346" spans="6:6">
      <c r="F9346" s="1846"/>
    </row>
    <row r="9347" spans="6:6">
      <c r="F9347" s="1846"/>
    </row>
    <row r="9348" spans="6:6">
      <c r="F9348" s="1846"/>
    </row>
    <row r="9349" spans="6:6">
      <c r="F9349" s="1846"/>
    </row>
    <row r="9350" spans="6:6">
      <c r="F9350" s="1846"/>
    </row>
    <row r="9351" spans="6:6">
      <c r="F9351" s="1846"/>
    </row>
    <row r="9352" spans="6:6">
      <c r="F9352" s="1846"/>
    </row>
    <row r="9353" spans="6:6">
      <c r="F9353" s="1846"/>
    </row>
    <row r="9354" spans="6:6">
      <c r="F9354" s="1846"/>
    </row>
    <row r="9355" spans="6:6">
      <c r="F9355" s="1846"/>
    </row>
    <row r="9356" spans="6:6">
      <c r="F9356" s="1846"/>
    </row>
    <row r="9357" spans="6:6">
      <c r="F9357" s="1846"/>
    </row>
    <row r="9358" spans="6:6">
      <c r="F9358" s="1846"/>
    </row>
    <row r="9359" spans="6:6">
      <c r="F9359" s="1846"/>
    </row>
    <row r="9360" spans="6:6">
      <c r="F9360" s="1846"/>
    </row>
    <row r="9361" spans="6:6">
      <c r="F9361" s="1846"/>
    </row>
    <row r="9362" spans="6:6">
      <c r="F9362" s="1846"/>
    </row>
    <row r="9363" spans="6:6">
      <c r="F9363" s="1846"/>
    </row>
    <row r="9364" spans="6:6">
      <c r="F9364" s="1846"/>
    </row>
    <row r="9365" spans="6:6">
      <c r="F9365" s="1846"/>
    </row>
    <row r="9366" spans="6:6">
      <c r="F9366" s="1846"/>
    </row>
    <row r="9367" spans="6:6">
      <c r="F9367" s="1846"/>
    </row>
    <row r="9368" spans="6:6">
      <c r="F9368" s="1846"/>
    </row>
    <row r="9369" spans="6:6">
      <c r="F9369" s="1846"/>
    </row>
    <row r="9370" spans="6:6">
      <c r="F9370" s="1846"/>
    </row>
    <row r="9371" spans="6:6">
      <c r="F9371" s="1846"/>
    </row>
    <row r="9372" spans="6:6">
      <c r="F9372" s="1846"/>
    </row>
    <row r="9373" spans="6:6">
      <c r="F9373" s="1846"/>
    </row>
    <row r="9374" spans="6:6">
      <c r="F9374" s="1846"/>
    </row>
    <row r="9375" spans="6:6">
      <c r="F9375" s="1846"/>
    </row>
    <row r="9376" spans="6:6">
      <c r="F9376" s="1846"/>
    </row>
    <row r="9377" spans="6:6">
      <c r="F9377" s="1846"/>
    </row>
    <row r="9378" spans="6:6">
      <c r="F9378" s="1846"/>
    </row>
    <row r="9379" spans="6:6">
      <c r="F9379" s="1846"/>
    </row>
    <row r="9380" spans="6:6">
      <c r="F9380" s="1846"/>
    </row>
    <row r="9381" spans="6:6">
      <c r="F9381" s="1846"/>
    </row>
    <row r="9382" spans="6:6">
      <c r="F9382" s="1846"/>
    </row>
    <row r="9383" spans="6:6">
      <c r="F9383" s="1846"/>
    </row>
    <row r="9384" spans="6:6">
      <c r="F9384" s="1846"/>
    </row>
    <row r="9385" spans="6:6">
      <c r="F9385" s="1846"/>
    </row>
    <row r="9386" spans="6:6">
      <c r="F9386" s="1846"/>
    </row>
    <row r="9387" spans="6:6">
      <c r="F9387" s="1846"/>
    </row>
    <row r="9388" spans="6:6">
      <c r="F9388" s="1846"/>
    </row>
    <row r="9389" spans="6:6">
      <c r="F9389" s="1846"/>
    </row>
    <row r="9390" spans="6:6">
      <c r="F9390" s="1846"/>
    </row>
    <row r="9391" spans="6:6">
      <c r="F9391" s="1846"/>
    </row>
    <row r="9392" spans="6:6">
      <c r="F9392" s="1846"/>
    </row>
    <row r="9393" spans="6:6">
      <c r="F9393" s="1846"/>
    </row>
    <row r="9394" spans="6:6">
      <c r="F9394" s="1846"/>
    </row>
    <row r="9395" spans="6:6">
      <c r="F9395" s="1846"/>
    </row>
    <row r="9396" spans="6:6">
      <c r="F9396" s="1846"/>
    </row>
    <row r="9397" spans="6:6">
      <c r="F9397" s="1846"/>
    </row>
    <row r="9398" spans="6:6">
      <c r="F9398" s="1846"/>
    </row>
    <row r="9399" spans="6:6">
      <c r="F9399" s="1846"/>
    </row>
    <row r="9400" spans="6:6">
      <c r="F9400" s="1846"/>
    </row>
    <row r="9401" spans="6:6">
      <c r="F9401" s="1846"/>
    </row>
    <row r="9402" spans="6:6">
      <c r="F9402" s="1846"/>
    </row>
    <row r="9403" spans="6:6">
      <c r="F9403" s="1846"/>
    </row>
    <row r="9404" spans="6:6">
      <c r="F9404" s="1846"/>
    </row>
    <row r="9405" spans="6:6">
      <c r="F9405" s="1846"/>
    </row>
    <row r="9406" spans="6:6">
      <c r="F9406" s="1846"/>
    </row>
    <row r="9407" spans="6:6">
      <c r="F9407" s="1846"/>
    </row>
    <row r="9408" spans="6:6">
      <c r="F9408" s="1846"/>
    </row>
    <row r="9409" spans="6:6">
      <c r="F9409" s="1846"/>
    </row>
    <row r="9410" spans="6:6">
      <c r="F9410" s="1846"/>
    </row>
    <row r="9411" spans="6:6">
      <c r="F9411" s="1846"/>
    </row>
    <row r="9412" spans="6:6">
      <c r="F9412" s="1846"/>
    </row>
    <row r="9413" spans="6:6">
      <c r="F9413" s="1846"/>
    </row>
    <row r="9414" spans="6:6">
      <c r="F9414" s="1846"/>
    </row>
    <row r="9415" spans="6:6">
      <c r="F9415" s="1846"/>
    </row>
    <row r="9416" spans="6:6">
      <c r="F9416" s="1846"/>
    </row>
    <row r="9417" spans="6:6">
      <c r="F9417" s="1846"/>
    </row>
    <row r="9418" spans="6:6">
      <c r="F9418" s="1846"/>
    </row>
    <row r="9419" spans="6:6">
      <c r="F9419" s="1846"/>
    </row>
    <row r="9420" spans="6:6">
      <c r="F9420" s="1846"/>
    </row>
    <row r="9421" spans="6:6">
      <c r="F9421" s="1846"/>
    </row>
    <row r="9422" spans="6:6">
      <c r="F9422" s="1846"/>
    </row>
    <row r="9423" spans="6:6">
      <c r="F9423" s="1846"/>
    </row>
    <row r="9424" spans="6:6">
      <c r="F9424" s="1846"/>
    </row>
    <row r="9425" spans="6:6">
      <c r="F9425" s="1846"/>
    </row>
    <row r="9426" spans="6:6">
      <c r="F9426" s="1846"/>
    </row>
    <row r="9427" spans="6:6">
      <c r="F9427" s="1846"/>
    </row>
    <row r="9428" spans="6:6">
      <c r="F9428" s="1846"/>
    </row>
    <row r="9429" spans="6:6">
      <c r="F9429" s="1846"/>
    </row>
    <row r="9430" spans="6:6">
      <c r="F9430" s="1846"/>
    </row>
    <row r="9431" spans="6:6">
      <c r="F9431" s="1846"/>
    </row>
    <row r="9432" spans="6:6">
      <c r="F9432" s="1846"/>
    </row>
    <row r="9433" spans="6:6">
      <c r="F9433" s="1846"/>
    </row>
    <row r="9434" spans="6:6">
      <c r="F9434" s="1846"/>
    </row>
    <row r="9435" spans="6:6">
      <c r="F9435" s="1846"/>
    </row>
    <row r="9436" spans="6:6">
      <c r="F9436" s="1846"/>
    </row>
    <row r="9437" spans="6:6">
      <c r="F9437" s="1846"/>
    </row>
    <row r="9438" spans="6:6">
      <c r="F9438" s="1846"/>
    </row>
    <row r="9439" spans="6:6">
      <c r="F9439" s="1846"/>
    </row>
    <row r="9440" spans="6:6">
      <c r="F9440" s="1846"/>
    </row>
    <row r="9441" spans="6:6">
      <c r="F9441" s="1846"/>
    </row>
    <row r="9442" spans="6:6">
      <c r="F9442" s="1846"/>
    </row>
    <row r="9443" spans="6:6">
      <c r="F9443" s="1846"/>
    </row>
    <row r="9444" spans="6:6">
      <c r="F9444" s="1846"/>
    </row>
    <row r="9445" spans="6:6">
      <c r="F9445" s="1846"/>
    </row>
    <row r="9446" spans="6:6">
      <c r="F9446" s="1846"/>
    </row>
    <row r="9447" spans="6:6">
      <c r="F9447" s="1846"/>
    </row>
    <row r="9448" spans="6:6">
      <c r="F9448" s="1846"/>
    </row>
    <row r="9449" spans="6:6">
      <c r="F9449" s="1846"/>
    </row>
    <row r="9450" spans="6:6">
      <c r="F9450" s="1846"/>
    </row>
    <row r="9451" spans="6:6">
      <c r="F9451" s="1846"/>
    </row>
    <row r="9452" spans="6:6">
      <c r="F9452" s="1846"/>
    </row>
    <row r="9453" spans="6:6">
      <c r="F9453" s="1846"/>
    </row>
    <row r="9454" spans="6:6">
      <c r="F9454" s="1846"/>
    </row>
    <row r="9455" spans="6:6">
      <c r="F9455" s="1846"/>
    </row>
    <row r="9456" spans="6:6">
      <c r="F9456" s="1846"/>
    </row>
    <row r="9457" spans="6:6">
      <c r="F9457" s="1846"/>
    </row>
    <row r="9458" spans="6:6">
      <c r="F9458" s="1846"/>
    </row>
    <row r="9459" spans="6:6">
      <c r="F9459" s="1846"/>
    </row>
    <row r="9460" spans="6:6">
      <c r="F9460" s="1846"/>
    </row>
    <row r="9461" spans="6:6">
      <c r="F9461" s="1846"/>
    </row>
    <row r="9462" spans="6:6">
      <c r="F9462" s="1846"/>
    </row>
    <row r="9463" spans="6:6">
      <c r="F9463" s="1846"/>
    </row>
    <row r="9464" spans="6:6">
      <c r="F9464" s="1846"/>
    </row>
    <row r="9465" spans="6:6">
      <c r="F9465" s="1846"/>
    </row>
    <row r="9466" spans="6:6">
      <c r="F9466" s="1846"/>
    </row>
    <row r="9467" spans="6:6">
      <c r="F9467" s="1846"/>
    </row>
    <row r="9468" spans="6:6">
      <c r="F9468" s="1846"/>
    </row>
    <row r="9469" spans="6:6">
      <c r="F9469" s="1846"/>
    </row>
    <row r="9470" spans="6:6">
      <c r="F9470" s="1846"/>
    </row>
    <row r="9471" spans="6:6">
      <c r="F9471" s="1846"/>
    </row>
    <row r="9472" spans="6:6">
      <c r="F9472" s="1846"/>
    </row>
    <row r="9473" spans="6:6">
      <c r="F9473" s="1846"/>
    </row>
    <row r="9474" spans="6:6">
      <c r="F9474" s="1846"/>
    </row>
    <row r="9475" spans="6:6">
      <c r="F9475" s="1846"/>
    </row>
    <row r="9476" spans="6:6">
      <c r="F9476" s="1846"/>
    </row>
    <row r="9477" spans="6:6">
      <c r="F9477" s="1846"/>
    </row>
    <row r="9478" spans="6:6">
      <c r="F9478" s="1846"/>
    </row>
    <row r="9479" spans="6:6">
      <c r="F9479" s="1846"/>
    </row>
    <row r="9480" spans="6:6">
      <c r="F9480" s="1846"/>
    </row>
    <row r="9481" spans="6:6">
      <c r="F9481" s="1846"/>
    </row>
    <row r="9482" spans="6:6">
      <c r="F9482" s="1846"/>
    </row>
    <row r="9483" spans="6:6">
      <c r="F9483" s="1846"/>
    </row>
    <row r="9484" spans="6:6">
      <c r="F9484" s="1846"/>
    </row>
    <row r="9485" spans="6:6">
      <c r="F9485" s="1846"/>
    </row>
    <row r="9486" spans="6:6">
      <c r="F9486" s="1846"/>
    </row>
    <row r="9487" spans="6:6">
      <c r="F9487" s="1846"/>
    </row>
    <row r="9488" spans="6:6">
      <c r="F9488" s="1846"/>
    </row>
    <row r="9489" spans="6:6">
      <c r="F9489" s="1846"/>
    </row>
    <row r="9490" spans="6:6">
      <c r="F9490" s="1846"/>
    </row>
    <row r="9491" spans="6:6">
      <c r="F9491" s="1846"/>
    </row>
    <row r="9492" spans="6:6">
      <c r="F9492" s="1846"/>
    </row>
    <row r="9493" spans="6:6">
      <c r="F9493" s="1846"/>
    </row>
    <row r="9494" spans="6:6">
      <c r="F9494" s="1846"/>
    </row>
    <row r="9495" spans="6:6">
      <c r="F9495" s="1846"/>
    </row>
    <row r="9496" spans="6:6">
      <c r="F9496" s="1846"/>
    </row>
    <row r="9497" spans="6:6">
      <c r="F9497" s="1846"/>
    </row>
    <row r="9498" spans="6:6">
      <c r="F9498" s="1846"/>
    </row>
    <row r="9499" spans="6:6">
      <c r="F9499" s="1846"/>
    </row>
    <row r="9500" spans="6:6">
      <c r="F9500" s="1846"/>
    </row>
    <row r="9501" spans="6:6">
      <c r="F9501" s="1846"/>
    </row>
    <row r="9502" spans="6:6">
      <c r="F9502" s="1846"/>
    </row>
    <row r="9503" spans="6:6">
      <c r="F9503" s="1846"/>
    </row>
    <row r="9504" spans="6:6">
      <c r="F9504" s="1846"/>
    </row>
    <row r="9505" spans="6:6">
      <c r="F9505" s="1846"/>
    </row>
    <row r="9506" spans="6:6">
      <c r="F9506" s="1846"/>
    </row>
    <row r="9507" spans="6:6">
      <c r="F9507" s="1846"/>
    </row>
    <row r="9508" spans="6:6">
      <c r="F9508" s="1846"/>
    </row>
    <row r="9509" spans="6:6">
      <c r="F9509" s="1846"/>
    </row>
    <row r="9510" spans="6:6">
      <c r="F9510" s="1846"/>
    </row>
    <row r="9511" spans="6:6">
      <c r="F9511" s="1846"/>
    </row>
    <row r="9512" spans="6:6">
      <c r="F9512" s="1846"/>
    </row>
    <row r="9513" spans="6:6">
      <c r="F9513" s="1846"/>
    </row>
    <row r="9514" spans="6:6">
      <c r="F9514" s="1846"/>
    </row>
    <row r="9515" spans="6:6">
      <c r="F9515" s="1846"/>
    </row>
    <row r="9516" spans="6:6">
      <c r="F9516" s="1846"/>
    </row>
    <row r="9517" spans="6:6">
      <c r="F9517" s="1846"/>
    </row>
    <row r="9518" spans="6:6">
      <c r="F9518" s="1846"/>
    </row>
    <row r="9519" spans="6:6">
      <c r="F9519" s="1846"/>
    </row>
    <row r="9520" spans="6:6">
      <c r="F9520" s="1846"/>
    </row>
    <row r="9521" spans="6:6">
      <c r="F9521" s="1846"/>
    </row>
    <row r="9522" spans="6:6">
      <c r="F9522" s="1846"/>
    </row>
    <row r="9523" spans="6:6">
      <c r="F9523" s="1846"/>
    </row>
    <row r="9524" spans="6:6">
      <c r="F9524" s="1846"/>
    </row>
    <row r="9525" spans="6:6">
      <c r="F9525" s="1846"/>
    </row>
    <row r="9526" spans="6:6">
      <c r="F9526" s="1846"/>
    </row>
    <row r="9527" spans="6:6">
      <c r="F9527" s="1846"/>
    </row>
    <row r="9528" spans="6:6">
      <c r="F9528" s="1846"/>
    </row>
    <row r="9529" spans="6:6">
      <c r="F9529" s="1846"/>
    </row>
    <row r="9530" spans="6:6">
      <c r="F9530" s="1846"/>
    </row>
    <row r="9531" spans="6:6">
      <c r="F9531" s="1846"/>
    </row>
    <row r="9532" spans="6:6">
      <c r="F9532" s="1846"/>
    </row>
    <row r="9533" spans="6:6">
      <c r="F9533" s="1846"/>
    </row>
    <row r="9534" spans="6:6">
      <c r="F9534" s="1846"/>
    </row>
    <row r="9535" spans="6:6">
      <c r="F9535" s="1846"/>
    </row>
    <row r="9536" spans="6:6">
      <c r="F9536" s="1846"/>
    </row>
    <row r="9537" spans="6:6">
      <c r="F9537" s="1846"/>
    </row>
    <row r="9538" spans="6:6">
      <c r="F9538" s="1846"/>
    </row>
    <row r="9539" spans="6:6">
      <c r="F9539" s="1846"/>
    </row>
    <row r="9540" spans="6:6">
      <c r="F9540" s="1846"/>
    </row>
    <row r="9541" spans="6:6">
      <c r="F9541" s="1846"/>
    </row>
    <row r="9542" spans="6:6">
      <c r="F9542" s="1846"/>
    </row>
    <row r="9543" spans="6:6">
      <c r="F9543" s="1846"/>
    </row>
    <row r="9544" spans="6:6">
      <c r="F9544" s="1846"/>
    </row>
    <row r="9545" spans="6:6">
      <c r="F9545" s="1846"/>
    </row>
    <row r="9546" spans="6:6">
      <c r="F9546" s="1846"/>
    </row>
    <row r="9547" spans="6:6">
      <c r="F9547" s="1846"/>
    </row>
    <row r="9548" spans="6:6">
      <c r="F9548" s="1846"/>
    </row>
    <row r="9549" spans="6:6">
      <c r="F9549" s="1846"/>
    </row>
    <row r="9550" spans="6:6">
      <c r="F9550" s="1846"/>
    </row>
    <row r="9551" spans="6:6">
      <c r="F9551" s="1846"/>
    </row>
    <row r="9552" spans="6:6">
      <c r="F9552" s="1846"/>
    </row>
    <row r="9553" spans="6:6">
      <c r="F9553" s="1846"/>
    </row>
    <row r="9554" spans="6:6">
      <c r="F9554" s="1846"/>
    </row>
    <row r="9555" spans="6:6">
      <c r="F9555" s="1846"/>
    </row>
    <row r="9556" spans="6:6">
      <c r="F9556" s="1846"/>
    </row>
    <row r="9557" spans="6:6">
      <c r="F9557" s="1846"/>
    </row>
    <row r="9558" spans="6:6">
      <c r="F9558" s="1846"/>
    </row>
    <row r="9559" spans="6:6">
      <c r="F9559" s="1846"/>
    </row>
    <row r="9560" spans="6:6">
      <c r="F9560" s="1846"/>
    </row>
    <row r="9561" spans="6:6">
      <c r="F9561" s="1846"/>
    </row>
    <row r="9562" spans="6:6">
      <c r="F9562" s="1846"/>
    </row>
    <row r="9563" spans="6:6">
      <c r="F9563" s="1846"/>
    </row>
    <row r="9564" spans="6:6">
      <c r="F9564" s="1846"/>
    </row>
    <row r="9565" spans="6:6">
      <c r="F9565" s="1846"/>
    </row>
    <row r="9566" spans="6:6">
      <c r="F9566" s="1846"/>
    </row>
    <row r="9567" spans="6:6">
      <c r="F9567" s="1846"/>
    </row>
    <row r="9568" spans="6:6">
      <c r="F9568" s="1846"/>
    </row>
    <row r="9569" spans="6:6">
      <c r="F9569" s="1846"/>
    </row>
    <row r="9570" spans="6:6">
      <c r="F9570" s="1846"/>
    </row>
    <row r="9571" spans="6:6">
      <c r="F9571" s="1846"/>
    </row>
    <row r="9572" spans="6:6">
      <c r="F9572" s="1846"/>
    </row>
    <row r="9573" spans="6:6">
      <c r="F9573" s="1846"/>
    </row>
    <row r="9574" spans="6:6">
      <c r="F9574" s="1846"/>
    </row>
    <row r="9575" spans="6:6">
      <c r="F9575" s="1846"/>
    </row>
    <row r="9576" spans="6:6">
      <c r="F9576" s="1846"/>
    </row>
    <row r="9577" spans="6:6">
      <c r="F9577" s="1846"/>
    </row>
    <row r="9578" spans="6:6">
      <c r="F9578" s="1846"/>
    </row>
    <row r="9579" spans="6:6">
      <c r="F9579" s="1846"/>
    </row>
    <row r="9580" spans="6:6">
      <c r="F9580" s="1846"/>
    </row>
    <row r="9581" spans="6:6">
      <c r="F9581" s="1846"/>
    </row>
    <row r="9582" spans="6:6">
      <c r="F9582" s="1846"/>
    </row>
    <row r="9583" spans="6:6">
      <c r="F9583" s="1846"/>
    </row>
    <row r="9584" spans="6:6">
      <c r="F9584" s="1846"/>
    </row>
    <row r="9585" spans="6:6">
      <c r="F9585" s="1846"/>
    </row>
    <row r="9586" spans="6:6">
      <c r="F9586" s="1846"/>
    </row>
    <row r="9587" spans="6:6">
      <c r="F9587" s="1846"/>
    </row>
    <row r="9588" spans="6:6">
      <c r="F9588" s="1846"/>
    </row>
    <row r="9589" spans="6:6">
      <c r="F9589" s="1846"/>
    </row>
    <row r="9590" spans="6:6">
      <c r="F9590" s="1846"/>
    </row>
    <row r="9591" spans="6:6">
      <c r="F9591" s="1846"/>
    </row>
    <row r="9592" spans="6:6">
      <c r="F9592" s="1846"/>
    </row>
    <row r="9593" spans="6:6">
      <c r="F9593" s="1846"/>
    </row>
    <row r="9594" spans="6:6">
      <c r="F9594" s="1846"/>
    </row>
    <row r="9595" spans="6:6">
      <c r="F9595" s="1846"/>
    </row>
    <row r="9596" spans="6:6">
      <c r="F9596" s="1846"/>
    </row>
    <row r="9597" spans="6:6">
      <c r="F9597" s="1846"/>
    </row>
    <row r="9598" spans="6:6">
      <c r="F9598" s="1846"/>
    </row>
    <row r="9599" spans="6:6">
      <c r="F9599" s="1846"/>
    </row>
    <row r="9600" spans="6:6">
      <c r="F9600" s="1846"/>
    </row>
    <row r="9601" spans="6:6">
      <c r="F9601" s="1846"/>
    </row>
    <row r="9602" spans="6:6">
      <c r="F9602" s="1846"/>
    </row>
    <row r="9603" spans="6:6">
      <c r="F9603" s="1846"/>
    </row>
    <row r="9604" spans="6:6">
      <c r="F9604" s="1846"/>
    </row>
    <row r="9605" spans="6:6">
      <c r="F9605" s="1846"/>
    </row>
    <row r="9606" spans="6:6">
      <c r="F9606" s="1846"/>
    </row>
    <row r="9607" spans="6:6">
      <c r="F9607" s="1846"/>
    </row>
    <row r="9608" spans="6:6">
      <c r="F9608" s="1846"/>
    </row>
    <row r="9609" spans="6:6">
      <c r="F9609" s="1846"/>
    </row>
    <row r="9610" spans="6:6">
      <c r="F9610" s="1846"/>
    </row>
    <row r="9611" spans="6:6">
      <c r="F9611" s="1846"/>
    </row>
    <row r="9612" spans="6:6">
      <c r="F9612" s="1846"/>
    </row>
    <row r="9613" spans="6:6">
      <c r="F9613" s="1846"/>
    </row>
    <row r="9614" spans="6:6">
      <c r="F9614" s="1846"/>
    </row>
    <row r="9615" spans="6:6">
      <c r="F9615" s="1846"/>
    </row>
    <row r="9616" spans="6:6">
      <c r="F9616" s="1846"/>
    </row>
    <row r="9617" spans="6:6">
      <c r="F9617" s="1846"/>
    </row>
    <row r="9618" spans="6:6">
      <c r="F9618" s="1846"/>
    </row>
    <row r="9619" spans="6:6">
      <c r="F9619" s="1846"/>
    </row>
    <row r="9620" spans="6:6">
      <c r="F9620" s="1846"/>
    </row>
    <row r="9621" spans="6:6">
      <c r="F9621" s="1846"/>
    </row>
    <row r="9622" spans="6:6">
      <c r="F9622" s="1846"/>
    </row>
    <row r="9623" spans="6:6">
      <c r="F9623" s="1846"/>
    </row>
    <row r="9624" spans="6:6">
      <c r="F9624" s="1846"/>
    </row>
    <row r="9625" spans="6:6">
      <c r="F9625" s="1846"/>
    </row>
    <row r="9626" spans="6:6">
      <c r="F9626" s="1846"/>
    </row>
    <row r="9627" spans="6:6">
      <c r="F9627" s="1846"/>
    </row>
    <row r="9628" spans="6:6">
      <c r="F9628" s="1846"/>
    </row>
    <row r="9629" spans="6:6">
      <c r="F9629" s="1846"/>
    </row>
    <row r="9630" spans="6:6">
      <c r="F9630" s="1846"/>
    </row>
    <row r="9631" spans="6:6">
      <c r="F9631" s="1846"/>
    </row>
    <row r="9632" spans="6:6">
      <c r="F9632" s="1846"/>
    </row>
    <row r="9633" spans="6:6">
      <c r="F9633" s="1846"/>
    </row>
    <row r="9634" spans="6:6">
      <c r="F9634" s="1846"/>
    </row>
    <row r="9635" spans="6:6">
      <c r="F9635" s="1846"/>
    </row>
    <row r="9636" spans="6:6">
      <c r="F9636" s="1846"/>
    </row>
    <row r="9637" spans="6:6">
      <c r="F9637" s="1846"/>
    </row>
    <row r="9638" spans="6:6">
      <c r="F9638" s="1846"/>
    </row>
    <row r="9639" spans="6:6">
      <c r="F9639" s="1846"/>
    </row>
    <row r="9640" spans="6:6">
      <c r="F9640" s="1846"/>
    </row>
    <row r="9641" spans="6:6">
      <c r="F9641" s="1846"/>
    </row>
    <row r="9642" spans="6:6">
      <c r="F9642" s="1846"/>
    </row>
    <row r="9643" spans="6:6">
      <c r="F9643" s="1846"/>
    </row>
    <row r="9644" spans="6:6">
      <c r="F9644" s="1846"/>
    </row>
    <row r="9645" spans="6:6">
      <c r="F9645" s="1846"/>
    </row>
    <row r="9646" spans="6:6">
      <c r="F9646" s="1846"/>
    </row>
    <row r="9647" spans="6:6">
      <c r="F9647" s="1846"/>
    </row>
    <row r="9648" spans="6:6">
      <c r="F9648" s="1846"/>
    </row>
    <row r="9649" spans="6:6">
      <c r="F9649" s="1846"/>
    </row>
    <row r="9650" spans="6:6">
      <c r="F9650" s="1846"/>
    </row>
    <row r="9651" spans="6:6">
      <c r="F9651" s="1846"/>
    </row>
    <row r="9652" spans="6:6">
      <c r="F9652" s="1846"/>
    </row>
    <row r="9653" spans="6:6">
      <c r="F9653" s="1846"/>
    </row>
    <row r="9654" spans="6:6">
      <c r="F9654" s="1846"/>
    </row>
    <row r="9655" spans="6:6">
      <c r="F9655" s="1846"/>
    </row>
    <row r="9656" spans="6:6">
      <c r="F9656" s="1846"/>
    </row>
    <row r="9657" spans="6:6">
      <c r="F9657" s="1846"/>
    </row>
    <row r="9658" spans="6:6">
      <c r="F9658" s="1846"/>
    </row>
    <row r="9659" spans="6:6">
      <c r="F9659" s="1846"/>
    </row>
    <row r="9660" spans="6:6">
      <c r="F9660" s="1846"/>
    </row>
    <row r="9661" spans="6:6">
      <c r="F9661" s="1846"/>
    </row>
    <row r="9662" spans="6:6">
      <c r="F9662" s="1846"/>
    </row>
    <row r="9663" spans="6:6">
      <c r="F9663" s="1846"/>
    </row>
    <row r="9664" spans="6:6">
      <c r="F9664" s="1846"/>
    </row>
    <row r="9665" spans="6:6">
      <c r="F9665" s="1846"/>
    </row>
    <row r="9666" spans="6:6">
      <c r="F9666" s="1846"/>
    </row>
    <row r="9667" spans="6:6">
      <c r="F9667" s="1846"/>
    </row>
    <row r="9668" spans="6:6">
      <c r="F9668" s="1846"/>
    </row>
    <row r="9669" spans="6:6">
      <c r="F9669" s="1846"/>
    </row>
    <row r="9670" spans="6:6">
      <c r="F9670" s="1846"/>
    </row>
    <row r="9671" spans="6:6">
      <c r="F9671" s="1846"/>
    </row>
    <row r="9672" spans="6:6">
      <c r="F9672" s="1846"/>
    </row>
    <row r="9673" spans="6:6">
      <c r="F9673" s="1846"/>
    </row>
    <row r="9674" spans="6:6">
      <c r="F9674" s="1846"/>
    </row>
    <row r="9675" spans="6:6">
      <c r="F9675" s="1846"/>
    </row>
    <row r="9676" spans="6:6">
      <c r="F9676" s="1846"/>
    </row>
    <row r="9677" spans="6:6">
      <c r="F9677" s="1846"/>
    </row>
    <row r="9678" spans="6:6">
      <c r="F9678" s="1846"/>
    </row>
    <row r="9679" spans="6:6">
      <c r="F9679" s="1846"/>
    </row>
    <row r="9680" spans="6:6">
      <c r="F9680" s="1846"/>
    </row>
    <row r="9681" spans="6:6">
      <c r="F9681" s="1846"/>
    </row>
    <row r="9682" spans="6:6">
      <c r="F9682" s="1846"/>
    </row>
    <row r="9683" spans="6:6">
      <c r="F9683" s="1846"/>
    </row>
    <row r="9684" spans="6:6">
      <c r="F9684" s="1846"/>
    </row>
    <row r="9685" spans="6:6">
      <c r="F9685" s="1846"/>
    </row>
    <row r="9686" spans="6:6">
      <c r="F9686" s="1846"/>
    </row>
    <row r="9687" spans="6:6">
      <c r="F9687" s="1846"/>
    </row>
    <row r="9688" spans="6:6">
      <c r="F9688" s="1846"/>
    </row>
    <row r="9689" spans="6:6">
      <c r="F9689" s="1846"/>
    </row>
    <row r="9690" spans="6:6">
      <c r="F9690" s="1846"/>
    </row>
    <row r="9691" spans="6:6">
      <c r="F9691" s="1846"/>
    </row>
    <row r="9692" spans="6:6">
      <c r="F9692" s="1846"/>
    </row>
    <row r="9693" spans="6:6">
      <c r="F9693" s="1846"/>
    </row>
    <row r="9694" spans="6:6">
      <c r="F9694" s="1846"/>
    </row>
    <row r="9695" spans="6:6">
      <c r="F9695" s="1846"/>
    </row>
    <row r="9696" spans="6:6">
      <c r="F9696" s="1846"/>
    </row>
    <row r="9697" spans="6:6">
      <c r="F9697" s="1846"/>
    </row>
    <row r="9698" spans="6:6">
      <c r="F9698" s="1846"/>
    </row>
    <row r="9699" spans="6:6">
      <c r="F9699" s="1846"/>
    </row>
    <row r="9700" spans="6:6">
      <c r="F9700" s="1846"/>
    </row>
    <row r="9701" spans="6:6">
      <c r="F9701" s="1846"/>
    </row>
    <row r="9702" spans="6:6">
      <c r="F9702" s="1846"/>
    </row>
    <row r="9703" spans="6:6">
      <c r="F9703" s="1846"/>
    </row>
    <row r="9704" spans="6:6">
      <c r="F9704" s="1846"/>
    </row>
    <row r="9705" spans="6:6">
      <c r="F9705" s="1846"/>
    </row>
    <row r="9706" spans="6:6">
      <c r="F9706" s="1846"/>
    </row>
    <row r="9707" spans="6:6">
      <c r="F9707" s="1846"/>
    </row>
    <row r="9708" spans="6:6">
      <c r="F9708" s="1846"/>
    </row>
    <row r="9709" spans="6:6">
      <c r="F9709" s="1846"/>
    </row>
    <row r="9710" spans="6:6">
      <c r="F9710" s="1846"/>
    </row>
    <row r="9711" spans="6:6">
      <c r="F9711" s="1846"/>
    </row>
    <row r="9712" spans="6:6">
      <c r="F9712" s="1846"/>
    </row>
    <row r="9713" spans="6:6">
      <c r="F9713" s="1846"/>
    </row>
    <row r="9714" spans="6:6">
      <c r="F9714" s="1846"/>
    </row>
    <row r="9715" spans="6:6">
      <c r="F9715" s="1846"/>
    </row>
    <row r="9716" spans="6:6">
      <c r="F9716" s="1846"/>
    </row>
    <row r="9717" spans="6:6">
      <c r="F9717" s="1846"/>
    </row>
    <row r="9718" spans="6:6">
      <c r="F9718" s="1846"/>
    </row>
    <row r="9719" spans="6:6">
      <c r="F9719" s="1846"/>
    </row>
    <row r="9720" spans="6:6">
      <c r="F9720" s="1846"/>
    </row>
    <row r="9721" spans="6:6">
      <c r="F9721" s="1846"/>
    </row>
    <row r="9722" spans="6:6">
      <c r="F9722" s="1846"/>
    </row>
    <row r="9723" spans="6:6">
      <c r="F9723" s="1846"/>
    </row>
    <row r="9724" spans="6:6">
      <c r="F9724" s="1846"/>
    </row>
    <row r="9725" spans="6:6">
      <c r="F9725" s="1846"/>
    </row>
    <row r="9726" spans="6:6">
      <c r="F9726" s="1846"/>
    </row>
    <row r="9727" spans="6:6">
      <c r="F9727" s="1846"/>
    </row>
    <row r="9728" spans="6:6">
      <c r="F9728" s="1846"/>
    </row>
    <row r="9729" spans="6:6">
      <c r="F9729" s="1846"/>
    </row>
    <row r="9730" spans="6:6">
      <c r="F9730" s="1846"/>
    </row>
    <row r="9731" spans="6:6">
      <c r="F9731" s="1846"/>
    </row>
    <row r="9732" spans="6:6">
      <c r="F9732" s="1846"/>
    </row>
    <row r="9733" spans="6:6">
      <c r="F9733" s="1846"/>
    </row>
    <row r="9734" spans="6:6">
      <c r="F9734" s="1846"/>
    </row>
    <row r="9735" spans="6:6">
      <c r="F9735" s="1846"/>
    </row>
    <row r="9736" spans="6:6">
      <c r="F9736" s="1846"/>
    </row>
    <row r="9737" spans="6:6">
      <c r="F9737" s="1846"/>
    </row>
    <row r="9738" spans="6:6">
      <c r="F9738" s="1846"/>
    </row>
    <row r="9739" spans="6:6">
      <c r="F9739" s="1846"/>
    </row>
    <row r="9740" spans="6:6">
      <c r="F9740" s="1846"/>
    </row>
    <row r="9741" spans="6:6">
      <c r="F9741" s="1846"/>
    </row>
    <row r="9742" spans="6:6">
      <c r="F9742" s="1846"/>
    </row>
    <row r="9743" spans="6:6">
      <c r="F9743" s="1846"/>
    </row>
    <row r="9744" spans="6:6">
      <c r="F9744" s="1846"/>
    </row>
    <row r="9745" spans="6:6">
      <c r="F9745" s="1846"/>
    </row>
    <row r="9746" spans="6:6">
      <c r="F9746" s="1846"/>
    </row>
    <row r="9747" spans="6:6">
      <c r="F9747" s="1846"/>
    </row>
    <row r="9748" spans="6:6">
      <c r="F9748" s="1846"/>
    </row>
    <row r="9749" spans="6:6">
      <c r="F9749" s="1846"/>
    </row>
    <row r="9750" spans="6:6">
      <c r="F9750" s="1846"/>
    </row>
    <row r="9751" spans="6:6">
      <c r="F9751" s="1846"/>
    </row>
    <row r="9752" spans="6:6">
      <c r="F9752" s="1846"/>
    </row>
    <row r="9753" spans="6:6">
      <c r="F9753" s="1846"/>
    </row>
    <row r="9754" spans="6:6">
      <c r="F9754" s="1846"/>
    </row>
    <row r="9755" spans="6:6">
      <c r="F9755" s="1846"/>
    </row>
    <row r="9756" spans="6:6">
      <c r="F9756" s="1846"/>
    </row>
    <row r="9757" spans="6:6">
      <c r="F9757" s="1846"/>
    </row>
    <row r="9758" spans="6:6">
      <c r="F9758" s="1846"/>
    </row>
    <row r="9759" spans="6:6">
      <c r="F9759" s="1846"/>
    </row>
    <row r="9760" spans="6:6">
      <c r="F9760" s="1846"/>
    </row>
    <row r="9761" spans="6:6">
      <c r="F9761" s="1846"/>
    </row>
    <row r="9762" spans="6:6">
      <c r="F9762" s="1846"/>
    </row>
    <row r="9763" spans="6:6">
      <c r="F9763" s="1846"/>
    </row>
    <row r="9764" spans="6:6">
      <c r="F9764" s="1846"/>
    </row>
    <row r="9765" spans="6:6">
      <c r="F9765" s="1846"/>
    </row>
    <row r="9766" spans="6:6">
      <c r="F9766" s="1846"/>
    </row>
    <row r="9767" spans="6:6">
      <c r="F9767" s="1846"/>
    </row>
    <row r="9768" spans="6:6">
      <c r="F9768" s="1846"/>
    </row>
    <row r="9769" spans="6:6">
      <c r="F9769" s="1846"/>
    </row>
    <row r="9770" spans="6:6">
      <c r="F9770" s="1846"/>
    </row>
    <row r="9771" spans="6:6">
      <c r="F9771" s="1846"/>
    </row>
    <row r="9772" spans="6:6">
      <c r="F9772" s="1846"/>
    </row>
    <row r="9773" spans="6:6">
      <c r="F9773" s="1846"/>
    </row>
    <row r="9774" spans="6:6">
      <c r="F9774" s="1846"/>
    </row>
    <row r="9775" spans="6:6">
      <c r="F9775" s="1846"/>
    </row>
    <row r="9776" spans="6:6">
      <c r="F9776" s="1846"/>
    </row>
    <row r="9777" spans="6:6">
      <c r="F9777" s="1846"/>
    </row>
    <row r="9778" spans="6:6">
      <c r="F9778" s="1846"/>
    </row>
    <row r="9779" spans="6:6">
      <c r="F9779" s="1846"/>
    </row>
    <row r="9780" spans="6:6">
      <c r="F9780" s="1846"/>
    </row>
    <row r="9781" spans="6:6">
      <c r="F9781" s="1846"/>
    </row>
    <row r="9782" spans="6:6">
      <c r="F9782" s="1846"/>
    </row>
    <row r="9783" spans="6:6">
      <c r="F9783" s="1846"/>
    </row>
    <row r="9784" spans="6:6">
      <c r="F9784" s="1846"/>
    </row>
    <row r="9785" spans="6:6">
      <c r="F9785" s="1846"/>
    </row>
    <row r="9786" spans="6:6">
      <c r="F9786" s="1846"/>
    </row>
    <row r="9787" spans="6:6">
      <c r="F9787" s="1846"/>
    </row>
    <row r="9788" spans="6:6">
      <c r="F9788" s="1846"/>
    </row>
    <row r="9789" spans="6:6">
      <c r="F9789" s="1846"/>
    </row>
    <row r="9790" spans="6:6">
      <c r="F9790" s="1846"/>
    </row>
    <row r="9791" spans="6:6">
      <c r="F9791" s="1846"/>
    </row>
    <row r="9792" spans="6:6">
      <c r="F9792" s="1846"/>
    </row>
    <row r="9793" spans="6:6">
      <c r="F9793" s="1846"/>
    </row>
    <row r="9794" spans="6:6">
      <c r="F9794" s="1846"/>
    </row>
    <row r="9795" spans="6:6">
      <c r="F9795" s="1846"/>
    </row>
    <row r="9796" spans="6:6">
      <c r="F9796" s="1846"/>
    </row>
    <row r="9797" spans="6:6">
      <c r="F9797" s="1846"/>
    </row>
    <row r="9798" spans="6:6">
      <c r="F9798" s="1846"/>
    </row>
    <row r="9799" spans="6:6">
      <c r="F9799" s="1846"/>
    </row>
    <row r="9800" spans="6:6">
      <c r="F9800" s="1846"/>
    </row>
    <row r="9801" spans="6:6">
      <c r="F9801" s="1846"/>
    </row>
    <row r="9802" spans="6:6">
      <c r="F9802" s="1846"/>
    </row>
    <row r="9803" spans="6:6">
      <c r="F9803" s="1846"/>
    </row>
    <row r="9804" spans="6:6">
      <c r="F9804" s="1846"/>
    </row>
    <row r="9805" spans="6:6">
      <c r="F9805" s="1846"/>
    </row>
    <row r="9806" spans="6:6">
      <c r="F9806" s="1846"/>
    </row>
    <row r="9807" spans="6:6">
      <c r="F9807" s="1846"/>
    </row>
    <row r="9808" spans="6:6">
      <c r="F9808" s="1846"/>
    </row>
    <row r="9809" spans="6:6">
      <c r="F9809" s="1846"/>
    </row>
    <row r="9810" spans="6:6">
      <c r="F9810" s="1846"/>
    </row>
    <row r="9811" spans="6:6">
      <c r="F9811" s="1846"/>
    </row>
    <row r="9812" spans="6:6">
      <c r="F9812" s="1846"/>
    </row>
    <row r="9813" spans="6:6">
      <c r="F9813" s="1846"/>
    </row>
    <row r="9814" spans="6:6">
      <c r="F9814" s="1846"/>
    </row>
    <row r="9815" spans="6:6">
      <c r="F9815" s="1846"/>
    </row>
    <row r="9816" spans="6:6">
      <c r="F9816" s="1846"/>
    </row>
    <row r="9817" spans="6:6">
      <c r="F9817" s="1846"/>
    </row>
    <row r="9818" spans="6:6">
      <c r="F9818" s="1846"/>
    </row>
    <row r="9819" spans="6:6">
      <c r="F9819" s="1846"/>
    </row>
    <row r="9820" spans="6:6">
      <c r="F9820" s="1846"/>
    </row>
    <row r="9821" spans="6:6">
      <c r="F9821" s="1846"/>
    </row>
    <row r="9822" spans="6:6">
      <c r="F9822" s="1846"/>
    </row>
    <row r="9823" spans="6:6">
      <c r="F9823" s="1846"/>
    </row>
    <row r="9824" spans="6:6">
      <c r="F9824" s="1846"/>
    </row>
    <row r="9825" spans="6:6">
      <c r="F9825" s="1846"/>
    </row>
    <row r="9826" spans="6:6">
      <c r="F9826" s="1846"/>
    </row>
    <row r="9827" spans="6:6">
      <c r="F9827" s="1846"/>
    </row>
    <row r="9828" spans="6:6">
      <c r="F9828" s="1846"/>
    </row>
    <row r="9829" spans="6:6">
      <c r="F9829" s="1846"/>
    </row>
    <row r="9830" spans="6:6">
      <c r="F9830" s="1846"/>
    </row>
    <row r="9831" spans="6:6">
      <c r="F9831" s="1846"/>
    </row>
    <row r="9832" spans="6:6">
      <c r="F9832" s="1846"/>
    </row>
    <row r="9833" spans="6:6">
      <c r="F9833" s="1846"/>
    </row>
    <row r="9834" spans="6:6">
      <c r="F9834" s="1846"/>
    </row>
    <row r="9835" spans="6:6">
      <c r="F9835" s="1846"/>
    </row>
    <row r="9836" spans="6:6">
      <c r="F9836" s="1846"/>
    </row>
    <row r="9837" spans="6:6">
      <c r="F9837" s="1846"/>
    </row>
    <row r="9838" spans="6:6">
      <c r="F9838" s="1846"/>
    </row>
    <row r="9839" spans="6:6">
      <c r="F9839" s="1846"/>
    </row>
    <row r="9840" spans="6:6">
      <c r="F9840" s="1846"/>
    </row>
    <row r="9841" spans="6:6">
      <c r="F9841" s="1846"/>
    </row>
    <row r="9842" spans="6:6">
      <c r="F9842" s="1846"/>
    </row>
    <row r="9843" spans="6:6">
      <c r="F9843" s="1846"/>
    </row>
    <row r="9844" spans="6:6">
      <c r="F9844" s="1846"/>
    </row>
    <row r="9845" spans="6:6">
      <c r="F9845" s="1846"/>
    </row>
    <row r="9846" spans="6:6">
      <c r="F9846" s="1846"/>
    </row>
    <row r="9847" spans="6:6">
      <c r="F9847" s="1846"/>
    </row>
    <row r="9848" spans="6:6">
      <c r="F9848" s="1846"/>
    </row>
    <row r="9849" spans="6:6">
      <c r="F9849" s="1846"/>
    </row>
    <row r="9850" spans="6:6">
      <c r="F9850" s="1846"/>
    </row>
    <row r="9851" spans="6:6">
      <c r="F9851" s="1846"/>
    </row>
    <row r="9852" spans="6:6">
      <c r="F9852" s="1846"/>
    </row>
    <row r="9853" spans="6:6">
      <c r="F9853" s="1846"/>
    </row>
    <row r="9854" spans="6:6">
      <c r="F9854" s="1846"/>
    </row>
    <row r="9855" spans="6:6">
      <c r="F9855" s="1846"/>
    </row>
    <row r="9856" spans="6:6">
      <c r="F9856" s="1846"/>
    </row>
    <row r="9857" spans="6:6">
      <c r="F9857" s="1846"/>
    </row>
    <row r="9858" spans="6:6">
      <c r="F9858" s="1846"/>
    </row>
    <row r="9859" spans="6:6">
      <c r="F9859" s="1846"/>
    </row>
    <row r="9860" spans="6:6">
      <c r="F9860" s="1846"/>
    </row>
    <row r="9861" spans="6:6">
      <c r="F9861" s="1846"/>
    </row>
    <row r="9862" spans="6:6">
      <c r="F9862" s="1846"/>
    </row>
    <row r="9863" spans="6:6">
      <c r="F9863" s="1846"/>
    </row>
    <row r="9864" spans="6:6">
      <c r="F9864" s="1846"/>
    </row>
    <row r="9865" spans="6:6">
      <c r="F9865" s="1846"/>
    </row>
    <row r="9866" spans="6:6">
      <c r="F9866" s="1846"/>
    </row>
    <row r="9867" spans="6:6">
      <c r="F9867" s="1846"/>
    </row>
    <row r="9868" spans="6:6">
      <c r="F9868" s="1846"/>
    </row>
    <row r="9869" spans="6:6">
      <c r="F9869" s="1846"/>
    </row>
    <row r="9870" spans="6:6">
      <c r="F9870" s="1846"/>
    </row>
    <row r="9871" spans="6:6">
      <c r="F9871" s="1846"/>
    </row>
    <row r="9872" spans="6:6">
      <c r="F9872" s="1846"/>
    </row>
    <row r="9873" spans="6:6">
      <c r="F9873" s="1846"/>
    </row>
    <row r="9874" spans="6:6">
      <c r="F9874" s="1846"/>
    </row>
    <row r="9875" spans="6:6">
      <c r="F9875" s="1846"/>
    </row>
    <row r="9876" spans="6:6">
      <c r="F9876" s="1846"/>
    </row>
    <row r="9877" spans="6:6">
      <c r="F9877" s="1846"/>
    </row>
    <row r="9878" spans="6:6">
      <c r="F9878" s="1846"/>
    </row>
    <row r="9879" spans="6:6">
      <c r="F9879" s="1846"/>
    </row>
    <row r="9880" spans="6:6">
      <c r="F9880" s="1846"/>
    </row>
    <row r="9881" spans="6:6">
      <c r="F9881" s="1846"/>
    </row>
    <row r="9882" spans="6:6">
      <c r="F9882" s="1846"/>
    </row>
    <row r="9883" spans="6:6">
      <c r="F9883" s="1846"/>
    </row>
    <row r="9884" spans="6:6">
      <c r="F9884" s="1846"/>
    </row>
    <row r="9885" spans="6:6">
      <c r="F9885" s="1846"/>
    </row>
    <row r="9886" spans="6:6">
      <c r="F9886" s="1846"/>
    </row>
    <row r="9887" spans="6:6">
      <c r="F9887" s="1846"/>
    </row>
    <row r="9888" spans="6:6">
      <c r="F9888" s="1846"/>
    </row>
    <row r="9889" spans="6:6">
      <c r="F9889" s="1846"/>
    </row>
    <row r="9890" spans="6:6">
      <c r="F9890" s="1846"/>
    </row>
    <row r="9891" spans="6:6">
      <c r="F9891" s="1846"/>
    </row>
    <row r="9892" spans="6:6">
      <c r="F9892" s="1846"/>
    </row>
    <row r="9893" spans="6:6">
      <c r="F9893" s="1846"/>
    </row>
    <row r="9894" spans="6:6">
      <c r="F9894" s="1846"/>
    </row>
    <row r="9895" spans="6:6">
      <c r="F9895" s="1846"/>
    </row>
    <row r="9896" spans="6:6">
      <c r="F9896" s="1846"/>
    </row>
    <row r="9897" spans="6:6">
      <c r="F9897" s="1846"/>
    </row>
    <row r="9898" spans="6:6">
      <c r="F9898" s="1846"/>
    </row>
    <row r="9899" spans="6:6">
      <c r="F9899" s="1846"/>
    </row>
    <row r="9900" spans="6:6">
      <c r="F9900" s="1846"/>
    </row>
    <row r="9901" spans="6:6">
      <c r="F9901" s="1846"/>
    </row>
    <row r="9902" spans="6:6">
      <c r="F9902" s="1846"/>
    </row>
    <row r="9903" spans="6:6">
      <c r="F9903" s="1846"/>
    </row>
    <row r="9904" spans="6:6">
      <c r="F9904" s="1846"/>
    </row>
    <row r="9905" spans="6:6">
      <c r="F9905" s="1846"/>
    </row>
    <row r="9906" spans="6:6">
      <c r="F9906" s="1846"/>
    </row>
    <row r="9907" spans="6:6">
      <c r="F9907" s="1846"/>
    </row>
    <row r="9908" spans="6:6">
      <c r="F9908" s="1846"/>
    </row>
    <row r="9909" spans="6:6">
      <c r="F9909" s="1846"/>
    </row>
    <row r="9910" spans="6:6">
      <c r="F9910" s="1846"/>
    </row>
    <row r="9911" spans="6:6">
      <c r="F9911" s="1846"/>
    </row>
    <row r="9912" spans="6:6">
      <c r="F9912" s="1846"/>
    </row>
    <row r="9913" spans="6:6">
      <c r="F9913" s="1846"/>
    </row>
    <row r="9914" spans="6:6">
      <c r="F9914" s="1846"/>
    </row>
    <row r="9915" spans="6:6">
      <c r="F9915" s="1846"/>
    </row>
    <row r="9916" spans="6:6">
      <c r="F9916" s="1846"/>
    </row>
    <row r="9917" spans="6:6">
      <c r="F9917" s="1846"/>
    </row>
    <row r="9918" spans="6:6">
      <c r="F9918" s="1846"/>
    </row>
    <row r="9919" spans="6:6">
      <c r="F9919" s="1846"/>
    </row>
    <row r="9920" spans="6:6">
      <c r="F9920" s="1846"/>
    </row>
    <row r="9921" spans="6:6">
      <c r="F9921" s="1846"/>
    </row>
    <row r="9922" spans="6:6">
      <c r="F9922" s="1846"/>
    </row>
    <row r="9923" spans="6:6">
      <c r="F9923" s="1846"/>
    </row>
    <row r="9924" spans="6:6">
      <c r="F9924" s="1846"/>
    </row>
    <row r="9925" spans="6:6">
      <c r="F9925" s="1846"/>
    </row>
    <row r="9926" spans="6:6">
      <c r="F9926" s="1846"/>
    </row>
    <row r="9927" spans="6:6">
      <c r="F9927" s="1846"/>
    </row>
    <row r="9928" spans="6:6">
      <c r="F9928" s="1846"/>
    </row>
    <row r="9929" spans="6:6">
      <c r="F9929" s="1846"/>
    </row>
    <row r="9930" spans="6:6">
      <c r="F9930" s="1846"/>
    </row>
    <row r="9931" spans="6:6">
      <c r="F9931" s="1846"/>
    </row>
    <row r="9932" spans="6:6">
      <c r="F9932" s="1846"/>
    </row>
    <row r="9933" spans="6:6">
      <c r="F9933" s="1846"/>
    </row>
    <row r="9934" spans="6:6">
      <c r="F9934" s="1846"/>
    </row>
    <row r="9935" spans="6:6">
      <c r="F9935" s="1846"/>
    </row>
    <row r="9936" spans="6:6">
      <c r="F9936" s="1846"/>
    </row>
    <row r="9937" spans="6:6">
      <c r="F9937" s="1846"/>
    </row>
    <row r="9938" spans="6:6">
      <c r="F9938" s="1846"/>
    </row>
    <row r="9939" spans="6:6">
      <c r="F9939" s="1846"/>
    </row>
    <row r="9940" spans="6:6">
      <c r="F9940" s="1846"/>
    </row>
    <row r="9941" spans="6:6">
      <c r="F9941" s="1846"/>
    </row>
    <row r="9942" spans="6:6">
      <c r="F9942" s="1846"/>
    </row>
    <row r="9943" spans="6:6">
      <c r="F9943" s="1846"/>
    </row>
    <row r="9944" spans="6:6">
      <c r="F9944" s="1846"/>
    </row>
    <row r="9945" spans="6:6">
      <c r="F9945" s="1846"/>
    </row>
    <row r="9946" spans="6:6">
      <c r="F9946" s="1846"/>
    </row>
    <row r="9947" spans="6:6">
      <c r="F9947" s="1846"/>
    </row>
    <row r="9948" spans="6:6">
      <c r="F9948" s="1846"/>
    </row>
    <row r="9949" spans="6:6">
      <c r="F9949" s="1846"/>
    </row>
    <row r="9950" spans="6:6">
      <c r="F9950" s="1846"/>
    </row>
    <row r="9951" spans="6:6">
      <c r="F9951" s="1846"/>
    </row>
    <row r="9952" spans="6:6">
      <c r="F9952" s="1846"/>
    </row>
    <row r="9953" spans="6:6">
      <c r="F9953" s="1846"/>
    </row>
    <row r="9954" spans="6:6">
      <c r="F9954" s="1846"/>
    </row>
    <row r="9955" spans="6:6">
      <c r="F9955" s="1846"/>
    </row>
    <row r="9956" spans="6:6">
      <c r="F9956" s="1846"/>
    </row>
    <row r="9957" spans="6:6">
      <c r="F9957" s="1846"/>
    </row>
    <row r="9958" spans="6:6">
      <c r="F9958" s="1846"/>
    </row>
    <row r="9959" spans="6:6">
      <c r="F9959" s="1846"/>
    </row>
    <row r="9960" spans="6:6">
      <c r="F9960" s="1846"/>
    </row>
    <row r="9961" spans="6:6">
      <c r="F9961" s="1846"/>
    </row>
    <row r="9962" spans="6:6">
      <c r="F9962" s="1846"/>
    </row>
    <row r="9963" spans="6:6">
      <c r="F9963" s="1846"/>
    </row>
    <row r="9964" spans="6:6">
      <c r="F9964" s="1846"/>
    </row>
    <row r="9965" spans="6:6">
      <c r="F9965" s="1846"/>
    </row>
    <row r="9966" spans="6:6">
      <c r="F9966" s="1846"/>
    </row>
    <row r="9967" spans="6:6">
      <c r="F9967" s="1846"/>
    </row>
    <row r="9968" spans="6:6">
      <c r="F9968" s="1846"/>
    </row>
    <row r="9969" spans="6:6">
      <c r="F9969" s="1846"/>
    </row>
    <row r="9970" spans="6:6">
      <c r="F9970" s="1846"/>
    </row>
    <row r="9971" spans="6:6">
      <c r="F9971" s="1846"/>
    </row>
    <row r="9972" spans="6:6">
      <c r="F9972" s="1846"/>
    </row>
    <row r="9973" spans="6:6">
      <c r="F9973" s="1846"/>
    </row>
    <row r="9974" spans="6:6">
      <c r="F9974" s="1846"/>
    </row>
    <row r="9975" spans="6:6">
      <c r="F9975" s="1846"/>
    </row>
    <row r="9976" spans="6:6">
      <c r="F9976" s="1846"/>
    </row>
    <row r="9977" spans="6:6">
      <c r="F9977" s="1846"/>
    </row>
    <row r="9978" spans="6:6">
      <c r="F9978" s="1846"/>
    </row>
    <row r="9979" spans="6:6">
      <c r="F9979" s="1846"/>
    </row>
    <row r="9980" spans="6:6">
      <c r="F9980" s="1846"/>
    </row>
    <row r="9981" spans="6:6">
      <c r="F9981" s="1846"/>
    </row>
    <row r="9982" spans="6:6">
      <c r="F9982" s="1846"/>
    </row>
    <row r="9983" spans="6:6">
      <c r="F9983" s="1846"/>
    </row>
    <row r="9984" spans="6:6">
      <c r="F9984" s="1846"/>
    </row>
    <row r="9985" spans="6:6">
      <c r="F9985" s="1846"/>
    </row>
    <row r="9986" spans="6:6">
      <c r="F9986" s="1846"/>
    </row>
    <row r="9987" spans="6:6">
      <c r="F9987" s="1846"/>
    </row>
    <row r="9988" spans="6:6">
      <c r="F9988" s="1846"/>
    </row>
    <row r="9989" spans="6:6">
      <c r="F9989" s="1846"/>
    </row>
    <row r="9990" spans="6:6">
      <c r="F9990" s="1846"/>
    </row>
    <row r="9991" spans="6:6">
      <c r="F9991" s="1846"/>
    </row>
    <row r="9992" spans="6:6">
      <c r="F9992" s="1846"/>
    </row>
    <row r="9993" spans="6:6">
      <c r="F9993" s="1846"/>
    </row>
    <row r="9994" spans="6:6">
      <c r="F9994" s="1846"/>
    </row>
    <row r="9995" spans="6:6">
      <c r="F9995" s="1846"/>
    </row>
    <row r="9996" spans="6:6">
      <c r="F9996" s="1846"/>
    </row>
    <row r="9997" spans="6:6">
      <c r="F9997" s="1846"/>
    </row>
    <row r="9998" spans="6:6">
      <c r="F9998" s="1846"/>
    </row>
    <row r="9999" spans="6:6">
      <c r="F9999" s="1846"/>
    </row>
    <row r="10000" spans="6:6">
      <c r="F10000" s="1846"/>
    </row>
    <row r="10001" spans="6:6">
      <c r="F10001" s="1846"/>
    </row>
    <row r="10002" spans="6:6">
      <c r="F10002" s="1846"/>
    </row>
    <row r="10003" spans="6:6">
      <c r="F10003" s="1846"/>
    </row>
    <row r="10004" spans="6:6">
      <c r="F10004" s="1846"/>
    </row>
    <row r="10005" spans="6:6">
      <c r="F10005" s="1846"/>
    </row>
    <row r="10006" spans="6:6">
      <c r="F10006" s="1846"/>
    </row>
    <row r="10007" spans="6:6">
      <c r="F10007" s="1846"/>
    </row>
    <row r="10008" spans="6:6">
      <c r="F10008" s="1846"/>
    </row>
    <row r="10009" spans="6:6">
      <c r="F10009" s="1846"/>
    </row>
    <row r="10010" spans="6:6">
      <c r="F10010" s="1846"/>
    </row>
    <row r="10011" spans="6:6">
      <c r="F10011" s="1846"/>
    </row>
    <row r="10012" spans="6:6">
      <c r="F10012" s="1846"/>
    </row>
    <row r="10013" spans="6:6">
      <c r="F10013" s="1846"/>
    </row>
    <row r="10014" spans="6:6">
      <c r="F10014" s="1846"/>
    </row>
    <row r="10015" spans="6:6">
      <c r="F10015" s="1846"/>
    </row>
    <row r="10016" spans="6:6">
      <c r="F10016" s="1846"/>
    </row>
    <row r="10017" spans="6:6">
      <c r="F10017" s="1846"/>
    </row>
    <row r="10018" spans="6:6">
      <c r="F10018" s="1846"/>
    </row>
    <row r="10019" spans="6:6">
      <c r="F10019" s="1846"/>
    </row>
    <row r="10020" spans="6:6">
      <c r="F10020" s="1846"/>
    </row>
    <row r="10021" spans="6:6">
      <c r="F10021" s="1846"/>
    </row>
    <row r="10022" spans="6:6">
      <c r="F10022" s="1846"/>
    </row>
    <row r="10023" spans="6:6">
      <c r="F10023" s="1846"/>
    </row>
    <row r="10024" spans="6:6">
      <c r="F10024" s="1846"/>
    </row>
    <row r="10025" spans="6:6">
      <c r="F10025" s="1846"/>
    </row>
    <row r="10026" spans="6:6">
      <c r="F10026" s="1846"/>
    </row>
    <row r="10027" spans="6:6">
      <c r="F10027" s="1846"/>
    </row>
    <row r="10028" spans="6:6">
      <c r="F10028" s="1846"/>
    </row>
    <row r="10029" spans="6:6">
      <c r="F10029" s="1846"/>
    </row>
    <row r="10030" spans="6:6">
      <c r="F10030" s="1846"/>
    </row>
    <row r="10031" spans="6:6">
      <c r="F10031" s="1846"/>
    </row>
    <row r="10032" spans="6:6">
      <c r="F10032" s="1846"/>
    </row>
    <row r="10033" spans="6:6">
      <c r="F10033" s="1846"/>
    </row>
    <row r="10034" spans="6:6">
      <c r="F10034" s="1846"/>
    </row>
    <row r="10035" spans="6:6">
      <c r="F10035" s="1846"/>
    </row>
    <row r="10036" spans="6:6">
      <c r="F10036" s="1846"/>
    </row>
    <row r="10037" spans="6:6">
      <c r="F10037" s="1846"/>
    </row>
    <row r="10038" spans="6:6">
      <c r="F10038" s="1846"/>
    </row>
    <row r="10039" spans="6:6">
      <c r="F10039" s="1846"/>
    </row>
    <row r="10040" spans="6:6">
      <c r="F10040" s="1846"/>
    </row>
    <row r="10041" spans="6:6">
      <c r="F10041" s="1846"/>
    </row>
    <row r="10042" spans="6:6">
      <c r="F10042" s="1846"/>
    </row>
    <row r="10043" spans="6:6">
      <c r="F10043" s="1846"/>
    </row>
    <row r="10044" spans="6:6">
      <c r="F10044" s="1846"/>
    </row>
    <row r="10045" spans="6:6">
      <c r="F10045" s="1846"/>
    </row>
    <row r="10046" spans="6:6">
      <c r="F10046" s="1846"/>
    </row>
    <row r="10047" spans="6:6">
      <c r="F10047" s="1846"/>
    </row>
    <row r="10048" spans="6:6">
      <c r="F10048" s="1846"/>
    </row>
    <row r="10049" spans="6:6">
      <c r="F10049" s="1846"/>
    </row>
    <row r="10050" spans="6:6">
      <c r="F10050" s="1846"/>
    </row>
    <row r="10051" spans="6:6">
      <c r="F10051" s="1846"/>
    </row>
    <row r="10052" spans="6:6">
      <c r="F10052" s="1846"/>
    </row>
    <row r="10053" spans="6:6">
      <c r="F10053" s="1846"/>
    </row>
    <row r="10054" spans="6:6">
      <c r="F10054" s="1846"/>
    </row>
    <row r="10055" spans="6:6">
      <c r="F10055" s="1846"/>
    </row>
    <row r="10056" spans="6:6">
      <c r="F10056" s="1846"/>
    </row>
    <row r="10057" spans="6:6">
      <c r="F10057" s="1846"/>
    </row>
    <row r="10058" spans="6:6">
      <c r="F10058" s="1846"/>
    </row>
    <row r="10059" spans="6:6">
      <c r="F10059" s="1846"/>
    </row>
    <row r="10060" spans="6:6">
      <c r="F10060" s="1846"/>
    </row>
    <row r="10061" spans="6:6">
      <c r="F10061" s="1846"/>
    </row>
    <row r="10062" spans="6:6">
      <c r="F10062" s="1846"/>
    </row>
    <row r="10063" spans="6:6">
      <c r="F10063" s="1846"/>
    </row>
    <row r="10064" spans="6:6">
      <c r="F10064" s="1846"/>
    </row>
    <row r="10065" spans="6:6">
      <c r="F10065" s="1846"/>
    </row>
    <row r="10066" spans="6:6">
      <c r="F10066" s="1846"/>
    </row>
    <row r="10067" spans="6:6">
      <c r="F10067" s="1846"/>
    </row>
    <row r="10068" spans="6:6">
      <c r="F10068" s="1846"/>
    </row>
    <row r="10069" spans="6:6">
      <c r="F10069" s="1846"/>
    </row>
    <row r="10070" spans="6:6">
      <c r="F10070" s="1846"/>
    </row>
    <row r="10071" spans="6:6">
      <c r="F10071" s="1846"/>
    </row>
    <row r="10072" spans="6:6">
      <c r="F10072" s="1846"/>
    </row>
    <row r="10073" spans="6:6">
      <c r="F10073" s="1846"/>
    </row>
    <row r="10074" spans="6:6">
      <c r="F10074" s="1846"/>
    </row>
    <row r="10075" spans="6:6">
      <c r="F10075" s="1846"/>
    </row>
    <row r="10076" spans="6:6">
      <c r="F10076" s="1846"/>
    </row>
    <row r="10077" spans="6:6">
      <c r="F10077" s="1846"/>
    </row>
    <row r="10078" spans="6:6">
      <c r="F10078" s="1846"/>
    </row>
    <row r="10079" spans="6:6">
      <c r="F10079" s="1846"/>
    </row>
    <row r="10080" spans="6:6">
      <c r="F10080" s="1846"/>
    </row>
    <row r="10081" spans="6:6">
      <c r="F10081" s="1846"/>
    </row>
    <row r="10082" spans="6:6">
      <c r="F10082" s="1846"/>
    </row>
    <row r="10083" spans="6:6">
      <c r="F10083" s="1846"/>
    </row>
    <row r="10084" spans="6:6">
      <c r="F10084" s="1846"/>
    </row>
    <row r="10085" spans="6:6">
      <c r="F10085" s="1846"/>
    </row>
    <row r="10086" spans="6:6">
      <c r="F10086" s="1846"/>
    </row>
    <row r="10087" spans="6:6">
      <c r="F10087" s="1846"/>
    </row>
    <row r="10088" spans="6:6">
      <c r="F10088" s="1846"/>
    </row>
    <row r="10089" spans="6:6">
      <c r="F10089" s="1846"/>
    </row>
    <row r="10090" spans="6:6">
      <c r="F10090" s="1846"/>
    </row>
    <row r="10091" spans="6:6">
      <c r="F10091" s="1846"/>
    </row>
    <row r="10092" spans="6:6">
      <c r="F10092" s="1846"/>
    </row>
    <row r="10093" spans="6:6">
      <c r="F10093" s="1846"/>
    </row>
    <row r="10094" spans="6:6">
      <c r="F10094" s="1846"/>
    </row>
    <row r="10095" spans="6:6">
      <c r="F10095" s="1846"/>
    </row>
    <row r="10096" spans="6:6">
      <c r="F10096" s="1846"/>
    </row>
    <row r="10097" spans="6:6">
      <c r="F10097" s="1846"/>
    </row>
    <row r="10098" spans="6:6">
      <c r="F10098" s="1846"/>
    </row>
    <row r="10099" spans="6:6">
      <c r="F10099" s="1846"/>
    </row>
    <row r="10100" spans="6:6">
      <c r="F10100" s="1846"/>
    </row>
    <row r="10101" spans="6:6">
      <c r="F10101" s="1846"/>
    </row>
    <row r="10102" spans="6:6">
      <c r="F10102" s="1846"/>
    </row>
    <row r="10103" spans="6:6">
      <c r="F10103" s="1846"/>
    </row>
    <row r="10104" spans="6:6">
      <c r="F10104" s="1846"/>
    </row>
    <row r="10105" spans="6:6">
      <c r="F10105" s="1846"/>
    </row>
    <row r="10106" spans="6:6">
      <c r="F10106" s="1846"/>
    </row>
    <row r="10107" spans="6:6">
      <c r="F10107" s="1846"/>
    </row>
    <row r="10108" spans="6:6">
      <c r="F10108" s="1846"/>
    </row>
    <row r="10109" spans="6:6">
      <c r="F10109" s="1846"/>
    </row>
    <row r="10110" spans="6:6">
      <c r="F10110" s="1846"/>
    </row>
    <row r="10111" spans="6:6">
      <c r="F10111" s="1846"/>
    </row>
    <row r="10112" spans="6:6">
      <c r="F10112" s="1846"/>
    </row>
    <row r="10113" spans="6:6">
      <c r="F10113" s="1846"/>
    </row>
    <row r="10114" spans="6:6">
      <c r="F10114" s="1846"/>
    </row>
    <row r="10115" spans="6:6">
      <c r="F10115" s="1846"/>
    </row>
    <row r="10116" spans="6:6">
      <c r="F10116" s="1846"/>
    </row>
    <row r="10117" spans="6:6">
      <c r="F10117" s="1846"/>
    </row>
    <row r="10118" spans="6:6">
      <c r="F10118" s="1846"/>
    </row>
    <row r="10119" spans="6:6">
      <c r="F10119" s="1846"/>
    </row>
    <row r="10120" spans="6:6">
      <c r="F10120" s="1846"/>
    </row>
    <row r="10121" spans="6:6">
      <c r="F10121" s="1846"/>
    </row>
    <row r="10122" spans="6:6">
      <c r="F10122" s="1846"/>
    </row>
    <row r="10123" spans="6:6">
      <c r="F10123" s="1846"/>
    </row>
    <row r="10124" spans="6:6">
      <c r="F10124" s="1846"/>
    </row>
    <row r="10125" spans="6:6">
      <c r="F10125" s="1846"/>
    </row>
    <row r="10126" spans="6:6">
      <c r="F10126" s="1846"/>
    </row>
    <row r="10127" spans="6:6">
      <c r="F10127" s="1846"/>
    </row>
    <row r="10128" spans="6:6">
      <c r="F10128" s="1846"/>
    </row>
    <row r="10129" spans="6:6">
      <c r="F10129" s="1846"/>
    </row>
    <row r="10130" spans="6:6">
      <c r="F10130" s="1846"/>
    </row>
    <row r="10131" spans="6:6">
      <c r="F10131" s="1846"/>
    </row>
    <row r="10132" spans="6:6">
      <c r="F10132" s="1846"/>
    </row>
    <row r="10133" spans="6:6">
      <c r="F10133" s="1846"/>
    </row>
    <row r="10134" spans="6:6">
      <c r="F10134" s="1846"/>
    </row>
    <row r="10135" spans="6:6">
      <c r="F10135" s="1846"/>
    </row>
    <row r="10136" spans="6:6">
      <c r="F10136" s="1846"/>
    </row>
    <row r="10137" spans="6:6">
      <c r="F10137" s="1846"/>
    </row>
    <row r="10138" spans="6:6">
      <c r="F10138" s="1846"/>
    </row>
    <row r="10139" spans="6:6">
      <c r="F10139" s="1846"/>
    </row>
    <row r="10140" spans="6:6">
      <c r="F10140" s="1846"/>
    </row>
    <row r="10141" spans="6:6">
      <c r="F10141" s="1846"/>
    </row>
    <row r="10142" spans="6:6">
      <c r="F10142" s="1846"/>
    </row>
    <row r="10143" spans="6:6">
      <c r="F10143" s="1846"/>
    </row>
    <row r="10144" spans="6:6">
      <c r="F10144" s="1846"/>
    </row>
    <row r="10145" spans="6:6">
      <c r="F10145" s="1846"/>
    </row>
    <row r="10146" spans="6:6">
      <c r="F10146" s="1846"/>
    </row>
    <row r="10147" spans="6:6">
      <c r="F10147" s="1846"/>
    </row>
    <row r="10148" spans="6:6">
      <c r="F10148" s="1846"/>
    </row>
    <row r="10149" spans="6:6">
      <c r="F10149" s="1846"/>
    </row>
    <row r="10150" spans="6:6">
      <c r="F10150" s="1846"/>
    </row>
    <row r="10151" spans="6:6">
      <c r="F10151" s="1846"/>
    </row>
    <row r="10152" spans="6:6">
      <c r="F10152" s="1846"/>
    </row>
    <row r="10153" spans="6:6">
      <c r="F10153" s="1846"/>
    </row>
    <row r="10154" spans="6:6">
      <c r="F10154" s="1846"/>
    </row>
    <row r="10155" spans="6:6">
      <c r="F10155" s="1846"/>
    </row>
    <row r="10156" spans="6:6">
      <c r="F10156" s="1846"/>
    </row>
    <row r="10157" spans="6:6">
      <c r="F10157" s="1846"/>
    </row>
    <row r="10158" spans="6:6">
      <c r="F10158" s="1846"/>
    </row>
    <row r="10159" spans="6:6">
      <c r="F10159" s="1846"/>
    </row>
    <row r="10160" spans="6:6">
      <c r="F10160" s="1846"/>
    </row>
    <row r="10161" spans="6:6">
      <c r="F10161" s="1846"/>
    </row>
    <row r="10162" spans="6:6">
      <c r="F10162" s="1846"/>
    </row>
    <row r="10163" spans="6:6">
      <c r="F10163" s="1846"/>
    </row>
    <row r="10164" spans="6:6">
      <c r="F10164" s="1846"/>
    </row>
    <row r="10165" spans="6:6">
      <c r="F10165" s="1846"/>
    </row>
    <row r="10166" spans="6:6">
      <c r="F10166" s="1846"/>
    </row>
    <row r="10167" spans="6:6">
      <c r="F10167" s="1846"/>
    </row>
    <row r="10168" spans="6:6">
      <c r="F10168" s="1846"/>
    </row>
    <row r="10169" spans="6:6">
      <c r="F10169" s="1846"/>
    </row>
    <row r="10170" spans="6:6">
      <c r="F10170" s="1846"/>
    </row>
    <row r="10171" spans="6:6">
      <c r="F10171" s="1846"/>
    </row>
    <row r="10172" spans="6:6">
      <c r="F10172" s="1846"/>
    </row>
    <row r="10173" spans="6:6">
      <c r="F10173" s="1846"/>
    </row>
    <row r="10174" spans="6:6">
      <c r="F10174" s="1846"/>
    </row>
    <row r="10175" spans="6:6">
      <c r="F10175" s="1846"/>
    </row>
    <row r="10176" spans="6:6">
      <c r="F10176" s="1846"/>
    </row>
    <row r="10177" spans="6:6">
      <c r="F10177" s="1846"/>
    </row>
    <row r="10178" spans="6:6">
      <c r="F10178" s="1846"/>
    </row>
    <row r="10179" spans="6:6">
      <c r="F10179" s="1846"/>
    </row>
    <row r="10180" spans="6:6">
      <c r="F10180" s="1846"/>
    </row>
    <row r="10181" spans="6:6">
      <c r="F10181" s="1846"/>
    </row>
    <row r="10182" spans="6:6">
      <c r="F10182" s="1846"/>
    </row>
    <row r="10183" spans="6:6">
      <c r="F10183" s="1846"/>
    </row>
    <row r="10184" spans="6:6">
      <c r="F10184" s="1846"/>
    </row>
    <row r="10185" spans="6:6">
      <c r="F10185" s="1846"/>
    </row>
    <row r="10186" spans="6:6">
      <c r="F10186" s="1846"/>
    </row>
    <row r="10187" spans="6:6">
      <c r="F10187" s="1846"/>
    </row>
    <row r="10188" spans="6:6">
      <c r="F10188" s="1846"/>
    </row>
    <row r="10189" spans="6:6">
      <c r="F10189" s="1846"/>
    </row>
    <row r="10190" spans="6:6">
      <c r="F10190" s="1846"/>
    </row>
    <row r="10191" spans="6:6">
      <c r="F10191" s="1846"/>
    </row>
    <row r="10192" spans="6:6">
      <c r="F10192" s="1846"/>
    </row>
    <row r="10193" spans="6:6">
      <c r="F10193" s="1846"/>
    </row>
    <row r="10194" spans="6:6">
      <c r="F10194" s="1846"/>
    </row>
    <row r="10195" spans="6:6">
      <c r="F10195" s="1846"/>
    </row>
    <row r="10196" spans="6:6">
      <c r="F10196" s="1846"/>
    </row>
    <row r="10197" spans="6:6">
      <c r="F10197" s="1846"/>
    </row>
    <row r="10198" spans="6:6">
      <c r="F10198" s="1846"/>
    </row>
    <row r="10199" spans="6:6">
      <c r="F10199" s="1846"/>
    </row>
    <row r="10200" spans="6:6">
      <c r="F10200" s="1846"/>
    </row>
    <row r="10201" spans="6:6">
      <c r="F10201" s="1846"/>
    </row>
    <row r="10202" spans="6:6">
      <c r="F10202" s="1846"/>
    </row>
    <row r="10203" spans="6:6">
      <c r="F10203" s="1846"/>
    </row>
    <row r="10204" spans="6:6">
      <c r="F10204" s="1846"/>
    </row>
    <row r="10205" spans="6:6">
      <c r="F10205" s="1846"/>
    </row>
    <row r="10206" spans="6:6">
      <c r="F10206" s="1846"/>
    </row>
    <row r="10207" spans="6:6">
      <c r="F10207" s="1846"/>
    </row>
    <row r="10208" spans="6:6">
      <c r="F10208" s="1846"/>
    </row>
    <row r="10209" spans="6:6">
      <c r="F10209" s="1846"/>
    </row>
    <row r="10210" spans="6:6">
      <c r="F10210" s="1846"/>
    </row>
    <row r="10211" spans="6:6">
      <c r="F10211" s="1846"/>
    </row>
    <row r="10212" spans="6:6">
      <c r="F10212" s="1846"/>
    </row>
    <row r="10213" spans="6:6">
      <c r="F10213" s="1846"/>
    </row>
    <row r="10214" spans="6:6">
      <c r="F10214" s="1846"/>
    </row>
    <row r="10215" spans="6:6">
      <c r="F10215" s="1846"/>
    </row>
    <row r="10216" spans="6:6">
      <c r="F10216" s="1846"/>
    </row>
    <row r="10217" spans="6:6">
      <c r="F10217" s="1846"/>
    </row>
    <row r="10218" spans="6:6">
      <c r="F10218" s="1846"/>
    </row>
    <row r="10219" spans="6:6">
      <c r="F10219" s="1846"/>
    </row>
    <row r="10220" spans="6:6">
      <c r="F10220" s="1846"/>
    </row>
    <row r="10221" spans="6:6">
      <c r="F10221" s="1846"/>
    </row>
    <row r="10222" spans="6:6">
      <c r="F10222" s="1846"/>
    </row>
    <row r="10223" spans="6:6">
      <c r="F10223" s="1846"/>
    </row>
    <row r="10224" spans="6:6">
      <c r="F10224" s="1846"/>
    </row>
    <row r="10225" spans="6:6">
      <c r="F10225" s="1846"/>
    </row>
    <row r="10226" spans="6:6">
      <c r="F10226" s="1846"/>
    </row>
    <row r="10227" spans="6:6">
      <c r="F10227" s="1846"/>
    </row>
    <row r="10228" spans="6:6">
      <c r="F10228" s="1846"/>
    </row>
    <row r="10229" spans="6:6">
      <c r="F10229" s="1846"/>
    </row>
    <row r="10230" spans="6:6">
      <c r="F10230" s="1846"/>
    </row>
    <row r="10231" spans="6:6">
      <c r="F10231" s="1846"/>
    </row>
    <row r="10232" spans="6:6">
      <c r="F10232" s="1846"/>
    </row>
    <row r="10233" spans="6:6">
      <c r="F10233" s="1846"/>
    </row>
    <row r="10234" spans="6:6">
      <c r="F10234" s="1846"/>
    </row>
    <row r="10235" spans="6:6">
      <c r="F10235" s="1846"/>
    </row>
    <row r="10236" spans="6:6">
      <c r="F10236" s="1846"/>
    </row>
    <row r="10237" spans="6:6">
      <c r="F10237" s="1846"/>
    </row>
    <row r="10238" spans="6:6">
      <c r="F10238" s="1846"/>
    </row>
    <row r="10239" spans="6:6">
      <c r="F10239" s="1846"/>
    </row>
    <row r="10240" spans="6:6">
      <c r="F10240" s="1846"/>
    </row>
    <row r="10241" spans="6:6">
      <c r="F10241" s="1846"/>
    </row>
    <row r="10242" spans="6:6">
      <c r="F10242" s="1846"/>
    </row>
    <row r="10243" spans="6:6">
      <c r="F10243" s="1846"/>
    </row>
    <row r="10244" spans="6:6">
      <c r="F10244" s="1846"/>
    </row>
    <row r="10245" spans="6:6">
      <c r="F10245" s="1846"/>
    </row>
    <row r="10246" spans="6:6">
      <c r="F10246" s="1846"/>
    </row>
    <row r="10247" spans="6:6">
      <c r="F10247" s="1846"/>
    </row>
    <row r="10248" spans="6:6">
      <c r="F10248" s="1846"/>
    </row>
    <row r="10249" spans="6:6">
      <c r="F10249" s="1846"/>
    </row>
    <row r="10250" spans="6:6">
      <c r="F10250" s="1846"/>
    </row>
    <row r="10251" spans="6:6">
      <c r="F10251" s="1846"/>
    </row>
    <row r="10252" spans="6:6">
      <c r="F10252" s="1846"/>
    </row>
    <row r="10253" spans="6:6">
      <c r="F10253" s="1846"/>
    </row>
    <row r="10254" spans="6:6">
      <c r="F10254" s="1846"/>
    </row>
    <row r="10255" spans="6:6">
      <c r="F10255" s="1846"/>
    </row>
    <row r="10256" spans="6:6">
      <c r="F10256" s="1846"/>
    </row>
    <row r="10257" spans="6:6">
      <c r="F10257" s="1846"/>
    </row>
    <row r="10258" spans="6:6">
      <c r="F10258" s="1846"/>
    </row>
    <row r="10259" spans="6:6">
      <c r="F10259" s="1846"/>
    </row>
    <row r="10260" spans="6:6">
      <c r="F10260" s="1846"/>
    </row>
    <row r="10261" spans="6:6">
      <c r="F10261" s="1846"/>
    </row>
    <row r="10262" spans="6:6">
      <c r="F10262" s="1846"/>
    </row>
    <row r="10263" spans="6:6">
      <c r="F10263" s="1846"/>
    </row>
    <row r="10264" spans="6:6">
      <c r="F10264" s="1846"/>
    </row>
    <row r="10265" spans="6:6">
      <c r="F10265" s="1846"/>
    </row>
    <row r="10266" spans="6:6">
      <c r="F10266" s="1846"/>
    </row>
    <row r="10267" spans="6:6">
      <c r="F10267" s="1846"/>
    </row>
    <row r="10268" spans="6:6">
      <c r="F10268" s="1846"/>
    </row>
    <row r="10269" spans="6:6">
      <c r="F10269" s="1846"/>
    </row>
    <row r="10270" spans="6:6">
      <c r="F10270" s="1846"/>
    </row>
    <row r="10271" spans="6:6">
      <c r="F10271" s="1846"/>
    </row>
    <row r="10272" spans="6:6">
      <c r="F10272" s="1846"/>
    </row>
    <row r="10273" spans="6:6">
      <c r="F10273" s="1846"/>
    </row>
    <row r="10274" spans="6:6">
      <c r="F10274" s="1846"/>
    </row>
    <row r="10275" spans="6:6">
      <c r="F10275" s="1846"/>
    </row>
    <row r="10276" spans="6:6">
      <c r="F10276" s="1846"/>
    </row>
    <row r="10277" spans="6:6">
      <c r="F10277" s="1846"/>
    </row>
    <row r="10278" spans="6:6">
      <c r="F10278" s="1846"/>
    </row>
    <row r="10279" spans="6:6">
      <c r="F10279" s="1846"/>
    </row>
    <row r="10280" spans="6:6">
      <c r="F10280" s="1846"/>
    </row>
    <row r="10281" spans="6:6">
      <c r="F10281" s="1846"/>
    </row>
    <row r="10282" spans="6:6">
      <c r="F10282" s="1846"/>
    </row>
    <row r="10283" spans="6:6">
      <c r="F10283" s="1846"/>
    </row>
    <row r="10284" spans="6:6">
      <c r="F10284" s="1846"/>
    </row>
    <row r="10285" spans="6:6">
      <c r="F10285" s="1846"/>
    </row>
    <row r="10286" spans="6:6">
      <c r="F10286" s="1846"/>
    </row>
    <row r="10287" spans="6:6">
      <c r="F10287" s="1846"/>
    </row>
    <row r="10288" spans="6:6">
      <c r="F10288" s="1846"/>
    </row>
    <row r="10289" spans="6:6">
      <c r="F10289" s="1846"/>
    </row>
    <row r="10290" spans="6:6">
      <c r="F10290" s="1846"/>
    </row>
    <row r="10291" spans="6:6">
      <c r="F10291" s="1846"/>
    </row>
    <row r="10292" spans="6:6">
      <c r="F10292" s="1846"/>
    </row>
    <row r="10293" spans="6:6">
      <c r="F10293" s="1846"/>
    </row>
    <row r="10294" spans="6:6">
      <c r="F10294" s="1846"/>
    </row>
    <row r="10295" spans="6:6">
      <c r="F10295" s="1846"/>
    </row>
    <row r="10296" spans="6:6">
      <c r="F10296" s="1846"/>
    </row>
    <row r="10297" spans="6:6">
      <c r="F10297" s="1846"/>
    </row>
    <row r="10298" spans="6:6">
      <c r="F10298" s="1846"/>
    </row>
    <row r="10299" spans="6:6">
      <c r="F10299" s="1846"/>
    </row>
    <row r="10300" spans="6:6">
      <c r="F10300" s="1846"/>
    </row>
    <row r="10301" spans="6:6">
      <c r="F10301" s="1846"/>
    </row>
    <row r="10302" spans="6:6">
      <c r="F10302" s="1846"/>
    </row>
    <row r="10303" spans="6:6">
      <c r="F10303" s="1846"/>
    </row>
    <row r="10304" spans="6:6">
      <c r="F10304" s="1846"/>
    </row>
    <row r="10305" spans="6:6">
      <c r="F10305" s="1846"/>
    </row>
    <row r="10306" spans="6:6">
      <c r="F10306" s="1846"/>
    </row>
    <row r="10307" spans="6:6">
      <c r="F10307" s="1846"/>
    </row>
    <row r="10308" spans="6:6">
      <c r="F10308" s="1846"/>
    </row>
    <row r="10309" spans="6:6">
      <c r="F10309" s="1846"/>
    </row>
    <row r="10310" spans="6:6">
      <c r="F10310" s="1846"/>
    </row>
    <row r="10311" spans="6:6">
      <c r="F10311" s="1846"/>
    </row>
    <row r="10312" spans="6:6">
      <c r="F10312" s="1846"/>
    </row>
    <row r="10313" spans="6:6">
      <c r="F10313" s="1846"/>
    </row>
    <row r="10314" spans="6:6">
      <c r="F10314" s="1846"/>
    </row>
    <row r="10315" spans="6:6">
      <c r="F10315" s="1846"/>
    </row>
    <row r="10316" spans="6:6">
      <c r="F10316" s="1846"/>
    </row>
    <row r="10317" spans="6:6">
      <c r="F10317" s="1846"/>
    </row>
    <row r="10318" spans="6:6">
      <c r="F10318" s="1846"/>
    </row>
    <row r="10319" spans="6:6">
      <c r="F10319" s="1846"/>
    </row>
    <row r="10320" spans="6:6">
      <c r="F10320" s="1846"/>
    </row>
    <row r="10321" spans="6:6">
      <c r="F10321" s="1846"/>
    </row>
    <row r="10322" spans="6:6">
      <c r="F10322" s="1846"/>
    </row>
    <row r="10323" spans="6:6">
      <c r="F10323" s="1846"/>
    </row>
    <row r="10324" spans="6:6">
      <c r="F10324" s="1846"/>
    </row>
    <row r="10325" spans="6:6">
      <c r="F10325" s="1846"/>
    </row>
    <row r="10326" spans="6:6">
      <c r="F10326" s="1846"/>
    </row>
    <row r="10327" spans="6:6">
      <c r="F10327" s="1846"/>
    </row>
    <row r="10328" spans="6:6">
      <c r="F10328" s="1846"/>
    </row>
    <row r="10329" spans="6:6">
      <c r="F10329" s="1846"/>
    </row>
    <row r="10330" spans="6:6">
      <c r="F10330" s="1846"/>
    </row>
    <row r="10331" spans="6:6">
      <c r="F10331" s="1846"/>
    </row>
    <row r="10332" spans="6:6">
      <c r="F10332" s="1846"/>
    </row>
    <row r="10333" spans="6:6">
      <c r="F10333" s="1846"/>
    </row>
    <row r="10334" spans="6:6">
      <c r="F10334" s="1846"/>
    </row>
    <row r="10335" spans="6:6">
      <c r="F10335" s="1846"/>
    </row>
    <row r="10336" spans="6:6">
      <c r="F10336" s="1846"/>
    </row>
    <row r="10337" spans="6:6">
      <c r="F10337" s="1846"/>
    </row>
    <row r="10338" spans="6:6">
      <c r="F10338" s="1846"/>
    </row>
    <row r="10339" spans="6:6">
      <c r="F10339" s="1846"/>
    </row>
    <row r="10340" spans="6:6">
      <c r="F10340" s="1846"/>
    </row>
    <row r="10341" spans="6:6">
      <c r="F10341" s="1846"/>
    </row>
    <row r="10342" spans="6:6">
      <c r="F10342" s="1846"/>
    </row>
    <row r="10343" spans="6:6">
      <c r="F10343" s="1846"/>
    </row>
    <row r="10344" spans="6:6">
      <c r="F10344" s="1846"/>
    </row>
    <row r="10345" spans="6:6">
      <c r="F10345" s="1846"/>
    </row>
    <row r="10346" spans="6:6">
      <c r="F10346" s="1846"/>
    </row>
    <row r="10347" spans="6:6">
      <c r="F10347" s="1846"/>
    </row>
    <row r="10348" spans="6:6">
      <c r="F10348" s="1846"/>
    </row>
    <row r="10349" spans="6:6">
      <c r="F10349" s="1846"/>
    </row>
    <row r="10350" spans="6:6">
      <c r="F10350" s="1846"/>
    </row>
    <row r="10351" spans="6:6">
      <c r="F10351" s="1846"/>
    </row>
    <row r="10352" spans="6:6">
      <c r="F10352" s="1846"/>
    </row>
    <row r="10353" spans="6:6">
      <c r="F10353" s="1846"/>
    </row>
    <row r="10354" spans="6:6">
      <c r="F10354" s="1846"/>
    </row>
    <row r="10355" spans="6:6">
      <c r="F10355" s="1846"/>
    </row>
    <row r="10356" spans="6:6">
      <c r="F10356" s="1846"/>
    </row>
    <row r="10357" spans="6:6">
      <c r="F10357" s="1846"/>
    </row>
    <row r="10358" spans="6:6">
      <c r="F10358" s="1846"/>
    </row>
    <row r="10359" spans="6:6">
      <c r="F10359" s="1846"/>
    </row>
    <row r="10360" spans="6:6">
      <c r="F10360" s="1846"/>
    </row>
    <row r="10361" spans="6:6">
      <c r="F10361" s="1846"/>
    </row>
    <row r="10362" spans="6:6">
      <c r="F10362" s="1846"/>
    </row>
    <row r="10363" spans="6:6">
      <c r="F10363" s="1846"/>
    </row>
    <row r="10364" spans="6:6">
      <c r="F10364" s="1846"/>
    </row>
    <row r="10365" spans="6:6">
      <c r="F10365" s="1846"/>
    </row>
    <row r="10366" spans="6:6">
      <c r="F10366" s="1846"/>
    </row>
    <row r="10367" spans="6:6">
      <c r="F10367" s="1846"/>
    </row>
    <row r="10368" spans="6:6">
      <c r="F10368" s="1846"/>
    </row>
    <row r="10369" spans="6:6">
      <c r="F10369" s="1846"/>
    </row>
    <row r="10370" spans="6:6">
      <c r="F10370" s="1846"/>
    </row>
    <row r="10371" spans="6:6">
      <c r="F10371" s="1846"/>
    </row>
    <row r="10372" spans="6:6">
      <c r="F10372" s="1846"/>
    </row>
    <row r="10373" spans="6:6">
      <c r="F10373" s="1846"/>
    </row>
    <row r="10374" spans="6:6">
      <c r="F10374" s="1846"/>
    </row>
    <row r="10375" spans="6:6">
      <c r="F10375" s="1846"/>
    </row>
    <row r="10376" spans="6:6">
      <c r="F10376" s="1846"/>
    </row>
    <row r="10377" spans="6:6">
      <c r="F10377" s="1846"/>
    </row>
    <row r="10378" spans="6:6">
      <c r="F10378" s="1846"/>
    </row>
    <row r="10379" spans="6:6">
      <c r="F10379" s="1846"/>
    </row>
    <row r="10380" spans="6:6">
      <c r="F10380" s="1846"/>
    </row>
    <row r="10381" spans="6:6">
      <c r="F10381" s="1846"/>
    </row>
    <row r="10382" spans="6:6">
      <c r="F10382" s="1846"/>
    </row>
    <row r="10383" spans="6:6">
      <c r="F10383" s="1846"/>
    </row>
    <row r="10384" spans="6:6">
      <c r="F10384" s="1846"/>
    </row>
    <row r="10385" spans="6:6">
      <c r="F10385" s="1846"/>
    </row>
    <row r="10386" spans="6:6">
      <c r="F10386" s="1846"/>
    </row>
    <row r="10387" spans="6:6">
      <c r="F10387" s="1846"/>
    </row>
    <row r="10388" spans="6:6">
      <c r="F10388" s="1846"/>
    </row>
    <row r="10389" spans="6:6">
      <c r="F10389" s="1846"/>
    </row>
    <row r="10390" spans="6:6">
      <c r="F10390" s="1846"/>
    </row>
    <row r="10391" spans="6:6">
      <c r="F10391" s="1846"/>
    </row>
    <row r="10392" spans="6:6">
      <c r="F10392" s="1846"/>
    </row>
    <row r="10393" spans="6:6">
      <c r="F10393" s="1846"/>
    </row>
    <row r="10394" spans="6:6">
      <c r="F10394" s="1846"/>
    </row>
    <row r="10395" spans="6:6">
      <c r="F10395" s="1846"/>
    </row>
    <row r="10396" spans="6:6">
      <c r="F10396" s="1846"/>
    </row>
    <row r="10397" spans="6:6">
      <c r="F10397" s="1846"/>
    </row>
    <row r="10398" spans="6:6">
      <c r="F10398" s="1846"/>
    </row>
    <row r="10399" spans="6:6">
      <c r="F10399" s="1846"/>
    </row>
    <row r="10400" spans="6:6">
      <c r="F10400" s="1846"/>
    </row>
    <row r="10401" spans="6:6">
      <c r="F10401" s="1846"/>
    </row>
    <row r="10402" spans="6:6">
      <c r="F10402" s="1846"/>
    </row>
    <row r="10403" spans="6:6">
      <c r="F10403" s="1846"/>
    </row>
    <row r="10404" spans="6:6">
      <c r="F10404" s="1846"/>
    </row>
    <row r="10405" spans="6:6">
      <c r="F10405" s="1846"/>
    </row>
    <row r="10406" spans="6:6">
      <c r="F10406" s="1846"/>
    </row>
    <row r="10407" spans="6:6">
      <c r="F10407" s="1846"/>
    </row>
    <row r="10408" spans="6:6">
      <c r="F10408" s="1846"/>
    </row>
    <row r="10409" spans="6:6">
      <c r="F10409" s="1846"/>
    </row>
    <row r="10410" spans="6:6">
      <c r="F10410" s="1846"/>
    </row>
    <row r="10411" spans="6:6">
      <c r="F10411" s="1846"/>
    </row>
    <row r="10412" spans="6:6">
      <c r="F10412" s="1846"/>
    </row>
    <row r="10413" spans="6:6">
      <c r="F10413" s="1846"/>
    </row>
    <row r="10414" spans="6:6">
      <c r="F10414" s="1846"/>
    </row>
    <row r="10415" spans="6:6">
      <c r="F10415" s="1846"/>
    </row>
    <row r="10416" spans="6:6">
      <c r="F10416" s="1846"/>
    </row>
    <row r="10417" spans="6:6">
      <c r="F10417" s="1846"/>
    </row>
    <row r="10418" spans="6:6">
      <c r="F10418" s="1846"/>
    </row>
    <row r="10419" spans="6:6">
      <c r="F10419" s="1846"/>
    </row>
    <row r="10420" spans="6:6">
      <c r="F10420" s="1846"/>
    </row>
    <row r="10421" spans="6:6">
      <c r="F10421" s="1846"/>
    </row>
    <row r="10422" spans="6:6">
      <c r="F10422" s="1846"/>
    </row>
    <row r="10423" spans="6:6">
      <c r="F10423" s="1846"/>
    </row>
    <row r="10424" spans="6:6">
      <c r="F10424" s="1846"/>
    </row>
    <row r="10425" spans="6:6">
      <c r="F10425" s="1846"/>
    </row>
    <row r="10426" spans="6:6">
      <c r="F10426" s="1846"/>
    </row>
    <row r="10427" spans="6:6">
      <c r="F10427" s="1846"/>
    </row>
    <row r="10428" spans="6:6">
      <c r="F10428" s="1846"/>
    </row>
    <row r="10429" spans="6:6">
      <c r="F10429" s="1846"/>
    </row>
    <row r="10430" spans="6:6">
      <c r="F10430" s="1846"/>
    </row>
    <row r="10431" spans="6:6">
      <c r="F10431" s="1846"/>
    </row>
    <row r="10432" spans="6:6">
      <c r="F10432" s="1846"/>
    </row>
    <row r="10433" spans="6:6">
      <c r="F10433" s="1846"/>
    </row>
    <row r="10434" spans="6:6">
      <c r="F10434" s="1846"/>
    </row>
    <row r="10435" spans="6:6">
      <c r="F10435" s="1846"/>
    </row>
    <row r="10436" spans="6:6">
      <c r="F10436" s="1846"/>
    </row>
    <row r="10437" spans="6:6">
      <c r="F10437" s="1846"/>
    </row>
    <row r="10438" spans="6:6">
      <c r="F10438" s="1846"/>
    </row>
    <row r="10439" spans="6:6">
      <c r="F10439" s="1846"/>
    </row>
    <row r="10440" spans="6:6">
      <c r="F10440" s="1846"/>
    </row>
    <row r="10441" spans="6:6">
      <c r="F10441" s="1846"/>
    </row>
    <row r="10442" spans="6:6">
      <c r="F10442" s="1846"/>
    </row>
    <row r="10443" spans="6:6">
      <c r="F10443" s="1846"/>
    </row>
    <row r="10444" spans="6:6">
      <c r="F10444" s="1846"/>
    </row>
    <row r="10445" spans="6:6">
      <c r="F10445" s="1846"/>
    </row>
    <row r="10446" spans="6:6">
      <c r="F10446" s="1846"/>
    </row>
    <row r="10447" spans="6:6">
      <c r="F10447" s="1846"/>
    </row>
    <row r="10448" spans="6:6">
      <c r="F10448" s="1846"/>
    </row>
    <row r="10449" spans="6:6">
      <c r="F10449" s="1846"/>
    </row>
    <row r="10450" spans="6:6">
      <c r="F10450" s="1846"/>
    </row>
    <row r="10451" spans="6:6">
      <c r="F10451" s="1846"/>
    </row>
    <row r="10452" spans="6:6">
      <c r="F10452" s="1846"/>
    </row>
    <row r="10453" spans="6:6">
      <c r="F10453" s="1846"/>
    </row>
    <row r="10454" spans="6:6">
      <c r="F10454" s="1846"/>
    </row>
    <row r="10455" spans="6:6">
      <c r="F10455" s="1846"/>
    </row>
    <row r="10456" spans="6:6">
      <c r="F10456" s="1846"/>
    </row>
    <row r="10457" spans="6:6">
      <c r="F10457" s="1846"/>
    </row>
    <row r="10458" spans="6:6">
      <c r="F10458" s="1846"/>
    </row>
    <row r="10459" spans="6:6">
      <c r="F10459" s="1846"/>
    </row>
    <row r="10460" spans="6:6">
      <c r="F10460" s="1846"/>
    </row>
    <row r="10461" spans="6:6">
      <c r="F10461" s="1846"/>
    </row>
    <row r="10462" spans="6:6">
      <c r="F10462" s="1846"/>
    </row>
    <row r="10463" spans="6:6">
      <c r="F10463" s="1846"/>
    </row>
    <row r="10464" spans="6:6">
      <c r="F10464" s="1846"/>
    </row>
    <row r="10465" spans="6:6">
      <c r="F10465" s="1846"/>
    </row>
    <row r="10466" spans="6:6">
      <c r="F10466" s="1846"/>
    </row>
    <row r="10467" spans="6:6">
      <c r="F10467" s="1846"/>
    </row>
    <row r="10468" spans="6:6">
      <c r="F10468" s="1846"/>
    </row>
    <row r="10469" spans="6:6">
      <c r="F10469" s="1846"/>
    </row>
    <row r="10470" spans="6:6">
      <c r="F10470" s="1846"/>
    </row>
    <row r="10471" spans="6:6">
      <c r="F10471" s="1846"/>
    </row>
    <row r="10472" spans="6:6">
      <c r="F10472" s="1846"/>
    </row>
    <row r="10473" spans="6:6">
      <c r="F10473" s="1846"/>
    </row>
    <row r="10474" spans="6:6">
      <c r="F10474" s="1846"/>
    </row>
    <row r="10475" spans="6:6">
      <c r="F10475" s="1846"/>
    </row>
    <row r="10476" spans="6:6">
      <c r="F10476" s="1846"/>
    </row>
    <row r="10477" spans="6:6">
      <c r="F10477" s="1846"/>
    </row>
    <row r="10478" spans="6:6">
      <c r="F10478" s="1846"/>
    </row>
    <row r="10479" spans="6:6">
      <c r="F10479" s="1846"/>
    </row>
    <row r="10480" spans="6:6">
      <c r="F10480" s="1846"/>
    </row>
    <row r="10481" spans="6:6">
      <c r="F10481" s="1846"/>
    </row>
    <row r="10482" spans="6:6">
      <c r="F10482" s="1846"/>
    </row>
    <row r="10483" spans="6:6">
      <c r="F10483" s="1846"/>
    </row>
    <row r="10484" spans="6:6">
      <c r="F10484" s="1846"/>
    </row>
    <row r="10485" spans="6:6">
      <c r="F10485" s="1846"/>
    </row>
    <row r="10486" spans="6:6">
      <c r="F10486" s="1846"/>
    </row>
    <row r="10487" spans="6:6">
      <c r="F10487" s="1846"/>
    </row>
    <row r="10488" spans="6:6">
      <c r="F10488" s="1846"/>
    </row>
    <row r="10489" spans="6:6">
      <c r="F10489" s="1846"/>
    </row>
    <row r="10490" spans="6:6">
      <c r="F10490" s="1846"/>
    </row>
    <row r="10491" spans="6:6">
      <c r="F10491" s="1846"/>
    </row>
    <row r="10492" spans="6:6">
      <c r="F10492" s="1846"/>
    </row>
    <row r="10493" spans="6:6">
      <c r="F10493" s="1846"/>
    </row>
    <row r="10494" spans="6:6">
      <c r="F10494" s="1846"/>
    </row>
    <row r="10495" spans="6:6">
      <c r="F10495" s="1846"/>
    </row>
    <row r="10496" spans="6:6">
      <c r="F10496" s="1846"/>
    </row>
    <row r="10497" spans="6:6">
      <c r="F10497" s="1846"/>
    </row>
    <row r="10498" spans="6:6">
      <c r="F10498" s="1846"/>
    </row>
    <row r="10499" spans="6:6">
      <c r="F10499" s="1846"/>
    </row>
    <row r="10500" spans="6:6">
      <c r="F10500" s="1846"/>
    </row>
    <row r="10501" spans="6:6">
      <c r="F10501" s="1846"/>
    </row>
    <row r="10502" spans="6:6">
      <c r="F10502" s="1846"/>
    </row>
    <row r="10503" spans="6:6">
      <c r="F10503" s="1846"/>
    </row>
    <row r="10504" spans="6:6">
      <c r="F10504" s="1846"/>
    </row>
    <row r="10505" spans="6:6">
      <c r="F10505" s="1846"/>
    </row>
    <row r="10506" spans="6:6">
      <c r="F10506" s="1846"/>
    </row>
    <row r="10507" spans="6:6">
      <c r="F10507" s="1846"/>
    </row>
    <row r="10508" spans="6:6">
      <c r="F10508" s="1846"/>
    </row>
    <row r="10509" spans="6:6">
      <c r="F10509" s="1846"/>
    </row>
    <row r="10510" spans="6:6">
      <c r="F10510" s="1846"/>
    </row>
    <row r="10511" spans="6:6">
      <c r="F10511" s="1846"/>
    </row>
    <row r="10512" spans="6:6">
      <c r="F10512" s="1846"/>
    </row>
    <row r="10513" spans="6:6">
      <c r="F10513" s="1846"/>
    </row>
    <row r="10514" spans="6:6">
      <c r="F10514" s="1846"/>
    </row>
    <row r="10515" spans="6:6">
      <c r="F10515" s="1846"/>
    </row>
    <row r="10516" spans="6:6">
      <c r="F10516" s="1846"/>
    </row>
    <row r="10517" spans="6:6">
      <c r="F10517" s="1846"/>
    </row>
    <row r="10518" spans="6:6">
      <c r="F10518" s="1846"/>
    </row>
    <row r="10519" spans="6:6">
      <c r="F10519" s="1846"/>
    </row>
    <row r="10520" spans="6:6">
      <c r="F10520" s="1846"/>
    </row>
    <row r="10521" spans="6:6">
      <c r="F10521" s="1846"/>
    </row>
    <row r="10522" spans="6:6">
      <c r="F10522" s="1846"/>
    </row>
    <row r="10523" spans="6:6">
      <c r="F10523" s="1846"/>
    </row>
    <row r="10524" spans="6:6">
      <c r="F10524" s="1846"/>
    </row>
    <row r="10525" spans="6:6">
      <c r="F10525" s="1846"/>
    </row>
    <row r="10526" spans="6:6">
      <c r="F10526" s="1846"/>
    </row>
    <row r="10527" spans="6:6">
      <c r="F10527" s="1846"/>
    </row>
    <row r="10528" spans="6:6">
      <c r="F10528" s="1846"/>
    </row>
    <row r="10529" spans="6:6">
      <c r="F10529" s="1846"/>
    </row>
    <row r="10530" spans="6:6">
      <c r="F10530" s="1846"/>
    </row>
    <row r="10531" spans="6:6">
      <c r="F10531" s="1846"/>
    </row>
    <row r="10532" spans="6:6">
      <c r="F10532" s="1846"/>
    </row>
    <row r="10533" spans="6:6">
      <c r="F10533" s="1846"/>
    </row>
    <row r="10534" spans="6:6">
      <c r="F10534" s="1846"/>
    </row>
    <row r="10535" spans="6:6">
      <c r="F10535" s="1846"/>
    </row>
    <row r="10536" spans="6:6">
      <c r="F10536" s="1846"/>
    </row>
    <row r="10537" spans="6:6">
      <c r="F10537" s="1846"/>
    </row>
    <row r="10538" spans="6:6">
      <c r="F10538" s="1846"/>
    </row>
    <row r="10539" spans="6:6">
      <c r="F10539" s="1846"/>
    </row>
    <row r="10540" spans="6:6">
      <c r="F10540" s="1846"/>
    </row>
    <row r="10541" spans="6:6">
      <c r="F10541" s="1846"/>
    </row>
    <row r="10542" spans="6:6">
      <c r="F10542" s="1846"/>
    </row>
    <row r="10543" spans="6:6">
      <c r="F10543" s="1846"/>
    </row>
    <row r="10544" spans="6:6">
      <c r="F10544" s="1846"/>
    </row>
    <row r="10545" spans="6:6">
      <c r="F10545" s="1846"/>
    </row>
    <row r="10546" spans="6:6">
      <c r="F10546" s="1846"/>
    </row>
    <row r="10547" spans="6:6">
      <c r="F10547" s="1846"/>
    </row>
    <row r="10548" spans="6:6">
      <c r="F10548" s="1846"/>
    </row>
    <row r="10549" spans="6:6">
      <c r="F10549" s="1846"/>
    </row>
    <row r="10550" spans="6:6">
      <c r="F10550" s="1846"/>
    </row>
    <row r="10551" spans="6:6">
      <c r="F10551" s="1846"/>
    </row>
    <row r="10552" spans="6:6">
      <c r="F10552" s="1846"/>
    </row>
    <row r="10553" spans="6:6">
      <c r="F10553" s="1846"/>
    </row>
    <row r="10554" spans="6:6">
      <c r="F10554" s="1846"/>
    </row>
    <row r="10555" spans="6:6">
      <c r="F10555" s="1846"/>
    </row>
    <row r="10556" spans="6:6">
      <c r="F10556" s="1846"/>
    </row>
    <row r="10557" spans="6:6">
      <c r="F10557" s="1846"/>
    </row>
    <row r="10558" spans="6:6">
      <c r="F10558" s="1846"/>
    </row>
    <row r="10559" spans="6:6">
      <c r="F10559" s="1846"/>
    </row>
    <row r="10560" spans="6:6">
      <c r="F10560" s="1846"/>
    </row>
    <row r="10561" spans="6:6">
      <c r="F10561" s="1846"/>
    </row>
    <row r="10562" spans="6:6">
      <c r="F10562" s="1846"/>
    </row>
    <row r="10563" spans="6:6">
      <c r="F10563" s="1846"/>
    </row>
    <row r="10564" spans="6:6">
      <c r="F10564" s="1846"/>
    </row>
    <row r="10565" spans="6:6">
      <c r="F10565" s="1846"/>
    </row>
    <row r="10566" spans="6:6">
      <c r="F10566" s="1846"/>
    </row>
    <row r="10567" spans="6:6">
      <c r="F10567" s="1846"/>
    </row>
    <row r="10568" spans="6:6">
      <c r="F10568" s="1846"/>
    </row>
    <row r="10569" spans="6:6">
      <c r="F10569" s="1846"/>
    </row>
    <row r="10570" spans="6:6">
      <c r="F10570" s="1846"/>
    </row>
    <row r="10571" spans="6:6">
      <c r="F10571" s="1846"/>
    </row>
    <row r="10572" spans="6:6">
      <c r="F10572" s="1846"/>
    </row>
    <row r="10573" spans="6:6">
      <c r="F10573" s="1846"/>
    </row>
    <row r="10574" spans="6:6">
      <c r="F10574" s="1846"/>
    </row>
    <row r="10575" spans="6:6">
      <c r="F10575" s="1846"/>
    </row>
    <row r="10576" spans="6:6">
      <c r="F10576" s="1846"/>
    </row>
    <row r="10577" spans="6:6">
      <c r="F10577" s="1846"/>
    </row>
    <row r="10578" spans="6:6">
      <c r="F10578" s="1846"/>
    </row>
    <row r="10579" spans="6:6">
      <c r="F10579" s="1846"/>
    </row>
    <row r="10580" spans="6:6">
      <c r="F10580" s="1846"/>
    </row>
    <row r="10581" spans="6:6">
      <c r="F10581" s="1846"/>
    </row>
    <row r="10582" spans="6:6">
      <c r="F10582" s="1846"/>
    </row>
    <row r="10583" spans="6:6">
      <c r="F10583" s="1846"/>
    </row>
    <row r="10584" spans="6:6">
      <c r="F10584" s="1846"/>
    </row>
    <row r="10585" spans="6:6">
      <c r="F10585" s="1846"/>
    </row>
    <row r="10586" spans="6:6">
      <c r="F10586" s="1846"/>
    </row>
    <row r="10587" spans="6:6">
      <c r="F10587" s="1846"/>
    </row>
    <row r="10588" spans="6:6">
      <c r="F10588" s="1846"/>
    </row>
    <row r="10589" spans="6:6">
      <c r="F10589" s="1846"/>
    </row>
    <row r="10590" spans="6:6">
      <c r="F10590" s="1846"/>
    </row>
    <row r="10591" spans="6:6">
      <c r="F10591" s="1846"/>
    </row>
    <row r="10592" spans="6:6">
      <c r="F10592" s="1846"/>
    </row>
    <row r="10593" spans="6:6">
      <c r="F10593" s="1846"/>
    </row>
    <row r="10594" spans="6:6">
      <c r="F10594" s="1846"/>
    </row>
    <row r="10595" spans="6:6">
      <c r="F10595" s="1846"/>
    </row>
    <row r="10596" spans="6:6">
      <c r="F10596" s="1846"/>
    </row>
    <row r="10597" spans="6:6">
      <c r="F10597" s="1846"/>
    </row>
    <row r="10598" spans="6:6">
      <c r="F10598" s="1846"/>
    </row>
    <row r="10599" spans="6:6">
      <c r="F10599" s="1846"/>
    </row>
    <row r="10600" spans="6:6">
      <c r="F10600" s="1846"/>
    </row>
    <row r="10601" spans="6:6">
      <c r="F10601" s="1846"/>
    </row>
    <row r="10602" spans="6:6">
      <c r="F10602" s="1846"/>
    </row>
    <row r="10603" spans="6:6">
      <c r="F10603" s="1846"/>
    </row>
    <row r="10604" spans="6:6">
      <c r="F10604" s="1846"/>
    </row>
    <row r="10605" spans="6:6">
      <c r="F10605" s="1846"/>
    </row>
    <row r="10606" spans="6:6">
      <c r="F10606" s="1846"/>
    </row>
    <row r="10607" spans="6:6">
      <c r="F10607" s="1846"/>
    </row>
    <row r="10608" spans="6:6">
      <c r="F10608" s="1846"/>
    </row>
    <row r="10609" spans="6:6">
      <c r="F10609" s="1846"/>
    </row>
    <row r="10610" spans="6:6">
      <c r="F10610" s="1846"/>
    </row>
    <row r="10611" spans="6:6">
      <c r="F10611" s="1846"/>
    </row>
    <row r="10612" spans="6:6">
      <c r="F10612" s="1846"/>
    </row>
    <row r="10613" spans="6:6">
      <c r="F10613" s="1846"/>
    </row>
    <row r="10614" spans="6:6">
      <c r="F10614" s="1846"/>
    </row>
    <row r="10615" spans="6:6">
      <c r="F10615" s="1846"/>
    </row>
    <row r="10616" spans="6:6">
      <c r="F10616" s="1846"/>
    </row>
    <row r="10617" spans="6:6">
      <c r="F10617" s="1846"/>
    </row>
    <row r="10618" spans="6:6">
      <c r="F10618" s="1846"/>
    </row>
    <row r="10619" spans="6:6">
      <c r="F10619" s="1846"/>
    </row>
    <row r="10620" spans="6:6">
      <c r="F10620" s="1846"/>
    </row>
    <row r="10621" spans="6:6">
      <c r="F10621" s="1846"/>
    </row>
    <row r="10622" spans="6:6">
      <c r="F10622" s="1846"/>
    </row>
    <row r="10623" spans="6:6">
      <c r="F10623" s="1846"/>
    </row>
    <row r="10624" spans="6:6">
      <c r="F10624" s="1846"/>
    </row>
    <row r="10625" spans="6:6">
      <c r="F10625" s="1846"/>
    </row>
    <row r="10626" spans="6:6">
      <c r="F10626" s="1846"/>
    </row>
    <row r="10627" spans="6:6">
      <c r="F10627" s="1846"/>
    </row>
    <row r="10628" spans="6:6">
      <c r="F10628" s="1846"/>
    </row>
    <row r="10629" spans="6:6">
      <c r="F10629" s="1846"/>
    </row>
    <row r="10630" spans="6:6">
      <c r="F10630" s="1846"/>
    </row>
    <row r="10631" spans="6:6">
      <c r="F10631" s="1846"/>
    </row>
    <row r="10632" spans="6:6">
      <c r="F10632" s="1846"/>
    </row>
    <row r="10633" spans="6:6">
      <c r="F10633" s="1846"/>
    </row>
    <row r="10634" spans="6:6">
      <c r="F10634" s="1846"/>
    </row>
    <row r="10635" spans="6:6">
      <c r="F10635" s="1846"/>
    </row>
    <row r="10636" spans="6:6">
      <c r="F10636" s="1846"/>
    </row>
    <row r="10637" spans="6:6">
      <c r="F10637" s="1846"/>
    </row>
    <row r="10638" spans="6:6">
      <c r="F10638" s="1846"/>
    </row>
    <row r="10639" spans="6:6">
      <c r="F10639" s="1846"/>
    </row>
    <row r="10640" spans="6:6">
      <c r="F10640" s="1846"/>
    </row>
    <row r="10641" spans="6:6">
      <c r="F10641" s="1846"/>
    </row>
    <row r="10642" spans="6:6">
      <c r="F10642" s="1846"/>
    </row>
    <row r="10643" spans="6:6">
      <c r="F10643" s="1846"/>
    </row>
    <row r="10644" spans="6:6">
      <c r="F10644" s="1846"/>
    </row>
    <row r="10645" spans="6:6">
      <c r="F10645" s="1846"/>
    </row>
    <row r="10646" spans="6:6">
      <c r="F10646" s="1846"/>
    </row>
    <row r="10647" spans="6:6">
      <c r="F10647" s="1846"/>
    </row>
    <row r="10648" spans="6:6">
      <c r="F10648" s="1846"/>
    </row>
    <row r="10649" spans="6:6">
      <c r="F10649" s="1846"/>
    </row>
    <row r="10650" spans="6:6">
      <c r="F10650" s="1846"/>
    </row>
    <row r="10651" spans="6:6">
      <c r="F10651" s="1846"/>
    </row>
    <row r="10652" spans="6:6">
      <c r="F10652" s="1846"/>
    </row>
    <row r="10653" spans="6:6">
      <c r="F10653" s="1846"/>
    </row>
    <row r="10654" spans="6:6">
      <c r="F10654" s="1846"/>
    </row>
    <row r="10655" spans="6:6">
      <c r="F10655" s="1846"/>
    </row>
    <row r="10656" spans="6:6">
      <c r="F10656" s="1846"/>
    </row>
    <row r="10657" spans="6:6">
      <c r="F10657" s="1846"/>
    </row>
    <row r="10658" spans="6:6">
      <c r="F10658" s="1846"/>
    </row>
    <row r="10659" spans="6:6">
      <c r="F10659" s="1846"/>
    </row>
    <row r="10660" spans="6:6">
      <c r="F10660" s="1846"/>
    </row>
    <row r="10661" spans="6:6">
      <c r="F10661" s="1846"/>
    </row>
    <row r="10662" spans="6:6">
      <c r="F10662" s="1846"/>
    </row>
    <row r="10663" spans="6:6">
      <c r="F10663" s="1846"/>
    </row>
    <row r="10664" spans="6:6">
      <c r="F10664" s="1846"/>
    </row>
    <row r="10665" spans="6:6">
      <c r="F10665" s="1846"/>
    </row>
    <row r="10666" spans="6:6">
      <c r="F10666" s="1846"/>
    </row>
    <row r="10667" spans="6:6">
      <c r="F10667" s="1846"/>
    </row>
    <row r="10668" spans="6:6">
      <c r="F10668" s="1846"/>
    </row>
    <row r="10669" spans="6:6">
      <c r="F10669" s="1846"/>
    </row>
    <row r="10670" spans="6:6">
      <c r="F10670" s="1846"/>
    </row>
    <row r="10671" spans="6:6">
      <c r="F10671" s="1846"/>
    </row>
    <row r="10672" spans="6:6">
      <c r="F10672" s="1846"/>
    </row>
    <row r="10673" spans="6:6">
      <c r="F10673" s="1846"/>
    </row>
    <row r="10674" spans="6:6">
      <c r="F10674" s="1846"/>
    </row>
    <row r="10675" spans="6:6">
      <c r="F10675" s="1846"/>
    </row>
    <row r="10676" spans="6:6">
      <c r="F10676" s="1846"/>
    </row>
    <row r="10677" spans="6:6">
      <c r="F10677" s="1846"/>
    </row>
    <row r="10678" spans="6:6">
      <c r="F10678" s="1846"/>
    </row>
    <row r="10679" spans="6:6">
      <c r="F10679" s="1846"/>
    </row>
    <row r="10680" spans="6:6">
      <c r="F10680" s="1846"/>
    </row>
    <row r="10681" spans="6:6">
      <c r="F10681" s="1846"/>
    </row>
    <row r="10682" spans="6:6">
      <c r="F10682" s="1846"/>
    </row>
    <row r="10683" spans="6:6">
      <c r="F10683" s="1846"/>
    </row>
    <row r="10684" spans="6:6">
      <c r="F10684" s="1846"/>
    </row>
    <row r="10685" spans="6:6">
      <c r="F10685" s="1846"/>
    </row>
    <row r="10686" spans="6:6">
      <c r="F10686" s="1846"/>
    </row>
    <row r="10687" spans="6:6">
      <c r="F10687" s="1846"/>
    </row>
    <row r="10688" spans="6:6">
      <c r="F10688" s="1846"/>
    </row>
    <row r="10689" spans="6:6">
      <c r="F10689" s="1846"/>
    </row>
    <row r="10690" spans="6:6">
      <c r="F10690" s="1846"/>
    </row>
    <row r="10691" spans="6:6">
      <c r="F10691" s="1846"/>
    </row>
    <row r="10692" spans="6:6">
      <c r="F10692" s="1846"/>
    </row>
    <row r="10693" spans="6:6">
      <c r="F10693" s="1846"/>
    </row>
    <row r="10694" spans="6:6">
      <c r="F10694" s="1846"/>
    </row>
    <row r="10695" spans="6:6">
      <c r="F10695" s="1846"/>
    </row>
    <row r="10696" spans="6:6">
      <c r="F10696" s="1846"/>
    </row>
    <row r="10697" spans="6:6">
      <c r="F10697" s="1846"/>
    </row>
    <row r="10698" spans="6:6">
      <c r="F10698" s="1846"/>
    </row>
    <row r="10699" spans="6:6">
      <c r="F10699" s="1846"/>
    </row>
    <row r="10700" spans="6:6">
      <c r="F10700" s="1846"/>
    </row>
    <row r="10701" spans="6:6">
      <c r="F10701" s="1846"/>
    </row>
    <row r="10702" spans="6:6">
      <c r="F10702" s="1846"/>
    </row>
    <row r="10703" spans="6:6">
      <c r="F10703" s="1846"/>
    </row>
    <row r="10704" spans="6:6">
      <c r="F10704" s="1846"/>
    </row>
    <row r="10705" spans="6:6">
      <c r="F10705" s="1846"/>
    </row>
    <row r="10706" spans="6:6">
      <c r="F10706" s="1846"/>
    </row>
    <row r="10707" spans="6:6">
      <c r="F10707" s="1846"/>
    </row>
    <row r="10708" spans="6:6">
      <c r="F10708" s="1846"/>
    </row>
    <row r="10709" spans="6:6">
      <c r="F10709" s="1846"/>
    </row>
    <row r="10710" spans="6:6">
      <c r="F10710" s="1846"/>
    </row>
    <row r="10711" spans="6:6">
      <c r="F10711" s="1846"/>
    </row>
    <row r="10712" spans="6:6">
      <c r="F10712" s="1846"/>
    </row>
    <row r="10713" spans="6:6">
      <c r="F10713" s="1846"/>
    </row>
    <row r="10714" spans="6:6">
      <c r="F10714" s="1846"/>
    </row>
    <row r="10715" spans="6:6">
      <c r="F10715" s="1846"/>
    </row>
    <row r="10716" spans="6:6">
      <c r="F10716" s="1846"/>
    </row>
    <row r="10717" spans="6:6">
      <c r="F10717" s="1846"/>
    </row>
    <row r="10718" spans="6:6">
      <c r="F10718" s="1846"/>
    </row>
    <row r="10719" spans="6:6">
      <c r="F10719" s="1846"/>
    </row>
    <row r="10720" spans="6:6">
      <c r="F10720" s="1846"/>
    </row>
    <row r="10721" spans="6:6">
      <c r="F10721" s="1846"/>
    </row>
    <row r="10722" spans="6:6">
      <c r="F10722" s="1846"/>
    </row>
    <row r="10723" spans="6:6">
      <c r="F10723" s="1846"/>
    </row>
    <row r="10724" spans="6:6">
      <c r="F10724" s="1846"/>
    </row>
    <row r="10725" spans="6:6">
      <c r="F10725" s="1846"/>
    </row>
    <row r="10726" spans="6:6">
      <c r="F10726" s="1846"/>
    </row>
    <row r="10727" spans="6:6">
      <c r="F10727" s="1846"/>
    </row>
    <row r="10728" spans="6:6">
      <c r="F10728" s="1846"/>
    </row>
    <row r="10729" spans="6:6">
      <c r="F10729" s="1846"/>
    </row>
    <row r="10730" spans="6:6">
      <c r="F10730" s="1846"/>
    </row>
    <row r="10731" spans="6:6">
      <c r="F10731" s="1846"/>
    </row>
    <row r="10732" spans="6:6">
      <c r="F10732" s="1846"/>
    </row>
    <row r="10733" spans="6:6">
      <c r="F10733" s="1846"/>
    </row>
    <row r="10734" spans="6:6">
      <c r="F10734" s="1846"/>
    </row>
    <row r="10735" spans="6:6">
      <c r="F10735" s="1846"/>
    </row>
    <row r="10736" spans="6:6">
      <c r="F10736" s="1846"/>
    </row>
    <row r="10737" spans="6:6">
      <c r="F10737" s="1846"/>
    </row>
    <row r="10738" spans="6:6">
      <c r="F10738" s="1846"/>
    </row>
    <row r="10739" spans="6:6">
      <c r="F10739" s="1846"/>
    </row>
    <row r="10740" spans="6:6">
      <c r="F10740" s="1846"/>
    </row>
    <row r="10741" spans="6:6">
      <c r="F10741" s="1846"/>
    </row>
    <row r="10742" spans="6:6">
      <c r="F10742" s="1846"/>
    </row>
    <row r="10743" spans="6:6">
      <c r="F10743" s="1846"/>
    </row>
    <row r="10744" spans="6:6">
      <c r="F10744" s="1846"/>
    </row>
    <row r="10745" spans="6:6">
      <c r="F10745" s="1846"/>
    </row>
    <row r="10746" spans="6:6">
      <c r="F10746" s="1846"/>
    </row>
    <row r="10747" spans="6:6">
      <c r="F10747" s="1846"/>
    </row>
    <row r="10748" spans="6:6">
      <c r="F10748" s="1846"/>
    </row>
    <row r="10749" spans="6:6">
      <c r="F10749" s="1846"/>
    </row>
    <row r="10750" spans="6:6">
      <c r="F10750" s="1846"/>
    </row>
    <row r="10751" spans="6:6">
      <c r="F10751" s="1846"/>
    </row>
    <row r="10752" spans="6:6">
      <c r="F10752" s="1846"/>
    </row>
    <row r="10753" spans="6:6">
      <c r="F10753" s="1846"/>
    </row>
    <row r="10754" spans="6:6">
      <c r="F10754" s="1846"/>
    </row>
    <row r="10755" spans="6:6">
      <c r="F10755" s="1846"/>
    </row>
    <row r="10756" spans="6:6">
      <c r="F10756" s="1846"/>
    </row>
    <row r="10757" spans="6:6">
      <c r="F10757" s="1846"/>
    </row>
    <row r="10758" spans="6:6">
      <c r="F10758" s="1846"/>
    </row>
    <row r="10759" spans="6:6">
      <c r="F10759" s="1846"/>
    </row>
    <row r="10760" spans="6:6">
      <c r="F10760" s="1846"/>
    </row>
    <row r="10761" spans="6:6">
      <c r="F10761" s="1846"/>
    </row>
    <row r="10762" spans="6:6">
      <c r="F10762" s="1846"/>
    </row>
    <row r="10763" spans="6:6">
      <c r="F10763" s="1846"/>
    </row>
    <row r="10764" spans="6:6">
      <c r="F10764" s="1846"/>
    </row>
    <row r="10765" spans="6:6">
      <c r="F10765" s="1846"/>
    </row>
    <row r="10766" spans="6:6">
      <c r="F10766" s="1846"/>
    </row>
    <row r="10767" spans="6:6">
      <c r="F10767" s="1846"/>
    </row>
    <row r="10768" spans="6:6">
      <c r="F10768" s="1846"/>
    </row>
    <row r="10769" spans="6:6">
      <c r="F10769" s="1846"/>
    </row>
    <row r="10770" spans="6:6">
      <c r="F10770" s="1846"/>
    </row>
    <row r="10771" spans="6:6">
      <c r="F10771" s="1846"/>
    </row>
    <row r="10772" spans="6:6">
      <c r="F10772" s="1846"/>
    </row>
    <row r="10773" spans="6:6">
      <c r="F10773" s="1846"/>
    </row>
    <row r="10774" spans="6:6">
      <c r="F10774" s="1846"/>
    </row>
    <row r="10775" spans="6:6">
      <c r="F10775" s="1846"/>
    </row>
    <row r="10776" spans="6:6">
      <c r="F10776" s="1846"/>
    </row>
    <row r="10777" spans="6:6">
      <c r="F10777" s="1846"/>
    </row>
    <row r="10778" spans="6:6">
      <c r="F10778" s="1846"/>
    </row>
    <row r="10779" spans="6:6">
      <c r="F10779" s="1846"/>
    </row>
    <row r="10780" spans="6:6">
      <c r="F10780" s="1846"/>
    </row>
    <row r="10781" spans="6:6">
      <c r="F10781" s="1846"/>
    </row>
    <row r="10782" spans="6:6">
      <c r="F10782" s="1846"/>
    </row>
    <row r="10783" spans="6:6">
      <c r="F10783" s="1846"/>
    </row>
    <row r="10784" spans="6:6">
      <c r="F10784" s="1846"/>
    </row>
    <row r="10785" spans="6:6">
      <c r="F10785" s="1846"/>
    </row>
    <row r="10786" spans="6:6">
      <c r="F10786" s="1846"/>
    </row>
    <row r="10787" spans="6:6">
      <c r="F10787" s="1846"/>
    </row>
    <row r="10788" spans="6:6">
      <c r="F10788" s="1846"/>
    </row>
    <row r="10789" spans="6:6">
      <c r="F10789" s="1846"/>
    </row>
    <row r="10790" spans="6:6">
      <c r="F10790" s="1846"/>
    </row>
    <row r="10791" spans="6:6">
      <c r="F10791" s="1846"/>
    </row>
    <row r="10792" spans="6:6">
      <c r="F10792" s="1846"/>
    </row>
    <row r="10793" spans="6:6">
      <c r="F10793" s="1846"/>
    </row>
    <row r="10794" spans="6:6">
      <c r="F10794" s="1846"/>
    </row>
    <row r="10795" spans="6:6">
      <c r="F10795" s="1846"/>
    </row>
    <row r="10796" spans="6:6">
      <c r="F10796" s="1846"/>
    </row>
    <row r="10797" spans="6:6">
      <c r="F10797" s="1846"/>
    </row>
    <row r="10798" spans="6:6">
      <c r="F10798" s="1846"/>
    </row>
    <row r="10799" spans="6:6">
      <c r="F10799" s="1846"/>
    </row>
    <row r="10800" spans="6:6">
      <c r="F10800" s="1846"/>
    </row>
    <row r="10801" spans="6:6">
      <c r="F10801" s="1846"/>
    </row>
    <row r="10802" spans="6:6">
      <c r="F10802" s="1846"/>
    </row>
    <row r="10803" spans="6:6">
      <c r="F10803" s="1846"/>
    </row>
    <row r="10804" spans="6:6">
      <c r="F10804" s="1846"/>
    </row>
    <row r="10805" spans="6:6">
      <c r="F10805" s="1846"/>
    </row>
    <row r="10806" spans="6:6">
      <c r="F10806" s="1846"/>
    </row>
    <row r="10807" spans="6:6">
      <c r="F10807" s="1846"/>
    </row>
    <row r="10808" spans="6:6">
      <c r="F10808" s="1846"/>
    </row>
    <row r="10809" spans="6:6">
      <c r="F10809" s="1846"/>
    </row>
    <row r="10810" spans="6:6">
      <c r="F10810" s="1846"/>
    </row>
    <row r="10811" spans="6:6">
      <c r="F10811" s="1846"/>
    </row>
    <row r="10812" spans="6:6">
      <c r="F10812" s="1846"/>
    </row>
    <row r="10813" spans="6:6">
      <c r="F10813" s="1846"/>
    </row>
    <row r="10814" spans="6:6">
      <c r="F10814" s="1846"/>
    </row>
    <row r="10815" spans="6:6">
      <c r="F10815" s="1846"/>
    </row>
    <row r="10816" spans="6:6">
      <c r="F10816" s="1846"/>
    </row>
    <row r="10817" spans="6:6">
      <c r="F10817" s="1846"/>
    </row>
    <row r="10818" spans="6:6">
      <c r="F10818" s="1846"/>
    </row>
    <row r="10819" spans="6:6">
      <c r="F10819" s="1846"/>
    </row>
    <row r="10820" spans="6:6">
      <c r="F10820" s="1846"/>
    </row>
    <row r="10821" spans="6:6">
      <c r="F10821" s="1846"/>
    </row>
    <row r="10822" spans="6:6">
      <c r="F10822" s="1846"/>
    </row>
    <row r="10823" spans="6:6">
      <c r="F10823" s="1846"/>
    </row>
    <row r="10824" spans="6:6">
      <c r="F10824" s="1846"/>
    </row>
    <row r="10825" spans="6:6">
      <c r="F10825" s="1846"/>
    </row>
    <row r="10826" spans="6:6">
      <c r="F10826" s="1846"/>
    </row>
    <row r="10827" spans="6:6">
      <c r="F10827" s="1846"/>
    </row>
    <row r="10828" spans="6:6">
      <c r="F10828" s="1846"/>
    </row>
    <row r="10829" spans="6:6">
      <c r="F10829" s="1846"/>
    </row>
    <row r="10830" spans="6:6">
      <c r="F10830" s="1846"/>
    </row>
    <row r="10831" spans="6:6">
      <c r="F10831" s="1846"/>
    </row>
    <row r="10832" spans="6:6">
      <c r="F10832" s="1846"/>
    </row>
    <row r="10833" spans="6:6">
      <c r="F10833" s="1846"/>
    </row>
    <row r="10834" spans="6:6">
      <c r="F10834" s="1846"/>
    </row>
    <row r="10835" spans="6:6">
      <c r="F10835" s="1846"/>
    </row>
    <row r="10836" spans="6:6">
      <c r="F10836" s="1846"/>
    </row>
    <row r="10837" spans="6:6">
      <c r="F10837" s="1846"/>
    </row>
    <row r="10838" spans="6:6">
      <c r="F10838" s="1846"/>
    </row>
    <row r="10839" spans="6:6">
      <c r="F10839" s="1846"/>
    </row>
    <row r="10840" spans="6:6">
      <c r="F10840" s="1846"/>
    </row>
    <row r="10841" spans="6:6">
      <c r="F10841" s="1846"/>
    </row>
    <row r="10842" spans="6:6">
      <c r="F10842" s="1846"/>
    </row>
    <row r="10843" spans="6:6">
      <c r="F10843" s="1846"/>
    </row>
    <row r="10844" spans="6:6">
      <c r="F10844" s="1846"/>
    </row>
    <row r="10845" spans="6:6">
      <c r="F10845" s="1846"/>
    </row>
    <row r="10846" spans="6:6">
      <c r="F10846" s="1846"/>
    </row>
    <row r="10847" spans="6:6">
      <c r="F10847" s="1846"/>
    </row>
    <row r="10848" spans="6:6">
      <c r="F10848" s="1846"/>
    </row>
    <row r="10849" spans="6:6">
      <c r="F10849" s="1846"/>
    </row>
    <row r="10850" spans="6:6">
      <c r="F10850" s="1846"/>
    </row>
    <row r="10851" spans="6:6">
      <c r="F10851" s="1846"/>
    </row>
    <row r="10852" spans="6:6">
      <c r="F10852" s="1846"/>
    </row>
    <row r="10853" spans="6:6">
      <c r="F10853" s="1846"/>
    </row>
    <row r="10854" spans="6:6">
      <c r="F10854" s="1846"/>
    </row>
    <row r="10855" spans="6:6">
      <c r="F10855" s="1846"/>
    </row>
    <row r="10856" spans="6:6">
      <c r="F10856" s="1846"/>
    </row>
    <row r="10857" spans="6:6">
      <c r="F10857" s="1846"/>
    </row>
    <row r="10858" spans="6:6">
      <c r="F10858" s="1846"/>
    </row>
    <row r="10859" spans="6:6">
      <c r="F10859" s="1846"/>
    </row>
    <row r="10860" spans="6:6">
      <c r="F10860" s="1846"/>
    </row>
    <row r="10861" spans="6:6">
      <c r="F10861" s="1846"/>
    </row>
    <row r="10862" spans="6:6">
      <c r="F10862" s="1846"/>
    </row>
    <row r="10863" spans="6:6">
      <c r="F10863" s="1846"/>
    </row>
    <row r="10864" spans="6:6">
      <c r="F10864" s="1846"/>
    </row>
    <row r="10865" spans="6:6">
      <c r="F10865" s="1846"/>
    </row>
    <row r="10866" spans="6:6">
      <c r="F10866" s="1846"/>
    </row>
    <row r="10867" spans="6:6">
      <c r="F10867" s="1846"/>
    </row>
    <row r="10868" spans="6:6">
      <c r="F10868" s="1846"/>
    </row>
    <row r="10869" spans="6:6">
      <c r="F10869" s="1846"/>
    </row>
    <row r="10870" spans="6:6">
      <c r="F10870" s="1846"/>
    </row>
    <row r="10871" spans="6:6">
      <c r="F10871" s="1846"/>
    </row>
    <row r="10872" spans="6:6">
      <c r="F10872" s="1846"/>
    </row>
    <row r="10873" spans="6:6">
      <c r="F10873" s="1846"/>
    </row>
    <row r="10874" spans="6:6">
      <c r="F10874" s="1846"/>
    </row>
    <row r="10875" spans="6:6">
      <c r="F10875" s="1846"/>
    </row>
    <row r="10876" spans="6:6">
      <c r="F10876" s="1846"/>
    </row>
    <row r="10877" spans="6:6">
      <c r="F10877" s="1846"/>
    </row>
    <row r="10878" spans="6:6">
      <c r="F10878" s="1846"/>
    </row>
    <row r="10879" spans="6:6">
      <c r="F10879" s="1846"/>
    </row>
    <row r="10880" spans="6:6">
      <c r="F10880" s="1846"/>
    </row>
    <row r="10881" spans="6:6">
      <c r="F10881" s="1846"/>
    </row>
    <row r="10882" spans="6:6">
      <c r="F10882" s="1846"/>
    </row>
    <row r="10883" spans="6:6">
      <c r="F10883" s="1846"/>
    </row>
    <row r="10884" spans="6:6">
      <c r="F10884" s="1846"/>
    </row>
    <row r="10885" spans="6:6">
      <c r="F10885" s="1846"/>
    </row>
    <row r="10886" spans="6:6">
      <c r="F10886" s="1846"/>
    </row>
    <row r="10887" spans="6:6">
      <c r="F10887" s="1846"/>
    </row>
    <row r="10888" spans="6:6">
      <c r="F10888" s="1846"/>
    </row>
    <row r="10889" spans="6:6">
      <c r="F10889" s="1846"/>
    </row>
    <row r="10890" spans="6:6">
      <c r="F10890" s="1846"/>
    </row>
    <row r="10891" spans="6:6">
      <c r="F10891" s="1846"/>
    </row>
    <row r="10892" spans="6:6">
      <c r="F10892" s="1846"/>
    </row>
    <row r="10893" spans="6:6">
      <c r="F10893" s="1846"/>
    </row>
    <row r="10894" spans="6:6">
      <c r="F10894" s="1846"/>
    </row>
    <row r="10895" spans="6:6">
      <c r="F10895" s="1846"/>
    </row>
    <row r="10896" spans="6:6">
      <c r="F10896" s="1846"/>
    </row>
    <row r="10897" spans="6:6">
      <c r="F10897" s="1846"/>
    </row>
    <row r="10898" spans="6:6">
      <c r="F10898" s="1846"/>
    </row>
    <row r="10899" spans="6:6">
      <c r="F10899" s="1846"/>
    </row>
    <row r="10900" spans="6:6">
      <c r="F10900" s="1846"/>
    </row>
    <row r="10901" spans="6:6">
      <c r="F10901" s="1846"/>
    </row>
    <row r="10902" spans="6:6">
      <c r="F10902" s="1846"/>
    </row>
    <row r="10903" spans="6:6">
      <c r="F10903" s="1846"/>
    </row>
    <row r="10904" spans="6:6">
      <c r="F10904" s="1846"/>
    </row>
    <row r="10905" spans="6:6">
      <c r="F10905" s="1846"/>
    </row>
    <row r="10906" spans="6:6">
      <c r="F10906" s="1846"/>
    </row>
    <row r="10907" spans="6:6">
      <c r="F10907" s="1846"/>
    </row>
    <row r="10908" spans="6:6">
      <c r="F10908" s="1846"/>
    </row>
    <row r="10909" spans="6:6">
      <c r="F10909" s="1846"/>
    </row>
    <row r="10910" spans="6:6">
      <c r="F10910" s="1846"/>
    </row>
    <row r="10911" spans="6:6">
      <c r="F10911" s="1846"/>
    </row>
    <row r="10912" spans="6:6">
      <c r="F10912" s="1846"/>
    </row>
    <row r="10913" spans="6:6">
      <c r="F10913" s="1846"/>
    </row>
    <row r="10914" spans="6:6">
      <c r="F10914" s="1846"/>
    </row>
    <row r="10915" spans="6:6">
      <c r="F10915" s="1846"/>
    </row>
    <row r="10916" spans="6:6">
      <c r="F10916" s="1846"/>
    </row>
    <row r="10917" spans="6:6">
      <c r="F10917" s="1846"/>
    </row>
    <row r="10918" spans="6:6">
      <c r="F10918" s="1846"/>
    </row>
    <row r="10919" spans="6:6">
      <c r="F10919" s="1846"/>
    </row>
    <row r="10920" spans="6:6">
      <c r="F10920" s="1846"/>
    </row>
    <row r="10921" spans="6:6">
      <c r="F10921" s="1846"/>
    </row>
    <row r="10922" spans="6:6">
      <c r="F10922" s="1846"/>
    </row>
    <row r="10923" spans="6:6">
      <c r="F10923" s="1846"/>
    </row>
    <row r="10924" spans="6:6">
      <c r="F10924" s="1846"/>
    </row>
    <row r="10925" spans="6:6">
      <c r="F10925" s="1846"/>
    </row>
    <row r="10926" spans="6:6">
      <c r="F10926" s="1846"/>
    </row>
    <row r="10927" spans="6:6">
      <c r="F10927" s="1846"/>
    </row>
    <row r="10928" spans="6:6">
      <c r="F10928" s="1846"/>
    </row>
    <row r="10929" spans="6:6">
      <c r="F10929" s="1846"/>
    </row>
    <row r="10930" spans="6:6">
      <c r="F10930" s="1846"/>
    </row>
    <row r="10931" spans="6:6">
      <c r="F10931" s="1846"/>
    </row>
    <row r="10932" spans="6:6">
      <c r="F10932" s="1846"/>
    </row>
    <row r="10933" spans="6:6">
      <c r="F10933" s="1846"/>
    </row>
    <row r="10934" spans="6:6">
      <c r="F10934" s="1846"/>
    </row>
    <row r="10935" spans="6:6">
      <c r="F10935" s="1846"/>
    </row>
    <row r="10936" spans="6:6">
      <c r="F10936" s="1846"/>
    </row>
    <row r="10937" spans="6:6">
      <c r="F10937" s="1846"/>
    </row>
    <row r="10938" spans="6:6">
      <c r="F10938" s="1846"/>
    </row>
    <row r="10939" spans="6:6">
      <c r="F10939" s="1846"/>
    </row>
    <row r="10940" spans="6:6">
      <c r="F10940" s="1846"/>
    </row>
    <row r="10941" spans="6:6">
      <c r="F10941" s="1846"/>
    </row>
    <row r="10942" spans="6:6">
      <c r="F10942" s="1846"/>
    </row>
    <row r="10943" spans="6:6">
      <c r="F10943" s="1846"/>
    </row>
    <row r="10944" spans="6:6">
      <c r="F10944" s="1846"/>
    </row>
    <row r="10945" spans="6:6">
      <c r="F10945" s="1846"/>
    </row>
    <row r="10946" spans="6:6">
      <c r="F10946" s="1846"/>
    </row>
    <row r="10947" spans="6:6">
      <c r="F10947" s="1846"/>
    </row>
    <row r="10948" spans="6:6">
      <c r="F10948" s="1846"/>
    </row>
    <row r="10949" spans="6:6">
      <c r="F10949" s="1846"/>
    </row>
    <row r="10950" spans="6:6">
      <c r="F10950" s="1846"/>
    </row>
    <row r="10951" spans="6:6">
      <c r="F10951" s="1846"/>
    </row>
    <row r="10952" spans="6:6">
      <c r="F10952" s="1846"/>
    </row>
    <row r="10953" spans="6:6">
      <c r="F10953" s="1846"/>
    </row>
    <row r="10954" spans="6:6">
      <c r="F10954" s="1846"/>
    </row>
    <row r="10955" spans="6:6">
      <c r="F10955" s="1846"/>
    </row>
    <row r="10956" spans="6:6">
      <c r="F10956" s="1846"/>
    </row>
    <row r="10957" spans="6:6">
      <c r="F10957" s="1846"/>
    </row>
    <row r="10958" spans="6:6">
      <c r="F10958" s="1846"/>
    </row>
    <row r="10959" spans="6:6">
      <c r="F10959" s="1846"/>
    </row>
    <row r="10960" spans="6:6">
      <c r="F10960" s="1846"/>
    </row>
    <row r="10961" spans="6:6">
      <c r="F10961" s="1846"/>
    </row>
    <row r="10962" spans="6:6">
      <c r="F10962" s="1846"/>
    </row>
    <row r="10963" spans="6:6">
      <c r="F10963" s="1846"/>
    </row>
    <row r="10964" spans="6:6">
      <c r="F10964" s="1846"/>
    </row>
    <row r="10965" spans="6:6">
      <c r="F10965" s="1846"/>
    </row>
    <row r="10966" spans="6:6">
      <c r="F10966" s="1846"/>
    </row>
    <row r="10967" spans="6:6">
      <c r="F10967" s="1846"/>
    </row>
    <row r="10968" spans="6:6">
      <c r="F10968" s="1846"/>
    </row>
    <row r="10969" spans="6:6">
      <c r="F10969" s="1846"/>
    </row>
    <row r="10970" spans="6:6">
      <c r="F10970" s="1846"/>
    </row>
    <row r="10971" spans="6:6">
      <c r="F10971" s="1846"/>
    </row>
    <row r="10972" spans="6:6">
      <c r="F10972" s="1846"/>
    </row>
    <row r="10973" spans="6:6">
      <c r="F10973" s="1846"/>
    </row>
    <row r="10974" spans="6:6">
      <c r="F10974" s="1846"/>
    </row>
    <row r="10975" spans="6:6">
      <c r="F10975" s="1846"/>
    </row>
    <row r="10976" spans="6:6">
      <c r="F10976" s="1846"/>
    </row>
    <row r="10977" spans="6:6">
      <c r="F10977" s="1846"/>
    </row>
    <row r="10978" spans="6:6">
      <c r="F10978" s="1846"/>
    </row>
    <row r="10979" spans="6:6">
      <c r="F10979" s="1846"/>
    </row>
    <row r="10980" spans="6:6">
      <c r="F10980" s="1846"/>
    </row>
    <row r="10981" spans="6:6">
      <c r="F10981" s="1846"/>
    </row>
    <row r="10982" spans="6:6">
      <c r="F10982" s="1846"/>
    </row>
    <row r="10983" spans="6:6">
      <c r="F10983" s="1846"/>
    </row>
    <row r="10984" spans="6:6">
      <c r="F10984" s="1846"/>
    </row>
    <row r="10985" spans="6:6">
      <c r="F10985" s="1846"/>
    </row>
    <row r="10986" spans="6:6">
      <c r="F10986" s="1846"/>
    </row>
    <row r="10987" spans="6:6">
      <c r="F10987" s="1846"/>
    </row>
    <row r="10988" spans="6:6">
      <c r="F10988" s="1846"/>
    </row>
    <row r="10989" spans="6:6">
      <c r="F10989" s="1846"/>
    </row>
    <row r="10990" spans="6:6">
      <c r="F10990" s="1846"/>
    </row>
    <row r="10991" spans="6:6">
      <c r="F10991" s="1846"/>
    </row>
    <row r="10992" spans="6:6">
      <c r="F10992" s="1846"/>
    </row>
    <row r="10993" spans="6:6">
      <c r="F10993" s="1846"/>
    </row>
    <row r="10994" spans="6:6">
      <c r="F10994" s="1846"/>
    </row>
    <row r="10995" spans="6:6">
      <c r="F10995" s="1846"/>
    </row>
    <row r="10996" spans="6:6">
      <c r="F10996" s="1846"/>
    </row>
    <row r="10997" spans="6:6">
      <c r="F10997" s="1846"/>
    </row>
    <row r="10998" spans="6:6">
      <c r="F10998" s="1846"/>
    </row>
    <row r="10999" spans="6:6">
      <c r="F10999" s="1846"/>
    </row>
    <row r="11000" spans="6:6">
      <c r="F11000" s="1846"/>
    </row>
    <row r="11001" spans="6:6">
      <c r="F11001" s="1846"/>
    </row>
    <row r="11002" spans="6:6">
      <c r="F11002" s="1846"/>
    </row>
    <row r="11003" spans="6:6">
      <c r="F11003" s="1846"/>
    </row>
    <row r="11004" spans="6:6">
      <c r="F11004" s="1846"/>
    </row>
    <row r="11005" spans="6:6">
      <c r="F11005" s="1846"/>
    </row>
    <row r="11006" spans="6:6">
      <c r="F11006" s="1846"/>
    </row>
    <row r="11007" spans="6:6">
      <c r="F11007" s="1846"/>
    </row>
    <row r="11008" spans="6:6">
      <c r="F11008" s="1846"/>
    </row>
    <row r="11009" spans="6:6">
      <c r="F11009" s="1846"/>
    </row>
    <row r="11010" spans="6:6">
      <c r="F11010" s="1846"/>
    </row>
    <row r="11011" spans="6:6">
      <c r="F11011" s="1846"/>
    </row>
    <row r="11012" spans="6:6">
      <c r="F11012" s="1846"/>
    </row>
    <row r="11013" spans="6:6">
      <c r="F11013" s="1846"/>
    </row>
    <row r="11014" spans="6:6">
      <c r="F11014" s="1846"/>
    </row>
    <row r="11015" spans="6:6">
      <c r="F11015" s="1846"/>
    </row>
    <row r="11016" spans="6:6">
      <c r="F11016" s="1846"/>
    </row>
    <row r="11017" spans="6:6">
      <c r="F11017" s="1846"/>
    </row>
    <row r="11018" spans="6:6">
      <c r="F11018" s="1846"/>
    </row>
    <row r="11019" spans="6:6">
      <c r="F11019" s="1846"/>
    </row>
    <row r="11020" spans="6:6">
      <c r="F11020" s="1846"/>
    </row>
    <row r="11021" spans="6:6">
      <c r="F11021" s="1846"/>
    </row>
    <row r="11022" spans="6:6">
      <c r="F11022" s="1846"/>
    </row>
    <row r="11023" spans="6:6">
      <c r="F11023" s="1846"/>
    </row>
    <row r="11024" spans="6:6">
      <c r="F11024" s="1846"/>
    </row>
    <row r="11025" spans="6:6">
      <c r="F11025" s="1846"/>
    </row>
    <row r="11026" spans="6:6">
      <c r="F11026" s="1846"/>
    </row>
    <row r="11027" spans="6:6">
      <c r="F11027" s="1846"/>
    </row>
    <row r="11028" spans="6:6">
      <c r="F11028" s="1846"/>
    </row>
    <row r="11029" spans="6:6">
      <c r="F11029" s="1846"/>
    </row>
    <row r="11030" spans="6:6">
      <c r="F11030" s="1846"/>
    </row>
    <row r="11031" spans="6:6">
      <c r="F11031" s="1846"/>
    </row>
    <row r="11032" spans="6:6">
      <c r="F11032" s="1846"/>
    </row>
    <row r="11033" spans="6:6">
      <c r="F11033" s="1846"/>
    </row>
    <row r="11034" spans="6:6">
      <c r="F11034" s="1846"/>
    </row>
    <row r="11035" spans="6:6">
      <c r="F11035" s="1846"/>
    </row>
    <row r="11036" spans="6:6">
      <c r="F11036" s="1846"/>
    </row>
    <row r="11037" spans="6:6">
      <c r="F11037" s="1846"/>
    </row>
    <row r="11038" spans="6:6">
      <c r="F11038" s="1846"/>
    </row>
    <row r="11039" spans="6:6">
      <c r="F11039" s="1846"/>
    </row>
    <row r="11040" spans="6:6">
      <c r="F11040" s="1846"/>
    </row>
    <row r="11041" spans="6:6">
      <c r="F11041" s="1846"/>
    </row>
    <row r="11042" spans="6:6">
      <c r="F11042" s="1846"/>
    </row>
    <row r="11043" spans="6:6">
      <c r="F11043" s="1846"/>
    </row>
    <row r="11044" spans="6:6">
      <c r="F11044" s="1846"/>
    </row>
    <row r="11045" spans="6:6">
      <c r="F11045" s="1846"/>
    </row>
    <row r="11046" spans="6:6">
      <c r="F11046" s="1846"/>
    </row>
    <row r="11047" spans="6:6">
      <c r="F11047" s="1846"/>
    </row>
    <row r="11048" spans="6:6">
      <c r="F11048" s="1846"/>
    </row>
    <row r="11049" spans="6:6">
      <c r="F11049" s="1846"/>
    </row>
    <row r="11050" spans="6:6">
      <c r="F11050" s="1846"/>
    </row>
    <row r="11051" spans="6:6">
      <c r="F11051" s="1846"/>
    </row>
    <row r="11052" spans="6:6">
      <c r="F11052" s="1846"/>
    </row>
    <row r="11053" spans="6:6">
      <c r="F11053" s="1846"/>
    </row>
    <row r="11054" spans="6:6">
      <c r="F11054" s="1846"/>
    </row>
    <row r="11055" spans="6:6">
      <c r="F11055" s="1846"/>
    </row>
    <row r="11056" spans="6:6">
      <c r="F11056" s="1846"/>
    </row>
    <row r="11057" spans="6:6">
      <c r="F11057" s="1846"/>
    </row>
    <row r="11058" spans="6:6">
      <c r="F11058" s="1846"/>
    </row>
    <row r="11059" spans="6:6">
      <c r="F11059" s="1846"/>
    </row>
    <row r="11060" spans="6:6">
      <c r="F11060" s="1846"/>
    </row>
    <row r="11061" spans="6:6">
      <c r="F11061" s="1846"/>
    </row>
    <row r="11062" spans="6:6">
      <c r="F11062" s="1846"/>
    </row>
    <row r="11063" spans="6:6">
      <c r="F11063" s="1846"/>
    </row>
    <row r="11064" spans="6:6">
      <c r="F11064" s="1846"/>
    </row>
    <row r="11065" spans="6:6">
      <c r="F11065" s="1846"/>
    </row>
    <row r="11066" spans="6:6">
      <c r="F11066" s="1846"/>
    </row>
    <row r="11067" spans="6:6">
      <c r="F11067" s="1846"/>
    </row>
    <row r="11068" spans="6:6">
      <c r="F11068" s="1846"/>
    </row>
    <row r="11069" spans="6:6">
      <c r="F11069" s="1846"/>
    </row>
    <row r="11070" spans="6:6">
      <c r="F11070" s="1846"/>
    </row>
    <row r="11071" spans="6:6">
      <c r="F11071" s="1846"/>
    </row>
    <row r="11072" spans="6:6">
      <c r="F11072" s="1846"/>
    </row>
    <row r="11073" spans="6:6">
      <c r="F11073" s="1846"/>
    </row>
    <row r="11074" spans="6:6">
      <c r="F11074" s="1846"/>
    </row>
    <row r="11075" spans="6:6">
      <c r="F11075" s="1846"/>
    </row>
    <row r="11076" spans="6:6">
      <c r="F11076" s="1846"/>
    </row>
    <row r="11077" spans="6:6">
      <c r="F11077" s="1846"/>
    </row>
    <row r="11078" spans="6:6">
      <c r="F11078" s="1846"/>
    </row>
    <row r="11079" spans="6:6">
      <c r="F11079" s="1846"/>
    </row>
    <row r="11080" spans="6:6">
      <c r="F11080" s="1846"/>
    </row>
    <row r="11081" spans="6:6">
      <c r="F11081" s="1846"/>
    </row>
    <row r="11082" spans="6:6">
      <c r="F11082" s="1846"/>
    </row>
    <row r="11083" spans="6:6">
      <c r="F11083" s="1846"/>
    </row>
    <row r="11084" spans="6:6">
      <c r="F11084" s="1846"/>
    </row>
    <row r="11085" spans="6:6">
      <c r="F11085" s="1846"/>
    </row>
    <row r="11086" spans="6:6">
      <c r="F11086" s="1846"/>
    </row>
    <row r="11087" spans="6:6">
      <c r="F11087" s="1846"/>
    </row>
    <row r="11088" spans="6:6">
      <c r="F11088" s="1846"/>
    </row>
    <row r="11089" spans="6:6">
      <c r="F11089" s="1846"/>
    </row>
    <row r="11090" spans="6:6">
      <c r="F11090" s="1846"/>
    </row>
    <row r="11091" spans="6:6">
      <c r="F11091" s="1846"/>
    </row>
    <row r="11092" spans="6:6">
      <c r="F11092" s="1846"/>
    </row>
    <row r="11093" spans="6:6">
      <c r="F11093" s="1846"/>
    </row>
    <row r="11094" spans="6:6">
      <c r="F11094" s="1846"/>
    </row>
    <row r="11095" spans="6:6">
      <c r="F11095" s="1846"/>
    </row>
    <row r="11096" spans="6:6">
      <c r="F11096" s="1846"/>
    </row>
    <row r="11097" spans="6:6">
      <c r="F11097" s="1846"/>
    </row>
    <row r="11098" spans="6:6">
      <c r="F11098" s="1846"/>
    </row>
    <row r="11099" spans="6:6">
      <c r="F11099" s="1846"/>
    </row>
    <row r="11100" spans="6:6">
      <c r="F11100" s="1846"/>
    </row>
    <row r="11101" spans="6:6">
      <c r="F11101" s="1846"/>
    </row>
    <row r="11102" spans="6:6">
      <c r="F11102" s="1846"/>
    </row>
    <row r="11103" spans="6:6">
      <c r="F11103" s="1846"/>
    </row>
    <row r="11104" spans="6:6">
      <c r="F11104" s="1846"/>
    </row>
    <row r="11105" spans="6:6">
      <c r="F11105" s="1846"/>
    </row>
    <row r="11106" spans="6:6">
      <c r="F11106" s="1846"/>
    </row>
    <row r="11107" spans="6:6">
      <c r="F11107" s="1846"/>
    </row>
    <row r="11108" spans="6:6">
      <c r="F11108" s="1846"/>
    </row>
    <row r="11109" spans="6:6">
      <c r="F11109" s="1846"/>
    </row>
    <row r="11110" spans="6:6">
      <c r="F11110" s="1846"/>
    </row>
    <row r="11111" spans="6:6">
      <c r="F11111" s="1846"/>
    </row>
    <row r="11112" spans="6:6">
      <c r="F11112" s="1846"/>
    </row>
    <row r="11113" spans="6:6">
      <c r="F11113" s="1846"/>
    </row>
    <row r="11114" spans="6:6">
      <c r="F11114" s="1846"/>
    </row>
    <row r="11115" spans="6:6">
      <c r="F11115" s="1846"/>
    </row>
    <row r="11116" spans="6:6">
      <c r="F11116" s="1846"/>
    </row>
    <row r="11117" spans="6:6">
      <c r="F11117" s="1846"/>
    </row>
    <row r="11118" spans="6:6">
      <c r="F11118" s="1846"/>
    </row>
    <row r="11119" spans="6:6">
      <c r="F11119" s="1846"/>
    </row>
    <row r="11120" spans="6:6">
      <c r="F11120" s="1846"/>
    </row>
    <row r="11121" spans="6:6">
      <c r="F11121" s="1846"/>
    </row>
    <row r="11122" spans="6:6">
      <c r="F11122" s="1846"/>
    </row>
    <row r="11123" spans="6:6">
      <c r="F11123" s="1846"/>
    </row>
    <row r="11124" spans="6:6">
      <c r="F11124" s="1846"/>
    </row>
    <row r="11125" spans="6:6">
      <c r="F11125" s="1846"/>
    </row>
    <row r="11126" spans="6:6">
      <c r="F11126" s="1846"/>
    </row>
    <row r="11127" spans="6:6">
      <c r="F11127" s="1846"/>
    </row>
    <row r="11128" spans="6:6">
      <c r="F11128" s="1846"/>
    </row>
    <row r="11129" spans="6:6">
      <c r="F11129" s="1846"/>
    </row>
    <row r="11130" spans="6:6">
      <c r="F11130" s="1846"/>
    </row>
    <row r="11131" spans="6:6">
      <c r="F11131" s="1846"/>
    </row>
    <row r="11132" spans="6:6">
      <c r="F11132" s="1846"/>
    </row>
    <row r="11133" spans="6:6">
      <c r="F11133" s="1846"/>
    </row>
    <row r="11134" spans="6:6">
      <c r="F11134" s="1846"/>
    </row>
    <row r="11135" spans="6:6">
      <c r="F11135" s="1846"/>
    </row>
    <row r="11136" spans="6:6">
      <c r="F11136" s="1846"/>
    </row>
    <row r="11137" spans="6:6">
      <c r="F11137" s="1846"/>
    </row>
    <row r="11138" spans="6:6">
      <c r="F11138" s="1846"/>
    </row>
    <row r="11139" spans="6:6">
      <c r="F11139" s="1846"/>
    </row>
    <row r="11140" spans="6:6">
      <c r="F11140" s="1846"/>
    </row>
    <row r="11141" spans="6:6">
      <c r="F11141" s="1846"/>
    </row>
    <row r="11142" spans="6:6">
      <c r="F11142" s="1846"/>
    </row>
    <row r="11143" spans="6:6">
      <c r="F11143" s="1846"/>
    </row>
    <row r="11144" spans="6:6">
      <c r="F11144" s="1846"/>
    </row>
    <row r="11145" spans="6:6">
      <c r="F11145" s="1846"/>
    </row>
    <row r="11146" spans="6:6">
      <c r="F11146" s="1846"/>
    </row>
    <row r="11147" spans="6:6">
      <c r="F11147" s="1846"/>
    </row>
    <row r="11148" spans="6:6">
      <c r="F11148" s="1846"/>
    </row>
    <row r="11149" spans="6:6">
      <c r="F11149" s="1846"/>
    </row>
    <row r="11150" spans="6:6">
      <c r="F11150" s="1846"/>
    </row>
    <row r="11151" spans="6:6">
      <c r="F11151" s="1846"/>
    </row>
    <row r="11152" spans="6:6">
      <c r="F11152" s="1846"/>
    </row>
    <row r="11153" spans="6:6">
      <c r="F11153" s="1846"/>
    </row>
    <row r="11154" spans="6:6">
      <c r="F11154" s="1846"/>
    </row>
    <row r="11155" spans="6:6">
      <c r="F11155" s="1846"/>
    </row>
    <row r="11156" spans="6:6">
      <c r="F11156" s="1846"/>
    </row>
    <row r="11157" spans="6:6">
      <c r="F11157" s="1846"/>
    </row>
    <row r="11158" spans="6:6">
      <c r="F11158" s="1846"/>
    </row>
    <row r="11159" spans="6:6">
      <c r="F11159" s="1846"/>
    </row>
    <row r="11160" spans="6:6">
      <c r="F11160" s="1846"/>
    </row>
    <row r="11161" spans="6:6">
      <c r="F11161" s="1846"/>
    </row>
    <row r="11162" spans="6:6">
      <c r="F11162" s="1846"/>
    </row>
    <row r="11163" spans="6:6">
      <c r="F11163" s="1846"/>
    </row>
    <row r="11164" spans="6:6">
      <c r="F11164" s="1846"/>
    </row>
    <row r="11165" spans="6:6">
      <c r="F11165" s="1846"/>
    </row>
    <row r="11166" spans="6:6">
      <c r="F11166" s="1846"/>
    </row>
    <row r="11167" spans="6:6">
      <c r="F11167" s="1846"/>
    </row>
    <row r="11168" spans="6:6">
      <c r="F11168" s="1846"/>
    </row>
    <row r="11169" spans="6:6">
      <c r="F11169" s="1846"/>
    </row>
    <row r="11170" spans="6:6">
      <c r="F11170" s="1846"/>
    </row>
    <row r="11171" spans="6:6">
      <c r="F11171" s="1846"/>
    </row>
    <row r="11172" spans="6:6">
      <c r="F11172" s="1846"/>
    </row>
    <row r="11173" spans="6:6">
      <c r="F11173" s="1846"/>
    </row>
    <row r="11174" spans="6:6">
      <c r="F11174" s="1846"/>
    </row>
    <row r="11175" spans="6:6">
      <c r="F11175" s="1846"/>
    </row>
    <row r="11176" spans="6:6">
      <c r="F11176" s="1846"/>
    </row>
    <row r="11177" spans="6:6">
      <c r="F11177" s="1846"/>
    </row>
    <row r="11178" spans="6:6">
      <c r="F11178" s="1846"/>
    </row>
    <row r="11179" spans="6:6">
      <c r="F11179" s="1846"/>
    </row>
    <row r="11180" spans="6:6">
      <c r="F11180" s="1846"/>
    </row>
    <row r="11181" spans="6:6">
      <c r="F11181" s="1846"/>
    </row>
    <row r="11182" spans="6:6">
      <c r="F11182" s="1846"/>
    </row>
    <row r="11183" spans="6:6">
      <c r="F11183" s="1846"/>
    </row>
    <row r="11184" spans="6:6">
      <c r="F11184" s="1846"/>
    </row>
    <row r="11185" spans="6:6">
      <c r="F11185" s="1846"/>
    </row>
    <row r="11186" spans="6:6">
      <c r="F11186" s="1846"/>
    </row>
    <row r="11187" spans="6:6">
      <c r="F11187" s="1846"/>
    </row>
    <row r="11188" spans="6:6">
      <c r="F11188" s="1846"/>
    </row>
    <row r="11189" spans="6:6">
      <c r="F11189" s="1846"/>
    </row>
    <row r="11190" spans="6:6">
      <c r="F11190" s="1846"/>
    </row>
    <row r="11191" spans="6:6">
      <c r="F11191" s="1846"/>
    </row>
    <row r="11192" spans="6:6">
      <c r="F11192" s="1846"/>
    </row>
    <row r="11193" spans="6:6">
      <c r="F11193" s="1846"/>
    </row>
    <row r="11194" spans="6:6">
      <c r="F11194" s="1846"/>
    </row>
    <row r="11195" spans="6:6">
      <c r="F11195" s="1846"/>
    </row>
    <row r="11196" spans="6:6">
      <c r="F11196" s="1846"/>
    </row>
    <row r="11197" spans="6:6">
      <c r="F11197" s="1846"/>
    </row>
    <row r="11198" spans="6:6">
      <c r="F11198" s="1846"/>
    </row>
    <row r="11199" spans="6:6">
      <c r="F11199" s="1846"/>
    </row>
    <row r="11200" spans="6:6">
      <c r="F11200" s="1846"/>
    </row>
    <row r="11201" spans="6:6">
      <c r="F11201" s="1846"/>
    </row>
    <row r="11202" spans="6:6">
      <c r="F11202" s="1846"/>
    </row>
    <row r="11203" spans="6:6">
      <c r="F11203" s="1846"/>
    </row>
    <row r="11204" spans="6:6">
      <c r="F11204" s="1846"/>
    </row>
    <row r="11205" spans="6:6">
      <c r="F11205" s="1846"/>
    </row>
    <row r="11206" spans="6:6">
      <c r="F11206" s="1846"/>
    </row>
    <row r="11207" spans="6:6">
      <c r="F11207" s="1846"/>
    </row>
    <row r="11208" spans="6:6">
      <c r="F11208" s="1846"/>
    </row>
    <row r="11209" spans="6:6">
      <c r="F11209" s="1846"/>
    </row>
    <row r="11210" spans="6:6">
      <c r="F11210" s="1846"/>
    </row>
    <row r="11211" spans="6:6">
      <c r="F11211" s="1846"/>
    </row>
    <row r="11212" spans="6:6">
      <c r="F11212" s="1846"/>
    </row>
    <row r="11213" spans="6:6">
      <c r="F11213" s="1846"/>
    </row>
    <row r="11214" spans="6:6">
      <c r="F11214" s="1846"/>
    </row>
    <row r="11215" spans="6:6">
      <c r="F11215" s="1846"/>
    </row>
    <row r="11216" spans="6:6">
      <c r="F11216" s="1846"/>
    </row>
    <row r="11217" spans="6:6">
      <c r="F11217" s="1846"/>
    </row>
    <row r="11218" spans="6:6">
      <c r="F11218" s="1846"/>
    </row>
    <row r="11219" spans="6:6">
      <c r="F11219" s="1846"/>
    </row>
    <row r="11220" spans="6:6">
      <c r="F11220" s="1846"/>
    </row>
    <row r="11221" spans="6:6">
      <c r="F11221" s="1846"/>
    </row>
    <row r="11222" spans="6:6">
      <c r="F11222" s="1846"/>
    </row>
    <row r="11223" spans="6:6">
      <c r="F11223" s="1846"/>
    </row>
    <row r="11224" spans="6:6">
      <c r="F11224" s="1846"/>
    </row>
    <row r="11225" spans="6:6">
      <c r="F11225" s="1846"/>
    </row>
    <row r="11226" spans="6:6">
      <c r="F11226" s="1846"/>
    </row>
    <row r="11227" spans="6:6">
      <c r="F11227" s="1846"/>
    </row>
    <row r="11228" spans="6:6">
      <c r="F11228" s="1846"/>
    </row>
    <row r="11229" spans="6:6">
      <c r="F11229" s="1846"/>
    </row>
    <row r="11230" spans="6:6">
      <c r="F11230" s="1846"/>
    </row>
    <row r="11231" spans="6:6">
      <c r="F11231" s="1846"/>
    </row>
    <row r="11232" spans="6:6">
      <c r="F11232" s="1846"/>
    </row>
    <row r="11233" spans="6:6">
      <c r="F11233" s="1846"/>
    </row>
    <row r="11234" spans="6:6">
      <c r="F11234" s="1846"/>
    </row>
    <row r="11235" spans="6:6">
      <c r="F11235" s="1846"/>
    </row>
    <row r="11236" spans="6:6">
      <c r="F11236" s="1846"/>
    </row>
    <row r="11237" spans="6:6">
      <c r="F11237" s="1846"/>
    </row>
    <row r="11238" spans="6:6">
      <c r="F11238" s="1846"/>
    </row>
    <row r="11239" spans="6:6">
      <c r="F11239" s="1846"/>
    </row>
    <row r="11240" spans="6:6">
      <c r="F11240" s="1846"/>
    </row>
    <row r="11241" spans="6:6">
      <c r="F11241" s="1846"/>
    </row>
    <row r="11242" spans="6:6">
      <c r="F11242" s="1846"/>
    </row>
    <row r="11243" spans="6:6">
      <c r="F11243" s="1846"/>
    </row>
    <row r="11244" spans="6:6">
      <c r="F11244" s="1846"/>
    </row>
    <row r="11245" spans="6:6">
      <c r="F11245" s="1846"/>
    </row>
    <row r="11246" spans="6:6">
      <c r="F11246" s="1846"/>
    </row>
    <row r="11247" spans="6:6">
      <c r="F11247" s="1846"/>
    </row>
    <row r="11248" spans="6:6">
      <c r="F11248" s="1846"/>
    </row>
    <row r="11249" spans="6:6">
      <c r="F11249" s="1846"/>
    </row>
    <row r="11250" spans="6:6">
      <c r="F11250" s="1846"/>
    </row>
    <row r="11251" spans="6:6">
      <c r="F11251" s="1846"/>
    </row>
    <row r="11252" spans="6:6">
      <c r="F11252" s="1846"/>
    </row>
    <row r="11253" spans="6:6">
      <c r="F11253" s="1846"/>
    </row>
    <row r="11254" spans="6:6">
      <c r="F11254" s="1846"/>
    </row>
    <row r="11255" spans="6:6">
      <c r="F11255" s="1846"/>
    </row>
    <row r="11256" spans="6:6">
      <c r="F11256" s="1846"/>
    </row>
    <row r="11257" spans="6:6">
      <c r="F11257" s="1846"/>
    </row>
    <row r="11258" spans="6:6">
      <c r="F11258" s="1846"/>
    </row>
    <row r="11259" spans="6:6">
      <c r="F11259" s="1846"/>
    </row>
    <row r="11260" spans="6:6">
      <c r="F11260" s="1846"/>
    </row>
    <row r="11261" spans="6:6">
      <c r="F11261" s="1846"/>
    </row>
    <row r="11262" spans="6:6">
      <c r="F11262" s="1846"/>
    </row>
    <row r="11263" spans="6:6">
      <c r="F11263" s="1846"/>
    </row>
    <row r="11264" spans="6:6">
      <c r="F11264" s="1846"/>
    </row>
    <row r="11265" spans="6:6">
      <c r="F11265" s="1846"/>
    </row>
    <row r="11266" spans="6:6">
      <c r="F11266" s="1846"/>
    </row>
    <row r="11267" spans="6:6">
      <c r="F11267" s="1846"/>
    </row>
    <row r="11268" spans="6:6">
      <c r="F11268" s="1846"/>
    </row>
    <row r="11269" spans="6:6">
      <c r="F11269" s="1846"/>
    </row>
    <row r="11270" spans="6:6">
      <c r="F11270" s="1846"/>
    </row>
    <row r="11271" spans="6:6">
      <c r="F11271" s="1846"/>
    </row>
    <row r="11272" spans="6:6">
      <c r="F11272" s="1846"/>
    </row>
    <row r="11273" spans="6:6">
      <c r="F11273" s="1846"/>
    </row>
    <row r="11274" spans="6:6">
      <c r="F11274" s="1846"/>
    </row>
    <row r="11275" spans="6:6">
      <c r="F11275" s="1846"/>
    </row>
    <row r="11276" spans="6:6">
      <c r="F11276" s="1846"/>
    </row>
    <row r="11277" spans="6:6">
      <c r="F11277" s="1846"/>
    </row>
    <row r="11278" spans="6:6">
      <c r="F11278" s="1846"/>
    </row>
    <row r="11279" spans="6:6">
      <c r="F11279" s="1846"/>
    </row>
    <row r="11280" spans="6:6">
      <c r="F11280" s="1846"/>
    </row>
    <row r="11281" spans="6:6">
      <c r="F11281" s="1846"/>
    </row>
    <row r="11282" spans="6:6">
      <c r="F11282" s="1846"/>
    </row>
    <row r="11283" spans="6:6">
      <c r="F11283" s="1846"/>
    </row>
    <row r="11284" spans="6:6">
      <c r="F11284" s="1846"/>
    </row>
    <row r="11285" spans="6:6">
      <c r="F11285" s="1846"/>
    </row>
    <row r="11286" spans="6:6">
      <c r="F11286" s="1846"/>
    </row>
    <row r="11287" spans="6:6">
      <c r="F11287" s="1846"/>
    </row>
    <row r="11288" spans="6:6">
      <c r="F11288" s="1846"/>
    </row>
    <row r="11289" spans="6:6">
      <c r="F11289" s="1846"/>
    </row>
    <row r="11290" spans="6:6">
      <c r="F11290" s="1846"/>
    </row>
    <row r="11291" spans="6:6">
      <c r="F11291" s="1846"/>
    </row>
    <row r="11292" spans="6:6">
      <c r="F11292" s="1846"/>
    </row>
    <row r="11293" spans="6:6">
      <c r="F11293" s="1846"/>
    </row>
    <row r="11294" spans="6:6">
      <c r="F11294" s="1846"/>
    </row>
    <row r="11295" spans="6:6">
      <c r="F11295" s="1846"/>
    </row>
    <row r="11296" spans="6:6">
      <c r="F11296" s="1846"/>
    </row>
    <row r="11297" spans="6:6">
      <c r="F11297" s="1846"/>
    </row>
    <row r="11298" spans="6:6">
      <c r="F11298" s="1846"/>
    </row>
    <row r="11299" spans="6:6">
      <c r="F11299" s="1846"/>
    </row>
    <row r="11300" spans="6:6">
      <c r="F11300" s="1846"/>
    </row>
    <row r="11301" spans="6:6">
      <c r="F11301" s="1846"/>
    </row>
    <row r="11302" spans="6:6">
      <c r="F11302" s="1846"/>
    </row>
    <row r="11303" spans="6:6">
      <c r="F11303" s="1846"/>
    </row>
    <row r="11304" spans="6:6">
      <c r="F11304" s="1846"/>
    </row>
    <row r="11305" spans="6:6">
      <c r="F11305" s="1846"/>
    </row>
    <row r="11306" spans="6:6">
      <c r="F11306" s="1846"/>
    </row>
    <row r="11307" spans="6:6">
      <c r="F11307" s="1846"/>
    </row>
    <row r="11308" spans="6:6">
      <c r="F11308" s="1846"/>
    </row>
    <row r="11309" spans="6:6">
      <c r="F11309" s="1846"/>
    </row>
    <row r="11310" spans="6:6">
      <c r="F11310" s="1846"/>
    </row>
    <row r="11311" spans="6:6">
      <c r="F11311" s="1846"/>
    </row>
    <row r="11312" spans="6:6">
      <c r="F11312" s="1846"/>
    </row>
    <row r="11313" spans="6:6">
      <c r="F11313" s="1846"/>
    </row>
    <row r="11314" spans="6:6">
      <c r="F11314" s="1846"/>
    </row>
    <row r="11315" spans="6:6">
      <c r="F11315" s="1846"/>
    </row>
    <row r="11316" spans="6:6">
      <c r="F11316" s="1846"/>
    </row>
    <row r="11317" spans="6:6">
      <c r="F11317" s="1846"/>
    </row>
    <row r="11318" spans="6:6">
      <c r="F11318" s="1846"/>
    </row>
    <row r="11319" spans="6:6">
      <c r="F11319" s="1846"/>
    </row>
    <row r="11320" spans="6:6">
      <c r="F11320" s="1846"/>
    </row>
    <row r="11321" spans="6:6">
      <c r="F11321" s="1846"/>
    </row>
    <row r="11322" spans="6:6">
      <c r="F11322" s="1846"/>
    </row>
    <row r="11323" spans="6:6">
      <c r="F11323" s="1846"/>
    </row>
    <row r="11324" spans="6:6">
      <c r="F11324" s="1846"/>
    </row>
    <row r="11325" spans="6:6">
      <c r="F11325" s="1846"/>
    </row>
    <row r="11326" spans="6:6">
      <c r="F11326" s="1846"/>
    </row>
    <row r="11327" spans="6:6">
      <c r="F11327" s="1846"/>
    </row>
    <row r="11328" spans="6:6">
      <c r="F11328" s="1846"/>
    </row>
    <row r="11329" spans="6:6">
      <c r="F11329" s="1846"/>
    </row>
    <row r="11330" spans="6:6">
      <c r="F11330" s="1846"/>
    </row>
    <row r="11331" spans="6:6">
      <c r="F11331" s="1846"/>
    </row>
    <row r="11332" spans="6:6">
      <c r="F11332" s="1846"/>
    </row>
    <row r="11333" spans="6:6">
      <c r="F11333" s="1846"/>
    </row>
    <row r="11334" spans="6:6">
      <c r="F11334" s="1846"/>
    </row>
    <row r="11335" spans="6:6">
      <c r="F11335" s="1846"/>
    </row>
    <row r="11336" spans="6:6">
      <c r="F11336" s="1846"/>
    </row>
    <row r="11337" spans="6:6">
      <c r="F11337" s="1846"/>
    </row>
    <row r="11338" spans="6:6">
      <c r="F11338" s="1846"/>
    </row>
    <row r="11339" spans="6:6">
      <c r="F11339" s="1846"/>
    </row>
    <row r="11340" spans="6:6">
      <c r="F11340" s="1846"/>
    </row>
    <row r="11341" spans="6:6">
      <c r="F11341" s="1846"/>
    </row>
    <row r="11342" spans="6:6">
      <c r="F11342" s="1846"/>
    </row>
    <row r="11343" spans="6:6">
      <c r="F11343" s="1846"/>
    </row>
    <row r="11344" spans="6:6">
      <c r="F11344" s="1846"/>
    </row>
    <row r="11345" spans="6:6">
      <c r="F11345" s="1846"/>
    </row>
    <row r="11346" spans="6:6">
      <c r="F11346" s="1846"/>
    </row>
    <row r="11347" spans="6:6">
      <c r="F11347" s="1846"/>
    </row>
    <row r="11348" spans="6:6">
      <c r="F11348" s="1846"/>
    </row>
    <row r="11349" spans="6:6">
      <c r="F11349" s="1846"/>
    </row>
    <row r="11350" spans="6:6">
      <c r="F11350" s="1846"/>
    </row>
    <row r="11351" spans="6:6">
      <c r="F11351" s="1846"/>
    </row>
    <row r="11352" spans="6:6">
      <c r="F11352" s="1846"/>
    </row>
    <row r="11353" spans="6:6">
      <c r="F11353" s="1846"/>
    </row>
    <row r="11354" spans="6:6">
      <c r="F11354" s="1846"/>
    </row>
    <row r="11355" spans="6:6">
      <c r="F11355" s="1846"/>
    </row>
    <row r="11356" spans="6:6">
      <c r="F11356" s="1846"/>
    </row>
    <row r="11357" spans="6:6">
      <c r="F11357" s="1846"/>
    </row>
    <row r="11358" spans="6:6">
      <c r="F11358" s="1846"/>
    </row>
    <row r="11359" spans="6:6">
      <c r="F11359" s="1846"/>
    </row>
    <row r="11360" spans="6:6">
      <c r="F11360" s="1846"/>
    </row>
    <row r="11361" spans="6:6">
      <c r="F11361" s="1846"/>
    </row>
    <row r="11362" spans="6:6">
      <c r="F11362" s="1846"/>
    </row>
    <row r="11363" spans="6:6">
      <c r="F11363" s="1846"/>
    </row>
    <row r="11364" spans="6:6">
      <c r="F11364" s="1846"/>
    </row>
    <row r="11365" spans="6:6">
      <c r="F11365" s="1846"/>
    </row>
    <row r="11366" spans="6:6">
      <c r="F11366" s="1846"/>
    </row>
    <row r="11367" spans="6:6">
      <c r="F11367" s="1846"/>
    </row>
    <row r="11368" spans="6:6">
      <c r="F11368" s="1846"/>
    </row>
    <row r="11369" spans="6:6">
      <c r="F11369" s="1846"/>
    </row>
    <row r="11370" spans="6:6">
      <c r="F11370" s="1846"/>
    </row>
    <row r="11371" spans="6:6">
      <c r="F11371" s="1846"/>
    </row>
    <row r="11372" spans="6:6">
      <c r="F11372" s="1846"/>
    </row>
    <row r="11373" spans="6:6">
      <c r="F11373" s="1846"/>
    </row>
    <row r="11374" spans="6:6">
      <c r="F11374" s="1846"/>
    </row>
    <row r="11375" spans="6:6">
      <c r="F11375" s="1846"/>
    </row>
    <row r="11376" spans="6:6">
      <c r="F11376" s="1846"/>
    </row>
    <row r="11377" spans="6:6">
      <c r="F11377" s="1846"/>
    </row>
    <row r="11378" spans="6:6">
      <c r="F11378" s="1846"/>
    </row>
    <row r="11379" spans="6:6">
      <c r="F11379" s="1846"/>
    </row>
    <row r="11380" spans="6:6">
      <c r="F11380" s="1846"/>
    </row>
    <row r="11381" spans="6:6">
      <c r="F11381" s="1846"/>
    </row>
    <row r="11382" spans="6:6">
      <c r="F11382" s="1846"/>
    </row>
    <row r="11383" spans="6:6">
      <c r="F11383" s="1846"/>
    </row>
    <row r="11384" spans="6:6">
      <c r="F11384" s="1846"/>
    </row>
    <row r="11385" spans="6:6">
      <c r="F11385" s="1846"/>
    </row>
    <row r="11386" spans="6:6">
      <c r="F11386" s="1846"/>
    </row>
    <row r="11387" spans="6:6">
      <c r="F11387" s="1846"/>
    </row>
    <row r="11388" spans="6:6">
      <c r="F11388" s="1846"/>
    </row>
    <row r="11389" spans="6:6">
      <c r="F11389" s="1846"/>
    </row>
    <row r="11390" spans="6:6">
      <c r="F11390" s="1846"/>
    </row>
    <row r="11391" spans="6:6">
      <c r="F11391" s="1846"/>
    </row>
    <row r="11392" spans="6:6">
      <c r="F11392" s="1846"/>
    </row>
    <row r="11393" spans="6:6">
      <c r="F11393" s="1846"/>
    </row>
    <row r="11394" spans="6:6">
      <c r="F11394" s="1846"/>
    </row>
    <row r="11395" spans="6:6">
      <c r="F11395" s="1846"/>
    </row>
    <row r="11396" spans="6:6">
      <c r="F11396" s="1846"/>
    </row>
    <row r="11397" spans="6:6">
      <c r="F11397" s="1846"/>
    </row>
    <row r="11398" spans="6:6">
      <c r="F11398" s="1846"/>
    </row>
    <row r="11399" spans="6:6">
      <c r="F11399" s="1846"/>
    </row>
    <row r="11400" spans="6:6">
      <c r="F11400" s="1846"/>
    </row>
    <row r="11401" spans="6:6">
      <c r="F11401" s="1846"/>
    </row>
    <row r="11402" spans="6:6">
      <c r="F11402" s="1846"/>
    </row>
    <row r="11403" spans="6:6">
      <c r="F11403" s="1846"/>
    </row>
    <row r="11404" spans="6:6">
      <c r="F11404" s="1846"/>
    </row>
    <row r="11405" spans="6:6">
      <c r="F11405" s="1846"/>
    </row>
    <row r="11406" spans="6:6">
      <c r="F11406" s="1846"/>
    </row>
    <row r="11407" spans="6:6">
      <c r="F11407" s="1846"/>
    </row>
    <row r="11408" spans="6:6">
      <c r="F11408" s="1846"/>
    </row>
    <row r="11409" spans="6:6">
      <c r="F11409" s="1846"/>
    </row>
    <row r="11410" spans="6:6">
      <c r="F11410" s="1846"/>
    </row>
    <row r="11411" spans="6:6">
      <c r="F11411" s="1846"/>
    </row>
    <row r="11412" spans="6:6">
      <c r="F11412" s="1846"/>
    </row>
    <row r="11413" spans="6:6">
      <c r="F11413" s="1846"/>
    </row>
    <row r="11414" spans="6:6">
      <c r="F11414" s="1846"/>
    </row>
    <row r="11415" spans="6:6">
      <c r="F11415" s="1846"/>
    </row>
    <row r="11416" spans="6:6">
      <c r="F11416" s="1846"/>
    </row>
    <row r="11417" spans="6:6">
      <c r="F11417" s="1846"/>
    </row>
    <row r="11418" spans="6:6">
      <c r="F11418" s="1846"/>
    </row>
    <row r="11419" spans="6:6">
      <c r="F11419" s="1846"/>
    </row>
    <row r="11420" spans="6:6">
      <c r="F11420" s="1846"/>
    </row>
    <row r="11421" spans="6:6">
      <c r="F11421" s="1846"/>
    </row>
    <row r="11422" spans="6:6">
      <c r="F11422" s="1846"/>
    </row>
    <row r="11423" spans="6:6">
      <c r="F11423" s="1846"/>
    </row>
    <row r="11424" spans="6:6">
      <c r="F11424" s="1846"/>
    </row>
    <row r="11425" spans="6:6">
      <c r="F11425" s="1846"/>
    </row>
    <row r="11426" spans="6:6">
      <c r="F11426" s="1846"/>
    </row>
    <row r="11427" spans="6:6">
      <c r="F11427" s="1846"/>
    </row>
    <row r="11428" spans="6:6">
      <c r="F11428" s="1846"/>
    </row>
    <row r="11429" spans="6:6">
      <c r="F11429" s="1846"/>
    </row>
    <row r="11430" spans="6:6">
      <c r="F11430" s="1846"/>
    </row>
    <row r="11431" spans="6:6">
      <c r="F11431" s="1846"/>
    </row>
    <row r="11432" spans="6:6">
      <c r="F11432" s="1846"/>
    </row>
    <row r="11433" spans="6:6">
      <c r="F11433" s="1846"/>
    </row>
    <row r="11434" spans="6:6">
      <c r="F11434" s="1846"/>
    </row>
    <row r="11435" spans="6:6">
      <c r="F11435" s="1846"/>
    </row>
    <row r="11436" spans="6:6">
      <c r="F11436" s="1846"/>
    </row>
    <row r="11437" spans="6:6">
      <c r="F11437" s="1846"/>
    </row>
    <row r="11438" spans="6:6">
      <c r="F11438" s="1846"/>
    </row>
    <row r="11439" spans="6:6">
      <c r="F11439" s="1846"/>
    </row>
    <row r="11440" spans="6:6">
      <c r="F11440" s="1846"/>
    </row>
    <row r="11441" spans="6:6">
      <c r="F11441" s="1846"/>
    </row>
    <row r="11442" spans="6:6">
      <c r="F11442" s="1846"/>
    </row>
    <row r="11443" spans="6:6">
      <c r="F11443" s="1846"/>
    </row>
    <row r="11444" spans="6:6">
      <c r="F11444" s="1846"/>
    </row>
    <row r="11445" spans="6:6">
      <c r="F11445" s="1846"/>
    </row>
    <row r="11446" spans="6:6">
      <c r="F11446" s="1846"/>
    </row>
    <row r="11447" spans="6:6">
      <c r="F11447" s="1846"/>
    </row>
    <row r="11448" spans="6:6">
      <c r="F11448" s="1846"/>
    </row>
    <row r="11449" spans="6:6">
      <c r="F11449" s="1846"/>
    </row>
    <row r="11450" spans="6:6">
      <c r="F11450" s="1846"/>
    </row>
    <row r="11451" spans="6:6">
      <c r="F11451" s="1846"/>
    </row>
    <row r="11452" spans="6:6">
      <c r="F11452" s="1846"/>
    </row>
    <row r="11453" spans="6:6">
      <c r="F11453" s="1846"/>
    </row>
    <row r="11454" spans="6:6">
      <c r="F11454" s="1846"/>
    </row>
    <row r="11455" spans="6:6">
      <c r="F11455" s="1846"/>
    </row>
    <row r="11456" spans="6:6">
      <c r="F11456" s="1846"/>
    </row>
    <row r="11457" spans="6:6">
      <c r="F11457" s="1846"/>
    </row>
    <row r="11458" spans="6:6">
      <c r="F11458" s="1846"/>
    </row>
    <row r="11459" spans="6:6">
      <c r="F11459" s="1846"/>
    </row>
    <row r="11460" spans="6:6">
      <c r="F11460" s="1846"/>
    </row>
    <row r="11461" spans="6:6">
      <c r="F11461" s="1846"/>
    </row>
    <row r="11462" spans="6:6">
      <c r="F11462" s="1846"/>
    </row>
    <row r="11463" spans="6:6">
      <c r="F11463" s="1846"/>
    </row>
    <row r="11464" spans="6:6">
      <c r="F11464" s="1846"/>
    </row>
    <row r="11465" spans="6:6">
      <c r="F11465" s="1846"/>
    </row>
    <row r="11466" spans="6:6">
      <c r="F11466" s="1846"/>
    </row>
    <row r="11467" spans="6:6">
      <c r="F11467" s="1846"/>
    </row>
    <row r="11468" spans="6:6">
      <c r="F11468" s="1846"/>
    </row>
    <row r="11469" spans="6:6">
      <c r="F11469" s="1846"/>
    </row>
    <row r="11470" spans="6:6">
      <c r="F11470" s="1846"/>
    </row>
    <row r="11471" spans="6:6">
      <c r="F11471" s="1846"/>
    </row>
    <row r="11472" spans="6:6">
      <c r="F11472" s="1846"/>
    </row>
    <row r="11473" spans="6:6">
      <c r="F11473" s="1846"/>
    </row>
    <row r="11474" spans="6:6">
      <c r="F11474" s="1846"/>
    </row>
    <row r="11475" spans="6:6">
      <c r="F11475" s="1846"/>
    </row>
    <row r="11476" spans="6:6">
      <c r="F11476" s="1846"/>
    </row>
    <row r="11477" spans="6:6">
      <c r="F11477" s="1846"/>
    </row>
    <row r="11478" spans="6:6">
      <c r="F11478" s="1846"/>
    </row>
    <row r="11479" spans="6:6">
      <c r="F11479" s="1846"/>
    </row>
    <row r="11480" spans="6:6">
      <c r="F11480" s="1846"/>
    </row>
    <row r="11481" spans="6:6">
      <c r="F11481" s="1846"/>
    </row>
    <row r="11482" spans="6:6">
      <c r="F11482" s="1846"/>
    </row>
    <row r="11483" spans="6:6">
      <c r="F11483" s="1846"/>
    </row>
    <row r="11484" spans="6:6">
      <c r="F11484" s="1846"/>
    </row>
    <row r="11485" spans="6:6">
      <c r="F11485" s="1846"/>
    </row>
    <row r="11486" spans="6:6">
      <c r="F11486" s="1846"/>
    </row>
    <row r="11487" spans="6:6">
      <c r="F11487" s="1846"/>
    </row>
    <row r="11488" spans="6:6">
      <c r="F11488" s="1846"/>
    </row>
    <row r="11489" spans="6:6">
      <c r="F11489" s="1846"/>
    </row>
    <row r="11490" spans="6:6">
      <c r="F11490" s="1846"/>
    </row>
    <row r="11491" spans="6:6">
      <c r="F11491" s="1846"/>
    </row>
    <row r="11492" spans="6:6">
      <c r="F11492" s="1846"/>
    </row>
    <row r="11493" spans="6:6">
      <c r="F11493" s="1846"/>
    </row>
    <row r="11494" spans="6:6">
      <c r="F11494" s="1846"/>
    </row>
    <row r="11495" spans="6:6">
      <c r="F11495" s="1846"/>
    </row>
    <row r="11496" spans="6:6">
      <c r="F11496" s="1846"/>
    </row>
    <row r="11497" spans="6:6">
      <c r="F11497" s="1846"/>
    </row>
    <row r="11498" spans="6:6">
      <c r="F11498" s="1846"/>
    </row>
    <row r="11499" spans="6:6">
      <c r="F11499" s="1846"/>
    </row>
    <row r="11500" spans="6:6">
      <c r="F11500" s="1846"/>
    </row>
    <row r="11501" spans="6:6">
      <c r="F11501" s="1846"/>
    </row>
    <row r="11502" spans="6:6">
      <c r="F11502" s="1846"/>
    </row>
    <row r="11503" spans="6:6">
      <c r="F11503" s="1846"/>
    </row>
    <row r="11504" spans="6:6">
      <c r="F11504" s="1846"/>
    </row>
    <row r="11505" spans="6:6">
      <c r="F11505" s="1846"/>
    </row>
    <row r="11506" spans="6:6">
      <c r="F11506" s="1846"/>
    </row>
    <row r="11507" spans="6:6">
      <c r="F11507" s="1846"/>
    </row>
    <row r="11508" spans="6:6">
      <c r="F11508" s="1846"/>
    </row>
    <row r="11509" spans="6:6">
      <c r="F11509" s="1846"/>
    </row>
    <row r="11510" spans="6:6">
      <c r="F11510" s="1846"/>
    </row>
    <row r="11511" spans="6:6">
      <c r="F11511" s="1846"/>
    </row>
    <row r="11512" spans="6:6">
      <c r="F11512" s="1846"/>
    </row>
    <row r="11513" spans="6:6">
      <c r="F11513" s="1846"/>
    </row>
    <row r="11514" spans="6:6">
      <c r="F11514" s="1846"/>
    </row>
    <row r="11515" spans="6:6">
      <c r="F11515" s="1846"/>
    </row>
    <row r="11516" spans="6:6">
      <c r="F11516" s="1846"/>
    </row>
    <row r="11517" spans="6:6">
      <c r="F11517" s="1846"/>
    </row>
    <row r="11518" spans="6:6">
      <c r="F11518" s="1846"/>
    </row>
    <row r="11519" spans="6:6">
      <c r="F11519" s="1846"/>
    </row>
    <row r="11520" spans="6:6">
      <c r="F11520" s="1846"/>
    </row>
    <row r="11521" spans="6:6">
      <c r="F11521" s="1846"/>
    </row>
    <row r="11522" spans="6:6">
      <c r="F11522" s="1846"/>
    </row>
    <row r="11523" spans="6:6">
      <c r="F11523" s="1846"/>
    </row>
    <row r="11524" spans="6:6">
      <c r="F11524" s="1846"/>
    </row>
    <row r="11525" spans="6:6">
      <c r="F11525" s="1846"/>
    </row>
    <row r="11526" spans="6:6">
      <c r="F11526" s="1846"/>
    </row>
    <row r="11527" spans="6:6">
      <c r="F11527" s="1846"/>
    </row>
    <row r="11528" spans="6:6">
      <c r="F11528" s="1846"/>
    </row>
    <row r="11529" spans="6:6">
      <c r="F11529" s="1846"/>
    </row>
    <row r="11530" spans="6:6">
      <c r="F11530" s="1846"/>
    </row>
    <row r="11531" spans="6:6">
      <c r="F11531" s="1846"/>
    </row>
    <row r="11532" spans="6:6">
      <c r="F11532" s="1846"/>
    </row>
    <row r="11533" spans="6:6">
      <c r="F11533" s="1846"/>
    </row>
    <row r="11534" spans="6:6">
      <c r="F11534" s="1846"/>
    </row>
    <row r="11535" spans="6:6">
      <c r="F11535" s="1846"/>
    </row>
    <row r="11536" spans="6:6">
      <c r="F11536" s="1846"/>
    </row>
    <row r="11537" spans="6:6">
      <c r="F11537" s="1846"/>
    </row>
    <row r="11538" spans="6:6">
      <c r="F11538" s="1846"/>
    </row>
    <row r="11539" spans="6:6">
      <c r="F11539" s="1846"/>
    </row>
    <row r="11540" spans="6:6">
      <c r="F11540" s="1846"/>
    </row>
    <row r="11541" spans="6:6">
      <c r="F11541" s="1846"/>
    </row>
    <row r="11542" spans="6:6">
      <c r="F11542" s="1846"/>
    </row>
    <row r="11543" spans="6:6">
      <c r="F11543" s="1846"/>
    </row>
    <row r="11544" spans="6:6">
      <c r="F11544" s="1846"/>
    </row>
    <row r="11545" spans="6:6">
      <c r="F11545" s="1846"/>
    </row>
    <row r="11546" spans="6:6">
      <c r="F11546" s="1846"/>
    </row>
    <row r="11547" spans="6:6">
      <c r="F11547" s="1846"/>
    </row>
    <row r="11548" spans="6:6">
      <c r="F11548" s="1846"/>
    </row>
    <row r="11549" spans="6:6">
      <c r="F11549" s="1846"/>
    </row>
    <row r="11550" spans="6:6">
      <c r="F11550" s="1846"/>
    </row>
    <row r="11551" spans="6:6">
      <c r="F11551" s="1846"/>
    </row>
    <row r="11552" spans="6:6">
      <c r="F11552" s="1846"/>
    </row>
    <row r="11553" spans="6:6">
      <c r="F11553" s="1846"/>
    </row>
    <row r="11554" spans="6:6">
      <c r="F11554" s="1846"/>
    </row>
    <row r="11555" spans="6:6">
      <c r="F11555" s="1846"/>
    </row>
    <row r="11556" spans="6:6">
      <c r="F11556" s="1846"/>
    </row>
    <row r="11557" spans="6:6">
      <c r="F11557" s="1846"/>
    </row>
    <row r="11558" spans="6:6">
      <c r="F11558" s="1846"/>
    </row>
    <row r="11559" spans="6:6">
      <c r="F11559" s="1846"/>
    </row>
    <row r="11560" spans="6:6">
      <c r="F11560" s="1846"/>
    </row>
    <row r="11561" spans="6:6">
      <c r="F11561" s="1846"/>
    </row>
    <row r="11562" spans="6:6">
      <c r="F11562" s="1846"/>
    </row>
    <row r="11563" spans="6:6">
      <c r="F11563" s="1846"/>
    </row>
    <row r="11564" spans="6:6">
      <c r="F11564" s="1846"/>
    </row>
    <row r="11565" spans="6:6">
      <c r="F11565" s="1846"/>
    </row>
    <row r="11566" spans="6:6">
      <c r="F11566" s="1846"/>
    </row>
    <row r="11567" spans="6:6">
      <c r="F11567" s="1846"/>
    </row>
    <row r="11568" spans="6:6">
      <c r="F11568" s="1846"/>
    </row>
    <row r="11569" spans="6:6">
      <c r="F11569" s="1846"/>
    </row>
    <row r="11570" spans="6:6">
      <c r="F11570" s="1846"/>
    </row>
    <row r="11571" spans="6:6">
      <c r="F11571" s="1846"/>
    </row>
    <row r="11572" spans="6:6">
      <c r="F11572" s="1846"/>
    </row>
    <row r="11573" spans="6:6">
      <c r="F11573" s="1846"/>
    </row>
    <row r="11574" spans="6:6">
      <c r="F11574" s="1846"/>
    </row>
    <row r="11575" spans="6:6">
      <c r="F11575" s="1846"/>
    </row>
    <row r="11576" spans="6:6">
      <c r="F11576" s="1846"/>
    </row>
    <row r="11577" spans="6:6">
      <c r="F11577" s="1846"/>
    </row>
    <row r="11578" spans="6:6">
      <c r="F11578" s="1846"/>
    </row>
    <row r="11579" spans="6:6">
      <c r="F11579" s="1846"/>
    </row>
    <row r="11580" spans="6:6">
      <c r="F11580" s="1846"/>
    </row>
    <row r="11581" spans="6:6">
      <c r="F11581" s="1846"/>
    </row>
    <row r="11582" spans="6:6">
      <c r="F11582" s="1846"/>
    </row>
    <row r="11583" spans="6:6">
      <c r="F11583" s="1846"/>
    </row>
    <row r="11584" spans="6:6">
      <c r="F11584" s="1846"/>
    </row>
    <row r="11585" spans="6:6">
      <c r="F11585" s="1846"/>
    </row>
    <row r="11586" spans="6:6">
      <c r="F11586" s="1846"/>
    </row>
    <row r="11587" spans="6:6">
      <c r="F11587" s="1846"/>
    </row>
    <row r="11588" spans="6:6">
      <c r="F11588" s="1846"/>
    </row>
    <row r="11589" spans="6:6">
      <c r="F11589" s="1846"/>
    </row>
    <row r="11590" spans="6:6">
      <c r="F11590" s="1846"/>
    </row>
    <row r="11591" spans="6:6">
      <c r="F11591" s="1846"/>
    </row>
    <row r="11592" spans="6:6">
      <c r="F11592" s="1846"/>
    </row>
    <row r="11593" spans="6:6">
      <c r="F11593" s="1846"/>
    </row>
    <row r="11594" spans="6:6">
      <c r="F11594" s="1846"/>
    </row>
    <row r="11595" spans="6:6">
      <c r="F11595" s="1846"/>
    </row>
    <row r="11596" spans="6:6">
      <c r="F11596" s="1846"/>
    </row>
    <row r="11597" spans="6:6">
      <c r="F11597" s="1846"/>
    </row>
    <row r="11598" spans="6:6">
      <c r="F11598" s="1846"/>
    </row>
    <row r="11599" spans="6:6">
      <c r="F11599" s="1846"/>
    </row>
    <row r="11600" spans="6:6">
      <c r="F11600" s="1846"/>
    </row>
    <row r="11601" spans="6:6">
      <c r="F11601" s="1846"/>
    </row>
    <row r="11602" spans="6:6">
      <c r="F11602" s="1846"/>
    </row>
    <row r="11603" spans="6:6">
      <c r="F11603" s="1846"/>
    </row>
    <row r="11604" spans="6:6">
      <c r="F11604" s="1846"/>
    </row>
    <row r="11605" spans="6:6">
      <c r="F11605" s="1846"/>
    </row>
    <row r="11606" spans="6:6">
      <c r="F11606" s="1846"/>
    </row>
    <row r="11607" spans="6:6">
      <c r="F11607" s="1846"/>
    </row>
    <row r="11608" spans="6:6">
      <c r="F11608" s="1846"/>
    </row>
    <row r="11609" spans="6:6">
      <c r="F11609" s="1846"/>
    </row>
    <row r="11610" spans="6:6">
      <c r="F11610" s="1846"/>
    </row>
    <row r="11611" spans="6:6">
      <c r="F11611" s="1846"/>
    </row>
    <row r="11612" spans="6:6">
      <c r="F11612" s="1846"/>
    </row>
    <row r="11613" spans="6:6">
      <c r="F11613" s="1846"/>
    </row>
    <row r="11614" spans="6:6">
      <c r="F11614" s="1846"/>
    </row>
    <row r="11615" spans="6:6">
      <c r="F11615" s="1846"/>
    </row>
    <row r="11616" spans="6:6">
      <c r="F11616" s="1846"/>
    </row>
    <row r="11617" spans="6:6">
      <c r="F11617" s="1846"/>
    </row>
    <row r="11618" spans="6:6">
      <c r="F11618" s="1846"/>
    </row>
    <row r="11619" spans="6:6">
      <c r="F11619" s="1846"/>
    </row>
    <row r="11620" spans="6:6">
      <c r="F11620" s="1846"/>
    </row>
    <row r="11621" spans="6:6">
      <c r="F11621" s="1846"/>
    </row>
    <row r="11622" spans="6:6">
      <c r="F11622" s="1846"/>
    </row>
    <row r="11623" spans="6:6">
      <c r="F11623" s="1846"/>
    </row>
    <row r="11624" spans="6:6">
      <c r="F11624" s="1846"/>
    </row>
    <row r="11625" spans="6:6">
      <c r="F11625" s="1846"/>
    </row>
    <row r="11626" spans="6:6">
      <c r="F11626" s="1846"/>
    </row>
    <row r="11627" spans="6:6">
      <c r="F11627" s="1846"/>
    </row>
    <row r="11628" spans="6:6">
      <c r="F11628" s="1846"/>
    </row>
    <row r="11629" spans="6:6">
      <c r="F11629" s="1846"/>
    </row>
    <row r="11630" spans="6:6">
      <c r="F11630" s="1846"/>
    </row>
    <row r="11631" spans="6:6">
      <c r="F11631" s="1846"/>
    </row>
    <row r="11632" spans="6:6">
      <c r="F11632" s="1846"/>
    </row>
    <row r="11633" spans="6:6">
      <c r="F11633" s="1846"/>
    </row>
    <row r="11634" spans="6:6">
      <c r="F11634" s="1846"/>
    </row>
    <row r="11635" spans="6:6">
      <c r="F11635" s="1846"/>
    </row>
    <row r="11636" spans="6:6">
      <c r="F11636" s="1846"/>
    </row>
    <row r="11637" spans="6:6">
      <c r="F11637" s="1846"/>
    </row>
    <row r="11638" spans="6:6">
      <c r="F11638" s="1846"/>
    </row>
    <row r="11639" spans="6:6">
      <c r="F11639" s="1846"/>
    </row>
    <row r="11640" spans="6:6">
      <c r="F11640" s="1846"/>
    </row>
    <row r="11641" spans="6:6">
      <c r="F11641" s="1846"/>
    </row>
    <row r="11642" spans="6:6">
      <c r="F11642" s="1846"/>
    </row>
    <row r="11643" spans="6:6">
      <c r="F11643" s="1846"/>
    </row>
    <row r="11644" spans="6:6">
      <c r="F11644" s="1846"/>
    </row>
    <row r="11645" spans="6:6">
      <c r="F11645" s="1846"/>
    </row>
    <row r="11646" spans="6:6">
      <c r="F11646" s="1846"/>
    </row>
    <row r="11647" spans="6:6">
      <c r="F11647" s="1846"/>
    </row>
    <row r="11648" spans="6:6">
      <c r="F11648" s="1846"/>
    </row>
    <row r="11649" spans="6:6">
      <c r="F11649" s="1846"/>
    </row>
    <row r="11650" spans="6:6">
      <c r="F11650" s="1846"/>
    </row>
    <row r="11651" spans="6:6">
      <c r="F11651" s="1846"/>
    </row>
    <row r="11652" spans="6:6">
      <c r="F11652" s="1846"/>
    </row>
    <row r="11653" spans="6:6">
      <c r="F11653" s="1846"/>
    </row>
    <row r="11654" spans="6:6">
      <c r="F11654" s="1846"/>
    </row>
    <row r="11655" spans="6:6">
      <c r="F11655" s="1846"/>
    </row>
    <row r="11656" spans="6:6">
      <c r="F11656" s="1846"/>
    </row>
    <row r="11657" spans="6:6">
      <c r="F11657" s="1846"/>
    </row>
    <row r="11658" spans="6:6">
      <c r="F11658" s="1846"/>
    </row>
    <row r="11659" spans="6:6">
      <c r="F11659" s="1846"/>
    </row>
    <row r="11660" spans="6:6">
      <c r="F11660" s="1846"/>
    </row>
    <row r="11661" spans="6:6">
      <c r="F11661" s="1846"/>
    </row>
    <row r="11662" spans="6:6">
      <c r="F11662" s="1846"/>
    </row>
    <row r="11663" spans="6:6">
      <c r="F11663" s="1846"/>
    </row>
    <row r="11664" spans="6:6">
      <c r="F11664" s="1846"/>
    </row>
    <row r="11665" spans="6:6">
      <c r="F11665" s="1846"/>
    </row>
    <row r="11666" spans="6:6">
      <c r="F11666" s="1846"/>
    </row>
    <row r="11667" spans="6:6">
      <c r="F11667" s="1846"/>
    </row>
    <row r="11668" spans="6:6">
      <c r="F11668" s="1846"/>
    </row>
    <row r="11669" spans="6:6">
      <c r="F11669" s="1846"/>
    </row>
    <row r="11670" spans="6:6">
      <c r="F11670" s="1846"/>
    </row>
    <row r="11671" spans="6:6">
      <c r="F11671" s="1846"/>
    </row>
    <row r="11672" spans="6:6">
      <c r="F11672" s="1846"/>
    </row>
    <row r="11673" spans="6:6">
      <c r="F11673" s="1846"/>
    </row>
    <row r="11674" spans="6:6">
      <c r="F11674" s="1846"/>
    </row>
    <row r="11675" spans="6:6">
      <c r="F11675" s="1846"/>
    </row>
    <row r="11676" spans="6:6">
      <c r="F11676" s="1846"/>
    </row>
    <row r="11677" spans="6:6">
      <c r="F11677" s="1846"/>
    </row>
    <row r="11678" spans="6:6">
      <c r="F11678" s="1846"/>
    </row>
    <row r="11679" spans="6:6">
      <c r="F11679" s="1846"/>
    </row>
    <row r="11680" spans="6:6">
      <c r="F11680" s="1846"/>
    </row>
    <row r="11681" spans="6:6">
      <c r="F11681" s="1846"/>
    </row>
    <row r="11682" spans="6:6">
      <c r="F11682" s="1846"/>
    </row>
    <row r="11683" spans="6:6">
      <c r="F11683" s="1846"/>
    </row>
    <row r="11684" spans="6:6">
      <c r="F11684" s="1846"/>
    </row>
    <row r="11685" spans="6:6">
      <c r="F11685" s="1846"/>
    </row>
    <row r="11686" spans="6:6">
      <c r="F11686" s="1846"/>
    </row>
    <row r="11687" spans="6:6">
      <c r="F11687" s="1846"/>
    </row>
    <row r="11688" spans="6:6">
      <c r="F11688" s="1846"/>
    </row>
    <row r="11689" spans="6:6">
      <c r="F11689" s="1846"/>
    </row>
    <row r="11690" spans="6:6">
      <c r="F11690" s="1846"/>
    </row>
    <row r="11691" spans="6:6">
      <c r="F11691" s="1846"/>
    </row>
    <row r="11692" spans="6:6">
      <c r="F11692" s="1846"/>
    </row>
    <row r="11693" spans="6:6">
      <c r="F11693" s="1846"/>
    </row>
    <row r="11694" spans="6:6">
      <c r="F11694" s="1846"/>
    </row>
    <row r="11695" spans="6:6">
      <c r="F11695" s="1846"/>
    </row>
    <row r="11696" spans="6:6">
      <c r="F11696" s="1846"/>
    </row>
    <row r="11697" spans="6:6">
      <c r="F11697" s="1846"/>
    </row>
    <row r="11698" spans="6:6">
      <c r="F11698" s="1846"/>
    </row>
    <row r="11699" spans="6:6">
      <c r="F11699" s="1846"/>
    </row>
    <row r="11700" spans="6:6">
      <c r="F11700" s="1846"/>
    </row>
    <row r="11701" spans="6:6">
      <c r="F11701" s="1846"/>
    </row>
    <row r="11702" spans="6:6">
      <c r="F11702" s="1846"/>
    </row>
    <row r="11703" spans="6:6">
      <c r="F11703" s="1846"/>
    </row>
    <row r="11704" spans="6:6">
      <c r="F11704" s="1846"/>
    </row>
    <row r="11705" spans="6:6">
      <c r="F11705" s="1846"/>
    </row>
    <row r="11706" spans="6:6">
      <c r="F11706" s="1846"/>
    </row>
    <row r="11707" spans="6:6">
      <c r="F11707" s="1846"/>
    </row>
    <row r="11708" spans="6:6">
      <c r="F11708" s="1846"/>
    </row>
    <row r="11709" spans="6:6">
      <c r="F11709" s="1846"/>
    </row>
    <row r="11710" spans="6:6">
      <c r="F11710" s="1846"/>
    </row>
    <row r="11711" spans="6:6">
      <c r="F11711" s="1846"/>
    </row>
    <row r="11712" spans="6:6">
      <c r="F11712" s="1846"/>
    </row>
    <row r="11713" spans="6:6">
      <c r="F11713" s="1846"/>
    </row>
    <row r="11714" spans="6:6">
      <c r="F11714" s="1846"/>
    </row>
    <row r="11715" spans="6:6">
      <c r="F11715" s="1846"/>
    </row>
    <row r="11716" spans="6:6">
      <c r="F11716" s="1846"/>
    </row>
    <row r="11717" spans="6:6">
      <c r="F11717" s="1846"/>
    </row>
    <row r="11718" spans="6:6">
      <c r="F11718" s="1846"/>
    </row>
    <row r="11719" spans="6:6">
      <c r="F11719" s="1846"/>
    </row>
    <row r="11720" spans="6:6">
      <c r="F11720" s="1846"/>
    </row>
    <row r="11721" spans="6:6">
      <c r="F11721" s="1846"/>
    </row>
    <row r="11722" spans="6:6">
      <c r="F11722" s="1846"/>
    </row>
    <row r="11723" spans="6:6">
      <c r="F11723" s="1846"/>
    </row>
    <row r="11724" spans="6:6">
      <c r="F11724" s="1846"/>
    </row>
    <row r="11725" spans="6:6">
      <c r="F11725" s="1846"/>
    </row>
    <row r="11726" spans="6:6">
      <c r="F11726" s="1846"/>
    </row>
    <row r="11727" spans="6:6">
      <c r="F11727" s="1846"/>
    </row>
    <row r="11728" spans="6:6">
      <c r="F11728" s="1846"/>
    </row>
    <row r="11729" spans="6:6">
      <c r="F11729" s="1846"/>
    </row>
    <row r="11730" spans="6:6">
      <c r="F11730" s="1846"/>
    </row>
    <row r="11731" spans="6:6">
      <c r="F11731" s="1846"/>
    </row>
    <row r="11732" spans="6:6">
      <c r="F11732" s="1846"/>
    </row>
    <row r="11733" spans="6:6">
      <c r="F11733" s="1846"/>
    </row>
    <row r="11734" spans="6:6">
      <c r="F11734" s="1846"/>
    </row>
    <row r="11735" spans="6:6">
      <c r="F11735" s="1846"/>
    </row>
    <row r="11736" spans="6:6">
      <c r="F11736" s="1846"/>
    </row>
    <row r="11737" spans="6:6">
      <c r="F11737" s="1846"/>
    </row>
    <row r="11738" spans="6:6">
      <c r="F11738" s="1846"/>
    </row>
    <row r="11739" spans="6:6">
      <c r="F11739" s="1846"/>
    </row>
    <row r="11740" spans="6:6">
      <c r="F11740" s="1846"/>
    </row>
    <row r="11741" spans="6:6">
      <c r="F11741" s="1846"/>
    </row>
    <row r="11742" spans="6:6">
      <c r="F11742" s="1846"/>
    </row>
    <row r="11743" spans="6:6">
      <c r="F11743" s="1846"/>
    </row>
    <row r="11744" spans="6:6">
      <c r="F11744" s="1846"/>
    </row>
    <row r="11745" spans="6:6">
      <c r="F11745" s="1846"/>
    </row>
    <row r="11746" spans="6:6">
      <c r="F11746" s="1846"/>
    </row>
    <row r="11747" spans="6:6">
      <c r="F11747" s="1846"/>
    </row>
    <row r="11748" spans="6:6">
      <c r="F11748" s="1846"/>
    </row>
    <row r="11749" spans="6:6">
      <c r="F11749" s="1846"/>
    </row>
    <row r="11750" spans="6:6">
      <c r="F11750" s="1846"/>
    </row>
    <row r="11751" spans="6:6">
      <c r="F11751" s="1846"/>
    </row>
    <row r="11752" spans="6:6">
      <c r="F11752" s="1846"/>
    </row>
    <row r="11753" spans="6:6">
      <c r="F11753" s="1846"/>
    </row>
    <row r="11754" spans="6:6">
      <c r="F11754" s="1846"/>
    </row>
    <row r="11755" spans="6:6">
      <c r="F11755" s="1846"/>
    </row>
    <row r="11756" spans="6:6">
      <c r="F11756" s="1846"/>
    </row>
    <row r="11757" spans="6:6">
      <c r="F11757" s="1846"/>
    </row>
    <row r="11758" spans="6:6">
      <c r="F11758" s="1846"/>
    </row>
    <row r="11759" spans="6:6">
      <c r="F11759" s="1846"/>
    </row>
    <row r="11760" spans="6:6">
      <c r="F11760" s="1846"/>
    </row>
    <row r="11761" spans="6:6">
      <c r="F11761" s="1846"/>
    </row>
    <row r="11762" spans="6:6">
      <c r="F11762" s="1846"/>
    </row>
    <row r="11763" spans="6:6">
      <c r="F11763" s="1846"/>
    </row>
    <row r="11764" spans="6:6">
      <c r="F11764" s="1846"/>
    </row>
    <row r="11765" spans="6:6">
      <c r="F11765" s="1846"/>
    </row>
    <row r="11766" spans="6:6">
      <c r="F11766" s="1846"/>
    </row>
    <row r="11767" spans="6:6">
      <c r="F11767" s="1846"/>
    </row>
    <row r="11768" spans="6:6">
      <c r="F11768" s="1846"/>
    </row>
    <row r="11769" spans="6:6">
      <c r="F11769" s="1846"/>
    </row>
    <row r="11770" spans="6:6">
      <c r="F11770" s="1846"/>
    </row>
    <row r="11771" spans="6:6">
      <c r="F11771" s="1846"/>
    </row>
    <row r="11772" spans="6:6">
      <c r="F11772" s="1846"/>
    </row>
    <row r="11773" spans="6:6">
      <c r="F11773" s="1846"/>
    </row>
    <row r="11774" spans="6:6">
      <c r="F11774" s="1846"/>
    </row>
    <row r="11775" spans="6:6">
      <c r="F11775" s="1846"/>
    </row>
    <row r="11776" spans="6:6">
      <c r="F11776" s="1846"/>
    </row>
    <row r="11777" spans="6:6">
      <c r="F11777" s="1846"/>
    </row>
    <row r="11778" spans="6:6">
      <c r="F11778" s="1846"/>
    </row>
    <row r="11779" spans="6:6">
      <c r="F11779" s="1846"/>
    </row>
    <row r="11780" spans="6:6">
      <c r="F11780" s="1846"/>
    </row>
    <row r="11781" spans="6:6">
      <c r="F11781" s="1846"/>
    </row>
    <row r="11782" spans="6:6">
      <c r="F11782" s="1846"/>
    </row>
    <row r="11783" spans="6:6">
      <c r="F11783" s="1846"/>
    </row>
    <row r="11784" spans="6:6">
      <c r="F11784" s="1846"/>
    </row>
    <row r="11785" spans="6:6">
      <c r="F11785" s="1846"/>
    </row>
    <row r="11786" spans="6:6">
      <c r="F11786" s="1846"/>
    </row>
    <row r="11787" spans="6:6">
      <c r="F11787" s="1846"/>
    </row>
    <row r="11788" spans="6:6">
      <c r="F11788" s="1846"/>
    </row>
    <row r="11789" spans="6:6">
      <c r="F11789" s="1846"/>
    </row>
    <row r="11790" spans="6:6">
      <c r="F11790" s="1846"/>
    </row>
    <row r="11791" spans="6:6">
      <c r="F11791" s="1846"/>
    </row>
    <row r="11792" spans="6:6">
      <c r="F11792" s="1846"/>
    </row>
    <row r="11793" spans="6:6">
      <c r="F11793" s="1846"/>
    </row>
    <row r="11794" spans="6:6">
      <c r="F11794" s="1846"/>
    </row>
    <row r="11795" spans="6:6">
      <c r="F11795" s="1846"/>
    </row>
    <row r="11796" spans="6:6">
      <c r="F11796" s="1846"/>
    </row>
    <row r="11797" spans="6:6">
      <c r="F11797" s="1846"/>
    </row>
    <row r="11798" spans="6:6">
      <c r="F11798" s="1846"/>
    </row>
    <row r="11799" spans="6:6">
      <c r="F11799" s="1846"/>
    </row>
    <row r="11800" spans="6:6">
      <c r="F11800" s="1846"/>
    </row>
    <row r="11801" spans="6:6">
      <c r="F11801" s="1846"/>
    </row>
    <row r="11802" spans="6:6">
      <c r="F11802" s="1846"/>
    </row>
    <row r="11803" spans="6:6">
      <c r="F11803" s="1846"/>
    </row>
    <row r="11804" spans="6:6">
      <c r="F11804" s="1846"/>
    </row>
    <row r="11805" spans="6:6">
      <c r="F11805" s="1846"/>
    </row>
    <row r="11806" spans="6:6">
      <c r="F11806" s="1846"/>
    </row>
    <row r="11807" spans="6:6">
      <c r="F11807" s="1846"/>
    </row>
    <row r="11808" spans="6:6">
      <c r="F11808" s="1846"/>
    </row>
    <row r="11809" spans="6:6">
      <c r="F11809" s="1846"/>
    </row>
    <row r="11810" spans="6:6">
      <c r="F11810" s="1846"/>
    </row>
    <row r="11811" spans="6:6">
      <c r="F11811" s="1846"/>
    </row>
    <row r="11812" spans="6:6">
      <c r="F11812" s="1846"/>
    </row>
    <row r="11813" spans="6:6">
      <c r="F11813" s="1846"/>
    </row>
    <row r="11814" spans="6:6">
      <c r="F11814" s="1846"/>
    </row>
    <row r="11815" spans="6:6">
      <c r="F11815" s="1846"/>
    </row>
    <row r="11816" spans="6:6">
      <c r="F11816" s="1846"/>
    </row>
    <row r="11817" spans="6:6">
      <c r="F11817" s="1846"/>
    </row>
    <row r="11818" spans="6:6">
      <c r="F11818" s="1846"/>
    </row>
    <row r="11819" spans="6:6">
      <c r="F11819" s="1846"/>
    </row>
    <row r="11820" spans="6:6">
      <c r="F11820" s="1846"/>
    </row>
    <row r="11821" spans="6:6">
      <c r="F11821" s="1846"/>
    </row>
    <row r="11822" spans="6:6">
      <c r="F11822" s="1846"/>
    </row>
    <row r="11823" spans="6:6">
      <c r="F11823" s="1846"/>
    </row>
    <row r="11824" spans="6:6">
      <c r="F11824" s="1846"/>
    </row>
    <row r="11825" spans="6:6">
      <c r="F11825" s="1846"/>
    </row>
    <row r="11826" spans="6:6">
      <c r="F11826" s="1846"/>
    </row>
    <row r="11827" spans="6:6">
      <c r="F11827" s="1846"/>
    </row>
    <row r="11828" spans="6:6">
      <c r="F11828" s="1846"/>
    </row>
    <row r="11829" spans="6:6">
      <c r="F11829" s="1846"/>
    </row>
    <row r="11830" spans="6:6">
      <c r="F11830" s="1846"/>
    </row>
    <row r="11831" spans="6:6">
      <c r="F11831" s="1846"/>
    </row>
    <row r="11832" spans="6:6">
      <c r="F11832" s="1846"/>
    </row>
    <row r="11833" spans="6:6">
      <c r="F11833" s="1846"/>
    </row>
    <row r="11834" spans="6:6">
      <c r="F11834" s="1846"/>
    </row>
    <row r="11835" spans="6:6">
      <c r="F11835" s="1846"/>
    </row>
    <row r="11836" spans="6:6">
      <c r="F11836" s="1846"/>
    </row>
    <row r="11837" spans="6:6">
      <c r="F11837" s="1846"/>
    </row>
    <row r="11838" spans="6:6">
      <c r="F11838" s="1846"/>
    </row>
    <row r="11839" spans="6:6">
      <c r="F11839" s="1846"/>
    </row>
    <row r="11840" spans="6:6">
      <c r="F11840" s="1846"/>
    </row>
    <row r="11841" spans="6:6">
      <c r="F11841" s="1846"/>
    </row>
    <row r="11842" spans="6:6">
      <c r="F11842" s="1846"/>
    </row>
    <row r="11843" spans="6:6">
      <c r="F11843" s="1846"/>
    </row>
    <row r="11844" spans="6:6">
      <c r="F11844" s="1846"/>
    </row>
    <row r="11845" spans="6:6">
      <c r="F11845" s="1846"/>
    </row>
    <row r="11846" spans="6:6">
      <c r="F11846" s="1846"/>
    </row>
    <row r="11847" spans="6:6">
      <c r="F11847" s="1846"/>
    </row>
    <row r="11848" spans="6:6">
      <c r="F11848" s="1846"/>
    </row>
    <row r="11849" spans="6:6">
      <c r="F11849" s="1846"/>
    </row>
    <row r="11850" spans="6:6">
      <c r="F11850" s="1846"/>
    </row>
    <row r="11851" spans="6:6">
      <c r="F11851" s="1846"/>
    </row>
    <row r="11852" spans="6:6">
      <c r="F11852" s="1846"/>
    </row>
    <row r="11853" spans="6:6">
      <c r="F11853" s="1846"/>
    </row>
    <row r="11854" spans="6:6">
      <c r="F11854" s="1846"/>
    </row>
    <row r="11855" spans="6:6">
      <c r="F11855" s="1846"/>
    </row>
    <row r="11856" spans="6:6">
      <c r="F11856" s="1846"/>
    </row>
    <row r="11857" spans="6:6">
      <c r="F11857" s="1846"/>
    </row>
    <row r="11858" spans="6:6">
      <c r="F11858" s="1846"/>
    </row>
    <row r="11859" spans="6:6">
      <c r="F11859" s="1846"/>
    </row>
    <row r="11860" spans="6:6">
      <c r="F11860" s="1846"/>
    </row>
    <row r="11861" spans="6:6">
      <c r="F11861" s="1846"/>
    </row>
    <row r="11862" spans="6:6">
      <c r="F11862" s="1846"/>
    </row>
    <row r="11863" spans="6:6">
      <c r="F11863" s="1846"/>
    </row>
    <row r="11864" spans="6:6">
      <c r="F11864" s="1846"/>
    </row>
    <row r="11865" spans="6:6">
      <c r="F11865" s="1846"/>
    </row>
    <row r="11866" spans="6:6">
      <c r="F11866" s="1846"/>
    </row>
    <row r="11867" spans="6:6">
      <c r="F11867" s="1846"/>
    </row>
    <row r="11868" spans="6:6">
      <c r="F11868" s="1846"/>
    </row>
    <row r="11869" spans="6:6">
      <c r="F11869" s="1846"/>
    </row>
    <row r="11870" spans="6:6">
      <c r="F11870" s="1846"/>
    </row>
    <row r="11871" spans="6:6">
      <c r="F11871" s="1846"/>
    </row>
    <row r="11872" spans="6:6">
      <c r="F11872" s="1846"/>
    </row>
    <row r="11873" spans="6:6">
      <c r="F11873" s="1846"/>
    </row>
    <row r="11874" spans="6:6">
      <c r="F11874" s="1846"/>
    </row>
    <row r="11875" spans="6:6">
      <c r="F11875" s="1846"/>
    </row>
    <row r="11876" spans="6:6">
      <c r="F11876" s="1846"/>
    </row>
    <row r="11877" spans="6:6">
      <c r="F11877" s="1846"/>
    </row>
    <row r="11878" spans="6:6">
      <c r="F11878" s="1846"/>
    </row>
    <row r="11879" spans="6:6">
      <c r="F11879" s="1846"/>
    </row>
    <row r="11880" spans="6:6">
      <c r="F11880" s="1846"/>
    </row>
    <row r="11881" spans="6:6">
      <c r="F11881" s="1846"/>
    </row>
    <row r="11882" spans="6:6">
      <c r="F11882" s="1846"/>
    </row>
    <row r="11883" spans="6:6">
      <c r="F11883" s="1846"/>
    </row>
    <row r="11884" spans="6:6">
      <c r="F11884" s="1846"/>
    </row>
    <row r="11885" spans="6:6">
      <c r="F11885" s="1846"/>
    </row>
    <row r="11886" spans="6:6">
      <c r="F11886" s="1846"/>
    </row>
    <row r="11887" spans="6:6">
      <c r="F11887" s="1846"/>
    </row>
    <row r="11888" spans="6:6">
      <c r="F11888" s="1846"/>
    </row>
    <row r="11889" spans="6:6">
      <c r="F11889" s="1846"/>
    </row>
    <row r="11890" spans="6:6">
      <c r="F11890" s="1846"/>
    </row>
    <row r="11891" spans="6:6">
      <c r="F11891" s="1846"/>
    </row>
    <row r="11892" spans="6:6">
      <c r="F11892" s="1846"/>
    </row>
    <row r="11893" spans="6:6">
      <c r="F11893" s="1846"/>
    </row>
    <row r="11894" spans="6:6">
      <c r="F11894" s="1846"/>
    </row>
    <row r="11895" spans="6:6">
      <c r="F11895" s="1846"/>
    </row>
    <row r="11896" spans="6:6">
      <c r="F11896" s="1846"/>
    </row>
    <row r="11897" spans="6:6">
      <c r="F11897" s="1846"/>
    </row>
    <row r="11898" spans="6:6">
      <c r="F11898" s="1846"/>
    </row>
    <row r="11899" spans="6:6">
      <c r="F11899" s="1846"/>
    </row>
    <row r="11900" spans="6:6">
      <c r="F11900" s="1846"/>
    </row>
    <row r="11901" spans="6:6">
      <c r="F11901" s="1846"/>
    </row>
    <row r="11902" spans="6:6">
      <c r="F11902" s="1846"/>
    </row>
    <row r="11903" spans="6:6">
      <c r="F11903" s="1846"/>
    </row>
    <row r="11904" spans="6:6">
      <c r="F11904" s="1846"/>
    </row>
    <row r="11905" spans="6:6">
      <c r="F11905" s="1846"/>
    </row>
    <row r="11906" spans="6:6">
      <c r="F11906" s="1846"/>
    </row>
    <row r="11907" spans="6:6">
      <c r="F11907" s="1846"/>
    </row>
    <row r="11908" spans="6:6">
      <c r="F11908" s="1846"/>
    </row>
    <row r="11909" spans="6:6">
      <c r="F11909" s="1846"/>
    </row>
    <row r="11910" spans="6:6">
      <c r="F11910" s="1846"/>
    </row>
    <row r="11911" spans="6:6">
      <c r="F11911" s="1846"/>
    </row>
    <row r="11912" spans="6:6">
      <c r="F11912" s="1846"/>
    </row>
    <row r="11913" spans="6:6">
      <c r="F11913" s="1846"/>
    </row>
    <row r="11914" spans="6:6">
      <c r="F11914" s="1846"/>
    </row>
    <row r="11915" spans="6:6">
      <c r="F11915" s="1846"/>
    </row>
    <row r="11916" spans="6:6">
      <c r="F11916" s="1846"/>
    </row>
    <row r="11917" spans="6:6">
      <c r="F11917" s="1846"/>
    </row>
    <row r="11918" spans="6:6">
      <c r="F11918" s="1846"/>
    </row>
    <row r="11919" spans="6:6">
      <c r="F11919" s="1846"/>
    </row>
    <row r="11920" spans="6:6">
      <c r="F11920" s="1846"/>
    </row>
    <row r="11921" spans="6:6">
      <c r="F11921" s="1846"/>
    </row>
    <row r="11922" spans="6:6">
      <c r="F11922" s="1846"/>
    </row>
    <row r="11923" spans="6:6">
      <c r="F11923" s="1846"/>
    </row>
    <row r="11924" spans="6:6">
      <c r="F11924" s="1846"/>
    </row>
    <row r="11925" spans="6:6">
      <c r="F11925" s="1846"/>
    </row>
    <row r="11926" spans="6:6">
      <c r="F11926" s="1846"/>
    </row>
    <row r="11927" spans="6:6">
      <c r="F11927" s="1846"/>
    </row>
    <row r="11928" spans="6:6">
      <c r="F11928" s="1846"/>
    </row>
    <row r="11929" spans="6:6">
      <c r="F11929" s="1846"/>
    </row>
    <row r="11930" spans="6:6">
      <c r="F11930" s="1846"/>
    </row>
    <row r="11931" spans="6:6">
      <c r="F11931" s="1846"/>
    </row>
    <row r="11932" spans="6:6">
      <c r="F11932" s="1846"/>
    </row>
    <row r="11933" spans="6:6">
      <c r="F11933" s="1846"/>
    </row>
    <row r="11934" spans="6:6">
      <c r="F11934" s="1846"/>
    </row>
    <row r="11935" spans="6:6">
      <c r="F11935" s="1846"/>
    </row>
    <row r="11936" spans="6:6">
      <c r="F11936" s="1846"/>
    </row>
    <row r="11937" spans="6:6">
      <c r="F11937" s="1846"/>
    </row>
    <row r="11938" spans="6:6">
      <c r="F11938" s="1846"/>
    </row>
    <row r="11939" spans="6:6">
      <c r="F11939" s="1846"/>
    </row>
    <row r="11940" spans="6:6">
      <c r="F11940" s="1846"/>
    </row>
    <row r="11941" spans="6:6">
      <c r="F11941" s="1846"/>
    </row>
    <row r="11942" spans="6:6">
      <c r="F11942" s="1846"/>
    </row>
    <row r="11943" spans="6:6">
      <c r="F11943" s="1846"/>
    </row>
    <row r="11944" spans="6:6">
      <c r="F11944" s="1846"/>
    </row>
    <row r="11945" spans="6:6">
      <c r="F11945" s="1846"/>
    </row>
    <row r="11946" spans="6:6">
      <c r="F11946" s="1846"/>
    </row>
    <row r="11947" spans="6:6">
      <c r="F11947" s="1846"/>
    </row>
    <row r="11948" spans="6:6">
      <c r="F11948" s="1846"/>
    </row>
    <row r="11949" spans="6:6">
      <c r="F11949" s="1846"/>
    </row>
    <row r="11950" spans="6:6">
      <c r="F11950" s="1846"/>
    </row>
    <row r="11951" spans="6:6">
      <c r="F11951" s="1846"/>
    </row>
    <row r="11952" spans="6:6">
      <c r="F11952" s="1846"/>
    </row>
    <row r="11953" spans="6:6">
      <c r="F11953" s="1846"/>
    </row>
    <row r="11954" spans="6:6">
      <c r="F11954" s="1846"/>
    </row>
    <row r="11955" spans="6:6">
      <c r="F11955" s="1846"/>
    </row>
    <row r="11956" spans="6:6">
      <c r="F11956" s="1846"/>
    </row>
    <row r="11957" spans="6:6">
      <c r="F11957" s="1846"/>
    </row>
    <row r="11958" spans="6:6">
      <c r="F11958" s="1846"/>
    </row>
    <row r="11959" spans="6:6">
      <c r="F11959" s="1846"/>
    </row>
    <row r="11960" spans="6:6">
      <c r="F11960" s="1846"/>
    </row>
    <row r="11961" spans="6:6">
      <c r="F11961" s="1846"/>
    </row>
    <row r="11962" spans="6:6">
      <c r="F11962" s="1846"/>
    </row>
    <row r="11963" spans="6:6">
      <c r="F11963" s="1846"/>
    </row>
    <row r="11964" spans="6:6">
      <c r="F11964" s="1846"/>
    </row>
    <row r="11965" spans="6:6">
      <c r="F11965" s="1846"/>
    </row>
    <row r="11966" spans="6:6">
      <c r="F11966" s="1846"/>
    </row>
    <row r="11967" spans="6:6">
      <c r="F11967" s="1846"/>
    </row>
    <row r="11968" spans="6:6">
      <c r="F11968" s="1846"/>
    </row>
    <row r="11969" spans="6:6">
      <c r="F11969" s="1846"/>
    </row>
    <row r="11970" spans="6:6">
      <c r="F11970" s="1846"/>
    </row>
    <row r="11971" spans="6:6">
      <c r="F11971" s="1846"/>
    </row>
    <row r="11972" spans="6:6">
      <c r="F11972" s="1846"/>
    </row>
    <row r="11973" spans="6:6">
      <c r="F11973" s="1846"/>
    </row>
    <row r="11974" spans="6:6">
      <c r="F11974" s="1846"/>
    </row>
    <row r="11975" spans="6:6">
      <c r="F11975" s="1846"/>
    </row>
    <row r="11976" spans="6:6">
      <c r="F11976" s="1846"/>
    </row>
    <row r="11977" spans="6:6">
      <c r="F11977" s="1846"/>
    </row>
    <row r="11978" spans="6:6">
      <c r="F11978" s="1846"/>
    </row>
    <row r="11979" spans="6:6">
      <c r="F11979" s="1846"/>
    </row>
    <row r="11980" spans="6:6">
      <c r="F11980" s="1846"/>
    </row>
    <row r="11981" spans="6:6">
      <c r="F11981" s="1846"/>
    </row>
    <row r="11982" spans="6:6">
      <c r="F11982" s="1846"/>
    </row>
    <row r="11983" spans="6:6">
      <c r="F11983" s="1846"/>
    </row>
    <row r="11984" spans="6:6">
      <c r="F11984" s="1846"/>
    </row>
    <row r="11985" spans="6:6">
      <c r="F11985" s="1846"/>
    </row>
    <row r="11986" spans="6:6">
      <c r="F11986" s="1846"/>
    </row>
    <row r="11987" spans="6:6">
      <c r="F11987" s="1846"/>
    </row>
    <row r="11988" spans="6:6">
      <c r="F11988" s="1846"/>
    </row>
    <row r="11989" spans="6:6">
      <c r="F11989" s="1846"/>
    </row>
    <row r="11990" spans="6:6">
      <c r="F11990" s="1846"/>
    </row>
    <row r="11991" spans="6:6">
      <c r="F11991" s="1846"/>
    </row>
    <row r="11992" spans="6:6">
      <c r="F11992" s="1846"/>
    </row>
    <row r="11993" spans="6:6">
      <c r="F11993" s="1846"/>
    </row>
    <row r="11994" spans="6:6">
      <c r="F11994" s="1846"/>
    </row>
    <row r="11995" spans="6:6">
      <c r="F11995" s="1846"/>
    </row>
    <row r="11996" spans="6:6">
      <c r="F11996" s="1846"/>
    </row>
    <row r="11997" spans="6:6">
      <c r="F11997" s="1846"/>
    </row>
    <row r="11998" spans="6:6">
      <c r="F11998" s="1846"/>
    </row>
    <row r="11999" spans="6:6">
      <c r="F11999" s="1846"/>
    </row>
    <row r="12000" spans="6:6">
      <c r="F12000" s="1846"/>
    </row>
    <row r="12001" spans="6:6">
      <c r="F12001" s="1846"/>
    </row>
    <row r="12002" spans="6:6">
      <c r="F12002" s="1846"/>
    </row>
    <row r="12003" spans="6:6">
      <c r="F12003" s="1846"/>
    </row>
    <row r="12004" spans="6:6">
      <c r="F12004" s="1846"/>
    </row>
    <row r="12005" spans="6:6">
      <c r="F12005" s="1846"/>
    </row>
    <row r="12006" spans="6:6">
      <c r="F12006" s="1846"/>
    </row>
    <row r="12007" spans="6:6">
      <c r="F12007" s="1846"/>
    </row>
    <row r="12008" spans="6:6">
      <c r="F12008" s="1846"/>
    </row>
    <row r="12009" spans="6:6">
      <c r="F12009" s="1846"/>
    </row>
    <row r="12010" spans="6:6">
      <c r="F12010" s="1846"/>
    </row>
    <row r="12011" spans="6:6">
      <c r="F12011" s="1846"/>
    </row>
    <row r="12012" spans="6:6">
      <c r="F12012" s="1846"/>
    </row>
    <row r="12013" spans="6:6">
      <c r="F12013" s="1846"/>
    </row>
    <row r="12014" spans="6:6">
      <c r="F12014" s="1846"/>
    </row>
    <row r="12015" spans="6:6">
      <c r="F12015" s="1846"/>
    </row>
    <row r="12016" spans="6:6">
      <c r="F12016" s="1846"/>
    </row>
    <row r="12017" spans="6:6">
      <c r="F12017" s="1846"/>
    </row>
    <row r="12018" spans="6:6">
      <c r="F12018" s="1846"/>
    </row>
    <row r="12019" spans="6:6">
      <c r="F12019" s="1846"/>
    </row>
    <row r="12020" spans="6:6">
      <c r="F12020" s="1846"/>
    </row>
    <row r="12021" spans="6:6">
      <c r="F12021" s="1846"/>
    </row>
    <row r="12022" spans="6:6">
      <c r="F12022" s="1846"/>
    </row>
    <row r="12023" spans="6:6">
      <c r="F12023" s="1846"/>
    </row>
    <row r="12024" spans="6:6">
      <c r="F12024" s="1846"/>
    </row>
    <row r="12025" spans="6:6">
      <c r="F12025" s="1846"/>
    </row>
    <row r="12026" spans="6:6">
      <c r="F12026" s="1846"/>
    </row>
    <row r="12027" spans="6:6">
      <c r="F12027" s="1846"/>
    </row>
    <row r="12028" spans="6:6">
      <c r="F12028" s="1846"/>
    </row>
    <row r="12029" spans="6:6">
      <c r="F12029" s="1846"/>
    </row>
    <row r="12030" spans="6:6">
      <c r="F12030" s="1846"/>
    </row>
    <row r="12031" spans="6:6">
      <c r="F12031" s="1846"/>
    </row>
    <row r="12032" spans="6:6">
      <c r="F12032" s="1846"/>
    </row>
    <row r="12033" spans="6:6">
      <c r="F12033" s="1846"/>
    </row>
    <row r="12034" spans="6:6">
      <c r="F12034" s="1846"/>
    </row>
    <row r="12035" spans="6:6">
      <c r="F12035" s="1846"/>
    </row>
    <row r="12036" spans="6:6">
      <c r="F12036" s="1846"/>
    </row>
    <row r="12037" spans="6:6">
      <c r="F12037" s="1846"/>
    </row>
    <row r="12038" spans="6:6">
      <c r="F12038" s="1846"/>
    </row>
    <row r="12039" spans="6:6">
      <c r="F12039" s="1846"/>
    </row>
    <row r="12040" spans="6:6">
      <c r="F12040" s="1846"/>
    </row>
    <row r="12041" spans="6:6">
      <c r="F12041" s="1846"/>
    </row>
    <row r="12042" spans="6:6">
      <c r="F12042" s="1846"/>
    </row>
    <row r="12043" spans="6:6">
      <c r="F12043" s="1846"/>
    </row>
    <row r="12044" spans="6:6">
      <c r="F12044" s="1846"/>
    </row>
    <row r="12045" spans="6:6">
      <c r="F12045" s="1846"/>
    </row>
    <row r="12046" spans="6:6">
      <c r="F12046" s="1846"/>
    </row>
    <row r="12047" spans="6:6">
      <c r="F12047" s="1846"/>
    </row>
    <row r="12048" spans="6:6">
      <c r="F12048" s="1846"/>
    </row>
    <row r="12049" spans="6:6">
      <c r="F12049" s="1846"/>
    </row>
    <row r="12050" spans="6:6">
      <c r="F12050" s="1846"/>
    </row>
    <row r="12051" spans="6:6">
      <c r="F12051" s="1846"/>
    </row>
    <row r="12052" spans="6:6">
      <c r="F12052" s="1846"/>
    </row>
    <row r="12053" spans="6:6">
      <c r="F12053" s="1846"/>
    </row>
    <row r="12054" spans="6:6">
      <c r="F12054" s="1846"/>
    </row>
    <row r="12055" spans="6:6">
      <c r="F12055" s="1846"/>
    </row>
    <row r="12056" spans="6:6">
      <c r="F12056" s="1846"/>
    </row>
    <row r="12057" spans="6:6">
      <c r="F12057" s="1846"/>
    </row>
    <row r="12058" spans="6:6">
      <c r="F12058" s="1846"/>
    </row>
    <row r="12059" spans="6:6">
      <c r="F12059" s="1846"/>
    </row>
    <row r="12060" spans="6:6">
      <c r="F12060" s="1846"/>
    </row>
    <row r="12061" spans="6:6">
      <c r="F12061" s="1846"/>
    </row>
    <row r="12062" spans="6:6">
      <c r="F12062" s="1846"/>
    </row>
    <row r="12063" spans="6:6">
      <c r="F12063" s="1846"/>
    </row>
    <row r="12064" spans="6:6">
      <c r="F12064" s="1846"/>
    </row>
    <row r="12065" spans="6:6">
      <c r="F12065" s="1846"/>
    </row>
    <row r="12066" spans="6:6">
      <c r="F12066" s="1846"/>
    </row>
    <row r="12067" spans="6:6">
      <c r="F12067" s="1846"/>
    </row>
    <row r="12068" spans="6:6">
      <c r="F12068" s="1846"/>
    </row>
    <row r="12069" spans="6:6">
      <c r="F12069" s="1846"/>
    </row>
    <row r="12070" spans="6:6">
      <c r="F12070" s="1846"/>
    </row>
    <row r="12071" spans="6:6">
      <c r="F12071" s="1846"/>
    </row>
    <row r="12072" spans="6:6">
      <c r="F12072" s="1846"/>
    </row>
    <row r="12073" spans="6:6">
      <c r="F12073" s="1846"/>
    </row>
    <row r="12074" spans="6:6">
      <c r="F12074" s="1846"/>
    </row>
    <row r="12075" spans="6:6">
      <c r="F12075" s="1846"/>
    </row>
    <row r="12076" spans="6:6">
      <c r="F12076" s="1846"/>
    </row>
    <row r="12077" spans="6:6">
      <c r="F12077" s="1846"/>
    </row>
    <row r="12078" spans="6:6">
      <c r="F12078" s="1846"/>
    </row>
    <row r="12079" spans="6:6">
      <c r="F12079" s="1846"/>
    </row>
    <row r="12080" spans="6:6">
      <c r="F12080" s="1846"/>
    </row>
    <row r="12081" spans="6:6">
      <c r="F12081" s="1846"/>
    </row>
    <row r="12082" spans="6:6">
      <c r="F12082" s="1846"/>
    </row>
    <row r="12083" spans="6:6">
      <c r="F12083" s="1846"/>
    </row>
    <row r="12084" spans="6:6">
      <c r="F12084" s="1846"/>
    </row>
    <row r="12085" spans="6:6">
      <c r="F12085" s="1846"/>
    </row>
    <row r="12086" spans="6:6">
      <c r="F12086" s="1846"/>
    </row>
    <row r="12087" spans="6:6">
      <c r="F12087" s="1846"/>
    </row>
    <row r="12088" spans="6:6">
      <c r="F12088" s="1846"/>
    </row>
    <row r="12089" spans="6:6">
      <c r="F12089" s="1846"/>
    </row>
    <row r="12090" spans="6:6">
      <c r="F12090" s="1846"/>
    </row>
    <row r="12091" spans="6:6">
      <c r="F12091" s="1846"/>
    </row>
    <row r="12092" spans="6:6">
      <c r="F12092" s="1846"/>
    </row>
    <row r="12093" spans="6:6">
      <c r="F12093" s="1846"/>
    </row>
    <row r="12094" spans="6:6">
      <c r="F12094" s="1846"/>
    </row>
    <row r="12095" spans="6:6">
      <c r="F12095" s="1846"/>
    </row>
    <row r="12096" spans="6:6">
      <c r="F12096" s="1846"/>
    </row>
    <row r="12097" spans="6:6">
      <c r="F12097" s="1846"/>
    </row>
    <row r="12098" spans="6:6">
      <c r="F12098" s="1846"/>
    </row>
    <row r="12099" spans="6:6">
      <c r="F12099" s="1846"/>
    </row>
    <row r="12100" spans="6:6">
      <c r="F12100" s="1846"/>
    </row>
    <row r="12101" spans="6:6">
      <c r="F12101" s="1846"/>
    </row>
    <row r="12102" spans="6:6">
      <c r="F12102" s="1846"/>
    </row>
    <row r="12103" spans="6:6">
      <c r="F12103" s="1846"/>
    </row>
    <row r="12104" spans="6:6">
      <c r="F12104" s="1846"/>
    </row>
    <row r="12105" spans="6:6">
      <c r="F12105" s="1846"/>
    </row>
    <row r="12106" spans="6:6">
      <c r="F12106" s="1846"/>
    </row>
    <row r="12107" spans="6:6">
      <c r="F12107" s="1846"/>
    </row>
    <row r="12108" spans="6:6">
      <c r="F12108" s="1846"/>
    </row>
    <row r="12109" spans="6:6">
      <c r="F12109" s="1846"/>
    </row>
    <row r="12110" spans="6:6">
      <c r="F12110" s="1846"/>
    </row>
    <row r="12111" spans="6:6">
      <c r="F12111" s="1846"/>
    </row>
    <row r="12112" spans="6:6">
      <c r="F12112" s="1846"/>
    </row>
    <row r="12113" spans="6:6">
      <c r="F12113" s="1846"/>
    </row>
    <row r="12114" spans="6:6">
      <c r="F12114" s="1846"/>
    </row>
    <row r="12115" spans="6:6">
      <c r="F12115" s="1846"/>
    </row>
    <row r="12116" spans="6:6">
      <c r="F12116" s="1846"/>
    </row>
    <row r="12117" spans="6:6">
      <c r="F12117" s="1846"/>
    </row>
    <row r="12118" spans="6:6">
      <c r="F12118" s="1846"/>
    </row>
    <row r="12119" spans="6:6">
      <c r="F12119" s="1846"/>
    </row>
    <row r="12120" spans="6:6">
      <c r="F12120" s="1846"/>
    </row>
    <row r="12121" spans="6:6">
      <c r="F12121" s="1846"/>
    </row>
    <row r="12122" spans="6:6">
      <c r="F12122" s="1846"/>
    </row>
    <row r="12123" spans="6:6">
      <c r="F12123" s="1846"/>
    </row>
    <row r="12124" spans="6:6">
      <c r="F12124" s="1846"/>
    </row>
    <row r="12125" spans="6:6">
      <c r="F12125" s="1846"/>
    </row>
    <row r="12126" spans="6:6">
      <c r="F12126" s="1846"/>
    </row>
    <row r="12127" spans="6:6">
      <c r="F12127" s="1846"/>
    </row>
    <row r="12128" spans="6:6">
      <c r="F12128" s="1846"/>
    </row>
    <row r="12129" spans="6:6">
      <c r="F12129" s="1846"/>
    </row>
    <row r="12130" spans="6:6">
      <c r="F12130" s="1846"/>
    </row>
    <row r="12131" spans="6:6">
      <c r="F12131" s="1846"/>
    </row>
    <row r="12132" spans="6:6">
      <c r="F12132" s="1846"/>
    </row>
    <row r="12133" spans="6:6">
      <c r="F12133" s="1846"/>
    </row>
    <row r="12134" spans="6:6">
      <c r="F12134" s="1846"/>
    </row>
    <row r="12135" spans="6:6">
      <c r="F12135" s="1846"/>
    </row>
    <row r="12136" spans="6:6">
      <c r="F12136" s="1846"/>
    </row>
    <row r="12137" spans="6:6">
      <c r="F12137" s="1846"/>
    </row>
    <row r="12138" spans="6:6">
      <c r="F12138" s="1846"/>
    </row>
    <row r="12139" spans="6:6">
      <c r="F12139" s="1846"/>
    </row>
    <row r="12140" spans="6:6">
      <c r="F12140" s="1846"/>
    </row>
    <row r="12141" spans="6:6">
      <c r="F12141" s="1846"/>
    </row>
    <row r="12142" spans="6:6">
      <c r="F12142" s="1846"/>
    </row>
    <row r="12143" spans="6:6">
      <c r="F12143" s="1846"/>
    </row>
    <row r="12144" spans="6:6">
      <c r="F12144" s="1846"/>
    </row>
    <row r="12145" spans="6:6">
      <c r="F12145" s="1846"/>
    </row>
    <row r="12146" spans="6:6">
      <c r="F12146" s="1846"/>
    </row>
    <row r="12147" spans="6:6">
      <c r="F12147" s="1846"/>
    </row>
    <row r="12148" spans="6:6">
      <c r="F12148" s="1846"/>
    </row>
    <row r="12149" spans="6:6">
      <c r="F12149" s="1846"/>
    </row>
    <row r="12150" spans="6:6">
      <c r="F12150" s="1846"/>
    </row>
    <row r="12151" spans="6:6">
      <c r="F12151" s="1846"/>
    </row>
    <row r="12152" spans="6:6">
      <c r="F12152" s="1846"/>
    </row>
    <row r="12153" spans="6:6">
      <c r="F12153" s="1846"/>
    </row>
    <row r="12154" spans="6:6">
      <c r="F12154" s="1846"/>
    </row>
    <row r="12155" spans="6:6">
      <c r="F12155" s="1846"/>
    </row>
    <row r="12156" spans="6:6">
      <c r="F12156" s="1846"/>
    </row>
    <row r="12157" spans="6:6">
      <c r="F12157" s="1846"/>
    </row>
    <row r="12158" spans="6:6">
      <c r="F12158" s="1846"/>
    </row>
    <row r="12159" spans="6:6">
      <c r="F12159" s="1846"/>
    </row>
    <row r="12160" spans="6:6">
      <c r="F12160" s="1846"/>
    </row>
    <row r="12161" spans="6:6">
      <c r="F12161" s="1846"/>
    </row>
    <row r="12162" spans="6:6">
      <c r="F12162" s="1846"/>
    </row>
    <row r="12163" spans="6:6">
      <c r="F12163" s="1846"/>
    </row>
    <row r="12164" spans="6:6">
      <c r="F12164" s="1846"/>
    </row>
    <row r="12165" spans="6:6">
      <c r="F12165" s="1846"/>
    </row>
    <row r="12166" spans="6:6">
      <c r="F12166" s="1846"/>
    </row>
    <row r="12167" spans="6:6">
      <c r="F12167" s="1846"/>
    </row>
    <row r="12168" spans="6:6">
      <c r="F12168" s="1846"/>
    </row>
    <row r="12169" spans="6:6">
      <c r="F12169" s="1846"/>
    </row>
    <row r="12170" spans="6:6">
      <c r="F12170" s="1846"/>
    </row>
    <row r="12171" spans="6:6">
      <c r="F12171" s="1846"/>
    </row>
    <row r="12172" spans="6:6">
      <c r="F12172" s="1846"/>
    </row>
    <row r="12173" spans="6:6">
      <c r="F12173" s="1846"/>
    </row>
    <row r="12174" spans="6:6">
      <c r="F12174" s="1846"/>
    </row>
    <row r="12175" spans="6:6">
      <c r="F12175" s="1846"/>
    </row>
    <row r="12176" spans="6:6">
      <c r="F12176" s="1846"/>
    </row>
    <row r="12177" spans="6:6">
      <c r="F12177" s="1846"/>
    </row>
    <row r="12178" spans="6:6">
      <c r="F12178" s="1846"/>
    </row>
    <row r="12179" spans="6:6">
      <c r="F12179" s="1846"/>
    </row>
    <row r="12180" spans="6:6">
      <c r="F12180" s="1846"/>
    </row>
    <row r="12181" spans="6:6">
      <c r="F12181" s="1846"/>
    </row>
    <row r="12182" spans="6:6">
      <c r="F12182" s="1846"/>
    </row>
    <row r="12183" spans="6:6">
      <c r="F12183" s="1846"/>
    </row>
    <row r="12184" spans="6:6">
      <c r="F12184" s="1846"/>
    </row>
    <row r="12185" spans="6:6">
      <c r="F12185" s="1846"/>
    </row>
    <row r="12186" spans="6:6">
      <c r="F12186" s="1846"/>
    </row>
    <row r="12187" spans="6:6">
      <c r="F12187" s="1846"/>
    </row>
    <row r="12188" spans="6:6">
      <c r="F12188" s="1846"/>
    </row>
    <row r="12189" spans="6:6">
      <c r="F12189" s="1846"/>
    </row>
    <row r="12190" spans="6:6">
      <c r="F12190" s="1846"/>
    </row>
    <row r="12191" spans="6:6">
      <c r="F12191" s="1846"/>
    </row>
    <row r="12192" spans="6:6">
      <c r="F12192" s="1846"/>
    </row>
    <row r="12193" spans="6:6">
      <c r="F12193" s="1846"/>
    </row>
    <row r="12194" spans="6:6">
      <c r="F12194" s="1846"/>
    </row>
    <row r="12195" spans="6:6">
      <c r="F12195" s="1846"/>
    </row>
    <row r="12196" spans="6:6">
      <c r="F12196" s="1846"/>
    </row>
    <row r="12197" spans="6:6">
      <c r="F12197" s="1846"/>
    </row>
    <row r="12198" spans="6:6">
      <c r="F12198" s="1846"/>
    </row>
    <row r="12199" spans="6:6">
      <c r="F12199" s="1846"/>
    </row>
    <row r="12200" spans="6:6">
      <c r="F12200" s="1846"/>
    </row>
    <row r="12201" spans="6:6">
      <c r="F12201" s="1846"/>
    </row>
    <row r="12202" spans="6:6">
      <c r="F12202" s="1846"/>
    </row>
    <row r="12203" spans="6:6">
      <c r="F12203" s="1846"/>
    </row>
    <row r="12204" spans="6:6">
      <c r="F12204" s="1846"/>
    </row>
    <row r="12205" spans="6:6">
      <c r="F12205" s="1846"/>
    </row>
    <row r="12206" spans="6:6">
      <c r="F12206" s="1846"/>
    </row>
    <row r="12207" spans="6:6">
      <c r="F12207" s="1846"/>
    </row>
    <row r="12208" spans="6:6">
      <c r="F12208" s="1846"/>
    </row>
    <row r="12209" spans="6:6">
      <c r="F12209" s="1846"/>
    </row>
    <row r="12210" spans="6:6">
      <c r="F12210" s="1846"/>
    </row>
    <row r="12211" spans="6:6">
      <c r="F12211" s="1846"/>
    </row>
    <row r="12212" spans="6:6">
      <c r="F12212" s="1846"/>
    </row>
    <row r="12213" spans="6:6">
      <c r="F12213" s="1846"/>
    </row>
    <row r="12214" spans="6:6">
      <c r="F12214" s="1846"/>
    </row>
    <row r="12215" spans="6:6">
      <c r="F12215" s="1846"/>
    </row>
    <row r="12216" spans="6:6">
      <c r="F12216" s="1846"/>
    </row>
    <row r="12217" spans="6:6">
      <c r="F12217" s="1846"/>
    </row>
    <row r="12218" spans="6:6">
      <c r="F12218" s="1846"/>
    </row>
    <row r="12219" spans="6:6">
      <c r="F12219" s="1846"/>
    </row>
    <row r="12220" spans="6:6">
      <c r="F12220" s="1846"/>
    </row>
    <row r="12221" spans="6:6">
      <c r="F12221" s="1846"/>
    </row>
    <row r="12222" spans="6:6">
      <c r="F12222" s="1846"/>
    </row>
    <row r="12223" spans="6:6">
      <c r="F12223" s="1846"/>
    </row>
    <row r="12224" spans="6:6">
      <c r="F12224" s="1846"/>
    </row>
    <row r="12225" spans="6:6">
      <c r="F12225" s="1846"/>
    </row>
    <row r="12226" spans="6:6">
      <c r="F12226" s="1846"/>
    </row>
    <row r="12227" spans="6:6">
      <c r="F12227" s="1846"/>
    </row>
    <row r="12228" spans="6:6">
      <c r="F12228" s="1846"/>
    </row>
    <row r="12229" spans="6:6">
      <c r="F12229" s="1846"/>
    </row>
    <row r="12230" spans="6:6">
      <c r="F12230" s="1846"/>
    </row>
    <row r="12231" spans="6:6">
      <c r="F12231" s="1846"/>
    </row>
    <row r="12232" spans="6:6">
      <c r="F12232" s="1846"/>
    </row>
    <row r="12233" spans="6:6">
      <c r="F12233" s="1846"/>
    </row>
    <row r="12234" spans="6:6">
      <c r="F12234" s="1846"/>
    </row>
    <row r="12235" spans="6:6">
      <c r="F12235" s="1846"/>
    </row>
    <row r="12236" spans="6:6">
      <c r="F12236" s="1846"/>
    </row>
    <row r="12237" spans="6:6">
      <c r="F12237" s="1846"/>
    </row>
    <row r="12238" spans="6:6">
      <c r="F12238" s="1846"/>
    </row>
    <row r="12239" spans="6:6">
      <c r="F12239" s="1846"/>
    </row>
    <row r="12240" spans="6:6">
      <c r="F12240" s="1846"/>
    </row>
    <row r="12241" spans="6:6">
      <c r="F12241" s="1846"/>
    </row>
    <row r="12242" spans="6:6">
      <c r="F12242" s="1846"/>
    </row>
    <row r="12243" spans="6:6">
      <c r="F12243" s="1846"/>
    </row>
    <row r="12244" spans="6:6">
      <c r="F12244" s="1846"/>
    </row>
    <row r="12245" spans="6:6">
      <c r="F12245" s="1846"/>
    </row>
    <row r="12246" spans="6:6">
      <c r="F12246" s="1846"/>
    </row>
    <row r="12247" spans="6:6">
      <c r="F12247" s="1846"/>
    </row>
    <row r="12248" spans="6:6">
      <c r="F12248" s="1846"/>
    </row>
    <row r="12249" spans="6:6">
      <c r="F12249" s="1846"/>
    </row>
    <row r="12250" spans="6:6">
      <c r="F12250" s="1846"/>
    </row>
    <row r="12251" spans="6:6">
      <c r="F12251" s="1846"/>
    </row>
    <row r="12252" spans="6:6">
      <c r="F12252" s="1846"/>
    </row>
    <row r="12253" spans="6:6">
      <c r="F12253" s="1846"/>
    </row>
    <row r="12254" spans="6:6">
      <c r="F12254" s="1846"/>
    </row>
    <row r="12255" spans="6:6">
      <c r="F12255" s="1846"/>
    </row>
    <row r="12256" spans="6:6">
      <c r="F12256" s="1846"/>
    </row>
    <row r="12257" spans="6:6">
      <c r="F12257" s="1846"/>
    </row>
    <row r="12258" spans="6:6">
      <c r="F12258" s="1846"/>
    </row>
    <row r="12259" spans="6:6">
      <c r="F12259" s="1846"/>
    </row>
    <row r="12260" spans="6:6">
      <c r="F12260" s="1846"/>
    </row>
    <row r="12261" spans="6:6">
      <c r="F12261" s="1846"/>
    </row>
    <row r="12262" spans="6:6">
      <c r="F12262" s="1846"/>
    </row>
    <row r="12263" spans="6:6">
      <c r="F12263" s="1846"/>
    </row>
    <row r="12264" spans="6:6">
      <c r="F12264" s="1846"/>
    </row>
    <row r="12265" spans="6:6">
      <c r="F12265" s="1846"/>
    </row>
    <row r="12266" spans="6:6">
      <c r="F12266" s="1846"/>
    </row>
    <row r="12267" spans="6:6">
      <c r="F12267" s="1846"/>
    </row>
    <row r="12268" spans="6:6">
      <c r="F12268" s="1846"/>
    </row>
    <row r="12269" spans="6:6">
      <c r="F12269" s="1846"/>
    </row>
    <row r="12270" spans="6:6">
      <c r="F12270" s="1846"/>
    </row>
    <row r="12271" spans="6:6">
      <c r="F12271" s="1846"/>
    </row>
    <row r="12272" spans="6:6">
      <c r="F12272" s="1846"/>
    </row>
    <row r="12273" spans="6:6">
      <c r="F12273" s="1846"/>
    </row>
    <row r="12274" spans="6:6">
      <c r="F12274" s="1846"/>
    </row>
    <row r="12275" spans="6:6">
      <c r="F12275" s="1846"/>
    </row>
    <row r="12276" spans="6:6">
      <c r="F12276" s="1846"/>
    </row>
    <row r="12277" spans="6:6">
      <c r="F12277" s="1846"/>
    </row>
    <row r="12278" spans="6:6">
      <c r="F12278" s="1846"/>
    </row>
    <row r="12279" spans="6:6">
      <c r="F12279" s="1846"/>
    </row>
    <row r="12280" spans="6:6">
      <c r="F12280" s="1846"/>
    </row>
    <row r="12281" spans="6:6">
      <c r="F12281" s="1846"/>
    </row>
    <row r="12282" spans="6:6">
      <c r="F12282" s="1846"/>
    </row>
    <row r="12283" spans="6:6">
      <c r="F12283" s="1846"/>
    </row>
    <row r="12284" spans="6:6">
      <c r="F12284" s="1846"/>
    </row>
    <row r="12285" spans="6:6">
      <c r="F12285" s="1846"/>
    </row>
    <row r="12286" spans="6:6">
      <c r="F12286" s="1846"/>
    </row>
    <row r="12287" spans="6:6">
      <c r="F12287" s="1846"/>
    </row>
    <row r="12288" spans="6:6">
      <c r="F12288" s="1846"/>
    </row>
    <row r="12289" spans="6:6">
      <c r="F12289" s="1846"/>
    </row>
    <row r="12290" spans="6:6">
      <c r="F12290" s="1846"/>
    </row>
    <row r="12291" spans="6:6">
      <c r="F12291" s="1846"/>
    </row>
    <row r="12292" spans="6:6">
      <c r="F12292" s="1846"/>
    </row>
    <row r="12293" spans="6:6">
      <c r="F12293" s="1846"/>
    </row>
    <row r="12294" spans="6:6">
      <c r="F12294" s="1846"/>
    </row>
    <row r="12295" spans="6:6">
      <c r="F12295" s="1846"/>
    </row>
    <row r="12296" spans="6:6">
      <c r="F12296" s="1846"/>
    </row>
    <row r="12297" spans="6:6">
      <c r="F12297" s="1846"/>
    </row>
    <row r="12298" spans="6:6">
      <c r="F12298" s="1846"/>
    </row>
    <row r="12299" spans="6:6">
      <c r="F12299" s="1846"/>
    </row>
    <row r="12300" spans="6:6">
      <c r="F12300" s="1846"/>
    </row>
    <row r="12301" spans="6:6">
      <c r="F12301" s="1846"/>
    </row>
    <row r="12302" spans="6:6">
      <c r="F12302" s="1846"/>
    </row>
    <row r="12303" spans="6:6">
      <c r="F12303" s="1846"/>
    </row>
    <row r="12304" spans="6:6">
      <c r="F12304" s="1846"/>
    </row>
    <row r="12305" spans="6:6">
      <c r="F12305" s="1846"/>
    </row>
    <row r="12306" spans="6:6">
      <c r="F12306" s="1846"/>
    </row>
    <row r="12307" spans="6:6">
      <c r="F12307" s="1846"/>
    </row>
    <row r="12308" spans="6:6">
      <c r="F12308" s="1846"/>
    </row>
    <row r="12309" spans="6:6">
      <c r="F12309" s="1846"/>
    </row>
    <row r="12310" spans="6:6">
      <c r="F12310" s="1846"/>
    </row>
    <row r="12311" spans="6:6">
      <c r="F12311" s="1846"/>
    </row>
    <row r="12312" spans="6:6">
      <c r="F12312" s="1846"/>
    </row>
    <row r="12313" spans="6:6">
      <c r="F12313" s="1846"/>
    </row>
    <row r="12314" spans="6:6">
      <c r="F12314" s="1846"/>
    </row>
    <row r="12315" spans="6:6">
      <c r="F12315" s="1846"/>
    </row>
    <row r="12316" spans="6:6">
      <c r="F12316" s="1846"/>
    </row>
    <row r="12317" spans="6:6">
      <c r="F12317" s="1846"/>
    </row>
    <row r="12318" spans="6:6">
      <c r="F12318" s="1846"/>
    </row>
    <row r="12319" spans="6:6">
      <c r="F12319" s="1846"/>
    </row>
    <row r="12320" spans="6:6">
      <c r="F12320" s="1846"/>
    </row>
    <row r="12321" spans="6:6">
      <c r="F12321" s="1846"/>
    </row>
    <row r="12322" spans="6:6">
      <c r="F12322" s="1846"/>
    </row>
    <row r="12323" spans="6:6">
      <c r="F12323" s="1846"/>
    </row>
    <row r="12324" spans="6:6">
      <c r="F12324" s="1846"/>
    </row>
    <row r="12325" spans="6:6">
      <c r="F12325" s="1846"/>
    </row>
    <row r="12326" spans="6:6">
      <c r="F12326" s="1846"/>
    </row>
    <row r="12327" spans="6:6">
      <c r="F12327" s="1846"/>
    </row>
    <row r="12328" spans="6:6">
      <c r="F12328" s="1846"/>
    </row>
    <row r="12329" spans="6:6">
      <c r="F12329" s="1846"/>
    </row>
    <row r="12330" spans="6:6">
      <c r="F12330" s="1846"/>
    </row>
    <row r="12331" spans="6:6">
      <c r="F12331" s="1846"/>
    </row>
    <row r="12332" spans="6:6">
      <c r="F12332" s="1846"/>
    </row>
    <row r="12333" spans="6:6">
      <c r="F12333" s="1846"/>
    </row>
    <row r="12334" spans="6:6">
      <c r="F12334" s="1846"/>
    </row>
    <row r="12335" spans="6:6">
      <c r="F12335" s="1846"/>
    </row>
    <row r="12336" spans="6:6">
      <c r="F12336" s="1846"/>
    </row>
    <row r="12337" spans="6:6">
      <c r="F12337" s="1846"/>
    </row>
    <row r="12338" spans="6:6">
      <c r="F12338" s="1846"/>
    </row>
    <row r="12339" spans="6:6">
      <c r="F12339" s="1846"/>
    </row>
    <row r="12340" spans="6:6">
      <c r="F12340" s="1846"/>
    </row>
    <row r="12341" spans="6:6">
      <c r="F12341" s="1846"/>
    </row>
    <row r="12342" spans="6:6">
      <c r="F12342" s="1846"/>
    </row>
    <row r="12343" spans="6:6">
      <c r="F12343" s="1846"/>
    </row>
    <row r="12344" spans="6:6">
      <c r="F12344" s="1846"/>
    </row>
    <row r="12345" spans="6:6">
      <c r="F12345" s="1846"/>
    </row>
    <row r="12346" spans="6:6">
      <c r="F12346" s="1846"/>
    </row>
    <row r="12347" spans="6:6">
      <c r="F12347" s="1846"/>
    </row>
    <row r="12348" spans="6:6">
      <c r="F12348" s="1846"/>
    </row>
    <row r="12349" spans="6:6">
      <c r="F12349" s="1846"/>
    </row>
    <row r="12350" spans="6:6">
      <c r="F12350" s="1846"/>
    </row>
    <row r="12351" spans="6:6">
      <c r="F12351" s="1846"/>
    </row>
    <row r="12352" spans="6:6">
      <c r="F12352" s="1846"/>
    </row>
    <row r="12353" spans="6:6">
      <c r="F12353" s="1846"/>
    </row>
    <row r="12354" spans="6:6">
      <c r="F12354" s="1846"/>
    </row>
    <row r="12355" spans="6:6">
      <c r="F12355" s="1846"/>
    </row>
    <row r="12356" spans="6:6">
      <c r="F12356" s="1846"/>
    </row>
    <row r="12357" spans="6:6">
      <c r="F12357" s="1846"/>
    </row>
    <row r="12358" spans="6:6">
      <c r="F12358" s="1846"/>
    </row>
    <row r="12359" spans="6:6">
      <c r="F12359" s="1846"/>
    </row>
    <row r="12360" spans="6:6">
      <c r="F12360" s="1846"/>
    </row>
    <row r="12361" spans="6:6">
      <c r="F12361" s="1846"/>
    </row>
    <row r="12362" spans="6:6">
      <c r="F12362" s="1846"/>
    </row>
    <row r="12363" spans="6:6">
      <c r="F12363" s="1846"/>
    </row>
    <row r="12364" spans="6:6">
      <c r="F12364" s="1846"/>
    </row>
    <row r="12365" spans="6:6">
      <c r="F12365" s="1846"/>
    </row>
    <row r="12366" spans="6:6">
      <c r="F12366" s="1846"/>
    </row>
    <row r="12367" spans="6:6">
      <c r="F12367" s="1846"/>
    </row>
    <row r="12368" spans="6:6">
      <c r="F12368" s="1846"/>
    </row>
    <row r="12369" spans="6:6">
      <c r="F12369" s="1846"/>
    </row>
    <row r="12370" spans="6:6">
      <c r="F12370" s="1846"/>
    </row>
    <row r="12371" spans="6:6">
      <c r="F12371" s="1846"/>
    </row>
    <row r="12372" spans="6:6">
      <c r="F12372" s="1846"/>
    </row>
    <row r="12373" spans="6:6">
      <c r="F12373" s="1846"/>
    </row>
    <row r="12374" spans="6:6">
      <c r="F12374" s="1846"/>
    </row>
    <row r="12375" spans="6:6">
      <c r="F12375" s="1846"/>
    </row>
    <row r="12376" spans="6:6">
      <c r="F12376" s="1846"/>
    </row>
    <row r="12377" spans="6:6">
      <c r="F12377" s="1846"/>
    </row>
    <row r="12378" spans="6:6">
      <c r="F12378" s="1846"/>
    </row>
    <row r="12379" spans="6:6">
      <c r="F12379" s="1846"/>
    </row>
    <row r="12380" spans="6:6">
      <c r="F12380" s="1846"/>
    </row>
    <row r="12381" spans="6:6">
      <c r="F12381" s="1846"/>
    </row>
    <row r="12382" spans="6:6">
      <c r="F12382" s="1846"/>
    </row>
    <row r="12383" spans="6:6">
      <c r="F12383" s="1846"/>
    </row>
    <row r="12384" spans="6:6">
      <c r="F12384" s="1846"/>
    </row>
    <row r="12385" spans="6:6">
      <c r="F12385" s="1846"/>
    </row>
    <row r="12386" spans="6:6">
      <c r="F12386" s="1846"/>
    </row>
    <row r="12387" spans="6:6">
      <c r="F12387" s="1846"/>
    </row>
    <row r="12388" spans="6:6">
      <c r="F12388" s="1846"/>
    </row>
    <row r="12389" spans="6:6">
      <c r="F12389" s="1846"/>
    </row>
    <row r="12390" spans="6:6">
      <c r="F12390" s="1846"/>
    </row>
    <row r="12391" spans="6:6">
      <c r="F12391" s="1846"/>
    </row>
    <row r="12392" spans="6:6">
      <c r="F12392" s="1846"/>
    </row>
    <row r="12393" spans="6:6">
      <c r="F12393" s="1846"/>
    </row>
    <row r="12394" spans="6:6">
      <c r="F12394" s="1846"/>
    </row>
    <row r="12395" spans="6:6">
      <c r="F12395" s="1846"/>
    </row>
    <row r="12396" spans="6:6">
      <c r="F12396" s="1846"/>
    </row>
    <row r="12397" spans="6:6">
      <c r="F12397" s="1846"/>
    </row>
    <row r="12398" spans="6:6">
      <c r="F12398" s="1846"/>
    </row>
    <row r="12399" spans="6:6">
      <c r="F12399" s="1846"/>
    </row>
    <row r="12400" spans="6:6">
      <c r="F12400" s="1846"/>
    </row>
    <row r="12401" spans="6:6">
      <c r="F12401" s="1846"/>
    </row>
    <row r="12402" spans="6:6">
      <c r="F12402" s="1846"/>
    </row>
    <row r="12403" spans="6:6">
      <c r="F12403" s="1846"/>
    </row>
    <row r="12404" spans="6:6">
      <c r="F12404" s="1846"/>
    </row>
    <row r="12405" spans="6:6">
      <c r="F12405" s="1846"/>
    </row>
    <row r="12406" spans="6:6">
      <c r="F12406" s="1846"/>
    </row>
    <row r="12407" spans="6:6">
      <c r="F12407" s="1846"/>
    </row>
    <row r="12408" spans="6:6">
      <c r="F12408" s="1846"/>
    </row>
    <row r="12409" spans="6:6">
      <c r="F12409" s="1846"/>
    </row>
    <row r="12410" spans="6:6">
      <c r="F12410" s="1846"/>
    </row>
    <row r="12411" spans="6:6">
      <c r="F12411" s="1846"/>
    </row>
    <row r="12412" spans="6:6">
      <c r="F12412" s="1846"/>
    </row>
    <row r="12413" spans="6:6">
      <c r="F12413" s="1846"/>
    </row>
    <row r="12414" spans="6:6">
      <c r="F12414" s="1846"/>
    </row>
    <row r="12415" spans="6:6">
      <c r="F12415" s="1846"/>
    </row>
    <row r="12416" spans="6:6">
      <c r="F12416" s="1846"/>
    </row>
    <row r="12417" spans="6:6">
      <c r="F12417" s="1846"/>
    </row>
    <row r="12418" spans="6:6">
      <c r="F12418" s="1846"/>
    </row>
    <row r="12419" spans="6:6">
      <c r="F12419" s="1846"/>
    </row>
    <row r="12420" spans="6:6">
      <c r="F12420" s="1846"/>
    </row>
    <row r="12421" spans="6:6">
      <c r="F12421" s="1846"/>
    </row>
    <row r="12422" spans="6:6">
      <c r="F12422" s="1846"/>
    </row>
    <row r="12423" spans="6:6">
      <c r="F12423" s="1846"/>
    </row>
    <row r="12424" spans="6:6">
      <c r="F12424" s="1846"/>
    </row>
    <row r="12425" spans="6:6">
      <c r="F12425" s="1846"/>
    </row>
    <row r="12426" spans="6:6">
      <c r="F12426" s="1846"/>
    </row>
    <row r="12427" spans="6:6">
      <c r="F12427" s="1846"/>
    </row>
    <row r="12428" spans="6:6">
      <c r="F12428" s="1846"/>
    </row>
    <row r="12429" spans="6:6">
      <c r="F12429" s="1846"/>
    </row>
    <row r="12430" spans="6:6">
      <c r="F12430" s="1846"/>
    </row>
    <row r="12431" spans="6:6">
      <c r="F12431" s="1846"/>
    </row>
    <row r="12432" spans="6:6">
      <c r="F12432" s="1846"/>
    </row>
    <row r="12433" spans="6:6">
      <c r="F12433" s="1846"/>
    </row>
    <row r="12434" spans="6:6">
      <c r="F12434" s="1846"/>
    </row>
    <row r="12435" spans="6:6">
      <c r="F12435" s="1846"/>
    </row>
    <row r="12436" spans="6:6">
      <c r="F12436" s="1846"/>
    </row>
    <row r="12437" spans="6:6">
      <c r="F12437" s="1846"/>
    </row>
    <row r="12438" spans="6:6">
      <c r="F12438" s="1846"/>
    </row>
    <row r="12439" spans="6:6">
      <c r="F12439" s="1846"/>
    </row>
    <row r="12440" spans="6:6">
      <c r="F12440" s="1846"/>
    </row>
    <row r="12441" spans="6:6">
      <c r="F12441" s="1846"/>
    </row>
    <row r="12442" spans="6:6">
      <c r="F12442" s="1846"/>
    </row>
    <row r="12443" spans="6:6">
      <c r="F12443" s="1846"/>
    </row>
    <row r="12444" spans="6:6">
      <c r="F12444" s="1846"/>
    </row>
    <row r="12445" spans="6:6">
      <c r="F12445" s="1846"/>
    </row>
    <row r="12446" spans="6:6">
      <c r="F12446" s="1846"/>
    </row>
    <row r="12447" spans="6:6">
      <c r="F12447" s="1846"/>
    </row>
    <row r="12448" spans="6:6">
      <c r="F12448" s="1846"/>
    </row>
    <row r="12449" spans="6:6">
      <c r="F12449" s="1846"/>
    </row>
    <row r="12450" spans="6:6">
      <c r="F12450" s="1846"/>
    </row>
    <row r="12451" spans="6:6">
      <c r="F12451" s="1846"/>
    </row>
    <row r="12452" spans="6:6">
      <c r="F12452" s="1846"/>
    </row>
    <row r="12453" spans="6:6">
      <c r="F12453" s="1846"/>
    </row>
    <row r="12454" spans="6:6">
      <c r="F12454" s="1846"/>
    </row>
    <row r="12455" spans="6:6">
      <c r="F12455" s="1846"/>
    </row>
    <row r="12456" spans="6:6">
      <c r="F12456" s="1846"/>
    </row>
    <row r="12457" spans="6:6">
      <c r="F12457" s="1846"/>
    </row>
    <row r="12458" spans="6:6">
      <c r="F12458" s="1846"/>
    </row>
    <row r="12459" spans="6:6">
      <c r="F12459" s="1846"/>
    </row>
    <row r="12460" spans="6:6">
      <c r="F12460" s="1846"/>
    </row>
    <row r="12461" spans="6:6">
      <c r="F12461" s="1846"/>
    </row>
    <row r="12462" spans="6:6">
      <c r="F12462" s="1846"/>
    </row>
    <row r="12463" spans="6:6">
      <c r="F12463" s="1846"/>
    </row>
    <row r="12464" spans="6:6">
      <c r="F12464" s="1846"/>
    </row>
    <row r="12465" spans="6:6">
      <c r="F12465" s="1846"/>
    </row>
    <row r="12466" spans="6:6">
      <c r="F12466" s="1846"/>
    </row>
    <row r="12467" spans="6:6">
      <c r="F12467" s="1846"/>
    </row>
    <row r="12468" spans="6:6">
      <c r="F12468" s="1846"/>
    </row>
    <row r="12469" spans="6:6">
      <c r="F12469" s="1846"/>
    </row>
    <row r="12470" spans="6:6">
      <c r="F12470" s="1846"/>
    </row>
    <row r="12471" spans="6:6">
      <c r="F12471" s="1846"/>
    </row>
    <row r="12472" spans="6:6">
      <c r="F12472" s="1846"/>
    </row>
    <row r="12473" spans="6:6">
      <c r="F12473" s="1846"/>
    </row>
    <row r="12474" spans="6:6">
      <c r="F12474" s="1846"/>
    </row>
    <row r="12475" spans="6:6">
      <c r="F12475" s="1846"/>
    </row>
    <row r="12476" spans="6:6">
      <c r="F12476" s="1846"/>
    </row>
    <row r="12477" spans="6:6">
      <c r="F12477" s="1846"/>
    </row>
    <row r="12478" spans="6:6">
      <c r="F12478" s="1846"/>
    </row>
    <row r="12479" spans="6:6">
      <c r="F12479" s="1846"/>
    </row>
    <row r="12480" spans="6:6">
      <c r="F12480" s="1846"/>
    </row>
    <row r="12481" spans="6:6">
      <c r="F12481" s="1846"/>
    </row>
    <row r="12482" spans="6:6">
      <c r="F12482" s="1846"/>
    </row>
    <row r="12483" spans="6:6">
      <c r="F12483" s="1846"/>
    </row>
    <row r="12484" spans="6:6">
      <c r="F12484" s="1846"/>
    </row>
    <row r="12485" spans="6:6">
      <c r="F12485" s="1846"/>
    </row>
    <row r="12486" spans="6:6">
      <c r="F12486" s="1846"/>
    </row>
    <row r="12487" spans="6:6">
      <c r="F12487" s="1846"/>
    </row>
    <row r="12488" spans="6:6">
      <c r="F12488" s="1846"/>
    </row>
    <row r="12489" spans="6:6">
      <c r="F12489" s="1846"/>
    </row>
    <row r="12490" spans="6:6">
      <c r="F12490" s="1846"/>
    </row>
    <row r="12491" spans="6:6">
      <c r="F12491" s="1846"/>
    </row>
    <row r="12492" spans="6:6">
      <c r="F12492" s="1846"/>
    </row>
    <row r="12493" spans="6:6">
      <c r="F12493" s="1846"/>
    </row>
    <row r="12494" spans="6:6">
      <c r="F12494" s="1846"/>
    </row>
    <row r="12495" spans="6:6">
      <c r="F12495" s="1846"/>
    </row>
    <row r="12496" spans="6:6">
      <c r="F12496" s="1846"/>
    </row>
    <row r="12497" spans="6:6">
      <c r="F12497" s="1846"/>
    </row>
    <row r="12498" spans="6:6">
      <c r="F12498" s="1846"/>
    </row>
    <row r="12499" spans="6:6">
      <c r="F12499" s="1846"/>
    </row>
    <row r="12500" spans="6:6">
      <c r="F12500" s="1846"/>
    </row>
    <row r="12501" spans="6:6">
      <c r="F12501" s="1846"/>
    </row>
    <row r="12502" spans="6:6">
      <c r="F12502" s="1846"/>
    </row>
    <row r="12503" spans="6:6">
      <c r="F12503" s="1846"/>
    </row>
    <row r="12504" spans="6:6">
      <c r="F12504" s="1846"/>
    </row>
    <row r="12505" spans="6:6">
      <c r="F12505" s="1846"/>
    </row>
    <row r="12506" spans="6:6">
      <c r="F12506" s="1846"/>
    </row>
    <row r="12507" spans="6:6">
      <c r="F12507" s="1846"/>
    </row>
    <row r="12508" spans="6:6">
      <c r="F12508" s="1846"/>
    </row>
    <row r="12509" spans="6:6">
      <c r="F12509" s="1846"/>
    </row>
    <row r="12510" spans="6:6">
      <c r="F12510" s="1846"/>
    </row>
    <row r="12511" spans="6:6">
      <c r="F12511" s="1846"/>
    </row>
    <row r="12512" spans="6:6">
      <c r="F12512" s="1846"/>
    </row>
    <row r="12513" spans="6:6">
      <c r="F12513" s="1846"/>
    </row>
    <row r="12514" spans="6:6">
      <c r="F12514" s="1846"/>
    </row>
    <row r="12515" spans="6:6">
      <c r="F12515" s="1846"/>
    </row>
    <row r="12516" spans="6:6">
      <c r="F12516" s="1846"/>
    </row>
    <row r="12517" spans="6:6">
      <c r="F12517" s="1846"/>
    </row>
    <row r="12518" spans="6:6">
      <c r="F12518" s="1846"/>
    </row>
    <row r="12519" spans="6:6">
      <c r="F12519" s="1846"/>
    </row>
    <row r="12520" spans="6:6">
      <c r="F12520" s="1846"/>
    </row>
    <row r="12521" spans="6:6">
      <c r="F12521" s="1846"/>
    </row>
    <row r="12522" spans="6:6">
      <c r="F12522" s="1846"/>
    </row>
    <row r="12523" spans="6:6">
      <c r="F12523" s="1846"/>
    </row>
    <row r="12524" spans="6:6">
      <c r="F12524" s="1846"/>
    </row>
    <row r="12525" spans="6:6">
      <c r="F12525" s="1846"/>
    </row>
    <row r="12526" spans="6:6">
      <c r="F12526" s="1846"/>
    </row>
    <row r="12527" spans="6:6">
      <c r="F12527" s="1846"/>
    </row>
    <row r="12528" spans="6:6">
      <c r="F12528" s="1846"/>
    </row>
    <row r="12529" spans="6:6">
      <c r="F12529" s="1846"/>
    </row>
    <row r="12530" spans="6:6">
      <c r="F12530" s="1846"/>
    </row>
    <row r="12531" spans="6:6">
      <c r="F12531" s="1846"/>
    </row>
    <row r="12532" spans="6:6">
      <c r="F12532" s="1846"/>
    </row>
    <row r="12533" spans="6:6">
      <c r="F12533" s="1846"/>
    </row>
    <row r="12534" spans="6:6">
      <c r="F12534" s="1846"/>
    </row>
    <row r="12535" spans="6:6">
      <c r="F12535" s="1846"/>
    </row>
    <row r="12536" spans="6:6">
      <c r="F12536" s="1846"/>
    </row>
    <row r="12537" spans="6:6">
      <c r="F12537" s="1846"/>
    </row>
    <row r="12538" spans="6:6">
      <c r="F12538" s="1846"/>
    </row>
    <row r="12539" spans="6:6">
      <c r="F12539" s="1846"/>
    </row>
    <row r="12540" spans="6:6">
      <c r="F12540" s="1846"/>
    </row>
    <row r="12541" spans="6:6">
      <c r="F12541" s="1846"/>
    </row>
    <row r="12542" spans="6:6">
      <c r="F12542" s="1846"/>
    </row>
    <row r="12543" spans="6:6">
      <c r="F12543" s="1846"/>
    </row>
    <row r="12544" spans="6:6">
      <c r="F12544" s="1846"/>
    </row>
    <row r="12545" spans="6:6">
      <c r="F12545" s="1846"/>
    </row>
    <row r="12546" spans="6:6">
      <c r="F12546" s="1846"/>
    </row>
    <row r="12547" spans="6:6">
      <c r="F12547" s="1846"/>
    </row>
    <row r="12548" spans="6:6">
      <c r="F12548" s="1846"/>
    </row>
    <row r="12549" spans="6:6">
      <c r="F12549" s="1846"/>
    </row>
    <row r="12550" spans="6:6">
      <c r="F12550" s="1846"/>
    </row>
    <row r="12551" spans="6:6">
      <c r="F12551" s="1846"/>
    </row>
    <row r="12552" spans="6:6">
      <c r="F12552" s="1846"/>
    </row>
    <row r="12553" spans="6:6">
      <c r="F12553" s="1846"/>
    </row>
    <row r="12554" spans="6:6">
      <c r="F12554" s="1846"/>
    </row>
    <row r="12555" spans="6:6">
      <c r="F12555" s="1846"/>
    </row>
    <row r="12556" spans="6:6">
      <c r="F12556" s="1846"/>
    </row>
    <row r="12557" spans="6:6">
      <c r="F12557" s="1846"/>
    </row>
    <row r="12558" spans="6:6">
      <c r="F12558" s="1846"/>
    </row>
    <row r="12559" spans="6:6">
      <c r="F12559" s="1846"/>
    </row>
    <row r="12560" spans="6:6">
      <c r="F12560" s="1846"/>
    </row>
    <row r="12561" spans="6:6">
      <c r="F12561" s="1846"/>
    </row>
    <row r="12562" spans="6:6">
      <c r="F12562" s="1846"/>
    </row>
    <row r="12563" spans="6:6">
      <c r="F12563" s="1846"/>
    </row>
    <row r="12564" spans="6:6">
      <c r="F12564" s="1846"/>
    </row>
    <row r="12565" spans="6:6">
      <c r="F12565" s="1846"/>
    </row>
    <row r="12566" spans="6:6">
      <c r="F12566" s="1846"/>
    </row>
    <row r="12567" spans="6:6">
      <c r="F12567" s="1846"/>
    </row>
    <row r="12568" spans="6:6">
      <c r="F12568" s="1846"/>
    </row>
    <row r="12569" spans="6:6">
      <c r="F12569" s="1846"/>
    </row>
    <row r="12570" spans="6:6">
      <c r="F12570" s="1846"/>
    </row>
    <row r="12571" spans="6:6">
      <c r="F12571" s="1846"/>
    </row>
    <row r="12572" spans="6:6">
      <c r="F12572" s="1846"/>
    </row>
    <row r="12573" spans="6:6">
      <c r="F12573" s="1846"/>
    </row>
    <row r="12574" spans="6:6">
      <c r="F12574" s="1846"/>
    </row>
    <row r="12575" spans="6:6">
      <c r="F12575" s="1846"/>
    </row>
    <row r="12576" spans="6:6">
      <c r="F12576" s="1846"/>
    </row>
    <row r="12577" spans="6:6">
      <c r="F12577" s="1846"/>
    </row>
    <row r="12578" spans="6:6">
      <c r="F12578" s="1846"/>
    </row>
    <row r="12579" spans="6:6">
      <c r="F12579" s="1846"/>
    </row>
    <row r="12580" spans="6:6">
      <c r="F12580" s="1846"/>
    </row>
    <row r="12581" spans="6:6">
      <c r="F12581" s="1846"/>
    </row>
    <row r="12582" spans="6:6">
      <c r="F12582" s="1846"/>
    </row>
    <row r="12583" spans="6:6">
      <c r="F12583" s="1846"/>
    </row>
    <row r="12584" spans="6:6">
      <c r="F12584" s="1846"/>
    </row>
    <row r="12585" spans="6:6">
      <c r="F12585" s="1846"/>
    </row>
    <row r="12586" spans="6:6">
      <c r="F12586" s="1846"/>
    </row>
    <row r="12587" spans="6:6">
      <c r="F12587" s="1846"/>
    </row>
    <row r="12588" spans="6:6">
      <c r="F12588" s="1846"/>
    </row>
    <row r="12589" spans="6:6">
      <c r="F12589" s="1846"/>
    </row>
    <row r="12590" spans="6:6">
      <c r="F12590" s="1846"/>
    </row>
    <row r="12591" spans="6:6">
      <c r="F12591" s="1846"/>
    </row>
    <row r="12592" spans="6:6">
      <c r="F12592" s="1846"/>
    </row>
    <row r="12593" spans="6:6">
      <c r="F12593" s="1846"/>
    </row>
    <row r="12594" spans="6:6">
      <c r="F12594" s="1846"/>
    </row>
    <row r="12595" spans="6:6">
      <c r="F12595" s="1846"/>
    </row>
    <row r="12596" spans="6:6">
      <c r="F12596" s="1846"/>
    </row>
    <row r="12597" spans="6:6">
      <c r="F12597" s="1846"/>
    </row>
    <row r="12598" spans="6:6">
      <c r="F12598" s="1846"/>
    </row>
    <row r="12599" spans="6:6">
      <c r="F12599" s="1846"/>
    </row>
    <row r="12600" spans="6:6">
      <c r="F12600" s="1846"/>
    </row>
    <row r="12601" spans="6:6">
      <c r="F12601" s="1846"/>
    </row>
    <row r="12602" spans="6:6">
      <c r="F12602" s="1846"/>
    </row>
    <row r="12603" spans="6:6">
      <c r="F12603" s="1846"/>
    </row>
    <row r="12604" spans="6:6">
      <c r="F12604" s="1846"/>
    </row>
    <row r="12605" spans="6:6">
      <c r="F12605" s="1846"/>
    </row>
    <row r="12606" spans="6:6">
      <c r="F12606" s="1846"/>
    </row>
    <row r="12607" spans="6:6">
      <c r="F12607" s="1846"/>
    </row>
    <row r="12608" spans="6:6">
      <c r="F12608" s="1846"/>
    </row>
    <row r="12609" spans="6:6">
      <c r="F12609" s="1846"/>
    </row>
    <row r="12610" spans="6:6">
      <c r="F12610" s="1846"/>
    </row>
    <row r="12611" spans="6:6">
      <c r="F12611" s="1846"/>
    </row>
    <row r="12612" spans="6:6">
      <c r="F12612" s="1846"/>
    </row>
    <row r="12613" spans="6:6">
      <c r="F12613" s="1846"/>
    </row>
    <row r="12614" spans="6:6">
      <c r="F12614" s="1846"/>
    </row>
    <row r="12615" spans="6:6">
      <c r="F12615" s="1846"/>
    </row>
    <row r="12616" spans="6:6">
      <c r="F12616" s="1846"/>
    </row>
    <row r="12617" spans="6:6">
      <c r="F12617" s="1846"/>
    </row>
    <row r="12618" spans="6:6">
      <c r="F12618" s="1846"/>
    </row>
    <row r="12619" spans="6:6">
      <c r="F12619" s="1846"/>
    </row>
    <row r="12620" spans="6:6">
      <c r="F12620" s="1846"/>
    </row>
    <row r="12621" spans="6:6">
      <c r="F12621" s="1846"/>
    </row>
    <row r="12622" spans="6:6">
      <c r="F12622" s="1846"/>
    </row>
    <row r="12623" spans="6:6">
      <c r="F12623" s="1846"/>
    </row>
    <row r="12624" spans="6:6">
      <c r="F12624" s="1846"/>
    </row>
    <row r="12625" spans="6:6">
      <c r="F12625" s="1846"/>
    </row>
    <row r="12626" spans="6:6">
      <c r="F12626" s="1846"/>
    </row>
    <row r="12627" spans="6:6">
      <c r="F12627" s="1846"/>
    </row>
    <row r="12628" spans="6:6">
      <c r="F12628" s="1846"/>
    </row>
    <row r="12629" spans="6:6">
      <c r="F12629" s="1846"/>
    </row>
    <row r="12630" spans="6:6">
      <c r="F12630" s="1846"/>
    </row>
    <row r="12631" spans="6:6">
      <c r="F12631" s="1846"/>
    </row>
    <row r="12632" spans="6:6">
      <c r="F12632" s="1846"/>
    </row>
    <row r="12633" spans="6:6">
      <c r="F12633" s="1846"/>
    </row>
    <row r="12634" spans="6:6">
      <c r="F12634" s="1846"/>
    </row>
    <row r="12635" spans="6:6">
      <c r="F12635" s="1846"/>
    </row>
    <row r="12636" spans="6:6">
      <c r="F12636" s="1846"/>
    </row>
    <row r="12637" spans="6:6">
      <c r="F12637" s="1846"/>
    </row>
    <row r="12638" spans="6:6">
      <c r="F12638" s="1846"/>
    </row>
    <row r="12639" spans="6:6">
      <c r="F12639" s="1846"/>
    </row>
    <row r="12640" spans="6:6">
      <c r="F12640" s="1846"/>
    </row>
    <row r="12641" spans="6:6">
      <c r="F12641" s="1846"/>
    </row>
    <row r="12642" spans="6:6">
      <c r="F12642" s="1846"/>
    </row>
    <row r="12643" spans="6:6">
      <c r="F12643" s="1846"/>
    </row>
    <row r="12644" spans="6:6">
      <c r="F12644" s="1846"/>
    </row>
    <row r="12645" spans="6:6">
      <c r="F12645" s="1846"/>
    </row>
    <row r="12646" spans="6:6">
      <c r="F12646" s="1846"/>
    </row>
    <row r="12647" spans="6:6">
      <c r="F12647" s="1846"/>
    </row>
    <row r="12648" spans="6:6">
      <c r="F12648" s="1846"/>
    </row>
    <row r="12649" spans="6:6">
      <c r="F12649" s="1846"/>
    </row>
    <row r="12650" spans="6:6">
      <c r="F12650" s="1846"/>
    </row>
    <row r="12651" spans="6:6">
      <c r="F12651" s="1846"/>
    </row>
    <row r="12652" spans="6:6">
      <c r="F12652" s="1846"/>
    </row>
    <row r="12653" spans="6:6">
      <c r="F12653" s="1846"/>
    </row>
    <row r="12654" spans="6:6">
      <c r="F12654" s="1846"/>
    </row>
    <row r="12655" spans="6:6">
      <c r="F12655" s="1846"/>
    </row>
    <row r="12656" spans="6:6">
      <c r="F12656" s="1846"/>
    </row>
    <row r="12657" spans="6:6">
      <c r="F12657" s="1846"/>
    </row>
    <row r="12658" spans="6:6">
      <c r="F12658" s="1846"/>
    </row>
    <row r="12659" spans="6:6">
      <c r="F12659" s="1846"/>
    </row>
    <row r="12660" spans="6:6">
      <c r="F12660" s="1846"/>
    </row>
    <row r="12661" spans="6:6">
      <c r="F12661" s="1846"/>
    </row>
    <row r="12662" spans="6:6">
      <c r="F12662" s="1846"/>
    </row>
    <row r="12663" spans="6:6">
      <c r="F12663" s="1846"/>
    </row>
    <row r="12664" spans="6:6">
      <c r="F12664" s="1846"/>
    </row>
    <row r="12665" spans="6:6">
      <c r="F12665" s="1846"/>
    </row>
    <row r="12666" spans="6:6">
      <c r="F12666" s="1846"/>
    </row>
    <row r="12667" spans="6:6">
      <c r="F12667" s="1846"/>
    </row>
    <row r="12668" spans="6:6">
      <c r="F12668" s="1846"/>
    </row>
    <row r="12669" spans="6:6">
      <c r="F12669" s="1846"/>
    </row>
    <row r="12670" spans="6:6">
      <c r="F12670" s="1846"/>
    </row>
    <row r="12671" spans="6:6">
      <c r="F12671" s="1846"/>
    </row>
    <row r="12672" spans="6:6">
      <c r="F12672" s="1846"/>
    </row>
    <row r="12673" spans="6:6">
      <c r="F12673" s="1846"/>
    </row>
    <row r="12674" spans="6:6">
      <c r="F12674" s="1846"/>
    </row>
    <row r="12675" spans="6:6">
      <c r="F12675" s="1846"/>
    </row>
    <row r="12676" spans="6:6">
      <c r="F12676" s="1846"/>
    </row>
    <row r="12677" spans="6:6">
      <c r="F12677" s="1846"/>
    </row>
    <row r="12678" spans="6:6">
      <c r="F12678" s="1846"/>
    </row>
    <row r="12679" spans="6:6">
      <c r="F12679" s="1846"/>
    </row>
    <row r="12680" spans="6:6">
      <c r="F12680" s="1846"/>
    </row>
    <row r="12681" spans="6:6">
      <c r="F12681" s="1846"/>
    </row>
    <row r="12682" spans="6:6">
      <c r="F12682" s="1846"/>
    </row>
    <row r="12683" spans="6:6">
      <c r="F12683" s="1846"/>
    </row>
    <row r="12684" spans="6:6">
      <c r="F12684" s="1846"/>
    </row>
    <row r="12685" spans="6:6">
      <c r="F12685" s="1846"/>
    </row>
    <row r="12686" spans="6:6">
      <c r="F12686" s="1846"/>
    </row>
    <row r="12687" spans="6:6">
      <c r="F12687" s="1846"/>
    </row>
    <row r="12688" spans="6:6">
      <c r="F12688" s="1846"/>
    </row>
    <row r="12689" spans="6:6">
      <c r="F12689" s="1846"/>
    </row>
    <row r="12690" spans="6:6">
      <c r="F12690" s="1846"/>
    </row>
    <row r="12691" spans="6:6">
      <c r="F12691" s="1846"/>
    </row>
    <row r="12692" spans="6:6">
      <c r="F12692" s="1846"/>
    </row>
    <row r="12693" spans="6:6">
      <c r="F12693" s="1846"/>
    </row>
    <row r="12694" spans="6:6">
      <c r="F12694" s="1846"/>
    </row>
    <row r="12695" spans="6:6">
      <c r="F12695" s="1846"/>
    </row>
    <row r="12696" spans="6:6">
      <c r="F12696" s="1846"/>
    </row>
    <row r="12697" spans="6:6">
      <c r="F12697" s="1846"/>
    </row>
    <row r="12698" spans="6:6">
      <c r="F12698" s="1846"/>
    </row>
    <row r="12699" spans="6:6">
      <c r="F12699" s="1846"/>
    </row>
    <row r="12700" spans="6:6">
      <c r="F12700" s="1846"/>
    </row>
    <row r="12701" spans="6:6">
      <c r="F12701" s="1846"/>
    </row>
    <row r="12702" spans="6:6">
      <c r="F12702" s="1846"/>
    </row>
    <row r="12703" spans="6:6">
      <c r="F12703" s="1846"/>
    </row>
    <row r="12704" spans="6:6">
      <c r="F12704" s="1846"/>
    </row>
    <row r="12705" spans="6:6">
      <c r="F12705" s="1846"/>
    </row>
    <row r="12706" spans="6:6">
      <c r="F12706" s="1846"/>
    </row>
    <row r="12707" spans="6:6">
      <c r="F12707" s="1846"/>
    </row>
    <row r="12708" spans="6:6">
      <c r="F12708" s="1846"/>
    </row>
    <row r="12709" spans="6:6">
      <c r="F12709" s="1846"/>
    </row>
    <row r="12710" spans="6:6">
      <c r="F12710" s="1846"/>
    </row>
    <row r="12711" spans="6:6">
      <c r="F12711" s="1846"/>
    </row>
    <row r="12712" spans="6:6">
      <c r="F12712" s="1846"/>
    </row>
    <row r="12713" spans="6:6">
      <c r="F12713" s="1846"/>
    </row>
    <row r="12714" spans="6:6">
      <c r="F12714" s="1846"/>
    </row>
    <row r="12715" spans="6:6">
      <c r="F12715" s="1846"/>
    </row>
    <row r="12716" spans="6:6">
      <c r="F12716" s="1846"/>
    </row>
    <row r="12717" spans="6:6">
      <c r="F12717" s="1846"/>
    </row>
    <row r="12718" spans="6:6">
      <c r="F12718" s="1846"/>
    </row>
    <row r="12719" spans="6:6">
      <c r="F12719" s="1846"/>
    </row>
    <row r="12720" spans="6:6">
      <c r="F12720" s="1846"/>
    </row>
    <row r="12721" spans="6:6">
      <c r="F12721" s="1846"/>
    </row>
    <row r="12722" spans="6:6">
      <c r="F12722" s="1846"/>
    </row>
    <row r="12723" spans="6:6">
      <c r="F12723" s="1846"/>
    </row>
    <row r="12724" spans="6:6">
      <c r="F12724" s="1846"/>
    </row>
    <row r="12725" spans="6:6">
      <c r="F12725" s="1846"/>
    </row>
    <row r="12726" spans="6:6">
      <c r="F12726" s="1846"/>
    </row>
    <row r="12727" spans="6:6">
      <c r="F12727" s="1846"/>
    </row>
    <row r="12728" spans="6:6">
      <c r="F12728" s="1846"/>
    </row>
    <row r="12729" spans="6:6">
      <c r="F12729" s="1846"/>
    </row>
    <row r="12730" spans="6:6">
      <c r="F12730" s="1846"/>
    </row>
    <row r="12731" spans="6:6">
      <c r="F12731" s="1846"/>
    </row>
    <row r="12732" spans="6:6">
      <c r="F12732" s="1846"/>
    </row>
    <row r="12733" spans="6:6">
      <c r="F12733" s="1846"/>
    </row>
    <row r="12734" spans="6:6">
      <c r="F12734" s="1846"/>
    </row>
    <row r="12735" spans="6:6">
      <c r="F12735" s="1846"/>
    </row>
    <row r="12736" spans="6:6">
      <c r="F12736" s="1846"/>
    </row>
    <row r="12737" spans="6:6">
      <c r="F12737" s="1846"/>
    </row>
    <row r="12738" spans="6:6">
      <c r="F12738" s="1846"/>
    </row>
    <row r="12739" spans="6:6">
      <c r="F12739" s="1846"/>
    </row>
    <row r="12740" spans="6:6">
      <c r="F12740" s="1846"/>
    </row>
    <row r="12741" spans="6:6">
      <c r="F12741" s="1846"/>
    </row>
    <row r="12742" spans="6:6">
      <c r="F12742" s="1846"/>
    </row>
    <row r="12743" spans="6:6">
      <c r="F12743" s="1846"/>
    </row>
    <row r="12744" spans="6:6">
      <c r="F12744" s="1846"/>
    </row>
    <row r="12745" spans="6:6">
      <c r="F12745" s="1846"/>
    </row>
    <row r="12746" spans="6:6">
      <c r="F12746" s="1846"/>
    </row>
    <row r="12747" spans="6:6">
      <c r="F12747" s="1846"/>
    </row>
    <row r="12748" spans="6:6">
      <c r="F12748" s="1846"/>
    </row>
    <row r="12749" spans="6:6">
      <c r="F12749" s="1846"/>
    </row>
    <row r="12750" spans="6:6">
      <c r="F12750" s="1846"/>
    </row>
    <row r="12751" spans="6:6">
      <c r="F12751" s="1846"/>
    </row>
    <row r="12752" spans="6:6">
      <c r="F12752" s="1846"/>
    </row>
    <row r="12753" spans="6:6">
      <c r="F12753" s="1846"/>
    </row>
    <row r="12754" spans="6:6">
      <c r="F12754" s="1846"/>
    </row>
    <row r="12755" spans="6:6">
      <c r="F12755" s="1846"/>
    </row>
    <row r="12756" spans="6:6">
      <c r="F12756" s="1846"/>
    </row>
    <row r="12757" spans="6:6">
      <c r="F12757" s="1846"/>
    </row>
    <row r="12758" spans="6:6">
      <c r="F12758" s="1846"/>
    </row>
    <row r="12759" spans="6:6">
      <c r="F12759" s="1846"/>
    </row>
    <row r="12760" spans="6:6">
      <c r="F12760" s="1846"/>
    </row>
    <row r="12761" spans="6:6">
      <c r="F12761" s="1846"/>
    </row>
    <row r="12762" spans="6:6">
      <c r="F12762" s="1846"/>
    </row>
    <row r="12763" spans="6:6">
      <c r="F12763" s="1846"/>
    </row>
    <row r="12764" spans="6:6">
      <c r="F12764" s="1846"/>
    </row>
    <row r="12765" spans="6:6">
      <c r="F12765" s="1846"/>
    </row>
    <row r="12766" spans="6:6">
      <c r="F12766" s="1846"/>
    </row>
    <row r="12767" spans="6:6">
      <c r="F12767" s="1846"/>
    </row>
    <row r="12768" spans="6:6">
      <c r="F12768" s="1846"/>
    </row>
    <row r="12769" spans="6:6">
      <c r="F12769" s="1846"/>
    </row>
    <row r="12770" spans="6:6">
      <c r="F12770" s="1846"/>
    </row>
    <row r="12771" spans="6:6">
      <c r="F12771" s="1846"/>
    </row>
    <row r="12772" spans="6:6">
      <c r="F12772" s="1846"/>
    </row>
    <row r="12773" spans="6:6">
      <c r="F12773" s="1846"/>
    </row>
    <row r="12774" spans="6:6">
      <c r="F12774" s="1846"/>
    </row>
    <row r="12775" spans="6:6">
      <c r="F12775" s="1846"/>
    </row>
    <row r="12776" spans="6:6">
      <c r="F12776" s="1846"/>
    </row>
    <row r="12777" spans="6:6">
      <c r="F12777" s="1846"/>
    </row>
    <row r="12778" spans="6:6">
      <c r="F12778" s="1846"/>
    </row>
    <row r="12779" spans="6:6">
      <c r="F12779" s="1846"/>
    </row>
    <row r="12780" spans="6:6">
      <c r="F12780" s="1846"/>
    </row>
    <row r="12781" spans="6:6">
      <c r="F12781" s="1846"/>
    </row>
    <row r="12782" spans="6:6">
      <c r="F12782" s="1846"/>
    </row>
    <row r="12783" spans="6:6">
      <c r="F12783" s="1846"/>
    </row>
    <row r="12784" spans="6:6">
      <c r="F12784" s="1846"/>
    </row>
    <row r="12785" spans="6:6">
      <c r="F12785" s="1846"/>
    </row>
    <row r="12786" spans="6:6">
      <c r="F12786" s="1846"/>
    </row>
    <row r="12787" spans="6:6">
      <c r="F12787" s="1846"/>
    </row>
    <row r="12788" spans="6:6">
      <c r="F12788" s="1846"/>
    </row>
    <row r="12789" spans="6:6">
      <c r="F12789" s="1846"/>
    </row>
    <row r="12790" spans="6:6">
      <c r="F12790" s="1846"/>
    </row>
    <row r="12791" spans="6:6">
      <c r="F12791" s="1846"/>
    </row>
    <row r="12792" spans="6:6">
      <c r="F12792" s="1846"/>
    </row>
    <row r="12793" spans="6:6">
      <c r="F12793" s="1846"/>
    </row>
    <row r="12794" spans="6:6">
      <c r="F12794" s="1846"/>
    </row>
    <row r="12795" spans="6:6">
      <c r="F12795" s="1846"/>
    </row>
    <row r="12796" spans="6:6">
      <c r="F12796" s="1846"/>
    </row>
    <row r="12797" spans="6:6">
      <c r="F12797" s="1846"/>
    </row>
    <row r="12798" spans="6:6">
      <c r="F12798" s="1846"/>
    </row>
    <row r="12799" spans="6:6">
      <c r="F12799" s="1846"/>
    </row>
    <row r="12800" spans="6:6">
      <c r="F12800" s="1846"/>
    </row>
    <row r="12801" spans="6:6">
      <c r="F12801" s="1846"/>
    </row>
    <row r="12802" spans="6:6">
      <c r="F12802" s="1846"/>
    </row>
    <row r="12803" spans="6:6">
      <c r="F12803" s="1846"/>
    </row>
    <row r="12804" spans="6:6">
      <c r="F12804" s="1846"/>
    </row>
    <row r="12805" spans="6:6">
      <c r="F12805" s="1846"/>
    </row>
    <row r="12806" spans="6:6">
      <c r="F12806" s="1846"/>
    </row>
    <row r="12807" spans="6:6">
      <c r="F12807" s="1846"/>
    </row>
    <row r="12808" spans="6:6">
      <c r="F12808" s="1846"/>
    </row>
    <row r="12809" spans="6:6">
      <c r="F12809" s="1846"/>
    </row>
    <row r="12810" spans="6:6">
      <c r="F12810" s="1846"/>
    </row>
    <row r="12811" spans="6:6">
      <c r="F12811" s="1846"/>
    </row>
    <row r="12812" spans="6:6">
      <c r="F12812" s="1846"/>
    </row>
    <row r="12813" spans="6:6">
      <c r="F12813" s="1846"/>
    </row>
    <row r="12814" spans="6:6">
      <c r="F12814" s="1846"/>
    </row>
    <row r="12815" spans="6:6">
      <c r="F12815" s="1846"/>
    </row>
    <row r="12816" spans="6:6">
      <c r="F12816" s="1846"/>
    </row>
    <row r="12817" spans="6:6">
      <c r="F12817" s="1846"/>
    </row>
    <row r="12818" spans="6:6">
      <c r="F12818" s="1846"/>
    </row>
    <row r="12819" spans="6:6">
      <c r="F12819" s="1846"/>
    </row>
    <row r="12820" spans="6:6">
      <c r="F12820" s="1846"/>
    </row>
    <row r="12821" spans="6:6">
      <c r="F12821" s="1846"/>
    </row>
    <row r="12822" spans="6:6">
      <c r="F12822" s="1846"/>
    </row>
    <row r="12823" spans="6:6">
      <c r="F12823" s="1846"/>
    </row>
    <row r="12824" spans="6:6">
      <c r="F12824" s="1846"/>
    </row>
    <row r="12825" spans="6:6">
      <c r="F12825" s="1846"/>
    </row>
    <row r="12826" spans="6:6">
      <c r="F12826" s="1846"/>
    </row>
    <row r="12827" spans="6:6">
      <c r="F12827" s="1846"/>
    </row>
    <row r="12828" spans="6:6">
      <c r="F12828" s="1846"/>
    </row>
    <row r="12829" spans="6:6">
      <c r="F12829" s="1846"/>
    </row>
    <row r="12830" spans="6:6">
      <c r="F12830" s="1846"/>
    </row>
    <row r="12831" spans="6:6">
      <c r="F12831" s="1846"/>
    </row>
    <row r="12832" spans="6:6">
      <c r="F12832" s="1846"/>
    </row>
    <row r="12833" spans="6:6">
      <c r="F12833" s="1846"/>
    </row>
    <row r="12834" spans="6:6">
      <c r="F12834" s="1846"/>
    </row>
    <row r="12835" spans="6:6">
      <c r="F12835" s="1846"/>
    </row>
    <row r="12836" spans="6:6">
      <c r="F12836" s="1846"/>
    </row>
    <row r="12837" spans="6:6">
      <c r="F12837" s="1846"/>
    </row>
    <row r="12838" spans="6:6">
      <c r="F12838" s="1846"/>
    </row>
    <row r="12839" spans="6:6">
      <c r="F12839" s="1846"/>
    </row>
    <row r="12840" spans="6:6">
      <c r="F12840" s="1846"/>
    </row>
    <row r="12841" spans="6:6">
      <c r="F12841" s="1846"/>
    </row>
    <row r="12842" spans="6:6">
      <c r="F12842" s="1846"/>
    </row>
    <row r="12843" spans="6:6">
      <c r="F12843" s="1846"/>
    </row>
    <row r="12844" spans="6:6">
      <c r="F12844" s="1846"/>
    </row>
    <row r="12845" spans="6:6">
      <c r="F12845" s="1846"/>
    </row>
    <row r="12846" spans="6:6">
      <c r="F12846" s="1846"/>
    </row>
    <row r="12847" spans="6:6">
      <c r="F12847" s="1846"/>
    </row>
    <row r="12848" spans="6:6">
      <c r="F12848" s="1846"/>
    </row>
    <row r="12849" spans="6:6">
      <c r="F12849" s="1846"/>
    </row>
    <row r="12850" spans="6:6">
      <c r="F12850" s="1846"/>
    </row>
    <row r="12851" spans="6:6">
      <c r="F12851" s="1846"/>
    </row>
    <row r="12852" spans="6:6">
      <c r="F12852" s="1846"/>
    </row>
    <row r="12853" spans="6:6">
      <c r="F12853" s="1846"/>
    </row>
    <row r="12854" spans="6:6">
      <c r="F12854" s="1846"/>
    </row>
    <row r="12855" spans="6:6">
      <c r="F12855" s="1846"/>
    </row>
    <row r="12856" spans="6:6">
      <c r="F12856" s="1846"/>
    </row>
    <row r="12857" spans="6:6">
      <c r="F12857" s="1846"/>
    </row>
    <row r="12858" spans="6:6">
      <c r="F12858" s="1846"/>
    </row>
    <row r="12859" spans="6:6">
      <c r="F12859" s="1846"/>
    </row>
    <row r="12860" spans="6:6">
      <c r="F12860" s="1846"/>
    </row>
    <row r="12861" spans="6:6">
      <c r="F12861" s="1846"/>
    </row>
    <row r="12862" spans="6:6">
      <c r="F12862" s="1846"/>
    </row>
    <row r="12863" spans="6:6">
      <c r="F12863" s="1846"/>
    </row>
    <row r="12864" spans="6:6">
      <c r="F12864" s="1846"/>
    </row>
    <row r="12865" spans="6:6">
      <c r="F12865" s="1846"/>
    </row>
    <row r="12866" spans="6:6">
      <c r="F12866" s="1846"/>
    </row>
    <row r="12867" spans="6:6">
      <c r="F12867" s="1846"/>
    </row>
    <row r="12868" spans="6:6">
      <c r="F12868" s="1846"/>
    </row>
    <row r="12869" spans="6:6">
      <c r="F12869" s="1846"/>
    </row>
    <row r="12870" spans="6:6">
      <c r="F12870" s="1846"/>
    </row>
    <row r="12871" spans="6:6">
      <c r="F12871" s="1846"/>
    </row>
    <row r="12872" spans="6:6">
      <c r="F12872" s="1846"/>
    </row>
    <row r="12873" spans="6:6">
      <c r="F12873" s="1846"/>
    </row>
    <row r="12874" spans="6:6">
      <c r="F12874" s="1846"/>
    </row>
    <row r="12875" spans="6:6">
      <c r="F12875" s="1846"/>
    </row>
    <row r="12876" spans="6:6">
      <c r="F12876" s="1846"/>
    </row>
    <row r="12877" spans="6:6">
      <c r="F12877" s="1846"/>
    </row>
    <row r="12878" spans="6:6">
      <c r="F12878" s="1846"/>
    </row>
    <row r="12879" spans="6:6">
      <c r="F12879" s="1846"/>
    </row>
    <row r="12880" spans="6:6">
      <c r="F12880" s="1846"/>
    </row>
    <row r="12881" spans="6:6">
      <c r="F12881" s="1846"/>
    </row>
    <row r="12882" spans="6:6">
      <c r="F12882" s="1846"/>
    </row>
    <row r="12883" spans="6:6">
      <c r="F12883" s="1846"/>
    </row>
    <row r="12884" spans="6:6">
      <c r="F12884" s="1846"/>
    </row>
    <row r="12885" spans="6:6">
      <c r="F12885" s="1846"/>
    </row>
    <row r="12886" spans="6:6">
      <c r="F12886" s="1846"/>
    </row>
    <row r="12887" spans="6:6">
      <c r="F12887" s="1846"/>
    </row>
    <row r="12888" spans="6:6">
      <c r="F12888" s="1846"/>
    </row>
    <row r="12889" spans="6:6">
      <c r="F12889" s="1846"/>
    </row>
    <row r="12890" spans="6:6">
      <c r="F12890" s="1846"/>
    </row>
    <row r="12891" spans="6:6">
      <c r="F12891" s="1846"/>
    </row>
    <row r="12892" spans="6:6">
      <c r="F12892" s="1846"/>
    </row>
    <row r="12893" spans="6:6">
      <c r="F12893" s="1846"/>
    </row>
    <row r="12894" spans="6:6">
      <c r="F12894" s="1846"/>
    </row>
    <row r="12895" spans="6:6">
      <c r="F12895" s="1846"/>
    </row>
    <row r="12896" spans="6:6">
      <c r="F12896" s="1846"/>
    </row>
    <row r="12897" spans="6:6">
      <c r="F12897" s="1846"/>
    </row>
    <row r="12898" spans="6:6">
      <c r="F12898" s="1846"/>
    </row>
    <row r="12899" spans="6:6">
      <c r="F12899" s="1846"/>
    </row>
    <row r="12900" spans="6:6">
      <c r="F12900" s="1846"/>
    </row>
    <row r="12901" spans="6:6">
      <c r="F12901" s="1846"/>
    </row>
    <row r="12902" spans="6:6">
      <c r="F12902" s="1846"/>
    </row>
    <row r="12903" spans="6:6">
      <c r="F12903" s="1846"/>
    </row>
    <row r="12904" spans="6:6">
      <c r="F12904" s="1846"/>
    </row>
    <row r="12905" spans="6:6">
      <c r="F12905" s="1846"/>
    </row>
    <row r="12906" spans="6:6">
      <c r="F12906" s="1846"/>
    </row>
    <row r="12907" spans="6:6">
      <c r="F12907" s="1846"/>
    </row>
    <row r="12908" spans="6:6">
      <c r="F12908" s="1846"/>
    </row>
    <row r="12909" spans="6:6">
      <c r="F12909" s="1846"/>
    </row>
    <row r="12910" spans="6:6">
      <c r="F12910" s="1846"/>
    </row>
    <row r="12911" spans="6:6">
      <c r="F12911" s="1846"/>
    </row>
    <row r="12912" spans="6:6">
      <c r="F12912" s="1846"/>
    </row>
    <row r="12913" spans="6:6">
      <c r="F12913" s="1846"/>
    </row>
    <row r="12914" spans="6:6">
      <c r="F12914" s="1846"/>
    </row>
    <row r="12915" spans="6:6">
      <c r="F12915" s="1846"/>
    </row>
    <row r="12916" spans="6:6">
      <c r="F12916" s="1846"/>
    </row>
    <row r="12917" spans="6:6">
      <c r="F12917" s="1846"/>
    </row>
    <row r="12918" spans="6:6">
      <c r="F12918" s="1846"/>
    </row>
    <row r="12919" spans="6:6">
      <c r="F12919" s="1846"/>
    </row>
    <row r="12920" spans="6:6">
      <c r="F12920" s="1846"/>
    </row>
    <row r="12921" spans="6:6">
      <c r="F12921" s="1846"/>
    </row>
    <row r="12922" spans="6:6">
      <c r="F12922" s="1846"/>
    </row>
    <row r="12923" spans="6:6">
      <c r="F12923" s="1846"/>
    </row>
    <row r="12924" spans="6:6">
      <c r="F12924" s="1846"/>
    </row>
    <row r="12925" spans="6:6">
      <c r="F12925" s="1846"/>
    </row>
    <row r="12926" spans="6:6">
      <c r="F12926" s="1846"/>
    </row>
    <row r="12927" spans="6:6">
      <c r="F12927" s="1846"/>
    </row>
    <row r="12928" spans="6:6">
      <c r="F12928" s="1846"/>
    </row>
    <row r="12929" spans="6:6">
      <c r="F12929" s="1846"/>
    </row>
    <row r="12930" spans="6:6">
      <c r="F12930" s="1846"/>
    </row>
    <row r="12931" spans="6:6">
      <c r="F12931" s="1846"/>
    </row>
    <row r="12932" spans="6:6">
      <c r="F12932" s="1846"/>
    </row>
    <row r="12933" spans="6:6">
      <c r="F12933" s="1846"/>
    </row>
    <row r="12934" spans="6:6">
      <c r="F12934" s="1846"/>
    </row>
    <row r="12935" spans="6:6">
      <c r="F12935" s="1846"/>
    </row>
    <row r="12936" spans="6:6">
      <c r="F12936" s="1846"/>
    </row>
    <row r="12937" spans="6:6">
      <c r="F12937" s="1846"/>
    </row>
    <row r="12938" spans="6:6">
      <c r="F12938" s="1846"/>
    </row>
    <row r="12939" spans="6:6">
      <c r="F12939" s="1846"/>
    </row>
    <row r="12940" spans="6:6">
      <c r="F12940" s="1846"/>
    </row>
    <row r="12941" spans="6:6">
      <c r="F12941" s="1846"/>
    </row>
    <row r="12942" spans="6:6">
      <c r="F12942" s="1846"/>
    </row>
    <row r="12943" spans="6:6">
      <c r="F12943" s="1846"/>
    </row>
    <row r="12944" spans="6:6">
      <c r="F12944" s="1846"/>
    </row>
    <row r="12945" spans="6:6">
      <c r="F12945" s="1846"/>
    </row>
    <row r="12946" spans="6:6">
      <c r="F12946" s="1846"/>
    </row>
    <row r="12947" spans="6:6">
      <c r="F12947" s="1846"/>
    </row>
    <row r="12948" spans="6:6">
      <c r="F12948" s="1846"/>
    </row>
    <row r="12949" spans="6:6">
      <c r="F12949" s="1846"/>
    </row>
    <row r="12950" spans="6:6">
      <c r="F12950" s="1846"/>
    </row>
    <row r="12951" spans="6:6">
      <c r="F12951" s="1846"/>
    </row>
    <row r="12952" spans="6:6">
      <c r="F12952" s="1846"/>
    </row>
    <row r="12953" spans="6:6">
      <c r="F12953" s="1846"/>
    </row>
    <row r="12954" spans="6:6">
      <c r="F12954" s="1846"/>
    </row>
    <row r="12955" spans="6:6">
      <c r="F12955" s="1846"/>
    </row>
    <row r="12956" spans="6:6">
      <c r="F12956" s="1846"/>
    </row>
    <row r="12957" spans="6:6">
      <c r="F12957" s="1846"/>
    </row>
    <row r="12958" spans="6:6">
      <c r="F12958" s="1846"/>
    </row>
    <row r="12959" spans="6:6">
      <c r="F12959" s="1846"/>
    </row>
    <row r="12960" spans="6:6">
      <c r="F12960" s="1846"/>
    </row>
    <row r="12961" spans="6:6">
      <c r="F12961" s="1846"/>
    </row>
    <row r="12962" spans="6:6">
      <c r="F12962" s="1846"/>
    </row>
    <row r="12963" spans="6:6">
      <c r="F12963" s="1846"/>
    </row>
    <row r="12964" spans="6:6">
      <c r="F12964" s="1846"/>
    </row>
    <row r="12965" spans="6:6">
      <c r="F12965" s="1846"/>
    </row>
    <row r="12966" spans="6:6">
      <c r="F12966" s="1846"/>
    </row>
    <row r="12967" spans="6:6">
      <c r="F12967" s="1846"/>
    </row>
    <row r="12968" spans="6:6">
      <c r="F12968" s="1846"/>
    </row>
    <row r="12969" spans="6:6">
      <c r="F12969" s="1846"/>
    </row>
    <row r="12970" spans="6:6">
      <c r="F12970" s="1846"/>
    </row>
    <row r="12971" spans="6:6">
      <c r="F12971" s="1846"/>
    </row>
    <row r="12972" spans="6:6">
      <c r="F12972" s="1846"/>
    </row>
    <row r="12973" spans="6:6">
      <c r="F12973" s="1846"/>
    </row>
    <row r="12974" spans="6:6">
      <c r="F12974" s="1846"/>
    </row>
    <row r="12975" spans="6:6">
      <c r="F12975" s="1846"/>
    </row>
    <row r="12976" spans="6:6">
      <c r="F12976" s="1846"/>
    </row>
    <row r="12977" spans="6:6">
      <c r="F12977" s="1846"/>
    </row>
    <row r="12978" spans="6:6">
      <c r="F12978" s="1846"/>
    </row>
    <row r="12979" spans="6:6">
      <c r="F12979" s="1846"/>
    </row>
    <row r="12980" spans="6:6">
      <c r="F12980" s="1846"/>
    </row>
    <row r="12981" spans="6:6">
      <c r="F12981" s="1846"/>
    </row>
    <row r="12982" spans="6:6">
      <c r="F12982" s="1846"/>
    </row>
    <row r="12983" spans="6:6">
      <c r="F12983" s="1846"/>
    </row>
    <row r="12984" spans="6:6">
      <c r="F12984" s="1846"/>
    </row>
    <row r="12985" spans="6:6">
      <c r="F12985" s="1846"/>
    </row>
    <row r="12986" spans="6:6">
      <c r="F12986" s="1846"/>
    </row>
    <row r="12987" spans="6:6">
      <c r="F12987" s="1846"/>
    </row>
    <row r="12988" spans="6:6">
      <c r="F12988" s="1846"/>
    </row>
    <row r="12989" spans="6:6">
      <c r="F12989" s="1846"/>
    </row>
    <row r="12990" spans="6:6">
      <c r="F12990" s="1846"/>
    </row>
    <row r="12991" spans="6:6">
      <c r="F12991" s="1846"/>
    </row>
    <row r="12992" spans="6:6">
      <c r="F12992" s="1846"/>
    </row>
    <row r="12993" spans="6:6">
      <c r="F12993" s="1846"/>
    </row>
    <row r="12994" spans="6:6">
      <c r="F12994" s="1846"/>
    </row>
    <row r="12995" spans="6:6">
      <c r="F12995" s="1846"/>
    </row>
    <row r="12996" spans="6:6">
      <c r="F12996" s="1846"/>
    </row>
    <row r="12997" spans="6:6">
      <c r="F12997" s="1846"/>
    </row>
    <row r="12998" spans="6:6">
      <c r="F12998" s="1846"/>
    </row>
    <row r="12999" spans="6:6">
      <c r="F12999" s="1846"/>
    </row>
    <row r="13000" spans="6:6">
      <c r="F13000" s="1846"/>
    </row>
    <row r="13001" spans="6:6">
      <c r="F13001" s="1846"/>
    </row>
    <row r="13002" spans="6:6">
      <c r="F13002" s="1846"/>
    </row>
    <row r="13003" spans="6:6">
      <c r="F13003" s="1846"/>
    </row>
    <row r="13004" spans="6:6">
      <c r="F13004" s="1846"/>
    </row>
    <row r="13005" spans="6:6">
      <c r="F13005" s="1846"/>
    </row>
    <row r="13006" spans="6:6">
      <c r="F13006" s="1846"/>
    </row>
    <row r="13007" spans="6:6">
      <c r="F13007" s="1846"/>
    </row>
    <row r="13008" spans="6:6">
      <c r="F13008" s="1846"/>
    </row>
    <row r="13009" spans="6:6">
      <c r="F13009" s="1846"/>
    </row>
    <row r="13010" spans="6:6">
      <c r="F13010" s="1846"/>
    </row>
    <row r="13011" spans="6:6">
      <c r="F13011" s="1846"/>
    </row>
    <row r="13012" spans="6:6">
      <c r="F13012" s="1846"/>
    </row>
    <row r="13013" spans="6:6">
      <c r="F13013" s="1846"/>
    </row>
    <row r="13014" spans="6:6">
      <c r="F13014" s="1846"/>
    </row>
    <row r="13015" spans="6:6">
      <c r="F13015" s="1846"/>
    </row>
    <row r="13016" spans="6:6">
      <c r="F13016" s="1846"/>
    </row>
    <row r="13017" spans="6:6">
      <c r="F13017" s="1846"/>
    </row>
    <row r="13018" spans="6:6">
      <c r="F13018" s="1846"/>
    </row>
    <row r="13019" spans="6:6">
      <c r="F13019" s="1846"/>
    </row>
    <row r="13020" spans="6:6">
      <c r="F13020" s="1846"/>
    </row>
    <row r="13021" spans="6:6">
      <c r="F13021" s="1846"/>
    </row>
    <row r="13022" spans="6:6">
      <c r="F13022" s="1846"/>
    </row>
    <row r="13023" spans="6:6">
      <c r="F13023" s="1846"/>
    </row>
    <row r="13024" spans="6:6">
      <c r="F13024" s="1846"/>
    </row>
    <row r="13025" spans="6:6">
      <c r="F13025" s="1846"/>
    </row>
    <row r="13026" spans="6:6">
      <c r="F13026" s="1846"/>
    </row>
    <row r="13027" spans="6:6">
      <c r="F13027" s="1846"/>
    </row>
    <row r="13028" spans="6:6">
      <c r="F13028" s="1846"/>
    </row>
    <row r="13029" spans="6:6">
      <c r="F13029" s="1846"/>
    </row>
    <row r="13030" spans="6:6">
      <c r="F13030" s="1846"/>
    </row>
    <row r="13031" spans="6:6">
      <c r="F13031" s="1846"/>
    </row>
    <row r="13032" spans="6:6">
      <c r="F13032" s="1846"/>
    </row>
    <row r="13033" spans="6:6">
      <c r="F13033" s="1846"/>
    </row>
    <row r="13034" spans="6:6">
      <c r="F13034" s="1846"/>
    </row>
    <row r="13035" spans="6:6">
      <c r="F13035" s="1846"/>
    </row>
    <row r="13036" spans="6:6">
      <c r="F13036" s="1846"/>
    </row>
    <row r="13037" spans="6:6">
      <c r="F13037" s="1846"/>
    </row>
    <row r="13038" spans="6:6">
      <c r="F13038" s="1846"/>
    </row>
    <row r="13039" spans="6:6">
      <c r="F13039" s="1846"/>
    </row>
    <row r="13040" spans="6:6">
      <c r="F13040" s="1846"/>
    </row>
    <row r="13041" spans="6:6">
      <c r="F13041" s="1846"/>
    </row>
    <row r="13042" spans="6:6">
      <c r="F13042" s="1846"/>
    </row>
    <row r="13043" spans="6:6">
      <c r="F13043" s="1846"/>
    </row>
    <row r="13044" spans="6:6">
      <c r="F13044" s="1846"/>
    </row>
    <row r="13045" spans="6:6">
      <c r="F13045" s="1846"/>
    </row>
    <row r="13046" spans="6:6">
      <c r="F13046" s="1846"/>
    </row>
    <row r="13047" spans="6:6">
      <c r="F13047" s="1846"/>
    </row>
    <row r="13048" spans="6:6">
      <c r="F13048" s="1846"/>
    </row>
    <row r="13049" spans="6:6">
      <c r="F13049" s="1846"/>
    </row>
    <row r="13050" spans="6:6">
      <c r="F13050" s="1846"/>
    </row>
    <row r="13051" spans="6:6">
      <c r="F13051" s="1846"/>
    </row>
    <row r="13052" spans="6:6">
      <c r="F13052" s="1846"/>
    </row>
    <row r="13053" spans="6:6">
      <c r="F13053" s="1846"/>
    </row>
    <row r="13054" spans="6:6">
      <c r="F13054" s="1846"/>
    </row>
    <row r="13055" spans="6:6">
      <c r="F13055" s="1846"/>
    </row>
    <row r="13056" spans="6:6">
      <c r="F13056" s="1846"/>
    </row>
    <row r="13057" spans="6:6">
      <c r="F13057" s="1846"/>
    </row>
    <row r="13058" spans="6:6">
      <c r="F13058" s="1846"/>
    </row>
    <row r="13059" spans="6:6">
      <c r="F13059" s="1846"/>
    </row>
    <row r="13060" spans="6:6">
      <c r="F13060" s="1846"/>
    </row>
    <row r="13061" spans="6:6">
      <c r="F13061" s="1846"/>
    </row>
    <row r="13062" spans="6:6">
      <c r="F13062" s="1846"/>
    </row>
    <row r="13063" spans="6:6">
      <c r="F13063" s="1846"/>
    </row>
    <row r="13064" spans="6:6">
      <c r="F13064" s="1846"/>
    </row>
    <row r="13065" spans="6:6">
      <c r="F13065" s="1846"/>
    </row>
    <row r="13066" spans="6:6">
      <c r="F13066" s="1846"/>
    </row>
    <row r="13067" spans="6:6">
      <c r="F13067" s="1846"/>
    </row>
    <row r="13068" spans="6:6">
      <c r="F13068" s="1846"/>
    </row>
    <row r="13069" spans="6:6">
      <c r="F13069" s="1846"/>
    </row>
    <row r="13070" spans="6:6">
      <c r="F13070" s="1846"/>
    </row>
    <row r="13071" spans="6:6">
      <c r="F13071" s="1846"/>
    </row>
    <row r="13072" spans="6:6">
      <c r="F13072" s="1846"/>
    </row>
    <row r="13073" spans="6:6">
      <c r="F13073" s="1846"/>
    </row>
    <row r="13074" spans="6:6">
      <c r="F13074" s="1846"/>
    </row>
    <row r="13075" spans="6:6">
      <c r="F13075" s="1846"/>
    </row>
    <row r="13076" spans="6:6">
      <c r="F13076" s="1846"/>
    </row>
    <row r="13077" spans="6:6">
      <c r="F13077" s="1846"/>
    </row>
    <row r="13078" spans="6:6">
      <c r="F13078" s="1846"/>
    </row>
    <row r="13079" spans="6:6">
      <c r="F13079" s="1846"/>
    </row>
    <row r="13080" spans="6:6">
      <c r="F13080" s="1846"/>
    </row>
    <row r="13081" spans="6:6">
      <c r="F13081" s="1846"/>
    </row>
    <row r="13082" spans="6:6">
      <c r="F13082" s="1846"/>
    </row>
    <row r="13083" spans="6:6">
      <c r="F13083" s="1846"/>
    </row>
    <row r="13084" spans="6:6">
      <c r="F13084" s="1846"/>
    </row>
    <row r="13085" spans="6:6">
      <c r="F13085" s="1846"/>
    </row>
    <row r="13086" spans="6:6">
      <c r="F13086" s="1846"/>
    </row>
    <row r="13087" spans="6:6">
      <c r="F13087" s="1846"/>
    </row>
    <row r="13088" spans="6:6">
      <c r="F13088" s="1846"/>
    </row>
    <row r="13089" spans="6:6">
      <c r="F13089" s="1846"/>
    </row>
    <row r="13090" spans="6:6">
      <c r="F13090" s="1846"/>
    </row>
    <row r="13091" spans="6:6">
      <c r="F13091" s="1846"/>
    </row>
    <row r="13092" spans="6:6">
      <c r="F13092" s="1846"/>
    </row>
    <row r="13093" spans="6:6">
      <c r="F13093" s="1846"/>
    </row>
    <row r="13094" spans="6:6">
      <c r="F13094" s="1846"/>
    </row>
    <row r="13095" spans="6:6">
      <c r="F13095" s="1846"/>
    </row>
    <row r="13096" spans="6:6">
      <c r="F13096" s="1846"/>
    </row>
    <row r="13097" spans="6:6">
      <c r="F13097" s="1846"/>
    </row>
    <row r="13098" spans="6:6">
      <c r="F13098" s="1846"/>
    </row>
    <row r="13099" spans="6:6">
      <c r="F13099" s="1846"/>
    </row>
    <row r="13100" spans="6:6">
      <c r="F13100" s="1846"/>
    </row>
    <row r="13101" spans="6:6">
      <c r="F13101" s="1846"/>
    </row>
    <row r="13102" spans="6:6">
      <c r="F13102" s="1846"/>
    </row>
    <row r="13103" spans="6:6">
      <c r="F13103" s="1846"/>
    </row>
    <row r="13104" spans="6:6">
      <c r="F13104" s="1846"/>
    </row>
    <row r="13105" spans="6:6">
      <c r="F13105" s="1846"/>
    </row>
    <row r="13106" spans="6:6">
      <c r="F13106" s="1846"/>
    </row>
    <row r="13107" spans="6:6">
      <c r="F13107" s="1846"/>
    </row>
    <row r="13108" spans="6:6">
      <c r="F13108" s="1846"/>
    </row>
    <row r="13109" spans="6:6">
      <c r="F13109" s="1846"/>
    </row>
    <row r="13110" spans="6:6">
      <c r="F13110" s="1846"/>
    </row>
    <row r="13111" spans="6:6">
      <c r="F13111" s="1846"/>
    </row>
    <row r="13112" spans="6:6">
      <c r="F13112" s="1846"/>
    </row>
    <row r="13113" spans="6:6">
      <c r="F13113" s="1846"/>
    </row>
    <row r="13114" spans="6:6">
      <c r="F13114" s="1846"/>
    </row>
    <row r="13115" spans="6:6">
      <c r="F13115" s="1846"/>
    </row>
    <row r="13116" spans="6:6">
      <c r="F13116" s="1846"/>
    </row>
    <row r="13117" spans="6:6">
      <c r="F13117" s="1846"/>
    </row>
    <row r="13118" spans="6:6">
      <c r="F13118" s="1846"/>
    </row>
    <row r="13119" spans="6:6">
      <c r="F13119" s="1846"/>
    </row>
    <row r="13120" spans="6:6">
      <c r="F13120" s="1846"/>
    </row>
    <row r="13121" spans="6:6">
      <c r="F13121" s="1846"/>
    </row>
    <row r="13122" spans="6:6">
      <c r="F13122" s="1846"/>
    </row>
    <row r="13123" spans="6:6">
      <c r="F13123" s="1846"/>
    </row>
    <row r="13124" spans="6:6">
      <c r="F13124" s="1846"/>
    </row>
    <row r="13125" spans="6:6">
      <c r="F13125" s="1846"/>
    </row>
    <row r="13126" spans="6:6">
      <c r="F13126" s="1846"/>
    </row>
    <row r="13127" spans="6:6">
      <c r="F13127" s="1846"/>
    </row>
    <row r="13128" spans="6:6">
      <c r="F13128" s="1846"/>
    </row>
    <row r="13129" spans="6:6">
      <c r="F13129" s="1846"/>
    </row>
    <row r="13130" spans="6:6">
      <c r="F13130" s="1846"/>
    </row>
    <row r="13131" spans="6:6">
      <c r="F13131" s="1846"/>
    </row>
    <row r="13132" spans="6:6">
      <c r="F13132" s="1846"/>
    </row>
    <row r="13133" spans="6:6">
      <c r="F13133" s="1846"/>
    </row>
    <row r="13134" spans="6:6">
      <c r="F13134" s="1846"/>
    </row>
    <row r="13135" spans="6:6">
      <c r="F13135" s="1846"/>
    </row>
    <row r="13136" spans="6:6">
      <c r="F13136" s="1846"/>
    </row>
    <row r="13137" spans="6:6">
      <c r="F13137" s="1846"/>
    </row>
    <row r="13138" spans="6:6">
      <c r="F13138" s="1846"/>
    </row>
    <row r="13139" spans="6:6">
      <c r="F13139" s="1846"/>
    </row>
    <row r="13140" spans="6:6">
      <c r="F13140" s="1846"/>
    </row>
    <row r="13141" spans="6:6">
      <c r="F13141" s="1846"/>
    </row>
    <row r="13142" spans="6:6">
      <c r="F13142" s="1846"/>
    </row>
    <row r="13143" spans="6:6">
      <c r="F13143" s="1846"/>
    </row>
    <row r="13144" spans="6:6">
      <c r="F13144" s="1846"/>
    </row>
    <row r="13145" spans="6:6">
      <c r="F13145" s="1846"/>
    </row>
    <row r="13146" spans="6:6">
      <c r="F13146" s="1846"/>
    </row>
    <row r="13147" spans="6:6">
      <c r="F13147" s="1846"/>
    </row>
    <row r="13148" spans="6:6">
      <c r="F13148" s="1846"/>
    </row>
    <row r="13149" spans="6:6">
      <c r="F13149" s="1846"/>
    </row>
    <row r="13150" spans="6:6">
      <c r="F13150" s="1846"/>
    </row>
    <row r="13151" spans="6:6">
      <c r="F13151" s="1846"/>
    </row>
    <row r="13152" spans="6:6">
      <c r="F13152" s="1846"/>
    </row>
    <row r="13153" spans="6:6">
      <c r="F13153" s="1846"/>
    </row>
    <row r="13154" spans="6:6">
      <c r="F13154" s="1846"/>
    </row>
    <row r="13155" spans="6:6">
      <c r="F13155" s="1846"/>
    </row>
    <row r="13156" spans="6:6">
      <c r="F13156" s="1846"/>
    </row>
    <row r="13157" spans="6:6">
      <c r="F13157" s="1846"/>
    </row>
    <row r="13158" spans="6:6">
      <c r="F13158" s="1846"/>
    </row>
    <row r="13159" spans="6:6">
      <c r="F13159" s="1846"/>
    </row>
    <row r="13160" spans="6:6">
      <c r="F13160" s="1846"/>
    </row>
    <row r="13161" spans="6:6">
      <c r="F13161" s="1846"/>
    </row>
    <row r="13162" spans="6:6">
      <c r="F13162" s="1846"/>
    </row>
    <row r="13163" spans="6:6">
      <c r="F13163" s="1846"/>
    </row>
    <row r="13164" spans="6:6">
      <c r="F13164" s="1846"/>
    </row>
    <row r="13165" spans="6:6">
      <c r="F13165" s="1846"/>
    </row>
    <row r="13166" spans="6:6">
      <c r="F13166" s="1846"/>
    </row>
    <row r="13167" spans="6:6">
      <c r="F13167" s="1846"/>
    </row>
    <row r="13168" spans="6:6">
      <c r="F13168" s="1846"/>
    </row>
    <row r="13169" spans="6:6">
      <c r="F13169" s="1846"/>
    </row>
    <row r="13170" spans="6:6">
      <c r="F13170" s="1846"/>
    </row>
    <row r="13171" spans="6:6">
      <c r="F13171" s="1846"/>
    </row>
    <row r="13172" spans="6:6">
      <c r="F13172" s="1846"/>
    </row>
    <row r="13173" spans="6:6">
      <c r="F13173" s="1846"/>
    </row>
    <row r="13174" spans="6:6">
      <c r="F13174" s="1846"/>
    </row>
    <row r="13175" spans="6:6">
      <c r="F13175" s="1846"/>
    </row>
    <row r="13176" spans="6:6">
      <c r="F13176" s="1846"/>
    </row>
    <row r="13177" spans="6:6">
      <c r="F13177" s="1846"/>
    </row>
    <row r="13178" spans="6:6">
      <c r="F13178" s="1846"/>
    </row>
    <row r="13179" spans="6:6">
      <c r="F13179" s="1846"/>
    </row>
    <row r="13180" spans="6:6">
      <c r="F13180" s="1846"/>
    </row>
    <row r="13181" spans="6:6">
      <c r="F13181" s="1846"/>
    </row>
    <row r="13182" spans="6:6">
      <c r="F13182" s="1846"/>
    </row>
    <row r="13183" spans="6:6">
      <c r="F13183" s="1846"/>
    </row>
    <row r="13184" spans="6:6">
      <c r="F13184" s="1846"/>
    </row>
    <row r="13185" spans="6:6">
      <c r="F13185" s="1846"/>
    </row>
    <row r="13186" spans="6:6">
      <c r="F13186" s="1846"/>
    </row>
    <row r="13187" spans="6:6">
      <c r="F13187" s="1846"/>
    </row>
    <row r="13188" spans="6:6">
      <c r="F13188" s="1846"/>
    </row>
    <row r="13189" spans="6:6">
      <c r="F13189" s="1846"/>
    </row>
    <row r="13190" spans="6:6">
      <c r="F13190" s="1846"/>
    </row>
    <row r="13191" spans="6:6">
      <c r="F13191" s="1846"/>
    </row>
    <row r="13192" spans="6:6">
      <c r="F13192" s="1846"/>
    </row>
    <row r="13193" spans="6:6">
      <c r="F13193" s="1846"/>
    </row>
    <row r="13194" spans="6:6">
      <c r="F13194" s="1846"/>
    </row>
    <row r="13195" spans="6:6">
      <c r="F13195" s="1846"/>
    </row>
    <row r="13196" spans="6:6">
      <c r="F13196" s="1846"/>
    </row>
    <row r="13197" spans="6:6">
      <c r="F13197" s="1846"/>
    </row>
    <row r="13198" spans="6:6">
      <c r="F13198" s="1846"/>
    </row>
    <row r="13199" spans="6:6">
      <c r="F13199" s="1846"/>
    </row>
    <row r="13200" spans="6:6">
      <c r="F13200" s="1846"/>
    </row>
    <row r="13201" spans="6:6">
      <c r="F13201" s="1846"/>
    </row>
    <row r="13202" spans="6:6">
      <c r="F13202" s="1846"/>
    </row>
    <row r="13203" spans="6:6">
      <c r="F13203" s="1846"/>
    </row>
    <row r="13204" spans="6:6">
      <c r="F13204" s="1846"/>
    </row>
    <row r="13205" spans="6:6">
      <c r="F13205" s="1846"/>
    </row>
    <row r="13206" spans="6:6">
      <c r="F13206" s="1846"/>
    </row>
    <row r="13207" spans="6:6">
      <c r="F13207" s="1846"/>
    </row>
    <row r="13208" spans="6:6">
      <c r="F13208" s="1846"/>
    </row>
    <row r="13209" spans="6:6">
      <c r="F13209" s="1846"/>
    </row>
    <row r="13210" spans="6:6">
      <c r="F13210" s="1846"/>
    </row>
    <row r="13211" spans="6:6">
      <c r="F13211" s="1846"/>
    </row>
    <row r="13212" spans="6:6">
      <c r="F13212" s="1846"/>
    </row>
    <row r="13213" spans="6:6">
      <c r="F13213" s="1846"/>
    </row>
    <row r="13214" spans="6:6">
      <c r="F13214" s="1846"/>
    </row>
    <row r="13215" spans="6:6">
      <c r="F13215" s="1846"/>
    </row>
    <row r="13216" spans="6:6">
      <c r="F13216" s="1846"/>
    </row>
    <row r="13217" spans="6:6">
      <c r="F13217" s="1846"/>
    </row>
    <row r="13218" spans="6:6">
      <c r="F13218" s="1846"/>
    </row>
    <row r="13219" spans="6:6">
      <c r="F13219" s="1846"/>
    </row>
    <row r="13220" spans="6:6">
      <c r="F13220" s="1846"/>
    </row>
    <row r="13221" spans="6:6">
      <c r="F13221" s="1846"/>
    </row>
    <row r="13222" spans="6:6">
      <c r="F13222" s="1846"/>
    </row>
    <row r="13223" spans="6:6">
      <c r="F13223" s="1846"/>
    </row>
    <row r="13224" spans="6:6">
      <c r="F13224" s="1846"/>
    </row>
    <row r="13225" spans="6:6">
      <c r="F13225" s="1846"/>
    </row>
    <row r="13226" spans="6:6">
      <c r="F13226" s="1846"/>
    </row>
    <row r="13227" spans="6:6">
      <c r="F13227" s="1846"/>
    </row>
    <row r="13228" spans="6:6">
      <c r="F13228" s="1846"/>
    </row>
    <row r="13229" spans="6:6">
      <c r="F13229" s="1846"/>
    </row>
    <row r="13230" spans="6:6">
      <c r="F13230" s="1846"/>
    </row>
    <row r="13231" spans="6:6">
      <c r="F13231" s="1846"/>
    </row>
    <row r="13232" spans="6:6">
      <c r="F13232" s="1846"/>
    </row>
    <row r="13233" spans="6:6">
      <c r="F13233" s="1846"/>
    </row>
    <row r="13234" spans="6:6">
      <c r="F13234" s="1846"/>
    </row>
    <row r="13235" spans="6:6">
      <c r="F13235" s="1846"/>
    </row>
    <row r="13236" spans="6:6">
      <c r="F13236" s="1846"/>
    </row>
    <row r="13237" spans="6:6">
      <c r="F13237" s="1846"/>
    </row>
    <row r="13238" spans="6:6">
      <c r="F13238" s="1846"/>
    </row>
    <row r="13239" spans="6:6">
      <c r="F13239" s="1846"/>
    </row>
    <row r="13240" spans="6:6">
      <c r="F13240" s="1846"/>
    </row>
    <row r="13241" spans="6:6">
      <c r="F13241" s="1846"/>
    </row>
    <row r="13242" spans="6:6">
      <c r="F13242" s="1846"/>
    </row>
    <row r="13243" spans="6:6">
      <c r="F13243" s="1846"/>
    </row>
    <row r="13244" spans="6:6">
      <c r="F13244" s="1846"/>
    </row>
    <row r="13245" spans="6:6">
      <c r="F13245" s="1846"/>
    </row>
    <row r="13246" spans="6:6">
      <c r="F13246" s="1846"/>
    </row>
    <row r="13247" spans="6:6">
      <c r="F13247" s="1846"/>
    </row>
    <row r="13248" spans="6:6">
      <c r="F13248" s="1846"/>
    </row>
    <row r="13249" spans="6:6">
      <c r="F13249" s="1846"/>
    </row>
    <row r="13250" spans="6:6">
      <c r="F13250" s="1846"/>
    </row>
    <row r="13251" spans="6:6">
      <c r="F13251" s="1846"/>
    </row>
    <row r="13252" spans="6:6">
      <c r="F13252" s="1846"/>
    </row>
    <row r="13253" spans="6:6">
      <c r="F13253" s="1846"/>
    </row>
    <row r="13254" spans="6:6">
      <c r="F13254" s="1846"/>
    </row>
    <row r="13255" spans="6:6">
      <c r="F13255" s="1846"/>
    </row>
    <row r="13256" spans="6:6">
      <c r="F13256" s="1846"/>
    </row>
    <row r="13257" spans="6:6">
      <c r="F13257" s="1846"/>
    </row>
    <row r="13258" spans="6:6">
      <c r="F13258" s="1846"/>
    </row>
    <row r="13259" spans="6:6">
      <c r="F13259" s="1846"/>
    </row>
    <row r="13260" spans="6:6">
      <c r="F13260" s="1846"/>
    </row>
    <row r="13261" spans="6:6">
      <c r="F13261" s="1846"/>
    </row>
    <row r="13262" spans="6:6">
      <c r="F13262" s="1846"/>
    </row>
    <row r="13263" spans="6:6">
      <c r="F13263" s="1846"/>
    </row>
    <row r="13264" spans="6:6">
      <c r="F13264" s="1846"/>
    </row>
    <row r="13265" spans="6:6">
      <c r="F13265" s="1846"/>
    </row>
    <row r="13266" spans="6:6">
      <c r="F13266" s="1846"/>
    </row>
    <row r="13267" spans="6:6">
      <c r="F13267" s="1846"/>
    </row>
    <row r="13268" spans="6:6">
      <c r="F13268" s="1846"/>
    </row>
    <row r="13269" spans="6:6">
      <c r="F13269" s="1846"/>
    </row>
    <row r="13270" spans="6:6">
      <c r="F13270" s="1846"/>
    </row>
    <row r="13271" spans="6:6">
      <c r="F13271" s="1846"/>
    </row>
    <row r="13272" spans="6:6">
      <c r="F13272" s="1846"/>
    </row>
    <row r="13273" spans="6:6">
      <c r="F13273" s="1846"/>
    </row>
    <row r="13274" spans="6:6">
      <c r="F13274" s="1846"/>
    </row>
    <row r="13275" spans="6:6">
      <c r="F13275" s="1846"/>
    </row>
    <row r="13276" spans="6:6">
      <c r="F13276" s="1846"/>
    </row>
    <row r="13277" spans="6:6">
      <c r="F13277" s="1846"/>
    </row>
    <row r="13278" spans="6:6">
      <c r="F13278" s="1846"/>
    </row>
    <row r="13279" spans="6:6">
      <c r="F13279" s="1846"/>
    </row>
    <row r="13280" spans="6:6">
      <c r="F13280" s="1846"/>
    </row>
    <row r="13281" spans="6:6">
      <c r="F13281" s="1846"/>
    </row>
    <row r="13282" spans="6:6">
      <c r="F13282" s="1846"/>
    </row>
    <row r="13283" spans="6:6">
      <c r="F13283" s="1846"/>
    </row>
    <row r="13284" spans="6:6">
      <c r="F13284" s="1846"/>
    </row>
    <row r="13285" spans="6:6">
      <c r="F13285" s="1846"/>
    </row>
    <row r="13286" spans="6:6">
      <c r="F13286" s="1846"/>
    </row>
    <row r="13287" spans="6:6">
      <c r="F13287" s="1846"/>
    </row>
    <row r="13288" spans="6:6">
      <c r="F13288" s="1846"/>
    </row>
    <row r="13289" spans="6:6">
      <c r="F13289" s="1846"/>
    </row>
    <row r="13290" spans="6:6">
      <c r="F13290" s="1846"/>
    </row>
    <row r="13291" spans="6:6">
      <c r="F13291" s="1846"/>
    </row>
    <row r="13292" spans="6:6">
      <c r="F13292" s="1846"/>
    </row>
    <row r="13293" spans="6:6">
      <c r="F13293" s="1846"/>
    </row>
    <row r="13294" spans="6:6">
      <c r="F13294" s="1846"/>
    </row>
    <row r="13295" spans="6:6">
      <c r="F13295" s="1846"/>
    </row>
    <row r="13296" spans="6:6">
      <c r="F13296" s="1846"/>
    </row>
    <row r="13297" spans="6:6">
      <c r="F13297" s="1846"/>
    </row>
    <row r="13298" spans="6:6">
      <c r="F13298" s="1846"/>
    </row>
    <row r="13299" spans="6:6">
      <c r="F13299" s="1846"/>
    </row>
    <row r="13300" spans="6:6">
      <c r="F13300" s="1846"/>
    </row>
    <row r="13301" spans="6:6">
      <c r="F13301" s="1846"/>
    </row>
    <row r="13302" spans="6:6">
      <c r="F13302" s="1846"/>
    </row>
    <row r="13303" spans="6:6">
      <c r="F13303" s="1846"/>
    </row>
    <row r="13304" spans="6:6">
      <c r="F13304" s="1846"/>
    </row>
    <row r="13305" spans="6:6">
      <c r="F13305" s="1846"/>
    </row>
    <row r="13306" spans="6:6">
      <c r="F13306" s="1846"/>
    </row>
    <row r="13307" spans="6:6">
      <c r="F13307" s="1846"/>
    </row>
    <row r="13308" spans="6:6">
      <c r="F13308" s="1846"/>
    </row>
    <row r="13309" spans="6:6">
      <c r="F13309" s="1846"/>
    </row>
    <row r="13310" spans="6:6">
      <c r="F13310" s="1846"/>
    </row>
    <row r="13311" spans="6:6">
      <c r="F13311" s="1846"/>
    </row>
    <row r="13312" spans="6:6">
      <c r="F13312" s="1846"/>
    </row>
    <row r="13313" spans="6:6">
      <c r="F13313" s="1846"/>
    </row>
    <row r="13314" spans="6:6">
      <c r="F13314" s="1846"/>
    </row>
    <row r="13315" spans="6:6">
      <c r="F13315" s="1846"/>
    </row>
    <row r="13316" spans="6:6">
      <c r="F13316" s="1846"/>
    </row>
    <row r="13317" spans="6:6">
      <c r="F13317" s="1846"/>
    </row>
    <row r="13318" spans="6:6">
      <c r="F13318" s="1846"/>
    </row>
    <row r="13319" spans="6:6">
      <c r="F13319" s="1846"/>
    </row>
    <row r="13320" spans="6:6">
      <c r="F13320" s="1846"/>
    </row>
    <row r="13321" spans="6:6">
      <c r="F13321" s="1846"/>
    </row>
    <row r="13322" spans="6:6">
      <c r="F13322" s="1846"/>
    </row>
    <row r="13323" spans="6:6">
      <c r="F13323" s="1846"/>
    </row>
    <row r="13324" spans="6:6">
      <c r="F13324" s="1846"/>
    </row>
    <row r="13325" spans="6:6">
      <c r="F13325" s="1846"/>
    </row>
    <row r="13326" spans="6:6">
      <c r="F13326" s="1846"/>
    </row>
    <row r="13327" spans="6:6">
      <c r="F13327" s="1846"/>
    </row>
    <row r="13328" spans="6:6">
      <c r="F13328" s="1846"/>
    </row>
    <row r="13329" spans="6:6">
      <c r="F13329" s="1846"/>
    </row>
    <row r="13330" spans="6:6">
      <c r="F13330" s="1846"/>
    </row>
    <row r="13331" spans="6:6">
      <c r="F13331" s="1846"/>
    </row>
    <row r="13332" spans="6:6">
      <c r="F13332" s="1846"/>
    </row>
    <row r="13333" spans="6:6">
      <c r="F13333" s="1846"/>
    </row>
    <row r="13334" spans="6:6">
      <c r="F13334" s="1846"/>
    </row>
    <row r="13335" spans="6:6">
      <c r="F13335" s="1846"/>
    </row>
    <row r="13336" spans="6:6">
      <c r="F13336" s="1846"/>
    </row>
    <row r="13337" spans="6:6">
      <c r="F13337" s="1846"/>
    </row>
    <row r="13338" spans="6:6">
      <c r="F13338" s="1846"/>
    </row>
    <row r="13339" spans="6:6">
      <c r="F13339" s="1846"/>
    </row>
    <row r="13340" spans="6:6">
      <c r="F13340" s="1846"/>
    </row>
    <row r="13341" spans="6:6">
      <c r="F13341" s="1846"/>
    </row>
    <row r="13342" spans="6:6">
      <c r="F13342" s="1846"/>
    </row>
    <row r="13343" spans="6:6">
      <c r="F13343" s="1846"/>
    </row>
    <row r="13344" spans="6:6">
      <c r="F13344" s="1846"/>
    </row>
    <row r="13345" spans="6:6">
      <c r="F13345" s="1846"/>
    </row>
    <row r="13346" spans="6:6">
      <c r="F13346" s="1846"/>
    </row>
    <row r="13347" spans="6:6">
      <c r="F13347" s="1846"/>
    </row>
    <row r="13348" spans="6:6">
      <c r="F13348" s="1846"/>
    </row>
    <row r="13349" spans="6:6">
      <c r="F13349" s="1846"/>
    </row>
    <row r="13350" spans="6:6">
      <c r="F13350" s="1846"/>
    </row>
    <row r="13351" spans="6:6">
      <c r="F13351" s="1846"/>
    </row>
    <row r="13352" spans="6:6">
      <c r="F13352" s="1846"/>
    </row>
    <row r="13353" spans="6:6">
      <c r="F13353" s="1846"/>
    </row>
    <row r="13354" spans="6:6">
      <c r="F13354" s="1846"/>
    </row>
    <row r="13355" spans="6:6">
      <c r="F13355" s="1846"/>
    </row>
    <row r="13356" spans="6:6">
      <c r="F13356" s="1846"/>
    </row>
    <row r="13357" spans="6:6">
      <c r="F13357" s="1846"/>
    </row>
    <row r="13358" spans="6:6">
      <c r="F13358" s="1846"/>
    </row>
    <row r="13359" spans="6:6">
      <c r="F13359" s="1846"/>
    </row>
    <row r="13360" spans="6:6">
      <c r="F13360" s="1846"/>
    </row>
    <row r="13361" spans="6:6">
      <c r="F13361" s="1846"/>
    </row>
    <row r="13362" spans="6:6">
      <c r="F13362" s="1846"/>
    </row>
    <row r="13363" spans="6:6">
      <c r="F13363" s="1846"/>
    </row>
    <row r="13364" spans="6:6">
      <c r="F13364" s="1846"/>
    </row>
    <row r="13365" spans="6:6">
      <c r="F13365" s="1846"/>
    </row>
    <row r="13366" spans="6:6">
      <c r="F13366" s="1846"/>
    </row>
    <row r="13367" spans="6:6">
      <c r="F13367" s="1846"/>
    </row>
    <row r="13368" spans="6:6">
      <c r="F13368" s="1846"/>
    </row>
    <row r="13369" spans="6:6">
      <c r="F13369" s="1846"/>
    </row>
    <row r="13370" spans="6:6">
      <c r="F13370" s="1846"/>
    </row>
    <row r="13371" spans="6:6">
      <c r="F13371" s="1846"/>
    </row>
    <row r="13372" spans="6:6">
      <c r="F13372" s="1846"/>
    </row>
    <row r="13373" spans="6:6">
      <c r="F13373" s="1846"/>
    </row>
    <row r="13374" spans="6:6">
      <c r="F13374" s="1846"/>
    </row>
    <row r="13375" spans="6:6">
      <c r="F13375" s="1846"/>
    </row>
    <row r="13376" spans="6:6">
      <c r="F13376" s="1846"/>
    </row>
    <row r="13377" spans="6:6">
      <c r="F13377" s="1846"/>
    </row>
    <row r="13378" spans="6:6">
      <c r="F13378" s="1846"/>
    </row>
    <row r="13379" spans="6:6">
      <c r="F13379" s="1846"/>
    </row>
    <row r="13380" spans="6:6">
      <c r="F13380" s="1846"/>
    </row>
    <row r="13381" spans="6:6">
      <c r="F13381" s="1846"/>
    </row>
    <row r="13382" spans="6:6">
      <c r="F13382" s="1846"/>
    </row>
    <row r="13383" spans="6:6">
      <c r="F13383" s="1846"/>
    </row>
    <row r="13384" spans="6:6">
      <c r="F13384" s="1846"/>
    </row>
    <row r="13385" spans="6:6">
      <c r="F13385" s="1846"/>
    </row>
    <row r="13386" spans="6:6">
      <c r="F13386" s="1846"/>
    </row>
    <row r="13387" spans="6:6">
      <c r="F13387" s="1846"/>
    </row>
    <row r="13388" spans="6:6">
      <c r="F13388" s="1846"/>
    </row>
    <row r="13389" spans="6:6">
      <c r="F13389" s="1846"/>
    </row>
    <row r="13390" spans="6:6">
      <c r="F13390" s="1846"/>
    </row>
    <row r="13391" spans="6:6">
      <c r="F13391" s="1846"/>
    </row>
    <row r="13392" spans="6:6">
      <c r="F13392" s="1846"/>
    </row>
    <row r="13393" spans="6:6">
      <c r="F13393" s="1846"/>
    </row>
    <row r="13394" spans="6:6">
      <c r="F13394" s="1846"/>
    </row>
    <row r="13395" spans="6:6">
      <c r="F13395" s="1846"/>
    </row>
    <row r="13396" spans="6:6">
      <c r="F13396" s="1846"/>
    </row>
    <row r="13397" spans="6:6">
      <c r="F13397" s="1846"/>
    </row>
    <row r="13398" spans="6:6">
      <c r="F13398" s="1846"/>
    </row>
    <row r="13399" spans="6:6">
      <c r="F13399" s="1846"/>
    </row>
    <row r="13400" spans="6:6">
      <c r="F13400" s="1846"/>
    </row>
    <row r="13401" spans="6:6">
      <c r="F13401" s="1846"/>
    </row>
    <row r="13402" spans="6:6">
      <c r="F13402" s="1846"/>
    </row>
    <row r="13403" spans="6:6">
      <c r="F13403" s="1846"/>
    </row>
    <row r="13404" spans="6:6">
      <c r="F13404" s="1846"/>
    </row>
    <row r="13405" spans="6:6">
      <c r="F13405" s="1846"/>
    </row>
    <row r="13406" spans="6:6">
      <c r="F13406" s="1846"/>
    </row>
    <row r="13407" spans="6:6">
      <c r="F13407" s="1846"/>
    </row>
    <row r="13408" spans="6:6">
      <c r="F13408" s="1846"/>
    </row>
    <row r="13409" spans="6:6">
      <c r="F13409" s="1846"/>
    </row>
    <row r="13410" spans="6:6">
      <c r="F13410" s="1846"/>
    </row>
    <row r="13411" spans="6:6">
      <c r="F13411" s="1846"/>
    </row>
    <row r="13412" spans="6:6">
      <c r="F13412" s="1846"/>
    </row>
    <row r="13413" spans="6:6">
      <c r="F13413" s="1846"/>
    </row>
    <row r="13414" spans="6:6">
      <c r="F13414" s="1846"/>
    </row>
    <row r="13415" spans="6:6">
      <c r="F13415" s="1846"/>
    </row>
    <row r="13416" spans="6:6">
      <c r="F13416" s="1846"/>
    </row>
    <row r="13417" spans="6:6">
      <c r="F13417" s="1846"/>
    </row>
    <row r="13418" spans="6:6">
      <c r="F13418" s="1846"/>
    </row>
    <row r="13419" spans="6:6">
      <c r="F13419" s="1846"/>
    </row>
    <row r="13420" spans="6:6">
      <c r="F13420" s="1846"/>
    </row>
    <row r="13421" spans="6:6">
      <c r="F13421" s="1846"/>
    </row>
    <row r="13422" spans="6:6">
      <c r="F13422" s="1846"/>
    </row>
    <row r="13423" spans="6:6">
      <c r="F13423" s="1846"/>
    </row>
    <row r="13424" spans="6:6">
      <c r="F13424" s="1846"/>
    </row>
    <row r="13425" spans="6:6">
      <c r="F13425" s="1846"/>
    </row>
    <row r="13426" spans="6:6">
      <c r="F13426" s="1846"/>
    </row>
    <row r="13427" spans="6:6">
      <c r="F13427" s="1846"/>
    </row>
    <row r="13428" spans="6:6">
      <c r="F13428" s="1846"/>
    </row>
    <row r="13429" spans="6:6">
      <c r="F13429" s="1846"/>
    </row>
    <row r="13430" spans="6:6">
      <c r="F13430" s="1846"/>
    </row>
    <row r="13431" spans="6:6">
      <c r="F13431" s="1846"/>
    </row>
    <row r="13432" spans="6:6">
      <c r="F13432" s="1846"/>
    </row>
    <row r="13433" spans="6:6">
      <c r="F13433" s="1846"/>
    </row>
    <row r="13434" spans="6:6">
      <c r="F13434" s="1846"/>
    </row>
    <row r="13435" spans="6:6">
      <c r="F13435" s="1846"/>
    </row>
    <row r="13436" spans="6:6">
      <c r="F13436" s="1846"/>
    </row>
    <row r="13437" spans="6:6">
      <c r="F13437" s="1846"/>
    </row>
    <row r="13438" spans="6:6">
      <c r="F13438" s="1846"/>
    </row>
    <row r="13439" spans="6:6">
      <c r="F13439" s="1846"/>
    </row>
    <row r="13440" spans="6:6">
      <c r="F13440" s="1846"/>
    </row>
    <row r="13441" spans="6:6">
      <c r="F13441" s="1846"/>
    </row>
    <row r="13442" spans="6:6">
      <c r="F13442" s="1846"/>
    </row>
    <row r="13443" spans="6:6">
      <c r="F13443" s="1846"/>
    </row>
    <row r="13444" spans="6:6">
      <c r="F13444" s="1846"/>
    </row>
    <row r="13445" spans="6:6">
      <c r="F13445" s="1846"/>
    </row>
    <row r="13446" spans="6:6">
      <c r="F13446" s="1846"/>
    </row>
    <row r="13447" spans="6:6">
      <c r="F13447" s="1846"/>
    </row>
    <row r="13448" spans="6:6">
      <c r="F13448" s="1846"/>
    </row>
    <row r="13449" spans="6:6">
      <c r="F13449" s="1846"/>
    </row>
    <row r="13450" spans="6:6">
      <c r="F13450" s="1846"/>
    </row>
    <row r="13451" spans="6:6">
      <c r="F13451" s="1846"/>
    </row>
    <row r="13452" spans="6:6">
      <c r="F13452" s="1846"/>
    </row>
    <row r="13453" spans="6:6">
      <c r="F13453" s="1846"/>
    </row>
    <row r="13454" spans="6:6">
      <c r="F13454" s="1846"/>
    </row>
    <row r="13455" spans="6:6">
      <c r="F13455" s="1846"/>
    </row>
    <row r="13456" spans="6:6">
      <c r="F13456" s="1846"/>
    </row>
    <row r="13457" spans="6:6">
      <c r="F13457" s="1846"/>
    </row>
    <row r="13458" spans="6:6">
      <c r="F13458" s="1846"/>
    </row>
    <row r="13459" spans="6:6">
      <c r="F13459" s="1846"/>
    </row>
    <row r="13460" spans="6:6">
      <c r="F13460" s="1846"/>
    </row>
    <row r="13461" spans="6:6">
      <c r="F13461" s="1846"/>
    </row>
    <row r="13462" spans="6:6">
      <c r="F13462" s="1846"/>
    </row>
    <row r="13463" spans="6:6">
      <c r="F13463" s="1846"/>
    </row>
    <row r="13464" spans="6:6">
      <c r="F13464" s="1846"/>
    </row>
    <row r="13465" spans="6:6">
      <c r="F13465" s="1846"/>
    </row>
    <row r="13466" spans="6:6">
      <c r="F13466" s="1846"/>
    </row>
    <row r="13467" spans="6:6">
      <c r="F13467" s="1846"/>
    </row>
    <row r="13468" spans="6:6">
      <c r="F13468" s="1846"/>
    </row>
    <row r="13469" spans="6:6">
      <c r="F13469" s="1846"/>
    </row>
    <row r="13470" spans="6:6">
      <c r="F13470" s="1846"/>
    </row>
    <row r="13471" spans="6:6">
      <c r="F13471" s="1846"/>
    </row>
    <row r="13472" spans="6:6">
      <c r="F13472" s="1846"/>
    </row>
    <row r="13473" spans="6:6">
      <c r="F13473" s="1846"/>
    </row>
    <row r="13474" spans="6:6">
      <c r="F13474" s="1846"/>
    </row>
    <row r="13475" spans="6:6">
      <c r="F13475" s="1846"/>
    </row>
    <row r="13476" spans="6:6">
      <c r="F13476" s="1846"/>
    </row>
    <row r="13477" spans="6:6">
      <c r="F13477" s="1846"/>
    </row>
    <row r="13478" spans="6:6">
      <c r="F13478" s="1846"/>
    </row>
    <row r="13479" spans="6:6">
      <c r="F13479" s="1846"/>
    </row>
    <row r="13480" spans="6:6">
      <c r="F13480" s="1846"/>
    </row>
    <row r="13481" spans="6:6">
      <c r="F13481" s="1846"/>
    </row>
    <row r="13482" spans="6:6">
      <c r="F13482" s="1846"/>
    </row>
    <row r="13483" spans="6:6">
      <c r="F13483" s="1846"/>
    </row>
    <row r="13484" spans="6:6">
      <c r="F13484" s="1846"/>
    </row>
    <row r="13485" spans="6:6">
      <c r="F13485" s="1846"/>
    </row>
    <row r="13486" spans="6:6">
      <c r="F13486" s="1846"/>
    </row>
    <row r="13487" spans="6:6">
      <c r="F13487" s="1846"/>
    </row>
    <row r="13488" spans="6:6">
      <c r="F13488" s="1846"/>
    </row>
    <row r="13489" spans="6:6">
      <c r="F13489" s="1846"/>
    </row>
    <row r="13490" spans="6:6">
      <c r="F13490" s="1846"/>
    </row>
    <row r="13491" spans="6:6">
      <c r="F13491" s="1846"/>
    </row>
    <row r="13492" spans="6:6">
      <c r="F13492" s="1846"/>
    </row>
    <row r="13493" spans="6:6">
      <c r="F13493" s="1846"/>
    </row>
    <row r="13494" spans="6:6">
      <c r="F13494" s="1846"/>
    </row>
    <row r="13495" spans="6:6">
      <c r="F13495" s="1846"/>
    </row>
    <row r="13496" spans="6:6">
      <c r="F13496" s="1846"/>
    </row>
    <row r="13497" spans="6:6">
      <c r="F13497" s="1846"/>
    </row>
    <row r="13498" spans="6:6">
      <c r="F13498" s="1846"/>
    </row>
    <row r="13499" spans="6:6">
      <c r="F13499" s="1846"/>
    </row>
    <row r="13500" spans="6:6">
      <c r="F13500" s="1846"/>
    </row>
    <row r="13501" spans="6:6">
      <c r="F13501" s="1846"/>
    </row>
    <row r="13502" spans="6:6">
      <c r="F13502" s="1846"/>
    </row>
    <row r="13503" spans="6:6">
      <c r="F13503" s="1846"/>
    </row>
    <row r="13504" spans="6:6">
      <c r="F13504" s="1846"/>
    </row>
    <row r="13505" spans="6:6">
      <c r="F13505" s="1846"/>
    </row>
    <row r="13506" spans="6:6">
      <c r="F13506" s="1846"/>
    </row>
    <row r="13507" spans="6:6">
      <c r="F13507" s="1846"/>
    </row>
    <row r="13508" spans="6:6">
      <c r="F13508" s="1846"/>
    </row>
    <row r="13509" spans="6:6">
      <c r="F13509" s="1846"/>
    </row>
    <row r="13510" spans="6:6">
      <c r="F13510" s="1846"/>
    </row>
    <row r="13511" spans="6:6">
      <c r="F13511" s="1846"/>
    </row>
    <row r="13512" spans="6:6">
      <c r="F13512" s="1846"/>
    </row>
    <row r="13513" spans="6:6">
      <c r="F13513" s="1846"/>
    </row>
    <row r="13514" spans="6:6">
      <c r="F13514" s="1846"/>
    </row>
    <row r="13515" spans="6:6">
      <c r="F13515" s="1846"/>
    </row>
    <row r="13516" spans="6:6">
      <c r="F13516" s="1846"/>
    </row>
    <row r="13517" spans="6:6">
      <c r="F13517" s="1846"/>
    </row>
    <row r="13518" spans="6:6">
      <c r="F13518" s="1846"/>
    </row>
    <row r="13519" spans="6:6">
      <c r="F13519" s="1846"/>
    </row>
    <row r="13520" spans="6:6">
      <c r="F13520" s="1846"/>
    </row>
    <row r="13521" spans="6:6">
      <c r="F13521" s="1846"/>
    </row>
    <row r="13522" spans="6:6">
      <c r="F13522" s="1846"/>
    </row>
    <row r="13523" spans="6:6">
      <c r="F13523" s="1846"/>
    </row>
    <row r="13524" spans="6:6">
      <c r="F13524" s="1846"/>
    </row>
    <row r="13525" spans="6:6">
      <c r="F13525" s="1846"/>
    </row>
    <row r="13526" spans="6:6">
      <c r="F13526" s="1846"/>
    </row>
    <row r="13527" spans="6:6">
      <c r="F13527" s="1846"/>
    </row>
    <row r="13528" spans="6:6">
      <c r="F13528" s="1846"/>
    </row>
    <row r="13529" spans="6:6">
      <c r="F13529" s="1846"/>
    </row>
    <row r="13530" spans="6:6">
      <c r="F13530" s="1846"/>
    </row>
    <row r="13531" spans="6:6">
      <c r="F13531" s="1846"/>
    </row>
    <row r="13532" spans="6:6">
      <c r="F13532" s="1846"/>
    </row>
    <row r="13533" spans="6:6">
      <c r="F13533" s="1846"/>
    </row>
    <row r="13534" spans="6:6">
      <c r="F13534" s="1846"/>
    </row>
    <row r="13535" spans="6:6">
      <c r="F13535" s="1846"/>
    </row>
    <row r="13536" spans="6:6">
      <c r="F13536" s="1846"/>
    </row>
    <row r="13537" spans="6:6">
      <c r="F13537" s="1846"/>
    </row>
    <row r="13538" spans="6:6">
      <c r="F13538" s="1846"/>
    </row>
    <row r="13539" spans="6:6">
      <c r="F13539" s="1846"/>
    </row>
    <row r="13540" spans="6:6">
      <c r="F13540" s="1846"/>
    </row>
    <row r="13541" spans="6:6">
      <c r="F13541" s="1846"/>
    </row>
    <row r="13542" spans="6:6">
      <c r="F13542" s="1846"/>
    </row>
    <row r="13543" spans="6:6">
      <c r="F13543" s="1846"/>
    </row>
    <row r="13544" spans="6:6">
      <c r="F13544" s="1846"/>
    </row>
    <row r="13545" spans="6:6">
      <c r="F13545" s="1846"/>
    </row>
    <row r="13546" spans="6:6">
      <c r="F13546" s="1846"/>
    </row>
    <row r="13547" spans="6:6">
      <c r="F13547" s="1846"/>
    </row>
    <row r="13548" spans="6:6">
      <c r="F13548" s="1846"/>
    </row>
    <row r="13549" spans="6:6">
      <c r="F13549" s="1846"/>
    </row>
    <row r="13550" spans="6:6">
      <c r="F13550" s="1846"/>
    </row>
    <row r="13551" spans="6:6">
      <c r="F13551" s="1846"/>
    </row>
    <row r="13552" spans="6:6">
      <c r="F13552" s="1846"/>
    </row>
    <row r="13553" spans="6:6">
      <c r="F13553" s="1846"/>
    </row>
    <row r="13554" spans="6:6">
      <c r="F13554" s="1846"/>
    </row>
    <row r="13555" spans="6:6">
      <c r="F13555" s="1846"/>
    </row>
    <row r="13556" spans="6:6">
      <c r="F13556" s="1846"/>
    </row>
    <row r="13557" spans="6:6">
      <c r="F13557" s="1846"/>
    </row>
    <row r="13558" spans="6:6">
      <c r="F13558" s="1846"/>
    </row>
    <row r="13559" spans="6:6">
      <c r="F13559" s="1846"/>
    </row>
    <row r="13560" spans="6:6">
      <c r="F13560" s="1846"/>
    </row>
    <row r="13561" spans="6:6">
      <c r="F13561" s="1846"/>
    </row>
    <row r="13562" spans="6:6">
      <c r="F13562" s="1846"/>
    </row>
    <row r="13563" spans="6:6">
      <c r="F13563" s="1846"/>
    </row>
    <row r="13564" spans="6:6">
      <c r="F13564" s="1846"/>
    </row>
    <row r="13565" spans="6:6">
      <c r="F13565" s="1846"/>
    </row>
    <row r="13566" spans="6:6">
      <c r="F13566" s="1846"/>
    </row>
    <row r="13567" spans="6:6">
      <c r="F13567" s="1846"/>
    </row>
    <row r="13568" spans="6:6">
      <c r="F13568" s="1846"/>
    </row>
    <row r="13569" spans="6:6">
      <c r="F13569" s="1846"/>
    </row>
    <row r="13570" spans="6:6">
      <c r="F13570" s="1846"/>
    </row>
    <row r="13571" spans="6:6">
      <c r="F13571" s="1846"/>
    </row>
    <row r="13572" spans="6:6">
      <c r="F13572" s="1846"/>
    </row>
    <row r="13573" spans="6:6">
      <c r="F13573" s="1846"/>
    </row>
    <row r="13574" spans="6:6">
      <c r="F13574" s="1846"/>
    </row>
    <row r="13575" spans="6:6">
      <c r="F13575" s="1846"/>
    </row>
    <row r="13576" spans="6:6">
      <c r="F13576" s="1846"/>
    </row>
    <row r="13577" spans="6:6">
      <c r="F13577" s="1846"/>
    </row>
    <row r="13578" spans="6:6">
      <c r="F13578" s="1846"/>
    </row>
    <row r="13579" spans="6:6">
      <c r="F13579" s="1846"/>
    </row>
    <row r="13580" spans="6:6">
      <c r="F13580" s="1846"/>
    </row>
    <row r="13581" spans="6:6">
      <c r="F13581" s="1846"/>
    </row>
    <row r="13582" spans="6:6">
      <c r="F13582" s="1846"/>
    </row>
    <row r="13583" spans="6:6">
      <c r="F13583" s="1846"/>
    </row>
    <row r="13584" spans="6:6">
      <c r="F13584" s="1846"/>
    </row>
    <row r="13585" spans="6:6">
      <c r="F13585" s="1846"/>
    </row>
    <row r="13586" spans="6:6">
      <c r="F13586" s="1846"/>
    </row>
    <row r="13587" spans="6:6">
      <c r="F13587" s="1846"/>
    </row>
    <row r="13588" spans="6:6">
      <c r="F13588" s="1846"/>
    </row>
    <row r="13589" spans="6:6">
      <c r="F13589" s="1846"/>
    </row>
    <row r="13590" spans="6:6">
      <c r="F13590" s="1846"/>
    </row>
    <row r="13591" spans="6:6">
      <c r="F13591" s="1846"/>
    </row>
    <row r="13592" spans="6:6">
      <c r="F13592" s="1846"/>
    </row>
    <row r="13593" spans="6:6">
      <c r="F13593" s="1846"/>
    </row>
    <row r="13594" spans="6:6">
      <c r="F13594" s="1846"/>
    </row>
    <row r="13595" spans="6:6">
      <c r="F13595" s="1846"/>
    </row>
    <row r="13596" spans="6:6">
      <c r="F13596" s="1846"/>
    </row>
    <row r="13597" spans="6:6">
      <c r="F13597" s="1846"/>
    </row>
    <row r="13598" spans="6:6">
      <c r="F13598" s="1846"/>
    </row>
    <row r="13599" spans="6:6">
      <c r="F13599" s="1846"/>
    </row>
    <row r="13600" spans="6:6">
      <c r="F13600" s="1846"/>
    </row>
    <row r="13601" spans="6:6">
      <c r="F13601" s="1846"/>
    </row>
    <row r="13602" spans="6:6">
      <c r="F13602" s="1846"/>
    </row>
    <row r="13603" spans="6:6">
      <c r="F13603" s="1846"/>
    </row>
    <row r="13604" spans="6:6">
      <c r="F13604" s="1846"/>
    </row>
    <row r="13605" spans="6:6">
      <c r="F13605" s="1846"/>
    </row>
    <row r="13606" spans="6:6">
      <c r="F13606" s="1846"/>
    </row>
    <row r="13607" spans="6:6">
      <c r="F13607" s="1846"/>
    </row>
    <row r="13608" spans="6:6">
      <c r="F13608" s="1846"/>
    </row>
    <row r="13609" spans="6:6">
      <c r="F13609" s="1846"/>
    </row>
    <row r="13610" spans="6:6">
      <c r="F13610" s="1846"/>
    </row>
    <row r="13611" spans="6:6">
      <c r="F13611" s="1846"/>
    </row>
    <row r="13612" spans="6:6">
      <c r="F13612" s="1846"/>
    </row>
    <row r="13613" spans="6:6">
      <c r="F13613" s="1846"/>
    </row>
    <row r="13614" spans="6:6">
      <c r="F13614" s="1846"/>
    </row>
    <row r="13615" spans="6:6">
      <c r="F13615" s="1846"/>
    </row>
    <row r="13616" spans="6:6">
      <c r="F13616" s="1846"/>
    </row>
    <row r="13617" spans="6:6">
      <c r="F13617" s="1846"/>
    </row>
    <row r="13618" spans="6:6">
      <c r="F13618" s="1846"/>
    </row>
    <row r="13619" spans="6:6">
      <c r="F13619" s="1846"/>
    </row>
    <row r="13620" spans="6:6">
      <c r="F13620" s="1846"/>
    </row>
    <row r="13621" spans="6:6">
      <c r="F13621" s="1846"/>
    </row>
    <row r="13622" spans="6:6">
      <c r="F13622" s="1846"/>
    </row>
    <row r="13623" spans="6:6">
      <c r="F13623" s="1846"/>
    </row>
    <row r="13624" spans="6:6">
      <c r="F13624" s="1846"/>
    </row>
    <row r="13625" spans="6:6">
      <c r="F13625" s="1846"/>
    </row>
    <row r="13626" spans="6:6">
      <c r="F13626" s="1846"/>
    </row>
    <row r="13627" spans="6:6">
      <c r="F13627" s="1846"/>
    </row>
    <row r="13628" spans="6:6">
      <c r="F13628" s="1846"/>
    </row>
    <row r="13629" spans="6:6">
      <c r="F13629" s="1846"/>
    </row>
    <row r="13630" spans="6:6">
      <c r="F13630" s="1846"/>
    </row>
    <row r="13631" spans="6:6">
      <c r="F13631" s="1846"/>
    </row>
    <row r="13632" spans="6:6">
      <c r="F13632" s="1846"/>
    </row>
    <row r="13633" spans="6:6">
      <c r="F13633" s="1846"/>
    </row>
    <row r="13634" spans="6:6">
      <c r="F13634" s="1846"/>
    </row>
    <row r="13635" spans="6:6">
      <c r="F13635" s="1846"/>
    </row>
    <row r="13636" spans="6:6">
      <c r="F13636" s="1846"/>
    </row>
    <row r="13637" spans="6:6">
      <c r="F13637" s="1846"/>
    </row>
    <row r="13638" spans="6:6">
      <c r="F13638" s="1846"/>
    </row>
    <row r="13639" spans="6:6">
      <c r="F13639" s="1846"/>
    </row>
    <row r="13640" spans="6:6">
      <c r="F13640" s="1846"/>
    </row>
    <row r="13641" spans="6:6">
      <c r="F13641" s="1846"/>
    </row>
    <row r="13642" spans="6:6">
      <c r="F13642" s="1846"/>
    </row>
    <row r="13643" spans="6:6">
      <c r="F13643" s="1846"/>
    </row>
    <row r="13644" spans="6:6">
      <c r="F13644" s="1846"/>
    </row>
    <row r="13645" spans="6:6">
      <c r="F13645" s="1846"/>
    </row>
    <row r="13646" spans="6:6">
      <c r="F13646" s="1846"/>
    </row>
    <row r="13647" spans="6:6">
      <c r="F13647" s="1846"/>
    </row>
    <row r="13648" spans="6:6">
      <c r="F13648" s="1846"/>
    </row>
    <row r="13649" spans="6:6">
      <c r="F13649" s="1846"/>
    </row>
    <row r="13650" spans="6:6">
      <c r="F13650" s="1846"/>
    </row>
    <row r="13651" spans="6:6">
      <c r="F13651" s="1846"/>
    </row>
    <row r="13652" spans="6:6">
      <c r="F13652" s="1846"/>
    </row>
    <row r="13653" spans="6:6">
      <c r="F13653" s="1846"/>
    </row>
    <row r="13654" spans="6:6">
      <c r="F13654" s="1846"/>
    </row>
    <row r="13655" spans="6:6">
      <c r="F13655" s="1846"/>
    </row>
    <row r="13656" spans="6:6">
      <c r="F13656" s="1846"/>
    </row>
    <row r="13657" spans="6:6">
      <c r="F13657" s="1846"/>
    </row>
    <row r="13658" spans="6:6">
      <c r="F13658" s="1846"/>
    </row>
    <row r="13659" spans="6:6">
      <c r="F13659" s="1846"/>
    </row>
    <row r="13660" spans="6:6">
      <c r="F13660" s="1846"/>
    </row>
    <row r="13661" spans="6:6">
      <c r="F13661" s="1846"/>
    </row>
    <row r="13662" spans="6:6">
      <c r="F13662" s="1846"/>
    </row>
    <row r="13663" spans="6:6">
      <c r="F13663" s="1846"/>
    </row>
    <row r="13664" spans="6:6">
      <c r="F13664" s="1846"/>
    </row>
    <row r="13665" spans="6:6">
      <c r="F13665" s="1846"/>
    </row>
    <row r="13666" spans="6:6">
      <c r="F13666" s="1846"/>
    </row>
    <row r="13667" spans="6:6">
      <c r="F13667" s="1846"/>
    </row>
    <row r="13668" spans="6:6">
      <c r="F13668" s="1846"/>
    </row>
    <row r="13669" spans="6:6">
      <c r="F13669" s="1846"/>
    </row>
    <row r="13670" spans="6:6">
      <c r="F13670" s="1846"/>
    </row>
    <row r="13671" spans="6:6">
      <c r="F13671" s="1846"/>
    </row>
    <row r="13672" spans="6:6">
      <c r="F13672" s="1846"/>
    </row>
    <row r="13673" spans="6:6">
      <c r="F13673" s="1846"/>
    </row>
    <row r="13674" spans="6:6">
      <c r="F13674" s="1846"/>
    </row>
    <row r="13675" spans="6:6">
      <c r="F13675" s="1846"/>
    </row>
    <row r="13676" spans="6:6">
      <c r="F13676" s="1846"/>
    </row>
    <row r="13677" spans="6:6">
      <c r="F13677" s="1846"/>
    </row>
    <row r="13678" spans="6:6">
      <c r="F13678" s="1846"/>
    </row>
    <row r="13679" spans="6:6">
      <c r="F13679" s="1846"/>
    </row>
    <row r="13680" spans="6:6">
      <c r="F13680" s="1846"/>
    </row>
    <row r="13681" spans="6:6">
      <c r="F13681" s="1846"/>
    </row>
    <row r="13682" spans="6:6">
      <c r="F13682" s="1846"/>
    </row>
    <row r="13683" spans="6:6">
      <c r="F13683" s="1846"/>
    </row>
    <row r="13684" spans="6:6">
      <c r="F13684" s="1846"/>
    </row>
    <row r="13685" spans="6:6">
      <c r="F13685" s="1846"/>
    </row>
    <row r="13686" spans="6:6">
      <c r="F13686" s="1846"/>
    </row>
    <row r="13687" spans="6:6">
      <c r="F13687" s="1846"/>
    </row>
    <row r="13688" spans="6:6">
      <c r="F13688" s="1846"/>
    </row>
    <row r="13689" spans="6:6">
      <c r="F13689" s="1846"/>
    </row>
    <row r="13690" spans="6:6">
      <c r="F13690" s="1846"/>
    </row>
    <row r="13691" spans="6:6">
      <c r="F13691" s="1846"/>
    </row>
    <row r="13692" spans="6:6">
      <c r="F13692" s="1846"/>
    </row>
    <row r="13693" spans="6:6">
      <c r="F13693" s="1846"/>
    </row>
    <row r="13694" spans="6:6">
      <c r="F13694" s="1846"/>
    </row>
    <row r="13695" spans="6:6">
      <c r="F13695" s="1846"/>
    </row>
    <row r="13696" spans="6:6">
      <c r="F13696" s="1846"/>
    </row>
    <row r="13697" spans="6:6">
      <c r="F13697" s="1846"/>
    </row>
    <row r="13698" spans="6:6">
      <c r="F13698" s="1846"/>
    </row>
    <row r="13699" spans="6:6">
      <c r="F13699" s="1846"/>
    </row>
    <row r="13700" spans="6:6">
      <c r="F13700" s="1846"/>
    </row>
    <row r="13701" spans="6:6">
      <c r="F13701" s="1846"/>
    </row>
    <row r="13702" spans="6:6">
      <c r="F13702" s="1846"/>
    </row>
    <row r="13703" spans="6:6">
      <c r="F13703" s="1846"/>
    </row>
    <row r="13704" spans="6:6">
      <c r="F13704" s="1846"/>
    </row>
    <row r="13705" spans="6:6">
      <c r="F13705" s="1846"/>
    </row>
    <row r="13706" spans="6:6">
      <c r="F13706" s="1846"/>
    </row>
    <row r="13707" spans="6:6">
      <c r="F13707" s="1846"/>
    </row>
    <row r="13708" spans="6:6">
      <c r="F13708" s="1846"/>
    </row>
    <row r="13709" spans="6:6">
      <c r="F13709" s="1846"/>
    </row>
    <row r="13710" spans="6:6">
      <c r="F13710" s="1846"/>
    </row>
    <row r="13711" spans="6:6">
      <c r="F13711" s="1846"/>
    </row>
    <row r="13712" spans="6:6">
      <c r="F13712" s="1846"/>
    </row>
    <row r="13713" spans="6:6">
      <c r="F13713" s="1846"/>
    </row>
    <row r="13714" spans="6:6">
      <c r="F13714" s="1846"/>
    </row>
    <row r="13715" spans="6:6">
      <c r="F13715" s="1846"/>
    </row>
    <row r="13716" spans="6:6">
      <c r="F13716" s="1846"/>
    </row>
    <row r="13717" spans="6:6">
      <c r="F13717" s="1846"/>
    </row>
    <row r="13718" spans="6:6">
      <c r="F13718" s="1846"/>
    </row>
    <row r="13719" spans="6:6">
      <c r="F13719" s="1846"/>
    </row>
    <row r="13720" spans="6:6">
      <c r="F13720" s="1846"/>
    </row>
    <row r="13721" spans="6:6">
      <c r="F13721" s="1846"/>
    </row>
    <row r="13722" spans="6:6">
      <c r="F13722" s="1846"/>
    </row>
    <row r="13723" spans="6:6">
      <c r="F13723" s="1846"/>
    </row>
    <row r="13724" spans="6:6">
      <c r="F13724" s="1846"/>
    </row>
    <row r="13725" spans="6:6">
      <c r="F13725" s="1846"/>
    </row>
    <row r="13726" spans="6:6">
      <c r="F13726" s="1846"/>
    </row>
    <row r="13727" spans="6:6">
      <c r="F13727" s="1846"/>
    </row>
    <row r="13728" spans="6:6">
      <c r="F13728" s="1846"/>
    </row>
    <row r="13729" spans="6:6">
      <c r="F13729" s="1846"/>
    </row>
    <row r="13730" spans="6:6">
      <c r="F13730" s="1846"/>
    </row>
    <row r="13731" spans="6:6">
      <c r="F13731" s="1846"/>
    </row>
    <row r="13732" spans="6:6">
      <c r="F13732" s="1846"/>
    </row>
    <row r="13733" spans="6:6">
      <c r="F13733" s="1846"/>
    </row>
    <row r="13734" spans="6:6">
      <c r="F13734" s="1846"/>
    </row>
    <row r="13735" spans="6:6">
      <c r="F13735" s="1846"/>
    </row>
    <row r="13736" spans="6:6">
      <c r="F13736" s="1846"/>
    </row>
    <row r="13737" spans="6:6">
      <c r="F13737" s="1846"/>
    </row>
    <row r="13738" spans="6:6">
      <c r="F13738" s="1846"/>
    </row>
    <row r="13739" spans="6:6">
      <c r="F13739" s="1846"/>
    </row>
    <row r="13740" spans="6:6">
      <c r="F13740" s="1846"/>
    </row>
    <row r="13741" spans="6:6">
      <c r="F13741" s="1846"/>
    </row>
    <row r="13742" spans="6:6">
      <c r="F13742" s="1846"/>
    </row>
    <row r="13743" spans="6:6">
      <c r="F13743" s="1846"/>
    </row>
    <row r="13744" spans="6:6">
      <c r="F13744" s="1846"/>
    </row>
    <row r="13745" spans="6:6">
      <c r="F13745" s="1846"/>
    </row>
    <row r="13746" spans="6:6">
      <c r="F13746" s="1846"/>
    </row>
    <row r="13747" spans="6:6">
      <c r="F13747" s="1846"/>
    </row>
    <row r="13748" spans="6:6">
      <c r="F13748" s="1846"/>
    </row>
    <row r="13749" spans="6:6">
      <c r="F13749" s="1846"/>
    </row>
    <row r="13750" spans="6:6">
      <c r="F13750" s="1846"/>
    </row>
    <row r="13751" spans="6:6">
      <c r="F13751" s="1846"/>
    </row>
    <row r="13752" spans="6:6">
      <c r="F13752" s="1846"/>
    </row>
    <row r="13753" spans="6:6">
      <c r="F13753" s="1846"/>
    </row>
    <row r="13754" spans="6:6">
      <c r="F13754" s="1846"/>
    </row>
    <row r="13755" spans="6:6">
      <c r="F13755" s="1846"/>
    </row>
    <row r="13756" spans="6:6">
      <c r="F13756" s="1846"/>
    </row>
    <row r="13757" spans="6:6">
      <c r="F13757" s="1846"/>
    </row>
    <row r="13758" spans="6:6">
      <c r="F13758" s="1846"/>
    </row>
    <row r="13759" spans="6:6">
      <c r="F13759" s="1846"/>
    </row>
    <row r="13760" spans="6:6">
      <c r="F13760" s="1846"/>
    </row>
    <row r="13761" spans="6:6">
      <c r="F13761" s="1846"/>
    </row>
    <row r="13762" spans="6:6">
      <c r="F13762" s="1846"/>
    </row>
    <row r="13763" spans="6:6">
      <c r="F13763" s="1846"/>
    </row>
    <row r="13764" spans="6:6">
      <c r="F13764" s="1846"/>
    </row>
    <row r="13765" spans="6:6">
      <c r="F13765" s="1846"/>
    </row>
    <row r="13766" spans="6:6">
      <c r="F13766" s="1846"/>
    </row>
    <row r="13767" spans="6:6">
      <c r="F13767" s="1846"/>
    </row>
    <row r="13768" spans="6:6">
      <c r="F13768" s="1846"/>
    </row>
    <row r="13769" spans="6:6">
      <c r="F13769" s="1846"/>
    </row>
    <row r="13770" spans="6:6">
      <c r="F13770" s="1846"/>
    </row>
    <row r="13771" spans="6:6">
      <c r="F13771" s="1846"/>
    </row>
    <row r="13772" spans="6:6">
      <c r="F13772" s="1846"/>
    </row>
    <row r="13773" spans="6:6">
      <c r="F13773" s="1846"/>
    </row>
    <row r="13774" spans="6:6">
      <c r="F13774" s="1846"/>
    </row>
    <row r="13775" spans="6:6">
      <c r="F13775" s="1846"/>
    </row>
    <row r="13776" spans="6:6">
      <c r="F13776" s="1846"/>
    </row>
    <row r="13777" spans="6:6">
      <c r="F13777" s="1846"/>
    </row>
    <row r="13778" spans="6:6">
      <c r="F13778" s="1846"/>
    </row>
    <row r="13779" spans="6:6">
      <c r="F13779" s="1846"/>
    </row>
    <row r="13780" spans="6:6">
      <c r="F13780" s="1846"/>
    </row>
    <row r="13781" spans="6:6">
      <c r="F13781" s="1846"/>
    </row>
    <row r="13782" spans="6:6">
      <c r="F13782" s="1846"/>
    </row>
    <row r="13783" spans="6:6">
      <c r="F13783" s="1846"/>
    </row>
    <row r="13784" spans="6:6">
      <c r="F13784" s="1846"/>
    </row>
    <row r="13785" spans="6:6">
      <c r="F13785" s="1846"/>
    </row>
    <row r="13786" spans="6:6">
      <c r="F13786" s="1846"/>
    </row>
    <row r="13787" spans="6:6">
      <c r="F13787" s="1846"/>
    </row>
    <row r="13788" spans="6:6">
      <c r="F13788" s="1846"/>
    </row>
    <row r="13789" spans="6:6">
      <c r="F13789" s="1846"/>
    </row>
    <row r="13790" spans="6:6">
      <c r="F13790" s="1846"/>
    </row>
    <row r="13791" spans="6:6">
      <c r="F13791" s="1846"/>
    </row>
    <row r="13792" spans="6:6">
      <c r="F13792" s="1846"/>
    </row>
    <row r="13793" spans="6:6">
      <c r="F13793" s="1846"/>
    </row>
    <row r="13794" spans="6:6">
      <c r="F13794" s="1846"/>
    </row>
    <row r="13795" spans="6:6">
      <c r="F13795" s="1846"/>
    </row>
    <row r="13796" spans="6:6">
      <c r="F13796" s="1846"/>
    </row>
    <row r="13797" spans="6:6">
      <c r="F13797" s="1846"/>
    </row>
    <row r="13798" spans="6:6">
      <c r="F13798" s="1846"/>
    </row>
    <row r="13799" spans="6:6">
      <c r="F13799" s="1846"/>
    </row>
    <row r="13800" spans="6:6">
      <c r="F13800" s="1846"/>
    </row>
    <row r="13801" spans="6:6">
      <c r="F13801" s="1846"/>
    </row>
    <row r="13802" spans="6:6">
      <c r="F13802" s="1846"/>
    </row>
    <row r="13803" spans="6:6">
      <c r="F13803" s="1846"/>
    </row>
    <row r="13804" spans="6:6">
      <c r="F13804" s="1846"/>
    </row>
    <row r="13805" spans="6:6">
      <c r="F13805" s="1846"/>
    </row>
    <row r="13806" spans="6:6">
      <c r="F13806" s="1846"/>
    </row>
    <row r="13807" spans="6:6">
      <c r="F13807" s="1846"/>
    </row>
    <row r="13808" spans="6:6">
      <c r="F13808" s="1846"/>
    </row>
    <row r="13809" spans="6:6">
      <c r="F13809" s="1846"/>
    </row>
    <row r="13810" spans="6:6">
      <c r="F13810" s="1846"/>
    </row>
    <row r="13811" spans="6:6">
      <c r="F13811" s="1846"/>
    </row>
    <row r="13812" spans="6:6">
      <c r="F13812" s="1846"/>
    </row>
    <row r="13813" spans="6:6">
      <c r="F13813" s="1846"/>
    </row>
    <row r="13814" spans="6:6">
      <c r="F13814" s="1846"/>
    </row>
    <row r="13815" spans="6:6">
      <c r="F13815" s="1846"/>
    </row>
    <row r="13816" spans="6:6">
      <c r="F13816" s="1846"/>
    </row>
    <row r="13817" spans="6:6">
      <c r="F13817" s="1846"/>
    </row>
    <row r="13818" spans="6:6">
      <c r="F13818" s="1846"/>
    </row>
    <row r="13819" spans="6:6">
      <c r="F13819" s="1846"/>
    </row>
    <row r="13820" spans="6:6">
      <c r="F13820" s="1846"/>
    </row>
    <row r="13821" spans="6:6">
      <c r="F13821" s="1846"/>
    </row>
    <row r="13822" spans="6:6">
      <c r="F13822" s="1846"/>
    </row>
    <row r="13823" spans="6:6">
      <c r="F13823" s="1846"/>
    </row>
    <row r="13824" spans="6:6">
      <c r="F13824" s="1846"/>
    </row>
    <row r="13825" spans="6:6">
      <c r="F13825" s="1846"/>
    </row>
    <row r="13826" spans="6:6">
      <c r="F13826" s="1846"/>
    </row>
    <row r="13827" spans="6:6">
      <c r="F13827" s="1846"/>
    </row>
    <row r="13828" spans="6:6">
      <c r="F13828" s="1846"/>
    </row>
    <row r="13829" spans="6:6">
      <c r="F13829" s="1846"/>
    </row>
    <row r="13830" spans="6:6">
      <c r="F13830" s="1846"/>
    </row>
    <row r="13831" spans="6:6">
      <c r="F13831" s="1846"/>
    </row>
    <row r="13832" spans="6:6">
      <c r="F13832" s="1846"/>
    </row>
    <row r="13833" spans="6:6">
      <c r="F13833" s="1846"/>
    </row>
    <row r="13834" spans="6:6">
      <c r="F13834" s="1846"/>
    </row>
    <row r="13835" spans="6:6">
      <c r="F13835" s="1846"/>
    </row>
    <row r="13836" spans="6:6">
      <c r="F13836" s="1846"/>
    </row>
    <row r="13837" spans="6:6">
      <c r="F13837" s="1846"/>
    </row>
    <row r="13838" spans="6:6">
      <c r="F13838" s="1846"/>
    </row>
    <row r="13839" spans="6:6">
      <c r="F13839" s="1846"/>
    </row>
    <row r="13840" spans="6:6">
      <c r="F13840" s="1846"/>
    </row>
    <row r="13841" spans="6:6">
      <c r="F13841" s="1846"/>
    </row>
    <row r="13842" spans="6:6">
      <c r="F13842" s="1846"/>
    </row>
    <row r="13843" spans="6:6">
      <c r="F13843" s="1846"/>
    </row>
    <row r="13844" spans="6:6">
      <c r="F13844" s="1846"/>
    </row>
    <row r="13845" spans="6:6">
      <c r="F13845" s="1846"/>
    </row>
    <row r="13846" spans="6:6">
      <c r="F13846" s="1846"/>
    </row>
    <row r="13847" spans="6:6">
      <c r="F13847" s="1846"/>
    </row>
    <row r="13848" spans="6:6">
      <c r="F13848" s="1846"/>
    </row>
    <row r="13849" spans="6:6">
      <c r="F13849" s="1846"/>
    </row>
    <row r="13850" spans="6:6">
      <c r="F13850" s="1846"/>
    </row>
    <row r="13851" spans="6:6">
      <c r="F13851" s="1846"/>
    </row>
    <row r="13852" spans="6:6">
      <c r="F13852" s="1846"/>
    </row>
    <row r="13853" spans="6:6">
      <c r="F13853" s="1846"/>
    </row>
    <row r="13854" spans="6:6">
      <c r="F13854" s="1846"/>
    </row>
    <row r="13855" spans="6:6">
      <c r="F13855" s="1846"/>
    </row>
    <row r="13856" spans="6:6">
      <c r="F13856" s="1846"/>
    </row>
    <row r="13857" spans="6:6">
      <c r="F13857" s="1846"/>
    </row>
    <row r="13858" spans="6:6">
      <c r="F13858" s="1846"/>
    </row>
    <row r="13859" spans="6:6">
      <c r="F13859" s="1846"/>
    </row>
    <row r="13860" spans="6:6">
      <c r="F13860" s="1846"/>
    </row>
    <row r="13861" spans="6:6">
      <c r="F13861" s="1846"/>
    </row>
    <row r="13862" spans="6:6">
      <c r="F13862" s="1846"/>
    </row>
    <row r="13863" spans="6:6">
      <c r="F13863" s="1846"/>
    </row>
    <row r="13864" spans="6:6">
      <c r="F13864" s="1846"/>
    </row>
    <row r="13865" spans="6:6">
      <c r="F13865" s="1846"/>
    </row>
    <row r="13866" spans="6:6">
      <c r="F13866" s="1846"/>
    </row>
    <row r="13867" spans="6:6">
      <c r="F13867" s="1846"/>
    </row>
    <row r="13868" spans="6:6">
      <c r="F13868" s="1846"/>
    </row>
    <row r="13869" spans="6:6">
      <c r="F13869" s="1846"/>
    </row>
    <row r="13870" spans="6:6">
      <c r="F13870" s="1846"/>
    </row>
    <row r="13871" spans="6:6">
      <c r="F13871" s="1846"/>
    </row>
    <row r="13872" spans="6:6">
      <c r="F13872" s="1846"/>
    </row>
    <row r="13873" spans="6:6">
      <c r="F13873" s="1846"/>
    </row>
    <row r="13874" spans="6:6">
      <c r="F13874" s="1846"/>
    </row>
    <row r="13875" spans="6:6">
      <c r="F13875" s="1846"/>
    </row>
    <row r="13876" spans="6:6">
      <c r="F13876" s="1846"/>
    </row>
    <row r="13877" spans="6:6">
      <c r="F13877" s="1846"/>
    </row>
    <row r="13878" spans="6:6">
      <c r="F13878" s="1846"/>
    </row>
    <row r="13879" spans="6:6">
      <c r="F13879" s="1846"/>
    </row>
    <row r="13880" spans="6:6">
      <c r="F13880" s="1846"/>
    </row>
    <row r="13881" spans="6:6">
      <c r="F13881" s="1846"/>
    </row>
    <row r="13882" spans="6:6">
      <c r="F13882" s="1846"/>
    </row>
    <row r="13883" spans="6:6">
      <c r="F13883" s="1846"/>
    </row>
    <row r="13884" spans="6:6">
      <c r="F13884" s="1846"/>
    </row>
    <row r="13885" spans="6:6">
      <c r="F13885" s="1846"/>
    </row>
    <row r="13886" spans="6:6">
      <c r="F13886" s="1846"/>
    </row>
    <row r="13887" spans="6:6">
      <c r="F13887" s="1846"/>
    </row>
    <row r="13888" spans="6:6">
      <c r="F13888" s="1846"/>
    </row>
    <row r="13889" spans="6:6">
      <c r="F13889" s="1846"/>
    </row>
    <row r="13890" spans="6:6">
      <c r="F13890" s="1846"/>
    </row>
    <row r="13891" spans="6:6">
      <c r="F13891" s="1846"/>
    </row>
    <row r="13892" spans="6:6">
      <c r="F13892" s="1846"/>
    </row>
    <row r="13893" spans="6:6">
      <c r="F13893" s="1846"/>
    </row>
    <row r="13894" spans="6:6">
      <c r="F13894" s="1846"/>
    </row>
    <row r="13895" spans="6:6">
      <c r="F13895" s="1846"/>
    </row>
    <row r="13896" spans="6:6">
      <c r="F13896" s="1846"/>
    </row>
    <row r="13897" spans="6:6">
      <c r="F13897" s="1846"/>
    </row>
    <row r="13898" spans="6:6">
      <c r="F13898" s="1846"/>
    </row>
    <row r="13899" spans="6:6">
      <c r="F13899" s="1846"/>
    </row>
    <row r="13900" spans="6:6">
      <c r="F13900" s="1846"/>
    </row>
    <row r="13901" spans="6:6">
      <c r="F13901" s="1846"/>
    </row>
    <row r="13902" spans="6:6">
      <c r="F13902" s="1846"/>
    </row>
    <row r="13903" spans="6:6">
      <c r="F13903" s="1846"/>
    </row>
    <row r="13904" spans="6:6">
      <c r="F13904" s="1846"/>
    </row>
    <row r="13905" spans="6:6">
      <c r="F13905" s="1846"/>
    </row>
    <row r="13906" spans="6:6">
      <c r="F13906" s="1846"/>
    </row>
    <row r="13907" spans="6:6">
      <c r="F13907" s="1846"/>
    </row>
    <row r="13908" spans="6:6">
      <c r="F13908" s="1846"/>
    </row>
    <row r="13909" spans="6:6">
      <c r="F13909" s="1846"/>
    </row>
    <row r="13910" spans="6:6">
      <c r="F13910" s="1846"/>
    </row>
    <row r="13911" spans="6:6">
      <c r="F13911" s="1846"/>
    </row>
    <row r="13912" spans="6:6">
      <c r="F13912" s="1846"/>
    </row>
    <row r="13913" spans="6:6">
      <c r="F13913" s="1846"/>
    </row>
    <row r="13914" spans="6:6">
      <c r="F13914" s="1846"/>
    </row>
    <row r="13915" spans="6:6">
      <c r="F13915" s="1846"/>
    </row>
    <row r="13916" spans="6:6">
      <c r="F13916" s="1846"/>
    </row>
    <row r="13917" spans="6:6">
      <c r="F13917" s="1846"/>
    </row>
    <row r="13918" spans="6:6">
      <c r="F13918" s="1846"/>
    </row>
    <row r="13919" spans="6:6">
      <c r="F13919" s="1846"/>
    </row>
    <row r="13920" spans="6:6">
      <c r="F13920" s="1846"/>
    </row>
    <row r="13921" spans="6:6">
      <c r="F13921" s="1846"/>
    </row>
    <row r="13922" spans="6:6">
      <c r="F13922" s="1846"/>
    </row>
    <row r="13923" spans="6:6">
      <c r="F13923" s="1846"/>
    </row>
    <row r="13924" spans="6:6">
      <c r="F13924" s="1846"/>
    </row>
    <row r="13925" spans="6:6">
      <c r="F13925" s="1846"/>
    </row>
    <row r="13926" spans="6:6">
      <c r="F13926" s="1846"/>
    </row>
    <row r="13927" spans="6:6">
      <c r="F13927" s="1846"/>
    </row>
    <row r="13928" spans="6:6">
      <c r="F13928" s="1846"/>
    </row>
    <row r="13929" spans="6:6">
      <c r="F13929" s="1846"/>
    </row>
    <row r="13930" spans="6:6">
      <c r="F13930" s="1846"/>
    </row>
    <row r="13931" spans="6:6">
      <c r="F13931" s="1846"/>
    </row>
    <row r="13932" spans="6:6">
      <c r="F13932" s="1846"/>
    </row>
    <row r="13933" spans="6:6">
      <c r="F13933" s="1846"/>
    </row>
    <row r="13934" spans="6:6">
      <c r="F13934" s="1846"/>
    </row>
    <row r="13935" spans="6:6">
      <c r="F13935" s="1846"/>
    </row>
    <row r="13936" spans="6:6">
      <c r="F13936" s="1846"/>
    </row>
    <row r="13937" spans="6:6">
      <c r="F13937" s="1846"/>
    </row>
    <row r="13938" spans="6:6">
      <c r="F13938" s="1846"/>
    </row>
    <row r="13939" spans="6:6">
      <c r="F13939" s="1846"/>
    </row>
    <row r="13940" spans="6:6">
      <c r="F13940" s="1846"/>
    </row>
    <row r="13941" spans="6:6">
      <c r="F13941" s="1846"/>
    </row>
    <row r="13942" spans="6:6">
      <c r="F13942" s="1846"/>
    </row>
    <row r="13943" spans="6:6">
      <c r="F13943" s="1846"/>
    </row>
    <row r="13944" spans="6:6">
      <c r="F13944" s="1846"/>
    </row>
    <row r="13945" spans="6:6">
      <c r="F13945" s="1846"/>
    </row>
    <row r="13946" spans="6:6">
      <c r="F13946" s="1846"/>
    </row>
    <row r="13947" spans="6:6">
      <c r="F13947" s="1846"/>
    </row>
    <row r="13948" spans="6:6">
      <c r="F13948" s="1846"/>
    </row>
    <row r="13949" spans="6:6">
      <c r="F13949" s="1846"/>
    </row>
    <row r="13950" spans="6:6">
      <c r="F13950" s="1846"/>
    </row>
    <row r="13951" spans="6:6">
      <c r="F13951" s="1846"/>
    </row>
    <row r="13952" spans="6:6">
      <c r="F13952" s="1846"/>
    </row>
    <row r="13953" spans="6:6">
      <c r="F13953" s="1846"/>
    </row>
    <row r="13954" spans="6:6">
      <c r="F13954" s="1846"/>
    </row>
    <row r="13955" spans="6:6">
      <c r="F13955" s="1846"/>
    </row>
    <row r="13956" spans="6:6">
      <c r="F13956" s="1846"/>
    </row>
    <row r="13957" spans="6:6">
      <c r="F13957" s="1846"/>
    </row>
    <row r="13958" spans="6:6">
      <c r="F13958" s="1846"/>
    </row>
    <row r="13959" spans="6:6">
      <c r="F13959" s="1846"/>
    </row>
    <row r="13960" spans="6:6">
      <c r="F13960" s="1846"/>
    </row>
    <row r="13961" spans="6:6">
      <c r="F13961" s="1846"/>
    </row>
    <row r="13962" spans="6:6">
      <c r="F13962" s="1846"/>
    </row>
    <row r="13963" spans="6:6">
      <c r="F13963" s="1846"/>
    </row>
    <row r="13964" spans="6:6">
      <c r="F13964" s="1846"/>
    </row>
    <row r="13965" spans="6:6">
      <c r="F13965" s="1846"/>
    </row>
    <row r="13966" spans="6:6">
      <c r="F13966" s="1846"/>
    </row>
    <row r="13967" spans="6:6">
      <c r="F13967" s="1846"/>
    </row>
    <row r="13968" spans="6:6">
      <c r="F13968" s="1846"/>
    </row>
    <row r="13969" spans="6:6">
      <c r="F13969" s="1846"/>
    </row>
    <row r="13970" spans="6:6">
      <c r="F13970" s="1846"/>
    </row>
    <row r="13971" spans="6:6">
      <c r="F13971" s="1846"/>
    </row>
    <row r="13972" spans="6:6">
      <c r="F13972" s="1846"/>
    </row>
    <row r="13973" spans="6:6">
      <c r="F13973" s="1846"/>
    </row>
    <row r="13974" spans="6:6">
      <c r="F13974" s="1846"/>
    </row>
    <row r="13975" spans="6:6">
      <c r="F13975" s="1846"/>
    </row>
    <row r="13976" spans="6:6">
      <c r="F13976" s="1846"/>
    </row>
    <row r="13977" spans="6:6">
      <c r="F13977" s="1846"/>
    </row>
    <row r="13978" spans="6:6">
      <c r="F13978" s="1846"/>
    </row>
    <row r="13979" spans="6:6">
      <c r="F13979" s="1846"/>
    </row>
    <row r="13980" spans="6:6">
      <c r="F13980" s="1846"/>
    </row>
    <row r="13981" spans="6:6">
      <c r="F13981" s="1846"/>
    </row>
    <row r="13982" spans="6:6">
      <c r="F13982" s="1846"/>
    </row>
    <row r="13983" spans="6:6">
      <c r="F13983" s="1846"/>
    </row>
    <row r="13984" spans="6:6">
      <c r="F13984" s="1846"/>
    </row>
    <row r="13985" spans="6:6">
      <c r="F13985" s="1846"/>
    </row>
    <row r="13986" spans="6:6">
      <c r="F13986" s="1846"/>
    </row>
    <row r="13987" spans="6:6">
      <c r="F13987" s="1846"/>
    </row>
    <row r="13988" spans="6:6">
      <c r="F13988" s="1846"/>
    </row>
    <row r="13989" spans="6:6">
      <c r="F13989" s="1846"/>
    </row>
    <row r="13990" spans="6:6">
      <c r="F13990" s="1846"/>
    </row>
    <row r="13991" spans="6:6">
      <c r="F13991" s="1846"/>
    </row>
    <row r="13992" spans="6:6">
      <c r="F13992" s="1846"/>
    </row>
    <row r="13993" spans="6:6">
      <c r="F13993" s="1846"/>
    </row>
    <row r="13994" spans="6:6">
      <c r="F13994" s="1846"/>
    </row>
    <row r="13995" spans="6:6">
      <c r="F13995" s="1846"/>
    </row>
    <row r="13996" spans="6:6">
      <c r="F13996" s="1846"/>
    </row>
    <row r="13997" spans="6:6">
      <c r="F13997" s="1846"/>
    </row>
    <row r="13998" spans="6:6">
      <c r="F13998" s="1846"/>
    </row>
    <row r="13999" spans="6:6">
      <c r="F13999" s="1846"/>
    </row>
    <row r="14000" spans="6:6">
      <c r="F14000" s="1846"/>
    </row>
    <row r="14001" spans="6:6">
      <c r="F14001" s="1846"/>
    </row>
    <row r="14002" spans="6:6">
      <c r="F14002" s="1846"/>
    </row>
    <row r="14003" spans="6:6">
      <c r="F14003" s="1846"/>
    </row>
    <row r="14004" spans="6:6">
      <c r="F14004" s="1846"/>
    </row>
    <row r="14005" spans="6:6">
      <c r="F14005" s="1846"/>
    </row>
    <row r="14006" spans="6:6">
      <c r="F14006" s="1846"/>
    </row>
    <row r="14007" spans="6:6">
      <c r="F14007" s="1846"/>
    </row>
    <row r="14008" spans="6:6">
      <c r="F14008" s="1846"/>
    </row>
    <row r="14009" spans="6:6">
      <c r="F14009" s="1846"/>
    </row>
    <row r="14010" spans="6:6">
      <c r="F14010" s="1846"/>
    </row>
    <row r="14011" spans="6:6">
      <c r="F14011" s="1846"/>
    </row>
    <row r="14012" spans="6:6">
      <c r="F14012" s="1846"/>
    </row>
    <row r="14013" spans="6:6">
      <c r="F14013" s="1846"/>
    </row>
    <row r="14014" spans="6:6">
      <c r="F14014" s="1846"/>
    </row>
    <row r="14015" spans="6:6">
      <c r="F14015" s="1846"/>
    </row>
    <row r="14016" spans="6:6">
      <c r="F14016" s="1846"/>
    </row>
    <row r="14017" spans="6:6">
      <c r="F14017" s="1846"/>
    </row>
    <row r="14018" spans="6:6">
      <c r="F14018" s="1846"/>
    </row>
    <row r="14019" spans="6:6">
      <c r="F14019" s="1846"/>
    </row>
    <row r="14020" spans="6:6">
      <c r="F14020" s="1846"/>
    </row>
    <row r="14021" spans="6:6">
      <c r="F14021" s="1846"/>
    </row>
    <row r="14022" spans="6:6">
      <c r="F14022" s="1846"/>
    </row>
    <row r="14023" spans="6:6">
      <c r="F14023" s="1846"/>
    </row>
    <row r="14024" spans="6:6">
      <c r="F14024" s="1846"/>
    </row>
    <row r="14025" spans="6:6">
      <c r="F14025" s="1846"/>
    </row>
    <row r="14026" spans="6:6">
      <c r="F14026" s="1846"/>
    </row>
    <row r="14027" spans="6:6">
      <c r="F14027" s="1846"/>
    </row>
    <row r="14028" spans="6:6">
      <c r="F14028" s="1846"/>
    </row>
    <row r="14029" spans="6:6">
      <c r="F14029" s="1846"/>
    </row>
    <row r="14030" spans="6:6">
      <c r="F14030" s="1846"/>
    </row>
    <row r="14031" spans="6:6">
      <c r="F14031" s="1846"/>
    </row>
    <row r="14032" spans="6:6">
      <c r="F14032" s="1846"/>
    </row>
    <row r="14033" spans="6:6">
      <c r="F14033" s="1846"/>
    </row>
    <row r="14034" spans="6:6">
      <c r="F14034" s="1846"/>
    </row>
    <row r="14035" spans="6:6">
      <c r="F14035" s="1846"/>
    </row>
    <row r="14036" spans="6:6">
      <c r="F14036" s="1846"/>
    </row>
    <row r="14037" spans="6:6">
      <c r="F14037" s="1846"/>
    </row>
    <row r="14038" spans="6:6">
      <c r="F14038" s="1846"/>
    </row>
    <row r="14039" spans="6:6">
      <c r="F14039" s="1846"/>
    </row>
    <row r="14040" spans="6:6">
      <c r="F14040" s="1846"/>
    </row>
    <row r="14041" spans="6:6">
      <c r="F14041" s="1846"/>
    </row>
    <row r="14042" spans="6:6">
      <c r="F14042" s="1846"/>
    </row>
    <row r="14043" spans="6:6">
      <c r="F14043" s="1846"/>
    </row>
    <row r="14044" spans="6:6">
      <c r="F14044" s="1846"/>
    </row>
    <row r="14045" spans="6:6">
      <c r="F14045" s="1846"/>
    </row>
    <row r="14046" spans="6:6">
      <c r="F14046" s="1846"/>
    </row>
    <row r="14047" spans="6:6">
      <c r="F14047" s="1846"/>
    </row>
    <row r="14048" spans="6:6">
      <c r="F14048" s="1846"/>
    </row>
    <row r="14049" spans="6:6">
      <c r="F14049" s="1846"/>
    </row>
    <row r="14050" spans="6:6">
      <c r="F14050" s="1846"/>
    </row>
    <row r="14051" spans="6:6">
      <c r="F14051" s="1846"/>
    </row>
    <row r="14052" spans="6:6">
      <c r="F14052" s="1846"/>
    </row>
    <row r="14053" spans="6:6">
      <c r="F14053" s="1846"/>
    </row>
    <row r="14054" spans="6:6">
      <c r="F14054" s="1846"/>
    </row>
    <row r="14055" spans="6:6">
      <c r="F14055" s="1846"/>
    </row>
    <row r="14056" spans="6:6">
      <c r="F14056" s="1846"/>
    </row>
    <row r="14057" spans="6:6">
      <c r="F14057" s="1846"/>
    </row>
    <row r="14058" spans="6:6">
      <c r="F14058" s="1846"/>
    </row>
    <row r="14059" spans="6:6">
      <c r="F14059" s="1846"/>
    </row>
    <row r="14060" spans="6:6">
      <c r="F14060" s="1846"/>
    </row>
    <row r="14061" spans="6:6">
      <c r="F14061" s="1846"/>
    </row>
    <row r="14062" spans="6:6">
      <c r="F14062" s="1846"/>
    </row>
    <row r="14063" spans="6:6">
      <c r="F14063" s="1846"/>
    </row>
    <row r="14064" spans="6:6">
      <c r="F14064" s="1846"/>
    </row>
    <row r="14065" spans="6:6">
      <c r="F14065" s="1846"/>
    </row>
    <row r="14066" spans="6:6">
      <c r="F14066" s="1846"/>
    </row>
    <row r="14067" spans="6:6">
      <c r="F14067" s="1846"/>
    </row>
    <row r="14068" spans="6:6">
      <c r="F14068" s="1846"/>
    </row>
    <row r="14069" spans="6:6">
      <c r="F14069" s="1846"/>
    </row>
    <row r="14070" spans="6:6">
      <c r="F14070" s="1846"/>
    </row>
    <row r="14071" spans="6:6">
      <c r="F14071" s="1846"/>
    </row>
    <row r="14072" spans="6:6">
      <c r="F14072" s="1846"/>
    </row>
    <row r="14073" spans="6:6">
      <c r="F14073" s="1846"/>
    </row>
    <row r="14074" spans="6:6">
      <c r="F14074" s="1846"/>
    </row>
    <row r="14075" spans="6:6">
      <c r="F14075" s="1846"/>
    </row>
    <row r="14076" spans="6:6">
      <c r="F14076" s="1846"/>
    </row>
    <row r="14077" spans="6:6">
      <c r="F14077" s="1846"/>
    </row>
    <row r="14078" spans="6:6">
      <c r="F14078" s="1846"/>
    </row>
    <row r="14079" spans="6:6">
      <c r="F14079" s="1846"/>
    </row>
    <row r="14080" spans="6:6">
      <c r="F14080" s="1846"/>
    </row>
    <row r="14081" spans="6:6">
      <c r="F14081" s="1846"/>
    </row>
    <row r="14082" spans="6:6">
      <c r="F14082" s="1846"/>
    </row>
    <row r="14083" spans="6:6">
      <c r="F14083" s="1846"/>
    </row>
    <row r="14084" spans="6:6">
      <c r="F14084" s="1846"/>
    </row>
    <row r="14085" spans="6:6">
      <c r="F14085" s="1846"/>
    </row>
    <row r="14086" spans="6:6">
      <c r="F14086" s="1846"/>
    </row>
    <row r="14087" spans="6:6">
      <c r="F14087" s="1846"/>
    </row>
    <row r="14088" spans="6:6">
      <c r="F14088" s="1846"/>
    </row>
    <row r="14089" spans="6:6">
      <c r="F14089" s="1846"/>
    </row>
    <row r="14090" spans="6:6">
      <c r="F14090" s="1846"/>
    </row>
    <row r="14091" spans="6:6">
      <c r="F14091" s="1846"/>
    </row>
    <row r="14092" spans="6:6">
      <c r="F14092" s="1846"/>
    </row>
    <row r="14093" spans="6:6">
      <c r="F14093" s="1846"/>
    </row>
    <row r="14094" spans="6:6">
      <c r="F14094" s="1846"/>
    </row>
    <row r="14095" spans="6:6">
      <c r="F14095" s="1846"/>
    </row>
    <row r="14096" spans="6:6">
      <c r="F14096" s="1846"/>
    </row>
    <row r="14097" spans="6:6">
      <c r="F14097" s="1846"/>
    </row>
    <row r="14098" spans="6:6">
      <c r="F14098" s="1846"/>
    </row>
    <row r="14099" spans="6:6">
      <c r="F14099" s="1846"/>
    </row>
    <row r="14100" spans="6:6">
      <c r="F14100" s="1846"/>
    </row>
    <row r="14101" spans="6:6">
      <c r="F14101" s="1846"/>
    </row>
    <row r="14102" spans="6:6">
      <c r="F14102" s="1846"/>
    </row>
    <row r="14103" spans="6:6">
      <c r="F14103" s="1846"/>
    </row>
    <row r="14104" spans="6:6">
      <c r="F14104" s="1846"/>
    </row>
    <row r="14105" spans="6:6">
      <c r="F14105" s="1846"/>
    </row>
    <row r="14106" spans="6:6">
      <c r="F14106" s="1846"/>
    </row>
    <row r="14107" spans="6:6">
      <c r="F14107" s="1846"/>
    </row>
    <row r="14108" spans="6:6">
      <c r="F14108" s="1846"/>
    </row>
    <row r="14109" spans="6:6">
      <c r="F14109" s="1846"/>
    </row>
    <row r="14110" spans="6:6">
      <c r="F14110" s="1846"/>
    </row>
    <row r="14111" spans="6:6">
      <c r="F14111" s="1846"/>
    </row>
    <row r="14112" spans="6:6">
      <c r="F14112" s="1846"/>
    </row>
    <row r="14113" spans="6:6">
      <c r="F14113" s="1846"/>
    </row>
    <row r="14114" spans="6:6">
      <c r="F14114" s="1846"/>
    </row>
    <row r="14115" spans="6:6">
      <c r="F14115" s="1846"/>
    </row>
    <row r="14116" spans="6:6">
      <c r="F14116" s="1846"/>
    </row>
    <row r="14117" spans="6:6">
      <c r="F14117" s="1846"/>
    </row>
    <row r="14118" spans="6:6">
      <c r="F14118" s="1846"/>
    </row>
    <row r="14119" spans="6:6">
      <c r="F14119" s="1846"/>
    </row>
    <row r="14120" spans="6:6">
      <c r="F14120" s="1846"/>
    </row>
    <row r="14121" spans="6:6">
      <c r="F14121" s="1846"/>
    </row>
    <row r="14122" spans="6:6">
      <c r="F14122" s="1846"/>
    </row>
    <row r="14123" spans="6:6">
      <c r="F14123" s="1846"/>
    </row>
    <row r="14124" spans="6:6">
      <c r="F14124" s="1846"/>
    </row>
    <row r="14125" spans="6:6">
      <c r="F14125" s="1846"/>
    </row>
    <row r="14126" spans="6:6">
      <c r="F14126" s="1846"/>
    </row>
    <row r="14127" spans="6:6">
      <c r="F14127" s="1846"/>
    </row>
    <row r="14128" spans="6:6">
      <c r="F14128" s="1846"/>
    </row>
    <row r="14129" spans="6:6">
      <c r="F14129" s="1846"/>
    </row>
    <row r="14130" spans="6:6">
      <c r="F14130" s="1846"/>
    </row>
    <row r="14131" spans="6:6">
      <c r="F14131" s="1846"/>
    </row>
    <row r="14132" spans="6:6">
      <c r="F14132" s="1846"/>
    </row>
    <row r="14133" spans="6:6">
      <c r="F14133" s="1846"/>
    </row>
    <row r="14134" spans="6:6">
      <c r="F14134" s="1846"/>
    </row>
    <row r="14135" spans="6:6">
      <c r="F14135" s="1846"/>
    </row>
    <row r="14136" spans="6:6">
      <c r="F14136" s="1846"/>
    </row>
    <row r="14137" spans="6:6">
      <c r="F14137" s="1846"/>
    </row>
    <row r="14138" spans="6:6">
      <c r="F14138" s="1846"/>
    </row>
    <row r="14139" spans="6:6">
      <c r="F14139" s="1846"/>
    </row>
    <row r="14140" spans="6:6">
      <c r="F14140" s="1846"/>
    </row>
    <row r="14141" spans="6:6">
      <c r="F14141" s="1846"/>
    </row>
    <row r="14142" spans="6:6">
      <c r="F14142" s="1846"/>
    </row>
    <row r="14143" spans="6:6">
      <c r="F14143" s="1846"/>
    </row>
    <row r="14144" spans="6:6">
      <c r="F14144" s="1846"/>
    </row>
    <row r="14145" spans="6:6">
      <c r="F14145" s="1846"/>
    </row>
    <row r="14146" spans="6:6">
      <c r="F14146" s="1846"/>
    </row>
    <row r="14147" spans="6:6">
      <c r="F14147" s="1846"/>
    </row>
    <row r="14148" spans="6:6">
      <c r="F14148" s="1846"/>
    </row>
    <row r="14149" spans="6:6">
      <c r="F14149" s="1846"/>
    </row>
    <row r="14150" spans="6:6">
      <c r="F14150" s="1846"/>
    </row>
    <row r="14151" spans="6:6">
      <c r="F14151" s="1846"/>
    </row>
    <row r="14152" spans="6:6">
      <c r="F14152" s="1846"/>
    </row>
    <row r="14153" spans="6:6">
      <c r="F14153" s="1846"/>
    </row>
    <row r="14154" spans="6:6">
      <c r="F14154" s="1846"/>
    </row>
    <row r="14155" spans="6:6">
      <c r="F14155" s="1846"/>
    </row>
    <row r="14156" spans="6:6">
      <c r="F14156" s="1846"/>
    </row>
    <row r="14157" spans="6:6">
      <c r="F14157" s="1846"/>
    </row>
    <row r="14158" spans="6:6">
      <c r="F14158" s="1846"/>
    </row>
    <row r="14159" spans="6:6">
      <c r="F14159" s="1846"/>
    </row>
    <row r="14160" spans="6:6">
      <c r="F14160" s="1846"/>
    </row>
    <row r="14161" spans="6:6">
      <c r="F14161" s="1846"/>
    </row>
    <row r="14162" spans="6:6">
      <c r="F14162" s="1846"/>
    </row>
    <row r="14163" spans="6:6">
      <c r="F14163" s="1846"/>
    </row>
    <row r="14164" spans="6:6">
      <c r="F14164" s="1846"/>
    </row>
    <row r="14165" spans="6:6">
      <c r="F14165" s="1846"/>
    </row>
    <row r="14166" spans="6:6">
      <c r="F14166" s="1846"/>
    </row>
    <row r="14167" spans="6:6">
      <c r="F14167" s="1846"/>
    </row>
    <row r="14168" spans="6:6">
      <c r="F14168" s="1846"/>
    </row>
    <row r="14169" spans="6:6">
      <c r="F14169" s="1846"/>
    </row>
    <row r="14170" spans="6:6">
      <c r="F14170" s="1846"/>
    </row>
    <row r="14171" spans="6:6">
      <c r="F14171" s="1846"/>
    </row>
    <row r="14172" spans="6:6">
      <c r="F14172" s="1846"/>
    </row>
    <row r="14173" spans="6:6">
      <c r="F14173" s="1846"/>
    </row>
    <row r="14174" spans="6:6">
      <c r="F14174" s="1846"/>
    </row>
    <row r="14175" spans="6:6">
      <c r="F14175" s="1846"/>
    </row>
    <row r="14176" spans="6:6">
      <c r="F14176" s="1846"/>
    </row>
    <row r="14177" spans="6:6">
      <c r="F14177" s="1846"/>
    </row>
    <row r="14178" spans="6:6">
      <c r="F14178" s="1846"/>
    </row>
    <row r="14179" spans="6:6">
      <c r="F14179" s="1846"/>
    </row>
    <row r="14180" spans="6:6">
      <c r="F14180" s="1846"/>
    </row>
    <row r="14181" spans="6:6">
      <c r="F14181" s="1846"/>
    </row>
    <row r="14182" spans="6:6">
      <c r="F14182" s="1846"/>
    </row>
    <row r="14183" spans="6:6">
      <c r="F14183" s="1846"/>
    </row>
    <row r="14184" spans="6:6">
      <c r="F14184" s="1846"/>
    </row>
    <row r="14185" spans="6:6">
      <c r="F14185" s="1846"/>
    </row>
    <row r="14186" spans="6:6">
      <c r="F14186" s="1846"/>
    </row>
    <row r="14187" spans="6:6">
      <c r="F14187" s="1846"/>
    </row>
    <row r="14188" spans="6:6">
      <c r="F14188" s="1846"/>
    </row>
    <row r="14189" spans="6:6">
      <c r="F14189" s="1846"/>
    </row>
    <row r="14190" spans="6:6">
      <c r="F14190" s="1846"/>
    </row>
    <row r="14191" spans="6:6">
      <c r="F14191" s="1846"/>
    </row>
    <row r="14192" spans="6:6">
      <c r="F14192" s="1846"/>
    </row>
    <row r="14193" spans="6:6">
      <c r="F14193" s="1846"/>
    </row>
    <row r="14194" spans="6:6">
      <c r="F14194" s="1846"/>
    </row>
    <row r="14195" spans="6:6">
      <c r="F14195" s="1846"/>
    </row>
    <row r="14196" spans="6:6">
      <c r="F14196" s="1846"/>
    </row>
    <row r="14197" spans="6:6">
      <c r="F14197" s="1846"/>
    </row>
    <row r="14198" spans="6:6">
      <c r="F14198" s="1846"/>
    </row>
    <row r="14199" spans="6:6">
      <c r="F14199" s="1846"/>
    </row>
    <row r="14200" spans="6:6">
      <c r="F14200" s="1846"/>
    </row>
    <row r="14201" spans="6:6">
      <c r="F14201" s="1846"/>
    </row>
    <row r="14202" spans="6:6">
      <c r="F14202" s="1846"/>
    </row>
    <row r="14203" spans="6:6">
      <c r="F14203" s="1846"/>
    </row>
    <row r="14204" spans="6:6">
      <c r="F14204" s="1846"/>
    </row>
    <row r="14205" spans="6:6">
      <c r="F14205" s="1846"/>
    </row>
    <row r="14206" spans="6:6">
      <c r="F14206" s="1846"/>
    </row>
    <row r="14207" spans="6:6">
      <c r="F14207" s="1846"/>
    </row>
    <row r="14208" spans="6:6">
      <c r="F14208" s="1846"/>
    </row>
    <row r="14209" spans="6:6">
      <c r="F14209" s="1846"/>
    </row>
    <row r="14210" spans="6:6">
      <c r="F14210" s="1846"/>
    </row>
    <row r="14211" spans="6:6">
      <c r="F14211" s="1846"/>
    </row>
    <row r="14212" spans="6:6">
      <c r="F14212" s="1846"/>
    </row>
    <row r="14213" spans="6:6">
      <c r="F14213" s="1846"/>
    </row>
    <row r="14214" spans="6:6">
      <c r="F14214" s="1846"/>
    </row>
    <row r="14215" spans="6:6">
      <c r="F14215" s="1846"/>
    </row>
    <row r="14216" spans="6:6">
      <c r="F14216" s="1846"/>
    </row>
    <row r="14217" spans="6:6">
      <c r="F14217" s="1846"/>
    </row>
    <row r="14218" spans="6:6">
      <c r="F14218" s="1846"/>
    </row>
    <row r="14219" spans="6:6">
      <c r="F14219" s="1846"/>
    </row>
    <row r="14220" spans="6:6">
      <c r="F14220" s="1846"/>
    </row>
    <row r="14221" spans="6:6">
      <c r="F14221" s="1846"/>
    </row>
    <row r="14222" spans="6:6">
      <c r="F14222" s="1846"/>
    </row>
    <row r="14223" spans="6:6">
      <c r="F14223" s="1846"/>
    </row>
    <row r="14224" spans="6:6">
      <c r="F14224" s="1846"/>
    </row>
    <row r="14225" spans="6:6">
      <c r="F14225" s="1846"/>
    </row>
    <row r="14226" spans="6:6">
      <c r="F14226" s="1846"/>
    </row>
    <row r="14227" spans="6:6">
      <c r="F14227" s="1846"/>
    </row>
    <row r="14228" spans="6:6">
      <c r="F14228" s="1846"/>
    </row>
    <row r="14229" spans="6:6">
      <c r="F14229" s="1846"/>
    </row>
    <row r="14230" spans="6:6">
      <c r="F14230" s="1846"/>
    </row>
    <row r="14231" spans="6:6">
      <c r="F14231" s="1846"/>
    </row>
    <row r="14232" spans="6:6">
      <c r="F14232" s="1846"/>
    </row>
    <row r="14233" spans="6:6">
      <c r="F14233" s="1846"/>
    </row>
    <row r="14234" spans="6:6">
      <c r="F14234" s="1846"/>
    </row>
    <row r="14235" spans="6:6">
      <c r="F14235" s="1846"/>
    </row>
    <row r="14236" spans="6:6">
      <c r="F14236" s="1846"/>
    </row>
    <row r="14237" spans="6:6">
      <c r="F14237" s="1846"/>
    </row>
    <row r="14238" spans="6:6">
      <c r="F14238" s="1846"/>
    </row>
    <row r="14239" spans="6:6">
      <c r="F14239" s="1846"/>
    </row>
    <row r="14240" spans="6:6">
      <c r="F14240" s="1846"/>
    </row>
    <row r="14241" spans="6:6">
      <c r="F14241" s="1846"/>
    </row>
    <row r="14242" spans="6:6">
      <c r="F14242" s="1846"/>
    </row>
    <row r="14243" spans="6:6">
      <c r="F14243" s="1846"/>
    </row>
    <row r="14244" spans="6:6">
      <c r="F14244" s="1846"/>
    </row>
    <row r="14245" spans="6:6">
      <c r="F14245" s="1846"/>
    </row>
    <row r="14246" spans="6:6">
      <c r="F14246" s="1846"/>
    </row>
    <row r="14247" spans="6:6">
      <c r="F14247" s="1846"/>
    </row>
    <row r="14248" spans="6:6">
      <c r="F14248" s="1846"/>
    </row>
    <row r="14249" spans="6:6">
      <c r="F14249" s="1846"/>
    </row>
    <row r="14250" spans="6:6">
      <c r="F14250" s="1846"/>
    </row>
    <row r="14251" spans="6:6">
      <c r="F14251" s="1846"/>
    </row>
    <row r="14252" spans="6:6">
      <c r="F14252" s="1846"/>
    </row>
    <row r="14253" spans="6:6">
      <c r="F14253" s="1846"/>
    </row>
    <row r="14254" spans="6:6">
      <c r="F14254" s="1846"/>
    </row>
    <row r="14255" spans="6:6">
      <c r="F14255" s="1846"/>
    </row>
    <row r="14256" spans="6:6">
      <c r="F14256" s="1846"/>
    </row>
    <row r="14257" spans="6:6">
      <c r="F14257" s="1846"/>
    </row>
    <row r="14258" spans="6:6">
      <c r="F14258" s="1846"/>
    </row>
    <row r="14259" spans="6:6">
      <c r="F14259" s="1846"/>
    </row>
    <row r="14260" spans="6:6">
      <c r="F14260" s="1846"/>
    </row>
    <row r="14261" spans="6:6">
      <c r="F14261" s="1846"/>
    </row>
    <row r="14262" spans="6:6">
      <c r="F14262" s="1846"/>
    </row>
    <row r="14263" spans="6:6">
      <c r="F14263" s="1846"/>
    </row>
    <row r="14264" spans="6:6">
      <c r="F14264" s="1846"/>
    </row>
    <row r="14265" spans="6:6">
      <c r="F14265" s="1846"/>
    </row>
    <row r="14266" spans="6:6">
      <c r="F14266" s="1846"/>
    </row>
    <row r="14267" spans="6:6">
      <c r="F14267" s="1846"/>
    </row>
    <row r="14268" spans="6:6">
      <c r="F14268" s="1846"/>
    </row>
    <row r="14269" spans="6:6">
      <c r="F14269" s="1846"/>
    </row>
    <row r="14270" spans="6:6">
      <c r="F14270" s="1846"/>
    </row>
    <row r="14271" spans="6:6">
      <c r="F14271" s="1846"/>
    </row>
    <row r="14272" spans="6:6">
      <c r="F14272" s="1846"/>
    </row>
    <row r="14273" spans="6:6">
      <c r="F14273" s="1846"/>
    </row>
    <row r="14274" spans="6:6">
      <c r="F14274" s="1846"/>
    </row>
    <row r="14275" spans="6:6">
      <c r="F14275" s="1846"/>
    </row>
    <row r="14276" spans="6:6">
      <c r="F14276" s="1846"/>
    </row>
    <row r="14277" spans="6:6">
      <c r="F14277" s="1846"/>
    </row>
    <row r="14278" spans="6:6">
      <c r="F14278" s="1846"/>
    </row>
    <row r="14279" spans="6:6">
      <c r="F14279" s="1846"/>
    </row>
    <row r="14280" spans="6:6">
      <c r="F14280" s="1846"/>
    </row>
    <row r="14281" spans="6:6">
      <c r="F14281" s="1846"/>
    </row>
    <row r="14282" spans="6:6">
      <c r="F14282" s="1846"/>
    </row>
    <row r="14283" spans="6:6">
      <c r="F14283" s="1846"/>
    </row>
    <row r="14284" spans="6:6">
      <c r="F14284" s="1846"/>
    </row>
    <row r="14285" spans="6:6">
      <c r="F14285" s="1846"/>
    </row>
    <row r="14286" spans="6:6">
      <c r="F14286" s="1846"/>
    </row>
    <row r="14287" spans="6:6">
      <c r="F14287" s="1846"/>
    </row>
    <row r="14288" spans="6:6">
      <c r="F14288" s="1846"/>
    </row>
    <row r="14289" spans="6:6">
      <c r="F14289" s="1846"/>
    </row>
    <row r="14290" spans="6:6">
      <c r="F14290" s="1846"/>
    </row>
    <row r="14291" spans="6:6">
      <c r="F14291" s="1846"/>
    </row>
    <row r="14292" spans="6:6">
      <c r="F14292" s="1846"/>
    </row>
    <row r="14293" spans="6:6">
      <c r="F14293" s="1846"/>
    </row>
    <row r="14294" spans="6:6">
      <c r="F14294" s="1846"/>
    </row>
    <row r="14295" spans="6:6">
      <c r="F14295" s="1846"/>
    </row>
    <row r="14296" spans="6:6">
      <c r="F14296" s="1846"/>
    </row>
    <row r="14297" spans="6:6">
      <c r="F14297" s="1846"/>
    </row>
    <row r="14298" spans="6:6">
      <c r="F14298" s="1846"/>
    </row>
    <row r="14299" spans="6:6">
      <c r="F14299" s="1846"/>
    </row>
    <row r="14300" spans="6:6">
      <c r="F14300" s="1846"/>
    </row>
    <row r="14301" spans="6:6">
      <c r="F14301" s="1846"/>
    </row>
    <row r="14302" spans="6:6">
      <c r="F14302" s="1846"/>
    </row>
    <row r="14303" spans="6:6">
      <c r="F14303" s="1846"/>
    </row>
    <row r="14304" spans="6:6">
      <c r="F14304" s="1846"/>
    </row>
    <row r="14305" spans="6:6">
      <c r="F14305" s="1846"/>
    </row>
    <row r="14306" spans="6:6">
      <c r="F14306" s="1846"/>
    </row>
    <row r="14307" spans="6:6">
      <c r="F14307" s="1846"/>
    </row>
    <row r="14308" spans="6:6">
      <c r="F14308" s="1846"/>
    </row>
    <row r="14309" spans="6:6">
      <c r="F14309" s="1846"/>
    </row>
    <row r="14310" spans="6:6">
      <c r="F14310" s="1846"/>
    </row>
    <row r="14311" spans="6:6">
      <c r="F14311" s="1846"/>
    </row>
    <row r="14312" spans="6:6">
      <c r="F14312" s="1846"/>
    </row>
    <row r="14313" spans="6:6">
      <c r="F14313" s="1846"/>
    </row>
    <row r="14314" spans="6:6">
      <c r="F14314" s="1846"/>
    </row>
    <row r="14315" spans="6:6">
      <c r="F14315" s="1846"/>
    </row>
    <row r="14316" spans="6:6">
      <c r="F14316" s="1846"/>
    </row>
    <row r="14317" spans="6:6">
      <c r="F14317" s="1846"/>
    </row>
    <row r="14318" spans="6:6">
      <c r="F14318" s="1846"/>
    </row>
    <row r="14319" spans="6:6">
      <c r="F14319" s="1846"/>
    </row>
    <row r="14320" spans="6:6">
      <c r="F14320" s="1846"/>
    </row>
    <row r="14321" spans="6:6">
      <c r="F14321" s="1846"/>
    </row>
    <row r="14322" spans="6:6">
      <c r="F14322" s="1846"/>
    </row>
    <row r="14323" spans="6:6">
      <c r="F14323" s="1846"/>
    </row>
    <row r="14324" spans="6:6">
      <c r="F14324" s="1846"/>
    </row>
    <row r="14325" spans="6:6">
      <c r="F14325" s="1846"/>
    </row>
    <row r="14326" spans="6:6">
      <c r="F14326" s="1846"/>
    </row>
    <row r="14327" spans="6:6">
      <c r="F14327" s="1846"/>
    </row>
    <row r="14328" spans="6:6">
      <c r="F14328" s="1846"/>
    </row>
    <row r="14329" spans="6:6">
      <c r="F14329" s="1846"/>
    </row>
    <row r="14330" spans="6:6">
      <c r="F14330" s="1846"/>
    </row>
    <row r="14331" spans="6:6">
      <c r="F14331" s="1846"/>
    </row>
    <row r="14332" spans="6:6">
      <c r="F14332" s="1846"/>
    </row>
    <row r="14333" spans="6:6">
      <c r="F14333" s="1846"/>
    </row>
    <row r="14334" spans="6:6">
      <c r="F14334" s="1846"/>
    </row>
    <row r="14335" spans="6:6">
      <c r="F14335" s="1846"/>
    </row>
    <row r="14336" spans="6:6">
      <c r="F14336" s="1846"/>
    </row>
    <row r="14337" spans="6:6">
      <c r="F14337" s="1846"/>
    </row>
    <row r="14338" spans="6:6">
      <c r="F14338" s="1846"/>
    </row>
    <row r="14339" spans="6:6">
      <c r="F14339" s="1846"/>
    </row>
    <row r="14340" spans="6:6">
      <c r="F14340" s="1846"/>
    </row>
    <row r="14341" spans="6:6">
      <c r="F14341" s="1846"/>
    </row>
    <row r="14342" spans="6:6">
      <c r="F14342" s="1846"/>
    </row>
    <row r="14343" spans="6:6">
      <c r="F14343" s="1846"/>
    </row>
    <row r="14344" spans="6:6">
      <c r="F14344" s="1846"/>
    </row>
    <row r="14345" spans="6:6">
      <c r="F14345" s="1846"/>
    </row>
    <row r="14346" spans="6:6">
      <c r="F14346" s="1846"/>
    </row>
    <row r="14347" spans="6:6">
      <c r="F14347" s="1846"/>
    </row>
    <row r="14348" spans="6:6">
      <c r="F14348" s="1846"/>
    </row>
    <row r="14349" spans="6:6">
      <c r="F14349" s="1846"/>
    </row>
    <row r="14350" spans="6:6">
      <c r="F14350" s="1846"/>
    </row>
    <row r="14351" spans="6:6">
      <c r="F14351" s="1846"/>
    </row>
    <row r="14352" spans="6:6">
      <c r="F14352" s="1846"/>
    </row>
    <row r="14353" spans="6:6">
      <c r="F14353" s="1846"/>
    </row>
    <row r="14354" spans="6:6">
      <c r="F14354" s="1846"/>
    </row>
    <row r="14355" spans="6:6">
      <c r="F14355" s="1846"/>
    </row>
    <row r="14356" spans="6:6">
      <c r="F14356" s="1846"/>
    </row>
    <row r="14357" spans="6:6">
      <c r="F14357" s="1846"/>
    </row>
    <row r="14358" spans="6:6">
      <c r="F14358" s="1846"/>
    </row>
    <row r="14359" spans="6:6">
      <c r="F14359" s="1846"/>
    </row>
    <row r="14360" spans="6:6">
      <c r="F14360" s="1846"/>
    </row>
    <row r="14361" spans="6:6">
      <c r="F14361" s="1846"/>
    </row>
    <row r="14362" spans="6:6">
      <c r="F14362" s="1846"/>
    </row>
    <row r="14363" spans="6:6">
      <c r="F14363" s="1846"/>
    </row>
    <row r="14364" spans="6:6">
      <c r="F14364" s="1846"/>
    </row>
    <row r="14365" spans="6:6">
      <c r="F14365" s="1846"/>
    </row>
    <row r="14366" spans="6:6">
      <c r="F14366" s="1846"/>
    </row>
    <row r="14367" spans="6:6">
      <c r="F14367" s="1846"/>
    </row>
    <row r="14368" spans="6:6">
      <c r="F14368" s="1846"/>
    </row>
    <row r="14369" spans="6:6">
      <c r="F14369" s="1846"/>
    </row>
    <row r="14370" spans="6:6">
      <c r="F14370" s="1846"/>
    </row>
    <row r="14371" spans="6:6">
      <c r="F14371" s="1846"/>
    </row>
    <row r="14372" spans="6:6">
      <c r="F14372" s="1846"/>
    </row>
    <row r="14373" spans="6:6">
      <c r="F14373" s="1846"/>
    </row>
    <row r="14374" spans="6:6">
      <c r="F14374" s="1846"/>
    </row>
    <row r="14375" spans="6:6">
      <c r="F14375" s="1846"/>
    </row>
    <row r="14376" spans="6:6">
      <c r="F14376" s="1846"/>
    </row>
    <row r="14377" spans="6:6">
      <c r="F14377" s="1846"/>
    </row>
    <row r="14378" spans="6:6">
      <c r="F14378" s="1846"/>
    </row>
    <row r="14379" spans="6:6">
      <c r="F14379" s="1846"/>
    </row>
    <row r="14380" spans="6:6">
      <c r="F14380" s="1846"/>
    </row>
    <row r="14381" spans="6:6">
      <c r="F14381" s="1846"/>
    </row>
    <row r="14382" spans="6:6">
      <c r="F14382" s="1846"/>
    </row>
    <row r="14383" spans="6:6">
      <c r="F14383" s="1846"/>
    </row>
    <row r="14384" spans="6:6">
      <c r="F14384" s="1846"/>
    </row>
    <row r="14385" spans="6:6">
      <c r="F14385" s="1846"/>
    </row>
    <row r="14386" spans="6:6">
      <c r="F14386" s="1846"/>
    </row>
    <row r="14387" spans="6:6">
      <c r="F14387" s="1846"/>
    </row>
    <row r="14388" spans="6:6">
      <c r="F14388" s="1846"/>
    </row>
    <row r="14389" spans="6:6">
      <c r="F14389" s="1846"/>
    </row>
    <row r="14390" spans="6:6">
      <c r="F14390" s="1846"/>
    </row>
    <row r="14391" spans="6:6">
      <c r="F14391" s="1846"/>
    </row>
    <row r="14392" spans="6:6">
      <c r="F14392" s="1846"/>
    </row>
    <row r="14393" spans="6:6">
      <c r="F14393" s="1846"/>
    </row>
    <row r="14394" spans="6:6">
      <c r="F14394" s="1846"/>
    </row>
    <row r="14395" spans="6:6">
      <c r="F14395" s="1846"/>
    </row>
    <row r="14396" spans="6:6">
      <c r="F14396" s="1846"/>
    </row>
    <row r="14397" spans="6:6">
      <c r="F14397" s="1846"/>
    </row>
    <row r="14398" spans="6:6">
      <c r="F14398" s="1846"/>
    </row>
    <row r="14399" spans="6:6">
      <c r="F14399" s="1846"/>
    </row>
    <row r="14400" spans="6:6">
      <c r="F14400" s="1846"/>
    </row>
    <row r="14401" spans="6:6">
      <c r="F14401" s="1846"/>
    </row>
    <row r="14402" spans="6:6">
      <c r="F14402" s="1846"/>
    </row>
    <row r="14403" spans="6:6">
      <c r="F14403" s="1846"/>
    </row>
    <row r="14404" spans="6:6">
      <c r="F14404" s="1846"/>
    </row>
    <row r="14405" spans="6:6">
      <c r="F14405" s="1846"/>
    </row>
    <row r="14406" spans="6:6">
      <c r="F14406" s="1846"/>
    </row>
    <row r="14407" spans="6:6">
      <c r="F14407" s="1846"/>
    </row>
    <row r="14408" spans="6:6">
      <c r="F14408" s="1846"/>
    </row>
    <row r="14409" spans="6:6">
      <c r="F14409" s="1846"/>
    </row>
    <row r="14410" spans="6:6">
      <c r="F14410" s="1846"/>
    </row>
    <row r="14411" spans="6:6">
      <c r="F14411" s="1846"/>
    </row>
    <row r="14412" spans="6:6">
      <c r="F14412" s="1846"/>
    </row>
    <row r="14413" spans="6:6">
      <c r="F14413" s="1846"/>
    </row>
    <row r="14414" spans="6:6">
      <c r="F14414" s="1846"/>
    </row>
    <row r="14415" spans="6:6">
      <c r="F14415" s="1846"/>
    </row>
    <row r="14416" spans="6:6">
      <c r="F14416" s="1846"/>
    </row>
    <row r="14417" spans="6:6">
      <c r="F14417" s="1846"/>
    </row>
    <row r="14418" spans="6:6">
      <c r="F14418" s="1846"/>
    </row>
    <row r="14419" spans="6:6">
      <c r="F14419" s="1846"/>
    </row>
    <row r="14420" spans="6:6">
      <c r="F14420" s="1846"/>
    </row>
    <row r="14421" spans="6:6">
      <c r="F14421" s="1846"/>
    </row>
    <row r="14422" spans="6:6">
      <c r="F14422" s="1846"/>
    </row>
    <row r="14423" spans="6:6">
      <c r="F14423" s="1846"/>
    </row>
    <row r="14424" spans="6:6">
      <c r="F14424" s="1846"/>
    </row>
    <row r="14425" spans="6:6">
      <c r="F14425" s="1846"/>
    </row>
    <row r="14426" spans="6:6">
      <c r="F14426" s="1846"/>
    </row>
    <row r="14427" spans="6:6">
      <c r="F14427" s="1846"/>
    </row>
    <row r="14428" spans="6:6">
      <c r="F14428" s="1846"/>
    </row>
    <row r="14429" spans="6:6">
      <c r="F14429" s="1846"/>
    </row>
    <row r="14430" spans="6:6">
      <c r="F14430" s="1846"/>
    </row>
    <row r="14431" spans="6:6">
      <c r="F14431" s="1846"/>
    </row>
    <row r="14432" spans="6:6">
      <c r="F14432" s="1846"/>
    </row>
    <row r="14433" spans="6:6">
      <c r="F14433" s="1846"/>
    </row>
    <row r="14434" spans="6:6">
      <c r="F14434" s="1846"/>
    </row>
    <row r="14435" spans="6:6">
      <c r="F14435" s="1846"/>
    </row>
    <row r="14436" spans="6:6">
      <c r="F14436" s="1846"/>
    </row>
    <row r="14437" spans="6:6">
      <c r="F14437" s="1846"/>
    </row>
    <row r="14438" spans="6:6">
      <c r="F14438" s="1846"/>
    </row>
    <row r="14439" spans="6:6">
      <c r="F14439" s="1846"/>
    </row>
    <row r="14440" spans="6:6">
      <c r="F14440" s="1846"/>
    </row>
    <row r="14441" spans="6:6">
      <c r="F14441" s="1846"/>
    </row>
    <row r="14442" spans="6:6">
      <c r="F14442" s="1846"/>
    </row>
    <row r="14443" spans="6:6">
      <c r="F14443" s="1846"/>
    </row>
    <row r="14444" spans="6:6">
      <c r="F14444" s="1846"/>
    </row>
    <row r="14445" spans="6:6">
      <c r="F14445" s="1846"/>
    </row>
    <row r="14446" spans="6:6">
      <c r="F14446" s="1846"/>
    </row>
    <row r="14447" spans="6:6">
      <c r="F14447" s="1846"/>
    </row>
    <row r="14448" spans="6:6">
      <c r="F14448" s="1846"/>
    </row>
    <row r="14449" spans="6:6">
      <c r="F14449" s="1846"/>
    </row>
    <row r="14450" spans="6:6">
      <c r="F14450" s="1846"/>
    </row>
    <row r="14451" spans="6:6">
      <c r="F14451" s="1846"/>
    </row>
    <row r="14452" spans="6:6">
      <c r="F14452" s="1846"/>
    </row>
    <row r="14453" spans="6:6">
      <c r="F14453" s="1846"/>
    </row>
    <row r="14454" spans="6:6">
      <c r="F14454" s="1846"/>
    </row>
    <row r="14455" spans="6:6">
      <c r="F14455" s="1846"/>
    </row>
    <row r="14456" spans="6:6">
      <c r="F14456" s="1846"/>
    </row>
    <row r="14457" spans="6:6">
      <c r="F14457" s="1846"/>
    </row>
    <row r="14458" spans="6:6">
      <c r="F14458" s="1846"/>
    </row>
    <row r="14459" spans="6:6">
      <c r="F14459" s="1846"/>
    </row>
    <row r="14460" spans="6:6">
      <c r="F14460" s="1846"/>
    </row>
    <row r="14461" spans="6:6">
      <c r="F14461" s="1846"/>
    </row>
    <row r="14462" spans="6:6">
      <c r="F14462" s="1846"/>
    </row>
    <row r="14463" spans="6:6">
      <c r="F14463" s="1846"/>
    </row>
    <row r="14464" spans="6:6">
      <c r="F14464" s="1846"/>
    </row>
    <row r="14465" spans="6:6">
      <c r="F14465" s="1846"/>
    </row>
    <row r="14466" spans="6:6">
      <c r="F14466" s="1846"/>
    </row>
    <row r="14467" spans="6:6">
      <c r="F14467" s="1846"/>
    </row>
    <row r="14468" spans="6:6">
      <c r="F14468" s="1846"/>
    </row>
    <row r="14469" spans="6:6">
      <c r="F14469" s="1846"/>
    </row>
    <row r="14470" spans="6:6">
      <c r="F14470" s="1846"/>
    </row>
    <row r="14471" spans="6:6">
      <c r="F14471" s="1846"/>
    </row>
    <row r="14472" spans="6:6">
      <c r="F14472" s="1846"/>
    </row>
    <row r="14473" spans="6:6">
      <c r="F14473" s="1846"/>
    </row>
    <row r="14474" spans="6:6">
      <c r="F14474" s="1846"/>
    </row>
    <row r="14475" spans="6:6">
      <c r="F14475" s="1846"/>
    </row>
    <row r="14476" spans="6:6">
      <c r="F14476" s="1846"/>
    </row>
    <row r="14477" spans="6:6">
      <c r="F14477" s="1846"/>
    </row>
    <row r="14478" spans="6:6">
      <c r="F14478" s="1846"/>
    </row>
    <row r="14479" spans="6:6">
      <c r="F14479" s="1846"/>
    </row>
    <row r="14480" spans="6:6">
      <c r="F14480" s="1846"/>
    </row>
    <row r="14481" spans="6:6">
      <c r="F14481" s="1846"/>
    </row>
    <row r="14482" spans="6:6">
      <c r="F14482" s="1846"/>
    </row>
    <row r="14483" spans="6:6">
      <c r="F14483" s="1846"/>
    </row>
    <row r="14484" spans="6:6">
      <c r="F14484" s="1846"/>
    </row>
    <row r="14485" spans="6:6">
      <c r="F14485" s="1846"/>
    </row>
    <row r="14486" spans="6:6">
      <c r="F14486" s="1846"/>
    </row>
    <row r="14487" spans="6:6">
      <c r="F14487" s="1846"/>
    </row>
    <row r="14488" spans="6:6">
      <c r="F14488" s="1846"/>
    </row>
    <row r="14489" spans="6:6">
      <c r="F14489" s="1846"/>
    </row>
    <row r="14490" spans="6:6">
      <c r="F14490" s="1846"/>
    </row>
    <row r="14491" spans="6:6">
      <c r="F14491" s="1846"/>
    </row>
    <row r="14492" spans="6:6">
      <c r="F14492" s="1846"/>
    </row>
    <row r="14493" spans="6:6">
      <c r="F14493" s="1846"/>
    </row>
    <row r="14494" spans="6:6">
      <c r="F14494" s="1846"/>
    </row>
    <row r="14495" spans="6:6">
      <c r="F14495" s="1846"/>
    </row>
    <row r="14496" spans="6:6">
      <c r="F14496" s="1846"/>
    </row>
    <row r="14497" spans="6:6">
      <c r="F14497" s="1846"/>
    </row>
    <row r="14498" spans="6:6">
      <c r="F14498" s="1846"/>
    </row>
    <row r="14499" spans="6:6">
      <c r="F14499" s="1846"/>
    </row>
    <row r="14500" spans="6:6">
      <c r="F14500" s="1846"/>
    </row>
    <row r="14501" spans="6:6">
      <c r="F14501" s="1846"/>
    </row>
    <row r="14502" spans="6:6">
      <c r="F14502" s="1846"/>
    </row>
    <row r="14503" spans="6:6">
      <c r="F14503" s="1846"/>
    </row>
    <row r="14504" spans="6:6">
      <c r="F14504" s="1846"/>
    </row>
    <row r="14505" spans="6:6">
      <c r="F14505" s="1846"/>
    </row>
    <row r="14506" spans="6:6">
      <c r="F14506" s="1846"/>
    </row>
    <row r="14507" spans="6:6">
      <c r="F14507" s="1846"/>
    </row>
    <row r="14508" spans="6:6">
      <c r="F14508" s="1846"/>
    </row>
    <row r="14509" spans="6:6">
      <c r="F14509" s="1846"/>
    </row>
    <row r="14510" spans="6:6">
      <c r="F14510" s="1846"/>
    </row>
    <row r="14511" spans="6:6">
      <c r="F14511" s="1846"/>
    </row>
    <row r="14512" spans="6:6">
      <c r="F14512" s="1846"/>
    </row>
    <row r="14513" spans="6:6">
      <c r="F14513" s="1846"/>
    </row>
    <row r="14514" spans="6:6">
      <c r="F14514" s="1846"/>
    </row>
    <row r="14515" spans="6:6">
      <c r="F14515" s="1846"/>
    </row>
    <row r="14516" spans="6:6">
      <c r="F14516" s="1846"/>
    </row>
    <row r="14517" spans="6:6">
      <c r="F14517" s="1846"/>
    </row>
    <row r="14518" spans="6:6">
      <c r="F14518" s="1846"/>
    </row>
    <row r="14519" spans="6:6">
      <c r="F14519" s="1846"/>
    </row>
    <row r="14520" spans="6:6">
      <c r="F14520" s="1846"/>
    </row>
    <row r="14521" spans="6:6">
      <c r="F14521" s="1846"/>
    </row>
    <row r="14522" spans="6:6">
      <c r="F14522" s="1846"/>
    </row>
    <row r="14523" spans="6:6">
      <c r="F14523" s="1846"/>
    </row>
    <row r="14524" spans="6:6">
      <c r="F14524" s="1846"/>
    </row>
    <row r="14525" spans="6:6">
      <c r="F14525" s="1846"/>
    </row>
    <row r="14526" spans="6:6">
      <c r="F14526" s="1846"/>
    </row>
    <row r="14527" spans="6:6">
      <c r="F14527" s="1846"/>
    </row>
    <row r="14528" spans="6:6">
      <c r="F14528" s="1846"/>
    </row>
    <row r="14529" spans="6:6">
      <c r="F14529" s="1846"/>
    </row>
    <row r="14530" spans="6:6">
      <c r="F14530" s="1846"/>
    </row>
    <row r="14531" spans="6:6">
      <c r="F14531" s="1846"/>
    </row>
    <row r="14532" spans="6:6">
      <c r="F14532" s="1846"/>
    </row>
    <row r="14533" spans="6:6">
      <c r="F14533" s="1846"/>
    </row>
    <row r="14534" spans="6:6">
      <c r="F14534" s="1846"/>
    </row>
    <row r="14535" spans="6:6">
      <c r="F14535" s="1846"/>
    </row>
    <row r="14536" spans="6:6">
      <c r="F14536" s="1846"/>
    </row>
    <row r="14537" spans="6:6">
      <c r="F14537" s="1846"/>
    </row>
    <row r="14538" spans="6:6">
      <c r="F14538" s="1846"/>
    </row>
    <row r="14539" spans="6:6">
      <c r="F14539" s="1846"/>
    </row>
    <row r="14540" spans="6:6">
      <c r="F14540" s="1846"/>
    </row>
    <row r="14541" spans="6:6">
      <c r="F14541" s="1846"/>
    </row>
    <row r="14542" spans="6:6">
      <c r="F14542" s="1846"/>
    </row>
    <row r="14543" spans="6:6">
      <c r="F14543" s="1846"/>
    </row>
    <row r="14544" spans="6:6">
      <c r="F14544" s="1846"/>
    </row>
    <row r="14545" spans="6:6">
      <c r="F14545" s="1846"/>
    </row>
    <row r="14546" spans="6:6">
      <c r="F14546" s="1846"/>
    </row>
    <row r="14547" spans="6:6">
      <c r="F14547" s="1846"/>
    </row>
    <row r="14548" spans="6:6">
      <c r="F14548" s="1846"/>
    </row>
    <row r="14549" spans="6:6">
      <c r="F14549" s="1846"/>
    </row>
    <row r="14550" spans="6:6">
      <c r="F14550" s="1846"/>
    </row>
    <row r="14551" spans="6:6">
      <c r="F14551" s="1846"/>
    </row>
    <row r="14552" spans="6:6">
      <c r="F14552" s="1846"/>
    </row>
    <row r="14553" spans="6:6">
      <c r="F14553" s="1846"/>
    </row>
    <row r="14554" spans="6:6">
      <c r="F14554" s="1846"/>
    </row>
    <row r="14555" spans="6:6">
      <c r="F14555" s="1846"/>
    </row>
    <row r="14556" spans="6:6">
      <c r="F14556" s="1846"/>
    </row>
    <row r="14557" spans="6:6">
      <c r="F14557" s="1846"/>
    </row>
    <row r="14558" spans="6:6">
      <c r="F14558" s="1846"/>
    </row>
    <row r="14559" spans="6:6">
      <c r="F14559" s="1846"/>
    </row>
    <row r="14560" spans="6:6">
      <c r="F14560" s="1846"/>
    </row>
    <row r="14561" spans="6:6">
      <c r="F14561" s="1846"/>
    </row>
    <row r="14562" spans="6:6">
      <c r="F14562" s="1846"/>
    </row>
    <row r="14563" spans="6:6">
      <c r="F14563" s="1846"/>
    </row>
    <row r="14564" spans="6:6">
      <c r="F14564" s="1846"/>
    </row>
    <row r="14565" spans="6:6">
      <c r="F14565" s="1846"/>
    </row>
    <row r="14566" spans="6:6">
      <c r="F14566" s="1846"/>
    </row>
    <row r="14567" spans="6:6">
      <c r="F14567" s="1846"/>
    </row>
    <row r="14568" spans="6:6">
      <c r="F14568" s="1846"/>
    </row>
    <row r="14569" spans="6:6">
      <c r="F14569" s="1846"/>
    </row>
    <row r="14570" spans="6:6">
      <c r="F14570" s="1846"/>
    </row>
    <row r="14571" spans="6:6">
      <c r="F14571" s="1846"/>
    </row>
    <row r="14572" spans="6:6">
      <c r="F14572" s="1846"/>
    </row>
    <row r="14573" spans="6:6">
      <c r="F14573" s="1846"/>
    </row>
    <row r="14574" spans="6:6">
      <c r="F14574" s="1846"/>
    </row>
    <row r="14575" spans="6:6">
      <c r="F14575" s="1846"/>
    </row>
    <row r="14576" spans="6:6">
      <c r="F14576" s="1846"/>
    </row>
    <row r="14577" spans="6:6">
      <c r="F14577" s="1846"/>
    </row>
    <row r="14578" spans="6:6">
      <c r="F14578" s="1846"/>
    </row>
    <row r="14579" spans="6:6">
      <c r="F14579" s="1846"/>
    </row>
    <row r="14580" spans="6:6">
      <c r="F14580" s="1846"/>
    </row>
    <row r="14581" spans="6:6">
      <c r="F14581" s="1846"/>
    </row>
    <row r="14582" spans="6:6">
      <c r="F14582" s="1846"/>
    </row>
    <row r="14583" spans="6:6">
      <c r="F14583" s="1846"/>
    </row>
    <row r="14584" spans="6:6">
      <c r="F14584" s="1846"/>
    </row>
    <row r="14585" spans="6:6">
      <c r="F14585" s="1846"/>
    </row>
    <row r="14586" spans="6:6">
      <c r="F14586" s="1846"/>
    </row>
    <row r="14587" spans="6:6">
      <c r="F14587" s="1846"/>
    </row>
    <row r="14588" spans="6:6">
      <c r="F14588" s="1846"/>
    </row>
    <row r="14589" spans="6:6">
      <c r="F14589" s="1846"/>
    </row>
    <row r="14590" spans="6:6">
      <c r="F14590" s="1846"/>
    </row>
    <row r="14591" spans="6:6">
      <c r="F14591" s="1846"/>
    </row>
    <row r="14592" spans="6:6">
      <c r="F14592" s="1846"/>
    </row>
    <row r="14593" spans="6:6">
      <c r="F14593" s="1846"/>
    </row>
    <row r="14594" spans="6:6">
      <c r="F14594" s="1846"/>
    </row>
    <row r="14595" spans="6:6">
      <c r="F14595" s="1846"/>
    </row>
    <row r="14596" spans="6:6">
      <c r="F14596" s="1846"/>
    </row>
    <row r="14597" spans="6:6">
      <c r="F14597" s="1846"/>
    </row>
    <row r="14598" spans="6:6">
      <c r="F14598" s="1846"/>
    </row>
    <row r="14599" spans="6:6">
      <c r="F14599" s="1846"/>
    </row>
    <row r="14600" spans="6:6">
      <c r="F14600" s="1846"/>
    </row>
    <row r="14601" spans="6:6">
      <c r="F14601" s="1846"/>
    </row>
    <row r="14602" spans="6:6">
      <c r="F14602" s="1846"/>
    </row>
    <row r="14603" spans="6:6">
      <c r="F14603" s="1846"/>
    </row>
    <row r="14604" spans="6:6">
      <c r="F14604" s="1846"/>
    </row>
    <row r="14605" spans="6:6">
      <c r="F14605" s="1846"/>
    </row>
    <row r="14606" spans="6:6">
      <c r="F14606" s="1846"/>
    </row>
    <row r="14607" spans="6:6">
      <c r="F14607" s="1846"/>
    </row>
    <row r="14608" spans="6:6">
      <c r="F14608" s="1846"/>
    </row>
    <row r="14609" spans="6:6">
      <c r="F14609" s="1846"/>
    </row>
    <row r="14610" spans="6:6">
      <c r="F14610" s="1846"/>
    </row>
    <row r="14611" spans="6:6">
      <c r="F14611" s="1846"/>
    </row>
    <row r="14612" spans="6:6">
      <c r="F14612" s="1846"/>
    </row>
    <row r="14613" spans="6:6">
      <c r="F14613" s="1846"/>
    </row>
    <row r="14614" spans="6:6">
      <c r="F14614" s="1846"/>
    </row>
    <row r="14615" spans="6:6">
      <c r="F14615" s="1846"/>
    </row>
    <row r="14616" spans="6:6">
      <c r="F14616" s="1846"/>
    </row>
    <row r="14617" spans="6:6">
      <c r="F14617" s="1846"/>
    </row>
    <row r="14618" spans="6:6">
      <c r="F14618" s="1846"/>
    </row>
    <row r="14619" spans="6:6">
      <c r="F14619" s="1846"/>
    </row>
    <row r="14620" spans="6:6">
      <c r="F14620" s="1846"/>
    </row>
    <row r="14621" spans="6:6">
      <c r="F14621" s="1846"/>
    </row>
    <row r="14622" spans="6:6">
      <c r="F14622" s="1846"/>
    </row>
    <row r="14623" spans="6:6">
      <c r="F14623" s="1846"/>
    </row>
    <row r="14624" spans="6:6">
      <c r="F14624" s="1846"/>
    </row>
    <row r="14625" spans="6:6">
      <c r="F14625" s="1846"/>
    </row>
    <row r="14626" spans="6:6">
      <c r="F14626" s="1846"/>
    </row>
    <row r="14627" spans="6:6">
      <c r="F14627" s="1846"/>
    </row>
    <row r="14628" spans="6:6">
      <c r="F14628" s="1846"/>
    </row>
    <row r="14629" spans="6:6">
      <c r="F14629" s="1846"/>
    </row>
    <row r="14630" spans="6:6">
      <c r="F14630" s="1846"/>
    </row>
    <row r="14631" spans="6:6">
      <c r="F14631" s="1846"/>
    </row>
    <row r="14632" spans="6:6">
      <c r="F14632" s="1846"/>
    </row>
    <row r="14633" spans="6:6">
      <c r="F14633" s="1846"/>
    </row>
    <row r="14634" spans="6:6">
      <c r="F14634" s="1846"/>
    </row>
    <row r="14635" spans="6:6">
      <c r="F14635" s="1846"/>
    </row>
    <row r="14636" spans="6:6">
      <c r="F14636" s="1846"/>
    </row>
    <row r="14637" spans="6:6">
      <c r="F14637" s="1846"/>
    </row>
    <row r="14638" spans="6:6">
      <c r="F14638" s="1846"/>
    </row>
    <row r="14639" spans="6:6">
      <c r="F14639" s="1846"/>
    </row>
    <row r="14640" spans="6:6">
      <c r="F14640" s="1846"/>
    </row>
    <row r="14641" spans="6:6">
      <c r="F14641" s="1846"/>
    </row>
    <row r="14642" spans="6:6">
      <c r="F14642" s="1846"/>
    </row>
    <row r="14643" spans="6:6">
      <c r="F14643" s="1846"/>
    </row>
    <row r="14644" spans="6:6">
      <c r="F14644" s="1846"/>
    </row>
    <row r="14645" spans="6:6">
      <c r="F14645" s="1846"/>
    </row>
    <row r="14646" spans="6:6">
      <c r="F14646" s="1846"/>
    </row>
    <row r="14647" spans="6:6">
      <c r="F14647" s="1846"/>
    </row>
    <row r="14648" spans="6:6">
      <c r="F14648" s="1846"/>
    </row>
    <row r="14649" spans="6:6">
      <c r="F14649" s="1846"/>
    </row>
    <row r="14650" spans="6:6">
      <c r="F14650" s="1846"/>
    </row>
    <row r="14651" spans="6:6">
      <c r="F14651" s="1846"/>
    </row>
    <row r="14652" spans="6:6">
      <c r="F14652" s="1846"/>
    </row>
    <row r="14653" spans="6:6">
      <c r="F14653" s="1846"/>
    </row>
    <row r="14654" spans="6:6">
      <c r="F14654" s="1846"/>
    </row>
    <row r="14655" spans="6:6">
      <c r="F14655" s="1846"/>
    </row>
    <row r="14656" spans="6:6">
      <c r="F14656" s="1846"/>
    </row>
    <row r="14657" spans="6:6">
      <c r="F14657" s="1846"/>
    </row>
    <row r="14658" spans="6:6">
      <c r="F14658" s="1846"/>
    </row>
    <row r="14659" spans="6:6">
      <c r="F14659" s="1846"/>
    </row>
    <row r="14660" spans="6:6">
      <c r="F14660" s="1846"/>
    </row>
    <row r="14661" spans="6:6">
      <c r="F14661" s="1846"/>
    </row>
    <row r="14662" spans="6:6">
      <c r="F14662" s="1846"/>
    </row>
    <row r="14663" spans="6:6">
      <c r="F14663" s="1846"/>
    </row>
    <row r="14664" spans="6:6">
      <c r="F14664" s="1846"/>
    </row>
    <row r="14665" spans="6:6">
      <c r="F14665" s="1846"/>
    </row>
    <row r="14666" spans="6:6">
      <c r="F14666" s="1846"/>
    </row>
    <row r="14667" spans="6:6">
      <c r="F14667" s="1846"/>
    </row>
    <row r="14668" spans="6:6">
      <c r="F14668" s="1846"/>
    </row>
    <row r="14669" spans="6:6">
      <c r="F14669" s="1846"/>
    </row>
    <row r="14670" spans="6:6">
      <c r="F14670" s="1846"/>
    </row>
    <row r="14671" spans="6:6">
      <c r="F14671" s="1846"/>
    </row>
    <row r="14672" spans="6:6">
      <c r="F14672" s="1846"/>
    </row>
    <row r="14673" spans="6:6">
      <c r="F14673" s="1846"/>
    </row>
    <row r="14674" spans="6:6">
      <c r="F14674" s="1846"/>
    </row>
    <row r="14675" spans="6:6">
      <c r="F14675" s="1846"/>
    </row>
    <row r="14676" spans="6:6">
      <c r="F14676" s="1846"/>
    </row>
    <row r="14677" spans="6:6">
      <c r="F14677" s="1846"/>
    </row>
    <row r="14678" spans="6:6">
      <c r="F14678" s="1846"/>
    </row>
    <row r="14679" spans="6:6">
      <c r="F14679" s="1846"/>
    </row>
    <row r="14680" spans="6:6">
      <c r="F14680" s="1846"/>
    </row>
    <row r="14681" spans="6:6">
      <c r="F14681" s="1846"/>
    </row>
    <row r="14682" spans="6:6">
      <c r="F14682" s="1846"/>
    </row>
    <row r="14683" spans="6:6">
      <c r="F14683" s="1846"/>
    </row>
    <row r="14684" spans="6:6">
      <c r="F14684" s="1846"/>
    </row>
    <row r="14685" spans="6:6">
      <c r="F14685" s="1846"/>
    </row>
    <row r="14686" spans="6:6">
      <c r="F14686" s="1846"/>
    </row>
    <row r="14687" spans="6:6">
      <c r="F14687" s="1846"/>
    </row>
    <row r="14688" spans="6:6">
      <c r="F14688" s="1846"/>
    </row>
    <row r="14689" spans="6:6">
      <c r="F14689" s="1846"/>
    </row>
    <row r="14690" spans="6:6">
      <c r="F14690" s="1846"/>
    </row>
    <row r="14691" spans="6:6">
      <c r="F14691" s="1846"/>
    </row>
    <row r="14692" spans="6:6">
      <c r="F14692" s="1846"/>
    </row>
    <row r="14693" spans="6:6">
      <c r="F14693" s="1846"/>
    </row>
    <row r="14694" spans="6:6">
      <c r="F14694" s="1846"/>
    </row>
    <row r="14695" spans="6:6">
      <c r="F14695" s="1846"/>
    </row>
    <row r="14696" spans="6:6">
      <c r="F14696" s="1846"/>
    </row>
    <row r="14697" spans="6:6">
      <c r="F14697" s="1846"/>
    </row>
    <row r="14698" spans="6:6">
      <c r="F14698" s="1846"/>
    </row>
    <row r="14699" spans="6:6">
      <c r="F14699" s="1846"/>
    </row>
    <row r="14700" spans="6:6">
      <c r="F14700" s="1846"/>
    </row>
    <row r="14701" spans="6:6">
      <c r="F14701" s="1846"/>
    </row>
    <row r="14702" spans="6:6">
      <c r="F14702" s="1846"/>
    </row>
    <row r="14703" spans="6:6">
      <c r="F14703" s="1846"/>
    </row>
    <row r="14704" spans="6:6">
      <c r="F14704" s="1846"/>
    </row>
    <row r="14705" spans="6:6">
      <c r="F14705" s="1846"/>
    </row>
    <row r="14706" spans="6:6">
      <c r="F14706" s="1846"/>
    </row>
    <row r="14707" spans="6:6">
      <c r="F14707" s="1846"/>
    </row>
    <row r="14708" spans="6:6">
      <c r="F14708" s="1846"/>
    </row>
    <row r="14709" spans="6:6">
      <c r="F14709" s="1846"/>
    </row>
    <row r="14710" spans="6:6">
      <c r="F14710" s="1846"/>
    </row>
    <row r="14711" spans="6:6">
      <c r="F14711" s="1846"/>
    </row>
    <row r="14712" spans="6:6">
      <c r="F14712" s="1846"/>
    </row>
    <row r="14713" spans="6:6">
      <c r="F14713" s="1846"/>
    </row>
    <row r="14714" spans="6:6">
      <c r="F14714" s="1846"/>
    </row>
    <row r="14715" spans="6:6">
      <c r="F14715" s="1846"/>
    </row>
    <row r="14716" spans="6:6">
      <c r="F14716" s="1846"/>
    </row>
    <row r="14717" spans="6:6">
      <c r="F14717" s="1846"/>
    </row>
    <row r="14718" spans="6:6">
      <c r="F14718" s="1846"/>
    </row>
    <row r="14719" spans="6:6">
      <c r="F14719" s="1846"/>
    </row>
    <row r="14720" spans="6:6">
      <c r="F14720" s="1846"/>
    </row>
    <row r="14721" spans="6:6">
      <c r="F14721" s="1846"/>
    </row>
    <row r="14722" spans="6:6">
      <c r="F14722" s="1846"/>
    </row>
    <row r="14723" spans="6:6">
      <c r="F14723" s="1846"/>
    </row>
    <row r="14724" spans="6:6">
      <c r="F14724" s="1846"/>
    </row>
    <row r="14725" spans="6:6">
      <c r="F14725" s="1846"/>
    </row>
    <row r="14726" spans="6:6">
      <c r="F14726" s="1846"/>
    </row>
    <row r="14727" spans="6:6">
      <c r="F14727" s="1846"/>
    </row>
    <row r="14728" spans="6:6">
      <c r="F14728" s="1846"/>
    </row>
    <row r="14729" spans="6:6">
      <c r="F14729" s="1846"/>
    </row>
    <row r="14730" spans="6:6">
      <c r="F14730" s="1846"/>
    </row>
    <row r="14731" spans="6:6">
      <c r="F14731" s="1846"/>
    </row>
    <row r="14732" spans="6:6">
      <c r="F14732" s="1846"/>
    </row>
    <row r="14733" spans="6:6">
      <c r="F14733" s="1846"/>
    </row>
    <row r="14734" spans="6:6">
      <c r="F14734" s="1846"/>
    </row>
    <row r="14735" spans="6:6">
      <c r="F14735" s="1846"/>
    </row>
    <row r="14736" spans="6:6">
      <c r="F14736" s="1846"/>
    </row>
    <row r="14737" spans="6:6">
      <c r="F14737" s="1846"/>
    </row>
    <row r="14738" spans="6:6">
      <c r="F14738" s="1846"/>
    </row>
    <row r="14739" spans="6:6">
      <c r="F14739" s="1846"/>
    </row>
    <row r="14740" spans="6:6">
      <c r="F14740" s="1846"/>
    </row>
    <row r="14741" spans="6:6">
      <c r="F14741" s="1846"/>
    </row>
    <row r="14742" spans="6:6">
      <c r="F14742" s="1846"/>
    </row>
    <row r="14743" spans="6:6">
      <c r="F14743" s="1846"/>
    </row>
    <row r="14744" spans="6:6">
      <c r="F14744" s="1846"/>
    </row>
    <row r="14745" spans="6:6">
      <c r="F14745" s="1846"/>
    </row>
    <row r="14746" spans="6:6">
      <c r="F14746" s="1846"/>
    </row>
    <row r="14747" spans="6:6">
      <c r="F14747" s="1846"/>
    </row>
    <row r="14748" spans="6:6">
      <c r="F14748" s="1846"/>
    </row>
    <row r="14749" spans="6:6">
      <c r="F14749" s="1846"/>
    </row>
    <row r="14750" spans="6:6">
      <c r="F14750" s="1846"/>
    </row>
    <row r="14751" spans="6:6">
      <c r="F14751" s="1846"/>
    </row>
    <row r="14752" spans="6:6">
      <c r="F14752" s="1846"/>
    </row>
    <row r="14753" spans="6:6">
      <c r="F14753" s="1846"/>
    </row>
    <row r="14754" spans="6:6">
      <c r="F14754" s="1846"/>
    </row>
    <row r="14755" spans="6:6">
      <c r="F14755" s="1846"/>
    </row>
    <row r="14756" spans="6:6">
      <c r="F14756" s="1846"/>
    </row>
    <row r="14757" spans="6:6">
      <c r="F14757" s="1846"/>
    </row>
    <row r="14758" spans="6:6">
      <c r="F14758" s="1846"/>
    </row>
    <row r="14759" spans="6:6">
      <c r="F14759" s="1846"/>
    </row>
    <row r="14760" spans="6:6">
      <c r="F14760" s="1846"/>
    </row>
    <row r="14761" spans="6:6">
      <c r="F14761" s="1846"/>
    </row>
    <row r="14762" spans="6:6">
      <c r="F14762" s="1846"/>
    </row>
    <row r="14763" spans="6:6">
      <c r="F14763" s="1846"/>
    </row>
    <row r="14764" spans="6:6">
      <c r="F14764" s="1846"/>
    </row>
    <row r="14765" spans="6:6">
      <c r="F14765" s="1846"/>
    </row>
    <row r="14766" spans="6:6">
      <c r="F14766" s="1846"/>
    </row>
    <row r="14767" spans="6:6">
      <c r="F14767" s="1846"/>
    </row>
    <row r="14768" spans="6:6">
      <c r="F14768" s="1846"/>
    </row>
    <row r="14769" spans="6:6">
      <c r="F14769" s="1846"/>
    </row>
    <row r="14770" spans="6:6">
      <c r="F14770" s="1846"/>
    </row>
    <row r="14771" spans="6:6">
      <c r="F14771" s="1846"/>
    </row>
    <row r="14772" spans="6:6">
      <c r="F14772" s="1846"/>
    </row>
    <row r="14773" spans="6:6">
      <c r="F14773" s="1846"/>
    </row>
    <row r="14774" spans="6:6">
      <c r="F14774" s="1846"/>
    </row>
    <row r="14775" spans="6:6">
      <c r="F14775" s="1846"/>
    </row>
    <row r="14776" spans="6:6">
      <c r="F14776" s="1846"/>
    </row>
    <row r="14777" spans="6:6">
      <c r="F14777" s="1846"/>
    </row>
    <row r="14778" spans="6:6">
      <c r="F14778" s="1846"/>
    </row>
    <row r="14779" spans="6:6">
      <c r="F14779" s="1846"/>
    </row>
    <row r="14780" spans="6:6">
      <c r="F14780" s="1846"/>
    </row>
    <row r="14781" spans="6:6">
      <c r="F14781" s="1846"/>
    </row>
    <row r="14782" spans="6:6">
      <c r="F14782" s="1846"/>
    </row>
    <row r="14783" spans="6:6">
      <c r="F14783" s="1846"/>
    </row>
    <row r="14784" spans="6:6">
      <c r="F14784" s="1846"/>
    </row>
    <row r="14785" spans="6:6">
      <c r="F14785" s="1846"/>
    </row>
    <row r="14786" spans="6:6">
      <c r="F14786" s="1846"/>
    </row>
    <row r="14787" spans="6:6">
      <c r="F14787" s="1846"/>
    </row>
    <row r="14788" spans="6:6">
      <c r="F14788" s="1846"/>
    </row>
    <row r="14789" spans="6:6">
      <c r="F14789" s="1846"/>
    </row>
    <row r="14790" spans="6:6">
      <c r="F14790" s="1846"/>
    </row>
    <row r="14791" spans="6:6">
      <c r="F14791" s="1846"/>
    </row>
    <row r="14792" spans="6:6">
      <c r="F14792" s="1846"/>
    </row>
    <row r="14793" spans="6:6">
      <c r="F14793" s="1846"/>
    </row>
    <row r="14794" spans="6:6">
      <c r="F14794" s="1846"/>
    </row>
    <row r="14795" spans="6:6">
      <c r="F14795" s="1846"/>
    </row>
    <row r="14796" spans="6:6">
      <c r="F14796" s="1846"/>
    </row>
    <row r="14797" spans="6:6">
      <c r="F14797" s="1846"/>
    </row>
    <row r="14798" spans="6:6">
      <c r="F14798" s="1846"/>
    </row>
    <row r="14799" spans="6:6">
      <c r="F14799" s="1846"/>
    </row>
    <row r="14800" spans="6:6">
      <c r="F14800" s="1846"/>
    </row>
    <row r="14801" spans="6:6">
      <c r="F14801" s="1846"/>
    </row>
    <row r="14802" spans="6:6">
      <c r="F14802" s="1846"/>
    </row>
    <row r="14803" spans="6:6">
      <c r="F14803" s="1846"/>
    </row>
    <row r="14804" spans="6:6">
      <c r="F14804" s="1846"/>
    </row>
    <row r="14805" spans="6:6">
      <c r="F14805" s="1846"/>
    </row>
    <row r="14806" spans="6:6">
      <c r="F14806" s="1846"/>
    </row>
    <row r="14807" spans="6:6">
      <c r="F14807" s="1846"/>
    </row>
    <row r="14808" spans="6:6">
      <c r="F14808" s="1846"/>
    </row>
    <row r="14809" spans="6:6">
      <c r="F14809" s="1846"/>
    </row>
    <row r="14810" spans="6:6">
      <c r="F14810" s="1846"/>
    </row>
    <row r="14811" spans="6:6">
      <c r="F14811" s="1846"/>
    </row>
    <row r="14812" spans="6:6">
      <c r="F14812" s="1846"/>
    </row>
    <row r="14813" spans="6:6">
      <c r="F14813" s="1846"/>
    </row>
    <row r="14814" spans="6:6">
      <c r="F14814" s="1846"/>
    </row>
    <row r="14815" spans="6:6">
      <c r="F14815" s="1846"/>
    </row>
    <row r="14816" spans="6:6">
      <c r="F14816" s="1846"/>
    </row>
    <row r="14817" spans="6:6">
      <c r="F14817" s="1846"/>
    </row>
    <row r="14818" spans="6:6">
      <c r="F14818" s="1846"/>
    </row>
    <row r="14819" spans="6:6">
      <c r="F14819" s="1846"/>
    </row>
    <row r="14820" spans="6:6">
      <c r="F14820" s="1846"/>
    </row>
    <row r="14821" spans="6:6">
      <c r="F14821" s="1846"/>
    </row>
    <row r="14822" spans="6:6">
      <c r="F14822" s="1846"/>
    </row>
    <row r="14823" spans="6:6">
      <c r="F14823" s="1846"/>
    </row>
    <row r="14824" spans="6:6">
      <c r="F14824" s="1846"/>
    </row>
    <row r="14825" spans="6:6">
      <c r="F14825" s="1846"/>
    </row>
    <row r="14826" spans="6:6">
      <c r="F14826" s="1846"/>
    </row>
    <row r="14827" spans="6:6">
      <c r="F14827" s="1846"/>
    </row>
    <row r="14828" spans="6:6">
      <c r="F14828" s="1846"/>
    </row>
    <row r="14829" spans="6:6">
      <c r="F14829" s="1846"/>
    </row>
    <row r="14830" spans="6:6">
      <c r="F14830" s="1846"/>
    </row>
    <row r="14831" spans="6:6">
      <c r="F14831" s="1846"/>
    </row>
    <row r="14832" spans="6:6">
      <c r="F14832" s="1846"/>
    </row>
    <row r="14833" spans="6:6">
      <c r="F14833" s="1846"/>
    </row>
    <row r="14834" spans="6:6">
      <c r="F14834" s="1846"/>
    </row>
    <row r="14835" spans="6:6">
      <c r="F14835" s="1846"/>
    </row>
    <row r="14836" spans="6:6">
      <c r="F14836" s="1846"/>
    </row>
    <row r="14837" spans="6:6">
      <c r="F14837" s="1846"/>
    </row>
    <row r="14838" spans="6:6">
      <c r="F14838" s="1846"/>
    </row>
    <row r="14839" spans="6:6">
      <c r="F14839" s="1846"/>
    </row>
    <row r="14840" spans="6:6">
      <c r="F14840" s="1846"/>
    </row>
    <row r="14841" spans="6:6">
      <c r="F14841" s="1846"/>
    </row>
    <row r="14842" spans="6:6">
      <c r="F14842" s="1846"/>
    </row>
    <row r="14843" spans="6:6">
      <c r="F14843" s="1846"/>
    </row>
    <row r="14844" spans="6:6">
      <c r="F14844" s="1846"/>
    </row>
    <row r="14845" spans="6:6">
      <c r="F14845" s="1846"/>
    </row>
    <row r="14846" spans="6:6">
      <c r="F14846" s="1846"/>
    </row>
    <row r="14847" spans="6:6">
      <c r="F14847" s="1846"/>
    </row>
    <row r="14848" spans="6:6">
      <c r="F14848" s="1846"/>
    </row>
    <row r="14849" spans="6:6">
      <c r="F14849" s="1846"/>
    </row>
    <row r="14850" spans="6:6">
      <c r="F14850" s="1846"/>
    </row>
    <row r="14851" spans="6:6">
      <c r="F14851" s="1846"/>
    </row>
    <row r="14852" spans="6:6">
      <c r="F14852" s="1846"/>
    </row>
    <row r="14853" spans="6:6">
      <c r="F14853" s="1846"/>
    </row>
    <row r="14854" spans="6:6">
      <c r="F14854" s="1846"/>
    </row>
    <row r="14855" spans="6:6">
      <c r="F14855" s="1846"/>
    </row>
    <row r="14856" spans="6:6">
      <c r="F14856" s="1846"/>
    </row>
    <row r="14857" spans="6:6">
      <c r="F14857" s="1846"/>
    </row>
    <row r="14858" spans="6:6">
      <c r="F14858" s="1846"/>
    </row>
    <row r="14859" spans="6:6">
      <c r="F14859" s="1846"/>
    </row>
    <row r="14860" spans="6:6">
      <c r="F14860" s="1846"/>
    </row>
    <row r="14861" spans="6:6">
      <c r="F14861" s="1846"/>
    </row>
    <row r="14862" spans="6:6">
      <c r="F14862" s="1846"/>
    </row>
    <row r="14863" spans="6:6">
      <c r="F14863" s="1846"/>
    </row>
    <row r="14864" spans="6:6">
      <c r="F14864" s="1846"/>
    </row>
    <row r="14865" spans="6:6">
      <c r="F14865" s="1846"/>
    </row>
    <row r="14866" spans="6:6">
      <c r="F14866" s="1846"/>
    </row>
    <row r="14867" spans="6:6">
      <c r="F14867" s="1846"/>
    </row>
    <row r="14868" spans="6:6">
      <c r="F14868" s="1846"/>
    </row>
    <row r="14869" spans="6:6">
      <c r="F14869" s="1846"/>
    </row>
    <row r="14870" spans="6:6">
      <c r="F14870" s="1846"/>
    </row>
    <row r="14871" spans="6:6">
      <c r="F14871" s="1846"/>
    </row>
    <row r="14872" spans="6:6">
      <c r="F14872" s="1846"/>
    </row>
    <row r="14873" spans="6:6">
      <c r="F14873" s="1846"/>
    </row>
    <row r="14874" spans="6:6">
      <c r="F14874" s="1846"/>
    </row>
    <row r="14875" spans="6:6">
      <c r="F14875" s="1846"/>
    </row>
    <row r="14876" spans="6:6">
      <c r="F14876" s="1846"/>
    </row>
    <row r="14877" spans="6:6">
      <c r="F14877" s="1846"/>
    </row>
    <row r="14878" spans="6:6">
      <c r="F14878" s="1846"/>
    </row>
    <row r="14879" spans="6:6">
      <c r="F14879" s="1846"/>
    </row>
    <row r="14880" spans="6:6">
      <c r="F14880" s="1846"/>
    </row>
    <row r="14881" spans="6:6">
      <c r="F14881" s="1846"/>
    </row>
    <row r="14882" spans="6:6">
      <c r="F14882" s="1846"/>
    </row>
    <row r="14883" spans="6:6">
      <c r="F14883" s="1846"/>
    </row>
    <row r="14884" spans="6:6">
      <c r="F14884" s="1846"/>
    </row>
    <row r="14885" spans="6:6">
      <c r="F14885" s="1846"/>
    </row>
    <row r="14886" spans="6:6">
      <c r="F14886" s="1846"/>
    </row>
    <row r="14887" spans="6:6">
      <c r="F14887" s="1846"/>
    </row>
    <row r="14888" spans="6:6">
      <c r="F14888" s="1846"/>
    </row>
    <row r="14889" spans="6:6">
      <c r="F14889" s="1846"/>
    </row>
    <row r="14890" spans="6:6">
      <c r="F14890" s="1846"/>
    </row>
    <row r="14891" spans="6:6">
      <c r="F14891" s="1846"/>
    </row>
    <row r="14892" spans="6:6">
      <c r="F14892" s="1846"/>
    </row>
    <row r="14893" spans="6:6">
      <c r="F14893" s="1846"/>
    </row>
    <row r="14894" spans="6:6">
      <c r="F14894" s="1846"/>
    </row>
    <row r="14895" spans="6:6">
      <c r="F14895" s="1846"/>
    </row>
    <row r="14896" spans="6:6">
      <c r="F14896" s="1846"/>
    </row>
    <row r="14897" spans="6:6">
      <c r="F14897" s="1846"/>
    </row>
    <row r="14898" spans="6:6">
      <c r="F14898" s="1846"/>
    </row>
    <row r="14899" spans="6:6">
      <c r="F14899" s="1846"/>
    </row>
    <row r="14900" spans="6:6">
      <c r="F14900" s="1846"/>
    </row>
    <row r="14901" spans="6:6">
      <c r="F14901" s="1846"/>
    </row>
    <row r="14902" spans="6:6">
      <c r="F14902" s="1846"/>
    </row>
    <row r="14903" spans="6:6">
      <c r="F14903" s="1846"/>
    </row>
    <row r="14904" spans="6:6">
      <c r="F14904" s="1846"/>
    </row>
    <row r="14905" spans="6:6">
      <c r="F14905" s="1846"/>
    </row>
    <row r="14906" spans="6:6">
      <c r="F14906" s="1846"/>
    </row>
    <row r="14907" spans="6:6">
      <c r="F14907" s="1846"/>
    </row>
    <row r="14908" spans="6:6">
      <c r="F14908" s="1846"/>
    </row>
    <row r="14909" spans="6:6">
      <c r="F14909" s="1846"/>
    </row>
    <row r="14910" spans="6:6">
      <c r="F14910" s="1846"/>
    </row>
    <row r="14911" spans="6:6">
      <c r="F14911" s="1846"/>
    </row>
    <row r="14912" spans="6:6">
      <c r="F14912" s="1846"/>
    </row>
    <row r="14913" spans="6:6">
      <c r="F14913" s="1846"/>
    </row>
    <row r="14914" spans="6:6">
      <c r="F14914" s="1846"/>
    </row>
    <row r="14915" spans="6:6">
      <c r="F14915" s="1846"/>
    </row>
    <row r="14916" spans="6:6">
      <c r="F14916" s="1846"/>
    </row>
    <row r="14917" spans="6:6">
      <c r="F14917" s="1846"/>
    </row>
    <row r="14918" spans="6:6">
      <c r="F14918" s="1846"/>
    </row>
    <row r="14919" spans="6:6">
      <c r="F14919" s="1846"/>
    </row>
    <row r="14920" spans="6:6">
      <c r="F14920" s="1846"/>
    </row>
    <row r="14921" spans="6:6">
      <c r="F14921" s="1846"/>
    </row>
    <row r="14922" spans="6:6">
      <c r="F14922" s="1846"/>
    </row>
    <row r="14923" spans="6:6">
      <c r="F14923" s="1846"/>
    </row>
    <row r="14924" spans="6:6">
      <c r="F14924" s="1846"/>
    </row>
    <row r="14925" spans="6:6">
      <c r="F14925" s="1846"/>
    </row>
    <row r="14926" spans="6:6">
      <c r="F14926" s="1846"/>
    </row>
    <row r="14927" spans="6:6">
      <c r="F14927" s="1846"/>
    </row>
    <row r="14928" spans="6:6">
      <c r="F14928" s="1846"/>
    </row>
    <row r="14929" spans="6:6">
      <c r="F14929" s="1846"/>
    </row>
    <row r="14930" spans="6:6">
      <c r="F14930" s="1846"/>
    </row>
    <row r="14931" spans="6:6">
      <c r="F14931" s="1846"/>
    </row>
    <row r="14932" spans="6:6">
      <c r="F14932" s="1846"/>
    </row>
    <row r="14933" spans="6:6">
      <c r="F14933" s="1846"/>
    </row>
    <row r="14934" spans="6:6">
      <c r="F14934" s="1846"/>
    </row>
    <row r="14935" spans="6:6">
      <c r="F14935" s="1846"/>
    </row>
    <row r="14936" spans="6:6">
      <c r="F14936" s="1846"/>
    </row>
    <row r="14937" spans="6:6">
      <c r="F14937" s="1846"/>
    </row>
    <row r="14938" spans="6:6">
      <c r="F14938" s="1846"/>
    </row>
    <row r="14939" spans="6:6">
      <c r="F14939" s="1846"/>
    </row>
    <row r="14940" spans="6:6">
      <c r="F14940" s="1846"/>
    </row>
    <row r="14941" spans="6:6">
      <c r="F14941" s="1846"/>
    </row>
    <row r="14942" spans="6:6">
      <c r="F14942" s="1846"/>
    </row>
    <row r="14943" spans="6:6">
      <c r="F14943" s="1846"/>
    </row>
    <row r="14944" spans="6:6">
      <c r="F14944" s="1846"/>
    </row>
    <row r="14945" spans="6:6">
      <c r="F14945" s="1846"/>
    </row>
    <row r="14946" spans="6:6">
      <c r="F14946" s="1846"/>
    </row>
    <row r="14947" spans="6:6">
      <c r="F14947" s="1846"/>
    </row>
    <row r="14948" spans="6:6">
      <c r="F14948" s="1846"/>
    </row>
    <row r="14949" spans="6:6">
      <c r="F14949" s="1846"/>
    </row>
    <row r="14950" spans="6:6">
      <c r="F14950" s="1846"/>
    </row>
    <row r="14951" spans="6:6">
      <c r="F14951" s="1846"/>
    </row>
    <row r="14952" spans="6:6">
      <c r="F14952" s="1846"/>
    </row>
    <row r="14953" spans="6:6">
      <c r="F14953" s="1846"/>
    </row>
    <row r="14954" spans="6:6">
      <c r="F14954" s="1846"/>
    </row>
    <row r="14955" spans="6:6">
      <c r="F14955" s="1846"/>
    </row>
    <row r="14956" spans="6:6">
      <c r="F14956" s="1846"/>
    </row>
    <row r="14957" spans="6:6">
      <c r="F14957" s="1846"/>
    </row>
    <row r="14958" spans="6:6">
      <c r="F14958" s="1846"/>
    </row>
    <row r="14959" spans="6:6">
      <c r="F14959" s="1846"/>
    </row>
    <row r="14960" spans="6:6">
      <c r="F14960" s="1846"/>
    </row>
    <row r="14961" spans="6:6">
      <c r="F14961" s="1846"/>
    </row>
    <row r="14962" spans="6:6">
      <c r="F14962" s="1846"/>
    </row>
    <row r="14963" spans="6:6">
      <c r="F14963" s="1846"/>
    </row>
    <row r="14964" spans="6:6">
      <c r="F14964" s="1846"/>
    </row>
    <row r="14965" spans="6:6">
      <c r="F14965" s="1846"/>
    </row>
    <row r="14966" spans="6:6">
      <c r="F14966" s="1846"/>
    </row>
    <row r="14967" spans="6:6">
      <c r="F14967" s="1846"/>
    </row>
    <row r="14968" spans="6:6">
      <c r="F14968" s="1846"/>
    </row>
    <row r="14969" spans="6:6">
      <c r="F14969" s="1846"/>
    </row>
    <row r="14970" spans="6:6">
      <c r="F14970" s="1846"/>
    </row>
    <row r="14971" spans="6:6">
      <c r="F14971" s="1846"/>
    </row>
    <row r="14972" spans="6:6">
      <c r="F14972" s="1846"/>
    </row>
    <row r="14973" spans="6:6">
      <c r="F14973" s="1846"/>
    </row>
    <row r="14974" spans="6:6">
      <c r="F14974" s="1846"/>
    </row>
    <row r="14975" spans="6:6">
      <c r="F14975" s="1846"/>
    </row>
    <row r="14976" spans="6:6">
      <c r="F14976" s="1846"/>
    </row>
    <row r="14977" spans="6:6">
      <c r="F14977" s="1846"/>
    </row>
    <row r="14978" spans="6:6">
      <c r="F14978" s="1846"/>
    </row>
    <row r="14979" spans="6:6">
      <c r="F14979" s="1846"/>
    </row>
    <row r="14980" spans="6:6">
      <c r="F14980" s="1846"/>
    </row>
    <row r="14981" spans="6:6">
      <c r="F14981" s="1846"/>
    </row>
    <row r="14982" spans="6:6">
      <c r="F14982" s="1846"/>
    </row>
    <row r="14983" spans="6:6">
      <c r="F14983" s="1846"/>
    </row>
    <row r="14984" spans="6:6">
      <c r="F14984" s="1846"/>
    </row>
    <row r="14985" spans="6:6">
      <c r="F14985" s="1846"/>
    </row>
    <row r="14986" spans="6:6">
      <c r="F14986" s="1846"/>
    </row>
    <row r="14987" spans="6:6">
      <c r="F14987" s="1846"/>
    </row>
    <row r="14988" spans="6:6">
      <c r="F14988" s="1846"/>
    </row>
    <row r="14989" spans="6:6">
      <c r="F14989" s="1846"/>
    </row>
    <row r="14990" spans="6:6">
      <c r="F14990" s="1846"/>
    </row>
    <row r="14991" spans="6:6">
      <c r="F14991" s="1846"/>
    </row>
    <row r="14992" spans="6:6">
      <c r="F14992" s="1846"/>
    </row>
    <row r="14993" spans="6:6">
      <c r="F14993" s="1846"/>
    </row>
    <row r="14994" spans="6:6">
      <c r="F14994" s="1846"/>
    </row>
    <row r="14995" spans="6:6">
      <c r="F14995" s="1846"/>
    </row>
    <row r="14996" spans="6:6">
      <c r="F14996" s="1846"/>
    </row>
    <row r="14997" spans="6:6">
      <c r="F14997" s="1846"/>
    </row>
    <row r="14998" spans="6:6">
      <c r="F14998" s="1846"/>
    </row>
    <row r="14999" spans="6:6">
      <c r="F14999" s="1846"/>
    </row>
    <row r="15000" spans="6:6">
      <c r="F15000" s="1846"/>
    </row>
    <row r="15001" spans="6:6">
      <c r="F15001" s="1846"/>
    </row>
    <row r="15002" spans="6:6">
      <c r="F15002" s="1846"/>
    </row>
    <row r="15003" spans="6:6">
      <c r="F15003" s="1846"/>
    </row>
    <row r="15004" spans="6:6">
      <c r="F15004" s="1846"/>
    </row>
    <row r="15005" spans="6:6">
      <c r="F15005" s="1846"/>
    </row>
    <row r="15006" spans="6:6">
      <c r="F15006" s="1846"/>
    </row>
    <row r="15007" spans="6:6">
      <c r="F15007" s="1846"/>
    </row>
    <row r="15008" spans="6:6">
      <c r="F15008" s="1846"/>
    </row>
    <row r="15009" spans="6:6">
      <c r="F15009" s="1846"/>
    </row>
    <row r="15010" spans="6:6">
      <c r="F15010" s="1846"/>
    </row>
    <row r="15011" spans="6:6">
      <c r="F15011" s="1846"/>
    </row>
    <row r="15012" spans="6:6">
      <c r="F15012" s="1846"/>
    </row>
    <row r="15013" spans="6:6">
      <c r="F15013" s="1846"/>
    </row>
    <row r="15014" spans="6:6">
      <c r="F15014" s="1846"/>
    </row>
    <row r="15015" spans="6:6">
      <c r="F15015" s="1846"/>
    </row>
    <row r="15016" spans="6:6">
      <c r="F15016" s="1846"/>
    </row>
    <row r="15017" spans="6:6">
      <c r="F15017" s="1846"/>
    </row>
    <row r="15018" spans="6:6">
      <c r="F15018" s="1846"/>
    </row>
    <row r="15019" spans="6:6">
      <c r="F15019" s="1846"/>
    </row>
    <row r="15020" spans="6:6">
      <c r="F15020" s="1846"/>
    </row>
    <row r="15021" spans="6:6">
      <c r="F15021" s="1846"/>
    </row>
    <row r="15022" spans="6:6">
      <c r="F15022" s="1846"/>
    </row>
    <row r="15023" spans="6:6">
      <c r="F15023" s="1846"/>
    </row>
    <row r="15024" spans="6:6">
      <c r="F15024" s="1846"/>
    </row>
    <row r="15025" spans="6:6">
      <c r="F15025" s="1846"/>
    </row>
    <row r="15026" spans="6:6">
      <c r="F15026" s="1846"/>
    </row>
    <row r="15027" spans="6:6">
      <c r="F15027" s="1846"/>
    </row>
    <row r="15028" spans="6:6">
      <c r="F15028" s="1846"/>
    </row>
    <row r="15029" spans="6:6">
      <c r="F15029" s="1846"/>
    </row>
    <row r="15030" spans="6:6">
      <c r="F15030" s="1846"/>
    </row>
    <row r="15031" spans="6:6">
      <c r="F15031" s="1846"/>
    </row>
    <row r="15032" spans="6:6">
      <c r="F15032" s="1846"/>
    </row>
    <row r="15033" spans="6:6">
      <c r="F15033" s="1846"/>
    </row>
    <row r="15034" spans="6:6">
      <c r="F15034" s="1846"/>
    </row>
    <row r="15035" spans="6:6">
      <c r="F15035" s="1846"/>
    </row>
    <row r="15036" spans="6:6">
      <c r="F15036" s="1846"/>
    </row>
    <row r="15037" spans="6:6">
      <c r="F15037" s="1846"/>
    </row>
    <row r="15038" spans="6:6">
      <c r="F15038" s="1846"/>
    </row>
    <row r="15039" spans="6:6">
      <c r="F15039" s="1846"/>
    </row>
    <row r="15040" spans="6:6">
      <c r="F15040" s="1846"/>
    </row>
    <row r="15041" spans="6:6">
      <c r="F15041" s="1846"/>
    </row>
    <row r="15042" spans="6:6">
      <c r="F15042" s="1846"/>
    </row>
    <row r="15043" spans="6:6">
      <c r="F15043" s="1846"/>
    </row>
    <row r="15044" spans="6:6">
      <c r="F15044" s="1846"/>
    </row>
    <row r="15045" spans="6:6">
      <c r="F15045" s="1846"/>
    </row>
    <row r="15046" spans="6:6">
      <c r="F15046" s="1846"/>
    </row>
    <row r="15047" spans="6:6">
      <c r="F15047" s="1846"/>
    </row>
    <row r="15048" spans="6:6">
      <c r="F15048" s="1846"/>
    </row>
    <row r="15049" spans="6:6">
      <c r="F15049" s="1846"/>
    </row>
    <row r="15050" spans="6:6">
      <c r="F15050" s="1846"/>
    </row>
    <row r="15051" spans="6:6">
      <c r="F15051" s="1846"/>
    </row>
    <row r="15052" spans="6:6">
      <c r="F15052" s="1846"/>
    </row>
    <row r="15053" spans="6:6">
      <c r="F15053" s="1846"/>
    </row>
    <row r="15054" spans="6:6">
      <c r="F15054" s="1846"/>
    </row>
    <row r="15055" spans="6:6">
      <c r="F15055" s="1846"/>
    </row>
    <row r="15056" spans="6:6">
      <c r="F15056" s="1846"/>
    </row>
    <row r="15057" spans="6:6">
      <c r="F15057" s="1846"/>
    </row>
    <row r="15058" spans="6:6">
      <c r="F15058" s="1846"/>
    </row>
    <row r="15059" spans="6:6">
      <c r="F15059" s="1846"/>
    </row>
    <row r="15060" spans="6:6">
      <c r="F15060" s="1846"/>
    </row>
    <row r="15061" spans="6:6">
      <c r="F15061" s="1846"/>
    </row>
    <row r="15062" spans="6:6">
      <c r="F15062" s="1846"/>
    </row>
    <row r="15063" spans="6:6">
      <c r="F15063" s="1846"/>
    </row>
    <row r="15064" spans="6:6">
      <c r="F15064" s="1846"/>
    </row>
    <row r="15065" spans="6:6">
      <c r="F15065" s="1846"/>
    </row>
    <row r="15066" spans="6:6">
      <c r="F15066" s="1846"/>
    </row>
    <row r="15067" spans="6:6">
      <c r="F15067" s="1846"/>
    </row>
    <row r="15068" spans="6:6">
      <c r="F15068" s="1846"/>
    </row>
    <row r="15069" spans="6:6">
      <c r="F15069" s="1846"/>
    </row>
    <row r="15070" spans="6:6">
      <c r="F15070" s="1846"/>
    </row>
    <row r="15071" spans="6:6">
      <c r="F15071" s="1846"/>
    </row>
    <row r="15072" spans="6:6">
      <c r="F15072" s="1846"/>
    </row>
    <row r="15073" spans="6:6">
      <c r="F15073" s="1846"/>
    </row>
    <row r="15074" spans="6:6">
      <c r="F15074" s="1846"/>
    </row>
    <row r="15075" spans="6:6">
      <c r="F15075" s="1846"/>
    </row>
    <row r="15076" spans="6:6">
      <c r="F15076" s="1846"/>
    </row>
    <row r="15077" spans="6:6">
      <c r="F15077" s="1846"/>
    </row>
    <row r="15078" spans="6:6">
      <c r="F15078" s="1846"/>
    </row>
    <row r="15079" spans="6:6">
      <c r="F15079" s="1846"/>
    </row>
    <row r="15080" spans="6:6">
      <c r="F15080" s="1846"/>
    </row>
    <row r="15081" spans="6:6">
      <c r="F15081" s="1846"/>
    </row>
    <row r="15082" spans="6:6">
      <c r="F15082" s="1846"/>
    </row>
    <row r="15083" spans="6:6">
      <c r="F15083" s="1846"/>
    </row>
    <row r="15084" spans="6:6">
      <c r="F15084" s="1846"/>
    </row>
    <row r="15085" spans="6:6">
      <c r="F15085" s="1846"/>
    </row>
    <row r="15086" spans="6:6">
      <c r="F15086" s="1846"/>
    </row>
    <row r="15087" spans="6:6">
      <c r="F15087" s="1846"/>
    </row>
    <row r="15088" spans="6:6">
      <c r="F15088" s="1846"/>
    </row>
    <row r="15089" spans="6:6">
      <c r="F15089" s="1846"/>
    </row>
    <row r="15090" spans="6:6">
      <c r="F15090" s="1846"/>
    </row>
    <row r="15091" spans="6:6">
      <c r="F15091" s="1846"/>
    </row>
    <row r="15092" spans="6:6">
      <c r="F15092" s="1846"/>
    </row>
    <row r="15093" spans="6:6">
      <c r="F15093" s="1846"/>
    </row>
    <row r="15094" spans="6:6">
      <c r="F15094" s="1846"/>
    </row>
    <row r="15095" spans="6:6">
      <c r="F15095" s="1846"/>
    </row>
    <row r="15096" spans="6:6">
      <c r="F15096" s="1846"/>
    </row>
    <row r="15097" spans="6:6">
      <c r="F15097" s="1846"/>
    </row>
    <row r="15098" spans="6:6">
      <c r="F15098" s="1846"/>
    </row>
    <row r="15099" spans="6:6">
      <c r="F15099" s="1846"/>
    </row>
    <row r="15100" spans="6:6">
      <c r="F15100" s="1846"/>
    </row>
    <row r="15101" spans="6:6">
      <c r="F15101" s="1846"/>
    </row>
    <row r="15102" spans="6:6">
      <c r="F15102" s="1846"/>
    </row>
    <row r="15103" spans="6:6">
      <c r="F15103" s="1846"/>
    </row>
    <row r="15104" spans="6:6">
      <c r="F15104" s="1846"/>
    </row>
    <row r="15105" spans="6:6">
      <c r="F15105" s="1846"/>
    </row>
    <row r="15106" spans="6:6">
      <c r="F15106" s="1846"/>
    </row>
    <row r="15107" spans="6:6">
      <c r="F15107" s="1846"/>
    </row>
    <row r="15108" spans="6:6">
      <c r="F15108" s="1846"/>
    </row>
    <row r="15109" spans="6:6">
      <c r="F15109" s="1846"/>
    </row>
    <row r="15110" spans="6:6">
      <c r="F15110" s="1846"/>
    </row>
    <row r="15111" spans="6:6">
      <c r="F15111" s="1846"/>
    </row>
    <row r="15112" spans="6:6">
      <c r="F15112" s="1846"/>
    </row>
    <row r="15113" spans="6:6">
      <c r="F15113" s="1846"/>
    </row>
    <row r="15114" spans="6:6">
      <c r="F15114" s="1846"/>
    </row>
    <row r="15115" spans="6:6">
      <c r="F15115" s="1846"/>
    </row>
    <row r="15116" spans="6:6">
      <c r="F15116" s="1846"/>
    </row>
    <row r="15117" spans="6:6">
      <c r="F15117" s="1846"/>
    </row>
    <row r="15118" spans="6:6">
      <c r="F15118" s="1846"/>
    </row>
    <row r="15119" spans="6:6">
      <c r="F15119" s="1846"/>
    </row>
    <row r="15120" spans="6:6">
      <c r="F15120" s="1846"/>
    </row>
    <row r="15121" spans="6:6">
      <c r="F15121" s="1846"/>
    </row>
    <row r="15122" spans="6:6">
      <c r="F15122" s="1846"/>
    </row>
    <row r="15123" spans="6:6">
      <c r="F15123" s="1846"/>
    </row>
    <row r="15124" spans="6:6">
      <c r="F15124" s="1846"/>
    </row>
    <row r="15125" spans="6:6">
      <c r="F15125" s="1846"/>
    </row>
    <row r="15126" spans="6:6">
      <c r="F15126" s="1846"/>
    </row>
    <row r="15127" spans="6:6">
      <c r="F15127" s="1846"/>
    </row>
    <row r="15128" spans="6:6">
      <c r="F15128" s="1846"/>
    </row>
    <row r="15129" spans="6:6">
      <c r="F15129" s="1846"/>
    </row>
    <row r="15130" spans="6:6">
      <c r="F15130" s="1846"/>
    </row>
    <row r="15131" spans="6:6">
      <c r="F15131" s="1846"/>
    </row>
    <row r="15132" spans="6:6">
      <c r="F15132" s="1846"/>
    </row>
    <row r="15133" spans="6:6">
      <c r="F15133" s="1846"/>
    </row>
    <row r="15134" spans="6:6">
      <c r="F15134" s="1846"/>
    </row>
    <row r="15135" spans="6:6">
      <c r="F15135" s="1846"/>
    </row>
    <row r="15136" spans="6:6">
      <c r="F15136" s="1846"/>
    </row>
    <row r="15137" spans="6:6">
      <c r="F15137" s="1846"/>
    </row>
    <row r="15138" spans="6:6">
      <c r="F15138" s="1846"/>
    </row>
    <row r="15139" spans="6:6">
      <c r="F15139" s="1846"/>
    </row>
    <row r="15140" spans="6:6">
      <c r="F15140" s="1846"/>
    </row>
    <row r="15141" spans="6:6">
      <c r="F15141" s="1846"/>
    </row>
    <row r="15142" spans="6:6">
      <c r="F15142" s="1846"/>
    </row>
    <row r="15143" spans="6:6">
      <c r="F15143" s="1846"/>
    </row>
    <row r="15144" spans="6:6">
      <c r="F15144" s="1846"/>
    </row>
    <row r="15145" spans="6:6">
      <c r="F15145" s="1846"/>
    </row>
    <row r="15146" spans="6:6">
      <c r="F15146" s="1846"/>
    </row>
    <row r="15147" spans="6:6">
      <c r="F15147" s="1846"/>
    </row>
    <row r="15148" spans="6:6">
      <c r="F15148" s="1846"/>
    </row>
    <row r="15149" spans="6:6">
      <c r="F15149" s="1846"/>
    </row>
    <row r="15150" spans="6:6">
      <c r="F15150" s="1846"/>
    </row>
    <row r="15151" spans="6:6">
      <c r="F15151" s="1846"/>
    </row>
    <row r="15152" spans="6:6">
      <c r="F15152" s="1846"/>
    </row>
    <row r="15153" spans="6:6">
      <c r="F15153" s="1846"/>
    </row>
    <row r="15154" spans="6:6">
      <c r="F15154" s="1846"/>
    </row>
    <row r="15155" spans="6:6">
      <c r="F15155" s="1846"/>
    </row>
    <row r="15156" spans="6:6">
      <c r="F15156" s="1846"/>
    </row>
    <row r="15157" spans="6:6">
      <c r="F15157" s="1846"/>
    </row>
    <row r="15158" spans="6:6">
      <c r="F15158" s="1846"/>
    </row>
    <row r="15159" spans="6:6">
      <c r="F15159" s="1846"/>
    </row>
    <row r="15160" spans="6:6">
      <c r="F15160" s="1846"/>
    </row>
    <row r="15161" spans="6:6">
      <c r="F15161" s="1846"/>
    </row>
    <row r="15162" spans="6:6">
      <c r="F15162" s="1846"/>
    </row>
    <row r="15163" spans="6:6">
      <c r="F15163" s="1846"/>
    </row>
    <row r="15164" spans="6:6">
      <c r="F15164" s="1846"/>
    </row>
    <row r="15165" spans="6:6">
      <c r="F15165" s="1846"/>
    </row>
    <row r="15166" spans="6:6">
      <c r="F15166" s="1846"/>
    </row>
    <row r="15167" spans="6:6">
      <c r="F15167" s="1846"/>
    </row>
    <row r="15168" spans="6:6">
      <c r="F15168" s="1846"/>
    </row>
    <row r="15169" spans="6:6">
      <c r="F15169" s="1846"/>
    </row>
    <row r="15170" spans="6:6">
      <c r="F15170" s="1846"/>
    </row>
    <row r="15171" spans="6:6">
      <c r="F15171" s="1846"/>
    </row>
    <row r="15172" spans="6:6">
      <c r="F15172" s="1846"/>
    </row>
    <row r="15173" spans="6:6">
      <c r="F15173" s="1846"/>
    </row>
    <row r="15174" spans="6:6">
      <c r="F15174" s="1846"/>
    </row>
    <row r="15175" spans="6:6">
      <c r="F15175" s="1846"/>
    </row>
    <row r="15176" spans="6:6">
      <c r="F15176" s="1846"/>
    </row>
    <row r="15177" spans="6:6">
      <c r="F15177" s="1846"/>
    </row>
    <row r="15178" spans="6:6">
      <c r="F15178" s="1846"/>
    </row>
    <row r="15179" spans="6:6">
      <c r="F15179" s="1846"/>
    </row>
    <row r="15180" spans="6:6">
      <c r="F15180" s="1846"/>
    </row>
    <row r="15181" spans="6:6">
      <c r="F15181" s="1846"/>
    </row>
    <row r="15182" spans="6:6">
      <c r="F15182" s="1846"/>
    </row>
    <row r="15183" spans="6:6">
      <c r="F15183" s="1846"/>
    </row>
    <row r="15184" spans="6:6">
      <c r="F15184" s="1846"/>
    </row>
    <row r="15185" spans="6:6">
      <c r="F15185" s="1846"/>
    </row>
    <row r="15186" spans="6:6">
      <c r="F15186" s="1846"/>
    </row>
    <row r="15187" spans="6:6">
      <c r="F15187" s="1846"/>
    </row>
    <row r="15188" spans="6:6">
      <c r="F15188" s="1846"/>
    </row>
    <row r="15189" spans="6:6">
      <c r="F15189" s="1846"/>
    </row>
    <row r="15190" spans="6:6">
      <c r="F15190" s="1846"/>
    </row>
    <row r="15191" spans="6:6">
      <c r="F15191" s="1846"/>
    </row>
    <row r="15192" spans="6:6">
      <c r="F15192" s="1846"/>
    </row>
    <row r="15193" spans="6:6">
      <c r="F15193" s="1846"/>
    </row>
    <row r="15194" spans="6:6">
      <c r="F15194" s="1846"/>
    </row>
    <row r="15195" spans="6:6">
      <c r="F15195" s="1846"/>
    </row>
    <row r="15196" spans="6:6">
      <c r="F15196" s="1846"/>
    </row>
    <row r="15197" spans="6:6">
      <c r="F15197" s="1846"/>
    </row>
    <row r="15198" spans="6:6">
      <c r="F15198" s="1846"/>
    </row>
    <row r="15199" spans="6:6">
      <c r="F15199" s="1846"/>
    </row>
    <row r="15200" spans="6:6">
      <c r="F15200" s="1846"/>
    </row>
    <row r="15201" spans="6:6">
      <c r="F15201" s="1846"/>
    </row>
    <row r="15202" spans="6:6">
      <c r="F15202" s="1846"/>
    </row>
    <row r="15203" spans="6:6">
      <c r="F15203" s="1846"/>
    </row>
    <row r="15204" spans="6:6">
      <c r="F15204" s="1846"/>
    </row>
    <row r="15205" spans="6:6">
      <c r="F15205" s="1846"/>
    </row>
    <row r="15206" spans="6:6">
      <c r="F15206" s="1846"/>
    </row>
    <row r="15207" spans="6:6">
      <c r="F15207" s="1846"/>
    </row>
    <row r="15208" spans="6:6">
      <c r="F15208" s="1846"/>
    </row>
    <row r="15209" spans="6:6">
      <c r="F15209" s="1846"/>
    </row>
    <row r="15210" spans="6:6">
      <c r="F15210" s="1846"/>
    </row>
    <row r="15211" spans="6:6">
      <c r="F15211" s="1846"/>
    </row>
    <row r="15212" spans="6:6">
      <c r="F15212" s="1846"/>
    </row>
    <row r="15213" spans="6:6">
      <c r="F15213" s="1846"/>
    </row>
    <row r="15214" spans="6:6">
      <c r="F15214" s="1846"/>
    </row>
    <row r="15215" spans="6:6">
      <c r="F15215" s="1846"/>
    </row>
    <row r="15216" spans="6:6">
      <c r="F15216" s="1846"/>
    </row>
    <row r="15217" spans="6:6">
      <c r="F15217" s="1846"/>
    </row>
    <row r="15218" spans="6:6">
      <c r="F15218" s="1846"/>
    </row>
    <row r="15219" spans="6:6">
      <c r="F15219" s="1846"/>
    </row>
    <row r="15220" spans="6:6">
      <c r="F15220" s="1846"/>
    </row>
    <row r="15221" spans="6:6">
      <c r="F15221" s="1846"/>
    </row>
    <row r="15222" spans="6:6">
      <c r="F15222" s="1846"/>
    </row>
    <row r="15223" spans="6:6">
      <c r="F15223" s="1846"/>
    </row>
    <row r="15224" spans="6:6">
      <c r="F15224" s="1846"/>
    </row>
    <row r="15225" spans="6:6">
      <c r="F15225" s="1846"/>
    </row>
    <row r="15226" spans="6:6">
      <c r="F15226" s="1846"/>
    </row>
    <row r="15227" spans="6:6">
      <c r="F15227" s="1846"/>
    </row>
    <row r="15228" spans="6:6">
      <c r="F15228" s="1846"/>
    </row>
    <row r="15229" spans="6:6">
      <c r="F15229" s="1846"/>
    </row>
    <row r="15230" spans="6:6">
      <c r="F15230" s="1846"/>
    </row>
    <row r="15231" spans="6:6">
      <c r="F15231" s="1846"/>
    </row>
    <row r="15232" spans="6:6">
      <c r="F15232" s="1846"/>
    </row>
    <row r="15233" spans="6:6">
      <c r="F15233" s="1846"/>
    </row>
    <row r="15234" spans="6:6">
      <c r="F15234" s="1846"/>
    </row>
    <row r="15235" spans="6:6">
      <c r="F15235" s="1846"/>
    </row>
    <row r="15236" spans="6:6">
      <c r="F15236" s="1846"/>
    </row>
    <row r="15237" spans="6:6">
      <c r="F15237" s="1846"/>
    </row>
    <row r="15238" spans="6:6">
      <c r="F15238" s="1846"/>
    </row>
    <row r="15239" spans="6:6">
      <c r="F15239" s="1846"/>
    </row>
    <row r="15240" spans="6:6">
      <c r="F15240" s="1846"/>
    </row>
    <row r="15241" spans="6:6">
      <c r="F15241" s="1846"/>
    </row>
    <row r="15242" spans="6:6">
      <c r="F15242" s="1846"/>
    </row>
    <row r="15243" spans="6:6">
      <c r="F15243" s="1846"/>
    </row>
    <row r="15244" spans="6:6">
      <c r="F15244" s="1846"/>
    </row>
    <row r="15245" spans="6:6">
      <c r="F15245" s="1846"/>
    </row>
    <row r="15246" spans="6:6">
      <c r="F15246" s="1846"/>
    </row>
    <row r="15247" spans="6:6">
      <c r="F15247" s="1846"/>
    </row>
    <row r="15248" spans="6:6">
      <c r="F15248" s="1846"/>
    </row>
    <row r="15249" spans="6:6">
      <c r="F15249" s="1846"/>
    </row>
    <row r="15250" spans="6:6">
      <c r="F15250" s="1846"/>
    </row>
    <row r="15251" spans="6:6">
      <c r="F15251" s="1846"/>
    </row>
    <row r="15252" spans="6:6">
      <c r="F15252" s="1846"/>
    </row>
    <row r="15253" spans="6:6">
      <c r="F15253" s="1846"/>
    </row>
    <row r="15254" spans="6:6">
      <c r="F15254" s="1846"/>
    </row>
    <row r="15255" spans="6:6">
      <c r="F15255" s="1846"/>
    </row>
    <row r="15256" spans="6:6">
      <c r="F15256" s="1846"/>
    </row>
    <row r="15257" spans="6:6">
      <c r="F15257" s="1846"/>
    </row>
    <row r="15258" spans="6:6">
      <c r="F15258" s="1846"/>
    </row>
    <row r="15259" spans="6:6">
      <c r="F15259" s="1846"/>
    </row>
    <row r="15260" spans="6:6">
      <c r="F15260" s="1846"/>
    </row>
    <row r="15261" spans="6:6">
      <c r="F15261" s="1846"/>
    </row>
    <row r="15262" spans="6:6">
      <c r="F15262" s="1846"/>
    </row>
    <row r="15263" spans="6:6">
      <c r="F15263" s="1846"/>
    </row>
    <row r="15264" spans="6:6">
      <c r="F15264" s="1846"/>
    </row>
    <row r="15265" spans="6:6">
      <c r="F15265" s="1846"/>
    </row>
    <row r="15266" spans="6:6">
      <c r="F15266" s="1846"/>
    </row>
    <row r="15267" spans="6:6">
      <c r="F15267" s="1846"/>
    </row>
    <row r="15268" spans="6:6">
      <c r="F15268" s="1846"/>
    </row>
    <row r="15269" spans="6:6">
      <c r="F15269" s="1846"/>
    </row>
    <row r="15270" spans="6:6">
      <c r="F15270" s="1846"/>
    </row>
    <row r="15271" spans="6:6">
      <c r="F15271" s="1846"/>
    </row>
    <row r="15272" spans="6:6">
      <c r="F15272" s="1846"/>
    </row>
    <row r="15273" spans="6:6">
      <c r="F15273" s="1846"/>
    </row>
    <row r="15274" spans="6:6">
      <c r="F15274" s="1846"/>
    </row>
    <row r="15275" spans="6:6">
      <c r="F15275" s="1846"/>
    </row>
    <row r="15276" spans="6:6">
      <c r="F15276" s="1846"/>
    </row>
    <row r="15277" spans="6:6">
      <c r="F15277" s="1846"/>
    </row>
    <row r="15278" spans="6:6">
      <c r="F15278" s="1846"/>
    </row>
    <row r="15279" spans="6:6">
      <c r="F15279" s="1846"/>
    </row>
    <row r="15280" spans="6:6">
      <c r="F15280" s="1846"/>
    </row>
    <row r="15281" spans="6:6">
      <c r="F15281" s="1846"/>
    </row>
    <row r="15282" spans="6:6">
      <c r="F15282" s="1846"/>
    </row>
    <row r="15283" spans="6:6">
      <c r="F15283" s="1846"/>
    </row>
    <row r="15284" spans="6:6">
      <c r="F15284" s="1846"/>
    </row>
    <row r="15285" spans="6:6">
      <c r="F15285" s="1846"/>
    </row>
    <row r="15286" spans="6:6">
      <c r="F15286" s="1846"/>
    </row>
    <row r="15287" spans="6:6">
      <c r="F15287" s="1846"/>
    </row>
    <row r="15288" spans="6:6">
      <c r="F15288" s="1846"/>
    </row>
    <row r="15289" spans="6:6">
      <c r="F15289" s="1846"/>
    </row>
    <row r="15290" spans="6:6">
      <c r="F15290" s="1846"/>
    </row>
    <row r="15291" spans="6:6">
      <c r="F15291" s="1846"/>
    </row>
    <row r="15292" spans="6:6">
      <c r="F15292" s="1846"/>
    </row>
    <row r="15293" spans="6:6">
      <c r="F15293" s="1846"/>
    </row>
    <row r="15294" spans="6:6">
      <c r="F15294" s="1846"/>
    </row>
    <row r="15295" spans="6:6">
      <c r="F15295" s="1846"/>
    </row>
    <row r="15296" spans="6:6">
      <c r="F15296" s="1846"/>
    </row>
    <row r="15297" spans="6:6">
      <c r="F15297" s="1846"/>
    </row>
    <row r="15298" spans="6:6">
      <c r="F15298" s="1846"/>
    </row>
    <row r="15299" spans="6:6">
      <c r="F15299" s="1846"/>
    </row>
    <row r="15300" spans="6:6">
      <c r="F15300" s="1846"/>
    </row>
    <row r="15301" spans="6:6">
      <c r="F15301" s="1846"/>
    </row>
    <row r="15302" spans="6:6">
      <c r="F15302" s="1846"/>
    </row>
    <row r="15303" spans="6:6">
      <c r="F15303" s="1846"/>
    </row>
    <row r="15304" spans="6:6">
      <c r="F15304" s="1846"/>
    </row>
    <row r="15305" spans="6:6">
      <c r="F15305" s="1846"/>
    </row>
    <row r="15306" spans="6:6">
      <c r="F15306" s="1846"/>
    </row>
    <row r="15307" spans="6:6">
      <c r="F15307" s="1846"/>
    </row>
    <row r="15308" spans="6:6">
      <c r="F15308" s="1846"/>
    </row>
    <row r="15309" spans="6:6">
      <c r="F15309" s="1846"/>
    </row>
    <row r="15310" spans="6:6">
      <c r="F15310" s="1846"/>
    </row>
    <row r="15311" spans="6:6">
      <c r="F15311" s="1846"/>
    </row>
    <row r="15312" spans="6:6">
      <c r="F15312" s="1846"/>
    </row>
    <row r="15313" spans="6:6">
      <c r="F15313" s="1846"/>
    </row>
    <row r="15314" spans="6:6">
      <c r="F15314" s="1846"/>
    </row>
    <row r="15315" spans="6:6">
      <c r="F15315" s="1846"/>
    </row>
    <row r="15316" spans="6:6">
      <c r="F15316" s="1846"/>
    </row>
    <row r="15317" spans="6:6">
      <c r="F15317" s="1846"/>
    </row>
    <row r="15318" spans="6:6">
      <c r="F15318" s="1846"/>
    </row>
    <row r="15319" spans="6:6">
      <c r="F15319" s="1846"/>
    </row>
    <row r="15320" spans="6:6">
      <c r="F15320" s="1846"/>
    </row>
    <row r="15321" spans="6:6">
      <c r="F15321" s="1846"/>
    </row>
    <row r="15322" spans="6:6">
      <c r="F15322" s="1846"/>
    </row>
    <row r="15323" spans="6:6">
      <c r="F15323" s="1846"/>
    </row>
    <row r="15324" spans="6:6">
      <c r="F15324" s="1846"/>
    </row>
    <row r="15325" spans="6:6">
      <c r="F15325" s="1846"/>
    </row>
    <row r="15326" spans="6:6">
      <c r="F15326" s="1846"/>
    </row>
    <row r="15327" spans="6:6">
      <c r="F15327" s="1846"/>
    </row>
    <row r="15328" spans="6:6">
      <c r="F15328" s="1846"/>
    </row>
    <row r="15329" spans="6:6">
      <c r="F15329" s="1846"/>
    </row>
    <row r="15330" spans="6:6">
      <c r="F15330" s="1846"/>
    </row>
    <row r="15331" spans="6:6">
      <c r="F15331" s="1846"/>
    </row>
    <row r="15332" spans="6:6">
      <c r="F15332" s="1846"/>
    </row>
    <row r="15333" spans="6:6">
      <c r="F15333" s="1846"/>
    </row>
    <row r="15334" spans="6:6">
      <c r="F15334" s="1846"/>
    </row>
    <row r="15335" spans="6:6">
      <c r="F15335" s="1846"/>
    </row>
    <row r="15336" spans="6:6">
      <c r="F15336" s="1846"/>
    </row>
    <row r="15337" spans="6:6">
      <c r="F15337" s="1846"/>
    </row>
    <row r="15338" spans="6:6">
      <c r="F15338" s="1846"/>
    </row>
    <row r="15339" spans="6:6">
      <c r="F15339" s="1846"/>
    </row>
    <row r="15340" spans="6:6">
      <c r="F15340" s="1846"/>
    </row>
    <row r="15341" spans="6:6">
      <c r="F15341" s="1846"/>
    </row>
    <row r="15342" spans="6:6">
      <c r="F15342" s="1846"/>
    </row>
    <row r="15343" spans="6:6">
      <c r="F15343" s="1846"/>
    </row>
    <row r="15344" spans="6:6">
      <c r="F15344" s="1846"/>
    </row>
    <row r="15345" spans="6:6">
      <c r="F15345" s="1846"/>
    </row>
    <row r="15346" spans="6:6">
      <c r="F15346" s="1846"/>
    </row>
    <row r="15347" spans="6:6">
      <c r="F15347" s="1846"/>
    </row>
    <row r="15348" spans="6:6">
      <c r="F15348" s="1846"/>
    </row>
    <row r="15349" spans="6:6">
      <c r="F15349" s="1846"/>
    </row>
    <row r="15350" spans="6:6">
      <c r="F15350" s="1846"/>
    </row>
    <row r="15351" spans="6:6">
      <c r="F15351" s="1846"/>
    </row>
    <row r="15352" spans="6:6">
      <c r="F15352" s="1846"/>
    </row>
    <row r="15353" spans="6:6">
      <c r="F15353" s="1846"/>
    </row>
    <row r="15354" spans="6:6">
      <c r="F15354" s="1846"/>
    </row>
    <row r="15355" spans="6:6">
      <c r="F15355" s="1846"/>
    </row>
    <row r="15356" spans="6:6">
      <c r="F15356" s="1846"/>
    </row>
    <row r="15357" spans="6:6">
      <c r="F15357" s="1846"/>
    </row>
    <row r="15358" spans="6:6">
      <c r="F15358" s="1846"/>
    </row>
    <row r="15359" spans="6:6">
      <c r="F15359" s="1846"/>
    </row>
    <row r="15360" spans="6:6">
      <c r="F15360" s="1846"/>
    </row>
    <row r="15361" spans="6:6">
      <c r="F15361" s="1846"/>
    </row>
    <row r="15362" spans="6:6">
      <c r="F15362" s="1846"/>
    </row>
    <row r="15363" spans="6:6">
      <c r="F15363" s="1846"/>
    </row>
    <row r="15364" spans="6:6">
      <c r="F15364" s="1846"/>
    </row>
    <row r="15365" spans="6:6">
      <c r="F15365" s="1846"/>
    </row>
    <row r="15366" spans="6:6">
      <c r="F15366" s="1846"/>
    </row>
    <row r="15367" spans="6:6">
      <c r="F15367" s="1846"/>
    </row>
    <row r="15368" spans="6:6">
      <c r="F15368" s="1846"/>
    </row>
    <row r="15369" spans="6:6">
      <c r="F15369" s="1846"/>
    </row>
    <row r="15370" spans="6:6">
      <c r="F15370" s="1846"/>
    </row>
    <row r="15371" spans="6:6">
      <c r="F15371" s="1846"/>
    </row>
    <row r="15372" spans="6:6">
      <c r="F15372" s="1846"/>
    </row>
    <row r="15373" spans="6:6">
      <c r="F15373" s="1846"/>
    </row>
    <row r="15374" spans="6:6">
      <c r="F15374" s="1846"/>
    </row>
    <row r="15375" spans="6:6">
      <c r="F15375" s="1846"/>
    </row>
    <row r="15376" spans="6:6">
      <c r="F15376" s="1846"/>
    </row>
    <row r="15377" spans="6:6">
      <c r="F15377" s="1846"/>
    </row>
    <row r="15378" spans="6:6">
      <c r="F15378" s="1846"/>
    </row>
    <row r="15379" spans="6:6">
      <c r="F15379" s="1846"/>
    </row>
    <row r="15380" spans="6:6">
      <c r="F15380" s="1846"/>
    </row>
    <row r="15381" spans="6:6">
      <c r="F15381" s="1846"/>
    </row>
    <row r="15382" spans="6:6">
      <c r="F15382" s="1846"/>
    </row>
    <row r="15383" spans="6:6">
      <c r="F15383" s="1846"/>
    </row>
    <row r="15384" spans="6:6">
      <c r="F15384" s="1846"/>
    </row>
    <row r="15385" spans="6:6">
      <c r="F15385" s="1846"/>
    </row>
    <row r="15386" spans="6:6">
      <c r="F15386" s="1846"/>
    </row>
    <row r="15387" spans="6:6">
      <c r="F15387" s="1846"/>
    </row>
    <row r="15388" spans="6:6">
      <c r="F15388" s="1846"/>
    </row>
    <row r="15389" spans="6:6">
      <c r="F15389" s="1846"/>
    </row>
    <row r="15390" spans="6:6">
      <c r="F15390" s="1846"/>
    </row>
    <row r="15391" spans="6:6">
      <c r="F15391" s="1846"/>
    </row>
    <row r="15392" spans="6:6">
      <c r="F15392" s="1846"/>
    </row>
    <row r="15393" spans="6:6">
      <c r="F15393" s="1846"/>
    </row>
    <row r="15394" spans="6:6">
      <c r="F15394" s="1846"/>
    </row>
    <row r="15395" spans="6:6">
      <c r="F15395" s="1846"/>
    </row>
    <row r="15396" spans="6:6">
      <c r="F15396" s="1846"/>
    </row>
    <row r="15397" spans="6:6">
      <c r="F15397" s="1846"/>
    </row>
    <row r="15398" spans="6:6">
      <c r="F15398" s="1846"/>
    </row>
    <row r="15399" spans="6:6">
      <c r="F15399" s="1846"/>
    </row>
    <row r="15400" spans="6:6">
      <c r="F15400" s="1846"/>
    </row>
    <row r="15401" spans="6:6">
      <c r="F15401" s="1846"/>
    </row>
    <row r="15402" spans="6:6">
      <c r="F15402" s="1846"/>
    </row>
    <row r="15403" spans="6:6">
      <c r="F15403" s="1846"/>
    </row>
    <row r="15404" spans="6:6">
      <c r="F15404" s="1846"/>
    </row>
    <row r="15405" spans="6:6">
      <c r="F15405" s="1846"/>
    </row>
    <row r="15406" spans="6:6">
      <c r="F15406" s="1846"/>
    </row>
    <row r="15407" spans="6:6">
      <c r="F15407" s="1846"/>
    </row>
    <row r="15408" spans="6:6">
      <c r="F15408" s="1846"/>
    </row>
    <row r="15409" spans="6:6">
      <c r="F15409" s="1846"/>
    </row>
    <row r="15410" spans="6:6">
      <c r="F15410" s="1846"/>
    </row>
    <row r="15411" spans="6:6">
      <c r="F15411" s="1846"/>
    </row>
    <row r="15412" spans="6:6">
      <c r="F15412" s="1846"/>
    </row>
    <row r="15413" spans="6:6">
      <c r="F15413" s="1846"/>
    </row>
    <row r="15414" spans="6:6">
      <c r="F15414" s="1846"/>
    </row>
    <row r="15415" spans="6:6">
      <c r="F15415" s="1846"/>
    </row>
    <row r="15416" spans="6:6">
      <c r="F15416" s="1846"/>
    </row>
    <row r="15417" spans="6:6">
      <c r="F15417" s="1846"/>
    </row>
    <row r="15418" spans="6:6">
      <c r="F15418" s="1846"/>
    </row>
    <row r="15419" spans="6:6">
      <c r="F15419" s="1846"/>
    </row>
    <row r="15420" spans="6:6">
      <c r="F15420" s="1846"/>
    </row>
    <row r="15421" spans="6:6">
      <c r="F15421" s="1846"/>
    </row>
    <row r="15422" spans="6:6">
      <c r="F15422" s="1846"/>
    </row>
    <row r="15423" spans="6:6">
      <c r="F15423" s="1846"/>
    </row>
    <row r="15424" spans="6:6">
      <c r="F15424" s="1846"/>
    </row>
    <row r="15425" spans="6:6">
      <c r="F15425" s="1846"/>
    </row>
    <row r="15426" spans="6:6">
      <c r="F15426" s="1846"/>
    </row>
    <row r="15427" spans="6:6">
      <c r="F15427" s="1846"/>
    </row>
    <row r="15428" spans="6:6">
      <c r="F15428" s="1846"/>
    </row>
    <row r="15429" spans="6:6">
      <c r="F15429" s="1846"/>
    </row>
    <row r="15430" spans="6:6">
      <c r="F15430" s="1846"/>
    </row>
    <row r="15431" spans="6:6">
      <c r="F15431" s="1846"/>
    </row>
    <row r="15432" spans="6:6">
      <c r="F15432" s="1846"/>
    </row>
    <row r="15433" spans="6:6">
      <c r="F15433" s="1846"/>
    </row>
    <row r="15434" spans="6:6">
      <c r="F15434" s="1846"/>
    </row>
    <row r="15435" spans="6:6">
      <c r="F15435" s="1846"/>
    </row>
    <row r="15436" spans="6:6">
      <c r="F15436" s="1846"/>
    </row>
    <row r="15437" spans="6:6">
      <c r="F15437" s="1846"/>
    </row>
    <row r="15438" spans="6:6">
      <c r="F15438" s="1846"/>
    </row>
    <row r="15439" spans="6:6">
      <c r="F15439" s="1846"/>
    </row>
    <row r="15440" spans="6:6">
      <c r="F15440" s="1846"/>
    </row>
    <row r="15441" spans="6:6">
      <c r="F15441" s="1846"/>
    </row>
    <row r="15442" spans="6:6">
      <c r="F15442" s="1846"/>
    </row>
    <row r="15443" spans="6:6">
      <c r="F15443" s="1846"/>
    </row>
    <row r="15444" spans="6:6">
      <c r="F15444" s="1846"/>
    </row>
    <row r="15445" spans="6:6">
      <c r="F15445" s="1846"/>
    </row>
    <row r="15446" spans="6:6">
      <c r="F15446" s="1846"/>
    </row>
    <row r="15447" spans="6:6">
      <c r="F15447" s="1846"/>
    </row>
    <row r="15448" spans="6:6">
      <c r="F15448" s="1846"/>
    </row>
    <row r="15449" spans="6:6">
      <c r="F15449" s="1846"/>
    </row>
    <row r="15450" spans="6:6">
      <c r="F15450" s="1846"/>
    </row>
    <row r="15451" spans="6:6">
      <c r="F15451" s="1846"/>
    </row>
    <row r="15452" spans="6:6">
      <c r="F15452" s="1846"/>
    </row>
    <row r="15453" spans="6:6">
      <c r="F15453" s="1846"/>
    </row>
    <row r="15454" spans="6:6">
      <c r="F15454" s="1846"/>
    </row>
    <row r="15455" spans="6:6">
      <c r="F15455" s="1846"/>
    </row>
    <row r="15456" spans="6:6">
      <c r="F15456" s="1846"/>
    </row>
    <row r="15457" spans="6:6">
      <c r="F15457" s="1846"/>
    </row>
    <row r="15458" spans="6:6">
      <c r="F15458" s="1846"/>
    </row>
    <row r="15459" spans="6:6">
      <c r="F15459" s="1846"/>
    </row>
    <row r="15460" spans="6:6">
      <c r="F15460" s="1846"/>
    </row>
    <row r="15461" spans="6:6">
      <c r="F15461" s="1846"/>
    </row>
    <row r="15462" spans="6:6">
      <c r="F15462" s="1846"/>
    </row>
    <row r="15463" spans="6:6">
      <c r="F15463" s="1846"/>
    </row>
    <row r="15464" spans="6:6">
      <c r="F15464" s="1846"/>
    </row>
    <row r="15465" spans="6:6">
      <c r="F15465" s="1846"/>
    </row>
    <row r="15466" spans="6:6">
      <c r="F15466" s="1846"/>
    </row>
    <row r="15467" spans="6:6">
      <c r="F15467" s="1846"/>
    </row>
    <row r="15468" spans="6:6">
      <c r="F15468" s="1846"/>
    </row>
    <row r="15469" spans="6:6">
      <c r="F15469" s="1846"/>
    </row>
    <row r="15470" spans="6:6">
      <c r="F15470" s="1846"/>
    </row>
    <row r="15471" spans="6:6">
      <c r="F15471" s="1846"/>
    </row>
    <row r="15472" spans="6:6">
      <c r="F15472" s="1846"/>
    </row>
    <row r="15473" spans="6:6">
      <c r="F15473" s="1846"/>
    </row>
    <row r="15474" spans="6:6">
      <c r="F15474" s="1846"/>
    </row>
    <row r="15475" spans="6:6">
      <c r="F15475" s="1846"/>
    </row>
    <row r="15476" spans="6:6">
      <c r="F15476" s="1846"/>
    </row>
    <row r="15477" spans="6:6">
      <c r="F15477" s="1846"/>
    </row>
    <row r="15478" spans="6:6">
      <c r="F15478" s="1846"/>
    </row>
    <row r="15479" spans="6:6">
      <c r="F15479" s="1846"/>
    </row>
    <row r="15480" spans="6:6">
      <c r="F15480" s="1846"/>
    </row>
    <row r="15481" spans="6:6">
      <c r="F15481" s="1846"/>
    </row>
    <row r="15482" spans="6:6">
      <c r="F15482" s="1846"/>
    </row>
    <row r="15483" spans="6:6">
      <c r="F15483" s="1846"/>
    </row>
    <row r="15484" spans="6:6">
      <c r="F15484" s="1846"/>
    </row>
    <row r="15485" spans="6:6">
      <c r="F15485" s="1846"/>
    </row>
    <row r="15486" spans="6:6">
      <c r="F15486" s="1846"/>
    </row>
    <row r="15487" spans="6:6">
      <c r="F15487" s="1846"/>
    </row>
    <row r="15488" spans="6:6">
      <c r="F15488" s="1846"/>
    </row>
    <row r="15489" spans="6:6">
      <c r="F15489" s="1846"/>
    </row>
    <row r="15490" spans="6:6">
      <c r="F15490" s="1846"/>
    </row>
    <row r="15491" spans="6:6">
      <c r="F15491" s="1846"/>
    </row>
    <row r="15492" spans="6:6">
      <c r="F15492" s="1846"/>
    </row>
    <row r="15493" spans="6:6">
      <c r="F15493" s="1846"/>
    </row>
    <row r="15494" spans="6:6">
      <c r="F15494" s="1846"/>
    </row>
    <row r="15495" spans="6:6">
      <c r="F15495" s="1846"/>
    </row>
    <row r="15496" spans="6:6">
      <c r="F15496" s="1846"/>
    </row>
    <row r="15497" spans="6:6">
      <c r="F15497" s="1846"/>
    </row>
    <row r="15498" spans="6:6">
      <c r="F15498" s="1846"/>
    </row>
    <row r="15499" spans="6:6">
      <c r="F15499" s="1846"/>
    </row>
    <row r="15500" spans="6:6">
      <c r="F15500" s="1846"/>
    </row>
    <row r="15501" spans="6:6">
      <c r="F15501" s="1846"/>
    </row>
    <row r="15502" spans="6:6">
      <c r="F15502" s="1846"/>
    </row>
    <row r="15503" spans="6:6">
      <c r="F15503" s="1846"/>
    </row>
    <row r="15504" spans="6:6">
      <c r="F15504" s="1846"/>
    </row>
    <row r="15505" spans="6:6">
      <c r="F15505" s="1846"/>
    </row>
    <row r="15506" spans="6:6">
      <c r="F15506" s="1846"/>
    </row>
    <row r="15507" spans="6:6">
      <c r="F15507" s="1846"/>
    </row>
    <row r="15508" spans="6:6">
      <c r="F15508" s="1846"/>
    </row>
    <row r="15509" spans="6:6">
      <c r="F15509" s="1846"/>
    </row>
    <row r="15510" spans="6:6">
      <c r="F15510" s="1846"/>
    </row>
    <row r="15511" spans="6:6">
      <c r="F15511" s="1846"/>
    </row>
    <row r="15512" spans="6:6">
      <c r="F15512" s="1846"/>
    </row>
    <row r="15513" spans="6:6">
      <c r="F15513" s="1846"/>
    </row>
    <row r="15514" spans="6:6">
      <c r="F15514" s="1846"/>
    </row>
    <row r="15515" spans="6:6">
      <c r="F15515" s="1846"/>
    </row>
    <row r="15516" spans="6:6">
      <c r="F15516" s="1846"/>
    </row>
    <row r="15517" spans="6:6">
      <c r="F15517" s="1846"/>
    </row>
    <row r="15518" spans="6:6">
      <c r="F15518" s="1846"/>
    </row>
    <row r="15519" spans="6:6">
      <c r="F15519" s="1846"/>
    </row>
    <row r="15520" spans="6:6">
      <c r="F15520" s="1846"/>
    </row>
    <row r="15521" spans="6:6">
      <c r="F15521" s="1846"/>
    </row>
    <row r="15522" spans="6:6">
      <c r="F15522" s="1846"/>
    </row>
    <row r="15523" spans="6:6">
      <c r="F15523" s="1846"/>
    </row>
    <row r="15524" spans="6:6">
      <c r="F15524" s="1846"/>
    </row>
    <row r="15525" spans="6:6">
      <c r="F15525" s="1846"/>
    </row>
    <row r="15526" spans="6:6">
      <c r="F15526" s="1846"/>
    </row>
    <row r="15527" spans="6:6">
      <c r="F15527" s="1846"/>
    </row>
    <row r="15528" spans="6:6">
      <c r="F15528" s="1846"/>
    </row>
    <row r="15529" spans="6:6">
      <c r="F15529" s="1846"/>
    </row>
    <row r="15530" spans="6:6">
      <c r="F15530" s="1846"/>
    </row>
    <row r="15531" spans="6:6">
      <c r="F15531" s="1846"/>
    </row>
    <row r="15532" spans="6:6">
      <c r="F15532" s="1846"/>
    </row>
    <row r="15533" spans="6:6">
      <c r="F15533" s="1846"/>
    </row>
    <row r="15534" spans="6:6">
      <c r="F15534" s="1846"/>
    </row>
    <row r="15535" spans="6:6">
      <c r="F15535" s="1846"/>
    </row>
    <row r="15536" spans="6:6">
      <c r="F15536" s="1846"/>
    </row>
    <row r="15537" spans="6:6">
      <c r="F15537" s="1846"/>
    </row>
    <row r="15538" spans="6:6">
      <c r="F15538" s="1846"/>
    </row>
    <row r="15539" spans="6:6">
      <c r="F15539" s="1846"/>
    </row>
    <row r="15540" spans="6:6">
      <c r="F15540" s="1846"/>
    </row>
    <row r="15541" spans="6:6">
      <c r="F15541" s="1846"/>
    </row>
    <row r="15542" spans="6:6">
      <c r="F15542" s="1846"/>
    </row>
    <row r="15543" spans="6:6">
      <c r="F15543" s="1846"/>
    </row>
    <row r="15544" spans="6:6">
      <c r="F15544" s="1846"/>
    </row>
    <row r="15545" spans="6:6">
      <c r="F15545" s="1846"/>
    </row>
    <row r="15546" spans="6:6">
      <c r="F15546" s="1846"/>
    </row>
    <row r="15547" spans="6:6">
      <c r="F15547" s="1846"/>
    </row>
    <row r="15548" spans="6:6">
      <c r="F15548" s="1846"/>
    </row>
    <row r="15549" spans="6:6">
      <c r="F15549" s="1846"/>
    </row>
    <row r="15550" spans="6:6">
      <c r="F15550" s="1846"/>
    </row>
    <row r="15551" spans="6:6">
      <c r="F15551" s="1846"/>
    </row>
    <row r="15552" spans="6:6">
      <c r="F15552" s="1846"/>
    </row>
    <row r="15553" spans="6:6">
      <c r="F15553" s="1846"/>
    </row>
    <row r="15554" spans="6:6">
      <c r="F15554" s="1846"/>
    </row>
    <row r="15555" spans="6:6">
      <c r="F15555" s="1846"/>
    </row>
    <row r="15556" spans="6:6">
      <c r="F15556" s="1846"/>
    </row>
    <row r="15557" spans="6:6">
      <c r="F15557" s="1846"/>
    </row>
    <row r="15558" spans="6:6">
      <c r="F15558" s="1846"/>
    </row>
    <row r="15559" spans="6:6">
      <c r="F15559" s="1846"/>
    </row>
    <row r="15560" spans="6:6">
      <c r="F15560" s="1846"/>
    </row>
    <row r="15561" spans="6:6">
      <c r="F15561" s="1846"/>
    </row>
    <row r="15562" spans="6:6">
      <c r="F15562" s="1846"/>
    </row>
    <row r="15563" spans="6:6">
      <c r="F15563" s="1846"/>
    </row>
    <row r="15564" spans="6:6">
      <c r="F15564" s="1846"/>
    </row>
    <row r="15565" spans="6:6">
      <c r="F15565" s="1846"/>
    </row>
    <row r="15566" spans="6:6">
      <c r="F15566" s="1846"/>
    </row>
    <row r="15567" spans="6:6">
      <c r="F15567" s="1846"/>
    </row>
    <row r="15568" spans="6:6">
      <c r="F15568" s="1846"/>
    </row>
    <row r="15569" spans="6:6">
      <c r="F15569" s="1846"/>
    </row>
    <row r="15570" spans="6:6">
      <c r="F15570" s="1846"/>
    </row>
    <row r="15571" spans="6:6">
      <c r="F15571" s="1846"/>
    </row>
    <row r="15572" spans="6:6">
      <c r="F15572" s="1846"/>
    </row>
    <row r="15573" spans="6:6">
      <c r="F15573" s="1846"/>
    </row>
    <row r="15574" spans="6:6">
      <c r="F15574" s="1846"/>
    </row>
    <row r="15575" spans="6:6">
      <c r="F15575" s="1846"/>
    </row>
    <row r="15576" spans="6:6">
      <c r="F15576" s="1846"/>
    </row>
    <row r="15577" spans="6:6">
      <c r="F15577" s="1846"/>
    </row>
    <row r="15578" spans="6:6">
      <c r="F15578" s="1846"/>
    </row>
    <row r="15579" spans="6:6">
      <c r="F15579" s="1846"/>
    </row>
    <row r="15580" spans="6:6">
      <c r="F15580" s="1846"/>
    </row>
    <row r="15581" spans="6:6">
      <c r="F15581" s="1846"/>
    </row>
    <row r="15582" spans="6:6">
      <c r="F15582" s="1846"/>
    </row>
    <row r="15583" spans="6:6">
      <c r="F15583" s="1846"/>
    </row>
    <row r="15584" spans="6:6">
      <c r="F15584" s="1846"/>
    </row>
    <row r="15585" spans="6:6">
      <c r="F15585" s="1846"/>
    </row>
    <row r="15586" spans="6:6">
      <c r="F15586" s="1846"/>
    </row>
    <row r="15587" spans="6:6">
      <c r="F15587" s="1846"/>
    </row>
    <row r="15588" spans="6:6">
      <c r="F15588" s="1846"/>
    </row>
    <row r="15589" spans="6:6">
      <c r="F15589" s="1846"/>
    </row>
    <row r="15590" spans="6:6">
      <c r="F15590" s="1846"/>
    </row>
    <row r="15591" spans="6:6">
      <c r="F15591" s="1846"/>
    </row>
    <row r="15592" spans="6:6">
      <c r="F15592" s="1846"/>
    </row>
    <row r="15593" spans="6:6">
      <c r="F15593" s="1846"/>
    </row>
    <row r="15594" spans="6:6">
      <c r="F15594" s="1846"/>
    </row>
    <row r="15595" spans="6:6">
      <c r="F15595" s="1846"/>
    </row>
    <row r="15596" spans="6:6">
      <c r="F15596" s="1846"/>
    </row>
    <row r="15597" spans="6:6">
      <c r="F15597" s="1846"/>
    </row>
    <row r="15598" spans="6:6">
      <c r="F15598" s="1846"/>
    </row>
    <row r="15599" spans="6:6">
      <c r="F15599" s="1846"/>
    </row>
    <row r="15600" spans="6:6">
      <c r="F15600" s="1846"/>
    </row>
    <row r="15601" spans="6:6">
      <c r="F15601" s="1846"/>
    </row>
    <row r="15602" spans="6:6">
      <c r="F15602" s="1846"/>
    </row>
    <row r="15603" spans="6:6">
      <c r="F15603" s="1846"/>
    </row>
    <row r="15604" spans="6:6">
      <c r="F15604" s="1846"/>
    </row>
    <row r="15605" spans="6:6">
      <c r="F15605" s="1846"/>
    </row>
    <row r="15606" spans="6:6">
      <c r="F15606" s="1846"/>
    </row>
    <row r="15607" spans="6:6">
      <c r="F15607" s="1846"/>
    </row>
    <row r="15608" spans="6:6">
      <c r="F15608" s="1846"/>
    </row>
    <row r="15609" spans="6:6">
      <c r="F15609" s="1846"/>
    </row>
    <row r="15610" spans="6:6">
      <c r="F15610" s="1846"/>
    </row>
    <row r="15611" spans="6:6">
      <c r="F15611" s="1846"/>
    </row>
    <row r="15612" spans="6:6">
      <c r="F15612" s="1846"/>
    </row>
    <row r="15613" spans="6:6">
      <c r="F15613" s="1846"/>
    </row>
    <row r="15614" spans="6:6">
      <c r="F15614" s="1846"/>
    </row>
    <row r="15615" spans="6:6">
      <c r="F15615" s="1846"/>
    </row>
    <row r="15616" spans="6:6">
      <c r="F15616" s="1846"/>
    </row>
    <row r="15617" spans="6:6">
      <c r="F15617" s="1846"/>
    </row>
    <row r="15618" spans="6:6">
      <c r="F15618" s="1846"/>
    </row>
    <row r="15619" spans="6:6">
      <c r="F15619" s="1846"/>
    </row>
    <row r="15620" spans="6:6">
      <c r="F15620" s="1846"/>
    </row>
    <row r="15621" spans="6:6">
      <c r="F15621" s="1846"/>
    </row>
    <row r="15622" spans="6:6">
      <c r="F15622" s="1846"/>
    </row>
    <row r="15623" spans="6:6">
      <c r="F15623" s="1846"/>
    </row>
    <row r="15624" spans="6:6">
      <c r="F15624" s="1846"/>
    </row>
    <row r="15625" spans="6:6">
      <c r="F15625" s="1846"/>
    </row>
    <row r="15626" spans="6:6">
      <c r="F15626" s="1846"/>
    </row>
    <row r="15627" spans="6:6">
      <c r="F15627" s="1846"/>
    </row>
    <row r="15628" spans="6:6">
      <c r="F15628" s="1846"/>
    </row>
    <row r="15629" spans="6:6">
      <c r="F15629" s="1846"/>
    </row>
    <row r="15630" spans="6:6">
      <c r="F15630" s="1846"/>
    </row>
    <row r="15631" spans="6:6">
      <c r="F15631" s="1846"/>
    </row>
    <row r="15632" spans="6:6">
      <c r="F15632" s="1846"/>
    </row>
    <row r="15633" spans="6:6">
      <c r="F15633" s="1846"/>
    </row>
    <row r="15634" spans="6:6">
      <c r="F15634" s="1846"/>
    </row>
    <row r="15635" spans="6:6">
      <c r="F15635" s="1846"/>
    </row>
    <row r="15636" spans="6:6">
      <c r="F15636" s="1846"/>
    </row>
    <row r="15637" spans="6:6">
      <c r="F15637" s="1846"/>
    </row>
    <row r="15638" spans="6:6">
      <c r="F15638" s="1846"/>
    </row>
    <row r="15639" spans="6:6">
      <c r="F15639" s="1846"/>
    </row>
    <row r="15640" spans="6:6">
      <c r="F15640" s="1846"/>
    </row>
    <row r="15641" spans="6:6">
      <c r="F15641" s="1846"/>
    </row>
    <row r="15642" spans="6:6">
      <c r="F15642" s="1846"/>
    </row>
    <row r="15643" spans="6:6">
      <c r="F15643" s="1846"/>
    </row>
    <row r="15644" spans="6:6">
      <c r="F15644" s="1846"/>
    </row>
    <row r="15645" spans="6:6">
      <c r="F15645" s="1846"/>
    </row>
    <row r="15646" spans="6:6">
      <c r="F15646" s="1846"/>
    </row>
    <row r="15647" spans="6:6">
      <c r="F15647" s="1846"/>
    </row>
    <row r="15648" spans="6:6">
      <c r="F15648" s="1846"/>
    </row>
    <row r="15649" spans="6:6">
      <c r="F15649" s="1846"/>
    </row>
    <row r="15650" spans="6:6">
      <c r="F15650" s="1846"/>
    </row>
    <row r="15651" spans="6:6">
      <c r="F15651" s="1846"/>
    </row>
    <row r="15652" spans="6:6">
      <c r="F15652" s="1846"/>
    </row>
    <row r="15653" spans="6:6">
      <c r="F15653" s="1846"/>
    </row>
    <row r="15654" spans="6:6">
      <c r="F15654" s="1846"/>
    </row>
    <row r="15655" spans="6:6">
      <c r="F15655" s="1846"/>
    </row>
    <row r="15656" spans="6:6">
      <c r="F15656" s="1846"/>
    </row>
    <row r="15657" spans="6:6">
      <c r="F15657" s="1846"/>
    </row>
    <row r="15658" spans="6:6">
      <c r="F15658" s="1846"/>
    </row>
    <row r="15659" spans="6:6">
      <c r="F15659" s="1846"/>
    </row>
    <row r="15660" spans="6:6">
      <c r="F15660" s="1846"/>
    </row>
    <row r="15661" spans="6:6">
      <c r="F15661" s="1846"/>
    </row>
    <row r="15662" spans="6:6">
      <c r="F15662" s="1846"/>
    </row>
    <row r="15663" spans="6:6">
      <c r="F15663" s="1846"/>
    </row>
    <row r="15664" spans="6:6">
      <c r="F15664" s="1846"/>
    </row>
    <row r="15665" spans="6:6">
      <c r="F15665" s="1846"/>
    </row>
    <row r="15666" spans="6:6">
      <c r="F15666" s="1846"/>
    </row>
    <row r="15667" spans="6:6">
      <c r="F15667" s="1846"/>
    </row>
    <row r="15668" spans="6:6">
      <c r="F15668" s="1846"/>
    </row>
    <row r="15669" spans="6:6">
      <c r="F15669" s="1846"/>
    </row>
    <row r="15670" spans="6:6">
      <c r="F15670" s="1846"/>
    </row>
    <row r="15671" spans="6:6">
      <c r="F15671" s="1846"/>
    </row>
    <row r="15672" spans="6:6">
      <c r="F15672" s="1846"/>
    </row>
    <row r="15673" spans="6:6">
      <c r="F15673" s="1846"/>
    </row>
    <row r="15674" spans="6:6">
      <c r="F15674" s="1846"/>
    </row>
    <row r="15675" spans="6:6">
      <c r="F15675" s="1846"/>
    </row>
    <row r="15676" spans="6:6">
      <c r="F15676" s="1846"/>
    </row>
    <row r="15677" spans="6:6">
      <c r="F15677" s="1846"/>
    </row>
    <row r="15678" spans="6:6">
      <c r="F15678" s="1846"/>
    </row>
    <row r="15679" spans="6:6">
      <c r="F15679" s="1846"/>
    </row>
    <row r="15680" spans="6:6">
      <c r="F15680" s="1846"/>
    </row>
    <row r="15681" spans="6:6">
      <c r="F15681" s="1846"/>
    </row>
    <row r="15682" spans="6:6">
      <c r="F15682" s="1846"/>
    </row>
    <row r="15683" spans="6:6">
      <c r="F15683" s="1846"/>
    </row>
    <row r="15684" spans="6:6">
      <c r="F15684" s="1846"/>
    </row>
    <row r="15685" spans="6:6">
      <c r="F15685" s="1846"/>
    </row>
    <row r="15686" spans="6:6">
      <c r="F15686" s="1846"/>
    </row>
    <row r="15687" spans="6:6">
      <c r="F15687" s="1846"/>
    </row>
    <row r="15688" spans="6:6">
      <c r="F15688" s="1846"/>
    </row>
    <row r="15689" spans="6:6">
      <c r="F15689" s="1846"/>
    </row>
    <row r="15690" spans="6:6">
      <c r="F15690" s="1846"/>
    </row>
    <row r="15691" spans="6:6">
      <c r="F15691" s="1846"/>
    </row>
    <row r="15692" spans="6:6">
      <c r="F15692" s="1846"/>
    </row>
    <row r="15693" spans="6:6">
      <c r="F15693" s="1846"/>
    </row>
    <row r="15694" spans="6:6">
      <c r="F15694" s="1846"/>
    </row>
    <row r="15695" spans="6:6">
      <c r="F15695" s="1846"/>
    </row>
    <row r="15696" spans="6:6">
      <c r="F15696" s="1846"/>
    </row>
    <row r="15697" spans="6:6">
      <c r="F15697" s="1846"/>
    </row>
    <row r="15698" spans="6:6">
      <c r="F15698" s="1846"/>
    </row>
    <row r="15699" spans="6:6">
      <c r="F15699" s="1846"/>
    </row>
    <row r="15700" spans="6:6">
      <c r="F15700" s="1846"/>
    </row>
    <row r="15701" spans="6:6">
      <c r="F15701" s="1846"/>
    </row>
    <row r="15702" spans="6:6">
      <c r="F15702" s="1846"/>
    </row>
    <row r="15703" spans="6:6">
      <c r="F15703" s="1846"/>
    </row>
    <row r="15704" spans="6:6">
      <c r="F15704" s="1846"/>
    </row>
    <row r="15705" spans="6:6">
      <c r="F15705" s="1846"/>
    </row>
    <row r="15706" spans="6:6">
      <c r="F15706" s="1846"/>
    </row>
    <row r="15707" spans="6:6">
      <c r="F15707" s="1846"/>
    </row>
    <row r="15708" spans="6:6">
      <c r="F15708" s="1846"/>
    </row>
    <row r="15709" spans="6:6">
      <c r="F15709" s="1846"/>
    </row>
    <row r="15710" spans="6:6">
      <c r="F15710" s="1846"/>
    </row>
    <row r="15711" spans="6:6">
      <c r="F15711" s="1846"/>
    </row>
    <row r="15712" spans="6:6">
      <c r="F15712" s="1846"/>
    </row>
    <row r="15713" spans="6:6">
      <c r="F15713" s="1846"/>
    </row>
    <row r="15714" spans="6:6">
      <c r="F15714" s="1846"/>
    </row>
    <row r="15715" spans="6:6">
      <c r="F15715" s="1846"/>
    </row>
    <row r="15716" spans="6:6">
      <c r="F15716" s="1846"/>
    </row>
    <row r="15717" spans="6:6">
      <c r="F15717" s="1846"/>
    </row>
    <row r="15718" spans="6:6">
      <c r="F15718" s="1846"/>
    </row>
    <row r="15719" spans="6:6">
      <c r="F15719" s="1846"/>
    </row>
    <row r="15720" spans="6:6">
      <c r="F15720" s="1846"/>
    </row>
    <row r="15721" spans="6:6">
      <c r="F15721" s="1846"/>
    </row>
    <row r="15722" spans="6:6">
      <c r="F15722" s="1846"/>
    </row>
    <row r="15723" spans="6:6">
      <c r="F15723" s="1846"/>
    </row>
    <row r="15724" spans="6:6">
      <c r="F15724" s="1846"/>
    </row>
    <row r="15725" spans="6:6">
      <c r="F15725" s="1846"/>
    </row>
    <row r="15726" spans="6:6">
      <c r="F15726" s="1846"/>
    </row>
    <row r="15727" spans="6:6">
      <c r="F15727" s="1846"/>
    </row>
    <row r="15728" spans="6:6">
      <c r="F15728" s="1846"/>
    </row>
    <row r="15729" spans="6:6">
      <c r="F15729" s="1846"/>
    </row>
    <row r="15730" spans="6:6">
      <c r="F15730" s="1846"/>
    </row>
    <row r="15731" spans="6:6">
      <c r="F15731" s="1846"/>
    </row>
    <row r="15732" spans="6:6">
      <c r="F15732" s="1846"/>
    </row>
    <row r="15733" spans="6:6">
      <c r="F15733" s="1846"/>
    </row>
    <row r="15734" spans="6:6">
      <c r="F15734" s="1846"/>
    </row>
    <row r="15735" spans="6:6">
      <c r="F15735" s="1846"/>
    </row>
    <row r="15736" spans="6:6">
      <c r="F15736" s="1846"/>
    </row>
    <row r="15737" spans="6:6">
      <c r="F15737" s="1846"/>
    </row>
    <row r="15738" spans="6:6">
      <c r="F15738" s="1846"/>
    </row>
    <row r="15739" spans="6:6">
      <c r="F15739" s="1846"/>
    </row>
    <row r="15740" spans="6:6">
      <c r="F15740" s="1846"/>
    </row>
    <row r="15741" spans="6:6">
      <c r="F15741" s="1846"/>
    </row>
    <row r="15742" spans="6:6">
      <c r="F15742" s="1846"/>
    </row>
    <row r="15743" spans="6:6">
      <c r="F15743" s="1846"/>
    </row>
    <row r="15744" spans="6:6">
      <c r="F15744" s="1846"/>
    </row>
    <row r="15745" spans="6:6">
      <c r="F15745" s="1846"/>
    </row>
    <row r="15746" spans="6:6">
      <c r="F15746" s="1846"/>
    </row>
    <row r="15747" spans="6:6">
      <c r="F15747" s="1846"/>
    </row>
    <row r="15748" spans="6:6">
      <c r="F15748" s="1846"/>
    </row>
    <row r="15749" spans="6:6">
      <c r="F15749" s="1846"/>
    </row>
    <row r="15750" spans="6:6">
      <c r="F15750" s="1846"/>
    </row>
    <row r="15751" spans="6:6">
      <c r="F15751" s="1846"/>
    </row>
    <row r="15752" spans="6:6">
      <c r="F15752" s="1846"/>
    </row>
    <row r="15753" spans="6:6">
      <c r="F15753" s="1846"/>
    </row>
    <row r="15754" spans="6:6">
      <c r="F15754" s="1846"/>
    </row>
    <row r="15755" spans="6:6">
      <c r="F15755" s="1846"/>
    </row>
    <row r="15756" spans="6:6">
      <c r="F15756" s="1846"/>
    </row>
    <row r="15757" spans="6:6">
      <c r="F15757" s="1846"/>
    </row>
    <row r="15758" spans="6:6">
      <c r="F15758" s="1846"/>
    </row>
    <row r="15759" spans="6:6">
      <c r="F15759" s="1846"/>
    </row>
    <row r="15760" spans="6:6">
      <c r="F15760" s="1846"/>
    </row>
    <row r="15761" spans="6:6">
      <c r="F15761" s="1846"/>
    </row>
    <row r="15762" spans="6:6">
      <c r="F15762" s="1846"/>
    </row>
    <row r="15763" spans="6:6">
      <c r="F15763" s="1846"/>
    </row>
    <row r="15764" spans="6:6">
      <c r="F15764" s="1846"/>
    </row>
    <row r="15765" spans="6:6">
      <c r="F15765" s="1846"/>
    </row>
    <row r="15766" spans="6:6">
      <c r="F15766" s="1846"/>
    </row>
    <row r="15767" spans="6:6">
      <c r="F15767" s="1846"/>
    </row>
    <row r="15768" spans="6:6">
      <c r="F15768" s="1846"/>
    </row>
    <row r="15769" spans="6:6">
      <c r="F15769" s="1846"/>
    </row>
    <row r="15770" spans="6:6">
      <c r="F15770" s="1846"/>
    </row>
    <row r="15771" spans="6:6">
      <c r="F15771" s="1846"/>
    </row>
    <row r="15772" spans="6:6">
      <c r="F15772" s="1846"/>
    </row>
    <row r="15773" spans="6:6">
      <c r="F15773" s="1846"/>
    </row>
    <row r="15774" spans="6:6">
      <c r="F15774" s="1846"/>
    </row>
    <row r="15775" spans="6:6">
      <c r="F15775" s="1846"/>
    </row>
    <row r="15776" spans="6:6">
      <c r="F15776" s="1846"/>
    </row>
    <row r="15777" spans="6:6">
      <c r="F15777" s="1846"/>
    </row>
    <row r="15778" spans="6:6">
      <c r="F15778" s="1846"/>
    </row>
    <row r="15779" spans="6:6">
      <c r="F15779" s="1846"/>
    </row>
    <row r="15780" spans="6:6">
      <c r="F15780" s="1846"/>
    </row>
    <row r="15781" spans="6:6">
      <c r="F15781" s="1846"/>
    </row>
    <row r="15782" spans="6:6">
      <c r="F15782" s="1846"/>
    </row>
    <row r="15783" spans="6:6">
      <c r="F15783" s="1846"/>
    </row>
    <row r="15784" spans="6:6">
      <c r="F15784" s="1846"/>
    </row>
    <row r="15785" spans="6:6">
      <c r="F15785" s="1846"/>
    </row>
    <row r="15786" spans="6:6">
      <c r="F15786" s="1846"/>
    </row>
    <row r="15787" spans="6:6">
      <c r="F15787" s="1846"/>
    </row>
    <row r="15788" spans="6:6">
      <c r="F15788" s="1846"/>
    </row>
    <row r="15789" spans="6:6">
      <c r="F15789" s="1846"/>
    </row>
    <row r="15790" spans="6:6">
      <c r="F15790" s="1846"/>
    </row>
    <row r="15791" spans="6:6">
      <c r="F15791" s="1846"/>
    </row>
    <row r="15792" spans="6:6">
      <c r="F15792" s="1846"/>
    </row>
    <row r="15793" spans="6:6">
      <c r="F15793" s="1846"/>
    </row>
    <row r="15794" spans="6:6">
      <c r="F15794" s="1846"/>
    </row>
    <row r="15795" spans="6:6">
      <c r="F15795" s="1846"/>
    </row>
    <row r="15796" spans="6:6">
      <c r="F15796" s="1846"/>
    </row>
    <row r="15797" spans="6:6">
      <c r="F15797" s="1846"/>
    </row>
    <row r="15798" spans="6:6">
      <c r="F15798" s="1846"/>
    </row>
    <row r="15799" spans="6:6">
      <c r="F15799" s="1846"/>
    </row>
    <row r="15800" spans="6:6">
      <c r="F15800" s="1846"/>
    </row>
    <row r="15801" spans="6:6">
      <c r="F15801" s="1846"/>
    </row>
    <row r="15802" spans="6:6">
      <c r="F15802" s="1846"/>
    </row>
    <row r="15803" spans="6:6">
      <c r="F15803" s="1846"/>
    </row>
    <row r="15804" spans="6:6">
      <c r="F15804" s="1846"/>
    </row>
    <row r="15805" spans="6:6">
      <c r="F15805" s="1846"/>
    </row>
    <row r="15806" spans="6:6">
      <c r="F15806" s="1846"/>
    </row>
    <row r="15807" spans="6:6">
      <c r="F15807" s="1846"/>
    </row>
    <row r="15808" spans="6:6">
      <c r="F15808" s="1846"/>
    </row>
    <row r="15809" spans="6:6">
      <c r="F15809" s="1846"/>
    </row>
    <row r="15810" spans="6:6">
      <c r="F15810" s="1846"/>
    </row>
    <row r="15811" spans="6:6">
      <c r="F15811" s="1846"/>
    </row>
    <row r="15812" spans="6:6">
      <c r="F15812" s="1846"/>
    </row>
    <row r="15813" spans="6:6">
      <c r="F15813" s="1846"/>
    </row>
    <row r="15814" spans="6:6">
      <c r="F15814" s="1846"/>
    </row>
    <row r="15815" spans="6:6">
      <c r="F15815" s="1846"/>
    </row>
    <row r="15816" spans="6:6">
      <c r="F15816" s="1846"/>
    </row>
    <row r="15817" spans="6:6">
      <c r="F15817" s="1846"/>
    </row>
    <row r="15818" spans="6:6">
      <c r="F15818" s="1846"/>
    </row>
    <row r="15819" spans="6:6">
      <c r="F15819" s="1846"/>
    </row>
    <row r="15820" spans="6:6">
      <c r="F15820" s="1846"/>
    </row>
    <row r="15821" spans="6:6">
      <c r="F15821" s="1846"/>
    </row>
    <row r="15822" spans="6:6">
      <c r="F15822" s="1846"/>
    </row>
    <row r="15823" spans="6:6">
      <c r="F15823" s="1846"/>
    </row>
    <row r="15824" spans="6:6">
      <c r="F15824" s="1846"/>
    </row>
    <row r="15825" spans="6:6">
      <c r="F15825" s="1846"/>
    </row>
    <row r="15826" spans="6:6">
      <c r="F15826" s="1846"/>
    </row>
    <row r="15827" spans="6:6">
      <c r="F15827" s="1846"/>
    </row>
    <row r="15828" spans="6:6">
      <c r="F15828" s="1846"/>
    </row>
    <row r="15829" spans="6:6">
      <c r="F15829" s="1846"/>
    </row>
    <row r="15830" spans="6:6">
      <c r="F15830" s="1846"/>
    </row>
    <row r="15831" spans="6:6">
      <c r="F15831" s="1846"/>
    </row>
    <row r="15832" spans="6:6">
      <c r="F15832" s="1846"/>
    </row>
    <row r="15833" spans="6:6">
      <c r="F15833" s="1846"/>
    </row>
    <row r="15834" spans="6:6">
      <c r="F15834" s="1846"/>
    </row>
    <row r="15835" spans="6:6">
      <c r="F15835" s="1846"/>
    </row>
    <row r="15836" spans="6:6">
      <c r="F15836" s="1846"/>
    </row>
    <row r="15837" spans="6:6">
      <c r="F15837" s="1846"/>
    </row>
    <row r="15838" spans="6:6">
      <c r="F15838" s="1846"/>
    </row>
    <row r="15839" spans="6:6">
      <c r="F15839" s="1846"/>
    </row>
    <row r="15840" spans="6:6">
      <c r="F15840" s="1846"/>
    </row>
    <row r="15841" spans="6:6">
      <c r="F15841" s="1846"/>
    </row>
    <row r="15842" spans="6:6">
      <c r="F15842" s="1846"/>
    </row>
    <row r="15843" spans="6:6">
      <c r="F15843" s="1846"/>
    </row>
    <row r="15844" spans="6:6">
      <c r="F15844" s="1846"/>
    </row>
    <row r="15845" spans="6:6">
      <c r="F15845" s="1846"/>
    </row>
    <row r="15846" spans="6:6">
      <c r="F15846" s="1846"/>
    </row>
    <row r="15847" spans="6:6">
      <c r="F15847" s="1846"/>
    </row>
    <row r="15848" spans="6:6">
      <c r="F15848" s="1846"/>
    </row>
    <row r="15849" spans="6:6">
      <c r="F15849" s="1846"/>
    </row>
    <row r="15850" spans="6:6">
      <c r="F15850" s="1846"/>
    </row>
    <row r="15851" spans="6:6">
      <c r="F15851" s="1846"/>
    </row>
    <row r="15852" spans="6:6">
      <c r="F15852" s="1846"/>
    </row>
    <row r="15853" spans="6:6">
      <c r="F15853" s="1846"/>
    </row>
    <row r="15854" spans="6:6">
      <c r="F15854" s="1846"/>
    </row>
    <row r="15855" spans="6:6">
      <c r="F15855" s="1846"/>
    </row>
    <row r="15856" spans="6:6">
      <c r="F15856" s="1846"/>
    </row>
    <row r="15857" spans="6:6">
      <c r="F15857" s="1846"/>
    </row>
    <row r="15858" spans="6:6">
      <c r="F15858" s="1846"/>
    </row>
    <row r="15859" spans="6:6">
      <c r="F15859" s="1846"/>
    </row>
    <row r="15860" spans="6:6">
      <c r="F15860" s="1846"/>
    </row>
    <row r="15861" spans="6:6">
      <c r="F15861" s="1846"/>
    </row>
    <row r="15862" spans="6:6">
      <c r="F15862" s="1846"/>
    </row>
    <row r="15863" spans="6:6">
      <c r="F15863" s="1846"/>
    </row>
    <row r="15864" spans="6:6">
      <c r="F15864" s="1846"/>
    </row>
    <row r="15865" spans="6:6">
      <c r="F15865" s="1846"/>
    </row>
    <row r="15866" spans="6:6">
      <c r="F15866" s="1846"/>
    </row>
    <row r="15867" spans="6:6">
      <c r="F15867" s="1846"/>
    </row>
    <row r="15868" spans="6:6">
      <c r="F15868" s="1846"/>
    </row>
    <row r="15869" spans="6:6">
      <c r="F15869" s="1846"/>
    </row>
    <row r="15870" spans="6:6">
      <c r="F15870" s="1846"/>
    </row>
    <row r="15871" spans="6:6">
      <c r="F15871" s="1846"/>
    </row>
    <row r="15872" spans="6:6">
      <c r="F15872" s="1846"/>
    </row>
    <row r="15873" spans="6:6">
      <c r="F15873" s="1846"/>
    </row>
    <row r="15874" spans="6:6">
      <c r="F15874" s="1846"/>
    </row>
    <row r="15875" spans="6:6">
      <c r="F15875" s="1846"/>
    </row>
    <row r="15876" spans="6:6">
      <c r="F15876" s="1846"/>
    </row>
    <row r="15877" spans="6:6">
      <c r="F15877" s="1846"/>
    </row>
    <row r="15878" spans="6:6">
      <c r="F15878" s="1846"/>
    </row>
    <row r="15879" spans="6:6">
      <c r="F15879" s="1846"/>
    </row>
    <row r="15880" spans="6:6">
      <c r="F15880" s="1846"/>
    </row>
    <row r="15881" spans="6:6">
      <c r="F15881" s="1846"/>
    </row>
    <row r="15882" spans="6:6">
      <c r="F15882" s="1846"/>
    </row>
    <row r="15883" spans="6:6">
      <c r="F15883" s="1846"/>
    </row>
    <row r="15884" spans="6:6">
      <c r="F15884" s="1846"/>
    </row>
    <row r="15885" spans="6:6">
      <c r="F15885" s="1846"/>
    </row>
    <row r="15886" spans="6:6">
      <c r="F15886" s="1846"/>
    </row>
    <row r="15887" spans="6:6">
      <c r="F15887" s="1846"/>
    </row>
    <row r="15888" spans="6:6">
      <c r="F15888" s="1846"/>
    </row>
    <row r="15889" spans="6:6">
      <c r="F15889" s="1846"/>
    </row>
    <row r="15890" spans="6:6">
      <c r="F15890" s="1846"/>
    </row>
    <row r="15891" spans="6:6">
      <c r="F15891" s="1846"/>
    </row>
    <row r="15892" spans="6:6">
      <c r="F15892" s="1846"/>
    </row>
    <row r="15893" spans="6:6">
      <c r="F15893" s="1846"/>
    </row>
    <row r="15894" spans="6:6">
      <c r="F15894" s="1846"/>
    </row>
    <row r="15895" spans="6:6">
      <c r="F15895" s="1846"/>
    </row>
    <row r="15896" spans="6:6">
      <c r="F15896" s="1846"/>
    </row>
    <row r="15897" spans="6:6">
      <c r="F15897" s="1846"/>
    </row>
    <row r="15898" spans="6:6">
      <c r="F15898" s="1846"/>
    </row>
    <row r="15899" spans="6:6">
      <c r="F15899" s="1846"/>
    </row>
    <row r="15900" spans="6:6">
      <c r="F15900" s="1846"/>
    </row>
    <row r="15901" spans="6:6">
      <c r="F15901" s="1846"/>
    </row>
    <row r="15902" spans="6:6">
      <c r="F15902" s="1846"/>
    </row>
    <row r="15903" spans="6:6">
      <c r="F15903" s="1846"/>
    </row>
    <row r="15904" spans="6:6">
      <c r="F15904" s="1846"/>
    </row>
    <row r="15905" spans="6:6">
      <c r="F15905" s="1846"/>
    </row>
    <row r="15906" spans="6:6">
      <c r="F15906" s="1846"/>
    </row>
    <row r="15907" spans="6:6">
      <c r="F15907" s="1846"/>
    </row>
    <row r="15908" spans="6:6">
      <c r="F15908" s="1846"/>
    </row>
    <row r="15909" spans="6:6">
      <c r="F15909" s="1846"/>
    </row>
    <row r="15910" spans="6:6">
      <c r="F15910" s="1846"/>
    </row>
    <row r="15911" spans="6:6">
      <c r="F15911" s="1846"/>
    </row>
    <row r="15912" spans="6:6">
      <c r="F15912" s="1846"/>
    </row>
    <row r="15913" spans="6:6">
      <c r="F15913" s="1846"/>
    </row>
    <row r="15914" spans="6:6">
      <c r="F15914" s="1846"/>
    </row>
    <row r="15915" spans="6:6">
      <c r="F15915" s="1846"/>
    </row>
    <row r="15916" spans="6:6">
      <c r="F15916" s="1846"/>
    </row>
    <row r="15917" spans="6:6">
      <c r="F15917" s="1846"/>
    </row>
    <row r="15918" spans="6:6">
      <c r="F15918" s="1846"/>
    </row>
    <row r="15919" spans="6:6">
      <c r="F15919" s="1846"/>
    </row>
    <row r="15920" spans="6:6">
      <c r="F15920" s="1846"/>
    </row>
    <row r="15921" spans="6:6">
      <c r="F15921" s="1846"/>
    </row>
    <row r="15922" spans="6:6">
      <c r="F15922" s="1846"/>
    </row>
    <row r="15923" spans="6:6">
      <c r="F15923" s="1846"/>
    </row>
    <row r="15924" spans="6:6">
      <c r="F15924" s="1846"/>
    </row>
    <row r="15925" spans="6:6">
      <c r="F15925" s="1846"/>
    </row>
    <row r="15926" spans="6:6">
      <c r="F15926" s="1846"/>
    </row>
    <row r="15927" spans="6:6">
      <c r="F15927" s="1846"/>
    </row>
    <row r="15928" spans="6:6">
      <c r="F15928" s="1846"/>
    </row>
    <row r="15929" spans="6:6">
      <c r="F15929" s="1846"/>
    </row>
    <row r="15930" spans="6:6">
      <c r="F15930" s="1846"/>
    </row>
    <row r="15931" spans="6:6">
      <c r="F15931" s="1846"/>
    </row>
    <row r="15932" spans="6:6">
      <c r="F15932" s="1846"/>
    </row>
    <row r="15933" spans="6:6">
      <c r="F15933" s="1846"/>
    </row>
    <row r="15934" spans="6:6">
      <c r="F15934" s="1846"/>
    </row>
    <row r="15935" spans="6:6">
      <c r="F15935" s="1846"/>
    </row>
    <row r="15936" spans="6:6">
      <c r="F15936" s="1846"/>
    </row>
    <row r="15937" spans="6:6">
      <c r="F15937" s="1846"/>
    </row>
    <row r="15938" spans="6:6">
      <c r="F15938" s="1846"/>
    </row>
    <row r="15939" spans="6:6">
      <c r="F15939" s="1846"/>
    </row>
    <row r="15940" spans="6:6">
      <c r="F15940" s="1846"/>
    </row>
    <row r="15941" spans="6:6">
      <c r="F15941" s="1846"/>
    </row>
    <row r="15942" spans="6:6">
      <c r="F15942" s="1846"/>
    </row>
    <row r="15943" spans="6:6">
      <c r="F15943" s="1846"/>
    </row>
    <row r="15944" spans="6:6">
      <c r="F15944" s="1846"/>
    </row>
    <row r="15945" spans="6:6">
      <c r="F15945" s="1846"/>
    </row>
    <row r="15946" spans="6:6">
      <c r="F15946" s="1846"/>
    </row>
    <row r="15947" spans="6:6">
      <c r="F15947" s="1846"/>
    </row>
    <row r="15948" spans="6:6">
      <c r="F15948" s="1846"/>
    </row>
    <row r="15949" spans="6:6">
      <c r="F15949" s="1846"/>
    </row>
    <row r="15950" spans="6:6">
      <c r="F15950" s="1846"/>
    </row>
    <row r="15951" spans="6:6">
      <c r="F15951" s="1846"/>
    </row>
    <row r="15952" spans="6:6">
      <c r="F15952" s="1846"/>
    </row>
    <row r="15953" spans="6:6">
      <c r="F15953" s="1846"/>
    </row>
    <row r="15954" spans="6:6">
      <c r="F15954" s="1846"/>
    </row>
    <row r="15955" spans="6:6">
      <c r="F15955" s="1846"/>
    </row>
    <row r="15956" spans="6:6">
      <c r="F15956" s="1846"/>
    </row>
    <row r="15957" spans="6:6">
      <c r="F15957" s="1846"/>
    </row>
    <row r="15958" spans="6:6">
      <c r="F15958" s="1846"/>
    </row>
    <row r="15959" spans="6:6">
      <c r="F15959" s="1846"/>
    </row>
    <row r="15960" spans="6:6">
      <c r="F15960" s="1846"/>
    </row>
    <row r="15961" spans="6:6">
      <c r="F15961" s="1846"/>
    </row>
    <row r="15962" spans="6:6">
      <c r="F15962" s="1846"/>
    </row>
    <row r="15963" spans="6:6">
      <c r="F15963" s="1846"/>
    </row>
    <row r="15964" spans="6:6">
      <c r="F15964" s="1846"/>
    </row>
    <row r="15965" spans="6:6">
      <c r="F15965" s="1846"/>
    </row>
    <row r="15966" spans="6:6">
      <c r="F15966" s="1846"/>
    </row>
    <row r="15967" spans="6:6">
      <c r="F15967" s="1846"/>
    </row>
    <row r="15968" spans="6:6">
      <c r="F15968" s="1846"/>
    </row>
    <row r="15969" spans="6:6">
      <c r="F15969" s="1846"/>
    </row>
    <row r="15970" spans="6:6">
      <c r="F15970" s="1846"/>
    </row>
    <row r="15971" spans="6:6">
      <c r="F15971" s="1846"/>
    </row>
    <row r="15972" spans="6:6">
      <c r="F15972" s="1846"/>
    </row>
    <row r="15973" spans="6:6">
      <c r="F15973" s="1846"/>
    </row>
    <row r="15974" spans="6:6">
      <c r="F15974" s="1846"/>
    </row>
    <row r="15975" spans="6:6">
      <c r="F15975" s="1846"/>
    </row>
    <row r="15976" spans="6:6">
      <c r="F15976" s="1846"/>
    </row>
    <row r="15977" spans="6:6">
      <c r="F15977" s="1846"/>
    </row>
    <row r="15978" spans="6:6">
      <c r="F15978" s="1846"/>
    </row>
    <row r="15979" spans="6:6">
      <c r="F15979" s="1846"/>
    </row>
    <row r="15980" spans="6:6">
      <c r="F15980" s="1846"/>
    </row>
    <row r="15981" spans="6:6">
      <c r="F15981" s="1846"/>
    </row>
    <row r="15982" spans="6:6">
      <c r="F15982" s="1846"/>
    </row>
    <row r="15983" spans="6:6">
      <c r="F15983" s="1846"/>
    </row>
    <row r="15984" spans="6:6">
      <c r="F15984" s="1846"/>
    </row>
    <row r="15985" spans="6:6">
      <c r="F15985" s="1846"/>
    </row>
    <row r="15986" spans="6:6">
      <c r="F15986" s="1846"/>
    </row>
    <row r="15987" spans="6:6">
      <c r="F15987" s="1846"/>
    </row>
    <row r="15988" spans="6:6">
      <c r="F15988" s="1846"/>
    </row>
    <row r="15989" spans="6:6">
      <c r="F15989" s="1846"/>
    </row>
    <row r="15990" spans="6:6">
      <c r="F15990" s="1846"/>
    </row>
    <row r="15991" spans="6:6">
      <c r="F15991" s="1846"/>
    </row>
    <row r="15992" spans="6:6">
      <c r="F15992" s="1846"/>
    </row>
    <row r="15993" spans="6:6">
      <c r="F15993" s="1846"/>
    </row>
    <row r="15994" spans="6:6">
      <c r="F15994" s="1846"/>
    </row>
    <row r="15995" spans="6:6">
      <c r="F15995" s="1846"/>
    </row>
    <row r="15996" spans="6:6">
      <c r="F15996" s="1846"/>
    </row>
    <row r="15997" spans="6:6">
      <c r="F15997" s="1846"/>
    </row>
    <row r="15998" spans="6:6">
      <c r="F15998" s="1846"/>
    </row>
    <row r="15999" spans="6:6">
      <c r="F15999" s="1846"/>
    </row>
    <row r="16000" spans="6:6">
      <c r="F16000" s="1846"/>
    </row>
    <row r="16001" spans="6:6">
      <c r="F16001" s="1846"/>
    </row>
    <row r="16002" spans="6:6">
      <c r="F16002" s="1846"/>
    </row>
    <row r="16003" spans="6:6">
      <c r="F16003" s="1846"/>
    </row>
    <row r="16004" spans="6:6">
      <c r="F16004" s="1846"/>
    </row>
    <row r="16005" spans="6:6">
      <c r="F16005" s="1846"/>
    </row>
    <row r="16006" spans="6:6">
      <c r="F16006" s="1846"/>
    </row>
    <row r="16007" spans="6:6">
      <c r="F16007" s="1846"/>
    </row>
    <row r="16008" spans="6:6">
      <c r="F16008" s="1846"/>
    </row>
    <row r="16009" spans="6:6">
      <c r="F16009" s="1846"/>
    </row>
    <row r="16010" spans="6:6">
      <c r="F16010" s="1846"/>
    </row>
    <row r="16011" spans="6:6">
      <c r="F16011" s="1846"/>
    </row>
    <row r="16012" spans="6:6">
      <c r="F16012" s="1846"/>
    </row>
    <row r="16013" spans="6:6">
      <c r="F16013" s="1846"/>
    </row>
    <row r="16014" spans="6:6">
      <c r="F16014" s="1846"/>
    </row>
    <row r="16015" spans="6:6">
      <c r="F16015" s="1846"/>
    </row>
    <row r="16016" spans="6:6">
      <c r="F16016" s="1846"/>
    </row>
    <row r="16017" spans="6:6">
      <c r="F16017" s="1846"/>
    </row>
    <row r="16018" spans="6:6">
      <c r="F16018" s="1846"/>
    </row>
    <row r="16019" spans="6:6">
      <c r="F16019" s="1846"/>
    </row>
    <row r="16020" spans="6:6">
      <c r="F16020" s="1846"/>
    </row>
    <row r="16021" spans="6:6">
      <c r="F16021" s="1846"/>
    </row>
    <row r="16022" spans="6:6">
      <c r="F16022" s="1846"/>
    </row>
    <row r="16023" spans="6:6">
      <c r="F16023" s="1846"/>
    </row>
    <row r="16024" spans="6:6">
      <c r="F16024" s="1846"/>
    </row>
    <row r="16025" spans="6:6">
      <c r="F16025" s="1846"/>
    </row>
    <row r="16026" spans="6:6">
      <c r="F16026" s="1846"/>
    </row>
    <row r="16027" spans="6:6">
      <c r="F16027" s="1846"/>
    </row>
    <row r="16028" spans="6:6">
      <c r="F16028" s="1846"/>
    </row>
    <row r="16029" spans="6:6">
      <c r="F16029" s="1846"/>
    </row>
    <row r="16030" spans="6:6">
      <c r="F16030" s="1846"/>
    </row>
    <row r="16031" spans="6:6">
      <c r="F16031" s="1846"/>
    </row>
    <row r="16032" spans="6:6">
      <c r="F16032" s="1846"/>
    </row>
    <row r="16033" spans="6:6">
      <c r="F16033" s="1846"/>
    </row>
    <row r="16034" spans="6:6">
      <c r="F16034" s="1846"/>
    </row>
    <row r="16035" spans="6:6">
      <c r="F16035" s="1846"/>
    </row>
    <row r="16036" spans="6:6">
      <c r="F16036" s="1846"/>
    </row>
    <row r="16037" spans="6:6">
      <c r="F16037" s="1846"/>
    </row>
    <row r="16038" spans="6:6">
      <c r="F16038" s="1846"/>
    </row>
    <row r="16039" spans="6:6">
      <c r="F16039" s="1846"/>
    </row>
    <row r="16040" spans="6:6">
      <c r="F16040" s="1846"/>
    </row>
    <row r="16041" spans="6:6">
      <c r="F16041" s="1846"/>
    </row>
    <row r="16042" spans="6:6">
      <c r="F16042" s="1846"/>
    </row>
    <row r="16043" spans="6:6">
      <c r="F16043" s="1846"/>
    </row>
    <row r="16044" spans="6:6">
      <c r="F16044" s="1846"/>
    </row>
    <row r="16045" spans="6:6">
      <c r="F16045" s="1846"/>
    </row>
    <row r="16046" spans="6:6">
      <c r="F16046" s="1846"/>
    </row>
    <row r="16047" spans="6:6">
      <c r="F16047" s="1846"/>
    </row>
    <row r="16048" spans="6:6">
      <c r="F16048" s="1846"/>
    </row>
    <row r="16049" spans="6:6">
      <c r="F16049" s="1846"/>
    </row>
    <row r="16050" spans="6:6">
      <c r="F16050" s="1846"/>
    </row>
    <row r="16051" spans="6:6">
      <c r="F16051" s="1846"/>
    </row>
    <row r="16052" spans="6:6">
      <c r="F16052" s="1846"/>
    </row>
    <row r="16053" spans="6:6">
      <c r="F16053" s="1846"/>
    </row>
    <row r="16054" spans="6:6">
      <c r="F16054" s="1846"/>
    </row>
    <row r="16055" spans="6:6">
      <c r="F16055" s="1846"/>
    </row>
    <row r="16056" spans="6:6">
      <c r="F16056" s="1846"/>
    </row>
    <row r="16057" spans="6:6">
      <c r="F16057" s="1846"/>
    </row>
    <row r="16058" spans="6:6">
      <c r="F16058" s="1846"/>
    </row>
    <row r="16059" spans="6:6">
      <c r="F16059" s="1846"/>
    </row>
    <row r="16060" spans="6:6">
      <c r="F16060" s="1846"/>
    </row>
    <row r="16061" spans="6:6">
      <c r="F16061" s="1846"/>
    </row>
    <row r="16062" spans="6:6">
      <c r="F16062" s="1846"/>
    </row>
    <row r="16063" spans="6:6">
      <c r="F16063" s="1846"/>
    </row>
    <row r="16064" spans="6:6">
      <c r="F16064" s="1846"/>
    </row>
    <row r="16065" spans="6:6">
      <c r="F16065" s="1846"/>
    </row>
    <row r="16066" spans="6:6">
      <c r="F16066" s="1846"/>
    </row>
    <row r="16067" spans="6:6">
      <c r="F16067" s="1846"/>
    </row>
    <row r="16068" spans="6:6">
      <c r="F16068" s="1846"/>
    </row>
    <row r="16069" spans="6:6">
      <c r="F16069" s="1846"/>
    </row>
    <row r="16070" spans="6:6">
      <c r="F16070" s="1846"/>
    </row>
    <row r="16071" spans="6:6">
      <c r="F16071" s="1846"/>
    </row>
    <row r="16072" spans="6:6">
      <c r="F16072" s="1846"/>
    </row>
    <row r="16073" spans="6:6">
      <c r="F16073" s="1846"/>
    </row>
    <row r="16074" spans="6:6">
      <c r="F16074" s="1846"/>
    </row>
    <row r="16075" spans="6:6">
      <c r="F16075" s="1846"/>
    </row>
    <row r="16076" spans="6:6">
      <c r="F16076" s="1846"/>
    </row>
    <row r="16077" spans="6:6">
      <c r="F16077" s="1846"/>
    </row>
    <row r="16078" spans="6:6">
      <c r="F16078" s="1846"/>
    </row>
    <row r="16079" spans="6:6">
      <c r="F16079" s="1846"/>
    </row>
    <row r="16080" spans="6:6">
      <c r="F16080" s="1846"/>
    </row>
    <row r="16081" spans="6:6">
      <c r="F16081" s="1846"/>
    </row>
    <row r="16082" spans="6:6">
      <c r="F16082" s="1846"/>
    </row>
    <row r="16083" spans="6:6">
      <c r="F16083" s="1846"/>
    </row>
    <row r="16084" spans="6:6">
      <c r="F16084" s="1846"/>
    </row>
    <row r="16085" spans="6:6">
      <c r="F16085" s="1846"/>
    </row>
    <row r="16086" spans="6:6">
      <c r="F16086" s="1846"/>
    </row>
    <row r="16087" spans="6:6">
      <c r="F16087" s="1846"/>
    </row>
    <row r="16088" spans="6:6">
      <c r="F16088" s="1846"/>
    </row>
    <row r="16089" spans="6:6">
      <c r="F16089" s="1846"/>
    </row>
    <row r="16090" spans="6:6">
      <c r="F16090" s="1846"/>
    </row>
    <row r="16091" spans="6:6">
      <c r="F16091" s="1846"/>
    </row>
    <row r="16092" spans="6:6">
      <c r="F16092" s="1846"/>
    </row>
    <row r="16093" spans="6:6">
      <c r="F16093" s="1846"/>
    </row>
    <row r="16094" spans="6:6">
      <c r="F16094" s="1846"/>
    </row>
    <row r="16095" spans="6:6">
      <c r="F16095" s="1846"/>
    </row>
    <row r="16096" spans="6:6">
      <c r="F16096" s="1846"/>
    </row>
    <row r="16097" spans="6:6">
      <c r="F16097" s="1846"/>
    </row>
    <row r="16098" spans="6:6">
      <c r="F16098" s="1846"/>
    </row>
    <row r="16099" spans="6:6">
      <c r="F16099" s="1846"/>
    </row>
    <row r="16100" spans="6:6">
      <c r="F16100" s="1846"/>
    </row>
    <row r="16101" spans="6:6">
      <c r="F16101" s="1846"/>
    </row>
    <row r="16102" spans="6:6">
      <c r="F16102" s="1846"/>
    </row>
    <row r="16103" spans="6:6">
      <c r="F16103" s="1846"/>
    </row>
    <row r="16104" spans="6:6">
      <c r="F16104" s="1846"/>
    </row>
    <row r="16105" spans="6:6">
      <c r="F16105" s="1846"/>
    </row>
    <row r="16106" spans="6:6">
      <c r="F16106" s="1846"/>
    </row>
    <row r="16107" spans="6:6">
      <c r="F16107" s="1846"/>
    </row>
    <row r="16108" spans="6:6">
      <c r="F16108" s="1846"/>
    </row>
    <row r="16109" spans="6:6">
      <c r="F16109" s="1846"/>
    </row>
    <row r="16110" spans="6:6">
      <c r="F16110" s="1846"/>
    </row>
    <row r="16111" spans="6:6">
      <c r="F16111" s="1846"/>
    </row>
    <row r="16112" spans="6:6">
      <c r="F16112" s="1846"/>
    </row>
    <row r="16113" spans="6:6">
      <c r="F16113" s="1846"/>
    </row>
    <row r="16114" spans="6:6">
      <c r="F16114" s="1846"/>
    </row>
    <row r="16115" spans="6:6">
      <c r="F16115" s="1846"/>
    </row>
    <row r="16116" spans="6:6">
      <c r="F16116" s="1846"/>
    </row>
    <row r="16117" spans="6:6">
      <c r="F16117" s="1846"/>
    </row>
    <row r="16118" spans="6:6">
      <c r="F16118" s="1846"/>
    </row>
    <row r="16119" spans="6:6">
      <c r="F16119" s="1846"/>
    </row>
    <row r="16120" spans="6:6">
      <c r="F16120" s="1846"/>
    </row>
    <row r="16121" spans="6:6">
      <c r="F16121" s="1846"/>
    </row>
    <row r="16122" spans="6:6">
      <c r="F16122" s="1846"/>
    </row>
    <row r="16123" spans="6:6">
      <c r="F16123" s="1846"/>
    </row>
    <row r="16124" spans="6:6">
      <c r="F16124" s="1846"/>
    </row>
    <row r="16125" spans="6:6">
      <c r="F16125" s="1846"/>
    </row>
    <row r="16126" spans="6:6">
      <c r="F16126" s="1846"/>
    </row>
    <row r="16127" spans="6:6">
      <c r="F16127" s="1846"/>
    </row>
    <row r="16128" spans="6:6">
      <c r="F16128" s="1846"/>
    </row>
    <row r="16129" spans="6:6">
      <c r="F16129" s="1846"/>
    </row>
    <row r="16130" spans="6:6">
      <c r="F16130" s="1846"/>
    </row>
    <row r="16131" spans="6:6">
      <c r="F16131" s="1846"/>
    </row>
    <row r="16132" spans="6:6">
      <c r="F16132" s="1846"/>
    </row>
    <row r="16133" spans="6:6">
      <c r="F16133" s="1846"/>
    </row>
    <row r="16134" spans="6:6">
      <c r="F16134" s="1846"/>
    </row>
    <row r="16135" spans="6:6">
      <c r="F16135" s="1846"/>
    </row>
    <row r="16136" spans="6:6">
      <c r="F16136" s="1846"/>
    </row>
    <row r="16137" spans="6:6">
      <c r="F16137" s="1846"/>
    </row>
    <row r="16138" spans="6:6">
      <c r="F16138" s="1846"/>
    </row>
    <row r="16139" spans="6:6">
      <c r="F16139" s="1846"/>
    </row>
    <row r="16140" spans="6:6">
      <c r="F16140" s="1846"/>
    </row>
    <row r="16141" spans="6:6">
      <c r="F16141" s="1846"/>
    </row>
    <row r="16142" spans="6:6">
      <c r="F16142" s="1846"/>
    </row>
    <row r="16143" spans="6:6">
      <c r="F16143" s="1846"/>
    </row>
    <row r="16144" spans="6:6">
      <c r="F16144" s="1846"/>
    </row>
    <row r="16145" spans="6:6">
      <c r="F16145" s="1846"/>
    </row>
    <row r="16146" spans="6:6">
      <c r="F16146" s="1846"/>
    </row>
    <row r="16147" spans="6:6">
      <c r="F16147" s="1846"/>
    </row>
    <row r="16148" spans="6:6">
      <c r="F16148" s="1846"/>
    </row>
    <row r="16149" spans="6:6">
      <c r="F16149" s="1846"/>
    </row>
    <row r="16150" spans="6:6">
      <c r="F16150" s="1846"/>
    </row>
    <row r="16151" spans="6:6">
      <c r="F16151" s="1846"/>
    </row>
    <row r="16152" spans="6:6">
      <c r="F16152" s="1846"/>
    </row>
    <row r="16153" spans="6:6">
      <c r="F16153" s="1846"/>
    </row>
    <row r="16154" spans="6:6">
      <c r="F16154" s="1846"/>
    </row>
    <row r="16155" spans="6:6">
      <c r="F16155" s="1846"/>
    </row>
    <row r="16156" spans="6:6">
      <c r="F16156" s="1846"/>
    </row>
    <row r="16157" spans="6:6">
      <c r="F16157" s="1846"/>
    </row>
    <row r="16158" spans="6:6">
      <c r="F16158" s="1846"/>
    </row>
    <row r="16159" spans="6:6">
      <c r="F16159" s="1846"/>
    </row>
    <row r="16160" spans="6:6">
      <c r="F16160" s="1846"/>
    </row>
    <row r="16161" spans="6:6">
      <c r="F16161" s="1846"/>
    </row>
    <row r="16162" spans="6:6">
      <c r="F16162" s="1846"/>
    </row>
    <row r="16163" spans="6:6">
      <c r="F16163" s="1846"/>
    </row>
    <row r="16164" spans="6:6">
      <c r="F16164" s="1846"/>
    </row>
    <row r="16165" spans="6:6">
      <c r="F16165" s="1846"/>
    </row>
    <row r="16166" spans="6:6">
      <c r="F16166" s="1846"/>
    </row>
    <row r="16167" spans="6:6">
      <c r="F16167" s="1846"/>
    </row>
    <row r="16168" spans="6:6">
      <c r="F16168" s="1846"/>
    </row>
    <row r="16169" spans="6:6">
      <c r="F16169" s="1846"/>
    </row>
    <row r="16170" spans="6:6">
      <c r="F16170" s="1846"/>
    </row>
    <row r="16171" spans="6:6">
      <c r="F16171" s="1846"/>
    </row>
    <row r="16172" spans="6:6">
      <c r="F16172" s="1846"/>
    </row>
    <row r="16173" spans="6:6">
      <c r="F16173" s="1846"/>
    </row>
    <row r="16174" spans="6:6">
      <c r="F16174" s="1846"/>
    </row>
    <row r="16175" spans="6:6">
      <c r="F16175" s="1846"/>
    </row>
    <row r="16176" spans="6:6">
      <c r="F16176" s="1846"/>
    </row>
    <row r="16177" spans="6:6">
      <c r="F16177" s="1846"/>
    </row>
    <row r="16178" spans="6:6">
      <c r="F16178" s="1846"/>
    </row>
    <row r="16179" spans="6:6">
      <c r="F16179" s="1846"/>
    </row>
    <row r="16180" spans="6:6">
      <c r="F16180" s="1846"/>
    </row>
    <row r="16181" spans="6:6">
      <c r="F16181" s="1846"/>
    </row>
    <row r="16182" spans="6:6">
      <c r="F16182" s="1846"/>
    </row>
    <row r="16183" spans="6:6">
      <c r="F16183" s="1846"/>
    </row>
    <row r="16184" spans="6:6">
      <c r="F16184" s="1846"/>
    </row>
    <row r="16185" spans="6:6">
      <c r="F16185" s="1846"/>
    </row>
    <row r="16186" spans="6:6">
      <c r="F16186" s="1846"/>
    </row>
    <row r="16187" spans="6:6">
      <c r="F16187" s="1846"/>
    </row>
    <row r="16188" spans="6:6">
      <c r="F16188" s="1846"/>
    </row>
    <row r="16189" spans="6:6">
      <c r="F16189" s="1846"/>
    </row>
    <row r="16190" spans="6:6">
      <c r="F16190" s="1846"/>
    </row>
    <row r="16191" spans="6:6">
      <c r="F16191" s="1846"/>
    </row>
    <row r="16192" spans="6:6">
      <c r="F16192" s="1846"/>
    </row>
    <row r="16193" spans="6:6">
      <c r="F16193" s="1846"/>
    </row>
    <row r="16194" spans="6:6">
      <c r="F16194" s="1846"/>
    </row>
    <row r="16195" spans="6:6">
      <c r="F16195" s="1846"/>
    </row>
    <row r="16196" spans="6:6">
      <c r="F16196" s="1846"/>
    </row>
    <row r="16197" spans="6:6">
      <c r="F16197" s="1846"/>
    </row>
    <row r="16198" spans="6:6">
      <c r="F16198" s="1846"/>
    </row>
    <row r="16199" spans="6:6">
      <c r="F16199" s="1846"/>
    </row>
    <row r="16200" spans="6:6">
      <c r="F16200" s="1846"/>
    </row>
    <row r="16201" spans="6:6">
      <c r="F16201" s="1846"/>
    </row>
    <row r="16202" spans="6:6">
      <c r="F16202" s="1846"/>
    </row>
    <row r="16203" spans="6:6">
      <c r="F16203" s="1846"/>
    </row>
    <row r="16204" spans="6:6">
      <c r="F16204" s="1846"/>
    </row>
    <row r="16205" spans="6:6">
      <c r="F16205" s="1846"/>
    </row>
    <row r="16206" spans="6:6">
      <c r="F16206" s="1846"/>
    </row>
    <row r="16207" spans="6:6">
      <c r="F16207" s="1846"/>
    </row>
    <row r="16208" spans="6:6">
      <c r="F16208" s="1846"/>
    </row>
    <row r="16209" spans="6:6">
      <c r="F16209" s="1846"/>
    </row>
    <row r="16210" spans="6:6">
      <c r="F16210" s="1846"/>
    </row>
    <row r="16211" spans="6:6">
      <c r="F16211" s="1846"/>
    </row>
    <row r="16212" spans="6:6">
      <c r="F16212" s="1846"/>
    </row>
    <row r="16213" spans="6:6">
      <c r="F16213" s="1846"/>
    </row>
    <row r="16214" spans="6:6">
      <c r="F16214" s="1846"/>
    </row>
    <row r="16215" spans="6:6">
      <c r="F16215" s="1846"/>
    </row>
    <row r="16216" spans="6:6">
      <c r="F16216" s="1846"/>
    </row>
    <row r="16217" spans="6:6">
      <c r="F16217" s="1846"/>
    </row>
    <row r="16218" spans="6:6">
      <c r="F16218" s="1846"/>
    </row>
    <row r="16219" spans="6:6">
      <c r="F16219" s="1846"/>
    </row>
    <row r="16220" spans="6:6">
      <c r="F16220" s="1846"/>
    </row>
    <row r="16221" spans="6:6">
      <c r="F16221" s="1846"/>
    </row>
    <row r="16222" spans="6:6">
      <c r="F16222" s="1846"/>
    </row>
    <row r="16223" spans="6:6">
      <c r="F16223" s="1846"/>
    </row>
    <row r="16224" spans="6:6">
      <c r="F16224" s="1846"/>
    </row>
    <row r="16225" spans="6:6">
      <c r="F16225" s="1846"/>
    </row>
    <row r="16226" spans="6:6">
      <c r="F16226" s="1846"/>
    </row>
    <row r="16227" spans="6:6">
      <c r="F16227" s="1846"/>
    </row>
    <row r="16228" spans="6:6">
      <c r="F16228" s="1846"/>
    </row>
    <row r="16229" spans="6:6">
      <c r="F16229" s="1846"/>
    </row>
    <row r="16230" spans="6:6">
      <c r="F16230" s="1846"/>
    </row>
    <row r="16231" spans="6:6">
      <c r="F16231" s="1846"/>
    </row>
    <row r="16232" spans="6:6">
      <c r="F16232" s="1846"/>
    </row>
    <row r="16233" spans="6:6">
      <c r="F16233" s="1846"/>
    </row>
    <row r="16234" spans="6:6">
      <c r="F16234" s="1846"/>
    </row>
    <row r="16235" spans="6:6">
      <c r="F16235" s="1846"/>
    </row>
    <row r="16236" spans="6:6">
      <c r="F16236" s="1846"/>
    </row>
    <row r="16237" spans="6:6">
      <c r="F16237" s="1846"/>
    </row>
    <row r="16238" spans="6:6">
      <c r="F16238" s="1846"/>
    </row>
    <row r="16239" spans="6:6">
      <c r="F16239" s="1846"/>
    </row>
    <row r="16240" spans="6:6">
      <c r="F16240" s="1846"/>
    </row>
    <row r="16241" spans="6:6">
      <c r="F16241" s="1846"/>
    </row>
    <row r="16242" spans="6:6">
      <c r="F16242" s="1846"/>
    </row>
    <row r="16243" spans="6:6">
      <c r="F16243" s="1846"/>
    </row>
    <row r="16244" spans="6:6">
      <c r="F16244" s="1846"/>
    </row>
    <row r="16245" spans="6:6">
      <c r="F16245" s="1846"/>
    </row>
    <row r="16246" spans="6:6">
      <c r="F16246" s="1846"/>
    </row>
    <row r="16247" spans="6:6">
      <c r="F16247" s="1846"/>
    </row>
    <row r="16248" spans="6:6">
      <c r="F16248" s="1846"/>
    </row>
    <row r="16249" spans="6:6">
      <c r="F16249" s="1846"/>
    </row>
    <row r="16250" spans="6:6">
      <c r="F16250" s="1846"/>
    </row>
    <row r="16251" spans="6:6">
      <c r="F16251" s="1846"/>
    </row>
    <row r="16252" spans="6:6">
      <c r="F16252" s="1846"/>
    </row>
    <row r="16253" spans="6:6">
      <c r="F16253" s="1846"/>
    </row>
    <row r="16254" spans="6:6">
      <c r="F16254" s="1846"/>
    </row>
    <row r="16255" spans="6:6">
      <c r="F16255" s="1846"/>
    </row>
    <row r="16256" spans="6:6">
      <c r="F16256" s="1846"/>
    </row>
    <row r="16257" spans="6:6">
      <c r="F16257" s="1846"/>
    </row>
    <row r="16258" spans="6:6">
      <c r="F16258" s="1846"/>
    </row>
    <row r="16259" spans="6:6">
      <c r="F16259" s="1846"/>
    </row>
    <row r="16260" spans="6:6">
      <c r="F16260" s="1846"/>
    </row>
    <row r="16261" spans="6:6">
      <c r="F16261" s="1846"/>
    </row>
    <row r="16262" spans="6:6">
      <c r="F16262" s="1846"/>
    </row>
    <row r="16263" spans="6:6">
      <c r="F16263" s="1846"/>
    </row>
    <row r="16264" spans="6:6">
      <c r="F16264" s="1846"/>
    </row>
    <row r="16265" spans="6:6">
      <c r="F16265" s="1846"/>
    </row>
    <row r="16266" spans="6:6">
      <c r="F16266" s="1846"/>
    </row>
    <row r="16267" spans="6:6">
      <c r="F16267" s="1846"/>
    </row>
    <row r="16268" spans="6:6">
      <c r="F16268" s="1846"/>
    </row>
    <row r="16269" spans="6:6">
      <c r="F16269" s="1846"/>
    </row>
    <row r="16270" spans="6:6">
      <c r="F16270" s="1846"/>
    </row>
    <row r="16271" spans="6:6">
      <c r="F16271" s="1846"/>
    </row>
    <row r="16272" spans="6:6">
      <c r="F16272" s="1846"/>
    </row>
    <row r="16273" spans="6:6">
      <c r="F16273" s="1846"/>
    </row>
    <row r="16274" spans="6:6">
      <c r="F16274" s="1846"/>
    </row>
    <row r="16275" spans="6:6">
      <c r="F16275" s="1846"/>
    </row>
    <row r="16276" spans="6:6">
      <c r="F16276" s="1846"/>
    </row>
    <row r="16277" spans="6:6">
      <c r="F16277" s="1846"/>
    </row>
    <row r="16278" spans="6:6">
      <c r="F16278" s="1846"/>
    </row>
    <row r="16279" spans="6:6">
      <c r="F16279" s="1846"/>
    </row>
    <row r="16280" spans="6:6">
      <c r="F16280" s="1846"/>
    </row>
    <row r="16281" spans="6:6">
      <c r="F16281" s="1846"/>
    </row>
    <row r="16282" spans="6:6">
      <c r="F16282" s="1846"/>
    </row>
    <row r="16283" spans="6:6">
      <c r="F16283" s="1846"/>
    </row>
    <row r="16284" spans="6:6">
      <c r="F16284" s="1846"/>
    </row>
    <row r="16285" spans="6:6">
      <c r="F16285" s="1846"/>
    </row>
    <row r="16286" spans="6:6">
      <c r="F16286" s="1846"/>
    </row>
    <row r="16287" spans="6:6">
      <c r="F16287" s="1846"/>
    </row>
    <row r="16288" spans="6:6">
      <c r="F16288" s="1846"/>
    </row>
    <row r="16289" spans="6:6">
      <c r="F16289" s="1846"/>
    </row>
    <row r="16290" spans="6:6">
      <c r="F16290" s="1846"/>
    </row>
    <row r="16291" spans="6:6">
      <c r="F16291" s="1846"/>
    </row>
    <row r="16292" spans="6:6">
      <c r="F16292" s="1846"/>
    </row>
    <row r="16293" spans="6:6">
      <c r="F16293" s="1846"/>
    </row>
    <row r="16294" spans="6:6">
      <c r="F16294" s="1846"/>
    </row>
    <row r="16295" spans="6:6">
      <c r="F16295" s="1846"/>
    </row>
    <row r="16296" spans="6:6">
      <c r="F16296" s="1846"/>
    </row>
    <row r="16297" spans="6:6">
      <c r="F16297" s="1846"/>
    </row>
    <row r="16298" spans="6:6">
      <c r="F16298" s="1846"/>
    </row>
    <row r="16299" spans="6:6">
      <c r="F16299" s="1846"/>
    </row>
    <row r="16300" spans="6:6">
      <c r="F16300" s="1846"/>
    </row>
    <row r="16301" spans="6:6">
      <c r="F16301" s="1846"/>
    </row>
    <row r="16302" spans="6:6">
      <c r="F16302" s="1846"/>
    </row>
    <row r="16303" spans="6:6">
      <c r="F16303" s="1846"/>
    </row>
    <row r="16304" spans="6:6">
      <c r="F16304" s="1846"/>
    </row>
    <row r="16305" spans="6:6">
      <c r="F16305" s="1846"/>
    </row>
    <row r="16306" spans="6:6">
      <c r="F16306" s="1846"/>
    </row>
    <row r="16307" spans="6:6">
      <c r="F16307" s="1846"/>
    </row>
    <row r="16308" spans="6:6">
      <c r="F16308" s="1846"/>
    </row>
    <row r="16309" spans="6:6">
      <c r="F16309" s="1846"/>
    </row>
    <row r="16310" spans="6:6">
      <c r="F16310" s="1846"/>
    </row>
    <row r="16311" spans="6:6">
      <c r="F16311" s="1846"/>
    </row>
    <row r="16312" spans="6:6">
      <c r="F16312" s="1846"/>
    </row>
    <row r="16313" spans="6:6">
      <c r="F16313" s="1846"/>
    </row>
    <row r="16314" spans="6:6">
      <c r="F16314" s="1846"/>
    </row>
    <row r="16315" spans="6:6">
      <c r="F16315" s="1846"/>
    </row>
    <row r="16316" spans="6:6">
      <c r="F16316" s="1846"/>
    </row>
    <row r="16317" spans="6:6">
      <c r="F16317" s="1846"/>
    </row>
    <row r="16318" spans="6:6">
      <c r="F16318" s="1846"/>
    </row>
    <row r="16319" spans="6:6">
      <c r="F16319" s="1846"/>
    </row>
    <row r="16320" spans="6:6">
      <c r="F16320" s="1846"/>
    </row>
    <row r="16321" spans="6:6">
      <c r="F16321" s="1846"/>
    </row>
    <row r="16322" spans="6:6">
      <c r="F16322" s="1846"/>
    </row>
    <row r="16323" spans="6:6">
      <c r="F16323" s="1846"/>
    </row>
    <row r="16324" spans="6:6">
      <c r="F16324" s="1846"/>
    </row>
    <row r="16325" spans="6:6">
      <c r="F16325" s="1846"/>
    </row>
    <row r="16326" spans="6:6">
      <c r="F16326" s="1846"/>
    </row>
    <row r="16327" spans="6:6">
      <c r="F16327" s="1846"/>
    </row>
    <row r="16328" spans="6:6">
      <c r="F16328" s="1846"/>
    </row>
    <row r="16329" spans="6:6">
      <c r="F16329" s="1846"/>
    </row>
    <row r="16330" spans="6:6">
      <c r="F16330" s="1846"/>
    </row>
    <row r="16331" spans="6:6">
      <c r="F16331" s="1846"/>
    </row>
    <row r="16332" spans="6:6">
      <c r="F16332" s="1846"/>
    </row>
    <row r="16333" spans="6:6">
      <c r="F16333" s="1846"/>
    </row>
    <row r="16334" spans="6:6">
      <c r="F16334" s="1846"/>
    </row>
    <row r="16335" spans="6:6">
      <c r="F16335" s="1846"/>
    </row>
    <row r="16336" spans="6:6">
      <c r="F16336" s="1846"/>
    </row>
    <row r="16337" spans="6:6">
      <c r="F16337" s="1846"/>
    </row>
    <row r="16338" spans="6:6">
      <c r="F16338" s="1846"/>
    </row>
    <row r="16339" spans="6:6">
      <c r="F16339" s="1846"/>
    </row>
    <row r="16340" spans="6:6">
      <c r="F16340" s="1846"/>
    </row>
    <row r="16341" spans="6:6">
      <c r="F16341" s="1846"/>
    </row>
    <row r="16342" spans="6:6">
      <c r="F16342" s="1846"/>
    </row>
    <row r="16343" spans="6:6">
      <c r="F16343" s="1846"/>
    </row>
    <row r="16344" spans="6:6">
      <c r="F16344" s="1846"/>
    </row>
    <row r="16345" spans="6:6">
      <c r="F16345" s="1846"/>
    </row>
    <row r="16346" spans="6:6">
      <c r="F16346" s="1846"/>
    </row>
    <row r="16347" spans="6:6">
      <c r="F16347" s="1846"/>
    </row>
    <row r="16348" spans="6:6">
      <c r="F16348" s="1846"/>
    </row>
    <row r="16349" spans="6:6">
      <c r="F16349" s="1846"/>
    </row>
    <row r="16350" spans="6:6">
      <c r="F16350" s="1846"/>
    </row>
    <row r="16351" spans="6:6">
      <c r="F16351" s="1846"/>
    </row>
    <row r="16352" spans="6:6">
      <c r="F16352" s="1846"/>
    </row>
    <row r="16353" spans="6:6">
      <c r="F16353" s="1846"/>
    </row>
    <row r="16354" spans="6:6">
      <c r="F16354" s="1846"/>
    </row>
    <row r="16355" spans="6:6">
      <c r="F16355" s="1846"/>
    </row>
    <row r="16356" spans="6:6">
      <c r="F16356" s="1846"/>
    </row>
    <row r="16357" spans="6:6">
      <c r="F16357" s="1846"/>
    </row>
    <row r="16358" spans="6:6">
      <c r="F16358" s="1846"/>
    </row>
    <row r="16359" spans="6:6">
      <c r="F16359" s="1846"/>
    </row>
    <row r="16360" spans="6:6">
      <c r="F16360" s="1846"/>
    </row>
    <row r="16361" spans="6:6">
      <c r="F16361" s="1846"/>
    </row>
    <row r="16362" spans="6:6">
      <c r="F16362" s="1846"/>
    </row>
    <row r="16363" spans="6:6">
      <c r="F16363" s="1846"/>
    </row>
    <row r="16364" spans="6:6">
      <c r="F16364" s="1846"/>
    </row>
    <row r="16365" spans="6:6">
      <c r="F16365" s="1846"/>
    </row>
    <row r="16366" spans="6:6">
      <c r="F16366" s="1846"/>
    </row>
    <row r="16367" spans="6:6">
      <c r="F16367" s="1846"/>
    </row>
    <row r="16368" spans="6:6">
      <c r="F16368" s="1846"/>
    </row>
    <row r="16369" spans="6:6">
      <c r="F16369" s="1846"/>
    </row>
    <row r="16370" spans="6:6">
      <c r="F16370" s="1846"/>
    </row>
    <row r="16371" spans="6:6">
      <c r="F16371" s="1846"/>
    </row>
    <row r="16372" spans="6:6">
      <c r="F16372" s="1846"/>
    </row>
    <row r="16373" spans="6:6">
      <c r="F16373" s="1846"/>
    </row>
    <row r="16374" spans="6:6">
      <c r="F16374" s="1846"/>
    </row>
    <row r="16375" spans="6:6">
      <c r="F16375" s="1846"/>
    </row>
    <row r="16376" spans="6:6">
      <c r="F16376" s="1846"/>
    </row>
    <row r="16377" spans="6:6">
      <c r="F16377" s="1846"/>
    </row>
    <row r="16378" spans="6:6">
      <c r="F16378" s="1846"/>
    </row>
    <row r="16379" spans="6:6">
      <c r="F16379" s="1846"/>
    </row>
    <row r="16380" spans="6:6">
      <c r="F16380" s="1846"/>
    </row>
    <row r="16381" spans="6:6">
      <c r="F16381" s="1846"/>
    </row>
    <row r="16382" spans="6:6">
      <c r="F16382" s="1846"/>
    </row>
    <row r="16383" spans="6:6">
      <c r="F16383" s="1846"/>
    </row>
    <row r="16384" spans="6:6">
      <c r="F16384" s="1846"/>
    </row>
    <row r="16385" spans="6:6">
      <c r="F16385" s="1846"/>
    </row>
    <row r="16386" spans="6:6">
      <c r="F16386" s="1846"/>
    </row>
    <row r="16387" spans="6:6">
      <c r="F16387" s="1846"/>
    </row>
    <row r="16388" spans="6:6">
      <c r="F16388" s="1846"/>
    </row>
    <row r="16389" spans="6:6">
      <c r="F16389" s="1846"/>
    </row>
    <row r="16390" spans="6:6">
      <c r="F16390" s="1846"/>
    </row>
    <row r="16391" spans="6:6">
      <c r="F16391" s="1846"/>
    </row>
    <row r="16392" spans="6:6">
      <c r="F16392" s="1846"/>
    </row>
    <row r="16393" spans="6:6">
      <c r="F16393" s="1846"/>
    </row>
    <row r="16394" spans="6:6">
      <c r="F16394" s="1846"/>
    </row>
    <row r="16395" spans="6:6">
      <c r="F16395" s="1846"/>
    </row>
    <row r="16396" spans="6:6">
      <c r="F16396" s="1846"/>
    </row>
    <row r="16397" spans="6:6">
      <c r="F16397" s="1846"/>
    </row>
    <row r="16398" spans="6:6">
      <c r="F16398" s="1846"/>
    </row>
    <row r="16399" spans="6:6">
      <c r="F16399" s="1846"/>
    </row>
    <row r="16400" spans="6:6">
      <c r="F16400" s="1846"/>
    </row>
    <row r="16401" spans="6:6">
      <c r="F16401" s="1846"/>
    </row>
    <row r="16402" spans="6:6">
      <c r="F16402" s="1846"/>
    </row>
    <row r="16403" spans="6:6">
      <c r="F16403" s="1846"/>
    </row>
    <row r="16404" spans="6:6">
      <c r="F16404" s="1846"/>
    </row>
    <row r="16405" spans="6:6">
      <c r="F16405" s="1846"/>
    </row>
    <row r="16406" spans="6:6">
      <c r="F16406" s="1846"/>
    </row>
    <row r="16407" spans="6:6">
      <c r="F16407" s="1846"/>
    </row>
    <row r="16408" spans="6:6">
      <c r="F16408" s="1846"/>
    </row>
    <row r="16409" spans="6:6">
      <c r="F16409" s="1846"/>
    </row>
    <row r="16410" spans="6:6">
      <c r="F16410" s="1846"/>
    </row>
    <row r="16411" spans="6:6">
      <c r="F16411" s="1846"/>
    </row>
    <row r="16412" spans="6:6">
      <c r="F16412" s="1846"/>
    </row>
    <row r="16413" spans="6:6">
      <c r="F16413" s="1846"/>
    </row>
    <row r="16414" spans="6:6">
      <c r="F16414" s="1846"/>
    </row>
    <row r="16415" spans="6:6">
      <c r="F16415" s="1846"/>
    </row>
    <row r="16416" spans="6:6">
      <c r="F16416" s="1846"/>
    </row>
    <row r="16417" spans="6:6">
      <c r="F16417" s="1846"/>
    </row>
    <row r="16418" spans="6:6">
      <c r="F16418" s="1846"/>
    </row>
    <row r="16419" spans="6:6">
      <c r="F16419" s="1846"/>
    </row>
    <row r="16420" spans="6:6">
      <c r="F16420" s="1846"/>
    </row>
    <row r="16421" spans="6:6">
      <c r="F16421" s="1846"/>
    </row>
    <row r="16422" spans="6:6">
      <c r="F16422" s="1846"/>
    </row>
    <row r="16423" spans="6:6">
      <c r="F16423" s="1846"/>
    </row>
    <row r="16424" spans="6:6">
      <c r="F16424" s="1846"/>
    </row>
    <row r="16425" spans="6:6">
      <c r="F16425" s="1846"/>
    </row>
    <row r="16426" spans="6:6">
      <c r="F16426" s="1846"/>
    </row>
    <row r="16427" spans="6:6">
      <c r="F16427" s="1846"/>
    </row>
    <row r="16428" spans="6:6">
      <c r="F16428" s="1846"/>
    </row>
    <row r="16429" spans="6:6">
      <c r="F16429" s="1846"/>
    </row>
    <row r="16430" spans="6:6">
      <c r="F16430" s="1846"/>
    </row>
    <row r="16431" spans="6:6">
      <c r="F16431" s="1846"/>
    </row>
    <row r="16432" spans="6:6">
      <c r="F16432" s="1846"/>
    </row>
    <row r="16433" spans="6:6">
      <c r="F16433" s="1846"/>
    </row>
    <row r="16434" spans="6:6">
      <c r="F16434" s="1846"/>
    </row>
    <row r="16435" spans="6:6">
      <c r="F16435" s="1846"/>
    </row>
    <row r="16436" spans="6:6">
      <c r="F16436" s="1846"/>
    </row>
    <row r="16437" spans="6:6">
      <c r="F16437" s="1846"/>
    </row>
    <row r="16438" spans="6:6">
      <c r="F16438" s="1846"/>
    </row>
    <row r="16439" spans="6:6">
      <c r="F16439" s="1846"/>
    </row>
    <row r="16440" spans="6:6">
      <c r="F16440" s="1846"/>
    </row>
    <row r="16441" spans="6:6">
      <c r="F16441" s="1846"/>
    </row>
    <row r="16442" spans="6:6">
      <c r="F16442" s="1846"/>
    </row>
    <row r="16443" spans="6:6">
      <c r="F16443" s="1846"/>
    </row>
    <row r="16444" spans="6:6">
      <c r="F16444" s="1846"/>
    </row>
    <row r="16445" spans="6:6">
      <c r="F16445" s="1846"/>
    </row>
    <row r="16446" spans="6:6">
      <c r="F16446" s="1846"/>
    </row>
    <row r="16447" spans="6:6">
      <c r="F16447" s="1846"/>
    </row>
    <row r="16448" spans="6:6">
      <c r="F16448" s="1846"/>
    </row>
    <row r="16449" spans="6:6">
      <c r="F16449" s="1846"/>
    </row>
    <row r="16450" spans="6:6">
      <c r="F16450" s="1846"/>
    </row>
    <row r="16451" spans="6:6">
      <c r="F16451" s="1846"/>
    </row>
    <row r="16452" spans="6:6">
      <c r="F16452" s="1846"/>
    </row>
    <row r="16453" spans="6:6">
      <c r="F16453" s="1846"/>
    </row>
    <row r="16454" spans="6:6">
      <c r="F16454" s="1846"/>
    </row>
    <row r="16455" spans="6:6">
      <c r="F16455" s="1846"/>
    </row>
    <row r="16456" spans="6:6">
      <c r="F16456" s="1846"/>
    </row>
    <row r="16457" spans="6:6">
      <c r="F16457" s="1846"/>
    </row>
    <row r="16458" spans="6:6">
      <c r="F16458" s="1846"/>
    </row>
    <row r="16459" spans="6:6">
      <c r="F16459" s="1846"/>
    </row>
    <row r="16460" spans="6:6">
      <c r="F16460" s="1846"/>
    </row>
    <row r="16461" spans="6:6">
      <c r="F16461" s="1846"/>
    </row>
    <row r="16462" spans="6:6">
      <c r="F16462" s="1846"/>
    </row>
    <row r="16463" spans="6:6">
      <c r="F16463" s="1846"/>
    </row>
    <row r="16464" spans="6:6">
      <c r="F16464" s="1846"/>
    </row>
    <row r="16465" spans="6:6">
      <c r="F16465" s="1846"/>
    </row>
    <row r="16466" spans="6:6">
      <c r="F16466" s="1846"/>
    </row>
    <row r="16467" spans="6:6">
      <c r="F16467" s="1846"/>
    </row>
    <row r="16468" spans="6:6">
      <c r="F16468" s="1846"/>
    </row>
    <row r="16469" spans="6:6">
      <c r="F16469" s="1846"/>
    </row>
    <row r="16470" spans="6:6">
      <c r="F16470" s="1846"/>
    </row>
    <row r="16471" spans="6:6">
      <c r="F16471" s="1846"/>
    </row>
    <row r="16472" spans="6:6">
      <c r="F16472" s="1846"/>
    </row>
    <row r="16473" spans="6:6">
      <c r="F16473" s="1846"/>
    </row>
    <row r="16474" spans="6:6">
      <c r="F16474" s="1846"/>
    </row>
    <row r="16475" spans="6:6">
      <c r="F16475" s="1846"/>
    </row>
    <row r="16476" spans="6:6">
      <c r="F16476" s="1846"/>
    </row>
    <row r="16477" spans="6:6">
      <c r="F16477" s="1846"/>
    </row>
    <row r="16478" spans="6:6">
      <c r="F16478" s="1846"/>
    </row>
    <row r="16479" spans="6:6">
      <c r="F16479" s="1846"/>
    </row>
    <row r="16480" spans="6:6">
      <c r="F16480" s="1846"/>
    </row>
    <row r="16481" spans="6:6">
      <c r="F16481" s="1846"/>
    </row>
    <row r="16482" spans="6:6">
      <c r="F16482" s="1846"/>
    </row>
    <row r="16483" spans="6:6">
      <c r="F16483" s="1846"/>
    </row>
    <row r="16484" spans="6:6">
      <c r="F16484" s="1846"/>
    </row>
    <row r="16485" spans="6:6">
      <c r="F16485" s="1846"/>
    </row>
    <row r="16486" spans="6:6">
      <c r="F16486" s="1846"/>
    </row>
    <row r="16487" spans="6:6">
      <c r="F16487" s="1846"/>
    </row>
    <row r="16488" spans="6:6">
      <c r="F16488" s="1846"/>
    </row>
    <row r="16489" spans="6:6">
      <c r="F16489" s="1846"/>
    </row>
    <row r="16490" spans="6:6">
      <c r="F16490" s="1846"/>
    </row>
    <row r="16491" spans="6:6">
      <c r="F16491" s="1846"/>
    </row>
    <row r="16492" spans="6:6">
      <c r="F16492" s="1846"/>
    </row>
    <row r="16493" spans="6:6">
      <c r="F16493" s="1846"/>
    </row>
    <row r="16494" spans="6:6">
      <c r="F16494" s="1846"/>
    </row>
    <row r="16495" spans="6:6">
      <c r="F16495" s="1846"/>
    </row>
    <row r="16496" spans="6:6">
      <c r="F16496" s="1846"/>
    </row>
    <row r="16497" spans="6:6">
      <c r="F16497" s="1846"/>
    </row>
    <row r="16498" spans="6:6">
      <c r="F16498" s="1846"/>
    </row>
    <row r="16499" spans="6:6">
      <c r="F16499" s="1846"/>
    </row>
    <row r="16500" spans="6:6">
      <c r="F16500" s="1846"/>
    </row>
    <row r="16501" spans="6:6">
      <c r="F16501" s="1846"/>
    </row>
    <row r="16502" spans="6:6">
      <c r="F16502" s="1846"/>
    </row>
    <row r="16503" spans="6:6">
      <c r="F16503" s="1846"/>
    </row>
    <row r="16504" spans="6:6">
      <c r="F16504" s="1846"/>
    </row>
    <row r="16505" spans="6:6">
      <c r="F16505" s="1846"/>
    </row>
    <row r="16506" spans="6:6">
      <c r="F16506" s="1846"/>
    </row>
    <row r="16507" spans="6:6">
      <c r="F16507" s="1846"/>
    </row>
    <row r="16508" spans="6:6">
      <c r="F16508" s="1846"/>
    </row>
    <row r="16509" spans="6:6">
      <c r="F16509" s="1846"/>
    </row>
    <row r="16510" spans="6:6">
      <c r="F16510" s="1846"/>
    </row>
    <row r="16511" spans="6:6">
      <c r="F16511" s="1846"/>
    </row>
    <row r="16512" spans="6:6">
      <c r="F16512" s="1846"/>
    </row>
    <row r="16513" spans="6:6">
      <c r="F16513" s="1846"/>
    </row>
    <row r="16514" spans="6:6">
      <c r="F16514" s="1846"/>
    </row>
    <row r="16515" spans="6:6">
      <c r="F16515" s="1846"/>
    </row>
    <row r="16516" spans="6:6">
      <c r="F16516" s="1846"/>
    </row>
    <row r="16517" spans="6:6">
      <c r="F16517" s="1846"/>
    </row>
    <row r="16518" spans="6:6">
      <c r="F16518" s="1846"/>
    </row>
    <row r="16519" spans="6:6">
      <c r="F16519" s="1846"/>
    </row>
    <row r="16520" spans="6:6">
      <c r="F16520" s="1846"/>
    </row>
    <row r="16521" spans="6:6">
      <c r="F16521" s="1846"/>
    </row>
    <row r="16522" spans="6:6">
      <c r="F16522" s="1846"/>
    </row>
    <row r="16523" spans="6:6">
      <c r="F16523" s="1846"/>
    </row>
    <row r="16524" spans="6:6">
      <c r="F16524" s="1846"/>
    </row>
    <row r="16525" spans="6:6">
      <c r="F16525" s="1846"/>
    </row>
    <row r="16526" spans="6:6">
      <c r="F16526" s="1846"/>
    </row>
    <row r="16527" spans="6:6">
      <c r="F16527" s="1846"/>
    </row>
    <row r="16528" spans="6:6">
      <c r="F16528" s="1846"/>
    </row>
    <row r="16529" spans="6:6">
      <c r="F16529" s="1846"/>
    </row>
    <row r="16530" spans="6:6">
      <c r="F16530" s="1846"/>
    </row>
    <row r="16531" spans="6:6">
      <c r="F16531" s="1846"/>
    </row>
    <row r="16532" spans="6:6">
      <c r="F16532" s="1846"/>
    </row>
    <row r="16533" spans="6:6">
      <c r="F16533" s="1846"/>
    </row>
    <row r="16534" spans="6:6">
      <c r="F16534" s="1846"/>
    </row>
    <row r="16535" spans="6:6">
      <c r="F16535" s="1846"/>
    </row>
    <row r="16536" spans="6:6">
      <c r="F16536" s="1846"/>
    </row>
    <row r="16537" spans="6:6">
      <c r="F16537" s="1846"/>
    </row>
    <row r="16538" spans="6:6">
      <c r="F16538" s="1846"/>
    </row>
    <row r="16539" spans="6:6">
      <c r="F16539" s="1846"/>
    </row>
    <row r="16540" spans="6:6">
      <c r="F16540" s="1846"/>
    </row>
    <row r="16541" spans="6:6">
      <c r="F16541" s="1846"/>
    </row>
    <row r="16542" spans="6:6">
      <c r="F16542" s="1846"/>
    </row>
    <row r="16543" spans="6:6">
      <c r="F16543" s="1846"/>
    </row>
    <row r="16544" spans="6:6">
      <c r="F16544" s="1846"/>
    </row>
    <row r="16545" spans="6:6">
      <c r="F16545" s="1846"/>
    </row>
    <row r="16546" spans="6:6">
      <c r="F16546" s="1846"/>
    </row>
    <row r="16547" spans="6:6">
      <c r="F16547" s="1846"/>
    </row>
    <row r="16548" spans="6:6">
      <c r="F16548" s="1846"/>
    </row>
    <row r="16549" spans="6:6">
      <c r="F16549" s="1846"/>
    </row>
    <row r="16550" spans="6:6">
      <c r="F16550" s="1846"/>
    </row>
    <row r="16551" spans="6:6">
      <c r="F16551" s="1846"/>
    </row>
    <row r="16552" spans="6:6">
      <c r="F16552" s="1846"/>
    </row>
    <row r="16553" spans="6:6">
      <c r="F16553" s="1846"/>
    </row>
    <row r="16554" spans="6:6">
      <c r="F16554" s="1846"/>
    </row>
    <row r="16555" spans="6:6">
      <c r="F16555" s="1846"/>
    </row>
    <row r="16556" spans="6:6">
      <c r="F16556" s="1846"/>
    </row>
    <row r="16557" spans="6:6">
      <c r="F16557" s="1846"/>
    </row>
    <row r="16558" spans="6:6">
      <c r="F16558" s="1846"/>
    </row>
    <row r="16559" spans="6:6">
      <c r="F16559" s="1846"/>
    </row>
    <row r="16560" spans="6:6">
      <c r="F16560" s="1846"/>
    </row>
    <row r="16561" spans="6:6">
      <c r="F16561" s="1846"/>
    </row>
    <row r="16562" spans="6:6">
      <c r="F16562" s="1846"/>
    </row>
    <row r="16563" spans="6:6">
      <c r="F16563" s="1846"/>
    </row>
    <row r="16564" spans="6:6">
      <c r="F16564" s="1846"/>
    </row>
    <row r="16565" spans="6:6">
      <c r="F16565" s="1846"/>
    </row>
    <row r="16566" spans="6:6">
      <c r="F16566" s="1846"/>
    </row>
    <row r="16567" spans="6:6">
      <c r="F16567" s="1846"/>
    </row>
    <row r="16568" spans="6:6">
      <c r="F16568" s="1846"/>
    </row>
    <row r="16569" spans="6:6">
      <c r="F16569" s="1846"/>
    </row>
    <row r="16570" spans="6:6">
      <c r="F16570" s="1846"/>
    </row>
    <row r="16571" spans="6:6">
      <c r="F16571" s="1846"/>
    </row>
    <row r="16572" spans="6:6">
      <c r="F16572" s="1846"/>
    </row>
    <row r="16573" spans="6:6">
      <c r="F16573" s="1846"/>
    </row>
    <row r="16574" spans="6:6">
      <c r="F16574" s="1846"/>
    </row>
    <row r="16575" spans="6:6">
      <c r="F16575" s="1846"/>
    </row>
    <row r="16576" spans="6:6">
      <c r="F16576" s="1846"/>
    </row>
    <row r="16577" spans="6:6">
      <c r="F16577" s="1846"/>
    </row>
    <row r="16578" spans="6:6">
      <c r="F16578" s="1846"/>
    </row>
    <row r="16579" spans="6:6">
      <c r="F16579" s="1846"/>
    </row>
    <row r="16580" spans="6:6">
      <c r="F16580" s="1846"/>
    </row>
    <row r="16581" spans="6:6">
      <c r="F16581" s="1846"/>
    </row>
    <row r="16582" spans="6:6">
      <c r="F16582" s="1846"/>
    </row>
    <row r="16583" spans="6:6">
      <c r="F16583" s="1846"/>
    </row>
    <row r="16584" spans="6:6">
      <c r="F16584" s="1846"/>
    </row>
    <row r="16585" spans="6:6">
      <c r="F16585" s="1846"/>
    </row>
    <row r="16586" spans="6:6">
      <c r="F16586" s="1846"/>
    </row>
    <row r="16587" spans="6:6">
      <c r="F16587" s="1846"/>
    </row>
    <row r="16588" spans="6:6">
      <c r="F16588" s="1846"/>
    </row>
    <row r="16589" spans="6:6">
      <c r="F16589" s="1846"/>
    </row>
    <row r="16590" spans="6:6">
      <c r="F16590" s="1846"/>
    </row>
    <row r="16591" spans="6:6">
      <c r="F16591" s="1846"/>
    </row>
    <row r="16592" spans="6:6">
      <c r="F16592" s="1846"/>
    </row>
    <row r="16593" spans="6:6">
      <c r="F16593" s="1846"/>
    </row>
    <row r="16594" spans="6:6">
      <c r="F16594" s="1846"/>
    </row>
    <row r="16595" spans="6:6">
      <c r="F16595" s="1846"/>
    </row>
    <row r="16596" spans="6:6">
      <c r="F16596" s="1846"/>
    </row>
    <row r="16597" spans="6:6">
      <c r="F16597" s="1846"/>
    </row>
    <row r="16598" spans="6:6">
      <c r="F16598" s="1846"/>
    </row>
    <row r="16599" spans="6:6">
      <c r="F16599" s="1846"/>
    </row>
    <row r="16600" spans="6:6">
      <c r="F16600" s="1846"/>
    </row>
    <row r="16601" spans="6:6">
      <c r="F16601" s="1846"/>
    </row>
    <row r="16602" spans="6:6">
      <c r="F16602" s="1846"/>
    </row>
    <row r="16603" spans="6:6">
      <c r="F16603" s="1846"/>
    </row>
    <row r="16604" spans="6:6">
      <c r="F16604" s="1846"/>
    </row>
    <row r="16605" spans="6:6">
      <c r="F16605" s="1846"/>
    </row>
    <row r="16606" spans="6:6">
      <c r="F16606" s="1846"/>
    </row>
    <row r="16607" spans="6:6">
      <c r="F16607" s="1846"/>
    </row>
    <row r="16608" spans="6:6">
      <c r="F16608" s="1846"/>
    </row>
    <row r="16609" spans="6:6">
      <c r="F16609" s="1846"/>
    </row>
    <row r="16610" spans="6:6">
      <c r="F16610" s="1846"/>
    </row>
    <row r="16611" spans="6:6">
      <c r="F16611" s="1846"/>
    </row>
    <row r="16612" spans="6:6">
      <c r="F16612" s="1846"/>
    </row>
    <row r="16613" spans="6:6">
      <c r="F16613" s="1846"/>
    </row>
    <row r="16614" spans="6:6">
      <c r="F16614" s="1846"/>
    </row>
    <row r="16615" spans="6:6">
      <c r="F16615" s="1846"/>
    </row>
    <row r="16616" spans="6:6">
      <c r="F16616" s="1846"/>
    </row>
    <row r="16617" spans="6:6">
      <c r="F16617" s="1846"/>
    </row>
    <row r="16618" spans="6:6">
      <c r="F16618" s="1846"/>
    </row>
    <row r="16619" spans="6:6">
      <c r="F16619" s="1846"/>
    </row>
    <row r="16620" spans="6:6">
      <c r="F16620" s="1846"/>
    </row>
    <row r="16621" spans="6:6">
      <c r="F16621" s="1846"/>
    </row>
    <row r="16622" spans="6:6">
      <c r="F16622" s="1846"/>
    </row>
    <row r="16623" spans="6:6">
      <c r="F16623" s="1846"/>
    </row>
    <row r="16624" spans="6:6">
      <c r="F16624" s="1846"/>
    </row>
    <row r="16625" spans="6:6">
      <c r="F16625" s="1846"/>
    </row>
    <row r="16626" spans="6:6">
      <c r="F16626" s="1846"/>
    </row>
    <row r="16627" spans="6:6">
      <c r="F16627" s="1846"/>
    </row>
    <row r="16628" spans="6:6">
      <c r="F16628" s="1846"/>
    </row>
    <row r="16629" spans="6:6">
      <c r="F16629" s="1846"/>
    </row>
    <row r="16630" spans="6:6">
      <c r="F16630" s="1846"/>
    </row>
    <row r="16631" spans="6:6">
      <c r="F16631" s="1846"/>
    </row>
    <row r="16632" spans="6:6">
      <c r="F16632" s="1846"/>
    </row>
    <row r="16633" spans="6:6">
      <c r="F16633" s="1846"/>
    </row>
    <row r="16634" spans="6:6">
      <c r="F16634" s="1846"/>
    </row>
    <row r="16635" spans="6:6">
      <c r="F16635" s="1846"/>
    </row>
    <row r="16636" spans="6:6">
      <c r="F16636" s="1846"/>
    </row>
    <row r="16637" spans="6:6">
      <c r="F16637" s="1846"/>
    </row>
    <row r="16638" spans="6:6">
      <c r="F16638" s="1846"/>
    </row>
    <row r="16639" spans="6:6">
      <c r="F16639" s="1846"/>
    </row>
    <row r="16640" spans="6:6">
      <c r="F16640" s="1846"/>
    </row>
    <row r="16641" spans="6:6">
      <c r="F16641" s="1846"/>
    </row>
    <row r="16642" spans="6:6">
      <c r="F16642" s="1846"/>
    </row>
    <row r="16643" spans="6:6">
      <c r="F16643" s="1846"/>
    </row>
    <row r="16644" spans="6:6">
      <c r="F16644" s="1846"/>
    </row>
    <row r="16645" spans="6:6">
      <c r="F16645" s="1846"/>
    </row>
    <row r="16646" spans="6:6">
      <c r="F16646" s="1846"/>
    </row>
    <row r="16647" spans="6:6">
      <c r="F16647" s="1846"/>
    </row>
    <row r="16648" spans="6:6">
      <c r="F16648" s="1846"/>
    </row>
    <row r="16649" spans="6:6">
      <c r="F16649" s="1846"/>
    </row>
    <row r="16650" spans="6:6">
      <c r="F16650" s="1846"/>
    </row>
    <row r="16651" spans="6:6">
      <c r="F16651" s="1846"/>
    </row>
    <row r="16652" spans="6:6">
      <c r="F16652" s="1846"/>
    </row>
    <row r="16653" spans="6:6">
      <c r="F16653" s="1846"/>
    </row>
    <row r="16654" spans="6:6">
      <c r="F16654" s="1846"/>
    </row>
    <row r="16655" spans="6:6">
      <c r="F16655" s="1846"/>
    </row>
    <row r="16656" spans="6:6">
      <c r="F16656" s="1846"/>
    </row>
    <row r="16657" spans="6:6">
      <c r="F16657" s="1846"/>
    </row>
    <row r="16658" spans="6:6">
      <c r="F16658" s="1846"/>
    </row>
    <row r="16659" spans="6:6">
      <c r="F16659" s="1846"/>
    </row>
    <row r="16660" spans="6:6">
      <c r="F16660" s="1846"/>
    </row>
    <row r="16661" spans="6:6">
      <c r="F16661" s="1846"/>
    </row>
    <row r="16662" spans="6:6">
      <c r="F16662" s="1846"/>
    </row>
    <row r="16663" spans="6:6">
      <c r="F16663" s="1846"/>
    </row>
    <row r="16664" spans="6:6">
      <c r="F16664" s="1846"/>
    </row>
    <row r="16665" spans="6:6">
      <c r="F16665" s="1846"/>
    </row>
    <row r="16666" spans="6:6">
      <c r="F16666" s="1846"/>
    </row>
    <row r="16667" spans="6:6">
      <c r="F16667" s="1846"/>
    </row>
    <row r="16668" spans="6:6">
      <c r="F16668" s="1846"/>
    </row>
    <row r="16669" spans="6:6">
      <c r="F16669" s="1846"/>
    </row>
    <row r="16670" spans="6:6">
      <c r="F16670" s="1846"/>
    </row>
    <row r="16671" spans="6:6">
      <c r="F16671" s="1846"/>
    </row>
    <row r="16672" spans="6:6">
      <c r="F16672" s="1846"/>
    </row>
    <row r="16673" spans="6:6">
      <c r="F16673" s="1846"/>
    </row>
    <row r="16674" spans="6:6">
      <c r="F16674" s="1846"/>
    </row>
    <row r="16675" spans="6:6">
      <c r="F16675" s="1846"/>
    </row>
    <row r="16676" spans="6:6">
      <c r="F16676" s="1846"/>
    </row>
    <row r="16677" spans="6:6">
      <c r="F16677" s="1846"/>
    </row>
    <row r="16678" spans="6:6">
      <c r="F16678" s="1846"/>
    </row>
    <row r="16679" spans="6:6">
      <c r="F16679" s="1846"/>
    </row>
    <row r="16680" spans="6:6">
      <c r="F16680" s="1846"/>
    </row>
    <row r="16681" spans="6:6">
      <c r="F16681" s="1846"/>
    </row>
    <row r="16682" spans="6:6">
      <c r="F16682" s="1846"/>
    </row>
    <row r="16683" spans="6:6">
      <c r="F16683" s="1846"/>
    </row>
    <row r="16684" spans="6:6">
      <c r="F16684" s="1846"/>
    </row>
    <row r="16685" spans="6:6">
      <c r="F16685" s="1846"/>
    </row>
    <row r="16686" spans="6:6">
      <c r="F16686" s="1846"/>
    </row>
    <row r="16687" spans="6:6">
      <c r="F16687" s="1846"/>
    </row>
    <row r="16688" spans="6:6">
      <c r="F16688" s="1846"/>
    </row>
    <row r="16689" spans="6:6">
      <c r="F16689" s="1846"/>
    </row>
    <row r="16690" spans="6:6">
      <c r="F16690" s="1846"/>
    </row>
    <row r="16691" spans="6:6">
      <c r="F16691" s="1846"/>
    </row>
    <row r="16692" spans="6:6">
      <c r="F16692" s="1846"/>
    </row>
    <row r="16693" spans="6:6">
      <c r="F16693" s="1846"/>
    </row>
    <row r="16694" spans="6:6">
      <c r="F16694" s="1846"/>
    </row>
    <row r="16695" spans="6:6">
      <c r="F16695" s="1846"/>
    </row>
    <row r="16696" spans="6:6">
      <c r="F16696" s="1846"/>
    </row>
    <row r="16697" spans="6:6">
      <c r="F16697" s="1846"/>
    </row>
    <row r="16698" spans="6:6">
      <c r="F16698" s="1846"/>
    </row>
    <row r="16699" spans="6:6">
      <c r="F16699" s="1846"/>
    </row>
    <row r="16700" spans="6:6">
      <c r="F16700" s="1846"/>
    </row>
    <row r="16701" spans="6:6">
      <c r="F16701" s="1846"/>
    </row>
    <row r="16702" spans="6:6">
      <c r="F16702" s="1846"/>
    </row>
    <row r="16703" spans="6:6">
      <c r="F16703" s="1846"/>
    </row>
    <row r="16704" spans="6:6">
      <c r="F16704" s="1846"/>
    </row>
    <row r="16705" spans="6:6">
      <c r="F16705" s="1846"/>
    </row>
    <row r="16706" spans="6:6">
      <c r="F16706" s="1846"/>
    </row>
    <row r="16707" spans="6:6">
      <c r="F16707" s="1846"/>
    </row>
    <row r="16708" spans="6:6">
      <c r="F16708" s="1846"/>
    </row>
    <row r="16709" spans="6:6">
      <c r="F16709" s="1846"/>
    </row>
    <row r="16710" spans="6:6">
      <c r="F16710" s="1846"/>
    </row>
    <row r="16711" spans="6:6">
      <c r="F16711" s="1846"/>
    </row>
    <row r="16712" spans="6:6">
      <c r="F16712" s="1846"/>
    </row>
    <row r="16713" spans="6:6">
      <c r="F16713" s="1846"/>
    </row>
    <row r="16714" spans="6:6">
      <c r="F16714" s="1846"/>
    </row>
    <row r="16715" spans="6:6">
      <c r="F16715" s="1846"/>
    </row>
    <row r="16716" spans="6:6">
      <c r="F16716" s="1846"/>
    </row>
    <row r="16717" spans="6:6">
      <c r="F16717" s="1846"/>
    </row>
    <row r="16718" spans="6:6">
      <c r="F16718" s="1846"/>
    </row>
    <row r="16719" spans="6:6">
      <c r="F16719" s="1846"/>
    </row>
    <row r="16720" spans="6:6">
      <c r="F16720" s="1846"/>
    </row>
    <row r="16721" spans="6:6">
      <c r="F16721" s="1846"/>
    </row>
    <row r="16722" spans="6:6">
      <c r="F16722" s="1846"/>
    </row>
    <row r="16723" spans="6:6">
      <c r="F16723" s="1846"/>
    </row>
    <row r="16724" spans="6:6">
      <c r="F16724" s="1846"/>
    </row>
    <row r="16725" spans="6:6">
      <c r="F16725" s="1846"/>
    </row>
    <row r="16726" spans="6:6">
      <c r="F16726" s="1846"/>
    </row>
    <row r="16727" spans="6:6">
      <c r="F16727" s="1846"/>
    </row>
    <row r="16728" spans="6:6">
      <c r="F16728" s="1846"/>
    </row>
    <row r="16729" spans="6:6">
      <c r="F16729" s="1846"/>
    </row>
    <row r="16730" spans="6:6">
      <c r="F16730" s="1846"/>
    </row>
    <row r="16731" spans="6:6">
      <c r="F16731" s="1846"/>
    </row>
    <row r="16732" spans="6:6">
      <c r="F16732" s="1846"/>
    </row>
    <row r="16733" spans="6:6">
      <c r="F16733" s="1846"/>
    </row>
    <row r="16734" spans="6:6">
      <c r="F16734" s="1846"/>
    </row>
    <row r="16735" spans="6:6">
      <c r="F16735" s="1846"/>
    </row>
    <row r="16736" spans="6:6">
      <c r="F16736" s="1846"/>
    </row>
    <row r="16737" spans="6:6">
      <c r="F16737" s="1846"/>
    </row>
    <row r="16738" spans="6:6">
      <c r="F16738" s="1846"/>
    </row>
    <row r="16739" spans="6:6">
      <c r="F16739" s="1846"/>
    </row>
    <row r="16740" spans="6:6">
      <c r="F16740" s="1846"/>
    </row>
    <row r="16741" spans="6:6">
      <c r="F16741" s="1846"/>
    </row>
    <row r="16742" spans="6:6">
      <c r="F16742" s="1846"/>
    </row>
    <row r="16743" spans="6:6">
      <c r="F16743" s="1846"/>
    </row>
    <row r="16744" spans="6:6">
      <c r="F16744" s="1846"/>
    </row>
    <row r="16745" spans="6:6">
      <c r="F16745" s="1846"/>
    </row>
    <row r="16746" spans="6:6">
      <c r="F16746" s="1846"/>
    </row>
    <row r="16747" spans="6:6">
      <c r="F16747" s="1846"/>
    </row>
    <row r="16748" spans="6:6">
      <c r="F16748" s="1846"/>
    </row>
    <row r="16749" spans="6:6">
      <c r="F16749" s="1846"/>
    </row>
    <row r="16750" spans="6:6">
      <c r="F16750" s="1846"/>
    </row>
    <row r="16751" spans="6:6">
      <c r="F16751" s="1846"/>
    </row>
    <row r="16752" spans="6:6">
      <c r="F16752" s="1846"/>
    </row>
    <row r="16753" spans="6:6">
      <c r="F16753" s="1846"/>
    </row>
    <row r="16754" spans="6:6">
      <c r="F16754" s="1846"/>
    </row>
    <row r="16755" spans="6:6">
      <c r="F16755" s="1846"/>
    </row>
    <row r="16756" spans="6:6">
      <c r="F16756" s="1846"/>
    </row>
    <row r="16757" spans="6:6">
      <c r="F16757" s="1846"/>
    </row>
    <row r="16758" spans="6:6">
      <c r="F16758" s="1846"/>
    </row>
    <row r="16759" spans="6:6">
      <c r="F16759" s="1846"/>
    </row>
    <row r="16760" spans="6:6">
      <c r="F16760" s="1846"/>
    </row>
    <row r="16761" spans="6:6">
      <c r="F16761" s="1846"/>
    </row>
    <row r="16762" spans="6:6">
      <c r="F16762" s="1846"/>
    </row>
    <row r="16763" spans="6:6">
      <c r="F16763" s="1846"/>
    </row>
    <row r="16764" spans="6:6">
      <c r="F16764" s="1846"/>
    </row>
    <row r="16765" spans="6:6">
      <c r="F16765" s="1846"/>
    </row>
    <row r="16766" spans="6:6">
      <c r="F16766" s="1846"/>
    </row>
    <row r="16767" spans="6:6">
      <c r="F16767" s="1846"/>
    </row>
    <row r="16768" spans="6:6">
      <c r="F16768" s="1846"/>
    </row>
    <row r="16769" spans="6:6">
      <c r="F16769" s="1846"/>
    </row>
    <row r="16770" spans="6:6">
      <c r="F16770" s="1846"/>
    </row>
    <row r="16771" spans="6:6">
      <c r="F16771" s="1846"/>
    </row>
    <row r="16772" spans="6:6">
      <c r="F16772" s="1846"/>
    </row>
    <row r="16773" spans="6:6">
      <c r="F16773" s="1846"/>
    </row>
    <row r="16774" spans="6:6">
      <c r="F16774" s="1846"/>
    </row>
    <row r="16775" spans="6:6">
      <c r="F16775" s="1846"/>
    </row>
    <row r="16776" spans="6:6">
      <c r="F16776" s="1846"/>
    </row>
    <row r="16777" spans="6:6">
      <c r="F16777" s="1846"/>
    </row>
    <row r="16778" spans="6:6">
      <c r="F16778" s="1846"/>
    </row>
    <row r="16779" spans="6:6">
      <c r="F16779" s="1846"/>
    </row>
    <row r="16780" spans="6:6">
      <c r="F16780" s="1846"/>
    </row>
    <row r="16781" spans="6:6">
      <c r="F16781" s="1846"/>
    </row>
    <row r="16782" spans="6:6">
      <c r="F16782" s="1846"/>
    </row>
    <row r="16783" spans="6:6">
      <c r="F16783" s="1846"/>
    </row>
    <row r="16784" spans="6:6">
      <c r="F16784" s="1846"/>
    </row>
    <row r="16785" spans="6:6">
      <c r="F16785" s="1846"/>
    </row>
    <row r="16786" spans="6:6">
      <c r="F16786" s="1846"/>
    </row>
    <row r="16787" spans="6:6">
      <c r="F16787" s="1846"/>
    </row>
    <row r="16788" spans="6:6">
      <c r="F16788" s="1846"/>
    </row>
    <row r="16789" spans="6:6">
      <c r="F16789" s="1846"/>
    </row>
    <row r="16790" spans="6:6">
      <c r="F16790" s="1846"/>
    </row>
    <row r="16791" spans="6:6">
      <c r="F16791" s="1846"/>
    </row>
    <row r="16792" spans="6:6">
      <c r="F16792" s="1846"/>
    </row>
    <row r="16793" spans="6:6">
      <c r="F16793" s="1846"/>
    </row>
    <row r="16794" spans="6:6">
      <c r="F16794" s="1846"/>
    </row>
    <row r="16795" spans="6:6">
      <c r="F16795" s="1846"/>
    </row>
    <row r="16796" spans="6:6">
      <c r="F16796" s="1846"/>
    </row>
    <row r="16797" spans="6:6">
      <c r="F16797" s="1846"/>
    </row>
    <row r="16798" spans="6:6">
      <c r="F16798" s="1846"/>
    </row>
    <row r="16799" spans="6:6">
      <c r="F16799" s="1846"/>
    </row>
    <row r="16800" spans="6:6">
      <c r="F16800" s="1846"/>
    </row>
    <row r="16801" spans="6:6">
      <c r="F16801" s="1846"/>
    </row>
    <row r="16802" spans="6:6">
      <c r="F16802" s="1846"/>
    </row>
    <row r="16803" spans="6:6">
      <c r="F16803" s="1846"/>
    </row>
    <row r="16804" spans="6:6">
      <c r="F16804" s="1846"/>
    </row>
    <row r="16805" spans="6:6">
      <c r="F16805" s="1846"/>
    </row>
    <row r="16806" spans="6:6">
      <c r="F16806" s="1846"/>
    </row>
    <row r="16807" spans="6:6">
      <c r="F16807" s="1846"/>
    </row>
    <row r="16808" spans="6:6">
      <c r="F16808" s="1846"/>
    </row>
    <row r="16809" spans="6:6">
      <c r="F16809" s="1846"/>
    </row>
    <row r="16810" spans="6:6">
      <c r="F16810" s="1846"/>
    </row>
    <row r="16811" spans="6:6">
      <c r="F16811" s="1846"/>
    </row>
    <row r="16812" spans="6:6">
      <c r="F16812" s="1846"/>
    </row>
    <row r="16813" spans="6:6">
      <c r="F16813" s="1846"/>
    </row>
    <row r="16814" spans="6:6">
      <c r="F16814" s="1846"/>
    </row>
    <row r="16815" spans="6:6">
      <c r="F16815" s="1846"/>
    </row>
    <row r="16816" spans="6:6">
      <c r="F16816" s="1846"/>
    </row>
    <row r="16817" spans="6:6">
      <c r="F16817" s="1846"/>
    </row>
    <row r="16818" spans="6:6">
      <c r="F16818" s="1846"/>
    </row>
    <row r="16819" spans="6:6">
      <c r="F16819" s="1846"/>
    </row>
    <row r="16820" spans="6:6">
      <c r="F16820" s="1846"/>
    </row>
    <row r="16821" spans="6:6">
      <c r="F16821" s="1846"/>
    </row>
    <row r="16822" spans="6:6">
      <c r="F16822" s="1846"/>
    </row>
    <row r="16823" spans="6:6">
      <c r="F16823" s="1846"/>
    </row>
    <row r="16824" spans="6:6">
      <c r="F16824" s="1846"/>
    </row>
    <row r="16825" spans="6:6">
      <c r="F16825" s="1846"/>
    </row>
    <row r="16826" spans="6:6">
      <c r="F16826" s="1846"/>
    </row>
    <row r="16827" spans="6:6">
      <c r="F16827" s="1846"/>
    </row>
    <row r="16828" spans="6:6">
      <c r="F16828" s="1846"/>
    </row>
    <row r="16829" spans="6:6">
      <c r="F16829" s="1846"/>
    </row>
    <row r="16830" spans="6:6">
      <c r="F16830" s="1846"/>
    </row>
    <row r="16831" spans="6:6">
      <c r="F16831" s="1846"/>
    </row>
    <row r="16832" spans="6:6">
      <c r="F16832" s="1846"/>
    </row>
    <row r="16833" spans="6:6">
      <c r="F16833" s="1846"/>
    </row>
    <row r="16834" spans="6:6">
      <c r="F16834" s="1846"/>
    </row>
    <row r="16835" spans="6:6">
      <c r="F16835" s="1846"/>
    </row>
    <row r="16836" spans="6:6">
      <c r="F16836" s="1846"/>
    </row>
    <row r="16837" spans="6:6">
      <c r="F16837" s="1846"/>
    </row>
    <row r="16838" spans="6:6">
      <c r="F16838" s="1846"/>
    </row>
    <row r="16839" spans="6:6">
      <c r="F16839" s="1846"/>
    </row>
    <row r="16840" spans="6:6">
      <c r="F16840" s="1846"/>
    </row>
    <row r="16841" spans="6:6">
      <c r="F16841" s="1846"/>
    </row>
    <row r="16842" spans="6:6">
      <c r="F16842" s="1846"/>
    </row>
    <row r="16843" spans="6:6">
      <c r="F16843" s="1846"/>
    </row>
    <row r="16844" spans="6:6">
      <c r="F16844" s="1846"/>
    </row>
    <row r="16845" spans="6:6">
      <c r="F16845" s="1846"/>
    </row>
    <row r="16846" spans="6:6">
      <c r="F16846" s="1846"/>
    </row>
    <row r="16847" spans="6:6">
      <c r="F16847" s="1846"/>
    </row>
    <row r="16848" spans="6:6">
      <c r="F16848" s="1846"/>
    </row>
    <row r="16849" spans="6:6">
      <c r="F16849" s="1846"/>
    </row>
    <row r="16850" spans="6:6">
      <c r="F16850" s="1846"/>
    </row>
    <row r="16851" spans="6:6">
      <c r="F16851" s="1846"/>
    </row>
    <row r="16852" spans="6:6">
      <c r="F16852" s="1846"/>
    </row>
    <row r="16853" spans="6:6">
      <c r="F16853" s="1846"/>
    </row>
    <row r="16854" spans="6:6">
      <c r="F16854" s="1846"/>
    </row>
    <row r="16855" spans="6:6">
      <c r="F16855" s="1846"/>
    </row>
    <row r="16856" spans="6:6">
      <c r="F16856" s="1846"/>
    </row>
    <row r="16857" spans="6:6">
      <c r="F16857" s="1846"/>
    </row>
    <row r="16858" spans="6:6">
      <c r="F16858" s="1846"/>
    </row>
    <row r="16859" spans="6:6">
      <c r="F16859" s="1846"/>
    </row>
    <row r="16860" spans="6:6">
      <c r="F16860" s="1846"/>
    </row>
    <row r="16861" spans="6:6">
      <c r="F16861" s="1846"/>
    </row>
    <row r="16862" spans="6:6">
      <c r="F16862" s="1846"/>
    </row>
    <row r="16863" spans="6:6">
      <c r="F16863" s="1846"/>
    </row>
    <row r="16864" spans="6:6">
      <c r="F16864" s="1846"/>
    </row>
    <row r="16865" spans="6:6">
      <c r="F16865" s="1846"/>
    </row>
    <row r="16866" spans="6:6">
      <c r="F16866" s="1846"/>
    </row>
    <row r="16867" spans="6:6">
      <c r="F16867" s="1846"/>
    </row>
    <row r="16868" spans="6:6">
      <c r="F16868" s="1846"/>
    </row>
    <row r="16869" spans="6:6">
      <c r="F16869" s="1846"/>
    </row>
    <row r="16870" spans="6:6">
      <c r="F16870" s="1846"/>
    </row>
    <row r="16871" spans="6:6">
      <c r="F16871" s="1846"/>
    </row>
    <row r="16872" spans="6:6">
      <c r="F16872" s="1846"/>
    </row>
    <row r="16873" spans="6:6">
      <c r="F16873" s="1846"/>
    </row>
    <row r="16874" spans="6:6">
      <c r="F16874" s="1846"/>
    </row>
    <row r="16875" spans="6:6">
      <c r="F16875" s="1846"/>
    </row>
    <row r="16876" spans="6:6">
      <c r="F16876" s="1846"/>
    </row>
    <row r="16877" spans="6:6">
      <c r="F16877" s="1846"/>
    </row>
    <row r="16878" spans="6:6">
      <c r="F16878" s="1846"/>
    </row>
    <row r="16879" spans="6:6">
      <c r="F16879" s="1846"/>
    </row>
    <row r="16880" spans="6:6">
      <c r="F16880" s="1846"/>
    </row>
    <row r="16881" spans="6:6">
      <c r="F16881" s="1846"/>
    </row>
    <row r="16882" spans="6:6">
      <c r="F16882" s="1846"/>
    </row>
    <row r="16883" spans="6:6">
      <c r="F16883" s="1846"/>
    </row>
    <row r="16884" spans="6:6">
      <c r="F16884" s="1846"/>
    </row>
    <row r="16885" spans="6:6">
      <c r="F16885" s="1846"/>
    </row>
    <row r="16886" spans="6:6">
      <c r="F16886" s="1846"/>
    </row>
    <row r="16887" spans="6:6">
      <c r="F16887" s="1846"/>
    </row>
    <row r="16888" spans="6:6">
      <c r="F16888" s="1846"/>
    </row>
    <row r="16889" spans="6:6">
      <c r="F16889" s="1846"/>
    </row>
    <row r="16890" spans="6:6">
      <c r="F16890" s="1846"/>
    </row>
    <row r="16891" spans="6:6">
      <c r="F16891" s="1846"/>
    </row>
    <row r="16892" spans="6:6">
      <c r="F16892" s="1846"/>
    </row>
    <row r="16893" spans="6:6">
      <c r="F16893" s="1846"/>
    </row>
    <row r="16894" spans="6:6">
      <c r="F16894" s="1846"/>
    </row>
    <row r="16895" spans="6:6">
      <c r="F16895" s="1846"/>
    </row>
    <row r="16896" spans="6:6">
      <c r="F16896" s="1846"/>
    </row>
    <row r="16897" spans="6:6">
      <c r="F16897" s="1846"/>
    </row>
    <row r="16898" spans="6:6">
      <c r="F16898" s="1846"/>
    </row>
    <row r="16899" spans="6:6">
      <c r="F16899" s="1846"/>
    </row>
    <row r="16900" spans="6:6">
      <c r="F16900" s="1846"/>
    </row>
    <row r="16901" spans="6:6">
      <c r="F16901" s="1846"/>
    </row>
    <row r="16902" spans="6:6">
      <c r="F16902" s="1846"/>
    </row>
    <row r="16903" spans="6:6">
      <c r="F16903" s="1846"/>
    </row>
    <row r="16904" spans="6:6">
      <c r="F16904" s="1846"/>
    </row>
    <row r="16905" spans="6:6">
      <c r="F16905" s="1846"/>
    </row>
    <row r="16906" spans="6:6">
      <c r="F16906" s="1846"/>
    </row>
    <row r="16907" spans="6:6">
      <c r="F16907" s="1846"/>
    </row>
    <row r="16908" spans="6:6">
      <c r="F16908" s="1846"/>
    </row>
    <row r="16909" spans="6:6">
      <c r="F16909" s="1846"/>
    </row>
    <row r="16910" spans="6:6">
      <c r="F16910" s="1846"/>
    </row>
    <row r="16911" spans="6:6">
      <c r="F16911" s="1846"/>
    </row>
    <row r="16912" spans="6:6">
      <c r="F16912" s="1846"/>
    </row>
    <row r="16913" spans="6:6">
      <c r="F16913" s="1846"/>
    </row>
    <row r="16914" spans="6:6">
      <c r="F16914" s="1846"/>
    </row>
    <row r="16915" spans="6:6">
      <c r="F16915" s="1846"/>
    </row>
    <row r="16916" spans="6:6">
      <c r="F16916" s="1846"/>
    </row>
    <row r="16917" spans="6:6">
      <c r="F16917" s="1846"/>
    </row>
    <row r="16918" spans="6:6">
      <c r="F16918" s="1846"/>
    </row>
    <row r="16919" spans="6:6">
      <c r="F16919" s="1846"/>
    </row>
    <row r="16920" spans="6:6">
      <c r="F16920" s="1846"/>
    </row>
    <row r="16921" spans="6:6">
      <c r="F16921" s="1846"/>
    </row>
    <row r="16922" spans="6:6">
      <c r="F16922" s="1846"/>
    </row>
    <row r="16923" spans="6:6">
      <c r="F16923" s="1846"/>
    </row>
    <row r="16924" spans="6:6">
      <c r="F16924" s="1846"/>
    </row>
    <row r="16925" spans="6:6">
      <c r="F16925" s="1846"/>
    </row>
    <row r="16926" spans="6:6">
      <c r="F16926" s="1846"/>
    </row>
    <row r="16927" spans="6:6">
      <c r="F16927" s="1846"/>
    </row>
    <row r="16928" spans="6:6">
      <c r="F16928" s="1846"/>
    </row>
    <row r="16929" spans="6:6">
      <c r="F16929" s="1846"/>
    </row>
    <row r="16930" spans="6:6">
      <c r="F16930" s="1846"/>
    </row>
    <row r="16931" spans="6:6">
      <c r="F16931" s="1846"/>
    </row>
    <row r="16932" spans="6:6">
      <c r="F16932" s="1846"/>
    </row>
    <row r="16933" spans="6:6">
      <c r="F16933" s="1846"/>
    </row>
    <row r="16934" spans="6:6">
      <c r="F16934" s="1846"/>
    </row>
    <row r="16935" spans="6:6">
      <c r="F16935" s="1846"/>
    </row>
    <row r="16936" spans="6:6">
      <c r="F16936" s="1846"/>
    </row>
    <row r="16937" spans="6:6">
      <c r="F16937" s="1846"/>
    </row>
    <row r="16938" spans="6:6">
      <c r="F16938" s="1846"/>
    </row>
    <row r="16939" spans="6:6">
      <c r="F16939" s="1846"/>
    </row>
    <row r="16940" spans="6:6">
      <c r="F16940" s="1846"/>
    </row>
    <row r="16941" spans="6:6">
      <c r="F16941" s="1846"/>
    </row>
    <row r="16942" spans="6:6">
      <c r="F16942" s="1846"/>
    </row>
    <row r="16943" spans="6:6">
      <c r="F16943" s="1846"/>
    </row>
    <row r="16944" spans="6:6">
      <c r="F16944" s="1846"/>
    </row>
    <row r="16945" spans="6:6">
      <c r="F16945" s="1846"/>
    </row>
    <row r="16946" spans="6:6">
      <c r="F16946" s="1846"/>
    </row>
    <row r="16947" spans="6:6">
      <c r="F16947" s="1846"/>
    </row>
    <row r="16948" spans="6:6">
      <c r="F16948" s="1846"/>
    </row>
    <row r="16949" spans="6:6">
      <c r="F16949" s="1846"/>
    </row>
    <row r="16950" spans="6:6">
      <c r="F16950" s="1846"/>
    </row>
    <row r="16951" spans="6:6">
      <c r="F16951" s="1846"/>
    </row>
    <row r="16952" spans="6:6">
      <c r="F16952" s="1846"/>
    </row>
    <row r="16953" spans="6:6">
      <c r="F16953" s="1846"/>
    </row>
    <row r="16954" spans="6:6">
      <c r="F16954" s="1846"/>
    </row>
    <row r="16955" spans="6:6">
      <c r="F16955" s="1846"/>
    </row>
    <row r="16956" spans="6:6">
      <c r="F16956" s="1846"/>
    </row>
    <row r="16957" spans="6:6">
      <c r="F16957" s="1846"/>
    </row>
    <row r="16958" spans="6:6">
      <c r="F16958" s="1846"/>
    </row>
    <row r="16959" spans="6:6">
      <c r="F16959" s="1846"/>
    </row>
    <row r="16960" spans="6:6">
      <c r="F16960" s="1846"/>
    </row>
    <row r="16961" spans="6:6">
      <c r="F16961" s="1846"/>
    </row>
    <row r="16962" spans="6:6">
      <c r="F16962" s="1846"/>
    </row>
    <row r="16963" spans="6:6">
      <c r="F16963" s="1846"/>
    </row>
    <row r="16964" spans="6:6">
      <c r="F16964" s="1846"/>
    </row>
    <row r="16965" spans="6:6">
      <c r="F16965" s="1846"/>
    </row>
    <row r="16966" spans="6:6">
      <c r="F16966" s="1846"/>
    </row>
    <row r="16967" spans="6:6">
      <c r="F16967" s="1846"/>
    </row>
    <row r="16968" spans="6:6">
      <c r="F16968" s="1846"/>
    </row>
    <row r="16969" spans="6:6">
      <c r="F16969" s="1846"/>
    </row>
    <row r="16970" spans="6:6">
      <c r="F16970" s="1846"/>
    </row>
    <row r="16971" spans="6:6">
      <c r="F16971" s="1846"/>
    </row>
    <row r="16972" spans="6:6">
      <c r="F16972" s="1846"/>
    </row>
    <row r="16973" spans="6:6">
      <c r="F16973" s="1846"/>
    </row>
    <row r="16974" spans="6:6">
      <c r="F16974" s="1846"/>
    </row>
    <row r="16975" spans="6:6">
      <c r="F16975" s="1846"/>
    </row>
    <row r="16976" spans="6:6">
      <c r="F16976" s="1846"/>
    </row>
    <row r="16977" spans="6:6">
      <c r="F16977" s="1846"/>
    </row>
    <row r="16978" spans="6:6">
      <c r="F16978" s="1846"/>
    </row>
    <row r="16979" spans="6:6">
      <c r="F16979" s="1846"/>
    </row>
    <row r="16980" spans="6:6">
      <c r="F16980" s="1846"/>
    </row>
    <row r="16981" spans="6:6">
      <c r="F16981" s="1846"/>
    </row>
    <row r="16982" spans="6:6">
      <c r="F16982" s="1846"/>
    </row>
    <row r="16983" spans="6:6">
      <c r="F16983" s="1846"/>
    </row>
    <row r="16984" spans="6:6">
      <c r="F16984" s="1846"/>
    </row>
    <row r="16985" spans="6:6">
      <c r="F16985" s="1846"/>
    </row>
    <row r="16986" spans="6:6">
      <c r="F16986" s="1846"/>
    </row>
    <row r="16987" spans="6:6">
      <c r="F16987" s="1846"/>
    </row>
    <row r="16988" spans="6:6">
      <c r="F16988" s="1846"/>
    </row>
    <row r="16989" spans="6:6">
      <c r="F16989" s="1846"/>
    </row>
    <row r="16990" spans="6:6">
      <c r="F16990" s="1846"/>
    </row>
    <row r="16991" spans="6:6">
      <c r="F16991" s="1846"/>
    </row>
    <row r="16992" spans="6:6">
      <c r="F16992" s="1846"/>
    </row>
    <row r="16993" spans="6:6">
      <c r="F16993" s="1846"/>
    </row>
    <row r="16994" spans="6:6">
      <c r="F16994" s="1846"/>
    </row>
    <row r="16995" spans="6:6">
      <c r="F16995" s="1846"/>
    </row>
    <row r="16996" spans="6:6">
      <c r="F16996" s="1846"/>
    </row>
    <row r="16997" spans="6:6">
      <c r="F16997" s="1846"/>
    </row>
    <row r="16998" spans="6:6">
      <c r="F16998" s="1846"/>
    </row>
    <row r="16999" spans="6:6">
      <c r="F16999" s="1846"/>
    </row>
    <row r="17000" spans="6:6">
      <c r="F17000" s="1846"/>
    </row>
    <row r="17001" spans="6:6">
      <c r="F17001" s="1846"/>
    </row>
    <row r="17002" spans="6:6">
      <c r="F17002" s="1846"/>
    </row>
    <row r="17003" spans="6:6">
      <c r="F17003" s="1846"/>
    </row>
    <row r="17004" spans="6:6">
      <c r="F17004" s="1846"/>
    </row>
    <row r="17005" spans="6:6">
      <c r="F17005" s="1846"/>
    </row>
    <row r="17006" spans="6:6">
      <c r="F17006" s="1846"/>
    </row>
    <row r="17007" spans="6:6">
      <c r="F17007" s="1846"/>
    </row>
    <row r="17008" spans="6:6">
      <c r="F17008" s="1846"/>
    </row>
    <row r="17009" spans="6:6">
      <c r="F17009" s="1846"/>
    </row>
    <row r="17010" spans="6:6">
      <c r="F17010" s="1846"/>
    </row>
    <row r="17011" spans="6:6">
      <c r="F17011" s="1846"/>
    </row>
    <row r="17012" spans="6:6">
      <c r="F17012" s="1846"/>
    </row>
    <row r="17013" spans="6:6">
      <c r="F17013" s="1846"/>
    </row>
    <row r="17014" spans="6:6">
      <c r="F17014" s="1846"/>
    </row>
    <row r="17015" spans="6:6">
      <c r="F17015" s="1846"/>
    </row>
    <row r="17016" spans="6:6">
      <c r="F17016" s="1846"/>
    </row>
    <row r="17017" spans="6:6">
      <c r="F17017" s="1846"/>
    </row>
    <row r="17018" spans="6:6">
      <c r="F17018" s="1846"/>
    </row>
    <row r="17019" spans="6:6">
      <c r="F17019" s="1846"/>
    </row>
    <row r="17020" spans="6:6">
      <c r="F17020" s="1846"/>
    </row>
    <row r="17021" spans="6:6">
      <c r="F17021" s="1846"/>
    </row>
    <row r="17022" spans="6:6">
      <c r="F17022" s="1846"/>
    </row>
    <row r="17023" spans="6:6">
      <c r="F17023" s="1846"/>
    </row>
    <row r="17024" spans="6:6">
      <c r="F17024" s="1846"/>
    </row>
    <row r="17025" spans="6:6">
      <c r="F17025" s="1846"/>
    </row>
    <row r="17026" spans="6:6">
      <c r="F17026" s="1846"/>
    </row>
    <row r="17027" spans="6:6">
      <c r="F17027" s="1846"/>
    </row>
    <row r="17028" spans="6:6">
      <c r="F17028" s="1846"/>
    </row>
    <row r="17029" spans="6:6">
      <c r="F17029" s="1846"/>
    </row>
    <row r="17030" spans="6:6">
      <c r="F17030" s="1846"/>
    </row>
    <row r="17031" spans="6:6">
      <c r="F17031" s="1846"/>
    </row>
    <row r="17032" spans="6:6">
      <c r="F17032" s="1846"/>
    </row>
    <row r="17033" spans="6:6">
      <c r="F17033" s="1846"/>
    </row>
    <row r="17034" spans="6:6">
      <c r="F17034" s="1846"/>
    </row>
    <row r="17035" spans="6:6">
      <c r="F17035" s="1846"/>
    </row>
    <row r="17036" spans="6:6">
      <c r="F17036" s="1846"/>
    </row>
    <row r="17037" spans="6:6">
      <c r="F17037" s="1846"/>
    </row>
    <row r="17038" spans="6:6">
      <c r="F17038" s="1846"/>
    </row>
    <row r="17039" spans="6:6">
      <c r="F17039" s="1846"/>
    </row>
    <row r="17040" spans="6:6">
      <c r="F17040" s="1846"/>
    </row>
    <row r="17041" spans="6:6">
      <c r="F17041" s="1846"/>
    </row>
    <row r="17042" spans="6:6">
      <c r="F17042" s="1846"/>
    </row>
    <row r="17043" spans="6:6">
      <c r="F17043" s="1846"/>
    </row>
    <row r="17044" spans="6:6">
      <c r="F17044" s="1846"/>
    </row>
    <row r="17045" spans="6:6">
      <c r="F17045" s="1846"/>
    </row>
    <row r="17046" spans="6:6">
      <c r="F17046" s="1846"/>
    </row>
    <row r="17047" spans="6:6">
      <c r="F17047" s="1846"/>
    </row>
    <row r="17048" spans="6:6">
      <c r="F17048" s="1846"/>
    </row>
    <row r="17049" spans="6:6">
      <c r="F17049" s="1846"/>
    </row>
    <row r="17050" spans="6:6">
      <c r="F17050" s="1846"/>
    </row>
    <row r="17051" spans="6:6">
      <c r="F17051" s="1846"/>
    </row>
    <row r="17052" spans="6:6">
      <c r="F17052" s="1846"/>
    </row>
    <row r="17053" spans="6:6">
      <c r="F17053" s="1846"/>
    </row>
    <row r="17054" spans="6:6">
      <c r="F17054" s="1846"/>
    </row>
    <row r="17055" spans="6:6">
      <c r="F17055" s="1846"/>
    </row>
    <row r="17056" spans="6:6">
      <c r="F17056" s="1846"/>
    </row>
    <row r="17057" spans="6:6">
      <c r="F17057" s="1846"/>
    </row>
    <row r="17058" spans="6:6">
      <c r="F17058" s="1846"/>
    </row>
    <row r="17059" spans="6:6">
      <c r="F17059" s="1846"/>
    </row>
    <row r="17060" spans="6:6">
      <c r="F17060" s="1846"/>
    </row>
    <row r="17061" spans="6:6">
      <c r="F17061" s="1846"/>
    </row>
    <row r="17062" spans="6:6">
      <c r="F17062" s="1846"/>
    </row>
    <row r="17063" spans="6:6">
      <c r="F17063" s="1846"/>
    </row>
    <row r="17064" spans="6:6">
      <c r="F17064" s="1846"/>
    </row>
    <row r="17065" spans="6:6">
      <c r="F17065" s="1846"/>
    </row>
    <row r="17066" spans="6:6">
      <c r="F17066" s="1846"/>
    </row>
    <row r="17067" spans="6:6">
      <c r="F17067" s="1846"/>
    </row>
    <row r="17068" spans="6:6">
      <c r="F17068" s="1846"/>
    </row>
    <row r="17069" spans="6:6">
      <c r="F17069" s="1846"/>
    </row>
    <row r="17070" spans="6:6">
      <c r="F17070" s="1846"/>
    </row>
    <row r="17071" spans="6:6">
      <c r="F17071" s="1846"/>
    </row>
    <row r="17072" spans="6:6">
      <c r="F17072" s="1846"/>
    </row>
    <row r="17073" spans="6:6">
      <c r="F17073" s="1846"/>
    </row>
    <row r="17074" spans="6:6">
      <c r="F17074" s="1846"/>
    </row>
    <row r="17075" spans="6:6">
      <c r="F17075" s="1846"/>
    </row>
    <row r="17076" spans="6:6">
      <c r="F17076" s="1846"/>
    </row>
    <row r="17077" spans="6:6">
      <c r="F17077" s="1846"/>
    </row>
    <row r="17078" spans="6:6">
      <c r="F17078" s="1846"/>
    </row>
    <row r="17079" spans="6:6">
      <c r="F17079" s="1846"/>
    </row>
    <row r="17080" spans="6:6">
      <c r="F17080" s="1846"/>
    </row>
    <row r="17081" spans="6:6">
      <c r="F17081" s="1846"/>
    </row>
    <row r="17082" spans="6:6">
      <c r="F17082" s="1846"/>
    </row>
    <row r="17083" spans="6:6">
      <c r="F17083" s="1846"/>
    </row>
    <row r="17084" spans="6:6">
      <c r="F17084" s="1846"/>
    </row>
    <row r="17085" spans="6:6">
      <c r="F17085" s="1846"/>
    </row>
    <row r="17086" spans="6:6">
      <c r="F17086" s="1846"/>
    </row>
    <row r="17087" spans="6:6">
      <c r="F17087" s="1846"/>
    </row>
    <row r="17088" spans="6:6">
      <c r="F17088" s="1846"/>
    </row>
    <row r="17089" spans="6:6">
      <c r="F17089" s="1846"/>
    </row>
    <row r="17090" spans="6:6">
      <c r="F17090" s="1846"/>
    </row>
    <row r="17091" spans="6:6">
      <c r="F17091" s="1846"/>
    </row>
    <row r="17092" spans="6:6">
      <c r="F17092" s="1846"/>
    </row>
    <row r="17093" spans="6:6">
      <c r="F17093" s="1846"/>
    </row>
    <row r="17094" spans="6:6">
      <c r="F17094" s="1846"/>
    </row>
    <row r="17095" spans="6:6">
      <c r="F17095" s="1846"/>
    </row>
    <row r="17096" spans="6:6">
      <c r="F17096" s="1846"/>
    </row>
    <row r="17097" spans="6:6">
      <c r="F17097" s="1846"/>
    </row>
    <row r="17098" spans="6:6">
      <c r="F17098" s="1846"/>
    </row>
    <row r="17099" spans="6:6">
      <c r="F17099" s="1846"/>
    </row>
    <row r="17100" spans="6:6">
      <c r="F17100" s="1846"/>
    </row>
    <row r="17101" spans="6:6">
      <c r="F17101" s="1846"/>
    </row>
    <row r="17102" spans="6:6">
      <c r="F17102" s="1846"/>
    </row>
    <row r="17103" spans="6:6">
      <c r="F17103" s="1846"/>
    </row>
    <row r="17104" spans="6:6">
      <c r="F17104" s="1846"/>
    </row>
    <row r="17105" spans="6:6">
      <c r="F17105" s="1846"/>
    </row>
    <row r="17106" spans="6:6">
      <c r="F17106" s="1846"/>
    </row>
    <row r="17107" spans="6:6">
      <c r="F17107" s="1846"/>
    </row>
    <row r="17108" spans="6:6">
      <c r="F17108" s="1846"/>
    </row>
    <row r="17109" spans="6:6">
      <c r="F17109" s="1846"/>
    </row>
    <row r="17110" spans="6:6">
      <c r="F17110" s="1846"/>
    </row>
    <row r="17111" spans="6:6">
      <c r="F17111" s="1846"/>
    </row>
    <row r="17112" spans="6:6">
      <c r="F17112" s="1846"/>
    </row>
    <row r="17113" spans="6:6">
      <c r="F17113" s="1846"/>
    </row>
    <row r="17114" spans="6:6">
      <c r="F17114" s="1846"/>
    </row>
    <row r="17115" spans="6:6">
      <c r="F17115" s="1846"/>
    </row>
    <row r="17116" spans="6:6">
      <c r="F17116" s="1846"/>
    </row>
    <row r="17117" spans="6:6">
      <c r="F17117" s="1846"/>
    </row>
    <row r="17118" spans="6:6">
      <c r="F17118" s="1846"/>
    </row>
    <row r="17119" spans="6:6">
      <c r="F17119" s="1846"/>
    </row>
    <row r="17120" spans="6:6">
      <c r="F17120" s="1846"/>
    </row>
    <row r="17121" spans="6:6">
      <c r="F17121" s="1846"/>
    </row>
    <row r="17122" spans="6:6">
      <c r="F17122" s="1846"/>
    </row>
    <row r="17123" spans="6:6">
      <c r="F17123" s="1846"/>
    </row>
    <row r="17124" spans="6:6">
      <c r="F17124" s="1846"/>
    </row>
    <row r="17125" spans="6:6">
      <c r="F17125" s="1846"/>
    </row>
    <row r="17126" spans="6:6">
      <c r="F17126" s="1846"/>
    </row>
    <row r="17127" spans="6:6">
      <c r="F17127" s="1846"/>
    </row>
    <row r="17128" spans="6:6">
      <c r="F17128" s="1846"/>
    </row>
    <row r="17129" spans="6:6">
      <c r="F17129" s="1846"/>
    </row>
    <row r="17130" spans="6:6">
      <c r="F17130" s="1846"/>
    </row>
    <row r="17131" spans="6:6">
      <c r="F17131" s="1846"/>
    </row>
    <row r="17132" spans="6:6">
      <c r="F17132" s="1846"/>
    </row>
    <row r="17133" spans="6:6">
      <c r="F17133" s="1846"/>
    </row>
    <row r="17134" spans="6:6">
      <c r="F17134" s="1846"/>
    </row>
    <row r="17135" spans="6:6">
      <c r="F17135" s="1846"/>
    </row>
    <row r="17136" spans="6:6">
      <c r="F17136" s="1846"/>
    </row>
    <row r="17137" spans="6:6">
      <c r="F17137" s="1846"/>
    </row>
    <row r="17138" spans="6:6">
      <c r="F17138" s="1846"/>
    </row>
    <row r="17139" spans="6:6">
      <c r="F17139" s="1846"/>
    </row>
    <row r="17140" spans="6:6">
      <c r="F17140" s="1846"/>
    </row>
    <row r="17141" spans="6:6">
      <c r="F17141" s="1846"/>
    </row>
    <row r="17142" spans="6:6">
      <c r="F17142" s="1846"/>
    </row>
    <row r="17143" spans="6:6">
      <c r="F17143" s="1846"/>
    </row>
    <row r="17144" spans="6:6">
      <c r="F17144" s="1846"/>
    </row>
    <row r="17145" spans="6:6">
      <c r="F17145" s="1846"/>
    </row>
    <row r="17146" spans="6:6">
      <c r="F17146" s="1846"/>
    </row>
    <row r="17147" spans="6:6">
      <c r="F17147" s="1846"/>
    </row>
    <row r="17148" spans="6:6">
      <c r="F17148" s="1846"/>
    </row>
    <row r="17149" spans="6:6">
      <c r="F17149" s="1846"/>
    </row>
    <row r="17150" spans="6:6">
      <c r="F17150" s="1846"/>
    </row>
    <row r="17151" spans="6:6">
      <c r="F17151" s="1846"/>
    </row>
    <row r="17152" spans="6:6">
      <c r="F17152" s="1846"/>
    </row>
    <row r="17153" spans="6:6">
      <c r="F17153" s="1846"/>
    </row>
    <row r="17154" spans="6:6">
      <c r="F17154" s="1846"/>
    </row>
    <row r="17155" spans="6:6">
      <c r="F17155" s="1846"/>
    </row>
    <row r="17156" spans="6:6">
      <c r="F17156" s="1846"/>
    </row>
    <row r="17157" spans="6:6">
      <c r="F17157" s="1846"/>
    </row>
    <row r="17158" spans="6:6">
      <c r="F17158" s="1846"/>
    </row>
    <row r="17159" spans="6:6">
      <c r="F17159" s="1846"/>
    </row>
    <row r="17160" spans="6:6">
      <c r="F17160" s="1846"/>
    </row>
    <row r="17161" spans="6:6">
      <c r="F17161" s="1846"/>
    </row>
    <row r="17162" spans="6:6">
      <c r="F17162" s="1846"/>
    </row>
    <row r="17163" spans="6:6">
      <c r="F17163" s="1846"/>
    </row>
    <row r="17164" spans="6:6">
      <c r="F17164" s="1846"/>
    </row>
    <row r="17165" spans="6:6">
      <c r="F17165" s="1846"/>
    </row>
    <row r="17166" spans="6:6">
      <c r="F17166" s="1846"/>
    </row>
    <row r="17167" spans="6:6">
      <c r="F17167" s="1846"/>
    </row>
    <row r="17168" spans="6:6">
      <c r="F17168" s="1846"/>
    </row>
    <row r="17169" spans="6:6">
      <c r="F17169" s="1846"/>
    </row>
    <row r="17170" spans="6:6">
      <c r="F17170" s="1846"/>
    </row>
    <row r="17171" spans="6:6">
      <c r="F17171" s="1846"/>
    </row>
    <row r="17172" spans="6:6">
      <c r="F17172" s="1846"/>
    </row>
    <row r="17173" spans="6:6">
      <c r="F17173" s="1846"/>
    </row>
    <row r="17174" spans="6:6">
      <c r="F17174" s="1846"/>
    </row>
    <row r="17175" spans="6:6">
      <c r="F17175" s="1846"/>
    </row>
    <row r="17176" spans="6:6">
      <c r="F17176" s="1846"/>
    </row>
    <row r="17177" spans="6:6">
      <c r="F17177" s="1846"/>
    </row>
    <row r="17178" spans="6:6">
      <c r="F17178" s="1846"/>
    </row>
    <row r="17179" spans="6:6">
      <c r="F17179" s="1846"/>
    </row>
    <row r="17180" spans="6:6">
      <c r="F17180" s="1846"/>
    </row>
    <row r="17181" spans="6:6">
      <c r="F17181" s="1846"/>
    </row>
    <row r="17182" spans="6:6">
      <c r="F17182" s="1846"/>
    </row>
    <row r="17183" spans="6:6">
      <c r="F17183" s="1846"/>
    </row>
    <row r="17184" spans="6:6">
      <c r="F17184" s="1846"/>
    </row>
    <row r="17185" spans="6:6">
      <c r="F17185" s="1846"/>
    </row>
    <row r="17186" spans="6:6">
      <c r="F17186" s="1846"/>
    </row>
    <row r="17187" spans="6:6">
      <c r="F17187" s="1846"/>
    </row>
    <row r="17188" spans="6:6">
      <c r="F17188" s="1846"/>
    </row>
    <row r="17189" spans="6:6">
      <c r="F17189" s="1846"/>
    </row>
    <row r="17190" spans="6:6">
      <c r="F17190" s="1846"/>
    </row>
    <row r="17191" spans="6:6">
      <c r="F17191" s="1846"/>
    </row>
    <row r="17192" spans="6:6">
      <c r="F17192" s="1846"/>
    </row>
    <row r="17193" spans="6:6">
      <c r="F17193" s="1846"/>
    </row>
    <row r="17194" spans="6:6">
      <c r="F17194" s="1846"/>
    </row>
    <row r="17195" spans="6:6">
      <c r="F17195" s="1846"/>
    </row>
    <row r="17196" spans="6:6">
      <c r="F17196" s="1846"/>
    </row>
    <row r="17197" spans="6:6">
      <c r="F17197" s="1846"/>
    </row>
    <row r="17198" spans="6:6">
      <c r="F17198" s="1846"/>
    </row>
    <row r="17199" spans="6:6">
      <c r="F17199" s="1846"/>
    </row>
    <row r="17200" spans="6:6">
      <c r="F17200" s="1846"/>
    </row>
    <row r="17201" spans="6:6">
      <c r="F17201" s="1846"/>
    </row>
    <row r="17202" spans="6:6">
      <c r="F17202" s="1846"/>
    </row>
    <row r="17203" spans="6:6">
      <c r="F17203" s="1846"/>
    </row>
    <row r="17204" spans="6:6">
      <c r="F17204" s="1846"/>
    </row>
    <row r="17205" spans="6:6">
      <c r="F17205" s="1846"/>
    </row>
    <row r="17206" spans="6:6">
      <c r="F17206" s="1846"/>
    </row>
    <row r="17207" spans="6:6">
      <c r="F17207" s="1846"/>
    </row>
    <row r="17208" spans="6:6">
      <c r="F17208" s="1846"/>
    </row>
    <row r="17209" spans="6:6">
      <c r="F17209" s="1846"/>
    </row>
    <row r="17210" spans="6:6">
      <c r="F17210" s="1846"/>
    </row>
    <row r="17211" spans="6:6">
      <c r="F17211" s="1846"/>
    </row>
    <row r="17212" spans="6:6">
      <c r="F17212" s="1846"/>
    </row>
    <row r="17213" spans="6:6">
      <c r="F17213" s="1846"/>
    </row>
    <row r="17214" spans="6:6">
      <c r="F17214" s="1846"/>
    </row>
    <row r="17215" spans="6:6">
      <c r="F17215" s="1846"/>
    </row>
    <row r="17216" spans="6:6">
      <c r="F17216" s="1846"/>
    </row>
    <row r="17217" spans="6:6">
      <c r="F17217" s="1846"/>
    </row>
    <row r="17218" spans="6:6">
      <c r="F17218" s="1846"/>
    </row>
    <row r="17219" spans="6:6">
      <c r="F17219" s="1846"/>
    </row>
    <row r="17220" spans="6:6">
      <c r="F17220" s="1846"/>
    </row>
    <row r="17221" spans="6:6">
      <c r="F17221" s="1846"/>
    </row>
    <row r="17222" spans="6:6">
      <c r="F17222" s="1846"/>
    </row>
    <row r="17223" spans="6:6">
      <c r="F17223" s="1846"/>
    </row>
    <row r="17224" spans="6:6">
      <c r="F17224" s="1846"/>
    </row>
    <row r="17225" spans="6:6">
      <c r="F17225" s="1846"/>
    </row>
    <row r="17226" spans="6:6">
      <c r="F17226" s="1846"/>
    </row>
    <row r="17227" spans="6:6">
      <c r="F17227" s="1846"/>
    </row>
    <row r="17228" spans="6:6">
      <c r="F17228" s="1846"/>
    </row>
    <row r="17229" spans="6:6">
      <c r="F17229" s="1846"/>
    </row>
    <row r="17230" spans="6:6">
      <c r="F17230" s="1846"/>
    </row>
    <row r="17231" spans="6:6">
      <c r="F17231" s="1846"/>
    </row>
    <row r="17232" spans="6:6">
      <c r="F17232" s="1846"/>
    </row>
    <row r="17233" spans="6:6">
      <c r="F17233" s="1846"/>
    </row>
    <row r="17234" spans="6:6">
      <c r="F17234" s="1846"/>
    </row>
    <row r="17235" spans="6:6">
      <c r="F17235" s="1846"/>
    </row>
    <row r="17236" spans="6:6">
      <c r="F17236" s="1846"/>
    </row>
    <row r="17237" spans="6:6">
      <c r="F17237" s="1846"/>
    </row>
    <row r="17238" spans="6:6">
      <c r="F17238" s="1846"/>
    </row>
    <row r="17239" spans="6:6">
      <c r="F17239" s="1846"/>
    </row>
    <row r="17240" spans="6:6">
      <c r="F17240" s="1846"/>
    </row>
    <row r="17241" spans="6:6">
      <c r="F17241" s="1846"/>
    </row>
    <row r="17242" spans="6:6">
      <c r="F17242" s="1846"/>
    </row>
    <row r="17243" spans="6:6">
      <c r="F17243" s="1846"/>
    </row>
    <row r="17244" spans="6:6">
      <c r="F17244" s="1846"/>
    </row>
    <row r="17245" spans="6:6">
      <c r="F17245" s="1846"/>
    </row>
    <row r="17246" spans="6:6">
      <c r="F17246" s="1846"/>
    </row>
    <row r="17247" spans="6:6">
      <c r="F17247" s="1846"/>
    </row>
    <row r="17248" spans="6:6">
      <c r="F17248" s="1846"/>
    </row>
    <row r="17249" spans="6:6">
      <c r="F17249" s="1846"/>
    </row>
    <row r="17250" spans="6:6">
      <c r="F17250" s="1846"/>
    </row>
    <row r="17251" spans="6:6">
      <c r="F17251" s="1846"/>
    </row>
    <row r="17252" spans="6:6">
      <c r="F17252" s="1846"/>
    </row>
    <row r="17253" spans="6:6">
      <c r="F17253" s="1846"/>
    </row>
    <row r="17254" spans="6:6">
      <c r="F17254" s="1846"/>
    </row>
    <row r="17255" spans="6:6">
      <c r="F17255" s="1846"/>
    </row>
    <row r="17256" spans="6:6">
      <c r="F17256" s="1846"/>
    </row>
    <row r="17257" spans="6:6">
      <c r="F17257" s="1846"/>
    </row>
    <row r="17258" spans="6:6">
      <c r="F17258" s="1846"/>
    </row>
    <row r="17259" spans="6:6">
      <c r="F17259" s="1846"/>
    </row>
    <row r="17260" spans="6:6">
      <c r="F17260" s="1846"/>
    </row>
    <row r="17261" spans="6:6">
      <c r="F17261" s="1846"/>
    </row>
    <row r="17262" spans="6:6">
      <c r="F17262" s="1846"/>
    </row>
    <row r="17263" spans="6:6">
      <c r="F17263" s="1846"/>
    </row>
    <row r="17264" spans="6:6">
      <c r="F17264" s="1846"/>
    </row>
    <row r="17265" spans="6:6">
      <c r="F17265" s="1846"/>
    </row>
    <row r="17266" spans="6:6">
      <c r="F17266" s="1846"/>
    </row>
    <row r="17267" spans="6:6">
      <c r="F17267" s="1846"/>
    </row>
    <row r="17268" spans="6:6">
      <c r="F17268" s="1846"/>
    </row>
    <row r="17269" spans="6:6">
      <c r="F17269" s="1846"/>
    </row>
    <row r="17270" spans="6:6">
      <c r="F17270" s="1846"/>
    </row>
    <row r="17271" spans="6:6">
      <c r="F17271" s="1846"/>
    </row>
    <row r="17272" spans="6:6">
      <c r="F17272" s="1846"/>
    </row>
    <row r="17273" spans="6:6">
      <c r="F17273" s="1846"/>
    </row>
    <row r="17274" spans="6:6">
      <c r="F17274" s="1846"/>
    </row>
    <row r="17275" spans="6:6">
      <c r="F17275" s="1846"/>
    </row>
    <row r="17276" spans="6:6">
      <c r="F17276" s="1846"/>
    </row>
    <row r="17277" spans="6:6">
      <c r="F17277" s="1846"/>
    </row>
    <row r="17278" spans="6:6">
      <c r="F17278" s="1846"/>
    </row>
    <row r="17279" spans="6:6">
      <c r="F17279" s="1846"/>
    </row>
    <row r="17280" spans="6:6">
      <c r="F17280" s="1846"/>
    </row>
    <row r="17281" spans="6:6">
      <c r="F17281" s="1846"/>
    </row>
    <row r="17282" spans="6:6">
      <c r="F17282" s="1846"/>
    </row>
    <row r="17283" spans="6:6">
      <c r="F17283" s="1846"/>
    </row>
    <row r="17284" spans="6:6">
      <c r="F17284" s="1846"/>
    </row>
    <row r="17285" spans="6:6">
      <c r="F17285" s="1846"/>
    </row>
    <row r="17286" spans="6:6">
      <c r="F17286" s="1846"/>
    </row>
    <row r="17287" spans="6:6">
      <c r="F17287" s="1846"/>
    </row>
    <row r="17288" spans="6:6">
      <c r="F17288" s="1846"/>
    </row>
    <row r="17289" spans="6:6">
      <c r="F17289" s="1846"/>
    </row>
    <row r="17290" spans="6:6">
      <c r="F17290" s="1846"/>
    </row>
    <row r="17291" spans="6:6">
      <c r="F17291" s="1846"/>
    </row>
    <row r="17292" spans="6:6">
      <c r="F17292" s="1846"/>
    </row>
    <row r="17293" spans="6:6">
      <c r="F17293" s="1846"/>
    </row>
    <row r="17294" spans="6:6">
      <c r="F17294" s="1846"/>
    </row>
    <row r="17295" spans="6:6">
      <c r="F17295" s="1846"/>
    </row>
    <row r="17296" spans="6:6">
      <c r="F17296" s="1846"/>
    </row>
    <row r="17297" spans="6:6">
      <c r="F17297" s="1846"/>
    </row>
    <row r="17298" spans="6:6">
      <c r="F17298" s="1846"/>
    </row>
    <row r="17299" spans="6:6">
      <c r="F17299" s="1846"/>
    </row>
    <row r="17300" spans="6:6">
      <c r="F17300" s="1846"/>
    </row>
    <row r="17301" spans="6:6">
      <c r="F17301" s="1846"/>
    </row>
    <row r="17302" spans="6:6">
      <c r="F17302" s="1846"/>
    </row>
    <row r="17303" spans="6:6">
      <c r="F17303" s="1846"/>
    </row>
    <row r="17304" spans="6:6">
      <c r="F17304" s="1846"/>
    </row>
    <row r="17305" spans="6:6">
      <c r="F17305" s="1846"/>
    </row>
    <row r="17306" spans="6:6">
      <c r="F17306" s="1846"/>
    </row>
    <row r="17307" spans="6:6">
      <c r="F17307" s="1846"/>
    </row>
    <row r="17308" spans="6:6">
      <c r="F17308" s="1846"/>
    </row>
    <row r="17309" spans="6:6">
      <c r="F17309" s="1846"/>
    </row>
    <row r="17310" spans="6:6">
      <c r="F17310" s="1846"/>
    </row>
    <row r="17311" spans="6:6">
      <c r="F17311" s="1846"/>
    </row>
    <row r="17312" spans="6:6">
      <c r="F17312" s="1846"/>
    </row>
    <row r="17313" spans="6:6">
      <c r="F17313" s="1846"/>
    </row>
    <row r="17314" spans="6:6">
      <c r="F17314" s="1846"/>
    </row>
    <row r="17315" spans="6:6">
      <c r="F17315" s="1846"/>
    </row>
    <row r="17316" spans="6:6">
      <c r="F17316" s="1846"/>
    </row>
    <row r="17317" spans="6:6">
      <c r="F17317" s="1846"/>
    </row>
    <row r="17318" spans="6:6">
      <c r="F17318" s="1846"/>
    </row>
    <row r="17319" spans="6:6">
      <c r="F17319" s="1846"/>
    </row>
    <row r="17320" spans="6:6">
      <c r="F17320" s="1846"/>
    </row>
    <row r="17321" spans="6:6">
      <c r="F17321" s="1846"/>
    </row>
    <row r="17322" spans="6:6">
      <c r="F17322" s="1846"/>
    </row>
    <row r="17323" spans="6:6">
      <c r="F17323" s="1846"/>
    </row>
    <row r="17324" spans="6:6">
      <c r="F17324" s="1846"/>
    </row>
    <row r="17325" spans="6:6">
      <c r="F17325" s="1846"/>
    </row>
    <row r="17326" spans="6:6">
      <c r="F17326" s="1846"/>
    </row>
    <row r="17327" spans="6:6">
      <c r="F17327" s="1846"/>
    </row>
    <row r="17328" spans="6:6">
      <c r="F17328" s="1846"/>
    </row>
    <row r="17329" spans="6:6">
      <c r="F17329" s="1846"/>
    </row>
    <row r="17330" spans="6:6">
      <c r="F17330" s="1846"/>
    </row>
    <row r="17331" spans="6:6">
      <c r="F17331" s="1846"/>
    </row>
    <row r="17332" spans="6:6">
      <c r="F17332" s="1846"/>
    </row>
    <row r="17333" spans="6:6">
      <c r="F17333" s="1846"/>
    </row>
    <row r="17334" spans="6:6">
      <c r="F17334" s="1846"/>
    </row>
    <row r="17335" spans="6:6">
      <c r="F17335" s="1846"/>
    </row>
    <row r="17336" spans="6:6">
      <c r="F17336" s="1846"/>
    </row>
    <row r="17337" spans="6:6">
      <c r="F17337" s="1846"/>
    </row>
    <row r="17338" spans="6:6">
      <c r="F17338" s="1846"/>
    </row>
    <row r="17339" spans="6:6">
      <c r="F17339" s="1846"/>
    </row>
    <row r="17340" spans="6:6">
      <c r="F17340" s="1846"/>
    </row>
    <row r="17341" spans="6:6">
      <c r="F17341" s="1846"/>
    </row>
    <row r="17342" spans="6:6">
      <c r="F17342" s="1846"/>
    </row>
    <row r="17343" spans="6:6">
      <c r="F17343" s="1846"/>
    </row>
    <row r="17344" spans="6:6">
      <c r="F17344" s="1846"/>
    </row>
    <row r="17345" spans="6:6">
      <c r="F17345" s="1846"/>
    </row>
    <row r="17346" spans="6:6">
      <c r="F17346" s="1846"/>
    </row>
    <row r="17347" spans="6:6">
      <c r="F17347" s="1846"/>
    </row>
    <row r="17348" spans="6:6">
      <c r="F17348" s="1846"/>
    </row>
    <row r="17349" spans="6:6">
      <c r="F17349" s="1846"/>
    </row>
    <row r="17350" spans="6:6">
      <c r="F17350" s="1846"/>
    </row>
    <row r="17351" spans="6:6">
      <c r="F17351" s="1846"/>
    </row>
    <row r="17352" spans="6:6">
      <c r="F17352" s="1846"/>
    </row>
    <row r="17353" spans="6:6">
      <c r="F17353" s="1846"/>
    </row>
    <row r="17354" spans="6:6">
      <c r="F17354" s="1846"/>
    </row>
    <row r="17355" spans="6:6">
      <c r="F17355" s="1846"/>
    </row>
    <row r="17356" spans="6:6">
      <c r="F17356" s="1846"/>
    </row>
    <row r="17357" spans="6:6">
      <c r="F17357" s="1846"/>
    </row>
    <row r="17358" spans="6:6">
      <c r="F17358" s="1846"/>
    </row>
    <row r="17359" spans="6:6">
      <c r="F17359" s="1846"/>
    </row>
    <row r="17360" spans="6:6">
      <c r="F17360" s="1846"/>
    </row>
    <row r="17361" spans="6:6">
      <c r="F17361" s="1846"/>
    </row>
    <row r="17362" spans="6:6">
      <c r="F17362" s="1846"/>
    </row>
    <row r="17363" spans="6:6">
      <c r="F17363" s="1846"/>
    </row>
    <row r="17364" spans="6:6">
      <c r="F17364" s="1846"/>
    </row>
    <row r="17365" spans="6:6">
      <c r="F17365" s="1846"/>
    </row>
    <row r="17366" spans="6:6">
      <c r="F17366" s="1846"/>
    </row>
    <row r="17367" spans="6:6">
      <c r="F17367" s="1846"/>
    </row>
    <row r="17368" spans="6:6">
      <c r="F17368" s="1846"/>
    </row>
    <row r="17369" spans="6:6">
      <c r="F17369" s="1846"/>
    </row>
    <row r="17370" spans="6:6">
      <c r="F17370" s="1846"/>
    </row>
    <row r="17371" spans="6:6">
      <c r="F17371" s="1846"/>
    </row>
    <row r="17372" spans="6:6">
      <c r="F17372" s="1846"/>
    </row>
    <row r="17373" spans="6:6">
      <c r="F17373" s="1846"/>
    </row>
    <row r="17374" spans="6:6">
      <c r="F17374" s="1846"/>
    </row>
    <row r="17375" spans="6:6">
      <c r="F17375" s="1846"/>
    </row>
    <row r="17376" spans="6:6">
      <c r="F17376" s="1846"/>
    </row>
    <row r="17377" spans="6:6">
      <c r="F17377" s="1846"/>
    </row>
    <row r="17378" spans="6:6">
      <c r="F17378" s="1846"/>
    </row>
    <row r="17379" spans="6:6">
      <c r="F17379" s="1846"/>
    </row>
    <row r="17380" spans="6:6">
      <c r="F17380" s="1846"/>
    </row>
    <row r="17381" spans="6:6">
      <c r="F17381" s="1846"/>
    </row>
    <row r="17382" spans="6:6">
      <c r="F17382" s="1846"/>
    </row>
    <row r="17383" spans="6:6">
      <c r="F17383" s="1846"/>
    </row>
    <row r="17384" spans="6:6">
      <c r="F17384" s="1846"/>
    </row>
    <row r="17385" spans="6:6">
      <c r="F17385" s="1846"/>
    </row>
    <row r="17386" spans="6:6">
      <c r="F17386" s="1846"/>
    </row>
    <row r="17387" spans="6:6">
      <c r="F17387" s="1846"/>
    </row>
    <row r="17388" spans="6:6">
      <c r="F17388" s="1846"/>
    </row>
    <row r="17389" spans="6:6">
      <c r="F17389" s="1846"/>
    </row>
    <row r="17390" spans="6:6">
      <c r="F17390" s="1846"/>
    </row>
    <row r="17391" spans="6:6">
      <c r="F17391" s="1846"/>
    </row>
    <row r="17392" spans="6:6">
      <c r="F17392" s="1846"/>
    </row>
    <row r="17393" spans="6:6">
      <c r="F17393" s="1846"/>
    </row>
    <row r="17394" spans="6:6">
      <c r="F17394" s="1846"/>
    </row>
    <row r="17395" spans="6:6">
      <c r="F17395" s="1846"/>
    </row>
    <row r="17396" spans="6:6">
      <c r="F17396" s="1846"/>
    </row>
    <row r="17397" spans="6:6">
      <c r="F17397" s="1846"/>
    </row>
    <row r="17398" spans="6:6">
      <c r="F17398" s="1846"/>
    </row>
    <row r="17399" spans="6:6">
      <c r="F17399" s="1846"/>
    </row>
    <row r="17400" spans="6:6">
      <c r="F17400" s="1846"/>
    </row>
    <row r="17401" spans="6:6">
      <c r="F17401" s="1846"/>
    </row>
    <row r="17402" spans="6:6">
      <c r="F17402" s="1846"/>
    </row>
    <row r="17403" spans="6:6">
      <c r="F17403" s="1846"/>
    </row>
    <row r="17404" spans="6:6">
      <c r="F17404" s="1846"/>
    </row>
    <row r="17405" spans="6:6">
      <c r="F17405" s="1846"/>
    </row>
    <row r="17406" spans="6:6">
      <c r="F17406" s="1846"/>
    </row>
    <row r="17407" spans="6:6">
      <c r="F17407" s="1846"/>
    </row>
    <row r="17408" spans="6:6">
      <c r="F17408" s="1846"/>
    </row>
    <row r="17409" spans="6:6">
      <c r="F17409" s="1846"/>
    </row>
    <row r="17410" spans="6:6">
      <c r="F17410" s="1846"/>
    </row>
    <row r="17411" spans="6:6">
      <c r="F17411" s="1846"/>
    </row>
    <row r="17412" spans="6:6">
      <c r="F17412" s="1846"/>
    </row>
    <row r="17413" spans="6:6">
      <c r="F17413" s="1846"/>
    </row>
    <row r="17414" spans="6:6">
      <c r="F17414" s="1846"/>
    </row>
    <row r="17415" spans="6:6">
      <c r="F17415" s="1846"/>
    </row>
    <row r="17416" spans="6:6">
      <c r="F17416" s="1846"/>
    </row>
    <row r="17417" spans="6:6">
      <c r="F17417" s="1846"/>
    </row>
    <row r="17418" spans="6:6">
      <c r="F17418" s="1846"/>
    </row>
    <row r="17419" spans="6:6">
      <c r="F17419" s="1846"/>
    </row>
    <row r="17420" spans="6:6">
      <c r="F17420" s="1846"/>
    </row>
    <row r="17421" spans="6:6">
      <c r="F17421" s="1846"/>
    </row>
    <row r="17422" spans="6:6">
      <c r="F17422" s="1846"/>
    </row>
    <row r="17423" spans="6:6">
      <c r="F17423" s="1846"/>
    </row>
    <row r="17424" spans="6:6">
      <c r="F17424" s="1846"/>
    </row>
    <row r="17425" spans="6:6">
      <c r="F17425" s="1846"/>
    </row>
    <row r="17426" spans="6:6">
      <c r="F17426" s="1846"/>
    </row>
    <row r="17427" spans="6:6">
      <c r="F17427" s="1846"/>
    </row>
    <row r="17428" spans="6:6">
      <c r="F17428" s="1846"/>
    </row>
    <row r="17429" spans="6:6">
      <c r="F17429" s="1846"/>
    </row>
    <row r="17430" spans="6:6">
      <c r="F17430" s="1846"/>
    </row>
    <row r="17431" spans="6:6">
      <c r="F17431" s="1846"/>
    </row>
    <row r="17432" spans="6:6">
      <c r="F17432" s="1846"/>
    </row>
    <row r="17433" spans="6:6">
      <c r="F17433" s="1846"/>
    </row>
    <row r="17434" spans="6:6">
      <c r="F17434" s="1846"/>
    </row>
    <row r="17435" spans="6:6">
      <c r="F17435" s="1846"/>
    </row>
    <row r="17436" spans="6:6">
      <c r="F17436" s="1846"/>
    </row>
    <row r="17437" spans="6:6">
      <c r="F17437" s="1846"/>
    </row>
    <row r="17438" spans="6:6">
      <c r="F17438" s="1846"/>
    </row>
    <row r="17439" spans="6:6">
      <c r="F17439" s="1846"/>
    </row>
    <row r="17440" spans="6:6">
      <c r="F17440" s="1846"/>
    </row>
    <row r="17441" spans="6:6">
      <c r="F17441" s="1846"/>
    </row>
    <row r="17442" spans="6:6">
      <c r="F17442" s="1846"/>
    </row>
    <row r="17443" spans="6:6">
      <c r="F17443" s="1846"/>
    </row>
    <row r="17444" spans="6:6">
      <c r="F17444" s="1846"/>
    </row>
    <row r="17445" spans="6:6">
      <c r="F17445" s="1846"/>
    </row>
    <row r="17446" spans="6:6">
      <c r="F17446" s="1846"/>
    </row>
    <row r="17447" spans="6:6">
      <c r="F17447" s="1846"/>
    </row>
    <row r="17448" spans="6:6">
      <c r="F17448" s="1846"/>
    </row>
    <row r="17449" spans="6:6">
      <c r="F17449" s="1846"/>
    </row>
    <row r="17450" spans="6:6">
      <c r="F17450" s="1846"/>
    </row>
    <row r="17451" spans="6:6">
      <c r="F17451" s="1846"/>
    </row>
    <row r="17452" spans="6:6">
      <c r="F17452" s="1846"/>
    </row>
    <row r="17453" spans="6:6">
      <c r="F17453" s="1846"/>
    </row>
    <row r="17454" spans="6:6">
      <c r="F17454" s="1846"/>
    </row>
    <row r="17455" spans="6:6">
      <c r="F17455" s="1846"/>
    </row>
    <row r="17456" spans="6:6">
      <c r="F17456" s="1846"/>
    </row>
    <row r="17457" spans="6:6">
      <c r="F17457" s="1846"/>
    </row>
    <row r="17458" spans="6:6">
      <c r="F17458" s="1846"/>
    </row>
    <row r="17459" spans="6:6">
      <c r="F17459" s="1846"/>
    </row>
    <row r="17460" spans="6:6">
      <c r="F17460" s="1846"/>
    </row>
    <row r="17461" spans="6:6">
      <c r="F17461" s="1846"/>
    </row>
    <row r="17462" spans="6:6">
      <c r="F17462" s="1846"/>
    </row>
    <row r="17463" spans="6:6">
      <c r="F17463" s="1846"/>
    </row>
    <row r="17464" spans="6:6">
      <c r="F17464" s="1846"/>
    </row>
    <row r="17465" spans="6:6">
      <c r="F17465" s="1846"/>
    </row>
    <row r="17466" spans="6:6">
      <c r="F17466" s="1846"/>
    </row>
    <row r="17467" spans="6:6">
      <c r="F17467" s="1846"/>
    </row>
    <row r="17468" spans="6:6">
      <c r="F17468" s="1846"/>
    </row>
    <row r="17469" spans="6:6">
      <c r="F17469" s="1846"/>
    </row>
    <row r="17470" spans="6:6">
      <c r="F17470" s="1846"/>
    </row>
    <row r="17471" spans="6:6">
      <c r="F17471" s="1846"/>
    </row>
    <row r="17472" spans="6:6">
      <c r="F17472" s="1846"/>
    </row>
    <row r="17473" spans="6:6">
      <c r="F17473" s="1846"/>
    </row>
    <row r="17474" spans="6:6">
      <c r="F17474" s="1846"/>
    </row>
    <row r="17475" spans="6:6">
      <c r="F17475" s="1846"/>
    </row>
    <row r="17476" spans="6:6">
      <c r="F17476" s="1846"/>
    </row>
    <row r="17477" spans="6:6">
      <c r="F17477" s="1846"/>
    </row>
    <row r="17478" spans="6:6">
      <c r="F17478" s="1846"/>
    </row>
    <row r="17479" spans="6:6">
      <c r="F17479" s="1846"/>
    </row>
    <row r="17480" spans="6:6">
      <c r="F17480" s="1846"/>
    </row>
    <row r="17481" spans="6:6">
      <c r="F17481" s="1846"/>
    </row>
    <row r="17482" spans="6:6">
      <c r="F17482" s="1846"/>
    </row>
    <row r="17483" spans="6:6">
      <c r="F17483" s="1846"/>
    </row>
    <row r="17484" spans="6:6">
      <c r="F17484" s="1846"/>
    </row>
    <row r="17485" spans="6:6">
      <c r="F17485" s="1846"/>
    </row>
    <row r="17486" spans="6:6">
      <c r="F17486" s="1846"/>
    </row>
    <row r="17487" spans="6:6">
      <c r="F17487" s="1846"/>
    </row>
    <row r="17488" spans="6:6">
      <c r="F17488" s="1846"/>
    </row>
    <row r="17489" spans="6:6">
      <c r="F17489" s="1846"/>
    </row>
    <row r="17490" spans="6:6">
      <c r="F17490" s="1846"/>
    </row>
    <row r="17491" spans="6:6">
      <c r="F17491" s="1846"/>
    </row>
    <row r="17492" spans="6:6">
      <c r="F17492" s="1846"/>
    </row>
    <row r="17493" spans="6:6">
      <c r="F17493" s="1846"/>
    </row>
    <row r="17494" spans="6:6">
      <c r="F17494" s="1846"/>
    </row>
    <row r="17495" spans="6:6">
      <c r="F17495" s="1846"/>
    </row>
    <row r="17496" spans="6:6">
      <c r="F17496" s="1846"/>
    </row>
    <row r="17497" spans="6:6">
      <c r="F17497" s="1846"/>
    </row>
    <row r="17498" spans="6:6">
      <c r="F17498" s="1846"/>
    </row>
    <row r="17499" spans="6:6">
      <c r="F17499" s="1846"/>
    </row>
    <row r="17500" spans="6:6">
      <c r="F17500" s="1846"/>
    </row>
    <row r="17501" spans="6:6">
      <c r="F17501" s="1846"/>
    </row>
    <row r="17502" spans="6:6">
      <c r="F17502" s="1846"/>
    </row>
    <row r="17503" spans="6:6">
      <c r="F17503" s="1846"/>
    </row>
    <row r="17504" spans="6:6">
      <c r="F17504" s="1846"/>
    </row>
    <row r="17505" spans="6:6">
      <c r="F17505" s="1846"/>
    </row>
    <row r="17506" spans="6:6">
      <c r="F17506" s="1846"/>
    </row>
    <row r="17507" spans="6:6">
      <c r="F17507" s="1846"/>
    </row>
    <row r="17508" spans="6:6">
      <c r="F17508" s="1846"/>
    </row>
    <row r="17509" spans="6:6">
      <c r="F17509" s="1846"/>
    </row>
    <row r="17510" spans="6:6">
      <c r="F17510" s="1846"/>
    </row>
    <row r="17511" spans="6:6">
      <c r="F17511" s="1846"/>
    </row>
    <row r="17512" spans="6:6">
      <c r="F17512" s="1846"/>
    </row>
    <row r="17513" spans="6:6">
      <c r="F17513" s="1846"/>
    </row>
    <row r="17514" spans="6:6">
      <c r="F17514" s="1846"/>
    </row>
    <row r="17515" spans="6:6">
      <c r="F17515" s="1846"/>
    </row>
    <row r="17516" spans="6:6">
      <c r="F17516" s="1846"/>
    </row>
    <row r="17517" spans="6:6">
      <c r="F17517" s="1846"/>
    </row>
    <row r="17518" spans="6:6">
      <c r="F17518" s="1846"/>
    </row>
    <row r="17519" spans="6:6">
      <c r="F17519" s="1846"/>
    </row>
    <row r="17520" spans="6:6">
      <c r="F17520" s="1846"/>
    </row>
    <row r="17521" spans="6:6">
      <c r="F17521" s="1846"/>
    </row>
    <row r="17522" spans="6:6">
      <c r="F17522" s="1846"/>
    </row>
    <row r="17523" spans="6:6">
      <c r="F17523" s="1846"/>
    </row>
    <row r="17524" spans="6:6">
      <c r="F17524" s="1846"/>
    </row>
    <row r="17525" spans="6:6">
      <c r="F17525" s="1846"/>
    </row>
    <row r="17526" spans="6:6">
      <c r="F17526" s="1846"/>
    </row>
    <row r="17527" spans="6:6">
      <c r="F17527" s="1846"/>
    </row>
    <row r="17528" spans="6:6">
      <c r="F17528" s="1846"/>
    </row>
    <row r="17529" spans="6:6">
      <c r="F17529" s="1846"/>
    </row>
    <row r="17530" spans="6:6">
      <c r="F17530" s="1846"/>
    </row>
    <row r="17531" spans="6:6">
      <c r="F17531" s="1846"/>
    </row>
    <row r="17532" spans="6:6">
      <c r="F17532" s="1846"/>
    </row>
    <row r="17533" spans="6:6">
      <c r="F17533" s="1846"/>
    </row>
    <row r="17534" spans="6:6">
      <c r="F17534" s="1846"/>
    </row>
    <row r="17535" spans="6:6">
      <c r="F17535" s="1846"/>
    </row>
    <row r="17536" spans="6:6">
      <c r="F17536" s="1846"/>
    </row>
    <row r="17537" spans="6:6">
      <c r="F17537" s="1846"/>
    </row>
    <row r="17538" spans="6:6">
      <c r="F17538" s="1846"/>
    </row>
    <row r="17539" spans="6:6">
      <c r="F17539" s="1846"/>
    </row>
    <row r="17540" spans="6:6">
      <c r="F17540" s="1846"/>
    </row>
    <row r="17541" spans="6:6">
      <c r="F17541" s="1846"/>
    </row>
    <row r="17542" spans="6:6">
      <c r="F17542" s="1846"/>
    </row>
    <row r="17543" spans="6:6">
      <c r="F17543" s="1846"/>
    </row>
    <row r="17544" spans="6:6">
      <c r="F17544" s="1846"/>
    </row>
    <row r="17545" spans="6:6">
      <c r="F17545" s="1846"/>
    </row>
    <row r="17546" spans="6:6">
      <c r="F17546" s="1846"/>
    </row>
    <row r="17547" spans="6:6">
      <c r="F17547" s="1846"/>
    </row>
    <row r="17548" spans="6:6">
      <c r="F17548" s="1846"/>
    </row>
    <row r="17549" spans="6:6">
      <c r="F17549" s="1846"/>
    </row>
    <row r="17550" spans="6:6">
      <c r="F17550" s="1846"/>
    </row>
    <row r="17551" spans="6:6">
      <c r="F17551" s="1846"/>
    </row>
    <row r="17552" spans="6:6">
      <c r="F17552" s="1846"/>
    </row>
    <row r="17553" spans="6:6">
      <c r="F17553" s="1846"/>
    </row>
    <row r="17554" spans="6:6">
      <c r="F17554" s="1846"/>
    </row>
    <row r="17555" spans="6:6">
      <c r="F17555" s="1846"/>
    </row>
    <row r="17556" spans="6:6">
      <c r="F17556" s="1846"/>
    </row>
    <row r="17557" spans="6:6">
      <c r="F17557" s="1846"/>
    </row>
    <row r="17558" spans="6:6">
      <c r="F17558" s="1846"/>
    </row>
    <row r="17559" spans="6:6">
      <c r="F17559" s="1846"/>
    </row>
    <row r="17560" spans="6:6">
      <c r="F17560" s="1846"/>
    </row>
    <row r="17561" spans="6:6">
      <c r="F17561" s="1846"/>
    </row>
    <row r="17562" spans="6:6">
      <c r="F17562" s="1846"/>
    </row>
    <row r="17563" spans="6:6">
      <c r="F17563" s="1846"/>
    </row>
    <row r="17564" spans="6:6">
      <c r="F17564" s="1846"/>
    </row>
    <row r="17565" spans="6:6">
      <c r="F17565" s="1846"/>
    </row>
    <row r="17566" spans="6:6">
      <c r="F17566" s="1846"/>
    </row>
    <row r="17567" spans="6:6">
      <c r="F17567" s="1846"/>
    </row>
    <row r="17568" spans="6:6">
      <c r="F17568" s="1846"/>
    </row>
    <row r="17569" spans="6:6">
      <c r="F17569" s="1846"/>
    </row>
    <row r="17570" spans="6:6">
      <c r="F17570" s="1846"/>
    </row>
    <row r="17571" spans="6:6">
      <c r="F17571" s="1846"/>
    </row>
    <row r="17572" spans="6:6">
      <c r="F17572" s="1846"/>
    </row>
    <row r="17573" spans="6:6">
      <c r="F17573" s="1846"/>
    </row>
    <row r="17574" spans="6:6">
      <c r="F17574" s="1846"/>
    </row>
    <row r="17575" spans="6:6">
      <c r="F17575" s="1846"/>
    </row>
    <row r="17576" spans="6:6">
      <c r="F17576" s="1846"/>
    </row>
    <row r="17577" spans="6:6">
      <c r="F17577" s="1846"/>
    </row>
    <row r="17578" spans="6:6">
      <c r="F17578" s="1846"/>
    </row>
    <row r="17579" spans="6:6">
      <c r="F17579" s="1846"/>
    </row>
    <row r="17580" spans="6:6">
      <c r="F17580" s="1846"/>
    </row>
    <row r="17581" spans="6:6">
      <c r="F17581" s="1846"/>
    </row>
    <row r="17582" spans="6:6">
      <c r="F17582" s="1846"/>
    </row>
    <row r="17583" spans="6:6">
      <c r="F17583" s="1846"/>
    </row>
    <row r="17584" spans="6:6">
      <c r="F17584" s="1846"/>
    </row>
    <row r="17585" spans="6:6">
      <c r="F17585" s="1846"/>
    </row>
    <row r="17586" spans="6:6">
      <c r="F17586" s="1846"/>
    </row>
    <row r="17587" spans="6:6">
      <c r="F17587" s="1846"/>
    </row>
    <row r="17588" spans="6:6">
      <c r="F17588" s="1846"/>
    </row>
    <row r="17589" spans="6:6">
      <c r="F17589" s="1846"/>
    </row>
    <row r="17590" spans="6:6">
      <c r="F17590" s="1846"/>
    </row>
    <row r="17591" spans="6:6">
      <c r="F17591" s="1846"/>
    </row>
    <row r="17592" spans="6:6">
      <c r="F17592" s="1846"/>
    </row>
    <row r="17593" spans="6:6">
      <c r="F17593" s="1846"/>
    </row>
    <row r="17594" spans="6:6">
      <c r="F17594" s="1846"/>
    </row>
    <row r="17595" spans="6:6">
      <c r="F17595" s="1846"/>
    </row>
    <row r="17596" spans="6:6">
      <c r="F17596" s="1846"/>
    </row>
    <row r="17597" spans="6:6">
      <c r="F17597" s="1846"/>
    </row>
    <row r="17598" spans="6:6">
      <c r="F17598" s="1846"/>
    </row>
    <row r="17599" spans="6:6">
      <c r="F17599" s="1846"/>
    </row>
    <row r="17600" spans="6:6">
      <c r="F17600" s="1846"/>
    </row>
    <row r="17601" spans="6:6">
      <c r="F17601" s="1846"/>
    </row>
    <row r="17602" spans="6:6">
      <c r="F17602" s="1846"/>
    </row>
    <row r="17603" spans="6:6">
      <c r="F17603" s="1846"/>
    </row>
    <row r="17604" spans="6:6">
      <c r="F17604" s="1846"/>
    </row>
    <row r="17605" spans="6:6">
      <c r="F17605" s="1846"/>
    </row>
    <row r="17606" spans="6:6">
      <c r="F17606" s="1846"/>
    </row>
    <row r="17607" spans="6:6">
      <c r="F17607" s="1846"/>
    </row>
    <row r="17608" spans="6:6">
      <c r="F17608" s="1846"/>
    </row>
    <row r="17609" spans="6:6">
      <c r="F17609" s="1846"/>
    </row>
    <row r="17610" spans="6:6">
      <c r="F17610" s="1846"/>
    </row>
    <row r="17611" spans="6:6">
      <c r="F17611" s="1846"/>
    </row>
    <row r="17612" spans="6:6">
      <c r="F17612" s="1846"/>
    </row>
    <row r="17613" spans="6:6">
      <c r="F17613" s="1846"/>
    </row>
    <row r="17614" spans="6:6">
      <c r="F17614" s="1846"/>
    </row>
    <row r="17615" spans="6:6">
      <c r="F17615" s="1846"/>
    </row>
    <row r="17616" spans="6:6">
      <c r="F17616" s="1846"/>
    </row>
    <row r="17617" spans="6:6">
      <c r="F17617" s="1846"/>
    </row>
    <row r="17618" spans="6:6">
      <c r="F17618" s="1846"/>
    </row>
    <row r="17619" spans="6:6">
      <c r="F17619" s="1846"/>
    </row>
    <row r="17620" spans="6:6">
      <c r="F17620" s="1846"/>
    </row>
    <row r="17621" spans="6:6">
      <c r="F17621" s="1846"/>
    </row>
    <row r="17622" spans="6:6">
      <c r="F17622" s="1846"/>
    </row>
    <row r="17623" spans="6:6">
      <c r="F17623" s="1846"/>
    </row>
    <row r="17624" spans="6:6">
      <c r="F17624" s="1846"/>
    </row>
    <row r="17625" spans="6:6">
      <c r="F17625" s="1846"/>
    </row>
    <row r="17626" spans="6:6">
      <c r="F17626" s="1846"/>
    </row>
    <row r="17627" spans="6:6">
      <c r="F17627" s="1846"/>
    </row>
    <row r="17628" spans="6:6">
      <c r="F17628" s="1846"/>
    </row>
    <row r="17629" spans="6:6">
      <c r="F17629" s="1846"/>
    </row>
    <row r="17630" spans="6:6">
      <c r="F17630" s="1846"/>
    </row>
    <row r="17631" spans="6:6">
      <c r="F17631" s="1846"/>
    </row>
    <row r="17632" spans="6:6">
      <c r="F17632" s="1846"/>
    </row>
    <row r="17633" spans="6:6">
      <c r="F17633" s="1846"/>
    </row>
    <row r="17634" spans="6:6">
      <c r="F17634" s="1846"/>
    </row>
    <row r="17635" spans="6:6">
      <c r="F17635" s="1846"/>
    </row>
    <row r="17636" spans="6:6">
      <c r="F17636" s="1846"/>
    </row>
    <row r="17637" spans="6:6">
      <c r="F17637" s="1846"/>
    </row>
    <row r="17638" spans="6:6">
      <c r="F17638" s="1846"/>
    </row>
    <row r="17639" spans="6:6">
      <c r="F17639" s="1846"/>
    </row>
    <row r="17640" spans="6:6">
      <c r="F17640" s="1846"/>
    </row>
    <row r="17641" spans="6:6">
      <c r="F17641" s="1846"/>
    </row>
    <row r="17642" spans="6:6">
      <c r="F17642" s="1846"/>
    </row>
    <row r="17643" spans="6:6">
      <c r="F17643" s="1846"/>
    </row>
    <row r="17644" spans="6:6">
      <c r="F17644" s="1846"/>
    </row>
    <row r="17645" spans="6:6">
      <c r="F17645" s="1846"/>
    </row>
    <row r="17646" spans="6:6">
      <c r="F17646" s="1846"/>
    </row>
    <row r="17647" spans="6:6">
      <c r="F17647" s="1846"/>
    </row>
    <row r="17648" spans="6:6">
      <c r="F17648" s="1846"/>
    </row>
    <row r="17649" spans="6:6">
      <c r="F17649" s="1846"/>
    </row>
    <row r="17650" spans="6:6">
      <c r="F17650" s="1846"/>
    </row>
    <row r="17651" spans="6:6">
      <c r="F17651" s="1846"/>
    </row>
    <row r="17652" spans="6:6">
      <c r="F17652" s="1846"/>
    </row>
    <row r="17653" spans="6:6">
      <c r="F17653" s="1846"/>
    </row>
    <row r="17654" spans="6:6">
      <c r="F17654" s="1846"/>
    </row>
    <row r="17655" spans="6:6">
      <c r="F17655" s="1846"/>
    </row>
    <row r="17656" spans="6:6">
      <c r="F17656" s="1846"/>
    </row>
    <row r="17657" spans="6:6">
      <c r="F17657" s="1846"/>
    </row>
    <row r="17658" spans="6:6">
      <c r="F17658" s="1846"/>
    </row>
    <row r="17659" spans="6:6">
      <c r="F17659" s="1846"/>
    </row>
    <row r="17660" spans="6:6">
      <c r="F17660" s="1846"/>
    </row>
    <row r="17661" spans="6:6">
      <c r="F17661" s="1846"/>
    </row>
    <row r="17662" spans="6:6">
      <c r="F17662" s="1846"/>
    </row>
    <row r="17663" spans="6:6">
      <c r="F17663" s="1846"/>
    </row>
    <row r="17664" spans="6:6">
      <c r="F17664" s="1846"/>
    </row>
    <row r="17665" spans="6:6">
      <c r="F17665" s="1846"/>
    </row>
    <row r="17666" spans="6:6">
      <c r="F17666" s="1846"/>
    </row>
    <row r="17667" spans="6:6">
      <c r="F17667" s="1846"/>
    </row>
    <row r="17668" spans="6:6">
      <c r="F17668" s="1846"/>
    </row>
    <row r="17669" spans="6:6">
      <c r="F17669" s="1846"/>
    </row>
    <row r="17670" spans="6:6">
      <c r="F17670" s="1846"/>
    </row>
    <row r="17671" spans="6:6">
      <c r="F17671" s="1846"/>
    </row>
    <row r="17672" spans="6:6">
      <c r="F17672" s="1846"/>
    </row>
    <row r="17673" spans="6:6">
      <c r="F17673" s="1846"/>
    </row>
    <row r="17674" spans="6:6">
      <c r="F17674" s="1846"/>
    </row>
    <row r="17675" spans="6:6">
      <c r="F17675" s="1846"/>
    </row>
    <row r="17676" spans="6:6">
      <c r="F17676" s="1846"/>
    </row>
    <row r="17677" spans="6:6">
      <c r="F17677" s="1846"/>
    </row>
    <row r="17678" spans="6:6">
      <c r="F17678" s="1846"/>
    </row>
    <row r="17679" spans="6:6">
      <c r="F17679" s="1846"/>
    </row>
    <row r="17680" spans="6:6">
      <c r="F17680" s="1846"/>
    </row>
    <row r="17681" spans="6:6">
      <c r="F17681" s="1846"/>
    </row>
    <row r="17682" spans="6:6">
      <c r="F17682" s="1846"/>
    </row>
    <row r="17683" spans="6:6">
      <c r="F17683" s="1846"/>
    </row>
    <row r="17684" spans="6:6">
      <c r="F17684" s="1846"/>
    </row>
    <row r="17685" spans="6:6">
      <c r="F17685" s="1846"/>
    </row>
    <row r="17686" spans="6:6">
      <c r="F17686" s="1846"/>
    </row>
    <row r="17687" spans="6:6">
      <c r="F17687" s="1846"/>
    </row>
    <row r="17688" spans="6:6">
      <c r="F17688" s="1846"/>
    </row>
    <row r="17689" spans="6:6">
      <c r="F17689" s="1846"/>
    </row>
    <row r="17690" spans="6:6">
      <c r="F17690" s="1846"/>
    </row>
    <row r="17691" spans="6:6">
      <c r="F17691" s="1846"/>
    </row>
    <row r="17692" spans="6:6">
      <c r="F17692" s="1846"/>
    </row>
    <row r="17693" spans="6:6">
      <c r="F17693" s="1846"/>
    </row>
    <row r="17694" spans="6:6">
      <c r="F17694" s="1846"/>
    </row>
    <row r="17695" spans="6:6">
      <c r="F17695" s="1846"/>
    </row>
    <row r="17696" spans="6:6">
      <c r="F17696" s="1846"/>
    </row>
    <row r="17697" spans="6:6">
      <c r="F17697" s="1846"/>
    </row>
    <row r="17698" spans="6:6">
      <c r="F17698" s="1846"/>
    </row>
    <row r="17699" spans="6:6">
      <c r="F17699" s="1846"/>
    </row>
    <row r="17700" spans="6:6">
      <c r="F17700" s="1846"/>
    </row>
    <row r="17701" spans="6:6">
      <c r="F17701" s="1846"/>
    </row>
    <row r="17702" spans="6:6">
      <c r="F17702" s="1846"/>
    </row>
    <row r="17703" spans="6:6">
      <c r="F17703" s="1846"/>
    </row>
    <row r="17704" spans="6:6">
      <c r="F17704" s="1846"/>
    </row>
    <row r="17705" spans="6:6">
      <c r="F17705" s="1846"/>
    </row>
    <row r="17706" spans="6:6">
      <c r="F17706" s="1846"/>
    </row>
    <row r="17707" spans="6:6">
      <c r="F17707" s="1846"/>
    </row>
    <row r="17708" spans="6:6">
      <c r="F17708" s="1846"/>
    </row>
    <row r="17709" spans="6:6">
      <c r="F17709" s="1846"/>
    </row>
    <row r="17710" spans="6:6">
      <c r="F17710" s="1846"/>
    </row>
    <row r="17711" spans="6:6">
      <c r="F17711" s="1846"/>
    </row>
    <row r="17712" spans="6:6">
      <c r="F17712" s="1846"/>
    </row>
    <row r="17713" spans="6:6">
      <c r="F17713" s="1846"/>
    </row>
    <row r="17714" spans="6:6">
      <c r="F17714" s="1846"/>
    </row>
    <row r="17715" spans="6:6">
      <c r="F17715" s="1846"/>
    </row>
    <row r="17716" spans="6:6">
      <c r="F17716" s="1846"/>
    </row>
    <row r="17717" spans="6:6">
      <c r="F17717" s="1846"/>
    </row>
    <row r="17718" spans="6:6">
      <c r="F17718" s="1846"/>
    </row>
    <row r="17719" spans="6:6">
      <c r="F17719" s="1846"/>
    </row>
    <row r="17720" spans="6:6">
      <c r="F17720" s="1846"/>
    </row>
    <row r="17721" spans="6:6">
      <c r="F17721" s="1846"/>
    </row>
    <row r="17722" spans="6:6">
      <c r="F17722" s="1846"/>
    </row>
    <row r="17723" spans="6:6">
      <c r="F17723" s="1846"/>
    </row>
    <row r="17724" spans="6:6">
      <c r="F17724" s="1846"/>
    </row>
    <row r="17725" spans="6:6">
      <c r="F17725" s="1846"/>
    </row>
    <row r="17726" spans="6:6">
      <c r="F17726" s="1846"/>
    </row>
    <row r="17727" spans="6:6">
      <c r="F17727" s="1846"/>
    </row>
    <row r="17728" spans="6:6">
      <c r="F17728" s="1846"/>
    </row>
    <row r="17729" spans="6:6">
      <c r="F17729" s="1846"/>
    </row>
    <row r="17730" spans="6:6">
      <c r="F17730" s="1846"/>
    </row>
    <row r="17731" spans="6:6">
      <c r="F17731" s="1846"/>
    </row>
    <row r="17732" spans="6:6">
      <c r="F17732" s="1846"/>
    </row>
    <row r="17733" spans="6:6">
      <c r="F17733" s="1846"/>
    </row>
    <row r="17734" spans="6:6">
      <c r="F17734" s="1846"/>
    </row>
    <row r="17735" spans="6:6">
      <c r="F17735" s="1846"/>
    </row>
    <row r="17736" spans="6:6">
      <c r="F17736" s="1846"/>
    </row>
    <row r="17737" spans="6:6">
      <c r="F17737" s="1846"/>
    </row>
    <row r="17738" spans="6:6">
      <c r="F17738" s="1846"/>
    </row>
    <row r="17739" spans="6:6">
      <c r="F17739" s="1846"/>
    </row>
    <row r="17740" spans="6:6">
      <c r="F17740" s="1846"/>
    </row>
    <row r="17741" spans="6:6">
      <c r="F17741" s="1846"/>
    </row>
    <row r="17742" spans="6:6">
      <c r="F17742" s="1846"/>
    </row>
    <row r="17743" spans="6:6">
      <c r="F17743" s="1846"/>
    </row>
    <row r="17744" spans="6:6">
      <c r="F17744" s="1846"/>
    </row>
    <row r="17745" spans="6:6">
      <c r="F17745" s="1846"/>
    </row>
    <row r="17746" spans="6:6">
      <c r="F17746" s="1846"/>
    </row>
    <row r="17747" spans="6:6">
      <c r="F17747" s="1846"/>
    </row>
    <row r="17748" spans="6:6">
      <c r="F17748" s="1846"/>
    </row>
    <row r="17749" spans="6:6">
      <c r="F17749" s="1846"/>
    </row>
    <row r="17750" spans="6:6">
      <c r="F17750" s="1846"/>
    </row>
    <row r="17751" spans="6:6">
      <c r="F17751" s="1846"/>
    </row>
    <row r="17752" spans="6:6">
      <c r="F17752" s="1846"/>
    </row>
    <row r="17753" spans="6:6">
      <c r="F17753" s="1846"/>
    </row>
    <row r="17754" spans="6:6">
      <c r="F17754" s="1846"/>
    </row>
    <row r="17755" spans="6:6">
      <c r="F17755" s="1846"/>
    </row>
    <row r="17756" spans="6:6">
      <c r="F17756" s="1846"/>
    </row>
    <row r="17757" spans="6:6">
      <c r="F17757" s="1846"/>
    </row>
    <row r="17758" spans="6:6">
      <c r="F17758" s="1846"/>
    </row>
    <row r="17759" spans="6:6">
      <c r="F17759" s="1846"/>
    </row>
    <row r="17760" spans="6:6">
      <c r="F17760" s="1846"/>
    </row>
    <row r="17761" spans="6:6">
      <c r="F17761" s="1846"/>
    </row>
    <row r="17762" spans="6:6">
      <c r="F17762" s="1846"/>
    </row>
    <row r="17763" spans="6:6">
      <c r="F17763" s="1846"/>
    </row>
    <row r="17764" spans="6:6">
      <c r="F17764" s="1846"/>
    </row>
    <row r="17765" spans="6:6">
      <c r="F17765" s="1846"/>
    </row>
    <row r="17766" spans="6:6">
      <c r="F17766" s="1846"/>
    </row>
    <row r="17767" spans="6:6">
      <c r="F17767" s="1846"/>
    </row>
    <row r="17768" spans="6:6">
      <c r="F17768" s="1846"/>
    </row>
    <row r="17769" spans="6:6">
      <c r="F17769" s="1846"/>
    </row>
    <row r="17770" spans="6:6">
      <c r="F17770" s="1846"/>
    </row>
    <row r="17771" spans="6:6">
      <c r="F17771" s="1846"/>
    </row>
    <row r="17772" spans="6:6">
      <c r="F17772" s="1846"/>
    </row>
    <row r="17773" spans="6:6">
      <c r="F17773" s="1846"/>
    </row>
    <row r="17774" spans="6:6">
      <c r="F17774" s="1846"/>
    </row>
    <row r="17775" spans="6:6">
      <c r="F17775" s="1846"/>
    </row>
    <row r="17776" spans="6:6">
      <c r="F17776" s="1846"/>
    </row>
    <row r="17777" spans="6:6">
      <c r="F17777" s="1846"/>
    </row>
    <row r="17778" spans="6:6">
      <c r="F17778" s="1846"/>
    </row>
    <row r="17779" spans="6:6">
      <c r="F17779" s="1846"/>
    </row>
    <row r="17780" spans="6:6">
      <c r="F17780" s="1846"/>
    </row>
    <row r="17781" spans="6:6">
      <c r="F17781" s="1846"/>
    </row>
    <row r="17782" spans="6:6">
      <c r="F17782" s="1846"/>
    </row>
    <row r="17783" spans="6:6">
      <c r="F17783" s="1846"/>
    </row>
    <row r="17784" spans="6:6">
      <c r="F17784" s="1846"/>
    </row>
    <row r="17785" spans="6:6">
      <c r="F17785" s="1846"/>
    </row>
    <row r="17786" spans="6:6">
      <c r="F17786" s="1846"/>
    </row>
    <row r="17787" spans="6:6">
      <c r="F17787" s="1846"/>
    </row>
    <row r="17788" spans="6:6">
      <c r="F17788" s="1846"/>
    </row>
    <row r="17789" spans="6:6">
      <c r="F17789" s="1846"/>
    </row>
    <row r="17790" spans="6:6">
      <c r="F17790" s="1846"/>
    </row>
    <row r="17791" spans="6:6">
      <c r="F17791" s="1846"/>
    </row>
    <row r="17792" spans="6:6">
      <c r="F17792" s="1846"/>
    </row>
    <row r="17793" spans="6:6">
      <c r="F17793" s="1846"/>
    </row>
    <row r="17794" spans="6:6">
      <c r="F17794" s="1846"/>
    </row>
    <row r="17795" spans="6:6">
      <c r="F17795" s="1846"/>
    </row>
    <row r="17796" spans="6:6">
      <c r="F17796" s="1846"/>
    </row>
    <row r="17797" spans="6:6">
      <c r="F17797" s="1846"/>
    </row>
    <row r="17798" spans="6:6">
      <c r="F17798" s="1846"/>
    </row>
    <row r="17799" spans="6:6">
      <c r="F17799" s="1846"/>
    </row>
    <row r="17800" spans="6:6">
      <c r="F17800" s="1846"/>
    </row>
    <row r="17801" spans="6:6">
      <c r="F17801" s="1846"/>
    </row>
    <row r="17802" spans="6:6">
      <c r="F17802" s="1846"/>
    </row>
    <row r="17803" spans="6:6">
      <c r="F17803" s="1846"/>
    </row>
    <row r="17804" spans="6:6">
      <c r="F17804" s="1846"/>
    </row>
    <row r="17805" spans="6:6">
      <c r="F17805" s="1846"/>
    </row>
    <row r="17806" spans="6:6">
      <c r="F17806" s="1846"/>
    </row>
    <row r="17807" spans="6:6">
      <c r="F17807" s="1846"/>
    </row>
    <row r="17808" spans="6:6">
      <c r="F17808" s="1846"/>
    </row>
    <row r="17809" spans="6:6">
      <c r="F17809" s="1846"/>
    </row>
    <row r="17810" spans="6:6">
      <c r="F17810" s="1846"/>
    </row>
    <row r="17811" spans="6:6">
      <c r="F17811" s="1846"/>
    </row>
    <row r="17812" spans="6:6">
      <c r="F17812" s="1846"/>
    </row>
    <row r="17813" spans="6:6">
      <c r="F17813" s="1846"/>
    </row>
    <row r="17814" spans="6:6">
      <c r="F17814" s="1846"/>
    </row>
    <row r="17815" spans="6:6">
      <c r="F17815" s="1846"/>
    </row>
    <row r="17816" spans="6:6">
      <c r="F17816" s="1846"/>
    </row>
    <row r="17817" spans="6:6">
      <c r="F17817" s="1846"/>
    </row>
    <row r="17818" spans="6:6">
      <c r="F17818" s="1846"/>
    </row>
    <row r="17819" spans="6:6">
      <c r="F17819" s="1846"/>
    </row>
    <row r="17820" spans="6:6">
      <c r="F17820" s="1846"/>
    </row>
    <row r="17821" spans="6:6">
      <c r="F17821" s="1846"/>
    </row>
    <row r="17822" spans="6:6">
      <c r="F17822" s="1846"/>
    </row>
    <row r="17823" spans="6:6">
      <c r="F17823" s="1846"/>
    </row>
    <row r="17824" spans="6:6">
      <c r="F17824" s="1846"/>
    </row>
    <row r="17825" spans="6:6">
      <c r="F17825" s="1846"/>
    </row>
    <row r="17826" spans="6:6">
      <c r="F17826" s="1846"/>
    </row>
    <row r="17827" spans="6:6">
      <c r="F17827" s="1846"/>
    </row>
    <row r="17828" spans="6:6">
      <c r="F17828" s="1846"/>
    </row>
    <row r="17829" spans="6:6">
      <c r="F17829" s="1846"/>
    </row>
    <row r="17830" spans="6:6">
      <c r="F17830" s="1846"/>
    </row>
    <row r="17831" spans="6:6">
      <c r="F17831" s="1846"/>
    </row>
    <row r="17832" spans="6:6">
      <c r="F17832" s="1846"/>
    </row>
    <row r="17833" spans="6:6">
      <c r="F17833" s="1846"/>
    </row>
    <row r="17834" spans="6:6">
      <c r="F17834" s="1846"/>
    </row>
    <row r="17835" spans="6:6">
      <c r="F17835" s="1846"/>
    </row>
    <row r="17836" spans="6:6">
      <c r="F17836" s="1846"/>
    </row>
    <row r="17837" spans="6:6">
      <c r="F17837" s="1846"/>
    </row>
    <row r="17838" spans="6:6">
      <c r="F17838" s="1846"/>
    </row>
    <row r="17839" spans="6:6">
      <c r="F17839" s="1846"/>
    </row>
    <row r="17840" spans="6:6">
      <c r="F17840" s="1846"/>
    </row>
    <row r="17841" spans="6:6">
      <c r="F17841" s="1846"/>
    </row>
    <row r="17842" spans="6:6">
      <c r="F17842" s="1846"/>
    </row>
    <row r="17843" spans="6:6">
      <c r="F17843" s="1846"/>
    </row>
    <row r="17844" spans="6:6">
      <c r="F17844" s="1846"/>
    </row>
    <row r="17845" spans="6:6">
      <c r="F17845" s="1846"/>
    </row>
    <row r="17846" spans="6:6">
      <c r="F17846" s="1846"/>
    </row>
    <row r="17847" spans="6:6">
      <c r="F17847" s="1846"/>
    </row>
    <row r="17848" spans="6:6">
      <c r="F17848" s="1846"/>
    </row>
    <row r="17849" spans="6:6">
      <c r="F17849" s="1846"/>
    </row>
    <row r="17850" spans="6:6">
      <c r="F17850" s="1846"/>
    </row>
    <row r="17851" spans="6:6">
      <c r="F17851" s="1846"/>
    </row>
    <row r="17852" spans="6:6">
      <c r="F17852" s="1846"/>
    </row>
    <row r="17853" spans="6:6">
      <c r="F17853" s="1846"/>
    </row>
    <row r="17854" spans="6:6">
      <c r="F17854" s="1846"/>
    </row>
    <row r="17855" spans="6:6">
      <c r="F17855" s="1846"/>
    </row>
    <row r="17856" spans="6:6">
      <c r="F17856" s="1846"/>
    </row>
    <row r="17857" spans="6:6">
      <c r="F17857" s="1846"/>
    </row>
    <row r="17858" spans="6:6">
      <c r="F17858" s="1846"/>
    </row>
    <row r="17859" spans="6:6">
      <c r="F17859" s="1846"/>
    </row>
    <row r="17860" spans="6:6">
      <c r="F17860" s="1846"/>
    </row>
    <row r="17861" spans="6:6">
      <c r="F17861" s="1846"/>
    </row>
    <row r="17862" spans="6:6">
      <c r="F17862" s="1846"/>
    </row>
    <row r="17863" spans="6:6">
      <c r="F17863" s="1846"/>
    </row>
    <row r="17864" spans="6:6">
      <c r="F17864" s="1846"/>
    </row>
    <row r="17865" spans="6:6">
      <c r="F17865" s="1846"/>
    </row>
    <row r="17866" spans="6:6">
      <c r="F17866" s="1846"/>
    </row>
    <row r="17867" spans="6:6">
      <c r="F17867" s="1846"/>
    </row>
    <row r="17868" spans="6:6">
      <c r="F17868" s="1846"/>
    </row>
    <row r="17869" spans="6:6">
      <c r="F17869" s="1846"/>
    </row>
    <row r="17870" spans="6:6">
      <c r="F17870" s="1846"/>
    </row>
    <row r="17871" spans="6:6">
      <c r="F17871" s="1846"/>
    </row>
    <row r="17872" spans="6:6">
      <c r="F17872" s="1846"/>
    </row>
    <row r="17873" spans="6:6">
      <c r="F17873" s="1846"/>
    </row>
    <row r="17874" spans="6:6">
      <c r="F17874" s="1846"/>
    </row>
    <row r="17875" spans="6:6">
      <c r="F17875" s="1846"/>
    </row>
    <row r="17876" spans="6:6">
      <c r="F17876" s="1846"/>
    </row>
    <row r="17877" spans="6:6">
      <c r="F17877" s="1846"/>
    </row>
    <row r="17878" spans="6:6">
      <c r="F17878" s="1846"/>
    </row>
    <row r="17879" spans="6:6">
      <c r="F17879" s="1846"/>
    </row>
    <row r="17880" spans="6:6">
      <c r="F17880" s="1846"/>
    </row>
    <row r="17881" spans="6:6">
      <c r="F17881" s="1846"/>
    </row>
    <row r="17882" spans="6:6">
      <c r="F17882" s="1846"/>
    </row>
    <row r="17883" spans="6:6">
      <c r="F17883" s="1846"/>
    </row>
    <row r="17884" spans="6:6">
      <c r="F17884" s="1846"/>
    </row>
    <row r="17885" spans="6:6">
      <c r="F17885" s="1846"/>
    </row>
    <row r="17886" spans="6:6">
      <c r="F17886" s="1846"/>
    </row>
    <row r="17887" spans="6:6">
      <c r="F17887" s="1846"/>
    </row>
    <row r="17888" spans="6:6">
      <c r="F17888" s="1846"/>
    </row>
    <row r="17889" spans="6:6">
      <c r="F17889" s="1846"/>
    </row>
    <row r="17890" spans="6:6">
      <c r="F17890" s="1846"/>
    </row>
    <row r="17891" spans="6:6">
      <c r="F17891" s="1846"/>
    </row>
    <row r="17892" spans="6:6">
      <c r="F17892" s="1846"/>
    </row>
    <row r="17893" spans="6:6">
      <c r="F17893" s="1846"/>
    </row>
    <row r="17894" spans="6:6">
      <c r="F17894" s="1846"/>
    </row>
    <row r="17895" spans="6:6">
      <c r="F17895" s="1846"/>
    </row>
    <row r="17896" spans="6:6">
      <c r="F17896" s="1846"/>
    </row>
    <row r="17897" spans="6:6">
      <c r="F17897" s="1846"/>
    </row>
    <row r="17898" spans="6:6">
      <c r="F17898" s="1846"/>
    </row>
    <row r="17899" spans="6:6">
      <c r="F17899" s="1846"/>
    </row>
    <row r="17900" spans="6:6">
      <c r="F17900" s="1846"/>
    </row>
    <row r="17901" spans="6:6">
      <c r="F17901" s="1846"/>
    </row>
    <row r="17902" spans="6:6">
      <c r="F17902" s="1846"/>
    </row>
    <row r="17903" spans="6:6">
      <c r="F17903" s="1846"/>
    </row>
    <row r="17904" spans="6:6">
      <c r="F17904" s="1846"/>
    </row>
    <row r="17905" spans="6:6">
      <c r="F17905" s="1846"/>
    </row>
    <row r="17906" spans="6:6">
      <c r="F17906" s="1846"/>
    </row>
    <row r="17907" spans="6:6">
      <c r="F17907" s="1846"/>
    </row>
    <row r="17908" spans="6:6">
      <c r="F17908" s="1846"/>
    </row>
    <row r="17909" spans="6:6">
      <c r="F17909" s="1846"/>
    </row>
    <row r="17910" spans="6:6">
      <c r="F17910" s="1846"/>
    </row>
    <row r="17911" spans="6:6">
      <c r="F17911" s="1846"/>
    </row>
    <row r="17912" spans="6:6">
      <c r="F17912" s="1846"/>
    </row>
    <row r="17913" spans="6:6">
      <c r="F17913" s="1846"/>
    </row>
    <row r="17914" spans="6:6">
      <c r="F17914" s="1846"/>
    </row>
    <row r="17915" spans="6:6">
      <c r="F17915" s="1846"/>
    </row>
    <row r="17916" spans="6:6">
      <c r="F17916" s="1846"/>
    </row>
    <row r="17917" spans="6:6">
      <c r="F17917" s="1846"/>
    </row>
    <row r="17918" spans="6:6">
      <c r="F17918" s="1846"/>
    </row>
    <row r="17919" spans="6:6">
      <c r="F17919" s="1846"/>
    </row>
    <row r="17920" spans="6:6">
      <c r="F17920" s="1846"/>
    </row>
    <row r="17921" spans="6:6">
      <c r="F17921" s="1846"/>
    </row>
    <row r="17922" spans="6:6">
      <c r="F17922" s="1846"/>
    </row>
    <row r="17923" spans="6:6">
      <c r="F17923" s="1846"/>
    </row>
    <row r="17924" spans="6:6">
      <c r="F17924" s="1846"/>
    </row>
    <row r="17925" spans="6:6">
      <c r="F17925" s="1846"/>
    </row>
    <row r="17926" spans="6:6">
      <c r="F17926" s="1846"/>
    </row>
    <row r="17927" spans="6:6">
      <c r="F17927" s="1846"/>
    </row>
    <row r="17928" spans="6:6">
      <c r="F17928" s="1846"/>
    </row>
    <row r="17929" spans="6:6">
      <c r="F17929" s="1846"/>
    </row>
    <row r="17930" spans="6:6">
      <c r="F17930" s="1846"/>
    </row>
    <row r="17931" spans="6:6">
      <c r="F17931" s="1846"/>
    </row>
    <row r="17932" spans="6:6">
      <c r="F17932" s="1846"/>
    </row>
    <row r="17933" spans="6:6">
      <c r="F17933" s="1846"/>
    </row>
    <row r="17934" spans="6:6">
      <c r="F17934" s="1846"/>
    </row>
    <row r="17935" spans="6:6">
      <c r="F17935" s="1846"/>
    </row>
    <row r="17936" spans="6:6">
      <c r="F17936" s="1846"/>
    </row>
    <row r="17937" spans="6:6">
      <c r="F17937" s="1846"/>
    </row>
    <row r="17938" spans="6:6">
      <c r="F17938" s="1846"/>
    </row>
    <row r="17939" spans="6:6">
      <c r="F17939" s="1846"/>
    </row>
    <row r="17940" spans="6:6">
      <c r="F17940" s="1846"/>
    </row>
    <row r="17941" spans="6:6">
      <c r="F17941" s="1846"/>
    </row>
    <row r="17942" spans="6:6">
      <c r="F17942" s="1846"/>
    </row>
    <row r="17943" spans="6:6">
      <c r="F17943" s="1846"/>
    </row>
    <row r="17944" spans="6:6">
      <c r="F17944" s="1846"/>
    </row>
    <row r="17945" spans="6:6">
      <c r="F17945" s="1846"/>
    </row>
    <row r="17946" spans="6:6">
      <c r="F17946" s="1846"/>
    </row>
    <row r="17947" spans="6:6">
      <c r="F17947" s="1846"/>
    </row>
    <row r="17948" spans="6:6">
      <c r="F17948" s="1846"/>
    </row>
    <row r="17949" spans="6:6">
      <c r="F17949" s="1846"/>
    </row>
    <row r="17950" spans="6:6">
      <c r="F17950" s="1846"/>
    </row>
    <row r="17951" spans="6:6">
      <c r="F17951" s="1846"/>
    </row>
    <row r="17952" spans="6:6">
      <c r="F17952" s="1846"/>
    </row>
    <row r="17953" spans="6:6">
      <c r="F17953" s="1846"/>
    </row>
    <row r="17954" spans="6:6">
      <c r="F17954" s="1846"/>
    </row>
    <row r="17955" spans="6:6">
      <c r="F17955" s="1846"/>
    </row>
    <row r="17956" spans="6:6">
      <c r="F17956" s="1846"/>
    </row>
    <row r="17957" spans="6:6">
      <c r="F17957" s="1846"/>
    </row>
    <row r="17958" spans="6:6">
      <c r="F17958" s="1846"/>
    </row>
    <row r="17959" spans="6:6">
      <c r="F17959" s="1846"/>
    </row>
    <row r="17960" spans="6:6">
      <c r="F17960" s="1846"/>
    </row>
    <row r="17961" spans="6:6">
      <c r="F17961" s="1846"/>
    </row>
    <row r="17962" spans="6:6">
      <c r="F17962" s="1846"/>
    </row>
    <row r="17963" spans="6:6">
      <c r="F17963" s="1846"/>
    </row>
    <row r="17964" spans="6:6">
      <c r="F17964" s="1846"/>
    </row>
    <row r="17965" spans="6:6">
      <c r="F17965" s="1846"/>
    </row>
    <row r="17966" spans="6:6">
      <c r="F17966" s="1846"/>
    </row>
    <row r="17967" spans="6:6">
      <c r="F17967" s="1846"/>
    </row>
    <row r="17968" spans="6:6">
      <c r="F17968" s="1846"/>
    </row>
    <row r="17969" spans="6:6">
      <c r="F17969" s="1846"/>
    </row>
    <row r="17970" spans="6:6">
      <c r="F17970" s="1846"/>
    </row>
    <row r="17971" spans="6:6">
      <c r="F17971" s="1846"/>
    </row>
    <row r="17972" spans="6:6">
      <c r="F17972" s="1846"/>
    </row>
    <row r="17973" spans="6:6">
      <c r="F17973" s="1846"/>
    </row>
    <row r="17974" spans="6:6">
      <c r="F17974" s="1846"/>
    </row>
    <row r="17975" spans="6:6">
      <c r="F17975" s="1846"/>
    </row>
    <row r="17976" spans="6:6">
      <c r="F17976" s="1846"/>
    </row>
    <row r="17977" spans="6:6">
      <c r="F17977" s="1846"/>
    </row>
    <row r="17978" spans="6:6">
      <c r="F17978" s="1846"/>
    </row>
    <row r="17979" spans="6:6">
      <c r="F17979" s="1846"/>
    </row>
    <row r="17980" spans="6:6">
      <c r="F17980" s="1846"/>
    </row>
    <row r="17981" spans="6:6">
      <c r="F17981" s="1846"/>
    </row>
    <row r="17982" spans="6:6">
      <c r="F17982" s="1846"/>
    </row>
    <row r="17983" spans="6:6">
      <c r="F17983" s="1846"/>
    </row>
    <row r="17984" spans="6:6">
      <c r="F17984" s="1846"/>
    </row>
    <row r="17985" spans="6:6">
      <c r="F17985" s="1846"/>
    </row>
    <row r="17986" spans="6:6">
      <c r="F17986" s="1846"/>
    </row>
    <row r="17987" spans="6:6">
      <c r="F17987" s="1846"/>
    </row>
    <row r="17988" spans="6:6">
      <c r="F17988" s="1846"/>
    </row>
    <row r="17989" spans="6:6">
      <c r="F17989" s="1846"/>
    </row>
    <row r="17990" spans="6:6">
      <c r="F17990" s="1846"/>
    </row>
    <row r="17991" spans="6:6">
      <c r="F17991" s="1846"/>
    </row>
    <row r="17992" spans="6:6">
      <c r="F17992" s="1846"/>
    </row>
    <row r="17993" spans="6:6">
      <c r="F17993" s="1846"/>
    </row>
    <row r="17994" spans="6:6">
      <c r="F17994" s="1846"/>
    </row>
    <row r="17995" spans="6:6">
      <c r="F17995" s="1846"/>
    </row>
    <row r="17996" spans="6:6">
      <c r="F17996" s="1846"/>
    </row>
    <row r="17997" spans="6:6">
      <c r="F17997" s="1846"/>
    </row>
    <row r="17998" spans="6:6">
      <c r="F17998" s="1846"/>
    </row>
    <row r="17999" spans="6:6">
      <c r="F17999" s="1846"/>
    </row>
    <row r="18000" spans="6:6">
      <c r="F18000" s="1846"/>
    </row>
    <row r="18001" spans="6:6">
      <c r="F18001" s="1846"/>
    </row>
    <row r="18002" spans="6:6">
      <c r="F18002" s="1846"/>
    </row>
    <row r="18003" spans="6:6">
      <c r="F18003" s="1846"/>
    </row>
    <row r="18004" spans="6:6">
      <c r="F18004" s="1846"/>
    </row>
    <row r="18005" spans="6:6">
      <c r="F18005" s="1846"/>
    </row>
    <row r="18006" spans="6:6">
      <c r="F18006" s="1846"/>
    </row>
    <row r="18007" spans="6:6">
      <c r="F18007" s="1846"/>
    </row>
    <row r="18008" spans="6:6">
      <c r="F18008" s="1846"/>
    </row>
    <row r="18009" spans="6:6">
      <c r="F18009" s="1846"/>
    </row>
    <row r="18010" spans="6:6">
      <c r="F18010" s="1846"/>
    </row>
    <row r="18011" spans="6:6">
      <c r="F18011" s="1846"/>
    </row>
    <row r="18012" spans="6:6">
      <c r="F18012" s="1846"/>
    </row>
    <row r="18013" spans="6:6">
      <c r="F18013" s="1846"/>
    </row>
    <row r="18014" spans="6:6">
      <c r="F18014" s="1846"/>
    </row>
    <row r="18015" spans="6:6">
      <c r="F18015" s="1846"/>
    </row>
    <row r="18016" spans="6:6">
      <c r="F18016" s="1846"/>
    </row>
    <row r="18017" spans="6:6">
      <c r="F18017" s="1846"/>
    </row>
    <row r="18018" spans="6:6">
      <c r="F18018" s="1846"/>
    </row>
    <row r="18019" spans="6:6">
      <c r="F18019" s="1846"/>
    </row>
    <row r="18020" spans="6:6">
      <c r="F18020" s="1846"/>
    </row>
    <row r="18021" spans="6:6">
      <c r="F18021" s="1846"/>
    </row>
    <row r="18022" spans="6:6">
      <c r="F18022" s="1846"/>
    </row>
    <row r="18023" spans="6:6">
      <c r="F18023" s="1846"/>
    </row>
    <row r="18024" spans="6:6">
      <c r="F18024" s="1846"/>
    </row>
    <row r="18025" spans="6:6">
      <c r="F18025" s="1846"/>
    </row>
    <row r="18026" spans="6:6">
      <c r="F18026" s="1846"/>
    </row>
    <row r="18027" spans="6:6">
      <c r="F18027" s="1846"/>
    </row>
    <row r="18028" spans="6:6">
      <c r="F18028" s="1846"/>
    </row>
    <row r="18029" spans="6:6">
      <c r="F18029" s="1846"/>
    </row>
    <row r="18030" spans="6:6">
      <c r="F18030" s="1846"/>
    </row>
    <row r="18031" spans="6:6">
      <c r="F18031" s="1846"/>
    </row>
    <row r="18032" spans="6:6">
      <c r="F18032" s="1846"/>
    </row>
    <row r="18033" spans="6:6">
      <c r="F18033" s="1846"/>
    </row>
    <row r="18034" spans="6:6">
      <c r="F18034" s="1846"/>
    </row>
    <row r="18035" spans="6:6">
      <c r="F18035" s="1846"/>
    </row>
    <row r="18036" spans="6:6">
      <c r="F18036" s="1846"/>
    </row>
    <row r="18037" spans="6:6">
      <c r="F18037" s="1846"/>
    </row>
    <row r="18038" spans="6:6">
      <c r="F18038" s="1846"/>
    </row>
    <row r="18039" spans="6:6">
      <c r="F18039" s="1846"/>
    </row>
    <row r="18040" spans="6:6">
      <c r="F18040" s="1846"/>
    </row>
    <row r="18041" spans="6:6">
      <c r="F18041" s="1846"/>
    </row>
    <row r="18042" spans="6:6">
      <c r="F18042" s="1846"/>
    </row>
    <row r="18043" spans="6:6">
      <c r="F18043" s="1846"/>
    </row>
    <row r="18044" spans="6:6">
      <c r="F18044" s="1846"/>
    </row>
    <row r="18045" spans="6:6">
      <c r="F18045" s="1846"/>
    </row>
    <row r="18046" spans="6:6">
      <c r="F18046" s="1846"/>
    </row>
    <row r="18047" spans="6:6">
      <c r="F18047" s="1846"/>
    </row>
    <row r="18048" spans="6:6">
      <c r="F18048" s="1846"/>
    </row>
    <row r="18049" spans="6:6">
      <c r="F18049" s="1846"/>
    </row>
    <row r="18050" spans="6:6">
      <c r="F18050" s="1846"/>
    </row>
    <row r="18051" spans="6:6">
      <c r="F18051" s="1846"/>
    </row>
    <row r="18052" spans="6:6">
      <c r="F18052" s="1846"/>
    </row>
    <row r="18053" spans="6:6">
      <c r="F18053" s="1846"/>
    </row>
    <row r="18054" spans="6:6">
      <c r="F18054" s="1846"/>
    </row>
    <row r="18055" spans="6:6">
      <c r="F18055" s="1846"/>
    </row>
    <row r="18056" spans="6:6">
      <c r="F18056" s="1846"/>
    </row>
    <row r="18057" spans="6:6">
      <c r="F18057" s="1846"/>
    </row>
    <row r="18058" spans="6:6">
      <c r="F18058" s="1846"/>
    </row>
    <row r="18059" spans="6:6">
      <c r="F18059" s="1846"/>
    </row>
    <row r="18060" spans="6:6">
      <c r="F18060" s="1846"/>
    </row>
    <row r="18061" spans="6:6">
      <c r="F18061" s="1846"/>
    </row>
    <row r="18062" spans="6:6">
      <c r="F18062" s="1846"/>
    </row>
    <row r="18063" spans="6:6">
      <c r="F18063" s="1846"/>
    </row>
    <row r="18064" spans="6:6">
      <c r="F18064" s="1846"/>
    </row>
    <row r="18065" spans="6:6">
      <c r="F18065" s="1846"/>
    </row>
    <row r="18066" spans="6:6">
      <c r="F18066" s="1846"/>
    </row>
    <row r="18067" spans="6:6">
      <c r="F18067" s="1846"/>
    </row>
    <row r="18068" spans="6:6">
      <c r="F18068" s="1846"/>
    </row>
    <row r="18069" spans="6:6">
      <c r="F18069" s="1846"/>
    </row>
    <row r="18070" spans="6:6">
      <c r="F18070" s="1846"/>
    </row>
    <row r="18071" spans="6:6">
      <c r="F18071" s="1846"/>
    </row>
    <row r="18072" spans="6:6">
      <c r="F18072" s="1846"/>
    </row>
    <row r="18073" spans="6:6">
      <c r="F18073" s="1846"/>
    </row>
    <row r="18074" spans="6:6">
      <c r="F18074" s="1846"/>
    </row>
    <row r="18075" spans="6:6">
      <c r="F18075" s="1846"/>
    </row>
    <row r="18076" spans="6:6">
      <c r="F18076" s="1846"/>
    </row>
    <row r="18077" spans="6:6">
      <c r="F18077" s="1846"/>
    </row>
    <row r="18078" spans="6:6">
      <c r="F18078" s="1846"/>
    </row>
    <row r="18079" spans="6:6">
      <c r="F18079" s="1846"/>
    </row>
    <row r="18080" spans="6:6">
      <c r="F18080" s="1846"/>
    </row>
    <row r="18081" spans="6:6">
      <c r="F18081" s="1846"/>
    </row>
    <row r="18082" spans="6:6">
      <c r="F18082" s="1846"/>
    </row>
    <row r="18083" spans="6:6">
      <c r="F18083" s="1846"/>
    </row>
    <row r="18084" spans="6:6">
      <c r="F18084" s="1846"/>
    </row>
    <row r="18085" spans="6:6">
      <c r="F18085" s="1846"/>
    </row>
    <row r="18086" spans="6:6">
      <c r="F18086" s="1846"/>
    </row>
    <row r="18087" spans="6:6">
      <c r="F18087" s="1846"/>
    </row>
    <row r="18088" spans="6:6">
      <c r="F18088" s="1846"/>
    </row>
    <row r="18089" spans="6:6">
      <c r="F18089" s="1846"/>
    </row>
    <row r="18090" spans="6:6">
      <c r="F18090" s="1846"/>
    </row>
    <row r="18091" spans="6:6">
      <c r="F18091" s="1846"/>
    </row>
    <row r="18092" spans="6:6">
      <c r="F18092" s="1846"/>
    </row>
    <row r="18093" spans="6:6">
      <c r="F18093" s="1846"/>
    </row>
    <row r="18094" spans="6:6">
      <c r="F18094" s="1846"/>
    </row>
    <row r="18095" spans="6:6">
      <c r="F18095" s="1846"/>
    </row>
    <row r="18096" spans="6:6">
      <c r="F18096" s="1846"/>
    </row>
    <row r="18097" spans="6:6">
      <c r="F18097" s="1846"/>
    </row>
    <row r="18098" spans="6:6">
      <c r="F18098" s="1846"/>
    </row>
    <row r="18099" spans="6:6">
      <c r="F18099" s="1846"/>
    </row>
    <row r="18100" spans="6:6">
      <c r="F18100" s="1846"/>
    </row>
    <row r="18101" spans="6:6">
      <c r="F18101" s="1846"/>
    </row>
    <row r="18102" spans="6:6">
      <c r="F18102" s="1846"/>
    </row>
    <row r="18103" spans="6:6">
      <c r="F18103" s="1846"/>
    </row>
    <row r="18104" spans="6:6">
      <c r="F18104" s="1846"/>
    </row>
    <row r="18105" spans="6:6">
      <c r="F18105" s="1846"/>
    </row>
    <row r="18106" spans="6:6">
      <c r="F18106" s="1846"/>
    </row>
    <row r="18107" spans="6:6">
      <c r="F18107" s="1846"/>
    </row>
    <row r="18108" spans="6:6">
      <c r="F18108" s="1846"/>
    </row>
    <row r="18109" spans="6:6">
      <c r="F18109" s="1846"/>
    </row>
    <row r="18110" spans="6:6">
      <c r="F18110" s="1846"/>
    </row>
    <row r="18111" spans="6:6">
      <c r="F18111" s="1846"/>
    </row>
    <row r="18112" spans="6:6">
      <c r="F18112" s="1846"/>
    </row>
    <row r="18113" spans="6:6">
      <c r="F18113" s="1846"/>
    </row>
    <row r="18114" spans="6:6">
      <c r="F18114" s="1846"/>
    </row>
    <row r="18115" spans="6:6">
      <c r="F18115" s="1846"/>
    </row>
    <row r="18116" spans="6:6">
      <c r="F18116" s="1846"/>
    </row>
    <row r="18117" spans="6:6">
      <c r="F18117" s="1846"/>
    </row>
    <row r="18118" spans="6:6">
      <c r="F18118" s="1846"/>
    </row>
    <row r="18119" spans="6:6">
      <c r="F18119" s="1846"/>
    </row>
    <row r="18120" spans="6:6">
      <c r="F18120" s="1846"/>
    </row>
    <row r="18121" spans="6:6">
      <c r="F18121" s="1846"/>
    </row>
    <row r="18122" spans="6:6">
      <c r="F18122" s="1846"/>
    </row>
    <row r="18123" spans="6:6">
      <c r="F18123" s="1846"/>
    </row>
    <row r="18124" spans="6:6">
      <c r="F18124" s="1846"/>
    </row>
    <row r="18125" spans="6:6">
      <c r="F18125" s="1846"/>
    </row>
    <row r="18126" spans="6:6">
      <c r="F18126" s="1846"/>
    </row>
    <row r="18127" spans="6:6">
      <c r="F18127" s="1846"/>
    </row>
    <row r="18128" spans="6:6">
      <c r="F18128" s="1846"/>
    </row>
    <row r="18129" spans="6:6">
      <c r="F18129" s="1846"/>
    </row>
    <row r="18130" spans="6:6">
      <c r="F18130" s="1846"/>
    </row>
    <row r="18131" spans="6:6">
      <c r="F18131" s="1846"/>
    </row>
    <row r="18132" spans="6:6">
      <c r="F18132" s="1846"/>
    </row>
    <row r="18133" spans="6:6">
      <c r="F18133" s="1846"/>
    </row>
    <row r="18134" spans="6:6">
      <c r="F18134" s="1846"/>
    </row>
    <row r="18135" spans="6:6">
      <c r="F18135" s="1846"/>
    </row>
    <row r="18136" spans="6:6">
      <c r="F18136" s="1846"/>
    </row>
    <row r="18137" spans="6:6">
      <c r="F18137" s="1846"/>
    </row>
    <row r="18138" spans="6:6">
      <c r="F18138" s="1846"/>
    </row>
    <row r="18139" spans="6:6">
      <c r="F18139" s="1846"/>
    </row>
    <row r="18140" spans="6:6">
      <c r="F18140" s="1846"/>
    </row>
    <row r="18141" spans="6:6">
      <c r="F18141" s="1846"/>
    </row>
    <row r="18142" spans="6:6">
      <c r="F18142" s="1846"/>
    </row>
    <row r="18143" spans="6:6">
      <c r="F18143" s="1846"/>
    </row>
    <row r="18144" spans="6:6">
      <c r="F18144" s="1846"/>
    </row>
    <row r="18145" spans="6:6">
      <c r="F18145" s="1846"/>
    </row>
    <row r="18146" spans="6:6">
      <c r="F18146" s="1846"/>
    </row>
    <row r="18147" spans="6:6">
      <c r="F18147" s="1846"/>
    </row>
    <row r="18148" spans="6:6">
      <c r="F18148" s="1846"/>
    </row>
    <row r="18149" spans="6:6">
      <c r="F18149" s="1846"/>
    </row>
    <row r="18150" spans="6:6">
      <c r="F18150" s="1846"/>
    </row>
    <row r="18151" spans="6:6">
      <c r="F18151" s="1846"/>
    </row>
    <row r="18152" spans="6:6">
      <c r="F18152" s="1846"/>
    </row>
    <row r="18153" spans="6:6">
      <c r="F18153" s="1846"/>
    </row>
    <row r="18154" spans="6:6">
      <c r="F18154" s="1846"/>
    </row>
    <row r="18155" spans="6:6">
      <c r="F18155" s="1846"/>
    </row>
    <row r="18156" spans="6:6">
      <c r="F18156" s="1846"/>
    </row>
    <row r="18157" spans="6:6">
      <c r="F18157" s="1846"/>
    </row>
    <row r="18158" spans="6:6">
      <c r="F18158" s="1846"/>
    </row>
    <row r="18159" spans="6:6">
      <c r="F18159" s="1846"/>
    </row>
    <row r="18160" spans="6:6">
      <c r="F18160" s="1846"/>
    </row>
    <row r="18161" spans="6:6">
      <c r="F18161" s="1846"/>
    </row>
    <row r="18162" spans="6:6">
      <c r="F18162" s="1846"/>
    </row>
    <row r="18163" spans="6:6">
      <c r="F18163" s="1846"/>
    </row>
    <row r="18164" spans="6:6">
      <c r="F18164" s="1846"/>
    </row>
    <row r="18165" spans="6:6">
      <c r="F18165" s="1846"/>
    </row>
    <row r="18166" spans="6:6">
      <c r="F18166" s="1846"/>
    </row>
    <row r="18167" spans="6:6">
      <c r="F18167" s="1846"/>
    </row>
    <row r="18168" spans="6:6">
      <c r="F18168" s="1846"/>
    </row>
    <row r="18169" spans="6:6">
      <c r="F18169" s="1846"/>
    </row>
    <row r="18170" spans="6:6">
      <c r="F18170" s="1846"/>
    </row>
    <row r="18171" spans="6:6">
      <c r="F18171" s="1846"/>
    </row>
    <row r="18172" spans="6:6">
      <c r="F18172" s="1846"/>
    </row>
    <row r="18173" spans="6:6">
      <c r="F18173" s="1846"/>
    </row>
    <row r="18174" spans="6:6">
      <c r="F18174" s="1846"/>
    </row>
    <row r="18175" spans="6:6">
      <c r="F18175" s="1846"/>
    </row>
    <row r="18176" spans="6:6">
      <c r="F18176" s="1846"/>
    </row>
    <row r="18177" spans="6:6">
      <c r="F18177" s="1846"/>
    </row>
    <row r="18178" spans="6:6">
      <c r="F18178" s="1846"/>
    </row>
    <row r="18179" spans="6:6">
      <c r="F18179" s="1846"/>
    </row>
    <row r="18180" spans="6:6">
      <c r="F18180" s="1846"/>
    </row>
    <row r="18181" spans="6:6">
      <c r="F18181" s="1846"/>
    </row>
    <row r="18182" spans="6:6">
      <c r="F18182" s="1846"/>
    </row>
    <row r="18183" spans="6:6">
      <c r="F18183" s="1846"/>
    </row>
    <row r="18184" spans="6:6">
      <c r="F18184" s="1846"/>
    </row>
    <row r="18185" spans="6:6">
      <c r="F18185" s="1846"/>
    </row>
    <row r="18186" spans="6:6">
      <c r="F18186" s="1846"/>
    </row>
    <row r="18187" spans="6:6">
      <c r="F18187" s="1846"/>
    </row>
    <row r="18188" spans="6:6">
      <c r="F18188" s="1846"/>
    </row>
    <row r="18189" spans="6:6">
      <c r="F18189" s="1846"/>
    </row>
    <row r="18190" spans="6:6">
      <c r="F18190" s="1846"/>
    </row>
    <row r="18191" spans="6:6">
      <c r="F18191" s="1846"/>
    </row>
    <row r="18192" spans="6:6">
      <c r="F18192" s="1846"/>
    </row>
    <row r="18193" spans="6:6">
      <c r="F18193" s="1846"/>
    </row>
    <row r="18194" spans="6:6">
      <c r="F18194" s="1846"/>
    </row>
    <row r="18195" spans="6:6">
      <c r="F18195" s="1846"/>
    </row>
    <row r="18196" spans="6:6">
      <c r="F18196" s="1846"/>
    </row>
    <row r="18197" spans="6:6">
      <c r="F18197" s="1846"/>
    </row>
    <row r="18198" spans="6:6">
      <c r="F18198" s="1846"/>
    </row>
    <row r="18199" spans="6:6">
      <c r="F18199" s="1846"/>
    </row>
    <row r="18200" spans="6:6">
      <c r="F18200" s="1846"/>
    </row>
    <row r="18201" spans="6:6">
      <c r="F18201" s="1846"/>
    </row>
    <row r="18202" spans="6:6">
      <c r="F18202" s="1846"/>
    </row>
    <row r="18203" spans="6:6">
      <c r="F18203" s="1846"/>
    </row>
    <row r="18204" spans="6:6">
      <c r="F18204" s="1846"/>
    </row>
    <row r="18205" spans="6:6">
      <c r="F18205" s="1846"/>
    </row>
    <row r="18206" spans="6:6">
      <c r="F18206" s="1846"/>
    </row>
    <row r="18207" spans="6:6">
      <c r="F18207" s="1846"/>
    </row>
    <row r="18208" spans="6:6">
      <c r="F18208" s="1846"/>
    </row>
    <row r="18209" spans="6:6">
      <c r="F18209" s="1846"/>
    </row>
    <row r="18210" spans="6:6">
      <c r="F18210" s="1846"/>
    </row>
    <row r="18211" spans="6:6">
      <c r="F18211" s="1846"/>
    </row>
    <row r="18212" spans="6:6">
      <c r="F18212" s="1846"/>
    </row>
    <row r="18213" spans="6:6">
      <c r="F18213" s="1846"/>
    </row>
    <row r="18214" spans="6:6">
      <c r="F18214" s="1846"/>
    </row>
    <row r="18215" spans="6:6">
      <c r="F18215" s="1846"/>
    </row>
    <row r="18216" spans="6:6">
      <c r="F18216" s="1846"/>
    </row>
    <row r="18217" spans="6:6">
      <c r="F18217" s="1846"/>
    </row>
    <row r="18218" spans="6:6">
      <c r="F18218" s="1846"/>
    </row>
    <row r="18219" spans="6:6">
      <c r="F18219" s="1846"/>
    </row>
    <row r="18220" spans="6:6">
      <c r="F18220" s="1846"/>
    </row>
    <row r="18221" spans="6:6">
      <c r="F18221" s="1846"/>
    </row>
    <row r="18222" spans="6:6">
      <c r="F18222" s="1846"/>
    </row>
    <row r="18223" spans="6:6">
      <c r="F18223" s="1846"/>
    </row>
    <row r="18224" spans="6:6">
      <c r="F18224" s="1846"/>
    </row>
    <row r="18225" spans="6:6">
      <c r="F18225" s="1846"/>
    </row>
    <row r="18226" spans="6:6">
      <c r="F18226" s="1846"/>
    </row>
    <row r="18227" spans="6:6">
      <c r="F18227" s="1846"/>
    </row>
    <row r="18228" spans="6:6">
      <c r="F18228" s="1846"/>
    </row>
    <row r="18229" spans="6:6">
      <c r="F18229" s="1846"/>
    </row>
    <row r="18230" spans="6:6">
      <c r="F18230" s="1846"/>
    </row>
    <row r="18231" spans="6:6">
      <c r="F18231" s="1846"/>
    </row>
    <row r="18232" spans="6:6">
      <c r="F18232" s="1846"/>
    </row>
    <row r="18233" spans="6:6">
      <c r="F18233" s="1846"/>
    </row>
    <row r="18234" spans="6:6">
      <c r="F18234" s="1846"/>
    </row>
    <row r="18235" spans="6:6">
      <c r="F18235" s="1846"/>
    </row>
    <row r="18236" spans="6:6">
      <c r="F18236" s="1846"/>
    </row>
    <row r="18237" spans="6:6">
      <c r="F18237" s="1846"/>
    </row>
    <row r="18238" spans="6:6">
      <c r="F18238" s="1846"/>
    </row>
    <row r="18239" spans="6:6">
      <c r="F18239" s="1846"/>
    </row>
    <row r="18240" spans="6:6">
      <c r="F18240" s="1846"/>
    </row>
    <row r="18241" spans="6:6">
      <c r="F18241" s="1846"/>
    </row>
    <row r="18242" spans="6:6">
      <c r="F18242" s="1846"/>
    </row>
    <row r="18243" spans="6:6">
      <c r="F18243" s="1846"/>
    </row>
    <row r="18244" spans="6:6">
      <c r="F18244" s="1846"/>
    </row>
    <row r="18245" spans="6:6">
      <c r="F18245" s="1846"/>
    </row>
    <row r="18246" spans="6:6">
      <c r="F18246" s="1846"/>
    </row>
    <row r="18247" spans="6:6">
      <c r="F18247" s="1846"/>
    </row>
    <row r="18248" spans="6:6">
      <c r="F18248" s="1846"/>
    </row>
    <row r="18249" spans="6:6">
      <c r="F18249" s="1846"/>
    </row>
    <row r="18250" spans="6:6">
      <c r="F18250" s="1846"/>
    </row>
    <row r="18251" spans="6:6">
      <c r="F18251" s="1846"/>
    </row>
    <row r="18252" spans="6:6">
      <c r="F18252" s="1846"/>
    </row>
    <row r="18253" spans="6:6">
      <c r="F18253" s="1846"/>
    </row>
    <row r="18254" spans="6:6">
      <c r="F18254" s="1846"/>
    </row>
    <row r="18255" spans="6:6">
      <c r="F18255" s="1846"/>
    </row>
    <row r="18256" spans="6:6">
      <c r="F18256" s="1846"/>
    </row>
    <row r="18257" spans="6:6">
      <c r="F18257" s="1846"/>
    </row>
    <row r="18258" spans="6:6">
      <c r="F18258" s="1846"/>
    </row>
    <row r="18259" spans="6:6">
      <c r="F18259" s="1846"/>
    </row>
    <row r="18260" spans="6:6">
      <c r="F18260" s="1846"/>
    </row>
    <row r="18261" spans="6:6">
      <c r="F18261" s="1846"/>
    </row>
    <row r="18262" spans="6:6">
      <c r="F18262" s="1846"/>
    </row>
    <row r="18263" spans="6:6">
      <c r="F18263" s="1846"/>
    </row>
    <row r="18264" spans="6:6">
      <c r="F18264" s="1846"/>
    </row>
    <row r="18265" spans="6:6">
      <c r="F18265" s="1846"/>
    </row>
    <row r="18266" spans="6:6">
      <c r="F18266" s="1846"/>
    </row>
    <row r="18267" spans="6:6">
      <c r="F18267" s="1846"/>
    </row>
    <row r="18268" spans="6:6">
      <c r="F18268" s="1846"/>
    </row>
    <row r="18269" spans="6:6">
      <c r="F18269" s="1846"/>
    </row>
    <row r="18270" spans="6:6">
      <c r="F18270" s="1846"/>
    </row>
    <row r="18271" spans="6:6">
      <c r="F18271" s="1846"/>
    </row>
    <row r="18272" spans="6:6">
      <c r="F18272" s="1846"/>
    </row>
    <row r="18273" spans="6:6">
      <c r="F18273" s="1846"/>
    </row>
    <row r="18274" spans="6:6">
      <c r="F18274" s="1846"/>
    </row>
    <row r="18275" spans="6:6">
      <c r="F18275" s="1846"/>
    </row>
    <row r="18276" spans="6:6">
      <c r="F18276" s="1846"/>
    </row>
    <row r="18277" spans="6:6">
      <c r="F18277" s="1846"/>
    </row>
    <row r="18278" spans="6:6">
      <c r="F18278" s="1846"/>
    </row>
    <row r="18279" spans="6:6">
      <c r="F18279" s="1846"/>
    </row>
    <row r="18280" spans="6:6">
      <c r="F18280" s="1846"/>
    </row>
    <row r="18281" spans="6:6">
      <c r="F18281" s="1846"/>
    </row>
    <row r="18282" spans="6:6">
      <c r="F18282" s="1846"/>
    </row>
    <row r="18283" spans="6:6">
      <c r="F18283" s="1846"/>
    </row>
    <row r="18284" spans="6:6">
      <c r="F18284" s="1846"/>
    </row>
    <row r="18285" spans="6:6">
      <c r="F18285" s="1846"/>
    </row>
    <row r="18286" spans="6:6">
      <c r="F18286" s="1846"/>
    </row>
    <row r="18287" spans="6:6">
      <c r="F18287" s="1846"/>
    </row>
    <row r="18288" spans="6:6">
      <c r="F18288" s="1846"/>
    </row>
    <row r="18289" spans="6:6">
      <c r="F18289" s="1846"/>
    </row>
    <row r="18290" spans="6:6">
      <c r="F18290" s="1846"/>
    </row>
    <row r="18291" spans="6:6">
      <c r="F18291" s="1846"/>
    </row>
    <row r="18292" spans="6:6">
      <c r="F18292" s="1846"/>
    </row>
    <row r="18293" spans="6:6">
      <c r="F18293" s="1846"/>
    </row>
    <row r="18294" spans="6:6">
      <c r="F18294" s="1846"/>
    </row>
    <row r="18295" spans="6:6">
      <c r="F18295" s="1846"/>
    </row>
    <row r="18296" spans="6:6">
      <c r="F18296" s="1846"/>
    </row>
    <row r="18297" spans="6:6">
      <c r="F18297" s="1846"/>
    </row>
    <row r="18298" spans="6:6">
      <c r="F18298" s="1846"/>
    </row>
    <row r="18299" spans="6:6">
      <c r="F18299" s="1846"/>
    </row>
    <row r="18300" spans="6:6">
      <c r="F18300" s="1846"/>
    </row>
    <row r="18301" spans="6:6">
      <c r="F18301" s="1846"/>
    </row>
    <row r="18302" spans="6:6">
      <c r="F18302" s="1846"/>
    </row>
    <row r="18303" spans="6:6">
      <c r="F18303" s="1846"/>
    </row>
    <row r="18304" spans="6:6">
      <c r="F18304" s="1846"/>
    </row>
    <row r="18305" spans="6:6">
      <c r="F18305" s="1846"/>
    </row>
    <row r="18306" spans="6:6">
      <c r="F18306" s="1846"/>
    </row>
    <row r="18307" spans="6:6">
      <c r="F18307" s="1846"/>
    </row>
    <row r="18308" spans="6:6">
      <c r="F18308" s="1846"/>
    </row>
    <row r="18309" spans="6:6">
      <c r="F18309" s="1846"/>
    </row>
    <row r="18310" spans="6:6">
      <c r="F18310" s="1846"/>
    </row>
    <row r="18311" spans="6:6">
      <c r="F18311" s="1846"/>
    </row>
    <row r="18312" spans="6:6">
      <c r="F18312" s="1846"/>
    </row>
    <row r="18313" spans="6:6">
      <c r="F18313" s="1846"/>
    </row>
    <row r="18314" spans="6:6">
      <c r="F18314" s="1846"/>
    </row>
    <row r="18315" spans="6:6">
      <c r="F18315" s="1846"/>
    </row>
    <row r="18316" spans="6:6">
      <c r="F18316" s="1846"/>
    </row>
    <row r="18317" spans="6:6">
      <c r="F18317" s="1846"/>
    </row>
    <row r="18318" spans="6:6">
      <c r="F18318" s="1846"/>
    </row>
    <row r="18319" spans="6:6">
      <c r="F18319" s="1846"/>
    </row>
    <row r="18320" spans="6:6">
      <c r="F18320" s="1846"/>
    </row>
    <row r="18321" spans="6:6">
      <c r="F18321" s="1846"/>
    </row>
    <row r="18322" spans="6:6">
      <c r="F18322" s="1846"/>
    </row>
    <row r="18323" spans="6:6">
      <c r="F18323" s="1846"/>
    </row>
    <row r="18324" spans="6:6">
      <c r="F18324" s="1846"/>
    </row>
    <row r="18325" spans="6:6">
      <c r="F18325" s="1846"/>
    </row>
    <row r="18326" spans="6:6">
      <c r="F18326" s="1846"/>
    </row>
    <row r="18327" spans="6:6">
      <c r="F18327" s="1846"/>
    </row>
    <row r="18328" spans="6:6">
      <c r="F18328" s="1846"/>
    </row>
    <row r="18329" spans="6:6">
      <c r="F18329" s="1846"/>
    </row>
    <row r="18330" spans="6:6">
      <c r="F18330" s="1846"/>
    </row>
    <row r="18331" spans="6:6">
      <c r="F18331" s="1846"/>
    </row>
    <row r="18332" spans="6:6">
      <c r="F18332" s="1846"/>
    </row>
    <row r="18333" spans="6:6">
      <c r="F18333" s="1846"/>
    </row>
    <row r="18334" spans="6:6">
      <c r="F18334" s="1846"/>
    </row>
    <row r="18335" spans="6:6">
      <c r="F18335" s="1846"/>
    </row>
    <row r="18336" spans="6:6">
      <c r="F18336" s="1846"/>
    </row>
    <row r="18337" spans="6:6">
      <c r="F18337" s="1846"/>
    </row>
    <row r="18338" spans="6:6">
      <c r="F18338" s="1846"/>
    </row>
    <row r="18339" spans="6:6">
      <c r="F18339" s="1846"/>
    </row>
    <row r="18340" spans="6:6">
      <c r="F18340" s="1846"/>
    </row>
    <row r="18341" spans="6:6">
      <c r="F18341" s="1846"/>
    </row>
    <row r="18342" spans="6:6">
      <c r="F18342" s="1846"/>
    </row>
    <row r="18343" spans="6:6">
      <c r="F18343" s="1846"/>
    </row>
    <row r="18344" spans="6:6">
      <c r="F18344" s="1846"/>
    </row>
    <row r="18345" spans="6:6">
      <c r="F18345" s="1846"/>
    </row>
    <row r="18346" spans="6:6">
      <c r="F18346" s="1846"/>
    </row>
    <row r="18347" spans="6:6">
      <c r="F18347" s="1846"/>
    </row>
    <row r="18348" spans="6:6">
      <c r="F18348" s="1846"/>
    </row>
    <row r="18349" spans="6:6">
      <c r="F18349" s="1846"/>
    </row>
    <row r="18350" spans="6:6">
      <c r="F18350" s="1846"/>
    </row>
    <row r="18351" spans="6:6">
      <c r="F18351" s="1846"/>
    </row>
    <row r="18352" spans="6:6">
      <c r="F18352" s="1846"/>
    </row>
    <row r="18353" spans="6:6">
      <c r="F18353" s="1846"/>
    </row>
    <row r="18354" spans="6:6">
      <c r="F18354" s="1846"/>
    </row>
    <row r="18355" spans="6:6">
      <c r="F18355" s="1846"/>
    </row>
    <row r="18356" spans="6:6">
      <c r="F18356" s="1846"/>
    </row>
    <row r="18357" spans="6:6">
      <c r="F18357" s="1846"/>
    </row>
    <row r="18358" spans="6:6">
      <c r="F18358" s="1846"/>
    </row>
    <row r="18359" spans="6:6">
      <c r="F18359" s="1846"/>
    </row>
    <row r="18360" spans="6:6">
      <c r="F18360" s="1846"/>
    </row>
    <row r="18361" spans="6:6">
      <c r="F18361" s="1846"/>
    </row>
    <row r="18362" spans="6:6">
      <c r="F18362" s="1846"/>
    </row>
    <row r="18363" spans="6:6">
      <c r="F18363" s="1846"/>
    </row>
    <row r="18364" spans="6:6">
      <c r="F18364" s="1846"/>
    </row>
    <row r="18365" spans="6:6">
      <c r="F18365" s="1846"/>
    </row>
    <row r="18366" spans="6:6">
      <c r="F18366" s="1846"/>
    </row>
    <row r="18367" spans="6:6">
      <c r="F18367" s="1846"/>
    </row>
    <row r="18368" spans="6:6">
      <c r="F18368" s="1846"/>
    </row>
    <row r="18369" spans="6:6">
      <c r="F18369" s="1846"/>
    </row>
    <row r="18370" spans="6:6">
      <c r="F18370" s="1846"/>
    </row>
    <row r="18371" spans="6:6">
      <c r="F18371" s="1846"/>
    </row>
    <row r="18372" spans="6:6">
      <c r="F18372" s="1846"/>
    </row>
    <row r="18373" spans="6:6">
      <c r="F18373" s="1846"/>
    </row>
    <row r="18374" spans="6:6">
      <c r="F18374" s="1846"/>
    </row>
    <row r="18375" spans="6:6">
      <c r="F18375" s="1846"/>
    </row>
    <row r="18376" spans="6:6">
      <c r="F18376" s="1846"/>
    </row>
    <row r="18377" spans="6:6">
      <c r="F18377" s="1846"/>
    </row>
    <row r="18378" spans="6:6">
      <c r="F18378" s="1846"/>
    </row>
    <row r="18379" spans="6:6">
      <c r="F18379" s="1846"/>
    </row>
    <row r="18380" spans="6:6">
      <c r="F18380" s="1846"/>
    </row>
    <row r="18381" spans="6:6">
      <c r="F18381" s="1846"/>
    </row>
    <row r="18382" spans="6:6">
      <c r="F18382" s="1846"/>
    </row>
    <row r="18383" spans="6:6">
      <c r="F18383" s="1846"/>
    </row>
    <row r="18384" spans="6:6">
      <c r="F18384" s="1846"/>
    </row>
    <row r="18385" spans="6:6">
      <c r="F18385" s="1846"/>
    </row>
    <row r="18386" spans="6:6">
      <c r="F18386" s="1846"/>
    </row>
    <row r="18387" spans="6:6">
      <c r="F18387" s="1846"/>
    </row>
    <row r="18388" spans="6:6">
      <c r="F18388" s="1846"/>
    </row>
    <row r="18389" spans="6:6">
      <c r="F18389" s="1846"/>
    </row>
    <row r="18390" spans="6:6">
      <c r="F18390" s="1846"/>
    </row>
    <row r="18391" spans="6:6">
      <c r="F18391" s="1846"/>
    </row>
    <row r="18392" spans="6:6">
      <c r="F18392" s="1846"/>
    </row>
    <row r="18393" spans="6:6">
      <c r="F18393" s="1846"/>
    </row>
    <row r="18394" spans="6:6">
      <c r="F18394" s="1846"/>
    </row>
    <row r="18395" spans="6:6">
      <c r="F18395" s="1846"/>
    </row>
    <row r="18396" spans="6:6">
      <c r="F18396" s="1846"/>
    </row>
    <row r="18397" spans="6:6">
      <c r="F18397" s="1846"/>
    </row>
    <row r="18398" spans="6:6">
      <c r="F18398" s="1846"/>
    </row>
    <row r="18399" spans="6:6">
      <c r="F18399" s="1846"/>
    </row>
    <row r="18400" spans="6:6">
      <c r="F18400" s="1846"/>
    </row>
    <row r="18401" spans="6:6">
      <c r="F18401" s="1846"/>
    </row>
    <row r="18402" spans="6:6">
      <c r="F18402" s="1846"/>
    </row>
    <row r="18403" spans="6:6">
      <c r="F18403" s="1846"/>
    </row>
    <row r="18404" spans="6:6">
      <c r="F18404" s="1846"/>
    </row>
    <row r="18405" spans="6:6">
      <c r="F18405" s="1846"/>
    </row>
    <row r="18406" spans="6:6">
      <c r="F18406" s="1846"/>
    </row>
    <row r="18407" spans="6:6">
      <c r="F18407" s="1846"/>
    </row>
    <row r="18408" spans="6:6">
      <c r="F18408" s="1846"/>
    </row>
    <row r="18409" spans="6:6">
      <c r="F18409" s="1846"/>
    </row>
    <row r="18410" spans="6:6">
      <c r="F18410" s="1846"/>
    </row>
    <row r="18411" spans="6:6">
      <c r="F18411" s="1846"/>
    </row>
    <row r="18412" spans="6:6">
      <c r="F18412" s="1846"/>
    </row>
    <row r="18413" spans="6:6">
      <c r="F18413" s="1846"/>
    </row>
    <row r="18414" spans="6:6">
      <c r="F18414" s="1846"/>
    </row>
    <row r="18415" spans="6:6">
      <c r="F18415" s="1846"/>
    </row>
    <row r="18416" spans="6:6">
      <c r="F18416" s="1846"/>
    </row>
    <row r="18417" spans="6:6">
      <c r="F18417" s="1846"/>
    </row>
    <row r="18418" spans="6:6">
      <c r="F18418" s="1846"/>
    </row>
    <row r="18419" spans="6:6">
      <c r="F18419" s="1846"/>
    </row>
    <row r="18420" spans="6:6">
      <c r="F18420" s="1846"/>
    </row>
    <row r="18421" spans="6:6">
      <c r="F18421" s="1846"/>
    </row>
    <row r="18422" spans="6:6">
      <c r="F18422" s="1846"/>
    </row>
    <row r="18423" spans="6:6">
      <c r="F18423" s="1846"/>
    </row>
    <row r="18424" spans="6:6">
      <c r="F18424" s="1846"/>
    </row>
    <row r="18425" spans="6:6">
      <c r="F18425" s="1846"/>
    </row>
    <row r="18426" spans="6:6">
      <c r="F18426" s="1846"/>
    </row>
    <row r="18427" spans="6:6">
      <c r="F18427" s="1846"/>
    </row>
    <row r="18428" spans="6:6">
      <c r="F18428" s="1846"/>
    </row>
    <row r="18429" spans="6:6">
      <c r="F18429" s="1846"/>
    </row>
    <row r="18430" spans="6:6">
      <c r="F18430" s="1846"/>
    </row>
    <row r="18431" spans="6:6">
      <c r="F18431" s="1846"/>
    </row>
    <row r="18432" spans="6:6">
      <c r="F18432" s="1846"/>
    </row>
    <row r="18433" spans="6:6">
      <c r="F18433" s="1846"/>
    </row>
    <row r="18434" spans="6:6">
      <c r="F18434" s="1846"/>
    </row>
    <row r="18435" spans="6:6">
      <c r="F18435" s="1846"/>
    </row>
    <row r="18436" spans="6:6">
      <c r="F18436" s="1846"/>
    </row>
    <row r="18437" spans="6:6">
      <c r="F18437" s="1846"/>
    </row>
    <row r="18438" spans="6:6">
      <c r="F18438" s="1846"/>
    </row>
    <row r="18439" spans="6:6">
      <c r="F18439" s="1846"/>
    </row>
    <row r="18440" spans="6:6">
      <c r="F18440" s="1846"/>
    </row>
    <row r="18441" spans="6:6">
      <c r="F18441" s="1846"/>
    </row>
    <row r="18442" spans="6:6">
      <c r="F18442" s="1846"/>
    </row>
    <row r="18443" spans="6:6">
      <c r="F18443" s="1846"/>
    </row>
    <row r="18444" spans="6:6">
      <c r="F18444" s="1846"/>
    </row>
    <row r="18445" spans="6:6">
      <c r="F18445" s="1846"/>
    </row>
    <row r="18446" spans="6:6">
      <c r="F18446" s="1846"/>
    </row>
    <row r="18447" spans="6:6">
      <c r="F18447" s="1846"/>
    </row>
    <row r="18448" spans="6:6">
      <c r="F18448" s="1846"/>
    </row>
    <row r="18449" spans="6:6">
      <c r="F18449" s="1846"/>
    </row>
    <row r="18450" spans="6:6">
      <c r="F18450" s="1846"/>
    </row>
    <row r="18451" spans="6:6">
      <c r="F18451" s="1846"/>
    </row>
    <row r="18452" spans="6:6">
      <c r="F18452" s="1846"/>
    </row>
    <row r="18453" spans="6:6">
      <c r="F18453" s="1846"/>
    </row>
    <row r="18454" spans="6:6">
      <c r="F18454" s="1846"/>
    </row>
    <row r="18455" spans="6:6">
      <c r="F18455" s="1846"/>
    </row>
    <row r="18456" spans="6:6">
      <c r="F18456" s="1846"/>
    </row>
    <row r="18457" spans="6:6">
      <c r="F18457" s="1846"/>
    </row>
    <row r="18458" spans="6:6">
      <c r="F18458" s="1846"/>
    </row>
    <row r="18459" spans="6:6">
      <c r="F18459" s="1846"/>
    </row>
    <row r="18460" spans="6:6">
      <c r="F18460" s="1846"/>
    </row>
    <row r="18461" spans="6:6">
      <c r="F18461" s="1846"/>
    </row>
    <row r="18462" spans="6:6">
      <c r="F18462" s="1846"/>
    </row>
    <row r="18463" spans="6:6">
      <c r="F18463" s="1846"/>
    </row>
    <row r="18464" spans="6:6">
      <c r="F18464" s="1846"/>
    </row>
    <row r="18465" spans="6:6">
      <c r="F18465" s="1846"/>
    </row>
    <row r="18466" spans="6:6">
      <c r="F18466" s="1846"/>
    </row>
    <row r="18467" spans="6:6">
      <c r="F18467" s="1846"/>
    </row>
    <row r="18468" spans="6:6">
      <c r="F18468" s="1846"/>
    </row>
    <row r="18469" spans="6:6">
      <c r="F18469" s="1846"/>
    </row>
    <row r="18470" spans="6:6">
      <c r="F18470" s="1846"/>
    </row>
    <row r="18471" spans="6:6">
      <c r="F18471" s="1846"/>
    </row>
    <row r="18472" spans="6:6">
      <c r="F18472" s="1846"/>
    </row>
    <row r="18473" spans="6:6">
      <c r="F18473" s="1846"/>
    </row>
    <row r="18474" spans="6:6">
      <c r="F18474" s="1846"/>
    </row>
    <row r="18475" spans="6:6">
      <c r="F18475" s="1846"/>
    </row>
    <row r="18476" spans="6:6">
      <c r="F18476" s="1846"/>
    </row>
    <row r="18477" spans="6:6">
      <c r="F18477" s="1846"/>
    </row>
    <row r="18478" spans="6:6">
      <c r="F18478" s="1846"/>
    </row>
    <row r="18479" spans="6:6">
      <c r="F18479" s="1846"/>
    </row>
    <row r="18480" spans="6:6">
      <c r="F18480" s="1846"/>
    </row>
    <row r="18481" spans="6:6">
      <c r="F18481" s="1846"/>
    </row>
    <row r="18482" spans="6:6">
      <c r="F18482" s="1846"/>
    </row>
    <row r="18483" spans="6:6">
      <c r="F18483" s="1846"/>
    </row>
    <row r="18484" spans="6:6">
      <c r="F18484" s="1846"/>
    </row>
    <row r="18485" spans="6:6">
      <c r="F18485" s="1846"/>
    </row>
    <row r="18486" spans="6:6">
      <c r="F18486" s="1846"/>
    </row>
    <row r="18487" spans="6:6">
      <c r="F18487" s="1846"/>
    </row>
    <row r="18488" spans="6:6">
      <c r="F18488" s="1846"/>
    </row>
    <row r="18489" spans="6:6">
      <c r="F18489" s="1846"/>
    </row>
    <row r="18490" spans="6:6">
      <c r="F18490" s="1846"/>
    </row>
    <row r="18491" spans="6:6">
      <c r="F18491" s="1846"/>
    </row>
    <row r="18492" spans="6:6">
      <c r="F18492" s="1846"/>
    </row>
    <row r="18493" spans="6:6">
      <c r="F18493" s="1846"/>
    </row>
    <row r="18494" spans="6:6">
      <c r="F18494" s="1846"/>
    </row>
    <row r="18495" spans="6:6">
      <c r="F18495" s="1846"/>
    </row>
    <row r="18496" spans="6:6">
      <c r="F18496" s="1846"/>
    </row>
    <row r="18497" spans="6:6">
      <c r="F18497" s="1846"/>
    </row>
    <row r="18498" spans="6:6">
      <c r="F18498" s="1846"/>
    </row>
    <row r="18499" spans="6:6">
      <c r="F18499" s="1846"/>
    </row>
    <row r="18500" spans="6:6">
      <c r="F18500" s="1846"/>
    </row>
    <row r="18501" spans="6:6">
      <c r="F18501" s="1846"/>
    </row>
    <row r="18502" spans="6:6">
      <c r="F18502" s="1846"/>
    </row>
    <row r="18503" spans="6:6">
      <c r="F18503" s="1846"/>
    </row>
    <row r="18504" spans="6:6">
      <c r="F18504" s="1846"/>
    </row>
    <row r="18505" spans="6:6">
      <c r="F18505" s="1846"/>
    </row>
    <row r="18506" spans="6:6">
      <c r="F18506" s="1846"/>
    </row>
    <row r="18507" spans="6:6">
      <c r="F18507" s="1846"/>
    </row>
    <row r="18508" spans="6:6">
      <c r="F18508" s="1846"/>
    </row>
    <row r="18509" spans="6:6">
      <c r="F18509" s="1846"/>
    </row>
    <row r="18510" spans="6:6">
      <c r="F18510" s="1846"/>
    </row>
    <row r="18511" spans="6:6">
      <c r="F18511" s="1846"/>
    </row>
    <row r="18512" spans="6:6">
      <c r="F18512" s="1846"/>
    </row>
    <row r="18513" spans="6:6">
      <c r="F18513" s="1846"/>
    </row>
    <row r="18514" spans="6:6">
      <c r="F18514" s="1846"/>
    </row>
    <row r="18515" spans="6:6">
      <c r="F18515" s="1846"/>
    </row>
    <row r="18516" spans="6:6">
      <c r="F18516" s="1846"/>
    </row>
    <row r="18517" spans="6:6">
      <c r="F18517" s="1846"/>
    </row>
    <row r="18518" spans="6:6">
      <c r="F18518" s="1846"/>
    </row>
    <row r="18519" spans="6:6">
      <c r="F18519" s="1846"/>
    </row>
    <row r="18520" spans="6:6">
      <c r="F18520" s="1846"/>
    </row>
    <row r="18521" spans="6:6">
      <c r="F18521" s="1846"/>
    </row>
    <row r="18522" spans="6:6">
      <c r="F18522" s="1846"/>
    </row>
    <row r="18523" spans="6:6">
      <c r="F18523" s="1846"/>
    </row>
    <row r="18524" spans="6:6">
      <c r="F18524" s="1846"/>
    </row>
    <row r="18525" spans="6:6">
      <c r="F18525" s="1846"/>
    </row>
    <row r="18526" spans="6:6">
      <c r="F18526" s="1846"/>
    </row>
    <row r="18527" spans="6:6">
      <c r="F18527" s="1846"/>
    </row>
    <row r="18528" spans="6:6">
      <c r="F18528" s="1846"/>
    </row>
    <row r="18529" spans="6:6">
      <c r="F18529" s="1846"/>
    </row>
    <row r="18530" spans="6:6">
      <c r="F18530" s="1846"/>
    </row>
    <row r="18531" spans="6:6">
      <c r="F18531" s="1846"/>
    </row>
    <row r="18532" spans="6:6">
      <c r="F18532" s="1846"/>
    </row>
    <row r="18533" spans="6:6">
      <c r="F18533" s="1846"/>
    </row>
    <row r="18534" spans="6:6">
      <c r="F18534" s="1846"/>
    </row>
    <row r="18535" spans="6:6">
      <c r="F18535" s="1846"/>
    </row>
    <row r="18536" spans="6:6">
      <c r="F18536" s="1846"/>
    </row>
    <row r="18537" spans="6:6">
      <c r="F18537" s="1846"/>
    </row>
    <row r="18538" spans="6:6">
      <c r="F18538" s="1846"/>
    </row>
    <row r="18539" spans="6:6">
      <c r="F18539" s="1846"/>
    </row>
    <row r="18540" spans="6:6">
      <c r="F18540" s="1846"/>
    </row>
    <row r="18541" spans="6:6">
      <c r="F18541" s="1846"/>
    </row>
    <row r="18542" spans="6:6">
      <c r="F18542" s="1846"/>
    </row>
    <row r="18543" spans="6:6">
      <c r="F18543" s="1846"/>
    </row>
    <row r="18544" spans="6:6">
      <c r="F18544" s="1846"/>
    </row>
    <row r="18545" spans="6:6">
      <c r="F18545" s="1846"/>
    </row>
    <row r="18546" spans="6:6">
      <c r="F18546" s="1846"/>
    </row>
    <row r="18547" spans="6:6">
      <c r="F18547" s="1846"/>
    </row>
    <row r="18548" spans="6:6">
      <c r="F18548" s="1846"/>
    </row>
    <row r="18549" spans="6:6">
      <c r="F18549" s="1846"/>
    </row>
    <row r="18550" spans="6:6">
      <c r="F18550" s="1846"/>
    </row>
    <row r="18551" spans="6:6">
      <c r="F18551" s="1846"/>
    </row>
    <row r="18552" spans="6:6">
      <c r="F18552" s="1846"/>
    </row>
    <row r="18553" spans="6:6">
      <c r="F18553" s="1846"/>
    </row>
    <row r="18554" spans="6:6">
      <c r="F18554" s="1846"/>
    </row>
    <row r="18555" spans="6:6">
      <c r="F18555" s="1846"/>
    </row>
    <row r="18556" spans="6:6">
      <c r="F18556" s="1846"/>
    </row>
    <row r="18557" spans="6:6">
      <c r="F18557" s="1846"/>
    </row>
    <row r="18558" spans="6:6">
      <c r="F18558" s="1846"/>
    </row>
    <row r="18559" spans="6:6">
      <c r="F18559" s="1846"/>
    </row>
    <row r="18560" spans="6:6">
      <c r="F18560" s="1846"/>
    </row>
    <row r="18561" spans="6:6">
      <c r="F18561" s="1846"/>
    </row>
    <row r="18562" spans="6:6">
      <c r="F18562" s="1846"/>
    </row>
    <row r="18563" spans="6:6">
      <c r="F18563" s="1846"/>
    </row>
    <row r="18564" spans="6:6">
      <c r="F18564" s="1846"/>
    </row>
    <row r="18565" spans="6:6">
      <c r="F18565" s="1846"/>
    </row>
    <row r="18566" spans="6:6">
      <c r="F18566" s="1846"/>
    </row>
    <row r="18567" spans="6:6">
      <c r="F18567" s="1846"/>
    </row>
    <row r="18568" spans="6:6">
      <c r="F18568" s="1846"/>
    </row>
    <row r="18569" spans="6:6">
      <c r="F18569" s="1846"/>
    </row>
    <row r="18570" spans="6:6">
      <c r="F18570" s="1846"/>
    </row>
    <row r="18571" spans="6:6">
      <c r="F18571" s="1846"/>
    </row>
    <row r="18572" spans="6:6">
      <c r="F18572" s="1846"/>
    </row>
    <row r="18573" spans="6:6">
      <c r="F18573" s="1846"/>
    </row>
    <row r="18574" spans="6:6">
      <c r="F18574" s="1846"/>
    </row>
    <row r="18575" spans="6:6">
      <c r="F18575" s="1846"/>
    </row>
    <row r="18576" spans="6:6">
      <c r="F18576" s="1846"/>
    </row>
    <row r="18577" spans="6:6">
      <c r="F18577" s="1846"/>
    </row>
    <row r="18578" spans="6:6">
      <c r="F18578" s="1846"/>
    </row>
    <row r="18579" spans="6:6">
      <c r="F18579" s="1846"/>
    </row>
    <row r="18580" spans="6:6">
      <c r="F18580" s="1846"/>
    </row>
    <row r="18581" spans="6:6">
      <c r="F18581" s="1846"/>
    </row>
    <row r="18582" spans="6:6">
      <c r="F18582" s="1846"/>
    </row>
    <row r="18583" spans="6:6">
      <c r="F18583" s="1846"/>
    </row>
    <row r="18584" spans="6:6">
      <c r="F18584" s="1846"/>
    </row>
    <row r="18585" spans="6:6">
      <c r="F18585" s="1846"/>
    </row>
    <row r="18586" spans="6:6">
      <c r="F18586" s="1846"/>
    </row>
    <row r="18587" spans="6:6">
      <c r="F18587" s="1846"/>
    </row>
    <row r="18588" spans="6:6">
      <c r="F18588" s="1846"/>
    </row>
    <row r="18589" spans="6:6">
      <c r="F18589" s="1846"/>
    </row>
    <row r="18590" spans="6:6">
      <c r="F18590" s="1846"/>
    </row>
    <row r="18591" spans="6:6">
      <c r="F18591" s="1846"/>
    </row>
    <row r="18592" spans="6:6">
      <c r="F18592" s="1846"/>
    </row>
    <row r="18593" spans="6:6">
      <c r="F18593" s="1846"/>
    </row>
    <row r="18594" spans="6:6">
      <c r="F18594" s="1846"/>
    </row>
    <row r="18595" spans="6:6">
      <c r="F18595" s="1846"/>
    </row>
    <row r="18596" spans="6:6">
      <c r="F18596" s="1846"/>
    </row>
    <row r="18597" spans="6:6">
      <c r="F18597" s="1846"/>
    </row>
    <row r="18598" spans="6:6">
      <c r="F18598" s="1846"/>
    </row>
    <row r="18599" spans="6:6">
      <c r="F18599" s="1846"/>
    </row>
    <row r="18600" spans="6:6">
      <c r="F18600" s="1846"/>
    </row>
    <row r="18601" spans="6:6">
      <c r="F18601" s="1846"/>
    </row>
    <row r="18602" spans="6:6">
      <c r="F18602" s="1846"/>
    </row>
    <row r="18603" spans="6:6">
      <c r="F18603" s="1846"/>
    </row>
    <row r="18604" spans="6:6">
      <c r="F18604" s="1846"/>
    </row>
    <row r="18605" spans="6:6">
      <c r="F18605" s="1846"/>
    </row>
    <row r="18606" spans="6:6">
      <c r="F18606" s="1846"/>
    </row>
    <row r="18607" spans="6:6">
      <c r="F18607" s="1846"/>
    </row>
    <row r="18608" spans="6:6">
      <c r="F18608" s="1846"/>
    </row>
    <row r="18609" spans="6:6">
      <c r="F18609" s="1846"/>
    </row>
    <row r="18610" spans="6:6">
      <c r="F18610" s="1846"/>
    </row>
    <row r="18611" spans="6:6">
      <c r="F18611" s="1846"/>
    </row>
    <row r="18612" spans="6:6">
      <c r="F18612" s="1846"/>
    </row>
    <row r="18613" spans="6:6">
      <c r="F18613" s="1846"/>
    </row>
    <row r="18614" spans="6:6">
      <c r="F18614" s="1846"/>
    </row>
    <row r="18615" spans="6:6">
      <c r="F18615" s="1846"/>
    </row>
    <row r="18616" spans="6:6">
      <c r="F18616" s="1846"/>
    </row>
    <row r="18617" spans="6:6">
      <c r="F18617" s="1846"/>
    </row>
    <row r="18618" spans="6:6">
      <c r="F18618" s="1846"/>
    </row>
    <row r="18619" spans="6:6">
      <c r="F18619" s="1846"/>
    </row>
    <row r="18620" spans="6:6">
      <c r="F18620" s="1846"/>
    </row>
    <row r="18621" spans="6:6">
      <c r="F18621" s="1846"/>
    </row>
    <row r="18622" spans="6:6">
      <c r="F18622" s="1846"/>
    </row>
    <row r="18623" spans="6:6">
      <c r="F18623" s="1846"/>
    </row>
    <row r="18624" spans="6:6">
      <c r="F18624" s="1846"/>
    </row>
    <row r="18625" spans="6:6">
      <c r="F18625" s="1846"/>
    </row>
    <row r="18626" spans="6:6">
      <c r="F18626" s="1846"/>
    </row>
    <row r="18627" spans="6:6">
      <c r="F18627" s="1846"/>
    </row>
    <row r="18628" spans="6:6">
      <c r="F18628" s="1846"/>
    </row>
    <row r="18629" spans="6:6">
      <c r="F18629" s="1846"/>
    </row>
    <row r="18630" spans="6:6">
      <c r="F18630" s="1846"/>
    </row>
    <row r="18631" spans="6:6">
      <c r="F18631" s="1846"/>
    </row>
    <row r="18632" spans="6:6">
      <c r="F18632" s="1846"/>
    </row>
    <row r="18633" spans="6:6">
      <c r="F18633" s="1846"/>
    </row>
    <row r="18634" spans="6:6">
      <c r="F18634" s="1846"/>
    </row>
    <row r="18635" spans="6:6">
      <c r="F18635" s="1846"/>
    </row>
    <row r="18636" spans="6:6">
      <c r="F18636" s="1846"/>
    </row>
    <row r="18637" spans="6:6">
      <c r="F18637" s="1846"/>
    </row>
    <row r="18638" spans="6:6">
      <c r="F18638" s="1846"/>
    </row>
    <row r="18639" spans="6:6">
      <c r="F18639" s="1846"/>
    </row>
    <row r="18640" spans="6:6">
      <c r="F18640" s="1846"/>
    </row>
    <row r="18641" spans="6:6">
      <c r="F18641" s="1846"/>
    </row>
    <row r="18642" spans="6:6">
      <c r="F18642" s="1846"/>
    </row>
    <row r="18643" spans="6:6">
      <c r="F18643" s="1846"/>
    </row>
    <row r="18644" spans="6:6">
      <c r="F18644" s="1846"/>
    </row>
    <row r="18645" spans="6:6">
      <c r="F18645" s="1846"/>
    </row>
    <row r="18646" spans="6:6">
      <c r="F18646" s="1846"/>
    </row>
    <row r="18647" spans="6:6">
      <c r="F18647" s="1846"/>
    </row>
    <row r="18648" spans="6:6">
      <c r="F18648" s="1846"/>
    </row>
    <row r="18649" spans="6:6">
      <c r="F18649" s="1846"/>
    </row>
    <row r="18650" spans="6:6">
      <c r="F18650" s="1846"/>
    </row>
    <row r="18651" spans="6:6">
      <c r="F18651" s="1846"/>
    </row>
    <row r="18652" spans="6:6">
      <c r="F18652" s="1846"/>
    </row>
    <row r="18653" spans="6:6">
      <c r="F18653" s="1846"/>
    </row>
    <row r="18654" spans="6:6">
      <c r="F18654" s="1846"/>
    </row>
    <row r="18655" spans="6:6">
      <c r="F18655" s="1846"/>
    </row>
    <row r="18656" spans="6:6">
      <c r="F18656" s="1846"/>
    </row>
    <row r="18657" spans="6:6">
      <c r="F18657" s="1846"/>
    </row>
    <row r="18658" spans="6:6">
      <c r="F18658" s="1846"/>
    </row>
    <row r="18659" spans="6:6">
      <c r="F18659" s="1846"/>
    </row>
    <row r="18660" spans="6:6">
      <c r="F18660" s="1846"/>
    </row>
    <row r="18661" spans="6:6">
      <c r="F18661" s="1846"/>
    </row>
    <row r="18662" spans="6:6">
      <c r="F18662" s="1846"/>
    </row>
    <row r="18663" spans="6:6">
      <c r="F18663" s="1846"/>
    </row>
    <row r="18664" spans="6:6">
      <c r="F18664" s="1846"/>
    </row>
    <row r="18665" spans="6:6">
      <c r="F18665" s="1846"/>
    </row>
    <row r="18666" spans="6:6">
      <c r="F18666" s="1846"/>
    </row>
    <row r="18667" spans="6:6">
      <c r="F18667" s="1846"/>
    </row>
    <row r="18668" spans="6:6">
      <c r="F18668" s="1846"/>
    </row>
    <row r="18669" spans="6:6">
      <c r="F18669" s="1846"/>
    </row>
    <row r="18670" spans="6:6">
      <c r="F18670" s="1846"/>
    </row>
    <row r="18671" spans="6:6">
      <c r="F18671" s="1846"/>
    </row>
    <row r="18672" spans="6:6">
      <c r="F18672" s="1846"/>
    </row>
    <row r="18673" spans="6:6">
      <c r="F18673" s="1846"/>
    </row>
    <row r="18674" spans="6:6">
      <c r="F18674" s="1846"/>
    </row>
    <row r="18675" spans="6:6">
      <c r="F18675" s="1846"/>
    </row>
    <row r="18676" spans="6:6">
      <c r="F18676" s="1846"/>
    </row>
    <row r="18677" spans="6:6">
      <c r="F18677" s="1846"/>
    </row>
    <row r="18678" spans="6:6">
      <c r="F18678" s="1846"/>
    </row>
    <row r="18679" spans="6:6">
      <c r="F18679" s="1846"/>
    </row>
    <row r="18680" spans="6:6">
      <c r="F18680" s="1846"/>
    </row>
    <row r="18681" spans="6:6">
      <c r="F18681" s="1846"/>
    </row>
    <row r="18682" spans="6:6">
      <c r="F18682" s="1846"/>
    </row>
    <row r="18683" spans="6:6">
      <c r="F18683" s="1846"/>
    </row>
    <row r="18684" spans="6:6">
      <c r="F18684" s="1846"/>
    </row>
    <row r="18685" spans="6:6">
      <c r="F18685" s="1846"/>
    </row>
    <row r="18686" spans="6:6">
      <c r="F18686" s="1846"/>
    </row>
    <row r="18687" spans="6:6">
      <c r="F18687" s="1846"/>
    </row>
    <row r="18688" spans="6:6">
      <c r="F18688" s="1846"/>
    </row>
    <row r="18689" spans="6:6">
      <c r="F18689" s="1846"/>
    </row>
    <row r="18690" spans="6:6">
      <c r="F18690" s="1846"/>
    </row>
    <row r="18691" spans="6:6">
      <c r="F18691" s="1846"/>
    </row>
    <row r="18692" spans="6:6">
      <c r="F18692" s="1846"/>
    </row>
    <row r="18693" spans="6:6">
      <c r="F18693" s="1846"/>
    </row>
    <row r="18694" spans="6:6">
      <c r="F18694" s="1846"/>
    </row>
    <row r="18695" spans="6:6">
      <c r="F18695" s="1846"/>
    </row>
    <row r="18696" spans="6:6">
      <c r="F18696" s="1846"/>
    </row>
    <row r="18697" spans="6:6">
      <c r="F18697" s="1846"/>
    </row>
    <row r="18698" spans="6:6">
      <c r="F18698" s="1846"/>
    </row>
    <row r="18699" spans="6:6">
      <c r="F18699" s="1846"/>
    </row>
    <row r="18700" spans="6:6">
      <c r="F18700" s="1846"/>
    </row>
    <row r="18701" spans="6:6">
      <c r="F18701" s="1846"/>
    </row>
    <row r="18702" spans="6:6">
      <c r="F18702" s="1846"/>
    </row>
    <row r="18703" spans="6:6">
      <c r="F18703" s="1846"/>
    </row>
    <row r="18704" spans="6:6">
      <c r="F18704" s="1846"/>
    </row>
    <row r="18705" spans="6:6">
      <c r="F18705" s="1846"/>
    </row>
    <row r="18706" spans="6:6">
      <c r="F18706" s="1846"/>
    </row>
    <row r="18707" spans="6:6">
      <c r="F18707" s="1846"/>
    </row>
    <row r="18708" spans="6:6">
      <c r="F18708" s="1846"/>
    </row>
    <row r="18709" spans="6:6">
      <c r="F18709" s="1846"/>
    </row>
    <row r="18710" spans="6:6">
      <c r="F18710" s="1846"/>
    </row>
    <row r="18711" spans="6:6">
      <c r="F18711" s="1846"/>
    </row>
    <row r="18712" spans="6:6">
      <c r="F18712" s="1846"/>
    </row>
    <row r="18713" spans="6:6">
      <c r="F18713" s="1846"/>
    </row>
    <row r="18714" spans="6:6">
      <c r="F18714" s="1846"/>
    </row>
    <row r="18715" spans="6:6">
      <c r="F18715" s="1846"/>
    </row>
    <row r="18716" spans="6:6">
      <c r="F18716" s="1846"/>
    </row>
    <row r="18717" spans="6:6">
      <c r="F18717" s="1846"/>
    </row>
    <row r="18718" spans="6:6">
      <c r="F18718" s="1846"/>
    </row>
    <row r="18719" spans="6:6">
      <c r="F18719" s="1846"/>
    </row>
    <row r="18720" spans="6:6">
      <c r="F18720" s="1846"/>
    </row>
    <row r="18721" spans="6:6">
      <c r="F18721" s="1846"/>
    </row>
    <row r="18722" spans="6:6">
      <c r="F18722" s="1846"/>
    </row>
    <row r="18723" spans="6:6">
      <c r="F18723" s="1846"/>
    </row>
    <row r="18724" spans="6:6">
      <c r="F18724" s="1846"/>
    </row>
    <row r="18725" spans="6:6">
      <c r="F18725" s="1846"/>
    </row>
    <row r="18726" spans="6:6">
      <c r="F18726" s="1846"/>
    </row>
    <row r="18727" spans="6:6">
      <c r="F18727" s="1846"/>
    </row>
    <row r="18728" spans="6:6">
      <c r="F18728" s="1846"/>
    </row>
    <row r="18729" spans="6:6">
      <c r="F18729" s="1846"/>
    </row>
    <row r="18730" spans="6:6">
      <c r="F18730" s="1846"/>
    </row>
    <row r="18731" spans="6:6">
      <c r="F18731" s="1846"/>
    </row>
    <row r="18732" spans="6:6">
      <c r="F18732" s="1846"/>
    </row>
    <row r="18733" spans="6:6">
      <c r="F18733" s="1846"/>
    </row>
    <row r="18734" spans="6:6">
      <c r="F18734" s="1846"/>
    </row>
    <row r="18735" spans="6:6">
      <c r="F18735" s="1846"/>
    </row>
    <row r="18736" spans="6:6">
      <c r="F18736" s="1846"/>
    </row>
    <row r="18737" spans="6:6">
      <c r="F18737" s="1846"/>
    </row>
    <row r="18738" spans="6:6">
      <c r="F18738" s="1846"/>
    </row>
    <row r="18739" spans="6:6">
      <c r="F18739" s="1846"/>
    </row>
    <row r="18740" spans="6:6">
      <c r="F18740" s="1846"/>
    </row>
    <row r="18741" spans="6:6">
      <c r="F18741" s="1846"/>
    </row>
    <row r="18742" spans="6:6">
      <c r="F18742" s="1846"/>
    </row>
    <row r="18743" spans="6:6">
      <c r="F18743" s="1846"/>
    </row>
    <row r="18744" spans="6:6">
      <c r="F18744" s="1846"/>
    </row>
    <row r="18745" spans="6:6">
      <c r="F18745" s="1846"/>
    </row>
    <row r="18746" spans="6:6">
      <c r="F18746" s="1846"/>
    </row>
    <row r="18747" spans="6:6">
      <c r="F18747" s="1846"/>
    </row>
    <row r="18748" spans="6:6">
      <c r="F18748" s="1846"/>
    </row>
    <row r="18749" spans="6:6">
      <c r="F18749" s="1846"/>
    </row>
    <row r="18750" spans="6:6">
      <c r="F18750" s="1846"/>
    </row>
    <row r="18751" spans="6:6">
      <c r="F18751" s="1846"/>
    </row>
    <row r="18752" spans="6:6">
      <c r="F18752" s="1846"/>
    </row>
    <row r="18753" spans="6:6">
      <c r="F18753" s="1846"/>
    </row>
    <row r="18754" spans="6:6">
      <c r="F18754" s="1846"/>
    </row>
    <row r="18755" spans="6:6">
      <c r="F18755" s="1846"/>
    </row>
    <row r="18756" spans="6:6">
      <c r="F18756" s="1846"/>
    </row>
    <row r="18757" spans="6:6">
      <c r="F18757" s="1846"/>
    </row>
    <row r="18758" spans="6:6">
      <c r="F18758" s="1846"/>
    </row>
    <row r="18759" spans="6:6">
      <c r="F18759" s="1846"/>
    </row>
    <row r="18760" spans="6:6">
      <c r="F18760" s="1846"/>
    </row>
    <row r="18761" spans="6:6">
      <c r="F18761" s="1846"/>
    </row>
    <row r="18762" spans="6:6">
      <c r="F18762" s="1846"/>
    </row>
    <row r="18763" spans="6:6">
      <c r="F18763" s="1846"/>
    </row>
    <row r="18764" spans="6:6">
      <c r="F18764" s="1846"/>
    </row>
    <row r="18765" spans="6:6">
      <c r="F18765" s="1846"/>
    </row>
    <row r="18766" spans="6:6">
      <c r="F18766" s="1846"/>
    </row>
    <row r="18767" spans="6:6">
      <c r="F18767" s="1846"/>
    </row>
    <row r="18768" spans="6:6">
      <c r="F18768" s="1846"/>
    </row>
    <row r="18769" spans="6:6">
      <c r="F18769" s="1846"/>
    </row>
    <row r="18770" spans="6:6">
      <c r="F18770" s="1846"/>
    </row>
    <row r="18771" spans="6:6">
      <c r="F18771" s="1846"/>
    </row>
    <row r="18772" spans="6:6">
      <c r="F18772" s="1846"/>
    </row>
    <row r="18773" spans="6:6">
      <c r="F18773" s="1846"/>
    </row>
    <row r="18774" spans="6:6">
      <c r="F18774" s="1846"/>
    </row>
    <row r="18775" spans="6:6">
      <c r="F18775" s="1846"/>
    </row>
    <row r="18776" spans="6:6">
      <c r="F18776" s="1846"/>
    </row>
    <row r="18777" spans="6:6">
      <c r="F18777" s="1846"/>
    </row>
    <row r="18778" spans="6:6">
      <c r="F18778" s="1846"/>
    </row>
    <row r="18779" spans="6:6">
      <c r="F18779" s="1846"/>
    </row>
    <row r="18780" spans="6:6">
      <c r="F18780" s="1846"/>
    </row>
    <row r="18781" spans="6:6">
      <c r="F18781" s="1846"/>
    </row>
    <row r="18782" spans="6:6">
      <c r="F18782" s="1846"/>
    </row>
    <row r="18783" spans="6:6">
      <c r="F18783" s="1846"/>
    </row>
    <row r="18784" spans="6:6">
      <c r="F18784" s="1846"/>
    </row>
    <row r="18785" spans="6:6">
      <c r="F18785" s="1846"/>
    </row>
    <row r="18786" spans="6:6">
      <c r="F18786" s="1846"/>
    </row>
    <row r="18787" spans="6:6">
      <c r="F18787" s="1846"/>
    </row>
    <row r="18788" spans="6:6">
      <c r="F18788" s="1846"/>
    </row>
    <row r="18789" spans="6:6">
      <c r="F18789" s="1846"/>
    </row>
    <row r="18790" spans="6:6">
      <c r="F18790" s="1846"/>
    </row>
    <row r="18791" spans="6:6">
      <c r="F18791" s="1846"/>
    </row>
    <row r="18792" spans="6:6">
      <c r="F18792" s="1846"/>
    </row>
    <row r="18793" spans="6:6">
      <c r="F18793" s="1846"/>
    </row>
    <row r="18794" spans="6:6">
      <c r="F18794" s="1846"/>
    </row>
    <row r="18795" spans="6:6">
      <c r="F18795" s="1846"/>
    </row>
    <row r="18796" spans="6:6">
      <c r="F18796" s="1846"/>
    </row>
    <row r="18797" spans="6:6">
      <c r="F18797" s="1846"/>
    </row>
    <row r="18798" spans="6:6">
      <c r="F18798" s="1846"/>
    </row>
    <row r="18799" spans="6:6">
      <c r="F18799" s="1846"/>
    </row>
    <row r="18800" spans="6:6">
      <c r="F18800" s="1846"/>
    </row>
    <row r="18801" spans="6:6">
      <c r="F18801" s="1846"/>
    </row>
    <row r="18802" spans="6:6">
      <c r="F18802" s="1846"/>
    </row>
    <row r="18803" spans="6:6">
      <c r="F18803" s="1846"/>
    </row>
    <row r="18804" spans="6:6">
      <c r="F18804" s="1846"/>
    </row>
    <row r="18805" spans="6:6">
      <c r="F18805" s="1846"/>
    </row>
    <row r="18806" spans="6:6">
      <c r="F18806" s="1846"/>
    </row>
    <row r="18807" spans="6:6">
      <c r="F18807" s="1846"/>
    </row>
    <row r="18808" spans="6:6">
      <c r="F18808" s="1846"/>
    </row>
    <row r="18809" spans="6:6">
      <c r="F18809" s="1846"/>
    </row>
    <row r="18810" spans="6:6">
      <c r="F18810" s="1846"/>
    </row>
    <row r="18811" spans="6:6">
      <c r="F18811" s="1846"/>
    </row>
    <row r="18812" spans="6:6">
      <c r="F18812" s="1846"/>
    </row>
    <row r="18813" spans="6:6">
      <c r="F18813" s="1846"/>
    </row>
    <row r="18814" spans="6:6">
      <c r="F18814" s="1846"/>
    </row>
    <row r="18815" spans="6:6">
      <c r="F18815" s="1846"/>
    </row>
    <row r="18816" spans="6:6">
      <c r="F18816" s="1846"/>
    </row>
    <row r="18817" spans="6:6">
      <c r="F18817" s="1846"/>
    </row>
    <row r="18818" spans="6:6">
      <c r="F18818" s="1846"/>
    </row>
    <row r="18819" spans="6:6">
      <c r="F18819" s="1846"/>
    </row>
    <row r="18820" spans="6:6">
      <c r="F18820" s="1846"/>
    </row>
    <row r="18821" spans="6:6">
      <c r="F18821" s="1846"/>
    </row>
    <row r="18822" spans="6:6">
      <c r="F18822" s="1846"/>
    </row>
    <row r="18823" spans="6:6">
      <c r="F18823" s="1846"/>
    </row>
    <row r="18824" spans="6:6">
      <c r="F18824" s="1846"/>
    </row>
    <row r="18825" spans="6:6">
      <c r="F18825" s="1846"/>
    </row>
    <row r="18826" spans="6:6">
      <c r="F18826" s="1846"/>
    </row>
    <row r="18827" spans="6:6">
      <c r="F18827" s="1846"/>
    </row>
    <row r="18828" spans="6:6">
      <c r="F18828" s="1846"/>
    </row>
    <row r="18829" spans="6:6">
      <c r="F18829" s="1846"/>
    </row>
    <row r="18830" spans="6:6">
      <c r="F18830" s="1846"/>
    </row>
    <row r="18831" spans="6:6">
      <c r="F18831" s="1846"/>
    </row>
    <row r="18832" spans="6:6">
      <c r="F18832" s="1846"/>
    </row>
    <row r="18833" spans="6:6">
      <c r="F18833" s="1846"/>
    </row>
    <row r="18834" spans="6:6">
      <c r="F18834" s="1846"/>
    </row>
    <row r="18835" spans="6:6">
      <c r="F18835" s="1846"/>
    </row>
    <row r="18836" spans="6:6">
      <c r="F18836" s="1846"/>
    </row>
    <row r="18837" spans="6:6">
      <c r="F18837" s="1846"/>
    </row>
    <row r="18838" spans="6:6">
      <c r="F18838" s="1846"/>
    </row>
    <row r="18839" spans="6:6">
      <c r="F18839" s="1846"/>
    </row>
    <row r="18840" spans="6:6">
      <c r="F18840" s="1846"/>
    </row>
    <row r="18841" spans="6:6">
      <c r="F18841" s="1846"/>
    </row>
    <row r="18842" spans="6:6">
      <c r="F18842" s="1846"/>
    </row>
    <row r="18843" spans="6:6">
      <c r="F18843" s="1846"/>
    </row>
    <row r="18844" spans="6:6">
      <c r="F18844" s="1846"/>
    </row>
    <row r="18845" spans="6:6">
      <c r="F18845" s="1846"/>
    </row>
    <row r="18846" spans="6:6">
      <c r="F18846" s="1846"/>
    </row>
    <row r="18847" spans="6:6">
      <c r="F18847" s="1846"/>
    </row>
    <row r="18848" spans="6:6">
      <c r="F18848" s="1846"/>
    </row>
    <row r="18849" spans="6:6">
      <c r="F18849" s="1846"/>
    </row>
    <row r="18850" spans="6:6">
      <c r="F18850" s="1846"/>
    </row>
    <row r="18851" spans="6:6">
      <c r="F18851" s="1846"/>
    </row>
    <row r="18852" spans="6:6">
      <c r="F18852" s="1846"/>
    </row>
    <row r="18853" spans="6:6">
      <c r="F18853" s="1846"/>
    </row>
    <row r="18854" spans="6:6">
      <c r="F18854" s="1846"/>
    </row>
    <row r="18855" spans="6:6">
      <c r="F18855" s="1846"/>
    </row>
    <row r="18856" spans="6:6">
      <c r="F18856" s="1846"/>
    </row>
    <row r="18857" spans="6:6">
      <c r="F18857" s="1846"/>
    </row>
    <row r="18858" spans="6:6">
      <c r="F18858" s="1846"/>
    </row>
    <row r="18859" spans="6:6">
      <c r="F18859" s="1846"/>
    </row>
    <row r="18860" spans="6:6">
      <c r="F18860" s="1846"/>
    </row>
    <row r="18861" spans="6:6">
      <c r="F18861" s="1846"/>
    </row>
    <row r="18862" spans="6:6">
      <c r="F18862" s="1846"/>
    </row>
    <row r="18863" spans="6:6">
      <c r="F18863" s="1846"/>
    </row>
    <row r="18864" spans="6:6">
      <c r="F18864" s="1846"/>
    </row>
    <row r="18865" spans="6:6">
      <c r="F18865" s="1846"/>
    </row>
    <row r="18866" spans="6:6">
      <c r="F18866" s="1846"/>
    </row>
    <row r="18867" spans="6:6">
      <c r="F18867" s="1846"/>
    </row>
    <row r="18868" spans="6:6">
      <c r="F18868" s="1846"/>
    </row>
    <row r="18869" spans="6:6">
      <c r="F18869" s="1846"/>
    </row>
    <row r="18870" spans="6:6">
      <c r="F18870" s="1846"/>
    </row>
    <row r="18871" spans="6:6">
      <c r="F18871" s="1846"/>
    </row>
    <row r="18872" spans="6:6">
      <c r="F18872" s="1846"/>
    </row>
    <row r="18873" spans="6:6">
      <c r="F18873" s="1846"/>
    </row>
    <row r="18874" spans="6:6">
      <c r="F18874" s="1846"/>
    </row>
    <row r="18875" spans="6:6">
      <c r="F18875" s="1846"/>
    </row>
    <row r="18876" spans="6:6">
      <c r="F18876" s="1846"/>
    </row>
    <row r="18877" spans="6:6">
      <c r="F18877" s="1846"/>
    </row>
    <row r="18878" spans="6:6">
      <c r="F18878" s="1846"/>
    </row>
    <row r="18879" spans="6:6">
      <c r="F18879" s="1846"/>
    </row>
    <row r="18880" spans="6:6">
      <c r="F18880" s="1846"/>
    </row>
    <row r="18881" spans="6:6">
      <c r="F18881" s="1846"/>
    </row>
    <row r="18882" spans="6:6">
      <c r="F18882" s="1846"/>
    </row>
    <row r="18883" spans="6:6">
      <c r="F18883" s="1846"/>
    </row>
    <row r="18884" spans="6:6">
      <c r="F18884" s="1846"/>
    </row>
    <row r="18885" spans="6:6">
      <c r="F18885" s="1846"/>
    </row>
    <row r="18886" spans="6:6">
      <c r="F18886" s="1846"/>
    </row>
    <row r="18887" spans="6:6">
      <c r="F18887" s="1846"/>
    </row>
    <row r="18888" spans="6:6">
      <c r="F18888" s="1846"/>
    </row>
    <row r="18889" spans="6:6">
      <c r="F18889" s="1846"/>
    </row>
    <row r="18890" spans="6:6">
      <c r="F18890" s="1846"/>
    </row>
    <row r="18891" spans="6:6">
      <c r="F18891" s="1846"/>
    </row>
    <row r="18892" spans="6:6">
      <c r="F18892" s="1846"/>
    </row>
    <row r="18893" spans="6:6">
      <c r="F18893" s="1846"/>
    </row>
    <row r="18894" spans="6:6">
      <c r="F18894" s="1846"/>
    </row>
    <row r="18895" spans="6:6">
      <c r="F18895" s="1846"/>
    </row>
    <row r="18896" spans="6:6">
      <c r="F18896" s="1846"/>
    </row>
    <row r="18897" spans="6:6">
      <c r="F18897" s="1846"/>
    </row>
    <row r="18898" spans="6:6">
      <c r="F18898" s="1846"/>
    </row>
    <row r="18899" spans="6:6">
      <c r="F18899" s="1846"/>
    </row>
    <row r="18900" spans="6:6">
      <c r="F18900" s="1846"/>
    </row>
    <row r="18901" spans="6:6">
      <c r="F18901" s="1846"/>
    </row>
    <row r="18902" spans="6:6">
      <c r="F18902" s="1846"/>
    </row>
    <row r="18903" spans="6:6">
      <c r="F18903" s="1846"/>
    </row>
    <row r="18904" spans="6:6">
      <c r="F18904" s="1846"/>
    </row>
    <row r="18905" spans="6:6">
      <c r="F18905" s="1846"/>
    </row>
    <row r="18906" spans="6:6">
      <c r="F18906" s="1846"/>
    </row>
    <row r="18907" spans="6:6">
      <c r="F18907" s="1846"/>
    </row>
    <row r="18908" spans="6:6">
      <c r="F18908" s="1846"/>
    </row>
    <row r="18909" spans="6:6">
      <c r="F18909" s="1846"/>
    </row>
    <row r="18910" spans="6:6">
      <c r="F18910" s="1846"/>
    </row>
    <row r="18911" spans="6:6">
      <c r="F18911" s="1846"/>
    </row>
    <row r="18912" spans="6:6">
      <c r="F18912" s="1846"/>
    </row>
    <row r="18913" spans="6:6">
      <c r="F18913" s="1846"/>
    </row>
    <row r="18914" spans="6:6">
      <c r="F18914" s="1846"/>
    </row>
    <row r="18915" spans="6:6">
      <c r="F18915" s="1846"/>
    </row>
    <row r="18916" spans="6:6">
      <c r="F18916" s="1846"/>
    </row>
    <row r="18917" spans="6:6">
      <c r="F18917" s="1846"/>
    </row>
    <row r="18918" spans="6:6">
      <c r="F18918" s="1846"/>
    </row>
    <row r="18919" spans="6:6">
      <c r="F18919" s="1846"/>
    </row>
    <row r="18920" spans="6:6">
      <c r="F18920" s="1846"/>
    </row>
    <row r="18921" spans="6:6">
      <c r="F18921" s="1846"/>
    </row>
    <row r="18922" spans="6:6">
      <c r="F18922" s="1846"/>
    </row>
    <row r="18923" spans="6:6">
      <c r="F18923" s="1846"/>
    </row>
    <row r="18924" spans="6:6">
      <c r="F18924" s="1846"/>
    </row>
    <row r="18925" spans="6:6">
      <c r="F18925" s="1846"/>
    </row>
    <row r="18926" spans="6:6">
      <c r="F18926" s="1846"/>
    </row>
    <row r="18927" spans="6:6">
      <c r="F18927" s="1846"/>
    </row>
    <row r="18928" spans="6:6">
      <c r="F18928" s="1846"/>
    </row>
    <row r="18929" spans="6:6">
      <c r="F18929" s="1846"/>
    </row>
    <row r="18930" spans="6:6">
      <c r="F18930" s="1846"/>
    </row>
    <row r="18931" spans="6:6">
      <c r="F18931" s="1846"/>
    </row>
    <row r="18932" spans="6:6">
      <c r="F18932" s="1846"/>
    </row>
    <row r="18933" spans="6:6">
      <c r="F18933" s="1846"/>
    </row>
    <row r="18934" spans="6:6">
      <c r="F18934" s="1846"/>
    </row>
    <row r="18935" spans="6:6">
      <c r="F18935" s="1846"/>
    </row>
    <row r="18936" spans="6:6">
      <c r="F18936" s="1846"/>
    </row>
    <row r="18937" spans="6:6">
      <c r="F18937" s="1846"/>
    </row>
    <row r="18938" spans="6:6">
      <c r="F18938" s="1846"/>
    </row>
    <row r="18939" spans="6:6">
      <c r="F18939" s="1846"/>
    </row>
    <row r="18940" spans="6:6">
      <c r="F18940" s="1846"/>
    </row>
    <row r="18941" spans="6:6">
      <c r="F18941" s="1846"/>
    </row>
    <row r="18942" spans="6:6">
      <c r="F18942" s="1846"/>
    </row>
    <row r="18943" spans="6:6">
      <c r="F18943" s="1846"/>
    </row>
    <row r="18944" spans="6:6">
      <c r="F18944" s="1846"/>
    </row>
    <row r="18945" spans="6:6">
      <c r="F18945" s="1846"/>
    </row>
    <row r="18946" spans="6:6">
      <c r="F18946" s="1846"/>
    </row>
    <row r="18947" spans="6:6">
      <c r="F18947" s="1846"/>
    </row>
    <row r="18948" spans="6:6">
      <c r="F18948" s="1846"/>
    </row>
    <row r="18949" spans="6:6">
      <c r="F18949" s="1846"/>
    </row>
    <row r="18950" spans="6:6">
      <c r="F18950" s="1846"/>
    </row>
    <row r="18951" spans="6:6">
      <c r="F18951" s="1846"/>
    </row>
    <row r="18952" spans="6:6">
      <c r="F18952" s="1846"/>
    </row>
    <row r="18953" spans="6:6">
      <c r="F18953" s="1846"/>
    </row>
    <row r="18954" spans="6:6">
      <c r="F18954" s="1846"/>
    </row>
    <row r="18955" spans="6:6">
      <c r="F18955" s="1846"/>
    </row>
    <row r="18956" spans="6:6">
      <c r="F18956" s="1846"/>
    </row>
    <row r="18957" spans="6:6">
      <c r="F18957" s="1846"/>
    </row>
    <row r="18958" spans="6:6">
      <c r="F18958" s="1846"/>
    </row>
    <row r="18959" spans="6:6">
      <c r="F18959" s="1846"/>
    </row>
    <row r="18960" spans="6:6">
      <c r="F18960" s="1846"/>
    </row>
    <row r="18961" spans="6:6">
      <c r="F18961" s="1846"/>
    </row>
    <row r="18962" spans="6:6">
      <c r="F18962" s="1846"/>
    </row>
    <row r="18963" spans="6:6">
      <c r="F18963" s="1846"/>
    </row>
    <row r="18964" spans="6:6">
      <c r="F18964" s="1846"/>
    </row>
    <row r="18965" spans="6:6">
      <c r="F18965" s="1846"/>
    </row>
    <row r="18966" spans="6:6">
      <c r="F18966" s="1846"/>
    </row>
    <row r="18967" spans="6:6">
      <c r="F18967" s="1846"/>
    </row>
    <row r="18968" spans="6:6">
      <c r="F18968" s="1846"/>
    </row>
    <row r="18969" spans="6:6">
      <c r="F18969" s="1846"/>
    </row>
    <row r="18970" spans="6:6">
      <c r="F18970" s="1846"/>
    </row>
    <row r="18971" spans="6:6">
      <c r="F18971" s="1846"/>
    </row>
    <row r="18972" spans="6:6">
      <c r="F18972" s="1846"/>
    </row>
    <row r="18973" spans="6:6">
      <c r="F18973" s="1846"/>
    </row>
    <row r="18974" spans="6:6">
      <c r="F18974" s="1846"/>
    </row>
    <row r="18975" spans="6:6">
      <c r="F18975" s="1846"/>
    </row>
    <row r="18976" spans="6:6">
      <c r="F18976" s="1846"/>
    </row>
    <row r="18977" spans="6:6">
      <c r="F18977" s="1846"/>
    </row>
    <row r="18978" spans="6:6">
      <c r="F18978" s="1846"/>
    </row>
    <row r="18979" spans="6:6">
      <c r="F18979" s="1846"/>
    </row>
    <row r="18980" spans="6:6">
      <c r="F18980" s="1846"/>
    </row>
    <row r="18981" spans="6:6">
      <c r="F18981" s="1846"/>
    </row>
    <row r="18982" spans="6:6">
      <c r="F18982" s="1846"/>
    </row>
    <row r="18983" spans="6:6">
      <c r="F18983" s="1846"/>
    </row>
    <row r="18984" spans="6:6">
      <c r="F18984" s="1846"/>
    </row>
    <row r="18985" spans="6:6">
      <c r="F18985" s="1846"/>
    </row>
    <row r="18986" spans="6:6">
      <c r="F18986" s="1846"/>
    </row>
    <row r="18987" spans="6:6">
      <c r="F18987" s="1846"/>
    </row>
    <row r="18988" spans="6:6">
      <c r="F18988" s="1846"/>
    </row>
    <row r="18989" spans="6:6">
      <c r="F18989" s="1846"/>
    </row>
    <row r="18990" spans="6:6">
      <c r="F18990" s="1846"/>
    </row>
    <row r="18991" spans="6:6">
      <c r="F18991" s="1846"/>
    </row>
    <row r="18992" spans="6:6">
      <c r="F18992" s="1846"/>
    </row>
    <row r="18993" spans="6:6">
      <c r="F18993" s="1846"/>
    </row>
    <row r="18994" spans="6:6">
      <c r="F18994" s="1846"/>
    </row>
    <row r="18995" spans="6:6">
      <c r="F18995" s="1846"/>
    </row>
    <row r="18996" spans="6:6">
      <c r="F18996" s="1846"/>
    </row>
    <row r="18997" spans="6:6">
      <c r="F18997" s="1846"/>
    </row>
    <row r="18998" spans="6:6">
      <c r="F18998" s="1846"/>
    </row>
    <row r="18999" spans="6:6">
      <c r="F18999" s="1846"/>
    </row>
    <row r="19000" spans="6:6">
      <c r="F19000" s="1846"/>
    </row>
    <row r="19001" spans="6:6">
      <c r="F19001" s="1846"/>
    </row>
    <row r="19002" spans="6:6">
      <c r="F19002" s="1846"/>
    </row>
    <row r="19003" spans="6:6">
      <c r="F19003" s="1846"/>
    </row>
    <row r="19004" spans="6:6">
      <c r="F19004" s="1846"/>
    </row>
    <row r="19005" spans="6:6">
      <c r="F19005" s="1846"/>
    </row>
    <row r="19006" spans="6:6">
      <c r="F19006" s="1846"/>
    </row>
    <row r="19007" spans="6:6">
      <c r="F19007" s="1846"/>
    </row>
    <row r="19008" spans="6:6">
      <c r="F19008" s="1846"/>
    </row>
    <row r="19009" spans="6:6">
      <c r="F19009" s="1846"/>
    </row>
    <row r="19010" spans="6:6">
      <c r="F19010" s="1846"/>
    </row>
    <row r="19011" spans="6:6">
      <c r="F19011" s="1846"/>
    </row>
    <row r="19012" spans="6:6">
      <c r="F19012" s="1846"/>
    </row>
    <row r="19013" spans="6:6">
      <c r="F19013" s="1846"/>
    </row>
    <row r="19014" spans="6:6">
      <c r="F19014" s="1846"/>
    </row>
    <row r="19015" spans="6:6">
      <c r="F19015" s="1846"/>
    </row>
    <row r="19016" spans="6:6">
      <c r="F19016" s="1846"/>
    </row>
    <row r="19017" spans="6:6">
      <c r="F19017" s="1846"/>
    </row>
    <row r="19018" spans="6:6">
      <c r="F19018" s="1846"/>
    </row>
    <row r="19019" spans="6:6">
      <c r="F19019" s="1846"/>
    </row>
    <row r="19020" spans="6:6">
      <c r="F19020" s="1846"/>
    </row>
    <row r="19021" spans="6:6">
      <c r="F19021" s="1846"/>
    </row>
    <row r="19022" spans="6:6">
      <c r="F19022" s="1846"/>
    </row>
    <row r="19023" spans="6:6">
      <c r="F19023" s="1846"/>
    </row>
    <row r="19024" spans="6:6">
      <c r="F19024" s="1846"/>
    </row>
    <row r="19025" spans="6:6">
      <c r="F19025" s="1846"/>
    </row>
    <row r="19026" spans="6:6">
      <c r="F19026" s="1846"/>
    </row>
    <row r="19027" spans="6:6">
      <c r="F19027" s="1846"/>
    </row>
    <row r="19028" spans="6:6">
      <c r="F19028" s="1846"/>
    </row>
    <row r="19029" spans="6:6">
      <c r="F19029" s="1846"/>
    </row>
    <row r="19030" spans="6:6">
      <c r="F19030" s="1846"/>
    </row>
    <row r="19031" spans="6:6">
      <c r="F19031" s="1846"/>
    </row>
    <row r="19032" spans="6:6">
      <c r="F19032" s="1846"/>
    </row>
    <row r="19033" spans="6:6">
      <c r="F19033" s="1846"/>
    </row>
    <row r="19034" spans="6:6">
      <c r="F19034" s="1846"/>
    </row>
    <row r="19035" spans="6:6">
      <c r="F19035" s="1846"/>
    </row>
    <row r="19036" spans="6:6">
      <c r="F19036" s="1846"/>
    </row>
    <row r="19037" spans="6:6">
      <c r="F19037" s="1846"/>
    </row>
    <row r="19038" spans="6:6">
      <c r="F19038" s="1846"/>
    </row>
    <row r="19039" spans="6:6">
      <c r="F19039" s="1846"/>
    </row>
    <row r="19040" spans="6:6">
      <c r="F19040" s="1846"/>
    </row>
    <row r="19041" spans="6:6">
      <c r="F19041" s="1846"/>
    </row>
    <row r="19042" spans="6:6">
      <c r="F19042" s="1846"/>
    </row>
    <row r="19043" spans="6:6">
      <c r="F19043" s="1846"/>
    </row>
    <row r="19044" spans="6:6">
      <c r="F19044" s="1846"/>
    </row>
    <row r="19045" spans="6:6">
      <c r="F19045" s="1846"/>
    </row>
    <row r="19046" spans="6:6">
      <c r="F19046" s="1846"/>
    </row>
    <row r="19047" spans="6:6">
      <c r="F19047" s="1846"/>
    </row>
    <row r="19048" spans="6:6">
      <c r="F19048" s="1846"/>
    </row>
    <row r="19049" spans="6:6">
      <c r="F19049" s="1846"/>
    </row>
    <row r="19050" spans="6:6">
      <c r="F19050" s="1846"/>
    </row>
    <row r="19051" spans="6:6">
      <c r="F19051" s="1846"/>
    </row>
    <row r="19052" spans="6:6">
      <c r="F19052" s="1846"/>
    </row>
    <row r="19053" spans="6:6">
      <c r="F19053" s="1846"/>
    </row>
    <row r="19054" spans="6:6">
      <c r="F19054" s="1846"/>
    </row>
    <row r="19055" spans="6:6">
      <c r="F19055" s="1846"/>
    </row>
    <row r="19056" spans="6:6">
      <c r="F19056" s="1846"/>
    </row>
    <row r="19057" spans="6:6">
      <c r="F19057" s="1846"/>
    </row>
    <row r="19058" spans="6:6">
      <c r="F19058" s="1846"/>
    </row>
    <row r="19059" spans="6:6">
      <c r="F19059" s="1846"/>
    </row>
    <row r="19060" spans="6:6">
      <c r="F19060" s="1846"/>
    </row>
    <row r="19061" spans="6:6">
      <c r="F19061" s="1846"/>
    </row>
    <row r="19062" spans="6:6">
      <c r="F19062" s="1846"/>
    </row>
    <row r="19063" spans="6:6">
      <c r="F19063" s="1846"/>
    </row>
    <row r="19064" spans="6:6">
      <c r="F19064" s="1846"/>
    </row>
    <row r="19065" spans="6:6">
      <c r="F19065" s="1846"/>
    </row>
    <row r="19066" spans="6:6">
      <c r="F19066" s="1846"/>
    </row>
    <row r="19067" spans="6:6">
      <c r="F19067" s="1846"/>
    </row>
    <row r="19068" spans="6:6">
      <c r="F19068" s="1846"/>
    </row>
    <row r="19069" spans="6:6">
      <c r="F19069" s="1846"/>
    </row>
    <row r="19070" spans="6:6">
      <c r="F19070" s="1846"/>
    </row>
    <row r="19071" spans="6:6">
      <c r="F19071" s="1846"/>
    </row>
    <row r="19072" spans="6:6">
      <c r="F19072" s="1846"/>
    </row>
    <row r="19073" spans="6:6">
      <c r="F19073" s="1846"/>
    </row>
    <row r="19074" spans="6:6">
      <c r="F19074" s="1846"/>
    </row>
    <row r="19075" spans="6:6">
      <c r="F19075" s="1846"/>
    </row>
    <row r="19076" spans="6:6">
      <c r="F19076" s="1846"/>
    </row>
    <row r="19077" spans="6:6">
      <c r="F19077" s="1846"/>
    </row>
    <row r="19078" spans="6:6">
      <c r="F19078" s="1846"/>
    </row>
    <row r="19079" spans="6:6">
      <c r="F19079" s="1846"/>
    </row>
    <row r="19080" spans="6:6">
      <c r="F19080" s="1846"/>
    </row>
    <row r="19081" spans="6:6">
      <c r="F19081" s="1846"/>
    </row>
    <row r="19082" spans="6:6">
      <c r="F19082" s="1846"/>
    </row>
    <row r="19083" spans="6:6">
      <c r="F19083" s="1846"/>
    </row>
    <row r="19084" spans="6:6">
      <c r="F19084" s="1846"/>
    </row>
    <row r="19085" spans="6:6">
      <c r="F19085" s="1846"/>
    </row>
    <row r="19086" spans="6:6">
      <c r="F19086" s="1846"/>
    </row>
    <row r="19087" spans="6:6">
      <c r="F19087" s="1846"/>
    </row>
    <row r="19088" spans="6:6">
      <c r="F19088" s="1846"/>
    </row>
    <row r="19089" spans="6:6">
      <c r="F19089" s="1846"/>
    </row>
    <row r="19090" spans="6:6">
      <c r="F19090" s="1846"/>
    </row>
    <row r="19091" spans="6:6">
      <c r="F19091" s="1846"/>
    </row>
    <row r="19092" spans="6:6">
      <c r="F19092" s="1846"/>
    </row>
    <row r="19093" spans="6:6">
      <c r="F19093" s="1846"/>
    </row>
    <row r="19094" spans="6:6">
      <c r="F19094" s="1846"/>
    </row>
    <row r="19095" spans="6:6">
      <c r="F19095" s="1846"/>
    </row>
    <row r="19096" spans="6:6">
      <c r="F19096" s="1846"/>
    </row>
    <row r="19097" spans="6:6">
      <c r="F19097" s="1846"/>
    </row>
    <row r="19098" spans="6:6">
      <c r="F19098" s="1846"/>
    </row>
    <row r="19099" spans="6:6">
      <c r="F19099" s="1846"/>
    </row>
    <row r="19100" spans="6:6">
      <c r="F19100" s="1846"/>
    </row>
    <row r="19101" spans="6:6">
      <c r="F19101" s="1846"/>
    </row>
    <row r="19102" spans="6:6">
      <c r="F19102" s="1846"/>
    </row>
    <row r="19103" spans="6:6">
      <c r="F19103" s="1846"/>
    </row>
    <row r="19104" spans="6:6">
      <c r="F19104" s="1846"/>
    </row>
    <row r="19105" spans="6:6">
      <c r="F19105" s="1846"/>
    </row>
    <row r="19106" spans="6:6">
      <c r="F19106" s="1846"/>
    </row>
    <row r="19107" spans="6:6">
      <c r="F19107" s="1846"/>
    </row>
    <row r="19108" spans="6:6">
      <c r="F19108" s="1846"/>
    </row>
    <row r="19109" spans="6:6">
      <c r="F19109" s="1846"/>
    </row>
    <row r="19110" spans="6:6">
      <c r="F19110" s="1846"/>
    </row>
    <row r="19111" spans="6:6">
      <c r="F19111" s="1846"/>
    </row>
    <row r="19112" spans="6:6">
      <c r="F19112" s="1846"/>
    </row>
    <row r="19113" spans="6:6">
      <c r="F19113" s="1846"/>
    </row>
    <row r="19114" spans="6:6">
      <c r="F19114" s="1846"/>
    </row>
    <row r="19115" spans="6:6">
      <c r="F19115" s="1846"/>
    </row>
    <row r="19116" spans="6:6">
      <c r="F19116" s="1846"/>
    </row>
    <row r="19117" spans="6:6">
      <c r="F19117" s="1846"/>
    </row>
    <row r="19118" spans="6:6">
      <c r="F19118" s="1846"/>
    </row>
    <row r="19119" spans="6:6">
      <c r="F19119" s="1846"/>
    </row>
    <row r="19120" spans="6:6">
      <c r="F19120" s="1846"/>
    </row>
    <row r="19121" spans="6:6">
      <c r="F19121" s="1846"/>
    </row>
    <row r="19122" spans="6:6">
      <c r="F19122" s="1846"/>
    </row>
    <row r="19123" spans="6:6">
      <c r="F19123" s="1846"/>
    </row>
    <row r="19124" spans="6:6">
      <c r="F19124" s="1846"/>
    </row>
    <row r="19125" spans="6:6">
      <c r="F19125" s="1846"/>
    </row>
    <row r="19126" spans="6:6">
      <c r="F19126" s="1846"/>
    </row>
    <row r="19127" spans="6:6">
      <c r="F19127" s="1846"/>
    </row>
    <row r="19128" spans="6:6">
      <c r="F19128" s="1846"/>
    </row>
    <row r="19129" spans="6:6">
      <c r="F19129" s="1846"/>
    </row>
    <row r="19130" spans="6:6">
      <c r="F19130" s="1846"/>
    </row>
    <row r="19131" spans="6:6">
      <c r="F19131" s="1846"/>
    </row>
    <row r="19132" spans="6:6">
      <c r="F19132" s="1846"/>
    </row>
    <row r="19133" spans="6:6">
      <c r="F19133" s="1846"/>
    </row>
    <row r="19134" spans="6:6">
      <c r="F19134" s="1846"/>
    </row>
    <row r="19135" spans="6:6">
      <c r="F19135" s="1846"/>
    </row>
    <row r="19136" spans="6:6">
      <c r="F19136" s="1846"/>
    </row>
    <row r="19137" spans="6:6">
      <c r="F19137" s="1846"/>
    </row>
    <row r="19138" spans="6:6">
      <c r="F19138" s="1846"/>
    </row>
    <row r="19139" spans="6:6">
      <c r="F19139" s="1846"/>
    </row>
    <row r="19140" spans="6:6">
      <c r="F19140" s="1846"/>
    </row>
    <row r="19141" spans="6:6">
      <c r="F19141" s="1846"/>
    </row>
    <row r="19142" spans="6:6">
      <c r="F19142" s="1846"/>
    </row>
    <row r="19143" spans="6:6">
      <c r="F19143" s="1846"/>
    </row>
    <row r="19144" spans="6:6">
      <c r="F19144" s="1846"/>
    </row>
    <row r="19145" spans="6:6">
      <c r="F19145" s="1846"/>
    </row>
    <row r="19146" spans="6:6">
      <c r="F19146" s="1846"/>
    </row>
    <row r="19147" spans="6:6">
      <c r="F19147" s="1846"/>
    </row>
    <row r="19148" spans="6:6">
      <c r="F19148" s="1846"/>
    </row>
    <row r="19149" spans="6:6">
      <c r="F19149" s="1846"/>
    </row>
    <row r="19150" spans="6:6">
      <c r="F19150" s="1846"/>
    </row>
    <row r="19151" spans="6:6">
      <c r="F19151" s="1846"/>
    </row>
    <row r="19152" spans="6:6">
      <c r="F19152" s="1846"/>
    </row>
    <row r="19153" spans="6:6">
      <c r="F19153" s="1846"/>
    </row>
    <row r="19154" spans="6:6">
      <c r="F19154" s="1846"/>
    </row>
    <row r="19155" spans="6:6">
      <c r="F19155" s="1846"/>
    </row>
    <row r="19156" spans="6:6">
      <c r="F19156" s="1846"/>
    </row>
    <row r="19157" spans="6:6">
      <c r="F19157" s="1846"/>
    </row>
    <row r="19158" spans="6:6">
      <c r="F19158" s="1846"/>
    </row>
    <row r="19159" spans="6:6">
      <c r="F19159" s="1846"/>
    </row>
    <row r="19160" spans="6:6">
      <c r="F19160" s="1846"/>
    </row>
    <row r="19161" spans="6:6">
      <c r="F19161" s="1846"/>
    </row>
    <row r="19162" spans="6:6">
      <c r="F19162" s="1846"/>
    </row>
    <row r="19163" spans="6:6">
      <c r="F19163" s="1846"/>
    </row>
    <row r="19164" spans="6:6">
      <c r="F19164" s="1846"/>
    </row>
    <row r="19165" spans="6:6">
      <c r="F19165" s="1846"/>
    </row>
    <row r="19166" spans="6:6">
      <c r="F19166" s="1846"/>
    </row>
    <row r="19167" spans="6:6">
      <c r="F19167" s="1846"/>
    </row>
    <row r="19168" spans="6:6">
      <c r="F19168" s="1846"/>
    </row>
    <row r="19169" spans="6:6">
      <c r="F19169" s="1846"/>
    </row>
    <row r="19170" spans="6:6">
      <c r="F19170" s="1846"/>
    </row>
    <row r="19171" spans="6:6">
      <c r="F19171" s="1846"/>
    </row>
    <row r="19172" spans="6:6">
      <c r="F19172" s="1846"/>
    </row>
    <row r="19173" spans="6:6">
      <c r="F19173" s="1846"/>
    </row>
    <row r="19174" spans="6:6">
      <c r="F19174" s="1846"/>
    </row>
    <row r="19175" spans="6:6">
      <c r="F19175" s="1846"/>
    </row>
    <row r="19176" spans="6:6">
      <c r="F19176" s="1846"/>
    </row>
    <row r="19177" spans="6:6">
      <c r="F19177" s="1846"/>
    </row>
    <row r="19178" spans="6:6">
      <c r="F19178" s="1846"/>
    </row>
    <row r="19179" spans="6:6">
      <c r="F19179" s="1846"/>
    </row>
    <row r="19180" spans="6:6">
      <c r="F19180" s="1846"/>
    </row>
    <row r="19181" spans="6:6">
      <c r="F19181" s="1846"/>
    </row>
    <row r="19182" spans="6:6">
      <c r="F19182" s="1846"/>
    </row>
    <row r="19183" spans="6:6">
      <c r="F19183" s="1846"/>
    </row>
    <row r="19184" spans="6:6">
      <c r="F19184" s="1846"/>
    </row>
    <row r="19185" spans="6:6">
      <c r="F19185" s="1846"/>
    </row>
    <row r="19186" spans="6:6">
      <c r="F19186" s="1846"/>
    </row>
    <row r="19187" spans="6:6">
      <c r="F19187" s="1846"/>
    </row>
    <row r="19188" spans="6:6">
      <c r="F19188" s="1846"/>
    </row>
    <row r="19189" spans="6:6">
      <c r="F19189" s="1846"/>
    </row>
    <row r="19190" spans="6:6">
      <c r="F19190" s="1846"/>
    </row>
    <row r="19191" spans="6:6">
      <c r="F19191" s="1846"/>
    </row>
    <row r="19192" spans="6:6">
      <c r="F19192" s="1846"/>
    </row>
    <row r="19193" spans="6:6">
      <c r="F19193" s="1846"/>
    </row>
    <row r="19194" spans="6:6">
      <c r="F19194" s="1846"/>
    </row>
    <row r="19195" spans="6:6">
      <c r="F19195" s="1846"/>
    </row>
    <row r="19196" spans="6:6">
      <c r="F19196" s="1846"/>
    </row>
    <row r="19197" spans="6:6">
      <c r="F19197" s="1846"/>
    </row>
    <row r="19198" spans="6:6">
      <c r="F19198" s="1846"/>
    </row>
    <row r="19199" spans="6:6">
      <c r="F19199" s="1846"/>
    </row>
    <row r="19200" spans="6:6">
      <c r="F19200" s="1846"/>
    </row>
    <row r="19201" spans="6:6">
      <c r="F19201" s="1846"/>
    </row>
    <row r="19202" spans="6:6">
      <c r="F19202" s="1846"/>
    </row>
    <row r="19203" spans="6:6">
      <c r="F19203" s="1846"/>
    </row>
    <row r="19204" spans="6:6">
      <c r="F19204" s="1846"/>
    </row>
    <row r="19205" spans="6:6">
      <c r="F19205" s="1846"/>
    </row>
    <row r="19206" spans="6:6">
      <c r="F19206" s="1846"/>
    </row>
    <row r="19207" spans="6:6">
      <c r="F19207" s="1846"/>
    </row>
    <row r="19208" spans="6:6">
      <c r="F19208" s="1846"/>
    </row>
    <row r="19209" spans="6:6">
      <c r="F19209" s="1846"/>
    </row>
    <row r="19210" spans="6:6">
      <c r="F19210" s="1846"/>
    </row>
    <row r="19211" spans="6:6">
      <c r="F19211" s="1846"/>
    </row>
    <row r="19212" spans="6:6">
      <c r="F19212" s="1846"/>
    </row>
    <row r="19213" spans="6:6">
      <c r="F19213" s="1846"/>
    </row>
    <row r="19214" spans="6:6">
      <c r="F19214" s="1846"/>
    </row>
    <row r="19215" spans="6:6">
      <c r="F19215" s="1846"/>
    </row>
    <row r="19216" spans="6:6">
      <c r="F19216" s="1846"/>
    </row>
    <row r="19217" spans="6:6">
      <c r="F19217" s="1846"/>
    </row>
    <row r="19218" spans="6:6">
      <c r="F19218" s="1846"/>
    </row>
    <row r="19219" spans="6:6">
      <c r="F19219" s="1846"/>
    </row>
    <row r="19220" spans="6:6">
      <c r="F19220" s="1846"/>
    </row>
    <row r="19221" spans="6:6">
      <c r="F19221" s="1846"/>
    </row>
    <row r="19222" spans="6:6">
      <c r="F19222" s="1846"/>
    </row>
    <row r="19223" spans="6:6">
      <c r="F19223" s="1846"/>
    </row>
    <row r="19224" spans="6:6">
      <c r="F19224" s="1846"/>
    </row>
    <row r="19225" spans="6:6">
      <c r="F19225" s="1846"/>
    </row>
    <row r="19226" spans="6:6">
      <c r="F19226" s="1846"/>
    </row>
    <row r="19227" spans="6:6">
      <c r="F19227" s="1846"/>
    </row>
    <row r="19228" spans="6:6">
      <c r="F19228" s="1846"/>
    </row>
    <row r="19229" spans="6:6">
      <c r="F19229" s="1846"/>
    </row>
    <row r="19230" spans="6:6">
      <c r="F19230" s="1846"/>
    </row>
    <row r="19231" spans="6:6">
      <c r="F19231" s="1846"/>
    </row>
    <row r="19232" spans="6:6">
      <c r="F19232" s="1846"/>
    </row>
    <row r="19233" spans="6:6">
      <c r="F19233" s="1846"/>
    </row>
    <row r="19234" spans="6:6">
      <c r="F19234" s="1846"/>
    </row>
    <row r="19235" spans="6:6">
      <c r="F19235" s="1846"/>
    </row>
    <row r="19236" spans="6:6">
      <c r="F19236" s="1846"/>
    </row>
    <row r="19237" spans="6:6">
      <c r="F19237" s="1846"/>
    </row>
    <row r="19238" spans="6:6">
      <c r="F19238" s="1846"/>
    </row>
    <row r="19239" spans="6:6">
      <c r="F19239" s="1846"/>
    </row>
    <row r="19240" spans="6:6">
      <c r="F19240" s="1846"/>
    </row>
    <row r="19241" spans="6:6">
      <c r="F19241" s="1846"/>
    </row>
    <row r="19242" spans="6:6">
      <c r="F19242" s="1846"/>
    </row>
    <row r="19243" spans="6:6">
      <c r="F19243" s="1846"/>
    </row>
    <row r="19244" spans="6:6">
      <c r="F19244" s="1846"/>
    </row>
    <row r="19245" spans="6:6">
      <c r="F19245" s="1846"/>
    </row>
    <row r="19246" spans="6:6">
      <c r="F19246" s="1846"/>
    </row>
    <row r="19247" spans="6:6">
      <c r="F19247" s="1846"/>
    </row>
    <row r="19248" spans="6:6">
      <c r="F19248" s="1846"/>
    </row>
    <row r="19249" spans="6:6">
      <c r="F19249" s="1846"/>
    </row>
    <row r="19250" spans="6:6">
      <c r="F19250" s="1846"/>
    </row>
    <row r="19251" spans="6:6">
      <c r="F19251" s="1846"/>
    </row>
    <row r="19252" spans="6:6">
      <c r="F19252" s="1846"/>
    </row>
    <row r="19253" spans="6:6">
      <c r="F19253" s="1846"/>
    </row>
    <row r="19254" spans="6:6">
      <c r="F19254" s="1846"/>
    </row>
    <row r="19255" spans="6:6">
      <c r="F19255" s="1846"/>
    </row>
    <row r="19256" spans="6:6">
      <c r="F19256" s="1846"/>
    </row>
    <row r="19257" spans="6:6">
      <c r="F19257" s="1846"/>
    </row>
    <row r="19258" spans="6:6">
      <c r="F19258" s="1846"/>
    </row>
    <row r="19259" spans="6:6">
      <c r="F19259" s="1846"/>
    </row>
    <row r="19260" spans="6:6">
      <c r="F19260" s="1846"/>
    </row>
    <row r="19261" spans="6:6">
      <c r="F19261" s="1846"/>
    </row>
    <row r="19262" spans="6:6">
      <c r="F19262" s="1846"/>
    </row>
    <row r="19263" spans="6:6">
      <c r="F19263" s="1846"/>
    </row>
    <row r="19264" spans="6:6">
      <c r="F19264" s="1846"/>
    </row>
    <row r="19265" spans="6:6">
      <c r="F19265" s="1846"/>
    </row>
    <row r="19266" spans="6:6">
      <c r="F19266" s="1846"/>
    </row>
    <row r="19267" spans="6:6">
      <c r="F19267" s="1846"/>
    </row>
    <row r="19268" spans="6:6">
      <c r="F19268" s="1846"/>
    </row>
    <row r="19269" spans="6:6">
      <c r="F19269" s="1846"/>
    </row>
    <row r="19270" spans="6:6">
      <c r="F19270" s="1846"/>
    </row>
    <row r="19271" spans="6:6">
      <c r="F19271" s="1846"/>
    </row>
    <row r="19272" spans="6:6">
      <c r="F19272" s="1846"/>
    </row>
    <row r="19273" spans="6:6">
      <c r="F19273" s="1846"/>
    </row>
    <row r="19274" spans="6:6">
      <c r="F19274" s="1846"/>
    </row>
    <row r="19275" spans="6:6">
      <c r="F19275" s="1846"/>
    </row>
    <row r="19276" spans="6:6">
      <c r="F19276" s="1846"/>
    </row>
    <row r="19277" spans="6:6">
      <c r="F19277" s="1846"/>
    </row>
    <row r="19278" spans="6:6">
      <c r="F19278" s="1846"/>
    </row>
    <row r="19279" spans="6:6">
      <c r="F19279" s="1846"/>
    </row>
    <row r="19280" spans="6:6">
      <c r="F19280" s="1846"/>
    </row>
    <row r="19281" spans="6:6">
      <c r="F19281" s="1846"/>
    </row>
    <row r="19282" spans="6:6">
      <c r="F19282" s="1846"/>
    </row>
    <row r="19283" spans="6:6">
      <c r="F19283" s="1846"/>
    </row>
    <row r="19284" spans="6:6">
      <c r="F19284" s="1846"/>
    </row>
    <row r="19285" spans="6:6">
      <c r="F19285" s="1846"/>
    </row>
    <row r="19286" spans="6:6">
      <c r="F19286" s="1846"/>
    </row>
    <row r="19287" spans="6:6">
      <c r="F19287" s="1846"/>
    </row>
    <row r="19288" spans="6:6">
      <c r="F19288" s="1846"/>
    </row>
    <row r="19289" spans="6:6">
      <c r="F19289" s="1846"/>
    </row>
    <row r="19290" spans="6:6">
      <c r="F19290" s="1846"/>
    </row>
    <row r="19291" spans="6:6">
      <c r="F19291" s="1846"/>
    </row>
    <row r="19292" spans="6:6">
      <c r="F19292" s="1846"/>
    </row>
    <row r="19293" spans="6:6">
      <c r="F19293" s="1846"/>
    </row>
    <row r="19294" spans="6:6">
      <c r="F19294" s="1846"/>
    </row>
    <row r="19295" spans="6:6">
      <c r="F19295" s="1846"/>
    </row>
    <row r="19296" spans="6:6">
      <c r="F19296" s="1846"/>
    </row>
    <row r="19297" spans="6:6">
      <c r="F19297" s="1846"/>
    </row>
    <row r="19298" spans="6:6">
      <c r="F19298" s="1846"/>
    </row>
    <row r="19299" spans="6:6">
      <c r="F19299" s="1846"/>
    </row>
    <row r="19300" spans="6:6">
      <c r="F19300" s="1846"/>
    </row>
    <row r="19301" spans="6:6">
      <c r="F19301" s="1846"/>
    </row>
    <row r="19302" spans="6:6">
      <c r="F19302" s="1846"/>
    </row>
    <row r="19303" spans="6:6">
      <c r="F19303" s="1846"/>
    </row>
    <row r="19304" spans="6:6">
      <c r="F19304" s="1846"/>
    </row>
    <row r="19305" spans="6:6">
      <c r="F19305" s="1846"/>
    </row>
    <row r="19306" spans="6:6">
      <c r="F19306" s="1846"/>
    </row>
    <row r="19307" spans="6:6">
      <c r="F19307" s="1846"/>
    </row>
    <row r="19308" spans="6:6">
      <c r="F19308" s="1846"/>
    </row>
    <row r="19309" spans="6:6">
      <c r="F19309" s="1846"/>
    </row>
    <row r="19310" spans="6:6">
      <c r="F19310" s="1846"/>
    </row>
    <row r="19311" spans="6:6">
      <c r="F19311" s="1846"/>
    </row>
    <row r="19312" spans="6:6">
      <c r="F19312" s="1846"/>
    </row>
    <row r="19313" spans="6:6">
      <c r="F19313" s="1846"/>
    </row>
    <row r="19314" spans="6:6">
      <c r="F19314" s="1846"/>
    </row>
    <row r="19315" spans="6:6">
      <c r="F19315" s="1846"/>
    </row>
    <row r="19316" spans="6:6">
      <c r="F19316" s="1846"/>
    </row>
    <row r="19317" spans="6:6">
      <c r="F19317" s="1846"/>
    </row>
    <row r="19318" spans="6:6">
      <c r="F19318" s="1846"/>
    </row>
    <row r="19319" spans="6:6">
      <c r="F19319" s="1846"/>
    </row>
    <row r="19320" spans="6:6">
      <c r="F19320" s="1846"/>
    </row>
    <row r="19321" spans="6:6">
      <c r="F19321" s="1846"/>
    </row>
    <row r="19322" spans="6:6">
      <c r="F19322" s="1846"/>
    </row>
    <row r="19323" spans="6:6">
      <c r="F19323" s="1846"/>
    </row>
    <row r="19324" spans="6:6">
      <c r="F19324" s="1846"/>
    </row>
    <row r="19325" spans="6:6">
      <c r="F19325" s="1846"/>
    </row>
    <row r="19326" spans="6:6">
      <c r="F19326" s="1846"/>
    </row>
    <row r="19327" spans="6:6">
      <c r="F19327" s="1846"/>
    </row>
    <row r="19328" spans="6:6">
      <c r="F19328" s="1846"/>
    </row>
    <row r="19329" spans="6:6">
      <c r="F19329" s="1846"/>
    </row>
    <row r="19330" spans="6:6">
      <c r="F19330" s="1846"/>
    </row>
    <row r="19331" spans="6:6">
      <c r="F19331" s="1846"/>
    </row>
    <row r="19332" spans="6:6">
      <c r="F19332" s="1846"/>
    </row>
    <row r="19333" spans="6:6">
      <c r="F19333" s="1846"/>
    </row>
    <row r="19334" spans="6:6">
      <c r="F19334" s="1846"/>
    </row>
    <row r="19335" spans="6:6">
      <c r="F19335" s="1846"/>
    </row>
    <row r="19336" spans="6:6">
      <c r="F19336" s="1846"/>
    </row>
    <row r="19337" spans="6:6">
      <c r="F19337" s="1846"/>
    </row>
    <row r="19338" spans="6:6">
      <c r="F19338" s="1846"/>
    </row>
    <row r="19339" spans="6:6">
      <c r="F19339" s="1846"/>
    </row>
    <row r="19340" spans="6:6">
      <c r="F19340" s="1846"/>
    </row>
    <row r="19341" spans="6:6">
      <c r="F19341" s="1846"/>
    </row>
    <row r="19342" spans="6:6">
      <c r="F19342" s="1846"/>
    </row>
    <row r="19343" spans="6:6">
      <c r="F19343" s="1846"/>
    </row>
    <row r="19344" spans="6:6">
      <c r="F19344" s="1846"/>
    </row>
    <row r="19345" spans="6:6">
      <c r="F19345" s="1846"/>
    </row>
    <row r="19346" spans="6:6">
      <c r="F19346" s="1846"/>
    </row>
    <row r="19347" spans="6:6">
      <c r="F19347" s="1846"/>
    </row>
    <row r="19348" spans="6:6">
      <c r="F19348" s="1846"/>
    </row>
    <row r="19349" spans="6:6">
      <c r="F19349" s="1846"/>
    </row>
    <row r="19350" spans="6:6">
      <c r="F19350" s="1846"/>
    </row>
    <row r="19351" spans="6:6">
      <c r="F19351" s="1846"/>
    </row>
    <row r="19352" spans="6:6">
      <c r="F19352" s="1846"/>
    </row>
    <row r="19353" spans="6:6">
      <c r="F19353" s="1846"/>
    </row>
    <row r="19354" spans="6:6">
      <c r="F19354" s="1846"/>
    </row>
    <row r="19355" spans="6:6">
      <c r="F19355" s="1846"/>
    </row>
    <row r="19356" spans="6:6">
      <c r="F19356" s="1846"/>
    </row>
    <row r="19357" spans="6:6">
      <c r="F19357" s="1846"/>
    </row>
    <row r="19358" spans="6:6">
      <c r="F19358" s="1846"/>
    </row>
    <row r="19359" spans="6:6">
      <c r="F19359" s="1846"/>
    </row>
    <row r="19360" spans="6:6">
      <c r="F19360" s="1846"/>
    </row>
    <row r="19361" spans="6:6">
      <c r="F19361" s="1846"/>
    </row>
    <row r="19362" spans="6:6">
      <c r="F19362" s="1846"/>
    </row>
    <row r="19363" spans="6:6">
      <c r="F19363" s="1846"/>
    </row>
    <row r="19364" spans="6:6">
      <c r="F19364" s="1846"/>
    </row>
    <row r="19365" spans="6:6">
      <c r="F19365" s="1846"/>
    </row>
    <row r="19366" spans="6:6">
      <c r="F19366" s="1846"/>
    </row>
    <row r="19367" spans="6:6">
      <c r="F19367" s="1846"/>
    </row>
    <row r="19368" spans="6:6">
      <c r="F19368" s="1846"/>
    </row>
    <row r="19369" spans="6:6">
      <c r="F19369" s="1846"/>
    </row>
    <row r="19370" spans="6:6">
      <c r="F19370" s="1846"/>
    </row>
    <row r="19371" spans="6:6">
      <c r="F19371" s="1846"/>
    </row>
    <row r="19372" spans="6:6">
      <c r="F19372" s="1846"/>
    </row>
    <row r="19373" spans="6:6">
      <c r="F19373" s="1846"/>
    </row>
    <row r="19374" spans="6:6">
      <c r="F19374" s="1846"/>
    </row>
    <row r="19375" spans="6:6">
      <c r="F19375" s="1846"/>
    </row>
    <row r="19376" spans="6:6">
      <c r="F19376" s="1846"/>
    </row>
    <row r="19377" spans="6:6">
      <c r="F19377" s="1846"/>
    </row>
    <row r="19378" spans="6:6">
      <c r="F19378" s="1846"/>
    </row>
    <row r="19379" spans="6:6">
      <c r="F19379" s="1846"/>
    </row>
    <row r="19380" spans="6:6">
      <c r="F19380" s="1846"/>
    </row>
    <row r="19381" spans="6:6">
      <c r="F19381" s="1846"/>
    </row>
    <row r="19382" spans="6:6">
      <c r="F19382" s="1846"/>
    </row>
    <row r="19383" spans="6:6">
      <c r="F19383" s="1846"/>
    </row>
    <row r="19384" spans="6:6">
      <c r="F19384" s="1846"/>
    </row>
    <row r="19385" spans="6:6">
      <c r="F19385" s="1846"/>
    </row>
    <row r="19386" spans="6:6">
      <c r="F19386" s="1846"/>
    </row>
    <row r="19387" spans="6:6">
      <c r="F19387" s="1846"/>
    </row>
    <row r="19388" spans="6:6">
      <c r="F19388" s="1846"/>
    </row>
    <row r="19389" spans="6:6">
      <c r="F19389" s="1846"/>
    </row>
    <row r="19390" spans="6:6">
      <c r="F19390" s="1846"/>
    </row>
    <row r="19391" spans="6:6">
      <c r="F19391" s="1846"/>
    </row>
    <row r="19392" spans="6:6">
      <c r="F19392" s="1846"/>
    </row>
    <row r="19393" spans="6:6">
      <c r="F19393" s="1846"/>
    </row>
    <row r="19394" spans="6:6">
      <c r="F19394" s="1846"/>
    </row>
    <row r="19395" spans="6:6">
      <c r="F19395" s="1846"/>
    </row>
    <row r="19396" spans="6:6">
      <c r="F19396" s="1846"/>
    </row>
    <row r="19397" spans="6:6">
      <c r="F19397" s="1846"/>
    </row>
    <row r="19398" spans="6:6">
      <c r="F19398" s="1846"/>
    </row>
    <row r="19399" spans="6:6">
      <c r="F19399" s="1846"/>
    </row>
    <row r="19400" spans="6:6">
      <c r="F19400" s="1846"/>
    </row>
    <row r="19401" spans="6:6">
      <c r="F19401" s="1846"/>
    </row>
    <row r="19402" spans="6:6">
      <c r="F19402" s="1846"/>
    </row>
    <row r="19403" spans="6:6">
      <c r="F19403" s="1846"/>
    </row>
    <row r="19404" spans="6:6">
      <c r="F19404" s="1846"/>
    </row>
    <row r="19405" spans="6:6">
      <c r="F19405" s="1846"/>
    </row>
    <row r="19406" spans="6:6">
      <c r="F19406" s="1846"/>
    </row>
    <row r="19407" spans="6:6">
      <c r="F19407" s="1846"/>
    </row>
    <row r="19408" spans="6:6">
      <c r="F19408" s="1846"/>
    </row>
    <row r="19409" spans="6:6">
      <c r="F19409" s="1846"/>
    </row>
    <row r="19410" spans="6:6">
      <c r="F19410" s="1846"/>
    </row>
    <row r="19411" spans="6:6">
      <c r="F19411" s="1846"/>
    </row>
    <row r="19412" spans="6:6">
      <c r="F19412" s="1846"/>
    </row>
    <row r="19413" spans="6:6">
      <c r="F19413" s="1846"/>
    </row>
    <row r="19414" spans="6:6">
      <c r="F19414" s="1846"/>
    </row>
    <row r="19415" spans="6:6">
      <c r="F19415" s="1846"/>
    </row>
    <row r="19416" spans="6:6">
      <c r="F19416" s="1846"/>
    </row>
    <row r="19417" spans="6:6">
      <c r="F19417" s="1846"/>
    </row>
    <row r="19418" spans="6:6">
      <c r="F19418" s="1846"/>
    </row>
    <row r="19419" spans="6:6">
      <c r="F19419" s="1846"/>
    </row>
    <row r="19420" spans="6:6">
      <c r="F19420" s="1846"/>
    </row>
    <row r="19421" spans="6:6">
      <c r="F19421" s="1846"/>
    </row>
    <row r="19422" spans="6:6">
      <c r="F19422" s="1846"/>
    </row>
    <row r="19423" spans="6:6">
      <c r="F19423" s="1846"/>
    </row>
    <row r="19424" spans="6:6">
      <c r="F19424" s="1846"/>
    </row>
    <row r="19425" spans="6:6">
      <c r="F19425" s="1846"/>
    </row>
    <row r="19426" spans="6:6">
      <c r="F19426" s="1846"/>
    </row>
    <row r="19427" spans="6:6">
      <c r="F19427" s="1846"/>
    </row>
    <row r="19428" spans="6:6">
      <c r="F19428" s="1846"/>
    </row>
    <row r="19429" spans="6:6">
      <c r="F19429" s="1846"/>
    </row>
    <row r="19430" spans="6:6">
      <c r="F19430" s="1846"/>
    </row>
    <row r="19431" spans="6:6">
      <c r="F19431" s="1846"/>
    </row>
    <row r="19432" spans="6:6">
      <c r="F19432" s="1846"/>
    </row>
    <row r="19433" spans="6:6">
      <c r="F19433" s="1846"/>
    </row>
    <row r="19434" spans="6:6">
      <c r="F19434" s="1846"/>
    </row>
    <row r="19435" spans="6:6">
      <c r="F19435" s="1846"/>
    </row>
    <row r="19436" spans="6:6">
      <c r="F19436" s="1846"/>
    </row>
    <row r="19437" spans="6:6">
      <c r="F19437" s="1846"/>
    </row>
    <row r="19438" spans="6:6">
      <c r="F19438" s="1846"/>
    </row>
    <row r="19439" spans="6:6">
      <c r="F19439" s="1846"/>
    </row>
    <row r="19440" spans="6:6">
      <c r="F19440" s="1846"/>
    </row>
    <row r="19441" spans="6:6">
      <c r="F19441" s="1846"/>
    </row>
    <row r="19442" spans="6:6">
      <c r="F19442" s="1846"/>
    </row>
    <row r="19443" spans="6:6">
      <c r="F19443" s="1846"/>
    </row>
    <row r="19444" spans="6:6">
      <c r="F19444" s="1846"/>
    </row>
    <row r="19445" spans="6:6">
      <c r="F19445" s="1846"/>
    </row>
    <row r="19446" spans="6:6">
      <c r="F19446" s="1846"/>
    </row>
    <row r="19447" spans="6:6">
      <c r="F19447" s="1846"/>
    </row>
    <row r="19448" spans="6:6">
      <c r="F19448" s="1846"/>
    </row>
    <row r="19449" spans="6:6">
      <c r="F19449" s="1846"/>
    </row>
    <row r="19450" spans="6:6">
      <c r="F19450" s="1846"/>
    </row>
    <row r="19451" spans="6:6">
      <c r="F19451" s="1846"/>
    </row>
    <row r="19452" spans="6:6">
      <c r="F19452" s="1846"/>
    </row>
    <row r="19453" spans="6:6">
      <c r="F19453" s="1846"/>
    </row>
    <row r="19454" spans="6:6">
      <c r="F19454" s="1846"/>
    </row>
    <row r="19455" spans="6:6">
      <c r="F19455" s="1846"/>
    </row>
    <row r="19456" spans="6:6">
      <c r="F19456" s="1846"/>
    </row>
    <row r="19457" spans="6:6">
      <c r="F19457" s="1846"/>
    </row>
    <row r="19458" spans="6:6">
      <c r="F19458" s="1846"/>
    </row>
    <row r="19459" spans="6:6">
      <c r="F19459" s="1846"/>
    </row>
    <row r="19460" spans="6:6">
      <c r="F19460" s="1846"/>
    </row>
    <row r="19461" spans="6:6">
      <c r="F19461" s="1846"/>
    </row>
    <row r="19462" spans="6:6">
      <c r="F19462" s="1846"/>
    </row>
    <row r="19463" spans="6:6">
      <c r="F19463" s="1846"/>
    </row>
    <row r="19464" spans="6:6">
      <c r="F19464" s="1846"/>
    </row>
    <row r="19465" spans="6:6">
      <c r="F19465" s="1846"/>
    </row>
    <row r="19466" spans="6:6">
      <c r="F19466" s="1846"/>
    </row>
    <row r="19467" spans="6:6">
      <c r="F19467" s="1846"/>
    </row>
    <row r="19468" spans="6:6">
      <c r="F19468" s="1846"/>
    </row>
    <row r="19469" spans="6:6">
      <c r="F19469" s="1846"/>
    </row>
    <row r="19470" spans="6:6">
      <c r="F19470" s="1846"/>
    </row>
    <row r="19471" spans="6:6">
      <c r="F19471" s="1846"/>
    </row>
    <row r="19472" spans="6:6">
      <c r="F19472" s="1846"/>
    </row>
    <row r="19473" spans="6:6">
      <c r="F19473" s="1846"/>
    </row>
    <row r="19474" spans="6:6">
      <c r="F19474" s="1846"/>
    </row>
    <row r="19475" spans="6:6">
      <c r="F19475" s="1846"/>
    </row>
    <row r="19476" spans="6:6">
      <c r="F19476" s="1846"/>
    </row>
    <row r="19477" spans="6:6">
      <c r="F19477" s="1846"/>
    </row>
    <row r="19478" spans="6:6">
      <c r="F19478" s="1846"/>
    </row>
    <row r="19479" spans="6:6">
      <c r="F19479" s="1846"/>
    </row>
    <row r="19480" spans="6:6">
      <c r="F19480" s="1846"/>
    </row>
    <row r="19481" spans="6:6">
      <c r="F19481" s="1846"/>
    </row>
    <row r="19482" spans="6:6">
      <c r="F19482" s="1846"/>
    </row>
    <row r="19483" spans="6:6">
      <c r="F19483" s="1846"/>
    </row>
    <row r="19484" spans="6:6">
      <c r="F19484" s="1846"/>
    </row>
    <row r="19485" spans="6:6">
      <c r="F19485" s="1846"/>
    </row>
    <row r="19486" spans="6:6">
      <c r="F19486" s="1846"/>
    </row>
    <row r="19487" spans="6:6">
      <c r="F19487" s="1846"/>
    </row>
    <row r="19488" spans="6:6">
      <c r="F19488" s="1846"/>
    </row>
    <row r="19489" spans="6:6">
      <c r="F19489" s="1846"/>
    </row>
    <row r="19490" spans="6:6">
      <c r="F19490" s="1846"/>
    </row>
    <row r="19491" spans="6:6">
      <c r="F19491" s="1846"/>
    </row>
    <row r="19492" spans="6:6">
      <c r="F19492" s="1846"/>
    </row>
    <row r="19493" spans="6:6">
      <c r="F19493" s="1846"/>
    </row>
    <row r="19494" spans="6:6">
      <c r="F19494" s="1846"/>
    </row>
    <row r="19495" spans="6:6">
      <c r="F19495" s="1846"/>
    </row>
    <row r="19496" spans="6:6">
      <c r="F19496" s="1846"/>
    </row>
    <row r="19497" spans="6:6">
      <c r="F19497" s="1846"/>
    </row>
    <row r="19498" spans="6:6">
      <c r="F19498" s="1846"/>
    </row>
    <row r="19499" spans="6:6">
      <c r="F19499" s="1846"/>
    </row>
    <row r="19500" spans="6:6">
      <c r="F19500" s="1846"/>
    </row>
    <row r="19501" spans="6:6">
      <c r="F19501" s="1846"/>
    </row>
    <row r="19502" spans="6:6">
      <c r="F19502" s="1846"/>
    </row>
    <row r="19503" spans="6:6">
      <c r="F19503" s="1846"/>
    </row>
    <row r="19504" spans="6:6">
      <c r="F19504" s="1846"/>
    </row>
    <row r="19505" spans="6:6">
      <c r="F19505" s="1846"/>
    </row>
    <row r="19506" spans="6:6">
      <c r="F19506" s="1846"/>
    </row>
    <row r="19507" spans="6:6">
      <c r="F19507" s="1846"/>
    </row>
    <row r="19508" spans="6:6">
      <c r="F19508" s="1846"/>
    </row>
    <row r="19509" spans="6:6">
      <c r="F19509" s="1846"/>
    </row>
    <row r="19510" spans="6:6">
      <c r="F19510" s="1846"/>
    </row>
    <row r="19511" spans="6:6">
      <c r="F19511" s="1846"/>
    </row>
    <row r="19512" spans="6:6">
      <c r="F19512" s="1846"/>
    </row>
    <row r="19513" spans="6:6">
      <c r="F19513" s="1846"/>
    </row>
    <row r="19514" spans="6:6">
      <c r="F19514" s="1846"/>
    </row>
    <row r="19515" spans="6:6">
      <c r="F19515" s="1846"/>
    </row>
    <row r="19516" spans="6:6">
      <c r="F19516" s="1846"/>
    </row>
    <row r="19517" spans="6:6">
      <c r="F19517" s="1846"/>
    </row>
    <row r="19518" spans="6:6">
      <c r="F19518" s="1846"/>
    </row>
    <row r="19519" spans="6:6">
      <c r="F19519" s="1846"/>
    </row>
    <row r="19520" spans="6:6">
      <c r="F19520" s="1846"/>
    </row>
    <row r="19521" spans="6:6">
      <c r="F19521" s="1846"/>
    </row>
    <row r="19522" spans="6:6">
      <c r="F19522" s="1846"/>
    </row>
    <row r="19523" spans="6:6">
      <c r="F19523" s="1846"/>
    </row>
    <row r="19524" spans="6:6">
      <c r="F19524" s="1846"/>
    </row>
    <row r="19525" spans="6:6">
      <c r="F19525" s="1846"/>
    </row>
    <row r="19526" spans="6:6">
      <c r="F19526" s="1846"/>
    </row>
    <row r="19527" spans="6:6">
      <c r="F19527" s="1846"/>
    </row>
    <row r="19528" spans="6:6">
      <c r="F19528" s="1846"/>
    </row>
    <row r="19529" spans="6:6">
      <c r="F19529" s="1846"/>
    </row>
    <row r="19530" spans="6:6">
      <c r="F19530" s="1846"/>
    </row>
    <row r="19531" spans="6:6">
      <c r="F19531" s="1846"/>
    </row>
    <row r="19532" spans="6:6">
      <c r="F19532" s="1846"/>
    </row>
    <row r="19533" spans="6:6">
      <c r="F19533" s="1846"/>
    </row>
    <row r="19534" spans="6:6">
      <c r="F19534" s="1846"/>
    </row>
    <row r="19535" spans="6:6">
      <c r="F19535" s="1846"/>
    </row>
    <row r="19536" spans="6:6">
      <c r="F19536" s="1846"/>
    </row>
    <row r="19537" spans="6:6">
      <c r="F19537" s="1846"/>
    </row>
    <row r="19538" spans="6:6">
      <c r="F19538" s="1846"/>
    </row>
    <row r="19539" spans="6:6">
      <c r="F19539" s="1846"/>
    </row>
    <row r="19540" spans="6:6">
      <c r="F19540" s="1846"/>
    </row>
    <row r="19541" spans="6:6">
      <c r="F19541" s="1846"/>
    </row>
    <row r="19542" spans="6:6">
      <c r="F19542" s="1846"/>
    </row>
    <row r="19543" spans="6:6">
      <c r="F19543" s="1846"/>
    </row>
    <row r="19544" spans="6:6">
      <c r="F19544" s="1846"/>
    </row>
    <row r="19545" spans="6:6">
      <c r="F19545" s="1846"/>
    </row>
    <row r="19546" spans="6:6">
      <c r="F19546" s="1846"/>
    </row>
    <row r="19547" spans="6:6">
      <c r="F19547" s="1846"/>
    </row>
    <row r="19548" spans="6:6">
      <c r="F19548" s="1846"/>
    </row>
    <row r="19549" spans="6:6">
      <c r="F19549" s="1846"/>
    </row>
    <row r="19550" spans="6:6">
      <c r="F19550" s="1846"/>
    </row>
    <row r="19551" spans="6:6">
      <c r="F19551" s="1846"/>
    </row>
    <row r="19552" spans="6:6">
      <c r="F19552" s="1846"/>
    </row>
    <row r="19553" spans="6:6">
      <c r="F19553" s="1846"/>
    </row>
    <row r="19554" spans="6:6">
      <c r="F19554" s="1846"/>
    </row>
    <row r="19555" spans="6:6">
      <c r="F19555" s="1846"/>
    </row>
    <row r="19556" spans="6:6">
      <c r="F19556" s="1846"/>
    </row>
    <row r="19557" spans="6:6">
      <c r="F19557" s="1846"/>
    </row>
    <row r="19558" spans="6:6">
      <c r="F19558" s="1846"/>
    </row>
    <row r="19559" spans="6:6">
      <c r="F19559" s="1846"/>
    </row>
    <row r="19560" spans="6:6">
      <c r="F19560" s="1846"/>
    </row>
    <row r="19561" spans="6:6">
      <c r="F19561" s="1846"/>
    </row>
    <row r="19562" spans="6:6">
      <c r="F19562" s="1846"/>
    </row>
    <row r="19563" spans="6:6">
      <c r="F19563" s="1846"/>
    </row>
    <row r="19564" spans="6:6">
      <c r="F19564" s="1846"/>
    </row>
    <row r="19565" spans="6:6">
      <c r="F19565" s="1846"/>
    </row>
    <row r="19566" spans="6:6">
      <c r="F19566" s="1846"/>
    </row>
    <row r="19567" spans="6:6">
      <c r="F19567" s="1846"/>
    </row>
    <row r="19568" spans="6:6">
      <c r="F19568" s="1846"/>
    </row>
    <row r="19569" spans="6:6">
      <c r="F19569" s="1846"/>
    </row>
    <row r="19570" spans="6:6">
      <c r="F19570" s="1846"/>
    </row>
    <row r="19571" spans="6:6">
      <c r="F19571" s="1846"/>
    </row>
    <row r="19572" spans="6:6">
      <c r="F19572" s="1846"/>
    </row>
    <row r="19573" spans="6:6">
      <c r="F19573" s="1846"/>
    </row>
    <row r="19574" spans="6:6">
      <c r="F19574" s="1846"/>
    </row>
    <row r="19575" spans="6:6">
      <c r="F19575" s="1846"/>
    </row>
    <row r="19576" spans="6:6">
      <c r="F19576" s="1846"/>
    </row>
    <row r="19577" spans="6:6">
      <c r="F19577" s="1846"/>
    </row>
    <row r="19578" spans="6:6">
      <c r="F19578" s="1846"/>
    </row>
    <row r="19579" spans="6:6">
      <c r="F19579" s="1846"/>
    </row>
    <row r="19580" spans="6:6">
      <c r="F19580" s="1846"/>
    </row>
    <row r="19581" spans="6:6">
      <c r="F19581" s="1846"/>
    </row>
    <row r="19582" spans="6:6">
      <c r="F19582" s="1846"/>
    </row>
    <row r="19583" spans="6:6">
      <c r="F19583" s="1846"/>
    </row>
    <row r="19584" spans="6:6">
      <c r="F19584" s="1846"/>
    </row>
    <row r="19585" spans="6:6">
      <c r="F19585" s="1846"/>
    </row>
    <row r="19586" spans="6:6">
      <c r="F19586" s="1846"/>
    </row>
    <row r="19587" spans="6:6">
      <c r="F19587" s="1846"/>
    </row>
    <row r="19588" spans="6:6">
      <c r="F19588" s="1846"/>
    </row>
    <row r="19589" spans="6:6">
      <c r="F19589" s="1846"/>
    </row>
    <row r="19590" spans="6:6">
      <c r="F19590" s="1846"/>
    </row>
    <row r="19591" spans="6:6">
      <c r="F19591" s="1846"/>
    </row>
    <row r="19592" spans="6:6">
      <c r="F19592" s="1846"/>
    </row>
    <row r="19593" spans="6:6">
      <c r="F19593" s="1846"/>
    </row>
    <row r="19594" spans="6:6">
      <c r="F19594" s="1846"/>
    </row>
    <row r="19595" spans="6:6">
      <c r="F19595" s="1846"/>
    </row>
    <row r="19596" spans="6:6">
      <c r="F19596" s="1846"/>
    </row>
    <row r="19597" spans="6:6">
      <c r="F19597" s="1846"/>
    </row>
    <row r="19598" spans="6:6">
      <c r="F19598" s="1846"/>
    </row>
    <row r="19599" spans="6:6">
      <c r="F19599" s="1846"/>
    </row>
    <row r="19600" spans="6:6">
      <c r="F19600" s="1846"/>
    </row>
    <row r="19601" spans="6:6">
      <c r="F19601" s="1846"/>
    </row>
    <row r="19602" spans="6:6">
      <c r="F19602" s="1846"/>
    </row>
    <row r="19603" spans="6:6">
      <c r="F19603" s="1846"/>
    </row>
    <row r="19604" spans="6:6">
      <c r="F19604" s="1846"/>
    </row>
    <row r="19605" spans="6:6">
      <c r="F19605" s="1846"/>
    </row>
    <row r="19606" spans="6:6">
      <c r="F19606" s="1846"/>
    </row>
    <row r="19607" spans="6:6">
      <c r="F19607" s="1846"/>
    </row>
    <row r="19608" spans="6:6">
      <c r="F19608" s="1846"/>
    </row>
    <row r="19609" spans="6:6">
      <c r="F19609" s="1846"/>
    </row>
    <row r="19610" spans="6:6">
      <c r="F19610" s="1846"/>
    </row>
    <row r="19611" spans="6:6">
      <c r="F19611" s="1846"/>
    </row>
    <row r="19612" spans="6:6">
      <c r="F19612" s="1846"/>
    </row>
    <row r="19613" spans="6:6">
      <c r="F19613" s="1846"/>
    </row>
    <row r="19614" spans="6:6">
      <c r="F19614" s="1846"/>
    </row>
    <row r="19615" spans="6:6">
      <c r="F19615" s="1846"/>
    </row>
    <row r="19616" spans="6:6">
      <c r="F19616" s="1846"/>
    </row>
    <row r="19617" spans="6:6">
      <c r="F19617" s="1846"/>
    </row>
    <row r="19618" spans="6:6">
      <c r="F19618" s="1846"/>
    </row>
    <row r="19619" spans="6:6">
      <c r="F19619" s="1846"/>
    </row>
    <row r="19620" spans="6:6">
      <c r="F19620" s="1846"/>
    </row>
    <row r="19621" spans="6:6">
      <c r="F19621" s="1846"/>
    </row>
    <row r="19622" spans="6:6">
      <c r="F19622" s="1846"/>
    </row>
    <row r="19623" spans="6:6">
      <c r="F19623" s="1846"/>
    </row>
    <row r="19624" spans="6:6">
      <c r="F19624" s="1846"/>
    </row>
    <row r="19625" spans="6:6">
      <c r="F19625" s="1846"/>
    </row>
    <row r="19626" spans="6:6">
      <c r="F19626" s="1846"/>
    </row>
    <row r="19627" spans="6:6">
      <c r="F19627" s="1846"/>
    </row>
    <row r="19628" spans="6:6">
      <c r="F19628" s="1846"/>
    </row>
    <row r="19629" spans="6:6">
      <c r="F19629" s="1846"/>
    </row>
    <row r="19630" spans="6:6">
      <c r="F19630" s="1846"/>
    </row>
    <row r="19631" spans="6:6">
      <c r="F19631" s="1846"/>
    </row>
    <row r="19632" spans="6:6">
      <c r="F19632" s="1846"/>
    </row>
    <row r="19633" spans="6:6">
      <c r="F19633" s="1846"/>
    </row>
    <row r="19634" spans="6:6">
      <c r="F19634" s="1846"/>
    </row>
    <row r="19635" spans="6:6">
      <c r="F19635" s="1846"/>
    </row>
    <row r="19636" spans="6:6">
      <c r="F19636" s="1846"/>
    </row>
    <row r="19637" spans="6:6">
      <c r="F19637" s="1846"/>
    </row>
    <row r="19638" spans="6:6">
      <c r="F19638" s="1846"/>
    </row>
    <row r="19639" spans="6:6">
      <c r="F19639" s="1846"/>
    </row>
    <row r="19640" spans="6:6">
      <c r="F19640" s="1846"/>
    </row>
    <row r="19641" spans="6:6">
      <c r="F19641" s="1846"/>
    </row>
    <row r="19642" spans="6:6">
      <c r="F19642" s="1846"/>
    </row>
    <row r="19643" spans="6:6">
      <c r="F19643" s="1846"/>
    </row>
    <row r="19644" spans="6:6">
      <c r="F19644" s="1846"/>
    </row>
    <row r="19645" spans="6:6">
      <c r="F19645" s="1846"/>
    </row>
    <row r="19646" spans="6:6">
      <c r="F19646" s="1846"/>
    </row>
    <row r="19647" spans="6:6">
      <c r="F19647" s="1846"/>
    </row>
    <row r="19648" spans="6:6">
      <c r="F19648" s="1846"/>
    </row>
    <row r="19649" spans="6:6">
      <c r="F19649" s="1846"/>
    </row>
    <row r="19650" spans="6:6">
      <c r="F19650" s="1846"/>
    </row>
    <row r="19651" spans="6:6">
      <c r="F19651" s="1846"/>
    </row>
    <row r="19652" spans="6:6">
      <c r="F19652" s="1846"/>
    </row>
    <row r="19653" spans="6:6">
      <c r="F19653" s="1846"/>
    </row>
    <row r="19654" spans="6:6">
      <c r="F19654" s="1846"/>
    </row>
    <row r="19655" spans="6:6">
      <c r="F19655" s="1846"/>
    </row>
    <row r="19656" spans="6:6">
      <c r="F19656" s="1846"/>
    </row>
    <row r="19657" spans="6:6">
      <c r="F19657" s="1846"/>
    </row>
    <row r="19658" spans="6:6">
      <c r="F19658" s="1846"/>
    </row>
    <row r="19659" spans="6:6">
      <c r="F19659" s="1846"/>
    </row>
    <row r="19660" spans="6:6">
      <c r="F19660" s="1846"/>
    </row>
    <row r="19661" spans="6:6">
      <c r="F19661" s="1846"/>
    </row>
    <row r="19662" spans="6:6">
      <c r="F19662" s="1846"/>
    </row>
    <row r="19663" spans="6:6">
      <c r="F19663" s="1846"/>
    </row>
    <row r="19664" spans="6:6">
      <c r="F19664" s="1846"/>
    </row>
    <row r="19665" spans="6:6">
      <c r="F19665" s="1846"/>
    </row>
    <row r="19666" spans="6:6">
      <c r="F19666" s="1846"/>
    </row>
    <row r="19667" spans="6:6">
      <c r="F19667" s="1846"/>
    </row>
    <row r="19668" spans="6:6">
      <c r="F19668" s="1846"/>
    </row>
    <row r="19669" spans="6:6">
      <c r="F19669" s="1846"/>
    </row>
    <row r="19670" spans="6:6">
      <c r="F19670" s="1846"/>
    </row>
    <row r="19671" spans="6:6">
      <c r="F19671" s="1846"/>
    </row>
    <row r="19672" spans="6:6">
      <c r="F19672" s="1846"/>
    </row>
    <row r="19673" spans="6:6">
      <c r="F19673" s="1846"/>
    </row>
    <row r="19674" spans="6:6">
      <c r="F19674" s="1846"/>
    </row>
    <row r="19675" spans="6:6">
      <c r="F19675" s="1846"/>
    </row>
    <row r="19676" spans="6:6">
      <c r="F19676" s="1846"/>
    </row>
    <row r="19677" spans="6:6">
      <c r="F19677" s="1846"/>
    </row>
    <row r="19678" spans="6:6">
      <c r="F19678" s="1846"/>
    </row>
    <row r="19679" spans="6:6">
      <c r="F19679" s="1846"/>
    </row>
    <row r="19680" spans="6:6">
      <c r="F19680" s="1846"/>
    </row>
    <row r="19681" spans="6:6">
      <c r="F19681" s="1846"/>
    </row>
    <row r="19682" spans="6:6">
      <c r="F19682" s="1846"/>
    </row>
    <row r="19683" spans="6:6">
      <c r="F19683" s="1846"/>
    </row>
    <row r="19684" spans="6:6">
      <c r="F19684" s="1846"/>
    </row>
    <row r="19685" spans="6:6">
      <c r="F19685" s="1846"/>
    </row>
    <row r="19686" spans="6:6">
      <c r="F19686" s="1846"/>
    </row>
    <row r="19687" spans="6:6">
      <c r="F19687" s="1846"/>
    </row>
    <row r="19688" spans="6:6">
      <c r="F19688" s="1846"/>
    </row>
    <row r="19689" spans="6:6">
      <c r="F19689" s="1846"/>
    </row>
    <row r="19690" spans="6:6">
      <c r="F19690" s="1846"/>
    </row>
    <row r="19691" spans="6:6">
      <c r="F19691" s="1846"/>
    </row>
    <row r="19692" spans="6:6">
      <c r="F19692" s="1846"/>
    </row>
    <row r="19693" spans="6:6">
      <c r="F19693" s="1846"/>
    </row>
    <row r="19694" spans="6:6">
      <c r="F19694" s="1846"/>
    </row>
    <row r="19695" spans="6:6">
      <c r="F19695" s="1846"/>
    </row>
    <row r="19696" spans="6:6">
      <c r="F19696" s="1846"/>
    </row>
    <row r="19697" spans="6:6">
      <c r="F19697" s="1846"/>
    </row>
    <row r="19698" spans="6:6">
      <c r="F19698" s="1846"/>
    </row>
    <row r="19699" spans="6:6">
      <c r="F19699" s="1846"/>
    </row>
    <row r="19700" spans="6:6">
      <c r="F19700" s="1846"/>
    </row>
    <row r="19701" spans="6:6">
      <c r="F19701" s="1846"/>
    </row>
    <row r="19702" spans="6:6">
      <c r="F19702" s="1846"/>
    </row>
    <row r="19703" spans="6:6">
      <c r="F19703" s="1846"/>
    </row>
    <row r="19704" spans="6:6">
      <c r="F19704" s="1846"/>
    </row>
    <row r="19705" spans="6:6">
      <c r="F19705" s="1846"/>
    </row>
    <row r="19706" spans="6:6">
      <c r="F19706" s="1846"/>
    </row>
    <row r="19707" spans="6:6">
      <c r="F19707" s="1846"/>
    </row>
    <row r="19708" spans="6:6">
      <c r="F19708" s="1846"/>
    </row>
    <row r="19709" spans="6:6">
      <c r="F19709" s="1846"/>
    </row>
    <row r="19710" spans="6:6">
      <c r="F19710" s="1846"/>
    </row>
    <row r="19711" spans="6:6">
      <c r="F19711" s="1846"/>
    </row>
    <row r="19712" spans="6:6">
      <c r="F19712" s="1846"/>
    </row>
    <row r="19713" spans="6:6">
      <c r="F19713" s="1846"/>
    </row>
    <row r="19714" spans="6:6">
      <c r="F19714" s="1846"/>
    </row>
    <row r="19715" spans="6:6">
      <c r="F19715" s="1846"/>
    </row>
    <row r="19716" spans="6:6">
      <c r="F19716" s="1846"/>
    </row>
    <row r="19717" spans="6:6">
      <c r="F19717" s="1846"/>
    </row>
    <row r="19718" spans="6:6">
      <c r="F19718" s="1846"/>
    </row>
    <row r="19719" spans="6:6">
      <c r="F19719" s="1846"/>
    </row>
    <row r="19720" spans="6:6">
      <c r="F19720" s="1846"/>
    </row>
    <row r="19721" spans="6:6">
      <c r="F19721" s="1846"/>
    </row>
    <row r="19722" spans="6:6">
      <c r="F19722" s="1846"/>
    </row>
    <row r="19723" spans="6:6">
      <c r="F19723" s="1846"/>
    </row>
    <row r="19724" spans="6:6">
      <c r="F19724" s="1846"/>
    </row>
    <row r="19725" spans="6:6">
      <c r="F19725" s="1846"/>
    </row>
    <row r="19726" spans="6:6">
      <c r="F19726" s="1846"/>
    </row>
    <row r="19727" spans="6:6">
      <c r="F19727" s="1846"/>
    </row>
    <row r="19728" spans="6:6">
      <c r="F19728" s="1846"/>
    </row>
    <row r="19729" spans="6:6">
      <c r="F19729" s="1846"/>
    </row>
    <row r="19730" spans="6:6">
      <c r="F19730" s="1846"/>
    </row>
    <row r="19731" spans="6:6">
      <c r="F19731" s="1846"/>
    </row>
    <row r="19732" spans="6:6">
      <c r="F19732" s="1846"/>
    </row>
    <row r="19733" spans="6:6">
      <c r="F19733" s="1846"/>
    </row>
    <row r="19734" spans="6:6">
      <c r="F19734" s="1846"/>
    </row>
    <row r="19735" spans="6:6">
      <c r="F19735" s="1846"/>
    </row>
    <row r="19736" spans="6:6">
      <c r="F19736" s="1846"/>
    </row>
    <row r="19737" spans="6:6">
      <c r="F19737" s="1846"/>
    </row>
    <row r="19738" spans="6:6">
      <c r="F19738" s="1846"/>
    </row>
    <row r="19739" spans="6:6">
      <c r="F19739" s="1846"/>
    </row>
    <row r="19740" spans="6:6">
      <c r="F19740" s="1846"/>
    </row>
    <row r="19741" spans="6:6">
      <c r="F19741" s="1846"/>
    </row>
    <row r="19742" spans="6:6">
      <c r="F19742" s="1846"/>
    </row>
    <row r="19743" spans="6:6">
      <c r="F19743" s="1846"/>
    </row>
    <row r="19744" spans="6:6">
      <c r="F19744" s="1846"/>
    </row>
    <row r="19745" spans="6:6">
      <c r="F19745" s="1846"/>
    </row>
    <row r="19746" spans="6:6">
      <c r="F19746" s="1846"/>
    </row>
    <row r="19747" spans="6:6">
      <c r="F19747" s="1846"/>
    </row>
    <row r="19748" spans="6:6">
      <c r="F19748" s="1846"/>
    </row>
    <row r="19749" spans="6:6">
      <c r="F19749" s="1846"/>
    </row>
    <row r="19750" spans="6:6">
      <c r="F19750" s="1846"/>
    </row>
    <row r="19751" spans="6:6">
      <c r="F19751" s="1846"/>
    </row>
    <row r="19752" spans="6:6">
      <c r="F19752" s="1846"/>
    </row>
    <row r="19753" spans="6:6">
      <c r="F19753" s="1846"/>
    </row>
    <row r="19754" spans="6:6">
      <c r="F19754" s="1846"/>
    </row>
    <row r="19755" spans="6:6">
      <c r="F19755" s="1846"/>
    </row>
    <row r="19756" spans="6:6">
      <c r="F19756" s="1846"/>
    </row>
    <row r="19757" spans="6:6">
      <c r="F19757" s="1846"/>
    </row>
    <row r="19758" spans="6:6">
      <c r="F19758" s="1846"/>
    </row>
    <row r="19759" spans="6:6">
      <c r="F19759" s="1846"/>
    </row>
    <row r="19760" spans="6:6">
      <c r="F19760" s="1846"/>
    </row>
    <row r="19761" spans="6:6">
      <c r="F19761" s="1846"/>
    </row>
    <row r="19762" spans="6:6">
      <c r="F19762" s="1846"/>
    </row>
    <row r="19763" spans="6:6">
      <c r="F19763" s="1846"/>
    </row>
    <row r="19764" spans="6:6">
      <c r="F19764" s="1846"/>
    </row>
    <row r="19765" spans="6:6">
      <c r="F19765" s="1846"/>
    </row>
    <row r="19766" spans="6:6">
      <c r="F19766" s="1846"/>
    </row>
    <row r="19767" spans="6:6">
      <c r="F19767" s="1846"/>
    </row>
    <row r="19768" spans="6:6">
      <c r="F19768" s="1846"/>
    </row>
    <row r="19769" spans="6:6">
      <c r="F19769" s="1846"/>
    </row>
    <row r="19770" spans="6:6">
      <c r="F19770" s="1846"/>
    </row>
    <row r="19771" spans="6:6">
      <c r="F19771" s="1846"/>
    </row>
    <row r="19772" spans="6:6">
      <c r="F19772" s="1846"/>
    </row>
    <row r="19773" spans="6:6">
      <c r="F19773" s="1846"/>
    </row>
    <row r="19774" spans="6:6">
      <c r="F19774" s="1846"/>
    </row>
    <row r="19775" spans="6:6">
      <c r="F19775" s="1846"/>
    </row>
    <row r="19776" spans="6:6">
      <c r="F19776" s="1846"/>
    </row>
    <row r="19777" spans="6:6">
      <c r="F19777" s="1846"/>
    </row>
    <row r="19778" spans="6:6">
      <c r="F19778" s="1846"/>
    </row>
    <row r="19779" spans="6:6">
      <c r="F19779" s="1846"/>
    </row>
    <row r="19780" spans="6:6">
      <c r="F19780" s="1846"/>
    </row>
    <row r="19781" spans="6:6">
      <c r="F19781" s="1846"/>
    </row>
    <row r="19782" spans="6:6">
      <c r="F19782" s="1846"/>
    </row>
    <row r="19783" spans="6:6">
      <c r="F19783" s="1846"/>
    </row>
    <row r="19784" spans="6:6">
      <c r="F19784" s="1846"/>
    </row>
    <row r="19785" spans="6:6">
      <c r="F19785" s="1846"/>
    </row>
    <row r="19786" spans="6:6">
      <c r="F19786" s="1846"/>
    </row>
    <row r="19787" spans="6:6">
      <c r="F19787" s="1846"/>
    </row>
    <row r="19788" spans="6:6">
      <c r="F19788" s="1846"/>
    </row>
    <row r="19789" spans="6:6">
      <c r="F19789" s="1846"/>
    </row>
    <row r="19790" spans="6:6">
      <c r="F19790" s="1846"/>
    </row>
    <row r="19791" spans="6:6">
      <c r="F19791" s="1846"/>
    </row>
    <row r="19792" spans="6:6">
      <c r="F19792" s="1846"/>
    </row>
    <row r="19793" spans="6:6">
      <c r="F19793" s="1846"/>
    </row>
    <row r="19794" spans="6:6">
      <c r="F19794" s="1846"/>
    </row>
    <row r="19795" spans="6:6">
      <c r="F19795" s="1846"/>
    </row>
    <row r="19796" spans="6:6">
      <c r="F19796" s="1846"/>
    </row>
    <row r="19797" spans="6:6">
      <c r="F19797" s="1846"/>
    </row>
    <row r="19798" spans="6:6">
      <c r="F19798" s="1846"/>
    </row>
    <row r="19799" spans="6:6">
      <c r="F19799" s="1846"/>
    </row>
    <row r="19800" spans="6:6">
      <c r="F19800" s="1846"/>
    </row>
    <row r="19801" spans="6:6">
      <c r="F19801" s="1846"/>
    </row>
    <row r="19802" spans="6:6">
      <c r="F19802" s="1846"/>
    </row>
    <row r="19803" spans="6:6">
      <c r="F19803" s="1846"/>
    </row>
    <row r="19804" spans="6:6">
      <c r="F19804" s="1846"/>
    </row>
    <row r="19805" spans="6:6">
      <c r="F19805" s="1846"/>
    </row>
    <row r="19806" spans="6:6">
      <c r="F19806" s="1846"/>
    </row>
    <row r="19807" spans="6:6">
      <c r="F19807" s="1846"/>
    </row>
    <row r="19808" spans="6:6">
      <c r="F19808" s="1846"/>
    </row>
    <row r="19809" spans="6:6">
      <c r="F19809" s="1846"/>
    </row>
    <row r="19810" spans="6:6">
      <c r="F19810" s="1846"/>
    </row>
    <row r="19811" spans="6:6">
      <c r="F19811" s="1846"/>
    </row>
    <row r="19812" spans="6:6">
      <c r="F19812" s="1846"/>
    </row>
    <row r="19813" spans="6:6">
      <c r="F19813" s="1846"/>
    </row>
    <row r="19814" spans="6:6">
      <c r="F19814" s="1846"/>
    </row>
    <row r="19815" spans="6:6">
      <c r="F19815" s="1846"/>
    </row>
    <row r="19816" spans="6:6">
      <c r="F19816" s="1846"/>
    </row>
    <row r="19817" spans="6:6">
      <c r="F19817" s="1846"/>
    </row>
    <row r="19818" spans="6:6">
      <c r="F19818" s="1846"/>
    </row>
    <row r="19819" spans="6:6">
      <c r="F19819" s="1846"/>
    </row>
    <row r="19820" spans="6:6">
      <c r="F19820" s="1846"/>
    </row>
    <row r="19821" spans="6:6">
      <c r="F19821" s="1846"/>
    </row>
    <row r="19822" spans="6:6">
      <c r="F19822" s="1846"/>
    </row>
    <row r="19823" spans="6:6">
      <c r="F19823" s="1846"/>
    </row>
    <row r="19824" spans="6:6">
      <c r="F19824" s="1846"/>
    </row>
    <row r="19825" spans="6:6">
      <c r="F19825" s="1846"/>
    </row>
    <row r="19826" spans="6:6">
      <c r="F19826" s="1846"/>
    </row>
    <row r="19827" spans="6:6">
      <c r="F19827" s="1846"/>
    </row>
    <row r="19828" spans="6:6">
      <c r="F19828" s="1846"/>
    </row>
    <row r="19829" spans="6:6">
      <c r="F19829" s="1846"/>
    </row>
    <row r="19830" spans="6:6">
      <c r="F19830" s="1846"/>
    </row>
    <row r="19831" spans="6:6">
      <c r="F19831" s="1846"/>
    </row>
    <row r="19832" spans="6:6">
      <c r="F19832" s="1846"/>
    </row>
    <row r="19833" spans="6:6">
      <c r="F19833" s="1846"/>
    </row>
    <row r="19834" spans="6:6">
      <c r="F19834" s="1846"/>
    </row>
    <row r="19835" spans="6:6">
      <c r="F19835" s="1846"/>
    </row>
    <row r="19836" spans="6:6">
      <c r="F19836" s="1846"/>
    </row>
    <row r="19837" spans="6:6">
      <c r="F19837" s="1846"/>
    </row>
    <row r="19838" spans="6:6">
      <c r="F19838" s="1846"/>
    </row>
    <row r="19839" spans="6:6">
      <c r="F19839" s="1846"/>
    </row>
    <row r="19840" spans="6:6">
      <c r="F19840" s="1846"/>
    </row>
    <row r="19841" spans="6:6">
      <c r="F19841" s="1846"/>
    </row>
    <row r="19842" spans="6:6">
      <c r="F19842" s="1846"/>
    </row>
    <row r="19843" spans="6:6">
      <c r="F19843" s="1846"/>
    </row>
    <row r="19844" spans="6:6">
      <c r="F19844" s="1846"/>
    </row>
    <row r="19845" spans="6:6">
      <c r="F19845" s="1846"/>
    </row>
    <row r="19846" spans="6:6">
      <c r="F19846" s="1846"/>
    </row>
    <row r="19847" spans="6:6">
      <c r="F19847" s="1846"/>
    </row>
    <row r="19848" spans="6:6">
      <c r="F19848" s="1846"/>
    </row>
    <row r="19849" spans="6:6">
      <c r="F19849" s="1846"/>
    </row>
    <row r="19850" spans="6:6">
      <c r="F19850" s="1846"/>
    </row>
    <row r="19851" spans="6:6">
      <c r="F19851" s="1846"/>
    </row>
    <row r="19852" spans="6:6">
      <c r="F19852" s="1846"/>
    </row>
    <row r="19853" spans="6:6">
      <c r="F19853" s="1846"/>
    </row>
    <row r="19854" spans="6:6">
      <c r="F19854" s="1846"/>
    </row>
    <row r="19855" spans="6:6">
      <c r="F19855" s="1846"/>
    </row>
    <row r="19856" spans="6:6">
      <c r="F19856" s="1846"/>
    </row>
    <row r="19857" spans="6:6">
      <c r="F19857" s="1846"/>
    </row>
    <row r="19858" spans="6:6">
      <c r="F19858" s="1846"/>
    </row>
    <row r="19859" spans="6:6">
      <c r="F19859" s="1846"/>
    </row>
    <row r="19860" spans="6:6">
      <c r="F19860" s="1846"/>
    </row>
    <row r="19861" spans="6:6">
      <c r="F19861" s="1846"/>
    </row>
    <row r="19862" spans="6:6">
      <c r="F19862" s="1846"/>
    </row>
    <row r="19863" spans="6:6">
      <c r="F19863" s="1846"/>
    </row>
    <row r="19864" spans="6:6">
      <c r="F19864" s="1846"/>
    </row>
    <row r="19865" spans="6:6">
      <c r="F19865" s="1846"/>
    </row>
    <row r="19866" spans="6:6">
      <c r="F19866" s="1846"/>
    </row>
    <row r="19867" spans="6:6">
      <c r="F19867" s="1846"/>
    </row>
    <row r="19868" spans="6:6">
      <c r="F19868" s="1846"/>
    </row>
    <row r="19869" spans="6:6">
      <c r="F19869" s="1846"/>
    </row>
    <row r="19870" spans="6:6">
      <c r="F19870" s="1846"/>
    </row>
    <row r="19871" spans="6:6">
      <c r="F19871" s="1846"/>
    </row>
    <row r="19872" spans="6:6">
      <c r="F19872" s="1846"/>
    </row>
    <row r="19873" spans="6:6">
      <c r="F19873" s="1846"/>
    </row>
    <row r="19874" spans="6:6">
      <c r="F19874" s="1846"/>
    </row>
    <row r="19875" spans="6:6">
      <c r="F19875" s="1846"/>
    </row>
    <row r="19876" spans="6:6">
      <c r="F19876" s="1846"/>
    </row>
    <row r="19877" spans="6:6">
      <c r="F19877" s="1846"/>
    </row>
    <row r="19878" spans="6:6">
      <c r="F19878" s="1846"/>
    </row>
    <row r="19879" spans="6:6">
      <c r="F19879" s="1846"/>
    </row>
    <row r="19880" spans="6:6">
      <c r="F19880" s="1846"/>
    </row>
    <row r="19881" spans="6:6">
      <c r="F19881" s="1846"/>
    </row>
    <row r="19882" spans="6:6">
      <c r="F19882" s="1846"/>
    </row>
    <row r="19883" spans="6:6">
      <c r="F19883" s="1846"/>
    </row>
    <row r="19884" spans="6:6">
      <c r="F19884" s="1846"/>
    </row>
    <row r="19885" spans="6:6">
      <c r="F19885" s="1846"/>
    </row>
    <row r="19886" spans="6:6">
      <c r="F19886" s="1846"/>
    </row>
    <row r="19887" spans="6:6">
      <c r="F19887" s="1846"/>
    </row>
    <row r="19888" spans="6:6">
      <c r="F19888" s="1846"/>
    </row>
    <row r="19889" spans="6:6">
      <c r="F19889" s="1846"/>
    </row>
    <row r="19890" spans="6:6">
      <c r="F19890" s="1846"/>
    </row>
    <row r="19891" spans="6:6">
      <c r="F19891" s="1846"/>
    </row>
    <row r="19892" spans="6:6">
      <c r="F19892" s="1846"/>
    </row>
    <row r="19893" spans="6:6">
      <c r="F19893" s="1846"/>
    </row>
    <row r="19894" spans="6:6">
      <c r="F19894" s="1846"/>
    </row>
    <row r="19895" spans="6:6">
      <c r="F19895" s="1846"/>
    </row>
    <row r="19896" spans="6:6">
      <c r="F19896" s="1846"/>
    </row>
    <row r="19897" spans="6:6">
      <c r="F19897" s="1846"/>
    </row>
    <row r="19898" spans="6:6">
      <c r="F19898" s="1846"/>
    </row>
    <row r="19899" spans="6:6">
      <c r="F19899" s="1846"/>
    </row>
    <row r="19900" spans="6:6">
      <c r="F19900" s="1846"/>
    </row>
    <row r="19901" spans="6:6">
      <c r="F19901" s="1846"/>
    </row>
    <row r="19902" spans="6:6">
      <c r="F19902" s="1846"/>
    </row>
    <row r="19903" spans="6:6">
      <c r="F19903" s="1846"/>
    </row>
    <row r="19904" spans="6:6">
      <c r="F19904" s="1846"/>
    </row>
    <row r="19905" spans="6:6">
      <c r="F19905" s="1846"/>
    </row>
    <row r="19906" spans="6:6">
      <c r="F19906" s="1846"/>
    </row>
    <row r="19907" spans="6:6">
      <c r="F19907" s="1846"/>
    </row>
    <row r="19908" spans="6:6">
      <c r="F19908" s="1846"/>
    </row>
    <row r="19909" spans="6:6">
      <c r="F19909" s="1846"/>
    </row>
    <row r="19910" spans="6:6">
      <c r="F19910" s="1846"/>
    </row>
    <row r="19911" spans="6:6">
      <c r="F19911" s="1846"/>
    </row>
    <row r="19912" spans="6:6">
      <c r="F19912" s="1846"/>
    </row>
    <row r="19913" spans="6:6">
      <c r="F19913" s="1846"/>
    </row>
    <row r="19914" spans="6:6">
      <c r="F19914" s="1846"/>
    </row>
    <row r="19915" spans="6:6">
      <c r="F19915" s="1846"/>
    </row>
    <row r="19916" spans="6:6">
      <c r="F19916" s="1846"/>
    </row>
    <row r="19917" spans="6:6">
      <c r="F19917" s="1846"/>
    </row>
    <row r="19918" spans="6:6">
      <c r="F19918" s="1846"/>
    </row>
    <row r="19919" spans="6:6">
      <c r="F19919" s="1846"/>
    </row>
    <row r="19920" spans="6:6">
      <c r="F19920" s="1846"/>
    </row>
    <row r="19921" spans="6:6">
      <c r="F19921" s="1846"/>
    </row>
    <row r="19922" spans="6:6">
      <c r="F19922" s="1846"/>
    </row>
    <row r="19923" spans="6:6">
      <c r="F19923" s="1846"/>
    </row>
    <row r="19924" spans="6:6">
      <c r="F19924" s="1846"/>
    </row>
    <row r="19925" spans="6:6">
      <c r="F19925" s="1846"/>
    </row>
    <row r="19926" spans="6:6">
      <c r="F19926" s="1846"/>
    </row>
    <row r="19927" spans="6:6">
      <c r="F19927" s="1846"/>
    </row>
    <row r="19928" spans="6:6">
      <c r="F19928" s="1846"/>
    </row>
    <row r="19929" spans="6:6">
      <c r="F19929" s="1846"/>
    </row>
    <row r="19930" spans="6:6">
      <c r="F19930" s="1846"/>
    </row>
    <row r="19931" spans="6:6">
      <c r="F19931" s="1846"/>
    </row>
    <row r="19932" spans="6:6">
      <c r="F19932" s="1846"/>
    </row>
    <row r="19933" spans="6:6">
      <c r="F19933" s="1846"/>
    </row>
    <row r="19934" spans="6:6">
      <c r="F19934" s="1846"/>
    </row>
    <row r="19935" spans="6:6">
      <c r="F19935" s="1846"/>
    </row>
    <row r="19936" spans="6:6">
      <c r="F19936" s="1846"/>
    </row>
    <row r="19937" spans="6:6">
      <c r="F19937" s="1846"/>
    </row>
    <row r="19938" spans="6:6">
      <c r="F19938" s="1846"/>
    </row>
    <row r="19939" spans="6:6">
      <c r="F19939" s="1846"/>
    </row>
    <row r="19940" spans="6:6">
      <c r="F19940" s="1846"/>
    </row>
    <row r="19941" spans="6:6">
      <c r="F19941" s="1846"/>
    </row>
    <row r="19942" spans="6:6">
      <c r="F19942" s="1846"/>
    </row>
    <row r="19943" spans="6:6">
      <c r="F19943" s="1846"/>
    </row>
    <row r="19944" spans="6:6">
      <c r="F19944" s="1846"/>
    </row>
    <row r="19945" spans="6:6">
      <c r="F19945" s="1846"/>
    </row>
    <row r="19946" spans="6:6">
      <c r="F19946" s="1846"/>
    </row>
    <row r="19947" spans="6:6">
      <c r="F19947" s="1846"/>
    </row>
    <row r="19948" spans="6:6">
      <c r="F19948" s="1846"/>
    </row>
    <row r="19949" spans="6:6">
      <c r="F19949" s="1846"/>
    </row>
    <row r="19950" spans="6:6">
      <c r="F19950" s="1846"/>
    </row>
    <row r="19951" spans="6:6">
      <c r="F19951" s="1846"/>
    </row>
    <row r="19952" spans="6:6">
      <c r="F19952" s="1846"/>
    </row>
    <row r="19953" spans="6:6">
      <c r="F19953" s="1846"/>
    </row>
    <row r="19954" spans="6:6">
      <c r="F19954" s="1846"/>
    </row>
    <row r="19955" spans="6:6">
      <c r="F19955" s="1846"/>
    </row>
    <row r="19956" spans="6:6">
      <c r="F19956" s="1846"/>
    </row>
    <row r="19957" spans="6:6">
      <c r="F19957" s="1846"/>
    </row>
    <row r="19958" spans="6:6">
      <c r="F19958" s="1846"/>
    </row>
    <row r="19959" spans="6:6">
      <c r="F19959" s="1846"/>
    </row>
    <row r="19960" spans="6:6">
      <c r="F19960" s="1846"/>
    </row>
    <row r="19961" spans="6:6">
      <c r="F19961" s="1846"/>
    </row>
    <row r="19962" spans="6:6">
      <c r="F19962" s="1846"/>
    </row>
    <row r="19963" spans="6:6">
      <c r="F19963" s="1846"/>
    </row>
    <row r="19964" spans="6:6">
      <c r="F19964" s="1846"/>
    </row>
    <row r="19965" spans="6:6">
      <c r="F19965" s="1846"/>
    </row>
    <row r="19966" spans="6:6">
      <c r="F19966" s="1846"/>
    </row>
    <row r="19967" spans="6:6">
      <c r="F19967" s="1846"/>
    </row>
    <row r="19968" spans="6:6">
      <c r="F19968" s="1846"/>
    </row>
    <row r="19969" spans="6:6">
      <c r="F19969" s="1846"/>
    </row>
    <row r="19970" spans="6:6">
      <c r="F19970" s="1846"/>
    </row>
    <row r="19971" spans="6:6">
      <c r="F19971" s="1846"/>
    </row>
    <row r="19972" spans="6:6">
      <c r="F19972" s="1846"/>
    </row>
    <row r="19973" spans="6:6">
      <c r="F19973" s="1846"/>
    </row>
    <row r="19974" spans="6:6">
      <c r="F19974" s="1846"/>
    </row>
    <row r="19975" spans="6:6">
      <c r="F19975" s="1846"/>
    </row>
    <row r="19976" spans="6:6">
      <c r="F19976" s="1846"/>
    </row>
    <row r="19977" spans="6:6">
      <c r="F19977" s="1846"/>
    </row>
    <row r="19978" spans="6:6">
      <c r="F19978" s="1846"/>
    </row>
    <row r="19979" spans="6:6">
      <c r="F19979" s="1846"/>
    </row>
    <row r="19980" spans="6:6">
      <c r="F19980" s="1846"/>
    </row>
    <row r="19981" spans="6:6">
      <c r="F19981" s="1846"/>
    </row>
    <row r="19982" spans="6:6">
      <c r="F19982" s="1846"/>
    </row>
    <row r="19983" spans="6:6">
      <c r="F19983" s="1846"/>
    </row>
    <row r="19984" spans="6:6">
      <c r="F19984" s="1846"/>
    </row>
    <row r="19985" spans="6:6">
      <c r="F19985" s="1846"/>
    </row>
    <row r="19986" spans="6:6">
      <c r="F19986" s="1846"/>
    </row>
    <row r="19987" spans="6:6">
      <c r="F19987" s="1846"/>
    </row>
    <row r="19988" spans="6:6">
      <c r="F19988" s="1846"/>
    </row>
    <row r="19989" spans="6:6">
      <c r="F19989" s="1846"/>
    </row>
    <row r="19990" spans="6:6">
      <c r="F19990" s="1846"/>
    </row>
    <row r="19991" spans="6:6">
      <c r="F19991" s="1846"/>
    </row>
    <row r="19992" spans="6:6">
      <c r="F19992" s="1846"/>
    </row>
    <row r="19993" spans="6:6">
      <c r="F19993" s="1846"/>
    </row>
    <row r="19994" spans="6:6">
      <c r="F19994" s="1846"/>
    </row>
    <row r="19995" spans="6:6">
      <c r="F19995" s="1846"/>
    </row>
    <row r="19996" spans="6:6">
      <c r="F19996" s="1846"/>
    </row>
    <row r="19997" spans="6:6">
      <c r="F19997" s="1846"/>
    </row>
    <row r="19998" spans="6:6">
      <c r="F19998" s="1846"/>
    </row>
    <row r="19999" spans="6:6">
      <c r="F19999" s="1846"/>
    </row>
    <row r="20000" spans="6:6">
      <c r="F20000" s="1846"/>
    </row>
    <row r="20001" spans="6:6">
      <c r="F20001" s="1846"/>
    </row>
    <row r="20002" spans="6:6">
      <c r="F20002" s="1846"/>
    </row>
    <row r="20003" spans="6:6">
      <c r="F20003" s="1846"/>
    </row>
    <row r="20004" spans="6:6">
      <c r="F20004" s="1846"/>
    </row>
    <row r="20005" spans="6:6">
      <c r="F20005" s="1846"/>
    </row>
    <row r="20006" spans="6:6">
      <c r="F20006" s="1846"/>
    </row>
    <row r="20007" spans="6:6">
      <c r="F20007" s="1846"/>
    </row>
    <row r="20008" spans="6:6">
      <c r="F20008" s="1846"/>
    </row>
    <row r="20009" spans="6:6">
      <c r="F20009" s="1846"/>
    </row>
    <row r="20010" spans="6:6">
      <c r="F20010" s="1846"/>
    </row>
    <row r="20011" spans="6:6">
      <c r="F20011" s="1846"/>
    </row>
    <row r="20012" spans="6:6">
      <c r="F20012" s="1846"/>
    </row>
    <row r="20013" spans="6:6">
      <c r="F20013" s="1846"/>
    </row>
    <row r="20014" spans="6:6">
      <c r="F20014" s="1846"/>
    </row>
    <row r="20015" spans="6:6">
      <c r="F20015" s="1846"/>
    </row>
    <row r="20016" spans="6:6">
      <c r="F20016" s="1846"/>
    </row>
    <row r="20017" spans="6:6">
      <c r="F20017" s="1846"/>
    </row>
    <row r="20018" spans="6:6">
      <c r="F20018" s="1846"/>
    </row>
    <row r="20019" spans="6:6">
      <c r="F20019" s="1846"/>
    </row>
    <row r="20020" spans="6:6">
      <c r="F20020" s="1846"/>
    </row>
    <row r="20021" spans="6:6">
      <c r="F20021" s="1846"/>
    </row>
    <row r="20022" spans="6:6">
      <c r="F20022" s="1846"/>
    </row>
    <row r="20023" spans="6:6">
      <c r="F20023" s="1846"/>
    </row>
    <row r="20024" spans="6:6">
      <c r="F20024" s="1846"/>
    </row>
    <row r="20025" spans="6:6">
      <c r="F20025" s="1846"/>
    </row>
    <row r="20026" spans="6:6">
      <c r="F20026" s="1846"/>
    </row>
    <row r="20027" spans="6:6">
      <c r="F20027" s="1846"/>
    </row>
    <row r="20028" spans="6:6">
      <c r="F20028" s="1846"/>
    </row>
    <row r="20029" spans="6:6">
      <c r="F20029" s="1846"/>
    </row>
    <row r="20030" spans="6:6">
      <c r="F20030" s="1846"/>
    </row>
    <row r="20031" spans="6:6">
      <c r="F20031" s="1846"/>
    </row>
    <row r="20032" spans="6:6">
      <c r="F20032" s="1846"/>
    </row>
    <row r="20033" spans="6:6">
      <c r="F20033" s="1846"/>
    </row>
    <row r="20034" spans="6:6">
      <c r="F20034" s="1846"/>
    </row>
    <row r="20035" spans="6:6">
      <c r="F20035" s="1846"/>
    </row>
    <row r="20036" spans="6:6">
      <c r="F20036" s="1846"/>
    </row>
    <row r="20037" spans="6:6">
      <c r="F20037" s="1846"/>
    </row>
    <row r="20038" spans="6:6">
      <c r="F20038" s="1846"/>
    </row>
    <row r="20039" spans="6:6">
      <c r="F20039" s="1846"/>
    </row>
    <row r="20040" spans="6:6">
      <c r="F20040" s="1846"/>
    </row>
    <row r="20041" spans="6:6">
      <c r="F20041" s="1846"/>
    </row>
    <row r="20042" spans="6:6">
      <c r="F20042" s="1846"/>
    </row>
    <row r="20043" spans="6:6">
      <c r="F20043" s="1846"/>
    </row>
    <row r="20044" spans="6:6">
      <c r="F20044" s="1846"/>
    </row>
    <row r="20045" spans="6:6">
      <c r="F20045" s="1846"/>
    </row>
    <row r="20046" spans="6:6">
      <c r="F20046" s="1846"/>
    </row>
    <row r="20047" spans="6:6">
      <c r="F20047" s="1846"/>
    </row>
    <row r="20048" spans="6:6">
      <c r="F20048" s="1846"/>
    </row>
    <row r="20049" spans="6:6">
      <c r="F20049" s="1846"/>
    </row>
    <row r="20050" spans="6:6">
      <c r="F20050" s="1846"/>
    </row>
    <row r="20051" spans="6:6">
      <c r="F20051" s="1846"/>
    </row>
    <row r="20052" spans="6:6">
      <c r="F20052" s="1846"/>
    </row>
    <row r="20053" spans="6:6">
      <c r="F20053" s="1846"/>
    </row>
    <row r="20054" spans="6:6">
      <c r="F20054" s="1846"/>
    </row>
    <row r="20055" spans="6:6">
      <c r="F20055" s="1846"/>
    </row>
    <row r="20056" spans="6:6">
      <c r="F20056" s="1846"/>
    </row>
    <row r="20057" spans="6:6">
      <c r="F20057" s="1846"/>
    </row>
    <row r="20058" spans="6:6">
      <c r="F20058" s="1846"/>
    </row>
    <row r="20059" spans="6:6">
      <c r="F20059" s="1846"/>
    </row>
    <row r="20060" spans="6:6">
      <c r="F20060" s="1846"/>
    </row>
    <row r="20061" spans="6:6">
      <c r="F20061" s="1846"/>
    </row>
    <row r="20062" spans="6:6">
      <c r="F20062" s="1846"/>
    </row>
    <row r="20063" spans="6:6">
      <c r="F20063" s="1846"/>
    </row>
    <row r="20064" spans="6:6">
      <c r="F20064" s="1846"/>
    </row>
    <row r="20065" spans="6:6">
      <c r="F20065" s="1846"/>
    </row>
    <row r="20066" spans="6:6">
      <c r="F20066" s="1846"/>
    </row>
    <row r="20067" spans="6:6">
      <c r="F20067" s="1846"/>
    </row>
    <row r="20068" spans="6:6">
      <c r="F20068" s="1846"/>
    </row>
    <row r="20069" spans="6:6">
      <c r="F20069" s="1846"/>
    </row>
    <row r="20070" spans="6:6">
      <c r="F20070" s="1846"/>
    </row>
    <row r="20071" spans="6:6">
      <c r="F20071" s="1846"/>
    </row>
    <row r="20072" spans="6:6">
      <c r="F20072" s="1846"/>
    </row>
    <row r="20073" spans="6:6">
      <c r="F20073" s="1846"/>
    </row>
    <row r="20074" spans="6:6">
      <c r="F20074" s="1846"/>
    </row>
    <row r="20075" spans="6:6">
      <c r="F20075" s="1846"/>
    </row>
    <row r="20076" spans="6:6">
      <c r="F20076" s="1846"/>
    </row>
    <row r="20077" spans="6:6">
      <c r="F20077" s="1846"/>
    </row>
    <row r="20078" spans="6:6">
      <c r="F20078" s="1846"/>
    </row>
    <row r="20079" spans="6:6">
      <c r="F20079" s="1846"/>
    </row>
    <row r="20080" spans="6:6">
      <c r="F20080" s="1846"/>
    </row>
    <row r="20081" spans="6:6">
      <c r="F20081" s="1846"/>
    </row>
    <row r="20082" spans="6:6">
      <c r="F20082" s="1846"/>
    </row>
    <row r="20083" spans="6:6">
      <c r="F20083" s="1846"/>
    </row>
    <row r="20084" spans="6:6">
      <c r="F20084" s="1846"/>
    </row>
    <row r="20085" spans="6:6">
      <c r="F20085" s="1846"/>
    </row>
    <row r="20086" spans="6:6">
      <c r="F20086" s="1846"/>
    </row>
    <row r="20087" spans="6:6">
      <c r="F20087" s="1846"/>
    </row>
    <row r="20088" spans="6:6">
      <c r="F20088" s="1846"/>
    </row>
    <row r="20089" spans="6:6">
      <c r="F20089" s="1846"/>
    </row>
    <row r="20090" spans="6:6">
      <c r="F20090" s="1846"/>
    </row>
    <row r="20091" spans="6:6">
      <c r="F20091" s="1846"/>
    </row>
    <row r="20092" spans="6:6">
      <c r="F20092" s="1846"/>
    </row>
    <row r="20093" spans="6:6">
      <c r="F20093" s="1846"/>
    </row>
    <row r="20094" spans="6:6">
      <c r="F20094" s="1846"/>
    </row>
    <row r="20095" spans="6:6">
      <c r="F20095" s="1846"/>
    </row>
    <row r="20096" spans="6:6">
      <c r="F20096" s="1846"/>
    </row>
    <row r="20097" spans="6:6">
      <c r="F20097" s="1846"/>
    </row>
    <row r="20098" spans="6:6">
      <c r="F20098" s="1846"/>
    </row>
    <row r="20099" spans="6:6">
      <c r="F20099" s="1846"/>
    </row>
    <row r="20100" spans="6:6">
      <c r="F20100" s="1846"/>
    </row>
    <row r="20101" spans="6:6">
      <c r="F20101" s="1846"/>
    </row>
    <row r="20102" spans="6:6">
      <c r="F20102" s="1846"/>
    </row>
    <row r="20103" spans="6:6">
      <c r="F20103" s="1846"/>
    </row>
    <row r="20104" spans="6:6">
      <c r="F20104" s="1846"/>
    </row>
    <row r="20105" spans="6:6">
      <c r="F20105" s="1846"/>
    </row>
    <row r="20106" spans="6:6">
      <c r="F20106" s="1846"/>
    </row>
    <row r="20107" spans="6:6">
      <c r="F20107" s="1846"/>
    </row>
    <row r="20108" spans="6:6">
      <c r="F20108" s="1846"/>
    </row>
    <row r="20109" spans="6:6">
      <c r="F20109" s="1846"/>
    </row>
    <row r="20110" spans="6:6">
      <c r="F20110" s="1846"/>
    </row>
    <row r="20111" spans="6:6">
      <c r="F20111" s="1846"/>
    </row>
    <row r="20112" spans="6:6">
      <c r="F20112" s="1846"/>
    </row>
    <row r="20113" spans="6:6">
      <c r="F20113" s="1846"/>
    </row>
    <row r="20114" spans="6:6">
      <c r="F20114" s="1846"/>
    </row>
    <row r="20115" spans="6:6">
      <c r="F20115" s="1846"/>
    </row>
    <row r="20116" spans="6:6">
      <c r="F20116" s="1846"/>
    </row>
    <row r="20117" spans="6:6">
      <c r="F20117" s="1846"/>
    </row>
    <row r="20118" spans="6:6">
      <c r="F20118" s="1846"/>
    </row>
    <row r="20119" spans="6:6">
      <c r="F20119" s="1846"/>
    </row>
    <row r="20120" spans="6:6">
      <c r="F20120" s="1846"/>
    </row>
    <row r="20121" spans="6:6">
      <c r="F20121" s="1846"/>
    </row>
    <row r="20122" spans="6:6">
      <c r="F20122" s="1846"/>
    </row>
    <row r="20123" spans="6:6">
      <c r="F20123" s="1846"/>
    </row>
    <row r="20124" spans="6:6">
      <c r="F20124" s="1846"/>
    </row>
    <row r="20125" spans="6:6">
      <c r="F20125" s="1846"/>
    </row>
    <row r="20126" spans="6:6">
      <c r="F20126" s="1846"/>
    </row>
    <row r="20127" spans="6:6">
      <c r="F20127" s="1846"/>
    </row>
    <row r="20128" spans="6:6">
      <c r="F20128" s="1846"/>
    </row>
    <row r="20129" spans="6:6">
      <c r="F20129" s="1846"/>
    </row>
    <row r="20130" spans="6:6">
      <c r="F20130" s="1846"/>
    </row>
    <row r="20131" spans="6:6">
      <c r="F20131" s="1846"/>
    </row>
    <row r="20132" spans="6:6">
      <c r="F20132" s="1846"/>
    </row>
    <row r="20133" spans="6:6">
      <c r="F20133" s="1846"/>
    </row>
    <row r="20134" spans="6:6">
      <c r="F20134" s="1846"/>
    </row>
    <row r="20135" spans="6:6">
      <c r="F20135" s="1846"/>
    </row>
    <row r="20136" spans="6:6">
      <c r="F20136" s="1846"/>
    </row>
    <row r="20137" spans="6:6">
      <c r="F20137" s="1846"/>
    </row>
    <row r="20138" spans="6:6">
      <c r="F20138" s="1846"/>
    </row>
    <row r="20139" spans="6:6">
      <c r="F20139" s="1846"/>
    </row>
    <row r="20140" spans="6:6">
      <c r="F20140" s="1846"/>
    </row>
    <row r="20141" spans="6:6">
      <c r="F20141" s="1846"/>
    </row>
    <row r="20142" spans="6:6">
      <c r="F20142" s="1846"/>
    </row>
    <row r="20143" spans="6:6">
      <c r="F20143" s="1846"/>
    </row>
    <row r="20144" spans="6:6">
      <c r="F20144" s="1846"/>
    </row>
    <row r="20145" spans="6:6">
      <c r="F20145" s="1846"/>
    </row>
    <row r="20146" spans="6:6">
      <c r="F20146" s="1846"/>
    </row>
    <row r="20147" spans="6:6">
      <c r="F20147" s="1846"/>
    </row>
    <row r="20148" spans="6:6">
      <c r="F20148" s="1846"/>
    </row>
    <row r="20149" spans="6:6">
      <c r="F20149" s="1846"/>
    </row>
    <row r="20150" spans="6:6">
      <c r="F20150" s="1846"/>
    </row>
    <row r="20151" spans="6:6">
      <c r="F20151" s="1846"/>
    </row>
    <row r="20152" spans="6:6">
      <c r="F20152" s="1846"/>
    </row>
    <row r="20153" spans="6:6">
      <c r="F20153" s="1846"/>
    </row>
    <row r="20154" spans="6:6">
      <c r="F20154" s="1846"/>
    </row>
    <row r="20155" spans="6:6">
      <c r="F20155" s="1846"/>
    </row>
    <row r="20156" spans="6:6">
      <c r="F20156" s="1846"/>
    </row>
    <row r="20157" spans="6:6">
      <c r="F20157" s="1846"/>
    </row>
    <row r="20158" spans="6:6">
      <c r="F20158" s="1846"/>
    </row>
    <row r="20159" spans="6:6">
      <c r="F20159" s="1846"/>
    </row>
    <row r="20160" spans="6:6">
      <c r="F20160" s="1846"/>
    </row>
    <row r="20161" spans="6:6">
      <c r="F20161" s="1846"/>
    </row>
    <row r="20162" spans="6:6">
      <c r="F20162" s="1846"/>
    </row>
    <row r="20163" spans="6:6">
      <c r="F20163" s="1846"/>
    </row>
    <row r="20164" spans="6:6">
      <c r="F20164" s="1846"/>
    </row>
    <row r="20165" spans="6:6">
      <c r="F20165" s="1846"/>
    </row>
    <row r="20166" spans="6:6">
      <c r="F20166" s="1846"/>
    </row>
    <row r="20167" spans="6:6">
      <c r="F20167" s="1846"/>
    </row>
    <row r="20168" spans="6:6">
      <c r="F20168" s="1846"/>
    </row>
    <row r="20169" spans="6:6">
      <c r="F20169" s="1846"/>
    </row>
    <row r="20170" spans="6:6">
      <c r="F20170" s="1846"/>
    </row>
    <row r="20171" spans="6:6">
      <c r="F20171" s="1846"/>
    </row>
    <row r="20172" spans="6:6">
      <c r="F20172" s="1846"/>
    </row>
    <row r="20173" spans="6:6">
      <c r="F20173" s="1846"/>
    </row>
    <row r="20174" spans="6:6">
      <c r="F20174" s="1846"/>
    </row>
    <row r="20175" spans="6:6">
      <c r="F20175" s="1846"/>
    </row>
    <row r="20176" spans="6:6">
      <c r="F20176" s="1846"/>
    </row>
    <row r="20177" spans="6:6">
      <c r="F20177" s="1846"/>
    </row>
    <row r="20178" spans="6:6">
      <c r="F20178" s="1846"/>
    </row>
    <row r="20179" spans="6:6">
      <c r="F20179" s="1846"/>
    </row>
    <row r="20180" spans="6:6">
      <c r="F20180" s="1846"/>
    </row>
    <row r="20181" spans="6:6">
      <c r="F20181" s="1846"/>
    </row>
    <row r="20182" spans="6:6">
      <c r="F20182" s="1846"/>
    </row>
    <row r="20183" spans="6:6">
      <c r="F20183" s="1846"/>
    </row>
    <row r="20184" spans="6:6">
      <c r="F20184" s="1846"/>
    </row>
    <row r="20185" spans="6:6">
      <c r="F20185" s="1846"/>
    </row>
    <row r="20186" spans="6:6">
      <c r="F20186" s="1846"/>
    </row>
    <row r="20187" spans="6:6">
      <c r="F20187" s="1846"/>
    </row>
    <row r="20188" spans="6:6">
      <c r="F20188" s="1846"/>
    </row>
    <row r="20189" spans="6:6">
      <c r="F20189" s="1846"/>
    </row>
    <row r="20190" spans="6:6">
      <c r="F20190" s="1846"/>
    </row>
    <row r="20191" spans="6:6">
      <c r="F20191" s="1846"/>
    </row>
    <row r="20192" spans="6:6">
      <c r="F20192" s="1846"/>
    </row>
    <row r="20193" spans="6:6">
      <c r="F20193" s="1846"/>
    </row>
    <row r="20194" spans="6:6">
      <c r="F20194" s="1846"/>
    </row>
    <row r="20195" spans="6:6">
      <c r="F20195" s="1846"/>
    </row>
    <row r="20196" spans="6:6">
      <c r="F20196" s="1846"/>
    </row>
    <row r="20197" spans="6:6">
      <c r="F20197" s="1846"/>
    </row>
    <row r="20198" spans="6:6">
      <c r="F20198" s="1846"/>
    </row>
    <row r="20199" spans="6:6">
      <c r="F20199" s="1846"/>
    </row>
    <row r="20200" spans="6:6">
      <c r="F20200" s="1846"/>
    </row>
    <row r="20201" spans="6:6">
      <c r="F20201" s="1846"/>
    </row>
    <row r="20202" spans="6:6">
      <c r="F20202" s="1846"/>
    </row>
    <row r="20203" spans="6:6">
      <c r="F20203" s="1846"/>
    </row>
    <row r="20204" spans="6:6">
      <c r="F20204" s="1846"/>
    </row>
    <row r="20205" spans="6:6">
      <c r="F20205" s="1846"/>
    </row>
    <row r="20206" spans="6:6">
      <c r="F20206" s="1846"/>
    </row>
    <row r="20207" spans="6:6">
      <c r="F20207" s="1846"/>
    </row>
    <row r="20208" spans="6:6">
      <c r="F20208" s="1846"/>
    </row>
    <row r="20209" spans="6:6">
      <c r="F20209" s="1846"/>
    </row>
    <row r="20210" spans="6:6">
      <c r="F20210" s="1846"/>
    </row>
    <row r="20211" spans="6:6">
      <c r="F20211" s="1846"/>
    </row>
    <row r="20212" spans="6:6">
      <c r="F20212" s="1846"/>
    </row>
    <row r="20213" spans="6:6">
      <c r="F20213" s="1846"/>
    </row>
    <row r="20214" spans="6:6">
      <c r="F20214" s="1846"/>
    </row>
    <row r="20215" spans="6:6">
      <c r="F20215" s="1846"/>
    </row>
    <row r="20216" spans="6:6">
      <c r="F20216" s="1846"/>
    </row>
    <row r="20217" spans="6:6">
      <c r="F20217" s="1846"/>
    </row>
    <row r="20218" spans="6:6">
      <c r="F20218" s="1846"/>
    </row>
    <row r="20219" spans="6:6">
      <c r="F20219" s="1846"/>
    </row>
    <row r="20220" spans="6:6">
      <c r="F20220" s="1846"/>
    </row>
    <row r="20221" spans="6:6">
      <c r="F20221" s="1846"/>
    </row>
    <row r="20222" spans="6:6">
      <c r="F20222" s="1846"/>
    </row>
    <row r="20223" spans="6:6">
      <c r="F20223" s="1846"/>
    </row>
    <row r="20224" spans="6:6">
      <c r="F20224" s="1846"/>
    </row>
    <row r="20225" spans="6:6">
      <c r="F20225" s="1846"/>
    </row>
    <row r="20226" spans="6:6">
      <c r="F20226" s="1846"/>
    </row>
    <row r="20227" spans="6:6">
      <c r="F20227" s="1846"/>
    </row>
    <row r="20228" spans="6:6">
      <c r="F20228" s="1846"/>
    </row>
    <row r="20229" spans="6:6">
      <c r="F20229" s="1846"/>
    </row>
    <row r="20230" spans="6:6">
      <c r="F20230" s="1846"/>
    </row>
    <row r="20231" spans="6:6">
      <c r="F20231" s="1846"/>
    </row>
    <row r="20232" spans="6:6">
      <c r="F20232" s="1846"/>
    </row>
    <row r="20233" spans="6:6">
      <c r="F20233" s="1846"/>
    </row>
    <row r="20234" spans="6:6">
      <c r="F20234" s="1846"/>
    </row>
    <row r="20235" spans="6:6">
      <c r="F20235" s="1846"/>
    </row>
    <row r="20236" spans="6:6">
      <c r="F20236" s="1846"/>
    </row>
    <row r="20237" spans="6:6">
      <c r="F20237" s="1846"/>
    </row>
    <row r="20238" spans="6:6">
      <c r="F20238" s="1846"/>
    </row>
    <row r="20239" spans="6:6">
      <c r="F20239" s="1846"/>
    </row>
    <row r="20240" spans="6:6">
      <c r="F20240" s="1846"/>
    </row>
    <row r="20241" spans="6:6">
      <c r="F20241" s="1846"/>
    </row>
    <row r="20242" spans="6:6">
      <c r="F20242" s="1846"/>
    </row>
    <row r="20243" spans="6:6">
      <c r="F20243" s="1846"/>
    </row>
    <row r="20244" spans="6:6">
      <c r="F20244" s="1846"/>
    </row>
    <row r="20245" spans="6:6">
      <c r="F20245" s="1846"/>
    </row>
    <row r="20246" spans="6:6">
      <c r="F20246" s="1846"/>
    </row>
    <row r="20247" spans="6:6">
      <c r="F20247" s="1846"/>
    </row>
    <row r="20248" spans="6:6">
      <c r="F20248" s="1846"/>
    </row>
    <row r="20249" spans="6:6">
      <c r="F20249" s="1846"/>
    </row>
    <row r="20250" spans="6:6">
      <c r="F20250" s="1846"/>
    </row>
    <row r="20251" spans="6:6">
      <c r="F20251" s="1846"/>
    </row>
    <row r="20252" spans="6:6">
      <c r="F20252" s="1846"/>
    </row>
    <row r="20253" spans="6:6">
      <c r="F20253" s="1846"/>
    </row>
    <row r="20254" spans="6:6">
      <c r="F20254" s="1846"/>
    </row>
    <row r="20255" spans="6:6">
      <c r="F20255" s="1846"/>
    </row>
    <row r="20256" spans="6:6">
      <c r="F20256" s="1846"/>
    </row>
    <row r="20257" spans="6:6">
      <c r="F20257" s="1846"/>
    </row>
    <row r="20258" spans="6:6">
      <c r="F20258" s="1846"/>
    </row>
    <row r="20259" spans="6:6">
      <c r="F20259" s="1846"/>
    </row>
    <row r="20260" spans="6:6">
      <c r="F20260" s="1846"/>
    </row>
    <row r="20261" spans="6:6">
      <c r="F20261" s="1846"/>
    </row>
    <row r="20262" spans="6:6">
      <c r="F20262" s="1846"/>
    </row>
    <row r="20263" spans="6:6">
      <c r="F20263" s="1846"/>
    </row>
    <row r="20264" spans="6:6">
      <c r="F20264" s="1846"/>
    </row>
    <row r="20265" spans="6:6">
      <c r="F20265" s="1846"/>
    </row>
    <row r="20266" spans="6:6">
      <c r="F20266" s="1846"/>
    </row>
    <row r="20267" spans="6:6">
      <c r="F20267" s="1846"/>
    </row>
    <row r="20268" spans="6:6">
      <c r="F20268" s="1846"/>
    </row>
    <row r="20269" spans="6:6">
      <c r="F20269" s="1846"/>
    </row>
    <row r="20270" spans="6:6">
      <c r="F20270" s="1846"/>
    </row>
    <row r="20271" spans="6:6">
      <c r="F20271" s="1846"/>
    </row>
    <row r="20272" spans="6:6">
      <c r="F20272" s="1846"/>
    </row>
    <row r="20273" spans="6:6">
      <c r="F20273" s="1846"/>
    </row>
    <row r="20274" spans="6:6">
      <c r="F20274" s="1846"/>
    </row>
    <row r="20275" spans="6:6">
      <c r="F20275" s="1846"/>
    </row>
    <row r="20276" spans="6:6">
      <c r="F20276" s="1846"/>
    </row>
    <row r="20277" spans="6:6">
      <c r="F20277" s="1846"/>
    </row>
    <row r="20278" spans="6:6">
      <c r="F20278" s="1846"/>
    </row>
    <row r="20279" spans="6:6">
      <c r="F20279" s="1846"/>
    </row>
    <row r="20280" spans="6:6">
      <c r="F20280" s="1846"/>
    </row>
    <row r="20281" spans="6:6">
      <c r="F20281" s="1846"/>
    </row>
    <row r="20282" spans="6:6">
      <c r="F20282" s="1846"/>
    </row>
    <row r="20283" spans="6:6">
      <c r="F20283" s="1846"/>
    </row>
    <row r="20284" spans="6:6">
      <c r="F20284" s="1846"/>
    </row>
    <row r="20285" spans="6:6">
      <c r="F20285" s="1846"/>
    </row>
    <row r="20286" spans="6:6">
      <c r="F20286" s="1846"/>
    </row>
    <row r="20287" spans="6:6">
      <c r="F20287" s="1846"/>
    </row>
    <row r="20288" spans="6:6">
      <c r="F20288" s="1846"/>
    </row>
    <row r="20289" spans="6:6">
      <c r="F20289" s="1846"/>
    </row>
    <row r="20290" spans="6:6">
      <c r="F20290" s="1846"/>
    </row>
    <row r="20291" spans="6:6">
      <c r="F20291" s="1846"/>
    </row>
    <row r="20292" spans="6:6">
      <c r="F20292" s="1846"/>
    </row>
    <row r="20293" spans="6:6">
      <c r="F20293" s="1846"/>
    </row>
    <row r="20294" spans="6:6">
      <c r="F20294" s="1846"/>
    </row>
    <row r="20295" spans="6:6">
      <c r="F20295" s="1846"/>
    </row>
    <row r="20296" spans="6:6">
      <c r="F20296" s="1846"/>
    </row>
    <row r="20297" spans="6:6">
      <c r="F20297" s="1846"/>
    </row>
    <row r="20298" spans="6:6">
      <c r="F20298" s="1846"/>
    </row>
    <row r="20299" spans="6:6">
      <c r="F20299" s="1846"/>
    </row>
    <row r="20300" spans="6:6">
      <c r="F20300" s="1846"/>
    </row>
    <row r="20301" spans="6:6">
      <c r="F20301" s="1846"/>
    </row>
    <row r="20302" spans="6:6">
      <c r="F20302" s="1846"/>
    </row>
    <row r="20303" spans="6:6">
      <c r="F20303" s="1846"/>
    </row>
    <row r="20304" spans="6:6">
      <c r="F20304" s="1846"/>
    </row>
    <row r="20305" spans="6:6">
      <c r="F20305" s="1846"/>
    </row>
    <row r="20306" spans="6:6">
      <c r="F20306" s="1846"/>
    </row>
    <row r="20307" spans="6:6">
      <c r="F20307" s="1846"/>
    </row>
    <row r="20308" spans="6:6">
      <c r="F20308" s="1846"/>
    </row>
    <row r="20309" spans="6:6">
      <c r="F20309" s="1846"/>
    </row>
    <row r="20310" spans="6:6">
      <c r="F20310" s="1846"/>
    </row>
    <row r="20311" spans="6:6">
      <c r="F20311" s="1846"/>
    </row>
    <row r="20312" spans="6:6">
      <c r="F20312" s="1846"/>
    </row>
    <row r="20313" spans="6:6">
      <c r="F20313" s="1846"/>
    </row>
    <row r="20314" spans="6:6">
      <c r="F20314" s="1846"/>
    </row>
    <row r="20315" spans="6:6">
      <c r="F20315" s="1846"/>
    </row>
    <row r="20316" spans="6:6">
      <c r="F20316" s="1846"/>
    </row>
    <row r="20317" spans="6:6">
      <c r="F20317" s="1846"/>
    </row>
    <row r="20318" spans="6:6">
      <c r="F20318" s="1846"/>
    </row>
    <row r="20319" spans="6:6">
      <c r="F20319" s="1846"/>
    </row>
    <row r="20320" spans="6:6">
      <c r="F20320" s="1846"/>
    </row>
    <row r="20321" spans="6:6">
      <c r="F20321" s="1846"/>
    </row>
    <row r="20322" spans="6:6">
      <c r="F20322" s="1846"/>
    </row>
    <row r="20323" spans="6:6">
      <c r="F20323" s="1846"/>
    </row>
    <row r="20324" spans="6:6">
      <c r="F20324" s="1846"/>
    </row>
    <row r="20325" spans="6:6">
      <c r="F20325" s="1846"/>
    </row>
    <row r="20326" spans="6:6">
      <c r="F20326" s="1846"/>
    </row>
    <row r="20327" spans="6:6">
      <c r="F20327" s="1846"/>
    </row>
    <row r="20328" spans="6:6">
      <c r="F20328" s="1846"/>
    </row>
    <row r="20329" spans="6:6">
      <c r="F20329" s="1846"/>
    </row>
    <row r="20330" spans="6:6">
      <c r="F20330" s="1846"/>
    </row>
    <row r="20331" spans="6:6">
      <c r="F20331" s="1846"/>
    </row>
    <row r="20332" spans="6:6">
      <c r="F20332" s="1846"/>
    </row>
    <row r="20333" spans="6:6">
      <c r="F20333" s="1846"/>
    </row>
    <row r="20334" spans="6:6">
      <c r="F20334" s="1846"/>
    </row>
    <row r="20335" spans="6:6">
      <c r="F20335" s="1846"/>
    </row>
    <row r="20336" spans="6:6">
      <c r="F20336" s="1846"/>
    </row>
    <row r="20337" spans="6:6">
      <c r="F20337" s="1846"/>
    </row>
    <row r="20338" spans="6:6">
      <c r="F20338" s="1846"/>
    </row>
    <row r="20339" spans="6:6">
      <c r="F20339" s="1846"/>
    </row>
    <row r="20340" spans="6:6">
      <c r="F20340" s="1846"/>
    </row>
    <row r="20341" spans="6:6">
      <c r="F20341" s="1846"/>
    </row>
    <row r="20342" spans="6:6">
      <c r="F20342" s="1846"/>
    </row>
    <row r="20343" spans="6:6">
      <c r="F20343" s="1846"/>
    </row>
    <row r="20344" spans="6:6">
      <c r="F20344" s="1846"/>
    </row>
    <row r="20345" spans="6:6">
      <c r="F20345" s="1846"/>
    </row>
    <row r="20346" spans="6:6">
      <c r="F20346" s="1846"/>
    </row>
    <row r="20347" spans="6:6">
      <c r="F20347" s="1846"/>
    </row>
    <row r="20348" spans="6:6">
      <c r="F20348" s="1846"/>
    </row>
    <row r="20349" spans="6:6">
      <c r="F20349" s="1846"/>
    </row>
    <row r="20350" spans="6:6">
      <c r="F20350" s="1846"/>
    </row>
    <row r="20351" spans="6:6">
      <c r="F20351" s="1846"/>
    </row>
    <row r="20352" spans="6:6">
      <c r="F20352" s="1846"/>
    </row>
    <row r="20353" spans="6:6">
      <c r="F20353" s="1846"/>
    </row>
    <row r="20354" spans="6:6">
      <c r="F20354" s="1846"/>
    </row>
    <row r="20355" spans="6:6">
      <c r="F20355" s="1846"/>
    </row>
    <row r="20356" spans="6:6">
      <c r="F20356" s="1846"/>
    </row>
    <row r="20357" spans="6:6">
      <c r="F20357" s="1846"/>
    </row>
    <row r="20358" spans="6:6">
      <c r="F20358" s="1846"/>
    </row>
    <row r="20359" spans="6:6">
      <c r="F20359" s="1846"/>
    </row>
    <row r="20360" spans="6:6">
      <c r="F20360" s="1846"/>
    </row>
    <row r="20361" spans="6:6">
      <c r="F20361" s="1846"/>
    </row>
    <row r="20362" spans="6:6">
      <c r="F20362" s="1846"/>
    </row>
    <row r="20363" spans="6:6">
      <c r="F20363" s="1846"/>
    </row>
    <row r="20364" spans="6:6">
      <c r="F20364" s="1846"/>
    </row>
    <row r="20365" spans="6:6">
      <c r="F20365" s="1846"/>
    </row>
    <row r="20366" spans="6:6">
      <c r="F20366" s="1846"/>
    </row>
    <row r="20367" spans="6:6">
      <c r="F20367" s="1846"/>
    </row>
    <row r="20368" spans="6:6">
      <c r="F20368" s="1846"/>
    </row>
    <row r="20369" spans="6:6">
      <c r="F20369" s="1846"/>
    </row>
    <row r="20370" spans="6:6">
      <c r="F20370" s="1846"/>
    </row>
    <row r="20371" spans="6:6">
      <c r="F20371" s="1846"/>
    </row>
    <row r="20372" spans="6:6">
      <c r="F20372" s="1846"/>
    </row>
    <row r="20373" spans="6:6">
      <c r="F20373" s="1846"/>
    </row>
    <row r="20374" spans="6:6">
      <c r="F20374" s="1846"/>
    </row>
    <row r="20375" spans="6:6">
      <c r="F20375" s="1846"/>
    </row>
    <row r="20376" spans="6:6">
      <c r="F20376" s="1846"/>
    </row>
    <row r="20377" spans="6:6">
      <c r="F20377" s="1846"/>
    </row>
    <row r="20378" spans="6:6">
      <c r="F20378" s="1846"/>
    </row>
    <row r="20379" spans="6:6">
      <c r="F20379" s="1846"/>
    </row>
    <row r="20380" spans="6:6">
      <c r="F20380" s="1846"/>
    </row>
    <row r="20381" spans="6:6">
      <c r="F20381" s="1846"/>
    </row>
    <row r="20382" spans="6:6">
      <c r="F20382" s="1846"/>
    </row>
    <row r="20383" spans="6:6">
      <c r="F20383" s="1846"/>
    </row>
    <row r="20384" spans="6:6">
      <c r="F20384" s="1846"/>
    </row>
    <row r="20385" spans="6:6">
      <c r="F20385" s="1846"/>
    </row>
    <row r="20386" spans="6:6">
      <c r="F20386" s="1846"/>
    </row>
    <row r="20387" spans="6:6">
      <c r="F20387" s="1846"/>
    </row>
    <row r="20388" spans="6:6">
      <c r="F20388" s="1846"/>
    </row>
    <row r="20389" spans="6:6">
      <c r="F20389" s="1846"/>
    </row>
    <row r="20390" spans="6:6">
      <c r="F20390" s="1846"/>
    </row>
    <row r="20391" spans="6:6">
      <c r="F20391" s="1846"/>
    </row>
    <row r="20392" spans="6:6">
      <c r="F20392" s="1846"/>
    </row>
    <row r="20393" spans="6:6">
      <c r="F20393" s="1846"/>
    </row>
    <row r="20394" spans="6:6">
      <c r="F20394" s="1846"/>
    </row>
    <row r="20395" spans="6:6">
      <c r="F20395" s="1846"/>
    </row>
    <row r="20396" spans="6:6">
      <c r="F20396" s="1846"/>
    </row>
    <row r="20397" spans="6:6">
      <c r="F20397" s="1846"/>
    </row>
    <row r="20398" spans="6:6">
      <c r="F20398" s="1846"/>
    </row>
    <row r="20399" spans="6:6">
      <c r="F20399" s="1846"/>
    </row>
    <row r="20400" spans="6:6">
      <c r="F20400" s="1846"/>
    </row>
    <row r="20401" spans="6:6">
      <c r="F20401" s="1846"/>
    </row>
    <row r="20402" spans="6:6">
      <c r="F20402" s="1846"/>
    </row>
    <row r="20403" spans="6:6">
      <c r="F20403" s="1846"/>
    </row>
    <row r="20404" spans="6:6">
      <c r="F20404" s="1846"/>
    </row>
    <row r="20405" spans="6:6">
      <c r="F20405" s="1846"/>
    </row>
    <row r="20406" spans="6:6">
      <c r="F20406" s="1846"/>
    </row>
    <row r="20407" spans="6:6">
      <c r="F20407" s="1846"/>
    </row>
    <row r="20408" spans="6:6">
      <c r="F20408" s="1846"/>
    </row>
    <row r="20409" spans="6:6">
      <c r="F20409" s="1846"/>
    </row>
    <row r="20410" spans="6:6">
      <c r="F20410" s="1846"/>
    </row>
    <row r="20411" spans="6:6">
      <c r="F20411" s="1846"/>
    </row>
    <row r="20412" spans="6:6">
      <c r="F20412" s="1846"/>
    </row>
    <row r="20413" spans="6:6">
      <c r="F20413" s="1846"/>
    </row>
    <row r="20414" spans="6:6">
      <c r="F20414" s="1846"/>
    </row>
    <row r="20415" spans="6:6">
      <c r="F20415" s="1846"/>
    </row>
    <row r="20416" spans="6:6">
      <c r="F20416" s="1846"/>
    </row>
    <row r="20417" spans="6:6">
      <c r="F20417" s="1846"/>
    </row>
    <row r="20418" spans="6:6">
      <c r="F20418" s="1846"/>
    </row>
    <row r="20419" spans="6:6">
      <c r="F20419" s="1846"/>
    </row>
    <row r="20420" spans="6:6">
      <c r="F20420" s="1846"/>
    </row>
    <row r="20421" spans="6:6">
      <c r="F20421" s="1846"/>
    </row>
    <row r="20422" spans="6:6">
      <c r="F20422" s="1846"/>
    </row>
    <row r="20423" spans="6:6">
      <c r="F20423" s="1846"/>
    </row>
    <row r="20424" spans="6:6">
      <c r="F20424" s="1846"/>
    </row>
    <row r="20425" spans="6:6">
      <c r="F20425" s="1846"/>
    </row>
    <row r="20426" spans="6:6">
      <c r="F20426" s="1846"/>
    </row>
    <row r="20427" spans="6:6">
      <c r="F20427" s="1846"/>
    </row>
    <row r="20428" spans="6:6">
      <c r="F20428" s="1846"/>
    </row>
    <row r="20429" spans="6:6">
      <c r="F20429" s="1846"/>
    </row>
    <row r="20430" spans="6:6">
      <c r="F20430" s="1846"/>
    </row>
    <row r="20431" spans="6:6">
      <c r="F20431" s="1846"/>
    </row>
    <row r="20432" spans="6:6">
      <c r="F20432" s="1846"/>
    </row>
    <row r="20433" spans="6:6">
      <c r="F20433" s="1846"/>
    </row>
    <row r="20434" spans="6:6">
      <c r="F20434" s="1846"/>
    </row>
    <row r="20435" spans="6:6">
      <c r="F20435" s="1846"/>
    </row>
    <row r="20436" spans="6:6">
      <c r="F20436" s="1846"/>
    </row>
    <row r="20437" spans="6:6">
      <c r="F20437" s="1846"/>
    </row>
    <row r="20438" spans="6:6">
      <c r="F20438" s="1846"/>
    </row>
    <row r="20439" spans="6:6">
      <c r="F20439" s="1846"/>
    </row>
    <row r="20440" spans="6:6">
      <c r="F20440" s="1846"/>
    </row>
    <row r="20441" spans="6:6">
      <c r="F20441" s="1846"/>
    </row>
    <row r="20442" spans="6:6">
      <c r="F20442" s="1846"/>
    </row>
    <row r="20443" spans="6:6">
      <c r="F20443" s="1846"/>
    </row>
    <row r="20444" spans="6:6">
      <c r="F20444" s="1846"/>
    </row>
    <row r="20445" spans="6:6">
      <c r="F20445" s="1846"/>
    </row>
    <row r="20446" spans="6:6">
      <c r="F20446" s="1846"/>
    </row>
    <row r="20447" spans="6:6">
      <c r="F20447" s="1846"/>
    </row>
    <row r="20448" spans="6:6">
      <c r="F20448" s="1846"/>
    </row>
    <row r="20449" spans="6:6">
      <c r="F20449" s="1846"/>
    </row>
    <row r="20450" spans="6:6">
      <c r="F20450" s="1846"/>
    </row>
    <row r="20451" spans="6:6">
      <c r="F20451" s="1846"/>
    </row>
    <row r="20452" spans="6:6">
      <c r="F20452" s="1846"/>
    </row>
    <row r="20453" spans="6:6">
      <c r="F20453" s="1846"/>
    </row>
    <row r="20454" spans="6:6">
      <c r="F20454" s="1846"/>
    </row>
    <row r="20455" spans="6:6">
      <c r="F20455" s="1846"/>
    </row>
    <row r="20456" spans="6:6">
      <c r="F20456" s="1846"/>
    </row>
    <row r="20457" spans="6:6">
      <c r="F20457" s="1846"/>
    </row>
    <row r="20458" spans="6:6">
      <c r="F20458" s="1846"/>
    </row>
    <row r="20459" spans="6:6">
      <c r="F20459" s="1846"/>
    </row>
    <row r="20460" spans="6:6">
      <c r="F20460" s="1846"/>
    </row>
    <row r="20461" spans="6:6">
      <c r="F20461" s="1846"/>
    </row>
    <row r="20462" spans="6:6">
      <c r="F20462" s="1846"/>
    </row>
    <row r="20463" spans="6:6">
      <c r="F20463" s="1846"/>
    </row>
    <row r="20464" spans="6:6">
      <c r="F20464" s="1846"/>
    </row>
    <row r="20465" spans="6:6">
      <c r="F20465" s="1846"/>
    </row>
    <row r="20466" spans="6:6">
      <c r="F20466" s="1846"/>
    </row>
    <row r="20467" spans="6:6">
      <c r="F20467" s="1846"/>
    </row>
    <row r="20468" spans="6:6">
      <c r="F20468" s="1846"/>
    </row>
    <row r="20469" spans="6:6">
      <c r="F20469" s="1846"/>
    </row>
    <row r="20470" spans="6:6">
      <c r="F20470" s="1846"/>
    </row>
    <row r="20471" spans="6:6">
      <c r="F20471" s="1846"/>
    </row>
    <row r="20472" spans="6:6">
      <c r="F20472" s="1846"/>
    </row>
    <row r="20473" spans="6:6">
      <c r="F20473" s="1846"/>
    </row>
    <row r="20474" spans="6:6">
      <c r="F20474" s="1846"/>
    </row>
    <row r="20475" spans="6:6">
      <c r="F20475" s="1846"/>
    </row>
    <row r="20476" spans="6:6">
      <c r="F20476" s="1846"/>
    </row>
    <row r="20477" spans="6:6">
      <c r="F20477" s="1846"/>
    </row>
    <row r="20478" spans="6:6">
      <c r="F20478" s="1846"/>
    </row>
    <row r="20479" spans="6:6">
      <c r="F20479" s="1846"/>
    </row>
    <row r="20480" spans="6:6">
      <c r="F20480" s="1846"/>
    </row>
    <row r="20481" spans="6:6">
      <c r="F20481" s="1846"/>
    </row>
    <row r="20482" spans="6:6">
      <c r="F20482" s="1846"/>
    </row>
    <row r="20483" spans="6:6">
      <c r="F20483" s="1846"/>
    </row>
    <row r="20484" spans="6:6">
      <c r="F20484" s="1846"/>
    </row>
    <row r="20485" spans="6:6">
      <c r="F20485" s="1846"/>
    </row>
    <row r="20486" spans="6:6">
      <c r="F20486" s="1846"/>
    </row>
    <row r="20487" spans="6:6">
      <c r="F20487" s="1846"/>
    </row>
    <row r="20488" spans="6:6">
      <c r="F20488" s="1846"/>
    </row>
    <row r="20489" spans="6:6">
      <c r="F20489" s="1846"/>
    </row>
    <row r="20490" spans="6:6">
      <c r="F20490" s="1846"/>
    </row>
    <row r="20491" spans="6:6">
      <c r="F20491" s="1846"/>
    </row>
    <row r="20492" spans="6:6">
      <c r="F20492" s="1846"/>
    </row>
    <row r="20493" spans="6:6">
      <c r="F20493" s="1846"/>
    </row>
    <row r="20494" spans="6:6">
      <c r="F20494" s="1846"/>
    </row>
    <row r="20495" spans="6:6">
      <c r="F20495" s="1846"/>
    </row>
    <row r="20496" spans="6:6">
      <c r="F20496" s="1846"/>
    </row>
    <row r="20497" spans="6:6">
      <c r="F20497" s="1846"/>
    </row>
    <row r="20498" spans="6:6">
      <c r="F20498" s="1846"/>
    </row>
    <row r="20499" spans="6:6">
      <c r="F20499" s="1846"/>
    </row>
    <row r="20500" spans="6:6">
      <c r="F20500" s="1846"/>
    </row>
    <row r="20501" spans="6:6">
      <c r="F20501" s="1846"/>
    </row>
    <row r="20502" spans="6:6">
      <c r="F20502" s="1846"/>
    </row>
    <row r="20503" spans="6:6">
      <c r="F20503" s="1846"/>
    </row>
    <row r="20504" spans="6:6">
      <c r="F20504" s="1846"/>
    </row>
    <row r="20505" spans="6:6">
      <c r="F20505" s="1846"/>
    </row>
    <row r="20506" spans="6:6">
      <c r="F20506" s="1846"/>
    </row>
    <row r="20507" spans="6:6">
      <c r="F20507" s="1846"/>
    </row>
    <row r="20508" spans="6:6">
      <c r="F20508" s="1846"/>
    </row>
    <row r="20509" spans="6:6">
      <c r="F20509" s="1846"/>
    </row>
    <row r="20510" spans="6:6">
      <c r="F20510" s="1846"/>
    </row>
    <row r="20511" spans="6:6">
      <c r="F20511" s="1846"/>
    </row>
    <row r="20512" spans="6:6">
      <c r="F20512" s="1846"/>
    </row>
    <row r="20513" spans="6:6">
      <c r="F20513" s="1846"/>
    </row>
    <row r="20514" spans="6:6">
      <c r="F20514" s="1846"/>
    </row>
    <row r="20515" spans="6:6">
      <c r="F20515" s="1846"/>
    </row>
    <row r="20516" spans="6:6">
      <c r="F20516" s="1846"/>
    </row>
    <row r="20517" spans="6:6">
      <c r="F20517" s="1846"/>
    </row>
    <row r="20518" spans="6:6">
      <c r="F20518" s="1846"/>
    </row>
    <row r="20519" spans="6:6">
      <c r="F20519" s="1846"/>
    </row>
    <row r="20520" spans="6:6">
      <c r="F20520" s="1846"/>
    </row>
    <row r="20521" spans="6:6">
      <c r="F20521" s="1846"/>
    </row>
    <row r="20522" spans="6:6">
      <c r="F20522" s="1846"/>
    </row>
    <row r="20523" spans="6:6">
      <c r="F20523" s="1846"/>
    </row>
    <row r="20524" spans="6:6">
      <c r="F20524" s="1846"/>
    </row>
    <row r="20525" spans="6:6">
      <c r="F20525" s="1846"/>
    </row>
    <row r="20526" spans="6:6">
      <c r="F20526" s="1846"/>
    </row>
    <row r="20527" spans="6:6">
      <c r="F20527" s="1846"/>
    </row>
    <row r="20528" spans="6:6">
      <c r="F20528" s="1846"/>
    </row>
    <row r="20529" spans="6:6">
      <c r="F20529" s="1846"/>
    </row>
    <row r="20530" spans="6:6">
      <c r="F20530" s="1846"/>
    </row>
    <row r="20531" spans="6:6">
      <c r="F20531" s="1846"/>
    </row>
    <row r="20532" spans="6:6">
      <c r="F20532" s="1846"/>
    </row>
    <row r="20533" spans="6:6">
      <c r="F20533" s="1846"/>
    </row>
    <row r="20534" spans="6:6">
      <c r="F20534" s="1846"/>
    </row>
    <row r="20535" spans="6:6">
      <c r="F20535" s="1846"/>
    </row>
    <row r="20536" spans="6:6">
      <c r="F20536" s="1846"/>
    </row>
    <row r="20537" spans="6:6">
      <c r="F20537" s="1846"/>
    </row>
    <row r="20538" spans="6:6">
      <c r="F20538" s="1846"/>
    </row>
    <row r="20539" spans="6:6">
      <c r="F20539" s="1846"/>
    </row>
    <row r="20540" spans="6:6">
      <c r="F20540" s="1846"/>
    </row>
    <row r="20541" spans="6:6">
      <c r="F20541" s="1846"/>
    </row>
    <row r="20542" spans="6:6">
      <c r="F20542" s="1846"/>
    </row>
    <row r="20543" spans="6:6">
      <c r="F20543" s="1846"/>
    </row>
    <row r="20544" spans="6:6">
      <c r="F20544" s="1846"/>
    </row>
    <row r="20545" spans="6:6">
      <c r="F20545" s="1846"/>
    </row>
    <row r="20546" spans="6:6">
      <c r="F20546" s="1846"/>
    </row>
    <row r="20547" spans="6:6">
      <c r="F20547" s="1846"/>
    </row>
    <row r="20548" spans="6:6">
      <c r="F20548" s="1846"/>
    </row>
    <row r="20549" spans="6:6">
      <c r="F20549" s="1846"/>
    </row>
    <row r="20550" spans="6:6">
      <c r="F20550" s="1846"/>
    </row>
    <row r="20551" spans="6:6">
      <c r="F20551" s="1846"/>
    </row>
    <row r="20552" spans="6:6">
      <c r="F20552" s="1846"/>
    </row>
    <row r="20553" spans="6:6">
      <c r="F20553" s="1846"/>
    </row>
    <row r="20554" spans="6:6">
      <c r="F20554" s="1846"/>
    </row>
    <row r="20555" spans="6:6">
      <c r="F20555" s="1846"/>
    </row>
    <row r="20556" spans="6:6">
      <c r="F20556" s="1846"/>
    </row>
    <row r="20557" spans="6:6">
      <c r="F20557" s="1846"/>
    </row>
    <row r="20558" spans="6:6">
      <c r="F20558" s="1846"/>
    </row>
    <row r="20559" spans="6:6">
      <c r="F20559" s="1846"/>
    </row>
    <row r="20560" spans="6:6">
      <c r="F20560" s="1846"/>
    </row>
    <row r="20561" spans="6:6">
      <c r="F20561" s="1846"/>
    </row>
    <row r="20562" spans="6:6">
      <c r="F20562" s="1846"/>
    </row>
    <row r="20563" spans="6:6">
      <c r="F20563" s="1846"/>
    </row>
    <row r="20564" spans="6:6">
      <c r="F20564" s="1846"/>
    </row>
    <row r="20565" spans="6:6">
      <c r="F20565" s="1846"/>
    </row>
    <row r="20566" spans="6:6">
      <c r="F20566" s="1846"/>
    </row>
    <row r="20567" spans="6:6">
      <c r="F20567" s="1846"/>
    </row>
    <row r="20568" spans="6:6">
      <c r="F20568" s="1846"/>
    </row>
    <row r="20569" spans="6:6">
      <c r="F20569" s="1846"/>
    </row>
    <row r="20570" spans="6:6">
      <c r="F20570" s="1846"/>
    </row>
    <row r="20571" spans="6:6">
      <c r="F20571" s="1846"/>
    </row>
    <row r="20572" spans="6:6">
      <c r="F20572" s="1846"/>
    </row>
    <row r="20573" spans="6:6">
      <c r="F20573" s="1846"/>
    </row>
    <row r="20574" spans="6:6">
      <c r="F20574" s="1846"/>
    </row>
    <row r="20575" spans="6:6">
      <c r="F20575" s="1846"/>
    </row>
    <row r="20576" spans="6:6">
      <c r="F20576" s="1846"/>
    </row>
    <row r="20577" spans="6:6">
      <c r="F20577" s="1846"/>
    </row>
    <row r="20578" spans="6:6">
      <c r="F20578" s="1846"/>
    </row>
    <row r="20579" spans="6:6">
      <c r="F20579" s="1846"/>
    </row>
    <row r="20580" spans="6:6">
      <c r="F20580" s="1846"/>
    </row>
    <row r="20581" spans="6:6">
      <c r="F20581" s="1846"/>
    </row>
    <row r="20582" spans="6:6">
      <c r="F20582" s="1846"/>
    </row>
    <row r="20583" spans="6:6">
      <c r="F20583" s="1846"/>
    </row>
    <row r="20584" spans="6:6">
      <c r="F20584" s="1846"/>
    </row>
    <row r="20585" spans="6:6">
      <c r="F20585" s="1846"/>
    </row>
    <row r="20586" spans="6:6">
      <c r="F20586" s="1846"/>
    </row>
    <row r="20587" spans="6:6">
      <c r="F20587" s="1846"/>
    </row>
    <row r="20588" spans="6:6">
      <c r="F20588" s="1846"/>
    </row>
    <row r="20589" spans="6:6">
      <c r="F20589" s="1846"/>
    </row>
    <row r="20590" spans="6:6">
      <c r="F20590" s="1846"/>
    </row>
    <row r="20591" spans="6:6">
      <c r="F20591" s="1846"/>
    </row>
    <row r="20592" spans="6:6">
      <c r="F20592" s="1846"/>
    </row>
    <row r="20593" spans="6:6">
      <c r="F20593" s="1846"/>
    </row>
    <row r="20594" spans="6:6">
      <c r="F20594" s="1846"/>
    </row>
    <row r="20595" spans="6:6">
      <c r="F20595" s="1846"/>
    </row>
    <row r="20596" spans="6:6">
      <c r="F20596" s="1846"/>
    </row>
    <row r="20597" spans="6:6">
      <c r="F20597" s="1846"/>
    </row>
    <row r="20598" spans="6:6">
      <c r="F20598" s="1846"/>
    </row>
    <row r="20599" spans="6:6">
      <c r="F20599" s="1846"/>
    </row>
    <row r="20600" spans="6:6">
      <c r="F20600" s="1846"/>
    </row>
    <row r="20601" spans="6:6">
      <c r="F20601" s="1846"/>
    </row>
    <row r="20602" spans="6:6">
      <c r="F20602" s="1846"/>
    </row>
    <row r="20603" spans="6:6">
      <c r="F20603" s="1846"/>
    </row>
    <row r="20604" spans="6:6">
      <c r="F20604" s="1846"/>
    </row>
    <row r="20605" spans="6:6">
      <c r="F20605" s="1846"/>
    </row>
    <row r="20606" spans="6:6">
      <c r="F20606" s="1846"/>
    </row>
    <row r="20607" spans="6:6">
      <c r="F20607" s="1846"/>
    </row>
    <row r="20608" spans="6:6">
      <c r="F20608" s="1846"/>
    </row>
    <row r="20609" spans="6:6">
      <c r="F20609" s="1846"/>
    </row>
    <row r="20610" spans="6:6">
      <c r="F20610" s="1846"/>
    </row>
    <row r="20611" spans="6:6">
      <c r="F20611" s="1846"/>
    </row>
    <row r="20612" spans="6:6">
      <c r="F20612" s="1846"/>
    </row>
    <row r="20613" spans="6:6">
      <c r="F20613" s="1846"/>
    </row>
    <row r="20614" spans="6:6">
      <c r="F20614" s="1846"/>
    </row>
    <row r="20615" spans="6:6">
      <c r="F20615" s="1846"/>
    </row>
    <row r="20616" spans="6:6">
      <c r="F20616" s="1846"/>
    </row>
    <row r="20617" spans="6:6">
      <c r="F20617" s="1846"/>
    </row>
    <row r="20618" spans="6:6">
      <c r="F20618" s="1846"/>
    </row>
    <row r="20619" spans="6:6">
      <c r="F20619" s="1846"/>
    </row>
    <row r="20620" spans="6:6">
      <c r="F20620" s="1846"/>
    </row>
    <row r="20621" spans="6:6">
      <c r="F20621" s="1846"/>
    </row>
    <row r="20622" spans="6:6">
      <c r="F20622" s="1846"/>
    </row>
    <row r="20623" spans="6:6">
      <c r="F20623" s="1846"/>
    </row>
    <row r="20624" spans="6:6">
      <c r="F20624" s="1846"/>
    </row>
    <row r="20625" spans="6:6">
      <c r="F20625" s="1846"/>
    </row>
    <row r="20626" spans="6:6">
      <c r="F20626" s="1846"/>
    </row>
    <row r="20627" spans="6:6">
      <c r="F20627" s="1846"/>
    </row>
    <row r="20628" spans="6:6">
      <c r="F20628" s="1846"/>
    </row>
    <row r="20629" spans="6:6">
      <c r="F20629" s="1846"/>
    </row>
    <row r="20630" spans="6:6">
      <c r="F20630" s="1846"/>
    </row>
    <row r="20631" spans="6:6">
      <c r="F20631" s="1846"/>
    </row>
    <row r="20632" spans="6:6">
      <c r="F20632" s="1846"/>
    </row>
    <row r="20633" spans="6:6">
      <c r="F20633" s="1846"/>
    </row>
    <row r="20634" spans="6:6">
      <c r="F20634" s="1846"/>
    </row>
    <row r="20635" spans="6:6">
      <c r="F20635" s="1846"/>
    </row>
    <row r="20636" spans="6:6">
      <c r="F20636" s="1846"/>
    </row>
    <row r="20637" spans="6:6">
      <c r="F20637" s="1846"/>
    </row>
    <row r="20638" spans="6:6">
      <c r="F20638" s="1846"/>
    </row>
    <row r="20639" spans="6:6">
      <c r="F20639" s="1846"/>
    </row>
    <row r="20640" spans="6:6">
      <c r="F20640" s="1846"/>
    </row>
    <row r="20641" spans="6:6">
      <c r="F20641" s="1846"/>
    </row>
    <row r="20642" spans="6:6">
      <c r="F20642" s="1846"/>
    </row>
    <row r="20643" spans="6:6">
      <c r="F20643" s="1846"/>
    </row>
    <row r="20644" spans="6:6">
      <c r="F20644" s="1846"/>
    </row>
    <row r="20645" spans="6:6">
      <c r="F20645" s="1846"/>
    </row>
    <row r="20646" spans="6:6">
      <c r="F20646" s="1846"/>
    </row>
    <row r="20647" spans="6:6">
      <c r="F20647" s="1846"/>
    </row>
    <row r="20648" spans="6:6">
      <c r="F20648" s="1846"/>
    </row>
    <row r="20649" spans="6:6">
      <c r="F20649" s="1846"/>
    </row>
    <row r="20650" spans="6:6">
      <c r="F20650" s="1846"/>
    </row>
    <row r="20651" spans="6:6">
      <c r="F20651" s="1846"/>
    </row>
    <row r="20652" spans="6:6">
      <c r="F20652" s="1846"/>
    </row>
    <row r="20653" spans="6:6">
      <c r="F20653" s="1846"/>
    </row>
    <row r="20654" spans="6:6">
      <c r="F20654" s="1846"/>
    </row>
    <row r="20655" spans="6:6">
      <c r="F20655" s="1846"/>
    </row>
    <row r="20656" spans="6:6">
      <c r="F20656" s="1846"/>
    </row>
    <row r="20657" spans="6:6">
      <c r="F20657" s="1846"/>
    </row>
    <row r="20658" spans="6:6">
      <c r="F20658" s="1846"/>
    </row>
    <row r="20659" spans="6:6">
      <c r="F20659" s="1846"/>
    </row>
    <row r="20660" spans="6:6">
      <c r="F20660" s="1846"/>
    </row>
    <row r="20661" spans="6:6">
      <c r="F20661" s="1846"/>
    </row>
    <row r="20662" spans="6:6">
      <c r="F20662" s="1846"/>
    </row>
    <row r="20663" spans="6:6">
      <c r="F20663" s="1846"/>
    </row>
    <row r="20664" spans="6:6">
      <c r="F20664" s="1846"/>
    </row>
    <row r="20665" spans="6:6">
      <c r="F20665" s="1846"/>
    </row>
    <row r="20666" spans="6:6">
      <c r="F20666" s="1846"/>
    </row>
    <row r="20667" spans="6:6">
      <c r="F20667" s="1846"/>
    </row>
    <row r="20668" spans="6:6">
      <c r="F20668" s="1846"/>
    </row>
    <row r="20669" spans="6:6">
      <c r="F20669" s="1846"/>
    </row>
    <row r="20670" spans="6:6">
      <c r="F20670" s="1846"/>
    </row>
    <row r="20671" spans="6:6">
      <c r="F20671" s="1846"/>
    </row>
    <row r="20672" spans="6:6">
      <c r="F20672" s="1846"/>
    </row>
    <row r="20673" spans="6:6">
      <c r="F20673" s="1846"/>
    </row>
    <row r="20674" spans="6:6">
      <c r="F20674" s="1846"/>
    </row>
    <row r="20675" spans="6:6">
      <c r="F20675" s="1846"/>
    </row>
    <row r="20676" spans="6:6">
      <c r="F20676" s="1846"/>
    </row>
    <row r="20677" spans="6:6">
      <c r="F20677" s="1846"/>
    </row>
    <row r="20678" spans="6:6">
      <c r="F20678" s="1846"/>
    </row>
    <row r="20679" spans="6:6">
      <c r="F20679" s="1846"/>
    </row>
    <row r="20680" spans="6:6">
      <c r="F20680" s="1846"/>
    </row>
    <row r="20681" spans="6:6">
      <c r="F20681" s="1846"/>
    </row>
    <row r="20682" spans="6:6">
      <c r="F20682" s="1846"/>
    </row>
    <row r="20683" spans="6:6">
      <c r="F20683" s="1846"/>
    </row>
    <row r="20684" spans="6:6">
      <c r="F20684" s="1846"/>
    </row>
    <row r="20685" spans="6:6">
      <c r="F20685" s="1846"/>
    </row>
    <row r="20686" spans="6:6">
      <c r="F20686" s="1846"/>
    </row>
    <row r="20687" spans="6:6">
      <c r="F20687" s="1846"/>
    </row>
    <row r="20688" spans="6:6">
      <c r="F20688" s="1846"/>
    </row>
    <row r="20689" spans="6:6">
      <c r="F20689" s="1846"/>
    </row>
    <row r="20690" spans="6:6">
      <c r="F20690" s="1846"/>
    </row>
    <row r="20691" spans="6:6">
      <c r="F20691" s="1846"/>
    </row>
    <row r="20692" spans="6:6">
      <c r="F20692" s="1846"/>
    </row>
    <row r="20693" spans="6:6">
      <c r="F20693" s="1846"/>
    </row>
    <row r="20694" spans="6:6">
      <c r="F20694" s="1846"/>
    </row>
    <row r="20695" spans="6:6">
      <c r="F20695" s="1846"/>
    </row>
    <row r="20696" spans="6:6">
      <c r="F20696" s="1846"/>
    </row>
    <row r="20697" spans="6:6">
      <c r="F20697" s="1846"/>
    </row>
    <row r="20698" spans="6:6">
      <c r="F20698" s="1846"/>
    </row>
    <row r="20699" spans="6:6">
      <c r="F20699" s="1846"/>
    </row>
    <row r="20700" spans="6:6">
      <c r="F20700" s="1846"/>
    </row>
    <row r="20701" spans="6:6">
      <c r="F20701" s="1846"/>
    </row>
    <row r="20702" spans="6:6">
      <c r="F20702" s="1846"/>
    </row>
    <row r="20703" spans="6:6">
      <c r="F20703" s="1846"/>
    </row>
    <row r="20704" spans="6:6">
      <c r="F20704" s="1846"/>
    </row>
    <row r="20705" spans="6:6">
      <c r="F20705" s="1846"/>
    </row>
    <row r="20706" spans="6:6">
      <c r="F20706" s="1846"/>
    </row>
    <row r="20707" spans="6:6">
      <c r="F20707" s="1846"/>
    </row>
    <row r="20708" spans="6:6">
      <c r="F20708" s="1846"/>
    </row>
    <row r="20709" spans="6:6">
      <c r="F20709" s="1846"/>
    </row>
    <row r="20710" spans="6:6">
      <c r="F20710" s="1846"/>
    </row>
    <row r="20711" spans="6:6">
      <c r="F20711" s="1846"/>
    </row>
    <row r="20712" spans="6:6">
      <c r="F20712" s="1846"/>
    </row>
    <row r="20713" spans="6:6">
      <c r="F20713" s="1846"/>
    </row>
    <row r="20714" spans="6:6">
      <c r="F20714" s="1846"/>
    </row>
    <row r="20715" spans="6:6">
      <c r="F20715" s="1846"/>
    </row>
    <row r="20716" spans="6:6">
      <c r="F20716" s="1846"/>
    </row>
    <row r="20717" spans="6:6">
      <c r="F20717" s="1846"/>
    </row>
    <row r="20718" spans="6:6">
      <c r="F20718" s="1846"/>
    </row>
    <row r="20719" spans="6:6">
      <c r="F20719" s="1846"/>
    </row>
    <row r="20720" spans="6:6">
      <c r="F20720" s="1846"/>
    </row>
    <row r="20721" spans="6:6">
      <c r="F20721" s="1846"/>
    </row>
    <row r="20722" spans="6:6">
      <c r="F20722" s="1846"/>
    </row>
    <row r="20723" spans="6:6">
      <c r="F20723" s="1846"/>
    </row>
    <row r="20724" spans="6:6">
      <c r="F20724" s="1846"/>
    </row>
    <row r="20725" spans="6:6">
      <c r="F20725" s="1846"/>
    </row>
    <row r="20726" spans="6:6">
      <c r="F20726" s="1846"/>
    </row>
    <row r="20727" spans="6:6">
      <c r="F20727" s="1846"/>
    </row>
    <row r="20728" spans="6:6">
      <c r="F20728" s="1846"/>
    </row>
    <row r="20729" spans="6:6">
      <c r="F20729" s="1846"/>
    </row>
    <row r="20730" spans="6:6">
      <c r="F20730" s="1846"/>
    </row>
    <row r="20731" spans="6:6">
      <c r="F20731" s="1846"/>
    </row>
    <row r="20732" spans="6:6">
      <c r="F20732" s="1846"/>
    </row>
    <row r="20733" spans="6:6">
      <c r="F20733" s="1846"/>
    </row>
    <row r="20734" spans="6:6">
      <c r="F20734" s="1846"/>
    </row>
    <row r="20735" spans="6:6">
      <c r="F20735" s="1846"/>
    </row>
    <row r="20736" spans="6:6">
      <c r="F20736" s="1846"/>
    </row>
    <row r="20737" spans="6:6">
      <c r="F20737" s="1846"/>
    </row>
    <row r="20738" spans="6:6">
      <c r="F20738" s="1846"/>
    </row>
    <row r="20739" spans="6:6">
      <c r="F20739" s="1846"/>
    </row>
    <row r="20740" spans="6:6">
      <c r="F20740" s="1846"/>
    </row>
    <row r="20741" spans="6:6">
      <c r="F20741" s="1846"/>
    </row>
    <row r="20742" spans="6:6">
      <c r="F20742" s="1846"/>
    </row>
    <row r="20743" spans="6:6">
      <c r="F20743" s="1846"/>
    </row>
    <row r="20744" spans="6:6">
      <c r="F20744" s="1846"/>
    </row>
    <row r="20745" spans="6:6">
      <c r="F20745" s="1846"/>
    </row>
    <row r="20746" spans="6:6">
      <c r="F20746" s="1846"/>
    </row>
    <row r="20747" spans="6:6">
      <c r="F20747" s="1846"/>
    </row>
    <row r="20748" spans="6:6">
      <c r="F20748" s="1846"/>
    </row>
    <row r="20749" spans="6:6">
      <c r="F20749" s="1846"/>
    </row>
    <row r="20750" spans="6:6">
      <c r="F20750" s="1846"/>
    </row>
    <row r="20751" spans="6:6">
      <c r="F20751" s="1846"/>
    </row>
    <row r="20752" spans="6:6">
      <c r="F20752" s="1846"/>
    </row>
    <row r="20753" spans="6:6">
      <c r="F20753" s="1846"/>
    </row>
    <row r="20754" spans="6:6">
      <c r="F20754" s="1846"/>
    </row>
    <row r="20755" spans="6:6">
      <c r="F20755" s="1846"/>
    </row>
    <row r="20756" spans="6:6">
      <c r="F20756" s="1846"/>
    </row>
    <row r="20757" spans="6:6">
      <c r="F20757" s="1846"/>
    </row>
    <row r="20758" spans="6:6">
      <c r="F20758" s="1846"/>
    </row>
    <row r="20759" spans="6:6">
      <c r="F20759" s="1846"/>
    </row>
    <row r="20760" spans="6:6">
      <c r="F20760" s="1846"/>
    </row>
    <row r="20761" spans="6:6">
      <c r="F20761" s="1846"/>
    </row>
    <row r="20762" spans="6:6">
      <c r="F20762" s="1846"/>
    </row>
    <row r="20763" spans="6:6">
      <c r="F20763" s="1846"/>
    </row>
    <row r="20764" spans="6:6">
      <c r="F20764" s="1846"/>
    </row>
    <row r="20765" spans="6:6">
      <c r="F20765" s="1846"/>
    </row>
    <row r="20766" spans="6:6">
      <c r="F20766" s="1846"/>
    </row>
    <row r="20767" spans="6:6">
      <c r="F20767" s="1846"/>
    </row>
    <row r="20768" spans="6:6">
      <c r="F20768" s="1846"/>
    </row>
    <row r="20769" spans="6:6">
      <c r="F20769" s="1846"/>
    </row>
    <row r="20770" spans="6:6">
      <c r="F20770" s="1846"/>
    </row>
    <row r="20771" spans="6:6">
      <c r="F20771" s="1846"/>
    </row>
    <row r="20772" spans="6:6">
      <c r="F20772" s="1846"/>
    </row>
    <row r="20773" spans="6:6">
      <c r="F20773" s="1846"/>
    </row>
    <row r="20774" spans="6:6">
      <c r="F20774" s="1846"/>
    </row>
    <row r="20775" spans="6:6">
      <c r="F20775" s="1846"/>
    </row>
    <row r="20776" spans="6:6">
      <c r="F20776" s="1846"/>
    </row>
    <row r="20777" spans="6:6">
      <c r="F20777" s="1846"/>
    </row>
    <row r="20778" spans="6:6">
      <c r="F20778" s="1846"/>
    </row>
    <row r="20779" spans="6:6">
      <c r="F20779" s="1846"/>
    </row>
    <row r="20780" spans="6:6">
      <c r="F20780" s="1846"/>
    </row>
    <row r="20781" spans="6:6">
      <c r="F20781" s="1846"/>
    </row>
    <row r="20782" spans="6:6">
      <c r="F20782" s="1846"/>
    </row>
    <row r="20783" spans="6:6">
      <c r="F20783" s="1846"/>
    </row>
    <row r="20784" spans="6:6">
      <c r="F20784" s="1846"/>
    </row>
    <row r="20785" spans="6:6">
      <c r="F20785" s="1846"/>
    </row>
    <row r="20786" spans="6:6">
      <c r="F20786" s="1846"/>
    </row>
    <row r="20787" spans="6:6">
      <c r="F20787" s="1846"/>
    </row>
    <row r="20788" spans="6:6">
      <c r="F20788" s="1846"/>
    </row>
    <row r="20789" spans="6:6">
      <c r="F20789" s="1846"/>
    </row>
    <row r="20790" spans="6:6">
      <c r="F20790" s="1846"/>
    </row>
    <row r="20791" spans="6:6">
      <c r="F20791" s="1846"/>
    </row>
    <row r="20792" spans="6:6">
      <c r="F20792" s="1846"/>
    </row>
    <row r="20793" spans="6:6">
      <c r="F20793" s="1846"/>
    </row>
    <row r="20794" spans="6:6">
      <c r="F20794" s="1846"/>
    </row>
    <row r="20795" spans="6:6">
      <c r="F20795" s="1846"/>
    </row>
    <row r="20796" spans="6:6">
      <c r="F20796" s="1846"/>
    </row>
    <row r="20797" spans="6:6">
      <c r="F20797" s="1846"/>
    </row>
    <row r="20798" spans="6:6">
      <c r="F20798" s="1846"/>
    </row>
    <row r="20799" spans="6:6">
      <c r="F20799" s="1846"/>
    </row>
    <row r="20800" spans="6:6">
      <c r="F20800" s="1846"/>
    </row>
    <row r="20801" spans="6:6">
      <c r="F20801" s="1846"/>
    </row>
    <row r="20802" spans="6:6">
      <c r="F20802" s="1846"/>
    </row>
    <row r="20803" spans="6:6">
      <c r="F20803" s="1846"/>
    </row>
    <row r="20804" spans="6:6">
      <c r="F20804" s="1846"/>
    </row>
    <row r="20805" spans="6:6">
      <c r="F20805" s="1846"/>
    </row>
    <row r="20806" spans="6:6">
      <c r="F20806" s="1846"/>
    </row>
    <row r="20807" spans="6:6">
      <c r="F20807" s="1846"/>
    </row>
    <row r="20808" spans="6:6">
      <c r="F20808" s="1846"/>
    </row>
    <row r="20809" spans="6:6">
      <c r="F20809" s="1846"/>
    </row>
    <row r="20810" spans="6:6">
      <c r="F20810" s="1846"/>
    </row>
    <row r="20811" spans="6:6">
      <c r="F20811" s="1846"/>
    </row>
    <row r="20812" spans="6:6">
      <c r="F20812" s="1846"/>
    </row>
    <row r="20813" spans="6:6">
      <c r="F20813" s="1846"/>
    </row>
    <row r="20814" spans="6:6">
      <c r="F20814" s="1846"/>
    </row>
    <row r="20815" spans="6:6">
      <c r="F20815" s="1846"/>
    </row>
    <row r="20816" spans="6:6">
      <c r="F20816" s="1846"/>
    </row>
    <row r="20817" spans="6:6">
      <c r="F20817" s="1846"/>
    </row>
    <row r="20818" spans="6:6">
      <c r="F20818" s="1846"/>
    </row>
    <row r="20819" spans="6:6">
      <c r="F20819" s="1846"/>
    </row>
    <row r="20820" spans="6:6">
      <c r="F20820" s="1846"/>
    </row>
    <row r="20821" spans="6:6">
      <c r="F20821" s="1846"/>
    </row>
    <row r="20822" spans="6:6">
      <c r="F20822" s="1846"/>
    </row>
    <row r="20823" spans="6:6">
      <c r="F20823" s="1846"/>
    </row>
    <row r="20824" spans="6:6">
      <c r="F20824" s="1846"/>
    </row>
    <row r="20825" spans="6:6">
      <c r="F20825" s="1846"/>
    </row>
    <row r="20826" spans="6:6">
      <c r="F20826" s="1846"/>
    </row>
    <row r="20827" spans="6:6">
      <c r="F20827" s="1846"/>
    </row>
    <row r="20828" spans="6:6">
      <c r="F20828" s="1846"/>
    </row>
    <row r="20829" spans="6:6">
      <c r="F20829" s="1846"/>
    </row>
    <row r="20830" spans="6:6">
      <c r="F20830" s="1846"/>
    </row>
    <row r="20831" spans="6:6">
      <c r="F20831" s="1846"/>
    </row>
    <row r="20832" spans="6:6">
      <c r="F20832" s="1846"/>
    </row>
    <row r="20833" spans="6:6">
      <c r="F20833" s="1846"/>
    </row>
    <row r="20834" spans="6:6">
      <c r="F20834" s="1846"/>
    </row>
    <row r="20835" spans="6:6">
      <c r="F20835" s="1846"/>
    </row>
    <row r="20836" spans="6:6">
      <c r="F20836" s="1846"/>
    </row>
    <row r="20837" spans="6:6">
      <c r="F20837" s="1846"/>
    </row>
    <row r="20838" spans="6:6">
      <c r="F20838" s="1846"/>
    </row>
    <row r="20839" spans="6:6">
      <c r="F20839" s="1846"/>
    </row>
    <row r="20840" spans="6:6">
      <c r="F20840" s="1846"/>
    </row>
    <row r="20841" spans="6:6">
      <c r="F20841" s="1846"/>
    </row>
    <row r="20842" spans="6:6">
      <c r="F20842" s="1846"/>
    </row>
    <row r="20843" spans="6:6">
      <c r="F20843" s="1846"/>
    </row>
    <row r="20844" spans="6:6">
      <c r="F20844" s="1846"/>
    </row>
    <row r="20845" spans="6:6">
      <c r="F20845" s="1846"/>
    </row>
    <row r="20846" spans="6:6">
      <c r="F20846" s="1846"/>
    </row>
    <row r="20847" spans="6:6">
      <c r="F20847" s="1846"/>
    </row>
    <row r="20848" spans="6:6">
      <c r="F20848" s="1846"/>
    </row>
    <row r="20849" spans="6:6">
      <c r="F20849" s="1846"/>
    </row>
    <row r="20850" spans="6:6">
      <c r="F20850" s="1846"/>
    </row>
    <row r="20851" spans="6:6">
      <c r="F20851" s="1846"/>
    </row>
    <row r="20852" spans="6:6">
      <c r="F20852" s="1846"/>
    </row>
    <row r="20853" spans="6:6">
      <c r="F20853" s="1846"/>
    </row>
    <row r="20854" spans="6:6">
      <c r="F20854" s="1846"/>
    </row>
    <row r="20855" spans="6:6">
      <c r="F20855" s="1846"/>
    </row>
    <row r="20856" spans="6:6">
      <c r="F20856" s="1846"/>
    </row>
    <row r="20857" spans="6:6">
      <c r="F20857" s="1846"/>
    </row>
    <row r="20858" spans="6:6">
      <c r="F20858" s="1846"/>
    </row>
    <row r="20859" spans="6:6">
      <c r="F20859" s="1846"/>
    </row>
    <row r="20860" spans="6:6">
      <c r="F20860" s="1846"/>
    </row>
    <row r="20861" spans="6:6">
      <c r="F20861" s="1846"/>
    </row>
    <row r="20862" spans="6:6">
      <c r="F20862" s="1846"/>
    </row>
    <row r="20863" spans="6:6">
      <c r="F20863" s="1846"/>
    </row>
    <row r="20864" spans="6:6">
      <c r="F20864" s="1846"/>
    </row>
    <row r="20865" spans="6:6">
      <c r="F20865" s="1846"/>
    </row>
    <row r="20866" spans="6:6">
      <c r="F20866" s="1846"/>
    </row>
    <row r="20867" spans="6:6">
      <c r="F20867" s="1846"/>
    </row>
    <row r="20868" spans="6:6">
      <c r="F20868" s="1846"/>
    </row>
    <row r="20869" spans="6:6">
      <c r="F20869" s="1846"/>
    </row>
    <row r="20870" spans="6:6">
      <c r="F20870" s="1846"/>
    </row>
    <row r="20871" spans="6:6">
      <c r="F20871" s="1846"/>
    </row>
    <row r="20872" spans="6:6">
      <c r="F20872" s="1846"/>
    </row>
    <row r="20873" spans="6:6">
      <c r="F20873" s="1846"/>
    </row>
    <row r="20874" spans="6:6">
      <c r="F20874" s="1846"/>
    </row>
    <row r="20875" spans="6:6">
      <c r="F20875" s="1846"/>
    </row>
    <row r="20876" spans="6:6">
      <c r="F20876" s="1846"/>
    </row>
    <row r="20877" spans="6:6">
      <c r="F20877" s="1846"/>
    </row>
    <row r="20878" spans="6:6">
      <c r="F20878" s="1846"/>
    </row>
    <row r="20879" spans="6:6">
      <c r="F20879" s="1846"/>
    </row>
    <row r="20880" spans="6:6">
      <c r="F20880" s="1846"/>
    </row>
    <row r="20881" spans="6:6">
      <c r="F20881" s="1846"/>
    </row>
    <row r="20882" spans="6:6">
      <c r="F20882" s="1846"/>
    </row>
    <row r="20883" spans="6:6">
      <c r="F20883" s="1846"/>
    </row>
    <row r="20884" spans="6:6">
      <c r="F20884" s="1846"/>
    </row>
    <row r="20885" spans="6:6">
      <c r="F20885" s="1846"/>
    </row>
    <row r="20886" spans="6:6">
      <c r="F20886" s="1846"/>
    </row>
    <row r="20887" spans="6:6">
      <c r="F20887" s="1846"/>
    </row>
    <row r="20888" spans="6:6">
      <c r="F20888" s="1846"/>
    </row>
    <row r="20889" spans="6:6">
      <c r="F20889" s="1846"/>
    </row>
    <row r="20890" spans="6:6">
      <c r="F20890" s="1846"/>
    </row>
    <row r="20891" spans="6:6">
      <c r="F20891" s="1846"/>
    </row>
    <row r="20892" spans="6:6">
      <c r="F20892" s="1846"/>
    </row>
    <row r="20893" spans="6:6">
      <c r="F20893" s="1846"/>
    </row>
    <row r="20894" spans="6:6">
      <c r="F20894" s="1846"/>
    </row>
    <row r="20895" spans="6:6">
      <c r="F20895" s="1846"/>
    </row>
    <row r="20896" spans="6:6">
      <c r="F20896" s="1846"/>
    </row>
    <row r="20897" spans="6:6">
      <c r="F20897" s="1846"/>
    </row>
    <row r="20898" spans="6:6">
      <c r="F20898" s="1846"/>
    </row>
    <row r="20899" spans="6:6">
      <c r="F20899" s="1846"/>
    </row>
    <row r="20900" spans="6:6">
      <c r="F20900" s="1846"/>
    </row>
    <row r="20901" spans="6:6">
      <c r="F20901" s="1846"/>
    </row>
    <row r="20902" spans="6:6">
      <c r="F20902" s="1846"/>
    </row>
    <row r="20903" spans="6:6">
      <c r="F20903" s="1846"/>
    </row>
    <row r="20904" spans="6:6">
      <c r="F20904" s="1846"/>
    </row>
    <row r="20905" spans="6:6">
      <c r="F20905" s="1846"/>
    </row>
    <row r="20906" spans="6:6">
      <c r="F20906" s="1846"/>
    </row>
    <row r="20907" spans="6:6">
      <c r="F20907" s="1846"/>
    </row>
    <row r="20908" spans="6:6">
      <c r="F20908" s="1846"/>
    </row>
    <row r="20909" spans="6:6">
      <c r="F20909" s="1846"/>
    </row>
    <row r="20910" spans="6:6">
      <c r="F20910" s="1846"/>
    </row>
    <row r="20911" spans="6:6">
      <c r="F20911" s="1846"/>
    </row>
    <row r="20912" spans="6:6">
      <c r="F20912" s="1846"/>
    </row>
    <row r="20913" spans="6:6">
      <c r="F20913" s="1846"/>
    </row>
    <row r="20914" spans="6:6">
      <c r="F20914" s="1846"/>
    </row>
    <row r="20915" spans="6:6">
      <c r="F20915" s="1846"/>
    </row>
    <row r="20916" spans="6:6">
      <c r="F20916" s="1846"/>
    </row>
    <row r="20917" spans="6:6">
      <c r="F20917" s="1846"/>
    </row>
    <row r="20918" spans="6:6">
      <c r="F20918" s="1846"/>
    </row>
    <row r="20919" spans="6:6">
      <c r="F20919" s="1846"/>
    </row>
    <row r="20920" spans="6:6">
      <c r="F20920" s="1846"/>
    </row>
    <row r="20921" spans="6:6">
      <c r="F20921" s="1846"/>
    </row>
    <row r="20922" spans="6:6">
      <c r="F20922" s="1846"/>
    </row>
    <row r="20923" spans="6:6">
      <c r="F20923" s="1846"/>
    </row>
    <row r="20924" spans="6:6">
      <c r="F20924" s="1846"/>
    </row>
    <row r="20925" spans="6:6">
      <c r="F20925" s="1846"/>
    </row>
    <row r="20926" spans="6:6">
      <c r="F20926" s="1846"/>
    </row>
    <row r="20927" spans="6:6">
      <c r="F20927" s="1846"/>
    </row>
    <row r="20928" spans="6:6">
      <c r="F20928" s="1846"/>
    </row>
    <row r="20929" spans="6:6">
      <c r="F20929" s="1846"/>
    </row>
    <row r="20930" spans="6:6">
      <c r="F20930" s="1846"/>
    </row>
    <row r="20931" spans="6:6">
      <c r="F20931" s="1846"/>
    </row>
    <row r="20932" spans="6:6">
      <c r="F20932" s="1846"/>
    </row>
    <row r="20933" spans="6:6">
      <c r="F20933" s="1846"/>
    </row>
    <row r="20934" spans="6:6">
      <c r="F20934" s="1846"/>
    </row>
    <row r="20935" spans="6:6">
      <c r="F20935" s="1846"/>
    </row>
    <row r="20936" spans="6:6">
      <c r="F20936" s="1846"/>
    </row>
    <row r="20937" spans="6:6">
      <c r="F20937" s="1846"/>
    </row>
    <row r="20938" spans="6:6">
      <c r="F20938" s="1846"/>
    </row>
    <row r="20939" spans="6:6">
      <c r="F20939" s="1846"/>
    </row>
    <row r="20940" spans="6:6">
      <c r="F20940" s="1846"/>
    </row>
    <row r="20941" spans="6:6">
      <c r="F20941" s="1846"/>
    </row>
    <row r="20942" spans="6:6">
      <c r="F20942" s="1846"/>
    </row>
    <row r="20943" spans="6:6">
      <c r="F20943" s="1846"/>
    </row>
    <row r="20944" spans="6:6">
      <c r="F20944" s="1846"/>
    </row>
    <row r="20945" spans="6:6">
      <c r="F20945" s="1846"/>
    </row>
    <row r="20946" spans="6:6">
      <c r="F20946" s="1846"/>
    </row>
    <row r="20947" spans="6:6">
      <c r="F20947" s="1846"/>
    </row>
    <row r="20948" spans="6:6">
      <c r="F20948" s="1846"/>
    </row>
    <row r="20949" spans="6:6">
      <c r="F20949" s="1846"/>
    </row>
    <row r="20950" spans="6:6">
      <c r="F20950" s="1846"/>
    </row>
    <row r="20951" spans="6:6">
      <c r="F20951" s="1846"/>
    </row>
    <row r="20952" spans="6:6">
      <c r="F20952" s="1846"/>
    </row>
    <row r="20953" spans="6:6">
      <c r="F20953" s="1846"/>
    </row>
    <row r="20954" spans="6:6">
      <c r="F20954" s="1846"/>
    </row>
    <row r="20955" spans="6:6">
      <c r="F20955" s="1846"/>
    </row>
    <row r="20956" spans="6:6">
      <c r="F20956" s="1846"/>
    </row>
    <row r="20957" spans="6:6">
      <c r="F20957" s="1846"/>
    </row>
    <row r="20958" spans="6:6">
      <c r="F20958" s="1846"/>
    </row>
    <row r="20959" spans="6:6">
      <c r="F20959" s="1846"/>
    </row>
    <row r="20960" spans="6:6">
      <c r="F20960" s="1846"/>
    </row>
    <row r="20961" spans="6:6">
      <c r="F20961" s="1846"/>
    </row>
    <row r="20962" spans="6:6">
      <c r="F20962" s="1846"/>
    </row>
    <row r="20963" spans="6:6">
      <c r="F20963" s="1846"/>
    </row>
    <row r="20964" spans="6:6">
      <c r="F20964" s="1846"/>
    </row>
    <row r="20965" spans="6:6">
      <c r="F20965" s="1846"/>
    </row>
    <row r="20966" spans="6:6">
      <c r="F20966" s="1846"/>
    </row>
    <row r="20967" spans="6:6">
      <c r="F20967" s="1846"/>
    </row>
    <row r="20968" spans="6:6">
      <c r="F20968" s="1846"/>
    </row>
    <row r="20969" spans="6:6">
      <c r="F20969" s="1846"/>
    </row>
    <row r="20970" spans="6:6">
      <c r="F20970" s="1846"/>
    </row>
    <row r="20971" spans="6:6">
      <c r="F20971" s="1846"/>
    </row>
    <row r="20972" spans="6:6">
      <c r="F20972" s="1846"/>
    </row>
    <row r="20973" spans="6:6">
      <c r="F20973" s="1846"/>
    </row>
    <row r="20974" spans="6:6">
      <c r="F20974" s="1846"/>
    </row>
    <row r="20975" spans="6:6">
      <c r="F20975" s="1846"/>
    </row>
    <row r="20976" spans="6:6">
      <c r="F20976" s="1846"/>
    </row>
    <row r="20977" spans="6:6">
      <c r="F20977" s="1846"/>
    </row>
    <row r="20978" spans="6:6">
      <c r="F20978" s="1846"/>
    </row>
    <row r="20979" spans="6:6">
      <c r="F20979" s="1846"/>
    </row>
    <row r="20980" spans="6:6">
      <c r="F20980" s="1846"/>
    </row>
    <row r="20981" spans="6:6">
      <c r="F20981" s="1846"/>
    </row>
    <row r="20982" spans="6:6">
      <c r="F20982" s="1846"/>
    </row>
    <row r="20983" spans="6:6">
      <c r="F20983" s="1846"/>
    </row>
    <row r="20984" spans="6:6">
      <c r="F20984" s="1846"/>
    </row>
    <row r="20985" spans="6:6">
      <c r="F20985" s="1846"/>
    </row>
    <row r="20986" spans="6:6">
      <c r="F20986" s="1846"/>
    </row>
    <row r="20987" spans="6:6">
      <c r="F20987" s="1846"/>
    </row>
    <row r="20988" spans="6:6">
      <c r="F20988" s="1846"/>
    </row>
    <row r="20989" spans="6:6">
      <c r="F20989" s="1846"/>
    </row>
    <row r="20990" spans="6:6">
      <c r="F20990" s="1846"/>
    </row>
    <row r="20991" spans="6:6">
      <c r="F20991" s="1846"/>
    </row>
    <row r="20992" spans="6:6">
      <c r="F20992" s="1846"/>
    </row>
    <row r="20993" spans="6:6">
      <c r="F20993" s="1846"/>
    </row>
    <row r="20994" spans="6:6">
      <c r="F20994" s="1846"/>
    </row>
    <row r="20995" spans="6:6">
      <c r="F20995" s="1846"/>
    </row>
    <row r="20996" spans="6:6">
      <c r="F20996" s="1846"/>
    </row>
    <row r="20997" spans="6:6">
      <c r="F20997" s="1846"/>
    </row>
    <row r="20998" spans="6:6">
      <c r="F20998" s="1846"/>
    </row>
    <row r="20999" spans="6:6">
      <c r="F20999" s="1846"/>
    </row>
    <row r="21000" spans="6:6">
      <c r="F21000" s="1846"/>
    </row>
    <row r="21001" spans="6:6">
      <c r="F21001" s="1846"/>
    </row>
    <row r="21002" spans="6:6">
      <c r="F21002" s="1846"/>
    </row>
    <row r="21003" spans="6:6">
      <c r="F21003" s="1846"/>
    </row>
    <row r="21004" spans="6:6">
      <c r="F21004" s="1846"/>
    </row>
    <row r="21005" spans="6:6">
      <c r="F21005" s="1846"/>
    </row>
    <row r="21006" spans="6:6">
      <c r="F21006" s="1846"/>
    </row>
    <row r="21007" spans="6:6">
      <c r="F21007" s="1846"/>
    </row>
    <row r="21008" spans="6:6">
      <c r="F21008" s="1846"/>
    </row>
    <row r="21009" spans="6:6">
      <c r="F21009" s="1846"/>
    </row>
    <row r="21010" spans="6:6">
      <c r="F21010" s="1846"/>
    </row>
    <row r="21011" spans="6:6">
      <c r="F21011" s="1846"/>
    </row>
    <row r="21012" spans="6:6">
      <c r="F21012" s="1846"/>
    </row>
    <row r="21013" spans="6:6">
      <c r="F21013" s="1846"/>
    </row>
    <row r="21014" spans="6:6">
      <c r="F21014" s="1846"/>
    </row>
    <row r="21015" spans="6:6">
      <c r="F21015" s="1846"/>
    </row>
    <row r="21016" spans="6:6">
      <c r="F21016" s="1846"/>
    </row>
    <row r="21017" spans="6:6">
      <c r="F21017" s="1846"/>
    </row>
    <row r="21018" spans="6:6">
      <c r="F21018" s="1846"/>
    </row>
    <row r="21019" spans="6:6">
      <c r="F21019" s="1846"/>
    </row>
    <row r="21020" spans="6:6">
      <c r="F21020" s="1846"/>
    </row>
    <row r="21021" spans="6:6">
      <c r="F21021" s="1846"/>
    </row>
    <row r="21022" spans="6:6">
      <c r="F21022" s="1846"/>
    </row>
    <row r="21023" spans="6:6">
      <c r="F21023" s="1846"/>
    </row>
    <row r="21024" spans="6:6">
      <c r="F21024" s="1846"/>
    </row>
    <row r="21025" spans="6:6">
      <c r="F21025" s="1846"/>
    </row>
    <row r="21026" spans="6:6">
      <c r="F21026" s="1846"/>
    </row>
    <row r="21027" spans="6:6">
      <c r="F21027" s="1846"/>
    </row>
    <row r="21028" spans="6:6">
      <c r="F21028" s="1846"/>
    </row>
    <row r="21029" spans="6:6">
      <c r="F21029" s="1846"/>
    </row>
    <row r="21030" spans="6:6">
      <c r="F21030" s="1846"/>
    </row>
    <row r="21031" spans="6:6">
      <c r="F21031" s="1846"/>
    </row>
    <row r="21032" spans="6:6">
      <c r="F21032" s="1846"/>
    </row>
    <row r="21033" spans="6:6">
      <c r="F21033" s="1846"/>
    </row>
    <row r="21034" spans="6:6">
      <c r="F21034" s="1846"/>
    </row>
    <row r="21035" spans="6:6">
      <c r="F21035" s="1846"/>
    </row>
    <row r="21036" spans="6:6">
      <c r="F21036" s="1846"/>
    </row>
    <row r="21037" spans="6:6">
      <c r="F21037" s="1846"/>
    </row>
    <row r="21038" spans="6:6">
      <c r="F21038" s="1846"/>
    </row>
    <row r="21039" spans="6:6">
      <c r="F21039" s="1846"/>
    </row>
    <row r="21040" spans="6:6">
      <c r="F21040" s="1846"/>
    </row>
    <row r="21041" spans="6:6">
      <c r="F21041" s="1846"/>
    </row>
    <row r="21042" spans="6:6">
      <c r="F21042" s="1846"/>
    </row>
    <row r="21043" spans="6:6">
      <c r="F21043" s="1846"/>
    </row>
    <row r="21044" spans="6:6">
      <c r="F21044" s="1846"/>
    </row>
    <row r="21045" spans="6:6">
      <c r="F21045" s="1846"/>
    </row>
    <row r="21046" spans="6:6">
      <c r="F21046" s="1846"/>
    </row>
    <row r="21047" spans="6:6">
      <c r="F21047" s="1846"/>
    </row>
    <row r="21048" spans="6:6">
      <c r="F21048" s="1846"/>
    </row>
    <row r="21049" spans="6:6">
      <c r="F21049" s="1846"/>
    </row>
    <row r="21050" spans="6:6">
      <c r="F21050" s="1846"/>
    </row>
    <row r="21051" spans="6:6">
      <c r="F21051" s="1846"/>
    </row>
    <row r="21052" spans="6:6">
      <c r="F21052" s="1846"/>
    </row>
    <row r="21053" spans="6:6">
      <c r="F21053" s="1846"/>
    </row>
    <row r="21054" spans="6:6">
      <c r="F21054" s="1846"/>
    </row>
    <row r="21055" spans="6:6">
      <c r="F21055" s="1846"/>
    </row>
    <row r="21056" spans="6:6">
      <c r="F21056" s="1846"/>
    </row>
    <row r="21057" spans="6:6">
      <c r="F21057" s="1846"/>
    </row>
    <row r="21058" spans="6:6">
      <c r="F21058" s="1846"/>
    </row>
    <row r="21059" spans="6:6">
      <c r="F21059" s="1846"/>
    </row>
    <row r="21060" spans="6:6">
      <c r="F21060" s="1846"/>
    </row>
    <row r="21061" spans="6:6">
      <c r="F21061" s="1846"/>
    </row>
    <row r="21062" spans="6:6">
      <c r="F21062" s="1846"/>
    </row>
    <row r="21063" spans="6:6">
      <c r="F21063" s="1846"/>
    </row>
    <row r="21064" spans="6:6">
      <c r="F21064" s="1846"/>
    </row>
    <row r="21065" spans="6:6">
      <c r="F21065" s="1846"/>
    </row>
    <row r="21066" spans="6:6">
      <c r="F21066" s="1846"/>
    </row>
    <row r="21067" spans="6:6">
      <c r="F21067" s="1846"/>
    </row>
    <row r="21068" spans="6:6">
      <c r="F21068" s="1846"/>
    </row>
    <row r="21069" spans="6:6">
      <c r="F21069" s="1846"/>
    </row>
    <row r="21070" spans="6:6">
      <c r="F21070" s="1846"/>
    </row>
    <row r="21071" spans="6:6">
      <c r="F21071" s="1846"/>
    </row>
    <row r="21072" spans="6:6">
      <c r="F21072" s="1846"/>
    </row>
    <row r="21073" spans="6:6">
      <c r="F21073" s="1846"/>
    </row>
    <row r="21074" spans="6:6">
      <c r="F21074" s="1846"/>
    </row>
    <row r="21075" spans="6:6">
      <c r="F21075" s="1846"/>
    </row>
    <row r="21076" spans="6:6">
      <c r="F21076" s="1846"/>
    </row>
    <row r="21077" spans="6:6">
      <c r="F21077" s="1846"/>
    </row>
    <row r="21078" spans="6:6">
      <c r="F21078" s="1846"/>
    </row>
    <row r="21079" spans="6:6">
      <c r="F21079" s="1846"/>
    </row>
    <row r="21080" spans="6:6">
      <c r="F21080" s="1846"/>
    </row>
    <row r="21081" spans="6:6">
      <c r="F21081" s="1846"/>
    </row>
    <row r="21082" spans="6:6">
      <c r="F21082" s="1846"/>
    </row>
    <row r="21083" spans="6:6">
      <c r="F21083" s="1846"/>
    </row>
    <row r="21084" spans="6:6">
      <c r="F21084" s="1846"/>
    </row>
    <row r="21085" spans="6:6">
      <c r="F21085" s="1846"/>
    </row>
    <row r="21086" spans="6:6">
      <c r="F21086" s="1846"/>
    </row>
    <row r="21087" spans="6:6">
      <c r="F21087" s="1846"/>
    </row>
    <row r="21088" spans="6:6">
      <c r="F21088" s="1846"/>
    </row>
    <row r="21089" spans="6:6">
      <c r="F21089" s="1846"/>
    </row>
    <row r="21090" spans="6:6">
      <c r="F21090" s="1846"/>
    </row>
    <row r="21091" spans="6:6">
      <c r="F21091" s="1846"/>
    </row>
    <row r="21092" spans="6:6">
      <c r="F21092" s="1846"/>
    </row>
    <row r="21093" spans="6:6">
      <c r="F21093" s="1846"/>
    </row>
    <row r="21094" spans="6:6">
      <c r="F21094" s="1846"/>
    </row>
    <row r="21095" spans="6:6">
      <c r="F21095" s="1846"/>
    </row>
    <row r="21096" spans="6:6">
      <c r="F21096" s="1846"/>
    </row>
    <row r="21097" spans="6:6">
      <c r="F21097" s="1846"/>
    </row>
    <row r="21098" spans="6:6">
      <c r="F21098" s="1846"/>
    </row>
    <row r="21099" spans="6:6">
      <c r="F21099" s="1846"/>
    </row>
    <row r="21100" spans="6:6">
      <c r="F21100" s="1846"/>
    </row>
    <row r="21101" spans="6:6">
      <c r="F21101" s="1846"/>
    </row>
    <row r="21102" spans="6:6">
      <c r="F21102" s="1846"/>
    </row>
    <row r="21103" spans="6:6">
      <c r="F21103" s="1846"/>
    </row>
    <row r="21104" spans="6:6">
      <c r="F21104" s="1846"/>
    </row>
    <row r="21105" spans="6:6">
      <c r="F21105" s="1846"/>
    </row>
    <row r="21106" spans="6:6">
      <c r="F21106" s="1846"/>
    </row>
    <row r="21107" spans="6:6">
      <c r="F21107" s="1846"/>
    </row>
    <row r="21108" spans="6:6">
      <c r="F21108" s="1846"/>
    </row>
    <row r="21109" spans="6:6">
      <c r="F21109" s="1846"/>
    </row>
    <row r="21110" spans="6:6">
      <c r="F21110" s="1846"/>
    </row>
    <row r="21111" spans="6:6">
      <c r="F21111" s="1846"/>
    </row>
    <row r="21112" spans="6:6">
      <c r="F21112" s="1846"/>
    </row>
    <row r="21113" spans="6:6">
      <c r="F21113" s="1846"/>
    </row>
    <row r="21114" spans="6:6">
      <c r="F21114" s="1846"/>
    </row>
    <row r="21115" spans="6:6">
      <c r="F21115" s="1846"/>
    </row>
    <row r="21116" spans="6:6">
      <c r="F21116" s="1846"/>
    </row>
    <row r="21117" spans="6:6">
      <c r="F21117" s="1846"/>
    </row>
    <row r="21118" spans="6:6">
      <c r="F21118" s="1846"/>
    </row>
    <row r="21119" spans="6:6">
      <c r="F21119" s="1846"/>
    </row>
    <row r="21120" spans="6:6">
      <c r="F21120" s="1846"/>
    </row>
    <row r="21121" spans="6:6">
      <c r="F21121" s="1846"/>
    </row>
    <row r="21122" spans="6:6">
      <c r="F21122" s="1846"/>
    </row>
    <row r="21123" spans="6:6">
      <c r="F21123" s="1846"/>
    </row>
    <row r="21124" spans="6:6">
      <c r="F21124" s="1846"/>
    </row>
    <row r="21125" spans="6:6">
      <c r="F21125" s="1846"/>
    </row>
    <row r="21126" spans="6:6">
      <c r="F21126" s="1846"/>
    </row>
    <row r="21127" spans="6:6">
      <c r="F21127" s="1846"/>
    </row>
    <row r="21128" spans="6:6">
      <c r="F21128" s="1846"/>
    </row>
    <row r="21129" spans="6:6">
      <c r="F21129" s="1846"/>
    </row>
    <row r="21130" spans="6:6">
      <c r="F21130" s="1846"/>
    </row>
    <row r="21131" spans="6:6">
      <c r="F21131" s="1846"/>
    </row>
    <row r="21132" spans="6:6">
      <c r="F21132" s="1846"/>
    </row>
    <row r="21133" spans="6:6">
      <c r="F21133" s="1846"/>
    </row>
    <row r="21134" spans="6:6">
      <c r="F21134" s="1846"/>
    </row>
    <row r="21135" spans="6:6">
      <c r="F21135" s="1846"/>
    </row>
    <row r="21136" spans="6:6">
      <c r="F21136" s="1846"/>
    </row>
    <row r="21137" spans="6:6">
      <c r="F21137" s="1846"/>
    </row>
    <row r="21138" spans="6:6">
      <c r="F21138" s="1846"/>
    </row>
    <row r="21139" spans="6:6">
      <c r="F21139" s="1846"/>
    </row>
    <row r="21140" spans="6:6">
      <c r="F21140" s="1846"/>
    </row>
    <row r="21141" spans="6:6">
      <c r="F21141" s="1846"/>
    </row>
    <row r="21142" spans="6:6">
      <c r="F21142" s="1846"/>
    </row>
    <row r="21143" spans="6:6">
      <c r="F21143" s="1846"/>
    </row>
    <row r="21144" spans="6:6">
      <c r="F21144" s="1846"/>
    </row>
    <row r="21145" spans="6:6">
      <c r="F21145" s="1846"/>
    </row>
    <row r="21146" spans="6:6">
      <c r="F21146" s="1846"/>
    </row>
    <row r="21147" spans="6:6">
      <c r="F21147" s="1846"/>
    </row>
    <row r="21148" spans="6:6">
      <c r="F21148" s="1846"/>
    </row>
    <row r="21149" spans="6:6">
      <c r="F21149" s="1846"/>
    </row>
    <row r="21150" spans="6:6">
      <c r="F21150" s="1846"/>
    </row>
    <row r="21151" spans="6:6">
      <c r="F21151" s="1846"/>
    </row>
    <row r="21152" spans="6:6">
      <c r="F21152" s="1846"/>
    </row>
    <row r="21153" spans="6:6">
      <c r="F21153" s="1846"/>
    </row>
    <row r="21154" spans="6:6">
      <c r="F21154" s="1846"/>
    </row>
    <row r="21155" spans="6:6">
      <c r="F21155" s="1846"/>
    </row>
    <row r="21156" spans="6:6">
      <c r="F21156" s="1846"/>
    </row>
    <row r="21157" spans="6:6">
      <c r="F21157" s="1846"/>
    </row>
    <row r="21158" spans="6:6">
      <c r="F21158" s="1846"/>
    </row>
    <row r="21159" spans="6:6">
      <c r="F21159" s="1846"/>
    </row>
    <row r="21160" spans="6:6">
      <c r="F21160" s="1846"/>
    </row>
    <row r="21161" spans="6:6">
      <c r="F21161" s="1846"/>
    </row>
    <row r="21162" spans="6:6">
      <c r="F21162" s="1846"/>
    </row>
    <row r="21163" spans="6:6">
      <c r="F21163" s="1846"/>
    </row>
    <row r="21164" spans="6:6">
      <c r="F21164" s="1846"/>
    </row>
    <row r="21165" spans="6:6">
      <c r="F21165" s="1846"/>
    </row>
    <row r="21166" spans="6:6">
      <c r="F21166" s="1846"/>
    </row>
    <row r="21167" spans="6:6">
      <c r="F21167" s="1846"/>
    </row>
    <row r="21168" spans="6:6">
      <c r="F21168" s="1846"/>
    </row>
    <row r="21169" spans="6:6">
      <c r="F21169" s="1846"/>
    </row>
    <row r="21170" spans="6:6">
      <c r="F21170" s="1846"/>
    </row>
    <row r="21171" spans="6:6">
      <c r="F21171" s="1846"/>
    </row>
    <row r="21172" spans="6:6">
      <c r="F21172" s="1846"/>
    </row>
    <row r="21173" spans="6:6">
      <c r="F21173" s="1846"/>
    </row>
    <row r="21174" spans="6:6">
      <c r="F21174" s="1846"/>
    </row>
    <row r="21175" spans="6:6">
      <c r="F21175" s="1846"/>
    </row>
    <row r="21176" spans="6:6">
      <c r="F21176" s="1846"/>
    </row>
    <row r="21177" spans="6:6">
      <c r="F21177" s="1846"/>
    </row>
    <row r="21178" spans="6:6">
      <c r="F21178" s="1846"/>
    </row>
    <row r="21179" spans="6:6">
      <c r="F21179" s="1846"/>
    </row>
    <row r="21180" spans="6:6">
      <c r="F21180" s="1846"/>
    </row>
    <row r="21181" spans="6:6">
      <c r="F21181" s="1846"/>
    </row>
    <row r="21182" spans="6:6">
      <c r="F21182" s="1846"/>
    </row>
    <row r="21183" spans="6:6">
      <c r="F21183" s="1846"/>
    </row>
    <row r="21184" spans="6:6">
      <c r="F21184" s="1846"/>
    </row>
    <row r="21185" spans="6:6">
      <c r="F21185" s="1846"/>
    </row>
    <row r="21186" spans="6:6">
      <c r="F21186" s="1846"/>
    </row>
    <row r="21187" spans="6:6">
      <c r="F21187" s="1846"/>
    </row>
    <row r="21188" spans="6:6">
      <c r="F21188" s="1846"/>
    </row>
    <row r="21189" spans="6:6">
      <c r="F21189" s="1846"/>
    </row>
    <row r="21190" spans="6:6">
      <c r="F21190" s="1846"/>
    </row>
    <row r="21191" spans="6:6">
      <c r="F21191" s="1846"/>
    </row>
    <row r="21192" spans="6:6">
      <c r="F21192" s="1846"/>
    </row>
    <row r="21193" spans="6:6">
      <c r="F21193" s="1846"/>
    </row>
    <row r="21194" spans="6:6">
      <c r="F21194" s="1846"/>
    </row>
    <row r="21195" spans="6:6">
      <c r="F21195" s="1846"/>
    </row>
    <row r="21196" spans="6:6">
      <c r="F21196" s="1846"/>
    </row>
    <row r="21197" spans="6:6">
      <c r="F21197" s="1846"/>
    </row>
    <row r="21198" spans="6:6">
      <c r="F21198" s="1846"/>
    </row>
    <row r="21199" spans="6:6">
      <c r="F21199" s="1846"/>
    </row>
    <row r="21200" spans="6:6">
      <c r="F21200" s="1846"/>
    </row>
    <row r="21201" spans="6:6">
      <c r="F21201" s="1846"/>
    </row>
    <row r="21202" spans="6:6">
      <c r="F21202" s="1846"/>
    </row>
    <row r="21203" spans="6:6">
      <c r="F21203" s="1846"/>
    </row>
    <row r="21204" spans="6:6">
      <c r="F21204" s="1846"/>
    </row>
    <row r="21205" spans="6:6">
      <c r="F21205" s="1846"/>
    </row>
    <row r="21206" spans="6:6">
      <c r="F21206" s="1846"/>
    </row>
    <row r="21207" spans="6:6">
      <c r="F21207" s="1846"/>
    </row>
    <row r="21208" spans="6:6">
      <c r="F21208" s="1846"/>
    </row>
    <row r="21209" spans="6:6">
      <c r="F21209" s="1846"/>
    </row>
    <row r="21210" spans="6:6">
      <c r="F21210" s="1846"/>
    </row>
    <row r="21211" spans="6:6">
      <c r="F21211" s="1846"/>
    </row>
    <row r="21212" spans="6:6">
      <c r="F21212" s="1846"/>
    </row>
    <row r="21213" spans="6:6">
      <c r="F21213" s="1846"/>
    </row>
    <row r="21214" spans="6:6">
      <c r="F21214" s="1846"/>
    </row>
    <row r="21215" spans="6:6">
      <c r="F21215" s="1846"/>
    </row>
    <row r="21216" spans="6:6">
      <c r="F21216" s="1846"/>
    </row>
    <row r="21217" spans="6:6">
      <c r="F21217" s="1846"/>
    </row>
    <row r="21218" spans="6:6">
      <c r="F21218" s="1846"/>
    </row>
    <row r="21219" spans="6:6">
      <c r="F21219" s="1846"/>
    </row>
    <row r="21220" spans="6:6">
      <c r="F21220" s="1846"/>
    </row>
    <row r="21221" spans="6:6">
      <c r="F21221" s="1846"/>
    </row>
    <row r="21222" spans="6:6">
      <c r="F21222" s="1846"/>
    </row>
    <row r="21223" spans="6:6">
      <c r="F21223" s="1846"/>
    </row>
    <row r="21224" spans="6:6">
      <c r="F21224" s="1846"/>
    </row>
    <row r="21225" spans="6:6">
      <c r="F21225" s="1846"/>
    </row>
    <row r="21226" spans="6:6">
      <c r="F21226" s="1846"/>
    </row>
    <row r="21227" spans="6:6">
      <c r="F21227" s="1846"/>
    </row>
    <row r="21228" spans="6:6">
      <c r="F21228" s="1846"/>
    </row>
    <row r="21229" spans="6:6">
      <c r="F21229" s="1846"/>
    </row>
    <row r="21230" spans="6:6">
      <c r="F21230" s="1846"/>
    </row>
    <row r="21231" spans="6:6">
      <c r="F21231" s="1846"/>
    </row>
    <row r="21232" spans="6:6">
      <c r="F21232" s="1846"/>
    </row>
    <row r="21233" spans="6:6">
      <c r="F21233" s="1846"/>
    </row>
    <row r="21234" spans="6:6">
      <c r="F21234" s="1846"/>
    </row>
    <row r="21235" spans="6:6">
      <c r="F21235" s="1846"/>
    </row>
    <row r="21236" spans="6:6">
      <c r="F21236" s="1846"/>
    </row>
    <row r="21237" spans="6:6">
      <c r="F21237" s="1846"/>
    </row>
    <row r="21238" spans="6:6">
      <c r="F21238" s="1846"/>
    </row>
    <row r="21239" spans="6:6">
      <c r="F21239" s="1846"/>
    </row>
    <row r="21240" spans="6:6">
      <c r="F21240" s="1846"/>
    </row>
    <row r="21241" spans="6:6">
      <c r="F21241" s="1846"/>
    </row>
    <row r="21242" spans="6:6">
      <c r="F21242" s="1846"/>
    </row>
    <row r="21243" spans="6:6">
      <c r="F21243" s="1846"/>
    </row>
    <row r="21244" spans="6:6">
      <c r="F21244" s="1846"/>
    </row>
    <row r="21245" spans="6:6">
      <c r="F21245" s="1846"/>
    </row>
    <row r="21246" spans="6:6">
      <c r="F21246" s="1846"/>
    </row>
    <row r="21247" spans="6:6">
      <c r="F21247" s="1846"/>
    </row>
    <row r="21248" spans="6:6">
      <c r="F21248" s="1846"/>
    </row>
    <row r="21249" spans="6:6">
      <c r="F21249" s="1846"/>
    </row>
    <row r="21250" spans="6:6">
      <c r="F21250" s="1846"/>
    </row>
    <row r="21251" spans="6:6">
      <c r="F21251" s="1846"/>
    </row>
    <row r="21252" spans="6:6">
      <c r="F21252" s="1846"/>
    </row>
    <row r="21253" spans="6:6">
      <c r="F21253" s="1846"/>
    </row>
    <row r="21254" spans="6:6">
      <c r="F21254" s="1846"/>
    </row>
    <row r="21255" spans="6:6">
      <c r="F21255" s="1846"/>
    </row>
    <row r="21256" spans="6:6">
      <c r="F21256" s="1846"/>
    </row>
    <row r="21257" spans="6:6">
      <c r="F21257" s="1846"/>
    </row>
    <row r="21258" spans="6:6">
      <c r="F21258" s="1846"/>
    </row>
    <row r="21259" spans="6:6">
      <c r="F21259" s="1846"/>
    </row>
    <row r="21260" spans="6:6">
      <c r="F21260" s="1846"/>
    </row>
    <row r="21261" spans="6:6">
      <c r="F21261" s="1846"/>
    </row>
    <row r="21262" spans="6:6">
      <c r="F21262" s="1846"/>
    </row>
    <row r="21263" spans="6:6">
      <c r="F21263" s="1846"/>
    </row>
    <row r="21264" spans="6:6">
      <c r="F21264" s="1846"/>
    </row>
    <row r="21265" spans="6:6">
      <c r="F21265" s="1846"/>
    </row>
    <row r="21266" spans="6:6">
      <c r="F21266" s="1846"/>
    </row>
    <row r="21267" spans="6:6">
      <c r="F21267" s="1846"/>
    </row>
    <row r="21268" spans="6:6">
      <c r="F21268" s="1846"/>
    </row>
    <row r="21269" spans="6:6">
      <c r="F21269" s="1846"/>
    </row>
    <row r="21270" spans="6:6">
      <c r="F21270" s="1846"/>
    </row>
    <row r="21271" spans="6:6">
      <c r="F21271" s="1846"/>
    </row>
    <row r="21272" spans="6:6">
      <c r="F21272" s="1846"/>
    </row>
    <row r="21273" spans="6:6">
      <c r="F21273" s="1846"/>
    </row>
    <row r="21274" spans="6:6">
      <c r="F21274" s="1846"/>
    </row>
    <row r="21275" spans="6:6">
      <c r="F21275" s="1846"/>
    </row>
    <row r="21276" spans="6:6">
      <c r="F21276" s="1846"/>
    </row>
    <row r="21277" spans="6:6">
      <c r="F21277" s="1846"/>
    </row>
    <row r="21278" spans="6:6">
      <c r="F21278" s="1846"/>
    </row>
    <row r="21279" spans="6:6">
      <c r="F21279" s="1846"/>
    </row>
    <row r="21280" spans="6:6">
      <c r="F21280" s="1846"/>
    </row>
    <row r="21281" spans="6:6">
      <c r="F21281" s="1846"/>
    </row>
    <row r="21282" spans="6:6">
      <c r="F21282" s="1846"/>
    </row>
    <row r="21283" spans="6:6">
      <c r="F21283" s="1846"/>
    </row>
    <row r="21284" spans="6:6">
      <c r="F21284" s="1846"/>
    </row>
    <row r="21285" spans="6:6">
      <c r="F21285" s="1846"/>
    </row>
    <row r="21286" spans="6:6">
      <c r="F21286" s="1846"/>
    </row>
    <row r="21287" spans="6:6">
      <c r="F21287" s="1846"/>
    </row>
    <row r="21288" spans="6:6">
      <c r="F21288" s="1846"/>
    </row>
    <row r="21289" spans="6:6">
      <c r="F21289" s="1846"/>
    </row>
    <row r="21290" spans="6:6">
      <c r="F21290" s="1846"/>
    </row>
    <row r="21291" spans="6:6">
      <c r="F21291" s="1846"/>
    </row>
    <row r="21292" spans="6:6">
      <c r="F21292" s="1846"/>
    </row>
    <row r="21293" spans="6:6">
      <c r="F21293" s="1846"/>
    </row>
    <row r="21294" spans="6:6">
      <c r="F21294" s="1846"/>
    </row>
    <row r="21295" spans="6:6">
      <c r="F21295" s="1846"/>
    </row>
    <row r="21296" spans="6:6">
      <c r="F21296" s="1846"/>
    </row>
    <row r="21297" spans="6:6">
      <c r="F21297" s="1846"/>
    </row>
    <row r="21298" spans="6:6">
      <c r="F21298" s="1846"/>
    </row>
    <row r="21299" spans="6:6">
      <c r="F21299" s="1846"/>
    </row>
    <row r="21300" spans="6:6">
      <c r="F21300" s="1846"/>
    </row>
    <row r="21301" spans="6:6">
      <c r="F21301" s="1846"/>
    </row>
    <row r="21302" spans="6:6">
      <c r="F21302" s="1846"/>
    </row>
    <row r="21303" spans="6:6">
      <c r="F21303" s="1846"/>
    </row>
    <row r="21304" spans="6:6">
      <c r="F21304" s="1846"/>
    </row>
    <row r="21305" spans="6:6">
      <c r="F21305" s="1846"/>
    </row>
    <row r="21306" spans="6:6">
      <c r="F21306" s="1846"/>
    </row>
    <row r="21307" spans="6:6">
      <c r="F21307" s="1846"/>
    </row>
    <row r="21308" spans="6:6">
      <c r="F21308" s="1846"/>
    </row>
    <row r="21309" spans="6:6">
      <c r="F21309" s="1846"/>
    </row>
    <row r="21310" spans="6:6">
      <c r="F21310" s="1846"/>
    </row>
    <row r="21311" spans="6:6">
      <c r="F21311" s="1846"/>
    </row>
    <row r="21312" spans="6:6">
      <c r="F21312" s="1846"/>
    </row>
    <row r="21313" spans="6:6">
      <c r="F21313" s="1846"/>
    </row>
    <row r="21314" spans="6:6">
      <c r="F21314" s="1846"/>
    </row>
    <row r="21315" spans="6:6">
      <c r="F21315" s="1846"/>
    </row>
    <row r="21316" spans="6:6">
      <c r="F21316" s="1846"/>
    </row>
    <row r="21317" spans="6:6">
      <c r="F21317" s="1846"/>
    </row>
    <row r="21318" spans="6:6">
      <c r="F21318" s="1846"/>
    </row>
    <row r="21319" spans="6:6">
      <c r="F21319" s="1846"/>
    </row>
    <row r="21320" spans="6:6">
      <c r="F21320" s="1846"/>
    </row>
    <row r="21321" spans="6:6">
      <c r="F21321" s="1846"/>
    </row>
    <row r="21322" spans="6:6">
      <c r="F21322" s="1846"/>
    </row>
    <row r="21323" spans="6:6">
      <c r="F21323" s="1846"/>
    </row>
    <row r="21324" spans="6:6">
      <c r="F21324" s="1846"/>
    </row>
    <row r="21325" spans="6:6">
      <c r="F21325" s="1846"/>
    </row>
    <row r="21326" spans="6:6">
      <c r="F21326" s="1846"/>
    </row>
    <row r="21327" spans="6:6">
      <c r="F21327" s="1846"/>
    </row>
    <row r="21328" spans="6:6">
      <c r="F21328" s="1846"/>
    </row>
    <row r="21329" spans="6:6">
      <c r="F21329" s="1846"/>
    </row>
    <row r="21330" spans="6:6">
      <c r="F21330" s="1846"/>
    </row>
    <row r="21331" spans="6:6">
      <c r="F21331" s="1846"/>
    </row>
    <row r="21332" spans="6:6">
      <c r="F21332" s="1846"/>
    </row>
    <row r="21333" spans="6:6">
      <c r="F21333" s="1846"/>
    </row>
    <row r="21334" spans="6:6">
      <c r="F21334" s="1846"/>
    </row>
    <row r="21335" spans="6:6">
      <c r="F21335" s="1846"/>
    </row>
    <row r="21336" spans="6:6">
      <c r="F21336" s="1846"/>
    </row>
    <row r="21337" spans="6:6">
      <c r="F21337" s="1846"/>
    </row>
    <row r="21338" spans="6:6">
      <c r="F21338" s="1846"/>
    </row>
    <row r="21339" spans="6:6">
      <c r="F21339" s="1846"/>
    </row>
    <row r="21340" spans="6:6">
      <c r="F21340" s="1846"/>
    </row>
    <row r="21341" spans="6:6">
      <c r="F21341" s="1846"/>
    </row>
    <row r="21342" spans="6:6">
      <c r="F21342" s="1846"/>
    </row>
    <row r="21343" spans="6:6">
      <c r="F21343" s="1846"/>
    </row>
    <row r="21344" spans="6:6">
      <c r="F21344" s="1846"/>
    </row>
    <row r="21345" spans="6:6">
      <c r="F21345" s="1846"/>
    </row>
    <row r="21346" spans="6:6">
      <c r="F21346" s="1846"/>
    </row>
    <row r="21347" spans="6:6">
      <c r="F21347" s="1846"/>
    </row>
    <row r="21348" spans="6:6">
      <c r="F21348" s="1846"/>
    </row>
    <row r="21349" spans="6:6">
      <c r="F21349" s="1846"/>
    </row>
    <row r="21350" spans="6:6">
      <c r="F21350" s="1846"/>
    </row>
    <row r="21351" spans="6:6">
      <c r="F21351" s="1846"/>
    </row>
    <row r="21352" spans="6:6">
      <c r="F21352" s="1846"/>
    </row>
    <row r="21353" spans="6:6">
      <c r="F21353" s="1846"/>
    </row>
    <row r="21354" spans="6:6">
      <c r="F21354" s="1846"/>
    </row>
    <row r="21355" spans="6:6">
      <c r="F21355" s="1846"/>
    </row>
    <row r="21356" spans="6:6">
      <c r="F21356" s="1846"/>
    </row>
    <row r="21357" spans="6:6">
      <c r="F21357" s="1846"/>
    </row>
    <row r="21358" spans="6:6">
      <c r="F21358" s="1846"/>
    </row>
    <row r="21359" spans="6:6">
      <c r="F21359" s="1846"/>
    </row>
    <row r="21360" spans="6:6">
      <c r="F21360" s="1846"/>
    </row>
    <row r="21361" spans="6:6">
      <c r="F21361" s="1846"/>
    </row>
    <row r="21362" spans="6:6">
      <c r="F21362" s="1846"/>
    </row>
    <row r="21363" spans="6:6">
      <c r="F21363" s="1846"/>
    </row>
    <row r="21364" spans="6:6">
      <c r="F21364" s="1846"/>
    </row>
    <row r="21365" spans="6:6">
      <c r="F21365" s="1846"/>
    </row>
    <row r="21366" spans="6:6">
      <c r="F21366" s="1846"/>
    </row>
    <row r="21367" spans="6:6">
      <c r="F21367" s="1846"/>
    </row>
    <row r="21368" spans="6:6">
      <c r="F21368" s="1846"/>
    </row>
    <row r="21369" spans="6:6">
      <c r="F21369" s="1846"/>
    </row>
    <row r="21370" spans="6:6">
      <c r="F21370" s="1846"/>
    </row>
    <row r="21371" spans="6:6">
      <c r="F21371" s="1846"/>
    </row>
    <row r="21372" spans="6:6">
      <c r="F21372" s="1846"/>
    </row>
    <row r="21373" spans="6:6">
      <c r="F21373" s="1846"/>
    </row>
    <row r="21374" spans="6:6">
      <c r="F21374" s="1846"/>
    </row>
    <row r="21375" spans="6:6">
      <c r="F21375" s="1846"/>
    </row>
    <row r="21376" spans="6:6">
      <c r="F21376" s="1846"/>
    </row>
    <row r="21377" spans="6:6">
      <c r="F21377" s="1846"/>
    </row>
    <row r="21378" spans="6:6">
      <c r="F21378" s="1846"/>
    </row>
    <row r="21379" spans="6:6">
      <c r="F21379" s="1846"/>
    </row>
    <row r="21380" spans="6:6">
      <c r="F21380" s="1846"/>
    </row>
    <row r="21381" spans="6:6">
      <c r="F21381" s="1846"/>
    </row>
    <row r="21382" spans="6:6">
      <c r="F21382" s="1846"/>
    </row>
    <row r="21383" spans="6:6">
      <c r="F21383" s="1846"/>
    </row>
    <row r="21384" spans="6:6">
      <c r="F21384" s="1846"/>
    </row>
    <row r="21385" spans="6:6">
      <c r="F21385" s="1846"/>
    </row>
    <row r="21386" spans="6:6">
      <c r="F21386" s="1846"/>
    </row>
    <row r="21387" spans="6:6">
      <c r="F21387" s="1846"/>
    </row>
    <row r="21388" spans="6:6">
      <c r="F21388" s="1846"/>
    </row>
    <row r="21389" spans="6:6">
      <c r="F21389" s="1846"/>
    </row>
    <row r="21390" spans="6:6">
      <c r="F21390" s="1846"/>
    </row>
    <row r="21391" spans="6:6">
      <c r="F21391" s="1846"/>
    </row>
    <row r="21392" spans="6:6">
      <c r="F21392" s="1846"/>
    </row>
    <row r="21393" spans="6:6">
      <c r="F21393" s="1846"/>
    </row>
    <row r="21394" spans="6:6">
      <c r="F21394" s="1846"/>
    </row>
    <row r="21395" spans="6:6">
      <c r="F21395" s="1846"/>
    </row>
    <row r="21396" spans="6:6">
      <c r="F21396" s="1846"/>
    </row>
    <row r="21397" spans="6:6">
      <c r="F21397" s="1846"/>
    </row>
    <row r="21398" spans="6:6">
      <c r="F21398" s="1846"/>
    </row>
    <row r="21399" spans="6:6">
      <c r="F21399" s="1846"/>
    </row>
    <row r="21400" spans="6:6">
      <c r="F21400" s="1846"/>
    </row>
    <row r="21401" spans="6:6">
      <c r="F21401" s="1846"/>
    </row>
    <row r="21402" spans="6:6">
      <c r="F21402" s="1846"/>
    </row>
    <row r="21403" spans="6:6">
      <c r="F21403" s="1846"/>
    </row>
    <row r="21404" spans="6:6">
      <c r="F21404" s="1846"/>
    </row>
    <row r="21405" spans="6:6">
      <c r="F21405" s="1846"/>
    </row>
    <row r="21406" spans="6:6">
      <c r="F21406" s="1846"/>
    </row>
    <row r="21407" spans="6:6">
      <c r="F21407" s="1846"/>
    </row>
    <row r="21408" spans="6:6">
      <c r="F21408" s="1846"/>
    </row>
    <row r="21409" spans="6:6">
      <c r="F21409" s="1846"/>
    </row>
    <row r="21410" spans="6:6">
      <c r="F21410" s="1846"/>
    </row>
    <row r="21411" spans="6:6">
      <c r="F21411" s="1846"/>
    </row>
    <row r="21412" spans="6:6">
      <c r="F21412" s="1846"/>
    </row>
    <row r="21413" spans="6:6">
      <c r="F21413" s="1846"/>
    </row>
    <row r="21414" spans="6:6">
      <c r="F21414" s="1846"/>
    </row>
    <row r="21415" spans="6:6">
      <c r="F21415" s="1846"/>
    </row>
    <row r="21416" spans="6:6">
      <c r="F21416" s="1846"/>
    </row>
    <row r="21417" spans="6:6">
      <c r="F21417" s="1846"/>
    </row>
    <row r="21418" spans="6:6">
      <c r="F21418" s="1846"/>
    </row>
    <row r="21419" spans="6:6">
      <c r="F21419" s="1846"/>
    </row>
    <row r="21420" spans="6:6">
      <c r="F21420" s="1846"/>
    </row>
    <row r="21421" spans="6:6">
      <c r="F21421" s="1846"/>
    </row>
    <row r="21422" spans="6:6">
      <c r="F21422" s="1846"/>
    </row>
    <row r="21423" spans="6:6">
      <c r="F21423" s="1846"/>
    </row>
    <row r="21424" spans="6:6">
      <c r="F21424" s="1846"/>
    </row>
    <row r="21425" spans="6:6">
      <c r="F21425" s="1846"/>
    </row>
    <row r="21426" spans="6:6">
      <c r="F21426" s="1846"/>
    </row>
    <row r="21427" spans="6:6">
      <c r="F21427" s="1846"/>
    </row>
    <row r="21428" spans="6:6">
      <c r="F21428" s="1846"/>
    </row>
    <row r="21429" spans="6:6">
      <c r="F21429" s="1846"/>
    </row>
    <row r="21430" spans="6:6">
      <c r="F21430" s="1846"/>
    </row>
    <row r="21431" spans="6:6">
      <c r="F21431" s="1846"/>
    </row>
    <row r="21432" spans="6:6">
      <c r="F21432" s="1846"/>
    </row>
    <row r="21433" spans="6:6">
      <c r="F21433" s="1846"/>
    </row>
    <row r="21434" spans="6:6">
      <c r="F21434" s="1846"/>
    </row>
    <row r="21435" spans="6:6">
      <c r="F21435" s="1846"/>
    </row>
    <row r="21436" spans="6:6">
      <c r="F21436" s="1846"/>
    </row>
    <row r="21437" spans="6:6">
      <c r="F21437" s="1846"/>
    </row>
    <row r="21438" spans="6:6">
      <c r="F21438" s="1846"/>
    </row>
    <row r="21439" spans="6:6">
      <c r="F21439" s="1846"/>
    </row>
    <row r="21440" spans="6:6">
      <c r="F21440" s="1846"/>
    </row>
    <row r="21441" spans="6:6">
      <c r="F21441" s="1846"/>
    </row>
    <row r="21442" spans="6:6">
      <c r="F21442" s="1846"/>
    </row>
    <row r="21443" spans="6:6">
      <c r="F21443" s="1846"/>
    </row>
    <row r="21444" spans="6:6">
      <c r="F21444" s="1846"/>
    </row>
    <row r="21445" spans="6:6">
      <c r="F21445" s="1846"/>
    </row>
    <row r="21446" spans="6:6">
      <c r="F21446" s="1846"/>
    </row>
    <row r="21447" spans="6:6">
      <c r="F21447" s="1846"/>
    </row>
    <row r="21448" spans="6:6">
      <c r="F21448" s="1846"/>
    </row>
    <row r="21449" spans="6:6">
      <c r="F21449" s="1846"/>
    </row>
    <row r="21450" spans="6:6">
      <c r="F21450" s="1846"/>
    </row>
    <row r="21451" spans="6:6">
      <c r="F21451" s="1846"/>
    </row>
    <row r="21452" spans="6:6">
      <c r="F21452" s="1846"/>
    </row>
    <row r="21453" spans="6:6">
      <c r="F21453" s="1846"/>
    </row>
    <row r="21454" spans="6:6">
      <c r="F21454" s="1846"/>
    </row>
    <row r="21455" spans="6:6">
      <c r="F21455" s="1846"/>
    </row>
    <row r="21456" spans="6:6">
      <c r="F21456" s="1846"/>
    </row>
    <row r="21457" spans="6:6">
      <c r="F21457" s="1846"/>
    </row>
    <row r="21458" spans="6:6">
      <c r="F21458" s="1846"/>
    </row>
    <row r="21459" spans="6:6">
      <c r="F21459" s="1846"/>
    </row>
    <row r="21460" spans="6:6">
      <c r="F21460" s="1846"/>
    </row>
    <row r="21461" spans="6:6">
      <c r="F21461" s="1846"/>
    </row>
    <row r="21462" spans="6:6">
      <c r="F21462" s="1846"/>
    </row>
    <row r="21463" spans="6:6">
      <c r="F21463" s="1846"/>
    </row>
    <row r="21464" spans="6:6">
      <c r="F21464" s="1846"/>
    </row>
    <row r="21465" spans="6:6">
      <c r="F21465" s="1846"/>
    </row>
    <row r="21466" spans="6:6">
      <c r="F21466" s="1846"/>
    </row>
    <row r="21467" spans="6:6">
      <c r="F21467" s="1846"/>
    </row>
    <row r="21468" spans="6:6">
      <c r="F21468" s="1846"/>
    </row>
    <row r="21469" spans="6:6">
      <c r="F21469" s="1846"/>
    </row>
    <row r="21470" spans="6:6">
      <c r="F21470" s="1846"/>
    </row>
    <row r="21471" spans="6:6">
      <c r="F21471" s="1846"/>
    </row>
    <row r="21472" spans="6:6">
      <c r="F21472" s="1846"/>
    </row>
    <row r="21473" spans="6:6">
      <c r="F21473" s="1846"/>
    </row>
    <row r="21474" spans="6:6">
      <c r="F21474" s="1846"/>
    </row>
    <row r="21475" spans="6:6">
      <c r="F21475" s="1846"/>
    </row>
    <row r="21476" spans="6:6">
      <c r="F21476" s="1846"/>
    </row>
    <row r="21477" spans="6:6">
      <c r="F21477" s="1846"/>
    </row>
    <row r="21478" spans="6:6">
      <c r="F21478" s="1846"/>
    </row>
    <row r="21479" spans="6:6">
      <c r="F21479" s="1846"/>
    </row>
    <row r="21480" spans="6:6">
      <c r="F21480" s="1846"/>
    </row>
    <row r="21481" spans="6:6">
      <c r="F21481" s="1846"/>
    </row>
    <row r="21482" spans="6:6">
      <c r="F21482" s="1846"/>
    </row>
    <row r="21483" spans="6:6">
      <c r="F21483" s="1846"/>
    </row>
    <row r="21484" spans="6:6">
      <c r="F21484" s="1846"/>
    </row>
    <row r="21485" spans="6:6">
      <c r="F21485" s="1846"/>
    </row>
    <row r="21486" spans="6:6">
      <c r="F21486" s="1846"/>
    </row>
    <row r="21487" spans="6:6">
      <c r="F21487" s="1846"/>
    </row>
    <row r="21488" spans="6:6">
      <c r="F21488" s="1846"/>
    </row>
    <row r="21489" spans="6:6">
      <c r="F21489" s="1846"/>
    </row>
    <row r="21490" spans="6:6">
      <c r="F21490" s="1846"/>
    </row>
    <row r="21491" spans="6:6">
      <c r="F21491" s="1846"/>
    </row>
    <row r="21492" spans="6:6">
      <c r="F21492" s="1846"/>
    </row>
    <row r="21493" spans="6:6">
      <c r="F21493" s="1846"/>
    </row>
    <row r="21494" spans="6:6">
      <c r="F21494" s="1846"/>
    </row>
    <row r="21495" spans="6:6">
      <c r="F21495" s="1846"/>
    </row>
    <row r="21496" spans="6:6">
      <c r="F21496" s="1846"/>
    </row>
    <row r="21497" spans="6:6">
      <c r="F21497" s="1846"/>
    </row>
    <row r="21498" spans="6:6">
      <c r="F21498" s="1846"/>
    </row>
    <row r="21499" spans="6:6">
      <c r="F21499" s="1846"/>
    </row>
    <row r="21500" spans="6:6">
      <c r="F21500" s="1846"/>
    </row>
    <row r="21501" spans="6:6">
      <c r="F21501" s="1846"/>
    </row>
    <row r="21502" spans="6:6">
      <c r="F21502" s="1846"/>
    </row>
    <row r="21503" spans="6:6">
      <c r="F21503" s="1846"/>
    </row>
    <row r="21504" spans="6:6">
      <c r="F21504" s="1846"/>
    </row>
    <row r="21505" spans="6:6">
      <c r="F21505" s="1846"/>
    </row>
    <row r="21506" spans="6:6">
      <c r="F21506" s="1846"/>
    </row>
    <row r="21507" spans="6:6">
      <c r="F21507" s="1846"/>
    </row>
    <row r="21508" spans="6:6">
      <c r="F21508" s="1846"/>
    </row>
    <row r="21509" spans="6:6">
      <c r="F21509" s="1846"/>
    </row>
    <row r="21510" spans="6:6">
      <c r="F21510" s="1846"/>
    </row>
    <row r="21511" spans="6:6">
      <c r="F21511" s="1846"/>
    </row>
    <row r="21512" spans="6:6">
      <c r="F21512" s="1846"/>
    </row>
    <row r="21513" spans="6:6">
      <c r="F21513" s="1846"/>
    </row>
    <row r="21514" spans="6:6">
      <c r="F21514" s="1846"/>
    </row>
    <row r="21515" spans="6:6">
      <c r="F21515" s="1846"/>
    </row>
    <row r="21516" spans="6:6">
      <c r="F21516" s="1846"/>
    </row>
    <row r="21517" spans="6:6">
      <c r="F21517" s="1846"/>
    </row>
    <row r="21518" spans="6:6">
      <c r="F21518" s="1846"/>
    </row>
    <row r="21519" spans="6:6">
      <c r="F21519" s="1846"/>
    </row>
    <row r="21520" spans="6:6">
      <c r="F21520" s="1846"/>
    </row>
    <row r="21521" spans="6:6">
      <c r="F21521" s="1846"/>
    </row>
    <row r="21522" spans="6:6">
      <c r="F21522" s="1846"/>
    </row>
    <row r="21523" spans="6:6">
      <c r="F21523" s="1846"/>
    </row>
    <row r="21524" spans="6:6">
      <c r="F21524" s="1846"/>
    </row>
    <row r="21525" spans="6:6">
      <c r="F21525" s="1846"/>
    </row>
    <row r="21526" spans="6:6">
      <c r="F21526" s="1846"/>
    </row>
    <row r="21527" spans="6:6">
      <c r="F21527" s="1846"/>
    </row>
    <row r="21528" spans="6:6">
      <c r="F21528" s="1846"/>
    </row>
    <row r="21529" spans="6:6">
      <c r="F21529" s="1846"/>
    </row>
    <row r="21530" spans="6:6">
      <c r="F21530" s="1846"/>
    </row>
    <row r="21531" spans="6:6">
      <c r="F21531" s="1846"/>
    </row>
    <row r="21532" spans="6:6">
      <c r="F21532" s="1846"/>
    </row>
    <row r="21533" spans="6:6">
      <c r="F21533" s="1846"/>
    </row>
    <row r="21534" spans="6:6">
      <c r="F21534" s="1846"/>
    </row>
    <row r="21535" spans="6:6">
      <c r="F21535" s="1846"/>
    </row>
    <row r="21536" spans="6:6">
      <c r="F21536" s="1846"/>
    </row>
    <row r="21537" spans="6:6">
      <c r="F21537" s="1846"/>
    </row>
    <row r="21538" spans="6:6">
      <c r="F21538" s="1846"/>
    </row>
    <row r="21539" spans="6:6">
      <c r="F21539" s="1846"/>
    </row>
    <row r="21540" spans="6:6">
      <c r="F21540" s="1846"/>
    </row>
    <row r="21541" spans="6:6">
      <c r="F21541" s="1846"/>
    </row>
    <row r="21542" spans="6:6">
      <c r="F21542" s="1846"/>
    </row>
    <row r="21543" spans="6:6">
      <c r="F21543" s="1846"/>
    </row>
    <row r="21544" spans="6:6">
      <c r="F21544" s="1846"/>
    </row>
    <row r="21545" spans="6:6">
      <c r="F21545" s="1846"/>
    </row>
    <row r="21546" spans="6:6">
      <c r="F21546" s="1846"/>
    </row>
    <row r="21547" spans="6:6">
      <c r="F21547" s="1846"/>
    </row>
    <row r="21548" spans="6:6">
      <c r="F21548" s="1846"/>
    </row>
    <row r="21549" spans="6:6">
      <c r="F21549" s="1846"/>
    </row>
    <row r="21550" spans="6:6">
      <c r="F21550" s="1846"/>
    </row>
    <row r="21551" spans="6:6">
      <c r="F21551" s="1846"/>
    </row>
    <row r="21552" spans="6:6">
      <c r="F21552" s="1846"/>
    </row>
    <row r="21553" spans="6:6">
      <c r="F21553" s="1846"/>
    </row>
    <row r="21554" spans="6:6">
      <c r="F21554" s="1846"/>
    </row>
    <row r="21555" spans="6:6">
      <c r="F21555" s="1846"/>
    </row>
    <row r="21556" spans="6:6">
      <c r="F21556" s="1846"/>
    </row>
    <row r="21557" spans="6:6">
      <c r="F21557" s="1846"/>
    </row>
    <row r="21558" spans="6:6">
      <c r="F21558" s="1846"/>
    </row>
    <row r="21559" spans="6:6">
      <c r="F21559" s="1846"/>
    </row>
    <row r="21560" spans="6:6">
      <c r="F21560" s="1846"/>
    </row>
    <row r="21561" spans="6:6">
      <c r="F21561" s="1846"/>
    </row>
    <row r="21562" spans="6:6">
      <c r="F21562" s="1846"/>
    </row>
    <row r="21563" spans="6:6">
      <c r="F21563" s="1846"/>
    </row>
    <row r="21564" spans="6:6">
      <c r="F21564" s="1846"/>
    </row>
    <row r="21565" spans="6:6">
      <c r="F21565" s="1846"/>
    </row>
    <row r="21566" spans="6:6">
      <c r="F21566" s="1846"/>
    </row>
    <row r="21567" spans="6:6">
      <c r="F21567" s="1846"/>
    </row>
    <row r="21568" spans="6:6">
      <c r="F21568" s="1846"/>
    </row>
    <row r="21569" spans="6:6">
      <c r="F21569" s="1846"/>
    </row>
    <row r="21570" spans="6:6">
      <c r="F21570" s="1846"/>
    </row>
    <row r="21571" spans="6:6">
      <c r="F21571" s="1846"/>
    </row>
    <row r="21572" spans="6:6">
      <c r="F21572" s="1846"/>
    </row>
    <row r="21573" spans="6:6">
      <c r="F21573" s="1846"/>
    </row>
    <row r="21574" spans="6:6">
      <c r="F21574" s="1846"/>
    </row>
    <row r="21575" spans="6:6">
      <c r="F21575" s="1846"/>
    </row>
    <row r="21576" spans="6:6">
      <c r="F21576" s="1846"/>
    </row>
    <row r="21577" spans="6:6">
      <c r="F21577" s="1846"/>
    </row>
    <row r="21578" spans="6:6">
      <c r="F21578" s="1846"/>
    </row>
    <row r="21579" spans="6:6">
      <c r="F21579" s="1846"/>
    </row>
    <row r="21580" spans="6:6">
      <c r="F21580" s="1846"/>
    </row>
    <row r="21581" spans="6:6">
      <c r="F21581" s="1846"/>
    </row>
    <row r="21582" spans="6:6">
      <c r="F21582" s="1846"/>
    </row>
    <row r="21583" spans="6:6">
      <c r="F21583" s="1846"/>
    </row>
    <row r="21584" spans="6:6">
      <c r="F21584" s="1846"/>
    </row>
    <row r="21585" spans="6:6">
      <c r="F21585" s="1846"/>
    </row>
    <row r="21586" spans="6:6">
      <c r="F21586" s="1846"/>
    </row>
    <row r="21587" spans="6:6">
      <c r="F21587" s="1846"/>
    </row>
    <row r="21588" spans="6:6">
      <c r="F21588" s="1846"/>
    </row>
    <row r="21589" spans="6:6">
      <c r="F21589" s="1846"/>
    </row>
    <row r="21590" spans="6:6">
      <c r="F21590" s="1846"/>
    </row>
    <row r="21591" spans="6:6">
      <c r="F21591" s="1846"/>
    </row>
    <row r="21592" spans="6:6">
      <c r="F21592" s="1846"/>
    </row>
    <row r="21593" spans="6:6">
      <c r="F21593" s="1846"/>
    </row>
    <row r="21594" spans="6:6">
      <c r="F21594" s="1846"/>
    </row>
    <row r="21595" spans="6:6">
      <c r="F21595" s="1846"/>
    </row>
    <row r="21596" spans="6:6">
      <c r="F21596" s="1846"/>
    </row>
    <row r="21597" spans="6:6">
      <c r="F21597" s="1846"/>
    </row>
    <row r="21598" spans="6:6">
      <c r="F21598" s="1846"/>
    </row>
    <row r="21599" spans="6:6">
      <c r="F21599" s="1846"/>
    </row>
    <row r="21600" spans="6:6">
      <c r="F21600" s="1846"/>
    </row>
    <row r="21601" spans="6:6">
      <c r="F21601" s="1846"/>
    </row>
    <row r="21602" spans="6:6">
      <c r="F21602" s="1846"/>
    </row>
    <row r="21603" spans="6:6">
      <c r="F21603" s="1846"/>
    </row>
    <row r="21604" spans="6:6">
      <c r="F21604" s="1846"/>
    </row>
    <row r="21605" spans="6:6">
      <c r="F21605" s="1846"/>
    </row>
    <row r="21606" spans="6:6">
      <c r="F21606" s="1846"/>
    </row>
    <row r="21607" spans="6:6">
      <c r="F21607" s="1846"/>
    </row>
    <row r="21608" spans="6:6">
      <c r="F21608" s="1846"/>
    </row>
    <row r="21609" spans="6:6">
      <c r="F21609" s="1846"/>
    </row>
    <row r="21610" spans="6:6">
      <c r="F21610" s="1846"/>
    </row>
    <row r="21611" spans="6:6">
      <c r="F21611" s="1846"/>
    </row>
    <row r="21612" spans="6:6">
      <c r="F21612" s="1846"/>
    </row>
    <row r="21613" spans="6:6">
      <c r="F21613" s="1846"/>
    </row>
    <row r="21614" spans="6:6">
      <c r="F21614" s="1846"/>
    </row>
    <row r="21615" spans="6:6">
      <c r="F21615" s="1846"/>
    </row>
    <row r="21616" spans="6:6">
      <c r="F21616" s="1846"/>
    </row>
    <row r="21617" spans="6:6">
      <c r="F21617" s="1846"/>
    </row>
    <row r="21618" spans="6:6">
      <c r="F21618" s="1846"/>
    </row>
    <row r="21619" spans="6:6">
      <c r="F21619" s="1846"/>
    </row>
    <row r="21620" spans="6:6">
      <c r="F21620" s="1846"/>
    </row>
    <row r="21621" spans="6:6">
      <c r="F21621" s="1846"/>
    </row>
    <row r="21622" spans="6:6">
      <c r="F21622" s="1846"/>
    </row>
    <row r="21623" spans="6:6">
      <c r="F21623" s="1846"/>
    </row>
    <row r="21624" spans="6:6">
      <c r="F21624" s="1846"/>
    </row>
    <row r="21625" spans="6:6">
      <c r="F21625" s="1846"/>
    </row>
    <row r="21626" spans="6:6">
      <c r="F21626" s="1846"/>
    </row>
    <row r="21627" spans="6:6">
      <c r="F21627" s="1846"/>
    </row>
    <row r="21628" spans="6:6">
      <c r="F21628" s="1846"/>
    </row>
    <row r="21629" spans="6:6">
      <c r="F21629" s="1846"/>
    </row>
    <row r="21630" spans="6:6">
      <c r="F21630" s="1846"/>
    </row>
    <row r="21631" spans="6:6">
      <c r="F21631" s="1846"/>
    </row>
    <row r="21632" spans="6:6">
      <c r="F21632" s="1846"/>
    </row>
    <row r="21633" spans="6:6">
      <c r="F21633" s="1846"/>
    </row>
    <row r="21634" spans="6:6">
      <c r="F21634" s="1846"/>
    </row>
    <row r="21635" spans="6:6">
      <c r="F21635" s="1846"/>
    </row>
    <row r="21636" spans="6:6">
      <c r="F21636" s="1846"/>
    </row>
    <row r="21637" spans="6:6">
      <c r="F21637" s="1846"/>
    </row>
    <row r="21638" spans="6:6">
      <c r="F21638" s="1846"/>
    </row>
    <row r="21639" spans="6:6">
      <c r="F21639" s="1846"/>
    </row>
    <row r="21640" spans="6:6">
      <c r="F21640" s="1846"/>
    </row>
    <row r="21641" spans="6:6">
      <c r="F21641" s="1846"/>
    </row>
    <row r="21642" spans="6:6">
      <c r="F21642" s="1846"/>
    </row>
    <row r="21643" spans="6:6">
      <c r="F21643" s="1846"/>
    </row>
    <row r="21644" spans="6:6">
      <c r="F21644" s="1846"/>
    </row>
    <row r="21645" spans="6:6">
      <c r="F21645" s="1846"/>
    </row>
    <row r="21646" spans="6:6">
      <c r="F21646" s="1846"/>
    </row>
    <row r="21647" spans="6:6">
      <c r="F21647" s="1846"/>
    </row>
    <row r="21648" spans="6:6">
      <c r="F21648" s="1846"/>
    </row>
    <row r="21649" spans="6:6">
      <c r="F21649" s="1846"/>
    </row>
    <row r="21650" spans="6:6">
      <c r="F21650" s="1846"/>
    </row>
    <row r="21651" spans="6:6">
      <c r="F21651" s="1846"/>
    </row>
    <row r="21652" spans="6:6">
      <c r="F21652" s="1846"/>
    </row>
    <row r="21653" spans="6:6">
      <c r="F21653" s="1846"/>
    </row>
    <row r="21654" spans="6:6">
      <c r="F21654" s="1846"/>
    </row>
    <row r="21655" spans="6:6">
      <c r="F21655" s="1846"/>
    </row>
    <row r="21656" spans="6:6">
      <c r="F21656" s="1846"/>
    </row>
    <row r="21657" spans="6:6">
      <c r="F21657" s="1846"/>
    </row>
    <row r="21658" spans="6:6">
      <c r="F21658" s="1846"/>
    </row>
    <row r="21659" spans="6:6">
      <c r="F21659" s="1846"/>
    </row>
    <row r="21660" spans="6:6">
      <c r="F21660" s="1846"/>
    </row>
    <row r="21661" spans="6:6">
      <c r="F21661" s="1846"/>
    </row>
    <row r="21662" spans="6:6">
      <c r="F21662" s="1846"/>
    </row>
    <row r="21663" spans="6:6">
      <c r="F21663" s="1846"/>
    </row>
    <row r="21664" spans="6:6">
      <c r="F21664" s="1846"/>
    </row>
    <row r="21665" spans="6:6">
      <c r="F21665" s="1846"/>
    </row>
    <row r="21666" spans="6:6">
      <c r="F21666" s="1846"/>
    </row>
    <row r="21667" spans="6:6">
      <c r="F21667" s="1846"/>
    </row>
    <row r="21668" spans="6:6">
      <c r="F21668" s="1846"/>
    </row>
    <row r="21669" spans="6:6">
      <c r="F21669" s="1846"/>
    </row>
    <row r="21670" spans="6:6">
      <c r="F21670" s="1846"/>
    </row>
    <row r="21671" spans="6:6">
      <c r="F21671" s="1846"/>
    </row>
    <row r="21672" spans="6:6">
      <c r="F21672" s="1846"/>
    </row>
    <row r="21673" spans="6:6">
      <c r="F21673" s="1846"/>
    </row>
    <row r="21674" spans="6:6">
      <c r="F21674" s="1846"/>
    </row>
    <row r="21675" spans="6:6">
      <c r="F21675" s="1846"/>
    </row>
    <row r="21676" spans="6:6">
      <c r="F21676" s="1846"/>
    </row>
    <row r="21677" spans="6:6">
      <c r="F21677" s="1846"/>
    </row>
    <row r="21678" spans="6:6">
      <c r="F21678" s="1846"/>
    </row>
    <row r="21679" spans="6:6">
      <c r="F21679" s="1846"/>
    </row>
    <row r="21680" spans="6:6">
      <c r="F21680" s="1846"/>
    </row>
    <row r="21681" spans="6:6">
      <c r="F21681" s="1846"/>
    </row>
    <row r="21682" spans="6:6">
      <c r="F21682" s="1846"/>
    </row>
    <row r="21683" spans="6:6">
      <c r="F21683" s="1846"/>
    </row>
    <row r="21684" spans="6:6">
      <c r="F21684" s="1846"/>
    </row>
    <row r="21685" spans="6:6">
      <c r="F21685" s="1846"/>
    </row>
    <row r="21686" spans="6:6">
      <c r="F21686" s="1846"/>
    </row>
    <row r="21687" spans="6:6">
      <c r="F21687" s="1846"/>
    </row>
    <row r="21688" spans="6:6">
      <c r="F21688" s="1846"/>
    </row>
    <row r="21689" spans="6:6">
      <c r="F21689" s="1846"/>
    </row>
    <row r="21690" spans="6:6">
      <c r="F21690" s="1846"/>
    </row>
    <row r="21691" spans="6:6">
      <c r="F21691" s="1846"/>
    </row>
    <row r="21692" spans="6:6">
      <c r="F21692" s="1846"/>
    </row>
    <row r="21693" spans="6:6">
      <c r="F21693" s="1846"/>
    </row>
    <row r="21694" spans="6:6">
      <c r="F21694" s="1846"/>
    </row>
    <row r="21695" spans="6:6">
      <c r="F21695" s="1846"/>
    </row>
    <row r="21696" spans="6:6">
      <c r="F21696" s="1846"/>
    </row>
    <row r="21697" spans="6:6">
      <c r="F21697" s="1846"/>
    </row>
    <row r="21698" spans="6:6">
      <c r="F21698" s="1846"/>
    </row>
    <row r="21699" spans="6:6">
      <c r="F21699" s="1846"/>
    </row>
    <row r="21700" spans="6:6">
      <c r="F21700" s="1846"/>
    </row>
    <row r="21701" spans="6:6">
      <c r="F21701" s="1846"/>
    </row>
    <row r="21702" spans="6:6">
      <c r="F21702" s="1846"/>
    </row>
    <row r="21703" spans="6:6">
      <c r="F21703" s="1846"/>
    </row>
    <row r="21704" spans="6:6">
      <c r="F21704" s="1846"/>
    </row>
    <row r="21705" spans="6:6">
      <c r="F21705" s="1846"/>
    </row>
    <row r="21706" spans="6:6">
      <c r="F21706" s="1846"/>
    </row>
    <row r="21707" spans="6:6">
      <c r="F21707" s="1846"/>
    </row>
    <row r="21708" spans="6:6">
      <c r="F21708" s="1846"/>
    </row>
    <row r="21709" spans="6:6">
      <c r="F21709" s="1846"/>
    </row>
    <row r="21710" spans="6:6">
      <c r="F21710" s="1846"/>
    </row>
    <row r="21711" spans="6:6">
      <c r="F21711" s="1846"/>
    </row>
    <row r="21712" spans="6:6">
      <c r="F21712" s="1846"/>
    </row>
    <row r="21713" spans="6:6">
      <c r="F21713" s="1846"/>
    </row>
    <row r="21714" spans="6:6">
      <c r="F21714" s="1846"/>
    </row>
    <row r="21715" spans="6:6">
      <c r="F21715" s="1846"/>
    </row>
    <row r="21716" spans="6:6">
      <c r="F21716" s="1846"/>
    </row>
    <row r="21717" spans="6:6">
      <c r="F21717" s="1846"/>
    </row>
    <row r="21718" spans="6:6">
      <c r="F21718" s="1846"/>
    </row>
    <row r="21719" spans="6:6">
      <c r="F21719" s="1846"/>
    </row>
    <row r="21720" spans="6:6">
      <c r="F21720" s="1846"/>
    </row>
    <row r="21721" spans="6:6">
      <c r="F21721" s="1846"/>
    </row>
    <row r="21722" spans="6:6">
      <c r="F21722" s="1846"/>
    </row>
    <row r="21723" spans="6:6">
      <c r="F21723" s="1846"/>
    </row>
    <row r="21724" spans="6:6">
      <c r="F21724" s="1846"/>
    </row>
    <row r="21725" spans="6:6">
      <c r="F21725" s="1846"/>
    </row>
    <row r="21726" spans="6:6">
      <c r="F21726" s="1846"/>
    </row>
    <row r="21727" spans="6:6">
      <c r="F21727" s="1846"/>
    </row>
    <row r="21728" spans="6:6">
      <c r="F21728" s="1846"/>
    </row>
    <row r="21729" spans="6:6">
      <c r="F21729" s="1846"/>
    </row>
    <row r="21730" spans="6:6">
      <c r="F21730" s="1846"/>
    </row>
    <row r="21731" spans="6:6">
      <c r="F21731" s="1846"/>
    </row>
    <row r="21732" spans="6:6">
      <c r="F21732" s="1846"/>
    </row>
    <row r="21733" spans="6:6">
      <c r="F21733" s="1846"/>
    </row>
    <row r="21734" spans="6:6">
      <c r="F21734" s="1846"/>
    </row>
    <row r="21735" spans="6:6">
      <c r="F21735" s="1846"/>
    </row>
    <row r="21736" spans="6:6">
      <c r="F21736" s="1846"/>
    </row>
    <row r="21737" spans="6:6">
      <c r="F21737" s="1846"/>
    </row>
    <row r="21738" spans="6:6">
      <c r="F21738" s="1846"/>
    </row>
    <row r="21739" spans="6:6">
      <c r="F21739" s="1846"/>
    </row>
    <row r="21740" spans="6:6">
      <c r="F21740" s="1846"/>
    </row>
    <row r="21741" spans="6:6">
      <c r="F21741" s="1846"/>
    </row>
    <row r="21742" spans="6:6">
      <c r="F21742" s="1846"/>
    </row>
    <row r="21743" spans="6:6">
      <c r="F21743" s="1846"/>
    </row>
    <row r="21744" spans="6:6">
      <c r="F21744" s="1846"/>
    </row>
    <row r="21745" spans="6:6">
      <c r="F21745" s="1846"/>
    </row>
    <row r="21746" spans="6:6">
      <c r="F21746" s="1846"/>
    </row>
    <row r="21747" spans="6:6">
      <c r="F21747" s="1846"/>
    </row>
    <row r="21748" spans="6:6">
      <c r="F21748" s="1846"/>
    </row>
    <row r="21749" spans="6:6">
      <c r="F21749" s="1846"/>
    </row>
    <row r="21750" spans="6:6">
      <c r="F21750" s="1846"/>
    </row>
    <row r="21751" spans="6:6">
      <c r="F21751" s="1846"/>
    </row>
    <row r="21752" spans="6:6">
      <c r="F21752" s="1846"/>
    </row>
    <row r="21753" spans="6:6">
      <c r="F21753" s="1846"/>
    </row>
    <row r="21754" spans="6:6">
      <c r="F21754" s="1846"/>
    </row>
    <row r="21755" spans="6:6">
      <c r="F21755" s="1846"/>
    </row>
    <row r="21756" spans="6:6">
      <c r="F21756" s="1846"/>
    </row>
    <row r="21757" spans="6:6">
      <c r="F21757" s="1846"/>
    </row>
    <row r="21758" spans="6:6">
      <c r="F21758" s="1846"/>
    </row>
    <row r="21759" spans="6:6">
      <c r="F21759" s="1846"/>
    </row>
    <row r="21760" spans="6:6">
      <c r="F21760" s="1846"/>
    </row>
    <row r="21761" spans="6:6">
      <c r="F21761" s="1846"/>
    </row>
    <row r="21762" spans="6:6">
      <c r="F21762" s="1846"/>
    </row>
    <row r="21763" spans="6:6">
      <c r="F21763" s="1846"/>
    </row>
    <row r="21764" spans="6:6">
      <c r="F21764" s="1846"/>
    </row>
    <row r="21765" spans="6:6">
      <c r="F21765" s="1846"/>
    </row>
    <row r="21766" spans="6:6">
      <c r="F21766" s="1846"/>
    </row>
    <row r="21767" spans="6:6">
      <c r="F21767" s="1846"/>
    </row>
    <row r="21768" spans="6:6">
      <c r="F21768" s="1846"/>
    </row>
    <row r="21769" spans="6:6">
      <c r="F21769" s="1846"/>
    </row>
    <row r="21770" spans="6:6">
      <c r="F21770" s="1846"/>
    </row>
    <row r="21771" spans="6:6">
      <c r="F21771" s="1846"/>
    </row>
    <row r="21772" spans="6:6">
      <c r="F21772" s="1846"/>
    </row>
    <row r="21773" spans="6:6">
      <c r="F21773" s="1846"/>
    </row>
    <row r="21774" spans="6:6">
      <c r="F21774" s="1846"/>
    </row>
    <row r="21775" spans="6:6">
      <c r="F21775" s="1846"/>
    </row>
    <row r="21776" spans="6:6">
      <c r="F21776" s="1846"/>
    </row>
    <row r="21777" spans="6:6">
      <c r="F21777" s="1846"/>
    </row>
    <row r="21778" spans="6:6">
      <c r="F21778" s="1846"/>
    </row>
    <row r="21779" spans="6:6">
      <c r="F21779" s="1846"/>
    </row>
    <row r="21780" spans="6:6">
      <c r="F21780" s="1846"/>
    </row>
    <row r="21781" spans="6:6">
      <c r="F21781" s="1846"/>
    </row>
    <row r="21782" spans="6:6">
      <c r="F21782" s="1846"/>
    </row>
    <row r="21783" spans="6:6">
      <c r="F21783" s="1846"/>
    </row>
    <row r="21784" spans="6:6">
      <c r="F21784" s="1846"/>
    </row>
    <row r="21785" spans="6:6">
      <c r="F21785" s="1846"/>
    </row>
    <row r="21786" spans="6:6">
      <c r="F21786" s="1846"/>
    </row>
    <row r="21787" spans="6:6">
      <c r="F21787" s="1846"/>
    </row>
    <row r="21788" spans="6:6">
      <c r="F21788" s="1846"/>
    </row>
    <row r="21789" spans="6:6">
      <c r="F21789" s="1846"/>
    </row>
    <row r="21790" spans="6:6">
      <c r="F21790" s="1846"/>
    </row>
    <row r="21791" spans="6:6">
      <c r="F21791" s="1846"/>
    </row>
    <row r="21792" spans="6:6">
      <c r="F21792" s="1846"/>
    </row>
    <row r="21793" spans="6:6">
      <c r="F21793" s="1846"/>
    </row>
    <row r="21794" spans="6:6">
      <c r="F21794" s="1846"/>
    </row>
    <row r="21795" spans="6:6">
      <c r="F21795" s="1846"/>
    </row>
    <row r="21796" spans="6:6">
      <c r="F21796" s="1846"/>
    </row>
    <row r="21797" spans="6:6">
      <c r="F21797" s="1846"/>
    </row>
    <row r="21798" spans="6:6">
      <c r="F21798" s="1846"/>
    </row>
    <row r="21799" spans="6:6">
      <c r="F21799" s="1846"/>
    </row>
    <row r="21800" spans="6:6">
      <c r="F21800" s="1846"/>
    </row>
    <row r="21801" spans="6:6">
      <c r="F21801" s="1846"/>
    </row>
    <row r="21802" spans="6:6">
      <c r="F21802" s="1846"/>
    </row>
    <row r="21803" spans="6:6">
      <c r="F21803" s="1846"/>
    </row>
    <row r="21804" spans="6:6">
      <c r="F21804" s="1846"/>
    </row>
    <row r="21805" spans="6:6">
      <c r="F21805" s="1846"/>
    </row>
    <row r="21806" spans="6:6">
      <c r="F21806" s="1846"/>
    </row>
    <row r="21807" spans="6:6">
      <c r="F21807" s="1846"/>
    </row>
    <row r="21808" spans="6:6">
      <c r="F21808" s="1846"/>
    </row>
    <row r="21809" spans="6:6">
      <c r="F21809" s="1846"/>
    </row>
    <row r="21810" spans="6:6">
      <c r="F21810" s="1846"/>
    </row>
    <row r="21811" spans="6:6">
      <c r="F21811" s="1846"/>
    </row>
    <row r="21812" spans="6:6">
      <c r="F21812" s="1846"/>
    </row>
    <row r="21813" spans="6:6">
      <c r="F21813" s="1846"/>
    </row>
    <row r="21814" spans="6:6">
      <c r="F21814" s="1846"/>
    </row>
    <row r="21815" spans="6:6">
      <c r="F21815" s="1846"/>
    </row>
    <row r="21816" spans="6:6">
      <c r="F21816" s="1846"/>
    </row>
    <row r="21817" spans="6:6">
      <c r="F21817" s="1846"/>
    </row>
    <row r="21818" spans="6:6">
      <c r="F21818" s="1846"/>
    </row>
    <row r="21819" spans="6:6">
      <c r="F21819" s="1846"/>
    </row>
    <row r="21820" spans="6:6">
      <c r="F21820" s="1846"/>
    </row>
    <row r="21821" spans="6:6">
      <c r="F21821" s="1846"/>
    </row>
    <row r="21822" spans="6:6">
      <c r="F21822" s="1846"/>
    </row>
    <row r="21823" spans="6:6">
      <c r="F21823" s="1846"/>
    </row>
    <row r="21824" spans="6:6">
      <c r="F21824" s="1846"/>
    </row>
    <row r="21825" spans="6:6">
      <c r="F21825" s="1846"/>
    </row>
    <row r="21826" spans="6:6">
      <c r="F21826" s="1846"/>
    </row>
    <row r="21827" spans="6:6">
      <c r="F21827" s="1846"/>
    </row>
    <row r="21828" spans="6:6">
      <c r="F21828" s="1846"/>
    </row>
    <row r="21829" spans="6:6">
      <c r="F21829" s="1846"/>
    </row>
    <row r="21830" spans="6:6">
      <c r="F21830" s="1846"/>
    </row>
    <row r="21831" spans="6:6">
      <c r="F21831" s="1846"/>
    </row>
    <row r="21832" spans="6:6">
      <c r="F21832" s="1846"/>
    </row>
    <row r="21833" spans="6:6">
      <c r="F21833" s="1846"/>
    </row>
    <row r="21834" spans="6:6">
      <c r="F21834" s="1846"/>
    </row>
    <row r="21835" spans="6:6">
      <c r="F21835" s="1846"/>
    </row>
    <row r="21836" spans="6:6">
      <c r="F21836" s="1846"/>
    </row>
    <row r="21837" spans="6:6">
      <c r="F21837" s="1846"/>
    </row>
    <row r="21838" spans="6:6">
      <c r="F21838" s="1846"/>
    </row>
    <row r="21839" spans="6:6">
      <c r="F21839" s="1846"/>
    </row>
    <row r="21840" spans="6:6">
      <c r="F21840" s="1846"/>
    </row>
    <row r="21841" spans="6:6">
      <c r="F21841" s="1846"/>
    </row>
    <row r="21842" spans="6:6">
      <c r="F21842" s="1846"/>
    </row>
    <row r="21843" spans="6:6">
      <c r="F21843" s="1846"/>
    </row>
    <row r="21844" spans="6:6">
      <c r="F21844" s="1846"/>
    </row>
    <row r="21845" spans="6:6">
      <c r="F21845" s="1846"/>
    </row>
    <row r="21846" spans="6:6">
      <c r="F21846" s="1846"/>
    </row>
    <row r="21847" spans="6:6">
      <c r="F21847" s="1846"/>
    </row>
    <row r="21848" spans="6:6">
      <c r="F21848" s="1846"/>
    </row>
    <row r="21849" spans="6:6">
      <c r="F21849" s="1846"/>
    </row>
    <row r="21850" spans="6:6">
      <c r="F21850" s="1846"/>
    </row>
    <row r="21851" spans="6:6">
      <c r="F21851" s="1846"/>
    </row>
    <row r="21852" spans="6:6">
      <c r="F21852" s="1846"/>
    </row>
    <row r="21853" spans="6:6">
      <c r="F21853" s="1846"/>
    </row>
    <row r="21854" spans="6:6">
      <c r="F21854" s="1846"/>
    </row>
    <row r="21855" spans="6:6">
      <c r="F21855" s="1846"/>
    </row>
    <row r="21856" spans="6:6">
      <c r="F21856" s="1846"/>
    </row>
    <row r="21857" spans="6:6">
      <c r="F21857" s="1846"/>
    </row>
    <row r="21858" spans="6:6">
      <c r="F21858" s="1846"/>
    </row>
    <row r="21859" spans="6:6">
      <c r="F21859" s="1846"/>
    </row>
    <row r="21860" spans="6:6">
      <c r="F21860" s="1846"/>
    </row>
    <row r="21861" spans="6:6">
      <c r="F21861" s="1846"/>
    </row>
    <row r="21862" spans="6:6">
      <c r="F21862" s="1846"/>
    </row>
    <row r="21863" spans="6:6">
      <c r="F21863" s="1846"/>
    </row>
    <row r="21864" spans="6:6">
      <c r="F21864" s="1846"/>
    </row>
    <row r="21865" spans="6:6">
      <c r="F21865" s="1846"/>
    </row>
    <row r="21866" spans="6:6">
      <c r="F21866" s="1846"/>
    </row>
    <row r="21867" spans="6:6">
      <c r="F21867" s="1846"/>
    </row>
    <row r="21868" spans="6:6">
      <c r="F21868" s="1846"/>
    </row>
    <row r="21869" spans="6:6">
      <c r="F21869" s="1846"/>
    </row>
    <row r="21870" spans="6:6">
      <c r="F21870" s="1846"/>
    </row>
    <row r="21871" spans="6:6">
      <c r="F21871" s="1846"/>
    </row>
    <row r="21872" spans="6:6">
      <c r="F21872" s="1846"/>
    </row>
    <row r="21873" spans="6:6">
      <c r="F21873" s="1846"/>
    </row>
    <row r="21874" spans="6:6">
      <c r="F21874" s="1846"/>
    </row>
    <row r="21875" spans="6:6">
      <c r="F21875" s="1846"/>
    </row>
    <row r="21876" spans="6:6">
      <c r="F21876" s="1846"/>
    </row>
    <row r="21877" spans="6:6">
      <c r="F21877" s="1846"/>
    </row>
    <row r="21878" spans="6:6">
      <c r="F21878" s="1846"/>
    </row>
    <row r="21879" spans="6:6">
      <c r="F21879" s="1846"/>
    </row>
    <row r="21880" spans="6:6">
      <c r="F21880" s="1846"/>
    </row>
    <row r="21881" spans="6:6">
      <c r="F21881" s="1846"/>
    </row>
    <row r="21882" spans="6:6">
      <c r="F21882" s="1846"/>
    </row>
    <row r="21883" spans="6:6">
      <c r="F21883" s="1846"/>
    </row>
    <row r="21884" spans="6:6">
      <c r="F21884" s="1846"/>
    </row>
    <row r="21885" spans="6:6">
      <c r="F21885" s="1846"/>
    </row>
    <row r="21886" spans="6:6">
      <c r="F21886" s="1846"/>
    </row>
    <row r="21887" spans="6:6">
      <c r="F21887" s="1846"/>
    </row>
    <row r="21888" spans="6:6">
      <c r="F21888" s="1846"/>
    </row>
    <row r="21889" spans="6:6">
      <c r="F21889" s="1846"/>
    </row>
    <row r="21890" spans="6:6">
      <c r="F21890" s="1846"/>
    </row>
    <row r="21891" spans="6:6">
      <c r="F21891" s="1846"/>
    </row>
    <row r="21892" spans="6:6">
      <c r="F21892" s="1846"/>
    </row>
    <row r="21893" spans="6:6">
      <c r="F21893" s="1846"/>
    </row>
    <row r="21894" spans="6:6">
      <c r="F21894" s="1846"/>
    </row>
    <row r="21895" spans="6:6">
      <c r="F21895" s="1846"/>
    </row>
    <row r="21896" spans="6:6">
      <c r="F21896" s="1846"/>
    </row>
    <row r="21897" spans="6:6">
      <c r="F21897" s="1846"/>
    </row>
    <row r="21898" spans="6:6">
      <c r="F21898" s="1846"/>
    </row>
    <row r="21899" spans="6:6">
      <c r="F21899" s="1846"/>
    </row>
    <row r="21900" spans="6:6">
      <c r="F21900" s="1846"/>
    </row>
    <row r="21901" spans="6:6">
      <c r="F21901" s="1846"/>
    </row>
    <row r="21902" spans="6:6">
      <c r="F21902" s="1846"/>
    </row>
    <row r="21903" spans="6:6">
      <c r="F21903" s="1846"/>
    </row>
    <row r="21904" spans="6:6">
      <c r="F21904" s="1846"/>
    </row>
    <row r="21905" spans="6:6">
      <c r="F21905" s="1846"/>
    </row>
    <row r="21906" spans="6:6">
      <c r="F21906" s="1846"/>
    </row>
    <row r="21907" spans="6:6">
      <c r="F21907" s="1846"/>
    </row>
    <row r="21908" spans="6:6">
      <c r="F21908" s="1846"/>
    </row>
    <row r="21909" spans="6:6">
      <c r="F21909" s="1846"/>
    </row>
    <row r="21910" spans="6:6">
      <c r="F21910" s="1846"/>
    </row>
    <row r="21911" spans="6:6">
      <c r="F21911" s="1846"/>
    </row>
    <row r="21912" spans="6:6">
      <c r="F21912" s="1846"/>
    </row>
    <row r="21913" spans="6:6">
      <c r="F21913" s="1846"/>
    </row>
    <row r="21914" spans="6:6">
      <c r="F21914" s="1846"/>
    </row>
    <row r="21915" spans="6:6">
      <c r="F21915" s="1846"/>
    </row>
    <row r="21916" spans="6:6">
      <c r="F21916" s="1846"/>
    </row>
    <row r="21917" spans="6:6">
      <c r="F21917" s="1846"/>
    </row>
    <row r="21918" spans="6:6">
      <c r="F21918" s="1846"/>
    </row>
    <row r="21919" spans="6:6">
      <c r="F21919" s="1846"/>
    </row>
    <row r="21920" spans="6:6">
      <c r="F21920" s="1846"/>
    </row>
    <row r="21921" spans="6:6">
      <c r="F21921" s="1846"/>
    </row>
    <row r="21922" spans="6:6">
      <c r="F21922" s="1846"/>
    </row>
    <row r="21923" spans="6:6">
      <c r="F21923" s="1846"/>
    </row>
    <row r="21924" spans="6:6">
      <c r="F21924" s="1846"/>
    </row>
    <row r="21925" spans="6:6">
      <c r="F21925" s="1846"/>
    </row>
    <row r="21926" spans="6:6">
      <c r="F21926" s="1846"/>
    </row>
    <row r="21927" spans="6:6">
      <c r="F21927" s="1846"/>
    </row>
    <row r="21928" spans="6:6">
      <c r="F21928" s="1846"/>
    </row>
    <row r="21929" spans="6:6">
      <c r="F21929" s="1846"/>
    </row>
    <row r="21930" spans="6:6">
      <c r="F21930" s="1846"/>
    </row>
    <row r="21931" spans="6:6">
      <c r="F21931" s="1846"/>
    </row>
    <row r="21932" spans="6:6">
      <c r="F21932" s="1846"/>
    </row>
    <row r="21933" spans="6:6">
      <c r="F21933" s="1846"/>
    </row>
    <row r="21934" spans="6:6">
      <c r="F21934" s="1846"/>
    </row>
    <row r="21935" spans="6:6">
      <c r="F21935" s="1846"/>
    </row>
    <row r="21936" spans="6:6">
      <c r="F21936" s="1846"/>
    </row>
    <row r="21937" spans="6:6">
      <c r="F21937" s="1846"/>
    </row>
    <row r="21938" spans="6:6">
      <c r="F21938" s="1846"/>
    </row>
    <row r="21939" spans="6:6">
      <c r="F21939" s="1846"/>
    </row>
    <row r="21940" spans="6:6">
      <c r="F21940" s="1846"/>
    </row>
    <row r="21941" spans="6:6">
      <c r="F21941" s="1846"/>
    </row>
    <row r="21942" spans="6:6">
      <c r="F21942" s="1846"/>
    </row>
    <row r="21943" spans="6:6">
      <c r="F21943" s="1846"/>
    </row>
    <row r="21944" spans="6:6">
      <c r="F21944" s="1846"/>
    </row>
    <row r="21945" spans="6:6">
      <c r="F21945" s="1846"/>
    </row>
    <row r="21946" spans="6:6">
      <c r="F21946" s="1846"/>
    </row>
    <row r="21947" spans="6:6">
      <c r="F21947" s="1846"/>
    </row>
    <row r="21948" spans="6:6">
      <c r="F21948" s="1846"/>
    </row>
    <row r="21949" spans="6:6">
      <c r="F21949" s="1846"/>
    </row>
    <row r="21950" spans="6:6">
      <c r="F21950" s="1846"/>
    </row>
    <row r="21951" spans="6:6">
      <c r="F21951" s="1846"/>
    </row>
    <row r="21952" spans="6:6">
      <c r="F21952" s="1846"/>
    </row>
    <row r="21953" spans="6:6">
      <c r="F21953" s="1846"/>
    </row>
    <row r="21954" spans="6:6">
      <c r="F21954" s="1846"/>
    </row>
    <row r="21955" spans="6:6">
      <c r="F21955" s="1846"/>
    </row>
    <row r="21956" spans="6:6">
      <c r="F21956" s="1846"/>
    </row>
    <row r="21957" spans="6:6">
      <c r="F21957" s="1846"/>
    </row>
    <row r="21958" spans="6:6">
      <c r="F21958" s="1846"/>
    </row>
    <row r="21959" spans="6:6">
      <c r="F21959" s="1846"/>
    </row>
    <row r="21960" spans="6:6">
      <c r="F21960" s="1846"/>
    </row>
    <row r="21961" spans="6:6">
      <c r="F21961" s="1846"/>
    </row>
    <row r="21962" spans="6:6">
      <c r="F21962" s="1846"/>
    </row>
    <row r="21963" spans="6:6">
      <c r="F21963" s="1846"/>
    </row>
    <row r="21964" spans="6:6">
      <c r="F21964" s="1846"/>
    </row>
    <row r="21965" spans="6:6">
      <c r="F21965" s="1846"/>
    </row>
    <row r="21966" spans="6:6">
      <c r="F21966" s="1846"/>
    </row>
    <row r="21967" spans="6:6">
      <c r="F21967" s="1846"/>
    </row>
    <row r="21968" spans="6:6">
      <c r="F21968" s="1846"/>
    </row>
    <row r="21969" spans="6:6">
      <c r="F21969" s="1846"/>
    </row>
    <row r="21970" spans="6:6">
      <c r="F21970" s="1846"/>
    </row>
    <row r="21971" spans="6:6">
      <c r="F21971" s="1846"/>
    </row>
    <row r="21972" spans="6:6">
      <c r="F21972" s="1846"/>
    </row>
    <row r="21973" spans="6:6">
      <c r="F21973" s="1846"/>
    </row>
    <row r="21974" spans="6:6">
      <c r="F21974" s="1846"/>
    </row>
    <row r="21975" spans="6:6">
      <c r="F21975" s="1846"/>
    </row>
    <row r="21976" spans="6:6">
      <c r="F21976" s="1846"/>
    </row>
    <row r="21977" spans="6:6">
      <c r="F21977" s="1846"/>
    </row>
    <row r="21978" spans="6:6">
      <c r="F21978" s="1846"/>
    </row>
    <row r="21979" spans="6:6">
      <c r="F21979" s="1846"/>
    </row>
    <row r="21980" spans="6:6">
      <c r="F21980" s="1846"/>
    </row>
    <row r="21981" spans="6:6">
      <c r="F21981" s="1846"/>
    </row>
    <row r="21982" spans="6:6">
      <c r="F21982" s="1846"/>
    </row>
    <row r="21983" spans="6:6">
      <c r="F21983" s="1846"/>
    </row>
    <row r="21984" spans="6:6">
      <c r="F21984" s="1846"/>
    </row>
    <row r="21985" spans="6:6">
      <c r="F21985" s="1846"/>
    </row>
    <row r="21986" spans="6:6">
      <c r="F21986" s="1846"/>
    </row>
    <row r="21987" spans="6:6">
      <c r="F21987" s="1846"/>
    </row>
    <row r="21988" spans="6:6">
      <c r="F21988" s="1846"/>
    </row>
    <row r="21989" spans="6:6">
      <c r="F21989" s="1846"/>
    </row>
    <row r="21990" spans="6:6">
      <c r="F21990" s="1846"/>
    </row>
    <row r="21991" spans="6:6">
      <c r="F21991" s="1846"/>
    </row>
    <row r="21992" spans="6:6">
      <c r="F21992" s="1846"/>
    </row>
    <row r="21993" spans="6:6">
      <c r="F21993" s="1846"/>
    </row>
    <row r="21994" spans="6:6">
      <c r="F21994" s="1846"/>
    </row>
    <row r="21995" spans="6:6">
      <c r="F21995" s="1846"/>
    </row>
    <row r="21996" spans="6:6">
      <c r="F21996" s="1846"/>
    </row>
    <row r="21997" spans="6:6">
      <c r="F21997" s="1846"/>
    </row>
    <row r="21998" spans="6:6">
      <c r="F21998" s="1846"/>
    </row>
    <row r="21999" spans="6:6">
      <c r="F21999" s="1846"/>
    </row>
    <row r="22000" spans="6:6">
      <c r="F22000" s="1846"/>
    </row>
    <row r="22001" spans="6:6">
      <c r="F22001" s="1846"/>
    </row>
    <row r="22002" spans="6:6">
      <c r="F22002" s="1846"/>
    </row>
    <row r="22003" spans="6:6">
      <c r="F22003" s="1846"/>
    </row>
    <row r="22004" spans="6:6">
      <c r="F22004" s="1846"/>
    </row>
    <row r="22005" spans="6:6">
      <c r="F22005" s="1846"/>
    </row>
    <row r="22006" spans="6:6">
      <c r="F22006" s="1846"/>
    </row>
    <row r="22007" spans="6:6">
      <c r="F22007" s="1846"/>
    </row>
    <row r="22008" spans="6:6">
      <c r="F22008" s="1846"/>
    </row>
    <row r="22009" spans="6:6">
      <c r="F22009" s="1846"/>
    </row>
    <row r="22010" spans="6:6">
      <c r="F22010" s="1846"/>
    </row>
    <row r="22011" spans="6:6">
      <c r="F22011" s="1846"/>
    </row>
    <row r="22012" spans="6:6">
      <c r="F22012" s="1846"/>
    </row>
    <row r="22013" spans="6:6">
      <c r="F22013" s="1846"/>
    </row>
    <row r="22014" spans="6:6">
      <c r="F22014" s="1846"/>
    </row>
    <row r="22015" spans="6:6">
      <c r="F22015" s="1846"/>
    </row>
    <row r="22016" spans="6:6">
      <c r="F22016" s="1846"/>
    </row>
    <row r="22017" spans="6:6">
      <c r="F22017" s="1846"/>
    </row>
    <row r="22018" spans="6:6">
      <c r="F22018" s="1846"/>
    </row>
    <row r="22019" spans="6:6">
      <c r="F22019" s="1846"/>
    </row>
    <row r="22020" spans="6:6">
      <c r="F22020" s="1846"/>
    </row>
    <row r="22021" spans="6:6">
      <c r="F22021" s="1846"/>
    </row>
    <row r="22022" spans="6:6">
      <c r="F22022" s="1846"/>
    </row>
    <row r="22023" spans="6:6">
      <c r="F22023" s="1846"/>
    </row>
    <row r="22024" spans="6:6">
      <c r="F22024" s="1846"/>
    </row>
    <row r="22025" spans="6:6">
      <c r="F22025" s="1846"/>
    </row>
    <row r="22026" spans="6:6">
      <c r="F22026" s="1846"/>
    </row>
    <row r="22027" spans="6:6">
      <c r="F22027" s="1846"/>
    </row>
    <row r="22028" spans="6:6">
      <c r="F22028" s="1846"/>
    </row>
    <row r="22029" spans="6:6">
      <c r="F22029" s="1846"/>
    </row>
    <row r="22030" spans="6:6">
      <c r="F22030" s="1846"/>
    </row>
    <row r="22031" spans="6:6">
      <c r="F22031" s="1846"/>
    </row>
    <row r="22032" spans="6:6">
      <c r="F22032" s="1846"/>
    </row>
    <row r="22033" spans="6:6">
      <c r="F22033" s="1846"/>
    </row>
    <row r="22034" spans="6:6">
      <c r="F22034" s="1846"/>
    </row>
    <row r="22035" spans="6:6">
      <c r="F22035" s="1846"/>
    </row>
    <row r="22036" spans="6:6">
      <c r="F22036" s="1846"/>
    </row>
    <row r="22037" spans="6:6">
      <c r="F22037" s="1846"/>
    </row>
    <row r="22038" spans="6:6">
      <c r="F22038" s="1846"/>
    </row>
    <row r="22039" spans="6:6">
      <c r="F22039" s="1846"/>
    </row>
    <row r="22040" spans="6:6">
      <c r="F22040" s="1846"/>
    </row>
    <row r="22041" spans="6:6">
      <c r="F22041" s="1846"/>
    </row>
    <row r="22042" spans="6:6">
      <c r="F22042" s="1846"/>
    </row>
    <row r="22043" spans="6:6">
      <c r="F22043" s="1846"/>
    </row>
    <row r="22044" spans="6:6">
      <c r="F22044" s="1846"/>
    </row>
    <row r="22045" spans="6:6">
      <c r="F22045" s="1846"/>
    </row>
    <row r="22046" spans="6:6">
      <c r="F22046" s="1846"/>
    </row>
    <row r="22047" spans="6:6">
      <c r="F22047" s="1846"/>
    </row>
    <row r="22048" spans="6:6">
      <c r="F22048" s="1846"/>
    </row>
    <row r="22049" spans="6:6">
      <c r="F22049" s="1846"/>
    </row>
    <row r="22050" spans="6:6">
      <c r="F22050" s="1846"/>
    </row>
    <row r="22051" spans="6:6">
      <c r="F22051" s="1846"/>
    </row>
    <row r="22052" spans="6:6">
      <c r="F22052" s="1846"/>
    </row>
    <row r="22053" spans="6:6">
      <c r="F22053" s="1846"/>
    </row>
    <row r="22054" spans="6:6">
      <c r="F22054" s="1846"/>
    </row>
    <row r="22055" spans="6:6">
      <c r="F22055" s="1846"/>
    </row>
    <row r="22056" spans="6:6">
      <c r="F22056" s="1846"/>
    </row>
    <row r="22057" spans="6:6">
      <c r="F22057" s="1846"/>
    </row>
    <row r="22058" spans="6:6">
      <c r="F22058" s="1846"/>
    </row>
    <row r="22059" spans="6:6">
      <c r="F22059" s="1846"/>
    </row>
    <row r="22060" spans="6:6">
      <c r="F22060" s="1846"/>
    </row>
    <row r="22061" spans="6:6">
      <c r="F22061" s="1846"/>
    </row>
    <row r="22062" spans="6:6">
      <c r="F22062" s="1846"/>
    </row>
    <row r="22063" spans="6:6">
      <c r="F22063" s="1846"/>
    </row>
    <row r="22064" spans="6:6">
      <c r="F22064" s="1846"/>
    </row>
    <row r="22065" spans="6:6">
      <c r="F22065" s="1846"/>
    </row>
    <row r="22066" spans="6:6">
      <c r="F22066" s="1846"/>
    </row>
    <row r="22067" spans="6:6">
      <c r="F22067" s="1846"/>
    </row>
    <row r="22068" spans="6:6">
      <c r="F22068" s="1846"/>
    </row>
    <row r="22069" spans="6:6">
      <c r="F22069" s="1846"/>
    </row>
    <row r="22070" spans="6:6">
      <c r="F22070" s="1846"/>
    </row>
    <row r="22071" spans="6:6">
      <c r="F22071" s="1846"/>
    </row>
    <row r="22072" spans="6:6">
      <c r="F22072" s="1846"/>
    </row>
    <row r="22073" spans="6:6">
      <c r="F22073" s="1846"/>
    </row>
    <row r="22074" spans="6:6">
      <c r="F22074" s="1846"/>
    </row>
    <row r="22075" spans="6:6">
      <c r="F22075" s="1846"/>
    </row>
    <row r="22076" spans="6:6">
      <c r="F22076" s="1846"/>
    </row>
    <row r="22077" spans="6:6">
      <c r="F22077" s="1846"/>
    </row>
    <row r="22078" spans="6:6">
      <c r="F22078" s="1846"/>
    </row>
    <row r="22079" spans="6:6">
      <c r="F22079" s="1846"/>
    </row>
    <row r="22080" spans="6:6">
      <c r="F22080" s="1846"/>
    </row>
    <row r="22081" spans="6:6">
      <c r="F22081" s="1846"/>
    </row>
    <row r="22082" spans="6:6">
      <c r="F22082" s="1846"/>
    </row>
    <row r="22083" spans="6:6">
      <c r="F22083" s="1846"/>
    </row>
    <row r="22084" spans="6:6">
      <c r="F22084" s="1846"/>
    </row>
    <row r="22085" spans="6:6">
      <c r="F22085" s="1846"/>
    </row>
    <row r="22086" spans="6:6">
      <c r="F22086" s="1846"/>
    </row>
    <row r="22087" spans="6:6">
      <c r="F22087" s="1846"/>
    </row>
    <row r="22088" spans="6:6">
      <c r="F22088" s="1846"/>
    </row>
    <row r="22089" spans="6:6">
      <c r="F22089" s="1846"/>
    </row>
    <row r="22090" spans="6:6">
      <c r="F22090" s="1846"/>
    </row>
    <row r="22091" spans="6:6">
      <c r="F22091" s="1846"/>
    </row>
    <row r="22092" spans="6:6">
      <c r="F22092" s="1846"/>
    </row>
    <row r="22093" spans="6:6">
      <c r="F22093" s="1846"/>
    </row>
    <row r="22094" spans="6:6">
      <c r="F22094" s="1846"/>
    </row>
    <row r="22095" spans="6:6">
      <c r="F22095" s="1846"/>
    </row>
    <row r="22096" spans="6:6">
      <c r="F22096" s="1846"/>
    </row>
    <row r="22097" spans="6:6">
      <c r="F22097" s="1846"/>
    </row>
    <row r="22098" spans="6:6">
      <c r="F22098" s="1846"/>
    </row>
    <row r="22099" spans="6:6">
      <c r="F22099" s="1846"/>
    </row>
    <row r="22100" spans="6:6">
      <c r="F22100" s="1846"/>
    </row>
    <row r="22101" spans="6:6">
      <c r="F22101" s="1846"/>
    </row>
    <row r="22102" spans="6:6">
      <c r="F22102" s="1846"/>
    </row>
    <row r="22103" spans="6:6">
      <c r="F22103" s="1846"/>
    </row>
    <row r="22104" spans="6:6">
      <c r="F22104" s="1846"/>
    </row>
    <row r="22105" spans="6:6">
      <c r="F22105" s="1846"/>
    </row>
    <row r="22106" spans="6:6">
      <c r="F22106" s="1846"/>
    </row>
    <row r="22107" spans="6:6">
      <c r="F22107" s="1846"/>
    </row>
    <row r="22108" spans="6:6">
      <c r="F22108" s="1846"/>
    </row>
    <row r="22109" spans="6:6">
      <c r="F22109" s="1846"/>
    </row>
    <row r="22110" spans="6:6">
      <c r="F22110" s="1846"/>
    </row>
    <row r="22111" spans="6:6">
      <c r="F22111" s="1846"/>
    </row>
    <row r="22112" spans="6:6">
      <c r="F22112" s="1846"/>
    </row>
    <row r="22113" spans="6:6">
      <c r="F22113" s="1846"/>
    </row>
    <row r="22114" spans="6:6">
      <c r="F22114" s="1846"/>
    </row>
    <row r="22115" spans="6:6">
      <c r="F22115" s="1846"/>
    </row>
    <row r="22116" spans="6:6">
      <c r="F22116" s="1846"/>
    </row>
    <row r="22117" spans="6:6">
      <c r="F22117" s="1846"/>
    </row>
    <row r="22118" spans="6:6">
      <c r="F22118" s="1846"/>
    </row>
    <row r="22119" spans="6:6">
      <c r="F22119" s="1846"/>
    </row>
    <row r="22120" spans="6:6">
      <c r="F22120" s="1846"/>
    </row>
    <row r="22121" spans="6:6">
      <c r="F22121" s="1846"/>
    </row>
    <row r="22122" spans="6:6">
      <c r="F22122" s="1846"/>
    </row>
    <row r="22123" spans="6:6">
      <c r="F22123" s="1846"/>
    </row>
    <row r="22124" spans="6:6">
      <c r="F22124" s="1846"/>
    </row>
    <row r="22125" spans="6:6">
      <c r="F22125" s="1846"/>
    </row>
    <row r="22126" spans="6:6">
      <c r="F22126" s="1846"/>
    </row>
    <row r="22127" spans="6:6">
      <c r="F22127" s="1846"/>
    </row>
    <row r="22128" spans="6:6">
      <c r="F22128" s="1846"/>
    </row>
    <row r="22129" spans="6:6">
      <c r="F22129" s="1846"/>
    </row>
    <row r="22130" spans="6:6">
      <c r="F22130" s="1846"/>
    </row>
    <row r="22131" spans="6:6">
      <c r="F22131" s="1846"/>
    </row>
    <row r="22132" spans="6:6">
      <c r="F22132" s="1846"/>
    </row>
    <row r="22133" spans="6:6">
      <c r="F22133" s="1846"/>
    </row>
    <row r="22134" spans="6:6">
      <c r="F22134" s="1846"/>
    </row>
    <row r="22135" spans="6:6">
      <c r="F22135" s="1846"/>
    </row>
    <row r="22136" spans="6:6">
      <c r="F22136" s="1846"/>
    </row>
    <row r="22137" spans="6:6">
      <c r="F22137" s="1846"/>
    </row>
    <row r="22138" spans="6:6">
      <c r="F22138" s="1846"/>
    </row>
    <row r="22139" spans="6:6">
      <c r="F22139" s="1846"/>
    </row>
    <row r="22140" spans="6:6">
      <c r="F22140" s="1846"/>
    </row>
    <row r="22141" spans="6:6">
      <c r="F22141" s="1846"/>
    </row>
    <row r="22142" spans="6:6">
      <c r="F22142" s="1846"/>
    </row>
    <row r="22143" spans="6:6">
      <c r="F22143" s="1846"/>
    </row>
    <row r="22144" spans="6:6">
      <c r="F22144" s="1846"/>
    </row>
    <row r="22145" spans="6:6">
      <c r="F22145" s="1846"/>
    </row>
    <row r="22146" spans="6:6">
      <c r="F22146" s="1846"/>
    </row>
    <row r="22147" spans="6:6">
      <c r="F22147" s="1846"/>
    </row>
    <row r="22148" spans="6:6">
      <c r="F22148" s="1846"/>
    </row>
    <row r="22149" spans="6:6">
      <c r="F22149" s="1846"/>
    </row>
    <row r="22150" spans="6:6">
      <c r="F22150" s="1846"/>
    </row>
    <row r="22151" spans="6:6">
      <c r="F22151" s="1846"/>
    </row>
    <row r="22152" spans="6:6">
      <c r="F22152" s="1846"/>
    </row>
    <row r="22153" spans="6:6">
      <c r="F22153" s="1846"/>
    </row>
    <row r="22154" spans="6:6">
      <c r="F22154" s="1846"/>
    </row>
    <row r="22155" spans="6:6">
      <c r="F22155" s="1846"/>
    </row>
    <row r="22156" spans="6:6">
      <c r="F22156" s="1846"/>
    </row>
    <row r="22157" spans="6:6">
      <c r="F22157" s="1846"/>
    </row>
    <row r="22158" spans="6:6">
      <c r="F22158" s="1846"/>
    </row>
    <row r="22159" spans="6:6">
      <c r="F22159" s="1846"/>
    </row>
    <row r="22160" spans="6:6">
      <c r="F22160" s="1846"/>
    </row>
    <row r="22161" spans="6:6">
      <c r="F22161" s="1846"/>
    </row>
    <row r="22162" spans="6:6">
      <c r="F22162" s="1846"/>
    </row>
    <row r="22163" spans="6:6">
      <c r="F22163" s="1846"/>
    </row>
    <row r="22164" spans="6:6">
      <c r="F22164" s="1846"/>
    </row>
    <row r="22165" spans="6:6">
      <c r="F22165" s="1846"/>
    </row>
    <row r="22166" spans="6:6">
      <c r="F22166" s="1846"/>
    </row>
    <row r="22167" spans="6:6">
      <c r="F22167" s="1846"/>
    </row>
    <row r="22168" spans="6:6">
      <c r="F22168" s="1846"/>
    </row>
    <row r="22169" spans="6:6">
      <c r="F22169" s="1846"/>
    </row>
    <row r="22170" spans="6:6">
      <c r="F22170" s="1846"/>
    </row>
    <row r="22171" spans="6:6">
      <c r="F22171" s="1846"/>
    </row>
    <row r="22172" spans="6:6">
      <c r="F22172" s="1846"/>
    </row>
    <row r="22173" spans="6:6">
      <c r="F22173" s="1846"/>
    </row>
    <row r="22174" spans="6:6">
      <c r="F22174" s="1846"/>
    </row>
    <row r="22175" spans="6:6">
      <c r="F22175" s="1846"/>
    </row>
    <row r="22176" spans="6:6">
      <c r="F22176" s="1846"/>
    </row>
    <row r="22177" spans="6:6">
      <c r="F22177" s="1846"/>
    </row>
    <row r="22178" spans="6:6">
      <c r="F22178" s="1846"/>
    </row>
    <row r="22179" spans="6:6">
      <c r="F22179" s="1846"/>
    </row>
    <row r="22180" spans="6:6">
      <c r="F22180" s="1846"/>
    </row>
    <row r="22181" spans="6:6">
      <c r="F22181" s="1846"/>
    </row>
    <row r="22182" spans="6:6">
      <c r="F22182" s="1846"/>
    </row>
    <row r="22183" spans="6:6">
      <c r="F22183" s="1846"/>
    </row>
    <row r="22184" spans="6:6">
      <c r="F22184" s="1846"/>
    </row>
    <row r="22185" spans="6:6">
      <c r="F22185" s="1846"/>
    </row>
    <row r="22186" spans="6:6">
      <c r="F22186" s="1846"/>
    </row>
    <row r="22187" spans="6:6">
      <c r="F22187" s="1846"/>
    </row>
    <row r="22188" spans="6:6">
      <c r="F22188" s="1846"/>
    </row>
    <row r="22189" spans="6:6">
      <c r="F22189" s="1846"/>
    </row>
    <row r="22190" spans="6:6">
      <c r="F22190" s="1846"/>
    </row>
    <row r="22191" spans="6:6">
      <c r="F22191" s="1846"/>
    </row>
    <row r="22192" spans="6:6">
      <c r="F22192" s="1846"/>
    </row>
    <row r="22193" spans="6:6">
      <c r="F22193" s="1846"/>
    </row>
    <row r="22194" spans="6:6">
      <c r="F22194" s="1846"/>
    </row>
    <row r="22195" spans="6:6">
      <c r="F22195" s="1846"/>
    </row>
    <row r="22196" spans="6:6">
      <c r="F22196" s="1846"/>
    </row>
    <row r="22197" spans="6:6">
      <c r="F22197" s="1846"/>
    </row>
    <row r="22198" spans="6:6">
      <c r="F22198" s="1846"/>
    </row>
    <row r="22199" spans="6:6">
      <c r="F22199" s="1846"/>
    </row>
    <row r="22200" spans="6:6">
      <c r="F22200" s="1846"/>
    </row>
    <row r="22201" spans="6:6">
      <c r="F22201" s="1846"/>
    </row>
    <row r="22202" spans="6:6">
      <c r="F22202" s="1846"/>
    </row>
    <row r="22203" spans="6:6">
      <c r="F22203" s="1846"/>
    </row>
    <row r="22204" spans="6:6">
      <c r="F22204" s="1846"/>
    </row>
    <row r="22205" spans="6:6">
      <c r="F22205" s="1846"/>
    </row>
    <row r="22206" spans="6:6">
      <c r="F22206" s="1846"/>
    </row>
    <row r="22207" spans="6:6">
      <c r="F22207" s="1846"/>
    </row>
    <row r="22208" spans="6:6">
      <c r="F22208" s="1846"/>
    </row>
    <row r="22209" spans="6:6">
      <c r="F22209" s="1846"/>
    </row>
    <row r="22210" spans="6:6">
      <c r="F22210" s="1846"/>
    </row>
    <row r="22211" spans="6:6">
      <c r="F22211" s="1846"/>
    </row>
    <row r="22212" spans="6:6">
      <c r="F22212" s="1846"/>
    </row>
    <row r="22213" spans="6:6">
      <c r="F22213" s="1846"/>
    </row>
    <row r="22214" spans="6:6">
      <c r="F22214" s="1846"/>
    </row>
    <row r="22215" spans="6:6">
      <c r="F22215" s="1846"/>
    </row>
    <row r="22216" spans="6:6">
      <c r="F22216" s="1846"/>
    </row>
    <row r="22217" spans="6:6">
      <c r="F22217" s="1846"/>
    </row>
    <row r="22218" spans="6:6">
      <c r="F22218" s="1846"/>
    </row>
    <row r="22219" spans="6:6">
      <c r="F22219" s="1846"/>
    </row>
    <row r="22220" spans="6:6">
      <c r="F22220" s="1846"/>
    </row>
    <row r="22221" spans="6:6">
      <c r="F22221" s="1846"/>
    </row>
    <row r="22222" spans="6:6">
      <c r="F22222" s="1846"/>
    </row>
    <row r="22223" spans="6:6">
      <c r="F22223" s="1846"/>
    </row>
    <row r="22224" spans="6:6">
      <c r="F22224" s="1846"/>
    </row>
    <row r="22225" spans="6:6">
      <c r="F22225" s="1846"/>
    </row>
    <row r="22226" spans="6:6">
      <c r="F22226" s="1846"/>
    </row>
    <row r="22227" spans="6:6">
      <c r="F22227" s="1846"/>
    </row>
    <row r="22228" spans="6:6">
      <c r="F22228" s="1846"/>
    </row>
    <row r="22229" spans="6:6">
      <c r="F22229" s="1846"/>
    </row>
    <row r="22230" spans="6:6">
      <c r="F22230" s="1846"/>
    </row>
    <row r="22231" spans="6:6">
      <c r="F22231" s="1846"/>
    </row>
    <row r="22232" spans="6:6">
      <c r="F22232" s="1846"/>
    </row>
    <row r="22233" spans="6:6">
      <c r="F22233" s="1846"/>
    </row>
    <row r="22234" spans="6:6">
      <c r="F22234" s="1846"/>
    </row>
    <row r="22235" spans="6:6">
      <c r="F22235" s="1846"/>
    </row>
    <row r="22236" spans="6:6">
      <c r="F22236" s="1846"/>
    </row>
    <row r="22237" spans="6:6">
      <c r="F22237" s="1846"/>
    </row>
    <row r="22238" spans="6:6">
      <c r="F22238" s="1846"/>
    </row>
    <row r="22239" spans="6:6">
      <c r="F22239" s="1846"/>
    </row>
    <row r="22240" spans="6:6">
      <c r="F22240" s="1846"/>
    </row>
    <row r="22241" spans="6:6">
      <c r="F22241" s="1846"/>
    </row>
    <row r="22242" spans="6:6">
      <c r="F22242" s="1846"/>
    </row>
    <row r="22243" spans="6:6">
      <c r="F22243" s="1846"/>
    </row>
    <row r="22244" spans="6:6">
      <c r="F22244" s="1846"/>
    </row>
    <row r="22245" spans="6:6">
      <c r="F22245" s="1846"/>
    </row>
    <row r="22246" spans="6:6">
      <c r="F22246" s="1846"/>
    </row>
    <row r="22247" spans="6:6">
      <c r="F22247" s="1846"/>
    </row>
    <row r="22248" spans="6:6">
      <c r="F22248" s="1846"/>
    </row>
    <row r="22249" spans="6:6">
      <c r="F22249" s="1846"/>
    </row>
    <row r="22250" spans="6:6">
      <c r="F22250" s="1846"/>
    </row>
    <row r="22251" spans="6:6">
      <c r="F22251" s="1846"/>
    </row>
    <row r="22252" spans="6:6">
      <c r="F22252" s="1846"/>
    </row>
    <row r="22253" spans="6:6">
      <c r="F22253" s="1846"/>
    </row>
    <row r="22254" spans="6:6">
      <c r="F22254" s="1846"/>
    </row>
    <row r="22255" spans="6:6">
      <c r="F22255" s="1846"/>
    </row>
    <row r="22256" spans="6:6">
      <c r="F22256" s="1846"/>
    </row>
    <row r="22257" spans="6:6">
      <c r="F22257" s="1846"/>
    </row>
    <row r="22258" spans="6:6">
      <c r="F22258" s="1846"/>
    </row>
    <row r="22259" spans="6:6">
      <c r="F22259" s="1846"/>
    </row>
    <row r="22260" spans="6:6">
      <c r="F22260" s="1846"/>
    </row>
    <row r="22261" spans="6:6">
      <c r="F22261" s="1846"/>
    </row>
    <row r="22262" spans="6:6">
      <c r="F22262" s="1846"/>
    </row>
    <row r="22263" spans="6:6">
      <c r="F22263" s="1846"/>
    </row>
    <row r="22264" spans="6:6">
      <c r="F22264" s="1846"/>
    </row>
    <row r="22265" spans="6:6">
      <c r="F22265" s="1846"/>
    </row>
    <row r="22266" spans="6:6">
      <c r="F22266" s="1846"/>
    </row>
    <row r="22267" spans="6:6">
      <c r="F22267" s="1846"/>
    </row>
    <row r="22268" spans="6:6">
      <c r="F22268" s="1846"/>
    </row>
    <row r="22269" spans="6:6">
      <c r="F22269" s="1846"/>
    </row>
    <row r="22270" spans="6:6">
      <c r="F22270" s="1846"/>
    </row>
    <row r="22271" spans="6:6">
      <c r="F22271" s="1846"/>
    </row>
    <row r="22272" spans="6:6">
      <c r="F22272" s="1846"/>
    </row>
    <row r="22273" spans="6:6">
      <c r="F22273" s="1846"/>
    </row>
    <row r="22274" spans="6:6">
      <c r="F22274" s="1846"/>
    </row>
    <row r="22275" spans="6:6">
      <c r="F22275" s="1846"/>
    </row>
    <row r="22276" spans="6:6">
      <c r="F22276" s="1846"/>
    </row>
    <row r="22277" spans="6:6">
      <c r="F22277" s="1846"/>
    </row>
    <row r="22278" spans="6:6">
      <c r="F22278" s="1846"/>
    </row>
    <row r="22279" spans="6:6">
      <c r="F22279" s="1846"/>
    </row>
    <row r="22280" spans="6:6">
      <c r="F22280" s="1846"/>
    </row>
    <row r="22281" spans="6:6">
      <c r="F22281" s="1846"/>
    </row>
    <row r="22282" spans="6:6">
      <c r="F22282" s="1846"/>
    </row>
    <row r="22283" spans="6:6">
      <c r="F22283" s="1846"/>
    </row>
    <row r="22284" spans="6:6">
      <c r="F22284" s="1846"/>
    </row>
    <row r="22285" spans="6:6">
      <c r="F22285" s="1846"/>
    </row>
    <row r="22286" spans="6:6">
      <c r="F22286" s="1846"/>
    </row>
    <row r="22287" spans="6:6">
      <c r="F22287" s="1846"/>
    </row>
    <row r="22288" spans="6:6">
      <c r="F22288" s="1846"/>
    </row>
    <row r="22289" spans="6:6">
      <c r="F22289" s="1846"/>
    </row>
    <row r="22290" spans="6:6">
      <c r="F22290" s="1846"/>
    </row>
    <row r="22291" spans="6:6">
      <c r="F22291" s="1846"/>
    </row>
    <row r="22292" spans="6:6">
      <c r="F22292" s="1846"/>
    </row>
    <row r="22293" spans="6:6">
      <c r="F22293" s="1846"/>
    </row>
    <row r="22294" spans="6:6">
      <c r="F22294" s="1846"/>
    </row>
    <row r="22295" spans="6:6">
      <c r="F22295" s="1846"/>
    </row>
    <row r="22296" spans="6:6">
      <c r="F22296" s="1846"/>
    </row>
    <row r="22297" spans="6:6">
      <c r="F22297" s="1846"/>
    </row>
    <row r="22298" spans="6:6">
      <c r="F22298" s="1846"/>
    </row>
    <row r="22299" spans="6:6">
      <c r="F22299" s="1846"/>
    </row>
    <row r="22300" spans="6:6">
      <c r="F22300" s="1846"/>
    </row>
    <row r="22301" spans="6:6">
      <c r="F22301" s="1846"/>
    </row>
    <row r="22302" spans="6:6">
      <c r="F22302" s="1846"/>
    </row>
    <row r="22303" spans="6:6">
      <c r="F22303" s="1846"/>
    </row>
    <row r="22304" spans="6:6">
      <c r="F22304" s="1846"/>
    </row>
    <row r="22305" spans="6:6">
      <c r="F22305" s="1846"/>
    </row>
    <row r="22306" spans="6:6">
      <c r="F22306" s="1846"/>
    </row>
    <row r="22307" spans="6:6">
      <c r="F22307" s="1846"/>
    </row>
    <row r="22308" spans="6:6">
      <c r="F22308" s="1846"/>
    </row>
    <row r="22309" spans="6:6">
      <c r="F22309" s="1846"/>
    </row>
    <row r="22310" spans="6:6">
      <c r="F22310" s="1846"/>
    </row>
    <row r="22311" spans="6:6">
      <c r="F22311" s="1846"/>
    </row>
    <row r="22312" spans="6:6">
      <c r="F22312" s="1846"/>
    </row>
    <row r="22313" spans="6:6">
      <c r="F22313" s="1846"/>
    </row>
    <row r="22314" spans="6:6">
      <c r="F22314" s="1846"/>
    </row>
    <row r="22315" spans="6:6">
      <c r="F22315" s="1846"/>
    </row>
    <row r="22316" spans="6:6">
      <c r="F22316" s="1846"/>
    </row>
    <row r="22317" spans="6:6">
      <c r="F22317" s="1846"/>
    </row>
    <row r="22318" spans="6:6">
      <c r="F22318" s="1846"/>
    </row>
    <row r="22319" spans="6:6">
      <c r="F22319" s="1846"/>
    </row>
    <row r="22320" spans="6:6">
      <c r="F22320" s="1846"/>
    </row>
    <row r="22321" spans="6:6">
      <c r="F22321" s="1846"/>
    </row>
    <row r="22322" spans="6:6">
      <c r="F22322" s="1846"/>
    </row>
    <row r="22323" spans="6:6">
      <c r="F22323" s="1846"/>
    </row>
    <row r="22324" spans="6:6">
      <c r="F22324" s="1846"/>
    </row>
    <row r="22325" spans="6:6">
      <c r="F22325" s="1846"/>
    </row>
    <row r="22326" spans="6:6">
      <c r="F22326" s="1846"/>
    </row>
    <row r="22327" spans="6:6">
      <c r="F22327" s="1846"/>
    </row>
    <row r="22328" spans="6:6">
      <c r="F22328" s="1846"/>
    </row>
    <row r="22329" spans="6:6">
      <c r="F22329" s="1846"/>
    </row>
    <row r="22330" spans="6:6">
      <c r="F22330" s="1846"/>
    </row>
    <row r="22331" spans="6:6">
      <c r="F22331" s="1846"/>
    </row>
    <row r="22332" spans="6:6">
      <c r="F22332" s="1846"/>
    </row>
    <row r="22333" spans="6:6">
      <c r="F22333" s="1846"/>
    </row>
    <row r="22334" spans="6:6">
      <c r="F22334" s="1846"/>
    </row>
    <row r="22335" spans="6:6">
      <c r="F22335" s="1846"/>
    </row>
    <row r="22336" spans="6:6">
      <c r="F22336" s="1846"/>
    </row>
    <row r="22337" spans="6:6">
      <c r="F22337" s="1846"/>
    </row>
    <row r="22338" spans="6:6">
      <c r="F22338" s="1846"/>
    </row>
    <row r="22339" spans="6:6">
      <c r="F22339" s="1846"/>
    </row>
    <row r="22340" spans="6:6">
      <c r="F22340" s="1846"/>
    </row>
    <row r="22341" spans="6:6">
      <c r="F22341" s="1846"/>
    </row>
    <row r="22342" spans="6:6">
      <c r="F22342" s="1846"/>
    </row>
    <row r="22343" spans="6:6">
      <c r="F22343" s="1846"/>
    </row>
    <row r="22344" spans="6:6">
      <c r="F22344" s="1846"/>
    </row>
    <row r="22345" spans="6:6">
      <c r="F22345" s="1846"/>
    </row>
    <row r="22346" spans="6:6">
      <c r="F22346" s="1846"/>
    </row>
    <row r="22347" spans="6:6">
      <c r="F22347" s="1846"/>
    </row>
    <row r="22348" spans="6:6">
      <c r="F22348" s="1846"/>
    </row>
    <row r="22349" spans="6:6">
      <c r="F22349" s="1846"/>
    </row>
    <row r="22350" spans="6:6">
      <c r="F22350" s="1846"/>
    </row>
    <row r="22351" spans="6:6">
      <c r="F22351" s="1846"/>
    </row>
    <row r="22352" spans="6:6">
      <c r="F22352" s="1846"/>
    </row>
    <row r="22353" spans="6:6">
      <c r="F22353" s="1846"/>
    </row>
    <row r="22354" spans="6:6">
      <c r="F22354" s="1846"/>
    </row>
    <row r="22355" spans="6:6">
      <c r="F22355" s="1846"/>
    </row>
    <row r="22356" spans="6:6">
      <c r="F22356" s="1846"/>
    </row>
    <row r="22357" spans="6:6">
      <c r="F22357" s="1846"/>
    </row>
    <row r="22358" spans="6:6">
      <c r="F22358" s="1846"/>
    </row>
    <row r="22359" spans="6:6">
      <c r="F22359" s="1846"/>
    </row>
    <row r="22360" spans="6:6">
      <c r="F22360" s="1846"/>
    </row>
    <row r="22361" spans="6:6">
      <c r="F22361" s="1846"/>
    </row>
    <row r="22362" spans="6:6">
      <c r="F22362" s="1846"/>
    </row>
    <row r="22363" spans="6:6">
      <c r="F22363" s="1846"/>
    </row>
    <row r="22364" spans="6:6">
      <c r="F22364" s="1846"/>
    </row>
    <row r="22365" spans="6:6">
      <c r="F22365" s="1846"/>
    </row>
    <row r="22366" spans="6:6">
      <c r="F22366" s="1846"/>
    </row>
    <row r="22367" spans="6:6">
      <c r="F22367" s="1846"/>
    </row>
    <row r="22368" spans="6:6">
      <c r="F22368" s="1846"/>
    </row>
    <row r="22369" spans="6:6">
      <c r="F22369" s="1846"/>
    </row>
    <row r="22370" spans="6:6">
      <c r="F22370" s="1846"/>
    </row>
    <row r="22371" spans="6:6">
      <c r="F22371" s="1846"/>
    </row>
    <row r="22372" spans="6:6">
      <c r="F22372" s="1846"/>
    </row>
    <row r="22373" spans="6:6">
      <c r="F22373" s="1846"/>
    </row>
    <row r="22374" spans="6:6">
      <c r="F22374" s="1846"/>
    </row>
    <row r="22375" spans="6:6">
      <c r="F22375" s="1846"/>
    </row>
    <row r="22376" spans="6:6">
      <c r="F22376" s="1846"/>
    </row>
    <row r="22377" spans="6:6">
      <c r="F22377" s="1846"/>
    </row>
    <row r="22378" spans="6:6">
      <c r="F22378" s="1846"/>
    </row>
    <row r="22379" spans="6:6">
      <c r="F22379" s="1846"/>
    </row>
    <row r="22380" spans="6:6">
      <c r="F22380" s="1846"/>
    </row>
    <row r="22381" spans="6:6">
      <c r="F22381" s="1846"/>
    </row>
    <row r="22382" spans="6:6">
      <c r="F22382" s="1846"/>
    </row>
    <row r="22383" spans="6:6">
      <c r="F22383" s="1846"/>
    </row>
    <row r="22384" spans="6:6">
      <c r="F22384" s="1846"/>
    </row>
    <row r="22385" spans="6:6">
      <c r="F22385" s="1846"/>
    </row>
    <row r="22386" spans="6:6">
      <c r="F22386" s="1846"/>
    </row>
    <row r="22387" spans="6:6">
      <c r="F22387" s="1846"/>
    </row>
    <row r="22388" spans="6:6">
      <c r="F22388" s="1846"/>
    </row>
    <row r="22389" spans="6:6">
      <c r="F22389" s="1846"/>
    </row>
    <row r="22390" spans="6:6">
      <c r="F22390" s="1846"/>
    </row>
    <row r="22391" spans="6:6">
      <c r="F22391" s="1846"/>
    </row>
    <row r="22392" spans="6:6">
      <c r="F22392" s="1846"/>
    </row>
    <row r="22393" spans="6:6">
      <c r="F22393" s="1846"/>
    </row>
    <row r="22394" spans="6:6">
      <c r="F22394" s="1846"/>
    </row>
    <row r="22395" spans="6:6">
      <c r="F22395" s="1846"/>
    </row>
    <row r="22396" spans="6:6">
      <c r="F22396" s="1846"/>
    </row>
    <row r="22397" spans="6:6">
      <c r="F22397" s="1846"/>
    </row>
    <row r="22398" spans="6:6">
      <c r="F22398" s="1846"/>
    </row>
    <row r="22399" spans="6:6">
      <c r="F22399" s="1846"/>
    </row>
    <row r="22400" spans="6:6">
      <c r="F22400" s="1846"/>
    </row>
    <row r="22401" spans="6:6">
      <c r="F22401" s="1846"/>
    </row>
    <row r="22402" spans="6:6">
      <c r="F22402" s="1846"/>
    </row>
    <row r="22403" spans="6:6">
      <c r="F22403" s="1846"/>
    </row>
    <row r="22404" spans="6:6">
      <c r="F22404" s="1846"/>
    </row>
    <row r="22405" spans="6:6">
      <c r="F22405" s="1846"/>
    </row>
    <row r="22406" spans="6:6">
      <c r="F22406" s="1846"/>
    </row>
    <row r="22407" spans="6:6">
      <c r="F22407" s="1846"/>
    </row>
    <row r="22408" spans="6:6">
      <c r="F22408" s="1846"/>
    </row>
    <row r="22409" spans="6:6">
      <c r="F22409" s="1846"/>
    </row>
    <row r="22410" spans="6:6">
      <c r="F22410" s="1846"/>
    </row>
    <row r="22411" spans="6:6">
      <c r="F22411" s="1846"/>
    </row>
    <row r="22412" spans="6:6">
      <c r="F22412" s="1846"/>
    </row>
    <row r="22413" spans="6:6">
      <c r="F22413" s="1846"/>
    </row>
    <row r="22414" spans="6:6">
      <c r="F22414" s="1846"/>
    </row>
    <row r="22415" spans="6:6">
      <c r="F22415" s="1846"/>
    </row>
    <row r="22416" spans="6:6">
      <c r="F22416" s="1846"/>
    </row>
    <row r="22417" spans="6:6">
      <c r="F22417" s="1846"/>
    </row>
    <row r="22418" spans="6:6">
      <c r="F22418" s="1846"/>
    </row>
    <row r="22419" spans="6:6">
      <c r="F22419" s="1846"/>
    </row>
    <row r="22420" spans="6:6">
      <c r="F22420" s="1846"/>
    </row>
    <row r="22421" spans="6:6">
      <c r="F22421" s="1846"/>
    </row>
    <row r="22422" spans="6:6">
      <c r="F22422" s="1846"/>
    </row>
    <row r="22423" spans="6:6">
      <c r="F22423" s="1846"/>
    </row>
    <row r="22424" spans="6:6">
      <c r="F22424" s="1846"/>
    </row>
    <row r="22425" spans="6:6">
      <c r="F22425" s="1846"/>
    </row>
    <row r="22426" spans="6:6">
      <c r="F22426" s="1846"/>
    </row>
    <row r="22427" spans="6:6">
      <c r="F22427" s="1846"/>
    </row>
    <row r="22428" spans="6:6">
      <c r="F22428" s="1846"/>
    </row>
    <row r="22429" spans="6:6">
      <c r="F22429" s="1846"/>
    </row>
    <row r="22430" spans="6:6">
      <c r="F22430" s="1846"/>
    </row>
    <row r="22431" spans="6:6">
      <c r="F22431" s="1846"/>
    </row>
    <row r="22432" spans="6:6">
      <c r="F22432" s="1846"/>
    </row>
    <row r="22433" spans="6:6">
      <c r="F22433" s="1846"/>
    </row>
    <row r="22434" spans="6:6">
      <c r="F22434" s="1846"/>
    </row>
    <row r="22435" spans="6:6">
      <c r="F22435" s="1846"/>
    </row>
    <row r="22436" spans="6:6">
      <c r="F22436" s="1846"/>
    </row>
    <row r="22437" spans="6:6">
      <c r="F22437" s="1846"/>
    </row>
    <row r="22438" spans="6:6">
      <c r="F22438" s="1846"/>
    </row>
    <row r="22439" spans="6:6">
      <c r="F22439" s="1846"/>
    </row>
    <row r="22440" spans="6:6">
      <c r="F22440" s="1846"/>
    </row>
    <row r="22441" spans="6:6">
      <c r="F22441" s="1846"/>
    </row>
    <row r="22442" spans="6:6">
      <c r="F22442" s="1846"/>
    </row>
    <row r="22443" spans="6:6">
      <c r="F22443" s="1846"/>
    </row>
    <row r="22444" spans="6:6">
      <c r="F22444" s="1846"/>
    </row>
    <row r="22445" spans="6:6">
      <c r="F22445" s="1846"/>
    </row>
    <row r="22446" spans="6:6">
      <c r="F22446" s="1846"/>
    </row>
    <row r="22447" spans="6:6">
      <c r="F22447" s="1846"/>
    </row>
    <row r="22448" spans="6:6">
      <c r="F22448" s="1846"/>
    </row>
    <row r="22449" spans="6:6">
      <c r="F22449" s="1846"/>
    </row>
    <row r="22450" spans="6:6">
      <c r="F22450" s="1846"/>
    </row>
    <row r="22451" spans="6:6">
      <c r="F22451" s="1846"/>
    </row>
    <row r="22452" spans="6:6">
      <c r="F22452" s="1846"/>
    </row>
    <row r="22453" spans="6:6">
      <c r="F22453" s="1846"/>
    </row>
    <row r="22454" spans="6:6">
      <c r="F22454" s="1846"/>
    </row>
    <row r="22455" spans="6:6">
      <c r="F22455" s="1846"/>
    </row>
    <row r="22456" spans="6:6">
      <c r="F22456" s="1846"/>
    </row>
    <row r="22457" spans="6:6">
      <c r="F22457" s="1846"/>
    </row>
    <row r="22458" spans="6:6">
      <c r="F22458" s="1846"/>
    </row>
    <row r="22459" spans="6:6">
      <c r="F22459" s="1846"/>
    </row>
    <row r="22460" spans="6:6">
      <c r="F22460" s="1846"/>
    </row>
    <row r="22461" spans="6:6">
      <c r="F22461" s="1846"/>
    </row>
    <row r="22462" spans="6:6">
      <c r="F22462" s="1846"/>
    </row>
    <row r="22463" spans="6:6">
      <c r="F22463" s="1846"/>
    </row>
    <row r="22464" spans="6:6">
      <c r="F22464" s="1846"/>
    </row>
    <row r="22465" spans="6:6">
      <c r="F22465" s="1846"/>
    </row>
    <row r="22466" spans="6:6">
      <c r="F22466" s="1846"/>
    </row>
    <row r="22467" spans="6:6">
      <c r="F22467" s="1846"/>
    </row>
    <row r="22468" spans="6:6">
      <c r="F22468" s="1846"/>
    </row>
    <row r="22469" spans="6:6">
      <c r="F22469" s="1846"/>
    </row>
    <row r="22470" spans="6:6">
      <c r="F22470" s="1846"/>
    </row>
    <row r="22471" spans="6:6">
      <c r="F22471" s="1846"/>
    </row>
    <row r="22472" spans="6:6">
      <c r="F22472" s="1846"/>
    </row>
    <row r="22473" spans="6:6">
      <c r="F22473" s="1846"/>
    </row>
    <row r="22474" spans="6:6">
      <c r="F22474" s="1846"/>
    </row>
    <row r="22475" spans="6:6">
      <c r="F22475" s="1846"/>
    </row>
    <row r="22476" spans="6:6">
      <c r="F22476" s="1846"/>
    </row>
    <row r="22477" spans="6:6">
      <c r="F22477" s="1846"/>
    </row>
    <row r="22478" spans="6:6">
      <c r="F22478" s="1846"/>
    </row>
    <row r="22479" spans="6:6">
      <c r="F22479" s="1846"/>
    </row>
    <row r="22480" spans="6:6">
      <c r="F22480" s="1846"/>
    </row>
    <row r="22481" spans="6:6">
      <c r="F22481" s="1846"/>
    </row>
    <row r="22482" spans="6:6">
      <c r="F22482" s="1846"/>
    </row>
    <row r="22483" spans="6:6">
      <c r="F22483" s="1846"/>
    </row>
    <row r="22484" spans="6:6">
      <c r="F22484" s="1846"/>
    </row>
    <row r="22485" spans="6:6">
      <c r="F22485" s="1846"/>
    </row>
    <row r="22486" spans="6:6">
      <c r="F22486" s="1846"/>
    </row>
    <row r="22487" spans="6:6">
      <c r="F22487" s="1846"/>
    </row>
    <row r="22488" spans="6:6">
      <c r="F22488" s="1846"/>
    </row>
    <row r="22489" spans="6:6">
      <c r="F22489" s="1846"/>
    </row>
    <row r="22490" spans="6:6">
      <c r="F22490" s="1846"/>
    </row>
    <row r="22491" spans="6:6">
      <c r="F22491" s="1846"/>
    </row>
    <row r="22492" spans="6:6">
      <c r="F22492" s="1846"/>
    </row>
    <row r="22493" spans="6:6">
      <c r="F22493" s="1846"/>
    </row>
    <row r="22494" spans="6:6">
      <c r="F22494" s="1846"/>
    </row>
    <row r="22495" spans="6:6">
      <c r="F22495" s="1846"/>
    </row>
    <row r="22496" spans="6:6">
      <c r="F22496" s="1846"/>
    </row>
    <row r="22497" spans="6:6">
      <c r="F22497" s="1846"/>
    </row>
    <row r="22498" spans="6:6">
      <c r="F22498" s="1846"/>
    </row>
    <row r="22499" spans="6:6">
      <c r="F22499" s="1846"/>
    </row>
    <row r="22500" spans="6:6">
      <c r="F22500" s="1846"/>
    </row>
    <row r="22501" spans="6:6">
      <c r="F22501" s="1846"/>
    </row>
    <row r="22502" spans="6:6">
      <c r="F22502" s="1846"/>
    </row>
    <row r="22503" spans="6:6">
      <c r="F22503" s="1846"/>
    </row>
    <row r="22504" spans="6:6">
      <c r="F22504" s="1846"/>
    </row>
    <row r="22505" spans="6:6">
      <c r="F22505" s="1846"/>
    </row>
    <row r="22506" spans="6:6">
      <c r="F22506" s="1846"/>
    </row>
    <row r="22507" spans="6:6">
      <c r="F22507" s="1846"/>
    </row>
    <row r="22508" spans="6:6">
      <c r="F22508" s="1846"/>
    </row>
    <row r="22509" spans="6:6">
      <c r="F22509" s="1846"/>
    </row>
    <row r="22510" spans="6:6">
      <c r="F22510" s="1846"/>
    </row>
    <row r="22511" spans="6:6">
      <c r="F22511" s="1846"/>
    </row>
    <row r="22512" spans="6:6">
      <c r="F22512" s="1846"/>
    </row>
    <row r="22513" spans="6:6">
      <c r="F22513" s="1846"/>
    </row>
    <row r="22514" spans="6:6">
      <c r="F22514" s="1846"/>
    </row>
    <row r="22515" spans="6:6">
      <c r="F22515" s="1846"/>
    </row>
    <row r="22516" spans="6:6">
      <c r="F22516" s="1846"/>
    </row>
    <row r="22517" spans="6:6">
      <c r="F22517" s="1846"/>
    </row>
    <row r="22518" spans="6:6">
      <c r="F22518" s="1846"/>
    </row>
    <row r="22519" spans="6:6">
      <c r="F22519" s="1846"/>
    </row>
    <row r="22520" spans="6:6">
      <c r="F22520" s="1846"/>
    </row>
    <row r="22521" spans="6:6">
      <c r="F22521" s="1846"/>
    </row>
    <row r="22522" spans="6:6">
      <c r="F22522" s="1846"/>
    </row>
    <row r="22523" spans="6:6">
      <c r="F22523" s="1846"/>
    </row>
    <row r="22524" spans="6:6">
      <c r="F22524" s="1846"/>
    </row>
    <row r="22525" spans="6:6">
      <c r="F22525" s="1846"/>
    </row>
    <row r="22526" spans="6:6">
      <c r="F22526" s="1846"/>
    </row>
    <row r="22527" spans="6:6">
      <c r="F22527" s="1846"/>
    </row>
    <row r="22528" spans="6:6">
      <c r="F22528" s="1846"/>
    </row>
    <row r="22529" spans="6:6">
      <c r="F22529" s="1846"/>
    </row>
    <row r="22530" spans="6:6">
      <c r="F22530" s="1846"/>
    </row>
    <row r="22531" spans="6:6">
      <c r="F22531" s="1846"/>
    </row>
    <row r="22532" spans="6:6">
      <c r="F22532" s="1846"/>
    </row>
    <row r="22533" spans="6:6">
      <c r="F22533" s="1846"/>
    </row>
    <row r="22534" spans="6:6">
      <c r="F22534" s="1846"/>
    </row>
    <row r="22535" spans="6:6">
      <c r="F22535" s="1846"/>
    </row>
    <row r="22536" spans="6:6">
      <c r="F22536" s="1846"/>
    </row>
    <row r="22537" spans="6:6">
      <c r="F22537" s="1846"/>
    </row>
    <row r="22538" spans="6:6">
      <c r="F22538" s="1846"/>
    </row>
    <row r="22539" spans="6:6">
      <c r="F22539" s="1846"/>
    </row>
    <row r="22540" spans="6:6">
      <c r="F22540" s="1846"/>
    </row>
    <row r="22541" spans="6:6">
      <c r="F22541" s="1846"/>
    </row>
    <row r="22542" spans="6:6">
      <c r="F22542" s="1846"/>
    </row>
    <row r="22543" spans="6:6">
      <c r="F22543" s="1846"/>
    </row>
    <row r="22544" spans="6:6">
      <c r="F22544" s="1846"/>
    </row>
    <row r="22545" spans="6:6">
      <c r="F22545" s="1846"/>
    </row>
    <row r="22546" spans="6:6">
      <c r="F22546" s="1846"/>
    </row>
    <row r="22547" spans="6:6">
      <c r="F22547" s="1846"/>
    </row>
    <row r="22548" spans="6:6">
      <c r="F22548" s="1846"/>
    </row>
    <row r="22549" spans="6:6">
      <c r="F22549" s="1846"/>
    </row>
    <row r="22550" spans="6:6">
      <c r="F22550" s="1846"/>
    </row>
    <row r="22551" spans="6:6">
      <c r="F22551" s="1846"/>
    </row>
    <row r="22552" spans="6:6">
      <c r="F22552" s="1846"/>
    </row>
    <row r="22553" spans="6:6">
      <c r="F22553" s="1846"/>
    </row>
    <row r="22554" spans="6:6">
      <c r="F22554" s="1846"/>
    </row>
    <row r="22555" spans="6:6">
      <c r="F22555" s="1846"/>
    </row>
    <row r="22556" spans="6:6">
      <c r="F22556" s="1846"/>
    </row>
    <row r="22557" spans="6:6">
      <c r="F22557" s="1846"/>
    </row>
    <row r="22558" spans="6:6">
      <c r="F22558" s="1846"/>
    </row>
    <row r="22559" spans="6:6">
      <c r="F22559" s="1846"/>
    </row>
    <row r="22560" spans="6:6">
      <c r="F22560" s="1846"/>
    </row>
    <row r="22561" spans="6:6">
      <c r="F22561" s="1846"/>
    </row>
    <row r="22562" spans="6:6">
      <c r="F22562" s="1846"/>
    </row>
    <row r="22563" spans="6:6">
      <c r="F22563" s="1846"/>
    </row>
    <row r="22564" spans="6:6">
      <c r="F22564" s="1846"/>
    </row>
    <row r="22565" spans="6:6">
      <c r="F22565" s="1846"/>
    </row>
    <row r="22566" spans="6:6">
      <c r="F22566" s="1846"/>
    </row>
    <row r="22567" spans="6:6">
      <c r="F22567" s="1846"/>
    </row>
    <row r="22568" spans="6:6">
      <c r="F22568" s="1846"/>
    </row>
    <row r="22569" spans="6:6">
      <c r="F22569" s="1846"/>
    </row>
    <row r="22570" spans="6:6">
      <c r="F22570" s="1846"/>
    </row>
    <row r="22571" spans="6:6">
      <c r="F22571" s="1846"/>
    </row>
    <row r="22572" spans="6:6">
      <c r="F22572" s="1846"/>
    </row>
    <row r="22573" spans="6:6">
      <c r="F22573" s="1846"/>
    </row>
    <row r="22574" spans="6:6">
      <c r="F22574" s="1846"/>
    </row>
    <row r="22575" spans="6:6">
      <c r="F22575" s="1846"/>
    </row>
    <row r="22576" spans="6:6">
      <c r="F22576" s="1846"/>
    </row>
    <row r="22577" spans="6:6">
      <c r="F22577" s="1846"/>
    </row>
    <row r="22578" spans="6:6">
      <c r="F22578" s="1846"/>
    </row>
    <row r="22579" spans="6:6">
      <c r="F22579" s="1846"/>
    </row>
    <row r="22580" spans="6:6">
      <c r="F22580" s="1846"/>
    </row>
    <row r="22581" spans="6:6">
      <c r="F22581" s="1846"/>
    </row>
    <row r="22582" spans="6:6">
      <c r="F22582" s="1846"/>
    </row>
    <row r="22583" spans="6:6">
      <c r="F22583" s="1846"/>
    </row>
    <row r="22584" spans="6:6">
      <c r="F22584" s="1846"/>
    </row>
    <row r="22585" spans="6:6">
      <c r="F22585" s="1846"/>
    </row>
    <row r="22586" spans="6:6">
      <c r="F22586" s="1846"/>
    </row>
    <row r="22587" spans="6:6">
      <c r="F22587" s="1846"/>
    </row>
    <row r="22588" spans="6:6">
      <c r="F22588" s="1846"/>
    </row>
    <row r="22589" spans="6:6">
      <c r="F22589" s="1846"/>
    </row>
    <row r="22590" spans="6:6">
      <c r="F22590" s="1846"/>
    </row>
    <row r="22591" spans="6:6">
      <c r="F22591" s="1846"/>
    </row>
    <row r="22592" spans="6:6">
      <c r="F22592" s="1846"/>
    </row>
    <row r="22593" spans="6:6">
      <c r="F22593" s="1846"/>
    </row>
    <row r="22594" spans="6:6">
      <c r="F22594" s="1846"/>
    </row>
    <row r="22595" spans="6:6">
      <c r="F22595" s="1846"/>
    </row>
    <row r="22596" spans="6:6">
      <c r="F22596" s="1846"/>
    </row>
    <row r="22597" spans="6:6">
      <c r="F22597" s="1846"/>
    </row>
    <row r="22598" spans="6:6">
      <c r="F22598" s="1846"/>
    </row>
    <row r="22599" spans="6:6">
      <c r="F22599" s="1846"/>
    </row>
    <row r="22600" spans="6:6">
      <c r="F22600" s="1846"/>
    </row>
    <row r="22601" spans="6:6">
      <c r="F22601" s="1846"/>
    </row>
    <row r="22602" spans="6:6">
      <c r="F22602" s="1846"/>
    </row>
    <row r="22603" spans="6:6">
      <c r="F22603" s="1846"/>
    </row>
    <row r="22604" spans="6:6">
      <c r="F22604" s="1846"/>
    </row>
    <row r="22605" spans="6:6">
      <c r="F22605" s="1846"/>
    </row>
    <row r="22606" spans="6:6">
      <c r="F22606" s="1846"/>
    </row>
    <row r="22607" spans="6:6">
      <c r="F22607" s="1846"/>
    </row>
    <row r="22608" spans="6:6">
      <c r="F22608" s="1846"/>
    </row>
    <row r="22609" spans="6:6">
      <c r="F22609" s="1846"/>
    </row>
    <row r="22610" spans="6:6">
      <c r="F22610" s="1846"/>
    </row>
    <row r="22611" spans="6:6">
      <c r="F22611" s="1846"/>
    </row>
    <row r="22612" spans="6:6">
      <c r="F22612" s="1846"/>
    </row>
    <row r="22613" spans="6:6">
      <c r="F22613" s="1846"/>
    </row>
    <row r="22614" spans="6:6">
      <c r="F22614" s="1846"/>
    </row>
    <row r="22615" spans="6:6">
      <c r="F22615" s="1846"/>
    </row>
    <row r="22616" spans="6:6">
      <c r="F22616" s="1846"/>
    </row>
    <row r="22617" spans="6:6">
      <c r="F22617" s="1846"/>
    </row>
    <row r="22618" spans="6:6">
      <c r="F22618" s="1846"/>
    </row>
    <row r="22619" spans="6:6">
      <c r="F22619" s="1846"/>
    </row>
    <row r="22620" spans="6:6">
      <c r="F22620" s="1846"/>
    </row>
    <row r="22621" spans="6:6">
      <c r="F22621" s="1846"/>
    </row>
    <row r="22622" spans="6:6">
      <c r="F22622" s="1846"/>
    </row>
    <row r="22623" spans="6:6">
      <c r="F22623" s="1846"/>
    </row>
    <row r="22624" spans="6:6">
      <c r="F22624" s="1846"/>
    </row>
    <row r="22625" spans="6:6">
      <c r="F22625" s="1846"/>
    </row>
    <row r="22626" spans="6:6">
      <c r="F22626" s="1846"/>
    </row>
    <row r="22627" spans="6:6">
      <c r="F22627" s="1846"/>
    </row>
    <row r="22628" spans="6:6">
      <c r="F22628" s="1846"/>
    </row>
    <row r="22629" spans="6:6">
      <c r="F22629" s="1846"/>
    </row>
    <row r="22630" spans="6:6">
      <c r="F22630" s="1846"/>
    </row>
    <row r="22631" spans="6:6">
      <c r="F22631" s="1846"/>
    </row>
    <row r="22632" spans="6:6">
      <c r="F22632" s="1846"/>
    </row>
    <row r="22633" spans="6:6">
      <c r="F22633" s="1846"/>
    </row>
    <row r="22634" spans="6:6">
      <c r="F22634" s="1846"/>
    </row>
    <row r="22635" spans="6:6">
      <c r="F22635" s="1846"/>
    </row>
    <row r="22636" spans="6:6">
      <c r="F22636" s="1846"/>
    </row>
    <row r="22637" spans="6:6">
      <c r="F22637" s="1846"/>
    </row>
    <row r="22638" spans="6:6">
      <c r="F22638" s="1846"/>
    </row>
    <row r="22639" spans="6:6">
      <c r="F22639" s="1846"/>
    </row>
    <row r="22640" spans="6:6">
      <c r="F22640" s="1846"/>
    </row>
    <row r="22641" spans="6:6">
      <c r="F22641" s="1846"/>
    </row>
    <row r="22642" spans="6:6">
      <c r="F22642" s="1846"/>
    </row>
    <row r="22643" spans="6:6">
      <c r="F22643" s="1846"/>
    </row>
    <row r="22644" spans="6:6">
      <c r="F22644" s="1846"/>
    </row>
    <row r="22645" spans="6:6">
      <c r="F22645" s="1846"/>
    </row>
    <row r="22646" spans="6:6">
      <c r="F22646" s="1846"/>
    </row>
    <row r="22647" spans="6:6">
      <c r="F22647" s="1846"/>
    </row>
    <row r="22648" spans="6:6">
      <c r="F22648" s="1846"/>
    </row>
    <row r="22649" spans="6:6">
      <c r="F22649" s="1846"/>
    </row>
    <row r="22650" spans="6:6">
      <c r="F22650" s="1846"/>
    </row>
    <row r="22651" spans="6:6">
      <c r="F22651" s="1846"/>
    </row>
    <row r="22652" spans="6:6">
      <c r="F22652" s="1846"/>
    </row>
    <row r="22653" spans="6:6">
      <c r="F22653" s="1846"/>
    </row>
    <row r="22654" spans="6:6">
      <c r="F22654" s="1846"/>
    </row>
    <row r="22655" spans="6:6">
      <c r="F22655" s="1846"/>
    </row>
    <row r="22656" spans="6:6">
      <c r="F22656" s="1846"/>
    </row>
    <row r="22657" spans="6:6">
      <c r="F22657" s="1846"/>
    </row>
    <row r="22658" spans="6:6">
      <c r="F22658" s="1846"/>
    </row>
    <row r="22659" spans="6:6">
      <c r="F22659" s="1846"/>
    </row>
    <row r="22660" spans="6:6">
      <c r="F22660" s="1846"/>
    </row>
    <row r="22661" spans="6:6">
      <c r="F22661" s="1846"/>
    </row>
    <row r="22662" spans="6:6">
      <c r="F22662" s="1846"/>
    </row>
    <row r="22663" spans="6:6">
      <c r="F22663" s="1846"/>
    </row>
    <row r="22664" spans="6:6">
      <c r="F22664" s="1846"/>
    </row>
    <row r="22665" spans="6:6">
      <c r="F22665" s="1846"/>
    </row>
    <row r="22666" spans="6:6">
      <c r="F22666" s="1846"/>
    </row>
    <row r="22667" spans="6:6">
      <c r="F22667" s="1846"/>
    </row>
    <row r="22668" spans="6:6">
      <c r="F22668" s="1846"/>
    </row>
    <row r="22669" spans="6:6">
      <c r="F22669" s="1846"/>
    </row>
    <row r="22670" spans="6:6">
      <c r="F22670" s="1846"/>
    </row>
    <row r="22671" spans="6:6">
      <c r="F22671" s="1846"/>
    </row>
    <row r="22672" spans="6:6">
      <c r="F22672" s="1846"/>
    </row>
    <row r="22673" spans="6:6">
      <c r="F22673" s="1846"/>
    </row>
    <row r="22674" spans="6:6">
      <c r="F22674" s="1846"/>
    </row>
    <row r="22675" spans="6:6">
      <c r="F22675" s="1846"/>
    </row>
    <row r="22676" spans="6:6">
      <c r="F22676" s="1846"/>
    </row>
    <row r="22677" spans="6:6">
      <c r="F22677" s="1846"/>
    </row>
    <row r="22678" spans="6:6">
      <c r="F22678" s="1846"/>
    </row>
    <row r="22679" spans="6:6">
      <c r="F22679" s="1846"/>
    </row>
    <row r="22680" spans="6:6">
      <c r="F22680" s="1846"/>
    </row>
    <row r="22681" spans="6:6">
      <c r="F22681" s="1846"/>
    </row>
    <row r="22682" spans="6:6">
      <c r="F22682" s="1846"/>
    </row>
    <row r="22683" spans="6:6">
      <c r="F22683" s="1846"/>
    </row>
    <row r="22684" spans="6:6">
      <c r="F22684" s="1846"/>
    </row>
    <row r="22685" spans="6:6">
      <c r="F22685" s="1846"/>
    </row>
    <row r="22686" spans="6:6">
      <c r="F22686" s="1846"/>
    </row>
    <row r="22687" spans="6:6">
      <c r="F22687" s="1846"/>
    </row>
    <row r="22688" spans="6:6">
      <c r="F22688" s="1846"/>
    </row>
    <row r="22689" spans="6:6">
      <c r="F22689" s="1846"/>
    </row>
    <row r="22690" spans="6:6">
      <c r="F22690" s="1846"/>
    </row>
    <row r="22691" spans="6:6">
      <c r="F22691" s="1846"/>
    </row>
    <row r="22692" spans="6:6">
      <c r="F22692" s="1846"/>
    </row>
    <row r="22693" spans="6:6">
      <c r="F22693" s="1846"/>
    </row>
    <row r="22694" spans="6:6">
      <c r="F22694" s="1846"/>
    </row>
    <row r="22695" spans="6:6">
      <c r="F22695" s="1846"/>
    </row>
    <row r="22696" spans="6:6">
      <c r="F22696" s="1846"/>
    </row>
    <row r="22697" spans="6:6">
      <c r="F22697" s="1846"/>
    </row>
    <row r="22698" spans="6:6">
      <c r="F22698" s="1846"/>
    </row>
    <row r="22699" spans="6:6">
      <c r="F22699" s="1846"/>
    </row>
    <row r="22700" spans="6:6">
      <c r="F22700" s="1846"/>
    </row>
    <row r="22701" spans="6:6">
      <c r="F22701" s="1846"/>
    </row>
    <row r="22702" spans="6:6">
      <c r="F22702" s="1846"/>
    </row>
    <row r="22703" spans="6:6">
      <c r="F22703" s="1846"/>
    </row>
    <row r="22704" spans="6:6">
      <c r="F22704" s="1846"/>
    </row>
    <row r="22705" spans="6:6">
      <c r="F22705" s="1846"/>
    </row>
    <row r="22706" spans="6:6">
      <c r="F22706" s="1846"/>
    </row>
    <row r="22707" spans="6:6">
      <c r="F22707" s="1846"/>
    </row>
    <row r="22708" spans="6:6">
      <c r="F22708" s="1846"/>
    </row>
    <row r="22709" spans="6:6">
      <c r="F22709" s="1846"/>
    </row>
    <row r="22710" spans="6:6">
      <c r="F22710" s="1846"/>
    </row>
    <row r="22711" spans="6:6">
      <c r="F22711" s="1846"/>
    </row>
    <row r="22712" spans="6:6">
      <c r="F22712" s="1846"/>
    </row>
    <row r="22713" spans="6:6">
      <c r="F22713" s="1846"/>
    </row>
    <row r="22714" spans="6:6">
      <c r="F22714" s="1846"/>
    </row>
    <row r="22715" spans="6:6">
      <c r="F22715" s="1846"/>
    </row>
    <row r="22716" spans="6:6">
      <c r="F22716" s="1846"/>
    </row>
    <row r="22717" spans="6:6">
      <c r="F22717" s="1846"/>
    </row>
    <row r="22718" spans="6:6">
      <c r="F22718" s="1846"/>
    </row>
    <row r="22719" spans="6:6">
      <c r="F22719" s="1846"/>
    </row>
    <row r="22720" spans="6:6">
      <c r="F22720" s="1846"/>
    </row>
    <row r="22721" spans="6:6">
      <c r="F22721" s="1846"/>
    </row>
    <row r="22722" spans="6:6">
      <c r="F22722" s="1846"/>
    </row>
    <row r="22723" spans="6:6">
      <c r="F22723" s="1846"/>
    </row>
    <row r="22724" spans="6:6">
      <c r="F22724" s="1846"/>
    </row>
    <row r="22725" spans="6:6">
      <c r="F22725" s="1846"/>
    </row>
    <row r="22726" spans="6:6">
      <c r="F22726" s="1846"/>
    </row>
    <row r="22727" spans="6:6">
      <c r="F22727" s="1846"/>
    </row>
    <row r="22728" spans="6:6">
      <c r="F22728" s="1846"/>
    </row>
    <row r="22729" spans="6:6">
      <c r="F22729" s="1846"/>
    </row>
    <row r="22730" spans="6:6">
      <c r="F22730" s="1846"/>
    </row>
    <row r="22731" spans="6:6">
      <c r="F22731" s="1846"/>
    </row>
    <row r="22732" spans="6:6">
      <c r="F22732" s="1846"/>
    </row>
    <row r="22733" spans="6:6">
      <c r="F22733" s="1846"/>
    </row>
    <row r="22734" spans="6:6">
      <c r="F22734" s="1846"/>
    </row>
    <row r="22735" spans="6:6">
      <c r="F22735" s="1846"/>
    </row>
    <row r="22736" spans="6:6">
      <c r="F22736" s="1846"/>
    </row>
    <row r="22737" spans="6:6">
      <c r="F22737" s="1846"/>
    </row>
    <row r="22738" spans="6:6">
      <c r="F22738" s="1846"/>
    </row>
    <row r="22739" spans="6:6">
      <c r="F22739" s="1846"/>
    </row>
    <row r="22740" spans="6:6">
      <c r="F22740" s="1846"/>
    </row>
    <row r="22741" spans="6:6">
      <c r="F22741" s="1846"/>
    </row>
    <row r="22742" spans="6:6">
      <c r="F22742" s="1846"/>
    </row>
    <row r="22743" spans="6:6">
      <c r="F22743" s="1846"/>
    </row>
    <row r="22744" spans="6:6">
      <c r="F22744" s="1846"/>
    </row>
    <row r="22745" spans="6:6">
      <c r="F22745" s="1846"/>
    </row>
    <row r="22746" spans="6:6">
      <c r="F22746" s="1846"/>
    </row>
    <row r="22747" spans="6:6">
      <c r="F22747" s="1846"/>
    </row>
    <row r="22748" spans="6:6">
      <c r="F22748" s="1846"/>
    </row>
    <row r="22749" spans="6:6">
      <c r="F22749" s="1846"/>
    </row>
    <row r="22750" spans="6:6">
      <c r="F22750" s="1846"/>
    </row>
    <row r="22751" spans="6:6">
      <c r="F22751" s="1846"/>
    </row>
    <row r="22752" spans="6:6">
      <c r="F22752" s="1846"/>
    </row>
    <row r="22753" spans="6:6">
      <c r="F22753" s="1846"/>
    </row>
    <row r="22754" spans="6:6">
      <c r="F22754" s="1846"/>
    </row>
    <row r="22755" spans="6:6">
      <c r="F22755" s="1846"/>
    </row>
    <row r="22756" spans="6:6">
      <c r="F22756" s="1846"/>
    </row>
    <row r="22757" spans="6:6">
      <c r="F22757" s="1846"/>
    </row>
    <row r="22758" spans="6:6">
      <c r="F22758" s="1846"/>
    </row>
    <row r="22759" spans="6:6">
      <c r="F22759" s="1846"/>
    </row>
    <row r="22760" spans="6:6">
      <c r="F22760" s="1846"/>
    </row>
    <row r="22761" spans="6:6">
      <c r="F22761" s="1846"/>
    </row>
    <row r="22762" spans="6:6">
      <c r="F22762" s="1846"/>
    </row>
    <row r="22763" spans="6:6">
      <c r="F22763" s="1846"/>
    </row>
    <row r="22764" spans="6:6">
      <c r="F22764" s="1846"/>
    </row>
    <row r="22765" spans="6:6">
      <c r="F22765" s="1846"/>
    </row>
    <row r="22766" spans="6:6">
      <c r="F22766" s="1846"/>
    </row>
    <row r="22767" spans="6:6">
      <c r="F22767" s="1846"/>
    </row>
    <row r="22768" spans="6:6">
      <c r="F22768" s="1846"/>
    </row>
    <row r="22769" spans="6:6">
      <c r="F22769" s="1846"/>
    </row>
    <row r="22770" spans="6:6">
      <c r="F22770" s="1846"/>
    </row>
    <row r="22771" spans="6:6">
      <c r="F22771" s="1846"/>
    </row>
    <row r="22772" spans="6:6">
      <c r="F22772" s="1846"/>
    </row>
    <row r="22773" spans="6:6">
      <c r="F22773" s="1846"/>
    </row>
    <row r="22774" spans="6:6">
      <c r="F22774" s="1846"/>
    </row>
    <row r="22775" spans="6:6">
      <c r="F22775" s="1846"/>
    </row>
    <row r="22776" spans="6:6">
      <c r="F22776" s="1846"/>
    </row>
    <row r="22777" spans="6:6">
      <c r="F22777" s="1846"/>
    </row>
    <row r="22778" spans="6:6">
      <c r="F22778" s="1846"/>
    </row>
    <row r="22779" spans="6:6">
      <c r="F22779" s="1846"/>
    </row>
    <row r="22780" spans="6:6">
      <c r="F22780" s="1846"/>
    </row>
    <row r="22781" spans="6:6">
      <c r="F22781" s="1846"/>
    </row>
    <row r="22782" spans="6:6">
      <c r="F22782" s="1846"/>
    </row>
    <row r="22783" spans="6:6">
      <c r="F22783" s="1846"/>
    </row>
    <row r="22784" spans="6:6">
      <c r="F22784" s="1846"/>
    </row>
    <row r="22785" spans="6:6">
      <c r="F22785" s="1846"/>
    </row>
    <row r="22786" spans="6:6">
      <c r="F22786" s="1846"/>
    </row>
    <row r="22787" spans="6:6">
      <c r="F22787" s="1846"/>
    </row>
    <row r="22788" spans="6:6">
      <c r="F22788" s="1846"/>
    </row>
    <row r="22789" spans="6:6">
      <c r="F22789" s="1846"/>
    </row>
    <row r="22790" spans="6:6">
      <c r="F22790" s="1846"/>
    </row>
    <row r="22791" spans="6:6">
      <c r="F22791" s="1846"/>
    </row>
    <row r="22792" spans="6:6">
      <c r="F22792" s="1846"/>
    </row>
    <row r="22793" spans="6:6">
      <c r="F22793" s="1846"/>
    </row>
    <row r="22794" spans="6:6">
      <c r="F22794" s="1846"/>
    </row>
    <row r="22795" spans="6:6">
      <c r="F22795" s="1846"/>
    </row>
    <row r="22796" spans="6:6">
      <c r="F22796" s="1846"/>
    </row>
    <row r="22797" spans="6:6">
      <c r="F22797" s="1846"/>
    </row>
    <row r="22798" spans="6:6">
      <c r="F22798" s="1846"/>
    </row>
    <row r="22799" spans="6:6">
      <c r="F22799" s="1846"/>
    </row>
    <row r="22800" spans="6:6">
      <c r="F22800" s="1846"/>
    </row>
    <row r="22801" spans="6:6">
      <c r="F22801" s="1846"/>
    </row>
    <row r="22802" spans="6:6">
      <c r="F22802" s="1846"/>
    </row>
    <row r="22803" spans="6:6">
      <c r="F22803" s="1846"/>
    </row>
    <row r="22804" spans="6:6">
      <c r="F22804" s="1846"/>
    </row>
    <row r="22805" spans="6:6">
      <c r="F22805" s="1846"/>
    </row>
    <row r="22806" spans="6:6">
      <c r="F22806" s="1846"/>
    </row>
    <row r="22807" spans="6:6">
      <c r="F22807" s="1846"/>
    </row>
    <row r="22808" spans="6:6">
      <c r="F22808" s="1846"/>
    </row>
    <row r="22809" spans="6:6">
      <c r="F22809" s="1846"/>
    </row>
    <row r="22810" spans="6:6">
      <c r="F22810" s="1846"/>
    </row>
    <row r="22811" spans="6:6">
      <c r="F22811" s="1846"/>
    </row>
    <row r="22812" spans="6:6">
      <c r="F22812" s="1846"/>
    </row>
    <row r="22813" spans="6:6">
      <c r="F22813" s="1846"/>
    </row>
    <row r="22814" spans="6:6">
      <c r="F22814" s="1846"/>
    </row>
    <row r="22815" spans="6:6">
      <c r="F22815" s="1846"/>
    </row>
    <row r="22816" spans="6:6">
      <c r="F22816" s="1846"/>
    </row>
    <row r="22817" spans="6:6">
      <c r="F22817" s="1846"/>
    </row>
    <row r="22818" spans="6:6">
      <c r="F22818" s="1846"/>
    </row>
    <row r="22819" spans="6:6">
      <c r="F22819" s="1846"/>
    </row>
    <row r="22820" spans="6:6">
      <c r="F22820" s="1846"/>
    </row>
    <row r="22821" spans="6:6">
      <c r="F22821" s="1846"/>
    </row>
    <row r="22822" spans="6:6">
      <c r="F22822" s="1846"/>
    </row>
    <row r="22823" spans="6:6">
      <c r="F22823" s="1846"/>
    </row>
    <row r="22824" spans="6:6">
      <c r="F22824" s="1846"/>
    </row>
    <row r="22825" spans="6:6">
      <c r="F22825" s="1846"/>
    </row>
    <row r="22826" spans="6:6">
      <c r="F22826" s="1846"/>
    </row>
    <row r="22827" spans="6:6">
      <c r="F22827" s="1846"/>
    </row>
    <row r="22828" spans="6:6">
      <c r="F22828" s="1846"/>
    </row>
    <row r="22829" spans="6:6">
      <c r="F22829" s="1846"/>
    </row>
    <row r="22830" spans="6:6">
      <c r="F22830" s="1846"/>
    </row>
    <row r="22831" spans="6:6">
      <c r="F22831" s="1846"/>
    </row>
    <row r="22832" spans="6:6">
      <c r="F22832" s="1846"/>
    </row>
    <row r="22833" spans="6:6">
      <c r="F22833" s="1846"/>
    </row>
    <row r="22834" spans="6:6">
      <c r="F22834" s="1846"/>
    </row>
    <row r="22835" spans="6:6">
      <c r="F22835" s="1846"/>
    </row>
    <row r="22836" spans="6:6">
      <c r="F22836" s="1846"/>
    </row>
    <row r="22837" spans="6:6">
      <c r="F22837" s="1846"/>
    </row>
    <row r="22838" spans="6:6">
      <c r="F22838" s="1846"/>
    </row>
    <row r="22839" spans="6:6">
      <c r="F22839" s="1846"/>
    </row>
    <row r="22840" spans="6:6">
      <c r="F22840" s="1846"/>
    </row>
    <row r="22841" spans="6:6">
      <c r="F22841" s="1846"/>
    </row>
    <row r="22842" spans="6:6">
      <c r="F22842" s="1846"/>
    </row>
    <row r="22843" spans="6:6">
      <c r="F22843" s="1846"/>
    </row>
    <row r="22844" spans="6:6">
      <c r="F22844" s="1846"/>
    </row>
    <row r="22845" spans="6:6">
      <c r="F22845" s="1846"/>
    </row>
    <row r="22846" spans="6:6">
      <c r="F22846" s="1846"/>
    </row>
    <row r="22847" spans="6:6">
      <c r="F22847" s="1846"/>
    </row>
    <row r="22848" spans="6:6">
      <c r="F22848" s="1846"/>
    </row>
    <row r="22849" spans="6:6">
      <c r="F22849" s="1846"/>
    </row>
    <row r="22850" spans="6:6">
      <c r="F22850" s="1846"/>
    </row>
    <row r="22851" spans="6:6">
      <c r="F22851" s="1846"/>
    </row>
    <row r="22852" spans="6:6">
      <c r="F22852" s="1846"/>
    </row>
    <row r="22853" spans="6:6">
      <c r="F22853" s="1846"/>
    </row>
    <row r="22854" spans="6:6">
      <c r="F22854" s="1846"/>
    </row>
    <row r="22855" spans="6:6">
      <c r="F22855" s="1846"/>
    </row>
    <row r="22856" spans="6:6">
      <c r="F22856" s="1846"/>
    </row>
    <row r="22857" spans="6:6">
      <c r="F22857" s="1846"/>
    </row>
    <row r="22858" spans="6:6">
      <c r="F22858" s="1846"/>
    </row>
    <row r="22859" spans="6:6">
      <c r="F22859" s="1846"/>
    </row>
    <row r="22860" spans="6:6">
      <c r="F22860" s="1846"/>
    </row>
    <row r="22861" spans="6:6">
      <c r="F22861" s="1846"/>
    </row>
    <row r="22862" spans="6:6">
      <c r="F22862" s="1846"/>
    </row>
    <row r="22863" spans="6:6">
      <c r="F22863" s="1846"/>
    </row>
    <row r="22864" spans="6:6">
      <c r="F22864" s="1846"/>
    </row>
    <row r="22865" spans="6:6">
      <c r="F22865" s="1846"/>
    </row>
    <row r="22866" spans="6:6">
      <c r="F22866" s="1846"/>
    </row>
    <row r="22867" spans="6:6">
      <c r="F22867" s="1846"/>
    </row>
    <row r="22868" spans="6:6">
      <c r="F22868" s="1846"/>
    </row>
    <row r="22869" spans="6:6">
      <c r="F22869" s="1846"/>
    </row>
    <row r="22870" spans="6:6">
      <c r="F22870" s="1846"/>
    </row>
    <row r="22871" spans="6:6">
      <c r="F22871" s="1846"/>
    </row>
    <row r="22872" spans="6:6">
      <c r="F22872" s="1846"/>
    </row>
    <row r="22873" spans="6:6">
      <c r="F22873" s="1846"/>
    </row>
    <row r="22874" spans="6:6">
      <c r="F22874" s="1846"/>
    </row>
    <row r="22875" spans="6:6">
      <c r="F22875" s="1846"/>
    </row>
    <row r="22876" spans="6:6">
      <c r="F22876" s="1846"/>
    </row>
    <row r="22877" spans="6:6">
      <c r="F22877" s="1846"/>
    </row>
    <row r="22878" spans="6:6">
      <c r="F22878" s="1846"/>
    </row>
    <row r="22879" spans="6:6">
      <c r="F22879" s="1846"/>
    </row>
    <row r="22880" spans="6:6">
      <c r="F22880" s="1846"/>
    </row>
    <row r="22881" spans="6:6">
      <c r="F22881" s="1846"/>
    </row>
    <row r="22882" spans="6:6">
      <c r="F22882" s="1846"/>
    </row>
    <row r="22883" spans="6:6">
      <c r="F22883" s="1846"/>
    </row>
    <row r="22884" spans="6:6">
      <c r="F22884" s="1846"/>
    </row>
    <row r="22885" spans="6:6">
      <c r="F22885" s="1846"/>
    </row>
    <row r="22886" spans="6:6">
      <c r="F22886" s="1846"/>
    </row>
    <row r="22887" spans="6:6">
      <c r="F22887" s="1846"/>
    </row>
    <row r="22888" spans="6:6">
      <c r="F22888" s="1846"/>
    </row>
    <row r="22889" spans="6:6">
      <c r="F22889" s="1846"/>
    </row>
    <row r="22890" spans="6:6">
      <c r="F22890" s="1846"/>
    </row>
    <row r="22891" spans="6:6">
      <c r="F22891" s="1846"/>
    </row>
    <row r="22892" spans="6:6">
      <c r="F22892" s="1846"/>
    </row>
    <row r="22893" spans="6:6">
      <c r="F22893" s="1846"/>
    </row>
    <row r="22894" spans="6:6">
      <c r="F22894" s="1846"/>
    </row>
    <row r="22895" spans="6:6">
      <c r="F22895" s="1846"/>
    </row>
    <row r="22896" spans="6:6">
      <c r="F22896" s="1846"/>
    </row>
    <row r="22897" spans="6:6">
      <c r="F22897" s="1846"/>
    </row>
    <row r="22898" spans="6:6">
      <c r="F22898" s="1846"/>
    </row>
    <row r="22899" spans="6:6">
      <c r="F22899" s="1846"/>
    </row>
    <row r="22900" spans="6:6">
      <c r="F22900" s="1846"/>
    </row>
    <row r="22901" spans="6:6">
      <c r="F22901" s="1846"/>
    </row>
    <row r="22902" spans="6:6">
      <c r="F22902" s="1846"/>
    </row>
    <row r="22903" spans="6:6">
      <c r="F22903" s="1846"/>
    </row>
    <row r="22904" spans="6:6">
      <c r="F22904" s="1846"/>
    </row>
    <row r="22905" spans="6:6">
      <c r="F22905" s="1846"/>
    </row>
    <row r="22906" spans="6:6">
      <c r="F22906" s="1846"/>
    </row>
    <row r="22907" spans="6:6">
      <c r="F22907" s="1846"/>
    </row>
    <row r="22908" spans="6:6">
      <c r="F22908" s="1846"/>
    </row>
    <row r="22909" spans="6:6">
      <c r="F22909" s="1846"/>
    </row>
    <row r="22910" spans="6:6">
      <c r="F22910" s="1846"/>
    </row>
    <row r="22911" spans="6:6">
      <c r="F22911" s="1846"/>
    </row>
    <row r="22912" spans="6:6">
      <c r="F22912" s="1846"/>
    </row>
    <row r="22913" spans="6:6">
      <c r="F22913" s="1846"/>
    </row>
    <row r="22914" spans="6:6">
      <c r="F22914" s="1846"/>
    </row>
    <row r="22915" spans="6:6">
      <c r="F22915" s="1846"/>
    </row>
    <row r="22916" spans="6:6">
      <c r="F22916" s="1846"/>
    </row>
    <row r="22917" spans="6:6">
      <c r="F22917" s="1846"/>
    </row>
    <row r="22918" spans="6:6">
      <c r="F22918" s="1846"/>
    </row>
    <row r="22919" spans="6:6">
      <c r="F22919" s="1846"/>
    </row>
    <row r="22920" spans="6:6">
      <c r="F22920" s="1846"/>
    </row>
    <row r="22921" spans="6:6">
      <c r="F22921" s="1846"/>
    </row>
    <row r="22922" spans="6:6">
      <c r="F22922" s="1846"/>
    </row>
    <row r="22923" spans="6:6">
      <c r="F22923" s="1846"/>
    </row>
    <row r="22924" spans="6:6">
      <c r="F22924" s="1846"/>
    </row>
    <row r="22925" spans="6:6">
      <c r="F22925" s="1846"/>
    </row>
    <row r="22926" spans="6:6">
      <c r="F22926" s="1846"/>
    </row>
    <row r="22927" spans="6:6">
      <c r="F22927" s="1846"/>
    </row>
    <row r="22928" spans="6:6">
      <c r="F22928" s="1846"/>
    </row>
    <row r="22929" spans="6:6">
      <c r="F22929" s="1846"/>
    </row>
    <row r="22930" spans="6:6">
      <c r="F22930" s="1846"/>
    </row>
    <row r="22931" spans="6:6">
      <c r="F22931" s="1846"/>
    </row>
    <row r="22932" spans="6:6">
      <c r="F22932" s="1846"/>
    </row>
    <row r="22933" spans="6:6">
      <c r="F22933" s="1846"/>
    </row>
    <row r="22934" spans="6:6">
      <c r="F22934" s="1846"/>
    </row>
    <row r="22935" spans="6:6">
      <c r="F22935" s="1846"/>
    </row>
    <row r="22936" spans="6:6">
      <c r="F22936" s="1846"/>
    </row>
    <row r="22937" spans="6:6">
      <c r="F22937" s="1846"/>
    </row>
    <row r="22938" spans="6:6">
      <c r="F22938" s="1846"/>
    </row>
    <row r="22939" spans="6:6">
      <c r="F22939" s="1846"/>
    </row>
    <row r="22940" spans="6:6">
      <c r="F22940" s="1846"/>
    </row>
    <row r="22941" spans="6:6">
      <c r="F22941" s="1846"/>
    </row>
    <row r="22942" spans="6:6">
      <c r="F22942" s="1846"/>
    </row>
    <row r="22943" spans="6:6">
      <c r="F22943" s="1846"/>
    </row>
    <row r="22944" spans="6:6">
      <c r="F22944" s="1846"/>
    </row>
    <row r="22945" spans="6:6">
      <c r="F22945" s="1846"/>
    </row>
    <row r="22946" spans="6:6">
      <c r="F22946" s="1846"/>
    </row>
    <row r="22947" spans="6:6">
      <c r="F22947" s="1846"/>
    </row>
    <row r="22948" spans="6:6">
      <c r="F22948" s="1846"/>
    </row>
    <row r="22949" spans="6:6">
      <c r="F22949" s="1846"/>
    </row>
    <row r="22950" spans="6:6">
      <c r="F22950" s="1846"/>
    </row>
    <row r="22951" spans="6:6">
      <c r="F22951" s="1846"/>
    </row>
    <row r="22952" spans="6:6">
      <c r="F22952" s="1846"/>
    </row>
    <row r="22953" spans="6:6">
      <c r="F22953" s="1846"/>
    </row>
    <row r="22954" spans="6:6">
      <c r="F22954" s="1846"/>
    </row>
    <row r="22955" spans="6:6">
      <c r="F22955" s="1846"/>
    </row>
    <row r="22956" spans="6:6">
      <c r="F22956" s="1846"/>
    </row>
    <row r="22957" spans="6:6">
      <c r="F22957" s="1846"/>
    </row>
    <row r="22958" spans="6:6">
      <c r="F22958" s="1846"/>
    </row>
    <row r="22959" spans="6:6">
      <c r="F22959" s="1846"/>
    </row>
    <row r="22960" spans="6:6">
      <c r="F22960" s="1846"/>
    </row>
    <row r="22961" spans="6:6">
      <c r="F22961" s="1846"/>
    </row>
    <row r="22962" spans="6:6">
      <c r="F22962" s="1846"/>
    </row>
    <row r="22963" spans="6:6">
      <c r="F22963" s="1846"/>
    </row>
    <row r="22964" spans="6:6">
      <c r="F22964" s="1846"/>
    </row>
    <row r="22965" spans="6:6">
      <c r="F22965" s="1846"/>
    </row>
    <row r="22966" spans="6:6">
      <c r="F22966" s="1846"/>
    </row>
    <row r="22967" spans="6:6">
      <c r="F22967" s="1846"/>
    </row>
    <row r="22968" spans="6:6">
      <c r="F22968" s="1846"/>
    </row>
    <row r="22969" spans="6:6">
      <c r="F22969" s="1846"/>
    </row>
    <row r="22970" spans="6:6">
      <c r="F22970" s="1846"/>
    </row>
    <row r="22971" spans="6:6">
      <c r="F22971" s="1846"/>
    </row>
    <row r="22972" spans="6:6">
      <c r="F22972" s="1846"/>
    </row>
    <row r="22973" spans="6:6">
      <c r="F22973" s="1846"/>
    </row>
    <row r="22974" spans="6:6">
      <c r="F22974" s="1846"/>
    </row>
    <row r="22975" spans="6:6">
      <c r="F22975" s="1846"/>
    </row>
    <row r="22976" spans="6:6">
      <c r="F22976" s="1846"/>
    </row>
    <row r="22977" spans="6:6">
      <c r="F22977" s="1846"/>
    </row>
    <row r="22978" spans="6:6">
      <c r="F22978" s="1846"/>
    </row>
    <row r="22979" spans="6:6">
      <c r="F22979" s="1846"/>
    </row>
    <row r="22980" spans="6:6">
      <c r="F22980" s="1846"/>
    </row>
    <row r="22981" spans="6:6">
      <c r="F22981" s="1846"/>
    </row>
    <row r="22982" spans="6:6">
      <c r="F22982" s="1846"/>
    </row>
    <row r="22983" spans="6:6">
      <c r="F22983" s="1846"/>
    </row>
    <row r="22984" spans="6:6">
      <c r="F22984" s="1846"/>
    </row>
    <row r="22985" spans="6:6">
      <c r="F22985" s="1846"/>
    </row>
    <row r="22986" spans="6:6">
      <c r="F22986" s="1846"/>
    </row>
    <row r="22987" spans="6:6">
      <c r="F22987" s="1846"/>
    </row>
    <row r="22988" spans="6:6">
      <c r="F22988" s="1846"/>
    </row>
    <row r="22989" spans="6:6">
      <c r="F22989" s="1846"/>
    </row>
    <row r="22990" spans="6:6">
      <c r="F22990" s="1846"/>
    </row>
    <row r="22991" spans="6:6">
      <c r="F22991" s="1846"/>
    </row>
    <row r="22992" spans="6:6">
      <c r="F22992" s="1846"/>
    </row>
    <row r="22993" spans="6:6">
      <c r="F22993" s="1846"/>
    </row>
    <row r="22994" spans="6:6">
      <c r="F22994" s="1846"/>
    </row>
    <row r="22995" spans="6:6">
      <c r="F22995" s="1846"/>
    </row>
    <row r="22996" spans="6:6">
      <c r="F22996" s="1846"/>
    </row>
    <row r="22997" spans="6:6">
      <c r="F22997" s="1846"/>
    </row>
    <row r="22998" spans="6:6">
      <c r="F22998" s="1846"/>
    </row>
    <row r="22999" spans="6:6">
      <c r="F22999" s="1846"/>
    </row>
    <row r="23000" spans="6:6">
      <c r="F23000" s="1846"/>
    </row>
    <row r="23001" spans="6:6">
      <c r="F23001" s="1846"/>
    </row>
    <row r="23002" spans="6:6">
      <c r="F23002" s="1846"/>
    </row>
    <row r="23003" spans="6:6">
      <c r="F23003" s="1846"/>
    </row>
    <row r="23004" spans="6:6">
      <c r="F23004" s="1846"/>
    </row>
    <row r="23005" spans="6:6">
      <c r="F23005" s="1846"/>
    </row>
    <row r="23006" spans="6:6">
      <c r="F23006" s="1846"/>
    </row>
    <row r="23007" spans="6:6">
      <c r="F23007" s="1846"/>
    </row>
    <row r="23008" spans="6:6">
      <c r="F23008" s="1846"/>
    </row>
    <row r="23009" spans="6:6">
      <c r="F23009" s="1846"/>
    </row>
    <row r="23010" spans="6:6">
      <c r="F23010" s="1846"/>
    </row>
    <row r="23011" spans="6:6">
      <c r="F23011" s="1846"/>
    </row>
    <row r="23012" spans="6:6">
      <c r="F23012" s="1846"/>
    </row>
    <row r="23013" spans="6:6">
      <c r="F23013" s="1846"/>
    </row>
    <row r="23014" spans="6:6">
      <c r="F23014" s="1846"/>
    </row>
    <row r="23015" spans="6:6">
      <c r="F23015" s="1846"/>
    </row>
    <row r="23016" spans="6:6">
      <c r="F23016" s="1846"/>
    </row>
    <row r="23017" spans="6:6">
      <c r="F23017" s="1846"/>
    </row>
    <row r="23018" spans="6:6">
      <c r="F23018" s="1846"/>
    </row>
    <row r="23019" spans="6:6">
      <c r="F23019" s="1846"/>
    </row>
    <row r="23020" spans="6:6">
      <c r="F23020" s="1846"/>
    </row>
    <row r="23021" spans="6:6">
      <c r="F23021" s="1846"/>
    </row>
    <row r="23022" spans="6:6">
      <c r="F23022" s="1846"/>
    </row>
    <row r="23023" spans="6:6">
      <c r="F23023" s="1846"/>
    </row>
    <row r="23024" spans="6:6">
      <c r="F23024" s="1846"/>
    </row>
    <row r="23025" spans="6:6">
      <c r="F23025" s="1846"/>
    </row>
    <row r="23026" spans="6:6">
      <c r="F23026" s="1846"/>
    </row>
    <row r="23027" spans="6:6">
      <c r="F23027" s="1846"/>
    </row>
    <row r="23028" spans="6:6">
      <c r="F23028" s="1846"/>
    </row>
    <row r="23029" spans="6:6">
      <c r="F23029" s="1846"/>
    </row>
    <row r="23030" spans="6:6">
      <c r="F23030" s="1846"/>
    </row>
    <row r="23031" spans="6:6">
      <c r="F23031" s="1846"/>
    </row>
    <row r="23032" spans="6:6">
      <c r="F23032" s="1846"/>
    </row>
    <row r="23033" spans="6:6">
      <c r="F23033" s="1846"/>
    </row>
    <row r="23034" spans="6:6">
      <c r="F23034" s="1846"/>
    </row>
    <row r="23035" spans="6:6">
      <c r="F23035" s="1846"/>
    </row>
    <row r="23036" spans="6:6">
      <c r="F23036" s="1846"/>
    </row>
    <row r="23037" spans="6:6">
      <c r="F23037" s="1846"/>
    </row>
    <row r="23038" spans="6:6">
      <c r="F23038" s="1846"/>
    </row>
    <row r="23039" spans="6:6">
      <c r="F23039" s="1846"/>
    </row>
    <row r="23040" spans="6:6">
      <c r="F23040" s="1846"/>
    </row>
    <row r="23041" spans="6:6">
      <c r="F23041" s="1846"/>
    </row>
    <row r="23042" spans="6:6">
      <c r="F23042" s="1846"/>
    </row>
    <row r="23043" spans="6:6">
      <c r="F23043" s="1846"/>
    </row>
    <row r="23044" spans="6:6">
      <c r="F23044" s="1846"/>
    </row>
    <row r="23045" spans="6:6">
      <c r="F23045" s="1846"/>
    </row>
    <row r="23046" spans="6:6">
      <c r="F23046" s="1846"/>
    </row>
    <row r="23047" spans="6:6">
      <c r="F23047" s="1846"/>
    </row>
    <row r="23048" spans="6:6">
      <c r="F23048" s="1846"/>
    </row>
    <row r="23049" spans="6:6">
      <c r="F23049" s="1846"/>
    </row>
    <row r="23050" spans="6:6">
      <c r="F23050" s="1846"/>
    </row>
    <row r="23051" spans="6:6">
      <c r="F23051" s="1846"/>
    </row>
    <row r="23052" spans="6:6">
      <c r="F23052" s="1846"/>
    </row>
    <row r="23053" spans="6:6">
      <c r="F23053" s="1846"/>
    </row>
    <row r="23054" spans="6:6">
      <c r="F23054" s="1846"/>
    </row>
    <row r="23055" spans="6:6">
      <c r="F23055" s="1846"/>
    </row>
    <row r="23056" spans="6:6">
      <c r="F23056" s="1846"/>
    </row>
    <row r="23057" spans="6:6">
      <c r="F23057" s="1846"/>
    </row>
    <row r="23058" spans="6:6">
      <c r="F23058" s="1846"/>
    </row>
    <row r="23059" spans="6:6">
      <c r="F23059" s="1846"/>
    </row>
    <row r="23060" spans="6:6">
      <c r="F23060" s="1846"/>
    </row>
    <row r="23061" spans="6:6">
      <c r="F23061" s="1846"/>
    </row>
    <row r="23062" spans="6:6">
      <c r="F23062" s="1846"/>
    </row>
    <row r="23063" spans="6:6">
      <c r="F23063" s="1846"/>
    </row>
    <row r="23064" spans="6:6">
      <c r="F23064" s="1846"/>
    </row>
    <row r="23065" spans="6:6">
      <c r="F23065" s="1846"/>
    </row>
    <row r="23066" spans="6:6">
      <c r="F23066" s="1846"/>
    </row>
    <row r="23067" spans="6:6">
      <c r="F23067" s="1846"/>
    </row>
    <row r="23068" spans="6:6">
      <c r="F23068" s="1846"/>
    </row>
    <row r="23069" spans="6:6">
      <c r="F23069" s="1846"/>
    </row>
    <row r="23070" spans="6:6">
      <c r="F23070" s="1846"/>
    </row>
    <row r="23071" spans="6:6">
      <c r="F23071" s="1846"/>
    </row>
    <row r="23072" spans="6:6">
      <c r="F23072" s="1846"/>
    </row>
    <row r="23073" spans="6:6">
      <c r="F23073" s="1846"/>
    </row>
    <row r="23074" spans="6:6">
      <c r="F23074" s="1846"/>
    </row>
    <row r="23075" spans="6:6">
      <c r="F23075" s="1846"/>
    </row>
    <row r="23076" spans="6:6">
      <c r="F23076" s="1846"/>
    </row>
    <row r="23077" spans="6:6">
      <c r="F23077" s="1846"/>
    </row>
    <row r="23078" spans="6:6">
      <c r="F23078" s="1846"/>
    </row>
    <row r="23079" spans="6:6">
      <c r="F23079" s="1846"/>
    </row>
    <row r="23080" spans="6:6">
      <c r="F23080" s="1846"/>
    </row>
    <row r="23081" spans="6:6">
      <c r="F23081" s="1846"/>
    </row>
    <row r="23082" spans="6:6">
      <c r="F23082" s="1846"/>
    </row>
    <row r="23083" spans="6:6">
      <c r="F23083" s="1846"/>
    </row>
    <row r="23084" spans="6:6">
      <c r="F23084" s="1846"/>
    </row>
    <row r="23085" spans="6:6">
      <c r="F23085" s="1846"/>
    </row>
    <row r="23086" spans="6:6">
      <c r="F23086" s="1846"/>
    </row>
    <row r="23087" spans="6:6">
      <c r="F23087" s="1846"/>
    </row>
    <row r="23088" spans="6:6">
      <c r="F23088" s="1846"/>
    </row>
    <row r="23089" spans="6:6">
      <c r="F23089" s="1846"/>
    </row>
    <row r="23090" spans="6:6">
      <c r="F23090" s="1846"/>
    </row>
    <row r="23091" spans="6:6">
      <c r="F23091" s="1846"/>
    </row>
    <row r="23092" spans="6:6">
      <c r="F23092" s="1846"/>
    </row>
    <row r="23093" spans="6:6">
      <c r="F23093" s="1846"/>
    </row>
    <row r="23094" spans="6:6">
      <c r="F23094" s="1846"/>
    </row>
    <row r="23095" spans="6:6">
      <c r="F23095" s="1846"/>
    </row>
    <row r="23096" spans="6:6">
      <c r="F23096" s="1846"/>
    </row>
    <row r="23097" spans="6:6">
      <c r="F23097" s="1846"/>
    </row>
    <row r="23098" spans="6:6">
      <c r="F23098" s="1846"/>
    </row>
    <row r="23099" spans="6:6">
      <c r="F23099" s="1846"/>
    </row>
    <row r="23100" spans="6:6">
      <c r="F23100" s="1846"/>
    </row>
    <row r="23101" spans="6:6">
      <c r="F23101" s="1846"/>
    </row>
    <row r="23102" spans="6:6">
      <c r="F23102" s="1846"/>
    </row>
    <row r="23103" spans="6:6">
      <c r="F23103" s="1846"/>
    </row>
    <row r="23104" spans="6:6">
      <c r="F23104" s="1846"/>
    </row>
    <row r="23105" spans="6:6">
      <c r="F23105" s="1846"/>
    </row>
    <row r="23106" spans="6:6">
      <c r="F23106" s="1846"/>
    </row>
    <row r="23107" spans="6:6">
      <c r="F23107" s="1846"/>
    </row>
    <row r="23108" spans="6:6">
      <c r="F23108" s="1846"/>
    </row>
    <row r="23109" spans="6:6">
      <c r="F23109" s="1846"/>
    </row>
    <row r="23110" spans="6:6">
      <c r="F23110" s="1846"/>
    </row>
    <row r="23111" spans="6:6">
      <c r="F23111" s="1846"/>
    </row>
    <row r="23112" spans="6:6">
      <c r="F23112" s="1846"/>
    </row>
    <row r="23113" spans="6:6">
      <c r="F23113" s="1846"/>
    </row>
    <row r="23114" spans="6:6">
      <c r="F23114" s="1846"/>
    </row>
    <row r="23115" spans="6:6">
      <c r="F23115" s="1846"/>
    </row>
    <row r="23116" spans="6:6">
      <c r="F23116" s="1846"/>
    </row>
    <row r="23117" spans="6:6">
      <c r="F23117" s="1846"/>
    </row>
    <row r="23118" spans="6:6">
      <c r="F23118" s="1846"/>
    </row>
    <row r="23119" spans="6:6">
      <c r="F23119" s="1846"/>
    </row>
    <row r="23120" spans="6:6">
      <c r="F23120" s="1846"/>
    </row>
    <row r="23121" spans="6:6">
      <c r="F23121" s="1846"/>
    </row>
    <row r="23122" spans="6:6">
      <c r="F23122" s="1846"/>
    </row>
    <row r="23123" spans="6:6">
      <c r="F23123" s="1846"/>
    </row>
    <row r="23124" spans="6:6">
      <c r="F23124" s="1846"/>
    </row>
    <row r="23125" spans="6:6">
      <c r="F23125" s="1846"/>
    </row>
    <row r="23126" spans="6:6">
      <c r="F23126" s="1846"/>
    </row>
    <row r="23127" spans="6:6">
      <c r="F23127" s="1846"/>
    </row>
    <row r="23128" spans="6:6">
      <c r="F23128" s="1846"/>
    </row>
    <row r="23129" spans="6:6">
      <c r="F23129" s="1846"/>
    </row>
    <row r="23130" spans="6:6">
      <c r="F23130" s="1846"/>
    </row>
    <row r="23131" spans="6:6">
      <c r="F23131" s="1846"/>
    </row>
    <row r="23132" spans="6:6">
      <c r="F23132" s="1846"/>
    </row>
    <row r="23133" spans="6:6">
      <c r="F23133" s="1846"/>
    </row>
    <row r="23134" spans="6:6">
      <c r="F23134" s="1846"/>
    </row>
    <row r="23135" spans="6:6">
      <c r="F23135" s="1846"/>
    </row>
    <row r="23136" spans="6:6">
      <c r="F23136" s="1846"/>
    </row>
    <row r="23137" spans="6:6">
      <c r="F23137" s="1846"/>
    </row>
    <row r="23138" spans="6:6">
      <c r="F23138" s="1846"/>
    </row>
    <row r="23139" spans="6:6">
      <c r="F23139" s="1846"/>
    </row>
    <row r="23140" spans="6:6">
      <c r="F23140" s="1846"/>
    </row>
    <row r="23141" spans="6:6">
      <c r="F23141" s="1846"/>
    </row>
    <row r="23142" spans="6:6">
      <c r="F23142" s="1846"/>
    </row>
    <row r="23143" spans="6:6">
      <c r="F23143" s="1846"/>
    </row>
    <row r="23144" spans="6:6">
      <c r="F23144" s="1846"/>
    </row>
    <row r="23145" spans="6:6">
      <c r="F23145" s="1846"/>
    </row>
    <row r="23146" spans="6:6">
      <c r="F23146" s="1846"/>
    </row>
    <row r="23147" spans="6:6">
      <c r="F23147" s="1846"/>
    </row>
    <row r="23148" spans="6:6">
      <c r="F23148" s="1846"/>
    </row>
    <row r="23149" spans="6:6">
      <c r="F23149" s="1846"/>
    </row>
    <row r="23150" spans="6:6">
      <c r="F23150" s="1846"/>
    </row>
    <row r="23151" spans="6:6">
      <c r="F23151" s="1846"/>
    </row>
    <row r="23152" spans="6:6">
      <c r="F23152" s="1846"/>
    </row>
    <row r="23153" spans="6:6">
      <c r="F23153" s="1846"/>
    </row>
    <row r="23154" spans="6:6">
      <c r="F23154" s="1846"/>
    </row>
    <row r="23155" spans="6:6">
      <c r="F23155" s="1846"/>
    </row>
    <row r="23156" spans="6:6">
      <c r="F23156" s="1846"/>
    </row>
    <row r="23157" spans="6:6">
      <c r="F23157" s="1846"/>
    </row>
    <row r="23158" spans="6:6">
      <c r="F23158" s="1846"/>
    </row>
    <row r="23159" spans="6:6">
      <c r="F23159" s="1846"/>
    </row>
    <row r="23160" spans="6:6">
      <c r="F23160" s="1846"/>
    </row>
    <row r="23161" spans="6:6">
      <c r="F23161" s="1846"/>
    </row>
    <row r="23162" spans="6:6">
      <c r="F23162" s="1846"/>
    </row>
    <row r="23163" spans="6:6">
      <c r="F23163" s="1846"/>
    </row>
    <row r="23164" spans="6:6">
      <c r="F23164" s="1846"/>
    </row>
    <row r="23165" spans="6:6">
      <c r="F23165" s="1846"/>
    </row>
    <row r="23166" spans="6:6">
      <c r="F23166" s="1846"/>
    </row>
    <row r="23167" spans="6:6">
      <c r="F23167" s="1846"/>
    </row>
    <row r="23168" spans="6:6">
      <c r="F23168" s="1846"/>
    </row>
    <row r="23169" spans="6:6">
      <c r="F23169" s="1846"/>
    </row>
    <row r="23170" spans="6:6">
      <c r="F23170" s="1846"/>
    </row>
    <row r="23171" spans="6:6">
      <c r="F23171" s="1846"/>
    </row>
    <row r="23172" spans="6:6">
      <c r="F23172" s="1846"/>
    </row>
    <row r="23173" spans="6:6">
      <c r="F23173" s="1846"/>
    </row>
    <row r="23174" spans="6:6">
      <c r="F23174" s="1846"/>
    </row>
    <row r="23175" spans="6:6">
      <c r="F23175" s="1846"/>
    </row>
    <row r="23176" spans="6:6">
      <c r="F23176" s="1846"/>
    </row>
    <row r="23177" spans="6:6">
      <c r="F23177" s="1846"/>
    </row>
    <row r="23178" spans="6:6">
      <c r="F23178" s="1846"/>
    </row>
    <row r="23179" spans="6:6">
      <c r="F23179" s="1846"/>
    </row>
    <row r="23180" spans="6:6">
      <c r="F23180" s="1846"/>
    </row>
    <row r="23181" spans="6:6">
      <c r="F23181" s="1846"/>
    </row>
    <row r="23182" spans="6:6">
      <c r="F23182" s="1846"/>
    </row>
    <row r="23183" spans="6:6">
      <c r="F23183" s="1846"/>
    </row>
    <row r="23184" spans="6:6">
      <c r="F23184" s="1846"/>
    </row>
    <row r="23185" spans="6:6">
      <c r="F23185" s="1846"/>
    </row>
    <row r="23186" spans="6:6">
      <c r="F23186" s="1846"/>
    </row>
    <row r="23187" spans="6:6">
      <c r="F23187" s="1846"/>
    </row>
    <row r="23188" spans="6:6">
      <c r="F23188" s="1846"/>
    </row>
    <row r="23189" spans="6:6">
      <c r="F23189" s="1846"/>
    </row>
    <row r="23190" spans="6:6">
      <c r="F23190" s="1846"/>
    </row>
    <row r="23191" spans="6:6">
      <c r="F23191" s="1846"/>
    </row>
    <row r="23192" spans="6:6">
      <c r="F23192" s="1846"/>
    </row>
    <row r="23193" spans="6:6">
      <c r="F23193" s="1846"/>
    </row>
    <row r="23194" spans="6:6">
      <c r="F23194" s="1846"/>
    </row>
    <row r="23195" spans="6:6">
      <c r="F23195" s="1846"/>
    </row>
    <row r="23196" spans="6:6">
      <c r="F23196" s="1846"/>
    </row>
    <row r="23197" spans="6:6">
      <c r="F23197" s="1846"/>
    </row>
    <row r="23198" spans="6:6">
      <c r="F23198" s="1846"/>
    </row>
    <row r="23199" spans="6:6">
      <c r="F23199" s="1846"/>
    </row>
    <row r="23200" spans="6:6">
      <c r="F23200" s="1846"/>
    </row>
    <row r="23201" spans="6:6">
      <c r="F23201" s="1846"/>
    </row>
    <row r="23202" spans="6:6">
      <c r="F23202" s="1846"/>
    </row>
    <row r="23203" spans="6:6">
      <c r="F23203" s="1846"/>
    </row>
    <row r="23204" spans="6:6">
      <c r="F23204" s="1846"/>
    </row>
    <row r="23205" spans="6:6">
      <c r="F23205" s="1846"/>
    </row>
    <row r="23206" spans="6:6">
      <c r="F23206" s="1846"/>
    </row>
    <row r="23207" spans="6:6">
      <c r="F23207" s="1846"/>
    </row>
    <row r="23208" spans="6:6">
      <c r="F23208" s="1846"/>
    </row>
    <row r="23209" spans="6:6">
      <c r="F23209" s="1846"/>
    </row>
    <row r="23210" spans="6:6">
      <c r="F23210" s="1846"/>
    </row>
    <row r="23211" spans="6:6">
      <c r="F23211" s="1846"/>
    </row>
    <row r="23212" spans="6:6">
      <c r="F23212" s="1846"/>
    </row>
    <row r="23213" spans="6:6">
      <c r="F23213" s="1846"/>
    </row>
    <row r="23214" spans="6:6">
      <c r="F23214" s="1846"/>
    </row>
    <row r="23215" spans="6:6">
      <c r="F23215" s="1846"/>
    </row>
    <row r="23216" spans="6:6">
      <c r="F23216" s="1846"/>
    </row>
    <row r="23217" spans="6:6">
      <c r="F23217" s="1846"/>
    </row>
    <row r="23218" spans="6:6">
      <c r="F23218" s="1846"/>
    </row>
    <row r="23219" spans="6:6">
      <c r="F23219" s="1846"/>
    </row>
    <row r="23220" spans="6:6">
      <c r="F23220" s="1846"/>
    </row>
    <row r="23221" spans="6:6">
      <c r="F23221" s="1846"/>
    </row>
    <row r="23222" spans="6:6">
      <c r="F23222" s="1846"/>
    </row>
    <row r="23223" spans="6:6">
      <c r="F23223" s="1846"/>
    </row>
    <row r="23224" spans="6:6">
      <c r="F23224" s="1846"/>
    </row>
    <row r="23225" spans="6:6">
      <c r="F23225" s="1846"/>
    </row>
    <row r="23226" spans="6:6">
      <c r="F23226" s="1846"/>
    </row>
    <row r="23227" spans="6:6">
      <c r="F23227" s="1846"/>
    </row>
    <row r="23228" spans="6:6">
      <c r="F23228" s="1846"/>
    </row>
    <row r="23229" spans="6:6">
      <c r="F23229" s="1846"/>
    </row>
    <row r="23230" spans="6:6">
      <c r="F23230" s="1846"/>
    </row>
    <row r="23231" spans="6:6">
      <c r="F23231" s="1846"/>
    </row>
    <row r="23232" spans="6:6">
      <c r="F23232" s="1846"/>
    </row>
    <row r="23233" spans="6:6">
      <c r="F23233" s="1846"/>
    </row>
    <row r="23234" spans="6:6">
      <c r="F23234" s="1846"/>
    </row>
    <row r="23235" spans="6:6">
      <c r="F23235" s="1846"/>
    </row>
    <row r="23236" spans="6:6">
      <c r="F23236" s="1846"/>
    </row>
    <row r="23237" spans="6:6">
      <c r="F23237" s="1846"/>
    </row>
    <row r="23238" spans="6:6">
      <c r="F23238" s="1846"/>
    </row>
    <row r="23239" spans="6:6">
      <c r="F23239" s="1846"/>
    </row>
    <row r="23240" spans="6:6">
      <c r="F23240" s="1846"/>
    </row>
    <row r="23241" spans="6:6">
      <c r="F23241" s="1846"/>
    </row>
    <row r="23242" spans="6:6">
      <c r="F23242" s="1846"/>
    </row>
    <row r="23243" spans="6:6">
      <c r="F23243" s="1846"/>
    </row>
    <row r="23244" spans="6:6">
      <c r="F23244" s="1846"/>
    </row>
    <row r="23245" spans="6:6">
      <c r="F23245" s="1846"/>
    </row>
    <row r="23246" spans="6:6">
      <c r="F23246" s="1846"/>
    </row>
    <row r="23247" spans="6:6">
      <c r="F23247" s="1846"/>
    </row>
    <row r="23248" spans="6:6">
      <c r="F23248" s="1846"/>
    </row>
    <row r="23249" spans="6:6">
      <c r="F23249" s="1846"/>
    </row>
    <row r="23250" spans="6:6">
      <c r="F23250" s="1846"/>
    </row>
    <row r="23251" spans="6:6">
      <c r="F23251" s="1846"/>
    </row>
    <row r="23252" spans="6:6">
      <c r="F23252" s="1846"/>
    </row>
    <row r="23253" spans="6:6">
      <c r="F23253" s="1846"/>
    </row>
    <row r="23254" spans="6:6">
      <c r="F23254" s="1846"/>
    </row>
    <row r="23255" spans="6:6">
      <c r="F23255" s="1846"/>
    </row>
    <row r="23256" spans="6:6">
      <c r="F23256" s="1846"/>
    </row>
    <row r="23257" spans="6:6">
      <c r="F23257" s="1846"/>
    </row>
    <row r="23258" spans="6:6">
      <c r="F23258" s="1846"/>
    </row>
    <row r="23259" spans="6:6">
      <c r="F23259" s="1846"/>
    </row>
    <row r="23260" spans="6:6">
      <c r="F23260" s="1846"/>
    </row>
    <row r="23261" spans="6:6">
      <c r="F23261" s="1846"/>
    </row>
    <row r="23262" spans="6:6">
      <c r="F23262" s="1846"/>
    </row>
    <row r="23263" spans="6:6">
      <c r="F23263" s="1846"/>
    </row>
    <row r="23264" spans="6:6">
      <c r="F23264" s="1846"/>
    </row>
    <row r="23265" spans="6:6">
      <c r="F23265" s="1846"/>
    </row>
    <row r="23266" spans="6:6">
      <c r="F23266" s="1846"/>
    </row>
    <row r="23267" spans="6:6">
      <c r="F23267" s="1846"/>
    </row>
    <row r="23268" spans="6:6">
      <c r="F23268" s="1846"/>
    </row>
    <row r="23269" spans="6:6">
      <c r="F23269" s="1846"/>
    </row>
    <row r="23270" spans="6:6">
      <c r="F23270" s="1846"/>
    </row>
    <row r="23271" spans="6:6">
      <c r="F23271" s="1846"/>
    </row>
    <row r="23272" spans="6:6">
      <c r="F23272" s="1846"/>
    </row>
    <row r="23273" spans="6:6">
      <c r="F23273" s="1846"/>
    </row>
    <row r="23274" spans="6:6">
      <c r="F23274" s="1846"/>
    </row>
    <row r="23275" spans="6:6">
      <c r="F23275" s="1846"/>
    </row>
    <row r="23276" spans="6:6">
      <c r="F23276" s="1846"/>
    </row>
    <row r="23277" spans="6:6">
      <c r="F23277" s="1846"/>
    </row>
    <row r="23278" spans="6:6">
      <c r="F23278" s="1846"/>
    </row>
    <row r="23279" spans="6:6">
      <c r="F23279" s="1846"/>
    </row>
    <row r="23280" spans="6:6">
      <c r="F23280" s="1846"/>
    </row>
    <row r="23281" spans="6:6">
      <c r="F23281" s="1846"/>
    </row>
    <row r="23282" spans="6:6">
      <c r="F23282" s="1846"/>
    </row>
    <row r="23283" spans="6:6">
      <c r="F23283" s="1846"/>
    </row>
    <row r="23284" spans="6:6">
      <c r="F23284" s="1846"/>
    </row>
    <row r="23285" spans="6:6">
      <c r="F23285" s="1846"/>
    </row>
    <row r="23286" spans="6:6">
      <c r="F23286" s="1846"/>
    </row>
    <row r="23287" spans="6:6">
      <c r="F23287" s="1846"/>
    </row>
    <row r="23288" spans="6:6">
      <c r="F23288" s="1846"/>
    </row>
    <row r="23289" spans="6:6">
      <c r="F23289" s="1846"/>
    </row>
    <row r="23290" spans="6:6">
      <c r="F23290" s="1846"/>
    </row>
    <row r="23291" spans="6:6">
      <c r="F23291" s="1846"/>
    </row>
    <row r="23292" spans="6:6">
      <c r="F23292" s="1846"/>
    </row>
    <row r="23293" spans="6:6">
      <c r="F23293" s="1846"/>
    </row>
    <row r="23294" spans="6:6">
      <c r="F23294" s="1846"/>
    </row>
    <row r="23295" spans="6:6">
      <c r="F23295" s="1846"/>
    </row>
    <row r="23296" spans="6:6">
      <c r="F23296" s="1846"/>
    </row>
    <row r="23297" spans="6:6">
      <c r="F23297" s="1846"/>
    </row>
    <row r="23298" spans="6:6">
      <c r="F23298" s="1846"/>
    </row>
    <row r="23299" spans="6:6">
      <c r="F23299" s="1846"/>
    </row>
    <row r="23300" spans="6:6">
      <c r="F23300" s="1846"/>
    </row>
    <row r="23301" spans="6:6">
      <c r="F23301" s="1846"/>
    </row>
    <row r="23302" spans="6:6">
      <c r="F23302" s="1846"/>
    </row>
    <row r="23303" spans="6:6">
      <c r="F23303" s="1846"/>
    </row>
    <row r="23304" spans="6:6">
      <c r="F23304" s="1846"/>
    </row>
    <row r="23305" spans="6:6">
      <c r="F23305" s="1846"/>
    </row>
    <row r="23306" spans="6:6">
      <c r="F23306" s="1846"/>
    </row>
    <row r="23307" spans="6:6">
      <c r="F23307" s="1846"/>
    </row>
    <row r="23308" spans="6:6">
      <c r="F23308" s="1846"/>
    </row>
    <row r="23309" spans="6:6">
      <c r="F23309" s="1846"/>
    </row>
    <row r="23310" spans="6:6">
      <c r="F23310" s="1846"/>
    </row>
    <row r="23311" spans="6:6">
      <c r="F23311" s="1846"/>
    </row>
    <row r="23312" spans="6:6">
      <c r="F23312" s="1846"/>
    </row>
    <row r="23313" spans="6:6">
      <c r="F23313" s="1846"/>
    </row>
    <row r="23314" spans="6:6">
      <c r="F23314" s="1846"/>
    </row>
    <row r="23315" spans="6:6">
      <c r="F23315" s="1846"/>
    </row>
    <row r="23316" spans="6:6">
      <c r="F23316" s="1846"/>
    </row>
    <row r="23317" spans="6:6">
      <c r="F23317" s="1846"/>
    </row>
    <row r="23318" spans="6:6">
      <c r="F23318" s="1846"/>
    </row>
    <row r="23319" spans="6:6">
      <c r="F23319" s="1846"/>
    </row>
    <row r="23320" spans="6:6">
      <c r="F23320" s="1846"/>
    </row>
    <row r="23321" spans="6:6">
      <c r="F23321" s="1846"/>
    </row>
    <row r="23322" spans="6:6">
      <c r="F23322" s="1846"/>
    </row>
    <row r="23323" spans="6:6">
      <c r="F23323" s="1846"/>
    </row>
    <row r="23324" spans="6:6">
      <c r="F23324" s="1846"/>
    </row>
    <row r="23325" spans="6:6">
      <c r="F23325" s="1846"/>
    </row>
    <row r="23326" spans="6:6">
      <c r="F23326" s="1846"/>
    </row>
    <row r="23327" spans="6:6">
      <c r="F23327" s="1846"/>
    </row>
    <row r="23328" spans="6:6">
      <c r="F23328" s="1846"/>
    </row>
    <row r="23329" spans="6:6">
      <c r="F23329" s="1846"/>
    </row>
    <row r="23330" spans="6:6">
      <c r="F23330" s="1846"/>
    </row>
    <row r="23331" spans="6:6">
      <c r="F23331" s="1846"/>
    </row>
    <row r="23332" spans="6:6">
      <c r="F23332" s="1846"/>
    </row>
    <row r="23333" spans="6:6">
      <c r="F23333" s="1846"/>
    </row>
    <row r="23334" spans="6:6">
      <c r="F23334" s="1846"/>
    </row>
    <row r="23335" spans="6:6">
      <c r="F23335" s="1846"/>
    </row>
    <row r="23336" spans="6:6">
      <c r="F23336" s="1846"/>
    </row>
    <row r="23337" spans="6:6">
      <c r="F23337" s="1846"/>
    </row>
    <row r="23338" spans="6:6">
      <c r="F23338" s="1846"/>
    </row>
    <row r="23339" spans="6:6">
      <c r="F23339" s="1846"/>
    </row>
    <row r="23340" spans="6:6">
      <c r="F23340" s="1846"/>
    </row>
    <row r="23341" spans="6:6">
      <c r="F23341" s="1846"/>
    </row>
    <row r="23342" spans="6:6">
      <c r="F23342" s="1846"/>
    </row>
    <row r="23343" spans="6:6">
      <c r="F23343" s="1846"/>
    </row>
    <row r="23344" spans="6:6">
      <c r="F23344" s="1846"/>
    </row>
    <row r="23345" spans="6:6">
      <c r="F23345" s="1846"/>
    </row>
    <row r="23346" spans="6:6">
      <c r="F23346" s="1846"/>
    </row>
    <row r="23347" spans="6:6">
      <c r="F23347" s="1846"/>
    </row>
    <row r="23348" spans="6:6">
      <c r="F23348" s="1846"/>
    </row>
    <row r="23349" spans="6:6">
      <c r="F23349" s="1846"/>
    </row>
    <row r="23350" spans="6:6">
      <c r="F23350" s="1846"/>
    </row>
    <row r="23351" spans="6:6">
      <c r="F23351" s="1846"/>
    </row>
    <row r="23352" spans="6:6">
      <c r="F23352" s="1846"/>
    </row>
    <row r="23353" spans="6:6">
      <c r="F23353" s="1846"/>
    </row>
    <row r="23354" spans="6:6">
      <c r="F23354" s="1846"/>
    </row>
    <row r="23355" spans="6:6">
      <c r="F23355" s="1846"/>
    </row>
    <row r="23356" spans="6:6">
      <c r="F23356" s="1846"/>
    </row>
    <row r="23357" spans="6:6">
      <c r="F23357" s="1846"/>
    </row>
    <row r="23358" spans="6:6">
      <c r="F23358" s="1846"/>
    </row>
    <row r="23359" spans="6:6">
      <c r="F23359" s="1846"/>
    </row>
    <row r="23360" spans="6:6">
      <c r="F23360" s="1846"/>
    </row>
    <row r="23361" spans="6:6">
      <c r="F23361" s="1846"/>
    </row>
    <row r="23362" spans="6:6">
      <c r="F23362" s="1846"/>
    </row>
    <row r="23363" spans="6:6">
      <c r="F23363" s="1846"/>
    </row>
    <row r="23364" spans="6:6">
      <c r="F23364" s="1846"/>
    </row>
    <row r="23365" spans="6:6">
      <c r="F23365" s="1846"/>
    </row>
    <row r="23366" spans="6:6">
      <c r="F23366" s="1846"/>
    </row>
    <row r="23367" spans="6:6">
      <c r="F23367" s="1846"/>
    </row>
    <row r="23368" spans="6:6">
      <c r="F23368" s="1846"/>
    </row>
    <row r="23369" spans="6:6">
      <c r="F23369" s="1846"/>
    </row>
    <row r="23370" spans="6:6">
      <c r="F23370" s="1846"/>
    </row>
    <row r="23371" spans="6:6">
      <c r="F23371" s="1846"/>
    </row>
    <row r="23372" spans="6:6">
      <c r="F23372" s="1846"/>
    </row>
    <row r="23373" spans="6:6">
      <c r="F23373" s="1846"/>
    </row>
    <row r="23374" spans="6:6">
      <c r="F23374" s="1846"/>
    </row>
    <row r="23375" spans="6:6">
      <c r="F23375" s="1846"/>
    </row>
    <row r="23376" spans="6:6">
      <c r="F23376" s="1846"/>
    </row>
    <row r="23377" spans="6:6">
      <c r="F23377" s="1846"/>
    </row>
    <row r="23378" spans="6:6">
      <c r="F23378" s="1846"/>
    </row>
    <row r="23379" spans="6:6">
      <c r="F23379" s="1846"/>
    </row>
    <row r="23380" spans="6:6">
      <c r="F23380" s="1846"/>
    </row>
    <row r="23381" spans="6:6">
      <c r="F23381" s="1846"/>
    </row>
    <row r="23382" spans="6:6">
      <c r="F23382" s="1846"/>
    </row>
    <row r="23383" spans="6:6">
      <c r="F23383" s="1846"/>
    </row>
    <row r="23384" spans="6:6">
      <c r="F23384" s="1846"/>
    </row>
    <row r="23385" spans="6:6">
      <c r="F23385" s="1846"/>
    </row>
    <row r="23386" spans="6:6">
      <c r="F23386" s="1846"/>
    </row>
    <row r="23387" spans="6:6">
      <c r="F23387" s="1846"/>
    </row>
    <row r="23388" spans="6:6">
      <c r="F23388" s="1846"/>
    </row>
    <row r="23389" spans="6:6">
      <c r="F23389" s="1846"/>
    </row>
    <row r="23390" spans="6:6">
      <c r="F23390" s="1846"/>
    </row>
    <row r="23391" spans="6:6">
      <c r="F23391" s="1846"/>
    </row>
    <row r="23392" spans="6:6">
      <c r="F23392" s="1846"/>
    </row>
    <row r="23393" spans="6:6">
      <c r="F23393" s="1846"/>
    </row>
    <row r="23394" spans="6:6">
      <c r="F23394" s="1846"/>
    </row>
    <row r="23395" spans="6:6">
      <c r="F23395" s="1846"/>
    </row>
    <row r="23396" spans="6:6">
      <c r="F23396" s="1846"/>
    </row>
    <row r="23397" spans="6:6">
      <c r="F23397" s="1846"/>
    </row>
    <row r="23398" spans="6:6">
      <c r="F23398" s="1846"/>
    </row>
    <row r="23399" spans="6:6">
      <c r="F23399" s="1846"/>
    </row>
    <row r="23400" spans="6:6">
      <c r="F23400" s="1846"/>
    </row>
    <row r="23401" spans="6:6">
      <c r="F23401" s="1846"/>
    </row>
    <row r="23402" spans="6:6">
      <c r="F23402" s="1846"/>
    </row>
    <row r="23403" spans="6:6">
      <c r="F23403" s="1846"/>
    </row>
    <row r="23404" spans="6:6">
      <c r="F23404" s="1846"/>
    </row>
    <row r="23405" spans="6:6">
      <c r="F23405" s="1846"/>
    </row>
    <row r="23406" spans="6:6">
      <c r="F23406" s="1846"/>
    </row>
    <row r="23407" spans="6:6">
      <c r="F23407" s="1846"/>
    </row>
    <row r="23408" spans="6:6">
      <c r="F23408" s="1846"/>
    </row>
    <row r="23409" spans="6:6">
      <c r="F23409" s="1846"/>
    </row>
    <row r="23410" spans="6:6">
      <c r="F23410" s="1846"/>
    </row>
    <row r="23411" spans="6:6">
      <c r="F23411" s="1846"/>
    </row>
    <row r="23412" spans="6:6">
      <c r="F23412" s="1846"/>
    </row>
    <row r="23413" spans="6:6">
      <c r="F23413" s="1846"/>
    </row>
    <row r="23414" spans="6:6">
      <c r="F23414" s="1846"/>
    </row>
    <row r="23415" spans="6:6">
      <c r="F23415" s="1846"/>
    </row>
    <row r="23416" spans="6:6">
      <c r="F23416" s="1846"/>
    </row>
    <row r="23417" spans="6:6">
      <c r="F23417" s="1846"/>
    </row>
    <row r="23418" spans="6:6">
      <c r="F23418" s="1846"/>
    </row>
    <row r="23419" spans="6:6">
      <c r="F23419" s="1846"/>
    </row>
    <row r="23420" spans="6:6">
      <c r="F23420" s="1846"/>
    </row>
    <row r="23421" spans="6:6">
      <c r="F23421" s="1846"/>
    </row>
    <row r="23422" spans="6:6">
      <c r="F23422" s="1846"/>
    </row>
    <row r="23423" spans="6:6">
      <c r="F23423" s="1846"/>
    </row>
    <row r="23424" spans="6:6">
      <c r="F23424" s="1846"/>
    </row>
    <row r="23425" spans="6:6">
      <c r="F23425" s="1846"/>
    </row>
    <row r="23426" spans="6:6">
      <c r="F23426" s="1846"/>
    </row>
    <row r="23427" spans="6:6">
      <c r="F23427" s="1846"/>
    </row>
    <row r="23428" spans="6:6">
      <c r="F23428" s="1846"/>
    </row>
    <row r="23429" spans="6:6">
      <c r="F23429" s="1846"/>
    </row>
    <row r="23430" spans="6:6">
      <c r="F23430" s="1846"/>
    </row>
    <row r="23431" spans="6:6">
      <c r="F23431" s="1846"/>
    </row>
    <row r="23432" spans="6:6">
      <c r="F23432" s="1846"/>
    </row>
    <row r="23433" spans="6:6">
      <c r="F23433" s="1846"/>
    </row>
    <row r="23434" spans="6:6">
      <c r="F23434" s="1846"/>
    </row>
    <row r="23435" spans="6:6">
      <c r="F23435" s="1846"/>
    </row>
    <row r="23436" spans="6:6">
      <c r="F23436" s="1846"/>
    </row>
    <row r="23437" spans="6:6">
      <c r="F23437" s="1846"/>
    </row>
    <row r="23438" spans="6:6">
      <c r="F23438" s="1846"/>
    </row>
    <row r="23439" spans="6:6">
      <c r="F23439" s="1846"/>
    </row>
    <row r="23440" spans="6:6">
      <c r="F23440" s="1846"/>
    </row>
    <row r="23441" spans="6:6">
      <c r="F23441" s="1846"/>
    </row>
    <row r="23442" spans="6:6">
      <c r="F23442" s="1846"/>
    </row>
    <row r="23443" spans="6:6">
      <c r="F23443" s="1846"/>
    </row>
    <row r="23444" spans="6:6">
      <c r="F23444" s="1846"/>
    </row>
    <row r="23445" spans="6:6">
      <c r="F23445" s="1846"/>
    </row>
    <row r="23446" spans="6:6">
      <c r="F23446" s="1846"/>
    </row>
    <row r="23447" spans="6:6">
      <c r="F23447" s="1846"/>
    </row>
    <row r="23448" spans="6:6">
      <c r="F23448" s="1846"/>
    </row>
    <row r="23449" spans="6:6">
      <c r="F23449" s="1846"/>
    </row>
    <row r="23450" spans="6:6">
      <c r="F23450" s="1846"/>
    </row>
    <row r="23451" spans="6:6">
      <c r="F23451" s="1846"/>
    </row>
    <row r="23452" spans="6:6">
      <c r="F23452" s="1846"/>
    </row>
    <row r="23453" spans="6:6">
      <c r="F23453" s="1846"/>
    </row>
    <row r="23454" spans="6:6">
      <c r="F23454" s="1846"/>
    </row>
    <row r="23455" spans="6:6">
      <c r="F23455" s="1846"/>
    </row>
    <row r="23456" spans="6:6">
      <c r="F23456" s="1846"/>
    </row>
    <row r="23457" spans="6:6">
      <c r="F23457" s="1846"/>
    </row>
    <row r="23458" spans="6:6">
      <c r="F23458" s="1846"/>
    </row>
    <row r="23459" spans="6:6">
      <c r="F23459" s="1846"/>
    </row>
    <row r="23460" spans="6:6">
      <c r="F23460" s="1846"/>
    </row>
    <row r="23461" spans="6:6">
      <c r="F23461" s="1846"/>
    </row>
    <row r="23462" spans="6:6">
      <c r="F23462" s="1846"/>
    </row>
    <row r="23463" spans="6:6">
      <c r="F23463" s="1846"/>
    </row>
    <row r="23464" spans="6:6">
      <c r="F23464" s="1846"/>
    </row>
    <row r="23465" spans="6:6">
      <c r="F23465" s="1846"/>
    </row>
    <row r="23466" spans="6:6">
      <c r="F23466" s="1846"/>
    </row>
    <row r="23467" spans="6:6">
      <c r="F23467" s="1846"/>
    </row>
    <row r="23468" spans="6:6">
      <c r="F23468" s="1846"/>
    </row>
    <row r="23469" spans="6:6">
      <c r="F23469" s="1846"/>
    </row>
    <row r="23470" spans="6:6">
      <c r="F23470" s="1846"/>
    </row>
    <row r="23471" spans="6:6">
      <c r="F23471" s="1846"/>
    </row>
    <row r="23472" spans="6:6">
      <c r="F23472" s="1846"/>
    </row>
    <row r="23473" spans="6:6">
      <c r="F23473" s="1846"/>
    </row>
    <row r="23474" spans="6:6">
      <c r="F23474" s="1846"/>
    </row>
    <row r="23475" spans="6:6">
      <c r="F23475" s="1846"/>
    </row>
    <row r="23476" spans="6:6">
      <c r="F23476" s="1846"/>
    </row>
    <row r="23477" spans="6:6">
      <c r="F23477" s="1846"/>
    </row>
    <row r="23478" spans="6:6">
      <c r="F23478" s="1846"/>
    </row>
    <row r="23479" spans="6:6">
      <c r="F23479" s="1846"/>
    </row>
    <row r="23480" spans="6:6">
      <c r="F23480" s="1846"/>
    </row>
    <row r="23481" spans="6:6">
      <c r="F23481" s="1846"/>
    </row>
    <row r="23482" spans="6:6">
      <c r="F23482" s="1846"/>
    </row>
    <row r="23483" spans="6:6">
      <c r="F23483" s="1846"/>
    </row>
    <row r="23484" spans="6:6">
      <c r="F23484" s="1846"/>
    </row>
    <row r="23485" spans="6:6">
      <c r="F23485" s="1846"/>
    </row>
    <row r="23486" spans="6:6">
      <c r="F23486" s="1846"/>
    </row>
    <row r="23487" spans="6:6">
      <c r="F23487" s="1846"/>
    </row>
    <row r="23488" spans="6:6">
      <c r="F23488" s="1846"/>
    </row>
    <row r="23489" spans="6:6">
      <c r="F23489" s="1846"/>
    </row>
    <row r="23490" spans="6:6">
      <c r="F23490" s="1846"/>
    </row>
    <row r="23491" spans="6:6">
      <c r="F23491" s="1846"/>
    </row>
    <row r="23492" spans="6:6">
      <c r="F23492" s="1846"/>
    </row>
    <row r="23493" spans="6:6">
      <c r="F23493" s="1846"/>
    </row>
    <row r="23494" spans="6:6">
      <c r="F23494" s="1846"/>
    </row>
    <row r="23495" spans="6:6">
      <c r="F23495" s="1846"/>
    </row>
    <row r="23496" spans="6:6">
      <c r="F23496" s="1846"/>
    </row>
    <row r="23497" spans="6:6">
      <c r="F23497" s="1846"/>
    </row>
    <row r="23498" spans="6:6">
      <c r="F23498" s="1846"/>
    </row>
    <row r="23499" spans="6:6">
      <c r="F23499" s="1846"/>
    </row>
    <row r="23500" spans="6:6">
      <c r="F23500" s="1846"/>
    </row>
    <row r="23501" spans="6:6">
      <c r="F23501" s="1846"/>
    </row>
    <row r="23502" spans="6:6">
      <c r="F23502" s="1846"/>
    </row>
    <row r="23503" spans="6:6">
      <c r="F23503" s="1846"/>
    </row>
    <row r="23504" spans="6:6">
      <c r="F23504" s="1846"/>
    </row>
    <row r="23505" spans="6:6">
      <c r="F23505" s="1846"/>
    </row>
    <row r="23506" spans="6:6">
      <c r="F23506" s="1846"/>
    </row>
    <row r="23507" spans="6:6">
      <c r="F23507" s="1846"/>
    </row>
    <row r="23508" spans="6:6">
      <c r="F23508" s="1846"/>
    </row>
    <row r="23509" spans="6:6">
      <c r="F23509" s="1846"/>
    </row>
    <row r="23510" spans="6:6">
      <c r="F23510" s="1846"/>
    </row>
    <row r="23511" spans="6:6">
      <c r="F23511" s="1846"/>
    </row>
    <row r="23512" spans="6:6">
      <c r="F23512" s="1846"/>
    </row>
    <row r="23513" spans="6:6">
      <c r="F23513" s="1846"/>
    </row>
    <row r="23514" spans="6:6">
      <c r="F23514" s="1846"/>
    </row>
    <row r="23515" spans="6:6">
      <c r="F23515" s="1846"/>
    </row>
    <row r="23516" spans="6:6">
      <c r="F23516" s="1846"/>
    </row>
    <row r="23517" spans="6:6">
      <c r="F23517" s="1846"/>
    </row>
    <row r="23518" spans="6:6">
      <c r="F23518" s="1846"/>
    </row>
    <row r="23519" spans="6:6">
      <c r="F23519" s="1846"/>
    </row>
    <row r="23520" spans="6:6">
      <c r="F23520" s="1846"/>
    </row>
    <row r="23521" spans="6:6">
      <c r="F23521" s="1846"/>
    </row>
    <row r="23522" spans="6:6">
      <c r="F23522" s="1846"/>
    </row>
    <row r="23523" spans="6:6">
      <c r="F23523" s="1846"/>
    </row>
    <row r="23524" spans="6:6">
      <c r="F23524" s="1846"/>
    </row>
    <row r="23525" spans="6:6">
      <c r="F23525" s="1846"/>
    </row>
    <row r="23526" spans="6:6">
      <c r="F23526" s="1846"/>
    </row>
    <row r="23527" spans="6:6">
      <c r="F23527" s="1846"/>
    </row>
    <row r="23528" spans="6:6">
      <c r="F23528" s="1846"/>
    </row>
    <row r="23529" spans="6:6">
      <c r="F23529" s="1846"/>
    </row>
    <row r="23530" spans="6:6">
      <c r="F23530" s="1846"/>
    </row>
    <row r="23531" spans="6:6">
      <c r="F23531" s="1846"/>
    </row>
    <row r="23532" spans="6:6">
      <c r="F23532" s="1846"/>
    </row>
    <row r="23533" spans="6:6">
      <c r="F23533" s="1846"/>
    </row>
    <row r="23534" spans="6:6">
      <c r="F23534" s="1846"/>
    </row>
    <row r="23535" spans="6:6">
      <c r="F23535" s="1846"/>
    </row>
    <row r="23536" spans="6:6">
      <c r="F23536" s="1846"/>
    </row>
    <row r="23537" spans="6:6">
      <c r="F23537" s="1846"/>
    </row>
    <row r="23538" spans="6:6">
      <c r="F23538" s="1846"/>
    </row>
    <row r="23539" spans="6:6">
      <c r="F23539" s="1846"/>
    </row>
    <row r="23540" spans="6:6">
      <c r="F23540" s="1846"/>
    </row>
    <row r="23541" spans="6:6">
      <c r="F23541" s="1846"/>
    </row>
    <row r="23542" spans="6:6">
      <c r="F23542" s="1846"/>
    </row>
    <row r="23543" spans="6:6">
      <c r="F23543" s="1846"/>
    </row>
    <row r="23544" spans="6:6">
      <c r="F23544" s="1846"/>
    </row>
    <row r="23545" spans="6:6">
      <c r="F23545" s="1846"/>
    </row>
    <row r="23546" spans="6:6">
      <c r="F23546" s="1846"/>
    </row>
    <row r="23547" spans="6:6">
      <c r="F23547" s="1846"/>
    </row>
    <row r="23548" spans="6:6">
      <c r="F23548" s="1846"/>
    </row>
    <row r="23549" spans="6:6">
      <c r="F23549" s="1846"/>
    </row>
    <row r="23550" spans="6:6">
      <c r="F23550" s="1846"/>
    </row>
    <row r="23551" spans="6:6">
      <c r="F23551" s="1846"/>
    </row>
    <row r="23552" spans="6:6">
      <c r="F23552" s="1846"/>
    </row>
    <row r="23553" spans="6:6">
      <c r="F23553" s="1846"/>
    </row>
    <row r="23554" spans="6:6">
      <c r="F23554" s="1846"/>
    </row>
    <row r="23555" spans="6:6">
      <c r="F23555" s="1846"/>
    </row>
    <row r="23556" spans="6:6">
      <c r="F23556" s="1846"/>
    </row>
    <row r="23557" spans="6:6">
      <c r="F23557" s="1846"/>
    </row>
    <row r="23558" spans="6:6">
      <c r="F23558" s="1846"/>
    </row>
    <row r="23559" spans="6:6">
      <c r="F23559" s="1846"/>
    </row>
    <row r="23560" spans="6:6">
      <c r="F23560" s="1846"/>
    </row>
    <row r="23561" spans="6:6">
      <c r="F23561" s="1846"/>
    </row>
    <row r="23562" spans="6:6">
      <c r="F23562" s="1846"/>
    </row>
    <row r="23563" spans="6:6">
      <c r="F23563" s="1846"/>
    </row>
    <row r="23564" spans="6:6">
      <c r="F23564" s="1846"/>
    </row>
    <row r="23565" spans="6:6">
      <c r="F23565" s="1846"/>
    </row>
    <row r="23566" spans="6:6">
      <c r="F23566" s="1846"/>
    </row>
    <row r="23567" spans="6:6">
      <c r="F23567" s="1846"/>
    </row>
    <row r="23568" spans="6:6">
      <c r="F23568" s="1846"/>
    </row>
    <row r="23569" spans="6:6">
      <c r="F23569" s="1846"/>
    </row>
    <row r="23570" spans="6:6">
      <c r="F23570" s="1846"/>
    </row>
    <row r="23571" spans="6:6">
      <c r="F23571" s="1846"/>
    </row>
    <row r="23572" spans="6:6">
      <c r="F23572" s="1846"/>
    </row>
    <row r="23573" spans="6:6">
      <c r="F23573" s="1846"/>
    </row>
    <row r="23574" spans="6:6">
      <c r="F23574" s="1846"/>
    </row>
    <row r="23575" spans="6:6">
      <c r="F23575" s="1846"/>
    </row>
    <row r="23576" spans="6:6">
      <c r="F23576" s="1846"/>
    </row>
    <row r="23577" spans="6:6">
      <c r="F23577" s="1846"/>
    </row>
    <row r="23578" spans="6:6">
      <c r="F23578" s="1846"/>
    </row>
    <row r="23579" spans="6:6">
      <c r="F23579" s="1846"/>
    </row>
    <row r="23580" spans="6:6">
      <c r="F23580" s="1846"/>
    </row>
    <row r="23581" spans="6:6">
      <c r="F23581" s="1846"/>
    </row>
    <row r="23582" spans="6:6">
      <c r="F23582" s="1846"/>
    </row>
    <row r="23583" spans="6:6">
      <c r="F23583" s="1846"/>
    </row>
    <row r="23584" spans="6:6">
      <c r="F23584" s="1846"/>
    </row>
    <row r="23585" spans="6:6">
      <c r="F23585" s="1846"/>
    </row>
    <row r="23586" spans="6:6">
      <c r="F23586" s="1846"/>
    </row>
    <row r="23587" spans="6:6">
      <c r="F23587" s="1846"/>
    </row>
    <row r="23588" spans="6:6">
      <c r="F23588" s="1846"/>
    </row>
    <row r="23589" spans="6:6">
      <c r="F23589" s="1846"/>
    </row>
    <row r="23590" spans="6:6">
      <c r="F23590" s="1846"/>
    </row>
    <row r="23591" spans="6:6">
      <c r="F23591" s="1846"/>
    </row>
    <row r="23592" spans="6:6">
      <c r="F23592" s="1846"/>
    </row>
    <row r="23593" spans="6:6">
      <c r="F23593" s="1846"/>
    </row>
    <row r="23594" spans="6:6">
      <c r="F23594" s="1846"/>
    </row>
    <row r="23595" spans="6:6">
      <c r="F23595" s="1846"/>
    </row>
    <row r="23596" spans="6:6">
      <c r="F23596" s="1846"/>
    </row>
    <row r="23597" spans="6:6">
      <c r="F23597" s="1846"/>
    </row>
    <row r="23598" spans="6:6">
      <c r="F23598" s="1846"/>
    </row>
    <row r="23599" spans="6:6">
      <c r="F23599" s="1846"/>
    </row>
    <row r="23600" spans="6:6">
      <c r="F23600" s="1846"/>
    </row>
    <row r="23601" spans="6:6">
      <c r="F23601" s="1846"/>
    </row>
    <row r="23602" spans="6:6">
      <c r="F23602" s="1846"/>
    </row>
    <row r="23603" spans="6:6">
      <c r="F23603" s="1846"/>
    </row>
    <row r="23604" spans="6:6">
      <c r="F23604" s="1846"/>
    </row>
    <row r="23605" spans="6:6">
      <c r="F23605" s="1846"/>
    </row>
    <row r="23606" spans="6:6">
      <c r="F23606" s="1846"/>
    </row>
    <row r="23607" spans="6:6">
      <c r="F23607" s="1846"/>
    </row>
    <row r="23608" spans="6:6">
      <c r="F23608" s="1846"/>
    </row>
    <row r="23609" spans="6:6">
      <c r="F23609" s="1846"/>
    </row>
    <row r="23610" spans="6:6">
      <c r="F23610" s="1846"/>
    </row>
    <row r="23611" spans="6:6">
      <c r="F23611" s="1846"/>
    </row>
    <row r="23612" spans="6:6">
      <c r="F23612" s="1846"/>
    </row>
    <row r="23613" spans="6:6">
      <c r="F23613" s="1846"/>
    </row>
    <row r="23614" spans="6:6">
      <c r="F23614" s="1846"/>
    </row>
    <row r="23615" spans="6:6">
      <c r="F23615" s="1846"/>
    </row>
    <row r="23616" spans="6:6">
      <c r="F23616" s="1846"/>
    </row>
    <row r="23617" spans="6:6">
      <c r="F23617" s="1846"/>
    </row>
    <row r="23618" spans="6:6">
      <c r="F23618" s="1846"/>
    </row>
    <row r="23619" spans="6:6">
      <c r="F23619" s="1846"/>
    </row>
    <row r="23620" spans="6:6">
      <c r="F23620" s="1846"/>
    </row>
    <row r="23621" spans="6:6">
      <c r="F23621" s="1846"/>
    </row>
    <row r="23622" spans="6:6">
      <c r="F23622" s="1846"/>
    </row>
    <row r="23623" spans="6:6">
      <c r="F23623" s="1846"/>
    </row>
    <row r="23624" spans="6:6">
      <c r="F23624" s="1846"/>
    </row>
    <row r="23625" spans="6:6">
      <c r="F23625" s="1846"/>
    </row>
    <row r="23626" spans="6:6">
      <c r="F23626" s="1846"/>
    </row>
    <row r="23627" spans="6:6">
      <c r="F23627" s="1846"/>
    </row>
    <row r="23628" spans="6:6">
      <c r="F23628" s="1846"/>
    </row>
    <row r="23629" spans="6:6">
      <c r="F23629" s="1846"/>
    </row>
    <row r="23630" spans="6:6">
      <c r="F23630" s="1846"/>
    </row>
    <row r="23631" spans="6:6">
      <c r="F23631" s="1846"/>
    </row>
    <row r="23632" spans="6:6">
      <c r="F23632" s="1846"/>
    </row>
    <row r="23633" spans="6:6">
      <c r="F23633" s="1846"/>
    </row>
    <row r="23634" spans="6:6">
      <c r="F23634" s="1846"/>
    </row>
    <row r="23635" spans="6:6">
      <c r="F23635" s="1846"/>
    </row>
    <row r="23636" spans="6:6">
      <c r="F23636" s="1846"/>
    </row>
    <row r="23637" spans="6:6">
      <c r="F23637" s="1846"/>
    </row>
    <row r="23638" spans="6:6">
      <c r="F23638" s="1846"/>
    </row>
    <row r="23639" spans="6:6">
      <c r="F23639" s="1846"/>
    </row>
    <row r="23640" spans="6:6">
      <c r="F23640" s="1846"/>
    </row>
    <row r="23641" spans="6:6">
      <c r="F23641" s="1846"/>
    </row>
    <row r="23642" spans="6:6">
      <c r="F23642" s="1846"/>
    </row>
    <row r="23643" spans="6:6">
      <c r="F23643" s="1846"/>
    </row>
    <row r="23644" spans="6:6">
      <c r="F23644" s="1846"/>
    </row>
    <row r="23645" spans="6:6">
      <c r="F23645" s="1846"/>
    </row>
    <row r="23646" spans="6:6">
      <c r="F23646" s="1846"/>
    </row>
    <row r="23647" spans="6:6">
      <c r="F23647" s="1846"/>
    </row>
    <row r="23648" spans="6:6">
      <c r="F23648" s="1846"/>
    </row>
    <row r="23649" spans="6:6">
      <c r="F23649" s="1846"/>
    </row>
    <row r="23650" spans="6:6">
      <c r="F23650" s="1846"/>
    </row>
    <row r="23651" spans="6:6">
      <c r="F23651" s="1846"/>
    </row>
    <row r="23652" spans="6:6">
      <c r="F23652" s="1846"/>
    </row>
    <row r="23653" spans="6:6">
      <c r="F23653" s="1846"/>
    </row>
    <row r="23654" spans="6:6">
      <c r="F23654" s="1846"/>
    </row>
    <row r="23655" spans="6:6">
      <c r="F23655" s="1846"/>
    </row>
    <row r="23656" spans="6:6">
      <c r="F23656" s="1846"/>
    </row>
    <row r="23657" spans="6:6">
      <c r="F23657" s="1846"/>
    </row>
    <row r="23658" spans="6:6">
      <c r="F23658" s="1846"/>
    </row>
    <row r="23659" spans="6:6">
      <c r="F23659" s="1846"/>
    </row>
    <row r="23660" spans="6:6">
      <c r="F23660" s="1846"/>
    </row>
    <row r="23661" spans="6:6">
      <c r="F23661" s="1846"/>
    </row>
    <row r="23662" spans="6:6">
      <c r="F23662" s="1846"/>
    </row>
    <row r="23663" spans="6:6">
      <c r="F23663" s="1846"/>
    </row>
    <row r="23664" spans="6:6">
      <c r="F23664" s="1846"/>
    </row>
    <row r="23665" spans="6:6">
      <c r="F23665" s="1846"/>
    </row>
    <row r="23666" spans="6:6">
      <c r="F23666" s="1846"/>
    </row>
    <row r="23667" spans="6:6">
      <c r="F23667" s="1846"/>
    </row>
    <row r="23668" spans="6:6">
      <c r="F23668" s="1846"/>
    </row>
    <row r="23669" spans="6:6">
      <c r="F23669" s="1846"/>
    </row>
    <row r="23670" spans="6:6">
      <c r="F23670" s="1846"/>
    </row>
    <row r="23671" spans="6:6">
      <c r="F23671" s="1846"/>
    </row>
    <row r="23672" spans="6:6">
      <c r="F23672" s="1846"/>
    </row>
    <row r="23673" spans="6:6">
      <c r="F23673" s="1846"/>
    </row>
    <row r="23674" spans="6:6">
      <c r="F23674" s="1846"/>
    </row>
    <row r="23675" spans="6:6">
      <c r="F23675" s="1846"/>
    </row>
    <row r="23676" spans="6:6">
      <c r="F23676" s="1846"/>
    </row>
    <row r="23677" spans="6:6">
      <c r="F23677" s="1846"/>
    </row>
    <row r="23678" spans="6:6">
      <c r="F23678" s="1846"/>
    </row>
    <row r="23679" spans="6:6">
      <c r="F23679" s="1846"/>
    </row>
    <row r="23680" spans="6:6">
      <c r="F23680" s="1846"/>
    </row>
    <row r="23681" spans="6:6">
      <c r="F23681" s="1846"/>
    </row>
    <row r="23682" spans="6:6">
      <c r="F23682" s="1846"/>
    </row>
    <row r="23683" spans="6:6">
      <c r="F23683" s="1846"/>
    </row>
    <row r="23684" spans="6:6">
      <c r="F23684" s="1846"/>
    </row>
    <row r="23685" spans="6:6">
      <c r="F23685" s="1846"/>
    </row>
    <row r="23686" spans="6:6">
      <c r="F23686" s="1846"/>
    </row>
    <row r="23687" spans="6:6">
      <c r="F23687" s="1846"/>
    </row>
    <row r="23688" spans="6:6">
      <c r="F23688" s="1846"/>
    </row>
    <row r="23689" spans="6:6">
      <c r="F23689" s="1846"/>
    </row>
    <row r="23690" spans="6:6">
      <c r="F23690" s="1846"/>
    </row>
    <row r="23691" spans="6:6">
      <c r="F23691" s="1846"/>
    </row>
    <row r="23692" spans="6:6">
      <c r="F23692" s="1846"/>
    </row>
    <row r="23693" spans="6:6">
      <c r="F23693" s="1846"/>
    </row>
    <row r="23694" spans="6:6">
      <c r="F23694" s="1846"/>
    </row>
    <row r="23695" spans="6:6">
      <c r="F23695" s="1846"/>
    </row>
    <row r="23696" spans="6:6">
      <c r="F23696" s="1846"/>
    </row>
    <row r="23697" spans="6:6">
      <c r="F23697" s="1846"/>
    </row>
    <row r="23698" spans="6:6">
      <c r="F23698" s="1846"/>
    </row>
    <row r="23699" spans="6:6">
      <c r="F23699" s="1846"/>
    </row>
    <row r="23700" spans="6:6">
      <c r="F23700" s="1846"/>
    </row>
    <row r="23701" spans="6:6">
      <c r="F23701" s="1846"/>
    </row>
    <row r="23702" spans="6:6">
      <c r="F23702" s="1846"/>
    </row>
    <row r="23703" spans="6:6">
      <c r="F23703" s="1846"/>
    </row>
    <row r="23704" spans="6:6">
      <c r="F23704" s="1846"/>
    </row>
    <row r="23705" spans="6:6">
      <c r="F23705" s="1846"/>
    </row>
    <row r="23706" spans="6:6">
      <c r="F23706" s="1846"/>
    </row>
    <row r="23707" spans="6:6">
      <c r="F23707" s="1846"/>
    </row>
    <row r="23708" spans="6:6">
      <c r="F23708" s="1846"/>
    </row>
    <row r="23709" spans="6:6">
      <c r="F23709" s="1846"/>
    </row>
    <row r="23710" spans="6:6">
      <c r="F23710" s="1846"/>
    </row>
    <row r="23711" spans="6:6">
      <c r="F23711" s="1846"/>
    </row>
    <row r="23712" spans="6:6">
      <c r="F23712" s="1846"/>
    </row>
    <row r="23713" spans="6:6">
      <c r="F23713" s="1846"/>
    </row>
    <row r="23714" spans="6:6">
      <c r="F23714" s="1846"/>
    </row>
    <row r="23715" spans="6:6">
      <c r="F23715" s="1846"/>
    </row>
    <row r="23716" spans="6:6">
      <c r="F23716" s="1846"/>
    </row>
    <row r="23717" spans="6:6">
      <c r="F23717" s="1846"/>
    </row>
    <row r="23718" spans="6:6">
      <c r="F23718" s="1846"/>
    </row>
    <row r="23719" spans="6:6">
      <c r="F23719" s="1846"/>
    </row>
    <row r="23720" spans="6:6">
      <c r="F23720" s="1846"/>
    </row>
    <row r="23721" spans="6:6">
      <c r="F23721" s="1846"/>
    </row>
    <row r="23722" spans="6:6">
      <c r="F23722" s="1846"/>
    </row>
    <row r="23723" spans="6:6">
      <c r="F23723" s="1846"/>
    </row>
    <row r="23724" spans="6:6">
      <c r="F23724" s="1846"/>
    </row>
    <row r="23725" spans="6:6">
      <c r="F23725" s="1846"/>
    </row>
    <row r="23726" spans="6:6">
      <c r="F23726" s="1846"/>
    </row>
    <row r="23727" spans="6:6">
      <c r="F23727" s="1846"/>
    </row>
    <row r="23728" spans="6:6">
      <c r="F23728" s="1846"/>
    </row>
    <row r="23729" spans="6:6">
      <c r="F23729" s="1846"/>
    </row>
    <row r="23730" spans="6:6">
      <c r="F23730" s="1846"/>
    </row>
    <row r="23731" spans="6:6">
      <c r="F23731" s="1846"/>
    </row>
    <row r="23732" spans="6:6">
      <c r="F23732" s="1846"/>
    </row>
    <row r="23733" spans="6:6">
      <c r="F23733" s="1846"/>
    </row>
    <row r="23734" spans="6:6">
      <c r="F23734" s="1846"/>
    </row>
    <row r="23735" spans="6:6">
      <c r="F23735" s="1846"/>
    </row>
    <row r="23736" spans="6:6">
      <c r="F23736" s="1846"/>
    </row>
    <row r="23737" spans="6:6">
      <c r="F23737" s="1846"/>
    </row>
    <row r="23738" spans="6:6">
      <c r="F23738" s="1846"/>
    </row>
    <row r="23739" spans="6:6">
      <c r="F23739" s="1846"/>
    </row>
    <row r="23740" spans="6:6">
      <c r="F23740" s="1846"/>
    </row>
    <row r="23741" spans="6:6">
      <c r="F23741" s="1846"/>
    </row>
    <row r="23742" spans="6:6">
      <c r="F23742" s="1846"/>
    </row>
    <row r="23743" spans="6:6">
      <c r="F23743" s="1846"/>
    </row>
    <row r="23744" spans="6:6">
      <c r="F23744" s="1846"/>
    </row>
    <row r="23745" spans="6:6">
      <c r="F23745" s="1846"/>
    </row>
    <row r="23746" spans="6:6">
      <c r="F23746" s="1846"/>
    </row>
    <row r="23747" spans="6:6">
      <c r="F23747" s="1846"/>
    </row>
    <row r="23748" spans="6:6">
      <c r="F23748" s="1846"/>
    </row>
    <row r="23749" spans="6:6">
      <c r="F23749" s="1846"/>
    </row>
    <row r="23750" spans="6:6">
      <c r="F23750" s="1846"/>
    </row>
    <row r="23751" spans="6:6">
      <c r="F23751" s="1846"/>
    </row>
    <row r="23752" spans="6:6">
      <c r="F23752" s="1846"/>
    </row>
    <row r="23753" spans="6:6">
      <c r="F23753" s="1846"/>
    </row>
    <row r="23754" spans="6:6">
      <c r="F23754" s="1846"/>
    </row>
    <row r="23755" spans="6:6">
      <c r="F23755" s="1846"/>
    </row>
    <row r="23756" spans="6:6">
      <c r="F23756" s="1846"/>
    </row>
    <row r="23757" spans="6:6">
      <c r="F23757" s="1846"/>
    </row>
    <row r="23758" spans="6:6">
      <c r="F23758" s="1846"/>
    </row>
    <row r="23759" spans="6:6">
      <c r="F23759" s="1846"/>
    </row>
    <row r="23760" spans="6:6">
      <c r="F23760" s="1846"/>
    </row>
    <row r="23761" spans="6:6">
      <c r="F23761" s="1846"/>
    </row>
    <row r="23762" spans="6:6">
      <c r="F23762" s="1846"/>
    </row>
    <row r="23763" spans="6:6">
      <c r="F23763" s="1846"/>
    </row>
    <row r="23764" spans="6:6">
      <c r="F23764" s="1846"/>
    </row>
    <row r="23765" spans="6:6">
      <c r="F23765" s="1846"/>
    </row>
    <row r="23766" spans="6:6">
      <c r="F23766" s="1846"/>
    </row>
    <row r="23767" spans="6:6">
      <c r="F23767" s="1846"/>
    </row>
    <row r="23768" spans="6:6">
      <c r="F23768" s="1846"/>
    </row>
    <row r="23769" spans="6:6">
      <c r="F23769" s="1846"/>
    </row>
    <row r="23770" spans="6:6">
      <c r="F23770" s="1846"/>
    </row>
    <row r="23771" spans="6:6">
      <c r="F23771" s="1846"/>
    </row>
    <row r="23772" spans="6:6">
      <c r="F23772" s="1846"/>
    </row>
    <row r="23773" spans="6:6">
      <c r="F23773" s="1846"/>
    </row>
    <row r="23774" spans="6:6">
      <c r="F23774" s="1846"/>
    </row>
    <row r="23775" spans="6:6">
      <c r="F23775" s="1846"/>
    </row>
    <row r="23776" spans="6:6">
      <c r="F23776" s="1846"/>
    </row>
    <row r="23777" spans="6:6">
      <c r="F23777" s="1846"/>
    </row>
    <row r="23778" spans="6:6">
      <c r="F23778" s="1846"/>
    </row>
    <row r="23779" spans="6:6">
      <c r="F23779" s="1846"/>
    </row>
    <row r="23780" spans="6:6">
      <c r="F23780" s="1846"/>
    </row>
    <row r="23781" spans="6:6">
      <c r="F23781" s="1846"/>
    </row>
    <row r="23782" spans="6:6">
      <c r="F23782" s="1846"/>
    </row>
    <row r="23783" spans="6:6">
      <c r="F23783" s="1846"/>
    </row>
    <row r="23784" spans="6:6">
      <c r="F23784" s="1846"/>
    </row>
    <row r="23785" spans="6:6">
      <c r="F23785" s="1846"/>
    </row>
    <row r="23786" spans="6:6">
      <c r="F23786" s="1846"/>
    </row>
    <row r="23787" spans="6:6">
      <c r="F23787" s="1846"/>
    </row>
    <row r="23788" spans="6:6">
      <c r="F23788" s="1846"/>
    </row>
    <row r="23789" spans="6:6">
      <c r="F23789" s="1846"/>
    </row>
    <row r="23790" spans="6:6">
      <c r="F23790" s="1846"/>
    </row>
    <row r="23791" spans="6:6">
      <c r="F23791" s="1846"/>
    </row>
    <row r="23792" spans="6:6">
      <c r="F23792" s="1846"/>
    </row>
    <row r="23793" spans="6:6">
      <c r="F23793" s="1846"/>
    </row>
    <row r="23794" spans="6:6">
      <c r="F23794" s="1846"/>
    </row>
    <row r="23795" spans="6:6">
      <c r="F23795" s="1846"/>
    </row>
    <row r="23796" spans="6:6">
      <c r="F23796" s="1846"/>
    </row>
    <row r="23797" spans="6:6">
      <c r="F23797" s="1846"/>
    </row>
    <row r="23798" spans="6:6">
      <c r="F23798" s="1846"/>
    </row>
    <row r="23799" spans="6:6">
      <c r="F23799" s="1846"/>
    </row>
    <row r="23800" spans="6:6">
      <c r="F23800" s="1846"/>
    </row>
    <row r="23801" spans="6:6">
      <c r="F23801" s="1846"/>
    </row>
    <row r="23802" spans="6:6">
      <c r="F23802" s="1846"/>
    </row>
    <row r="23803" spans="6:6">
      <c r="F23803" s="1846"/>
    </row>
    <row r="23804" spans="6:6">
      <c r="F23804" s="1846"/>
    </row>
    <row r="23805" spans="6:6">
      <c r="F23805" s="1846"/>
    </row>
    <row r="23806" spans="6:6">
      <c r="F23806" s="1846"/>
    </row>
    <row r="23807" spans="6:6">
      <c r="F23807" s="1846"/>
    </row>
    <row r="23808" spans="6:6">
      <c r="F23808" s="1846"/>
    </row>
    <row r="23809" spans="6:6">
      <c r="F23809" s="1846"/>
    </row>
    <row r="23810" spans="6:6">
      <c r="F23810" s="1846"/>
    </row>
    <row r="23811" spans="6:6">
      <c r="F23811" s="1846"/>
    </row>
    <row r="23812" spans="6:6">
      <c r="F23812" s="1846"/>
    </row>
    <row r="23813" spans="6:6">
      <c r="F23813" s="1846"/>
    </row>
    <row r="23814" spans="6:6">
      <c r="F23814" s="1846"/>
    </row>
    <row r="23815" spans="6:6">
      <c r="F23815" s="1846"/>
    </row>
    <row r="23816" spans="6:6">
      <c r="F23816" s="1846"/>
    </row>
    <row r="23817" spans="6:6">
      <c r="F23817" s="1846"/>
    </row>
    <row r="23818" spans="6:6">
      <c r="F23818" s="1846"/>
    </row>
    <row r="23819" spans="6:6">
      <c r="F23819" s="1846"/>
    </row>
    <row r="23820" spans="6:6">
      <c r="F23820" s="1846"/>
    </row>
    <row r="23821" spans="6:6">
      <c r="F23821" s="1846"/>
    </row>
    <row r="23822" spans="6:6">
      <c r="F23822" s="1846"/>
    </row>
    <row r="23823" spans="6:6">
      <c r="F23823" s="1846"/>
    </row>
    <row r="23824" spans="6:6">
      <c r="F23824" s="1846"/>
    </row>
    <row r="23825" spans="6:6">
      <c r="F23825" s="1846"/>
    </row>
    <row r="23826" spans="6:6">
      <c r="F23826" s="1846"/>
    </row>
    <row r="23827" spans="6:6">
      <c r="F23827" s="1846"/>
    </row>
    <row r="23828" spans="6:6">
      <c r="F23828" s="1846"/>
    </row>
    <row r="23829" spans="6:6">
      <c r="F23829" s="1846"/>
    </row>
    <row r="23830" spans="6:6">
      <c r="F23830" s="1846"/>
    </row>
    <row r="23831" spans="6:6">
      <c r="F23831" s="1846"/>
    </row>
    <row r="23832" spans="6:6">
      <c r="F23832" s="1846"/>
    </row>
    <row r="23833" spans="6:6">
      <c r="F23833" s="1846"/>
    </row>
    <row r="23834" spans="6:6">
      <c r="F23834" s="1846"/>
    </row>
    <row r="23835" spans="6:6">
      <c r="F23835" s="1846"/>
    </row>
    <row r="23836" spans="6:6">
      <c r="F23836" s="1846"/>
    </row>
    <row r="23837" spans="6:6">
      <c r="F23837" s="1846"/>
    </row>
    <row r="23838" spans="6:6">
      <c r="F23838" s="1846"/>
    </row>
    <row r="23839" spans="6:6">
      <c r="F23839" s="1846"/>
    </row>
    <row r="23840" spans="6:6">
      <c r="F23840" s="1846"/>
    </row>
    <row r="23841" spans="6:6">
      <c r="F23841" s="1846"/>
    </row>
    <row r="23842" spans="6:6">
      <c r="F23842" s="1846"/>
    </row>
    <row r="23843" spans="6:6">
      <c r="F23843" s="1846"/>
    </row>
    <row r="23844" spans="6:6">
      <c r="F23844" s="1846"/>
    </row>
    <row r="23845" spans="6:6">
      <c r="F23845" s="1846"/>
    </row>
    <row r="23846" spans="6:6">
      <c r="F23846" s="1846"/>
    </row>
    <row r="23847" spans="6:6">
      <c r="F23847" s="1846"/>
    </row>
    <row r="23848" spans="6:6">
      <c r="F23848" s="1846"/>
    </row>
    <row r="23849" spans="6:6">
      <c r="F23849" s="1846"/>
    </row>
    <row r="23850" spans="6:6">
      <c r="F23850" s="1846"/>
    </row>
    <row r="23851" spans="6:6">
      <c r="F23851" s="1846"/>
    </row>
    <row r="23852" spans="6:6">
      <c r="F23852" s="1846"/>
    </row>
    <row r="23853" spans="6:6">
      <c r="F23853" s="1846"/>
    </row>
    <row r="23854" spans="6:6">
      <c r="F23854" s="1846"/>
    </row>
    <row r="23855" spans="6:6">
      <c r="F23855" s="1846"/>
    </row>
    <row r="23856" spans="6:6">
      <c r="F23856" s="1846"/>
    </row>
    <row r="23857" spans="6:6">
      <c r="F23857" s="1846"/>
    </row>
    <row r="23858" spans="6:6">
      <c r="F23858" s="1846"/>
    </row>
    <row r="23859" spans="6:6">
      <c r="F23859" s="1846"/>
    </row>
    <row r="23860" spans="6:6">
      <c r="F23860" s="1846"/>
    </row>
    <row r="23861" spans="6:6">
      <c r="F23861" s="1846"/>
    </row>
    <row r="23862" spans="6:6">
      <c r="F23862" s="1846"/>
    </row>
    <row r="23863" spans="6:6">
      <c r="F23863" s="1846"/>
    </row>
    <row r="23864" spans="6:6">
      <c r="F23864" s="1846"/>
    </row>
    <row r="23865" spans="6:6">
      <c r="F23865" s="1846"/>
    </row>
    <row r="23866" spans="6:6">
      <c r="F23866" s="1846"/>
    </row>
    <row r="23867" spans="6:6">
      <c r="F23867" s="1846"/>
    </row>
    <row r="23868" spans="6:6">
      <c r="F23868" s="1846"/>
    </row>
    <row r="23869" spans="6:6">
      <c r="F23869" s="1846"/>
    </row>
    <row r="23870" spans="6:6">
      <c r="F23870" s="1846"/>
    </row>
    <row r="23871" spans="6:6">
      <c r="F23871" s="1846"/>
    </row>
    <row r="23872" spans="6:6">
      <c r="F23872" s="1846"/>
    </row>
    <row r="23873" spans="6:6">
      <c r="F23873" s="1846"/>
    </row>
    <row r="23874" spans="6:6">
      <c r="F23874" s="1846"/>
    </row>
    <row r="23875" spans="6:6">
      <c r="F23875" s="1846"/>
    </row>
    <row r="23876" spans="6:6">
      <c r="F23876" s="1846"/>
    </row>
    <row r="23877" spans="6:6">
      <c r="F23877" s="1846"/>
    </row>
    <row r="23878" spans="6:6">
      <c r="F23878" s="1846"/>
    </row>
    <row r="23879" spans="6:6">
      <c r="F23879" s="1846"/>
    </row>
    <row r="23880" spans="6:6">
      <c r="F23880" s="1846"/>
    </row>
    <row r="23881" spans="6:6">
      <c r="F23881" s="1846"/>
    </row>
    <row r="23882" spans="6:6">
      <c r="F23882" s="1846"/>
    </row>
    <row r="23883" spans="6:6">
      <c r="F23883" s="1846"/>
    </row>
    <row r="23884" spans="6:6">
      <c r="F23884" s="1846"/>
    </row>
    <row r="23885" spans="6:6">
      <c r="F23885" s="1846"/>
    </row>
    <row r="23886" spans="6:6">
      <c r="F23886" s="1846"/>
    </row>
    <row r="23887" spans="6:6">
      <c r="F23887" s="1846"/>
    </row>
    <row r="23888" spans="6:6">
      <c r="F23888" s="1846"/>
    </row>
    <row r="23889" spans="6:6">
      <c r="F23889" s="1846"/>
    </row>
    <row r="23890" spans="6:6">
      <c r="F23890" s="1846"/>
    </row>
    <row r="23891" spans="6:6">
      <c r="F23891" s="1846"/>
    </row>
    <row r="23892" spans="6:6">
      <c r="F23892" s="1846"/>
    </row>
    <row r="23893" spans="6:6">
      <c r="F23893" s="1846"/>
    </row>
    <row r="23894" spans="6:6">
      <c r="F23894" s="1846"/>
    </row>
    <row r="23895" spans="6:6">
      <c r="F23895" s="1846"/>
    </row>
    <row r="23896" spans="6:6">
      <c r="F23896" s="1846"/>
    </row>
    <row r="23897" spans="6:6">
      <c r="F23897" s="1846"/>
    </row>
    <row r="23898" spans="6:6">
      <c r="F23898" s="1846"/>
    </row>
    <row r="23899" spans="6:6">
      <c r="F23899" s="1846"/>
    </row>
    <row r="23900" spans="6:6">
      <c r="F23900" s="1846"/>
    </row>
    <row r="23901" spans="6:6">
      <c r="F23901" s="1846"/>
    </row>
    <row r="23902" spans="6:6">
      <c r="F23902" s="1846"/>
    </row>
    <row r="23903" spans="6:6">
      <c r="F23903" s="1846"/>
    </row>
    <row r="23904" spans="6:6">
      <c r="F23904" s="1846"/>
    </row>
    <row r="23905" spans="6:6">
      <c r="F23905" s="1846"/>
    </row>
    <row r="23906" spans="6:6">
      <c r="F23906" s="1846"/>
    </row>
    <row r="23907" spans="6:6">
      <c r="F23907" s="1846"/>
    </row>
    <row r="23908" spans="6:6">
      <c r="F23908" s="1846"/>
    </row>
    <row r="23909" spans="6:6">
      <c r="F23909" s="1846"/>
    </row>
    <row r="23910" spans="6:6">
      <c r="F23910" s="1846"/>
    </row>
    <row r="23911" spans="6:6">
      <c r="F23911" s="1846"/>
    </row>
    <row r="23912" spans="6:6">
      <c r="F23912" s="1846"/>
    </row>
    <row r="23913" spans="6:6">
      <c r="F23913" s="1846"/>
    </row>
    <row r="23914" spans="6:6">
      <c r="F23914" s="1846"/>
    </row>
    <row r="23915" spans="6:6">
      <c r="F23915" s="1846"/>
    </row>
    <row r="23916" spans="6:6">
      <c r="F23916" s="1846"/>
    </row>
    <row r="23917" spans="6:6">
      <c r="F23917" s="1846"/>
    </row>
    <row r="23918" spans="6:6">
      <c r="F23918" s="1846"/>
    </row>
    <row r="23919" spans="6:6">
      <c r="F23919" s="1846"/>
    </row>
    <row r="23920" spans="6:6">
      <c r="F23920" s="1846"/>
    </row>
    <row r="23921" spans="6:6">
      <c r="F23921" s="1846"/>
    </row>
    <row r="23922" spans="6:6">
      <c r="F23922" s="1846"/>
    </row>
    <row r="23923" spans="6:6">
      <c r="F23923" s="1846"/>
    </row>
    <row r="23924" spans="6:6">
      <c r="F23924" s="1846"/>
    </row>
    <row r="23925" spans="6:6">
      <c r="F23925" s="1846"/>
    </row>
    <row r="23926" spans="6:6">
      <c r="F23926" s="1846"/>
    </row>
    <row r="23927" spans="6:6">
      <c r="F23927" s="1846"/>
    </row>
    <row r="23928" spans="6:6">
      <c r="F23928" s="1846"/>
    </row>
    <row r="23929" spans="6:6">
      <c r="F23929" s="1846"/>
    </row>
    <row r="23930" spans="6:6">
      <c r="F23930" s="1846"/>
    </row>
    <row r="23931" spans="6:6">
      <c r="F23931" s="1846"/>
    </row>
    <row r="23932" spans="6:6">
      <c r="F23932" s="1846"/>
    </row>
    <row r="23933" spans="6:6">
      <c r="F23933" s="1846"/>
    </row>
    <row r="23934" spans="6:6">
      <c r="F23934" s="1846"/>
    </row>
    <row r="23935" spans="6:6">
      <c r="F23935" s="1846"/>
    </row>
    <row r="23936" spans="6:6">
      <c r="F23936" s="1846"/>
    </row>
    <row r="23937" spans="6:6">
      <c r="F23937" s="1846"/>
    </row>
    <row r="23938" spans="6:6">
      <c r="F23938" s="1846"/>
    </row>
    <row r="23939" spans="6:6">
      <c r="F23939" s="1846"/>
    </row>
    <row r="23940" spans="6:6">
      <c r="F23940" s="1846"/>
    </row>
    <row r="23941" spans="6:6">
      <c r="F23941" s="1846"/>
    </row>
    <row r="23942" spans="6:6">
      <c r="F23942" s="1846"/>
    </row>
    <row r="23943" spans="6:6">
      <c r="F23943" s="1846"/>
    </row>
    <row r="23944" spans="6:6">
      <c r="F23944" s="1846"/>
    </row>
    <row r="23945" spans="6:6">
      <c r="F23945" s="1846"/>
    </row>
    <row r="23946" spans="6:6">
      <c r="F23946" s="1846"/>
    </row>
    <row r="23947" spans="6:6">
      <c r="F23947" s="1846"/>
    </row>
    <row r="23948" spans="6:6">
      <c r="F23948" s="1846"/>
    </row>
    <row r="23949" spans="6:6">
      <c r="F23949" s="1846"/>
    </row>
    <row r="23950" spans="6:6">
      <c r="F23950" s="1846"/>
    </row>
    <row r="23951" spans="6:6">
      <c r="F23951" s="1846"/>
    </row>
    <row r="23952" spans="6:6">
      <c r="F23952" s="1846"/>
    </row>
    <row r="23953" spans="6:6">
      <c r="F23953" s="1846"/>
    </row>
    <row r="23954" spans="6:6">
      <c r="F23954" s="1846"/>
    </row>
    <row r="23955" spans="6:6">
      <c r="F23955" s="1846"/>
    </row>
    <row r="23956" spans="6:6">
      <c r="F23956" s="1846"/>
    </row>
    <row r="23957" spans="6:6">
      <c r="F23957" s="1846"/>
    </row>
    <row r="23958" spans="6:6">
      <c r="F23958" s="1846"/>
    </row>
    <row r="23959" spans="6:6">
      <c r="F23959" s="1846"/>
    </row>
    <row r="23960" spans="6:6">
      <c r="F23960" s="1846"/>
    </row>
    <row r="23961" spans="6:6">
      <c r="F23961" s="1846"/>
    </row>
    <row r="23962" spans="6:6">
      <c r="F23962" s="1846"/>
    </row>
    <row r="23963" spans="6:6">
      <c r="F23963" s="1846"/>
    </row>
    <row r="23964" spans="6:6">
      <c r="F23964" s="1846"/>
    </row>
    <row r="23965" spans="6:6">
      <c r="F23965" s="1846"/>
    </row>
    <row r="23966" spans="6:6">
      <c r="F23966" s="1846"/>
    </row>
    <row r="23967" spans="6:6">
      <c r="F23967" s="1846"/>
    </row>
    <row r="23968" spans="6:6">
      <c r="F23968" s="1846"/>
    </row>
    <row r="23969" spans="6:6">
      <c r="F23969" s="1846"/>
    </row>
    <row r="23970" spans="6:6">
      <c r="F23970" s="1846"/>
    </row>
    <row r="23971" spans="6:6">
      <c r="F23971" s="1846"/>
    </row>
    <row r="23972" spans="6:6">
      <c r="F23972" s="1846"/>
    </row>
    <row r="23973" spans="6:6">
      <c r="F23973" s="1846"/>
    </row>
    <row r="23974" spans="6:6">
      <c r="F23974" s="1846"/>
    </row>
    <row r="23975" spans="6:6">
      <c r="F23975" s="1846"/>
    </row>
    <row r="23976" spans="6:6">
      <c r="F23976" s="1846"/>
    </row>
    <row r="23977" spans="6:6">
      <c r="F23977" s="1846"/>
    </row>
    <row r="23978" spans="6:6">
      <c r="F23978" s="1846"/>
    </row>
    <row r="23979" spans="6:6">
      <c r="F23979" s="1846"/>
    </row>
    <row r="23980" spans="6:6">
      <c r="F23980" s="1846"/>
    </row>
    <row r="23981" spans="6:6">
      <c r="F23981" s="1846"/>
    </row>
    <row r="23982" spans="6:6">
      <c r="F23982" s="1846"/>
    </row>
    <row r="23983" spans="6:6">
      <c r="F23983" s="1846"/>
    </row>
    <row r="23984" spans="6:6">
      <c r="F23984" s="1846"/>
    </row>
    <row r="23985" spans="6:6">
      <c r="F23985" s="1846"/>
    </row>
    <row r="23986" spans="6:6">
      <c r="F23986" s="1846"/>
    </row>
    <row r="23987" spans="6:6">
      <c r="F23987" s="1846"/>
    </row>
    <row r="23988" spans="6:6">
      <c r="F23988" s="1846"/>
    </row>
    <row r="23989" spans="6:6">
      <c r="F23989" s="1846"/>
    </row>
    <row r="23990" spans="6:6">
      <c r="F23990" s="1846"/>
    </row>
    <row r="23991" spans="6:6">
      <c r="F23991" s="1846"/>
    </row>
    <row r="23992" spans="6:6">
      <c r="F23992" s="1846"/>
    </row>
    <row r="23993" spans="6:6">
      <c r="F23993" s="1846"/>
    </row>
    <row r="23994" spans="6:6">
      <c r="F23994" s="1846"/>
    </row>
    <row r="23995" spans="6:6">
      <c r="F23995" s="1846"/>
    </row>
    <row r="23996" spans="6:6">
      <c r="F23996" s="1846"/>
    </row>
    <row r="23997" spans="6:6">
      <c r="F23997" s="1846"/>
    </row>
    <row r="23998" spans="6:6">
      <c r="F23998" s="1846"/>
    </row>
    <row r="23999" spans="6:6">
      <c r="F23999" s="1846"/>
    </row>
    <row r="24000" spans="6:6">
      <c r="F24000" s="1846"/>
    </row>
    <row r="24001" spans="6:6">
      <c r="F24001" s="1846"/>
    </row>
    <row r="24002" spans="6:6">
      <c r="F24002" s="1846"/>
    </row>
    <row r="24003" spans="6:6">
      <c r="F24003" s="1846"/>
    </row>
    <row r="24004" spans="6:6">
      <c r="F24004" s="1846"/>
    </row>
    <row r="24005" spans="6:6">
      <c r="F24005" s="1846"/>
    </row>
    <row r="24006" spans="6:6">
      <c r="F24006" s="1846"/>
    </row>
    <row r="24007" spans="6:6">
      <c r="F24007" s="1846"/>
    </row>
    <row r="24008" spans="6:6">
      <c r="F24008" s="1846"/>
    </row>
    <row r="24009" spans="6:6">
      <c r="F24009" s="1846"/>
    </row>
    <row r="24010" spans="6:6">
      <c r="F24010" s="1846"/>
    </row>
    <row r="24011" spans="6:6">
      <c r="F24011" s="1846"/>
    </row>
    <row r="24012" spans="6:6">
      <c r="F24012" s="1846"/>
    </row>
    <row r="24013" spans="6:6">
      <c r="F24013" s="1846"/>
    </row>
    <row r="24014" spans="6:6">
      <c r="F24014" s="1846"/>
    </row>
    <row r="24015" spans="6:6">
      <c r="F24015" s="1846"/>
    </row>
    <row r="24016" spans="6:6">
      <c r="F24016" s="1846"/>
    </row>
    <row r="24017" spans="6:6">
      <c r="F24017" s="1846"/>
    </row>
    <row r="24018" spans="6:6">
      <c r="F24018" s="1846"/>
    </row>
    <row r="24019" spans="6:6">
      <c r="F24019" s="1846"/>
    </row>
    <row r="24020" spans="6:6">
      <c r="F24020" s="1846"/>
    </row>
    <row r="24021" spans="6:6">
      <c r="F24021" s="1846"/>
    </row>
    <row r="24022" spans="6:6">
      <c r="F24022" s="1846"/>
    </row>
    <row r="24023" spans="6:6">
      <c r="F24023" s="1846"/>
    </row>
    <row r="24024" spans="6:6">
      <c r="F24024" s="1846"/>
    </row>
    <row r="24025" spans="6:6">
      <c r="F24025" s="1846"/>
    </row>
    <row r="24026" spans="6:6">
      <c r="F24026" s="1846"/>
    </row>
    <row r="24027" spans="6:6">
      <c r="F24027" s="1846"/>
    </row>
    <row r="24028" spans="6:6">
      <c r="F24028" s="1846"/>
    </row>
    <row r="24029" spans="6:6">
      <c r="F24029" s="1846"/>
    </row>
    <row r="24030" spans="6:6">
      <c r="F24030" s="1846"/>
    </row>
    <row r="24031" spans="6:6">
      <c r="F24031" s="1846"/>
    </row>
    <row r="24032" spans="6:6">
      <c r="F24032" s="1846"/>
    </row>
    <row r="24033" spans="6:6">
      <c r="F24033" s="1846"/>
    </row>
    <row r="24034" spans="6:6">
      <c r="F24034" s="1846"/>
    </row>
    <row r="24035" spans="6:6">
      <c r="F24035" s="1846"/>
    </row>
    <row r="24036" spans="6:6">
      <c r="F24036" s="1846"/>
    </row>
    <row r="24037" spans="6:6">
      <c r="F24037" s="1846"/>
    </row>
    <row r="24038" spans="6:6">
      <c r="F24038" s="1846"/>
    </row>
    <row r="24039" spans="6:6">
      <c r="F24039" s="1846"/>
    </row>
    <row r="24040" spans="6:6">
      <c r="F24040" s="1846"/>
    </row>
    <row r="24041" spans="6:6">
      <c r="F24041" s="1846"/>
    </row>
    <row r="24042" spans="6:6">
      <c r="F24042" s="1846"/>
    </row>
    <row r="24043" spans="6:6">
      <c r="F24043" s="1846"/>
    </row>
    <row r="24044" spans="6:6">
      <c r="F24044" s="1846"/>
    </row>
    <row r="24045" spans="6:6">
      <c r="F24045" s="1846"/>
    </row>
    <row r="24046" spans="6:6">
      <c r="F24046" s="1846"/>
    </row>
    <row r="24047" spans="6:6">
      <c r="F24047" s="1846"/>
    </row>
    <row r="24048" spans="6:6">
      <c r="F24048" s="1846"/>
    </row>
    <row r="24049" spans="6:6">
      <c r="F24049" s="1846"/>
    </row>
    <row r="24050" spans="6:6">
      <c r="F24050" s="1846"/>
    </row>
    <row r="24051" spans="6:6">
      <c r="F24051" s="1846"/>
    </row>
    <row r="24052" spans="6:6">
      <c r="F24052" s="1846"/>
    </row>
    <row r="24053" spans="6:6">
      <c r="F24053" s="1846"/>
    </row>
    <row r="24054" spans="6:6">
      <c r="F24054" s="1846"/>
    </row>
    <row r="24055" spans="6:6">
      <c r="F24055" s="1846"/>
    </row>
    <row r="24056" spans="6:6">
      <c r="F24056" s="1846"/>
    </row>
    <row r="24057" spans="6:6">
      <c r="F24057" s="1846"/>
    </row>
    <row r="24058" spans="6:6">
      <c r="F24058" s="1846"/>
    </row>
    <row r="24059" spans="6:6">
      <c r="F24059" s="1846"/>
    </row>
    <row r="24060" spans="6:6">
      <c r="F24060" s="1846"/>
    </row>
    <row r="24061" spans="6:6">
      <c r="F24061" s="1846"/>
    </row>
    <row r="24062" spans="6:6">
      <c r="F24062" s="1846"/>
    </row>
    <row r="24063" spans="6:6">
      <c r="F24063" s="1846"/>
    </row>
    <row r="24064" spans="6:6">
      <c r="F24064" s="1846"/>
    </row>
    <row r="24065" spans="6:6">
      <c r="F24065" s="1846"/>
    </row>
    <row r="24066" spans="6:6">
      <c r="F24066" s="1846"/>
    </row>
    <row r="24067" spans="6:6">
      <c r="F24067" s="1846"/>
    </row>
    <row r="24068" spans="6:6">
      <c r="F24068" s="1846"/>
    </row>
    <row r="24069" spans="6:6">
      <c r="F24069" s="1846"/>
    </row>
    <row r="24070" spans="6:6">
      <c r="F24070" s="1846"/>
    </row>
    <row r="24071" spans="6:6">
      <c r="F24071" s="1846"/>
    </row>
    <row r="24072" spans="6:6">
      <c r="F24072" s="1846"/>
    </row>
    <row r="24073" spans="6:6">
      <c r="F24073" s="1846"/>
    </row>
    <row r="24074" spans="6:6">
      <c r="F24074" s="1846"/>
    </row>
    <row r="24075" spans="6:6">
      <c r="F24075" s="1846"/>
    </row>
    <row r="24076" spans="6:6">
      <c r="F24076" s="1846"/>
    </row>
    <row r="24077" spans="6:6">
      <c r="F24077" s="1846"/>
    </row>
    <row r="24078" spans="6:6">
      <c r="F24078" s="1846"/>
    </row>
    <row r="24079" spans="6:6">
      <c r="F24079" s="1846"/>
    </row>
    <row r="24080" spans="6:6">
      <c r="F24080" s="1846"/>
    </row>
    <row r="24081" spans="6:6">
      <c r="F24081" s="1846"/>
    </row>
    <row r="24082" spans="6:6">
      <c r="F24082" s="1846"/>
    </row>
    <row r="24083" spans="6:6">
      <c r="F24083" s="1846"/>
    </row>
    <row r="24084" spans="6:6">
      <c r="F24084" s="1846"/>
    </row>
    <row r="24085" spans="6:6">
      <c r="F24085" s="1846"/>
    </row>
    <row r="24086" spans="6:6">
      <c r="F24086" s="1846"/>
    </row>
    <row r="24087" spans="6:6">
      <c r="F24087" s="1846"/>
    </row>
    <row r="24088" spans="6:6">
      <c r="F24088" s="1846"/>
    </row>
    <row r="24089" spans="6:6">
      <c r="F24089" s="1846"/>
    </row>
    <row r="24090" spans="6:6">
      <c r="F24090" s="1846"/>
    </row>
    <row r="24091" spans="6:6">
      <c r="F24091" s="1846"/>
    </row>
    <row r="24092" spans="6:6">
      <c r="F24092" s="1846"/>
    </row>
    <row r="24093" spans="6:6">
      <c r="F24093" s="1846"/>
    </row>
    <row r="24094" spans="6:6">
      <c r="F24094" s="1846"/>
    </row>
    <row r="24095" spans="6:6">
      <c r="F24095" s="1846"/>
    </row>
    <row r="24096" spans="6:6">
      <c r="F24096" s="1846"/>
    </row>
    <row r="24097" spans="6:6">
      <c r="F24097" s="1846"/>
    </row>
    <row r="24098" spans="6:6">
      <c r="F24098" s="1846"/>
    </row>
    <row r="24099" spans="6:6">
      <c r="F24099" s="1846"/>
    </row>
    <row r="24100" spans="6:6">
      <c r="F24100" s="1846"/>
    </row>
    <row r="24101" spans="6:6">
      <c r="F24101" s="1846"/>
    </row>
    <row r="24102" spans="6:6">
      <c r="F24102" s="1846"/>
    </row>
    <row r="24103" spans="6:6">
      <c r="F24103" s="1846"/>
    </row>
    <row r="24104" spans="6:6">
      <c r="F24104" s="1846"/>
    </row>
    <row r="24105" spans="6:6">
      <c r="F24105" s="1846"/>
    </row>
    <row r="24106" spans="6:6">
      <c r="F24106" s="1846"/>
    </row>
    <row r="24107" spans="6:6">
      <c r="F24107" s="1846"/>
    </row>
    <row r="24108" spans="6:6">
      <c r="F24108" s="1846"/>
    </row>
    <row r="24109" spans="6:6">
      <c r="F24109" s="1846"/>
    </row>
    <row r="24110" spans="6:6">
      <c r="F24110" s="1846"/>
    </row>
    <row r="24111" spans="6:6">
      <c r="F24111" s="1846"/>
    </row>
    <row r="24112" spans="6:6">
      <c r="F24112" s="1846"/>
    </row>
    <row r="24113" spans="6:6">
      <c r="F24113" s="1846"/>
    </row>
    <row r="24114" spans="6:6">
      <c r="F24114" s="1846"/>
    </row>
    <row r="24115" spans="6:6">
      <c r="F24115" s="1846"/>
    </row>
    <row r="24116" spans="6:6">
      <c r="F24116" s="1846"/>
    </row>
    <row r="24117" spans="6:6">
      <c r="F24117" s="1846"/>
    </row>
    <row r="24118" spans="6:6">
      <c r="F24118" s="1846"/>
    </row>
    <row r="24119" spans="6:6">
      <c r="F24119" s="1846"/>
    </row>
    <row r="24120" spans="6:6">
      <c r="F24120" s="1846"/>
    </row>
    <row r="24121" spans="6:6">
      <c r="F24121" s="1846"/>
    </row>
    <row r="24122" spans="6:6">
      <c r="F24122" s="1846"/>
    </row>
    <row r="24123" spans="6:6">
      <c r="F24123" s="1846"/>
    </row>
    <row r="24124" spans="6:6">
      <c r="F24124" s="1846"/>
    </row>
    <row r="24125" spans="6:6">
      <c r="F24125" s="1846"/>
    </row>
    <row r="24126" spans="6:6">
      <c r="F24126" s="1846"/>
    </row>
    <row r="24127" spans="6:6">
      <c r="F24127" s="1846"/>
    </row>
    <row r="24128" spans="6:6">
      <c r="F24128" s="1846"/>
    </row>
    <row r="24129" spans="6:6">
      <c r="F24129" s="1846"/>
    </row>
    <row r="24130" spans="6:6">
      <c r="F24130" s="1846"/>
    </row>
    <row r="24131" spans="6:6">
      <c r="F24131" s="1846"/>
    </row>
    <row r="24132" spans="6:6">
      <c r="F24132" s="1846"/>
    </row>
    <row r="24133" spans="6:6">
      <c r="F24133" s="1846"/>
    </row>
    <row r="24134" spans="6:6">
      <c r="F24134" s="1846"/>
    </row>
    <row r="24135" spans="6:6">
      <c r="F24135" s="1846"/>
    </row>
    <row r="24136" spans="6:6">
      <c r="F24136" s="1846"/>
    </row>
    <row r="24137" spans="6:6">
      <c r="F24137" s="1846"/>
    </row>
    <row r="24138" spans="6:6">
      <c r="F24138" s="1846"/>
    </row>
    <row r="24139" spans="6:6">
      <c r="F24139" s="1846"/>
    </row>
    <row r="24140" spans="6:6">
      <c r="F24140" s="1846"/>
    </row>
    <row r="24141" spans="6:6">
      <c r="F24141" s="1846"/>
    </row>
    <row r="24142" spans="6:6">
      <c r="F24142" s="1846"/>
    </row>
    <row r="24143" spans="6:6">
      <c r="F24143" s="1846"/>
    </row>
    <row r="24144" spans="6:6">
      <c r="F24144" s="1846"/>
    </row>
    <row r="24145" spans="6:6">
      <c r="F24145" s="1846"/>
    </row>
    <row r="24146" spans="6:6">
      <c r="F24146" s="1846"/>
    </row>
    <row r="24147" spans="6:6">
      <c r="F24147" s="1846"/>
    </row>
    <row r="24148" spans="6:6">
      <c r="F24148" s="1846"/>
    </row>
    <row r="24149" spans="6:6">
      <c r="F24149" s="1846"/>
    </row>
    <row r="24150" spans="6:6">
      <c r="F24150" s="1846"/>
    </row>
    <row r="24151" spans="6:6">
      <c r="F24151" s="1846"/>
    </row>
    <row r="24152" spans="6:6">
      <c r="F24152" s="1846"/>
    </row>
    <row r="24153" spans="6:6">
      <c r="F24153" s="1846"/>
    </row>
    <row r="24154" spans="6:6">
      <c r="F24154" s="1846"/>
    </row>
    <row r="24155" spans="6:6">
      <c r="F24155" s="1846"/>
    </row>
    <row r="24156" spans="6:6">
      <c r="F24156" s="1846"/>
    </row>
    <row r="24157" spans="6:6">
      <c r="F24157" s="1846"/>
    </row>
    <row r="24158" spans="6:6">
      <c r="F24158" s="1846"/>
    </row>
    <row r="24159" spans="6:6">
      <c r="F24159" s="1846"/>
    </row>
    <row r="24160" spans="6:6">
      <c r="F24160" s="1846"/>
    </row>
    <row r="24161" spans="6:6">
      <c r="F24161" s="1846"/>
    </row>
    <row r="24162" spans="6:6">
      <c r="F24162" s="1846"/>
    </row>
    <row r="24163" spans="6:6">
      <c r="F24163" s="1846"/>
    </row>
    <row r="24164" spans="6:6">
      <c r="F24164" s="1846"/>
    </row>
    <row r="24165" spans="6:6">
      <c r="F24165" s="1846"/>
    </row>
    <row r="24166" spans="6:6">
      <c r="F24166" s="1846"/>
    </row>
    <row r="24167" spans="6:6">
      <c r="F24167" s="1846"/>
    </row>
    <row r="24168" spans="6:6">
      <c r="F24168" s="1846"/>
    </row>
    <row r="24169" spans="6:6">
      <c r="F24169" s="1846"/>
    </row>
    <row r="24170" spans="6:6">
      <c r="F24170" s="1846"/>
    </row>
    <row r="24171" spans="6:6">
      <c r="F24171" s="1846"/>
    </row>
    <row r="24172" spans="6:6">
      <c r="F24172" s="1846"/>
    </row>
    <row r="24173" spans="6:6">
      <c r="F24173" s="1846"/>
    </row>
    <row r="24174" spans="6:6">
      <c r="F24174" s="1846"/>
    </row>
    <row r="24175" spans="6:6">
      <c r="F24175" s="1846"/>
    </row>
    <row r="24176" spans="6:6">
      <c r="F24176" s="1846"/>
    </row>
    <row r="24177" spans="6:6">
      <c r="F24177" s="1846"/>
    </row>
    <row r="24178" spans="6:6">
      <c r="F24178" s="1846"/>
    </row>
    <row r="24179" spans="6:6">
      <c r="F24179" s="1846"/>
    </row>
    <row r="24180" spans="6:6">
      <c r="F24180" s="1846"/>
    </row>
    <row r="24181" spans="6:6">
      <c r="F24181" s="1846"/>
    </row>
    <row r="24182" spans="6:6">
      <c r="F24182" s="1846"/>
    </row>
    <row r="24183" spans="6:6">
      <c r="F24183" s="1846"/>
    </row>
    <row r="24184" spans="6:6">
      <c r="F24184" s="1846"/>
    </row>
    <row r="24185" spans="6:6">
      <c r="F24185" s="1846"/>
    </row>
    <row r="24186" spans="6:6">
      <c r="F24186" s="1846"/>
    </row>
    <row r="24187" spans="6:6">
      <c r="F24187" s="1846"/>
    </row>
    <row r="24188" spans="6:6">
      <c r="F24188" s="1846"/>
    </row>
    <row r="24189" spans="6:6">
      <c r="F24189" s="1846"/>
    </row>
    <row r="24190" spans="6:6">
      <c r="F24190" s="1846"/>
    </row>
    <row r="24191" spans="6:6">
      <c r="F24191" s="1846"/>
    </row>
    <row r="24192" spans="6:6">
      <c r="F24192" s="1846"/>
    </row>
    <row r="24193" spans="6:6">
      <c r="F24193" s="1846"/>
    </row>
    <row r="24194" spans="6:6">
      <c r="F24194" s="1846"/>
    </row>
    <row r="24195" spans="6:6">
      <c r="F24195" s="1846"/>
    </row>
    <row r="24196" spans="6:6">
      <c r="F24196" s="1846"/>
    </row>
    <row r="24197" spans="6:6">
      <c r="F24197" s="1846"/>
    </row>
    <row r="24198" spans="6:6">
      <c r="F24198" s="1846"/>
    </row>
    <row r="24199" spans="6:6">
      <c r="F24199" s="1846"/>
    </row>
    <row r="24200" spans="6:6">
      <c r="F24200" s="1846"/>
    </row>
    <row r="24201" spans="6:6">
      <c r="F24201" s="1846"/>
    </row>
    <row r="24202" spans="6:6">
      <c r="F24202" s="1846"/>
    </row>
    <row r="24203" spans="6:6">
      <c r="F24203" s="1846"/>
    </row>
    <row r="24204" spans="6:6">
      <c r="F24204" s="1846"/>
    </row>
    <row r="24205" spans="6:6">
      <c r="F24205" s="1846"/>
    </row>
    <row r="24206" spans="6:6">
      <c r="F24206" s="1846"/>
    </row>
    <row r="24207" spans="6:6">
      <c r="F24207" s="1846"/>
    </row>
    <row r="24208" spans="6:6">
      <c r="F24208" s="1846"/>
    </row>
    <row r="24209" spans="6:6">
      <c r="F24209" s="1846"/>
    </row>
    <row r="24210" spans="6:6">
      <c r="F24210" s="1846"/>
    </row>
    <row r="24211" spans="6:6">
      <c r="F24211" s="1846"/>
    </row>
    <row r="24212" spans="6:6">
      <c r="F24212" s="1846"/>
    </row>
    <row r="24213" spans="6:6">
      <c r="F24213" s="1846"/>
    </row>
    <row r="24214" spans="6:6">
      <c r="F24214" s="1846"/>
    </row>
    <row r="24215" spans="6:6">
      <c r="F24215" s="1846"/>
    </row>
    <row r="24216" spans="6:6">
      <c r="F24216" s="1846"/>
    </row>
    <row r="24217" spans="6:6">
      <c r="F24217" s="1846"/>
    </row>
    <row r="24218" spans="6:6">
      <c r="F24218" s="1846"/>
    </row>
    <row r="24219" spans="6:6">
      <c r="F24219" s="1846"/>
    </row>
    <row r="24220" spans="6:6">
      <c r="F24220" s="1846"/>
    </row>
    <row r="24221" spans="6:6">
      <c r="F24221" s="1846"/>
    </row>
    <row r="24222" spans="6:6">
      <c r="F24222" s="1846"/>
    </row>
    <row r="24223" spans="6:6">
      <c r="F24223" s="1846"/>
    </row>
    <row r="24224" spans="6:6">
      <c r="F24224" s="1846"/>
    </row>
    <row r="24225" spans="6:6">
      <c r="F24225" s="1846"/>
    </row>
    <row r="24226" spans="6:6">
      <c r="F24226" s="1846"/>
    </row>
    <row r="24227" spans="6:6">
      <c r="F24227" s="1846"/>
    </row>
    <row r="24228" spans="6:6">
      <c r="F24228" s="1846"/>
    </row>
    <row r="24229" spans="6:6">
      <c r="F24229" s="1846"/>
    </row>
    <row r="24230" spans="6:6">
      <c r="F24230" s="1846"/>
    </row>
    <row r="24231" spans="6:6">
      <c r="F24231" s="1846"/>
    </row>
    <row r="24232" spans="6:6">
      <c r="F24232" s="1846"/>
    </row>
    <row r="24233" spans="6:6">
      <c r="F24233" s="1846"/>
    </row>
    <row r="24234" spans="6:6">
      <c r="F24234" s="1846"/>
    </row>
    <row r="24235" spans="6:6">
      <c r="F24235" s="1846"/>
    </row>
    <row r="24236" spans="6:6">
      <c r="F24236" s="1846"/>
    </row>
    <row r="24237" spans="6:6">
      <c r="F24237" s="1846"/>
    </row>
    <row r="24238" spans="6:6">
      <c r="F24238" s="1846"/>
    </row>
    <row r="24239" spans="6:6">
      <c r="F24239" s="1846"/>
    </row>
    <row r="24240" spans="6:6">
      <c r="F24240" s="1846"/>
    </row>
    <row r="24241" spans="6:6">
      <c r="F24241" s="1846"/>
    </row>
    <row r="24242" spans="6:6">
      <c r="F24242" s="1846"/>
    </row>
    <row r="24243" spans="6:6">
      <c r="F24243" s="1846"/>
    </row>
    <row r="24244" spans="6:6">
      <c r="F24244" s="1846"/>
    </row>
    <row r="24245" spans="6:6">
      <c r="F24245" s="1846"/>
    </row>
    <row r="24246" spans="6:6">
      <c r="F24246" s="1846"/>
    </row>
    <row r="24247" spans="6:6">
      <c r="F24247" s="1846"/>
    </row>
    <row r="24248" spans="6:6">
      <c r="F24248" s="1846"/>
    </row>
    <row r="24249" spans="6:6">
      <c r="F24249" s="1846"/>
    </row>
    <row r="24250" spans="6:6">
      <c r="F24250" s="1846"/>
    </row>
    <row r="24251" spans="6:6">
      <c r="F24251" s="1846"/>
    </row>
    <row r="24252" spans="6:6">
      <c r="F24252" s="1846"/>
    </row>
    <row r="24253" spans="6:6">
      <c r="F24253" s="1846"/>
    </row>
    <row r="24254" spans="6:6">
      <c r="F24254" s="1846"/>
    </row>
    <row r="24255" spans="6:6">
      <c r="F24255" s="1846"/>
    </row>
    <row r="24256" spans="6:6">
      <c r="F24256" s="1846"/>
    </row>
    <row r="24257" spans="6:6">
      <c r="F24257" s="1846"/>
    </row>
    <row r="24258" spans="6:6">
      <c r="F24258" s="1846"/>
    </row>
    <row r="24259" spans="6:6">
      <c r="F24259" s="1846"/>
    </row>
    <row r="24260" spans="6:6">
      <c r="F24260" s="1846"/>
    </row>
    <row r="24261" spans="6:6">
      <c r="F24261" s="1846"/>
    </row>
    <row r="24262" spans="6:6">
      <c r="F24262" s="1846"/>
    </row>
    <row r="24263" spans="6:6">
      <c r="F24263" s="1846"/>
    </row>
    <row r="24264" spans="6:6">
      <c r="F24264" s="1846"/>
    </row>
    <row r="24265" spans="6:6">
      <c r="F24265" s="1846"/>
    </row>
    <row r="24266" spans="6:6">
      <c r="F24266" s="1846"/>
    </row>
    <row r="24267" spans="6:6">
      <c r="F24267" s="1846"/>
    </row>
    <row r="24268" spans="6:6">
      <c r="F24268" s="1846"/>
    </row>
    <row r="24269" spans="6:6">
      <c r="F24269" s="1846"/>
    </row>
    <row r="24270" spans="6:6">
      <c r="F24270" s="1846"/>
    </row>
    <row r="24271" spans="6:6">
      <c r="F24271" s="1846"/>
    </row>
    <row r="24272" spans="6:6">
      <c r="F24272" s="1846"/>
    </row>
    <row r="24273" spans="6:6">
      <c r="F24273" s="1846"/>
    </row>
    <row r="24274" spans="6:6">
      <c r="F24274" s="1846"/>
    </row>
    <row r="24275" spans="6:6">
      <c r="F24275" s="1846"/>
    </row>
    <row r="24276" spans="6:6">
      <c r="F24276" s="1846"/>
    </row>
    <row r="24277" spans="6:6">
      <c r="F24277" s="1846"/>
    </row>
    <row r="24278" spans="6:6">
      <c r="F24278" s="1846"/>
    </row>
    <row r="24279" spans="6:6">
      <c r="F24279" s="1846"/>
    </row>
    <row r="24280" spans="6:6">
      <c r="F24280" s="1846"/>
    </row>
    <row r="24281" spans="6:6">
      <c r="F24281" s="1846"/>
    </row>
    <row r="24282" spans="6:6">
      <c r="F24282" s="1846"/>
    </row>
    <row r="24283" spans="6:6">
      <c r="F24283" s="1846"/>
    </row>
    <row r="24284" spans="6:6">
      <c r="F24284" s="1846"/>
    </row>
    <row r="24285" spans="6:6">
      <c r="F24285" s="1846"/>
    </row>
    <row r="24286" spans="6:6">
      <c r="F24286" s="1846"/>
    </row>
    <row r="24287" spans="6:6">
      <c r="F24287" s="1846"/>
    </row>
    <row r="24288" spans="6:6">
      <c r="F24288" s="1846"/>
    </row>
    <row r="24289" spans="6:6">
      <c r="F24289" s="1846"/>
    </row>
    <row r="24290" spans="6:6">
      <c r="F24290" s="1846"/>
    </row>
    <row r="24291" spans="6:6">
      <c r="F24291" s="1846"/>
    </row>
    <row r="24292" spans="6:6">
      <c r="F24292" s="1846"/>
    </row>
    <row r="24293" spans="6:6">
      <c r="F24293" s="1846"/>
    </row>
    <row r="24294" spans="6:6">
      <c r="F24294" s="1846"/>
    </row>
    <row r="24295" spans="6:6">
      <c r="F24295" s="1846"/>
    </row>
    <row r="24296" spans="6:6">
      <c r="F24296" s="1846"/>
    </row>
    <row r="24297" spans="6:6">
      <c r="F24297" s="1846"/>
    </row>
    <row r="24298" spans="6:6">
      <c r="F24298" s="1846"/>
    </row>
    <row r="24299" spans="6:6">
      <c r="F24299" s="1846"/>
    </row>
    <row r="24300" spans="6:6">
      <c r="F24300" s="1846"/>
    </row>
    <row r="24301" spans="6:6">
      <c r="F24301" s="1846"/>
    </row>
    <row r="24302" spans="6:6">
      <c r="F24302" s="1846"/>
    </row>
    <row r="24303" spans="6:6">
      <c r="F24303" s="1846"/>
    </row>
    <row r="24304" spans="6:6">
      <c r="F24304" s="1846"/>
    </row>
    <row r="24305" spans="6:6">
      <c r="F24305" s="1846"/>
    </row>
    <row r="24306" spans="6:6">
      <c r="F24306" s="1846"/>
    </row>
    <row r="24307" spans="6:6">
      <c r="F24307" s="1846"/>
    </row>
    <row r="24308" spans="6:6">
      <c r="F24308" s="1846"/>
    </row>
    <row r="24309" spans="6:6">
      <c r="F24309" s="1846"/>
    </row>
    <row r="24310" spans="6:6">
      <c r="F24310" s="1846"/>
    </row>
    <row r="24311" spans="6:6">
      <c r="F24311" s="1846"/>
    </row>
    <row r="24312" spans="6:6">
      <c r="F24312" s="1846"/>
    </row>
    <row r="24313" spans="6:6">
      <c r="F24313" s="1846"/>
    </row>
    <row r="24314" spans="6:6">
      <c r="F24314" s="1846"/>
    </row>
    <row r="24315" spans="6:6">
      <c r="F24315" s="1846"/>
    </row>
    <row r="24316" spans="6:6">
      <c r="F24316" s="1846"/>
    </row>
    <row r="24317" spans="6:6">
      <c r="F24317" s="1846"/>
    </row>
    <row r="24318" spans="6:6">
      <c r="F24318" s="1846"/>
    </row>
    <row r="24319" spans="6:6">
      <c r="F24319" s="1846"/>
    </row>
    <row r="24320" spans="6:6">
      <c r="F24320" s="1846"/>
    </row>
    <row r="24321" spans="6:6">
      <c r="F24321" s="1846"/>
    </row>
    <row r="24322" spans="6:6">
      <c r="F24322" s="1846"/>
    </row>
    <row r="24323" spans="6:6">
      <c r="F24323" s="1846"/>
    </row>
    <row r="24324" spans="6:6">
      <c r="F24324" s="1846"/>
    </row>
    <row r="24325" spans="6:6">
      <c r="F24325" s="1846"/>
    </row>
    <row r="24326" spans="6:6">
      <c r="F24326" s="1846"/>
    </row>
    <row r="24327" spans="6:6">
      <c r="F24327" s="1846"/>
    </row>
    <row r="24328" spans="6:6">
      <c r="F24328" s="1846"/>
    </row>
    <row r="24329" spans="6:6">
      <c r="F24329" s="1846"/>
    </row>
    <row r="24330" spans="6:6">
      <c r="F24330" s="1846"/>
    </row>
    <row r="24331" spans="6:6">
      <c r="F24331" s="1846"/>
    </row>
    <row r="24332" spans="6:6">
      <c r="F24332" s="1846"/>
    </row>
    <row r="24333" spans="6:6">
      <c r="F24333" s="1846"/>
    </row>
    <row r="24334" spans="6:6">
      <c r="F24334" s="1846"/>
    </row>
    <row r="24335" spans="6:6">
      <c r="F24335" s="1846"/>
    </row>
    <row r="24336" spans="6:6">
      <c r="F24336" s="1846"/>
    </row>
    <row r="24337" spans="6:6">
      <c r="F24337" s="1846"/>
    </row>
    <row r="24338" spans="6:6">
      <c r="F24338" s="1846"/>
    </row>
    <row r="24339" spans="6:6">
      <c r="F24339" s="1846"/>
    </row>
    <row r="24340" spans="6:6">
      <c r="F24340" s="1846"/>
    </row>
    <row r="24341" spans="6:6">
      <c r="F24341" s="1846"/>
    </row>
    <row r="24342" spans="6:6">
      <c r="F24342" s="1846"/>
    </row>
    <row r="24343" spans="6:6">
      <c r="F24343" s="1846"/>
    </row>
    <row r="24344" spans="6:6">
      <c r="F24344" s="1846"/>
    </row>
    <row r="24345" spans="6:6">
      <c r="F24345" s="1846"/>
    </row>
    <row r="24346" spans="6:6">
      <c r="F24346" s="1846"/>
    </row>
    <row r="24347" spans="6:6">
      <c r="F24347" s="1846"/>
    </row>
    <row r="24348" spans="6:6">
      <c r="F24348" s="1846"/>
    </row>
    <row r="24349" spans="6:6">
      <c r="F24349" s="1846"/>
    </row>
    <row r="24350" spans="6:6">
      <c r="F24350" s="1846"/>
    </row>
    <row r="24351" spans="6:6">
      <c r="F24351" s="1846"/>
    </row>
    <row r="24352" spans="6:6">
      <c r="F24352" s="1846"/>
    </row>
    <row r="24353" spans="6:6">
      <c r="F24353" s="1846"/>
    </row>
    <row r="24354" spans="6:6">
      <c r="F24354" s="1846"/>
    </row>
    <row r="24355" spans="6:6">
      <c r="F24355" s="1846"/>
    </row>
    <row r="24356" spans="6:6">
      <c r="F24356" s="1846"/>
    </row>
    <row r="24357" spans="6:6">
      <c r="F24357" s="1846"/>
    </row>
    <row r="24358" spans="6:6">
      <c r="F24358" s="1846"/>
    </row>
    <row r="24359" spans="6:6">
      <c r="F24359" s="1846"/>
    </row>
    <row r="24360" spans="6:6">
      <c r="F24360" s="1846"/>
    </row>
    <row r="24361" spans="6:6">
      <c r="F24361" s="1846"/>
    </row>
    <row r="24362" spans="6:6">
      <c r="F24362" s="1846"/>
    </row>
    <row r="24363" spans="6:6">
      <c r="F24363" s="1846"/>
    </row>
    <row r="24364" spans="6:6">
      <c r="F24364" s="1846"/>
    </row>
    <row r="24365" spans="6:6">
      <c r="F24365" s="1846"/>
    </row>
    <row r="24366" spans="6:6">
      <c r="F24366" s="1846"/>
    </row>
    <row r="24367" spans="6:6">
      <c r="F24367" s="1846"/>
    </row>
    <row r="24368" spans="6:6">
      <c r="F24368" s="1846"/>
    </row>
    <row r="24369" spans="6:6">
      <c r="F24369" s="1846"/>
    </row>
    <row r="24370" spans="6:6">
      <c r="F24370" s="1846"/>
    </row>
    <row r="24371" spans="6:6">
      <c r="F24371" s="1846"/>
    </row>
    <row r="24372" spans="6:6">
      <c r="F24372" s="1846"/>
    </row>
    <row r="24373" spans="6:6">
      <c r="F24373" s="1846"/>
    </row>
    <row r="24374" spans="6:6">
      <c r="F24374" s="1846"/>
    </row>
    <row r="24375" spans="6:6">
      <c r="F24375" s="1846"/>
    </row>
    <row r="24376" spans="6:6">
      <c r="F24376" s="1846"/>
    </row>
    <row r="24377" spans="6:6">
      <c r="F24377" s="1846"/>
    </row>
    <row r="24378" spans="6:6">
      <c r="F24378" s="1846"/>
    </row>
    <row r="24379" spans="6:6">
      <c r="F24379" s="1846"/>
    </row>
    <row r="24380" spans="6:6">
      <c r="F24380" s="1846"/>
    </row>
    <row r="24381" spans="6:6">
      <c r="F24381" s="1846"/>
    </row>
    <row r="24382" spans="6:6">
      <c r="F24382" s="1846"/>
    </row>
    <row r="24383" spans="6:6">
      <c r="F24383" s="1846"/>
    </row>
    <row r="24384" spans="6:6">
      <c r="F24384" s="1846"/>
    </row>
    <row r="24385" spans="6:6">
      <c r="F24385" s="1846"/>
    </row>
    <row r="24386" spans="6:6">
      <c r="F24386" s="1846"/>
    </row>
    <row r="24387" spans="6:6">
      <c r="F24387" s="1846"/>
    </row>
    <row r="24388" spans="6:6">
      <c r="F24388" s="1846"/>
    </row>
    <row r="24389" spans="6:6">
      <c r="F24389" s="1846"/>
    </row>
    <row r="24390" spans="6:6">
      <c r="F24390" s="1846"/>
    </row>
    <row r="24391" spans="6:6">
      <c r="F24391" s="1846"/>
    </row>
    <row r="24392" spans="6:6">
      <c r="F24392" s="1846"/>
    </row>
    <row r="24393" spans="6:6">
      <c r="F24393" s="1846"/>
    </row>
    <row r="24394" spans="6:6">
      <c r="F24394" s="1846"/>
    </row>
    <row r="24395" spans="6:6">
      <c r="F24395" s="1846"/>
    </row>
    <row r="24396" spans="6:6">
      <c r="F24396" s="1846"/>
    </row>
    <row r="24397" spans="6:6">
      <c r="F24397" s="1846"/>
    </row>
    <row r="24398" spans="6:6">
      <c r="F24398" s="1846"/>
    </row>
    <row r="24399" spans="6:6">
      <c r="F24399" s="1846"/>
    </row>
    <row r="24400" spans="6:6">
      <c r="F24400" s="1846"/>
    </row>
    <row r="24401" spans="6:6">
      <c r="F24401" s="1846"/>
    </row>
    <row r="24402" spans="6:6">
      <c r="F24402" s="1846"/>
    </row>
    <row r="24403" spans="6:6">
      <c r="F24403" s="1846"/>
    </row>
    <row r="24404" spans="6:6">
      <c r="F24404" s="1846"/>
    </row>
    <row r="24405" spans="6:6">
      <c r="F24405" s="1846"/>
    </row>
    <row r="24406" spans="6:6">
      <c r="F24406" s="1846"/>
    </row>
    <row r="24407" spans="6:6">
      <c r="F24407" s="1846"/>
    </row>
    <row r="24408" spans="6:6">
      <c r="F24408" s="1846"/>
    </row>
    <row r="24409" spans="6:6">
      <c r="F24409" s="1846"/>
    </row>
    <row r="24410" spans="6:6">
      <c r="F24410" s="1846"/>
    </row>
    <row r="24411" spans="6:6">
      <c r="F24411" s="1846"/>
    </row>
    <row r="24412" spans="6:6">
      <c r="F24412" s="1846"/>
    </row>
    <row r="24413" spans="6:6">
      <c r="F24413" s="1846"/>
    </row>
    <row r="24414" spans="6:6">
      <c r="F24414" s="1846"/>
    </row>
    <row r="24415" spans="6:6">
      <c r="F24415" s="1846"/>
    </row>
    <row r="24416" spans="6:6">
      <c r="F24416" s="1846"/>
    </row>
    <row r="24417" spans="6:6">
      <c r="F24417" s="1846"/>
    </row>
    <row r="24418" spans="6:6">
      <c r="F24418" s="1846"/>
    </row>
    <row r="24419" spans="6:6">
      <c r="F24419" s="1846"/>
    </row>
    <row r="24420" spans="6:6">
      <c r="F24420" s="1846"/>
    </row>
    <row r="24421" spans="6:6">
      <c r="F24421" s="1846"/>
    </row>
    <row r="24422" spans="6:6">
      <c r="F24422" s="1846"/>
    </row>
    <row r="24423" spans="6:6">
      <c r="F24423" s="1846"/>
    </row>
    <row r="24424" spans="6:6">
      <c r="F24424" s="1846"/>
    </row>
    <row r="24425" spans="6:6">
      <c r="F24425" s="1846"/>
    </row>
    <row r="24426" spans="6:6">
      <c r="F24426" s="1846"/>
    </row>
    <row r="24427" spans="6:6">
      <c r="F24427" s="1846"/>
    </row>
    <row r="24428" spans="6:6">
      <c r="F24428" s="1846"/>
    </row>
    <row r="24429" spans="6:6">
      <c r="F24429" s="1846"/>
    </row>
    <row r="24430" spans="6:6">
      <c r="F24430" s="1846"/>
    </row>
    <row r="24431" spans="6:6">
      <c r="F24431" s="1846"/>
    </row>
    <row r="24432" spans="6:6">
      <c r="F24432" s="1846"/>
    </row>
    <row r="24433" spans="6:6">
      <c r="F24433" s="1846"/>
    </row>
    <row r="24434" spans="6:6">
      <c r="F24434" s="1846"/>
    </row>
    <row r="24435" spans="6:6">
      <c r="F24435" s="1846"/>
    </row>
    <row r="24436" spans="6:6">
      <c r="F24436" s="1846"/>
    </row>
    <row r="24437" spans="6:6">
      <c r="F24437" s="1846"/>
    </row>
    <row r="24438" spans="6:6">
      <c r="F24438" s="1846"/>
    </row>
    <row r="24439" spans="6:6">
      <c r="F24439" s="1846"/>
    </row>
    <row r="24440" spans="6:6">
      <c r="F24440" s="1846"/>
    </row>
    <row r="24441" spans="6:6">
      <c r="F24441" s="1846"/>
    </row>
    <row r="24442" spans="6:6">
      <c r="F24442" s="1846"/>
    </row>
    <row r="24443" spans="6:6">
      <c r="F24443" s="1846"/>
    </row>
    <row r="24444" spans="6:6">
      <c r="F24444" s="1846"/>
    </row>
    <row r="24445" spans="6:6">
      <c r="F24445" s="1846"/>
    </row>
    <row r="24446" spans="6:6">
      <c r="F24446" s="1846"/>
    </row>
    <row r="24447" spans="6:6">
      <c r="F24447" s="1846"/>
    </row>
    <row r="24448" spans="6:6">
      <c r="F24448" s="1846"/>
    </row>
    <row r="24449" spans="6:6">
      <c r="F24449" s="1846"/>
    </row>
    <row r="24450" spans="6:6">
      <c r="F24450" s="1846"/>
    </row>
    <row r="24451" spans="6:6">
      <c r="F24451" s="1846"/>
    </row>
    <row r="24452" spans="6:6">
      <c r="F24452" s="1846"/>
    </row>
    <row r="24453" spans="6:6">
      <c r="F24453" s="1846"/>
    </row>
    <row r="24454" spans="6:6">
      <c r="F24454" s="1846"/>
    </row>
    <row r="24455" spans="6:6">
      <c r="F24455" s="1846"/>
    </row>
    <row r="24456" spans="6:6">
      <c r="F24456" s="1846"/>
    </row>
    <row r="24457" spans="6:6">
      <c r="F24457" s="1846"/>
    </row>
    <row r="24458" spans="6:6">
      <c r="F24458" s="1846"/>
    </row>
    <row r="24459" spans="6:6">
      <c r="F24459" s="1846"/>
    </row>
    <row r="24460" spans="6:6">
      <c r="F24460" s="1846"/>
    </row>
    <row r="24461" spans="6:6">
      <c r="F24461" s="1846"/>
    </row>
    <row r="24462" spans="6:6">
      <c r="F24462" s="1846"/>
    </row>
    <row r="24463" spans="6:6">
      <c r="F24463" s="1846"/>
    </row>
    <row r="24464" spans="6:6">
      <c r="F24464" s="1846"/>
    </row>
    <row r="24465" spans="6:6">
      <c r="F24465" s="1846"/>
    </row>
    <row r="24466" spans="6:6">
      <c r="F24466" s="1846"/>
    </row>
    <row r="24467" spans="6:6">
      <c r="F24467" s="1846"/>
    </row>
    <row r="24468" spans="6:6">
      <c r="F24468" s="1846"/>
    </row>
    <row r="24469" spans="6:6">
      <c r="F24469" s="1846"/>
    </row>
    <row r="24470" spans="6:6">
      <c r="F24470" s="1846"/>
    </row>
    <row r="24471" spans="6:6">
      <c r="F24471" s="1846"/>
    </row>
    <row r="24472" spans="6:6">
      <c r="F24472" s="1846"/>
    </row>
    <row r="24473" spans="6:6">
      <c r="F24473" s="1846"/>
    </row>
    <row r="24474" spans="6:6">
      <c r="F24474" s="1846"/>
    </row>
    <row r="24475" spans="6:6">
      <c r="F24475" s="1846"/>
    </row>
    <row r="24476" spans="6:6">
      <c r="F24476" s="1846"/>
    </row>
    <row r="24477" spans="6:6">
      <c r="F24477" s="1846"/>
    </row>
    <row r="24478" spans="6:6">
      <c r="F24478" s="1846"/>
    </row>
    <row r="24479" spans="6:6">
      <c r="F24479" s="1846"/>
    </row>
    <row r="24480" spans="6:6">
      <c r="F24480" s="1846"/>
    </row>
    <row r="24481" spans="6:6">
      <c r="F24481" s="1846"/>
    </row>
    <row r="24482" spans="6:6">
      <c r="F24482" s="1846"/>
    </row>
    <row r="24483" spans="6:6">
      <c r="F24483" s="1846"/>
    </row>
    <row r="24484" spans="6:6">
      <c r="F24484" s="1846"/>
    </row>
    <row r="24485" spans="6:6">
      <c r="F24485" s="1846"/>
    </row>
    <row r="24486" spans="6:6">
      <c r="F24486" s="1846"/>
    </row>
    <row r="24487" spans="6:6">
      <c r="F24487" s="1846"/>
    </row>
    <row r="24488" spans="6:6">
      <c r="F24488" s="1846"/>
    </row>
    <row r="24489" spans="6:6">
      <c r="F24489" s="1846"/>
    </row>
    <row r="24490" spans="6:6">
      <c r="F24490" s="1846"/>
    </row>
    <row r="24491" spans="6:6">
      <c r="F24491" s="1846"/>
    </row>
    <row r="24492" spans="6:6">
      <c r="F24492" s="1846"/>
    </row>
    <row r="24493" spans="6:6">
      <c r="F24493" s="1846"/>
    </row>
    <row r="24494" spans="6:6">
      <c r="F24494" s="1846"/>
    </row>
    <row r="24495" spans="6:6">
      <c r="F24495" s="1846"/>
    </row>
    <row r="24496" spans="6:6">
      <c r="F24496" s="1846"/>
    </row>
    <row r="24497" spans="6:6">
      <c r="F24497" s="1846"/>
    </row>
    <row r="24498" spans="6:6">
      <c r="F24498" s="1846"/>
    </row>
    <row r="24499" spans="6:6">
      <c r="F24499" s="1846"/>
    </row>
    <row r="24500" spans="6:6">
      <c r="F24500" s="1846"/>
    </row>
    <row r="24501" spans="6:6">
      <c r="F24501" s="1846"/>
    </row>
    <row r="24502" spans="6:6">
      <c r="F24502" s="1846"/>
    </row>
    <row r="24503" spans="6:6">
      <c r="F24503" s="1846"/>
    </row>
    <row r="24504" spans="6:6">
      <c r="F24504" s="1846"/>
    </row>
    <row r="24505" spans="6:6">
      <c r="F24505" s="1846"/>
    </row>
    <row r="24506" spans="6:6">
      <c r="F24506" s="1846"/>
    </row>
    <row r="24507" spans="6:6">
      <c r="F24507" s="1846"/>
    </row>
    <row r="24508" spans="6:6">
      <c r="F24508" s="1846"/>
    </row>
    <row r="24509" spans="6:6">
      <c r="F24509" s="1846"/>
    </row>
    <row r="24510" spans="6:6">
      <c r="F24510" s="1846"/>
    </row>
    <row r="24511" spans="6:6">
      <c r="F24511" s="1846"/>
    </row>
    <row r="24512" spans="6:6">
      <c r="F24512" s="1846"/>
    </row>
    <row r="24513" spans="6:6">
      <c r="F24513" s="1846"/>
    </row>
    <row r="24514" spans="6:6">
      <c r="F24514" s="1846"/>
    </row>
    <row r="24515" spans="6:6">
      <c r="F24515" s="1846"/>
    </row>
    <row r="24516" spans="6:6">
      <c r="F24516" s="1846"/>
    </row>
    <row r="24517" spans="6:6">
      <c r="F24517" s="1846"/>
    </row>
    <row r="24518" spans="6:6">
      <c r="F24518" s="1846"/>
    </row>
    <row r="24519" spans="6:6">
      <c r="F24519" s="1846"/>
    </row>
    <row r="24520" spans="6:6">
      <c r="F24520" s="1846"/>
    </row>
    <row r="24521" spans="6:6">
      <c r="F24521" s="1846"/>
    </row>
    <row r="24522" spans="6:6">
      <c r="F24522" s="1846"/>
    </row>
    <row r="24523" spans="6:6">
      <c r="F24523" s="1846"/>
    </row>
    <row r="24524" spans="6:6">
      <c r="F24524" s="1846"/>
    </row>
    <row r="24525" spans="6:6">
      <c r="F24525" s="1846"/>
    </row>
    <row r="24526" spans="6:6">
      <c r="F24526" s="1846"/>
    </row>
    <row r="24527" spans="6:6">
      <c r="F24527" s="1846"/>
    </row>
    <row r="24528" spans="6:6">
      <c r="F24528" s="1846"/>
    </row>
    <row r="24529" spans="6:6">
      <c r="F24529" s="1846"/>
    </row>
    <row r="24530" spans="6:6">
      <c r="F24530" s="1846"/>
    </row>
    <row r="24531" spans="6:6">
      <c r="F24531" s="1846"/>
    </row>
    <row r="24532" spans="6:6">
      <c r="F24532" s="1846"/>
    </row>
    <row r="24533" spans="6:6">
      <c r="F24533" s="1846"/>
    </row>
    <row r="24534" spans="6:6">
      <c r="F24534" s="1846"/>
    </row>
    <row r="24535" spans="6:6">
      <c r="F24535" s="1846"/>
    </row>
    <row r="24536" spans="6:6">
      <c r="F24536" s="1846"/>
    </row>
    <row r="24537" spans="6:6">
      <c r="F24537" s="1846"/>
    </row>
    <row r="24538" spans="6:6">
      <c r="F24538" s="1846"/>
    </row>
    <row r="24539" spans="6:6">
      <c r="F24539" s="1846"/>
    </row>
    <row r="24540" spans="6:6">
      <c r="F24540" s="1846"/>
    </row>
    <row r="24541" spans="6:6">
      <c r="F24541" s="1846"/>
    </row>
    <row r="24542" spans="6:6">
      <c r="F24542" s="1846"/>
    </row>
    <row r="24543" spans="6:6">
      <c r="F24543" s="1846"/>
    </row>
    <row r="24544" spans="6:6">
      <c r="F24544" s="1846"/>
    </row>
    <row r="24545" spans="6:6">
      <c r="F24545" s="1846"/>
    </row>
    <row r="24546" spans="6:6">
      <c r="F24546" s="1846"/>
    </row>
    <row r="24547" spans="6:6">
      <c r="F24547" s="1846"/>
    </row>
    <row r="24548" spans="6:6">
      <c r="F24548" s="1846"/>
    </row>
    <row r="24549" spans="6:6">
      <c r="F24549" s="1846"/>
    </row>
    <row r="24550" spans="6:6">
      <c r="F24550" s="1846"/>
    </row>
    <row r="24551" spans="6:6">
      <c r="F24551" s="1846"/>
    </row>
    <row r="24552" spans="6:6">
      <c r="F24552" s="1846"/>
    </row>
    <row r="24553" spans="6:6">
      <c r="F24553" s="1846"/>
    </row>
    <row r="24554" spans="6:6">
      <c r="F24554" s="1846"/>
    </row>
    <row r="24555" spans="6:6">
      <c r="F24555" s="1846"/>
    </row>
    <row r="24556" spans="6:6">
      <c r="F24556" s="1846"/>
    </row>
    <row r="24557" spans="6:6">
      <c r="F24557" s="1846"/>
    </row>
    <row r="24558" spans="6:6">
      <c r="F24558" s="1846"/>
    </row>
    <row r="24559" spans="6:6">
      <c r="F24559" s="1846"/>
    </row>
    <row r="24560" spans="6:6">
      <c r="F24560" s="1846"/>
    </row>
    <row r="24561" spans="6:6">
      <c r="F24561" s="1846"/>
    </row>
    <row r="24562" spans="6:6">
      <c r="F24562" s="1846"/>
    </row>
    <row r="24563" spans="6:6">
      <c r="F24563" s="1846"/>
    </row>
    <row r="24564" spans="6:6">
      <c r="F24564" s="1846"/>
    </row>
    <row r="24565" spans="6:6">
      <c r="F24565" s="1846"/>
    </row>
    <row r="24566" spans="6:6">
      <c r="F24566" s="1846"/>
    </row>
    <row r="24567" spans="6:6">
      <c r="F24567" s="1846"/>
    </row>
    <row r="24568" spans="6:6">
      <c r="F24568" s="1846"/>
    </row>
    <row r="24569" spans="6:6">
      <c r="F24569" s="1846"/>
    </row>
    <row r="24570" spans="6:6">
      <c r="F24570" s="1846"/>
    </row>
    <row r="24571" spans="6:6">
      <c r="F24571" s="1846"/>
    </row>
    <row r="24572" spans="6:6">
      <c r="F24572" s="1846"/>
    </row>
    <row r="24573" spans="6:6">
      <c r="F24573" s="1846"/>
    </row>
    <row r="24574" spans="6:6">
      <c r="F24574" s="1846"/>
    </row>
    <row r="24575" spans="6:6">
      <c r="F24575" s="1846"/>
    </row>
    <row r="24576" spans="6:6">
      <c r="F24576" s="1846"/>
    </row>
    <row r="24577" spans="6:6">
      <c r="F24577" s="1846"/>
    </row>
    <row r="24578" spans="6:6">
      <c r="F24578" s="1846"/>
    </row>
    <row r="24579" spans="6:6">
      <c r="F24579" s="1846"/>
    </row>
    <row r="24580" spans="6:6">
      <c r="F24580" s="1846"/>
    </row>
    <row r="24581" spans="6:6">
      <c r="F24581" s="1846"/>
    </row>
    <row r="24582" spans="6:6">
      <c r="F24582" s="1846"/>
    </row>
    <row r="24583" spans="6:6">
      <c r="F24583" s="1846"/>
    </row>
    <row r="24584" spans="6:6">
      <c r="F24584" s="1846"/>
    </row>
    <row r="24585" spans="6:6">
      <c r="F24585" s="1846"/>
    </row>
    <row r="24586" spans="6:6">
      <c r="F24586" s="1846"/>
    </row>
    <row r="24587" spans="6:6">
      <c r="F24587" s="1846"/>
    </row>
    <row r="24588" spans="6:6">
      <c r="F24588" s="1846"/>
    </row>
    <row r="24589" spans="6:6">
      <c r="F24589" s="1846"/>
    </row>
    <row r="24590" spans="6:6">
      <c r="F24590" s="1846"/>
    </row>
    <row r="24591" spans="6:6">
      <c r="F24591" s="1846"/>
    </row>
    <row r="24592" spans="6:6">
      <c r="F24592" s="1846"/>
    </row>
    <row r="24593" spans="6:6">
      <c r="F24593" s="1846"/>
    </row>
    <row r="24594" spans="6:6">
      <c r="F24594" s="1846"/>
    </row>
    <row r="24595" spans="6:6">
      <c r="F24595" s="1846"/>
    </row>
    <row r="24596" spans="6:6">
      <c r="F24596" s="1846"/>
    </row>
    <row r="24597" spans="6:6">
      <c r="F24597" s="1846"/>
    </row>
    <row r="24598" spans="6:6">
      <c r="F24598" s="1846"/>
    </row>
    <row r="24599" spans="6:6">
      <c r="F24599" s="1846"/>
    </row>
    <row r="24600" spans="6:6">
      <c r="F24600" s="1846"/>
    </row>
    <row r="24601" spans="6:6">
      <c r="F24601" s="1846"/>
    </row>
    <row r="24602" spans="6:6">
      <c r="F24602" s="1846"/>
    </row>
    <row r="24603" spans="6:6">
      <c r="F24603" s="1846"/>
    </row>
    <row r="24604" spans="6:6">
      <c r="F24604" s="1846"/>
    </row>
    <row r="24605" spans="6:6">
      <c r="F24605" s="1846"/>
    </row>
    <row r="24606" spans="6:6">
      <c r="F24606" s="1846"/>
    </row>
    <row r="24607" spans="6:6">
      <c r="F24607" s="1846"/>
    </row>
    <row r="24608" spans="6:6">
      <c r="F24608" s="1846"/>
    </row>
    <row r="24609" spans="6:6">
      <c r="F24609" s="1846"/>
    </row>
    <row r="24610" spans="6:6">
      <c r="F24610" s="1846"/>
    </row>
    <row r="24611" spans="6:6">
      <c r="F24611" s="1846"/>
    </row>
    <row r="24612" spans="6:6">
      <c r="F24612" s="1846"/>
    </row>
    <row r="24613" spans="6:6">
      <c r="F24613" s="1846"/>
    </row>
    <row r="24614" spans="6:6">
      <c r="F24614" s="1846"/>
    </row>
    <row r="24615" spans="6:6">
      <c r="F24615" s="1846"/>
    </row>
    <row r="24616" spans="6:6">
      <c r="F24616" s="1846"/>
    </row>
    <row r="24617" spans="6:6">
      <c r="F24617" s="1846"/>
    </row>
    <row r="24618" spans="6:6">
      <c r="F24618" s="1846"/>
    </row>
    <row r="24619" spans="6:6">
      <c r="F24619" s="1846"/>
    </row>
    <row r="24620" spans="6:6">
      <c r="F24620" s="1846"/>
    </row>
    <row r="24621" spans="6:6">
      <c r="F24621" s="1846"/>
    </row>
    <row r="24622" spans="6:6">
      <c r="F24622" s="1846"/>
    </row>
    <row r="24623" spans="6:6">
      <c r="F24623" s="1846"/>
    </row>
    <row r="24624" spans="6:6">
      <c r="F24624" s="1846"/>
    </row>
    <row r="24625" spans="6:6">
      <c r="F24625" s="1846"/>
    </row>
    <row r="24626" spans="6:6">
      <c r="F24626" s="1846"/>
    </row>
    <row r="24627" spans="6:6">
      <c r="F24627" s="1846"/>
    </row>
    <row r="24628" spans="6:6">
      <c r="F24628" s="1846"/>
    </row>
    <row r="24629" spans="6:6">
      <c r="F24629" s="1846"/>
    </row>
    <row r="24630" spans="6:6">
      <c r="F24630" s="1846"/>
    </row>
    <row r="24631" spans="6:6">
      <c r="F24631" s="1846"/>
    </row>
    <row r="24632" spans="6:6">
      <c r="F24632" s="1846"/>
    </row>
    <row r="24633" spans="6:6">
      <c r="F24633" s="1846"/>
    </row>
    <row r="24634" spans="6:6">
      <c r="F24634" s="1846"/>
    </row>
    <row r="24635" spans="6:6">
      <c r="F24635" s="1846"/>
    </row>
    <row r="24636" spans="6:6">
      <c r="F24636" s="1846"/>
    </row>
    <row r="24637" spans="6:6">
      <c r="F24637" s="1846"/>
    </row>
    <row r="24638" spans="6:6">
      <c r="F24638" s="1846"/>
    </row>
    <row r="24639" spans="6:6">
      <c r="F24639" s="1846"/>
    </row>
    <row r="24640" spans="6:6">
      <c r="F24640" s="1846"/>
    </row>
    <row r="24641" spans="6:6">
      <c r="F24641" s="1846"/>
    </row>
    <row r="24642" spans="6:6">
      <c r="F24642" s="1846"/>
    </row>
    <row r="24643" spans="6:6">
      <c r="F24643" s="1846"/>
    </row>
    <row r="24644" spans="6:6">
      <c r="F24644" s="1846"/>
    </row>
    <row r="24645" spans="6:6">
      <c r="F24645" s="1846"/>
    </row>
    <row r="24646" spans="6:6">
      <c r="F24646" s="1846"/>
    </row>
    <row r="24647" spans="6:6">
      <c r="F24647" s="1846"/>
    </row>
    <row r="24648" spans="6:6">
      <c r="F24648" s="1846"/>
    </row>
    <row r="24649" spans="6:6">
      <c r="F24649" s="1846"/>
    </row>
    <row r="24650" spans="6:6">
      <c r="F24650" s="1846"/>
    </row>
    <row r="24651" spans="6:6">
      <c r="F24651" s="1846"/>
    </row>
    <row r="24652" spans="6:6">
      <c r="F24652" s="1846"/>
    </row>
    <row r="24653" spans="6:6">
      <c r="F24653" s="1846"/>
    </row>
    <row r="24654" spans="6:6">
      <c r="F24654" s="1846"/>
    </row>
    <row r="24655" spans="6:6">
      <c r="F24655" s="1846"/>
    </row>
    <row r="24656" spans="6:6">
      <c r="F24656" s="1846"/>
    </row>
    <row r="24657" spans="6:6">
      <c r="F24657" s="1846"/>
    </row>
    <row r="24658" spans="6:6">
      <c r="F24658" s="1846"/>
    </row>
    <row r="24659" spans="6:6">
      <c r="F24659" s="1846"/>
    </row>
    <row r="24660" spans="6:6">
      <c r="F24660" s="1846"/>
    </row>
    <row r="24661" spans="6:6">
      <c r="F24661" s="1846"/>
    </row>
    <row r="24662" spans="6:6">
      <c r="F24662" s="1846"/>
    </row>
    <row r="24663" spans="6:6">
      <c r="F24663" s="1846"/>
    </row>
    <row r="24664" spans="6:6">
      <c r="F24664" s="1846"/>
    </row>
    <row r="24665" spans="6:6">
      <c r="F24665" s="1846"/>
    </row>
    <row r="24666" spans="6:6">
      <c r="F24666" s="1846"/>
    </row>
    <row r="24667" spans="6:6">
      <c r="F24667" s="1846"/>
    </row>
    <row r="24668" spans="6:6">
      <c r="F24668" s="1846"/>
    </row>
    <row r="24669" spans="6:6">
      <c r="F24669" s="1846"/>
    </row>
    <row r="24670" spans="6:6">
      <c r="F24670" s="1846"/>
    </row>
    <row r="24671" spans="6:6">
      <c r="F24671" s="1846"/>
    </row>
    <row r="24672" spans="6:6">
      <c r="F24672" s="1846"/>
    </row>
    <row r="24673" spans="6:6">
      <c r="F24673" s="1846"/>
    </row>
    <row r="24674" spans="6:6">
      <c r="F24674" s="1846"/>
    </row>
    <row r="24675" spans="6:6">
      <c r="F24675" s="1846"/>
    </row>
    <row r="24676" spans="6:6">
      <c r="F24676" s="1846"/>
    </row>
    <row r="24677" spans="6:6">
      <c r="F24677" s="1846"/>
    </row>
    <row r="24678" spans="6:6">
      <c r="F24678" s="1846"/>
    </row>
    <row r="24679" spans="6:6">
      <c r="F24679" s="1846"/>
    </row>
    <row r="24680" spans="6:6">
      <c r="F24680" s="1846"/>
    </row>
    <row r="24681" spans="6:6">
      <c r="F24681" s="1846"/>
    </row>
    <row r="24682" spans="6:6">
      <c r="F24682" s="1846"/>
    </row>
    <row r="24683" spans="6:6">
      <c r="F24683" s="1846"/>
    </row>
    <row r="24684" spans="6:6">
      <c r="F24684" s="1846"/>
    </row>
    <row r="24685" spans="6:6">
      <c r="F24685" s="1846"/>
    </row>
    <row r="24686" spans="6:6">
      <c r="F24686" s="1846"/>
    </row>
    <row r="24687" spans="6:6">
      <c r="F24687" s="1846"/>
    </row>
    <row r="24688" spans="6:6">
      <c r="F24688" s="1846"/>
    </row>
    <row r="24689" spans="6:6">
      <c r="F24689" s="1846"/>
    </row>
    <row r="24690" spans="6:6">
      <c r="F24690" s="1846"/>
    </row>
    <row r="24691" spans="6:6">
      <c r="F24691" s="1846"/>
    </row>
    <row r="24692" spans="6:6">
      <c r="F24692" s="1846"/>
    </row>
    <row r="24693" spans="6:6">
      <c r="F24693" s="1846"/>
    </row>
    <row r="24694" spans="6:6">
      <c r="F24694" s="1846"/>
    </row>
    <row r="24695" spans="6:6">
      <c r="F24695" s="1846"/>
    </row>
    <row r="24696" spans="6:6">
      <c r="F24696" s="1846"/>
    </row>
    <row r="24697" spans="6:6">
      <c r="F24697" s="1846"/>
    </row>
    <row r="24698" spans="6:6">
      <c r="F24698" s="1846"/>
    </row>
    <row r="24699" spans="6:6">
      <c r="F24699" s="1846"/>
    </row>
    <row r="24700" spans="6:6">
      <c r="F24700" s="1846"/>
    </row>
    <row r="24701" spans="6:6">
      <c r="F24701" s="1846"/>
    </row>
    <row r="24702" spans="6:6">
      <c r="F24702" s="1846"/>
    </row>
    <row r="24703" spans="6:6">
      <c r="F24703" s="1846"/>
    </row>
    <row r="24704" spans="6:6">
      <c r="F24704" s="1846"/>
    </row>
    <row r="24705" spans="6:6">
      <c r="F24705" s="1846"/>
    </row>
    <row r="24706" spans="6:6">
      <c r="F24706" s="1846"/>
    </row>
    <row r="24707" spans="6:6">
      <c r="F24707" s="1846"/>
    </row>
    <row r="24708" spans="6:6">
      <c r="F24708" s="1846"/>
    </row>
    <row r="24709" spans="6:6">
      <c r="F24709" s="1846"/>
    </row>
    <row r="24710" spans="6:6">
      <c r="F24710" s="1846"/>
    </row>
    <row r="24711" spans="6:6">
      <c r="F24711" s="1846"/>
    </row>
    <row r="24712" spans="6:6">
      <c r="F24712" s="1846"/>
    </row>
    <row r="24713" spans="6:6">
      <c r="F24713" s="1846"/>
    </row>
    <row r="24714" spans="6:6">
      <c r="F24714" s="1846"/>
    </row>
    <row r="24715" spans="6:6">
      <c r="F24715" s="1846"/>
    </row>
    <row r="24716" spans="6:6">
      <c r="F24716" s="1846"/>
    </row>
    <row r="24717" spans="6:6">
      <c r="F24717" s="1846"/>
    </row>
    <row r="24718" spans="6:6">
      <c r="F24718" s="1846"/>
    </row>
    <row r="24719" spans="6:6">
      <c r="F24719" s="1846"/>
    </row>
    <row r="24720" spans="6:6">
      <c r="F24720" s="1846"/>
    </row>
    <row r="24721" spans="6:6">
      <c r="F24721" s="1846"/>
    </row>
    <row r="24722" spans="6:6">
      <c r="F24722" s="1846"/>
    </row>
    <row r="24723" spans="6:6">
      <c r="F24723" s="1846"/>
    </row>
    <row r="24724" spans="6:6">
      <c r="F24724" s="1846"/>
    </row>
    <row r="24725" spans="6:6">
      <c r="F24725" s="1846"/>
    </row>
    <row r="24726" spans="6:6">
      <c r="F24726" s="1846"/>
    </row>
    <row r="24727" spans="6:6">
      <c r="F24727" s="1846"/>
    </row>
    <row r="24728" spans="6:6">
      <c r="F24728" s="1846"/>
    </row>
    <row r="24729" spans="6:6">
      <c r="F24729" s="1846"/>
    </row>
    <row r="24730" spans="6:6">
      <c r="F24730" s="1846"/>
    </row>
    <row r="24731" spans="6:6">
      <c r="F24731" s="1846"/>
    </row>
    <row r="24732" spans="6:6">
      <c r="F24732" s="1846"/>
    </row>
    <row r="24733" spans="6:6">
      <c r="F24733" s="1846"/>
    </row>
    <row r="24734" spans="6:6">
      <c r="F24734" s="1846"/>
    </row>
    <row r="24735" spans="6:6">
      <c r="F24735" s="1846"/>
    </row>
    <row r="24736" spans="6:6">
      <c r="F24736" s="1846"/>
    </row>
    <row r="24737" spans="6:6">
      <c r="F24737" s="1846"/>
    </row>
    <row r="24738" spans="6:6">
      <c r="F24738" s="1846"/>
    </row>
    <row r="24739" spans="6:6">
      <c r="F24739" s="1846"/>
    </row>
    <row r="24740" spans="6:6">
      <c r="F24740" s="1846"/>
    </row>
    <row r="24741" spans="6:6">
      <c r="F24741" s="1846"/>
    </row>
    <row r="24742" spans="6:6">
      <c r="F24742" s="1846"/>
    </row>
    <row r="24743" spans="6:6">
      <c r="F24743" s="1846"/>
    </row>
    <row r="24744" spans="6:6">
      <c r="F24744" s="1846"/>
    </row>
    <row r="24745" spans="6:6">
      <c r="F24745" s="1846"/>
    </row>
    <row r="24746" spans="6:6">
      <c r="F24746" s="1846"/>
    </row>
    <row r="24747" spans="6:6">
      <c r="F24747" s="1846"/>
    </row>
    <row r="24748" spans="6:6">
      <c r="F24748" s="1846"/>
    </row>
    <row r="24749" spans="6:6">
      <c r="F24749" s="1846"/>
    </row>
    <row r="24750" spans="6:6">
      <c r="F24750" s="1846"/>
    </row>
    <row r="24751" spans="6:6">
      <c r="F24751" s="1846"/>
    </row>
    <row r="24752" spans="6:6">
      <c r="F24752" s="1846"/>
    </row>
    <row r="24753" spans="6:6">
      <c r="F24753" s="1846"/>
    </row>
    <row r="24754" spans="6:6">
      <c r="F24754" s="1846"/>
    </row>
    <row r="24755" spans="6:6">
      <c r="F24755" s="1846"/>
    </row>
    <row r="24756" spans="6:6">
      <c r="F24756" s="1846"/>
    </row>
    <row r="24757" spans="6:6">
      <c r="F24757" s="1846"/>
    </row>
    <row r="24758" spans="6:6">
      <c r="F24758" s="1846"/>
    </row>
    <row r="24759" spans="6:6">
      <c r="F24759" s="1846"/>
    </row>
    <row r="24760" spans="6:6">
      <c r="F24760" s="1846"/>
    </row>
    <row r="24761" spans="6:6">
      <c r="F24761" s="1846"/>
    </row>
    <row r="24762" spans="6:6">
      <c r="F24762" s="1846"/>
    </row>
    <row r="24763" spans="6:6">
      <c r="F24763" s="1846"/>
    </row>
    <row r="24764" spans="6:6">
      <c r="F24764" s="1846"/>
    </row>
    <row r="24765" spans="6:6">
      <c r="F24765" s="1846"/>
    </row>
    <row r="24766" spans="6:6">
      <c r="F24766" s="1846"/>
    </row>
    <row r="24767" spans="6:6">
      <c r="F24767" s="1846"/>
    </row>
    <row r="24768" spans="6:6">
      <c r="F24768" s="1846"/>
    </row>
    <row r="24769" spans="6:6">
      <c r="F24769" s="1846"/>
    </row>
    <row r="24770" spans="6:6">
      <c r="F24770" s="1846"/>
    </row>
    <row r="24771" spans="6:6">
      <c r="F24771" s="1846"/>
    </row>
    <row r="24772" spans="6:6">
      <c r="F24772" s="1846"/>
    </row>
    <row r="24773" spans="6:6">
      <c r="F24773" s="1846"/>
    </row>
    <row r="24774" spans="6:6">
      <c r="F24774" s="1846"/>
    </row>
    <row r="24775" spans="6:6">
      <c r="F24775" s="1846"/>
    </row>
    <row r="24776" spans="6:6">
      <c r="F24776" s="1846"/>
    </row>
    <row r="24777" spans="6:6">
      <c r="F24777" s="1846"/>
    </row>
    <row r="24778" spans="6:6">
      <c r="F24778" s="1846"/>
    </row>
    <row r="24779" spans="6:6">
      <c r="F24779" s="1846"/>
    </row>
    <row r="24780" spans="6:6">
      <c r="F24780" s="1846"/>
    </row>
    <row r="24781" spans="6:6">
      <c r="F24781" s="1846"/>
    </row>
    <row r="24782" spans="6:6">
      <c r="F24782" s="1846"/>
    </row>
    <row r="24783" spans="6:6">
      <c r="F24783" s="1846"/>
    </row>
    <row r="24784" spans="6:6">
      <c r="F24784" s="1846"/>
    </row>
    <row r="24785" spans="6:6">
      <c r="F24785" s="1846"/>
    </row>
    <row r="24786" spans="6:6">
      <c r="F24786" s="1846"/>
    </row>
    <row r="24787" spans="6:6">
      <c r="F24787" s="1846"/>
    </row>
    <row r="24788" spans="6:6">
      <c r="F24788" s="1846"/>
    </row>
    <row r="24789" spans="6:6">
      <c r="F24789" s="1846"/>
    </row>
    <row r="24790" spans="6:6">
      <c r="F24790" s="1846"/>
    </row>
    <row r="24791" spans="6:6">
      <c r="F24791" s="1846"/>
    </row>
    <row r="24792" spans="6:6">
      <c r="F24792" s="1846"/>
    </row>
    <row r="24793" spans="6:6">
      <c r="F24793" s="1846"/>
    </row>
    <row r="24794" spans="6:6">
      <c r="F24794" s="1846"/>
    </row>
    <row r="24795" spans="6:6">
      <c r="F24795" s="1846"/>
    </row>
    <row r="24796" spans="6:6">
      <c r="F24796" s="1846"/>
    </row>
    <row r="24797" spans="6:6">
      <c r="F24797" s="1846"/>
    </row>
    <row r="24798" spans="6:6">
      <c r="F24798" s="1846"/>
    </row>
    <row r="24799" spans="6:6">
      <c r="F24799" s="1846"/>
    </row>
    <row r="24800" spans="6:6">
      <c r="F24800" s="1846"/>
    </row>
    <row r="24801" spans="6:6">
      <c r="F24801" s="1846"/>
    </row>
    <row r="24802" spans="6:6">
      <c r="F24802" s="1846"/>
    </row>
    <row r="24803" spans="6:6">
      <c r="F24803" s="1846"/>
    </row>
    <row r="24804" spans="6:6">
      <c r="F24804" s="1846"/>
    </row>
    <row r="24805" spans="6:6">
      <c r="F24805" s="1846"/>
    </row>
    <row r="24806" spans="6:6">
      <c r="F24806" s="1846"/>
    </row>
    <row r="24807" spans="6:6">
      <c r="F24807" s="1846"/>
    </row>
    <row r="24808" spans="6:6">
      <c r="F24808" s="1846"/>
    </row>
    <row r="24809" spans="6:6">
      <c r="F24809" s="1846"/>
    </row>
    <row r="24810" spans="6:6">
      <c r="F24810" s="1846"/>
    </row>
    <row r="24811" spans="6:6">
      <c r="F24811" s="1846"/>
    </row>
    <row r="24812" spans="6:6">
      <c r="F24812" s="1846"/>
    </row>
    <row r="24813" spans="6:6">
      <c r="F24813" s="1846"/>
    </row>
    <row r="24814" spans="6:6">
      <c r="F24814" s="1846"/>
    </row>
    <row r="24815" spans="6:6">
      <c r="F24815" s="1846"/>
    </row>
    <row r="24816" spans="6:6">
      <c r="F24816" s="1846"/>
    </row>
    <row r="24817" spans="6:6">
      <c r="F24817" s="1846"/>
    </row>
    <row r="24818" spans="6:6">
      <c r="F24818" s="1846"/>
    </row>
    <row r="24819" spans="6:6">
      <c r="F24819" s="1846"/>
    </row>
    <row r="24820" spans="6:6">
      <c r="F24820" s="1846"/>
    </row>
    <row r="24821" spans="6:6">
      <c r="F24821" s="1846"/>
    </row>
    <row r="24822" spans="6:6">
      <c r="F24822" s="1846"/>
    </row>
    <row r="24823" spans="6:6">
      <c r="F24823" s="1846"/>
    </row>
    <row r="24824" spans="6:6">
      <c r="F24824" s="1846"/>
    </row>
    <row r="24825" spans="6:6">
      <c r="F24825" s="1846"/>
    </row>
    <row r="24826" spans="6:6">
      <c r="F24826" s="1846"/>
    </row>
    <row r="24827" spans="6:6">
      <c r="F24827" s="1846"/>
    </row>
    <row r="24828" spans="6:6">
      <c r="F24828" s="1846"/>
    </row>
    <row r="24829" spans="6:6">
      <c r="F24829" s="1846"/>
    </row>
    <row r="24830" spans="6:6">
      <c r="F24830" s="1846"/>
    </row>
    <row r="24831" spans="6:6">
      <c r="F24831" s="1846"/>
    </row>
    <row r="24832" spans="6:6">
      <c r="F24832" s="1846"/>
    </row>
    <row r="24833" spans="6:6">
      <c r="F24833" s="1846"/>
    </row>
    <row r="24834" spans="6:6">
      <c r="F24834" s="1846"/>
    </row>
    <row r="24835" spans="6:6">
      <c r="F24835" s="1846"/>
    </row>
    <row r="24836" spans="6:6">
      <c r="F24836" s="1846"/>
    </row>
    <row r="24837" spans="6:6">
      <c r="F24837" s="1846"/>
    </row>
    <row r="24838" spans="6:6">
      <c r="F24838" s="1846"/>
    </row>
    <row r="24839" spans="6:6">
      <c r="F24839" s="1846"/>
    </row>
    <row r="24840" spans="6:6">
      <c r="F24840" s="1846"/>
    </row>
    <row r="24841" spans="6:6">
      <c r="F24841" s="1846"/>
    </row>
    <row r="24842" spans="6:6">
      <c r="F24842" s="1846"/>
    </row>
    <row r="24843" spans="6:6">
      <c r="F24843" s="1846"/>
    </row>
    <row r="24844" spans="6:6">
      <c r="F24844" s="1846"/>
    </row>
    <row r="24845" spans="6:6">
      <c r="F24845" s="1846"/>
    </row>
    <row r="24846" spans="6:6">
      <c r="F24846" s="1846"/>
    </row>
    <row r="24847" spans="6:6">
      <c r="F24847" s="1846"/>
    </row>
    <row r="24848" spans="6:6">
      <c r="F24848" s="1846"/>
    </row>
    <row r="24849" spans="6:6">
      <c r="F24849" s="1846"/>
    </row>
    <row r="24850" spans="6:6">
      <c r="F24850" s="1846"/>
    </row>
    <row r="24851" spans="6:6">
      <c r="F24851" s="1846"/>
    </row>
    <row r="24852" spans="6:6">
      <c r="F24852" s="1846"/>
    </row>
    <row r="24853" spans="6:6">
      <c r="F24853" s="1846"/>
    </row>
    <row r="24854" spans="6:6">
      <c r="F24854" s="1846"/>
    </row>
    <row r="24855" spans="6:6">
      <c r="F24855" s="1846"/>
    </row>
    <row r="24856" spans="6:6">
      <c r="F24856" s="1846"/>
    </row>
    <row r="24857" spans="6:6">
      <c r="F24857" s="1846"/>
    </row>
    <row r="24858" spans="6:6">
      <c r="F24858" s="1846"/>
    </row>
    <row r="24859" spans="6:6">
      <c r="F24859" s="1846"/>
    </row>
    <row r="24860" spans="6:6">
      <c r="F24860" s="1846"/>
    </row>
    <row r="24861" spans="6:6">
      <c r="F24861" s="1846"/>
    </row>
    <row r="24862" spans="6:6">
      <c r="F24862" s="1846"/>
    </row>
    <row r="24863" spans="6:6">
      <c r="F24863" s="1846"/>
    </row>
    <row r="24864" spans="6:6">
      <c r="F24864" s="1846"/>
    </row>
    <row r="24865" spans="6:6">
      <c r="F24865" s="1846"/>
    </row>
    <row r="24866" spans="6:6">
      <c r="F24866" s="1846"/>
    </row>
    <row r="24867" spans="6:6">
      <c r="F24867" s="1846"/>
    </row>
    <row r="24868" spans="6:6">
      <c r="F24868" s="1846"/>
    </row>
    <row r="24869" spans="6:6">
      <c r="F24869" s="1846"/>
    </row>
    <row r="24870" spans="6:6">
      <c r="F24870" s="1846"/>
    </row>
    <row r="24871" spans="6:6">
      <c r="F24871" s="1846"/>
    </row>
    <row r="24872" spans="6:6">
      <c r="F24872" s="1846"/>
    </row>
    <row r="24873" spans="6:6">
      <c r="F24873" s="1846"/>
    </row>
    <row r="24874" spans="6:6">
      <c r="F24874" s="1846"/>
    </row>
    <row r="24875" spans="6:6">
      <c r="F24875" s="1846"/>
    </row>
    <row r="24876" spans="6:6">
      <c r="F24876" s="1846"/>
    </row>
    <row r="24877" spans="6:6">
      <c r="F24877" s="1846"/>
    </row>
    <row r="24878" spans="6:6">
      <c r="F24878" s="1846"/>
    </row>
    <row r="24879" spans="6:6">
      <c r="F24879" s="1846"/>
    </row>
    <row r="24880" spans="6:6">
      <c r="F24880" s="1846"/>
    </row>
    <row r="24881" spans="6:6">
      <c r="F24881" s="1846"/>
    </row>
    <row r="24882" spans="6:6">
      <c r="F24882" s="1846"/>
    </row>
    <row r="24883" spans="6:6">
      <c r="F24883" s="1846"/>
    </row>
    <row r="24884" spans="6:6">
      <c r="F24884" s="1846"/>
    </row>
    <row r="24885" spans="6:6">
      <c r="F24885" s="1846"/>
    </row>
    <row r="24886" spans="6:6">
      <c r="F24886" s="1846"/>
    </row>
    <row r="24887" spans="6:6">
      <c r="F24887" s="1846"/>
    </row>
    <row r="24888" spans="6:6">
      <c r="F24888" s="1846"/>
    </row>
    <row r="24889" spans="6:6">
      <c r="F24889" s="1846"/>
    </row>
    <row r="24890" spans="6:6">
      <c r="F24890" s="1846"/>
    </row>
    <row r="24891" spans="6:6">
      <c r="F24891" s="1846"/>
    </row>
    <row r="24892" spans="6:6">
      <c r="F24892" s="1846"/>
    </row>
    <row r="24893" spans="6:6">
      <c r="F24893" s="1846"/>
    </row>
    <row r="24894" spans="6:6">
      <c r="F24894" s="1846"/>
    </row>
    <row r="24895" spans="6:6">
      <c r="F24895" s="1846"/>
    </row>
    <row r="24896" spans="6:6">
      <c r="F24896" s="1846"/>
    </row>
    <row r="24897" spans="6:6">
      <c r="F24897" s="1846"/>
    </row>
    <row r="24898" spans="6:6">
      <c r="F24898" s="1846"/>
    </row>
    <row r="24899" spans="6:6">
      <c r="F24899" s="1846"/>
    </row>
    <row r="24900" spans="6:6">
      <c r="F24900" s="1846"/>
    </row>
    <row r="24901" spans="6:6">
      <c r="F24901" s="1846"/>
    </row>
    <row r="24902" spans="6:6">
      <c r="F24902" s="1846"/>
    </row>
    <row r="24903" spans="6:6">
      <c r="F24903" s="1846"/>
    </row>
    <row r="24904" spans="6:6">
      <c r="F24904" s="1846"/>
    </row>
    <row r="24905" spans="6:6">
      <c r="F24905" s="1846"/>
    </row>
    <row r="24906" spans="6:6">
      <c r="F24906" s="1846"/>
    </row>
    <row r="24907" spans="6:6">
      <c r="F24907" s="1846"/>
    </row>
    <row r="24908" spans="6:6">
      <c r="F24908" s="1846"/>
    </row>
    <row r="24909" spans="6:6">
      <c r="F24909" s="1846"/>
    </row>
    <row r="24910" spans="6:6">
      <c r="F24910" s="1846"/>
    </row>
    <row r="24911" spans="6:6">
      <c r="F24911" s="1846"/>
    </row>
    <row r="24912" spans="6:6">
      <c r="F24912" s="1846"/>
    </row>
    <row r="24913" spans="6:6">
      <c r="F24913" s="1846"/>
    </row>
    <row r="24914" spans="6:6">
      <c r="F24914" s="1846"/>
    </row>
    <row r="24915" spans="6:6">
      <c r="F24915" s="1846"/>
    </row>
    <row r="24916" spans="6:6">
      <c r="F24916" s="1846"/>
    </row>
    <row r="24917" spans="6:6">
      <c r="F24917" s="1846"/>
    </row>
    <row r="24918" spans="6:6">
      <c r="F24918" s="1846"/>
    </row>
    <row r="24919" spans="6:6">
      <c r="F24919" s="1846"/>
    </row>
    <row r="24920" spans="6:6">
      <c r="F24920" s="1846"/>
    </row>
    <row r="24921" spans="6:6">
      <c r="F24921" s="1846"/>
    </row>
    <row r="24922" spans="6:6">
      <c r="F24922" s="1846"/>
    </row>
    <row r="24923" spans="6:6">
      <c r="F24923" s="1846"/>
    </row>
    <row r="24924" spans="6:6">
      <c r="F24924" s="1846"/>
    </row>
    <row r="24925" spans="6:6">
      <c r="F24925" s="1846"/>
    </row>
    <row r="24926" spans="6:6">
      <c r="F24926" s="1846"/>
    </row>
    <row r="24927" spans="6:6">
      <c r="F24927" s="1846"/>
    </row>
    <row r="24928" spans="6:6">
      <c r="F24928" s="1846"/>
    </row>
    <row r="24929" spans="6:6">
      <c r="F24929" s="1846"/>
    </row>
    <row r="24930" spans="6:6">
      <c r="F24930" s="1846"/>
    </row>
    <row r="24931" spans="6:6">
      <c r="F24931" s="1846"/>
    </row>
    <row r="24932" spans="6:6">
      <c r="F24932" s="1846"/>
    </row>
    <row r="24933" spans="6:6">
      <c r="F24933" s="1846"/>
    </row>
    <row r="24934" spans="6:6">
      <c r="F24934" s="1846"/>
    </row>
    <row r="24935" spans="6:6">
      <c r="F24935" s="1846"/>
    </row>
    <row r="24936" spans="6:6">
      <c r="F24936" s="1846"/>
    </row>
    <row r="24937" spans="6:6">
      <c r="F24937" s="1846"/>
    </row>
    <row r="24938" spans="6:6">
      <c r="F24938" s="1846"/>
    </row>
    <row r="24939" spans="6:6">
      <c r="F24939" s="1846"/>
    </row>
    <row r="24940" spans="6:6">
      <c r="F24940" s="1846"/>
    </row>
    <row r="24941" spans="6:6">
      <c r="F24941" s="1846"/>
    </row>
    <row r="24942" spans="6:6">
      <c r="F24942" s="1846"/>
    </row>
    <row r="24943" spans="6:6">
      <c r="F24943" s="1846"/>
    </row>
    <row r="24944" spans="6:6">
      <c r="F24944" s="1846"/>
    </row>
    <row r="24945" spans="6:6">
      <c r="F24945" s="1846"/>
    </row>
    <row r="24946" spans="6:6">
      <c r="F24946" s="1846"/>
    </row>
    <row r="24947" spans="6:6">
      <c r="F24947" s="1846"/>
    </row>
    <row r="24948" spans="6:6">
      <c r="F24948" s="1846"/>
    </row>
    <row r="24949" spans="6:6">
      <c r="F24949" s="1846"/>
    </row>
    <row r="24950" spans="6:6">
      <c r="F24950" s="1846"/>
    </row>
    <row r="24951" spans="6:6">
      <c r="F24951" s="1846"/>
    </row>
    <row r="24952" spans="6:6">
      <c r="F24952" s="1846"/>
    </row>
    <row r="24953" spans="6:6">
      <c r="F24953" s="1846"/>
    </row>
    <row r="24954" spans="6:6">
      <c r="F24954" s="1846"/>
    </row>
    <row r="24955" spans="6:6">
      <c r="F24955" s="1846"/>
    </row>
    <row r="24956" spans="6:6">
      <c r="F24956" s="1846"/>
    </row>
    <row r="24957" spans="6:6">
      <c r="F24957" s="1846"/>
    </row>
    <row r="24958" spans="6:6">
      <c r="F24958" s="1846"/>
    </row>
    <row r="24959" spans="6:6">
      <c r="F24959" s="1846"/>
    </row>
    <row r="24960" spans="6:6">
      <c r="F24960" s="1846"/>
    </row>
    <row r="24961" spans="6:6">
      <c r="F24961" s="1846"/>
    </row>
    <row r="24962" spans="6:6">
      <c r="F24962" s="1846"/>
    </row>
    <row r="24963" spans="6:6">
      <c r="F24963" s="1846"/>
    </row>
    <row r="24964" spans="6:6">
      <c r="F24964" s="1846"/>
    </row>
    <row r="24965" spans="6:6">
      <c r="F24965" s="1846"/>
    </row>
    <row r="24966" spans="6:6">
      <c r="F24966" s="1846"/>
    </row>
    <row r="24967" spans="6:6">
      <c r="F24967" s="1846"/>
    </row>
    <row r="24968" spans="6:6">
      <c r="F24968" s="1846"/>
    </row>
    <row r="24969" spans="6:6">
      <c r="F24969" s="1846"/>
    </row>
    <row r="24970" spans="6:6">
      <c r="F24970" s="1846"/>
    </row>
    <row r="24971" spans="6:6">
      <c r="F24971" s="1846"/>
    </row>
    <row r="24972" spans="6:6">
      <c r="F24972" s="1846"/>
    </row>
    <row r="24973" spans="6:6">
      <c r="F24973" s="1846"/>
    </row>
    <row r="24974" spans="6:6">
      <c r="F24974" s="1846"/>
    </row>
    <row r="24975" spans="6:6">
      <c r="F24975" s="1846"/>
    </row>
    <row r="24976" spans="6:6">
      <c r="F24976" s="1846"/>
    </row>
    <row r="24977" spans="6:6">
      <c r="F24977" s="1846"/>
    </row>
    <row r="24978" spans="6:6">
      <c r="F24978" s="1846"/>
    </row>
    <row r="24979" spans="6:6">
      <c r="F24979" s="1846"/>
    </row>
    <row r="24980" spans="6:6">
      <c r="F24980" s="1846"/>
    </row>
    <row r="24981" spans="6:6">
      <c r="F24981" s="1846"/>
    </row>
    <row r="24982" spans="6:6">
      <c r="F24982" s="1846"/>
    </row>
    <row r="24983" spans="6:6">
      <c r="F24983" s="1846"/>
    </row>
    <row r="24984" spans="6:6">
      <c r="F24984" s="1846"/>
    </row>
    <row r="24985" spans="6:6">
      <c r="F24985" s="1846"/>
    </row>
    <row r="24986" spans="6:6">
      <c r="F24986" s="1846"/>
    </row>
    <row r="24987" spans="6:6">
      <c r="F24987" s="1846"/>
    </row>
    <row r="24988" spans="6:6">
      <c r="F24988" s="1846"/>
    </row>
    <row r="24989" spans="6:6">
      <c r="F24989" s="1846"/>
    </row>
    <row r="24990" spans="6:6">
      <c r="F24990" s="1846"/>
    </row>
    <row r="24991" spans="6:6">
      <c r="F24991" s="1846"/>
    </row>
    <row r="24992" spans="6:6">
      <c r="F24992" s="1846"/>
    </row>
    <row r="24993" spans="6:6">
      <c r="F24993" s="1846"/>
    </row>
    <row r="24994" spans="6:6">
      <c r="F24994" s="1846"/>
    </row>
    <row r="24995" spans="6:6">
      <c r="F24995" s="1846"/>
    </row>
    <row r="24996" spans="6:6">
      <c r="F24996" s="1846"/>
    </row>
    <row r="24997" spans="6:6">
      <c r="F24997" s="1846"/>
    </row>
    <row r="24998" spans="6:6">
      <c r="F24998" s="1846"/>
    </row>
    <row r="24999" spans="6:6">
      <c r="F24999" s="1846"/>
    </row>
    <row r="25000" spans="6:6">
      <c r="F25000" s="1846"/>
    </row>
    <row r="25001" spans="6:6">
      <c r="F25001" s="1846"/>
    </row>
    <row r="25002" spans="6:6">
      <c r="F25002" s="1846"/>
    </row>
    <row r="25003" spans="6:6">
      <c r="F25003" s="1846"/>
    </row>
    <row r="25004" spans="6:6">
      <c r="F25004" s="1846"/>
    </row>
    <row r="25005" spans="6:6">
      <c r="F25005" s="1846"/>
    </row>
    <row r="25006" spans="6:6">
      <c r="F25006" s="1846"/>
    </row>
    <row r="25007" spans="6:6">
      <c r="F25007" s="1846"/>
    </row>
    <row r="25008" spans="6:6">
      <c r="F25008" s="1846"/>
    </row>
    <row r="25009" spans="6:6">
      <c r="F25009" s="1846"/>
    </row>
    <row r="25010" spans="6:6">
      <c r="F25010" s="1846"/>
    </row>
    <row r="25011" spans="6:6">
      <c r="F25011" s="1846"/>
    </row>
    <row r="25012" spans="6:6">
      <c r="F25012" s="1846"/>
    </row>
    <row r="25013" spans="6:6">
      <c r="F25013" s="1846"/>
    </row>
    <row r="25014" spans="6:6">
      <c r="F25014" s="1846"/>
    </row>
    <row r="25015" spans="6:6">
      <c r="F25015" s="1846"/>
    </row>
    <row r="25016" spans="6:6">
      <c r="F25016" s="1846"/>
    </row>
    <row r="25017" spans="6:6">
      <c r="F25017" s="1846"/>
    </row>
    <row r="25018" spans="6:6">
      <c r="F25018" s="1846"/>
    </row>
    <row r="25019" spans="6:6">
      <c r="F25019" s="1846"/>
    </row>
    <row r="25020" spans="6:6">
      <c r="F25020" s="1846"/>
    </row>
    <row r="25021" spans="6:6">
      <c r="F25021" s="1846"/>
    </row>
    <row r="25022" spans="6:6">
      <c r="F25022" s="1846"/>
    </row>
    <row r="25023" spans="6:6">
      <c r="F25023" s="1846"/>
    </row>
    <row r="25024" spans="6:6">
      <c r="F25024" s="1846"/>
    </row>
    <row r="25025" spans="6:6">
      <c r="F25025" s="1846"/>
    </row>
    <row r="25026" spans="6:6">
      <c r="F25026" s="1846"/>
    </row>
    <row r="25027" spans="6:6">
      <c r="F25027" s="1846"/>
    </row>
    <row r="25028" spans="6:6">
      <c r="F25028" s="1846"/>
    </row>
    <row r="25029" spans="6:6">
      <c r="F25029" s="1846"/>
    </row>
    <row r="25030" spans="6:6">
      <c r="F25030" s="1846"/>
    </row>
    <row r="25031" spans="6:6">
      <c r="F25031" s="1846"/>
    </row>
    <row r="25032" spans="6:6">
      <c r="F25032" s="1846"/>
    </row>
    <row r="25033" spans="6:6">
      <c r="F25033" s="1846"/>
    </row>
    <row r="25034" spans="6:6">
      <c r="F25034" s="1846"/>
    </row>
    <row r="25035" spans="6:6">
      <c r="F25035" s="1846"/>
    </row>
    <row r="25036" spans="6:6">
      <c r="F25036" s="1846"/>
    </row>
    <row r="25037" spans="6:6">
      <c r="F25037" s="1846"/>
    </row>
    <row r="25038" spans="6:6">
      <c r="F25038" s="1846"/>
    </row>
    <row r="25039" spans="6:6">
      <c r="F25039" s="1846"/>
    </row>
    <row r="25040" spans="6:6">
      <c r="F25040" s="1846"/>
    </row>
    <row r="25041" spans="6:6">
      <c r="F25041" s="1846"/>
    </row>
    <row r="25042" spans="6:6">
      <c r="F25042" s="1846"/>
    </row>
    <row r="25043" spans="6:6">
      <c r="F25043" s="1846"/>
    </row>
    <row r="25044" spans="6:6">
      <c r="F25044" s="1846"/>
    </row>
    <row r="25045" spans="6:6">
      <c r="F25045" s="1846"/>
    </row>
    <row r="25046" spans="6:6">
      <c r="F25046" s="1846"/>
    </row>
    <row r="25047" spans="6:6">
      <c r="F25047" s="1846"/>
    </row>
    <row r="25048" spans="6:6">
      <c r="F25048" s="1846"/>
    </row>
    <row r="25049" spans="6:6">
      <c r="F25049" s="1846"/>
    </row>
    <row r="25050" spans="6:6">
      <c r="F25050" s="1846"/>
    </row>
    <row r="25051" spans="6:6">
      <c r="F25051" s="1846"/>
    </row>
    <row r="25052" spans="6:6">
      <c r="F25052" s="1846"/>
    </row>
    <row r="25053" spans="6:6">
      <c r="F25053" s="1846"/>
    </row>
    <row r="25054" spans="6:6">
      <c r="F25054" s="1846"/>
    </row>
    <row r="25055" spans="6:6">
      <c r="F25055" s="1846"/>
    </row>
    <row r="25056" spans="6:6">
      <c r="F25056" s="1846"/>
    </row>
    <row r="25057" spans="6:6">
      <c r="F25057" s="1846"/>
    </row>
    <row r="25058" spans="6:6">
      <c r="F25058" s="1846"/>
    </row>
    <row r="25059" spans="6:6">
      <c r="F25059" s="1846"/>
    </row>
    <row r="25060" spans="6:6">
      <c r="F25060" s="1846"/>
    </row>
    <row r="25061" spans="6:6">
      <c r="F25061" s="1846"/>
    </row>
    <row r="25062" spans="6:6">
      <c r="F25062" s="1846"/>
    </row>
    <row r="25063" spans="6:6">
      <c r="F25063" s="1846"/>
    </row>
    <row r="25064" spans="6:6">
      <c r="F25064" s="1846"/>
    </row>
    <row r="25065" spans="6:6">
      <c r="F25065" s="1846"/>
    </row>
    <row r="25066" spans="6:6">
      <c r="F25066" s="1846"/>
    </row>
    <row r="25067" spans="6:6">
      <c r="F25067" s="1846"/>
    </row>
    <row r="25068" spans="6:6">
      <c r="F25068" s="1846"/>
    </row>
    <row r="25069" spans="6:6">
      <c r="F25069" s="1846"/>
    </row>
    <row r="25070" spans="6:6">
      <c r="F25070" s="1846"/>
    </row>
    <row r="25071" spans="6:6">
      <c r="F25071" s="1846"/>
    </row>
    <row r="25072" spans="6:6">
      <c r="F25072" s="1846"/>
    </row>
    <row r="25073" spans="6:6">
      <c r="F25073" s="1846"/>
    </row>
    <row r="25074" spans="6:6">
      <c r="F25074" s="1846"/>
    </row>
    <row r="25075" spans="6:6">
      <c r="F25075" s="1846"/>
    </row>
    <row r="25076" spans="6:6">
      <c r="F25076" s="1846"/>
    </row>
    <row r="25077" spans="6:6">
      <c r="F25077" s="1846"/>
    </row>
    <row r="25078" spans="6:6">
      <c r="F25078" s="1846"/>
    </row>
    <row r="25079" spans="6:6">
      <c r="F25079" s="1846"/>
    </row>
    <row r="25080" spans="6:6">
      <c r="F25080" s="1846"/>
    </row>
    <row r="25081" spans="6:6">
      <c r="F25081" s="1846"/>
    </row>
    <row r="25082" spans="6:6">
      <c r="F25082" s="1846"/>
    </row>
    <row r="25083" spans="6:6">
      <c r="F25083" s="1846"/>
    </row>
    <row r="25084" spans="6:6">
      <c r="F25084" s="1846"/>
    </row>
    <row r="25085" spans="6:6">
      <c r="F25085" s="1846"/>
    </row>
    <row r="25086" spans="6:6">
      <c r="F25086" s="1846"/>
    </row>
    <row r="25087" spans="6:6">
      <c r="F25087" s="1846"/>
    </row>
    <row r="25088" spans="6:6">
      <c r="F25088" s="1846"/>
    </row>
    <row r="25089" spans="6:6">
      <c r="F25089" s="1846"/>
    </row>
    <row r="25090" spans="6:6">
      <c r="F25090" s="1846"/>
    </row>
    <row r="25091" spans="6:6">
      <c r="F25091" s="1846"/>
    </row>
    <row r="25092" spans="6:6">
      <c r="F25092" s="1846"/>
    </row>
    <row r="25093" spans="6:6">
      <c r="F25093" s="1846"/>
    </row>
    <row r="25094" spans="6:6">
      <c r="F25094" s="1846"/>
    </row>
    <row r="25095" spans="6:6">
      <c r="F25095" s="1846"/>
    </row>
    <row r="25096" spans="6:6">
      <c r="F25096" s="1846"/>
    </row>
    <row r="25097" spans="6:6">
      <c r="F25097" s="1846"/>
    </row>
    <row r="25098" spans="6:6">
      <c r="F25098" s="1846"/>
    </row>
    <row r="25099" spans="6:6">
      <c r="F25099" s="1846"/>
    </row>
    <row r="25100" spans="6:6">
      <c r="F25100" s="1846"/>
    </row>
    <row r="25101" spans="6:6">
      <c r="F25101" s="1846"/>
    </row>
    <row r="25102" spans="6:6">
      <c r="F25102" s="1846"/>
    </row>
    <row r="25103" spans="6:6">
      <c r="F25103" s="1846"/>
    </row>
    <row r="25104" spans="6:6">
      <c r="F25104" s="1846"/>
    </row>
    <row r="25105" spans="6:6">
      <c r="F25105" s="1846"/>
    </row>
    <row r="25106" spans="6:6">
      <c r="F25106" s="1846"/>
    </row>
    <row r="25107" spans="6:6">
      <c r="F25107" s="1846"/>
    </row>
    <row r="25108" spans="6:6">
      <c r="F25108" s="1846"/>
    </row>
    <row r="25109" spans="6:6">
      <c r="F25109" s="1846"/>
    </row>
    <row r="25110" spans="6:6">
      <c r="F25110" s="1846"/>
    </row>
    <row r="25111" spans="6:6">
      <c r="F25111" s="1846"/>
    </row>
    <row r="25112" spans="6:6">
      <c r="F25112" s="1846"/>
    </row>
    <row r="25113" spans="6:6">
      <c r="F25113" s="1846"/>
    </row>
    <row r="25114" spans="6:6">
      <c r="F25114" s="1846"/>
    </row>
    <row r="25115" spans="6:6">
      <c r="F25115" s="1846"/>
    </row>
    <row r="25116" spans="6:6">
      <c r="F25116" s="1846"/>
    </row>
    <row r="25117" spans="6:6">
      <c r="F25117" s="1846"/>
    </row>
    <row r="25118" spans="6:6">
      <c r="F25118" s="1846"/>
    </row>
    <row r="25119" spans="6:6">
      <c r="F25119" s="1846"/>
    </row>
    <row r="25120" spans="6:6">
      <c r="F25120" s="1846"/>
    </row>
    <row r="25121" spans="6:6">
      <c r="F25121" s="1846"/>
    </row>
    <row r="25122" spans="6:6">
      <c r="F25122" s="1846"/>
    </row>
    <row r="25123" spans="6:6">
      <c r="F25123" s="1846"/>
    </row>
    <row r="25124" spans="6:6">
      <c r="F25124" s="1846"/>
    </row>
    <row r="25125" spans="6:6">
      <c r="F25125" s="1846"/>
    </row>
    <row r="25126" spans="6:6">
      <c r="F25126" s="1846"/>
    </row>
    <row r="25127" spans="6:6">
      <c r="F25127" s="1846"/>
    </row>
    <row r="25128" spans="6:6">
      <c r="F25128" s="1846"/>
    </row>
    <row r="25129" spans="6:6">
      <c r="F25129" s="1846"/>
    </row>
    <row r="25130" spans="6:6">
      <c r="F25130" s="1846"/>
    </row>
    <row r="25131" spans="6:6">
      <c r="F25131" s="1846"/>
    </row>
    <row r="25132" spans="6:6">
      <c r="F25132" s="1846"/>
    </row>
    <row r="25133" spans="6:6">
      <c r="F25133" s="1846"/>
    </row>
    <row r="25134" spans="6:6">
      <c r="F25134" s="1846"/>
    </row>
    <row r="25135" spans="6:6">
      <c r="F25135" s="1846"/>
    </row>
    <row r="25136" spans="6:6">
      <c r="F25136" s="1846"/>
    </row>
    <row r="25137" spans="6:6">
      <c r="F25137" s="1846"/>
    </row>
    <row r="25138" spans="6:6">
      <c r="F25138" s="1846"/>
    </row>
    <row r="25139" spans="6:6">
      <c r="F25139" s="1846"/>
    </row>
    <row r="25140" spans="6:6">
      <c r="F25140" s="1846"/>
    </row>
    <row r="25141" spans="6:6">
      <c r="F25141" s="1846"/>
    </row>
    <row r="25142" spans="6:6">
      <c r="F25142" s="1846"/>
    </row>
    <row r="25143" spans="6:6">
      <c r="F25143" s="1846"/>
    </row>
    <row r="25144" spans="6:6">
      <c r="F25144" s="1846"/>
    </row>
    <row r="25145" spans="6:6">
      <c r="F25145" s="1846"/>
    </row>
    <row r="25146" spans="6:6">
      <c r="F25146" s="1846"/>
    </row>
    <row r="25147" spans="6:6">
      <c r="F25147" s="1846"/>
    </row>
    <row r="25148" spans="6:6">
      <c r="F25148" s="1846"/>
    </row>
    <row r="25149" spans="6:6">
      <c r="F25149" s="1846"/>
    </row>
    <row r="25150" spans="6:6">
      <c r="F25150" s="1846"/>
    </row>
    <row r="25151" spans="6:6">
      <c r="F25151" s="1846"/>
    </row>
    <row r="25152" spans="6:6">
      <c r="F25152" s="1846"/>
    </row>
    <row r="25153" spans="6:6">
      <c r="F25153" s="1846"/>
    </row>
    <row r="25154" spans="6:6">
      <c r="F25154" s="1846"/>
    </row>
    <row r="25155" spans="6:6">
      <c r="F25155" s="1846"/>
    </row>
    <row r="25156" spans="6:6">
      <c r="F25156" s="1846"/>
    </row>
    <row r="25157" spans="6:6">
      <c r="F25157" s="1846"/>
    </row>
    <row r="25158" spans="6:6">
      <c r="F25158" s="1846"/>
    </row>
    <row r="25159" spans="6:6">
      <c r="F25159" s="1846"/>
    </row>
    <row r="25160" spans="6:6">
      <c r="F25160" s="1846"/>
    </row>
    <row r="25161" spans="6:6">
      <c r="F25161" s="1846"/>
    </row>
    <row r="25162" spans="6:6">
      <c r="F25162" s="1846"/>
    </row>
    <row r="25163" spans="6:6">
      <c r="F25163" s="1846"/>
    </row>
    <row r="25164" spans="6:6">
      <c r="F25164" s="1846"/>
    </row>
    <row r="25165" spans="6:6">
      <c r="F25165" s="1846"/>
    </row>
    <row r="25166" spans="6:6">
      <c r="F25166" s="1846"/>
    </row>
    <row r="25167" spans="6:6">
      <c r="F25167" s="1846"/>
    </row>
    <row r="25168" spans="6:6">
      <c r="F25168" s="1846"/>
    </row>
    <row r="25169" spans="6:6">
      <c r="F25169" s="1846"/>
    </row>
    <row r="25170" spans="6:6">
      <c r="F25170" s="1846"/>
    </row>
    <row r="25171" spans="6:6">
      <c r="F25171" s="1846"/>
    </row>
    <row r="25172" spans="6:6">
      <c r="F25172" s="1846"/>
    </row>
    <row r="25173" spans="6:6">
      <c r="F25173" s="1846"/>
    </row>
    <row r="25174" spans="6:6">
      <c r="F25174" s="1846"/>
    </row>
    <row r="25175" spans="6:6">
      <c r="F25175" s="1846"/>
    </row>
    <row r="25176" spans="6:6">
      <c r="F25176" s="1846"/>
    </row>
    <row r="25177" spans="6:6">
      <c r="F25177" s="1846"/>
    </row>
    <row r="25178" spans="6:6">
      <c r="F25178" s="1846"/>
    </row>
    <row r="25179" spans="6:6">
      <c r="F25179" s="1846"/>
    </row>
    <row r="25180" spans="6:6">
      <c r="F25180" s="1846"/>
    </row>
    <row r="25181" spans="6:6">
      <c r="F25181" s="1846"/>
    </row>
    <row r="25182" spans="6:6">
      <c r="F25182" s="1846"/>
    </row>
    <row r="25183" spans="6:6">
      <c r="F25183" s="1846"/>
    </row>
    <row r="25184" spans="6:6">
      <c r="F25184" s="1846"/>
    </row>
    <row r="25185" spans="6:6">
      <c r="F25185" s="1846"/>
    </row>
    <row r="25186" spans="6:6">
      <c r="F25186" s="1846"/>
    </row>
    <row r="25187" spans="6:6">
      <c r="F25187" s="1846"/>
    </row>
    <row r="25188" spans="6:6">
      <c r="F25188" s="1846"/>
    </row>
    <row r="25189" spans="6:6">
      <c r="F25189" s="1846"/>
    </row>
    <row r="25190" spans="6:6">
      <c r="F25190" s="1846"/>
    </row>
    <row r="25191" spans="6:6">
      <c r="F25191" s="1846"/>
    </row>
    <row r="25192" spans="6:6">
      <c r="F25192" s="1846"/>
    </row>
    <row r="25193" spans="6:6">
      <c r="F25193" s="1846"/>
    </row>
    <row r="25194" spans="6:6">
      <c r="F25194" s="1846"/>
    </row>
    <row r="25195" spans="6:6">
      <c r="F25195" s="1846"/>
    </row>
    <row r="25196" spans="6:6">
      <c r="F25196" s="1846"/>
    </row>
    <row r="25197" spans="6:6">
      <c r="F25197" s="1846"/>
    </row>
    <row r="25198" spans="6:6">
      <c r="F25198" s="1846"/>
    </row>
    <row r="25199" spans="6:6">
      <c r="F25199" s="1846"/>
    </row>
    <row r="25200" spans="6:6">
      <c r="F25200" s="1846"/>
    </row>
    <row r="25201" spans="6:6">
      <c r="F25201" s="1846"/>
    </row>
    <row r="25202" spans="6:6">
      <c r="F25202" s="1846"/>
    </row>
    <row r="25203" spans="6:6">
      <c r="F25203" s="1846"/>
    </row>
    <row r="25204" spans="6:6">
      <c r="F25204" s="1846"/>
    </row>
    <row r="25205" spans="6:6">
      <c r="F25205" s="1846"/>
    </row>
    <row r="25206" spans="6:6">
      <c r="F25206" s="1846"/>
    </row>
    <row r="25207" spans="6:6">
      <c r="F25207" s="1846"/>
    </row>
    <row r="25208" spans="6:6">
      <c r="F25208" s="1846"/>
    </row>
    <row r="25209" spans="6:6">
      <c r="F25209" s="1846"/>
    </row>
    <row r="25210" spans="6:6">
      <c r="F25210" s="1846"/>
    </row>
    <row r="25211" spans="6:6">
      <c r="F25211" s="1846"/>
    </row>
    <row r="25212" spans="6:6">
      <c r="F25212" s="1846"/>
    </row>
    <row r="25213" spans="6:6">
      <c r="F25213" s="1846"/>
    </row>
    <row r="25214" spans="6:6">
      <c r="F25214" s="1846"/>
    </row>
    <row r="25215" spans="6:6">
      <c r="F25215" s="1846"/>
    </row>
    <row r="25216" spans="6:6">
      <c r="F25216" s="1846"/>
    </row>
    <row r="25217" spans="6:6">
      <c r="F25217" s="1846"/>
    </row>
    <row r="25218" spans="6:6">
      <c r="F25218" s="1846"/>
    </row>
    <row r="25219" spans="6:6">
      <c r="F25219" s="1846"/>
    </row>
    <row r="25220" spans="6:6">
      <c r="F25220" s="1846"/>
    </row>
    <row r="25221" spans="6:6">
      <c r="F25221" s="1846"/>
    </row>
    <row r="25222" spans="6:6">
      <c r="F25222" s="1846"/>
    </row>
    <row r="25223" spans="6:6">
      <c r="F25223" s="1846"/>
    </row>
    <row r="25224" spans="6:6">
      <c r="F25224" s="1846"/>
    </row>
    <row r="25225" spans="6:6">
      <c r="F25225" s="1846"/>
    </row>
    <row r="25226" spans="6:6">
      <c r="F25226" s="1846"/>
    </row>
    <row r="25227" spans="6:6">
      <c r="F25227" s="1846"/>
    </row>
    <row r="25228" spans="6:6">
      <c r="F25228" s="1846"/>
    </row>
    <row r="25229" spans="6:6">
      <c r="F25229" s="1846"/>
    </row>
    <row r="25230" spans="6:6">
      <c r="F25230" s="1846"/>
    </row>
    <row r="25231" spans="6:6">
      <c r="F25231" s="1846"/>
    </row>
    <row r="25232" spans="6:6">
      <c r="F25232" s="1846"/>
    </row>
    <row r="25233" spans="6:6">
      <c r="F25233" s="1846"/>
    </row>
    <row r="25234" spans="6:6">
      <c r="F25234" s="1846"/>
    </row>
    <row r="25235" spans="6:6">
      <c r="F25235" s="1846"/>
    </row>
    <row r="25236" spans="6:6">
      <c r="F25236" s="1846"/>
    </row>
    <row r="25237" spans="6:6">
      <c r="F25237" s="1846"/>
    </row>
    <row r="25238" spans="6:6">
      <c r="F25238" s="1846"/>
    </row>
    <row r="25239" spans="6:6">
      <c r="F25239" s="1846"/>
    </row>
    <row r="25240" spans="6:6">
      <c r="F25240" s="1846"/>
    </row>
    <row r="25241" spans="6:6">
      <c r="F25241" s="1846"/>
    </row>
    <row r="25242" spans="6:6">
      <c r="F25242" s="1846"/>
    </row>
    <row r="25243" spans="6:6">
      <c r="F25243" s="1846"/>
    </row>
    <row r="25244" spans="6:6">
      <c r="F25244" s="1846"/>
    </row>
    <row r="25245" spans="6:6">
      <c r="F25245" s="1846"/>
    </row>
    <row r="25246" spans="6:6">
      <c r="F25246" s="1846"/>
    </row>
    <row r="25247" spans="6:6">
      <c r="F25247" s="1846"/>
    </row>
    <row r="25248" spans="6:6">
      <c r="F25248" s="1846"/>
    </row>
    <row r="25249" spans="6:6">
      <c r="F25249" s="1846"/>
    </row>
    <row r="25250" spans="6:6">
      <c r="F25250" s="1846"/>
    </row>
    <row r="25251" spans="6:6">
      <c r="F25251" s="1846"/>
    </row>
    <row r="25252" spans="6:6">
      <c r="F25252" s="1846"/>
    </row>
    <row r="25253" spans="6:6">
      <c r="F25253" s="1846"/>
    </row>
    <row r="25254" spans="6:6">
      <c r="F25254" s="1846"/>
    </row>
    <row r="25255" spans="6:6">
      <c r="F25255" s="1846"/>
    </row>
    <row r="25256" spans="6:6">
      <c r="F25256" s="1846"/>
    </row>
    <row r="25257" spans="6:6">
      <c r="F25257" s="1846"/>
    </row>
    <row r="25258" spans="6:6">
      <c r="F25258" s="1846"/>
    </row>
    <row r="25259" spans="6:6">
      <c r="F25259" s="1846"/>
    </row>
    <row r="25260" spans="6:6">
      <c r="F25260" s="1846"/>
    </row>
    <row r="25261" spans="6:6">
      <c r="F25261" s="1846"/>
    </row>
    <row r="25262" spans="6:6">
      <c r="F25262" s="1846"/>
    </row>
    <row r="25263" spans="6:6">
      <c r="F25263" s="1846"/>
    </row>
    <row r="25264" spans="6:6">
      <c r="F25264" s="1846"/>
    </row>
    <row r="25265" spans="6:6">
      <c r="F25265" s="1846"/>
    </row>
    <row r="25266" spans="6:6">
      <c r="F25266" s="1846"/>
    </row>
    <row r="25267" spans="6:6">
      <c r="F25267" s="1846"/>
    </row>
    <row r="25268" spans="6:6">
      <c r="F25268" s="1846"/>
    </row>
    <row r="25269" spans="6:6">
      <c r="F25269" s="1846"/>
    </row>
    <row r="25270" spans="6:6">
      <c r="F25270" s="1846"/>
    </row>
    <row r="25271" spans="6:6">
      <c r="F25271" s="1846"/>
    </row>
    <row r="25272" spans="6:6">
      <c r="F25272" s="1846"/>
    </row>
    <row r="25273" spans="6:6">
      <c r="F25273" s="1846"/>
    </row>
    <row r="25274" spans="6:6">
      <c r="F25274" s="1846"/>
    </row>
    <row r="25275" spans="6:6">
      <c r="F25275" s="1846"/>
    </row>
    <row r="25276" spans="6:6">
      <c r="F25276" s="1846"/>
    </row>
    <row r="25277" spans="6:6">
      <c r="F25277" s="1846"/>
    </row>
    <row r="25278" spans="6:6">
      <c r="F25278" s="1846"/>
    </row>
    <row r="25279" spans="6:6">
      <c r="F25279" s="1846"/>
    </row>
    <row r="25280" spans="6:6">
      <c r="F25280" s="1846"/>
    </row>
    <row r="25281" spans="6:6">
      <c r="F25281" s="1846"/>
    </row>
    <row r="25282" spans="6:6">
      <c r="F25282" s="1846"/>
    </row>
    <row r="25283" spans="6:6">
      <c r="F25283" s="1846"/>
    </row>
    <row r="25284" spans="6:6">
      <c r="F25284" s="1846"/>
    </row>
    <row r="25285" spans="6:6">
      <c r="F25285" s="1846"/>
    </row>
    <row r="25286" spans="6:6">
      <c r="F25286" s="1846"/>
    </row>
    <row r="25287" spans="6:6">
      <c r="F25287" s="1846"/>
    </row>
    <row r="25288" spans="6:6">
      <c r="F25288" s="1846"/>
    </row>
    <row r="25289" spans="6:6">
      <c r="F25289" s="1846"/>
    </row>
    <row r="25290" spans="6:6">
      <c r="F25290" s="1846"/>
    </row>
    <row r="25291" spans="6:6">
      <c r="F25291" s="1846"/>
    </row>
    <row r="25292" spans="6:6">
      <c r="F25292" s="1846"/>
    </row>
    <row r="25293" spans="6:6">
      <c r="F25293" s="1846"/>
    </row>
    <row r="25294" spans="6:6">
      <c r="F25294" s="1846"/>
    </row>
    <row r="25295" spans="6:6">
      <c r="F25295" s="1846"/>
    </row>
    <row r="25296" spans="6:6">
      <c r="F25296" s="1846"/>
    </row>
    <row r="25297" spans="6:6">
      <c r="F25297" s="1846"/>
    </row>
    <row r="25298" spans="6:6">
      <c r="F25298" s="1846"/>
    </row>
    <row r="25299" spans="6:6">
      <c r="F25299" s="1846"/>
    </row>
    <row r="25300" spans="6:6">
      <c r="F25300" s="1846"/>
    </row>
    <row r="25301" spans="6:6">
      <c r="F25301" s="1846"/>
    </row>
    <row r="25302" spans="6:6">
      <c r="F25302" s="1846"/>
    </row>
    <row r="25303" spans="6:6">
      <c r="F25303" s="1846"/>
    </row>
    <row r="25304" spans="6:6">
      <c r="F25304" s="1846"/>
    </row>
    <row r="25305" spans="6:6">
      <c r="F25305" s="1846"/>
    </row>
    <row r="25306" spans="6:6">
      <c r="F25306" s="1846"/>
    </row>
    <row r="25307" spans="6:6">
      <c r="F25307" s="1846"/>
    </row>
    <row r="25308" spans="6:6">
      <c r="F25308" s="1846"/>
    </row>
    <row r="25309" spans="6:6">
      <c r="F25309" s="1846"/>
    </row>
    <row r="25310" spans="6:6">
      <c r="F25310" s="1846"/>
    </row>
    <row r="25311" spans="6:6">
      <c r="F25311" s="1846"/>
    </row>
    <row r="25312" spans="6:6">
      <c r="F25312" s="1846"/>
    </row>
    <row r="25313" spans="6:6">
      <c r="F25313" s="1846"/>
    </row>
    <row r="25314" spans="6:6">
      <c r="F25314" s="1846"/>
    </row>
    <row r="25315" spans="6:6">
      <c r="F25315" s="1846"/>
    </row>
    <row r="25316" spans="6:6">
      <c r="F25316" s="1846"/>
    </row>
    <row r="25317" spans="6:6">
      <c r="F25317" s="1846"/>
    </row>
    <row r="25318" spans="6:6">
      <c r="F25318" s="1846"/>
    </row>
    <row r="25319" spans="6:6">
      <c r="F25319" s="1846"/>
    </row>
    <row r="25320" spans="6:6">
      <c r="F25320" s="1846"/>
    </row>
    <row r="25321" spans="6:6">
      <c r="F25321" s="1846"/>
    </row>
    <row r="25322" spans="6:6">
      <c r="F25322" s="1846"/>
    </row>
    <row r="25323" spans="6:6">
      <c r="F25323" s="1846"/>
    </row>
    <row r="25324" spans="6:6">
      <c r="F25324" s="1846"/>
    </row>
    <row r="25325" spans="6:6">
      <c r="F25325" s="1846"/>
    </row>
    <row r="25326" spans="6:6">
      <c r="F25326" s="1846"/>
    </row>
    <row r="25327" spans="6:6">
      <c r="F25327" s="1846"/>
    </row>
    <row r="25328" spans="6:6">
      <c r="F25328" s="1846"/>
    </row>
    <row r="25329" spans="6:6">
      <c r="F25329" s="1846"/>
    </row>
    <row r="25330" spans="6:6">
      <c r="F25330" s="1846"/>
    </row>
    <row r="25331" spans="6:6">
      <c r="F25331" s="1846"/>
    </row>
    <row r="25332" spans="6:6">
      <c r="F25332" s="1846"/>
    </row>
    <row r="25333" spans="6:6">
      <c r="F25333" s="1846"/>
    </row>
    <row r="25334" spans="6:6">
      <c r="F25334" s="1846"/>
    </row>
    <row r="25335" spans="6:6">
      <c r="F25335" s="1846"/>
    </row>
    <row r="25336" spans="6:6">
      <c r="F25336" s="1846"/>
    </row>
    <row r="25337" spans="6:6">
      <c r="F25337" s="1846"/>
    </row>
    <row r="25338" spans="6:6">
      <c r="F25338" s="1846"/>
    </row>
    <row r="25339" spans="6:6">
      <c r="F25339" s="1846"/>
    </row>
    <row r="25340" spans="6:6">
      <c r="F25340" s="1846"/>
    </row>
    <row r="25341" spans="6:6">
      <c r="F25341" s="1846"/>
    </row>
    <row r="25342" spans="6:6">
      <c r="F25342" s="1846"/>
    </row>
    <row r="25343" spans="6:6">
      <c r="F25343" s="1846"/>
    </row>
    <row r="25344" spans="6:6">
      <c r="F25344" s="1846"/>
    </row>
    <row r="25345" spans="6:6">
      <c r="F25345" s="1846"/>
    </row>
    <row r="25346" spans="6:6">
      <c r="F25346" s="1846"/>
    </row>
    <row r="25347" spans="6:6">
      <c r="F25347" s="1846"/>
    </row>
    <row r="25348" spans="6:6">
      <c r="F25348" s="1846"/>
    </row>
    <row r="25349" spans="6:6">
      <c r="F25349" s="1846"/>
    </row>
    <row r="25350" spans="6:6">
      <c r="F25350" s="1846"/>
    </row>
    <row r="25351" spans="6:6">
      <c r="F25351" s="1846"/>
    </row>
    <row r="25352" spans="6:6">
      <c r="F25352" s="1846"/>
    </row>
    <row r="25353" spans="6:6">
      <c r="F25353" s="1846"/>
    </row>
    <row r="25354" spans="6:6">
      <c r="F25354" s="1846"/>
    </row>
    <row r="25355" spans="6:6">
      <c r="F25355" s="1846"/>
    </row>
    <row r="25356" spans="6:6">
      <c r="F25356" s="1846"/>
    </row>
    <row r="25357" spans="6:6">
      <c r="F25357" s="1846"/>
    </row>
    <row r="25358" spans="6:6">
      <c r="F25358" s="1846"/>
    </row>
    <row r="25359" spans="6:6">
      <c r="F25359" s="1846"/>
    </row>
    <row r="25360" spans="6:6">
      <c r="F25360" s="1846"/>
    </row>
    <row r="25361" spans="6:6">
      <c r="F25361" s="1846"/>
    </row>
    <row r="25362" spans="6:6">
      <c r="F25362" s="1846"/>
    </row>
    <row r="25363" spans="6:6">
      <c r="F25363" s="1846"/>
    </row>
    <row r="25364" spans="6:6">
      <c r="F25364" s="1846"/>
    </row>
    <row r="25365" spans="6:6">
      <c r="F25365" s="1846"/>
    </row>
    <row r="25366" spans="6:6">
      <c r="F25366" s="1846"/>
    </row>
    <row r="25367" spans="6:6">
      <c r="F25367" s="1846"/>
    </row>
    <row r="25368" spans="6:6">
      <c r="F25368" s="1846"/>
    </row>
    <row r="25369" spans="6:6">
      <c r="F25369" s="1846"/>
    </row>
    <row r="25370" spans="6:6">
      <c r="F25370" s="1846"/>
    </row>
    <row r="25371" spans="6:6">
      <c r="F25371" s="1846"/>
    </row>
    <row r="25372" spans="6:6">
      <c r="F25372" s="1846"/>
    </row>
    <row r="25373" spans="6:6">
      <c r="F25373" s="1846"/>
    </row>
    <row r="25374" spans="6:6">
      <c r="F25374" s="1846"/>
    </row>
    <row r="25375" spans="6:6">
      <c r="F25375" s="1846"/>
    </row>
    <row r="25376" spans="6:6">
      <c r="F25376" s="1846"/>
    </row>
    <row r="25377" spans="6:6">
      <c r="F25377" s="1846"/>
    </row>
    <row r="25378" spans="6:6">
      <c r="F25378" s="1846"/>
    </row>
    <row r="25379" spans="6:6">
      <c r="F25379" s="1846"/>
    </row>
    <row r="25380" spans="6:6">
      <c r="F25380" s="1846"/>
    </row>
    <row r="25381" spans="6:6">
      <c r="F25381" s="1846"/>
    </row>
    <row r="25382" spans="6:6">
      <c r="F25382" s="1846"/>
    </row>
    <row r="25383" spans="6:6">
      <c r="F25383" s="1846"/>
    </row>
    <row r="25384" spans="6:6">
      <c r="F25384" s="1846"/>
    </row>
    <row r="25385" spans="6:6">
      <c r="F25385" s="1846"/>
    </row>
    <row r="25386" spans="6:6">
      <c r="F25386" s="1846"/>
    </row>
    <row r="25387" spans="6:6">
      <c r="F25387" s="1846"/>
    </row>
    <row r="25388" spans="6:6">
      <c r="F25388" s="1846"/>
    </row>
    <row r="25389" spans="6:6">
      <c r="F25389" s="1846"/>
    </row>
    <row r="25390" spans="6:6">
      <c r="F25390" s="1846"/>
    </row>
    <row r="25391" spans="6:6">
      <c r="F25391" s="1846"/>
    </row>
    <row r="25392" spans="6:6">
      <c r="F25392" s="1846"/>
    </row>
    <row r="25393" spans="6:6">
      <c r="F25393" s="1846"/>
    </row>
    <row r="25394" spans="6:6">
      <c r="F25394" s="1846"/>
    </row>
    <row r="25395" spans="6:6">
      <c r="F25395" s="1846"/>
    </row>
    <row r="25396" spans="6:6">
      <c r="F25396" s="1846"/>
    </row>
    <row r="25397" spans="6:6">
      <c r="F25397" s="1846"/>
    </row>
    <row r="25398" spans="6:6">
      <c r="F25398" s="1846"/>
    </row>
    <row r="25399" spans="6:6">
      <c r="F25399" s="1846"/>
    </row>
    <row r="25400" spans="6:6">
      <c r="F25400" s="1846"/>
    </row>
    <row r="25401" spans="6:6">
      <c r="F25401" s="1846"/>
    </row>
    <row r="25402" spans="6:6">
      <c r="F25402" s="1846"/>
    </row>
    <row r="25403" spans="6:6">
      <c r="F25403" s="1846"/>
    </row>
    <row r="25404" spans="6:6">
      <c r="F25404" s="1846"/>
    </row>
    <row r="25405" spans="6:6">
      <c r="F25405" s="1846"/>
    </row>
    <row r="25406" spans="6:6">
      <c r="F25406" s="1846"/>
    </row>
    <row r="25407" spans="6:6">
      <c r="F25407" s="1846"/>
    </row>
    <row r="25408" spans="6:6">
      <c r="F25408" s="1846"/>
    </row>
    <row r="25409" spans="6:6">
      <c r="F25409" s="1846"/>
    </row>
    <row r="25410" spans="6:6">
      <c r="F25410" s="1846"/>
    </row>
    <row r="25411" spans="6:6">
      <c r="F25411" s="1846"/>
    </row>
    <row r="25412" spans="6:6">
      <c r="F25412" s="1846"/>
    </row>
    <row r="25413" spans="6:6">
      <c r="F25413" s="1846"/>
    </row>
    <row r="25414" spans="6:6">
      <c r="F25414" s="1846"/>
    </row>
    <row r="25415" spans="6:6">
      <c r="F25415" s="1846"/>
    </row>
    <row r="25416" spans="6:6">
      <c r="F25416" s="1846"/>
    </row>
    <row r="25417" spans="6:6">
      <c r="F25417" s="1846"/>
    </row>
    <row r="25418" spans="6:6">
      <c r="F25418" s="1846"/>
    </row>
    <row r="25419" spans="6:6">
      <c r="F25419" s="1846"/>
    </row>
    <row r="25420" spans="6:6">
      <c r="F25420" s="1846"/>
    </row>
    <row r="25421" spans="6:6">
      <c r="F25421" s="1846"/>
    </row>
    <row r="25422" spans="6:6">
      <c r="F25422" s="1846"/>
    </row>
    <row r="25423" spans="6:6">
      <c r="F25423" s="1846"/>
    </row>
    <row r="25424" spans="6:6">
      <c r="F25424" s="1846"/>
    </row>
    <row r="25425" spans="6:6">
      <c r="F25425" s="1846"/>
    </row>
    <row r="25426" spans="6:6">
      <c r="F25426" s="1846"/>
    </row>
    <row r="25427" spans="6:6">
      <c r="F25427" s="1846"/>
    </row>
    <row r="25428" spans="6:6">
      <c r="F25428" s="1846"/>
    </row>
    <row r="25429" spans="6:6">
      <c r="F25429" s="1846"/>
    </row>
    <row r="25430" spans="6:6">
      <c r="F25430" s="1846"/>
    </row>
    <row r="25431" spans="6:6">
      <c r="F25431" s="1846"/>
    </row>
    <row r="25432" spans="6:6">
      <c r="F25432" s="1846"/>
    </row>
    <row r="25433" spans="6:6">
      <c r="F25433" s="1846"/>
    </row>
    <row r="25434" spans="6:6">
      <c r="F25434" s="1846"/>
    </row>
    <row r="25435" spans="6:6">
      <c r="F25435" s="1846"/>
    </row>
    <row r="25436" spans="6:6">
      <c r="F25436" s="1846"/>
    </row>
    <row r="25437" spans="6:6">
      <c r="F25437" s="1846"/>
    </row>
    <row r="25438" spans="6:6">
      <c r="F25438" s="1846"/>
    </row>
    <row r="25439" spans="6:6">
      <c r="F25439" s="1846"/>
    </row>
    <row r="25440" spans="6:6">
      <c r="F25440" s="1846"/>
    </row>
    <row r="25441" spans="6:6">
      <c r="F25441" s="1846"/>
    </row>
    <row r="25442" spans="6:6">
      <c r="F25442" s="1846"/>
    </row>
    <row r="25443" spans="6:6">
      <c r="F25443" s="1846"/>
    </row>
    <row r="25444" spans="6:6">
      <c r="F25444" s="1846"/>
    </row>
    <row r="25445" spans="6:6">
      <c r="F25445" s="1846"/>
    </row>
    <row r="25446" spans="6:6">
      <c r="F25446" s="1846"/>
    </row>
    <row r="25447" spans="6:6">
      <c r="F25447" s="1846"/>
    </row>
    <row r="25448" spans="6:6">
      <c r="F25448" s="1846"/>
    </row>
    <row r="25449" spans="6:6">
      <c r="F25449" s="1846"/>
    </row>
    <row r="25450" spans="6:6">
      <c r="F25450" s="1846"/>
    </row>
    <row r="25451" spans="6:6">
      <c r="F25451" s="1846"/>
    </row>
    <row r="25452" spans="6:6">
      <c r="F25452" s="1846"/>
    </row>
    <row r="25453" spans="6:6">
      <c r="F25453" s="1846"/>
    </row>
    <row r="25454" spans="6:6">
      <c r="F25454" s="1846"/>
    </row>
    <row r="25455" spans="6:6">
      <c r="F25455" s="1846"/>
    </row>
    <row r="25456" spans="6:6">
      <c r="F25456" s="1846"/>
    </row>
    <row r="25457" spans="6:6">
      <c r="F25457" s="1846"/>
    </row>
    <row r="25458" spans="6:6">
      <c r="F25458" s="1846"/>
    </row>
    <row r="25459" spans="6:6">
      <c r="F25459" s="1846"/>
    </row>
    <row r="25460" spans="6:6">
      <c r="F25460" s="1846"/>
    </row>
    <row r="25461" spans="6:6">
      <c r="F25461" s="1846"/>
    </row>
    <row r="25462" spans="6:6">
      <c r="F25462" s="1846"/>
    </row>
    <row r="25463" spans="6:6">
      <c r="F25463" s="1846"/>
    </row>
    <row r="25464" spans="6:6">
      <c r="F25464" s="1846"/>
    </row>
    <row r="25465" spans="6:6">
      <c r="F25465" s="1846"/>
    </row>
    <row r="25466" spans="6:6">
      <c r="F25466" s="1846"/>
    </row>
    <row r="25467" spans="6:6">
      <c r="F25467" s="1846"/>
    </row>
    <row r="25468" spans="6:6">
      <c r="F25468" s="1846"/>
    </row>
    <row r="25469" spans="6:6">
      <c r="F25469" s="1846"/>
    </row>
    <row r="25470" spans="6:6">
      <c r="F25470" s="1846"/>
    </row>
    <row r="25471" spans="6:6">
      <c r="F25471" s="1846"/>
    </row>
    <row r="25472" spans="6:6">
      <c r="F25472" s="1846"/>
    </row>
    <row r="25473" spans="6:6">
      <c r="F25473" s="1846"/>
    </row>
    <row r="25474" spans="6:6">
      <c r="F25474" s="1846"/>
    </row>
    <row r="25475" spans="6:6">
      <c r="F25475" s="1846"/>
    </row>
    <row r="25476" spans="6:6">
      <c r="F25476" s="1846"/>
    </row>
    <row r="25477" spans="6:6">
      <c r="F25477" s="1846"/>
    </row>
    <row r="25478" spans="6:6">
      <c r="F25478" s="1846"/>
    </row>
    <row r="25479" spans="6:6">
      <c r="F25479" s="1846"/>
    </row>
    <row r="25480" spans="6:6">
      <c r="F25480" s="1846"/>
    </row>
    <row r="25481" spans="6:6">
      <c r="F25481" s="1846"/>
    </row>
    <row r="25482" spans="6:6">
      <c r="F25482" s="1846"/>
    </row>
    <row r="25483" spans="6:6">
      <c r="F25483" s="1846"/>
    </row>
    <row r="25484" spans="6:6">
      <c r="F25484" s="1846"/>
    </row>
    <row r="25485" spans="6:6">
      <c r="F25485" s="1846"/>
    </row>
    <row r="25486" spans="6:6">
      <c r="F25486" s="1846"/>
    </row>
    <row r="25487" spans="6:6">
      <c r="F25487" s="1846"/>
    </row>
    <row r="25488" spans="6:6">
      <c r="F25488" s="1846"/>
    </row>
    <row r="25489" spans="6:6">
      <c r="F25489" s="1846"/>
    </row>
    <row r="25490" spans="6:6">
      <c r="F25490" s="1846"/>
    </row>
    <row r="25491" spans="6:6">
      <c r="F25491" s="1846"/>
    </row>
    <row r="25492" spans="6:6">
      <c r="F25492" s="1846"/>
    </row>
    <row r="25493" spans="6:6">
      <c r="F25493" s="1846"/>
    </row>
    <row r="25494" spans="6:6">
      <c r="F25494" s="1846"/>
    </row>
    <row r="25495" spans="6:6">
      <c r="F25495" s="1846"/>
    </row>
    <row r="25496" spans="6:6">
      <c r="F25496" s="1846"/>
    </row>
    <row r="25497" spans="6:6">
      <c r="F25497" s="1846"/>
    </row>
    <row r="25498" spans="6:6">
      <c r="F25498" s="1846"/>
    </row>
    <row r="25499" spans="6:6">
      <c r="F25499" s="1846"/>
    </row>
    <row r="25500" spans="6:6">
      <c r="F25500" s="1846"/>
    </row>
    <row r="25501" spans="6:6">
      <c r="F25501" s="1846"/>
    </row>
    <row r="25502" spans="6:6">
      <c r="F25502" s="1846"/>
    </row>
    <row r="25503" spans="6:6">
      <c r="F25503" s="1846"/>
    </row>
    <row r="25504" spans="6:6">
      <c r="F25504" s="1846"/>
    </row>
    <row r="25505" spans="6:6">
      <c r="F25505" s="1846"/>
    </row>
    <row r="25506" spans="6:6">
      <c r="F25506" s="1846"/>
    </row>
    <row r="25507" spans="6:6">
      <c r="F25507" s="1846"/>
    </row>
    <row r="25508" spans="6:6">
      <c r="F25508" s="1846"/>
    </row>
    <row r="25509" spans="6:6">
      <c r="F25509" s="1846"/>
    </row>
    <row r="25510" spans="6:6">
      <c r="F25510" s="1846"/>
    </row>
    <row r="25511" spans="6:6">
      <c r="F25511" s="1846"/>
    </row>
    <row r="25512" spans="6:6">
      <c r="F25512" s="1846"/>
    </row>
    <row r="25513" spans="6:6">
      <c r="F25513" s="1846"/>
    </row>
    <row r="25514" spans="6:6">
      <c r="F25514" s="1846"/>
    </row>
    <row r="25515" spans="6:6">
      <c r="F25515" s="1846"/>
    </row>
    <row r="25516" spans="6:6">
      <c r="F25516" s="1846"/>
    </row>
    <row r="25517" spans="6:6">
      <c r="F25517" s="1846"/>
    </row>
    <row r="25518" spans="6:6">
      <c r="F25518" s="1846"/>
    </row>
    <row r="25519" spans="6:6">
      <c r="F25519" s="1846"/>
    </row>
    <row r="25520" spans="6:6">
      <c r="F25520" s="1846"/>
    </row>
    <row r="25521" spans="6:6">
      <c r="F25521" s="1846"/>
    </row>
    <row r="25522" spans="6:6">
      <c r="F25522" s="1846"/>
    </row>
    <row r="25523" spans="6:6">
      <c r="F25523" s="1846"/>
    </row>
    <row r="25524" spans="6:6">
      <c r="F25524" s="1846"/>
    </row>
    <row r="25525" spans="6:6">
      <c r="F25525" s="1846"/>
    </row>
    <row r="25526" spans="6:6">
      <c r="F25526" s="1846"/>
    </row>
    <row r="25527" spans="6:6">
      <c r="F25527" s="1846"/>
    </row>
    <row r="25528" spans="6:6">
      <c r="F25528" s="1846"/>
    </row>
    <row r="25529" spans="6:6">
      <c r="F25529" s="1846"/>
    </row>
    <row r="25530" spans="6:6">
      <c r="F25530" s="1846"/>
    </row>
    <row r="25531" spans="6:6">
      <c r="F25531" s="1846"/>
    </row>
    <row r="25532" spans="6:6">
      <c r="F25532" s="1846"/>
    </row>
    <row r="25533" spans="6:6">
      <c r="F25533" s="1846"/>
    </row>
    <row r="25534" spans="6:6">
      <c r="F25534" s="1846"/>
    </row>
    <row r="25535" spans="6:6">
      <c r="F25535" s="1846"/>
    </row>
    <row r="25536" spans="6:6">
      <c r="F25536" s="1846"/>
    </row>
    <row r="25537" spans="6:6">
      <c r="F25537" s="1846"/>
    </row>
    <row r="25538" spans="6:6">
      <c r="F25538" s="1846"/>
    </row>
    <row r="25539" spans="6:6">
      <c r="F25539" s="1846"/>
    </row>
    <row r="25540" spans="6:6">
      <c r="F25540" s="1846"/>
    </row>
    <row r="25541" spans="6:6">
      <c r="F25541" s="1846"/>
    </row>
    <row r="25542" spans="6:6">
      <c r="F25542" s="1846"/>
    </row>
    <row r="25543" spans="6:6">
      <c r="F25543" s="1846"/>
    </row>
    <row r="25544" spans="6:6">
      <c r="F25544" s="1846"/>
    </row>
    <row r="25545" spans="6:6">
      <c r="F25545" s="1846"/>
    </row>
    <row r="25546" spans="6:6">
      <c r="F25546" s="1846"/>
    </row>
    <row r="25547" spans="6:6">
      <c r="F25547" s="1846"/>
    </row>
    <row r="25548" spans="6:6">
      <c r="F25548" s="1846"/>
    </row>
    <row r="25549" spans="6:6">
      <c r="F25549" s="1846"/>
    </row>
    <row r="25550" spans="6:6">
      <c r="F25550" s="1846"/>
    </row>
    <row r="25551" spans="6:6">
      <c r="F25551" s="1846"/>
    </row>
    <row r="25552" spans="6:6">
      <c r="F25552" s="1846"/>
    </row>
    <row r="25553" spans="6:6">
      <c r="F25553" s="1846"/>
    </row>
    <row r="25554" spans="6:6">
      <c r="F25554" s="1846"/>
    </row>
    <row r="25555" spans="6:6">
      <c r="F25555" s="1846"/>
    </row>
    <row r="25556" spans="6:6">
      <c r="F25556" s="1846"/>
    </row>
    <row r="25557" spans="6:6">
      <c r="F25557" s="1846"/>
    </row>
    <row r="25558" spans="6:6">
      <c r="F25558" s="1846"/>
    </row>
    <row r="25559" spans="6:6">
      <c r="F25559" s="1846"/>
    </row>
    <row r="25560" spans="6:6">
      <c r="F25560" s="1846"/>
    </row>
    <row r="25561" spans="6:6">
      <c r="F25561" s="1846"/>
    </row>
    <row r="25562" spans="6:6">
      <c r="F25562" s="1846"/>
    </row>
    <row r="25563" spans="6:6">
      <c r="F25563" s="1846"/>
    </row>
    <row r="25564" spans="6:6">
      <c r="F25564" s="1846"/>
    </row>
    <row r="25565" spans="6:6">
      <c r="F25565" s="1846"/>
    </row>
    <row r="25566" spans="6:6">
      <c r="F25566" s="1846"/>
    </row>
    <row r="25567" spans="6:6">
      <c r="F25567" s="1846"/>
    </row>
    <row r="25568" spans="6:6">
      <c r="F25568" s="1846"/>
    </row>
    <row r="25569" spans="6:6">
      <c r="F25569" s="1846"/>
    </row>
    <row r="25570" spans="6:6">
      <c r="F25570" s="1846"/>
    </row>
    <row r="25571" spans="6:6">
      <c r="F25571" s="1846"/>
    </row>
    <row r="25572" spans="6:6">
      <c r="F25572" s="1846"/>
    </row>
    <row r="25573" spans="6:6">
      <c r="F25573" s="1846"/>
    </row>
    <row r="25574" spans="6:6">
      <c r="F25574" s="1846"/>
    </row>
    <row r="25575" spans="6:6">
      <c r="F25575" s="1846"/>
    </row>
    <row r="25576" spans="6:6">
      <c r="F25576" s="1846"/>
    </row>
    <row r="25577" spans="6:6">
      <c r="F25577" s="1846"/>
    </row>
    <row r="25578" spans="6:6">
      <c r="F25578" s="1846"/>
    </row>
    <row r="25579" spans="6:6">
      <c r="F25579" s="1846"/>
    </row>
    <row r="25580" spans="6:6">
      <c r="F25580" s="1846"/>
    </row>
    <row r="25581" spans="6:6">
      <c r="F25581" s="1846"/>
    </row>
    <row r="25582" spans="6:6">
      <c r="F25582" s="1846"/>
    </row>
    <row r="25583" spans="6:6">
      <c r="F25583" s="1846"/>
    </row>
    <row r="25584" spans="6:6">
      <c r="F25584" s="1846"/>
    </row>
    <row r="25585" spans="6:6">
      <c r="F25585" s="1846"/>
    </row>
    <row r="25586" spans="6:6">
      <c r="F25586" s="1846"/>
    </row>
    <row r="25587" spans="6:6">
      <c r="F25587" s="1846"/>
    </row>
    <row r="25588" spans="6:6">
      <c r="F25588" s="1846"/>
    </row>
    <row r="25589" spans="6:6">
      <c r="F25589" s="1846"/>
    </row>
    <row r="25590" spans="6:6">
      <c r="F25590" s="1846"/>
    </row>
    <row r="25591" spans="6:6">
      <c r="F25591" s="1846"/>
    </row>
    <row r="25592" spans="6:6">
      <c r="F25592" s="1846"/>
    </row>
    <row r="25593" spans="6:6">
      <c r="F25593" s="1846"/>
    </row>
    <row r="25594" spans="6:6">
      <c r="F25594" s="1846"/>
    </row>
    <row r="25595" spans="6:6">
      <c r="F25595" s="1846"/>
    </row>
    <row r="25596" spans="6:6">
      <c r="F25596" s="1846"/>
    </row>
    <row r="25597" spans="6:6">
      <c r="F25597" s="1846"/>
    </row>
    <row r="25598" spans="6:6">
      <c r="F25598" s="1846"/>
    </row>
    <row r="25599" spans="6:6">
      <c r="F25599" s="1846"/>
    </row>
    <row r="25600" spans="6:6">
      <c r="F25600" s="1846"/>
    </row>
    <row r="25601" spans="6:6">
      <c r="F25601" s="1846"/>
    </row>
    <row r="25602" spans="6:6">
      <c r="F25602" s="1846"/>
    </row>
    <row r="25603" spans="6:6">
      <c r="F25603" s="1846"/>
    </row>
    <row r="25604" spans="6:6">
      <c r="F25604" s="1846"/>
    </row>
    <row r="25605" spans="6:6">
      <c r="F25605" s="1846"/>
    </row>
    <row r="25606" spans="6:6">
      <c r="F25606" s="1846"/>
    </row>
    <row r="25607" spans="6:6">
      <c r="F25607" s="1846"/>
    </row>
    <row r="25608" spans="6:6">
      <c r="F25608" s="1846"/>
    </row>
    <row r="25609" spans="6:6">
      <c r="F25609" s="1846"/>
    </row>
    <row r="25610" spans="6:6">
      <c r="F25610" s="1846"/>
    </row>
    <row r="25611" spans="6:6">
      <c r="F25611" s="1846"/>
    </row>
    <row r="25612" spans="6:6">
      <c r="F25612" s="1846"/>
    </row>
    <row r="25613" spans="6:6">
      <c r="F25613" s="1846"/>
    </row>
    <row r="25614" spans="6:6">
      <c r="F25614" s="1846"/>
    </row>
    <row r="25615" spans="6:6">
      <c r="F25615" s="1846"/>
    </row>
    <row r="25616" spans="6:6">
      <c r="F25616" s="1846"/>
    </row>
    <row r="25617" spans="6:6">
      <c r="F25617" s="1846"/>
    </row>
    <row r="25618" spans="6:6">
      <c r="F25618" s="1846"/>
    </row>
    <row r="25619" spans="6:6">
      <c r="F25619" s="1846"/>
    </row>
    <row r="25620" spans="6:6">
      <c r="F25620" s="1846"/>
    </row>
    <row r="25621" spans="6:6">
      <c r="F25621" s="1846"/>
    </row>
    <row r="25622" spans="6:6">
      <c r="F25622" s="1846"/>
    </row>
    <row r="25623" spans="6:6">
      <c r="F25623" s="1846"/>
    </row>
    <row r="25624" spans="6:6">
      <c r="F25624" s="1846"/>
    </row>
    <row r="25625" spans="6:6">
      <c r="F25625" s="1846"/>
    </row>
    <row r="25626" spans="6:6">
      <c r="F25626" s="1846"/>
    </row>
    <row r="25627" spans="6:6">
      <c r="F25627" s="1846"/>
    </row>
    <row r="25628" spans="6:6">
      <c r="F25628" s="1846"/>
    </row>
    <row r="25629" spans="6:6">
      <c r="F25629" s="1846"/>
    </row>
    <row r="25630" spans="6:6">
      <c r="F25630" s="1846"/>
    </row>
    <row r="25631" spans="6:6">
      <c r="F25631" s="1846"/>
    </row>
    <row r="25632" spans="6:6">
      <c r="F25632" s="1846"/>
    </row>
    <row r="25633" spans="6:6">
      <c r="F25633" s="1846"/>
    </row>
    <row r="25634" spans="6:6">
      <c r="F25634" s="1846"/>
    </row>
    <row r="25635" spans="6:6">
      <c r="F25635" s="1846"/>
    </row>
    <row r="25636" spans="6:6">
      <c r="F25636" s="1846"/>
    </row>
    <row r="25637" spans="6:6">
      <c r="F25637" s="1846"/>
    </row>
    <row r="25638" spans="6:6">
      <c r="F25638" s="1846"/>
    </row>
    <row r="25639" spans="6:6">
      <c r="F25639" s="1846"/>
    </row>
    <row r="25640" spans="6:6">
      <c r="F25640" s="1846"/>
    </row>
    <row r="25641" spans="6:6">
      <c r="F25641" s="1846"/>
    </row>
    <row r="25642" spans="6:6">
      <c r="F25642" s="1846"/>
    </row>
    <row r="25643" spans="6:6">
      <c r="F25643" s="1846"/>
    </row>
    <row r="25644" spans="6:6">
      <c r="F25644" s="1846"/>
    </row>
    <row r="25645" spans="6:6">
      <c r="F25645" s="1846"/>
    </row>
    <row r="25646" spans="6:6">
      <c r="F25646" s="1846"/>
    </row>
    <row r="25647" spans="6:6">
      <c r="F25647" s="1846"/>
    </row>
    <row r="25648" spans="6:6">
      <c r="F25648" s="1846"/>
    </row>
    <row r="25649" spans="6:6">
      <c r="F25649" s="1846"/>
    </row>
    <row r="25650" spans="6:6">
      <c r="F25650" s="1846"/>
    </row>
    <row r="25651" spans="6:6">
      <c r="F25651" s="1846"/>
    </row>
    <row r="25652" spans="6:6">
      <c r="F25652" s="1846"/>
    </row>
    <row r="25653" spans="6:6">
      <c r="F25653" s="1846"/>
    </row>
    <row r="25654" spans="6:6">
      <c r="F25654" s="1846"/>
    </row>
    <row r="25655" spans="6:6">
      <c r="F25655" s="1846"/>
    </row>
    <row r="25656" spans="6:6">
      <c r="F25656" s="1846"/>
    </row>
    <row r="25657" spans="6:6">
      <c r="F25657" s="1846"/>
    </row>
    <row r="25658" spans="6:6">
      <c r="F25658" s="1846"/>
    </row>
    <row r="25659" spans="6:6">
      <c r="F25659" s="1846"/>
    </row>
    <row r="25660" spans="6:6">
      <c r="F25660" s="1846"/>
    </row>
    <row r="25661" spans="6:6">
      <c r="F25661" s="1846"/>
    </row>
    <row r="25662" spans="6:6">
      <c r="F25662" s="1846"/>
    </row>
    <row r="25663" spans="6:6">
      <c r="F25663" s="1846"/>
    </row>
    <row r="25664" spans="6:6">
      <c r="F25664" s="1846"/>
    </row>
    <row r="25665" spans="6:6">
      <c r="F25665" s="1846"/>
    </row>
    <row r="25666" spans="6:6">
      <c r="F25666" s="1846"/>
    </row>
    <row r="25667" spans="6:6">
      <c r="F25667" s="1846"/>
    </row>
    <row r="25668" spans="6:6">
      <c r="F25668" s="1846"/>
    </row>
    <row r="25669" spans="6:6">
      <c r="F25669" s="1846"/>
    </row>
    <row r="25670" spans="6:6">
      <c r="F25670" s="1846"/>
    </row>
    <row r="25671" spans="6:6">
      <c r="F25671" s="1846"/>
    </row>
    <row r="25672" spans="6:6">
      <c r="F25672" s="1846"/>
    </row>
    <row r="25673" spans="6:6">
      <c r="F25673" s="1846"/>
    </row>
    <row r="25674" spans="6:6">
      <c r="F25674" s="1846"/>
    </row>
    <row r="25675" spans="6:6">
      <c r="F25675" s="1846"/>
    </row>
    <row r="25676" spans="6:6">
      <c r="F25676" s="1846"/>
    </row>
    <row r="25677" spans="6:6">
      <c r="F25677" s="1846"/>
    </row>
    <row r="25678" spans="6:6">
      <c r="F25678" s="1846"/>
    </row>
    <row r="25679" spans="6:6">
      <c r="F25679" s="1846"/>
    </row>
    <row r="25680" spans="6:6">
      <c r="F25680" s="1846"/>
    </row>
    <row r="25681" spans="6:6">
      <c r="F25681" s="1846"/>
    </row>
    <row r="25682" spans="6:6">
      <c r="F25682" s="1846"/>
    </row>
    <row r="25683" spans="6:6">
      <c r="F25683" s="1846"/>
    </row>
    <row r="25684" spans="6:6">
      <c r="F25684" s="1846"/>
    </row>
    <row r="25685" spans="6:6">
      <c r="F25685" s="1846"/>
    </row>
    <row r="25686" spans="6:6">
      <c r="F25686" s="1846"/>
    </row>
    <row r="25687" spans="6:6">
      <c r="F25687" s="1846"/>
    </row>
    <row r="25688" spans="6:6">
      <c r="F25688" s="1846"/>
    </row>
    <row r="25689" spans="6:6">
      <c r="F25689" s="1846"/>
    </row>
    <row r="25690" spans="6:6">
      <c r="F25690" s="1846"/>
    </row>
    <row r="25691" spans="6:6">
      <c r="F25691" s="1846"/>
    </row>
    <row r="25692" spans="6:6">
      <c r="F25692" s="1846"/>
    </row>
    <row r="25693" spans="6:6">
      <c r="F25693" s="1846"/>
    </row>
    <row r="25694" spans="6:6">
      <c r="F25694" s="1846"/>
    </row>
    <row r="25695" spans="6:6">
      <c r="F25695" s="1846"/>
    </row>
    <row r="25696" spans="6:6">
      <c r="F25696" s="1846"/>
    </row>
    <row r="25697" spans="6:6">
      <c r="F25697" s="1846"/>
    </row>
    <row r="25698" spans="6:6">
      <c r="F25698" s="1846"/>
    </row>
    <row r="25699" spans="6:6">
      <c r="F25699" s="1846"/>
    </row>
    <row r="25700" spans="6:6">
      <c r="F25700" s="1846"/>
    </row>
    <row r="25701" spans="6:6">
      <c r="F25701" s="1846"/>
    </row>
    <row r="25702" spans="6:6">
      <c r="F25702" s="1846"/>
    </row>
    <row r="25703" spans="6:6">
      <c r="F25703" s="1846"/>
    </row>
    <row r="25704" spans="6:6">
      <c r="F25704" s="1846"/>
    </row>
    <row r="25705" spans="6:6">
      <c r="F25705" s="1846"/>
    </row>
    <row r="25706" spans="6:6">
      <c r="F25706" s="1846"/>
    </row>
    <row r="25707" spans="6:6">
      <c r="F25707" s="1846"/>
    </row>
    <row r="25708" spans="6:6">
      <c r="F25708" s="1846"/>
    </row>
    <row r="25709" spans="6:6">
      <c r="F25709" s="1846"/>
    </row>
    <row r="25710" spans="6:6">
      <c r="F25710" s="1846"/>
    </row>
    <row r="25711" spans="6:6">
      <c r="F25711" s="1846"/>
    </row>
    <row r="25712" spans="6:6">
      <c r="F25712" s="1846"/>
    </row>
    <row r="25713" spans="6:6">
      <c r="F25713" s="1846"/>
    </row>
    <row r="25714" spans="6:6">
      <c r="F25714" s="1846"/>
    </row>
    <row r="25715" spans="6:6">
      <c r="F25715" s="1846"/>
    </row>
    <row r="25716" spans="6:6">
      <c r="F25716" s="1846"/>
    </row>
    <row r="25717" spans="6:6">
      <c r="F25717" s="1846"/>
    </row>
    <row r="25718" spans="6:6">
      <c r="F25718" s="1846"/>
    </row>
    <row r="25719" spans="6:6">
      <c r="F25719" s="1846"/>
    </row>
    <row r="25720" spans="6:6">
      <c r="F25720" s="1846"/>
    </row>
    <row r="25721" spans="6:6">
      <c r="F25721" s="1846"/>
    </row>
    <row r="25722" spans="6:6">
      <c r="F25722" s="1846"/>
    </row>
    <row r="25723" spans="6:6">
      <c r="F25723" s="1846"/>
    </row>
    <row r="25724" spans="6:6">
      <c r="F25724" s="1846"/>
    </row>
    <row r="25725" spans="6:6">
      <c r="F25725" s="1846"/>
    </row>
    <row r="25726" spans="6:6">
      <c r="F25726" s="1846"/>
    </row>
    <row r="25727" spans="6:6">
      <c r="F25727" s="1846"/>
    </row>
    <row r="25728" spans="6:6">
      <c r="F25728" s="1846"/>
    </row>
    <row r="25729" spans="6:6">
      <c r="F25729" s="1846"/>
    </row>
    <row r="25730" spans="6:6">
      <c r="F25730" s="1846"/>
    </row>
    <row r="25731" spans="6:6">
      <c r="F25731" s="1846"/>
    </row>
    <row r="25732" spans="6:6">
      <c r="F25732" s="1846"/>
    </row>
    <row r="25733" spans="6:6">
      <c r="F25733" s="1846"/>
    </row>
    <row r="25734" spans="6:6">
      <c r="F25734" s="1846"/>
    </row>
    <row r="25735" spans="6:6">
      <c r="F25735" s="1846"/>
    </row>
    <row r="25736" spans="6:6">
      <c r="F25736" s="1846"/>
    </row>
    <row r="25737" spans="6:6">
      <c r="F25737" s="1846"/>
    </row>
    <row r="25738" spans="6:6">
      <c r="F25738" s="1846"/>
    </row>
    <row r="25739" spans="6:6">
      <c r="F25739" s="1846"/>
    </row>
    <row r="25740" spans="6:6">
      <c r="F25740" s="1846"/>
    </row>
    <row r="25741" spans="6:6">
      <c r="F25741" s="1846"/>
    </row>
    <row r="25742" spans="6:6">
      <c r="F25742" s="1846"/>
    </row>
    <row r="25743" spans="6:6">
      <c r="F25743" s="1846"/>
    </row>
    <row r="25744" spans="6:6">
      <c r="F25744" s="1846"/>
    </row>
    <row r="25745" spans="6:6">
      <c r="F25745" s="1846"/>
    </row>
    <row r="25746" spans="6:6">
      <c r="F25746" s="1846"/>
    </row>
    <row r="25747" spans="6:6">
      <c r="F25747" s="1846"/>
    </row>
    <row r="25748" spans="6:6">
      <c r="F25748" s="1846"/>
    </row>
    <row r="25749" spans="6:6">
      <c r="F25749" s="1846"/>
    </row>
    <row r="25750" spans="6:6">
      <c r="F25750" s="1846"/>
    </row>
    <row r="25751" spans="6:6">
      <c r="F25751" s="1846"/>
    </row>
    <row r="25752" spans="6:6">
      <c r="F25752" s="1846"/>
    </row>
    <row r="25753" spans="6:6">
      <c r="F25753" s="1846"/>
    </row>
    <row r="25754" spans="6:6">
      <c r="F25754" s="1846"/>
    </row>
    <row r="25755" spans="6:6">
      <c r="F25755" s="1846"/>
    </row>
    <row r="25756" spans="6:6">
      <c r="F25756" s="1846"/>
    </row>
    <row r="25757" spans="6:6">
      <c r="F25757" s="1846"/>
    </row>
    <row r="25758" spans="6:6">
      <c r="F25758" s="1846"/>
    </row>
    <row r="25759" spans="6:6">
      <c r="F25759" s="1846"/>
    </row>
    <row r="25760" spans="6:6">
      <c r="F25760" s="1846"/>
    </row>
    <row r="25761" spans="6:6">
      <c r="F25761" s="1846"/>
    </row>
    <row r="25762" spans="6:6">
      <c r="F25762" s="1846"/>
    </row>
    <row r="25763" spans="6:6">
      <c r="F25763" s="1846"/>
    </row>
    <row r="25764" spans="6:6">
      <c r="F25764" s="1846"/>
    </row>
    <row r="25765" spans="6:6">
      <c r="F25765" s="1846"/>
    </row>
    <row r="25766" spans="6:6">
      <c r="F25766" s="1846"/>
    </row>
    <row r="25767" spans="6:6">
      <c r="F25767" s="1846"/>
    </row>
    <row r="25768" spans="6:6">
      <c r="F25768" s="1846"/>
    </row>
    <row r="25769" spans="6:6">
      <c r="F25769" s="1846"/>
    </row>
    <row r="25770" spans="6:6">
      <c r="F25770" s="1846"/>
    </row>
    <row r="25771" spans="6:6">
      <c r="F25771" s="1846"/>
    </row>
    <row r="25772" spans="6:6">
      <c r="F25772" s="1846"/>
    </row>
    <row r="25773" spans="6:6">
      <c r="F25773" s="1846"/>
    </row>
    <row r="25774" spans="6:6">
      <c r="F25774" s="1846"/>
    </row>
    <row r="25775" spans="6:6">
      <c r="F25775" s="1846"/>
    </row>
    <row r="25776" spans="6:6">
      <c r="F25776" s="1846"/>
    </row>
    <row r="25777" spans="6:6">
      <c r="F25777" s="1846"/>
    </row>
    <row r="25778" spans="6:6">
      <c r="F25778" s="1846"/>
    </row>
    <row r="25779" spans="6:6">
      <c r="F25779" s="1846"/>
    </row>
    <row r="25780" spans="6:6">
      <c r="F25780" s="1846"/>
    </row>
    <row r="25781" spans="6:6">
      <c r="F25781" s="1846"/>
    </row>
    <row r="25782" spans="6:6">
      <c r="F25782" s="1846"/>
    </row>
    <row r="25783" spans="6:6">
      <c r="F25783" s="1846"/>
    </row>
    <row r="25784" spans="6:6">
      <c r="F25784" s="1846"/>
    </row>
    <row r="25785" spans="6:6">
      <c r="F25785" s="1846"/>
    </row>
    <row r="25786" spans="6:6">
      <c r="F25786" s="1846"/>
    </row>
    <row r="25787" spans="6:6">
      <c r="F25787" s="1846"/>
    </row>
    <row r="25788" spans="6:6">
      <c r="F25788" s="1846"/>
    </row>
    <row r="25789" spans="6:6">
      <c r="F25789" s="1846"/>
    </row>
    <row r="25790" spans="6:6">
      <c r="F25790" s="1846"/>
    </row>
    <row r="25791" spans="6:6">
      <c r="F25791" s="1846"/>
    </row>
    <row r="25792" spans="6:6">
      <c r="F25792" s="1846"/>
    </row>
    <row r="25793" spans="6:6">
      <c r="F25793" s="1846"/>
    </row>
    <row r="25794" spans="6:6">
      <c r="F25794" s="1846"/>
    </row>
    <row r="25795" spans="6:6">
      <c r="F25795" s="1846"/>
    </row>
    <row r="25796" spans="6:6">
      <c r="F25796" s="1846"/>
    </row>
    <row r="25797" spans="6:6">
      <c r="F25797" s="1846"/>
    </row>
    <row r="25798" spans="6:6">
      <c r="F25798" s="1846"/>
    </row>
    <row r="25799" spans="6:6">
      <c r="F25799" s="1846"/>
    </row>
    <row r="25800" spans="6:6">
      <c r="F25800" s="1846"/>
    </row>
    <row r="25801" spans="6:6">
      <c r="F25801" s="1846"/>
    </row>
    <row r="25802" spans="6:6">
      <c r="F25802" s="1846"/>
    </row>
    <row r="25803" spans="6:6">
      <c r="F25803" s="1846"/>
    </row>
    <row r="25804" spans="6:6">
      <c r="F25804" s="1846"/>
    </row>
    <row r="25805" spans="6:6">
      <c r="F25805" s="1846"/>
    </row>
    <row r="25806" spans="6:6">
      <c r="F25806" s="1846"/>
    </row>
    <row r="25807" spans="6:6">
      <c r="F25807" s="1846"/>
    </row>
    <row r="25808" spans="6:6">
      <c r="F25808" s="1846"/>
    </row>
    <row r="25809" spans="6:6">
      <c r="F25809" s="1846"/>
    </row>
    <row r="25810" spans="6:6">
      <c r="F25810" s="1846"/>
    </row>
    <row r="25811" spans="6:6">
      <c r="F25811" s="1846"/>
    </row>
    <row r="25812" spans="6:6">
      <c r="F25812" s="1846"/>
    </row>
    <row r="25813" spans="6:6">
      <c r="F25813" s="1846"/>
    </row>
    <row r="25814" spans="6:6">
      <c r="F25814" s="1846"/>
    </row>
    <row r="25815" spans="6:6">
      <c r="F25815" s="1846"/>
    </row>
    <row r="25816" spans="6:6">
      <c r="F25816" s="1846"/>
    </row>
    <row r="25817" spans="6:6">
      <c r="F25817" s="1846"/>
    </row>
    <row r="25818" spans="6:6">
      <c r="F25818" s="1846"/>
    </row>
    <row r="25819" spans="6:6">
      <c r="F25819" s="1846"/>
    </row>
    <row r="25820" spans="6:6">
      <c r="F25820" s="1846"/>
    </row>
    <row r="25821" spans="6:6">
      <c r="F25821" s="1846"/>
    </row>
    <row r="25822" spans="6:6">
      <c r="F25822" s="1846"/>
    </row>
    <row r="25823" spans="6:6">
      <c r="F25823" s="1846"/>
    </row>
    <row r="25824" spans="6:6">
      <c r="F25824" s="1846"/>
    </row>
    <row r="25825" spans="6:6">
      <c r="F25825" s="1846"/>
    </row>
    <row r="25826" spans="6:6">
      <c r="F25826" s="1846"/>
    </row>
    <row r="25827" spans="6:6">
      <c r="F25827" s="1846"/>
    </row>
    <row r="25828" spans="6:6">
      <c r="F25828" s="1846"/>
    </row>
    <row r="25829" spans="6:6">
      <c r="F25829" s="1846"/>
    </row>
    <row r="25830" spans="6:6">
      <c r="F25830" s="1846"/>
    </row>
    <row r="25831" spans="6:6">
      <c r="F25831" s="1846"/>
    </row>
    <row r="25832" spans="6:6">
      <c r="F25832" s="1846"/>
    </row>
    <row r="25833" spans="6:6">
      <c r="F25833" s="1846"/>
    </row>
    <row r="25834" spans="6:6">
      <c r="F25834" s="1846"/>
    </row>
    <row r="25835" spans="6:6">
      <c r="F25835" s="1846"/>
    </row>
    <row r="25836" spans="6:6">
      <c r="F25836" s="1846"/>
    </row>
    <row r="25837" spans="6:6">
      <c r="F25837" s="1846"/>
    </row>
    <row r="25838" spans="6:6">
      <c r="F25838" s="1846"/>
    </row>
    <row r="25839" spans="6:6">
      <c r="F25839" s="1846"/>
    </row>
    <row r="25840" spans="6:6">
      <c r="F25840" s="1846"/>
    </row>
    <row r="25841" spans="6:6">
      <c r="F25841" s="1846"/>
    </row>
    <row r="25842" spans="6:6">
      <c r="F25842" s="1846"/>
    </row>
    <row r="25843" spans="6:6">
      <c r="F25843" s="1846"/>
    </row>
    <row r="25844" spans="6:6">
      <c r="F25844" s="1846"/>
    </row>
    <row r="25845" spans="6:6">
      <c r="F25845" s="1846"/>
    </row>
    <row r="25846" spans="6:6">
      <c r="F25846" s="1846"/>
    </row>
    <row r="25847" spans="6:6">
      <c r="F25847" s="1846"/>
    </row>
    <row r="25848" spans="6:6">
      <c r="F25848" s="1846"/>
    </row>
    <row r="25849" spans="6:6">
      <c r="F25849" s="1846"/>
    </row>
    <row r="25850" spans="6:6">
      <c r="F25850" s="1846"/>
    </row>
    <row r="25851" spans="6:6">
      <c r="F25851" s="1846"/>
    </row>
    <row r="25852" spans="6:6">
      <c r="F25852" s="1846"/>
    </row>
    <row r="25853" spans="6:6">
      <c r="F25853" s="1846"/>
    </row>
    <row r="25854" spans="6:6">
      <c r="F25854" s="1846"/>
    </row>
    <row r="25855" spans="6:6">
      <c r="F25855" s="1846"/>
    </row>
    <row r="25856" spans="6:6">
      <c r="F25856" s="1846"/>
    </row>
    <row r="25857" spans="6:6">
      <c r="F25857" s="1846"/>
    </row>
    <row r="25858" spans="6:6">
      <c r="F25858" s="1846"/>
    </row>
    <row r="25859" spans="6:6">
      <c r="F25859" s="1846"/>
    </row>
    <row r="25860" spans="6:6">
      <c r="F25860" s="1846"/>
    </row>
    <row r="25861" spans="6:6">
      <c r="F25861" s="1846"/>
    </row>
    <row r="25862" spans="6:6">
      <c r="F25862" s="1846"/>
    </row>
    <row r="25863" spans="6:6">
      <c r="F25863" s="1846"/>
    </row>
    <row r="25864" spans="6:6">
      <c r="F25864" s="1846"/>
    </row>
    <row r="25865" spans="6:6">
      <c r="F25865" s="1846"/>
    </row>
    <row r="25866" spans="6:6">
      <c r="F25866" s="1846"/>
    </row>
    <row r="25867" spans="6:6">
      <c r="F25867" s="1846"/>
    </row>
    <row r="25868" spans="6:6">
      <c r="F25868" s="1846"/>
    </row>
    <row r="25869" spans="6:6">
      <c r="F25869" s="1846"/>
    </row>
    <row r="25870" spans="6:6">
      <c r="F25870" s="1846"/>
    </row>
    <row r="25871" spans="6:6">
      <c r="F25871" s="1846"/>
    </row>
    <row r="25872" spans="6:6">
      <c r="F25872" s="1846"/>
    </row>
    <row r="25873" spans="6:6">
      <c r="F25873" s="1846"/>
    </row>
    <row r="25874" spans="6:6">
      <c r="F25874" s="1846"/>
    </row>
    <row r="25875" spans="6:6">
      <c r="F25875" s="1846"/>
    </row>
    <row r="25876" spans="6:6">
      <c r="F25876" s="1846"/>
    </row>
    <row r="25877" spans="6:6">
      <c r="F25877" s="1846"/>
    </row>
    <row r="25878" spans="6:6">
      <c r="F25878" s="1846"/>
    </row>
    <row r="25879" spans="6:6">
      <c r="F25879" s="1846"/>
    </row>
    <row r="25880" spans="6:6">
      <c r="F25880" s="1846"/>
    </row>
    <row r="25881" spans="6:6">
      <c r="F25881" s="1846"/>
    </row>
    <row r="25882" spans="6:6">
      <c r="F25882" s="1846"/>
    </row>
    <row r="25883" spans="6:6">
      <c r="F25883" s="1846"/>
    </row>
    <row r="25884" spans="6:6">
      <c r="F25884" s="1846"/>
    </row>
    <row r="25885" spans="6:6">
      <c r="F25885" s="1846"/>
    </row>
    <row r="25886" spans="6:6">
      <c r="F25886" s="1846"/>
    </row>
    <row r="25887" spans="6:6">
      <c r="F25887" s="1846"/>
    </row>
    <row r="25888" spans="6:6">
      <c r="F25888" s="1846"/>
    </row>
    <row r="25889" spans="6:6">
      <c r="F25889" s="1846"/>
    </row>
    <row r="25890" spans="6:6">
      <c r="F25890" s="1846"/>
    </row>
    <row r="25891" spans="6:6">
      <c r="F25891" s="1846"/>
    </row>
    <row r="25892" spans="6:6">
      <c r="F25892" s="1846"/>
    </row>
    <row r="25893" spans="6:6">
      <c r="F25893" s="1846"/>
    </row>
    <row r="25894" spans="6:6">
      <c r="F25894" s="1846"/>
    </row>
    <row r="25895" spans="6:6">
      <c r="F25895" s="1846"/>
    </row>
    <row r="25896" spans="6:6">
      <c r="F25896" s="1846"/>
    </row>
    <row r="25897" spans="6:6">
      <c r="F25897" s="1846"/>
    </row>
    <row r="25898" spans="6:6">
      <c r="F25898" s="1846"/>
    </row>
    <row r="25899" spans="6:6">
      <c r="F25899" s="1846"/>
    </row>
    <row r="25900" spans="6:6">
      <c r="F25900" s="1846"/>
    </row>
    <row r="25901" spans="6:6">
      <c r="F25901" s="1846"/>
    </row>
    <row r="25902" spans="6:6">
      <c r="F25902" s="1846"/>
    </row>
    <row r="25903" spans="6:6">
      <c r="F25903" s="1846"/>
    </row>
    <row r="25904" spans="6:6">
      <c r="F25904" s="1846"/>
    </row>
    <row r="25905" spans="6:6">
      <c r="F25905" s="1846"/>
    </row>
    <row r="25906" spans="6:6">
      <c r="F25906" s="1846"/>
    </row>
    <row r="25907" spans="6:6">
      <c r="F25907" s="1846"/>
    </row>
    <row r="25908" spans="6:6">
      <c r="F25908" s="1846"/>
    </row>
    <row r="25909" spans="6:6">
      <c r="F25909" s="1846"/>
    </row>
    <row r="25910" spans="6:6">
      <c r="F25910" s="1846"/>
    </row>
    <row r="25911" spans="6:6">
      <c r="F25911" s="1846"/>
    </row>
    <row r="25912" spans="6:6">
      <c r="F25912" s="1846"/>
    </row>
    <row r="25913" spans="6:6">
      <c r="F25913" s="1846"/>
    </row>
    <row r="25914" spans="6:6">
      <c r="F25914" s="1846"/>
    </row>
    <row r="25915" spans="6:6">
      <c r="F25915" s="1846"/>
    </row>
    <row r="25916" spans="6:6">
      <c r="F25916" s="1846"/>
    </row>
    <row r="25917" spans="6:6">
      <c r="F25917" s="1846"/>
    </row>
    <row r="25918" spans="6:6">
      <c r="F25918" s="1846"/>
    </row>
    <row r="25919" spans="6:6">
      <c r="F25919" s="1846"/>
    </row>
    <row r="25920" spans="6:6">
      <c r="F25920" s="1846"/>
    </row>
    <row r="25921" spans="6:6">
      <c r="F25921" s="1846"/>
    </row>
    <row r="25922" spans="6:6">
      <c r="F25922" s="1846"/>
    </row>
    <row r="25923" spans="6:6">
      <c r="F25923" s="1846"/>
    </row>
    <row r="25924" spans="6:6">
      <c r="F25924" s="1846"/>
    </row>
    <row r="25925" spans="6:6">
      <c r="F25925" s="1846"/>
    </row>
    <row r="25926" spans="6:6">
      <c r="F25926" s="1846"/>
    </row>
    <row r="25927" spans="6:6">
      <c r="F25927" s="1846"/>
    </row>
    <row r="25928" spans="6:6">
      <c r="F25928" s="1846"/>
    </row>
    <row r="25929" spans="6:6">
      <c r="F25929" s="1846"/>
    </row>
    <row r="25930" spans="6:6">
      <c r="F25930" s="1846"/>
    </row>
    <row r="25931" spans="6:6">
      <c r="F25931" s="1846"/>
    </row>
    <row r="25932" spans="6:6">
      <c r="F25932" s="1846"/>
    </row>
    <row r="25933" spans="6:6">
      <c r="F25933" s="1846"/>
    </row>
    <row r="25934" spans="6:6">
      <c r="F25934" s="1846"/>
    </row>
    <row r="25935" spans="6:6">
      <c r="F25935" s="1846"/>
    </row>
    <row r="25936" spans="6:6">
      <c r="F25936" s="1846"/>
    </row>
    <row r="25937" spans="6:6">
      <c r="F25937" s="1846"/>
    </row>
    <row r="25938" spans="6:6">
      <c r="F25938" s="1846"/>
    </row>
    <row r="25939" spans="6:6">
      <c r="F25939" s="1846"/>
    </row>
    <row r="25940" spans="6:6">
      <c r="F25940" s="1846"/>
    </row>
    <row r="25941" spans="6:6">
      <c r="F25941" s="1846"/>
    </row>
    <row r="25942" spans="6:6">
      <c r="F25942" s="1846"/>
    </row>
    <row r="25943" spans="6:6">
      <c r="F25943" s="1846"/>
    </row>
    <row r="25944" spans="6:6">
      <c r="F25944" s="1846"/>
    </row>
    <row r="25945" spans="6:6">
      <c r="F25945" s="1846"/>
    </row>
    <row r="25946" spans="6:6">
      <c r="F25946" s="1846"/>
    </row>
    <row r="25947" spans="6:6">
      <c r="F25947" s="1846"/>
    </row>
    <row r="25948" spans="6:6">
      <c r="F25948" s="1846"/>
    </row>
    <row r="25949" spans="6:6">
      <c r="F25949" s="1846"/>
    </row>
    <row r="25950" spans="6:6">
      <c r="F25950" s="1846"/>
    </row>
    <row r="25951" spans="6:6">
      <c r="F25951" s="1846"/>
    </row>
    <row r="25952" spans="6:6">
      <c r="F25952" s="1846"/>
    </row>
    <row r="25953" spans="6:6">
      <c r="F25953" s="1846"/>
    </row>
    <row r="25954" spans="6:6">
      <c r="F25954" s="1846"/>
    </row>
    <row r="25955" spans="6:6">
      <c r="F25955" s="1846"/>
    </row>
    <row r="25956" spans="6:6">
      <c r="F25956" s="1846"/>
    </row>
    <row r="25957" spans="6:6">
      <c r="F25957" s="1846"/>
    </row>
    <row r="25958" spans="6:6">
      <c r="F25958" s="1846"/>
    </row>
    <row r="25959" spans="6:6">
      <c r="F25959" s="1846"/>
    </row>
    <row r="25960" spans="6:6">
      <c r="F25960" s="1846"/>
    </row>
    <row r="25961" spans="6:6">
      <c r="F25961" s="1846"/>
    </row>
    <row r="25962" spans="6:6">
      <c r="F25962" s="1846"/>
    </row>
    <row r="25963" spans="6:6">
      <c r="F25963" s="1846"/>
    </row>
    <row r="25964" spans="6:6">
      <c r="F25964" s="1846"/>
    </row>
    <row r="25965" spans="6:6">
      <c r="F25965" s="1846"/>
    </row>
    <row r="25966" spans="6:6">
      <c r="F25966" s="1846"/>
    </row>
    <row r="25967" spans="6:6">
      <c r="F25967" s="1846"/>
    </row>
    <row r="25968" spans="6:6">
      <c r="F25968" s="1846"/>
    </row>
    <row r="25969" spans="6:6">
      <c r="F25969" s="1846"/>
    </row>
    <row r="25970" spans="6:6">
      <c r="F25970" s="1846"/>
    </row>
    <row r="25971" spans="6:6">
      <c r="F25971" s="1846"/>
    </row>
    <row r="25972" spans="6:6">
      <c r="F25972" s="1846"/>
    </row>
    <row r="25973" spans="6:6">
      <c r="F25973" s="1846"/>
    </row>
    <row r="25974" spans="6:6">
      <c r="F25974" s="1846"/>
    </row>
    <row r="25975" spans="6:6">
      <c r="F25975" s="1846"/>
    </row>
    <row r="25976" spans="6:6">
      <c r="F25976" s="1846"/>
    </row>
    <row r="25977" spans="6:6">
      <c r="F25977" s="1846"/>
    </row>
    <row r="25978" spans="6:6">
      <c r="F25978" s="1846"/>
    </row>
    <row r="25979" spans="6:6">
      <c r="F25979" s="1846"/>
    </row>
    <row r="25980" spans="6:6">
      <c r="F25980" s="1846"/>
    </row>
    <row r="25981" spans="6:6">
      <c r="F25981" s="1846"/>
    </row>
    <row r="25982" spans="6:6">
      <c r="F25982" s="1846"/>
    </row>
    <row r="25983" spans="6:6">
      <c r="F25983" s="1846"/>
    </row>
    <row r="25984" spans="6:6">
      <c r="F25984" s="1846"/>
    </row>
    <row r="25985" spans="6:6">
      <c r="F25985" s="1846"/>
    </row>
    <row r="25986" spans="6:6">
      <c r="F25986" s="1846"/>
    </row>
    <row r="25987" spans="6:6">
      <c r="F25987" s="1846"/>
    </row>
    <row r="25988" spans="6:6">
      <c r="F25988" s="1846"/>
    </row>
    <row r="25989" spans="6:6">
      <c r="F25989" s="1846"/>
    </row>
    <row r="25990" spans="6:6">
      <c r="F25990" s="1846"/>
    </row>
    <row r="25991" spans="6:6">
      <c r="F25991" s="1846"/>
    </row>
    <row r="25992" spans="6:6">
      <c r="F25992" s="1846"/>
    </row>
    <row r="25993" spans="6:6">
      <c r="F25993" s="1846"/>
    </row>
    <row r="25994" spans="6:6">
      <c r="F25994" s="1846"/>
    </row>
    <row r="25995" spans="6:6">
      <c r="F25995" s="1846"/>
    </row>
    <row r="25996" spans="6:6">
      <c r="F25996" s="1846"/>
    </row>
    <row r="25997" spans="6:6">
      <c r="F25997" s="1846"/>
    </row>
    <row r="25998" spans="6:6">
      <c r="F25998" s="1846"/>
    </row>
    <row r="25999" spans="6:6">
      <c r="F25999" s="1846"/>
    </row>
    <row r="26000" spans="6:6">
      <c r="F26000" s="1846"/>
    </row>
    <row r="26001" spans="6:6">
      <c r="F26001" s="1846"/>
    </row>
    <row r="26002" spans="6:6">
      <c r="F26002" s="1846"/>
    </row>
    <row r="26003" spans="6:6">
      <c r="F26003" s="1846"/>
    </row>
    <row r="26004" spans="6:6">
      <c r="F26004" s="1846"/>
    </row>
    <row r="26005" spans="6:6">
      <c r="F26005" s="1846"/>
    </row>
    <row r="26006" spans="6:6">
      <c r="F26006" s="1846"/>
    </row>
    <row r="26007" spans="6:6">
      <c r="F26007" s="1846"/>
    </row>
    <row r="26008" spans="6:6">
      <c r="F26008" s="1846"/>
    </row>
    <row r="26009" spans="6:6">
      <c r="F26009" s="1846"/>
    </row>
    <row r="26010" spans="6:6">
      <c r="F26010" s="1846"/>
    </row>
    <row r="26011" spans="6:6">
      <c r="F26011" s="1846"/>
    </row>
    <row r="26012" spans="6:6">
      <c r="F26012" s="1846"/>
    </row>
    <row r="26013" spans="6:6">
      <c r="F26013" s="1846"/>
    </row>
    <row r="26014" spans="6:6">
      <c r="F26014" s="1846"/>
    </row>
    <row r="26015" spans="6:6">
      <c r="F26015" s="1846"/>
    </row>
    <row r="26016" spans="6:6">
      <c r="F26016" s="1846"/>
    </row>
    <row r="26017" spans="6:6">
      <c r="F26017" s="1846"/>
    </row>
    <row r="26018" spans="6:6">
      <c r="F26018" s="1846"/>
    </row>
    <row r="26019" spans="6:6">
      <c r="F26019" s="1846"/>
    </row>
    <row r="26020" spans="6:6">
      <c r="F26020" s="1846"/>
    </row>
    <row r="26021" spans="6:6">
      <c r="F26021" s="1846"/>
    </row>
    <row r="26022" spans="6:6">
      <c r="F26022" s="1846"/>
    </row>
    <row r="26023" spans="6:6">
      <c r="F26023" s="1846"/>
    </row>
    <row r="26024" spans="6:6">
      <c r="F26024" s="1846"/>
    </row>
    <row r="26025" spans="6:6">
      <c r="F26025" s="1846"/>
    </row>
    <row r="26026" spans="6:6">
      <c r="F26026" s="1846"/>
    </row>
    <row r="26027" spans="6:6">
      <c r="F26027" s="1846"/>
    </row>
    <row r="26028" spans="6:6">
      <c r="F26028" s="1846"/>
    </row>
    <row r="26029" spans="6:6">
      <c r="F26029" s="1846"/>
    </row>
    <row r="26030" spans="6:6">
      <c r="F26030" s="1846"/>
    </row>
    <row r="26031" spans="6:6">
      <c r="F26031" s="1846"/>
    </row>
    <row r="26032" spans="6:6">
      <c r="F26032" s="1846"/>
    </row>
    <row r="26033" spans="6:6">
      <c r="F26033" s="1846"/>
    </row>
    <row r="26034" spans="6:6">
      <c r="F26034" s="1846"/>
    </row>
    <row r="26035" spans="6:6">
      <c r="F26035" s="1846"/>
    </row>
    <row r="26036" spans="6:6">
      <c r="F26036" s="1846"/>
    </row>
    <row r="26037" spans="6:6">
      <c r="F26037" s="1846"/>
    </row>
    <row r="26038" spans="6:6">
      <c r="F26038" s="1846"/>
    </row>
    <row r="26039" spans="6:6">
      <c r="F26039" s="1846"/>
    </row>
    <row r="26040" spans="6:6">
      <c r="F26040" s="1846"/>
    </row>
    <row r="26041" spans="6:6">
      <c r="F26041" s="1846"/>
    </row>
    <row r="26042" spans="6:6">
      <c r="F26042" s="1846"/>
    </row>
    <row r="26043" spans="6:6">
      <c r="F26043" s="1846"/>
    </row>
    <row r="26044" spans="6:6">
      <c r="F26044" s="1846"/>
    </row>
    <row r="26045" spans="6:6">
      <c r="F26045" s="1846"/>
    </row>
    <row r="26046" spans="6:6">
      <c r="F26046" s="1846"/>
    </row>
    <row r="26047" spans="6:6">
      <c r="F26047" s="1846"/>
    </row>
    <row r="26048" spans="6:6">
      <c r="F26048" s="1846"/>
    </row>
    <row r="26049" spans="6:6">
      <c r="F26049" s="1846"/>
    </row>
    <row r="26050" spans="6:6">
      <c r="F26050" s="1846"/>
    </row>
    <row r="26051" spans="6:6">
      <c r="F26051" s="1846"/>
    </row>
    <row r="26052" spans="6:6">
      <c r="F26052" s="1846"/>
    </row>
    <row r="26053" spans="6:6">
      <c r="F26053" s="1846"/>
    </row>
    <row r="26054" spans="6:6">
      <c r="F26054" s="1846"/>
    </row>
    <row r="26055" spans="6:6">
      <c r="F26055" s="1846"/>
    </row>
    <row r="26056" spans="6:6">
      <c r="F26056" s="1846"/>
    </row>
    <row r="26057" spans="6:6">
      <c r="F26057" s="1846"/>
    </row>
    <row r="26058" spans="6:6">
      <c r="F26058" s="1846"/>
    </row>
    <row r="26059" spans="6:6">
      <c r="F26059" s="1846"/>
    </row>
    <row r="26060" spans="6:6">
      <c r="F26060" s="1846"/>
    </row>
    <row r="26061" spans="6:6">
      <c r="F26061" s="1846"/>
    </row>
    <row r="26062" spans="6:6">
      <c r="F26062" s="1846"/>
    </row>
    <row r="26063" spans="6:6">
      <c r="F26063" s="1846"/>
    </row>
    <row r="26064" spans="6:6">
      <c r="F26064" s="1846"/>
    </row>
    <row r="26065" spans="6:6">
      <c r="F26065" s="1846"/>
    </row>
    <row r="26066" spans="6:6">
      <c r="F26066" s="1846"/>
    </row>
    <row r="26067" spans="6:6">
      <c r="F26067" s="1846"/>
    </row>
    <row r="26068" spans="6:6">
      <c r="F26068" s="1846"/>
    </row>
    <row r="26069" spans="6:6">
      <c r="F26069" s="1846"/>
    </row>
    <row r="26070" spans="6:6">
      <c r="F26070" s="1846"/>
    </row>
    <row r="26071" spans="6:6">
      <c r="F26071" s="1846"/>
    </row>
    <row r="26072" spans="6:6">
      <c r="F26072" s="1846"/>
    </row>
    <row r="26073" spans="6:6">
      <c r="F26073" s="1846"/>
    </row>
    <row r="26074" spans="6:6">
      <c r="F26074" s="1846"/>
    </row>
    <row r="26075" spans="6:6">
      <c r="F26075" s="1846"/>
    </row>
    <row r="26076" spans="6:6">
      <c r="F26076" s="1846"/>
    </row>
    <row r="26077" spans="6:6">
      <c r="F26077" s="1846"/>
    </row>
    <row r="26078" spans="6:6">
      <c r="F26078" s="1846"/>
    </row>
    <row r="26079" spans="6:6">
      <c r="F26079" s="1846"/>
    </row>
    <row r="26080" spans="6:6">
      <c r="F26080" s="1846"/>
    </row>
    <row r="26081" spans="6:6">
      <c r="F26081" s="1846"/>
    </row>
    <row r="26082" spans="6:6">
      <c r="F26082" s="1846"/>
    </row>
    <row r="26083" spans="6:6">
      <c r="F26083" s="1846"/>
    </row>
    <row r="26084" spans="6:6">
      <c r="F26084" s="1846"/>
    </row>
    <row r="26085" spans="6:6">
      <c r="F26085" s="1846"/>
    </row>
    <row r="26086" spans="6:6">
      <c r="F26086" s="1846"/>
    </row>
    <row r="26087" spans="6:6">
      <c r="F26087" s="1846"/>
    </row>
    <row r="26088" spans="6:6">
      <c r="F26088" s="1846"/>
    </row>
    <row r="26089" spans="6:6">
      <c r="F26089" s="1846"/>
    </row>
    <row r="26090" spans="6:6">
      <c r="F26090" s="1846"/>
    </row>
    <row r="26091" spans="6:6">
      <c r="F26091" s="1846"/>
    </row>
    <row r="26092" spans="6:6">
      <c r="F26092" s="1846"/>
    </row>
    <row r="26093" spans="6:6">
      <c r="F26093" s="1846"/>
    </row>
    <row r="26094" spans="6:6">
      <c r="F26094" s="1846"/>
    </row>
    <row r="26095" spans="6:6">
      <c r="F26095" s="1846"/>
    </row>
    <row r="26096" spans="6:6">
      <c r="F26096" s="1846"/>
    </row>
    <row r="26097" spans="6:6">
      <c r="F26097" s="1846"/>
    </row>
    <row r="26098" spans="6:6">
      <c r="F26098" s="1846"/>
    </row>
    <row r="26099" spans="6:6">
      <c r="F26099" s="1846"/>
    </row>
    <row r="26100" spans="6:6">
      <c r="F26100" s="1846"/>
    </row>
    <row r="26101" spans="6:6">
      <c r="F26101" s="1846"/>
    </row>
    <row r="26102" spans="6:6">
      <c r="F26102" s="1846"/>
    </row>
    <row r="26103" spans="6:6">
      <c r="F26103" s="1846"/>
    </row>
    <row r="26104" spans="6:6">
      <c r="F26104" s="1846"/>
    </row>
    <row r="26105" spans="6:6">
      <c r="F26105" s="1846"/>
    </row>
    <row r="26106" spans="6:6">
      <c r="F26106" s="1846"/>
    </row>
    <row r="26107" spans="6:6">
      <c r="F26107" s="1846"/>
    </row>
    <row r="26108" spans="6:6">
      <c r="F26108" s="1846"/>
    </row>
    <row r="26109" spans="6:6">
      <c r="F26109" s="1846"/>
    </row>
    <row r="26110" spans="6:6">
      <c r="F26110" s="1846"/>
    </row>
    <row r="26111" spans="6:6">
      <c r="F26111" s="1846"/>
    </row>
    <row r="26112" spans="6:6">
      <c r="F26112" s="1846"/>
    </row>
    <row r="26113" spans="6:6">
      <c r="F26113" s="1846"/>
    </row>
    <row r="26114" spans="6:6">
      <c r="F26114" s="1846"/>
    </row>
    <row r="26115" spans="6:6">
      <c r="F26115" s="1846"/>
    </row>
    <row r="26116" spans="6:6">
      <c r="F26116" s="1846"/>
    </row>
    <row r="26117" spans="6:6">
      <c r="F26117" s="1846"/>
    </row>
    <row r="26118" spans="6:6">
      <c r="F26118" s="1846"/>
    </row>
    <row r="26119" spans="6:6">
      <c r="F26119" s="1846"/>
    </row>
    <row r="26120" spans="6:6">
      <c r="F26120" s="1846"/>
    </row>
    <row r="26121" spans="6:6">
      <c r="F26121" s="1846"/>
    </row>
    <row r="26122" spans="6:6">
      <c r="F26122" s="1846"/>
    </row>
    <row r="26123" spans="6:6">
      <c r="F26123" s="1846"/>
    </row>
    <row r="26124" spans="6:6">
      <c r="F26124" s="1846"/>
    </row>
    <row r="26125" spans="6:6">
      <c r="F26125" s="1846"/>
    </row>
    <row r="26126" spans="6:6">
      <c r="F26126" s="1846"/>
    </row>
    <row r="26127" spans="6:6">
      <c r="F26127" s="1846"/>
    </row>
    <row r="26128" spans="6:6">
      <c r="F26128" s="1846"/>
    </row>
    <row r="26129" spans="6:6">
      <c r="F26129" s="1846"/>
    </row>
    <row r="26130" spans="6:6">
      <c r="F26130" s="1846"/>
    </row>
    <row r="26131" spans="6:6">
      <c r="F26131" s="1846"/>
    </row>
    <row r="26132" spans="6:6">
      <c r="F26132" s="1846"/>
    </row>
    <row r="26133" spans="6:6">
      <c r="F26133" s="1846"/>
    </row>
    <row r="26134" spans="6:6">
      <c r="F26134" s="1846"/>
    </row>
    <row r="26135" spans="6:6">
      <c r="F26135" s="1846"/>
    </row>
    <row r="26136" spans="6:6">
      <c r="F26136" s="1846"/>
    </row>
    <row r="26137" spans="6:6">
      <c r="F26137" s="1846"/>
    </row>
    <row r="26138" spans="6:6">
      <c r="F26138" s="1846"/>
    </row>
    <row r="26139" spans="6:6">
      <c r="F26139" s="1846"/>
    </row>
    <row r="26140" spans="6:6">
      <c r="F26140" s="1846"/>
    </row>
    <row r="26141" spans="6:6">
      <c r="F26141" s="1846"/>
    </row>
    <row r="26142" spans="6:6">
      <c r="F26142" s="1846"/>
    </row>
    <row r="26143" spans="6:6">
      <c r="F26143" s="1846"/>
    </row>
    <row r="26144" spans="6:6">
      <c r="F26144" s="1846"/>
    </row>
    <row r="26145" spans="6:6">
      <c r="F26145" s="1846"/>
    </row>
    <row r="26146" spans="6:6">
      <c r="F26146" s="1846"/>
    </row>
    <row r="26147" spans="6:6">
      <c r="F26147" s="1846"/>
    </row>
    <row r="26148" spans="6:6">
      <c r="F26148" s="1846"/>
    </row>
    <row r="26149" spans="6:6">
      <c r="F26149" s="1846"/>
    </row>
    <row r="26150" spans="6:6">
      <c r="F26150" s="1846"/>
    </row>
    <row r="26151" spans="6:6">
      <c r="F26151" s="1846"/>
    </row>
    <row r="26152" spans="6:6">
      <c r="F26152" s="1846"/>
    </row>
    <row r="26153" spans="6:6">
      <c r="F26153" s="1846"/>
    </row>
    <row r="26154" spans="6:6">
      <c r="F26154" s="1846"/>
    </row>
    <row r="26155" spans="6:6">
      <c r="F26155" s="1846"/>
    </row>
    <row r="26156" spans="6:6">
      <c r="F26156" s="1846"/>
    </row>
    <row r="26157" spans="6:6">
      <c r="F26157" s="1846"/>
    </row>
    <row r="26158" spans="6:6">
      <c r="F26158" s="1846"/>
    </row>
    <row r="26159" spans="6:6">
      <c r="F26159" s="1846"/>
    </row>
    <row r="26160" spans="6:6">
      <c r="F26160" s="1846"/>
    </row>
    <row r="26161" spans="6:6">
      <c r="F26161" s="1846"/>
    </row>
    <row r="26162" spans="6:6">
      <c r="F26162" s="1846"/>
    </row>
    <row r="26163" spans="6:6">
      <c r="F26163" s="1846"/>
    </row>
    <row r="26164" spans="6:6">
      <c r="F26164" s="1846"/>
    </row>
    <row r="26165" spans="6:6">
      <c r="F26165" s="1846"/>
    </row>
    <row r="26166" spans="6:6">
      <c r="F26166" s="1846"/>
    </row>
    <row r="26167" spans="6:6">
      <c r="F26167" s="1846"/>
    </row>
    <row r="26168" spans="6:6">
      <c r="F26168" s="1846"/>
    </row>
    <row r="26169" spans="6:6">
      <c r="F26169" s="1846"/>
    </row>
    <row r="26170" spans="6:6">
      <c r="F26170" s="1846"/>
    </row>
    <row r="26171" spans="6:6">
      <c r="F26171" s="1846"/>
    </row>
    <row r="26172" spans="6:6">
      <c r="F26172" s="1846"/>
    </row>
    <row r="26173" spans="6:6">
      <c r="F26173" s="1846"/>
    </row>
    <row r="26174" spans="6:6">
      <c r="F26174" s="1846"/>
    </row>
    <row r="26175" spans="6:6">
      <c r="F26175" s="1846"/>
    </row>
    <row r="26176" spans="6:6">
      <c r="F26176" s="1846"/>
    </row>
    <row r="26177" spans="6:6">
      <c r="F26177" s="1846"/>
    </row>
    <row r="26178" spans="6:6">
      <c r="F26178" s="1846"/>
    </row>
    <row r="26179" spans="6:6">
      <c r="F26179" s="1846"/>
    </row>
    <row r="26180" spans="6:6">
      <c r="F26180" s="1846"/>
    </row>
    <row r="26181" spans="6:6">
      <c r="F26181" s="1846"/>
    </row>
    <row r="26182" spans="6:6">
      <c r="F26182" s="1846"/>
    </row>
    <row r="26183" spans="6:6">
      <c r="F26183" s="1846"/>
    </row>
    <row r="26184" spans="6:6">
      <c r="F26184" s="1846"/>
    </row>
    <row r="26185" spans="6:6">
      <c r="F26185" s="1846"/>
    </row>
    <row r="26186" spans="6:6">
      <c r="F26186" s="1846"/>
    </row>
    <row r="26187" spans="6:6">
      <c r="F26187" s="1846"/>
    </row>
    <row r="26188" spans="6:6">
      <c r="F26188" s="1846"/>
    </row>
    <row r="26189" spans="6:6">
      <c r="F26189" s="1846"/>
    </row>
    <row r="26190" spans="6:6">
      <c r="F26190" s="1846"/>
    </row>
    <row r="26191" spans="6:6">
      <c r="F26191" s="1846"/>
    </row>
    <row r="26192" spans="6:6">
      <c r="F26192" s="1846"/>
    </row>
    <row r="26193" spans="6:6">
      <c r="F26193" s="1846"/>
    </row>
    <row r="26194" spans="6:6">
      <c r="F26194" s="1846"/>
    </row>
    <row r="26195" spans="6:6">
      <c r="F26195" s="1846"/>
    </row>
    <row r="26196" spans="6:6">
      <c r="F26196" s="1846"/>
    </row>
    <row r="26197" spans="6:6">
      <c r="F26197" s="1846"/>
    </row>
    <row r="26198" spans="6:6">
      <c r="F26198" s="1846"/>
    </row>
    <row r="26199" spans="6:6">
      <c r="F26199" s="1846"/>
    </row>
    <row r="26200" spans="6:6">
      <c r="F26200" s="1846"/>
    </row>
    <row r="26201" spans="6:6">
      <c r="F26201" s="1846"/>
    </row>
    <row r="26202" spans="6:6">
      <c r="F26202" s="1846"/>
    </row>
    <row r="26203" spans="6:6">
      <c r="F26203" s="1846"/>
    </row>
    <row r="26204" spans="6:6">
      <c r="F26204" s="1846"/>
    </row>
    <row r="26205" spans="6:6">
      <c r="F26205" s="1846"/>
    </row>
    <row r="26206" spans="6:6">
      <c r="F26206" s="1846"/>
    </row>
    <row r="26207" spans="6:6">
      <c r="F26207" s="1846"/>
    </row>
    <row r="26208" spans="6:6">
      <c r="F26208" s="1846"/>
    </row>
    <row r="26209" spans="6:6">
      <c r="F26209" s="1846"/>
    </row>
    <row r="26210" spans="6:6">
      <c r="F26210" s="1846"/>
    </row>
    <row r="26211" spans="6:6">
      <c r="F26211" s="1846"/>
    </row>
    <row r="26212" spans="6:6">
      <c r="F26212" s="1846"/>
    </row>
    <row r="26213" spans="6:6">
      <c r="F26213" s="1846"/>
    </row>
    <row r="26214" spans="6:6">
      <c r="F26214" s="1846"/>
    </row>
    <row r="26215" spans="6:6">
      <c r="F26215" s="1846"/>
    </row>
    <row r="26216" spans="6:6">
      <c r="F26216" s="1846"/>
    </row>
    <row r="26217" spans="6:6">
      <c r="F26217" s="1846"/>
    </row>
    <row r="26218" spans="6:6">
      <c r="F26218" s="1846"/>
    </row>
    <row r="26219" spans="6:6">
      <c r="F26219" s="1846"/>
    </row>
    <row r="26220" spans="6:6">
      <c r="F26220" s="1846"/>
    </row>
    <row r="26221" spans="6:6">
      <c r="F26221" s="1846"/>
    </row>
    <row r="26222" spans="6:6">
      <c r="F26222" s="1846"/>
    </row>
    <row r="26223" spans="6:6">
      <c r="F26223" s="1846"/>
    </row>
    <row r="26224" spans="6:6">
      <c r="F26224" s="1846"/>
    </row>
    <row r="26225" spans="6:6">
      <c r="F26225" s="1846"/>
    </row>
    <row r="26226" spans="6:6">
      <c r="F26226" s="1846"/>
    </row>
    <row r="26227" spans="6:6">
      <c r="F26227" s="1846"/>
    </row>
    <row r="26228" spans="6:6">
      <c r="F26228" s="1846"/>
    </row>
    <row r="26229" spans="6:6">
      <c r="F26229" s="1846"/>
    </row>
    <row r="26230" spans="6:6">
      <c r="F26230" s="1846"/>
    </row>
    <row r="26231" spans="6:6">
      <c r="F26231" s="1846"/>
    </row>
    <row r="26232" spans="6:6">
      <c r="F26232" s="1846"/>
    </row>
    <row r="26233" spans="6:6">
      <c r="F26233" s="1846"/>
    </row>
    <row r="26234" spans="6:6">
      <c r="F26234" s="1846"/>
    </row>
    <row r="26235" spans="6:6">
      <c r="F26235" s="1846"/>
    </row>
    <row r="26236" spans="6:6">
      <c r="F26236" s="1846"/>
    </row>
    <row r="26237" spans="6:6">
      <c r="F26237" s="1846"/>
    </row>
    <row r="26238" spans="6:6">
      <c r="F26238" s="1846"/>
    </row>
    <row r="26239" spans="6:6">
      <c r="F26239" s="1846"/>
    </row>
    <row r="26240" spans="6:6">
      <c r="F26240" s="1846"/>
    </row>
    <row r="26241" spans="6:6">
      <c r="F26241" s="1846"/>
    </row>
    <row r="26242" spans="6:6">
      <c r="F26242" s="1846"/>
    </row>
    <row r="26243" spans="6:6">
      <c r="F26243" s="1846"/>
    </row>
    <row r="26244" spans="6:6">
      <c r="F26244" s="1846"/>
    </row>
    <row r="26245" spans="6:6">
      <c r="F26245" s="1846"/>
    </row>
    <row r="26246" spans="6:6">
      <c r="F26246" s="1846"/>
    </row>
    <row r="26247" spans="6:6">
      <c r="F26247" s="1846"/>
    </row>
    <row r="26248" spans="6:6">
      <c r="F26248" s="1846"/>
    </row>
    <row r="26249" spans="6:6">
      <c r="F26249" s="1846"/>
    </row>
    <row r="26250" spans="6:6">
      <c r="F26250" s="1846"/>
    </row>
    <row r="26251" spans="6:6">
      <c r="F26251" s="1846"/>
    </row>
    <row r="26252" spans="6:6">
      <c r="F26252" s="1846"/>
    </row>
    <row r="26253" spans="6:6">
      <c r="F26253" s="1846"/>
    </row>
    <row r="26254" spans="6:6">
      <c r="F26254" s="1846"/>
    </row>
    <row r="26255" spans="6:6">
      <c r="F26255" s="1846"/>
    </row>
    <row r="26256" spans="6:6">
      <c r="F26256" s="1846"/>
    </row>
    <row r="26257" spans="6:6">
      <c r="F26257" s="1846"/>
    </row>
    <row r="26258" spans="6:6">
      <c r="F26258" s="1846"/>
    </row>
    <row r="26259" spans="6:6">
      <c r="F26259" s="1846"/>
    </row>
    <row r="26260" spans="6:6">
      <c r="F26260" s="1846"/>
    </row>
    <row r="26261" spans="6:6">
      <c r="F26261" s="1846"/>
    </row>
    <row r="26262" spans="6:6">
      <c r="F26262" s="1846"/>
    </row>
    <row r="26263" spans="6:6">
      <c r="F26263" s="1846"/>
    </row>
    <row r="26264" spans="6:6">
      <c r="F26264" s="1846"/>
    </row>
    <row r="26265" spans="6:6">
      <c r="F26265" s="1846"/>
    </row>
    <row r="26266" spans="6:6">
      <c r="F26266" s="1846"/>
    </row>
    <row r="26267" spans="6:6">
      <c r="F26267" s="1846"/>
    </row>
    <row r="26268" spans="6:6">
      <c r="F26268" s="1846"/>
    </row>
    <row r="26269" spans="6:6">
      <c r="F26269" s="1846"/>
    </row>
    <row r="26270" spans="6:6">
      <c r="F26270" s="1846"/>
    </row>
    <row r="26271" spans="6:6">
      <c r="F26271" s="1846"/>
    </row>
    <row r="26272" spans="6:6">
      <c r="F26272" s="1846"/>
    </row>
    <row r="26273" spans="6:6">
      <c r="F26273" s="1846"/>
    </row>
    <row r="26274" spans="6:6">
      <c r="F26274" s="1846"/>
    </row>
    <row r="26275" spans="6:6">
      <c r="F26275" s="1846"/>
    </row>
    <row r="26276" spans="6:6">
      <c r="F26276" s="1846"/>
    </row>
    <row r="26277" spans="6:6">
      <c r="F26277" s="1846"/>
    </row>
    <row r="26278" spans="6:6">
      <c r="F26278" s="1846"/>
    </row>
    <row r="26279" spans="6:6">
      <c r="F26279" s="1846"/>
    </row>
    <row r="26280" spans="6:6">
      <c r="F26280" s="1846"/>
    </row>
    <row r="26281" spans="6:6">
      <c r="F26281" s="1846"/>
    </row>
    <row r="26282" spans="6:6">
      <c r="F26282" s="1846"/>
    </row>
    <row r="26283" spans="6:6">
      <c r="F26283" s="1846"/>
    </row>
    <row r="26284" spans="6:6">
      <c r="F26284" s="1846"/>
    </row>
    <row r="26285" spans="6:6">
      <c r="F26285" s="1846"/>
    </row>
    <row r="26286" spans="6:6">
      <c r="F26286" s="1846"/>
    </row>
    <row r="26287" spans="6:6">
      <c r="F26287" s="1846"/>
    </row>
    <row r="26288" spans="6:6">
      <c r="F26288" s="1846"/>
    </row>
    <row r="26289" spans="6:6">
      <c r="F26289" s="1846"/>
    </row>
    <row r="26290" spans="6:6">
      <c r="F26290" s="1846"/>
    </row>
    <row r="26291" spans="6:6">
      <c r="F26291" s="1846"/>
    </row>
    <row r="26292" spans="6:6">
      <c r="F26292" s="1846"/>
    </row>
    <row r="26293" spans="6:6">
      <c r="F26293" s="1846"/>
    </row>
    <row r="26294" spans="6:6">
      <c r="F26294" s="1846"/>
    </row>
    <row r="26295" spans="6:6">
      <c r="F26295" s="1846"/>
    </row>
    <row r="26296" spans="6:6">
      <c r="F26296" s="1846"/>
    </row>
    <row r="26297" spans="6:6">
      <c r="F26297" s="1846"/>
    </row>
    <row r="26298" spans="6:6">
      <c r="F26298" s="1846"/>
    </row>
    <row r="26299" spans="6:6">
      <c r="F26299" s="1846"/>
    </row>
    <row r="26300" spans="6:6">
      <c r="F26300" s="1846"/>
    </row>
    <row r="26301" spans="6:6">
      <c r="F26301" s="1846"/>
    </row>
    <row r="26302" spans="6:6">
      <c r="F26302" s="1846"/>
    </row>
    <row r="26303" spans="6:6">
      <c r="F26303" s="1846"/>
    </row>
    <row r="26304" spans="6:6">
      <c r="F26304" s="1846"/>
    </row>
    <row r="26305" spans="6:6">
      <c r="F26305" s="1846"/>
    </row>
    <row r="26306" spans="6:6">
      <c r="F26306" s="1846"/>
    </row>
    <row r="26307" spans="6:6">
      <c r="F26307" s="1846"/>
    </row>
    <row r="26308" spans="6:6">
      <c r="F26308" s="1846"/>
    </row>
    <row r="26309" spans="6:6">
      <c r="F26309" s="1846"/>
    </row>
    <row r="26310" spans="6:6">
      <c r="F26310" s="1846"/>
    </row>
    <row r="26311" spans="6:6">
      <c r="F26311" s="1846"/>
    </row>
    <row r="26312" spans="6:6">
      <c r="F26312" s="1846"/>
    </row>
    <row r="26313" spans="6:6">
      <c r="F26313" s="1846"/>
    </row>
    <row r="26314" spans="6:6">
      <c r="F26314" s="1846"/>
    </row>
    <row r="26315" spans="6:6">
      <c r="F26315" s="1846"/>
    </row>
    <row r="26316" spans="6:6">
      <c r="F26316" s="1846"/>
    </row>
    <row r="26317" spans="6:6">
      <c r="F26317" s="1846"/>
    </row>
    <row r="26318" spans="6:6">
      <c r="F26318" s="1846"/>
    </row>
    <row r="26319" spans="6:6">
      <c r="F26319" s="1846"/>
    </row>
    <row r="26320" spans="6:6">
      <c r="F26320" s="1846"/>
    </row>
    <row r="26321" spans="6:6">
      <c r="F26321" s="1846"/>
    </row>
    <row r="26322" spans="6:6">
      <c r="F26322" s="1846"/>
    </row>
    <row r="26323" spans="6:6">
      <c r="F26323" s="1846"/>
    </row>
    <row r="26324" spans="6:6">
      <c r="F26324" s="1846"/>
    </row>
    <row r="26325" spans="6:6">
      <c r="F26325" s="1846"/>
    </row>
    <row r="26326" spans="6:6">
      <c r="F26326" s="1846"/>
    </row>
    <row r="26327" spans="6:6">
      <c r="F26327" s="1846"/>
    </row>
    <row r="26328" spans="6:6">
      <c r="F26328" s="1846"/>
    </row>
    <row r="26329" spans="6:6">
      <c r="F26329" s="1846"/>
    </row>
    <row r="26330" spans="6:6">
      <c r="F26330" s="1846"/>
    </row>
    <row r="26331" spans="6:6">
      <c r="F26331" s="1846"/>
    </row>
    <row r="26332" spans="6:6">
      <c r="F26332" s="1846"/>
    </row>
    <row r="26333" spans="6:6">
      <c r="F26333" s="1846"/>
    </row>
    <row r="26334" spans="6:6">
      <c r="F26334" s="1846"/>
    </row>
    <row r="26335" spans="6:6">
      <c r="F26335" s="1846"/>
    </row>
    <row r="26336" spans="6:6">
      <c r="F26336" s="1846"/>
    </row>
    <row r="26337" spans="6:6">
      <c r="F26337" s="1846"/>
    </row>
    <row r="26338" spans="6:6">
      <c r="F26338" s="1846"/>
    </row>
    <row r="26339" spans="6:6">
      <c r="F26339" s="1846"/>
    </row>
    <row r="26340" spans="6:6">
      <c r="F26340" s="1846"/>
    </row>
    <row r="26341" spans="6:6">
      <c r="F26341" s="1846"/>
    </row>
    <row r="26342" spans="6:6">
      <c r="F26342" s="1846"/>
    </row>
    <row r="26343" spans="6:6">
      <c r="F26343" s="1846"/>
    </row>
    <row r="26344" spans="6:6">
      <c r="F26344" s="1846"/>
    </row>
    <row r="26345" spans="6:6">
      <c r="F26345" s="1846"/>
    </row>
    <row r="26346" spans="6:6">
      <c r="F26346" s="1846"/>
    </row>
    <row r="26347" spans="6:6">
      <c r="F26347" s="1846"/>
    </row>
    <row r="26348" spans="6:6">
      <c r="F26348" s="1846"/>
    </row>
    <row r="26349" spans="6:6">
      <c r="F26349" s="1846"/>
    </row>
    <row r="26350" spans="6:6">
      <c r="F26350" s="1846"/>
    </row>
    <row r="26351" spans="6:6">
      <c r="F26351" s="1846"/>
    </row>
    <row r="26352" spans="6:6">
      <c r="F26352" s="1846"/>
    </row>
    <row r="26353" spans="6:6">
      <c r="F26353" s="1846"/>
    </row>
    <row r="26354" spans="6:6">
      <c r="F26354" s="1846"/>
    </row>
    <row r="26355" spans="6:6">
      <c r="F26355" s="1846"/>
    </row>
    <row r="26356" spans="6:6">
      <c r="F26356" s="1846"/>
    </row>
    <row r="26357" spans="6:6">
      <c r="F26357" s="1846"/>
    </row>
    <row r="26358" spans="6:6">
      <c r="F26358" s="1846"/>
    </row>
    <row r="26359" spans="6:6">
      <c r="F26359" s="1846"/>
    </row>
    <row r="26360" spans="6:6">
      <c r="F26360" s="1846"/>
    </row>
    <row r="26361" spans="6:6">
      <c r="F26361" s="1846"/>
    </row>
    <row r="26362" spans="6:6">
      <c r="F26362" s="1846"/>
    </row>
    <row r="26363" spans="6:6">
      <c r="F26363" s="1846"/>
    </row>
    <row r="26364" spans="6:6">
      <c r="F26364" s="1846"/>
    </row>
    <row r="26365" spans="6:6">
      <c r="F26365" s="1846"/>
    </row>
    <row r="26366" spans="6:6">
      <c r="F26366" s="1846"/>
    </row>
    <row r="26367" spans="6:6">
      <c r="F26367" s="1846"/>
    </row>
    <row r="26368" spans="6:6">
      <c r="F26368" s="1846"/>
    </row>
    <row r="26369" spans="6:6">
      <c r="F26369" s="1846"/>
    </row>
    <row r="26370" spans="6:6">
      <c r="F26370" s="1846"/>
    </row>
    <row r="26371" spans="6:6">
      <c r="F26371" s="1846"/>
    </row>
    <row r="26372" spans="6:6">
      <c r="F26372" s="1846"/>
    </row>
    <row r="26373" spans="6:6">
      <c r="F26373" s="1846"/>
    </row>
    <row r="26374" spans="6:6">
      <c r="F26374" s="1846"/>
    </row>
    <row r="26375" spans="6:6">
      <c r="F26375" s="1846"/>
    </row>
    <row r="26376" spans="6:6">
      <c r="F26376" s="1846"/>
    </row>
    <row r="26377" spans="6:6">
      <c r="F26377" s="1846"/>
    </row>
    <row r="26378" spans="6:6">
      <c r="F26378" s="1846"/>
    </row>
    <row r="26379" spans="6:6">
      <c r="F26379" s="1846"/>
    </row>
    <row r="26380" spans="6:6">
      <c r="F26380" s="1846"/>
    </row>
    <row r="26381" spans="6:6">
      <c r="F26381" s="1846"/>
    </row>
    <row r="26382" spans="6:6">
      <c r="F26382" s="1846"/>
    </row>
    <row r="26383" spans="6:6">
      <c r="F26383" s="1846"/>
    </row>
    <row r="26384" spans="6:6">
      <c r="F26384" s="1846"/>
    </row>
    <row r="26385" spans="6:6">
      <c r="F26385" s="1846"/>
    </row>
    <row r="26386" spans="6:6">
      <c r="F26386" s="1846"/>
    </row>
    <row r="26387" spans="6:6">
      <c r="F26387" s="1846"/>
    </row>
    <row r="26388" spans="6:6">
      <c r="F26388" s="1846"/>
    </row>
    <row r="26389" spans="6:6">
      <c r="F26389" s="1846"/>
    </row>
    <row r="26390" spans="6:6">
      <c r="F26390" s="1846"/>
    </row>
    <row r="26391" spans="6:6">
      <c r="F26391" s="1846"/>
    </row>
    <row r="26392" spans="6:6">
      <c r="F26392" s="1846"/>
    </row>
    <row r="26393" spans="6:6">
      <c r="F26393" s="1846"/>
    </row>
    <row r="26394" spans="6:6">
      <c r="F26394" s="1846"/>
    </row>
    <row r="26395" spans="6:6">
      <c r="F26395" s="1846"/>
    </row>
    <row r="26396" spans="6:6">
      <c r="F26396" s="1846"/>
    </row>
    <row r="26397" spans="6:6">
      <c r="F26397" s="1846"/>
    </row>
    <row r="26398" spans="6:6">
      <c r="F26398" s="1846"/>
    </row>
    <row r="26399" spans="6:6">
      <c r="F26399" s="1846"/>
    </row>
    <row r="26400" spans="6:6">
      <c r="F26400" s="1846"/>
    </row>
    <row r="26401" spans="6:6">
      <c r="F26401" s="1846"/>
    </row>
    <row r="26402" spans="6:6">
      <c r="F26402" s="1846"/>
    </row>
    <row r="26403" spans="6:6">
      <c r="F26403" s="1846"/>
    </row>
    <row r="26404" spans="6:6">
      <c r="F26404" s="1846"/>
    </row>
    <row r="26405" spans="6:6">
      <c r="F26405" s="1846"/>
    </row>
    <row r="26406" spans="6:6">
      <c r="F26406" s="1846"/>
    </row>
    <row r="26407" spans="6:6">
      <c r="F26407" s="1846"/>
    </row>
    <row r="26408" spans="6:6">
      <c r="F26408" s="1846"/>
    </row>
    <row r="26409" spans="6:6">
      <c r="F26409" s="1846"/>
    </row>
    <row r="26410" spans="6:6">
      <c r="F26410" s="1846"/>
    </row>
    <row r="26411" spans="6:6">
      <c r="F26411" s="1846"/>
    </row>
    <row r="26412" spans="6:6">
      <c r="F26412" s="1846"/>
    </row>
    <row r="26413" spans="6:6">
      <c r="F26413" s="1846"/>
    </row>
    <row r="26414" spans="6:6">
      <c r="F26414" s="1846"/>
    </row>
    <row r="26415" spans="6:6">
      <c r="F26415" s="1846"/>
    </row>
    <row r="26416" spans="6:6">
      <c r="F26416" s="1846"/>
    </row>
    <row r="26417" spans="6:6">
      <c r="F26417" s="1846"/>
    </row>
    <row r="26418" spans="6:6">
      <c r="F26418" s="1846"/>
    </row>
    <row r="26419" spans="6:6">
      <c r="F26419" s="1846"/>
    </row>
    <row r="26420" spans="6:6">
      <c r="F26420" s="1846"/>
    </row>
    <row r="26421" spans="6:6">
      <c r="F26421" s="1846"/>
    </row>
    <row r="26422" spans="6:6">
      <c r="F26422" s="1846"/>
    </row>
    <row r="26423" spans="6:6">
      <c r="F26423" s="1846"/>
    </row>
    <row r="26424" spans="6:6">
      <c r="F26424" s="1846"/>
    </row>
    <row r="26425" spans="6:6">
      <c r="F26425" s="1846"/>
    </row>
    <row r="26426" spans="6:6">
      <c r="F26426" s="1846"/>
    </row>
    <row r="26427" spans="6:6">
      <c r="F26427" s="1846"/>
    </row>
    <row r="26428" spans="6:6">
      <c r="F26428" s="1846"/>
    </row>
    <row r="26429" spans="6:6">
      <c r="F26429" s="1846"/>
    </row>
    <row r="26430" spans="6:6">
      <c r="F26430" s="1846"/>
    </row>
    <row r="26431" spans="6:6">
      <c r="F26431" s="1846"/>
    </row>
    <row r="26432" spans="6:6">
      <c r="F26432" s="1846"/>
    </row>
    <row r="26433" spans="6:6">
      <c r="F26433" s="1846"/>
    </row>
    <row r="26434" spans="6:6">
      <c r="F26434" s="1846"/>
    </row>
    <row r="26435" spans="6:6">
      <c r="F26435" s="1846"/>
    </row>
    <row r="26436" spans="6:6">
      <c r="F26436" s="1846"/>
    </row>
    <row r="26437" spans="6:6">
      <c r="F26437" s="1846"/>
    </row>
    <row r="26438" spans="6:6">
      <c r="F26438" s="1846"/>
    </row>
    <row r="26439" spans="6:6">
      <c r="F26439" s="1846"/>
    </row>
    <row r="26440" spans="6:6">
      <c r="F26440" s="1846"/>
    </row>
    <row r="26441" spans="6:6">
      <c r="F26441" s="1846"/>
    </row>
    <row r="26442" spans="6:6">
      <c r="F26442" s="1846"/>
    </row>
    <row r="26443" spans="6:6">
      <c r="F26443" s="1846"/>
    </row>
    <row r="26444" spans="6:6">
      <c r="F26444" s="1846"/>
    </row>
    <row r="26445" spans="6:6">
      <c r="F26445" s="1846"/>
    </row>
    <row r="26446" spans="6:6">
      <c r="F26446" s="1846"/>
    </row>
    <row r="26447" spans="6:6">
      <c r="F26447" s="1846"/>
    </row>
    <row r="26448" spans="6:6">
      <c r="F26448" s="1846"/>
    </row>
    <row r="26449" spans="6:6">
      <c r="F26449" s="1846"/>
    </row>
    <row r="26450" spans="6:6">
      <c r="F26450" s="1846"/>
    </row>
    <row r="26451" spans="6:6">
      <c r="F26451" s="1846"/>
    </row>
    <row r="26452" spans="6:6">
      <c r="F26452" s="1846"/>
    </row>
    <row r="26453" spans="6:6">
      <c r="F26453" s="1846"/>
    </row>
    <row r="26454" spans="6:6">
      <c r="F26454" s="1846"/>
    </row>
    <row r="26455" spans="6:6">
      <c r="F26455" s="1846"/>
    </row>
    <row r="26456" spans="6:6">
      <c r="F26456" s="1846"/>
    </row>
    <row r="26457" spans="6:6">
      <c r="F26457" s="1846"/>
    </row>
    <row r="26458" spans="6:6">
      <c r="F26458" s="1846"/>
    </row>
    <row r="26459" spans="6:6">
      <c r="F26459" s="1846"/>
    </row>
    <row r="26460" spans="6:6">
      <c r="F26460" s="1846"/>
    </row>
    <row r="26461" spans="6:6">
      <c r="F26461" s="1846"/>
    </row>
    <row r="26462" spans="6:6">
      <c r="F26462" s="1846"/>
    </row>
    <row r="26463" spans="6:6">
      <c r="F26463" s="1846"/>
    </row>
    <row r="26464" spans="6:6">
      <c r="F26464" s="1846"/>
    </row>
    <row r="26465" spans="6:6">
      <c r="F26465" s="1846"/>
    </row>
    <row r="26466" spans="6:6">
      <c r="F26466" s="1846"/>
    </row>
    <row r="26467" spans="6:6">
      <c r="F26467" s="1846"/>
    </row>
    <row r="26468" spans="6:6">
      <c r="F26468" s="1846"/>
    </row>
    <row r="26469" spans="6:6">
      <c r="F26469" s="1846"/>
    </row>
    <row r="26470" spans="6:6">
      <c r="F26470" s="1846"/>
    </row>
    <row r="26471" spans="6:6">
      <c r="F26471" s="1846"/>
    </row>
    <row r="26472" spans="6:6">
      <c r="F26472" s="1846"/>
    </row>
    <row r="26473" spans="6:6">
      <c r="F26473" s="1846"/>
    </row>
    <row r="26474" spans="6:6">
      <c r="F26474" s="1846"/>
    </row>
    <row r="26475" spans="6:6">
      <c r="F26475" s="1846"/>
    </row>
    <row r="26476" spans="6:6">
      <c r="F26476" s="1846"/>
    </row>
    <row r="26477" spans="6:6">
      <c r="F26477" s="1846"/>
    </row>
    <row r="26478" spans="6:6">
      <c r="F26478" s="1846"/>
    </row>
    <row r="26479" spans="6:6">
      <c r="F26479" s="1846"/>
    </row>
    <row r="26480" spans="6:6">
      <c r="F26480" s="1846"/>
    </row>
    <row r="26481" spans="6:6">
      <c r="F26481" s="1846"/>
    </row>
    <row r="26482" spans="6:6">
      <c r="F26482" s="1846"/>
    </row>
    <row r="26483" spans="6:6">
      <c r="F26483" s="1846"/>
    </row>
    <row r="26484" spans="6:6">
      <c r="F26484" s="1846"/>
    </row>
    <row r="26485" spans="6:6">
      <c r="F26485" s="1846"/>
    </row>
    <row r="26486" spans="6:6">
      <c r="F26486" s="1846"/>
    </row>
    <row r="26487" spans="6:6">
      <c r="F26487" s="1846"/>
    </row>
    <row r="26488" spans="6:6">
      <c r="F26488" s="1846"/>
    </row>
    <row r="26489" spans="6:6">
      <c r="F26489" s="1846"/>
    </row>
    <row r="26490" spans="6:6">
      <c r="F26490" s="1846"/>
    </row>
    <row r="26491" spans="6:6">
      <c r="F26491" s="1846"/>
    </row>
    <row r="26492" spans="6:6">
      <c r="F26492" s="1846"/>
    </row>
    <row r="26493" spans="6:6">
      <c r="F26493" s="1846"/>
    </row>
    <row r="26494" spans="6:6">
      <c r="F26494" s="1846"/>
    </row>
    <row r="26495" spans="6:6">
      <c r="F26495" s="1846"/>
    </row>
    <row r="26496" spans="6:6">
      <c r="F26496" s="1846"/>
    </row>
    <row r="26497" spans="6:6">
      <c r="F26497" s="1846"/>
    </row>
    <row r="26498" spans="6:6">
      <c r="F26498" s="1846"/>
    </row>
    <row r="26499" spans="6:6">
      <c r="F26499" s="1846"/>
    </row>
    <row r="26500" spans="6:6">
      <c r="F26500" s="1846"/>
    </row>
    <row r="26501" spans="6:6">
      <c r="F26501" s="1846"/>
    </row>
    <row r="26502" spans="6:6">
      <c r="F26502" s="1846"/>
    </row>
    <row r="26503" spans="6:6">
      <c r="F26503" s="1846"/>
    </row>
    <row r="26504" spans="6:6">
      <c r="F26504" s="1846"/>
    </row>
    <row r="26505" spans="6:6">
      <c r="F26505" s="1846"/>
    </row>
    <row r="26506" spans="6:6">
      <c r="F26506" s="1846"/>
    </row>
    <row r="26507" spans="6:6">
      <c r="F26507" s="1846"/>
    </row>
    <row r="26508" spans="6:6">
      <c r="F26508" s="1846"/>
    </row>
    <row r="26509" spans="6:6">
      <c r="F26509" s="1846"/>
    </row>
    <row r="26510" spans="6:6">
      <c r="F26510" s="1846"/>
    </row>
    <row r="26511" spans="6:6">
      <c r="F26511" s="1846"/>
    </row>
    <row r="26512" spans="6:6">
      <c r="F26512" s="1846"/>
    </row>
    <row r="26513" spans="6:6">
      <c r="F26513" s="1846"/>
    </row>
    <row r="26514" spans="6:6">
      <c r="F26514" s="1846"/>
    </row>
    <row r="26515" spans="6:6">
      <c r="F26515" s="1846"/>
    </row>
    <row r="26516" spans="6:6">
      <c r="F26516" s="1846"/>
    </row>
    <row r="26517" spans="6:6">
      <c r="F26517" s="1846"/>
    </row>
    <row r="26518" spans="6:6">
      <c r="F26518" s="1846"/>
    </row>
    <row r="26519" spans="6:6">
      <c r="F26519" s="1846"/>
    </row>
    <row r="26520" spans="6:6">
      <c r="F26520" s="1846"/>
    </row>
    <row r="26521" spans="6:6">
      <c r="F26521" s="1846"/>
    </row>
    <row r="26522" spans="6:6">
      <c r="F26522" s="1846"/>
    </row>
    <row r="26523" spans="6:6">
      <c r="F26523" s="1846"/>
    </row>
    <row r="26524" spans="6:6">
      <c r="F26524" s="1846"/>
    </row>
    <row r="26525" spans="6:6">
      <c r="F26525" s="1846"/>
    </row>
    <row r="26526" spans="6:6">
      <c r="F26526" s="1846"/>
    </row>
    <row r="26527" spans="6:6">
      <c r="F26527" s="1846"/>
    </row>
    <row r="26528" spans="6:6">
      <c r="F26528" s="1846"/>
    </row>
    <row r="26529" spans="6:6">
      <c r="F26529" s="1846"/>
    </row>
    <row r="26530" spans="6:6">
      <c r="F26530" s="1846"/>
    </row>
    <row r="26531" spans="6:6">
      <c r="F26531" s="1846"/>
    </row>
    <row r="26532" spans="6:6">
      <c r="F26532" s="1846"/>
    </row>
    <row r="26533" spans="6:6">
      <c r="F26533" s="1846"/>
    </row>
    <row r="26534" spans="6:6">
      <c r="F26534" s="1846"/>
    </row>
    <row r="26535" spans="6:6">
      <c r="F26535" s="1846"/>
    </row>
    <row r="26536" spans="6:6">
      <c r="F26536" s="1846"/>
    </row>
    <row r="26537" spans="6:6">
      <c r="F26537" s="1846"/>
    </row>
    <row r="26538" spans="6:6">
      <c r="F26538" s="1846"/>
    </row>
    <row r="26539" spans="6:6">
      <c r="F26539" s="1846"/>
    </row>
    <row r="26540" spans="6:6">
      <c r="F26540" s="1846"/>
    </row>
    <row r="26541" spans="6:6">
      <c r="F26541" s="1846"/>
    </row>
    <row r="26542" spans="6:6">
      <c r="F26542" s="1846"/>
    </row>
    <row r="26543" spans="6:6">
      <c r="F26543" s="1846"/>
    </row>
    <row r="26544" spans="6:6">
      <c r="F26544" s="1846"/>
    </row>
    <row r="26545" spans="6:6">
      <c r="F26545" s="1846"/>
    </row>
    <row r="26546" spans="6:6">
      <c r="F26546" s="1846"/>
    </row>
    <row r="26547" spans="6:6">
      <c r="F26547" s="1846"/>
    </row>
    <row r="26548" spans="6:6">
      <c r="F26548" s="1846"/>
    </row>
    <row r="26549" spans="6:6">
      <c r="F26549" s="1846"/>
    </row>
    <row r="26550" spans="6:6">
      <c r="F26550" s="1846"/>
    </row>
    <row r="26551" spans="6:6">
      <c r="F26551" s="1846"/>
    </row>
    <row r="26552" spans="6:6">
      <c r="F26552" s="1846"/>
    </row>
    <row r="26553" spans="6:6">
      <c r="F26553" s="1846"/>
    </row>
    <row r="26554" spans="6:6">
      <c r="F26554" s="1846"/>
    </row>
    <row r="26555" spans="6:6">
      <c r="F26555" s="1846"/>
    </row>
    <row r="26556" spans="6:6">
      <c r="F26556" s="1846"/>
    </row>
    <row r="26557" spans="6:6">
      <c r="F26557" s="1846"/>
    </row>
    <row r="26558" spans="6:6">
      <c r="F26558" s="1846"/>
    </row>
    <row r="26559" spans="6:6">
      <c r="F26559" s="1846"/>
    </row>
    <row r="26560" spans="6:6">
      <c r="F26560" s="1846"/>
    </row>
    <row r="26561" spans="6:6">
      <c r="F26561" s="1846"/>
    </row>
    <row r="26562" spans="6:6">
      <c r="F26562" s="1846"/>
    </row>
    <row r="26563" spans="6:6">
      <c r="F26563" s="1846"/>
    </row>
    <row r="26564" spans="6:6">
      <c r="F26564" s="1846"/>
    </row>
    <row r="26565" spans="6:6">
      <c r="F26565" s="1846"/>
    </row>
    <row r="26566" spans="6:6">
      <c r="F26566" s="1846"/>
    </row>
    <row r="26567" spans="6:6">
      <c r="F26567" s="1846"/>
    </row>
    <row r="26568" spans="6:6">
      <c r="F26568" s="1846"/>
    </row>
    <row r="26569" spans="6:6">
      <c r="F26569" s="1846"/>
    </row>
    <row r="26570" spans="6:6">
      <c r="F26570" s="1846"/>
    </row>
    <row r="26571" spans="6:6">
      <c r="F26571" s="1846"/>
    </row>
    <row r="26572" spans="6:6">
      <c r="F26572" s="1846"/>
    </row>
    <row r="26573" spans="6:6">
      <c r="F26573" s="1846"/>
    </row>
    <row r="26574" spans="6:6">
      <c r="F26574" s="1846"/>
    </row>
    <row r="26575" spans="6:6">
      <c r="F26575" s="1846"/>
    </row>
    <row r="26576" spans="6:6">
      <c r="F26576" s="1846"/>
    </row>
    <row r="26577" spans="6:6">
      <c r="F26577" s="1846"/>
    </row>
    <row r="26578" spans="6:6">
      <c r="F26578" s="1846"/>
    </row>
    <row r="26579" spans="6:6">
      <c r="F26579" s="1846"/>
    </row>
    <row r="26580" spans="6:6">
      <c r="F26580" s="1846"/>
    </row>
    <row r="26581" spans="6:6">
      <c r="F26581" s="1846"/>
    </row>
    <row r="26582" spans="6:6">
      <c r="F26582" s="1846"/>
    </row>
    <row r="26583" spans="6:6">
      <c r="F26583" s="1846"/>
    </row>
    <row r="26584" spans="6:6">
      <c r="F26584" s="1846"/>
    </row>
    <row r="26585" spans="6:6">
      <c r="F26585" s="1846"/>
    </row>
    <row r="26586" spans="6:6">
      <c r="F26586" s="1846"/>
    </row>
    <row r="26587" spans="6:6">
      <c r="F26587" s="1846"/>
    </row>
    <row r="26588" spans="6:6">
      <c r="F26588" s="1846"/>
    </row>
    <row r="26589" spans="6:6">
      <c r="F26589" s="1846"/>
    </row>
    <row r="26590" spans="6:6">
      <c r="F26590" s="1846"/>
    </row>
    <row r="26591" spans="6:6">
      <c r="F26591" s="1846"/>
    </row>
    <row r="26592" spans="6:6">
      <c r="F26592" s="1846"/>
    </row>
    <row r="26593" spans="6:6">
      <c r="F26593" s="1846"/>
    </row>
    <row r="26594" spans="6:6">
      <c r="F26594" s="1846"/>
    </row>
    <row r="26595" spans="6:6">
      <c r="F26595" s="1846"/>
    </row>
    <row r="26596" spans="6:6">
      <c r="F26596" s="1846"/>
    </row>
    <row r="26597" spans="6:6">
      <c r="F26597" s="1846"/>
    </row>
    <row r="26598" spans="6:6">
      <c r="F26598" s="1846"/>
    </row>
    <row r="26599" spans="6:6">
      <c r="F26599" s="1846"/>
    </row>
    <row r="26600" spans="6:6">
      <c r="F26600" s="1846"/>
    </row>
    <row r="26601" spans="6:6">
      <c r="F26601" s="1846"/>
    </row>
    <row r="26602" spans="6:6">
      <c r="F26602" s="1846"/>
    </row>
    <row r="26603" spans="6:6">
      <c r="F26603" s="1846"/>
    </row>
    <row r="26604" spans="6:6">
      <c r="F26604" s="1846"/>
    </row>
    <row r="26605" spans="6:6">
      <c r="F26605" s="1846"/>
    </row>
    <row r="26606" spans="6:6">
      <c r="F26606" s="1846"/>
    </row>
    <row r="26607" spans="6:6">
      <c r="F26607" s="1846"/>
    </row>
    <row r="26608" spans="6:6">
      <c r="F26608" s="1846"/>
    </row>
    <row r="26609" spans="6:6">
      <c r="F26609" s="1846"/>
    </row>
    <row r="26610" spans="6:6">
      <c r="F26610" s="1846"/>
    </row>
    <row r="26611" spans="6:6">
      <c r="F26611" s="1846"/>
    </row>
    <row r="26612" spans="6:6">
      <c r="F26612" s="1846"/>
    </row>
    <row r="26613" spans="6:6">
      <c r="F26613" s="1846"/>
    </row>
    <row r="26614" spans="6:6">
      <c r="F26614" s="1846"/>
    </row>
    <row r="26615" spans="6:6">
      <c r="F26615" s="1846"/>
    </row>
    <row r="26616" spans="6:6">
      <c r="F26616" s="1846"/>
    </row>
    <row r="26617" spans="6:6">
      <c r="F26617" s="1846"/>
    </row>
    <row r="26618" spans="6:6">
      <c r="F26618" s="1846"/>
    </row>
    <row r="26619" spans="6:6">
      <c r="F26619" s="1846"/>
    </row>
    <row r="26620" spans="6:6">
      <c r="F26620" s="1846"/>
    </row>
    <row r="26621" spans="6:6">
      <c r="F26621" s="1846"/>
    </row>
    <row r="26622" spans="6:6">
      <c r="F26622" s="1846"/>
    </row>
    <row r="26623" spans="6:6">
      <c r="F26623" s="1846"/>
    </row>
    <row r="26624" spans="6:6">
      <c r="F26624" s="1846"/>
    </row>
    <row r="26625" spans="6:6">
      <c r="F26625" s="1846"/>
    </row>
    <row r="26626" spans="6:6">
      <c r="F26626" s="1846"/>
    </row>
    <row r="26627" spans="6:6">
      <c r="F26627" s="1846"/>
    </row>
    <row r="26628" spans="6:6">
      <c r="F26628" s="1846"/>
    </row>
    <row r="26629" spans="6:6">
      <c r="F26629" s="1846"/>
    </row>
    <row r="26630" spans="6:6">
      <c r="F26630" s="1846"/>
    </row>
    <row r="26631" spans="6:6">
      <c r="F26631" s="1846"/>
    </row>
    <row r="26632" spans="6:6">
      <c r="F26632" s="1846"/>
    </row>
    <row r="26633" spans="6:6">
      <c r="F26633" s="1846"/>
    </row>
    <row r="26634" spans="6:6">
      <c r="F26634" s="1846"/>
    </row>
    <row r="26635" spans="6:6">
      <c r="F26635" s="1846"/>
    </row>
    <row r="26636" spans="6:6">
      <c r="F26636" s="1846"/>
    </row>
    <row r="26637" spans="6:6">
      <c r="F26637" s="1846"/>
    </row>
    <row r="26638" spans="6:6">
      <c r="F26638" s="1846"/>
    </row>
    <row r="26639" spans="6:6">
      <c r="F26639" s="1846"/>
    </row>
    <row r="26640" spans="6:6">
      <c r="F26640" s="1846"/>
    </row>
    <row r="26641" spans="6:6">
      <c r="F26641" s="1846"/>
    </row>
    <row r="26642" spans="6:6">
      <c r="F26642" s="1846"/>
    </row>
    <row r="26643" spans="6:6">
      <c r="F26643" s="1846"/>
    </row>
    <row r="26644" spans="6:6">
      <c r="F26644" s="1846"/>
    </row>
    <row r="26645" spans="6:6">
      <c r="F26645" s="1846"/>
    </row>
    <row r="26646" spans="6:6">
      <c r="F26646" s="1846"/>
    </row>
    <row r="26647" spans="6:6">
      <c r="F26647" s="1846"/>
    </row>
    <row r="26648" spans="6:6">
      <c r="F26648" s="1846"/>
    </row>
    <row r="26649" spans="6:6">
      <c r="F26649" s="1846"/>
    </row>
    <row r="26650" spans="6:6">
      <c r="F26650" s="1846"/>
    </row>
    <row r="26651" spans="6:6">
      <c r="F26651" s="1846"/>
    </row>
    <row r="26652" spans="6:6">
      <c r="F26652" s="1846"/>
    </row>
    <row r="26653" spans="6:6">
      <c r="F26653" s="1846"/>
    </row>
    <row r="26654" spans="6:6">
      <c r="F26654" s="1846"/>
    </row>
    <row r="26655" spans="6:6">
      <c r="F26655" s="1846"/>
    </row>
    <row r="26656" spans="6:6">
      <c r="F26656" s="1846"/>
    </row>
    <row r="26657" spans="6:6">
      <c r="F26657" s="1846"/>
    </row>
    <row r="26658" spans="6:6">
      <c r="F26658" s="1846"/>
    </row>
    <row r="26659" spans="6:6">
      <c r="F26659" s="1846"/>
    </row>
    <row r="26660" spans="6:6">
      <c r="F26660" s="1846"/>
    </row>
    <row r="26661" spans="6:6">
      <c r="F26661" s="1846"/>
    </row>
    <row r="26662" spans="6:6">
      <c r="F26662" s="1846"/>
    </row>
    <row r="26663" spans="6:6">
      <c r="F26663" s="1846"/>
    </row>
    <row r="26664" spans="6:6">
      <c r="F26664" s="1846"/>
    </row>
    <row r="26665" spans="6:6">
      <c r="F26665" s="1846"/>
    </row>
    <row r="26666" spans="6:6">
      <c r="F26666" s="1846"/>
    </row>
    <row r="26667" spans="6:6">
      <c r="F26667" s="1846"/>
    </row>
    <row r="26668" spans="6:6">
      <c r="F26668" s="1846"/>
    </row>
    <row r="26669" spans="6:6">
      <c r="F26669" s="1846"/>
    </row>
    <row r="26670" spans="6:6">
      <c r="F26670" s="1846"/>
    </row>
    <row r="26671" spans="6:6">
      <c r="F26671" s="1846"/>
    </row>
    <row r="26672" spans="6:6">
      <c r="F26672" s="1846"/>
    </row>
    <row r="26673" spans="6:6">
      <c r="F26673" s="1846"/>
    </row>
    <row r="26674" spans="6:6">
      <c r="F26674" s="1846"/>
    </row>
    <row r="26675" spans="6:6">
      <c r="F26675" s="1846"/>
    </row>
    <row r="26676" spans="6:6">
      <c r="F26676" s="1846"/>
    </row>
    <row r="26677" spans="6:6">
      <c r="F26677" s="1846"/>
    </row>
    <row r="26678" spans="6:6">
      <c r="F26678" s="1846"/>
    </row>
    <row r="26679" spans="6:6">
      <c r="F26679" s="1846"/>
    </row>
    <row r="26680" spans="6:6">
      <c r="F26680" s="1846"/>
    </row>
    <row r="26681" spans="6:6">
      <c r="F26681" s="1846"/>
    </row>
    <row r="26682" spans="6:6">
      <c r="F26682" s="1846"/>
    </row>
    <row r="26683" spans="6:6">
      <c r="F26683" s="1846"/>
    </row>
    <row r="26684" spans="6:6">
      <c r="F26684" s="1846"/>
    </row>
    <row r="26685" spans="6:6">
      <c r="F26685" s="1846"/>
    </row>
    <row r="26686" spans="6:6">
      <c r="F26686" s="1846"/>
    </row>
    <row r="26687" spans="6:6">
      <c r="F26687" s="1846"/>
    </row>
    <row r="26688" spans="6:6">
      <c r="F26688" s="1846"/>
    </row>
    <row r="26689" spans="6:6">
      <c r="F26689" s="1846"/>
    </row>
    <row r="26690" spans="6:6">
      <c r="F26690" s="1846"/>
    </row>
    <row r="26691" spans="6:6">
      <c r="F26691" s="1846"/>
    </row>
    <row r="26692" spans="6:6">
      <c r="F26692" s="1846"/>
    </row>
    <row r="26693" spans="6:6">
      <c r="F26693" s="1846"/>
    </row>
    <row r="26694" spans="6:6">
      <c r="F26694" s="1846"/>
    </row>
    <row r="26695" spans="6:6">
      <c r="F26695" s="1846"/>
    </row>
    <row r="26696" spans="6:6">
      <c r="F26696" s="1846"/>
    </row>
    <row r="26697" spans="6:6">
      <c r="F26697" s="1846"/>
    </row>
    <row r="26698" spans="6:6">
      <c r="F26698" s="1846"/>
    </row>
    <row r="26699" spans="6:6">
      <c r="F26699" s="1846"/>
    </row>
    <row r="26700" spans="6:6">
      <c r="F26700" s="1846"/>
    </row>
    <row r="26701" spans="6:6">
      <c r="F26701" s="1846"/>
    </row>
    <row r="26702" spans="6:6">
      <c r="F26702" s="1846"/>
    </row>
    <row r="26703" spans="6:6">
      <c r="F26703" s="1846"/>
    </row>
    <row r="26704" spans="6:6">
      <c r="F26704" s="1846"/>
    </row>
    <row r="26705" spans="6:6">
      <c r="F26705" s="1846"/>
    </row>
    <row r="26706" spans="6:6">
      <c r="F26706" s="1846"/>
    </row>
    <row r="26707" spans="6:6">
      <c r="F26707" s="1846"/>
    </row>
    <row r="26708" spans="6:6">
      <c r="F26708" s="1846"/>
    </row>
    <row r="26709" spans="6:6">
      <c r="F26709" s="1846"/>
    </row>
    <row r="26710" spans="6:6">
      <c r="F26710" s="1846"/>
    </row>
    <row r="26711" spans="6:6">
      <c r="F26711" s="1846"/>
    </row>
    <row r="26712" spans="6:6">
      <c r="F26712" s="1846"/>
    </row>
    <row r="26713" spans="6:6">
      <c r="F26713" s="1846"/>
    </row>
    <row r="26714" spans="6:6">
      <c r="F26714" s="1846"/>
    </row>
    <row r="26715" spans="6:6">
      <c r="F26715" s="1846"/>
    </row>
    <row r="26716" spans="6:6">
      <c r="F26716" s="1846"/>
    </row>
    <row r="26717" spans="6:6">
      <c r="F26717" s="1846"/>
    </row>
    <row r="26718" spans="6:6">
      <c r="F26718" s="1846"/>
    </row>
    <row r="26719" spans="6:6">
      <c r="F26719" s="1846"/>
    </row>
    <row r="26720" spans="6:6">
      <c r="F26720" s="1846"/>
    </row>
    <row r="26721" spans="6:6">
      <c r="F26721" s="1846"/>
    </row>
    <row r="26722" spans="6:6">
      <c r="F26722" s="1846"/>
    </row>
    <row r="26723" spans="6:6">
      <c r="F26723" s="1846"/>
    </row>
    <row r="26724" spans="6:6">
      <c r="F26724" s="1846"/>
    </row>
    <row r="26725" spans="6:6">
      <c r="F26725" s="1846"/>
    </row>
    <row r="26726" spans="6:6">
      <c r="F26726" s="1846"/>
    </row>
    <row r="26727" spans="6:6">
      <c r="F26727" s="1846"/>
    </row>
    <row r="26728" spans="6:6">
      <c r="F26728" s="1846"/>
    </row>
    <row r="26729" spans="6:6">
      <c r="F26729" s="1846"/>
    </row>
    <row r="26730" spans="6:6">
      <c r="F26730" s="1846"/>
    </row>
    <row r="26731" spans="6:6">
      <c r="F26731" s="1846"/>
    </row>
    <row r="26732" spans="6:6">
      <c r="F26732" s="1846"/>
    </row>
    <row r="26733" spans="6:6">
      <c r="F26733" s="1846"/>
    </row>
    <row r="26734" spans="6:6">
      <c r="F26734" s="1846"/>
    </row>
    <row r="26735" spans="6:6">
      <c r="F26735" s="1846"/>
    </row>
    <row r="26736" spans="6:6">
      <c r="F26736" s="1846"/>
    </row>
    <row r="26737" spans="6:6">
      <c r="F26737" s="1846"/>
    </row>
    <row r="26738" spans="6:6">
      <c r="F26738" s="1846"/>
    </row>
    <row r="26739" spans="6:6">
      <c r="F26739" s="1846"/>
    </row>
    <row r="26740" spans="6:6">
      <c r="F26740" s="1846"/>
    </row>
    <row r="26741" spans="6:6">
      <c r="F26741" s="1846"/>
    </row>
    <row r="26742" spans="6:6">
      <c r="F26742" s="1846"/>
    </row>
    <row r="26743" spans="6:6">
      <c r="F26743" s="1846"/>
    </row>
    <row r="26744" spans="6:6">
      <c r="F26744" s="1846"/>
    </row>
    <row r="26745" spans="6:6">
      <c r="F26745" s="1846"/>
    </row>
    <row r="26746" spans="6:6">
      <c r="F26746" s="1846"/>
    </row>
    <row r="26747" spans="6:6">
      <c r="F26747" s="1846"/>
    </row>
    <row r="26748" spans="6:6">
      <c r="F26748" s="1846"/>
    </row>
    <row r="26749" spans="6:6">
      <c r="F26749" s="1846"/>
    </row>
    <row r="26750" spans="6:6">
      <c r="F26750" s="1846"/>
    </row>
    <row r="26751" spans="6:6">
      <c r="F26751" s="1846"/>
    </row>
    <row r="26752" spans="6:6">
      <c r="F26752" s="1846"/>
    </row>
    <row r="26753" spans="6:6">
      <c r="F26753" s="1846"/>
    </row>
    <row r="26754" spans="6:6">
      <c r="F26754" s="1846"/>
    </row>
    <row r="26755" spans="6:6">
      <c r="F26755" s="1846"/>
    </row>
    <row r="26756" spans="6:6">
      <c r="F26756" s="1846"/>
    </row>
    <row r="26757" spans="6:6">
      <c r="F26757" s="1846"/>
    </row>
    <row r="26758" spans="6:6">
      <c r="F26758" s="1846"/>
    </row>
    <row r="26759" spans="6:6">
      <c r="F26759" s="1846"/>
    </row>
    <row r="26760" spans="6:6">
      <c r="F26760" s="1846"/>
    </row>
    <row r="26761" spans="6:6">
      <c r="F26761" s="1846"/>
    </row>
    <row r="26762" spans="6:6">
      <c r="F26762" s="1846"/>
    </row>
    <row r="26763" spans="6:6">
      <c r="F26763" s="1846"/>
    </row>
    <row r="26764" spans="6:6">
      <c r="F26764" s="1846"/>
    </row>
    <row r="26765" spans="6:6">
      <c r="F26765" s="1846"/>
    </row>
    <row r="26766" spans="6:6">
      <c r="F26766" s="1846"/>
    </row>
    <row r="26767" spans="6:6">
      <c r="F26767" s="1846"/>
    </row>
    <row r="26768" spans="6:6">
      <c r="F26768" s="1846"/>
    </row>
    <row r="26769" spans="6:6">
      <c r="F26769" s="1846"/>
    </row>
    <row r="26770" spans="6:6">
      <c r="F26770" s="1846"/>
    </row>
    <row r="26771" spans="6:6">
      <c r="F26771" s="1846"/>
    </row>
    <row r="26772" spans="6:6">
      <c r="F26772" s="1846"/>
    </row>
    <row r="26773" spans="6:6">
      <c r="F26773" s="1846"/>
    </row>
    <row r="26774" spans="6:6">
      <c r="F26774" s="1846"/>
    </row>
    <row r="26775" spans="6:6">
      <c r="F26775" s="1846"/>
    </row>
    <row r="26776" spans="6:6">
      <c r="F26776" s="1846"/>
    </row>
    <row r="26777" spans="6:6">
      <c r="F26777" s="1846"/>
    </row>
    <row r="26778" spans="6:6">
      <c r="F26778" s="1846"/>
    </row>
    <row r="26779" spans="6:6">
      <c r="F26779" s="1846"/>
    </row>
    <row r="26780" spans="6:6">
      <c r="F26780" s="1846"/>
    </row>
    <row r="26781" spans="6:6">
      <c r="F26781" s="1846"/>
    </row>
    <row r="26782" spans="6:6">
      <c r="F26782" s="1846"/>
    </row>
    <row r="26783" spans="6:6">
      <c r="F26783" s="1846"/>
    </row>
    <row r="26784" spans="6:6">
      <c r="F26784" s="1846"/>
    </row>
    <row r="26785" spans="6:6">
      <c r="F26785" s="1846"/>
    </row>
    <row r="26786" spans="6:6">
      <c r="F26786" s="1846"/>
    </row>
    <row r="26787" spans="6:6">
      <c r="F26787" s="1846"/>
    </row>
    <row r="26788" spans="6:6">
      <c r="F26788" s="1846"/>
    </row>
    <row r="26789" spans="6:6">
      <c r="F26789" s="1846"/>
    </row>
    <row r="26790" spans="6:6">
      <c r="F26790" s="1846"/>
    </row>
    <row r="26791" spans="6:6">
      <c r="F26791" s="1846"/>
    </row>
    <row r="26792" spans="6:6">
      <c r="F26792" s="1846"/>
    </row>
    <row r="26793" spans="6:6">
      <c r="F26793" s="1846"/>
    </row>
    <row r="26794" spans="6:6">
      <c r="F26794" s="1846"/>
    </row>
    <row r="26795" spans="6:6">
      <c r="F26795" s="1846"/>
    </row>
    <row r="26796" spans="6:6">
      <c r="F26796" s="1846"/>
    </row>
    <row r="26797" spans="6:6">
      <c r="F26797" s="1846"/>
    </row>
    <row r="26798" spans="6:6">
      <c r="F26798" s="1846"/>
    </row>
    <row r="26799" spans="6:6">
      <c r="F26799" s="1846"/>
    </row>
    <row r="26800" spans="6:6">
      <c r="F26800" s="1846"/>
    </row>
    <row r="26801" spans="6:6">
      <c r="F26801" s="1846"/>
    </row>
    <row r="26802" spans="6:6">
      <c r="F26802" s="1846"/>
    </row>
    <row r="26803" spans="6:6">
      <c r="F26803" s="1846"/>
    </row>
    <row r="26804" spans="6:6">
      <c r="F26804" s="1846"/>
    </row>
    <row r="26805" spans="6:6">
      <c r="F26805" s="1846"/>
    </row>
    <row r="26806" spans="6:6">
      <c r="F26806" s="1846"/>
    </row>
    <row r="26807" spans="6:6">
      <c r="F26807" s="1846"/>
    </row>
    <row r="26808" spans="6:6">
      <c r="F26808" s="1846"/>
    </row>
    <row r="26809" spans="6:6">
      <c r="F26809" s="1846"/>
    </row>
    <row r="26810" spans="6:6">
      <c r="F26810" s="1846"/>
    </row>
    <row r="26811" spans="6:6">
      <c r="F26811" s="1846"/>
    </row>
    <row r="26812" spans="6:6">
      <c r="F26812" s="1846"/>
    </row>
    <row r="26813" spans="6:6">
      <c r="F26813" s="1846"/>
    </row>
    <row r="26814" spans="6:6">
      <c r="F26814" s="1846"/>
    </row>
    <row r="26815" spans="6:6">
      <c r="F26815" s="1846"/>
    </row>
    <row r="26816" spans="6:6">
      <c r="F26816" s="1846"/>
    </row>
    <row r="26817" spans="6:6">
      <c r="F26817" s="1846"/>
    </row>
    <row r="26818" spans="6:6">
      <c r="F26818" s="1846"/>
    </row>
    <row r="26819" spans="6:6">
      <c r="F26819" s="1846"/>
    </row>
    <row r="26820" spans="6:6">
      <c r="F26820" s="1846"/>
    </row>
    <row r="26821" spans="6:6">
      <c r="F26821" s="1846"/>
    </row>
    <row r="26822" spans="6:6">
      <c r="F26822" s="1846"/>
    </row>
    <row r="26823" spans="6:6">
      <c r="F26823" s="1846"/>
    </row>
    <row r="26824" spans="6:6">
      <c r="F26824" s="1846"/>
    </row>
    <row r="26825" spans="6:6">
      <c r="F26825" s="1846"/>
    </row>
    <row r="26826" spans="6:6">
      <c r="F26826" s="1846"/>
    </row>
    <row r="26827" spans="6:6">
      <c r="F26827" s="1846"/>
    </row>
    <row r="26828" spans="6:6">
      <c r="F26828" s="1846"/>
    </row>
    <row r="26829" spans="6:6">
      <c r="F26829" s="1846"/>
    </row>
    <row r="26830" spans="6:6">
      <c r="F26830" s="1846"/>
    </row>
    <row r="26831" spans="6:6">
      <c r="F26831" s="1846"/>
    </row>
    <row r="26832" spans="6:6">
      <c r="F26832" s="1846"/>
    </row>
    <row r="26833" spans="6:6">
      <c r="F26833" s="1846"/>
    </row>
    <row r="26834" spans="6:6">
      <c r="F26834" s="1846"/>
    </row>
    <row r="26835" spans="6:6">
      <c r="F26835" s="1846"/>
    </row>
    <row r="26836" spans="6:6">
      <c r="F26836" s="1846"/>
    </row>
    <row r="26837" spans="6:6">
      <c r="F26837" s="1846"/>
    </row>
    <row r="26838" spans="6:6">
      <c r="F26838" s="1846"/>
    </row>
    <row r="26839" spans="6:6">
      <c r="F26839" s="1846"/>
    </row>
    <row r="26840" spans="6:6">
      <c r="F26840" s="1846"/>
    </row>
    <row r="26841" spans="6:6">
      <c r="F26841" s="1846"/>
    </row>
    <row r="26842" spans="6:6">
      <c r="F26842" s="1846"/>
    </row>
    <row r="26843" spans="6:6">
      <c r="F26843" s="1846"/>
    </row>
    <row r="26844" spans="6:6">
      <c r="F26844" s="1846"/>
    </row>
    <row r="26845" spans="6:6">
      <c r="F26845" s="1846"/>
    </row>
    <row r="26846" spans="6:6">
      <c r="F26846" s="1846"/>
    </row>
    <row r="26847" spans="6:6">
      <c r="F26847" s="1846"/>
    </row>
    <row r="26848" spans="6:6">
      <c r="F26848" s="1846"/>
    </row>
    <row r="26849" spans="6:6">
      <c r="F26849" s="1846"/>
    </row>
    <row r="26850" spans="6:6">
      <c r="F26850" s="1846"/>
    </row>
    <row r="26851" spans="6:6">
      <c r="F26851" s="1846"/>
    </row>
    <row r="26852" spans="6:6">
      <c r="F26852" s="1846"/>
    </row>
    <row r="26853" spans="6:6">
      <c r="F26853" s="1846"/>
    </row>
    <row r="26854" spans="6:6">
      <c r="F26854" s="1846"/>
    </row>
    <row r="26855" spans="6:6">
      <c r="F26855" s="1846"/>
    </row>
    <row r="26856" spans="6:6">
      <c r="F26856" s="1846"/>
    </row>
    <row r="26857" spans="6:6">
      <c r="F26857" s="1846"/>
    </row>
    <row r="26858" spans="6:6">
      <c r="F26858" s="1846"/>
    </row>
    <row r="26859" spans="6:6">
      <c r="F26859" s="1846"/>
    </row>
    <row r="26860" spans="6:6">
      <c r="F26860" s="1846"/>
    </row>
    <row r="26861" spans="6:6">
      <c r="F26861" s="1846"/>
    </row>
    <row r="26862" spans="6:6">
      <c r="F26862" s="1846"/>
    </row>
    <row r="26863" spans="6:6">
      <c r="F26863" s="1846"/>
    </row>
    <row r="26864" spans="6:6">
      <c r="F26864" s="1846"/>
    </row>
    <row r="26865" spans="6:6">
      <c r="F26865" s="1846"/>
    </row>
    <row r="26866" spans="6:6">
      <c r="F26866" s="1846"/>
    </row>
    <row r="26867" spans="6:6">
      <c r="F26867" s="1846"/>
    </row>
    <row r="26868" spans="6:6">
      <c r="F26868" s="1846"/>
    </row>
    <row r="26869" spans="6:6">
      <c r="F26869" s="1846"/>
    </row>
    <row r="26870" spans="6:6">
      <c r="F26870" s="1846"/>
    </row>
    <row r="26871" spans="6:6">
      <c r="F26871" s="1846"/>
    </row>
    <row r="26872" spans="6:6">
      <c r="F26872" s="1846"/>
    </row>
    <row r="26873" spans="6:6">
      <c r="F26873" s="1846"/>
    </row>
    <row r="26874" spans="6:6">
      <c r="F26874" s="1846"/>
    </row>
    <row r="26875" spans="6:6">
      <c r="F26875" s="1846"/>
    </row>
    <row r="26876" spans="6:6">
      <c r="F26876" s="1846"/>
    </row>
    <row r="26877" spans="6:6">
      <c r="F26877" s="1846"/>
    </row>
    <row r="26878" spans="6:6">
      <c r="F26878" s="1846"/>
    </row>
    <row r="26879" spans="6:6">
      <c r="F26879" s="1846"/>
    </row>
    <row r="26880" spans="6:6">
      <c r="F26880" s="1846"/>
    </row>
    <row r="26881" spans="6:6">
      <c r="F26881" s="1846"/>
    </row>
    <row r="26882" spans="6:6">
      <c r="F26882" s="1846"/>
    </row>
    <row r="26883" spans="6:6">
      <c r="F26883" s="1846"/>
    </row>
    <row r="26884" spans="6:6">
      <c r="F26884" s="1846"/>
    </row>
    <row r="26885" spans="6:6">
      <c r="F26885" s="1846"/>
    </row>
    <row r="26886" spans="6:6">
      <c r="F26886" s="1846"/>
    </row>
    <row r="26887" spans="6:6">
      <c r="F26887" s="1846"/>
    </row>
    <row r="26888" spans="6:6">
      <c r="F26888" s="1846"/>
    </row>
    <row r="26889" spans="6:6">
      <c r="F26889" s="1846"/>
    </row>
    <row r="26890" spans="6:6">
      <c r="F26890" s="1846"/>
    </row>
    <row r="26891" spans="6:6">
      <c r="F26891" s="1846"/>
    </row>
    <row r="26892" spans="6:6">
      <c r="F26892" s="1846"/>
    </row>
    <row r="26893" spans="6:6">
      <c r="F26893" s="1846"/>
    </row>
    <row r="26894" spans="6:6">
      <c r="F26894" s="1846"/>
    </row>
    <row r="26895" spans="6:6">
      <c r="F26895" s="1846"/>
    </row>
    <row r="26896" spans="6:6">
      <c r="F26896" s="1846"/>
    </row>
    <row r="26897" spans="6:6">
      <c r="F26897" s="1846"/>
    </row>
    <row r="26898" spans="6:6">
      <c r="F26898" s="1846"/>
    </row>
    <row r="26899" spans="6:6">
      <c r="F26899" s="1846"/>
    </row>
    <row r="26900" spans="6:6">
      <c r="F26900" s="1846"/>
    </row>
    <row r="26901" spans="6:6">
      <c r="F26901" s="1846"/>
    </row>
    <row r="26902" spans="6:6">
      <c r="F26902" s="1846"/>
    </row>
    <row r="26903" spans="6:6">
      <c r="F26903" s="1846"/>
    </row>
    <row r="26904" spans="6:6">
      <c r="F26904" s="1846"/>
    </row>
    <row r="26905" spans="6:6">
      <c r="F26905" s="1846"/>
    </row>
    <row r="26906" spans="6:6">
      <c r="F26906" s="1846"/>
    </row>
    <row r="26907" spans="6:6">
      <c r="F26907" s="1846"/>
    </row>
    <row r="26908" spans="6:6">
      <c r="F26908" s="1846"/>
    </row>
    <row r="26909" spans="6:6">
      <c r="F26909" s="1846"/>
    </row>
    <row r="26910" spans="6:6">
      <c r="F26910" s="1846"/>
    </row>
    <row r="26911" spans="6:6">
      <c r="F26911" s="1846"/>
    </row>
    <row r="26912" spans="6:6">
      <c r="F26912" s="1846"/>
    </row>
    <row r="26913" spans="6:6">
      <c r="F26913" s="1846"/>
    </row>
    <row r="26914" spans="6:6">
      <c r="F26914" s="1846"/>
    </row>
    <row r="26915" spans="6:6">
      <c r="F26915" s="1846"/>
    </row>
    <row r="26916" spans="6:6">
      <c r="F26916" s="1846"/>
    </row>
    <row r="26917" spans="6:6">
      <c r="F26917" s="1846"/>
    </row>
    <row r="26918" spans="6:6">
      <c r="F26918" s="1846"/>
    </row>
    <row r="26919" spans="6:6">
      <c r="F26919" s="1846"/>
    </row>
    <row r="26920" spans="6:6">
      <c r="F26920" s="1846"/>
    </row>
    <row r="26921" spans="6:6">
      <c r="F26921" s="1846"/>
    </row>
    <row r="26922" spans="6:6">
      <c r="F26922" s="1846"/>
    </row>
    <row r="26923" spans="6:6">
      <c r="F26923" s="1846"/>
    </row>
    <row r="26924" spans="6:6">
      <c r="F26924" s="1846"/>
    </row>
    <row r="26925" spans="6:6">
      <c r="F26925" s="1846"/>
    </row>
    <row r="26926" spans="6:6">
      <c r="F26926" s="1846"/>
    </row>
    <row r="26927" spans="6:6">
      <c r="F26927" s="1846"/>
    </row>
    <row r="26928" spans="6:6">
      <c r="F26928" s="1846"/>
    </row>
    <row r="26929" spans="6:6">
      <c r="F26929" s="1846"/>
    </row>
    <row r="26930" spans="6:6">
      <c r="F26930" s="1846"/>
    </row>
    <row r="26931" spans="6:6">
      <c r="F26931" s="1846"/>
    </row>
    <row r="26932" spans="6:6">
      <c r="F26932" s="1846"/>
    </row>
    <row r="26933" spans="6:6">
      <c r="F26933" s="1846"/>
    </row>
    <row r="26934" spans="6:6">
      <c r="F26934" s="1846"/>
    </row>
    <row r="26935" spans="6:6">
      <c r="F26935" s="1846"/>
    </row>
    <row r="26936" spans="6:6">
      <c r="F26936" s="1846"/>
    </row>
    <row r="26937" spans="6:6">
      <c r="F26937" s="1846"/>
    </row>
    <row r="26938" spans="6:6">
      <c r="F26938" s="1846"/>
    </row>
    <row r="26939" spans="6:6">
      <c r="F26939" s="1846"/>
    </row>
    <row r="26940" spans="6:6">
      <c r="F26940" s="1846"/>
    </row>
    <row r="26941" spans="6:6">
      <c r="F26941" s="1846"/>
    </row>
    <row r="26942" spans="6:6">
      <c r="F26942" s="1846"/>
    </row>
    <row r="26943" spans="6:6">
      <c r="F26943" s="1846"/>
    </row>
    <row r="26944" spans="6:6">
      <c r="F26944" s="1846"/>
    </row>
    <row r="26945" spans="6:6">
      <c r="F26945" s="1846"/>
    </row>
    <row r="26946" spans="6:6">
      <c r="F26946" s="1846"/>
    </row>
    <row r="26947" spans="6:6">
      <c r="F26947" s="1846"/>
    </row>
    <row r="26948" spans="6:6">
      <c r="F26948" s="1846"/>
    </row>
    <row r="26949" spans="6:6">
      <c r="F26949" s="1846"/>
    </row>
    <row r="26950" spans="6:6">
      <c r="F26950" s="1846"/>
    </row>
    <row r="26951" spans="6:6">
      <c r="F26951" s="1846"/>
    </row>
    <row r="26952" spans="6:6">
      <c r="F26952" s="1846"/>
    </row>
    <row r="26953" spans="6:6">
      <c r="F26953" s="1846"/>
    </row>
    <row r="26954" spans="6:6">
      <c r="F26954" s="1846"/>
    </row>
    <row r="26955" spans="6:6">
      <c r="F26955" s="1846"/>
    </row>
    <row r="26956" spans="6:6">
      <c r="F26956" s="1846"/>
    </row>
    <row r="26957" spans="6:6">
      <c r="F26957" s="1846"/>
    </row>
    <row r="26958" spans="6:6">
      <c r="F26958" s="1846"/>
    </row>
    <row r="26959" spans="6:6">
      <c r="F26959" s="1846"/>
    </row>
    <row r="26960" spans="6:6">
      <c r="F26960" s="1846"/>
    </row>
    <row r="26961" spans="6:6">
      <c r="F26961" s="1846"/>
    </row>
    <row r="26962" spans="6:6">
      <c r="F26962" s="1846"/>
    </row>
    <row r="26963" spans="6:6">
      <c r="F26963" s="1846"/>
    </row>
    <row r="26964" spans="6:6">
      <c r="F26964" s="1846"/>
    </row>
    <row r="26965" spans="6:6">
      <c r="F26965" s="1846"/>
    </row>
    <row r="26966" spans="6:6">
      <c r="F26966" s="1846"/>
    </row>
    <row r="26967" spans="6:6">
      <c r="F26967" s="1846"/>
    </row>
    <row r="26968" spans="6:6">
      <c r="F26968" s="1846"/>
    </row>
    <row r="26969" spans="6:6">
      <c r="F26969" s="1846"/>
    </row>
    <row r="26970" spans="6:6">
      <c r="F26970" s="1846"/>
    </row>
    <row r="26971" spans="6:6">
      <c r="F26971" s="1846"/>
    </row>
    <row r="26972" spans="6:6">
      <c r="F26972" s="1846"/>
    </row>
    <row r="26973" spans="6:6">
      <c r="F26973" s="1846"/>
    </row>
    <row r="26974" spans="6:6">
      <c r="F26974" s="1846"/>
    </row>
    <row r="26975" spans="6:6">
      <c r="F26975" s="1846"/>
    </row>
    <row r="26976" spans="6:6">
      <c r="F26976" s="1846"/>
    </row>
    <row r="26977" spans="6:6">
      <c r="F26977" s="1846"/>
    </row>
    <row r="26978" spans="6:6">
      <c r="F26978" s="1846"/>
    </row>
    <row r="26979" spans="6:6">
      <c r="F26979" s="1846"/>
    </row>
    <row r="26980" spans="6:6">
      <c r="F26980" s="1846"/>
    </row>
    <row r="26981" spans="6:6">
      <c r="F26981" s="1846"/>
    </row>
    <row r="26982" spans="6:6">
      <c r="F26982" s="1846"/>
    </row>
    <row r="26983" spans="6:6">
      <c r="F26983" s="1846"/>
    </row>
    <row r="26984" spans="6:6">
      <c r="F26984" s="1846"/>
    </row>
    <row r="26985" spans="6:6">
      <c r="F26985" s="1846"/>
    </row>
    <row r="26986" spans="6:6">
      <c r="F26986" s="1846"/>
    </row>
    <row r="26987" spans="6:6">
      <c r="F26987" s="1846"/>
    </row>
    <row r="26988" spans="6:6">
      <c r="F26988" s="1846"/>
    </row>
    <row r="26989" spans="6:6">
      <c r="F26989" s="1846"/>
    </row>
    <row r="26990" spans="6:6">
      <c r="F26990" s="1846"/>
    </row>
    <row r="26991" spans="6:6">
      <c r="F26991" s="1846"/>
    </row>
    <row r="26992" spans="6:6">
      <c r="F26992" s="1846"/>
    </row>
    <row r="26993" spans="6:6">
      <c r="F26993" s="1846"/>
    </row>
    <row r="26994" spans="6:6">
      <c r="F26994" s="1846"/>
    </row>
    <row r="26995" spans="6:6">
      <c r="F26995" s="1846"/>
    </row>
    <row r="26996" spans="6:6">
      <c r="F26996" s="1846"/>
    </row>
    <row r="26997" spans="6:6">
      <c r="F26997" s="1846"/>
    </row>
    <row r="26998" spans="6:6">
      <c r="F26998" s="1846"/>
    </row>
    <row r="26999" spans="6:6">
      <c r="F26999" s="1846"/>
    </row>
    <row r="27000" spans="6:6">
      <c r="F27000" s="1846"/>
    </row>
    <row r="27001" spans="6:6">
      <c r="F27001" s="1846"/>
    </row>
    <row r="27002" spans="6:6">
      <c r="F27002" s="1846"/>
    </row>
    <row r="27003" spans="6:6">
      <c r="F27003" s="1846"/>
    </row>
    <row r="27004" spans="6:6">
      <c r="F27004" s="1846"/>
    </row>
    <row r="27005" spans="6:6">
      <c r="F27005" s="1846"/>
    </row>
    <row r="27006" spans="6:6">
      <c r="F27006" s="1846"/>
    </row>
    <row r="27007" spans="6:6">
      <c r="F27007" s="1846"/>
    </row>
    <row r="27008" spans="6:6">
      <c r="F27008" s="1846"/>
    </row>
    <row r="27009" spans="6:6">
      <c r="F27009" s="1846"/>
    </row>
    <row r="27010" spans="6:6">
      <c r="F27010" s="1846"/>
    </row>
    <row r="27011" spans="6:6">
      <c r="F27011" s="1846"/>
    </row>
    <row r="27012" spans="6:6">
      <c r="F27012" s="1846"/>
    </row>
    <row r="27013" spans="6:6">
      <c r="F27013" s="1846"/>
    </row>
    <row r="27014" spans="6:6">
      <c r="F27014" s="1846"/>
    </row>
    <row r="27015" spans="6:6">
      <c r="F27015" s="1846"/>
    </row>
    <row r="27016" spans="6:6">
      <c r="F27016" s="1846"/>
    </row>
    <row r="27017" spans="6:6">
      <c r="F27017" s="1846"/>
    </row>
    <row r="27018" spans="6:6">
      <c r="F27018" s="1846"/>
    </row>
    <row r="27019" spans="6:6">
      <c r="F27019" s="1846"/>
    </row>
    <row r="27020" spans="6:6">
      <c r="F27020" s="1846"/>
    </row>
    <row r="27021" spans="6:6">
      <c r="F27021" s="1846"/>
    </row>
    <row r="27022" spans="6:6">
      <c r="F27022" s="1846"/>
    </row>
    <row r="27023" spans="6:6">
      <c r="F27023" s="1846"/>
    </row>
    <row r="27024" spans="6:6">
      <c r="F27024" s="1846"/>
    </row>
    <row r="27025" spans="6:6">
      <c r="F27025" s="1846"/>
    </row>
    <row r="27026" spans="6:6">
      <c r="F27026" s="1846"/>
    </row>
    <row r="27027" spans="6:6">
      <c r="F27027" s="1846"/>
    </row>
    <row r="27028" spans="6:6">
      <c r="F27028" s="1846"/>
    </row>
    <row r="27029" spans="6:6">
      <c r="F27029" s="1846"/>
    </row>
    <row r="27030" spans="6:6">
      <c r="F27030" s="1846"/>
    </row>
    <row r="27031" spans="6:6">
      <c r="F27031" s="1846"/>
    </row>
    <row r="27032" spans="6:6">
      <c r="F27032" s="1846"/>
    </row>
    <row r="27033" spans="6:6">
      <c r="F27033" s="1846"/>
    </row>
    <row r="27034" spans="6:6">
      <c r="F27034" s="1846"/>
    </row>
    <row r="27035" spans="6:6">
      <c r="F27035" s="1846"/>
    </row>
    <row r="27036" spans="6:6">
      <c r="F27036" s="1846"/>
    </row>
    <row r="27037" spans="6:6">
      <c r="F27037" s="1846"/>
    </row>
    <row r="27038" spans="6:6">
      <c r="F27038" s="1846"/>
    </row>
    <row r="27039" spans="6:6">
      <c r="F27039" s="1846"/>
    </row>
    <row r="27040" spans="6:6">
      <c r="F27040" s="1846"/>
    </row>
    <row r="27041" spans="6:6">
      <c r="F27041" s="1846"/>
    </row>
    <row r="27042" spans="6:6">
      <c r="F27042" s="1846"/>
    </row>
    <row r="27043" spans="6:6">
      <c r="F27043" s="1846"/>
    </row>
    <row r="27044" spans="6:6">
      <c r="F27044" s="1846"/>
    </row>
    <row r="27045" spans="6:6">
      <c r="F27045" s="1846"/>
    </row>
    <row r="27046" spans="6:6">
      <c r="F27046" s="1846"/>
    </row>
    <row r="27047" spans="6:6">
      <c r="F27047" s="1846"/>
    </row>
    <row r="27048" spans="6:6">
      <c r="F27048" s="1846"/>
    </row>
    <row r="27049" spans="6:6">
      <c r="F27049" s="1846"/>
    </row>
    <row r="27050" spans="6:6">
      <c r="F27050" s="1846"/>
    </row>
    <row r="27051" spans="6:6">
      <c r="F27051" s="1846"/>
    </row>
    <row r="27052" spans="6:6">
      <c r="F27052" s="1846"/>
    </row>
    <row r="27053" spans="6:6">
      <c r="F27053" s="1846"/>
    </row>
    <row r="27054" spans="6:6">
      <c r="F27054" s="1846"/>
    </row>
    <row r="27055" spans="6:6">
      <c r="F27055" s="1846"/>
    </row>
    <row r="27056" spans="6:6">
      <c r="F27056" s="1846"/>
    </row>
    <row r="27057" spans="6:6">
      <c r="F27057" s="1846"/>
    </row>
    <row r="27058" spans="6:6">
      <c r="F27058" s="1846"/>
    </row>
    <row r="27059" spans="6:6">
      <c r="F27059" s="1846"/>
    </row>
    <row r="27060" spans="6:6">
      <c r="F27060" s="1846"/>
    </row>
    <row r="27061" spans="6:6">
      <c r="F27061" s="1846"/>
    </row>
    <row r="27062" spans="6:6">
      <c r="F27062" s="1846"/>
    </row>
    <row r="27063" spans="6:6">
      <c r="F27063" s="1846"/>
    </row>
    <row r="27064" spans="6:6">
      <c r="F27064" s="1846"/>
    </row>
    <row r="27065" spans="6:6">
      <c r="F27065" s="1846"/>
    </row>
    <row r="27066" spans="6:6">
      <c r="F27066" s="1846"/>
    </row>
    <row r="27067" spans="6:6">
      <c r="F27067" s="1846"/>
    </row>
    <row r="27068" spans="6:6">
      <c r="F27068" s="1846"/>
    </row>
    <row r="27069" spans="6:6">
      <c r="F27069" s="1846"/>
    </row>
    <row r="27070" spans="6:6">
      <c r="F27070" s="1846"/>
    </row>
    <row r="27071" spans="6:6">
      <c r="F27071" s="1846"/>
    </row>
    <row r="27072" spans="6:6">
      <c r="F27072" s="1846"/>
    </row>
    <row r="27073" spans="6:6">
      <c r="F27073" s="1846"/>
    </row>
    <row r="27074" spans="6:6">
      <c r="F27074" s="1846"/>
    </row>
    <row r="27075" spans="6:6">
      <c r="F27075" s="1846"/>
    </row>
    <row r="27076" spans="6:6">
      <c r="F27076" s="1846"/>
    </row>
    <row r="27077" spans="6:6">
      <c r="F27077" s="1846"/>
    </row>
    <row r="27078" spans="6:6">
      <c r="F27078" s="1846"/>
    </row>
    <row r="27079" spans="6:6">
      <c r="F27079" s="1846"/>
    </row>
    <row r="27080" spans="6:6">
      <c r="F27080" s="1846"/>
    </row>
    <row r="27081" spans="6:6">
      <c r="F27081" s="1846"/>
    </row>
    <row r="27082" spans="6:6">
      <c r="F27082" s="1846"/>
    </row>
    <row r="27083" spans="6:6">
      <c r="F27083" s="1846"/>
    </row>
    <row r="27084" spans="6:6">
      <c r="F27084" s="1846"/>
    </row>
    <row r="27085" spans="6:6">
      <c r="F27085" s="1846"/>
    </row>
    <row r="27086" spans="6:6">
      <c r="F27086" s="1846"/>
    </row>
    <row r="27087" spans="6:6">
      <c r="F27087" s="1846"/>
    </row>
    <row r="27088" spans="6:6">
      <c r="F27088" s="1846"/>
    </row>
    <row r="27089" spans="6:6">
      <c r="F27089" s="1846"/>
    </row>
    <row r="27090" spans="6:6">
      <c r="F27090" s="1846"/>
    </row>
    <row r="27091" spans="6:6">
      <c r="F27091" s="1846"/>
    </row>
    <row r="27092" spans="6:6">
      <c r="F27092" s="1846"/>
    </row>
    <row r="27093" spans="6:6">
      <c r="F27093" s="1846"/>
    </row>
    <row r="27094" spans="6:6">
      <c r="F27094" s="1846"/>
    </row>
    <row r="27095" spans="6:6">
      <c r="F27095" s="1846"/>
    </row>
    <row r="27096" spans="6:6">
      <c r="F27096" s="1846"/>
    </row>
    <row r="27097" spans="6:6">
      <c r="F27097" s="1846"/>
    </row>
    <row r="27098" spans="6:6">
      <c r="F27098" s="1846"/>
    </row>
    <row r="27099" spans="6:6">
      <c r="F27099" s="1846"/>
    </row>
    <row r="27100" spans="6:6">
      <c r="F27100" s="1846"/>
    </row>
    <row r="27101" spans="6:6">
      <c r="F27101" s="1846"/>
    </row>
    <row r="27102" spans="6:6">
      <c r="F27102" s="1846"/>
    </row>
    <row r="27103" spans="6:6">
      <c r="F27103" s="1846"/>
    </row>
    <row r="27104" spans="6:6">
      <c r="F27104" s="1846"/>
    </row>
    <row r="27105" spans="6:6">
      <c r="F27105" s="1846"/>
    </row>
    <row r="27106" spans="6:6">
      <c r="F27106" s="1846"/>
    </row>
    <row r="27107" spans="6:6">
      <c r="F27107" s="1846"/>
    </row>
    <row r="27108" spans="6:6">
      <c r="F27108" s="1846"/>
    </row>
    <row r="27109" spans="6:6">
      <c r="F27109" s="1846"/>
    </row>
    <row r="27110" spans="6:6">
      <c r="F27110" s="1846"/>
    </row>
    <row r="27111" spans="6:6">
      <c r="F27111" s="1846"/>
    </row>
    <row r="27112" spans="6:6">
      <c r="F27112" s="1846"/>
    </row>
    <row r="27113" spans="6:6">
      <c r="F27113" s="1846"/>
    </row>
    <row r="27114" spans="6:6">
      <c r="F27114" s="1846"/>
    </row>
    <row r="27115" spans="6:6">
      <c r="F27115" s="1846"/>
    </row>
    <row r="27116" spans="6:6">
      <c r="F27116" s="1846"/>
    </row>
    <row r="27117" spans="6:6">
      <c r="F27117" s="1846"/>
    </row>
    <row r="27118" spans="6:6">
      <c r="F27118" s="1846"/>
    </row>
    <row r="27119" spans="6:6">
      <c r="F27119" s="1846"/>
    </row>
    <row r="27120" spans="6:6">
      <c r="F27120" s="1846"/>
    </row>
    <row r="27121" spans="6:6">
      <c r="F27121" s="1846"/>
    </row>
    <row r="27122" spans="6:6">
      <c r="F27122" s="1846"/>
    </row>
    <row r="27123" spans="6:6">
      <c r="F27123" s="1846"/>
    </row>
    <row r="27124" spans="6:6">
      <c r="F27124" s="1846"/>
    </row>
    <row r="27125" spans="6:6">
      <c r="F27125" s="1846"/>
    </row>
    <row r="27126" spans="6:6">
      <c r="F27126" s="1846"/>
    </row>
    <row r="27127" spans="6:6">
      <c r="F27127" s="1846"/>
    </row>
    <row r="27128" spans="6:6">
      <c r="F27128" s="1846"/>
    </row>
    <row r="27129" spans="6:6">
      <c r="F27129" s="1846"/>
    </row>
    <row r="27130" spans="6:6">
      <c r="F27130" s="1846"/>
    </row>
    <row r="27131" spans="6:6">
      <c r="F27131" s="1846"/>
    </row>
    <row r="27132" spans="6:6">
      <c r="F27132" s="1846"/>
    </row>
    <row r="27133" spans="6:6">
      <c r="F27133" s="1846"/>
    </row>
    <row r="27134" spans="6:6">
      <c r="F27134" s="1846"/>
    </row>
    <row r="27135" spans="6:6">
      <c r="F27135" s="1846"/>
    </row>
    <row r="27136" spans="6:6">
      <c r="F27136" s="1846"/>
    </row>
    <row r="27137" spans="6:6">
      <c r="F27137" s="1846"/>
    </row>
    <row r="27138" spans="6:6">
      <c r="F27138" s="1846"/>
    </row>
    <row r="27139" spans="6:6">
      <c r="F27139" s="1846"/>
    </row>
    <row r="27140" spans="6:6">
      <c r="F27140" s="1846"/>
    </row>
    <row r="27141" spans="6:6">
      <c r="F27141" s="1846"/>
    </row>
    <row r="27142" spans="6:6">
      <c r="F27142" s="1846"/>
    </row>
    <row r="27143" spans="6:6">
      <c r="F27143" s="1846"/>
    </row>
    <row r="27144" spans="6:6">
      <c r="F27144" s="1846"/>
    </row>
    <row r="27145" spans="6:6">
      <c r="F27145" s="1846"/>
    </row>
    <row r="27146" spans="6:6">
      <c r="F27146" s="1846"/>
    </row>
    <row r="27147" spans="6:6">
      <c r="F27147" s="1846"/>
    </row>
    <row r="27148" spans="6:6">
      <c r="F27148" s="1846"/>
    </row>
    <row r="27149" spans="6:6">
      <c r="F27149" s="1846"/>
    </row>
    <row r="27150" spans="6:6">
      <c r="F27150" s="1846"/>
    </row>
    <row r="27151" spans="6:6">
      <c r="F27151" s="1846"/>
    </row>
    <row r="27152" spans="6:6">
      <c r="F27152" s="1846"/>
    </row>
    <row r="27153" spans="6:6">
      <c r="F27153" s="1846"/>
    </row>
    <row r="27154" spans="6:6">
      <c r="F27154" s="1846"/>
    </row>
    <row r="27155" spans="6:6">
      <c r="F27155" s="1846"/>
    </row>
    <row r="27156" spans="6:6">
      <c r="F27156" s="1846"/>
    </row>
    <row r="27157" spans="6:6">
      <c r="F27157" s="1846"/>
    </row>
    <row r="27158" spans="6:6">
      <c r="F27158" s="1846"/>
    </row>
    <row r="27159" spans="6:6">
      <c r="F27159" s="1846"/>
    </row>
    <row r="27160" spans="6:6">
      <c r="F27160" s="1846"/>
    </row>
    <row r="27161" spans="6:6">
      <c r="F27161" s="1846"/>
    </row>
    <row r="27162" spans="6:6">
      <c r="F27162" s="1846"/>
    </row>
    <row r="27163" spans="6:6">
      <c r="F27163" s="1846"/>
    </row>
    <row r="27164" spans="6:6">
      <c r="F27164" s="1846"/>
    </row>
    <row r="27165" spans="6:6">
      <c r="F27165" s="1846"/>
    </row>
    <row r="27166" spans="6:6">
      <c r="F27166" s="1846"/>
    </row>
    <row r="27167" spans="6:6">
      <c r="F27167" s="1846"/>
    </row>
    <row r="27168" spans="6:6">
      <c r="F27168" s="1846"/>
    </row>
    <row r="27169" spans="6:6">
      <c r="F27169" s="1846"/>
    </row>
    <row r="27170" spans="6:6">
      <c r="F27170" s="1846"/>
    </row>
    <row r="27171" spans="6:6">
      <c r="F27171" s="1846"/>
    </row>
    <row r="27172" spans="6:6">
      <c r="F27172" s="1846"/>
    </row>
    <row r="27173" spans="6:6">
      <c r="F27173" s="1846"/>
    </row>
    <row r="27174" spans="6:6">
      <c r="F27174" s="1846"/>
    </row>
    <row r="27175" spans="6:6">
      <c r="F27175" s="1846"/>
    </row>
    <row r="27176" spans="6:6">
      <c r="F27176" s="1846"/>
    </row>
    <row r="27177" spans="6:6">
      <c r="F27177" s="1846"/>
    </row>
    <row r="27178" spans="6:6">
      <c r="F27178" s="1846"/>
    </row>
    <row r="27179" spans="6:6">
      <c r="F27179" s="1846"/>
    </row>
    <row r="27180" spans="6:6">
      <c r="F27180" s="1846"/>
    </row>
    <row r="27181" spans="6:6">
      <c r="F27181" s="1846"/>
    </row>
    <row r="27182" spans="6:6">
      <c r="F27182" s="1846"/>
    </row>
    <row r="27183" spans="6:6">
      <c r="F27183" s="1846"/>
    </row>
    <row r="27184" spans="6:6">
      <c r="F27184" s="1846"/>
    </row>
    <row r="27185" spans="6:6">
      <c r="F27185" s="1846"/>
    </row>
    <row r="27186" spans="6:6">
      <c r="F27186" s="1846"/>
    </row>
    <row r="27187" spans="6:6">
      <c r="F27187" s="1846"/>
    </row>
    <row r="27188" spans="6:6">
      <c r="F27188" s="1846"/>
    </row>
    <row r="27189" spans="6:6">
      <c r="F27189" s="1846"/>
    </row>
    <row r="27190" spans="6:6">
      <c r="F27190" s="1846"/>
    </row>
    <row r="27191" spans="6:6">
      <c r="F27191" s="1846"/>
    </row>
    <row r="27192" spans="6:6">
      <c r="F27192" s="1846"/>
    </row>
    <row r="27193" spans="6:6">
      <c r="F27193" s="1846"/>
    </row>
    <row r="27194" spans="6:6">
      <c r="F27194" s="1846"/>
    </row>
    <row r="27195" spans="6:6">
      <c r="F27195" s="1846"/>
    </row>
    <row r="27196" spans="6:6">
      <c r="F27196" s="1846"/>
    </row>
    <row r="27197" spans="6:6">
      <c r="F27197" s="1846"/>
    </row>
    <row r="27198" spans="6:6">
      <c r="F27198" s="1846"/>
    </row>
    <row r="27199" spans="6:6">
      <c r="F27199" s="1846"/>
    </row>
    <row r="27200" spans="6:6">
      <c r="F27200" s="1846"/>
    </row>
    <row r="27201" spans="6:6">
      <c r="F27201" s="1846"/>
    </row>
    <row r="27202" spans="6:6">
      <c r="F27202" s="1846"/>
    </row>
    <row r="27203" spans="6:6">
      <c r="F27203" s="1846"/>
    </row>
    <row r="27204" spans="6:6">
      <c r="F27204" s="1846"/>
    </row>
    <row r="27205" spans="6:6">
      <c r="F27205" s="1846"/>
    </row>
    <row r="27206" spans="6:6">
      <c r="F27206" s="1846"/>
    </row>
    <row r="27207" spans="6:6">
      <c r="F27207" s="1846"/>
    </row>
    <row r="27208" spans="6:6">
      <c r="F27208" s="1846"/>
    </row>
    <row r="27209" spans="6:6">
      <c r="F27209" s="1846"/>
    </row>
    <row r="27210" spans="6:6">
      <c r="F27210" s="1846"/>
    </row>
    <row r="27211" spans="6:6">
      <c r="F27211" s="1846"/>
    </row>
    <row r="27212" spans="6:6">
      <c r="F27212" s="1846"/>
    </row>
    <row r="27213" spans="6:6">
      <c r="F27213" s="1846"/>
    </row>
    <row r="27214" spans="6:6">
      <c r="F27214" s="1846"/>
    </row>
    <row r="27215" spans="6:6">
      <c r="F27215" s="1846"/>
    </row>
    <row r="27216" spans="6:6">
      <c r="F27216" s="1846"/>
    </row>
    <row r="27217" spans="6:6">
      <c r="F27217" s="1846"/>
    </row>
    <row r="27218" spans="6:6">
      <c r="F27218" s="1846"/>
    </row>
    <row r="27219" spans="6:6">
      <c r="F27219" s="1846"/>
    </row>
    <row r="27220" spans="6:6">
      <c r="F27220" s="1846"/>
    </row>
    <row r="27221" spans="6:6">
      <c r="F27221" s="1846"/>
    </row>
    <row r="27222" spans="6:6">
      <c r="F27222" s="1846"/>
    </row>
    <row r="27223" spans="6:6">
      <c r="F27223" s="1846"/>
    </row>
    <row r="27224" spans="6:6">
      <c r="F27224" s="1846"/>
    </row>
    <row r="27225" spans="6:6">
      <c r="F27225" s="1846"/>
    </row>
    <row r="27226" spans="6:6">
      <c r="F27226" s="1846"/>
    </row>
    <row r="27227" spans="6:6">
      <c r="F27227" s="1846"/>
    </row>
    <row r="27228" spans="6:6">
      <c r="F27228" s="1846"/>
    </row>
    <row r="27229" spans="6:6">
      <c r="F27229" s="1846"/>
    </row>
    <row r="27230" spans="6:6">
      <c r="F27230" s="1846"/>
    </row>
    <row r="27231" spans="6:6">
      <c r="F27231" s="1846"/>
    </row>
    <row r="27232" spans="6:6">
      <c r="F27232" s="1846"/>
    </row>
    <row r="27233" spans="6:6">
      <c r="F27233" s="1846"/>
    </row>
    <row r="27234" spans="6:6">
      <c r="F27234" s="1846"/>
    </row>
    <row r="27235" spans="6:6">
      <c r="F27235" s="1846"/>
    </row>
    <row r="27236" spans="6:6">
      <c r="F27236" s="1846"/>
    </row>
    <row r="27237" spans="6:6">
      <c r="F27237" s="1846"/>
    </row>
    <row r="27238" spans="6:6">
      <c r="F27238" s="1846"/>
    </row>
    <row r="27239" spans="6:6">
      <c r="F27239" s="1846"/>
    </row>
    <row r="27240" spans="6:6">
      <c r="F27240" s="1846"/>
    </row>
    <row r="27241" spans="6:6">
      <c r="F27241" s="1846"/>
    </row>
    <row r="27242" spans="6:6">
      <c r="F27242" s="1846"/>
    </row>
    <row r="27243" spans="6:6">
      <c r="F27243" s="1846"/>
    </row>
    <row r="27244" spans="6:6">
      <c r="F27244" s="1846"/>
    </row>
    <row r="27245" spans="6:6">
      <c r="F27245" s="1846"/>
    </row>
    <row r="27246" spans="6:6">
      <c r="F27246" s="1846"/>
    </row>
    <row r="27247" spans="6:6">
      <c r="F27247" s="1846"/>
    </row>
    <row r="27248" spans="6:6">
      <c r="F27248" s="1846"/>
    </row>
    <row r="27249" spans="6:6">
      <c r="F27249" s="1846"/>
    </row>
    <row r="27250" spans="6:6">
      <c r="F27250" s="1846"/>
    </row>
    <row r="27251" spans="6:6">
      <c r="F27251" s="1846"/>
    </row>
    <row r="27252" spans="6:6">
      <c r="F27252" s="1846"/>
    </row>
    <row r="27253" spans="6:6">
      <c r="F27253" s="1846"/>
    </row>
    <row r="27254" spans="6:6">
      <c r="F27254" s="1846"/>
    </row>
    <row r="27255" spans="6:6">
      <c r="F27255" s="1846"/>
    </row>
    <row r="27256" spans="6:6">
      <c r="F27256" s="1846"/>
    </row>
    <row r="27257" spans="6:6">
      <c r="F27257" s="1846"/>
    </row>
    <row r="27258" spans="6:6">
      <c r="F27258" s="1846"/>
    </row>
    <row r="27259" spans="6:6">
      <c r="F27259" s="1846"/>
    </row>
    <row r="27260" spans="6:6">
      <c r="F27260" s="1846"/>
    </row>
    <row r="27261" spans="6:6">
      <c r="F27261" s="1846"/>
    </row>
    <row r="27262" spans="6:6">
      <c r="F27262" s="1846"/>
    </row>
    <row r="27263" spans="6:6">
      <c r="F27263" s="1846"/>
    </row>
    <row r="27264" spans="6:6">
      <c r="F27264" s="1846"/>
    </row>
    <row r="27265" spans="6:6">
      <c r="F27265" s="1846"/>
    </row>
    <row r="27266" spans="6:6">
      <c r="F27266" s="1846"/>
    </row>
    <row r="27267" spans="6:6">
      <c r="F27267" s="1846"/>
    </row>
    <row r="27268" spans="6:6">
      <c r="F27268" s="1846"/>
    </row>
    <row r="27269" spans="6:6">
      <c r="F27269" s="1846"/>
    </row>
    <row r="27270" spans="6:6">
      <c r="F27270" s="1846"/>
    </row>
    <row r="27271" spans="6:6">
      <c r="F27271" s="1846"/>
    </row>
    <row r="27272" spans="6:6">
      <c r="F27272" s="1846"/>
    </row>
    <row r="27273" spans="6:6">
      <c r="F27273" s="1846"/>
    </row>
    <row r="27274" spans="6:6">
      <c r="F27274" s="1846"/>
    </row>
    <row r="27275" spans="6:6">
      <c r="F27275" s="1846"/>
    </row>
    <row r="27276" spans="6:6">
      <c r="F27276" s="1846"/>
    </row>
    <row r="27277" spans="6:6">
      <c r="F27277" s="1846"/>
    </row>
    <row r="27278" spans="6:6">
      <c r="F27278" s="1846"/>
    </row>
    <row r="27279" spans="6:6">
      <c r="F27279" s="1846"/>
    </row>
    <row r="27280" spans="6:6">
      <c r="F27280" s="1846"/>
    </row>
    <row r="27281" spans="6:6">
      <c r="F27281" s="1846"/>
    </row>
    <row r="27282" spans="6:6">
      <c r="F27282" s="1846"/>
    </row>
    <row r="27283" spans="6:6">
      <c r="F27283" s="1846"/>
    </row>
    <row r="27284" spans="6:6">
      <c r="F27284" s="1846"/>
    </row>
    <row r="27285" spans="6:6">
      <c r="F27285" s="1846"/>
    </row>
    <row r="27286" spans="6:6">
      <c r="F27286" s="1846"/>
    </row>
    <row r="27287" spans="6:6">
      <c r="F27287" s="1846"/>
    </row>
    <row r="27288" spans="6:6">
      <c r="F27288" s="1846"/>
    </row>
    <row r="27289" spans="6:6">
      <c r="F27289" s="1846"/>
    </row>
    <row r="27290" spans="6:6">
      <c r="F27290" s="1846"/>
    </row>
    <row r="27291" spans="6:6">
      <c r="F27291" s="1846"/>
    </row>
    <row r="27292" spans="6:6">
      <c r="F27292" s="1846"/>
    </row>
    <row r="27293" spans="6:6">
      <c r="F27293" s="1846"/>
    </row>
    <row r="27294" spans="6:6">
      <c r="F27294" s="1846"/>
    </row>
    <row r="27295" spans="6:6">
      <c r="F27295" s="1846"/>
    </row>
    <row r="27296" spans="6:6">
      <c r="F27296" s="1846"/>
    </row>
    <row r="27297" spans="6:6">
      <c r="F27297" s="1846"/>
    </row>
    <row r="27298" spans="6:6">
      <c r="F27298" s="1846"/>
    </row>
    <row r="27299" spans="6:6">
      <c r="F27299" s="1846"/>
    </row>
    <row r="27300" spans="6:6">
      <c r="F27300" s="1846"/>
    </row>
    <row r="27301" spans="6:6">
      <c r="F27301" s="1846"/>
    </row>
    <row r="27302" spans="6:6">
      <c r="F27302" s="1846"/>
    </row>
    <row r="27303" spans="6:6">
      <c r="F27303" s="1846"/>
    </row>
    <row r="27304" spans="6:6">
      <c r="F27304" s="1846"/>
    </row>
    <row r="27305" spans="6:6">
      <c r="F27305" s="1846"/>
    </row>
    <row r="27306" spans="6:6">
      <c r="F27306" s="1846"/>
    </row>
    <row r="27307" spans="6:6">
      <c r="F27307" s="1846"/>
    </row>
    <row r="27308" spans="6:6">
      <c r="F27308" s="1846"/>
    </row>
    <row r="27309" spans="6:6">
      <c r="F27309" s="1846"/>
    </row>
    <row r="27310" spans="6:6">
      <c r="F27310" s="1846"/>
    </row>
    <row r="27311" spans="6:6">
      <c r="F27311" s="1846"/>
    </row>
    <row r="27312" spans="6:6">
      <c r="F27312" s="1846"/>
    </row>
    <row r="27313" spans="6:6">
      <c r="F27313" s="1846"/>
    </row>
    <row r="27314" spans="6:6">
      <c r="F27314" s="1846"/>
    </row>
    <row r="27315" spans="6:6">
      <c r="F27315" s="1846"/>
    </row>
    <row r="27316" spans="6:6">
      <c r="F27316" s="1846"/>
    </row>
    <row r="27317" spans="6:6">
      <c r="F27317" s="1846"/>
    </row>
    <row r="27318" spans="6:6">
      <c r="F27318" s="1846"/>
    </row>
    <row r="27319" spans="6:6">
      <c r="F27319" s="1846"/>
    </row>
    <row r="27320" spans="6:6">
      <c r="F27320" s="1846"/>
    </row>
    <row r="27321" spans="6:6">
      <c r="F27321" s="1846"/>
    </row>
    <row r="27322" spans="6:6">
      <c r="F27322" s="1846"/>
    </row>
    <row r="27323" spans="6:6">
      <c r="F27323" s="1846"/>
    </row>
    <row r="27324" spans="6:6">
      <c r="F27324" s="1846"/>
    </row>
    <row r="27325" spans="6:6">
      <c r="F27325" s="1846"/>
    </row>
    <row r="27326" spans="6:6">
      <c r="F27326" s="1846"/>
    </row>
    <row r="27327" spans="6:6">
      <c r="F27327" s="1846"/>
    </row>
    <row r="27328" spans="6:6">
      <c r="F27328" s="1846"/>
    </row>
    <row r="27329" spans="6:6">
      <c r="F27329" s="1846"/>
    </row>
    <row r="27330" spans="6:6">
      <c r="F27330" s="1846"/>
    </row>
    <row r="27331" spans="6:6">
      <c r="F27331" s="1846"/>
    </row>
    <row r="27332" spans="6:6">
      <c r="F27332" s="1846"/>
    </row>
    <row r="27333" spans="6:6">
      <c r="F27333" s="1846"/>
    </row>
    <row r="27334" spans="6:6">
      <c r="F27334" s="1846"/>
    </row>
    <row r="27335" spans="6:6">
      <c r="F27335" s="1846"/>
    </row>
    <row r="27336" spans="6:6">
      <c r="F27336" s="1846"/>
    </row>
    <row r="27337" spans="6:6">
      <c r="F27337" s="1846"/>
    </row>
    <row r="27338" spans="6:6">
      <c r="F27338" s="1846"/>
    </row>
    <row r="27339" spans="6:6">
      <c r="F27339" s="1846"/>
    </row>
    <row r="27340" spans="6:6">
      <c r="F27340" s="1846"/>
    </row>
    <row r="27341" spans="6:6">
      <c r="F27341" s="1846"/>
    </row>
    <row r="27342" spans="6:6">
      <c r="F27342" s="1846"/>
    </row>
    <row r="27343" spans="6:6">
      <c r="F27343" s="1846"/>
    </row>
    <row r="27344" spans="6:6">
      <c r="F27344" s="1846"/>
    </row>
    <row r="27345" spans="6:6">
      <c r="F27345" s="1846"/>
    </row>
    <row r="27346" spans="6:6">
      <c r="F27346" s="1846"/>
    </row>
    <row r="27347" spans="6:6">
      <c r="F27347" s="1846"/>
    </row>
    <row r="27348" spans="6:6">
      <c r="F27348" s="1846"/>
    </row>
    <row r="27349" spans="6:6">
      <c r="F27349" s="1846"/>
    </row>
    <row r="27350" spans="6:6">
      <c r="F27350" s="1846"/>
    </row>
    <row r="27351" spans="6:6">
      <c r="F27351" s="1846"/>
    </row>
    <row r="27352" spans="6:6">
      <c r="F27352" s="1846"/>
    </row>
    <row r="27353" spans="6:6">
      <c r="F27353" s="1846"/>
    </row>
    <row r="27354" spans="6:6">
      <c r="F27354" s="1846"/>
    </row>
    <row r="27355" spans="6:6">
      <c r="F27355" s="1846"/>
    </row>
    <row r="27356" spans="6:6">
      <c r="F27356" s="1846"/>
    </row>
    <row r="27357" spans="6:6">
      <c r="F27357" s="1846"/>
    </row>
    <row r="27358" spans="6:6">
      <c r="F27358" s="1846"/>
    </row>
    <row r="27359" spans="6:6">
      <c r="F27359" s="1846"/>
    </row>
    <row r="27360" spans="6:6">
      <c r="F27360" s="1846"/>
    </row>
    <row r="27361" spans="6:6">
      <c r="F27361" s="1846"/>
    </row>
    <row r="27362" spans="6:6">
      <c r="F27362" s="1846"/>
    </row>
    <row r="27363" spans="6:6">
      <c r="F27363" s="1846"/>
    </row>
    <row r="27364" spans="6:6">
      <c r="F27364" s="1846"/>
    </row>
    <row r="27365" spans="6:6">
      <c r="F27365" s="1846"/>
    </row>
    <row r="27366" spans="6:6">
      <c r="F27366" s="1846"/>
    </row>
    <row r="27367" spans="6:6">
      <c r="F27367" s="1846"/>
    </row>
    <row r="27368" spans="6:6">
      <c r="F27368" s="1846"/>
    </row>
    <row r="27369" spans="6:6">
      <c r="F27369" s="1846"/>
    </row>
    <row r="27370" spans="6:6">
      <c r="F27370" s="1846"/>
    </row>
    <row r="27371" spans="6:6">
      <c r="F27371" s="1846"/>
    </row>
    <row r="27372" spans="6:6">
      <c r="F27372" s="1846"/>
    </row>
    <row r="27373" spans="6:6">
      <c r="F27373" s="1846"/>
    </row>
    <row r="27374" spans="6:6">
      <c r="F27374" s="1846"/>
    </row>
    <row r="27375" spans="6:6">
      <c r="F27375" s="1846"/>
    </row>
    <row r="27376" spans="6:6">
      <c r="F27376" s="1846"/>
    </row>
    <row r="27377" spans="6:6">
      <c r="F27377" s="1846"/>
    </row>
    <row r="27378" spans="6:6">
      <c r="F27378" s="1846"/>
    </row>
    <row r="27379" spans="6:6">
      <c r="F27379" s="1846"/>
    </row>
    <row r="27380" spans="6:6">
      <c r="F27380" s="1846"/>
    </row>
    <row r="27381" spans="6:6">
      <c r="F27381" s="1846"/>
    </row>
    <row r="27382" spans="6:6">
      <c r="F27382" s="1846"/>
    </row>
    <row r="27383" spans="6:6">
      <c r="F27383" s="1846"/>
    </row>
    <row r="27384" spans="6:6">
      <c r="F27384" s="1846"/>
    </row>
    <row r="27385" spans="6:6">
      <c r="F27385" s="1846"/>
    </row>
    <row r="27386" spans="6:6">
      <c r="F27386" s="1846"/>
    </row>
    <row r="27387" spans="6:6">
      <c r="F27387" s="1846"/>
    </row>
    <row r="27388" spans="6:6">
      <c r="F27388" s="1846"/>
    </row>
    <row r="27389" spans="6:6">
      <c r="F27389" s="1846"/>
    </row>
    <row r="27390" spans="6:6">
      <c r="F27390" s="1846"/>
    </row>
    <row r="27391" spans="6:6">
      <c r="F27391" s="1846"/>
    </row>
    <row r="27392" spans="6:6">
      <c r="F27392" s="1846"/>
    </row>
    <row r="27393" spans="6:6">
      <c r="F27393" s="1846"/>
    </row>
    <row r="27394" spans="6:6">
      <c r="F27394" s="1846"/>
    </row>
    <row r="27395" spans="6:6">
      <c r="F27395" s="1846"/>
    </row>
    <row r="27396" spans="6:6">
      <c r="F27396" s="1846"/>
    </row>
    <row r="27397" spans="6:6">
      <c r="F27397" s="1846"/>
    </row>
    <row r="27398" spans="6:6">
      <c r="F27398" s="1846"/>
    </row>
    <row r="27399" spans="6:6">
      <c r="F27399" s="1846"/>
    </row>
    <row r="27400" spans="6:6">
      <c r="F27400" s="1846"/>
    </row>
    <row r="27401" spans="6:6">
      <c r="F27401" s="1846"/>
    </row>
    <row r="27402" spans="6:6">
      <c r="F27402" s="1846"/>
    </row>
    <row r="27403" spans="6:6">
      <c r="F27403" s="1846"/>
    </row>
    <row r="27404" spans="6:6">
      <c r="F27404" s="1846"/>
    </row>
    <row r="27405" spans="6:6">
      <c r="F27405" s="1846"/>
    </row>
    <row r="27406" spans="6:6">
      <c r="F27406" s="1846"/>
    </row>
    <row r="27407" spans="6:6">
      <c r="F27407" s="1846"/>
    </row>
    <row r="27408" spans="6:6">
      <c r="F27408" s="1846"/>
    </row>
    <row r="27409" spans="6:6">
      <c r="F27409" s="1846"/>
    </row>
    <row r="27410" spans="6:6">
      <c r="F27410" s="1846"/>
    </row>
    <row r="27411" spans="6:6">
      <c r="F27411" s="1846"/>
    </row>
    <row r="27412" spans="6:6">
      <c r="F27412" s="1846"/>
    </row>
    <row r="27413" spans="6:6">
      <c r="F27413" s="1846"/>
    </row>
    <row r="27414" spans="6:6">
      <c r="F27414" s="1846"/>
    </row>
    <row r="27415" spans="6:6">
      <c r="F27415" s="1846"/>
    </row>
    <row r="27416" spans="6:6">
      <c r="F27416" s="1846"/>
    </row>
    <row r="27417" spans="6:6">
      <c r="F27417" s="1846"/>
    </row>
    <row r="27418" spans="6:6">
      <c r="F27418" s="1846"/>
    </row>
    <row r="27419" spans="6:6">
      <c r="F27419" s="1846"/>
    </row>
    <row r="27420" spans="6:6">
      <c r="F27420" s="1846"/>
    </row>
    <row r="27421" spans="6:6">
      <c r="F27421" s="1846"/>
    </row>
    <row r="27422" spans="6:6">
      <c r="F27422" s="1846"/>
    </row>
    <row r="27423" spans="6:6">
      <c r="F27423" s="1846"/>
    </row>
    <row r="27424" spans="6:6">
      <c r="F27424" s="1846"/>
    </row>
    <row r="27425" spans="6:6">
      <c r="F27425" s="1846"/>
    </row>
    <row r="27426" spans="6:6">
      <c r="F27426" s="1846"/>
    </row>
    <row r="27427" spans="6:6">
      <c r="F27427" s="1846"/>
    </row>
    <row r="27428" spans="6:6">
      <c r="F27428" s="1846"/>
    </row>
    <row r="27429" spans="6:6">
      <c r="F27429" s="1846"/>
    </row>
    <row r="27430" spans="6:6">
      <c r="F27430" s="1846"/>
    </row>
    <row r="27431" spans="6:6">
      <c r="F27431" s="1846"/>
    </row>
    <row r="27432" spans="6:6">
      <c r="F27432" s="1846"/>
    </row>
    <row r="27433" spans="6:6">
      <c r="F27433" s="1846"/>
    </row>
    <row r="27434" spans="6:6">
      <c r="F27434" s="1846"/>
    </row>
    <row r="27435" spans="6:6">
      <c r="F27435" s="1846"/>
    </row>
    <row r="27436" spans="6:6">
      <c r="F27436" s="1846"/>
    </row>
    <row r="27437" spans="6:6">
      <c r="F27437" s="1846"/>
    </row>
    <row r="27438" spans="6:6">
      <c r="F27438" s="1846"/>
    </row>
    <row r="27439" spans="6:6">
      <c r="F27439" s="1846"/>
    </row>
    <row r="27440" spans="6:6">
      <c r="F27440" s="1846"/>
    </row>
    <row r="27441" spans="6:6">
      <c r="F27441" s="1846"/>
    </row>
    <row r="27442" spans="6:6">
      <c r="F27442" s="1846"/>
    </row>
    <row r="27443" spans="6:6">
      <c r="F27443" s="1846"/>
    </row>
    <row r="27444" spans="6:6">
      <c r="F27444" s="1846"/>
    </row>
    <row r="27445" spans="6:6">
      <c r="F27445" s="1846"/>
    </row>
    <row r="27446" spans="6:6">
      <c r="F27446" s="1846"/>
    </row>
    <row r="27447" spans="6:6">
      <c r="F27447" s="1846"/>
    </row>
    <row r="27448" spans="6:6">
      <c r="F27448" s="1846"/>
    </row>
    <row r="27449" spans="6:6">
      <c r="F27449" s="1846"/>
    </row>
    <row r="27450" spans="6:6">
      <c r="F27450" s="1846"/>
    </row>
    <row r="27451" spans="6:6">
      <c r="F27451" s="1846"/>
    </row>
    <row r="27452" spans="6:6">
      <c r="F27452" s="1846"/>
    </row>
    <row r="27453" spans="6:6">
      <c r="F27453" s="1846"/>
    </row>
    <row r="27454" spans="6:6">
      <c r="F27454" s="1846"/>
    </row>
    <row r="27455" spans="6:6">
      <c r="F27455" s="1846"/>
    </row>
    <row r="27456" spans="6:6">
      <c r="F27456" s="1846"/>
    </row>
    <row r="27457" spans="6:6">
      <c r="F27457" s="1846"/>
    </row>
    <row r="27458" spans="6:6">
      <c r="F27458" s="1846"/>
    </row>
    <row r="27459" spans="6:6">
      <c r="F27459" s="1846"/>
    </row>
    <row r="27460" spans="6:6">
      <c r="F27460" s="1846"/>
    </row>
    <row r="27461" spans="6:6">
      <c r="F27461" s="1846"/>
    </row>
    <row r="27462" spans="6:6">
      <c r="F27462" s="1846"/>
    </row>
    <row r="27463" spans="6:6">
      <c r="F27463" s="1846"/>
    </row>
    <row r="27464" spans="6:6">
      <c r="F27464" s="1846"/>
    </row>
    <row r="27465" spans="6:6">
      <c r="F27465" s="1846"/>
    </row>
    <row r="27466" spans="6:6">
      <c r="F27466" s="1846"/>
    </row>
    <row r="27467" spans="6:6">
      <c r="F27467" s="1846"/>
    </row>
    <row r="27468" spans="6:6">
      <c r="F27468" s="1846"/>
    </row>
    <row r="27469" spans="6:6">
      <c r="F27469" s="1846"/>
    </row>
    <row r="27470" spans="6:6">
      <c r="F27470" s="1846"/>
    </row>
    <row r="27471" spans="6:6">
      <c r="F27471" s="1846"/>
    </row>
    <row r="27472" spans="6:6">
      <c r="F27472" s="1846"/>
    </row>
    <row r="27473" spans="6:6">
      <c r="F27473" s="1846"/>
    </row>
    <row r="27474" spans="6:6">
      <c r="F27474" s="1846"/>
    </row>
    <row r="27475" spans="6:6">
      <c r="F27475" s="1846"/>
    </row>
    <row r="27476" spans="6:6">
      <c r="F27476" s="1846"/>
    </row>
    <row r="27477" spans="6:6">
      <c r="F27477" s="1846"/>
    </row>
    <row r="27478" spans="6:6">
      <c r="F27478" s="1846"/>
    </row>
    <row r="27479" spans="6:6">
      <c r="F27479" s="1846"/>
    </row>
    <row r="27480" spans="6:6">
      <c r="F27480" s="1846"/>
    </row>
    <row r="27481" spans="6:6">
      <c r="F27481" s="1846"/>
    </row>
    <row r="27482" spans="6:6">
      <c r="F27482" s="1846"/>
    </row>
    <row r="27483" spans="6:6">
      <c r="F27483" s="1846"/>
    </row>
    <row r="27484" spans="6:6">
      <c r="F27484" s="1846"/>
    </row>
    <row r="27485" spans="6:6">
      <c r="F27485" s="1846"/>
    </row>
    <row r="27486" spans="6:6">
      <c r="F27486" s="1846"/>
    </row>
    <row r="27487" spans="6:6">
      <c r="F27487" s="1846"/>
    </row>
    <row r="27488" spans="6:6">
      <c r="F27488" s="1846"/>
    </row>
    <row r="27489" spans="6:6">
      <c r="F27489" s="1846"/>
    </row>
    <row r="27490" spans="6:6">
      <c r="F27490" s="1846"/>
    </row>
    <row r="27491" spans="6:6">
      <c r="F27491" s="1846"/>
    </row>
    <row r="27492" spans="6:6">
      <c r="F27492" s="1846"/>
    </row>
    <row r="27493" spans="6:6">
      <c r="F27493" s="1846"/>
    </row>
    <row r="27494" spans="6:6">
      <c r="F27494" s="1846"/>
    </row>
    <row r="27495" spans="6:6">
      <c r="F27495" s="1846"/>
    </row>
    <row r="27496" spans="6:6">
      <c r="F27496" s="1846"/>
    </row>
    <row r="27497" spans="6:6">
      <c r="F27497" s="1846"/>
    </row>
    <row r="27498" spans="6:6">
      <c r="F27498" s="1846"/>
    </row>
    <row r="27499" spans="6:6">
      <c r="F27499" s="1846"/>
    </row>
    <row r="27500" spans="6:6">
      <c r="F27500" s="1846"/>
    </row>
    <row r="27501" spans="6:6">
      <c r="F27501" s="1846"/>
    </row>
    <row r="27502" spans="6:6">
      <c r="F27502" s="1846"/>
    </row>
    <row r="27503" spans="6:6">
      <c r="F27503" s="1846"/>
    </row>
    <row r="27504" spans="6:6">
      <c r="F27504" s="1846"/>
    </row>
    <row r="27505" spans="6:6">
      <c r="F27505" s="1846"/>
    </row>
    <row r="27506" spans="6:6">
      <c r="F27506" s="1846"/>
    </row>
    <row r="27507" spans="6:6">
      <c r="F27507" s="1846"/>
    </row>
    <row r="27508" spans="6:6">
      <c r="F27508" s="1846"/>
    </row>
    <row r="27509" spans="6:6">
      <c r="F27509" s="1846"/>
    </row>
    <row r="27510" spans="6:6">
      <c r="F27510" s="1846"/>
    </row>
    <row r="27511" spans="6:6">
      <c r="F27511" s="1846"/>
    </row>
    <row r="27512" spans="6:6">
      <c r="F27512" s="1846"/>
    </row>
    <row r="27513" spans="6:6">
      <c r="F27513" s="1846"/>
    </row>
    <row r="27514" spans="6:6">
      <c r="F27514" s="1846"/>
    </row>
    <row r="27515" spans="6:6">
      <c r="F27515" s="1846"/>
    </row>
    <row r="27516" spans="6:6">
      <c r="F27516" s="1846"/>
    </row>
    <row r="27517" spans="6:6">
      <c r="F27517" s="1846"/>
    </row>
    <row r="27518" spans="6:6">
      <c r="F27518" s="1846"/>
    </row>
    <row r="27519" spans="6:6">
      <c r="F27519" s="1846"/>
    </row>
    <row r="27520" spans="6:6">
      <c r="F27520" s="1846"/>
    </row>
    <row r="27521" spans="6:6">
      <c r="F27521" s="1846"/>
    </row>
    <row r="27522" spans="6:6">
      <c r="F27522" s="1846"/>
    </row>
    <row r="27523" spans="6:6">
      <c r="F27523" s="1846"/>
    </row>
    <row r="27524" spans="6:6">
      <c r="F27524" s="1846"/>
    </row>
    <row r="27525" spans="6:6">
      <c r="F27525" s="1846"/>
    </row>
    <row r="27526" spans="6:6">
      <c r="F27526" s="1846"/>
    </row>
    <row r="27527" spans="6:6">
      <c r="F27527" s="1846"/>
    </row>
    <row r="27528" spans="6:6">
      <c r="F27528" s="1846"/>
    </row>
    <row r="27529" spans="6:6">
      <c r="F27529" s="1846"/>
    </row>
    <row r="27530" spans="6:6">
      <c r="F27530" s="1846"/>
    </row>
    <row r="27531" spans="6:6">
      <c r="F27531" s="1846"/>
    </row>
    <row r="27532" spans="6:6">
      <c r="F27532" s="1846"/>
    </row>
    <row r="27533" spans="6:6">
      <c r="F27533" s="1846"/>
    </row>
    <row r="27534" spans="6:6">
      <c r="F27534" s="1846"/>
    </row>
    <row r="27535" spans="6:6">
      <c r="F27535" s="1846"/>
    </row>
    <row r="27536" spans="6:6">
      <c r="F27536" s="1846"/>
    </row>
    <row r="27537" spans="6:6">
      <c r="F27537" s="1846"/>
    </row>
    <row r="27538" spans="6:6">
      <c r="F27538" s="1846"/>
    </row>
    <row r="27539" spans="6:6">
      <c r="F27539" s="1846"/>
    </row>
    <row r="27540" spans="6:6">
      <c r="F27540" s="1846"/>
    </row>
    <row r="27541" spans="6:6">
      <c r="F27541" s="1846"/>
    </row>
    <row r="27542" spans="6:6">
      <c r="F27542" s="1846"/>
    </row>
    <row r="27543" spans="6:6">
      <c r="F27543" s="1846"/>
    </row>
    <row r="27544" spans="6:6">
      <c r="F27544" s="1846"/>
    </row>
    <row r="27545" spans="6:6">
      <c r="F27545" s="1846"/>
    </row>
    <row r="27546" spans="6:6">
      <c r="F27546" s="1846"/>
    </row>
    <row r="27547" spans="6:6">
      <c r="F27547" s="1846"/>
    </row>
    <row r="27548" spans="6:6">
      <c r="F27548" s="1846"/>
    </row>
    <row r="27549" spans="6:6">
      <c r="F27549" s="1846"/>
    </row>
    <row r="27550" spans="6:6">
      <c r="F27550" s="1846"/>
    </row>
    <row r="27551" spans="6:6">
      <c r="F27551" s="1846"/>
    </row>
    <row r="27552" spans="6:6">
      <c r="F27552" s="1846"/>
    </row>
    <row r="27553" spans="6:6">
      <c r="F27553" s="1846"/>
    </row>
    <row r="27554" spans="6:6">
      <c r="F27554" s="1846"/>
    </row>
    <row r="27555" spans="6:6">
      <c r="F27555" s="1846"/>
    </row>
    <row r="27556" spans="6:6">
      <c r="F27556" s="1846"/>
    </row>
    <row r="27557" spans="6:6">
      <c r="F27557" s="1846"/>
    </row>
    <row r="27558" spans="6:6">
      <c r="F27558" s="1846"/>
    </row>
    <row r="27559" spans="6:6">
      <c r="F27559" s="1846"/>
    </row>
    <row r="27560" spans="6:6">
      <c r="F27560" s="1846"/>
    </row>
    <row r="27561" spans="6:6">
      <c r="F27561" s="1846"/>
    </row>
    <row r="27562" spans="6:6">
      <c r="F27562" s="1846"/>
    </row>
    <row r="27563" spans="6:6">
      <c r="F27563" s="1846"/>
    </row>
    <row r="27564" spans="6:6">
      <c r="F27564" s="1846"/>
    </row>
    <row r="27565" spans="6:6">
      <c r="F27565" s="1846"/>
    </row>
    <row r="27566" spans="6:6">
      <c r="F27566" s="1846"/>
    </row>
    <row r="27567" spans="6:6">
      <c r="F27567" s="1846"/>
    </row>
    <row r="27568" spans="6:6">
      <c r="F27568" s="1846"/>
    </row>
    <row r="27569" spans="6:6">
      <c r="F27569" s="1846"/>
    </row>
    <row r="27570" spans="6:6">
      <c r="F27570" s="1846"/>
    </row>
    <row r="27571" spans="6:6">
      <c r="F27571" s="1846"/>
    </row>
    <row r="27572" spans="6:6">
      <c r="F27572" s="1846"/>
    </row>
    <row r="27573" spans="6:6">
      <c r="F27573" s="1846"/>
    </row>
    <row r="27574" spans="6:6">
      <c r="F27574" s="1846"/>
    </row>
    <row r="27575" spans="6:6">
      <c r="F27575" s="1846"/>
    </row>
    <row r="27576" spans="6:6">
      <c r="F27576" s="1846"/>
    </row>
    <row r="27577" spans="6:6">
      <c r="F27577" s="1846"/>
    </row>
    <row r="27578" spans="6:6">
      <c r="F27578" s="1846"/>
    </row>
    <row r="27579" spans="6:6">
      <c r="F27579" s="1846"/>
    </row>
    <row r="27580" spans="6:6">
      <c r="F27580" s="1846"/>
    </row>
    <row r="27581" spans="6:6">
      <c r="F27581" s="1846"/>
    </row>
    <row r="27582" spans="6:6">
      <c r="F27582" s="1846"/>
    </row>
    <row r="27583" spans="6:6">
      <c r="F27583" s="1846"/>
    </row>
    <row r="27584" spans="6:6">
      <c r="F27584" s="1846"/>
    </row>
    <row r="27585" spans="6:6">
      <c r="F27585" s="1846"/>
    </row>
    <row r="27586" spans="6:6">
      <c r="F27586" s="1846"/>
    </row>
    <row r="27587" spans="6:6">
      <c r="F27587" s="1846"/>
    </row>
    <row r="27588" spans="6:6">
      <c r="F27588" s="1846"/>
    </row>
    <row r="27589" spans="6:6">
      <c r="F27589" s="1846"/>
    </row>
    <row r="27590" spans="6:6">
      <c r="F27590" s="1846"/>
    </row>
    <row r="27591" spans="6:6">
      <c r="F27591" s="1846"/>
    </row>
    <row r="27592" spans="6:6">
      <c r="F27592" s="1846"/>
    </row>
    <row r="27593" spans="6:6">
      <c r="F27593" s="1846"/>
    </row>
    <row r="27594" spans="6:6">
      <c r="F27594" s="1846"/>
    </row>
    <row r="27595" spans="6:6">
      <c r="F27595" s="1846"/>
    </row>
    <row r="27596" spans="6:6">
      <c r="F27596" s="1846"/>
    </row>
    <row r="27597" spans="6:6">
      <c r="F27597" s="1846"/>
    </row>
    <row r="27598" spans="6:6">
      <c r="F27598" s="1846"/>
    </row>
    <row r="27599" spans="6:6">
      <c r="F27599" s="1846"/>
    </row>
    <row r="27600" spans="6:6">
      <c r="F27600" s="1846"/>
    </row>
    <row r="27601" spans="6:6">
      <c r="F27601" s="1846"/>
    </row>
    <row r="27602" spans="6:6">
      <c r="F27602" s="1846"/>
    </row>
    <row r="27603" spans="6:6">
      <c r="F27603" s="1846"/>
    </row>
    <row r="27604" spans="6:6">
      <c r="F27604" s="1846"/>
    </row>
    <row r="27605" spans="6:6">
      <c r="F27605" s="1846"/>
    </row>
    <row r="27606" spans="6:6">
      <c r="F27606" s="1846"/>
    </row>
    <row r="27607" spans="6:6">
      <c r="F27607" s="1846"/>
    </row>
    <row r="27608" spans="6:6">
      <c r="F27608" s="1846"/>
    </row>
    <row r="27609" spans="6:6">
      <c r="F27609" s="1846"/>
    </row>
    <row r="27610" spans="6:6">
      <c r="F27610" s="1846"/>
    </row>
    <row r="27611" spans="6:6">
      <c r="F27611" s="1846"/>
    </row>
    <row r="27612" spans="6:6">
      <c r="F27612" s="1846"/>
    </row>
    <row r="27613" spans="6:6">
      <c r="F27613" s="1846"/>
    </row>
    <row r="27614" spans="6:6">
      <c r="F27614" s="1846"/>
    </row>
    <row r="27615" spans="6:6">
      <c r="F27615" s="1846"/>
    </row>
    <row r="27616" spans="6:6">
      <c r="F27616" s="1846"/>
    </row>
    <row r="27617" spans="6:6">
      <c r="F27617" s="1846"/>
    </row>
    <row r="27618" spans="6:6">
      <c r="F27618" s="1846"/>
    </row>
    <row r="27619" spans="6:6">
      <c r="F27619" s="1846"/>
    </row>
    <row r="27620" spans="6:6">
      <c r="F27620" s="1846"/>
    </row>
    <row r="27621" spans="6:6">
      <c r="F27621" s="1846"/>
    </row>
    <row r="27622" spans="6:6">
      <c r="F27622" s="1846"/>
    </row>
    <row r="27623" spans="6:6">
      <c r="F27623" s="1846"/>
    </row>
    <row r="27624" spans="6:6">
      <c r="F27624" s="1846"/>
    </row>
    <row r="27625" spans="6:6">
      <c r="F27625" s="1846"/>
    </row>
    <row r="27626" spans="6:6">
      <c r="F27626" s="1846"/>
    </row>
    <row r="27627" spans="6:6">
      <c r="F27627" s="1846"/>
    </row>
    <row r="27628" spans="6:6">
      <c r="F27628" s="1846"/>
    </row>
    <row r="27629" spans="6:6">
      <c r="F27629" s="1846"/>
    </row>
    <row r="27630" spans="6:6">
      <c r="F27630" s="1846"/>
    </row>
    <row r="27631" spans="6:6">
      <c r="F27631" s="1846"/>
    </row>
    <row r="27632" spans="6:6">
      <c r="F27632" s="1846"/>
    </row>
    <row r="27633" spans="6:6">
      <c r="F27633" s="1846"/>
    </row>
    <row r="27634" spans="6:6">
      <c r="F27634" s="1846"/>
    </row>
    <row r="27635" spans="6:6">
      <c r="F27635" s="1846"/>
    </row>
    <row r="27636" spans="6:6">
      <c r="F27636" s="1846"/>
    </row>
    <row r="27637" spans="6:6">
      <c r="F27637" s="1846"/>
    </row>
    <row r="27638" spans="6:6">
      <c r="F27638" s="1846"/>
    </row>
    <row r="27639" spans="6:6">
      <c r="F27639" s="1846"/>
    </row>
    <row r="27640" spans="6:6">
      <c r="F27640" s="1846"/>
    </row>
    <row r="27641" spans="6:6">
      <c r="F27641" s="1846"/>
    </row>
    <row r="27642" spans="6:6">
      <c r="F27642" s="1846"/>
    </row>
    <row r="27643" spans="6:6">
      <c r="F27643" s="1846"/>
    </row>
    <row r="27644" spans="6:6">
      <c r="F27644" s="1846"/>
    </row>
    <row r="27645" spans="6:6">
      <c r="F27645" s="1846"/>
    </row>
    <row r="27646" spans="6:6">
      <c r="F27646" s="1846"/>
    </row>
    <row r="27647" spans="6:6">
      <c r="F27647" s="1846"/>
    </row>
    <row r="27648" spans="6:6">
      <c r="F27648" s="1846"/>
    </row>
    <row r="27649" spans="6:6">
      <c r="F27649" s="1846"/>
    </row>
    <row r="27650" spans="6:6">
      <c r="F27650" s="1846"/>
    </row>
    <row r="27651" spans="6:6">
      <c r="F27651" s="1846"/>
    </row>
    <row r="27652" spans="6:6">
      <c r="F27652" s="1846"/>
    </row>
    <row r="27653" spans="6:6">
      <c r="F27653" s="1846"/>
    </row>
    <row r="27654" spans="6:6">
      <c r="F27654" s="1846"/>
    </row>
    <row r="27655" spans="6:6">
      <c r="F27655" s="1846"/>
    </row>
    <row r="27656" spans="6:6">
      <c r="F27656" s="1846"/>
    </row>
    <row r="27657" spans="6:6">
      <c r="F27657" s="1846"/>
    </row>
    <row r="27658" spans="6:6">
      <c r="F27658" s="1846"/>
    </row>
    <row r="27659" spans="6:6">
      <c r="F27659" s="1846"/>
    </row>
    <row r="27660" spans="6:6">
      <c r="F27660" s="1846"/>
    </row>
    <row r="27661" spans="6:6">
      <c r="F27661" s="1846"/>
    </row>
    <row r="27662" spans="6:6">
      <c r="F27662" s="1846"/>
    </row>
    <row r="27663" spans="6:6">
      <c r="F27663" s="1846"/>
    </row>
    <row r="27664" spans="6:6">
      <c r="F27664" s="1846"/>
    </row>
    <row r="27665" spans="6:6">
      <c r="F27665" s="1846"/>
    </row>
    <row r="27666" spans="6:6">
      <c r="F27666" s="1846"/>
    </row>
    <row r="27667" spans="6:6">
      <c r="F27667" s="1846"/>
    </row>
    <row r="27668" spans="6:6">
      <c r="F27668" s="1846"/>
    </row>
    <row r="27669" spans="6:6">
      <c r="F27669" s="1846"/>
    </row>
    <row r="27670" spans="6:6">
      <c r="F27670" s="1846"/>
    </row>
    <row r="27671" spans="6:6">
      <c r="F27671" s="1846"/>
    </row>
    <row r="27672" spans="6:6">
      <c r="F27672" s="1846"/>
    </row>
    <row r="27673" spans="6:6">
      <c r="F27673" s="1846"/>
    </row>
    <row r="27674" spans="6:6">
      <c r="F27674" s="1846"/>
    </row>
    <row r="27675" spans="6:6">
      <c r="F27675" s="1846"/>
    </row>
    <row r="27676" spans="6:6">
      <c r="F27676" s="1846"/>
    </row>
    <row r="27677" spans="6:6">
      <c r="F27677" s="1846"/>
    </row>
    <row r="27678" spans="6:6">
      <c r="F27678" s="1846"/>
    </row>
    <row r="27679" spans="6:6">
      <c r="F27679" s="1846"/>
    </row>
    <row r="27680" spans="6:6">
      <c r="F27680" s="1846"/>
    </row>
    <row r="27681" spans="6:6">
      <c r="F27681" s="1846"/>
    </row>
    <row r="27682" spans="6:6">
      <c r="F27682" s="1846"/>
    </row>
    <row r="27683" spans="6:6">
      <c r="F27683" s="1846"/>
    </row>
    <row r="27684" spans="6:6">
      <c r="F27684" s="1846"/>
    </row>
    <row r="27685" spans="6:6">
      <c r="F27685" s="1846"/>
    </row>
    <row r="27686" spans="6:6">
      <c r="F27686" s="1846"/>
    </row>
    <row r="27687" spans="6:6">
      <c r="F27687" s="1846"/>
    </row>
    <row r="27688" spans="6:6">
      <c r="F27688" s="1846"/>
    </row>
    <row r="27689" spans="6:6">
      <c r="F27689" s="1846"/>
    </row>
    <row r="27690" spans="6:6">
      <c r="F27690" s="1846"/>
    </row>
    <row r="27691" spans="6:6">
      <c r="F27691" s="1846"/>
    </row>
    <row r="27692" spans="6:6">
      <c r="F27692" s="1846"/>
    </row>
    <row r="27693" spans="6:6">
      <c r="F27693" s="1846"/>
    </row>
    <row r="27694" spans="6:6">
      <c r="F27694" s="1846"/>
    </row>
    <row r="27695" spans="6:6">
      <c r="F27695" s="1846"/>
    </row>
    <row r="27696" spans="6:6">
      <c r="F27696" s="1846"/>
    </row>
    <row r="27697" spans="6:6">
      <c r="F27697" s="1846"/>
    </row>
    <row r="27698" spans="6:6">
      <c r="F27698" s="1846"/>
    </row>
    <row r="27699" spans="6:6">
      <c r="F27699" s="1846"/>
    </row>
    <row r="27700" spans="6:6">
      <c r="F27700" s="1846"/>
    </row>
    <row r="27701" spans="6:6">
      <c r="F27701" s="1846"/>
    </row>
    <row r="27702" spans="6:6">
      <c r="F27702" s="1846"/>
    </row>
    <row r="27703" spans="6:6">
      <c r="F27703" s="1846"/>
    </row>
    <row r="27704" spans="6:6">
      <c r="F27704" s="1846"/>
    </row>
    <row r="27705" spans="6:6">
      <c r="F27705" s="1846"/>
    </row>
    <row r="27706" spans="6:6">
      <c r="F27706" s="1846"/>
    </row>
    <row r="27707" spans="6:6">
      <c r="F27707" s="1846"/>
    </row>
    <row r="27708" spans="6:6">
      <c r="F27708" s="1846"/>
    </row>
    <row r="27709" spans="6:6">
      <c r="F27709" s="1846"/>
    </row>
    <row r="27710" spans="6:6">
      <c r="F27710" s="1846"/>
    </row>
    <row r="27711" spans="6:6">
      <c r="F27711" s="1846"/>
    </row>
    <row r="27712" spans="6:6">
      <c r="F27712" s="1846"/>
    </row>
    <row r="27713" spans="6:6">
      <c r="F27713" s="1846"/>
    </row>
    <row r="27714" spans="6:6">
      <c r="F27714" s="1846"/>
    </row>
    <row r="27715" spans="6:6">
      <c r="F27715" s="1846"/>
    </row>
    <row r="27716" spans="6:6">
      <c r="F27716" s="1846"/>
    </row>
    <row r="27717" spans="6:6">
      <c r="F27717" s="1846"/>
    </row>
    <row r="27718" spans="6:6">
      <c r="F27718" s="1846"/>
    </row>
    <row r="27719" spans="6:6">
      <c r="F27719" s="1846"/>
    </row>
    <row r="27720" spans="6:6">
      <c r="F27720" s="1846"/>
    </row>
    <row r="27721" spans="6:6">
      <c r="F27721" s="1846"/>
    </row>
    <row r="27722" spans="6:6">
      <c r="F27722" s="1846"/>
    </row>
    <row r="27723" spans="6:6">
      <c r="F27723" s="1846"/>
    </row>
    <row r="27724" spans="6:6">
      <c r="F27724" s="1846"/>
    </row>
    <row r="27725" spans="6:6">
      <c r="F27725" s="1846"/>
    </row>
    <row r="27726" spans="6:6">
      <c r="F27726" s="1846"/>
    </row>
    <row r="27727" spans="6:6">
      <c r="F27727" s="1846"/>
    </row>
    <row r="27728" spans="6:6">
      <c r="F27728" s="1846"/>
    </row>
    <row r="27729" spans="6:6">
      <c r="F27729" s="1846"/>
    </row>
    <row r="27730" spans="6:6">
      <c r="F27730" s="1846"/>
    </row>
    <row r="27731" spans="6:6">
      <c r="F27731" s="1846"/>
    </row>
    <row r="27732" spans="6:6">
      <c r="F27732" s="1846"/>
    </row>
    <row r="27733" spans="6:6">
      <c r="F27733" s="1846"/>
    </row>
    <row r="27734" spans="6:6">
      <c r="F27734" s="1846"/>
    </row>
    <row r="27735" spans="6:6">
      <c r="F27735" s="1846"/>
    </row>
    <row r="27736" spans="6:6">
      <c r="F27736" s="1846"/>
    </row>
    <row r="27737" spans="6:6">
      <c r="F27737" s="1846"/>
    </row>
    <row r="27738" spans="6:6">
      <c r="F27738" s="1846"/>
    </row>
    <row r="27739" spans="6:6">
      <c r="F27739" s="1846"/>
    </row>
    <row r="27740" spans="6:6">
      <c r="F27740" s="1846"/>
    </row>
    <row r="27741" spans="6:6">
      <c r="F27741" s="1846"/>
    </row>
    <row r="27742" spans="6:6">
      <c r="F27742" s="1846"/>
    </row>
    <row r="27743" spans="6:6">
      <c r="F27743" s="1846"/>
    </row>
    <row r="27744" spans="6:6">
      <c r="F27744" s="1846"/>
    </row>
    <row r="27745" spans="6:6">
      <c r="F27745" s="1846"/>
    </row>
    <row r="27746" spans="6:6">
      <c r="F27746" s="1846"/>
    </row>
    <row r="27747" spans="6:6">
      <c r="F27747" s="1846"/>
    </row>
    <row r="27748" spans="6:6">
      <c r="F27748" s="1846"/>
    </row>
    <row r="27749" spans="6:6">
      <c r="F27749" s="1846"/>
    </row>
    <row r="27750" spans="6:6">
      <c r="F27750" s="1846"/>
    </row>
    <row r="27751" spans="6:6">
      <c r="F27751" s="1846"/>
    </row>
    <row r="27752" spans="6:6">
      <c r="F27752" s="1846"/>
    </row>
    <row r="27753" spans="6:6">
      <c r="F27753" s="1846"/>
    </row>
    <row r="27754" spans="6:6">
      <c r="F27754" s="1846"/>
    </row>
    <row r="27755" spans="6:6">
      <c r="F27755" s="1846"/>
    </row>
    <row r="27756" spans="6:6">
      <c r="F27756" s="1846"/>
    </row>
    <row r="27757" spans="6:6">
      <c r="F27757" s="1846"/>
    </row>
    <row r="27758" spans="6:6">
      <c r="F27758" s="1846"/>
    </row>
    <row r="27759" spans="6:6">
      <c r="F27759" s="1846"/>
    </row>
    <row r="27760" spans="6:6">
      <c r="F27760" s="1846"/>
    </row>
    <row r="27761" spans="6:6">
      <c r="F27761" s="1846"/>
    </row>
    <row r="27762" spans="6:6">
      <c r="F27762" s="1846"/>
    </row>
    <row r="27763" spans="6:6">
      <c r="F27763" s="1846"/>
    </row>
    <row r="27764" spans="6:6">
      <c r="F27764" s="1846"/>
    </row>
    <row r="27765" spans="6:6">
      <c r="F27765" s="1846"/>
    </row>
    <row r="27766" spans="6:6">
      <c r="F27766" s="1846"/>
    </row>
    <row r="27767" spans="6:6">
      <c r="F27767" s="1846"/>
    </row>
    <row r="27768" spans="6:6">
      <c r="F27768" s="1846"/>
    </row>
    <row r="27769" spans="6:6">
      <c r="F27769" s="1846"/>
    </row>
    <row r="27770" spans="6:6">
      <c r="F27770" s="1846"/>
    </row>
    <row r="27771" spans="6:6">
      <c r="F27771" s="1846"/>
    </row>
    <row r="27772" spans="6:6">
      <c r="F27772" s="1846"/>
    </row>
    <row r="27773" spans="6:6">
      <c r="F27773" s="1846"/>
    </row>
    <row r="27774" spans="6:6">
      <c r="F27774" s="1846"/>
    </row>
    <row r="27775" spans="6:6">
      <c r="F27775" s="1846"/>
    </row>
    <row r="27776" spans="6:6">
      <c r="F27776" s="1846"/>
    </row>
    <row r="27777" spans="6:6">
      <c r="F27777" s="1846"/>
    </row>
    <row r="27778" spans="6:6">
      <c r="F27778" s="1846"/>
    </row>
    <row r="27779" spans="6:6">
      <c r="F27779" s="1846"/>
    </row>
    <row r="27780" spans="6:6">
      <c r="F27780" s="1846"/>
    </row>
    <row r="27781" spans="6:6">
      <c r="F27781" s="1846"/>
    </row>
    <row r="27782" spans="6:6">
      <c r="F27782" s="1846"/>
    </row>
    <row r="27783" spans="6:6">
      <c r="F27783" s="1846"/>
    </row>
    <row r="27784" spans="6:6">
      <c r="F27784" s="1846"/>
    </row>
    <row r="27785" spans="6:6">
      <c r="F27785" s="1846"/>
    </row>
    <row r="27786" spans="6:6">
      <c r="F27786" s="1846"/>
    </row>
    <row r="27787" spans="6:6">
      <c r="F27787" s="1846"/>
    </row>
    <row r="27788" spans="6:6">
      <c r="F27788" s="1846"/>
    </row>
    <row r="27789" spans="6:6">
      <c r="F27789" s="1846"/>
    </row>
    <row r="27790" spans="6:6">
      <c r="F27790" s="1846"/>
    </row>
    <row r="27791" spans="6:6">
      <c r="F27791" s="1846"/>
    </row>
    <row r="27792" spans="6:6">
      <c r="F27792" s="1846"/>
    </row>
    <row r="27793" spans="6:6">
      <c r="F27793" s="1846"/>
    </row>
    <row r="27794" spans="6:6">
      <c r="F27794" s="1846"/>
    </row>
    <row r="27795" spans="6:6">
      <c r="F27795" s="1846"/>
    </row>
    <row r="27796" spans="6:6">
      <c r="F27796" s="1846"/>
    </row>
    <row r="27797" spans="6:6">
      <c r="F27797" s="1846"/>
    </row>
    <row r="27798" spans="6:6">
      <c r="F27798" s="1846"/>
    </row>
    <row r="27799" spans="6:6">
      <c r="F27799" s="1846"/>
    </row>
    <row r="27800" spans="6:6">
      <c r="F27800" s="1846"/>
    </row>
    <row r="27801" spans="6:6">
      <c r="F27801" s="1846"/>
    </row>
    <row r="27802" spans="6:6">
      <c r="F27802" s="1846"/>
    </row>
    <row r="27803" spans="6:6">
      <c r="F27803" s="1846"/>
    </row>
    <row r="27804" spans="6:6">
      <c r="F27804" s="1846"/>
    </row>
    <row r="27805" spans="6:6">
      <c r="F27805" s="1846"/>
    </row>
    <row r="27806" spans="6:6">
      <c r="F27806" s="1846"/>
    </row>
    <row r="27807" spans="6:6">
      <c r="F27807" s="1846"/>
    </row>
    <row r="27808" spans="6:6">
      <c r="F27808" s="1846"/>
    </row>
    <row r="27809" spans="6:6">
      <c r="F27809" s="1846"/>
    </row>
    <row r="27810" spans="6:6">
      <c r="F27810" s="1846"/>
    </row>
    <row r="27811" spans="6:6">
      <c r="F27811" s="1846"/>
    </row>
    <row r="27812" spans="6:6">
      <c r="F27812" s="1846"/>
    </row>
    <row r="27813" spans="6:6">
      <c r="F27813" s="1846"/>
    </row>
    <row r="27814" spans="6:6">
      <c r="F27814" s="1846"/>
    </row>
    <row r="27815" spans="6:6">
      <c r="F27815" s="1846"/>
    </row>
    <row r="27816" spans="6:6">
      <c r="F27816" s="1846"/>
    </row>
    <row r="27817" spans="6:6">
      <c r="F27817" s="1846"/>
    </row>
    <row r="27818" spans="6:6">
      <c r="F27818" s="1846"/>
    </row>
    <row r="27819" spans="6:6">
      <c r="F27819" s="1846"/>
    </row>
    <row r="27820" spans="6:6">
      <c r="F27820" s="1846"/>
    </row>
    <row r="27821" spans="6:6">
      <c r="F27821" s="1846"/>
    </row>
    <row r="27822" spans="6:6">
      <c r="F27822" s="1846"/>
    </row>
    <row r="27823" spans="6:6">
      <c r="F27823" s="1846"/>
    </row>
    <row r="27824" spans="6:6">
      <c r="F27824" s="1846"/>
    </row>
    <row r="27825" spans="6:6">
      <c r="F27825" s="1846"/>
    </row>
    <row r="27826" spans="6:6">
      <c r="F27826" s="1846"/>
    </row>
    <row r="27827" spans="6:6">
      <c r="F27827" s="1846"/>
    </row>
    <row r="27828" spans="6:6">
      <c r="F27828" s="1846"/>
    </row>
    <row r="27829" spans="6:6">
      <c r="F27829" s="1846"/>
    </row>
    <row r="27830" spans="6:6">
      <c r="F27830" s="1846"/>
    </row>
    <row r="27831" spans="6:6">
      <c r="F27831" s="1846"/>
    </row>
    <row r="27832" spans="6:6">
      <c r="F27832" s="1846"/>
    </row>
    <row r="27833" spans="6:6">
      <c r="F27833" s="1846"/>
    </row>
    <row r="27834" spans="6:6">
      <c r="F27834" s="1846"/>
    </row>
    <row r="27835" spans="6:6">
      <c r="F27835" s="1846"/>
    </row>
    <row r="27836" spans="6:6">
      <c r="F27836" s="1846"/>
    </row>
    <row r="27837" spans="6:6">
      <c r="F27837" s="1846"/>
    </row>
    <row r="27838" spans="6:6">
      <c r="F27838" s="1846"/>
    </row>
    <row r="27839" spans="6:6">
      <c r="F27839" s="1846"/>
    </row>
    <row r="27840" spans="6:6">
      <c r="F27840" s="1846"/>
    </row>
    <row r="27841" spans="6:6">
      <c r="F27841" s="1846"/>
    </row>
    <row r="27842" spans="6:6">
      <c r="F27842" s="1846"/>
    </row>
    <row r="27843" spans="6:6">
      <c r="F27843" s="1846"/>
    </row>
    <row r="27844" spans="6:6">
      <c r="F27844" s="1846"/>
    </row>
    <row r="27845" spans="6:6">
      <c r="F27845" s="1846"/>
    </row>
    <row r="27846" spans="6:6">
      <c r="F27846" s="1846"/>
    </row>
    <row r="27847" spans="6:6">
      <c r="F27847" s="1846"/>
    </row>
    <row r="27848" spans="6:6">
      <c r="F27848" s="1846"/>
    </row>
    <row r="27849" spans="6:6">
      <c r="F27849" s="1846"/>
    </row>
    <row r="27850" spans="6:6">
      <c r="F27850" s="1846"/>
    </row>
    <row r="27851" spans="6:6">
      <c r="F27851" s="1846"/>
    </row>
    <row r="27852" spans="6:6">
      <c r="F27852" s="1846"/>
    </row>
    <row r="27853" spans="6:6">
      <c r="F27853" s="1846"/>
    </row>
    <row r="27854" spans="6:6">
      <c r="F27854" s="1846"/>
    </row>
    <row r="27855" spans="6:6">
      <c r="F27855" s="1846"/>
    </row>
    <row r="27856" spans="6:6">
      <c r="F27856" s="1846"/>
    </row>
    <row r="27857" spans="6:6">
      <c r="F27857" s="1846"/>
    </row>
    <row r="27858" spans="6:6">
      <c r="F27858" s="1846"/>
    </row>
    <row r="27859" spans="6:6">
      <c r="F27859" s="1846"/>
    </row>
    <row r="27860" spans="6:6">
      <c r="F27860" s="1846"/>
    </row>
    <row r="27861" spans="6:6">
      <c r="F27861" s="1846"/>
    </row>
    <row r="27862" spans="6:6">
      <c r="F27862" s="1846"/>
    </row>
    <row r="27863" spans="6:6">
      <c r="F27863" s="1846"/>
    </row>
    <row r="27864" spans="6:6">
      <c r="F27864" s="1846"/>
    </row>
    <row r="27865" spans="6:6">
      <c r="F27865" s="1846"/>
    </row>
    <row r="27866" spans="6:6">
      <c r="F27866" s="1846"/>
    </row>
    <row r="27867" spans="6:6">
      <c r="F27867" s="1846"/>
    </row>
    <row r="27868" spans="6:6">
      <c r="F27868" s="1846"/>
    </row>
    <row r="27869" spans="6:6">
      <c r="F27869" s="1846"/>
    </row>
    <row r="27870" spans="6:6">
      <c r="F27870" s="1846"/>
    </row>
    <row r="27871" spans="6:6">
      <c r="F27871" s="1846"/>
    </row>
    <row r="27872" spans="6:6">
      <c r="F27872" s="1846"/>
    </row>
    <row r="27873" spans="6:6">
      <c r="F27873" s="1846"/>
    </row>
    <row r="27874" spans="6:6">
      <c r="F27874" s="1846"/>
    </row>
    <row r="27875" spans="6:6">
      <c r="F27875" s="1846"/>
    </row>
    <row r="27876" spans="6:6">
      <c r="F27876" s="1846"/>
    </row>
    <row r="27877" spans="6:6">
      <c r="F27877" s="1846"/>
    </row>
    <row r="27878" spans="6:6">
      <c r="F27878" s="1846"/>
    </row>
    <row r="27879" spans="6:6">
      <c r="F27879" s="1846"/>
    </row>
    <row r="27880" spans="6:6">
      <c r="F27880" s="1846"/>
    </row>
    <row r="27881" spans="6:6">
      <c r="F27881" s="1846"/>
    </row>
    <row r="27882" spans="6:6">
      <c r="F27882" s="1846"/>
    </row>
    <row r="27883" spans="6:6">
      <c r="F27883" s="1846"/>
    </row>
    <row r="27884" spans="6:6">
      <c r="F27884" s="1846"/>
    </row>
    <row r="27885" spans="6:6">
      <c r="F27885" s="1846"/>
    </row>
    <row r="27886" spans="6:6">
      <c r="F27886" s="1846"/>
    </row>
    <row r="27887" spans="6:6">
      <c r="F27887" s="1846"/>
    </row>
    <row r="27888" spans="6:6">
      <c r="F27888" s="1846"/>
    </row>
    <row r="27889" spans="6:6">
      <c r="F27889" s="1846"/>
    </row>
    <row r="27890" spans="6:6">
      <c r="F27890" s="1846"/>
    </row>
    <row r="27891" spans="6:6">
      <c r="F27891" s="1846"/>
    </row>
    <row r="27892" spans="6:6">
      <c r="F27892" s="1846"/>
    </row>
    <row r="27893" spans="6:6">
      <c r="F27893" s="1846"/>
    </row>
    <row r="27894" spans="6:6">
      <c r="F27894" s="1846"/>
    </row>
    <row r="27895" spans="6:6">
      <c r="F27895" s="1846"/>
    </row>
    <row r="27896" spans="6:6">
      <c r="F27896" s="1846"/>
    </row>
    <row r="27897" spans="6:6">
      <c r="F27897" s="1846"/>
    </row>
    <row r="27898" spans="6:6">
      <c r="F27898" s="1846"/>
    </row>
    <row r="27899" spans="6:6">
      <c r="F27899" s="1846"/>
    </row>
    <row r="27900" spans="6:6">
      <c r="F27900" s="1846"/>
    </row>
    <row r="27901" spans="6:6">
      <c r="F27901" s="1846"/>
    </row>
    <row r="27902" spans="6:6">
      <c r="F27902" s="1846"/>
    </row>
    <row r="27903" spans="6:6">
      <c r="F27903" s="1846"/>
    </row>
    <row r="27904" spans="6:6">
      <c r="F27904" s="1846"/>
    </row>
    <row r="27905" spans="6:6">
      <c r="F27905" s="1846"/>
    </row>
    <row r="27906" spans="6:6">
      <c r="F27906" s="1846"/>
    </row>
    <row r="27907" spans="6:6">
      <c r="F27907" s="1846"/>
    </row>
    <row r="27908" spans="6:6">
      <c r="F27908" s="1846"/>
    </row>
    <row r="27909" spans="6:6">
      <c r="F27909" s="1846"/>
    </row>
    <row r="27910" spans="6:6">
      <c r="F27910" s="1846"/>
    </row>
    <row r="27911" spans="6:6">
      <c r="F27911" s="1846"/>
    </row>
    <row r="27912" spans="6:6">
      <c r="F27912" s="1846"/>
    </row>
    <row r="27913" spans="6:6">
      <c r="F27913" s="1846"/>
    </row>
    <row r="27914" spans="6:6">
      <c r="F27914" s="1846"/>
    </row>
    <row r="27915" spans="6:6">
      <c r="F27915" s="1846"/>
    </row>
    <row r="27916" spans="6:6">
      <c r="F27916" s="1846"/>
    </row>
    <row r="27917" spans="6:6">
      <c r="F27917" s="1846"/>
    </row>
    <row r="27918" spans="6:6">
      <c r="F27918" s="1846"/>
    </row>
    <row r="27919" spans="6:6">
      <c r="F27919" s="1846"/>
    </row>
    <row r="27920" spans="6:6">
      <c r="F27920" s="1846"/>
    </row>
    <row r="27921" spans="6:6">
      <c r="F27921" s="1846"/>
    </row>
    <row r="27922" spans="6:6">
      <c r="F27922" s="1846"/>
    </row>
    <row r="27923" spans="6:6">
      <c r="F27923" s="1846"/>
    </row>
    <row r="27924" spans="6:6">
      <c r="F27924" s="1846"/>
    </row>
    <row r="27925" spans="6:6">
      <c r="F27925" s="1846"/>
    </row>
    <row r="27926" spans="6:6">
      <c r="F27926" s="1846"/>
    </row>
    <row r="27927" spans="6:6">
      <c r="F27927" s="1846"/>
    </row>
    <row r="27928" spans="6:6">
      <c r="F27928" s="1846"/>
    </row>
    <row r="27929" spans="6:6">
      <c r="F27929" s="1846"/>
    </row>
    <row r="27930" spans="6:6">
      <c r="F27930" s="1846"/>
    </row>
    <row r="27931" spans="6:6">
      <c r="F27931" s="1846"/>
    </row>
    <row r="27932" spans="6:6">
      <c r="F27932" s="1846"/>
    </row>
    <row r="27933" spans="6:6">
      <c r="F27933" s="1846"/>
    </row>
    <row r="27934" spans="6:6">
      <c r="F27934" s="1846"/>
    </row>
    <row r="27935" spans="6:6">
      <c r="F27935" s="1846"/>
    </row>
    <row r="27936" spans="6:6">
      <c r="F27936" s="1846"/>
    </row>
    <row r="27937" spans="6:6">
      <c r="F27937" s="1846"/>
    </row>
    <row r="27938" spans="6:6">
      <c r="F27938" s="1846"/>
    </row>
    <row r="27939" spans="6:6">
      <c r="F27939" s="1846"/>
    </row>
    <row r="27940" spans="6:6">
      <c r="F27940" s="1846"/>
    </row>
    <row r="27941" spans="6:6">
      <c r="F27941" s="1846"/>
    </row>
    <row r="27942" spans="6:6">
      <c r="F27942" s="1846"/>
    </row>
    <row r="27943" spans="6:6">
      <c r="F27943" s="1846"/>
    </row>
    <row r="27944" spans="6:6">
      <c r="F27944" s="1846"/>
    </row>
    <row r="27945" spans="6:6">
      <c r="F27945" s="1846"/>
    </row>
    <row r="27946" spans="6:6">
      <c r="F27946" s="1846"/>
    </row>
    <row r="27947" spans="6:6">
      <c r="F27947" s="1846"/>
    </row>
    <row r="27948" spans="6:6">
      <c r="F27948" s="1846"/>
    </row>
    <row r="27949" spans="6:6">
      <c r="F27949" s="1846"/>
    </row>
    <row r="27950" spans="6:6">
      <c r="F27950" s="1846"/>
    </row>
    <row r="27951" spans="6:6">
      <c r="F27951" s="1846"/>
    </row>
    <row r="27952" spans="6:6">
      <c r="F27952" s="1846"/>
    </row>
    <row r="27953" spans="6:6">
      <c r="F27953" s="1846"/>
    </row>
    <row r="27954" spans="6:6">
      <c r="F27954" s="1846"/>
    </row>
    <row r="27955" spans="6:6">
      <c r="F27955" s="1846"/>
    </row>
    <row r="27956" spans="6:6">
      <c r="F27956" s="1846"/>
    </row>
    <row r="27957" spans="6:6">
      <c r="F27957" s="1846"/>
    </row>
    <row r="27958" spans="6:6">
      <c r="F27958" s="1846"/>
    </row>
    <row r="27959" spans="6:6">
      <c r="F27959" s="1846"/>
    </row>
    <row r="27960" spans="6:6">
      <c r="F27960" s="1846"/>
    </row>
    <row r="27961" spans="6:6">
      <c r="F27961" s="1846"/>
    </row>
    <row r="27962" spans="6:6">
      <c r="F27962" s="1846"/>
    </row>
    <row r="27963" spans="6:6">
      <c r="F27963" s="1846"/>
    </row>
    <row r="27964" spans="6:6">
      <c r="F27964" s="1846"/>
    </row>
    <row r="27965" spans="6:6">
      <c r="F27965" s="1846"/>
    </row>
    <row r="27966" spans="6:6">
      <c r="F27966" s="1846"/>
    </row>
    <row r="27967" spans="6:6">
      <c r="F27967" s="1846"/>
    </row>
    <row r="27968" spans="6:6">
      <c r="F27968" s="1846"/>
    </row>
    <row r="27969" spans="6:6">
      <c r="F27969" s="1846"/>
    </row>
    <row r="27970" spans="6:6">
      <c r="F27970" s="1846"/>
    </row>
    <row r="27971" spans="6:6">
      <c r="F27971" s="1846"/>
    </row>
    <row r="27972" spans="6:6">
      <c r="F27972" s="1846"/>
    </row>
    <row r="27973" spans="6:6">
      <c r="F27973" s="1846"/>
    </row>
    <row r="27974" spans="6:6">
      <c r="F27974" s="1846"/>
    </row>
    <row r="27975" spans="6:6">
      <c r="F27975" s="1846"/>
    </row>
    <row r="27976" spans="6:6">
      <c r="F27976" s="1846"/>
    </row>
    <row r="27977" spans="6:6">
      <c r="F27977" s="1846"/>
    </row>
    <row r="27978" spans="6:6">
      <c r="F27978" s="1846"/>
    </row>
    <row r="27979" spans="6:6">
      <c r="F27979" s="1846"/>
    </row>
    <row r="27980" spans="6:6">
      <c r="F27980" s="1846"/>
    </row>
    <row r="27981" spans="6:6">
      <c r="F27981" s="1846"/>
    </row>
    <row r="27982" spans="6:6">
      <c r="F27982" s="1846"/>
    </row>
    <row r="27983" spans="6:6">
      <c r="F27983" s="1846"/>
    </row>
    <row r="27984" spans="6:6">
      <c r="F27984" s="1846"/>
    </row>
    <row r="27985" spans="6:6">
      <c r="F27985" s="1846"/>
    </row>
    <row r="27986" spans="6:6">
      <c r="F27986" s="1846"/>
    </row>
    <row r="27987" spans="6:6">
      <c r="F27987" s="1846"/>
    </row>
    <row r="27988" spans="6:6">
      <c r="F27988" s="1846"/>
    </row>
    <row r="27989" spans="6:6">
      <c r="F27989" s="1846"/>
    </row>
    <row r="27990" spans="6:6">
      <c r="F27990" s="1846"/>
    </row>
    <row r="27991" spans="6:6">
      <c r="F27991" s="1846"/>
    </row>
    <row r="27992" spans="6:6">
      <c r="F27992" s="1846"/>
    </row>
    <row r="27993" spans="6:6">
      <c r="F27993" s="1846"/>
    </row>
    <row r="27994" spans="6:6">
      <c r="F27994" s="1846"/>
    </row>
    <row r="27995" spans="6:6">
      <c r="F27995" s="1846"/>
    </row>
    <row r="27996" spans="6:6">
      <c r="F27996" s="1846"/>
    </row>
    <row r="27997" spans="6:6">
      <c r="F27997" s="1846"/>
    </row>
    <row r="27998" spans="6:6">
      <c r="F27998" s="1846"/>
    </row>
    <row r="27999" spans="6:6">
      <c r="F27999" s="1846"/>
    </row>
    <row r="28000" spans="6:6">
      <c r="F28000" s="1846"/>
    </row>
    <row r="28001" spans="6:6">
      <c r="F28001" s="1846"/>
    </row>
    <row r="28002" spans="6:6">
      <c r="F28002" s="1846"/>
    </row>
    <row r="28003" spans="6:6">
      <c r="F28003" s="1846"/>
    </row>
    <row r="28004" spans="6:6">
      <c r="F28004" s="1846"/>
    </row>
    <row r="28005" spans="6:6">
      <c r="F28005" s="1846"/>
    </row>
    <row r="28006" spans="6:6">
      <c r="F28006" s="1846"/>
    </row>
    <row r="28007" spans="6:6">
      <c r="F28007" s="1846"/>
    </row>
    <row r="28008" spans="6:6">
      <c r="F28008" s="1846"/>
    </row>
    <row r="28009" spans="6:6">
      <c r="F28009" s="1846"/>
    </row>
    <row r="28010" spans="6:6">
      <c r="F28010" s="1846"/>
    </row>
    <row r="28011" spans="6:6">
      <c r="F28011" s="1846"/>
    </row>
    <row r="28012" spans="6:6">
      <c r="F28012" s="1846"/>
    </row>
    <row r="28013" spans="6:6">
      <c r="F28013" s="1846"/>
    </row>
    <row r="28014" spans="6:6">
      <c r="F28014" s="1846"/>
    </row>
    <row r="28015" spans="6:6">
      <c r="F28015" s="1846"/>
    </row>
    <row r="28016" spans="6:6">
      <c r="F28016" s="1846"/>
    </row>
    <row r="28017" spans="6:6">
      <c r="F28017" s="1846"/>
    </row>
    <row r="28018" spans="6:6">
      <c r="F28018" s="1846"/>
    </row>
    <row r="28019" spans="6:6">
      <c r="F28019" s="1846"/>
    </row>
    <row r="28020" spans="6:6">
      <c r="F28020" s="1846"/>
    </row>
    <row r="28021" spans="6:6">
      <c r="F28021" s="1846"/>
    </row>
    <row r="28022" spans="6:6">
      <c r="F28022" s="1846"/>
    </row>
    <row r="28023" spans="6:6">
      <c r="F28023" s="1846"/>
    </row>
    <row r="28024" spans="6:6">
      <c r="F28024" s="1846"/>
    </row>
    <row r="28025" spans="6:6">
      <c r="F28025" s="1846"/>
    </row>
    <row r="28026" spans="6:6">
      <c r="F28026" s="1846"/>
    </row>
    <row r="28027" spans="6:6">
      <c r="F28027" s="1846"/>
    </row>
    <row r="28028" spans="6:6">
      <c r="F28028" s="1846"/>
    </row>
    <row r="28029" spans="6:6">
      <c r="F28029" s="1846"/>
    </row>
    <row r="28030" spans="6:6">
      <c r="F28030" s="1846"/>
    </row>
    <row r="28031" spans="6:6">
      <c r="F28031" s="1846"/>
    </row>
    <row r="28032" spans="6:6">
      <c r="F28032" s="1846"/>
    </row>
    <row r="28033" spans="6:6">
      <c r="F28033" s="1846"/>
    </row>
    <row r="28034" spans="6:6">
      <c r="F28034" s="1846"/>
    </row>
    <row r="28035" spans="6:6">
      <c r="F28035" s="1846"/>
    </row>
    <row r="28036" spans="6:6">
      <c r="F28036" s="1846"/>
    </row>
    <row r="28037" spans="6:6">
      <c r="F28037" s="1846"/>
    </row>
    <row r="28038" spans="6:6">
      <c r="F28038" s="1846"/>
    </row>
    <row r="28039" spans="6:6">
      <c r="F28039" s="1846"/>
    </row>
    <row r="28040" spans="6:6">
      <c r="F28040" s="1846"/>
    </row>
    <row r="28041" spans="6:6">
      <c r="F28041" s="1846"/>
    </row>
    <row r="28042" spans="6:6">
      <c r="F28042" s="1846"/>
    </row>
    <row r="28043" spans="6:6">
      <c r="F28043" s="1846"/>
    </row>
    <row r="28044" spans="6:6">
      <c r="F28044" s="1846"/>
    </row>
    <row r="28045" spans="6:6">
      <c r="F28045" s="1846"/>
    </row>
    <row r="28046" spans="6:6">
      <c r="F28046" s="1846"/>
    </row>
    <row r="28047" spans="6:6">
      <c r="F28047" s="1846"/>
    </row>
    <row r="28048" spans="6:6">
      <c r="F28048" s="1846"/>
    </row>
    <row r="28049" spans="6:6">
      <c r="F28049" s="1846"/>
    </row>
    <row r="28050" spans="6:6">
      <c r="F28050" s="1846"/>
    </row>
    <row r="28051" spans="6:6">
      <c r="F28051" s="1846"/>
    </row>
    <row r="28052" spans="6:6">
      <c r="F28052" s="1846"/>
    </row>
    <row r="28053" spans="6:6">
      <c r="F28053" s="1846"/>
    </row>
    <row r="28054" spans="6:6">
      <c r="F28054" s="1846"/>
    </row>
    <row r="28055" spans="6:6">
      <c r="F28055" s="1846"/>
    </row>
    <row r="28056" spans="6:6">
      <c r="F28056" s="1846"/>
    </row>
    <row r="28057" spans="6:6">
      <c r="F28057" s="1846"/>
    </row>
    <row r="28058" spans="6:6">
      <c r="F28058" s="1846"/>
    </row>
    <row r="28059" spans="6:6">
      <c r="F28059" s="1846"/>
    </row>
    <row r="28060" spans="6:6">
      <c r="F28060" s="1846"/>
    </row>
    <row r="28061" spans="6:6">
      <c r="F28061" s="1846"/>
    </row>
    <row r="28062" spans="6:6">
      <c r="F28062" s="1846"/>
    </row>
    <row r="28063" spans="6:6">
      <c r="F28063" s="1846"/>
    </row>
    <row r="28064" spans="6:6">
      <c r="F28064" s="1846"/>
    </row>
    <row r="28065" spans="6:6">
      <c r="F28065" s="1846"/>
    </row>
    <row r="28066" spans="6:6">
      <c r="F28066" s="1846"/>
    </row>
    <row r="28067" spans="6:6">
      <c r="F28067" s="1846"/>
    </row>
    <row r="28068" spans="6:6">
      <c r="F28068" s="1846"/>
    </row>
    <row r="28069" spans="6:6">
      <c r="F28069" s="1846"/>
    </row>
    <row r="28070" spans="6:6">
      <c r="F28070" s="1846"/>
    </row>
    <row r="28071" spans="6:6">
      <c r="F28071" s="1846"/>
    </row>
    <row r="28072" spans="6:6">
      <c r="F28072" s="1846"/>
    </row>
    <row r="28073" spans="6:6">
      <c r="F28073" s="1846"/>
    </row>
    <row r="28074" spans="6:6">
      <c r="F28074" s="1846"/>
    </row>
    <row r="28075" spans="6:6">
      <c r="F28075" s="1846"/>
    </row>
    <row r="28076" spans="6:6">
      <c r="F28076" s="1846"/>
    </row>
    <row r="28077" spans="6:6">
      <c r="F28077" s="1846"/>
    </row>
    <row r="28078" spans="6:6">
      <c r="F28078" s="1846"/>
    </row>
    <row r="28079" spans="6:6">
      <c r="F28079" s="1846"/>
    </row>
    <row r="28080" spans="6:6">
      <c r="F28080" s="1846"/>
    </row>
    <row r="28081" spans="6:6">
      <c r="F28081" s="1846"/>
    </row>
    <row r="28082" spans="6:6">
      <c r="F28082" s="1846"/>
    </row>
    <row r="28083" spans="6:6">
      <c r="F28083" s="1846"/>
    </row>
    <row r="28084" spans="6:6">
      <c r="F28084" s="1846"/>
    </row>
    <row r="28085" spans="6:6">
      <c r="F28085" s="1846"/>
    </row>
    <row r="28086" spans="6:6">
      <c r="F28086" s="1846"/>
    </row>
    <row r="28087" spans="6:6">
      <c r="F28087" s="1846"/>
    </row>
    <row r="28088" spans="6:6">
      <c r="F28088" s="1846"/>
    </row>
    <row r="28089" spans="6:6">
      <c r="F28089" s="1846"/>
    </row>
    <row r="28090" spans="6:6">
      <c r="F28090" s="1846"/>
    </row>
    <row r="28091" spans="6:6">
      <c r="F28091" s="1846"/>
    </row>
    <row r="28092" spans="6:6">
      <c r="F28092" s="1846"/>
    </row>
    <row r="28093" spans="6:6">
      <c r="F28093" s="1846"/>
    </row>
    <row r="28094" spans="6:6">
      <c r="F28094" s="1846"/>
    </row>
    <row r="28095" spans="6:6">
      <c r="F28095" s="1846"/>
    </row>
    <row r="28096" spans="6:6">
      <c r="F28096" s="1846"/>
    </row>
    <row r="28097" spans="6:6">
      <c r="F28097" s="1846"/>
    </row>
    <row r="28098" spans="6:6">
      <c r="F28098" s="1846"/>
    </row>
    <row r="28099" spans="6:6">
      <c r="F28099" s="1846"/>
    </row>
    <row r="28100" spans="6:6">
      <c r="F28100" s="1846"/>
    </row>
    <row r="28101" spans="6:6">
      <c r="F28101" s="1846"/>
    </row>
    <row r="28102" spans="6:6">
      <c r="F28102" s="1846"/>
    </row>
    <row r="28103" spans="6:6">
      <c r="F28103" s="1846"/>
    </row>
    <row r="28104" spans="6:6">
      <c r="F28104" s="1846"/>
    </row>
    <row r="28105" spans="6:6">
      <c r="F28105" s="1846"/>
    </row>
    <row r="28106" spans="6:6">
      <c r="F28106" s="1846"/>
    </row>
    <row r="28107" spans="6:6">
      <c r="F28107" s="1846"/>
    </row>
    <row r="28108" spans="6:6">
      <c r="F28108" s="1846"/>
    </row>
    <row r="28109" spans="6:6">
      <c r="F28109" s="1846"/>
    </row>
    <row r="28110" spans="6:6">
      <c r="F28110" s="1846"/>
    </row>
    <row r="28111" spans="6:6">
      <c r="F28111" s="1846"/>
    </row>
    <row r="28112" spans="6:6">
      <c r="F28112" s="1846"/>
    </row>
    <row r="28113" spans="6:6">
      <c r="F28113" s="1846"/>
    </row>
    <row r="28114" spans="6:6">
      <c r="F28114" s="1846"/>
    </row>
    <row r="28115" spans="6:6">
      <c r="F28115" s="1846"/>
    </row>
    <row r="28116" spans="6:6">
      <c r="F28116" s="1846"/>
    </row>
    <row r="28117" spans="6:6">
      <c r="F28117" s="1846"/>
    </row>
    <row r="28118" spans="6:6">
      <c r="F28118" s="1846"/>
    </row>
    <row r="28119" spans="6:6">
      <c r="F28119" s="1846"/>
    </row>
    <row r="28120" spans="6:6">
      <c r="F28120" s="1846"/>
    </row>
    <row r="28121" spans="6:6">
      <c r="F28121" s="1846"/>
    </row>
    <row r="28122" spans="6:6">
      <c r="F28122" s="1846"/>
    </row>
    <row r="28123" spans="6:6">
      <c r="F28123" s="1846"/>
    </row>
    <row r="28124" spans="6:6">
      <c r="F28124" s="1846"/>
    </row>
    <row r="28125" spans="6:6">
      <c r="F28125" s="1846"/>
    </row>
    <row r="28126" spans="6:6">
      <c r="F28126" s="1846"/>
    </row>
    <row r="28127" spans="6:6">
      <c r="F28127" s="1846"/>
    </row>
    <row r="28128" spans="6:6">
      <c r="F28128" s="1846"/>
    </row>
    <row r="28129" spans="6:6">
      <c r="F28129" s="1846"/>
    </row>
    <row r="28130" spans="6:6">
      <c r="F28130" s="1846"/>
    </row>
    <row r="28131" spans="6:6">
      <c r="F28131" s="1846"/>
    </row>
    <row r="28132" spans="6:6">
      <c r="F28132" s="1846"/>
    </row>
    <row r="28133" spans="6:6">
      <c r="F28133" s="1846"/>
    </row>
    <row r="28134" spans="6:6">
      <c r="F28134" s="1846"/>
    </row>
    <row r="28135" spans="6:6">
      <c r="F28135" s="1846"/>
    </row>
    <row r="28136" spans="6:6">
      <c r="F28136" s="1846"/>
    </row>
    <row r="28137" spans="6:6">
      <c r="F28137" s="1846"/>
    </row>
    <row r="28138" spans="6:6">
      <c r="F28138" s="1846"/>
    </row>
    <row r="28139" spans="6:6">
      <c r="F28139" s="1846"/>
    </row>
    <row r="28140" spans="6:6">
      <c r="F28140" s="1846"/>
    </row>
    <row r="28141" spans="6:6">
      <c r="F28141" s="1846"/>
    </row>
    <row r="28142" spans="6:6">
      <c r="F28142" s="1846"/>
    </row>
    <row r="28143" spans="6:6">
      <c r="F28143" s="1846"/>
    </row>
    <row r="28144" spans="6:6">
      <c r="F28144" s="1846"/>
    </row>
    <row r="28145" spans="6:6">
      <c r="F28145" s="1846"/>
    </row>
    <row r="28146" spans="6:6">
      <c r="F28146" s="1846"/>
    </row>
    <row r="28147" spans="6:6">
      <c r="F28147" s="1846"/>
    </row>
    <row r="28148" spans="6:6">
      <c r="F28148" s="1846"/>
    </row>
    <row r="28149" spans="6:6">
      <c r="F28149" s="1846"/>
    </row>
    <row r="28150" spans="6:6">
      <c r="F28150" s="1846"/>
    </row>
    <row r="28151" spans="6:6">
      <c r="F28151" s="1846"/>
    </row>
    <row r="28152" spans="6:6">
      <c r="F28152" s="1846"/>
    </row>
    <row r="28153" spans="6:6">
      <c r="F28153" s="1846"/>
    </row>
    <row r="28154" spans="6:6">
      <c r="F28154" s="1846"/>
    </row>
    <row r="28155" spans="6:6">
      <c r="F28155" s="1846"/>
    </row>
    <row r="28156" spans="6:6">
      <c r="F28156" s="1846"/>
    </row>
    <row r="28157" spans="6:6">
      <c r="F28157" s="1846"/>
    </row>
    <row r="28158" spans="6:6">
      <c r="F28158" s="1846"/>
    </row>
    <row r="28159" spans="6:6">
      <c r="F28159" s="1846"/>
    </row>
    <row r="28160" spans="6:6">
      <c r="F28160" s="1846"/>
    </row>
    <row r="28161" spans="6:6">
      <c r="F28161" s="1846"/>
    </row>
    <row r="28162" spans="6:6">
      <c r="F28162" s="1846"/>
    </row>
    <row r="28163" spans="6:6">
      <c r="F28163" s="1846"/>
    </row>
    <row r="28164" spans="6:6">
      <c r="F28164" s="1846"/>
    </row>
    <row r="28165" spans="6:6">
      <c r="F28165" s="1846"/>
    </row>
    <row r="28166" spans="6:6">
      <c r="F28166" s="1846"/>
    </row>
    <row r="28167" spans="6:6">
      <c r="F28167" s="1846"/>
    </row>
    <row r="28168" spans="6:6">
      <c r="F28168" s="1846"/>
    </row>
    <row r="28169" spans="6:6">
      <c r="F28169" s="1846"/>
    </row>
    <row r="28170" spans="6:6">
      <c r="F28170" s="1846"/>
    </row>
    <row r="28171" spans="6:6">
      <c r="F28171" s="1846"/>
    </row>
    <row r="28172" spans="6:6">
      <c r="F28172" s="1846"/>
    </row>
    <row r="28173" spans="6:6">
      <c r="F28173" s="1846"/>
    </row>
    <row r="28174" spans="6:6">
      <c r="F28174" s="1846"/>
    </row>
    <row r="28175" spans="6:6">
      <c r="F28175" s="1846"/>
    </row>
    <row r="28176" spans="6:6">
      <c r="F28176" s="1846"/>
    </row>
    <row r="28177" spans="6:6">
      <c r="F28177" s="1846"/>
    </row>
    <row r="28178" spans="6:6">
      <c r="F28178" s="1846"/>
    </row>
    <row r="28179" spans="6:6">
      <c r="F28179" s="1846"/>
    </row>
    <row r="28180" spans="6:6">
      <c r="F28180" s="1846"/>
    </row>
    <row r="28181" spans="6:6">
      <c r="F28181" s="1846"/>
    </row>
    <row r="28182" spans="6:6">
      <c r="F28182" s="1846"/>
    </row>
    <row r="28183" spans="6:6">
      <c r="F28183" s="1846"/>
    </row>
    <row r="28184" spans="6:6">
      <c r="F28184" s="1846"/>
    </row>
    <row r="28185" spans="6:6">
      <c r="F28185" s="1846"/>
    </row>
    <row r="28186" spans="6:6">
      <c r="F28186" s="1846"/>
    </row>
    <row r="28187" spans="6:6">
      <c r="F28187" s="1846"/>
    </row>
    <row r="28188" spans="6:6">
      <c r="F28188" s="1846"/>
    </row>
    <row r="28189" spans="6:6">
      <c r="F28189" s="1846"/>
    </row>
    <row r="28190" spans="6:6">
      <c r="F28190" s="1846"/>
    </row>
    <row r="28191" spans="6:6">
      <c r="F28191" s="1846"/>
    </row>
    <row r="28192" spans="6:6">
      <c r="F28192" s="1846"/>
    </row>
    <row r="28193" spans="6:6">
      <c r="F28193" s="1846"/>
    </row>
    <row r="28194" spans="6:6">
      <c r="F28194" s="1846"/>
    </row>
    <row r="28195" spans="6:6">
      <c r="F28195" s="1846"/>
    </row>
    <row r="28196" spans="6:6">
      <c r="F28196" s="1846"/>
    </row>
    <row r="28197" spans="6:6">
      <c r="F28197" s="1846"/>
    </row>
    <row r="28198" spans="6:6">
      <c r="F28198" s="1846"/>
    </row>
    <row r="28199" spans="6:6">
      <c r="F28199" s="1846"/>
    </row>
    <row r="28200" spans="6:6">
      <c r="F28200" s="1846"/>
    </row>
    <row r="28201" spans="6:6">
      <c r="F28201" s="1846"/>
    </row>
    <row r="28202" spans="6:6">
      <c r="F28202" s="1846"/>
    </row>
    <row r="28203" spans="6:6">
      <c r="F28203" s="1846"/>
    </row>
    <row r="28204" spans="6:6">
      <c r="F28204" s="1846"/>
    </row>
    <row r="28205" spans="6:6">
      <c r="F28205" s="1846"/>
    </row>
    <row r="28206" spans="6:6">
      <c r="F28206" s="1846"/>
    </row>
    <row r="28207" spans="6:6">
      <c r="F28207" s="1846"/>
    </row>
    <row r="28208" spans="6:6">
      <c r="F28208" s="1846"/>
    </row>
    <row r="28209" spans="6:6">
      <c r="F28209" s="1846"/>
    </row>
    <row r="28210" spans="6:6">
      <c r="F28210" s="1846"/>
    </row>
    <row r="28211" spans="6:6">
      <c r="F28211" s="1846"/>
    </row>
    <row r="28212" spans="6:6">
      <c r="F28212" s="1846"/>
    </row>
    <row r="28213" spans="6:6">
      <c r="F28213" s="1846"/>
    </row>
    <row r="28214" spans="6:6">
      <c r="F28214" s="1846"/>
    </row>
    <row r="28215" spans="6:6">
      <c r="F28215" s="1846"/>
    </row>
    <row r="28216" spans="6:6">
      <c r="F28216" s="1846"/>
    </row>
    <row r="28217" spans="6:6">
      <c r="F28217" s="1846"/>
    </row>
    <row r="28218" spans="6:6">
      <c r="F28218" s="1846"/>
    </row>
    <row r="28219" spans="6:6">
      <c r="F28219" s="1846"/>
    </row>
    <row r="28220" spans="6:6">
      <c r="F28220" s="1846"/>
    </row>
    <row r="28221" spans="6:6">
      <c r="F28221" s="1846"/>
    </row>
    <row r="28222" spans="6:6">
      <c r="F28222" s="1846"/>
    </row>
    <row r="28223" spans="6:6">
      <c r="F28223" s="1846"/>
    </row>
    <row r="28224" spans="6:6">
      <c r="F28224" s="1846"/>
    </row>
    <row r="28225" spans="6:6">
      <c r="F28225" s="1846"/>
    </row>
    <row r="28226" spans="6:6">
      <c r="F28226" s="1846"/>
    </row>
    <row r="28227" spans="6:6">
      <c r="F28227" s="1846"/>
    </row>
    <row r="28228" spans="6:6">
      <c r="F28228" s="1846"/>
    </row>
    <row r="28229" spans="6:6">
      <c r="F28229" s="1846"/>
    </row>
    <row r="28230" spans="6:6">
      <c r="F28230" s="1846"/>
    </row>
    <row r="28231" spans="6:6">
      <c r="F28231" s="1846"/>
    </row>
    <row r="28232" spans="6:6">
      <c r="F28232" s="1846"/>
    </row>
    <row r="28233" spans="6:6">
      <c r="F28233" s="1846"/>
    </row>
    <row r="28234" spans="6:6">
      <c r="F28234" s="1846"/>
    </row>
    <row r="28235" spans="6:6">
      <c r="F28235" s="1846"/>
    </row>
    <row r="28236" spans="6:6">
      <c r="F28236" s="1846"/>
    </row>
    <row r="28237" spans="6:6">
      <c r="F28237" s="1846"/>
    </row>
    <row r="28238" spans="6:6">
      <c r="F28238" s="1846"/>
    </row>
    <row r="28239" spans="6:6">
      <c r="F28239" s="1846"/>
    </row>
    <row r="28240" spans="6:6">
      <c r="F28240" s="1846"/>
    </row>
    <row r="28241" spans="6:6">
      <c r="F28241" s="1846"/>
    </row>
    <row r="28242" spans="6:6">
      <c r="F28242" s="1846"/>
    </row>
    <row r="28243" spans="6:6">
      <c r="F28243" s="1846"/>
    </row>
    <row r="28244" spans="6:6">
      <c r="F28244" s="1846"/>
    </row>
    <row r="28245" spans="6:6">
      <c r="F28245" s="1846"/>
    </row>
    <row r="28246" spans="6:6">
      <c r="F28246" s="1846"/>
    </row>
    <row r="28247" spans="6:6">
      <c r="F28247" s="1846"/>
    </row>
    <row r="28248" spans="6:6">
      <c r="F28248" s="1846"/>
    </row>
    <row r="28249" spans="6:6">
      <c r="F28249" s="1846"/>
    </row>
    <row r="28250" spans="6:6">
      <c r="F28250" s="1846"/>
    </row>
    <row r="28251" spans="6:6">
      <c r="F28251" s="1846"/>
    </row>
    <row r="28252" spans="6:6">
      <c r="F28252" s="1846"/>
    </row>
    <row r="28253" spans="6:6">
      <c r="F28253" s="1846"/>
    </row>
    <row r="28254" spans="6:6">
      <c r="F28254" s="1846"/>
    </row>
    <row r="28255" spans="6:6">
      <c r="F28255" s="1846"/>
    </row>
    <row r="28256" spans="6:6">
      <c r="F28256" s="1846"/>
    </row>
    <row r="28257" spans="6:6">
      <c r="F28257" s="1846"/>
    </row>
    <row r="28258" spans="6:6">
      <c r="F28258" s="1846"/>
    </row>
    <row r="28259" spans="6:6">
      <c r="F28259" s="1846"/>
    </row>
    <row r="28260" spans="6:6">
      <c r="F28260" s="1846"/>
    </row>
    <row r="28261" spans="6:6">
      <c r="F28261" s="1846"/>
    </row>
    <row r="28262" spans="6:6">
      <c r="F28262" s="1846"/>
    </row>
    <row r="28263" spans="6:6">
      <c r="F28263" s="1846"/>
    </row>
    <row r="28264" spans="6:6">
      <c r="F28264" s="1846"/>
    </row>
    <row r="28265" spans="6:6">
      <c r="F28265" s="1846"/>
    </row>
    <row r="28266" spans="6:6">
      <c r="F28266" s="1846"/>
    </row>
    <row r="28267" spans="6:6">
      <c r="F28267" s="1846"/>
    </row>
    <row r="28268" spans="6:6">
      <c r="F28268" s="1846"/>
    </row>
    <row r="28269" spans="6:6">
      <c r="F28269" s="1846"/>
    </row>
    <row r="28270" spans="6:6">
      <c r="F28270" s="1846"/>
    </row>
    <row r="28271" spans="6:6">
      <c r="F28271" s="1846"/>
    </row>
    <row r="28272" spans="6:6">
      <c r="F28272" s="1846"/>
    </row>
    <row r="28273" spans="6:6">
      <c r="F28273" s="1846"/>
    </row>
    <row r="28274" spans="6:6">
      <c r="F28274" s="1846"/>
    </row>
    <row r="28275" spans="6:6">
      <c r="F28275" s="1846"/>
    </row>
    <row r="28276" spans="6:6">
      <c r="F28276" s="1846"/>
    </row>
    <row r="28277" spans="6:6">
      <c r="F28277" s="1846"/>
    </row>
    <row r="28278" spans="6:6">
      <c r="F28278" s="1846"/>
    </row>
    <row r="28279" spans="6:6">
      <c r="F28279" s="1846"/>
    </row>
    <row r="28280" spans="6:6">
      <c r="F28280" s="1846"/>
    </row>
    <row r="28281" spans="6:6">
      <c r="F28281" s="1846"/>
    </row>
    <row r="28282" spans="6:6">
      <c r="F28282" s="1846"/>
    </row>
    <row r="28283" spans="6:6">
      <c r="F28283" s="1846"/>
    </row>
    <row r="28284" spans="6:6">
      <c r="F28284" s="1846"/>
    </row>
    <row r="28285" spans="6:6">
      <c r="F28285" s="1846"/>
    </row>
    <row r="28286" spans="6:6">
      <c r="F28286" s="1846"/>
    </row>
    <row r="28287" spans="6:6">
      <c r="F28287" s="1846"/>
    </row>
    <row r="28288" spans="6:6">
      <c r="F28288" s="1846"/>
    </row>
    <row r="28289" spans="6:6">
      <c r="F28289" s="1846"/>
    </row>
    <row r="28290" spans="6:6">
      <c r="F28290" s="1846"/>
    </row>
    <row r="28291" spans="6:6">
      <c r="F28291" s="1846"/>
    </row>
    <row r="28292" spans="6:6">
      <c r="F28292" s="1846"/>
    </row>
    <row r="28293" spans="6:6">
      <c r="F28293" s="1846"/>
    </row>
    <row r="28294" spans="6:6">
      <c r="F28294" s="1846"/>
    </row>
    <row r="28295" spans="6:6">
      <c r="F28295" s="1846"/>
    </row>
    <row r="28296" spans="6:6">
      <c r="F28296" s="1846"/>
    </row>
    <row r="28297" spans="6:6">
      <c r="F28297" s="1846"/>
    </row>
    <row r="28298" spans="6:6">
      <c r="F28298" s="1846"/>
    </row>
    <row r="28299" spans="6:6">
      <c r="F28299" s="1846"/>
    </row>
    <row r="28300" spans="6:6">
      <c r="F28300" s="1846"/>
    </row>
    <row r="28301" spans="6:6">
      <c r="F28301" s="1846"/>
    </row>
    <row r="28302" spans="6:6">
      <c r="F28302" s="1846"/>
    </row>
    <row r="28303" spans="6:6">
      <c r="F28303" s="1846"/>
    </row>
    <row r="28304" spans="6:6">
      <c r="F28304" s="1846"/>
    </row>
    <row r="28305" spans="6:6">
      <c r="F28305" s="1846"/>
    </row>
    <row r="28306" spans="6:6">
      <c r="F28306" s="1846"/>
    </row>
    <row r="28307" spans="6:6">
      <c r="F28307" s="1846"/>
    </row>
    <row r="28308" spans="6:6">
      <c r="F28308" s="1846"/>
    </row>
    <row r="28309" spans="6:6">
      <c r="F28309" s="1846"/>
    </row>
    <row r="28310" spans="6:6">
      <c r="F28310" s="1846"/>
    </row>
    <row r="28311" spans="6:6">
      <c r="F28311" s="1846"/>
    </row>
    <row r="28312" spans="6:6">
      <c r="F28312" s="1846"/>
    </row>
    <row r="28313" spans="6:6">
      <c r="F28313" s="1846"/>
    </row>
    <row r="28314" spans="6:6">
      <c r="F28314" s="1846"/>
    </row>
    <row r="28315" spans="6:6">
      <c r="F28315" s="1846"/>
    </row>
    <row r="28316" spans="6:6">
      <c r="F28316" s="1846"/>
    </row>
    <row r="28317" spans="6:6">
      <c r="F28317" s="1846"/>
    </row>
    <row r="28318" spans="6:6">
      <c r="F28318" s="1846"/>
    </row>
    <row r="28319" spans="6:6">
      <c r="F28319" s="1846"/>
    </row>
    <row r="28320" spans="6:6">
      <c r="F28320" s="1846"/>
    </row>
    <row r="28321" spans="6:6">
      <c r="F28321" s="1846"/>
    </row>
    <row r="28322" spans="6:6">
      <c r="F28322" s="1846"/>
    </row>
    <row r="28323" spans="6:6">
      <c r="F28323" s="1846"/>
    </row>
    <row r="28324" spans="6:6">
      <c r="F28324" s="1846"/>
    </row>
    <row r="28325" spans="6:6">
      <c r="F28325" s="1846"/>
    </row>
    <row r="28326" spans="6:6">
      <c r="F28326" s="1846"/>
    </row>
    <row r="28327" spans="6:6">
      <c r="F28327" s="1846"/>
    </row>
    <row r="28328" spans="6:6">
      <c r="F28328" s="1846"/>
    </row>
    <row r="28329" spans="6:6">
      <c r="F28329" s="1846"/>
    </row>
    <row r="28330" spans="6:6">
      <c r="F28330" s="1846"/>
    </row>
    <row r="28331" spans="6:6">
      <c r="F28331" s="1846"/>
    </row>
    <row r="28332" spans="6:6">
      <c r="F28332" s="1846"/>
    </row>
    <row r="28333" spans="6:6">
      <c r="F28333" s="1846"/>
    </row>
    <row r="28334" spans="6:6">
      <c r="F28334" s="1846"/>
    </row>
    <row r="28335" spans="6:6">
      <c r="F28335" s="1846"/>
    </row>
    <row r="28336" spans="6:6">
      <c r="F28336" s="1846"/>
    </row>
    <row r="28337" spans="6:6">
      <c r="F28337" s="1846"/>
    </row>
    <row r="28338" spans="6:6">
      <c r="F28338" s="1846"/>
    </row>
    <row r="28339" spans="6:6">
      <c r="F28339" s="1846"/>
    </row>
    <row r="28340" spans="6:6">
      <c r="F28340" s="1846"/>
    </row>
    <row r="28341" spans="6:6">
      <c r="F28341" s="1846"/>
    </row>
    <row r="28342" spans="6:6">
      <c r="F28342" s="1846"/>
    </row>
    <row r="28343" spans="6:6">
      <c r="F28343" s="1846"/>
    </row>
    <row r="28344" spans="6:6">
      <c r="F28344" s="1846"/>
    </row>
    <row r="28345" spans="6:6">
      <c r="F28345" s="1846"/>
    </row>
    <row r="28346" spans="6:6">
      <c r="F28346" s="1846"/>
    </row>
    <row r="28347" spans="6:6">
      <c r="F28347" s="1846"/>
    </row>
    <row r="28348" spans="6:6">
      <c r="F28348" s="1846"/>
    </row>
    <row r="28349" spans="6:6">
      <c r="F28349" s="1846"/>
    </row>
    <row r="28350" spans="6:6">
      <c r="F28350" s="1846"/>
    </row>
    <row r="28351" spans="6:6">
      <c r="F28351" s="1846"/>
    </row>
    <row r="28352" spans="6:6">
      <c r="F28352" s="1846"/>
    </row>
    <row r="28353" spans="6:6">
      <c r="F28353" s="1846"/>
    </row>
    <row r="28354" spans="6:6">
      <c r="F28354" s="1846"/>
    </row>
    <row r="28355" spans="6:6">
      <c r="F28355" s="1846"/>
    </row>
    <row r="28356" spans="6:6">
      <c r="F28356" s="1846"/>
    </row>
    <row r="28357" spans="6:6">
      <c r="F28357" s="1846"/>
    </row>
    <row r="28358" spans="6:6">
      <c r="F28358" s="1846"/>
    </row>
    <row r="28359" spans="6:6">
      <c r="F28359" s="1846"/>
    </row>
    <row r="28360" spans="6:6">
      <c r="F28360" s="1846"/>
    </row>
    <row r="28361" spans="6:6">
      <c r="F28361" s="1846"/>
    </row>
    <row r="28362" spans="6:6">
      <c r="F28362" s="1846"/>
    </row>
    <row r="28363" spans="6:6">
      <c r="F28363" s="1846"/>
    </row>
    <row r="28364" spans="6:6">
      <c r="F28364" s="1846"/>
    </row>
    <row r="28365" spans="6:6">
      <c r="F28365" s="1846"/>
    </row>
    <row r="28366" spans="6:6">
      <c r="F28366" s="1846"/>
    </row>
    <row r="28367" spans="6:6">
      <c r="F28367" s="1846"/>
    </row>
    <row r="28368" spans="6:6">
      <c r="F28368" s="1846"/>
    </row>
    <row r="28369" spans="6:6">
      <c r="F28369" s="1846"/>
    </row>
    <row r="28370" spans="6:6">
      <c r="F28370" s="1846"/>
    </row>
    <row r="28371" spans="6:6">
      <c r="F28371" s="1846"/>
    </row>
    <row r="28372" spans="6:6">
      <c r="F28372" s="1846"/>
    </row>
    <row r="28373" spans="6:6">
      <c r="F28373" s="1846"/>
    </row>
    <row r="28374" spans="6:6">
      <c r="F28374" s="1846"/>
    </row>
    <row r="28375" spans="6:6">
      <c r="F28375" s="1846"/>
    </row>
    <row r="28376" spans="6:6">
      <c r="F28376" s="1846"/>
    </row>
    <row r="28377" spans="6:6">
      <c r="F28377" s="1846"/>
    </row>
    <row r="28378" spans="6:6">
      <c r="F28378" s="1846"/>
    </row>
    <row r="28379" spans="6:6">
      <c r="F28379" s="1846"/>
    </row>
    <row r="28380" spans="6:6">
      <c r="F28380" s="1846"/>
    </row>
    <row r="28381" spans="6:6">
      <c r="F28381" s="1846"/>
    </row>
    <row r="28382" spans="6:6">
      <c r="F28382" s="1846"/>
    </row>
    <row r="28383" spans="6:6">
      <c r="F28383" s="1846"/>
    </row>
    <row r="28384" spans="6:6">
      <c r="F28384" s="1846"/>
    </row>
    <row r="28385" spans="6:6">
      <c r="F28385" s="1846"/>
    </row>
    <row r="28386" spans="6:6">
      <c r="F28386" s="1846"/>
    </row>
    <row r="28387" spans="6:6">
      <c r="F28387" s="1846"/>
    </row>
    <row r="28388" spans="6:6">
      <c r="F28388" s="1846"/>
    </row>
    <row r="28389" spans="6:6">
      <c r="F28389" s="1846"/>
    </row>
    <row r="28390" spans="6:6">
      <c r="F28390" s="1846"/>
    </row>
    <row r="28391" spans="6:6">
      <c r="F28391" s="1846"/>
    </row>
    <row r="28392" spans="6:6">
      <c r="F28392" s="1846"/>
    </row>
    <row r="28393" spans="6:6">
      <c r="F28393" s="1846"/>
    </row>
    <row r="28394" spans="6:6">
      <c r="F28394" s="1846"/>
    </row>
    <row r="28395" spans="6:6">
      <c r="F28395" s="1846"/>
    </row>
    <row r="28396" spans="6:6">
      <c r="F28396" s="1846"/>
    </row>
    <row r="28397" spans="6:6">
      <c r="F28397" s="1846"/>
    </row>
    <row r="28398" spans="6:6">
      <c r="F28398" s="1846"/>
    </row>
    <row r="28399" spans="6:6">
      <c r="F28399" s="1846"/>
    </row>
    <row r="28400" spans="6:6">
      <c r="F28400" s="1846"/>
    </row>
    <row r="28401" spans="6:6">
      <c r="F28401" s="1846"/>
    </row>
    <row r="28402" spans="6:6">
      <c r="F28402" s="1846"/>
    </row>
    <row r="28403" spans="6:6">
      <c r="F28403" s="1846"/>
    </row>
    <row r="28404" spans="6:6">
      <c r="F28404" s="1846"/>
    </row>
    <row r="28405" spans="6:6">
      <c r="F28405" s="1846"/>
    </row>
    <row r="28406" spans="6:6">
      <c r="F28406" s="1846"/>
    </row>
    <row r="28407" spans="6:6">
      <c r="F28407" s="1846"/>
    </row>
    <row r="28408" spans="6:6">
      <c r="F28408" s="1846"/>
    </row>
    <row r="28409" spans="6:6">
      <c r="F28409" s="1846"/>
    </row>
    <row r="28410" spans="6:6">
      <c r="F28410" s="1846"/>
    </row>
    <row r="28411" spans="6:6">
      <c r="F28411" s="1846"/>
    </row>
    <row r="28412" spans="6:6">
      <c r="F28412" s="1846"/>
    </row>
    <row r="28413" spans="6:6">
      <c r="F28413" s="1846"/>
    </row>
    <row r="28414" spans="6:6">
      <c r="F28414" s="1846"/>
    </row>
    <row r="28415" spans="6:6">
      <c r="F28415" s="1846"/>
    </row>
    <row r="28416" spans="6:6">
      <c r="F28416" s="1846"/>
    </row>
    <row r="28417" spans="6:6">
      <c r="F28417" s="1846"/>
    </row>
    <row r="28418" spans="6:6">
      <c r="F28418" s="1846"/>
    </row>
    <row r="28419" spans="6:6">
      <c r="F28419" s="1846"/>
    </row>
    <row r="28420" spans="6:6">
      <c r="F28420" s="1846"/>
    </row>
    <row r="28421" spans="6:6">
      <c r="F28421" s="1846"/>
    </row>
    <row r="28422" spans="6:6">
      <c r="F28422" s="1846"/>
    </row>
    <row r="28423" spans="6:6">
      <c r="F28423" s="1846"/>
    </row>
    <row r="28424" spans="6:6">
      <c r="F28424" s="1846"/>
    </row>
    <row r="28425" spans="6:6">
      <c r="F28425" s="1846"/>
    </row>
    <row r="28426" spans="6:6">
      <c r="F28426" s="1846"/>
    </row>
    <row r="28427" spans="6:6">
      <c r="F28427" s="1846"/>
    </row>
    <row r="28428" spans="6:6">
      <c r="F28428" s="1846"/>
    </row>
    <row r="28429" spans="6:6">
      <c r="F28429" s="1846"/>
    </row>
    <row r="28430" spans="6:6">
      <c r="F28430" s="1846"/>
    </row>
    <row r="28431" spans="6:6">
      <c r="F28431" s="1846"/>
    </row>
    <row r="28432" spans="6:6">
      <c r="F28432" s="1846"/>
    </row>
    <row r="28433" spans="6:6">
      <c r="F28433" s="1846"/>
    </row>
    <row r="28434" spans="6:6">
      <c r="F28434" s="1846"/>
    </row>
    <row r="28435" spans="6:6">
      <c r="F28435" s="1846"/>
    </row>
    <row r="28436" spans="6:6">
      <c r="F28436" s="1846"/>
    </row>
    <row r="28437" spans="6:6">
      <c r="F28437" s="1846"/>
    </row>
    <row r="28438" spans="6:6">
      <c r="F28438" s="1846"/>
    </row>
    <row r="28439" spans="6:6">
      <c r="F28439" s="1846"/>
    </row>
    <row r="28440" spans="6:6">
      <c r="F28440" s="1846"/>
    </row>
    <row r="28441" spans="6:6">
      <c r="F28441" s="1846"/>
    </row>
    <row r="28442" spans="6:6">
      <c r="F28442" s="1846"/>
    </row>
    <row r="28443" spans="6:6">
      <c r="F28443" s="1846"/>
    </row>
    <row r="28444" spans="6:6">
      <c r="F28444" s="1846"/>
    </row>
    <row r="28445" spans="6:6">
      <c r="F28445" s="1846"/>
    </row>
    <row r="28446" spans="6:6">
      <c r="F28446" s="1846"/>
    </row>
    <row r="28447" spans="6:6">
      <c r="F28447" s="1846"/>
    </row>
    <row r="28448" spans="6:6">
      <c r="F28448" s="1846"/>
    </row>
    <row r="28449" spans="6:6">
      <c r="F28449" s="1846"/>
    </row>
    <row r="28450" spans="6:6">
      <c r="F28450" s="1846"/>
    </row>
    <row r="28451" spans="6:6">
      <c r="F28451" s="1846"/>
    </row>
    <row r="28452" spans="6:6">
      <c r="F28452" s="1846"/>
    </row>
    <row r="28453" spans="6:6">
      <c r="F28453" s="1846"/>
    </row>
    <row r="28454" spans="6:6">
      <c r="F28454" s="1846"/>
    </row>
    <row r="28455" spans="6:6">
      <c r="F28455" s="1846"/>
    </row>
    <row r="28456" spans="6:6">
      <c r="F28456" s="1846"/>
    </row>
    <row r="28457" spans="6:6">
      <c r="F28457" s="1846"/>
    </row>
    <row r="28458" spans="6:6">
      <c r="F28458" s="1846"/>
    </row>
    <row r="28459" spans="6:6">
      <c r="F28459" s="1846"/>
    </row>
    <row r="28460" spans="6:6">
      <c r="F28460" s="1846"/>
    </row>
    <row r="28461" spans="6:6">
      <c r="F28461" s="1846"/>
    </row>
    <row r="28462" spans="6:6">
      <c r="F28462" s="1846"/>
    </row>
    <row r="28463" spans="6:6">
      <c r="F28463" s="1846"/>
    </row>
    <row r="28464" spans="6:6">
      <c r="F28464" s="1846"/>
    </row>
    <row r="28465" spans="6:6">
      <c r="F28465" s="1846"/>
    </row>
    <row r="28466" spans="6:6">
      <c r="F28466" s="1846"/>
    </row>
    <row r="28467" spans="6:6">
      <c r="F28467" s="1846"/>
    </row>
    <row r="28468" spans="6:6">
      <c r="F28468" s="1846"/>
    </row>
    <row r="28469" spans="6:6">
      <c r="F28469" s="1846"/>
    </row>
    <row r="28470" spans="6:6">
      <c r="F28470" s="1846"/>
    </row>
    <row r="28471" spans="6:6">
      <c r="F28471" s="1846"/>
    </row>
    <row r="28472" spans="6:6">
      <c r="F28472" s="1846"/>
    </row>
    <row r="28473" spans="6:6">
      <c r="F28473" s="1846"/>
    </row>
    <row r="28474" spans="6:6">
      <c r="F28474" s="1846"/>
    </row>
    <row r="28475" spans="6:6">
      <c r="F28475" s="1846"/>
    </row>
    <row r="28476" spans="6:6">
      <c r="F28476" s="1846"/>
    </row>
    <row r="28477" spans="6:6">
      <c r="F28477" s="1846"/>
    </row>
    <row r="28478" spans="6:6">
      <c r="F28478" s="1846"/>
    </row>
    <row r="28479" spans="6:6">
      <c r="F28479" s="1846"/>
    </row>
    <row r="28480" spans="6:6">
      <c r="F28480" s="1846"/>
    </row>
    <row r="28481" spans="6:6">
      <c r="F28481" s="1846"/>
    </row>
    <row r="28482" spans="6:6">
      <c r="F28482" s="1846"/>
    </row>
    <row r="28483" spans="6:6">
      <c r="F28483" s="1846"/>
    </row>
    <row r="28484" spans="6:6">
      <c r="F28484" s="1846"/>
    </row>
    <row r="28485" spans="6:6">
      <c r="F28485" s="1846"/>
    </row>
    <row r="28486" spans="6:6">
      <c r="F28486" s="1846"/>
    </row>
    <row r="28487" spans="6:6">
      <c r="F28487" s="1846"/>
    </row>
    <row r="28488" spans="6:6">
      <c r="F28488" s="1846"/>
    </row>
    <row r="28489" spans="6:6">
      <c r="F28489" s="1846"/>
    </row>
    <row r="28490" spans="6:6">
      <c r="F28490" s="1846"/>
    </row>
    <row r="28491" spans="6:6">
      <c r="F28491" s="1846"/>
    </row>
    <row r="28492" spans="6:6">
      <c r="F28492" s="1846"/>
    </row>
    <row r="28493" spans="6:6">
      <c r="F28493" s="1846"/>
    </row>
    <row r="28494" spans="6:6">
      <c r="F28494" s="1846"/>
    </row>
    <row r="28495" spans="6:6">
      <c r="F28495" s="1846"/>
    </row>
    <row r="28496" spans="6:6">
      <c r="F28496" s="1846"/>
    </row>
    <row r="28497" spans="6:6">
      <c r="F28497" s="1846"/>
    </row>
    <row r="28498" spans="6:6">
      <c r="F28498" s="1846"/>
    </row>
    <row r="28499" spans="6:6">
      <c r="F28499" s="1846"/>
    </row>
    <row r="28500" spans="6:6">
      <c r="F28500" s="1846"/>
    </row>
    <row r="28501" spans="6:6">
      <c r="F28501" s="1846"/>
    </row>
    <row r="28502" spans="6:6">
      <c r="F28502" s="1846"/>
    </row>
    <row r="28503" spans="6:6">
      <c r="F28503" s="1846"/>
    </row>
    <row r="28504" spans="6:6">
      <c r="F28504" s="1846"/>
    </row>
    <row r="28505" spans="6:6">
      <c r="F28505" s="1846"/>
    </row>
    <row r="28506" spans="6:6">
      <c r="F28506" s="1846"/>
    </row>
    <row r="28507" spans="6:6">
      <c r="F28507" s="1846"/>
    </row>
    <row r="28508" spans="6:6">
      <c r="F28508" s="1846"/>
    </row>
    <row r="28509" spans="6:6">
      <c r="F28509" s="1846"/>
    </row>
    <row r="28510" spans="6:6">
      <c r="F28510" s="1846"/>
    </row>
    <row r="28511" spans="6:6">
      <c r="F28511" s="1846"/>
    </row>
    <row r="28512" spans="6:6">
      <c r="F28512" s="1846"/>
    </row>
    <row r="28513" spans="6:6">
      <c r="F28513" s="1846"/>
    </row>
    <row r="28514" spans="6:6">
      <c r="F28514" s="1846"/>
    </row>
    <row r="28515" spans="6:6">
      <c r="F28515" s="1846"/>
    </row>
    <row r="28516" spans="6:6">
      <c r="F28516" s="1846"/>
    </row>
    <row r="28517" spans="6:6">
      <c r="F28517" s="1846"/>
    </row>
    <row r="28518" spans="6:6">
      <c r="F28518" s="1846"/>
    </row>
    <row r="28519" spans="6:6">
      <c r="F28519" s="1846"/>
    </row>
    <row r="28520" spans="6:6">
      <c r="F28520" s="1846"/>
    </row>
    <row r="28521" spans="6:6">
      <c r="F28521" s="1846"/>
    </row>
    <row r="28522" spans="6:6">
      <c r="F28522" s="1846"/>
    </row>
    <row r="28523" spans="6:6">
      <c r="F28523" s="1846"/>
    </row>
    <row r="28524" spans="6:6">
      <c r="F28524" s="1846"/>
    </row>
    <row r="28525" spans="6:6">
      <c r="F28525" s="1846"/>
    </row>
    <row r="28526" spans="6:6">
      <c r="F28526" s="1846"/>
    </row>
    <row r="28527" spans="6:6">
      <c r="F28527" s="1846"/>
    </row>
    <row r="28528" spans="6:6">
      <c r="F28528" s="1846"/>
    </row>
    <row r="28529" spans="6:6">
      <c r="F28529" s="1846"/>
    </row>
    <row r="28530" spans="6:6">
      <c r="F28530" s="1846"/>
    </row>
    <row r="28531" spans="6:6">
      <c r="F28531" s="1846"/>
    </row>
    <row r="28532" spans="6:6">
      <c r="F28532" s="1846"/>
    </row>
    <row r="28533" spans="6:6">
      <c r="F28533" s="1846"/>
    </row>
    <row r="28534" spans="6:6">
      <c r="F28534" s="1846"/>
    </row>
    <row r="28535" spans="6:6">
      <c r="F28535" s="1846"/>
    </row>
    <row r="28536" spans="6:6">
      <c r="F28536" s="1846"/>
    </row>
    <row r="28537" spans="6:6">
      <c r="F28537" s="1846"/>
    </row>
    <row r="28538" spans="6:6">
      <c r="F28538" s="1846"/>
    </row>
    <row r="28539" spans="6:6">
      <c r="F28539" s="1846"/>
    </row>
    <row r="28540" spans="6:6">
      <c r="F28540" s="1846"/>
    </row>
    <row r="28541" spans="6:6">
      <c r="F28541" s="1846"/>
    </row>
    <row r="28542" spans="6:6">
      <c r="F28542" s="1846"/>
    </row>
    <row r="28543" spans="6:6">
      <c r="F28543" s="1846"/>
    </row>
    <row r="28544" spans="6:6">
      <c r="F28544" s="1846"/>
    </row>
    <row r="28545" spans="6:6">
      <c r="F28545" s="1846"/>
    </row>
    <row r="28546" spans="6:6">
      <c r="F28546" s="1846"/>
    </row>
    <row r="28547" spans="6:6">
      <c r="F28547" s="1846"/>
    </row>
    <row r="28548" spans="6:6">
      <c r="F28548" s="1846"/>
    </row>
    <row r="28549" spans="6:6">
      <c r="F28549" s="1846"/>
    </row>
    <row r="28550" spans="6:6">
      <c r="F28550" s="1846"/>
    </row>
    <row r="28551" spans="6:6">
      <c r="F28551" s="1846"/>
    </row>
    <row r="28552" spans="6:6">
      <c r="F28552" s="1846"/>
    </row>
    <row r="28553" spans="6:6">
      <c r="F28553" s="1846"/>
    </row>
    <row r="28554" spans="6:6">
      <c r="F28554" s="1846"/>
    </row>
    <row r="28555" spans="6:6">
      <c r="F28555" s="1846"/>
    </row>
    <row r="28556" spans="6:6">
      <c r="F28556" s="1846"/>
    </row>
    <row r="28557" spans="6:6">
      <c r="F28557" s="1846"/>
    </row>
    <row r="28558" spans="6:6">
      <c r="F28558" s="1846"/>
    </row>
    <row r="28559" spans="6:6">
      <c r="F28559" s="1846"/>
    </row>
    <row r="28560" spans="6:6">
      <c r="F28560" s="1846"/>
    </row>
    <row r="28561" spans="6:6">
      <c r="F28561" s="1846"/>
    </row>
    <row r="28562" spans="6:6">
      <c r="F28562" s="1846"/>
    </row>
    <row r="28563" spans="6:6">
      <c r="F28563" s="1846"/>
    </row>
    <row r="28564" spans="6:6">
      <c r="F28564" s="1846"/>
    </row>
    <row r="28565" spans="6:6">
      <c r="F28565" s="1846"/>
    </row>
    <row r="28566" spans="6:6">
      <c r="F28566" s="1846"/>
    </row>
    <row r="28567" spans="6:6">
      <c r="F28567" s="1846"/>
    </row>
    <row r="28568" spans="6:6">
      <c r="F28568" s="1846"/>
    </row>
    <row r="28569" spans="6:6">
      <c r="F28569" s="1846"/>
    </row>
    <row r="28570" spans="6:6">
      <c r="F28570" s="1846"/>
    </row>
    <row r="28571" spans="6:6">
      <c r="F28571" s="1846"/>
    </row>
    <row r="28572" spans="6:6">
      <c r="F28572" s="1846"/>
    </row>
    <row r="28573" spans="6:6">
      <c r="F28573" s="1846"/>
    </row>
    <row r="28574" spans="6:6">
      <c r="F28574" s="1846"/>
    </row>
    <row r="28575" spans="6:6">
      <c r="F28575" s="1846"/>
    </row>
    <row r="28576" spans="6:6">
      <c r="F28576" s="1846"/>
    </row>
    <row r="28577" spans="6:6">
      <c r="F28577" s="1846"/>
    </row>
    <row r="28578" spans="6:6">
      <c r="F28578" s="1846"/>
    </row>
    <row r="28579" spans="6:6">
      <c r="F28579" s="1846"/>
    </row>
    <row r="28580" spans="6:6">
      <c r="F28580" s="1846"/>
    </row>
    <row r="28581" spans="6:6">
      <c r="F28581" s="1846"/>
    </row>
    <row r="28582" spans="6:6">
      <c r="F28582" s="1846"/>
    </row>
    <row r="28583" spans="6:6">
      <c r="F28583" s="1846"/>
    </row>
    <row r="28584" spans="6:6">
      <c r="F28584" s="1846"/>
    </row>
    <row r="28585" spans="6:6">
      <c r="F28585" s="1846"/>
    </row>
    <row r="28586" spans="6:6">
      <c r="F28586" s="1846"/>
    </row>
    <row r="28587" spans="6:6">
      <c r="F28587" s="1846"/>
    </row>
    <row r="28588" spans="6:6">
      <c r="F28588" s="1846"/>
    </row>
    <row r="28589" spans="6:6">
      <c r="F28589" s="1846"/>
    </row>
    <row r="28590" spans="6:6">
      <c r="F28590" s="1846"/>
    </row>
    <row r="28591" spans="6:6">
      <c r="F28591" s="1846"/>
    </row>
    <row r="28592" spans="6:6">
      <c r="F28592" s="1846"/>
    </row>
    <row r="28593" spans="6:6">
      <c r="F28593" s="1846"/>
    </row>
    <row r="28594" spans="6:6">
      <c r="F28594" s="1846"/>
    </row>
    <row r="28595" spans="6:6">
      <c r="F28595" s="1846"/>
    </row>
    <row r="28596" spans="6:6">
      <c r="F28596" s="1846"/>
    </row>
    <row r="28597" spans="6:6">
      <c r="F28597" s="1846"/>
    </row>
    <row r="28598" spans="6:6">
      <c r="F28598" s="1846"/>
    </row>
    <row r="28599" spans="6:6">
      <c r="F28599" s="1846"/>
    </row>
    <row r="28600" spans="6:6">
      <c r="F28600" s="1846"/>
    </row>
    <row r="28601" spans="6:6">
      <c r="F28601" s="1846"/>
    </row>
    <row r="28602" spans="6:6">
      <c r="F28602" s="1846"/>
    </row>
    <row r="28603" spans="6:6">
      <c r="F28603" s="1846"/>
    </row>
    <row r="28604" spans="6:6">
      <c r="F28604" s="1846"/>
    </row>
    <row r="28605" spans="6:6">
      <c r="F28605" s="1846"/>
    </row>
    <row r="28606" spans="6:6">
      <c r="F28606" s="1846"/>
    </row>
    <row r="28607" spans="6:6">
      <c r="F28607" s="1846"/>
    </row>
    <row r="28608" spans="6:6">
      <c r="F28608" s="1846"/>
    </row>
    <row r="28609" spans="6:6">
      <c r="F28609" s="1846"/>
    </row>
    <row r="28610" spans="6:6">
      <c r="F28610" s="1846"/>
    </row>
    <row r="28611" spans="6:6">
      <c r="F28611" s="1846"/>
    </row>
    <row r="28612" spans="6:6">
      <c r="F28612" s="1846"/>
    </row>
    <row r="28613" spans="6:6">
      <c r="F28613" s="1846"/>
    </row>
    <row r="28614" spans="6:6">
      <c r="F28614" s="1846"/>
    </row>
    <row r="28615" spans="6:6">
      <c r="F28615" s="1846"/>
    </row>
    <row r="28616" spans="6:6">
      <c r="F28616" s="1846"/>
    </row>
    <row r="28617" spans="6:6">
      <c r="F28617" s="1846"/>
    </row>
    <row r="28618" spans="6:6">
      <c r="F28618" s="1846"/>
    </row>
    <row r="28619" spans="6:6">
      <c r="F28619" s="1846"/>
    </row>
    <row r="28620" spans="6:6">
      <c r="F28620" s="1846"/>
    </row>
    <row r="28621" spans="6:6">
      <c r="F28621" s="1846"/>
    </row>
    <row r="28622" spans="6:6">
      <c r="F28622" s="1846"/>
    </row>
    <row r="28623" spans="6:6">
      <c r="F28623" s="1846"/>
    </row>
    <row r="28624" spans="6:6">
      <c r="F28624" s="1846"/>
    </row>
    <row r="28625" spans="6:6">
      <c r="F28625" s="1846"/>
    </row>
    <row r="28626" spans="6:6">
      <c r="F28626" s="1846"/>
    </row>
    <row r="28627" spans="6:6">
      <c r="F28627" s="1846"/>
    </row>
    <row r="28628" spans="6:6">
      <c r="F28628" s="1846"/>
    </row>
    <row r="28629" spans="6:6">
      <c r="F28629" s="1846"/>
    </row>
    <row r="28630" spans="6:6">
      <c r="F28630" s="1846"/>
    </row>
    <row r="28631" spans="6:6">
      <c r="F28631" s="1846"/>
    </row>
    <row r="28632" spans="6:6">
      <c r="F28632" s="1846"/>
    </row>
    <row r="28633" spans="6:6">
      <c r="F28633" s="1846"/>
    </row>
    <row r="28634" spans="6:6">
      <c r="F28634" s="1846"/>
    </row>
    <row r="28635" spans="6:6">
      <c r="F28635" s="1846"/>
    </row>
    <row r="28636" spans="6:6">
      <c r="F28636" s="1846"/>
    </row>
    <row r="28637" spans="6:6">
      <c r="F28637" s="1846"/>
    </row>
    <row r="28638" spans="6:6">
      <c r="F28638" s="1846"/>
    </row>
    <row r="28639" spans="6:6">
      <c r="F28639" s="1846"/>
    </row>
    <row r="28640" spans="6:6">
      <c r="F28640" s="1846"/>
    </row>
    <row r="28641" spans="6:6">
      <c r="F28641" s="1846"/>
    </row>
    <row r="28642" spans="6:6">
      <c r="F28642" s="1846"/>
    </row>
    <row r="28643" spans="6:6">
      <c r="F28643" s="1846"/>
    </row>
    <row r="28644" spans="6:6">
      <c r="F28644" s="1846"/>
    </row>
    <row r="28645" spans="6:6">
      <c r="F28645" s="1846"/>
    </row>
    <row r="28646" spans="6:6">
      <c r="F28646" s="1846"/>
    </row>
    <row r="28647" spans="6:6">
      <c r="F28647" s="1846"/>
    </row>
    <row r="28648" spans="6:6">
      <c r="F28648" s="1846"/>
    </row>
    <row r="28649" spans="6:6">
      <c r="F28649" s="1846"/>
    </row>
    <row r="28650" spans="6:6">
      <c r="F28650" s="1846"/>
    </row>
    <row r="28651" spans="6:6">
      <c r="F28651" s="1846"/>
    </row>
    <row r="28652" spans="6:6">
      <c r="F28652" s="1846"/>
    </row>
    <row r="28653" spans="6:6">
      <c r="F28653" s="1846"/>
    </row>
    <row r="28654" spans="6:6">
      <c r="F28654" s="1846"/>
    </row>
    <row r="28655" spans="6:6">
      <c r="F28655" s="1846"/>
    </row>
    <row r="28656" spans="6:6">
      <c r="F28656" s="1846"/>
    </row>
    <row r="28657" spans="6:6">
      <c r="F28657" s="1846"/>
    </row>
    <row r="28658" spans="6:6">
      <c r="F28658" s="1846"/>
    </row>
    <row r="28659" spans="6:6">
      <c r="F28659" s="1846"/>
    </row>
    <row r="28660" spans="6:6">
      <c r="F28660" s="1846"/>
    </row>
    <row r="28661" spans="6:6">
      <c r="F28661" s="1846"/>
    </row>
    <row r="28662" spans="6:6">
      <c r="F28662" s="1846"/>
    </row>
    <row r="28663" spans="6:6">
      <c r="F28663" s="1846"/>
    </row>
    <row r="28664" spans="6:6">
      <c r="F28664" s="1846"/>
    </row>
    <row r="28665" spans="6:6">
      <c r="F28665" s="1846"/>
    </row>
    <row r="28666" spans="6:6">
      <c r="F28666" s="1846"/>
    </row>
    <row r="28667" spans="6:6">
      <c r="F28667" s="1846"/>
    </row>
    <row r="28668" spans="6:6">
      <c r="F28668" s="1846"/>
    </row>
    <row r="28669" spans="6:6">
      <c r="F28669" s="1846"/>
    </row>
    <row r="28670" spans="6:6">
      <c r="F28670" s="1846"/>
    </row>
    <row r="28671" spans="6:6">
      <c r="F28671" s="1846"/>
    </row>
    <row r="28672" spans="6:6">
      <c r="F28672" s="1846"/>
    </row>
    <row r="28673" spans="6:6">
      <c r="F28673" s="1846"/>
    </row>
    <row r="28674" spans="6:6">
      <c r="F28674" s="1846"/>
    </row>
    <row r="28675" spans="6:6">
      <c r="F28675" s="1846"/>
    </row>
    <row r="28676" spans="6:6">
      <c r="F28676" s="1846"/>
    </row>
    <row r="28677" spans="6:6">
      <c r="F28677" s="1846"/>
    </row>
    <row r="28678" spans="6:6">
      <c r="F28678" s="1846"/>
    </row>
    <row r="28679" spans="6:6">
      <c r="F28679" s="1846"/>
    </row>
    <row r="28680" spans="6:6">
      <c r="F28680" s="1846"/>
    </row>
    <row r="28681" spans="6:6">
      <c r="F28681" s="1846"/>
    </row>
    <row r="28682" spans="6:6">
      <c r="F28682" s="1846"/>
    </row>
    <row r="28683" spans="6:6">
      <c r="F28683" s="1846"/>
    </row>
    <row r="28684" spans="6:6">
      <c r="F28684" s="1846"/>
    </row>
    <row r="28685" spans="6:6">
      <c r="F28685" s="1846"/>
    </row>
    <row r="28686" spans="6:6">
      <c r="F28686" s="1846"/>
    </row>
    <row r="28687" spans="6:6">
      <c r="F28687" s="1846"/>
    </row>
    <row r="28688" spans="6:6">
      <c r="F28688" s="1846"/>
    </row>
    <row r="28689" spans="6:6">
      <c r="F28689" s="1846"/>
    </row>
    <row r="28690" spans="6:6">
      <c r="F28690" s="1846"/>
    </row>
    <row r="28691" spans="6:6">
      <c r="F28691" s="1846"/>
    </row>
    <row r="28692" spans="6:6">
      <c r="F28692" s="1846"/>
    </row>
    <row r="28693" spans="6:6">
      <c r="F28693" s="1846"/>
    </row>
    <row r="28694" spans="6:6">
      <c r="F28694" s="1846"/>
    </row>
    <row r="28695" spans="6:6">
      <c r="F28695" s="1846"/>
    </row>
    <row r="28696" spans="6:6">
      <c r="F28696" s="1846"/>
    </row>
    <row r="28697" spans="6:6">
      <c r="F28697" s="1846"/>
    </row>
    <row r="28698" spans="6:6">
      <c r="F28698" s="1846"/>
    </row>
    <row r="28699" spans="6:6">
      <c r="F28699" s="1846"/>
    </row>
    <row r="28700" spans="6:6">
      <c r="F28700" s="1846"/>
    </row>
    <row r="28701" spans="6:6">
      <c r="F28701" s="1846"/>
    </row>
    <row r="28702" spans="6:6">
      <c r="F28702" s="1846"/>
    </row>
    <row r="28703" spans="6:6">
      <c r="F28703" s="1846"/>
    </row>
    <row r="28704" spans="6:6">
      <c r="F28704" s="1846"/>
    </row>
    <row r="28705" spans="6:6">
      <c r="F28705" s="1846"/>
    </row>
    <row r="28706" spans="6:6">
      <c r="F28706" s="1846"/>
    </row>
    <row r="28707" spans="6:6">
      <c r="F28707" s="1846"/>
    </row>
    <row r="28708" spans="6:6">
      <c r="F28708" s="1846"/>
    </row>
    <row r="28709" spans="6:6">
      <c r="F28709" s="1846"/>
    </row>
    <row r="28710" spans="6:6">
      <c r="F28710" s="1846"/>
    </row>
    <row r="28711" spans="6:6">
      <c r="F28711" s="1846"/>
    </row>
    <row r="28712" spans="6:6">
      <c r="F28712" s="1846"/>
    </row>
    <row r="28713" spans="6:6">
      <c r="F28713" s="1846"/>
    </row>
    <row r="28714" spans="6:6">
      <c r="F28714" s="1846"/>
    </row>
    <row r="28715" spans="6:6">
      <c r="F28715" s="1846"/>
    </row>
    <row r="28716" spans="6:6">
      <c r="F28716" s="1846"/>
    </row>
    <row r="28717" spans="6:6">
      <c r="F28717" s="1846"/>
    </row>
    <row r="28718" spans="6:6">
      <c r="F28718" s="1846"/>
    </row>
    <row r="28719" spans="6:6">
      <c r="F28719" s="1846"/>
    </row>
    <row r="28720" spans="6:6">
      <c r="F28720" s="1846"/>
    </row>
    <row r="28721" spans="6:6">
      <c r="F28721" s="1846"/>
    </row>
    <row r="28722" spans="6:6">
      <c r="F28722" s="1846"/>
    </row>
    <row r="28723" spans="6:6">
      <c r="F28723" s="1846"/>
    </row>
    <row r="28724" spans="6:6">
      <c r="F28724" s="1846"/>
    </row>
    <row r="28725" spans="6:6">
      <c r="F28725" s="1846"/>
    </row>
    <row r="28726" spans="6:6">
      <c r="F28726" s="1846"/>
    </row>
    <row r="28727" spans="6:6">
      <c r="F28727" s="1846"/>
    </row>
    <row r="28728" spans="6:6">
      <c r="F28728" s="1846"/>
    </row>
    <row r="28729" spans="6:6">
      <c r="F28729" s="1846"/>
    </row>
    <row r="28730" spans="6:6">
      <c r="F28730" s="1846"/>
    </row>
    <row r="28731" spans="6:6">
      <c r="F28731" s="1846"/>
    </row>
    <row r="28732" spans="6:6">
      <c r="F28732" s="1846"/>
    </row>
    <row r="28733" spans="6:6">
      <c r="F28733" s="1846"/>
    </row>
    <row r="28734" spans="6:6">
      <c r="F28734" s="1846"/>
    </row>
    <row r="28735" spans="6:6">
      <c r="F28735" s="1846"/>
    </row>
    <row r="28736" spans="6:6">
      <c r="F28736" s="1846"/>
    </row>
    <row r="28737" spans="6:6">
      <c r="F28737" s="1846"/>
    </row>
    <row r="28738" spans="6:6">
      <c r="F28738" s="1846"/>
    </row>
    <row r="28739" spans="6:6">
      <c r="F28739" s="1846"/>
    </row>
    <row r="28740" spans="6:6">
      <c r="F28740" s="1846"/>
    </row>
    <row r="28741" spans="6:6">
      <c r="F28741" s="1846"/>
    </row>
    <row r="28742" spans="6:6">
      <c r="F28742" s="1846"/>
    </row>
    <row r="28743" spans="6:6">
      <c r="F28743" s="1846"/>
    </row>
    <row r="28744" spans="6:6">
      <c r="F28744" s="1846"/>
    </row>
    <row r="28745" spans="6:6">
      <c r="F28745" s="1846"/>
    </row>
    <row r="28746" spans="6:6">
      <c r="F28746" s="1846"/>
    </row>
    <row r="28747" spans="6:6">
      <c r="F28747" s="1846"/>
    </row>
    <row r="28748" spans="6:6">
      <c r="F28748" s="1846"/>
    </row>
    <row r="28749" spans="6:6">
      <c r="F28749" s="1846"/>
    </row>
    <row r="28750" spans="6:6">
      <c r="F28750" s="1846"/>
    </row>
    <row r="28751" spans="6:6">
      <c r="F28751" s="1846"/>
    </row>
    <row r="28752" spans="6:6">
      <c r="F28752" s="1846"/>
    </row>
    <row r="28753" spans="6:6">
      <c r="F28753" s="1846"/>
    </row>
    <row r="28754" spans="6:6">
      <c r="F28754" s="1846"/>
    </row>
    <row r="28755" spans="6:6">
      <c r="F28755" s="1846"/>
    </row>
    <row r="28756" spans="6:6">
      <c r="F28756" s="1846"/>
    </row>
    <row r="28757" spans="6:6">
      <c r="F28757" s="1846"/>
    </row>
    <row r="28758" spans="6:6">
      <c r="F28758" s="1846"/>
    </row>
    <row r="28759" spans="6:6">
      <c r="F28759" s="1846"/>
    </row>
    <row r="28760" spans="6:6">
      <c r="F28760" s="1846"/>
    </row>
    <row r="28761" spans="6:6">
      <c r="F28761" s="1846"/>
    </row>
    <row r="28762" spans="6:6">
      <c r="F28762" s="1846"/>
    </row>
    <row r="28763" spans="6:6">
      <c r="F28763" s="1846"/>
    </row>
    <row r="28764" spans="6:6">
      <c r="F28764" s="1846"/>
    </row>
    <row r="28765" spans="6:6">
      <c r="F28765" s="1846"/>
    </row>
    <row r="28766" spans="6:6">
      <c r="F28766" s="1846"/>
    </row>
    <row r="28767" spans="6:6">
      <c r="F28767" s="1846"/>
    </row>
    <row r="28768" spans="6:6">
      <c r="F28768" s="1846"/>
    </row>
    <row r="28769" spans="6:6">
      <c r="F28769" s="1846"/>
    </row>
    <row r="28770" spans="6:6">
      <c r="F28770" s="1846"/>
    </row>
    <row r="28771" spans="6:6">
      <c r="F28771" s="1846"/>
    </row>
    <row r="28772" spans="6:6">
      <c r="F28772" s="1846"/>
    </row>
    <row r="28773" spans="6:6">
      <c r="F28773" s="1846"/>
    </row>
    <row r="28774" spans="6:6">
      <c r="F28774" s="1846"/>
    </row>
    <row r="28775" spans="6:6">
      <c r="F28775" s="1846"/>
    </row>
    <row r="28776" spans="6:6">
      <c r="F28776" s="1846"/>
    </row>
    <row r="28777" spans="6:6">
      <c r="F28777" s="1846"/>
    </row>
    <row r="28778" spans="6:6">
      <c r="F28778" s="1846"/>
    </row>
    <row r="28779" spans="6:6">
      <c r="F28779" s="1846"/>
    </row>
    <row r="28780" spans="6:6">
      <c r="F28780" s="1846"/>
    </row>
    <row r="28781" spans="6:6">
      <c r="F28781" s="1846"/>
    </row>
    <row r="28782" spans="6:6">
      <c r="F28782" s="1846"/>
    </row>
    <row r="28783" spans="6:6">
      <c r="F28783" s="1846"/>
    </row>
    <row r="28784" spans="6:6">
      <c r="F28784" s="1846"/>
    </row>
    <row r="28785" spans="6:6">
      <c r="F28785" s="1846"/>
    </row>
    <row r="28786" spans="6:6">
      <c r="F28786" s="1846"/>
    </row>
    <row r="28787" spans="6:6">
      <c r="F28787" s="1846"/>
    </row>
    <row r="28788" spans="6:6">
      <c r="F28788" s="1846"/>
    </row>
    <row r="28789" spans="6:6">
      <c r="F28789" s="1846"/>
    </row>
    <row r="28790" spans="6:6">
      <c r="F28790" s="1846"/>
    </row>
    <row r="28791" spans="6:6">
      <c r="F28791" s="1846"/>
    </row>
    <row r="28792" spans="6:6">
      <c r="F28792" s="1846"/>
    </row>
    <row r="28793" spans="6:6">
      <c r="F28793" s="1846"/>
    </row>
    <row r="28794" spans="6:6">
      <c r="F28794" s="1846"/>
    </row>
    <row r="28795" spans="6:6">
      <c r="F28795" s="1846"/>
    </row>
    <row r="28796" spans="6:6">
      <c r="F28796" s="1846"/>
    </row>
    <row r="28797" spans="6:6">
      <c r="F28797" s="1846"/>
    </row>
    <row r="28798" spans="6:6">
      <c r="F28798" s="1846"/>
    </row>
    <row r="28799" spans="6:6">
      <c r="F28799" s="1846"/>
    </row>
    <row r="28800" spans="6:6">
      <c r="F28800" s="1846"/>
    </row>
    <row r="28801" spans="6:6">
      <c r="F28801" s="1846"/>
    </row>
    <row r="28802" spans="6:6">
      <c r="F28802" s="1846"/>
    </row>
    <row r="28803" spans="6:6">
      <c r="F28803" s="1846"/>
    </row>
    <row r="28804" spans="6:6">
      <c r="F28804" s="1846"/>
    </row>
    <row r="28805" spans="6:6">
      <c r="F28805" s="1846"/>
    </row>
    <row r="28806" spans="6:6">
      <c r="F28806" s="1846"/>
    </row>
    <row r="28807" spans="6:6">
      <c r="F28807" s="1846"/>
    </row>
    <row r="28808" spans="6:6">
      <c r="F28808" s="1846"/>
    </row>
    <row r="28809" spans="6:6">
      <c r="F28809" s="1846"/>
    </row>
    <row r="28810" spans="6:6">
      <c r="F28810" s="1846"/>
    </row>
    <row r="28811" spans="6:6">
      <c r="F28811" s="1846"/>
    </row>
    <row r="28812" spans="6:6">
      <c r="F28812" s="1846"/>
    </row>
    <row r="28813" spans="6:6">
      <c r="F28813" s="1846"/>
    </row>
    <row r="28814" spans="6:6">
      <c r="F28814" s="1846"/>
    </row>
    <row r="28815" spans="6:6">
      <c r="F28815" s="1846"/>
    </row>
    <row r="28816" spans="6:6">
      <c r="F28816" s="1846"/>
    </row>
    <row r="28817" spans="6:6">
      <c r="F28817" s="1846"/>
    </row>
    <row r="28818" spans="6:6">
      <c r="F28818" s="1846"/>
    </row>
    <row r="28819" spans="6:6">
      <c r="F28819" s="1846"/>
    </row>
    <row r="28820" spans="6:6">
      <c r="F28820" s="1846"/>
    </row>
    <row r="28821" spans="6:6">
      <c r="F28821" s="1846"/>
    </row>
    <row r="28822" spans="6:6">
      <c r="F28822" s="1846"/>
    </row>
    <row r="28823" spans="6:6">
      <c r="F28823" s="1846"/>
    </row>
    <row r="28824" spans="6:6">
      <c r="F28824" s="1846"/>
    </row>
    <row r="28825" spans="6:6">
      <c r="F28825" s="1846"/>
    </row>
    <row r="28826" spans="6:6">
      <c r="F28826" s="1846"/>
    </row>
    <row r="28827" spans="6:6">
      <c r="F28827" s="1846"/>
    </row>
    <row r="28828" spans="6:6">
      <c r="F28828" s="1846"/>
    </row>
    <row r="28829" spans="6:6">
      <c r="F28829" s="1846"/>
    </row>
    <row r="28830" spans="6:6">
      <c r="F28830" s="1846"/>
    </row>
    <row r="28831" spans="6:6">
      <c r="F28831" s="1846"/>
    </row>
    <row r="28832" spans="6:6">
      <c r="F28832" s="1846"/>
    </row>
    <row r="28833" spans="6:6">
      <c r="F28833" s="1846"/>
    </row>
    <row r="28834" spans="6:6">
      <c r="F28834" s="1846"/>
    </row>
    <row r="28835" spans="6:6">
      <c r="F28835" s="1846"/>
    </row>
    <row r="28836" spans="6:6">
      <c r="F28836" s="1846"/>
    </row>
    <row r="28837" spans="6:6">
      <c r="F28837" s="1846"/>
    </row>
    <row r="28838" spans="6:6">
      <c r="F28838" s="1846"/>
    </row>
    <row r="28839" spans="6:6">
      <c r="F28839" s="1846"/>
    </row>
    <row r="28840" spans="6:6">
      <c r="F28840" s="1846"/>
    </row>
    <row r="28841" spans="6:6">
      <c r="F28841" s="1846"/>
    </row>
    <row r="28842" spans="6:6">
      <c r="F28842" s="1846"/>
    </row>
    <row r="28843" spans="6:6">
      <c r="F28843" s="1846"/>
    </row>
    <row r="28844" spans="6:6">
      <c r="F28844" s="1846"/>
    </row>
    <row r="28845" spans="6:6">
      <c r="F28845" s="1846"/>
    </row>
    <row r="28846" spans="6:6">
      <c r="F28846" s="1846"/>
    </row>
    <row r="28847" spans="6:6">
      <c r="F28847" s="1846"/>
    </row>
    <row r="28848" spans="6:6">
      <c r="F28848" s="1846"/>
    </row>
    <row r="28849" spans="6:6">
      <c r="F28849" s="1846"/>
    </row>
    <row r="28850" spans="6:6">
      <c r="F28850" s="1846"/>
    </row>
    <row r="28851" spans="6:6">
      <c r="F28851" s="1846"/>
    </row>
    <row r="28852" spans="6:6">
      <c r="F28852" s="1846"/>
    </row>
    <row r="28853" spans="6:6">
      <c r="F28853" s="1846"/>
    </row>
    <row r="28854" spans="6:6">
      <c r="F28854" s="1846"/>
    </row>
    <row r="28855" spans="6:6">
      <c r="F28855" s="1846"/>
    </row>
    <row r="28856" spans="6:6">
      <c r="F28856" s="1846"/>
    </row>
    <row r="28857" spans="6:6">
      <c r="F28857" s="1846"/>
    </row>
    <row r="28858" spans="6:6">
      <c r="F28858" s="1846"/>
    </row>
    <row r="28859" spans="6:6">
      <c r="F28859" s="1846"/>
    </row>
    <row r="28860" spans="6:6">
      <c r="F28860" s="1846"/>
    </row>
    <row r="28861" spans="6:6">
      <c r="F28861" s="1846"/>
    </row>
    <row r="28862" spans="6:6">
      <c r="F28862" s="1846"/>
    </row>
    <row r="28863" spans="6:6">
      <c r="F28863" s="1846"/>
    </row>
    <row r="28864" spans="6:6">
      <c r="F28864" s="1846"/>
    </row>
    <row r="28865" spans="6:6">
      <c r="F28865" s="1846"/>
    </row>
    <row r="28866" spans="6:6">
      <c r="F28866" s="1846"/>
    </row>
    <row r="28867" spans="6:6">
      <c r="F28867" s="1846"/>
    </row>
    <row r="28868" spans="6:6">
      <c r="F28868" s="1846"/>
    </row>
    <row r="28869" spans="6:6">
      <c r="F28869" s="1846"/>
    </row>
    <row r="28870" spans="6:6">
      <c r="F28870" s="1846"/>
    </row>
    <row r="28871" spans="6:6">
      <c r="F28871" s="1846"/>
    </row>
    <row r="28872" spans="6:6">
      <c r="F28872" s="1846"/>
    </row>
    <row r="28873" spans="6:6">
      <c r="F28873" s="1846"/>
    </row>
    <row r="28874" spans="6:6">
      <c r="F28874" s="1846"/>
    </row>
    <row r="28875" spans="6:6">
      <c r="F28875" s="1846"/>
    </row>
    <row r="28876" spans="6:6">
      <c r="F28876" s="1846"/>
    </row>
    <row r="28877" spans="6:6">
      <c r="F28877" s="1846"/>
    </row>
    <row r="28878" spans="6:6">
      <c r="F28878" s="1846"/>
    </row>
    <row r="28879" spans="6:6">
      <c r="F28879" s="1846"/>
    </row>
    <row r="28880" spans="6:6">
      <c r="F28880" s="1846"/>
    </row>
    <row r="28881" spans="6:6">
      <c r="F28881" s="1846"/>
    </row>
    <row r="28882" spans="6:6">
      <c r="F28882" s="1846"/>
    </row>
    <row r="28883" spans="6:6">
      <c r="F28883" s="1846"/>
    </row>
    <row r="28884" spans="6:6">
      <c r="F28884" s="1846"/>
    </row>
    <row r="28885" spans="6:6">
      <c r="F28885" s="1846"/>
    </row>
    <row r="28886" spans="6:6">
      <c r="F28886" s="1846"/>
    </row>
    <row r="28887" spans="6:6">
      <c r="F28887" s="1846"/>
    </row>
    <row r="28888" spans="6:6">
      <c r="F28888" s="1846"/>
    </row>
    <row r="28889" spans="6:6">
      <c r="F28889" s="1846"/>
    </row>
    <row r="28890" spans="6:6">
      <c r="F28890" s="1846"/>
    </row>
    <row r="28891" spans="6:6">
      <c r="F28891" s="1846"/>
    </row>
    <row r="28892" spans="6:6">
      <c r="F28892" s="1846"/>
    </row>
    <row r="28893" spans="6:6">
      <c r="F28893" s="1846"/>
    </row>
    <row r="28894" spans="6:6">
      <c r="F28894" s="1846"/>
    </row>
    <row r="28895" spans="6:6">
      <c r="F28895" s="1846"/>
    </row>
    <row r="28896" spans="6:6">
      <c r="F28896" s="1846"/>
    </row>
    <row r="28897" spans="6:6">
      <c r="F28897" s="1846"/>
    </row>
    <row r="28898" spans="6:6">
      <c r="F28898" s="1846"/>
    </row>
    <row r="28899" spans="6:6">
      <c r="F28899" s="1846"/>
    </row>
    <row r="28900" spans="6:6">
      <c r="F28900" s="1846"/>
    </row>
    <row r="28901" spans="6:6">
      <c r="F28901" s="1846"/>
    </row>
    <row r="28902" spans="6:6">
      <c r="F28902" s="1846"/>
    </row>
    <row r="28903" spans="6:6">
      <c r="F28903" s="1846"/>
    </row>
    <row r="28904" spans="6:6">
      <c r="F28904" s="1846"/>
    </row>
    <row r="28905" spans="6:6">
      <c r="F28905" s="1846"/>
    </row>
    <row r="28906" spans="6:6">
      <c r="F28906" s="1846"/>
    </row>
    <row r="28907" spans="6:6">
      <c r="F28907" s="1846"/>
    </row>
    <row r="28908" spans="6:6">
      <c r="F28908" s="1846"/>
    </row>
    <row r="28909" spans="6:6">
      <c r="F28909" s="1846"/>
    </row>
    <row r="28910" spans="6:6">
      <c r="F28910" s="1846"/>
    </row>
    <row r="28911" spans="6:6">
      <c r="F28911" s="1846"/>
    </row>
    <row r="28912" spans="6:6">
      <c r="F28912" s="1846"/>
    </row>
    <row r="28913" spans="6:6">
      <c r="F28913" s="1846"/>
    </row>
    <row r="28914" spans="6:6">
      <c r="F28914" s="1846"/>
    </row>
    <row r="28915" spans="6:6">
      <c r="F28915" s="1846"/>
    </row>
    <row r="28916" spans="6:6">
      <c r="F28916" s="1846"/>
    </row>
    <row r="28917" spans="6:6">
      <c r="F28917" s="1846"/>
    </row>
    <row r="28918" spans="6:6">
      <c r="F28918" s="1846"/>
    </row>
    <row r="28919" spans="6:6">
      <c r="F28919" s="1846"/>
    </row>
    <row r="28920" spans="6:6">
      <c r="F28920" s="1846"/>
    </row>
    <row r="28921" spans="6:6">
      <c r="F28921" s="1846"/>
    </row>
    <row r="28922" spans="6:6">
      <c r="F28922" s="1846"/>
    </row>
    <row r="28923" spans="6:6">
      <c r="F28923" s="1846"/>
    </row>
    <row r="28924" spans="6:6">
      <c r="F28924" s="1846"/>
    </row>
    <row r="28925" spans="6:6">
      <c r="F28925" s="1846"/>
    </row>
    <row r="28926" spans="6:6">
      <c r="F28926" s="1846"/>
    </row>
    <row r="28927" spans="6:6">
      <c r="F28927" s="1846"/>
    </row>
    <row r="28928" spans="6:6">
      <c r="F28928" s="1846"/>
    </row>
    <row r="28929" spans="6:6">
      <c r="F28929" s="1846"/>
    </row>
    <row r="28930" spans="6:6">
      <c r="F28930" s="1846"/>
    </row>
    <row r="28931" spans="6:6">
      <c r="F28931" s="1846"/>
    </row>
    <row r="28932" spans="6:6">
      <c r="F28932" s="1846"/>
    </row>
    <row r="28933" spans="6:6">
      <c r="F28933" s="1846"/>
    </row>
    <row r="28934" spans="6:6">
      <c r="F28934" s="1846"/>
    </row>
    <row r="28935" spans="6:6">
      <c r="F28935" s="1846"/>
    </row>
    <row r="28936" spans="6:6">
      <c r="F28936" s="1846"/>
    </row>
    <row r="28937" spans="6:6">
      <c r="F28937" s="1846"/>
    </row>
    <row r="28938" spans="6:6">
      <c r="F28938" s="1846"/>
    </row>
    <row r="28939" spans="6:6">
      <c r="F28939" s="1846"/>
    </row>
    <row r="28940" spans="6:6">
      <c r="F28940" s="1846"/>
    </row>
    <row r="28941" spans="6:6">
      <c r="F28941" s="1846"/>
    </row>
    <row r="28942" spans="6:6">
      <c r="F28942" s="1846"/>
    </row>
    <row r="28943" spans="6:6">
      <c r="F28943" s="1846"/>
    </row>
    <row r="28944" spans="6:6">
      <c r="F28944" s="1846"/>
    </row>
    <row r="28945" spans="6:6">
      <c r="F28945" s="1846"/>
    </row>
    <row r="28946" spans="6:6">
      <c r="F28946" s="1846"/>
    </row>
    <row r="28947" spans="6:6">
      <c r="F28947" s="1846"/>
    </row>
    <row r="28948" spans="6:6">
      <c r="F28948" s="1846"/>
    </row>
    <row r="28949" spans="6:6">
      <c r="F28949" s="1846"/>
    </row>
    <row r="28950" spans="6:6">
      <c r="F28950" s="1846"/>
    </row>
    <row r="28951" spans="6:6">
      <c r="F28951" s="1846"/>
    </row>
    <row r="28952" spans="6:6">
      <c r="F28952" s="1846"/>
    </row>
    <row r="28953" spans="6:6">
      <c r="F28953" s="1846"/>
    </row>
    <row r="28954" spans="6:6">
      <c r="F28954" s="1846"/>
    </row>
    <row r="28955" spans="6:6">
      <c r="F28955" s="1846"/>
    </row>
    <row r="28956" spans="6:6">
      <c r="F28956" s="1846"/>
    </row>
    <row r="28957" spans="6:6">
      <c r="F28957" s="1846"/>
    </row>
    <row r="28958" spans="6:6">
      <c r="F28958" s="1846"/>
    </row>
    <row r="28959" spans="6:6">
      <c r="F28959" s="1846"/>
    </row>
    <row r="28960" spans="6:6">
      <c r="F28960" s="1846"/>
    </row>
    <row r="28961" spans="6:6">
      <c r="F28961" s="1846"/>
    </row>
    <row r="28962" spans="6:6">
      <c r="F28962" s="1846"/>
    </row>
    <row r="28963" spans="6:6">
      <c r="F28963" s="1846"/>
    </row>
    <row r="28964" spans="6:6">
      <c r="F28964" s="1846"/>
    </row>
    <row r="28965" spans="6:6">
      <c r="F28965" s="1846"/>
    </row>
    <row r="28966" spans="6:6">
      <c r="F28966" s="1846"/>
    </row>
    <row r="28967" spans="6:6">
      <c r="F28967" s="1846"/>
    </row>
    <row r="28968" spans="6:6">
      <c r="F28968" s="1846"/>
    </row>
    <row r="28969" spans="6:6">
      <c r="F28969" s="1846"/>
    </row>
    <row r="28970" spans="6:6">
      <c r="F28970" s="1846"/>
    </row>
    <row r="28971" spans="6:6">
      <c r="F28971" s="1846"/>
    </row>
    <row r="28972" spans="6:6">
      <c r="F28972" s="1846"/>
    </row>
    <row r="28973" spans="6:6">
      <c r="F28973" s="1846"/>
    </row>
    <row r="28974" spans="6:6">
      <c r="F28974" s="1846"/>
    </row>
    <row r="28975" spans="6:6">
      <c r="F28975" s="1846"/>
    </row>
    <row r="28976" spans="6:6">
      <c r="F28976" s="1846"/>
    </row>
    <row r="28977" spans="6:6">
      <c r="F28977" s="1846"/>
    </row>
    <row r="28978" spans="6:6">
      <c r="F28978" s="1846"/>
    </row>
    <row r="28979" spans="6:6">
      <c r="F28979" s="1846"/>
    </row>
    <row r="28980" spans="6:6">
      <c r="F28980" s="1846"/>
    </row>
    <row r="28981" spans="6:6">
      <c r="F28981" s="1846"/>
    </row>
    <row r="28982" spans="6:6">
      <c r="F28982" s="1846"/>
    </row>
    <row r="28983" spans="6:6">
      <c r="F28983" s="1846"/>
    </row>
    <row r="28984" spans="6:6">
      <c r="F28984" s="1846"/>
    </row>
    <row r="28985" spans="6:6">
      <c r="F28985" s="1846"/>
    </row>
    <row r="28986" spans="6:6">
      <c r="F28986" s="1846"/>
    </row>
    <row r="28987" spans="6:6">
      <c r="F28987" s="1846"/>
    </row>
    <row r="28988" spans="6:6">
      <c r="F28988" s="1846"/>
    </row>
    <row r="28989" spans="6:6">
      <c r="F28989" s="1846"/>
    </row>
    <row r="28990" spans="6:6">
      <c r="F28990" s="1846"/>
    </row>
    <row r="28991" spans="6:6">
      <c r="F28991" s="1846"/>
    </row>
    <row r="28992" spans="6:6">
      <c r="F28992" s="1846"/>
    </row>
    <row r="28993" spans="6:6">
      <c r="F28993" s="1846"/>
    </row>
    <row r="28994" spans="6:6">
      <c r="F28994" s="1846"/>
    </row>
    <row r="28995" spans="6:6">
      <c r="F28995" s="1846"/>
    </row>
    <row r="28996" spans="6:6">
      <c r="F28996" s="1846"/>
    </row>
    <row r="28997" spans="6:6">
      <c r="F28997" s="1846"/>
    </row>
    <row r="28998" spans="6:6">
      <c r="F28998" s="1846"/>
    </row>
    <row r="28999" spans="6:6">
      <c r="F28999" s="1846"/>
    </row>
    <row r="29000" spans="6:6">
      <c r="F29000" s="1846"/>
    </row>
    <row r="29001" spans="6:6">
      <c r="F29001" s="1846"/>
    </row>
    <row r="29002" spans="6:6">
      <c r="F29002" s="1846"/>
    </row>
    <row r="29003" spans="6:6">
      <c r="F29003" s="1846"/>
    </row>
    <row r="29004" spans="6:6">
      <c r="F29004" s="1846"/>
    </row>
    <row r="29005" spans="6:6">
      <c r="F29005" s="1846"/>
    </row>
    <row r="29006" spans="6:6">
      <c r="F29006" s="1846"/>
    </row>
    <row r="29007" spans="6:6">
      <c r="F29007" s="1846"/>
    </row>
    <row r="29008" spans="6:6">
      <c r="F29008" s="1846"/>
    </row>
    <row r="29009" spans="6:6">
      <c r="F29009" s="1846"/>
    </row>
    <row r="29010" spans="6:6">
      <c r="F29010" s="1846"/>
    </row>
    <row r="29011" spans="6:6">
      <c r="F29011" s="1846"/>
    </row>
    <row r="29012" spans="6:6">
      <c r="F29012" s="1846"/>
    </row>
    <row r="29013" spans="6:6">
      <c r="F29013" s="1846"/>
    </row>
    <row r="29014" spans="6:6">
      <c r="F29014" s="1846"/>
    </row>
    <row r="29015" spans="6:6">
      <c r="F29015" s="1846"/>
    </row>
    <row r="29016" spans="6:6">
      <c r="F29016" s="1846"/>
    </row>
    <row r="29017" spans="6:6">
      <c r="F29017" s="1846"/>
    </row>
    <row r="29018" spans="6:6">
      <c r="F29018" s="1846"/>
    </row>
    <row r="29019" spans="6:6">
      <c r="F29019" s="1846"/>
    </row>
    <row r="29020" spans="6:6">
      <c r="F29020" s="1846"/>
    </row>
    <row r="29021" spans="6:6">
      <c r="F29021" s="1846"/>
    </row>
    <row r="29022" spans="6:6">
      <c r="F29022" s="1846"/>
    </row>
    <row r="29023" spans="6:6">
      <c r="F29023" s="1846"/>
    </row>
    <row r="29024" spans="6:6">
      <c r="F29024" s="1846"/>
    </row>
    <row r="29025" spans="6:6">
      <c r="F29025" s="1846"/>
    </row>
    <row r="29026" spans="6:6">
      <c r="F29026" s="1846"/>
    </row>
    <row r="29027" spans="6:6">
      <c r="F29027" s="1846"/>
    </row>
    <row r="29028" spans="6:6">
      <c r="F29028" s="1846"/>
    </row>
    <row r="29029" spans="6:6">
      <c r="F29029" s="1846"/>
    </row>
    <row r="29030" spans="6:6">
      <c r="F29030" s="1846"/>
    </row>
    <row r="29031" spans="6:6">
      <c r="F29031" s="1846"/>
    </row>
    <row r="29032" spans="6:6">
      <c r="F29032" s="1846"/>
    </row>
    <row r="29033" spans="6:6">
      <c r="F29033" s="1846"/>
    </row>
    <row r="29034" spans="6:6">
      <c r="F29034" s="1846"/>
    </row>
    <row r="29035" spans="6:6">
      <c r="F29035" s="1846"/>
    </row>
    <row r="29036" spans="6:6">
      <c r="F29036" s="1846"/>
    </row>
    <row r="29037" spans="6:6">
      <c r="F29037" s="1846"/>
    </row>
    <row r="29038" spans="6:6">
      <c r="F29038" s="1846"/>
    </row>
    <row r="29039" spans="6:6">
      <c r="F29039" s="1846"/>
    </row>
    <row r="29040" spans="6:6">
      <c r="F29040" s="1846"/>
    </row>
    <row r="29041" spans="6:6">
      <c r="F29041" s="1846"/>
    </row>
    <row r="29042" spans="6:6">
      <c r="F29042" s="1846"/>
    </row>
    <row r="29043" spans="6:6">
      <c r="F29043" s="1846"/>
    </row>
    <row r="29044" spans="6:6">
      <c r="F29044" s="1846"/>
    </row>
    <row r="29045" spans="6:6">
      <c r="F29045" s="1846"/>
    </row>
    <row r="29046" spans="6:6">
      <c r="F29046" s="1846"/>
    </row>
    <row r="29047" spans="6:6">
      <c r="F29047" s="1846"/>
    </row>
    <row r="29048" spans="6:6">
      <c r="F29048" s="1846"/>
    </row>
    <row r="29049" spans="6:6">
      <c r="F29049" s="1846"/>
    </row>
    <row r="29050" spans="6:6">
      <c r="F29050" s="1846"/>
    </row>
    <row r="29051" spans="6:6">
      <c r="F29051" s="1846"/>
    </row>
    <row r="29052" spans="6:6">
      <c r="F29052" s="1846"/>
    </row>
    <row r="29053" spans="6:6">
      <c r="F29053" s="1846"/>
    </row>
    <row r="29054" spans="6:6">
      <c r="F29054" s="1846"/>
    </row>
    <row r="29055" spans="6:6">
      <c r="F29055" s="1846"/>
    </row>
    <row r="29056" spans="6:6">
      <c r="F29056" s="1846"/>
    </row>
    <row r="29057" spans="6:6">
      <c r="F29057" s="1846"/>
    </row>
    <row r="29058" spans="6:6">
      <c r="F29058" s="1846"/>
    </row>
    <row r="29059" spans="6:6">
      <c r="F29059" s="1846"/>
    </row>
    <row r="29060" spans="6:6">
      <c r="F29060" s="1846"/>
    </row>
    <row r="29061" spans="6:6">
      <c r="F29061" s="1846"/>
    </row>
    <row r="29062" spans="6:6">
      <c r="F29062" s="1846"/>
    </row>
    <row r="29063" spans="6:6">
      <c r="F29063" s="1846"/>
    </row>
    <row r="29064" spans="6:6">
      <c r="F29064" s="1846"/>
    </row>
    <row r="29065" spans="6:6">
      <c r="F29065" s="1846"/>
    </row>
    <row r="29066" spans="6:6">
      <c r="F29066" s="1846"/>
    </row>
    <row r="29067" spans="6:6">
      <c r="F29067" s="1846"/>
    </row>
    <row r="29068" spans="6:6">
      <c r="F29068" s="1846"/>
    </row>
    <row r="29069" spans="6:6">
      <c r="F29069" s="1846"/>
    </row>
    <row r="29070" spans="6:6">
      <c r="F29070" s="1846"/>
    </row>
    <row r="29071" spans="6:6">
      <c r="F29071" s="1846"/>
    </row>
    <row r="29072" spans="6:6">
      <c r="F29072" s="1846"/>
    </row>
    <row r="29073" spans="6:6">
      <c r="F29073" s="1846"/>
    </row>
    <row r="29074" spans="6:6">
      <c r="F29074" s="1846"/>
    </row>
    <row r="29075" spans="6:6">
      <c r="F29075" s="1846"/>
    </row>
    <row r="29076" spans="6:6">
      <c r="F29076" s="1846"/>
    </row>
    <row r="29077" spans="6:6">
      <c r="F29077" s="1846"/>
    </row>
    <row r="29078" spans="6:6">
      <c r="F29078" s="1846"/>
    </row>
    <row r="29079" spans="6:6">
      <c r="F29079" s="1846"/>
    </row>
    <row r="29080" spans="6:6">
      <c r="F29080" s="1846"/>
    </row>
    <row r="29081" spans="6:6">
      <c r="F29081" s="1846"/>
    </row>
    <row r="29082" spans="6:6">
      <c r="F29082" s="1846"/>
    </row>
    <row r="29083" spans="6:6">
      <c r="F29083" s="1846"/>
    </row>
    <row r="29084" spans="6:6">
      <c r="F29084" s="1846"/>
    </row>
    <row r="29085" spans="6:6">
      <c r="F29085" s="1846"/>
    </row>
    <row r="29086" spans="6:6">
      <c r="F29086" s="1846"/>
    </row>
    <row r="29087" spans="6:6">
      <c r="F29087" s="1846"/>
    </row>
    <row r="29088" spans="6:6">
      <c r="F29088" s="1846"/>
    </row>
    <row r="29089" spans="6:6">
      <c r="F29089" s="1846"/>
    </row>
    <row r="29090" spans="6:6">
      <c r="F29090" s="1846"/>
    </row>
    <row r="29091" spans="6:6">
      <c r="F29091" s="1846"/>
    </row>
    <row r="29092" spans="6:6">
      <c r="F29092" s="1846"/>
    </row>
    <row r="29093" spans="6:6">
      <c r="F29093" s="1846"/>
    </row>
    <row r="29094" spans="6:6">
      <c r="F29094" s="1846"/>
    </row>
    <row r="29095" spans="6:6">
      <c r="F29095" s="1846"/>
    </row>
    <row r="29096" spans="6:6">
      <c r="F29096" s="1846"/>
    </row>
    <row r="29097" spans="6:6">
      <c r="F29097" s="1846"/>
    </row>
    <row r="29098" spans="6:6">
      <c r="F29098" s="1846"/>
    </row>
    <row r="29099" spans="6:6">
      <c r="F29099" s="1846"/>
    </row>
    <row r="29100" spans="6:6">
      <c r="F29100" s="1846"/>
    </row>
    <row r="29101" spans="6:6">
      <c r="F29101" s="1846"/>
    </row>
    <row r="29102" spans="6:6">
      <c r="F29102" s="1846"/>
    </row>
    <row r="29103" spans="6:6">
      <c r="F29103" s="1846"/>
    </row>
    <row r="29104" spans="6:6">
      <c r="F29104" s="1846"/>
    </row>
    <row r="29105" spans="6:6">
      <c r="F29105" s="1846"/>
    </row>
    <row r="29106" spans="6:6">
      <c r="F29106" s="1846"/>
    </row>
    <row r="29107" spans="6:6">
      <c r="F29107" s="1846"/>
    </row>
    <row r="29108" spans="6:6">
      <c r="F29108" s="1846"/>
    </row>
    <row r="29109" spans="6:6">
      <c r="F29109" s="1846"/>
    </row>
    <row r="29110" spans="6:6">
      <c r="F29110" s="1846"/>
    </row>
    <row r="29111" spans="6:6">
      <c r="F29111" s="1846"/>
    </row>
    <row r="29112" spans="6:6">
      <c r="F29112" s="1846"/>
    </row>
    <row r="29113" spans="6:6">
      <c r="F29113" s="1846"/>
    </row>
    <row r="29114" spans="6:6">
      <c r="F29114" s="1846"/>
    </row>
    <row r="29115" spans="6:6">
      <c r="F29115" s="1846"/>
    </row>
    <row r="29116" spans="6:6">
      <c r="F29116" s="1846"/>
    </row>
    <row r="29117" spans="6:6">
      <c r="F29117" s="1846"/>
    </row>
    <row r="29118" spans="6:6">
      <c r="F29118" s="1846"/>
    </row>
    <row r="29119" spans="6:6">
      <c r="F29119" s="1846"/>
    </row>
    <row r="29120" spans="6:6">
      <c r="F29120" s="1846"/>
    </row>
    <row r="29121" spans="6:6">
      <c r="F29121" s="1846"/>
    </row>
    <row r="29122" spans="6:6">
      <c r="F29122" s="1846"/>
    </row>
    <row r="29123" spans="6:6">
      <c r="F29123" s="1846"/>
    </row>
    <row r="29124" spans="6:6">
      <c r="F29124" s="1846"/>
    </row>
    <row r="29125" spans="6:6">
      <c r="F29125" s="1846"/>
    </row>
    <row r="29126" spans="6:6">
      <c r="F29126" s="1846"/>
    </row>
    <row r="29127" spans="6:6">
      <c r="F29127" s="1846"/>
    </row>
    <row r="29128" spans="6:6">
      <c r="F29128" s="1846"/>
    </row>
    <row r="29129" spans="6:6">
      <c r="F29129" s="1846"/>
    </row>
    <row r="29130" spans="6:6">
      <c r="F29130" s="1846"/>
    </row>
    <row r="29131" spans="6:6">
      <c r="F29131" s="1846"/>
    </row>
    <row r="29132" spans="6:6">
      <c r="F29132" s="1846"/>
    </row>
    <row r="29133" spans="6:6">
      <c r="F29133" s="1846"/>
    </row>
    <row r="29134" spans="6:6">
      <c r="F29134" s="1846"/>
    </row>
    <row r="29135" spans="6:6">
      <c r="F29135" s="1846"/>
    </row>
    <row r="29136" spans="6:6">
      <c r="F29136" s="1846"/>
    </row>
    <row r="29137" spans="6:6">
      <c r="F29137" s="1846"/>
    </row>
    <row r="29138" spans="6:6">
      <c r="F29138" s="1846"/>
    </row>
    <row r="29139" spans="6:6">
      <c r="F29139" s="1846"/>
    </row>
    <row r="29140" spans="6:6">
      <c r="F29140" s="1846"/>
    </row>
    <row r="29141" spans="6:6">
      <c r="F29141" s="1846"/>
    </row>
    <row r="29142" spans="6:6">
      <c r="F29142" s="1846"/>
    </row>
    <row r="29143" spans="6:6">
      <c r="F29143" s="1846"/>
    </row>
    <row r="29144" spans="6:6">
      <c r="F29144" s="1846"/>
    </row>
    <row r="29145" spans="6:6">
      <c r="F29145" s="1846"/>
    </row>
    <row r="29146" spans="6:6">
      <c r="F29146" s="1846"/>
    </row>
    <row r="29147" spans="6:6">
      <c r="F29147" s="1846"/>
    </row>
    <row r="29148" spans="6:6">
      <c r="F29148" s="1846"/>
    </row>
    <row r="29149" spans="6:6">
      <c r="F29149" s="1846"/>
    </row>
    <row r="29150" spans="6:6">
      <c r="F29150" s="1846"/>
    </row>
    <row r="29151" spans="6:6">
      <c r="F29151" s="1846"/>
    </row>
    <row r="29152" spans="6:6">
      <c r="F29152" s="1846"/>
    </row>
    <row r="29153" spans="6:6">
      <c r="F29153" s="1846"/>
    </row>
    <row r="29154" spans="6:6">
      <c r="F29154" s="1846"/>
    </row>
    <row r="29155" spans="6:6">
      <c r="F29155" s="1846"/>
    </row>
    <row r="29156" spans="6:6">
      <c r="F29156" s="1846"/>
    </row>
    <row r="29157" spans="6:6">
      <c r="F29157" s="1846"/>
    </row>
    <row r="29158" spans="6:6">
      <c r="F29158" s="1846"/>
    </row>
    <row r="29159" spans="6:6">
      <c r="F29159" s="1846"/>
    </row>
    <row r="29160" spans="6:6">
      <c r="F29160" s="1846"/>
    </row>
    <row r="29161" spans="6:6">
      <c r="F29161" s="1846"/>
    </row>
    <row r="29162" spans="6:6">
      <c r="F29162" s="1846"/>
    </row>
    <row r="29163" spans="6:6">
      <c r="F29163" s="1846"/>
    </row>
    <row r="29164" spans="6:6">
      <c r="F29164" s="1846"/>
    </row>
    <row r="29165" spans="6:6">
      <c r="F29165" s="1846"/>
    </row>
    <row r="29166" spans="6:6">
      <c r="F29166" s="1846"/>
    </row>
    <row r="29167" spans="6:6">
      <c r="F29167" s="1846"/>
    </row>
    <row r="29168" spans="6:6">
      <c r="F29168" s="1846"/>
    </row>
    <row r="29169" spans="6:6">
      <c r="F29169" s="1846"/>
    </row>
    <row r="29170" spans="6:6">
      <c r="F29170" s="1846"/>
    </row>
    <row r="29171" spans="6:6">
      <c r="F29171" s="1846"/>
    </row>
    <row r="29172" spans="6:6">
      <c r="F29172" s="1846"/>
    </row>
    <row r="29173" spans="6:6">
      <c r="F29173" s="1846"/>
    </row>
    <row r="29174" spans="6:6">
      <c r="F29174" s="1846"/>
    </row>
    <row r="29175" spans="6:6">
      <c r="F29175" s="1846"/>
    </row>
    <row r="29176" spans="6:6">
      <c r="F29176" s="1846"/>
    </row>
    <row r="29177" spans="6:6">
      <c r="F29177" s="1846"/>
    </row>
    <row r="29178" spans="6:6">
      <c r="F29178" s="1846"/>
    </row>
    <row r="29179" spans="6:6">
      <c r="F29179" s="1846"/>
    </row>
    <row r="29180" spans="6:6">
      <c r="F29180" s="1846"/>
    </row>
    <row r="29181" spans="6:6">
      <c r="F29181" s="1846"/>
    </row>
    <row r="29182" spans="6:6">
      <c r="F29182" s="1846"/>
    </row>
    <row r="29183" spans="6:6">
      <c r="F29183" s="1846"/>
    </row>
    <row r="29184" spans="6:6">
      <c r="F29184" s="1846"/>
    </row>
    <row r="29185" spans="6:6">
      <c r="F29185" s="1846"/>
    </row>
    <row r="29186" spans="6:6">
      <c r="F29186" s="1846"/>
    </row>
    <row r="29187" spans="6:6">
      <c r="F29187" s="1846"/>
    </row>
    <row r="29188" spans="6:6">
      <c r="F29188" s="1846"/>
    </row>
    <row r="29189" spans="6:6">
      <c r="F29189" s="1846"/>
    </row>
    <row r="29190" spans="6:6">
      <c r="F29190" s="1846"/>
    </row>
    <row r="29191" spans="6:6">
      <c r="F29191" s="1846"/>
    </row>
    <row r="29192" spans="6:6">
      <c r="F29192" s="1846"/>
    </row>
    <row r="29193" spans="6:6">
      <c r="F29193" s="1846"/>
    </row>
    <row r="29194" spans="6:6">
      <c r="F29194" s="1846"/>
    </row>
    <row r="29195" spans="6:6">
      <c r="F29195" s="1846"/>
    </row>
    <row r="29196" spans="6:6">
      <c r="F29196" s="1846"/>
    </row>
    <row r="29197" spans="6:6">
      <c r="F29197" s="1846"/>
    </row>
    <row r="29198" spans="6:6">
      <c r="F29198" s="1846"/>
    </row>
    <row r="29199" spans="6:6">
      <c r="F29199" s="1846"/>
    </row>
    <row r="29200" spans="6:6">
      <c r="F29200" s="1846"/>
    </row>
    <row r="29201" spans="6:6">
      <c r="F29201" s="1846"/>
    </row>
    <row r="29202" spans="6:6">
      <c r="F29202" s="1846"/>
    </row>
    <row r="29203" spans="6:6">
      <c r="F29203" s="1846"/>
    </row>
    <row r="29204" spans="6:6">
      <c r="F29204" s="1846"/>
    </row>
    <row r="29205" spans="6:6">
      <c r="F29205" s="1846"/>
    </row>
    <row r="29206" spans="6:6">
      <c r="F29206" s="1846"/>
    </row>
    <row r="29207" spans="6:6">
      <c r="F29207" s="1846"/>
    </row>
    <row r="29208" spans="6:6">
      <c r="F29208" s="1846"/>
    </row>
    <row r="29209" spans="6:6">
      <c r="F29209" s="1846"/>
    </row>
    <row r="29210" spans="6:6">
      <c r="F29210" s="1846"/>
    </row>
    <row r="29211" spans="6:6">
      <c r="F29211" s="1846"/>
    </row>
    <row r="29212" spans="6:6">
      <c r="F29212" s="1846"/>
    </row>
    <row r="29213" spans="6:6">
      <c r="F29213" s="1846"/>
    </row>
    <row r="29214" spans="6:6">
      <c r="F29214" s="1846"/>
    </row>
    <row r="29215" spans="6:6">
      <c r="F29215" s="1846"/>
    </row>
    <row r="29216" spans="6:6">
      <c r="F29216" s="1846"/>
    </row>
    <row r="29217" spans="6:6">
      <c r="F29217" s="1846"/>
    </row>
    <row r="29218" spans="6:6">
      <c r="F29218" s="1846"/>
    </row>
    <row r="29219" spans="6:6">
      <c r="F29219" s="1846"/>
    </row>
    <row r="29220" spans="6:6">
      <c r="F29220" s="1846"/>
    </row>
    <row r="29221" spans="6:6">
      <c r="F29221" s="1846"/>
    </row>
    <row r="29222" spans="6:6">
      <c r="F29222" s="1846"/>
    </row>
    <row r="29223" spans="6:6">
      <c r="F29223" s="1846"/>
    </row>
    <row r="29224" spans="6:6">
      <c r="F29224" s="1846"/>
    </row>
    <row r="29225" spans="6:6">
      <c r="F29225" s="1846"/>
    </row>
    <row r="29226" spans="6:6">
      <c r="F29226" s="1846"/>
    </row>
    <row r="29227" spans="6:6">
      <c r="F29227" s="1846"/>
    </row>
    <row r="29228" spans="6:6">
      <c r="F29228" s="1846"/>
    </row>
    <row r="29229" spans="6:6">
      <c r="F29229" s="1846"/>
    </row>
    <row r="29230" spans="6:6">
      <c r="F29230" s="1846"/>
    </row>
    <row r="29231" spans="6:6">
      <c r="F29231" s="1846"/>
    </row>
    <row r="29232" spans="6:6">
      <c r="F29232" s="1846"/>
    </row>
    <row r="29233" spans="6:6">
      <c r="F29233" s="1846"/>
    </row>
    <row r="29234" spans="6:6">
      <c r="F29234" s="1846"/>
    </row>
    <row r="29235" spans="6:6">
      <c r="F29235" s="1846"/>
    </row>
    <row r="29236" spans="6:6">
      <c r="F29236" s="1846"/>
    </row>
    <row r="29237" spans="6:6">
      <c r="F29237" s="1846"/>
    </row>
    <row r="29238" spans="6:6">
      <c r="F29238" s="1846"/>
    </row>
    <row r="29239" spans="6:6">
      <c r="F29239" s="1846"/>
    </row>
    <row r="29240" spans="6:6">
      <c r="F29240" s="1846"/>
    </row>
    <row r="29241" spans="6:6">
      <c r="F29241" s="1846"/>
    </row>
    <row r="29242" spans="6:6">
      <c r="F29242" s="1846"/>
    </row>
    <row r="29243" spans="6:6">
      <c r="F29243" s="1846"/>
    </row>
    <row r="29244" spans="6:6">
      <c r="F29244" s="1846"/>
    </row>
    <row r="29245" spans="6:6">
      <c r="F29245" s="1846"/>
    </row>
    <row r="29246" spans="6:6">
      <c r="F29246" s="1846"/>
    </row>
    <row r="29247" spans="6:6">
      <c r="F29247" s="1846"/>
    </row>
    <row r="29248" spans="6:6">
      <c r="F29248" s="1846"/>
    </row>
    <row r="29249" spans="6:6">
      <c r="F29249" s="1846"/>
    </row>
    <row r="29250" spans="6:6">
      <c r="F29250" s="1846"/>
    </row>
    <row r="29251" spans="6:6">
      <c r="F29251" s="1846"/>
    </row>
    <row r="29252" spans="6:6">
      <c r="F29252" s="1846"/>
    </row>
    <row r="29253" spans="6:6">
      <c r="F29253" s="1846"/>
    </row>
    <row r="29254" spans="6:6">
      <c r="F29254" s="1846"/>
    </row>
    <row r="29255" spans="6:6">
      <c r="F29255" s="1846"/>
    </row>
    <row r="29256" spans="6:6">
      <c r="F29256" s="1846"/>
    </row>
    <row r="29257" spans="6:6">
      <c r="F29257" s="1846"/>
    </row>
    <row r="29258" spans="6:6">
      <c r="F29258" s="1846"/>
    </row>
    <row r="29259" spans="6:6">
      <c r="F29259" s="1846"/>
    </row>
    <row r="29260" spans="6:6">
      <c r="F29260" s="1846"/>
    </row>
    <row r="29261" spans="6:6">
      <c r="F29261" s="1846"/>
    </row>
    <row r="29262" spans="6:6">
      <c r="F29262" s="1846"/>
    </row>
    <row r="29263" spans="6:6">
      <c r="F29263" s="1846"/>
    </row>
    <row r="29264" spans="6:6">
      <c r="F29264" s="1846"/>
    </row>
    <row r="29265" spans="6:6">
      <c r="F29265" s="1846"/>
    </row>
    <row r="29266" spans="6:6">
      <c r="F29266" s="1846"/>
    </row>
    <row r="29267" spans="6:6">
      <c r="F29267" s="1846"/>
    </row>
    <row r="29268" spans="6:6">
      <c r="F29268" s="1846"/>
    </row>
    <row r="29269" spans="6:6">
      <c r="F29269" s="1846"/>
    </row>
    <row r="29270" spans="6:6">
      <c r="F29270" s="1846"/>
    </row>
    <row r="29271" spans="6:6">
      <c r="F29271" s="1846"/>
    </row>
    <row r="29272" spans="6:6">
      <c r="F29272" s="1846"/>
    </row>
    <row r="29273" spans="6:6">
      <c r="F29273" s="1846"/>
    </row>
    <row r="29274" spans="6:6">
      <c r="F29274" s="1846"/>
    </row>
    <row r="29275" spans="6:6">
      <c r="F29275" s="1846"/>
    </row>
    <row r="29276" spans="6:6">
      <c r="F29276" s="1846"/>
    </row>
    <row r="29277" spans="6:6">
      <c r="F29277" s="1846"/>
    </row>
    <row r="29278" spans="6:6">
      <c r="F29278" s="1846"/>
    </row>
    <row r="29279" spans="6:6">
      <c r="F29279" s="1846"/>
    </row>
    <row r="29280" spans="6:6">
      <c r="F29280" s="1846"/>
    </row>
    <row r="29281" spans="6:6">
      <c r="F29281" s="1846"/>
    </row>
    <row r="29282" spans="6:6">
      <c r="F29282" s="1846"/>
    </row>
    <row r="29283" spans="6:6">
      <c r="F29283" s="1846"/>
    </row>
    <row r="29284" spans="6:6">
      <c r="F29284" s="1846"/>
    </row>
    <row r="29285" spans="6:6">
      <c r="F29285" s="1846"/>
    </row>
    <row r="29286" spans="6:6">
      <c r="F29286" s="1846"/>
    </row>
    <row r="29287" spans="6:6">
      <c r="F29287" s="1846"/>
    </row>
    <row r="29288" spans="6:6">
      <c r="F29288" s="1846"/>
    </row>
    <row r="29289" spans="6:6">
      <c r="F29289" s="1846"/>
    </row>
    <row r="29290" spans="6:6">
      <c r="F29290" s="1846"/>
    </row>
    <row r="29291" spans="6:6">
      <c r="F29291" s="1846"/>
    </row>
    <row r="29292" spans="6:6">
      <c r="F29292" s="1846"/>
    </row>
    <row r="29293" spans="6:6">
      <c r="F29293" s="1846"/>
    </row>
    <row r="29294" spans="6:6">
      <c r="F29294" s="1846"/>
    </row>
    <row r="29295" spans="6:6">
      <c r="F29295" s="1846"/>
    </row>
    <row r="29296" spans="6:6">
      <c r="F29296" s="1846"/>
    </row>
    <row r="29297" spans="6:6">
      <c r="F29297" s="1846"/>
    </row>
    <row r="29298" spans="6:6">
      <c r="F29298" s="1846"/>
    </row>
    <row r="29299" spans="6:6">
      <c r="F29299" s="1846"/>
    </row>
    <row r="29300" spans="6:6">
      <c r="F29300" s="1846"/>
    </row>
    <row r="29301" spans="6:6">
      <c r="F29301" s="1846"/>
    </row>
    <row r="29302" spans="6:6">
      <c r="F29302" s="1846"/>
    </row>
    <row r="29303" spans="6:6">
      <c r="F29303" s="1846"/>
    </row>
    <row r="29304" spans="6:6">
      <c r="F29304" s="1846"/>
    </row>
    <row r="29305" spans="6:6">
      <c r="F29305" s="1846"/>
    </row>
    <row r="29306" spans="6:6">
      <c r="F29306" s="1846"/>
    </row>
    <row r="29307" spans="6:6">
      <c r="F29307" s="1846"/>
    </row>
    <row r="29308" spans="6:6">
      <c r="F29308" s="1846"/>
    </row>
    <row r="29309" spans="6:6">
      <c r="F29309" s="1846"/>
    </row>
    <row r="29310" spans="6:6">
      <c r="F29310" s="1846"/>
    </row>
    <row r="29311" spans="6:6">
      <c r="F29311" s="1846"/>
    </row>
    <row r="29312" spans="6:6">
      <c r="F29312" s="1846"/>
    </row>
    <row r="29313" spans="6:6">
      <c r="F29313" s="1846"/>
    </row>
    <row r="29314" spans="6:6">
      <c r="F29314" s="1846"/>
    </row>
    <row r="29315" spans="6:6">
      <c r="F29315" s="1846"/>
    </row>
    <row r="29316" spans="6:6">
      <c r="F29316" s="1846"/>
    </row>
    <row r="29317" spans="6:6">
      <c r="F29317" s="1846"/>
    </row>
    <row r="29318" spans="6:6">
      <c r="F29318" s="1846"/>
    </row>
    <row r="29319" spans="6:6">
      <c r="F29319" s="1846"/>
    </row>
    <row r="29320" spans="6:6">
      <c r="F29320" s="1846"/>
    </row>
    <row r="29321" spans="6:6">
      <c r="F29321" s="1846"/>
    </row>
    <row r="29322" spans="6:6">
      <c r="F29322" s="1846"/>
    </row>
    <row r="29323" spans="6:6">
      <c r="F29323" s="1846"/>
    </row>
    <row r="29324" spans="6:6">
      <c r="F29324" s="1846"/>
    </row>
    <row r="29325" spans="6:6">
      <c r="F29325" s="1846"/>
    </row>
    <row r="29326" spans="6:6">
      <c r="F29326" s="1846"/>
    </row>
    <row r="29327" spans="6:6">
      <c r="F29327" s="1846"/>
    </row>
    <row r="29328" spans="6:6">
      <c r="F29328" s="1846"/>
    </row>
    <row r="29329" spans="6:6">
      <c r="F29329" s="1846"/>
    </row>
    <row r="29330" spans="6:6">
      <c r="F29330" s="1846"/>
    </row>
    <row r="29331" spans="6:6">
      <c r="F29331" s="1846"/>
    </row>
    <row r="29332" spans="6:6">
      <c r="F29332" s="1846"/>
    </row>
    <row r="29333" spans="6:6">
      <c r="F29333" s="1846"/>
    </row>
    <row r="29334" spans="6:6">
      <c r="F29334" s="1846"/>
    </row>
    <row r="29335" spans="6:6">
      <c r="F29335" s="1846"/>
    </row>
    <row r="29336" spans="6:6">
      <c r="F29336" s="1846"/>
    </row>
    <row r="29337" spans="6:6">
      <c r="F29337" s="1846"/>
    </row>
    <row r="29338" spans="6:6">
      <c r="F29338" s="1846"/>
    </row>
    <row r="29339" spans="6:6">
      <c r="F29339" s="1846"/>
    </row>
    <row r="29340" spans="6:6">
      <c r="F29340" s="1846"/>
    </row>
    <row r="29341" spans="6:6">
      <c r="F29341" s="1846"/>
    </row>
    <row r="29342" spans="6:6">
      <c r="F29342" s="1846"/>
    </row>
    <row r="29343" spans="6:6">
      <c r="F29343" s="1846"/>
    </row>
    <row r="29344" spans="6:6">
      <c r="F29344" s="1846"/>
    </row>
    <row r="29345" spans="6:6">
      <c r="F29345" s="1846"/>
    </row>
    <row r="29346" spans="6:6">
      <c r="F29346" s="1846"/>
    </row>
    <row r="29347" spans="6:6">
      <c r="F29347" s="1846"/>
    </row>
    <row r="29348" spans="6:6">
      <c r="F29348" s="1846"/>
    </row>
    <row r="29349" spans="6:6">
      <c r="F29349" s="1846"/>
    </row>
    <row r="29350" spans="6:6">
      <c r="F29350" s="1846"/>
    </row>
    <row r="29351" spans="6:6">
      <c r="F29351" s="1846"/>
    </row>
    <row r="29352" spans="6:6">
      <c r="F29352" s="1846"/>
    </row>
    <row r="29353" spans="6:6">
      <c r="F29353" s="1846"/>
    </row>
    <row r="29354" spans="6:6">
      <c r="F29354" s="1846"/>
    </row>
    <row r="29355" spans="6:6">
      <c r="F29355" s="1846"/>
    </row>
    <row r="29356" spans="6:6">
      <c r="F29356" s="1846"/>
    </row>
    <row r="29357" spans="6:6">
      <c r="F29357" s="1846"/>
    </row>
    <row r="29358" spans="6:6">
      <c r="F29358" s="1846"/>
    </row>
    <row r="29359" spans="6:6">
      <c r="F29359" s="1846"/>
    </row>
    <row r="29360" spans="6:6">
      <c r="F29360" s="1846"/>
    </row>
    <row r="29361" spans="6:6">
      <c r="F29361" s="1846"/>
    </row>
    <row r="29362" spans="6:6">
      <c r="F29362" s="1846"/>
    </row>
    <row r="29363" spans="6:6">
      <c r="F29363" s="1846"/>
    </row>
    <row r="29364" spans="6:6">
      <c r="F29364" s="1846"/>
    </row>
    <row r="29365" spans="6:6">
      <c r="F29365" s="1846"/>
    </row>
    <row r="29366" spans="6:6">
      <c r="F29366" s="1846"/>
    </row>
    <row r="29367" spans="6:6">
      <c r="F29367" s="1846"/>
    </row>
    <row r="29368" spans="6:6">
      <c r="F29368" s="1846"/>
    </row>
    <row r="29369" spans="6:6">
      <c r="F29369" s="1846"/>
    </row>
    <row r="29370" spans="6:6">
      <c r="F29370" s="1846"/>
    </row>
    <row r="29371" spans="6:6">
      <c r="F29371" s="1846"/>
    </row>
    <row r="29372" spans="6:6">
      <c r="F29372" s="1846"/>
    </row>
    <row r="29373" spans="6:6">
      <c r="F29373" s="1846"/>
    </row>
    <row r="29374" spans="6:6">
      <c r="F29374" s="1846"/>
    </row>
    <row r="29375" spans="6:6">
      <c r="F29375" s="1846"/>
    </row>
    <row r="29376" spans="6:6">
      <c r="F29376" s="1846"/>
    </row>
    <row r="29377" spans="6:6">
      <c r="F29377" s="1846"/>
    </row>
    <row r="29378" spans="6:6">
      <c r="F29378" s="1846"/>
    </row>
    <row r="29379" spans="6:6">
      <c r="F29379" s="1846"/>
    </row>
    <row r="29380" spans="6:6">
      <c r="F29380" s="1846"/>
    </row>
    <row r="29381" spans="6:6">
      <c r="F29381" s="1846"/>
    </row>
    <row r="29382" spans="6:6">
      <c r="F29382" s="1846"/>
    </row>
    <row r="29383" spans="6:6">
      <c r="F29383" s="1846"/>
    </row>
    <row r="29384" spans="6:6">
      <c r="F29384" s="1846"/>
    </row>
    <row r="29385" spans="6:6">
      <c r="F29385" s="1846"/>
    </row>
    <row r="29386" spans="6:6">
      <c r="F29386" s="1846"/>
    </row>
    <row r="29387" spans="6:6">
      <c r="F29387" s="1846"/>
    </row>
    <row r="29388" spans="6:6">
      <c r="F29388" s="1846"/>
    </row>
    <row r="29389" spans="6:6">
      <c r="F29389" s="1846"/>
    </row>
    <row r="29390" spans="6:6">
      <c r="F29390" s="1846"/>
    </row>
    <row r="29391" spans="6:6">
      <c r="F29391" s="1846"/>
    </row>
    <row r="29392" spans="6:6">
      <c r="F29392" s="1846"/>
    </row>
    <row r="29393" spans="6:6">
      <c r="F29393" s="1846"/>
    </row>
    <row r="29394" spans="6:6">
      <c r="F29394" s="1846"/>
    </row>
    <row r="29395" spans="6:6">
      <c r="F29395" s="1846"/>
    </row>
    <row r="29396" spans="6:6">
      <c r="F29396" s="1846"/>
    </row>
    <row r="29397" spans="6:6">
      <c r="F29397" s="1846"/>
    </row>
    <row r="29398" spans="6:6">
      <c r="F29398" s="1846"/>
    </row>
    <row r="29399" spans="6:6">
      <c r="F29399" s="1846"/>
    </row>
    <row r="29400" spans="6:6">
      <c r="F29400" s="1846"/>
    </row>
    <row r="29401" spans="6:6">
      <c r="F29401" s="1846"/>
    </row>
    <row r="29402" spans="6:6">
      <c r="F29402" s="1846"/>
    </row>
    <row r="29403" spans="6:6">
      <c r="F29403" s="1846"/>
    </row>
    <row r="29404" spans="6:6">
      <c r="F29404" s="1846"/>
    </row>
    <row r="29405" spans="6:6">
      <c r="F29405" s="1846"/>
    </row>
    <row r="29406" spans="6:6">
      <c r="F29406" s="1846"/>
    </row>
    <row r="29407" spans="6:6">
      <c r="F29407" s="1846"/>
    </row>
    <row r="29408" spans="6:6">
      <c r="F29408" s="1846"/>
    </row>
    <row r="29409" spans="6:6">
      <c r="F29409" s="1846"/>
    </row>
    <row r="29410" spans="6:6">
      <c r="F29410" s="1846"/>
    </row>
    <row r="29411" spans="6:6">
      <c r="F29411" s="1846"/>
    </row>
    <row r="29412" spans="6:6">
      <c r="F29412" s="1846"/>
    </row>
    <row r="29413" spans="6:6">
      <c r="F29413" s="1846"/>
    </row>
    <row r="29414" spans="6:6">
      <c r="F29414" s="1846"/>
    </row>
    <row r="29415" spans="6:6">
      <c r="F29415" s="1846"/>
    </row>
    <row r="29416" spans="6:6">
      <c r="F29416" s="1846"/>
    </row>
    <row r="29417" spans="6:6">
      <c r="F29417" s="1846"/>
    </row>
    <row r="29418" spans="6:6">
      <c r="F29418" s="1846"/>
    </row>
    <row r="29419" spans="6:6">
      <c r="F29419" s="1846"/>
    </row>
    <row r="29420" spans="6:6">
      <c r="F29420" s="1846"/>
    </row>
    <row r="29421" spans="6:6">
      <c r="F29421" s="1846"/>
    </row>
    <row r="29422" spans="6:6">
      <c r="F29422" s="1846"/>
    </row>
    <row r="29423" spans="6:6">
      <c r="F29423" s="1846"/>
    </row>
    <row r="29424" spans="6:6">
      <c r="F29424" s="1846"/>
    </row>
    <row r="29425" spans="6:6">
      <c r="F29425" s="1846"/>
    </row>
    <row r="29426" spans="6:6">
      <c r="F29426" s="1846"/>
    </row>
    <row r="29427" spans="6:6">
      <c r="F29427" s="1846"/>
    </row>
    <row r="29428" spans="6:6">
      <c r="F29428" s="1846"/>
    </row>
    <row r="29429" spans="6:6">
      <c r="F29429" s="1846"/>
    </row>
    <row r="29430" spans="6:6">
      <c r="F29430" s="1846"/>
    </row>
    <row r="29431" spans="6:6">
      <c r="F29431" s="1846"/>
    </row>
    <row r="29432" spans="6:6">
      <c r="F29432" s="1846"/>
    </row>
    <row r="29433" spans="6:6">
      <c r="F29433" s="1846"/>
    </row>
    <row r="29434" spans="6:6">
      <c r="F29434" s="1846"/>
    </row>
    <row r="29435" spans="6:6">
      <c r="F29435" s="1846"/>
    </row>
    <row r="29436" spans="6:6">
      <c r="F29436" s="1846"/>
    </row>
    <row r="29437" spans="6:6">
      <c r="F29437" s="1846"/>
    </row>
    <row r="29438" spans="6:6">
      <c r="F29438" s="1846"/>
    </row>
    <row r="29439" spans="6:6">
      <c r="F29439" s="1846"/>
    </row>
    <row r="29440" spans="6:6">
      <c r="F29440" s="1846"/>
    </row>
    <row r="29441" spans="6:6">
      <c r="F29441" s="1846"/>
    </row>
    <row r="29442" spans="6:6">
      <c r="F29442" s="1846"/>
    </row>
    <row r="29443" spans="6:6">
      <c r="F29443" s="1846"/>
    </row>
    <row r="29444" spans="6:6">
      <c r="F29444" s="1846"/>
    </row>
    <row r="29445" spans="6:6">
      <c r="F29445" s="1846"/>
    </row>
    <row r="29446" spans="6:6">
      <c r="F29446" s="1846"/>
    </row>
    <row r="29447" spans="6:6">
      <c r="F29447" s="1846"/>
    </row>
    <row r="29448" spans="6:6">
      <c r="F29448" s="1846"/>
    </row>
    <row r="29449" spans="6:6">
      <c r="F29449" s="1846"/>
    </row>
    <row r="29450" spans="6:6">
      <c r="F29450" s="1846"/>
    </row>
    <row r="29451" spans="6:6">
      <c r="F29451" s="1846"/>
    </row>
    <row r="29452" spans="6:6">
      <c r="F29452" s="1846"/>
    </row>
    <row r="29453" spans="6:6">
      <c r="F29453" s="1846"/>
    </row>
    <row r="29454" spans="6:6">
      <c r="F29454" s="1846"/>
    </row>
    <row r="29455" spans="6:6">
      <c r="F29455" s="1846"/>
    </row>
    <row r="29456" spans="6:6">
      <c r="F29456" s="1846"/>
    </row>
    <row r="29457" spans="6:6">
      <c r="F29457" s="1846"/>
    </row>
    <row r="29458" spans="6:6">
      <c r="F29458" s="1846"/>
    </row>
    <row r="29459" spans="6:6">
      <c r="F29459" s="1846"/>
    </row>
    <row r="29460" spans="6:6">
      <c r="F29460" s="1846"/>
    </row>
    <row r="29461" spans="6:6">
      <c r="F29461" s="1846"/>
    </row>
    <row r="29462" spans="6:6">
      <c r="F29462" s="1846"/>
    </row>
    <row r="29463" spans="6:6">
      <c r="F29463" s="1846"/>
    </row>
    <row r="29464" spans="6:6">
      <c r="F29464" s="1846"/>
    </row>
    <row r="29465" spans="6:6">
      <c r="F29465" s="1846"/>
    </row>
    <row r="29466" spans="6:6">
      <c r="F29466" s="1846"/>
    </row>
    <row r="29467" spans="6:6">
      <c r="F29467" s="1846"/>
    </row>
    <row r="29468" spans="6:6">
      <c r="F29468" s="1846"/>
    </row>
    <row r="29469" spans="6:6">
      <c r="F29469" s="1846"/>
    </row>
    <row r="29470" spans="6:6">
      <c r="F29470" s="1846"/>
    </row>
    <row r="29471" spans="6:6">
      <c r="F29471" s="1846"/>
    </row>
    <row r="29472" spans="6:6">
      <c r="F29472" s="1846"/>
    </row>
    <row r="29473" spans="6:6">
      <c r="F29473" s="1846"/>
    </row>
    <row r="29474" spans="6:6">
      <c r="F29474" s="1846"/>
    </row>
    <row r="29475" spans="6:6">
      <c r="F29475" s="1846"/>
    </row>
    <row r="29476" spans="6:6">
      <c r="F29476" s="1846"/>
    </row>
    <row r="29477" spans="6:6">
      <c r="F29477" s="1846"/>
    </row>
    <row r="29478" spans="6:6">
      <c r="F29478" s="1846"/>
    </row>
    <row r="29479" spans="6:6">
      <c r="F29479" s="1846"/>
    </row>
    <row r="29480" spans="6:6">
      <c r="F29480" s="1846"/>
    </row>
    <row r="29481" spans="6:6">
      <c r="F29481" s="1846"/>
    </row>
    <row r="29482" spans="6:6">
      <c r="F29482" s="1846"/>
    </row>
    <row r="29483" spans="6:6">
      <c r="F29483" s="1846"/>
    </row>
    <row r="29484" spans="6:6">
      <c r="F29484" s="1846"/>
    </row>
    <row r="29485" spans="6:6">
      <c r="F29485" s="1846"/>
    </row>
    <row r="29486" spans="6:6">
      <c r="F29486" s="1846"/>
    </row>
    <row r="29487" spans="6:6">
      <c r="F29487" s="1846"/>
    </row>
    <row r="29488" spans="6:6">
      <c r="F29488" s="1846"/>
    </row>
    <row r="29489" spans="6:6">
      <c r="F29489" s="1846"/>
    </row>
    <row r="29490" spans="6:6">
      <c r="F29490" s="1846"/>
    </row>
    <row r="29491" spans="6:6">
      <c r="F29491" s="1846"/>
    </row>
    <row r="29492" spans="6:6">
      <c r="F29492" s="1846"/>
    </row>
    <row r="29493" spans="6:6">
      <c r="F29493" s="1846"/>
    </row>
    <row r="29494" spans="6:6">
      <c r="F29494" s="1846"/>
    </row>
    <row r="29495" spans="6:6">
      <c r="F29495" s="1846"/>
    </row>
    <row r="29496" spans="6:6">
      <c r="F29496" s="1846"/>
    </row>
    <row r="29497" spans="6:6">
      <c r="F29497" s="1846"/>
    </row>
    <row r="29498" spans="6:6">
      <c r="F29498" s="1846"/>
    </row>
    <row r="29499" spans="6:6">
      <c r="F29499" s="1846"/>
    </row>
    <row r="29500" spans="6:6">
      <c r="F29500" s="1846"/>
    </row>
    <row r="29501" spans="6:6">
      <c r="F29501" s="1846"/>
    </row>
    <row r="29502" spans="6:6">
      <c r="F29502" s="1846"/>
    </row>
    <row r="29503" spans="6:6">
      <c r="F29503" s="1846"/>
    </row>
    <row r="29504" spans="6:6">
      <c r="F29504" s="1846"/>
    </row>
    <row r="29505" spans="6:6">
      <c r="F29505" s="1846"/>
    </row>
    <row r="29506" spans="6:6">
      <c r="F29506" s="1846"/>
    </row>
    <row r="29507" spans="6:6">
      <c r="F29507" s="1846"/>
    </row>
    <row r="29508" spans="6:6">
      <c r="F29508" s="1846"/>
    </row>
    <row r="29509" spans="6:6">
      <c r="F29509" s="1846"/>
    </row>
    <row r="29510" spans="6:6">
      <c r="F29510" s="1846"/>
    </row>
    <row r="29511" spans="6:6">
      <c r="F29511" s="1846"/>
    </row>
    <row r="29512" spans="6:6">
      <c r="F29512" s="1846"/>
    </row>
    <row r="29513" spans="6:6">
      <c r="F29513" s="1846"/>
    </row>
    <row r="29514" spans="6:6">
      <c r="F29514" s="1846"/>
    </row>
    <row r="29515" spans="6:6">
      <c r="F29515" s="1846"/>
    </row>
    <row r="29516" spans="6:6">
      <c r="F29516" s="1846"/>
    </row>
    <row r="29517" spans="6:6">
      <c r="F29517" s="1846"/>
    </row>
    <row r="29518" spans="6:6">
      <c r="F29518" s="1846"/>
    </row>
    <row r="29519" spans="6:6">
      <c r="F29519" s="1846"/>
    </row>
    <row r="29520" spans="6:6">
      <c r="F29520" s="1846"/>
    </row>
    <row r="29521" spans="6:6">
      <c r="F29521" s="1846"/>
    </row>
    <row r="29522" spans="6:6">
      <c r="F29522" s="1846"/>
    </row>
    <row r="29523" spans="6:6">
      <c r="F29523" s="1846"/>
    </row>
    <row r="29524" spans="6:6">
      <c r="F29524" s="1846"/>
    </row>
    <row r="29525" spans="6:6">
      <c r="F29525" s="1846"/>
    </row>
    <row r="29526" spans="6:6">
      <c r="F29526" s="1846"/>
    </row>
    <row r="29527" spans="6:6">
      <c r="F29527" s="1846"/>
    </row>
    <row r="29528" spans="6:6">
      <c r="F29528" s="1846"/>
    </row>
    <row r="29529" spans="6:6">
      <c r="F29529" s="1846"/>
    </row>
    <row r="29530" spans="6:6">
      <c r="F29530" s="1846"/>
    </row>
    <row r="29531" spans="6:6">
      <c r="F29531" s="1846"/>
    </row>
    <row r="29532" spans="6:6">
      <c r="F29532" s="1846"/>
    </row>
    <row r="29533" spans="6:6">
      <c r="F29533" s="1846"/>
    </row>
    <row r="29534" spans="6:6">
      <c r="F29534" s="1846"/>
    </row>
    <row r="29535" spans="6:6">
      <c r="F29535" s="1846"/>
    </row>
    <row r="29536" spans="6:6">
      <c r="F29536" s="1846"/>
    </row>
    <row r="29537" spans="6:6">
      <c r="F29537" s="1846"/>
    </row>
    <row r="29538" spans="6:6">
      <c r="F29538" s="1846"/>
    </row>
    <row r="29539" spans="6:6">
      <c r="F29539" s="1846"/>
    </row>
    <row r="29540" spans="6:6">
      <c r="F29540" s="1846"/>
    </row>
    <row r="29541" spans="6:6">
      <c r="F29541" s="1846"/>
    </row>
    <row r="29542" spans="6:6">
      <c r="F29542" s="1846"/>
    </row>
    <row r="29543" spans="6:6">
      <c r="F29543" s="1846"/>
    </row>
    <row r="29544" spans="6:6">
      <c r="F29544" s="1846"/>
    </row>
    <row r="29545" spans="6:6">
      <c r="F29545" s="1846"/>
    </row>
    <row r="29546" spans="6:6">
      <c r="F29546" s="1846"/>
    </row>
    <row r="29547" spans="6:6">
      <c r="F29547" s="1846"/>
    </row>
    <row r="29548" spans="6:6">
      <c r="F29548" s="1846"/>
    </row>
    <row r="29549" spans="6:6">
      <c r="F29549" s="1846"/>
    </row>
    <row r="29550" spans="6:6">
      <c r="F29550" s="1846"/>
    </row>
    <row r="29551" spans="6:6">
      <c r="F29551" s="1846"/>
    </row>
    <row r="29552" spans="6:6">
      <c r="F29552" s="1846"/>
    </row>
    <row r="29553" spans="6:6">
      <c r="F29553" s="1846"/>
    </row>
    <row r="29554" spans="6:6">
      <c r="F29554" s="1846"/>
    </row>
    <row r="29555" spans="6:6">
      <c r="F29555" s="1846"/>
    </row>
    <row r="29556" spans="6:6">
      <c r="F29556" s="1846"/>
    </row>
    <row r="29557" spans="6:6">
      <c r="F29557" s="1846"/>
    </row>
    <row r="29558" spans="6:6">
      <c r="F29558" s="1846"/>
    </row>
    <row r="29559" spans="6:6">
      <c r="F29559" s="1846"/>
    </row>
    <row r="29560" spans="6:6">
      <c r="F29560" s="1846"/>
    </row>
    <row r="29561" spans="6:6">
      <c r="F29561" s="1846"/>
    </row>
    <row r="29562" spans="6:6">
      <c r="F29562" s="1846"/>
    </row>
    <row r="29563" spans="6:6">
      <c r="F29563" s="1846"/>
    </row>
    <row r="29564" spans="6:6">
      <c r="F29564" s="1846"/>
    </row>
    <row r="29565" spans="6:6">
      <c r="F29565" s="1846"/>
    </row>
    <row r="29566" spans="6:6">
      <c r="F29566" s="1846"/>
    </row>
    <row r="29567" spans="6:6">
      <c r="F29567" s="1846"/>
    </row>
    <row r="29568" spans="6:6">
      <c r="F29568" s="1846"/>
    </row>
    <row r="29569" spans="6:6">
      <c r="F29569" s="1846"/>
    </row>
    <row r="29570" spans="6:6">
      <c r="F29570" s="1846"/>
    </row>
    <row r="29571" spans="6:6">
      <c r="F29571" s="1846"/>
    </row>
    <row r="29572" spans="6:6">
      <c r="F29572" s="1846"/>
    </row>
    <row r="29573" spans="6:6">
      <c r="F29573" s="1846"/>
    </row>
    <row r="29574" spans="6:6">
      <c r="F29574" s="1846"/>
    </row>
    <row r="29575" spans="6:6">
      <c r="F29575" s="1846"/>
    </row>
    <row r="29576" spans="6:6">
      <c r="F29576" s="1846"/>
    </row>
    <row r="29577" spans="6:6">
      <c r="F29577" s="1846"/>
    </row>
    <row r="29578" spans="6:6">
      <c r="F29578" s="1846"/>
    </row>
    <row r="29579" spans="6:6">
      <c r="F29579" s="1846"/>
    </row>
    <row r="29580" spans="6:6">
      <c r="F29580" s="1846"/>
    </row>
    <row r="29581" spans="6:6">
      <c r="F29581" s="1846"/>
    </row>
    <row r="29582" spans="6:6">
      <c r="F29582" s="1846"/>
    </row>
    <row r="29583" spans="6:6">
      <c r="F29583" s="1846"/>
    </row>
    <row r="29584" spans="6:6">
      <c r="F29584" s="1846"/>
    </row>
    <row r="29585" spans="6:6">
      <c r="F29585" s="1846"/>
    </row>
    <row r="29586" spans="6:6">
      <c r="F29586" s="1846"/>
    </row>
    <row r="29587" spans="6:6">
      <c r="F29587" s="1846"/>
    </row>
    <row r="29588" spans="6:6">
      <c r="F29588" s="1846"/>
    </row>
    <row r="29589" spans="6:6">
      <c r="F29589" s="1846"/>
    </row>
    <row r="29590" spans="6:6">
      <c r="F29590" s="1846"/>
    </row>
    <row r="29591" spans="6:6">
      <c r="F29591" s="1846"/>
    </row>
    <row r="29592" spans="6:6">
      <c r="F29592" s="1846"/>
    </row>
    <row r="29593" spans="6:6">
      <c r="F29593" s="1846"/>
    </row>
    <row r="29594" spans="6:6">
      <c r="F29594" s="1846"/>
    </row>
    <row r="29595" spans="6:6">
      <c r="F29595" s="1846"/>
    </row>
    <row r="29596" spans="6:6">
      <c r="F29596" s="1846"/>
    </row>
    <row r="29597" spans="6:6">
      <c r="F29597" s="1846"/>
    </row>
    <row r="29598" spans="6:6">
      <c r="F29598" s="1846"/>
    </row>
    <row r="29599" spans="6:6">
      <c r="F29599" s="1846"/>
    </row>
    <row r="29600" spans="6:6">
      <c r="F29600" s="1846"/>
    </row>
    <row r="29601" spans="6:6">
      <c r="F29601" s="1846"/>
    </row>
    <row r="29602" spans="6:6">
      <c r="F29602" s="1846"/>
    </row>
    <row r="29603" spans="6:6">
      <c r="F29603" s="1846"/>
    </row>
    <row r="29604" spans="6:6">
      <c r="F29604" s="1846"/>
    </row>
    <row r="29605" spans="6:6">
      <c r="F29605" s="1846"/>
    </row>
    <row r="29606" spans="6:6">
      <c r="F29606" s="1846"/>
    </row>
    <row r="29607" spans="6:6">
      <c r="F29607" s="1846"/>
    </row>
    <row r="29608" spans="6:6">
      <c r="F29608" s="1846"/>
    </row>
    <row r="29609" spans="6:6">
      <c r="F29609" s="1846"/>
    </row>
    <row r="29610" spans="6:6">
      <c r="F29610" s="1846"/>
    </row>
    <row r="29611" spans="6:6">
      <c r="F29611" s="1846"/>
    </row>
    <row r="29612" spans="6:6">
      <c r="F29612" s="1846"/>
    </row>
    <row r="29613" spans="6:6">
      <c r="F29613" s="1846"/>
    </row>
    <row r="29614" spans="6:6">
      <c r="F29614" s="1846"/>
    </row>
    <row r="29615" spans="6:6">
      <c r="F29615" s="1846"/>
    </row>
    <row r="29616" spans="6:6">
      <c r="F29616" s="1846"/>
    </row>
    <row r="29617" spans="6:6">
      <c r="F29617" s="1846"/>
    </row>
    <row r="29618" spans="6:6">
      <c r="F29618" s="1846"/>
    </row>
    <row r="29619" spans="6:6">
      <c r="F29619" s="1846"/>
    </row>
    <row r="29620" spans="6:6">
      <c r="F29620" s="1846"/>
    </row>
    <row r="29621" spans="6:6">
      <c r="F29621" s="1846"/>
    </row>
    <row r="29622" spans="6:6">
      <c r="F29622" s="1846"/>
    </row>
    <row r="29623" spans="6:6">
      <c r="F29623" s="1846"/>
    </row>
    <row r="29624" spans="6:6">
      <c r="F29624" s="1846"/>
    </row>
    <row r="29625" spans="6:6">
      <c r="F29625" s="1846"/>
    </row>
    <row r="29626" spans="6:6">
      <c r="F29626" s="1846"/>
    </row>
    <row r="29627" spans="6:6">
      <c r="F29627" s="1846"/>
    </row>
    <row r="29628" spans="6:6">
      <c r="F29628" s="1846"/>
    </row>
    <row r="29629" spans="6:6">
      <c r="F29629" s="1846"/>
    </row>
    <row r="29630" spans="6:6">
      <c r="F29630" s="1846"/>
    </row>
    <row r="29631" spans="6:6">
      <c r="F29631" s="1846"/>
    </row>
    <row r="29632" spans="6:6">
      <c r="F29632" s="1846"/>
    </row>
    <row r="29633" spans="6:6">
      <c r="F29633" s="1846"/>
    </row>
    <row r="29634" spans="6:6">
      <c r="F29634" s="1846"/>
    </row>
    <row r="29635" spans="6:6">
      <c r="F29635" s="1846"/>
    </row>
    <row r="29636" spans="6:6">
      <c r="F29636" s="1846"/>
    </row>
    <row r="29637" spans="6:6">
      <c r="F29637" s="1846"/>
    </row>
    <row r="29638" spans="6:6">
      <c r="F29638" s="1846"/>
    </row>
    <row r="29639" spans="6:6">
      <c r="F29639" s="1846"/>
    </row>
    <row r="29640" spans="6:6">
      <c r="F29640" s="1846"/>
    </row>
    <row r="29641" spans="6:6">
      <c r="F29641" s="1846"/>
    </row>
    <row r="29642" spans="6:6">
      <c r="F29642" s="1846"/>
    </row>
    <row r="29643" spans="6:6">
      <c r="F29643" s="1846"/>
    </row>
    <row r="29644" spans="6:6">
      <c r="F29644" s="1846"/>
    </row>
    <row r="29645" spans="6:6">
      <c r="F29645" s="1846"/>
    </row>
    <row r="29646" spans="6:6">
      <c r="F29646" s="1846"/>
    </row>
    <row r="29647" spans="6:6">
      <c r="F29647" s="1846"/>
    </row>
    <row r="29648" spans="6:6">
      <c r="F29648" s="1846"/>
    </row>
    <row r="29649" spans="6:6">
      <c r="F29649" s="1846"/>
    </row>
    <row r="29650" spans="6:6">
      <c r="F29650" s="1846"/>
    </row>
    <row r="29651" spans="6:6">
      <c r="F29651" s="1846"/>
    </row>
    <row r="29652" spans="6:6">
      <c r="F29652" s="1846"/>
    </row>
    <row r="29653" spans="6:6">
      <c r="F29653" s="1846"/>
    </row>
    <row r="29654" spans="6:6">
      <c r="F29654" s="1846"/>
    </row>
    <row r="29655" spans="6:6">
      <c r="F29655" s="1846"/>
    </row>
    <row r="29656" spans="6:6">
      <c r="F29656" s="1846"/>
    </row>
    <row r="29657" spans="6:6">
      <c r="F29657" s="1846"/>
    </row>
    <row r="29658" spans="6:6">
      <c r="F29658" s="1846"/>
    </row>
    <row r="29659" spans="6:6">
      <c r="F29659" s="1846"/>
    </row>
    <row r="29660" spans="6:6">
      <c r="F29660" s="1846"/>
    </row>
    <row r="29661" spans="6:6">
      <c r="F29661" s="1846"/>
    </row>
    <row r="29662" spans="6:6">
      <c r="F29662" s="1846"/>
    </row>
    <row r="29663" spans="6:6">
      <c r="F29663" s="1846"/>
    </row>
    <row r="29664" spans="6:6">
      <c r="F29664" s="1846"/>
    </row>
    <row r="29665" spans="6:6">
      <c r="F29665" s="1846"/>
    </row>
    <row r="29666" spans="6:6">
      <c r="F29666" s="1846"/>
    </row>
    <row r="29667" spans="6:6">
      <c r="F29667" s="1846"/>
    </row>
    <row r="29668" spans="6:6">
      <c r="F29668" s="1846"/>
    </row>
    <row r="29669" spans="6:6">
      <c r="F29669" s="1846"/>
    </row>
    <row r="29670" spans="6:6">
      <c r="F29670" s="1846"/>
    </row>
    <row r="29671" spans="6:6">
      <c r="F29671" s="1846"/>
    </row>
    <row r="29672" spans="6:6">
      <c r="F29672" s="1846"/>
    </row>
    <row r="29673" spans="6:6">
      <c r="F29673" s="1846"/>
    </row>
    <row r="29674" spans="6:6">
      <c r="F29674" s="1846"/>
    </row>
    <row r="29675" spans="6:6">
      <c r="F29675" s="1846"/>
    </row>
    <row r="29676" spans="6:6">
      <c r="F29676" s="1846"/>
    </row>
    <row r="29677" spans="6:6">
      <c r="F29677" s="1846"/>
    </row>
    <row r="29678" spans="6:6">
      <c r="F29678" s="1846"/>
    </row>
    <row r="29679" spans="6:6">
      <c r="F29679" s="1846"/>
    </row>
    <row r="29680" spans="6:6">
      <c r="F29680" s="1846"/>
    </row>
    <row r="29681" spans="6:6">
      <c r="F29681" s="1846"/>
    </row>
    <row r="29682" spans="6:6">
      <c r="F29682" s="1846"/>
    </row>
    <row r="29683" spans="6:6">
      <c r="F29683" s="1846"/>
    </row>
    <row r="29684" spans="6:6">
      <c r="F29684" s="1846"/>
    </row>
    <row r="29685" spans="6:6">
      <c r="F29685" s="1846"/>
    </row>
    <row r="29686" spans="6:6">
      <c r="F29686" s="1846"/>
    </row>
    <row r="29687" spans="6:6">
      <c r="F29687" s="1846"/>
    </row>
    <row r="29688" spans="6:6">
      <c r="F29688" s="1846"/>
    </row>
    <row r="29689" spans="6:6">
      <c r="F29689" s="1846"/>
    </row>
    <row r="29690" spans="6:6">
      <c r="F29690" s="1846"/>
    </row>
    <row r="29691" spans="6:6">
      <c r="F29691" s="1846"/>
    </row>
    <row r="29692" spans="6:6">
      <c r="F29692" s="1846"/>
    </row>
    <row r="29693" spans="6:6">
      <c r="F29693" s="1846"/>
    </row>
    <row r="29694" spans="6:6">
      <c r="F29694" s="1846"/>
    </row>
    <row r="29695" spans="6:6">
      <c r="F29695" s="1846"/>
    </row>
    <row r="29696" spans="6:6">
      <c r="F29696" s="1846"/>
    </row>
    <row r="29697" spans="6:6">
      <c r="F29697" s="1846"/>
    </row>
    <row r="29698" spans="6:6">
      <c r="F29698" s="1846"/>
    </row>
    <row r="29699" spans="6:6">
      <c r="F29699" s="1846"/>
    </row>
    <row r="29700" spans="6:6">
      <c r="F29700" s="1846"/>
    </row>
    <row r="29701" spans="6:6">
      <c r="F29701" s="1846"/>
    </row>
    <row r="29702" spans="6:6">
      <c r="F29702" s="1846"/>
    </row>
    <row r="29703" spans="6:6">
      <c r="F29703" s="1846"/>
    </row>
    <row r="29704" spans="6:6">
      <c r="F29704" s="1846"/>
    </row>
    <row r="29705" spans="6:6">
      <c r="F29705" s="1846"/>
    </row>
    <row r="29706" spans="6:6">
      <c r="F29706" s="1846"/>
    </row>
    <row r="29707" spans="6:6">
      <c r="F29707" s="1846"/>
    </row>
    <row r="29708" spans="6:6">
      <c r="F29708" s="1846"/>
    </row>
    <row r="29709" spans="6:6">
      <c r="F29709" s="1846"/>
    </row>
    <row r="29710" spans="6:6">
      <c r="F29710" s="1846"/>
    </row>
    <row r="29711" spans="6:6">
      <c r="F29711" s="1846"/>
    </row>
    <row r="29712" spans="6:6">
      <c r="F29712" s="1846"/>
    </row>
    <row r="29713" spans="6:6">
      <c r="F29713" s="1846"/>
    </row>
    <row r="29714" spans="6:6">
      <c r="F29714" s="1846"/>
    </row>
    <row r="29715" spans="6:6">
      <c r="F29715" s="1846"/>
    </row>
    <row r="29716" spans="6:6">
      <c r="F29716" s="1846"/>
    </row>
    <row r="29717" spans="6:6">
      <c r="F29717" s="1846"/>
    </row>
    <row r="29718" spans="6:6">
      <c r="F29718" s="1846"/>
    </row>
    <row r="29719" spans="6:6">
      <c r="F29719" s="1846"/>
    </row>
    <row r="29720" spans="6:6">
      <c r="F29720" s="1846"/>
    </row>
    <row r="29721" spans="6:6">
      <c r="F29721" s="1846"/>
    </row>
    <row r="29722" spans="6:6">
      <c r="F29722" s="1846"/>
    </row>
    <row r="29723" spans="6:6">
      <c r="F29723" s="1846"/>
    </row>
    <row r="29724" spans="6:6">
      <c r="F29724" s="1846"/>
    </row>
    <row r="29725" spans="6:6">
      <c r="F29725" s="1846"/>
    </row>
    <row r="29726" spans="6:6">
      <c r="F29726" s="1846"/>
    </row>
    <row r="29727" spans="6:6">
      <c r="F29727" s="1846"/>
    </row>
    <row r="29728" spans="6:6">
      <c r="F29728" s="1846"/>
    </row>
    <row r="29729" spans="6:6">
      <c r="F29729" s="1846"/>
    </row>
    <row r="29730" spans="6:6">
      <c r="F29730" s="1846"/>
    </row>
    <row r="29731" spans="6:6">
      <c r="F29731" s="1846"/>
    </row>
    <row r="29732" spans="6:6">
      <c r="F29732" s="1846"/>
    </row>
    <row r="29733" spans="6:6">
      <c r="F29733" s="1846"/>
    </row>
    <row r="29734" spans="6:6">
      <c r="F29734" s="1846"/>
    </row>
    <row r="29735" spans="6:6">
      <c r="F29735" s="1846"/>
    </row>
    <row r="29736" spans="6:6">
      <c r="F29736" s="1846"/>
    </row>
    <row r="29737" spans="6:6">
      <c r="F29737" s="1846"/>
    </row>
    <row r="29738" spans="6:6">
      <c r="F29738" s="1846"/>
    </row>
    <row r="29739" spans="6:6">
      <c r="F29739" s="1846"/>
    </row>
    <row r="29740" spans="6:6">
      <c r="F29740" s="1846"/>
    </row>
    <row r="29741" spans="6:6">
      <c r="F29741" s="1846"/>
    </row>
    <row r="29742" spans="6:6">
      <c r="F29742" s="1846"/>
    </row>
    <row r="29743" spans="6:6">
      <c r="F29743" s="1846"/>
    </row>
    <row r="29744" spans="6:6">
      <c r="F29744" s="1846"/>
    </row>
    <row r="29745" spans="6:6">
      <c r="F29745" s="1846"/>
    </row>
    <row r="29746" spans="6:6">
      <c r="F29746" s="1846"/>
    </row>
    <row r="29747" spans="6:6">
      <c r="F29747" s="1846"/>
    </row>
    <row r="29748" spans="6:6">
      <c r="F29748" s="1846"/>
    </row>
    <row r="29749" spans="6:6">
      <c r="F29749" s="1846"/>
    </row>
    <row r="29750" spans="6:6">
      <c r="F29750" s="1846"/>
    </row>
    <row r="29751" spans="6:6">
      <c r="F29751" s="1846"/>
    </row>
    <row r="29752" spans="6:6">
      <c r="F29752" s="1846"/>
    </row>
    <row r="29753" spans="6:6">
      <c r="F29753" s="1846"/>
    </row>
    <row r="29754" spans="6:6">
      <c r="F29754" s="1846"/>
    </row>
    <row r="29755" spans="6:6">
      <c r="F29755" s="1846"/>
    </row>
    <row r="29756" spans="6:6">
      <c r="F29756" s="1846"/>
    </row>
    <row r="29757" spans="6:6">
      <c r="F29757" s="1846"/>
    </row>
    <row r="29758" spans="6:6">
      <c r="F29758" s="1846"/>
    </row>
    <row r="29759" spans="6:6">
      <c r="F29759" s="1846"/>
    </row>
    <row r="29760" spans="6:6">
      <c r="F29760" s="1846"/>
    </row>
    <row r="29761" spans="6:6">
      <c r="F29761" s="1846"/>
    </row>
    <row r="29762" spans="6:6">
      <c r="F29762" s="1846"/>
    </row>
    <row r="29763" spans="6:6">
      <c r="F29763" s="1846"/>
    </row>
    <row r="29764" spans="6:6">
      <c r="F29764" s="1846"/>
    </row>
    <row r="29765" spans="6:6">
      <c r="F29765" s="1846"/>
    </row>
    <row r="29766" spans="6:6">
      <c r="F29766" s="1846"/>
    </row>
    <row r="29767" spans="6:6">
      <c r="F29767" s="1846"/>
    </row>
    <row r="29768" spans="6:6">
      <c r="F29768" s="1846"/>
    </row>
    <row r="29769" spans="6:6">
      <c r="F29769" s="1846"/>
    </row>
    <row r="29770" spans="6:6">
      <c r="F29770" s="1846"/>
    </row>
    <row r="29771" spans="6:6">
      <c r="F29771" s="1846"/>
    </row>
    <row r="29772" spans="6:6">
      <c r="F29772" s="1846"/>
    </row>
    <row r="29773" spans="6:6">
      <c r="F29773" s="1846"/>
    </row>
    <row r="29774" spans="6:6">
      <c r="F29774" s="1846"/>
    </row>
    <row r="29775" spans="6:6">
      <c r="F29775" s="1846"/>
    </row>
    <row r="29776" spans="6:6">
      <c r="F29776" s="1846"/>
    </row>
    <row r="29777" spans="6:6">
      <c r="F29777" s="1846"/>
    </row>
    <row r="29778" spans="6:6">
      <c r="F29778" s="1846"/>
    </row>
    <row r="29779" spans="6:6">
      <c r="F29779" s="1846"/>
    </row>
    <row r="29780" spans="6:6">
      <c r="F29780" s="1846"/>
    </row>
    <row r="29781" spans="6:6">
      <c r="F29781" s="1846"/>
    </row>
    <row r="29782" spans="6:6">
      <c r="F29782" s="1846"/>
    </row>
    <row r="29783" spans="6:6">
      <c r="F29783" s="1846"/>
    </row>
    <row r="29784" spans="6:6">
      <c r="F29784" s="1846"/>
    </row>
    <row r="29785" spans="6:6">
      <c r="F29785" s="1846"/>
    </row>
    <row r="29786" spans="6:6">
      <c r="F29786" s="1846"/>
    </row>
    <row r="29787" spans="6:6">
      <c r="F29787" s="1846"/>
    </row>
    <row r="29788" spans="6:6">
      <c r="F29788" s="1846"/>
    </row>
    <row r="29789" spans="6:6">
      <c r="F29789" s="1846"/>
    </row>
    <row r="29790" spans="6:6">
      <c r="F29790" s="1846"/>
    </row>
    <row r="29791" spans="6:6">
      <c r="F29791" s="1846"/>
    </row>
    <row r="29792" spans="6:6">
      <c r="F29792" s="1846"/>
    </row>
    <row r="29793" spans="6:6">
      <c r="F29793" s="1846"/>
    </row>
    <row r="29794" spans="6:6">
      <c r="F29794" s="1846"/>
    </row>
    <row r="29795" spans="6:6">
      <c r="F29795" s="1846"/>
    </row>
    <row r="29796" spans="6:6">
      <c r="F29796" s="1846"/>
    </row>
    <row r="29797" spans="6:6">
      <c r="F29797" s="1846"/>
    </row>
    <row r="29798" spans="6:6">
      <c r="F29798" s="1846"/>
    </row>
    <row r="29799" spans="6:6">
      <c r="F29799" s="1846"/>
    </row>
    <row r="29800" spans="6:6">
      <c r="F29800" s="1846"/>
    </row>
    <row r="29801" spans="6:6">
      <c r="F29801" s="1846"/>
    </row>
    <row r="29802" spans="6:6">
      <c r="F29802" s="1846"/>
    </row>
    <row r="29803" spans="6:6">
      <c r="F29803" s="1846"/>
    </row>
    <row r="29804" spans="6:6">
      <c r="F29804" s="1846"/>
    </row>
    <row r="29805" spans="6:6">
      <c r="F29805" s="1846"/>
    </row>
    <row r="29806" spans="6:6">
      <c r="F29806" s="1846"/>
    </row>
    <row r="29807" spans="6:6">
      <c r="F29807" s="1846"/>
    </row>
    <row r="29808" spans="6:6">
      <c r="F29808" s="1846"/>
    </row>
    <row r="29809" spans="6:6">
      <c r="F29809" s="1846"/>
    </row>
    <row r="29810" spans="6:6">
      <c r="F29810" s="1846"/>
    </row>
    <row r="29811" spans="6:6">
      <c r="F29811" s="1846"/>
    </row>
    <row r="29812" spans="6:6">
      <c r="F29812" s="1846"/>
    </row>
    <row r="29813" spans="6:6">
      <c r="F29813" s="1846"/>
    </row>
    <row r="29814" spans="6:6">
      <c r="F29814" s="1846"/>
    </row>
    <row r="29815" spans="6:6">
      <c r="F29815" s="1846"/>
    </row>
    <row r="29816" spans="6:6">
      <c r="F29816" s="1846"/>
    </row>
    <row r="29817" spans="6:6">
      <c r="F29817" s="1846"/>
    </row>
    <row r="29818" spans="6:6">
      <c r="F29818" s="1846"/>
    </row>
    <row r="29819" spans="6:6">
      <c r="F29819" s="1846"/>
    </row>
    <row r="29820" spans="6:6">
      <c r="F29820" s="1846"/>
    </row>
    <row r="29821" spans="6:6">
      <c r="F29821" s="1846"/>
    </row>
    <row r="29822" spans="6:6">
      <c r="F29822" s="1846"/>
    </row>
    <row r="29823" spans="6:6">
      <c r="F29823" s="1846"/>
    </row>
    <row r="29824" spans="6:6">
      <c r="F29824" s="1846"/>
    </row>
    <row r="29825" spans="6:6">
      <c r="F29825" s="1846"/>
    </row>
    <row r="29826" spans="6:6">
      <c r="F29826" s="1846"/>
    </row>
    <row r="29827" spans="6:6">
      <c r="F29827" s="1846"/>
    </row>
    <row r="29828" spans="6:6">
      <c r="F29828" s="1846"/>
    </row>
    <row r="29829" spans="6:6">
      <c r="F29829" s="1846"/>
    </row>
    <row r="29830" spans="6:6">
      <c r="F29830" s="1846"/>
    </row>
    <row r="29831" spans="6:6">
      <c r="F29831" s="1846"/>
    </row>
    <row r="29832" spans="6:6">
      <c r="F29832" s="1846"/>
    </row>
    <row r="29833" spans="6:6">
      <c r="F29833" s="1846"/>
    </row>
    <row r="29834" spans="6:6">
      <c r="F29834" s="1846"/>
    </row>
    <row r="29835" spans="6:6">
      <c r="F29835" s="1846"/>
    </row>
    <row r="29836" spans="6:6">
      <c r="F29836" s="1846"/>
    </row>
    <row r="29837" spans="6:6">
      <c r="F29837" s="1846"/>
    </row>
    <row r="29838" spans="6:6">
      <c r="F29838" s="1846"/>
    </row>
    <row r="29839" spans="6:6">
      <c r="F29839" s="1846"/>
    </row>
    <row r="29840" spans="6:6">
      <c r="F29840" s="1846"/>
    </row>
    <row r="29841" spans="6:6">
      <c r="F29841" s="1846"/>
    </row>
    <row r="29842" spans="6:6">
      <c r="F29842" s="1846"/>
    </row>
    <row r="29843" spans="6:6">
      <c r="F29843" s="1846"/>
    </row>
    <row r="29844" spans="6:6">
      <c r="F29844" s="1846"/>
    </row>
    <row r="29845" spans="6:6">
      <c r="F29845" s="1846"/>
    </row>
    <row r="29846" spans="6:6">
      <c r="F29846" s="1846"/>
    </row>
    <row r="29847" spans="6:6">
      <c r="F29847" s="1846"/>
    </row>
    <row r="29848" spans="6:6">
      <c r="F29848" s="1846"/>
    </row>
    <row r="29849" spans="6:6">
      <c r="F29849" s="1846"/>
    </row>
    <row r="29850" spans="6:6">
      <c r="F29850" s="1846"/>
    </row>
    <row r="29851" spans="6:6">
      <c r="F29851" s="1846"/>
    </row>
    <row r="29852" spans="6:6">
      <c r="F29852" s="1846"/>
    </row>
    <row r="29853" spans="6:6">
      <c r="F29853" s="1846"/>
    </row>
    <row r="29854" spans="6:6">
      <c r="F29854" s="1846"/>
    </row>
    <row r="29855" spans="6:6">
      <c r="F29855" s="1846"/>
    </row>
    <row r="29856" spans="6:6">
      <c r="F29856" s="1846"/>
    </row>
    <row r="29857" spans="6:6">
      <c r="F29857" s="1846"/>
    </row>
    <row r="29858" spans="6:6">
      <c r="F29858" s="1846"/>
    </row>
    <row r="29859" spans="6:6">
      <c r="F29859" s="1846"/>
    </row>
    <row r="29860" spans="6:6">
      <c r="F29860" s="1846"/>
    </row>
    <row r="29861" spans="6:6">
      <c r="F29861" s="1846"/>
    </row>
    <row r="29862" spans="6:6">
      <c r="F29862" s="1846"/>
    </row>
    <row r="29863" spans="6:6">
      <c r="F29863" s="1846"/>
    </row>
    <row r="29864" spans="6:6">
      <c r="F29864" s="1846"/>
    </row>
    <row r="29865" spans="6:6">
      <c r="F29865" s="1846"/>
    </row>
    <row r="29866" spans="6:6">
      <c r="F29866" s="1846"/>
    </row>
    <row r="29867" spans="6:6">
      <c r="F29867" s="1846"/>
    </row>
    <row r="29868" spans="6:6">
      <c r="F29868" s="1846"/>
    </row>
    <row r="29869" spans="6:6">
      <c r="F29869" s="1846"/>
    </row>
    <row r="29870" spans="6:6">
      <c r="F29870" s="1846"/>
    </row>
    <row r="29871" spans="6:6">
      <c r="F29871" s="1846"/>
    </row>
    <row r="29872" spans="6:6">
      <c r="F29872" s="1846"/>
    </row>
    <row r="29873" spans="6:6">
      <c r="F29873" s="1846"/>
    </row>
    <row r="29874" spans="6:6">
      <c r="F29874" s="1846"/>
    </row>
    <row r="29875" spans="6:6">
      <c r="F29875" s="1846"/>
    </row>
    <row r="29876" spans="6:6">
      <c r="F29876" s="1846"/>
    </row>
    <row r="29877" spans="6:6">
      <c r="F29877" s="1846"/>
    </row>
    <row r="29878" spans="6:6">
      <c r="F29878" s="1846"/>
    </row>
    <row r="29879" spans="6:6">
      <c r="F29879" s="1846"/>
    </row>
    <row r="29880" spans="6:6">
      <c r="F29880" s="1846"/>
    </row>
    <row r="29881" spans="6:6">
      <c r="F29881" s="1846"/>
    </row>
    <row r="29882" spans="6:6">
      <c r="F29882" s="1846"/>
    </row>
    <row r="29883" spans="6:6">
      <c r="F29883" s="1846"/>
    </row>
    <row r="29884" spans="6:6">
      <c r="F29884" s="1846"/>
    </row>
    <row r="29885" spans="6:6">
      <c r="F29885" s="1846"/>
    </row>
    <row r="29886" spans="6:6">
      <c r="F29886" s="1846"/>
    </row>
    <row r="29887" spans="6:6">
      <c r="F29887" s="1846"/>
    </row>
    <row r="29888" spans="6:6">
      <c r="F29888" s="1846"/>
    </row>
    <row r="29889" spans="6:6">
      <c r="F29889" s="1846"/>
    </row>
    <row r="29890" spans="6:6">
      <c r="F29890" s="1846"/>
    </row>
    <row r="29891" spans="6:6">
      <c r="F29891" s="1846"/>
    </row>
    <row r="29892" spans="6:6">
      <c r="F29892" s="1846"/>
    </row>
    <row r="29893" spans="6:6">
      <c r="F29893" s="1846"/>
    </row>
    <row r="29894" spans="6:6">
      <c r="F29894" s="1846"/>
    </row>
    <row r="29895" spans="6:6">
      <c r="F29895" s="1846"/>
    </row>
    <row r="29896" spans="6:6">
      <c r="F29896" s="1846"/>
    </row>
    <row r="29897" spans="6:6">
      <c r="F29897" s="1846"/>
    </row>
    <row r="29898" spans="6:6">
      <c r="F29898" s="1846"/>
    </row>
    <row r="29899" spans="6:6">
      <c r="F29899" s="1846"/>
    </row>
    <row r="29900" spans="6:6">
      <c r="F29900" s="1846"/>
    </row>
    <row r="29901" spans="6:6">
      <c r="F29901" s="1846"/>
    </row>
    <row r="29902" spans="6:6">
      <c r="F29902" s="1846"/>
    </row>
    <row r="29903" spans="6:6">
      <c r="F29903" s="1846"/>
    </row>
    <row r="29904" spans="6:6">
      <c r="F29904" s="1846"/>
    </row>
    <row r="29905" spans="6:6">
      <c r="F29905" s="1846"/>
    </row>
    <row r="29906" spans="6:6">
      <c r="F29906" s="1846"/>
    </row>
    <row r="29907" spans="6:6">
      <c r="F29907" s="1846"/>
    </row>
    <row r="29908" spans="6:6">
      <c r="F29908" s="1846"/>
    </row>
    <row r="29909" spans="6:6">
      <c r="F29909" s="1846"/>
    </row>
    <row r="29910" spans="6:6">
      <c r="F29910" s="1846"/>
    </row>
    <row r="29911" spans="6:6">
      <c r="F29911" s="1846"/>
    </row>
    <row r="29912" spans="6:6">
      <c r="F29912" s="1846"/>
    </row>
    <row r="29913" spans="6:6">
      <c r="F29913" s="1846"/>
    </row>
    <row r="29914" spans="6:6">
      <c r="F29914" s="1846"/>
    </row>
    <row r="29915" spans="6:6">
      <c r="F29915" s="1846"/>
    </row>
    <row r="29916" spans="6:6">
      <c r="F29916" s="1846"/>
    </row>
    <row r="29917" spans="6:6">
      <c r="F29917" s="1846"/>
    </row>
    <row r="29918" spans="6:6">
      <c r="F29918" s="1846"/>
    </row>
    <row r="29919" spans="6:6">
      <c r="F29919" s="1846"/>
    </row>
    <row r="29920" spans="6:6">
      <c r="F29920" s="1846"/>
    </row>
    <row r="29921" spans="6:6">
      <c r="F29921" s="1846"/>
    </row>
    <row r="29922" spans="6:6">
      <c r="F29922" s="1846"/>
    </row>
    <row r="29923" spans="6:6">
      <c r="F29923" s="1846"/>
    </row>
    <row r="29924" spans="6:6">
      <c r="F29924" s="1846"/>
    </row>
    <row r="29925" spans="6:6">
      <c r="F29925" s="1846"/>
    </row>
    <row r="29926" spans="6:6">
      <c r="F29926" s="1846"/>
    </row>
    <row r="29927" spans="6:6">
      <c r="F29927" s="1846"/>
    </row>
    <row r="29928" spans="6:6">
      <c r="F29928" s="1846"/>
    </row>
    <row r="29929" spans="6:6">
      <c r="F29929" s="1846"/>
    </row>
    <row r="29930" spans="6:6">
      <c r="F29930" s="1846"/>
    </row>
    <row r="29931" spans="6:6">
      <c r="F29931" s="1846"/>
    </row>
    <row r="29932" spans="6:6">
      <c r="F29932" s="1846"/>
    </row>
    <row r="29933" spans="6:6">
      <c r="F29933" s="1846"/>
    </row>
    <row r="29934" spans="6:6">
      <c r="F29934" s="1846"/>
    </row>
    <row r="29935" spans="6:6">
      <c r="F29935" s="1846"/>
    </row>
    <row r="29936" spans="6:6">
      <c r="F29936" s="1846"/>
    </row>
    <row r="29937" spans="6:6">
      <c r="F29937" s="1846"/>
    </row>
    <row r="29938" spans="6:6">
      <c r="F29938" s="1846"/>
    </row>
    <row r="29939" spans="6:6">
      <c r="F29939" s="1846"/>
    </row>
    <row r="29940" spans="6:6">
      <c r="F29940" s="1846"/>
    </row>
    <row r="29941" spans="6:6">
      <c r="F29941" s="1846"/>
    </row>
    <row r="29942" spans="6:6">
      <c r="F29942" s="1846"/>
    </row>
    <row r="29943" spans="6:6">
      <c r="F29943" s="1846"/>
    </row>
    <row r="29944" spans="6:6">
      <c r="F29944" s="1846"/>
    </row>
    <row r="29945" spans="6:6">
      <c r="F29945" s="1846"/>
    </row>
    <row r="29946" spans="6:6">
      <c r="F29946" s="1846"/>
    </row>
    <row r="29947" spans="6:6">
      <c r="F29947" s="1846"/>
    </row>
    <row r="29948" spans="6:6">
      <c r="F29948" s="1846"/>
    </row>
    <row r="29949" spans="6:6">
      <c r="F29949" s="1846"/>
    </row>
    <row r="29950" spans="6:6">
      <c r="F29950" s="1846"/>
    </row>
    <row r="29951" spans="6:6">
      <c r="F29951" s="1846"/>
    </row>
    <row r="29952" spans="6:6">
      <c r="F29952" s="1846"/>
    </row>
    <row r="29953" spans="6:6">
      <c r="F29953" s="1846"/>
    </row>
    <row r="29954" spans="6:6">
      <c r="F29954" s="1846"/>
    </row>
    <row r="29955" spans="6:6">
      <c r="F29955" s="1846"/>
    </row>
    <row r="29956" spans="6:6">
      <c r="F29956" s="1846"/>
    </row>
    <row r="29957" spans="6:6">
      <c r="F29957" s="1846"/>
    </row>
    <row r="29958" spans="6:6">
      <c r="F29958" s="1846"/>
    </row>
    <row r="29959" spans="6:6">
      <c r="F29959" s="1846"/>
    </row>
    <row r="29960" spans="6:6">
      <c r="F29960" s="1846"/>
    </row>
    <row r="29961" spans="6:6">
      <c r="F29961" s="1846"/>
    </row>
    <row r="29962" spans="6:6">
      <c r="F29962" s="1846"/>
    </row>
    <row r="29963" spans="6:6">
      <c r="F29963" s="1846"/>
    </row>
    <row r="29964" spans="6:6">
      <c r="F29964" s="1846"/>
    </row>
    <row r="29965" spans="6:6">
      <c r="F29965" s="1846"/>
    </row>
    <row r="29966" spans="6:6">
      <c r="F29966" s="1846"/>
    </row>
    <row r="29967" spans="6:6">
      <c r="F29967" s="1846"/>
    </row>
    <row r="29968" spans="6:6">
      <c r="F29968" s="1846"/>
    </row>
    <row r="29969" spans="6:6">
      <c r="F29969" s="1846"/>
    </row>
    <row r="29970" spans="6:6">
      <c r="F29970" s="1846"/>
    </row>
    <row r="29971" spans="6:6">
      <c r="F29971" s="1846"/>
    </row>
    <row r="29972" spans="6:6">
      <c r="F29972" s="1846"/>
    </row>
    <row r="29973" spans="6:6">
      <c r="F29973" s="1846"/>
    </row>
    <row r="29974" spans="6:6">
      <c r="F29974" s="1846"/>
    </row>
    <row r="29975" spans="6:6">
      <c r="F29975" s="1846"/>
    </row>
    <row r="29976" spans="6:6">
      <c r="F29976" s="1846"/>
    </row>
    <row r="29977" spans="6:6">
      <c r="F29977" s="1846"/>
    </row>
    <row r="29978" spans="6:6">
      <c r="F29978" s="1846"/>
    </row>
    <row r="29979" spans="6:6">
      <c r="F29979" s="1846"/>
    </row>
    <row r="29980" spans="6:6">
      <c r="F29980" s="1846"/>
    </row>
    <row r="29981" spans="6:6">
      <c r="F29981" s="1846"/>
    </row>
    <row r="29982" spans="6:6">
      <c r="F29982" s="1846"/>
    </row>
    <row r="29983" spans="6:6">
      <c r="F29983" s="1846"/>
    </row>
    <row r="29984" spans="6:6">
      <c r="F29984" s="1846"/>
    </row>
    <row r="29985" spans="6:6">
      <c r="F29985" s="1846"/>
    </row>
    <row r="29986" spans="6:6">
      <c r="F29986" s="1846"/>
    </row>
    <row r="29987" spans="6:6">
      <c r="F29987" s="1846"/>
    </row>
    <row r="29988" spans="6:6">
      <c r="F29988" s="1846"/>
    </row>
    <row r="29989" spans="6:6">
      <c r="F29989" s="1846"/>
    </row>
    <row r="29990" spans="6:6">
      <c r="F29990" s="1846"/>
    </row>
    <row r="29991" spans="6:6">
      <c r="F29991" s="1846"/>
    </row>
    <row r="29992" spans="6:6">
      <c r="F29992" s="1846"/>
    </row>
    <row r="29993" spans="6:6">
      <c r="F29993" s="1846"/>
    </row>
    <row r="29994" spans="6:6">
      <c r="F29994" s="1846"/>
    </row>
    <row r="29995" spans="6:6">
      <c r="F29995" s="1846"/>
    </row>
    <row r="29996" spans="6:6">
      <c r="F29996" s="1846"/>
    </row>
    <row r="29997" spans="6:6">
      <c r="F29997" s="1846"/>
    </row>
    <row r="29998" spans="6:6">
      <c r="F29998" s="1846"/>
    </row>
    <row r="29999" spans="6:6">
      <c r="F29999" s="1846"/>
    </row>
    <row r="30000" spans="6:6">
      <c r="F30000" s="1846"/>
    </row>
    <row r="30001" spans="6:6">
      <c r="F30001" s="1846"/>
    </row>
    <row r="30002" spans="6:6">
      <c r="F30002" s="1846"/>
    </row>
    <row r="30003" spans="6:6">
      <c r="F30003" s="1846"/>
    </row>
    <row r="30004" spans="6:6">
      <c r="F30004" s="1846"/>
    </row>
    <row r="30005" spans="6:6">
      <c r="F30005" s="1846"/>
    </row>
    <row r="30006" spans="6:6">
      <c r="F30006" s="1846"/>
    </row>
    <row r="30007" spans="6:6">
      <c r="F30007" s="1846"/>
    </row>
    <row r="30008" spans="6:6">
      <c r="F30008" s="1846"/>
    </row>
    <row r="30009" spans="6:6">
      <c r="F30009" s="1846"/>
    </row>
    <row r="30010" spans="6:6">
      <c r="F30010" s="1846"/>
    </row>
    <row r="30011" spans="6:6">
      <c r="F30011" s="1846"/>
    </row>
    <row r="30012" spans="6:6">
      <c r="F30012" s="1846"/>
    </row>
    <row r="30013" spans="6:6">
      <c r="F30013" s="1846"/>
    </row>
    <row r="30014" spans="6:6">
      <c r="F30014" s="1846"/>
    </row>
    <row r="30015" spans="6:6">
      <c r="F30015" s="1846"/>
    </row>
    <row r="30016" spans="6:6">
      <c r="F30016" s="1846"/>
    </row>
    <row r="30017" spans="6:6">
      <c r="F30017" s="1846"/>
    </row>
    <row r="30018" spans="6:6">
      <c r="F30018" s="1846"/>
    </row>
    <row r="30019" spans="6:6">
      <c r="F30019" s="1846"/>
    </row>
    <row r="30020" spans="6:6">
      <c r="F30020" s="1846"/>
    </row>
    <row r="30021" spans="6:6">
      <c r="F30021" s="1846"/>
    </row>
    <row r="30022" spans="6:6">
      <c r="F30022" s="1846"/>
    </row>
    <row r="30023" spans="6:6">
      <c r="F30023" s="1846"/>
    </row>
    <row r="30024" spans="6:6">
      <c r="F30024" s="1846"/>
    </row>
    <row r="30025" spans="6:6">
      <c r="F30025" s="1846"/>
    </row>
    <row r="30026" spans="6:6">
      <c r="F30026" s="1846"/>
    </row>
    <row r="30027" spans="6:6">
      <c r="F30027" s="1846"/>
    </row>
    <row r="30028" spans="6:6">
      <c r="F30028" s="1846"/>
    </row>
    <row r="30029" spans="6:6">
      <c r="F30029" s="1846"/>
    </row>
    <row r="30030" spans="6:6">
      <c r="F30030" s="1846"/>
    </row>
    <row r="30031" spans="6:6">
      <c r="F30031" s="1846"/>
    </row>
    <row r="30032" spans="6:6">
      <c r="F30032" s="1846"/>
    </row>
    <row r="30033" spans="6:6">
      <c r="F30033" s="1846"/>
    </row>
    <row r="30034" spans="6:6">
      <c r="F30034" s="1846"/>
    </row>
    <row r="30035" spans="6:6">
      <c r="F30035" s="1846"/>
    </row>
    <row r="30036" spans="6:6">
      <c r="F30036" s="1846"/>
    </row>
    <row r="30037" spans="6:6">
      <c r="F30037" s="1846"/>
    </row>
    <row r="30038" spans="6:6">
      <c r="F30038" s="1846"/>
    </row>
    <row r="30039" spans="6:6">
      <c r="F30039" s="1846"/>
    </row>
    <row r="30040" spans="6:6">
      <c r="F30040" s="1846"/>
    </row>
    <row r="30041" spans="6:6">
      <c r="F30041" s="1846"/>
    </row>
    <row r="30042" spans="6:6">
      <c r="F30042" s="1846"/>
    </row>
    <row r="30043" spans="6:6">
      <c r="F30043" s="1846"/>
    </row>
    <row r="30044" spans="6:6">
      <c r="F30044" s="1846"/>
    </row>
    <row r="30045" spans="6:6">
      <c r="F30045" s="1846"/>
    </row>
    <row r="30046" spans="6:6">
      <c r="F30046" s="1846"/>
    </row>
    <row r="30047" spans="6:6">
      <c r="F30047" s="1846"/>
    </row>
    <row r="30048" spans="6:6">
      <c r="F30048" s="1846"/>
    </row>
    <row r="30049" spans="6:6">
      <c r="F30049" s="1846"/>
    </row>
    <row r="30050" spans="6:6">
      <c r="F30050" s="1846"/>
    </row>
    <row r="30051" spans="6:6">
      <c r="F30051" s="1846"/>
    </row>
    <row r="30052" spans="6:6">
      <c r="F30052" s="1846"/>
    </row>
    <row r="30053" spans="6:6">
      <c r="F30053" s="1846"/>
    </row>
    <row r="30054" spans="6:6">
      <c r="F30054" s="1846"/>
    </row>
    <row r="30055" spans="6:6">
      <c r="F30055" s="1846"/>
    </row>
    <row r="30056" spans="6:6">
      <c r="F30056" s="1846"/>
    </row>
    <row r="30057" spans="6:6">
      <c r="F30057" s="1846"/>
    </row>
    <row r="30058" spans="6:6">
      <c r="F30058" s="1846"/>
    </row>
    <row r="30059" spans="6:6">
      <c r="F30059" s="1846"/>
    </row>
    <row r="30060" spans="6:6">
      <c r="F30060" s="1846"/>
    </row>
    <row r="30061" spans="6:6">
      <c r="F30061" s="1846"/>
    </row>
    <row r="30062" spans="6:6">
      <c r="F30062" s="1846"/>
    </row>
    <row r="30063" spans="6:6">
      <c r="F30063" s="1846"/>
    </row>
    <row r="30064" spans="6:6">
      <c r="F30064" s="1846"/>
    </row>
    <row r="30065" spans="6:6">
      <c r="F30065" s="1846"/>
    </row>
    <row r="30066" spans="6:6">
      <c r="F30066" s="1846"/>
    </row>
    <row r="30067" spans="6:6">
      <c r="F30067" s="1846"/>
    </row>
    <row r="30068" spans="6:6">
      <c r="F30068" s="1846"/>
    </row>
    <row r="30069" spans="6:6">
      <c r="F30069" s="1846"/>
    </row>
    <row r="30070" spans="6:6">
      <c r="F30070" s="1846"/>
    </row>
    <row r="30071" spans="6:6">
      <c r="F30071" s="1846"/>
    </row>
    <row r="30072" spans="6:6">
      <c r="F30072" s="1846"/>
    </row>
    <row r="30073" spans="6:6">
      <c r="F30073" s="1846"/>
    </row>
    <row r="30074" spans="6:6">
      <c r="F30074" s="1846"/>
    </row>
    <row r="30075" spans="6:6">
      <c r="F30075" s="1846"/>
    </row>
    <row r="30076" spans="6:6">
      <c r="F30076" s="1846"/>
    </row>
    <row r="30077" spans="6:6">
      <c r="F30077" s="1846"/>
    </row>
    <row r="30078" spans="6:6">
      <c r="F30078" s="1846"/>
    </row>
    <row r="30079" spans="6:6">
      <c r="F30079" s="1846"/>
    </row>
    <row r="30080" spans="6:6">
      <c r="F30080" s="1846"/>
    </row>
    <row r="30081" spans="6:6">
      <c r="F30081" s="1846"/>
    </row>
    <row r="30082" spans="6:6">
      <c r="F30082" s="1846"/>
    </row>
    <row r="30083" spans="6:6">
      <c r="F30083" s="1846"/>
    </row>
    <row r="30084" spans="6:6">
      <c r="F30084" s="1846"/>
    </row>
    <row r="30085" spans="6:6">
      <c r="F30085" s="1846"/>
    </row>
    <row r="30086" spans="6:6">
      <c r="F30086" s="1846"/>
    </row>
    <row r="30087" spans="6:6">
      <c r="F30087" s="1846"/>
    </row>
    <row r="30088" spans="6:6">
      <c r="F30088" s="1846"/>
    </row>
    <row r="30089" spans="6:6">
      <c r="F30089" s="1846"/>
    </row>
    <row r="30090" spans="6:6">
      <c r="F30090" s="1846"/>
    </row>
    <row r="30091" spans="6:6">
      <c r="F30091" s="1846"/>
    </row>
    <row r="30092" spans="6:6">
      <c r="F30092" s="1846"/>
    </row>
    <row r="30093" spans="6:6">
      <c r="F30093" s="1846"/>
    </row>
    <row r="30094" spans="6:6">
      <c r="F30094" s="1846"/>
    </row>
    <row r="30095" spans="6:6">
      <c r="F30095" s="1846"/>
    </row>
    <row r="30096" spans="6:6">
      <c r="F30096" s="1846"/>
    </row>
    <row r="30097" spans="6:6">
      <c r="F30097" s="1846"/>
    </row>
    <row r="30098" spans="6:6">
      <c r="F30098" s="1846"/>
    </row>
    <row r="30099" spans="6:6">
      <c r="F30099" s="1846"/>
    </row>
    <row r="30100" spans="6:6">
      <c r="F30100" s="1846"/>
    </row>
    <row r="30101" spans="6:6">
      <c r="F30101" s="1846"/>
    </row>
    <row r="30102" spans="6:6">
      <c r="F30102" s="1846"/>
    </row>
    <row r="30103" spans="6:6">
      <c r="F30103" s="1846"/>
    </row>
    <row r="30104" spans="6:6">
      <c r="F30104" s="1846"/>
    </row>
    <row r="30105" spans="6:6">
      <c r="F30105" s="1846"/>
    </row>
    <row r="30106" spans="6:6">
      <c r="F30106" s="1846"/>
    </row>
    <row r="30107" spans="6:6">
      <c r="F30107" s="1846"/>
    </row>
    <row r="30108" spans="6:6">
      <c r="F30108" s="1846"/>
    </row>
    <row r="30109" spans="6:6">
      <c r="F30109" s="1846"/>
    </row>
    <row r="30110" spans="6:6">
      <c r="F30110" s="1846"/>
    </row>
    <row r="30111" spans="6:6">
      <c r="F30111" s="1846"/>
    </row>
    <row r="30112" spans="6:6">
      <c r="F30112" s="1846"/>
    </row>
    <row r="30113" spans="6:6">
      <c r="F30113" s="1846"/>
    </row>
    <row r="30114" spans="6:6">
      <c r="F30114" s="1846"/>
    </row>
    <row r="30115" spans="6:6">
      <c r="F30115" s="1846"/>
    </row>
    <row r="30116" spans="6:6">
      <c r="F30116" s="1846"/>
    </row>
    <row r="30117" spans="6:6">
      <c r="F30117" s="1846"/>
    </row>
    <row r="30118" spans="6:6">
      <c r="F30118" s="1846"/>
    </row>
    <row r="30119" spans="6:6">
      <c r="F30119" s="1846"/>
    </row>
    <row r="30120" spans="6:6">
      <c r="F30120" s="1846"/>
    </row>
    <row r="30121" spans="6:6">
      <c r="F30121" s="1846"/>
    </row>
    <row r="30122" spans="6:6">
      <c r="F30122" s="1846"/>
    </row>
    <row r="30123" spans="6:6">
      <c r="F30123" s="1846"/>
    </row>
    <row r="30124" spans="6:6">
      <c r="F30124" s="1846"/>
    </row>
    <row r="30125" spans="6:6">
      <c r="F30125" s="1846"/>
    </row>
    <row r="30126" spans="6:6">
      <c r="F30126" s="1846"/>
    </row>
    <row r="30127" spans="6:6">
      <c r="F30127" s="1846"/>
    </row>
    <row r="30128" spans="6:6">
      <c r="F30128" s="1846"/>
    </row>
    <row r="30129" spans="6:6">
      <c r="F30129" s="1846"/>
    </row>
    <row r="30130" spans="6:6">
      <c r="F30130" s="1846"/>
    </row>
    <row r="30131" spans="6:6">
      <c r="F30131" s="1846"/>
    </row>
    <row r="30132" spans="6:6">
      <c r="F30132" s="1846"/>
    </row>
    <row r="30133" spans="6:6">
      <c r="F30133" s="1846"/>
    </row>
    <row r="30134" spans="6:6">
      <c r="F30134" s="1846"/>
    </row>
    <row r="30135" spans="6:6">
      <c r="F30135" s="1846"/>
    </row>
    <row r="30136" spans="6:6">
      <c r="F30136" s="1846"/>
    </row>
    <row r="30137" spans="6:6">
      <c r="F30137" s="1846"/>
    </row>
    <row r="30138" spans="6:6">
      <c r="F30138" s="1846"/>
    </row>
    <row r="30139" spans="6:6">
      <c r="F30139" s="1846"/>
    </row>
    <row r="30140" spans="6:6">
      <c r="F30140" s="1846"/>
    </row>
    <row r="30141" spans="6:6">
      <c r="F30141" s="1846"/>
    </row>
    <row r="30142" spans="6:6">
      <c r="F30142" s="1846"/>
    </row>
    <row r="30143" spans="6:6">
      <c r="F30143" s="1846"/>
    </row>
    <row r="30144" spans="6:6">
      <c r="F30144" s="1846"/>
    </row>
    <row r="30145" spans="6:6">
      <c r="F30145" s="1846"/>
    </row>
    <row r="30146" spans="6:6">
      <c r="F30146" s="1846"/>
    </row>
    <row r="30147" spans="6:6">
      <c r="F30147" s="1846"/>
    </row>
    <row r="30148" spans="6:6">
      <c r="F30148" s="1846"/>
    </row>
    <row r="30149" spans="6:6">
      <c r="F30149" s="1846"/>
    </row>
    <row r="30150" spans="6:6">
      <c r="F30150" s="1846"/>
    </row>
    <row r="30151" spans="6:6">
      <c r="F30151" s="1846"/>
    </row>
    <row r="30152" spans="6:6">
      <c r="F30152" s="1846"/>
    </row>
    <row r="30153" spans="6:6">
      <c r="F30153" s="1846"/>
    </row>
    <row r="30154" spans="6:6">
      <c r="F30154" s="1846"/>
    </row>
    <row r="30155" spans="6:6">
      <c r="F30155" s="1846"/>
    </row>
    <row r="30156" spans="6:6">
      <c r="F30156" s="1846"/>
    </row>
    <row r="30157" spans="6:6">
      <c r="F30157" s="1846"/>
    </row>
    <row r="30158" spans="6:6">
      <c r="F30158" s="1846"/>
    </row>
    <row r="30159" spans="6:6">
      <c r="F30159" s="1846"/>
    </row>
    <row r="30160" spans="6:6">
      <c r="F30160" s="1846"/>
    </row>
    <row r="30161" spans="6:6">
      <c r="F30161" s="1846"/>
    </row>
    <row r="30162" spans="6:6">
      <c r="F30162" s="1846"/>
    </row>
    <row r="30163" spans="6:6">
      <c r="F30163" s="1846"/>
    </row>
    <row r="30164" spans="6:6">
      <c r="F30164" s="1846"/>
    </row>
    <row r="30165" spans="6:6">
      <c r="F30165" s="1846"/>
    </row>
    <row r="30166" spans="6:6">
      <c r="F30166" s="1846"/>
    </row>
    <row r="30167" spans="6:6">
      <c r="F30167" s="1846"/>
    </row>
    <row r="30168" spans="6:6">
      <c r="F30168" s="1846"/>
    </row>
    <row r="30169" spans="6:6">
      <c r="F30169" s="1846"/>
    </row>
    <row r="30170" spans="6:6">
      <c r="F30170" s="1846"/>
    </row>
    <row r="30171" spans="6:6">
      <c r="F30171" s="1846"/>
    </row>
    <row r="30172" spans="6:6">
      <c r="F30172" s="1846"/>
    </row>
    <row r="30173" spans="6:6">
      <c r="F30173" s="1846"/>
    </row>
    <row r="30174" spans="6:6">
      <c r="F30174" s="1846"/>
    </row>
    <row r="30175" spans="6:6">
      <c r="F30175" s="1846"/>
    </row>
    <row r="30176" spans="6:6">
      <c r="F30176" s="1846"/>
    </row>
    <row r="30177" spans="6:6">
      <c r="F30177" s="1846"/>
    </row>
    <row r="30178" spans="6:6">
      <c r="F30178" s="1846"/>
    </row>
    <row r="30179" spans="6:6">
      <c r="F30179" s="1846"/>
    </row>
    <row r="30180" spans="6:6">
      <c r="F30180" s="1846"/>
    </row>
    <row r="30181" spans="6:6">
      <c r="F30181" s="1846"/>
    </row>
    <row r="30182" spans="6:6">
      <c r="F30182" s="1846"/>
    </row>
    <row r="30183" spans="6:6">
      <c r="F30183" s="1846"/>
    </row>
    <row r="30184" spans="6:6">
      <c r="F30184" s="1846"/>
    </row>
    <row r="30185" spans="6:6">
      <c r="F30185" s="1846"/>
    </row>
    <row r="30186" spans="6:6">
      <c r="F30186" s="1846"/>
    </row>
    <row r="30187" spans="6:6">
      <c r="F30187" s="1846"/>
    </row>
    <row r="30188" spans="6:6">
      <c r="F30188" s="1846"/>
    </row>
    <row r="30189" spans="6:6">
      <c r="F30189" s="1846"/>
    </row>
    <row r="30190" spans="6:6">
      <c r="F30190" s="1846"/>
    </row>
    <row r="30191" spans="6:6">
      <c r="F30191" s="1846"/>
    </row>
    <row r="30192" spans="6:6">
      <c r="F30192" s="1846"/>
    </row>
    <row r="30193" spans="6:6">
      <c r="F30193" s="1846"/>
    </row>
    <row r="30194" spans="6:6">
      <c r="F30194" s="1846"/>
    </row>
    <row r="30195" spans="6:6">
      <c r="F30195" s="1846"/>
    </row>
    <row r="30196" spans="6:6">
      <c r="F30196" s="1846"/>
    </row>
    <row r="30197" spans="6:6">
      <c r="F30197" s="1846"/>
    </row>
    <row r="30198" spans="6:6">
      <c r="F30198" s="1846"/>
    </row>
    <row r="30199" spans="6:6">
      <c r="F30199" s="1846"/>
    </row>
    <row r="30200" spans="6:6">
      <c r="F30200" s="1846"/>
    </row>
    <row r="30201" spans="6:6">
      <c r="F30201" s="1846"/>
    </row>
    <row r="30202" spans="6:6">
      <c r="F30202" s="1846"/>
    </row>
    <row r="30203" spans="6:6">
      <c r="F30203" s="1846"/>
    </row>
    <row r="30204" spans="6:6">
      <c r="F30204" s="1846"/>
    </row>
    <row r="30205" spans="6:6">
      <c r="F30205" s="1846"/>
    </row>
    <row r="30206" spans="6:6">
      <c r="F30206" s="1846"/>
    </row>
    <row r="30207" spans="6:6">
      <c r="F30207" s="1846"/>
    </row>
    <row r="30208" spans="6:6">
      <c r="F30208" s="1846"/>
    </row>
    <row r="30209" spans="6:6">
      <c r="F30209" s="1846"/>
    </row>
    <row r="30210" spans="6:6">
      <c r="F30210" s="1846"/>
    </row>
    <row r="30211" spans="6:6">
      <c r="F30211" s="1846"/>
    </row>
    <row r="30212" spans="6:6">
      <c r="F30212" s="1846"/>
    </row>
    <row r="30213" spans="6:6">
      <c r="F30213" s="1846"/>
    </row>
    <row r="30214" spans="6:6">
      <c r="F30214" s="1846"/>
    </row>
    <row r="30215" spans="6:6">
      <c r="F30215" s="1846"/>
    </row>
    <row r="30216" spans="6:6">
      <c r="F30216" s="1846"/>
    </row>
    <row r="30217" spans="6:6">
      <c r="F30217" s="1846"/>
    </row>
    <row r="30218" spans="6:6">
      <c r="F30218" s="1846"/>
    </row>
    <row r="30219" spans="6:6">
      <c r="F30219" s="1846"/>
    </row>
    <row r="30220" spans="6:6">
      <c r="F30220" s="1846"/>
    </row>
    <row r="30221" spans="6:6">
      <c r="F30221" s="1846"/>
    </row>
    <row r="30222" spans="6:6">
      <c r="F30222" s="1846"/>
    </row>
    <row r="30223" spans="6:6">
      <c r="F30223" s="1846"/>
    </row>
    <row r="30224" spans="6:6">
      <c r="F30224" s="1846"/>
    </row>
    <row r="30225" spans="6:6">
      <c r="F30225" s="1846"/>
    </row>
    <row r="30226" spans="6:6">
      <c r="F30226" s="1846"/>
    </row>
    <row r="30227" spans="6:6">
      <c r="F30227" s="1846"/>
    </row>
    <row r="30228" spans="6:6">
      <c r="F30228" s="1846"/>
    </row>
    <row r="30229" spans="6:6">
      <c r="F30229" s="1846"/>
    </row>
    <row r="30230" spans="6:6">
      <c r="F30230" s="1846"/>
    </row>
    <row r="30231" spans="6:6">
      <c r="F30231" s="1846"/>
    </row>
    <row r="30232" spans="6:6">
      <c r="F30232" s="1846"/>
    </row>
    <row r="30233" spans="6:6">
      <c r="F30233" s="1846"/>
    </row>
    <row r="30234" spans="6:6">
      <c r="F30234" s="1846"/>
    </row>
    <row r="30235" spans="6:6">
      <c r="F30235" s="1846"/>
    </row>
    <row r="30236" spans="6:6">
      <c r="F30236" s="1846"/>
    </row>
    <row r="30237" spans="6:6">
      <c r="F30237" s="1846"/>
    </row>
    <row r="30238" spans="6:6">
      <c r="F30238" s="1846"/>
    </row>
    <row r="30239" spans="6:6">
      <c r="F30239" s="1846"/>
    </row>
    <row r="30240" spans="6:6">
      <c r="F30240" s="1846"/>
    </row>
    <row r="30241" spans="6:6">
      <c r="F30241" s="1846"/>
    </row>
    <row r="30242" spans="6:6">
      <c r="F30242" s="1846"/>
    </row>
    <row r="30243" spans="6:6">
      <c r="F30243" s="1846"/>
    </row>
    <row r="30244" spans="6:6">
      <c r="F30244" s="1846"/>
    </row>
    <row r="30245" spans="6:6">
      <c r="F30245" s="1846"/>
    </row>
    <row r="30246" spans="6:6">
      <c r="F30246" s="1846"/>
    </row>
    <row r="30247" spans="6:6">
      <c r="F30247" s="1846"/>
    </row>
    <row r="30248" spans="6:6">
      <c r="F30248" s="1846"/>
    </row>
    <row r="30249" spans="6:6">
      <c r="F30249" s="1846"/>
    </row>
    <row r="30250" spans="6:6">
      <c r="F30250" s="1846"/>
    </row>
    <row r="30251" spans="6:6">
      <c r="F30251" s="1846"/>
    </row>
    <row r="30252" spans="6:6">
      <c r="F30252" s="1846"/>
    </row>
    <row r="30253" spans="6:6">
      <c r="F30253" s="1846"/>
    </row>
    <row r="30254" spans="6:6">
      <c r="F30254" s="1846"/>
    </row>
    <row r="30255" spans="6:6">
      <c r="F30255" s="1846"/>
    </row>
    <row r="30256" spans="6:6">
      <c r="F30256" s="1846"/>
    </row>
    <row r="30257" spans="6:6">
      <c r="F30257" s="1846"/>
    </row>
    <row r="30258" spans="6:6">
      <c r="F30258" s="1846"/>
    </row>
    <row r="30259" spans="6:6">
      <c r="F30259" s="1846"/>
    </row>
    <row r="30260" spans="6:6">
      <c r="F30260" s="1846"/>
    </row>
    <row r="30261" spans="6:6">
      <c r="F30261" s="1846"/>
    </row>
    <row r="30262" spans="6:6">
      <c r="F30262" s="1846"/>
    </row>
    <row r="30263" spans="6:6">
      <c r="F30263" s="1846"/>
    </row>
    <row r="30264" spans="6:6">
      <c r="F30264" s="1846"/>
    </row>
    <row r="30265" spans="6:6">
      <c r="F30265" s="1846"/>
    </row>
    <row r="30266" spans="6:6">
      <c r="F30266" s="1846"/>
    </row>
    <row r="30267" spans="6:6">
      <c r="F30267" s="1846"/>
    </row>
    <row r="30268" spans="6:6">
      <c r="F30268" s="1846"/>
    </row>
    <row r="30269" spans="6:6">
      <c r="F30269" s="1846"/>
    </row>
    <row r="30270" spans="6:6">
      <c r="F30270" s="1846"/>
    </row>
    <row r="30271" spans="6:6">
      <c r="F30271" s="1846"/>
    </row>
    <row r="30272" spans="6:6">
      <c r="F30272" s="1846"/>
    </row>
    <row r="30273" spans="6:6">
      <c r="F30273" s="1846"/>
    </row>
    <row r="30274" spans="6:6">
      <c r="F30274" s="1846"/>
    </row>
    <row r="30275" spans="6:6">
      <c r="F30275" s="1846"/>
    </row>
    <row r="30276" spans="6:6">
      <c r="F30276" s="1846"/>
    </row>
    <row r="30277" spans="6:6">
      <c r="F30277" s="1846"/>
    </row>
    <row r="30278" spans="6:6">
      <c r="F30278" s="1846"/>
    </row>
    <row r="30279" spans="6:6">
      <c r="F30279" s="1846"/>
    </row>
    <row r="30280" spans="6:6">
      <c r="F30280" s="1846"/>
    </row>
    <row r="30281" spans="6:6">
      <c r="F30281" s="1846"/>
    </row>
    <row r="30282" spans="6:6">
      <c r="F30282" s="1846"/>
    </row>
    <row r="30283" spans="6:6">
      <c r="F30283" s="1846"/>
    </row>
    <row r="30284" spans="6:6">
      <c r="F30284" s="1846"/>
    </row>
    <row r="30285" spans="6:6">
      <c r="F30285" s="1846"/>
    </row>
    <row r="30286" spans="6:6">
      <c r="F30286" s="1846"/>
    </row>
    <row r="30287" spans="6:6">
      <c r="F30287" s="1846"/>
    </row>
    <row r="30288" spans="6:6">
      <c r="F30288" s="1846"/>
    </row>
    <row r="30289" spans="6:6">
      <c r="F30289" s="1846"/>
    </row>
    <row r="30290" spans="6:6">
      <c r="F30290" s="1846"/>
    </row>
    <row r="30291" spans="6:6">
      <c r="F30291" s="1846"/>
    </row>
    <row r="30292" spans="6:6">
      <c r="F30292" s="1846"/>
    </row>
    <row r="30293" spans="6:6">
      <c r="F30293" s="1846"/>
    </row>
    <row r="30294" spans="6:6">
      <c r="F30294" s="1846"/>
    </row>
    <row r="30295" spans="6:6">
      <c r="F30295" s="1846"/>
    </row>
    <row r="30296" spans="6:6">
      <c r="F30296" s="1846"/>
    </row>
    <row r="30297" spans="6:6">
      <c r="F30297" s="1846"/>
    </row>
    <row r="30298" spans="6:6">
      <c r="F30298" s="1846"/>
    </row>
    <row r="30299" spans="6:6">
      <c r="F30299" s="1846"/>
    </row>
    <row r="30300" spans="6:6">
      <c r="F30300" s="1846"/>
    </row>
    <row r="30301" spans="6:6">
      <c r="F30301" s="1846"/>
    </row>
    <row r="30302" spans="6:6">
      <c r="F30302" s="1846"/>
    </row>
    <row r="30303" spans="6:6">
      <c r="F30303" s="1846"/>
    </row>
    <row r="30304" spans="6:6">
      <c r="F30304" s="1846"/>
    </row>
    <row r="30305" spans="6:6">
      <c r="F30305" s="1846"/>
    </row>
    <row r="30306" spans="6:6">
      <c r="F30306" s="1846"/>
    </row>
    <row r="30307" spans="6:6">
      <c r="F30307" s="1846"/>
    </row>
    <row r="30308" spans="6:6">
      <c r="F30308" s="1846"/>
    </row>
    <row r="30309" spans="6:6">
      <c r="F30309" s="1846"/>
    </row>
    <row r="30310" spans="6:6">
      <c r="F30310" s="1846"/>
    </row>
    <row r="30311" spans="6:6">
      <c r="F30311" s="1846"/>
    </row>
    <row r="30312" spans="6:6">
      <c r="F30312" s="1846"/>
    </row>
    <row r="30313" spans="6:6">
      <c r="F30313" s="1846"/>
    </row>
    <row r="30314" spans="6:6">
      <c r="F30314" s="1846"/>
    </row>
    <row r="30315" spans="6:6">
      <c r="F30315" s="1846"/>
    </row>
    <row r="30316" spans="6:6">
      <c r="F30316" s="1846"/>
    </row>
    <row r="30317" spans="6:6">
      <c r="F30317" s="1846"/>
    </row>
    <row r="30318" spans="6:6">
      <c r="F30318" s="1846"/>
    </row>
    <row r="30319" spans="6:6">
      <c r="F30319" s="1846"/>
    </row>
    <row r="30320" spans="6:6">
      <c r="F30320" s="1846"/>
    </row>
    <row r="30321" spans="6:6">
      <c r="F30321" s="1846"/>
    </row>
    <row r="30322" spans="6:6">
      <c r="F30322" s="1846"/>
    </row>
    <row r="30323" spans="6:6">
      <c r="F30323" s="1846"/>
    </row>
    <row r="30324" spans="6:6">
      <c r="F30324" s="1846"/>
    </row>
    <row r="30325" spans="6:6">
      <c r="F30325" s="1846"/>
    </row>
    <row r="30326" spans="6:6">
      <c r="F30326" s="1846"/>
    </row>
    <row r="30327" spans="6:6">
      <c r="F30327" s="1846"/>
    </row>
    <row r="30328" spans="6:6">
      <c r="F30328" s="1846"/>
    </row>
    <row r="30329" spans="6:6">
      <c r="F30329" s="1846"/>
    </row>
    <row r="30330" spans="6:6">
      <c r="F30330" s="1846"/>
    </row>
    <row r="30331" spans="6:6">
      <c r="F30331" s="1846"/>
    </row>
    <row r="30332" spans="6:6">
      <c r="F30332" s="1846"/>
    </row>
    <row r="30333" spans="6:6">
      <c r="F30333" s="1846"/>
    </row>
    <row r="30334" spans="6:6">
      <c r="F30334" s="1846"/>
    </row>
    <row r="30335" spans="6:6">
      <c r="F30335" s="1846"/>
    </row>
    <row r="30336" spans="6:6">
      <c r="F30336" s="1846"/>
    </row>
    <row r="30337" spans="6:6">
      <c r="F30337" s="1846"/>
    </row>
    <row r="30338" spans="6:6">
      <c r="F30338" s="1846"/>
    </row>
    <row r="30339" spans="6:6">
      <c r="F30339" s="1846"/>
    </row>
    <row r="30340" spans="6:6">
      <c r="F30340" s="1846"/>
    </row>
    <row r="30341" spans="6:6">
      <c r="F30341" s="1846"/>
    </row>
    <row r="30342" spans="6:6">
      <c r="F30342" s="1846"/>
    </row>
    <row r="30343" spans="6:6">
      <c r="F30343" s="1846"/>
    </row>
    <row r="30344" spans="6:6">
      <c r="F30344" s="1846"/>
    </row>
    <row r="30345" spans="6:6">
      <c r="F30345" s="1846"/>
    </row>
    <row r="30346" spans="6:6">
      <c r="F30346" s="1846"/>
    </row>
    <row r="30347" spans="6:6">
      <c r="F30347" s="1846"/>
    </row>
    <row r="30348" spans="6:6">
      <c r="F30348" s="1846"/>
    </row>
    <row r="30349" spans="6:6">
      <c r="F30349" s="1846"/>
    </row>
    <row r="30350" spans="6:6">
      <c r="F30350" s="1846"/>
    </row>
    <row r="30351" spans="6:6">
      <c r="F30351" s="1846"/>
    </row>
    <row r="30352" spans="6:6">
      <c r="F30352" s="1846"/>
    </row>
    <row r="30353" spans="6:6">
      <c r="F30353" s="1846"/>
    </row>
    <row r="30354" spans="6:6">
      <c r="F30354" s="1846"/>
    </row>
    <row r="30355" spans="6:6">
      <c r="F30355" s="1846"/>
    </row>
    <row r="30356" spans="6:6">
      <c r="F30356" s="1846"/>
    </row>
    <row r="30357" spans="6:6">
      <c r="F30357" s="1846"/>
    </row>
    <row r="30358" spans="6:6">
      <c r="F30358" s="1846"/>
    </row>
    <row r="30359" spans="6:6">
      <c r="F30359" s="1846"/>
    </row>
    <row r="30360" spans="6:6">
      <c r="F30360" s="1846"/>
    </row>
    <row r="30361" spans="6:6">
      <c r="F30361" s="1846"/>
    </row>
    <row r="30362" spans="6:6">
      <c r="F30362" s="1846"/>
    </row>
    <row r="30363" spans="6:6">
      <c r="F30363" s="1846"/>
    </row>
    <row r="30364" spans="6:6">
      <c r="F30364" s="1846"/>
    </row>
    <row r="30365" spans="6:6">
      <c r="F30365" s="1846"/>
    </row>
    <row r="30366" spans="6:6">
      <c r="F30366" s="1846"/>
    </row>
    <row r="30367" spans="6:6">
      <c r="F30367" s="1846"/>
    </row>
    <row r="30368" spans="6:6">
      <c r="F30368" s="1846"/>
    </row>
    <row r="30369" spans="6:6">
      <c r="F30369" s="1846"/>
    </row>
    <row r="30370" spans="6:6">
      <c r="F30370" s="1846"/>
    </row>
    <row r="30371" spans="6:6">
      <c r="F30371" s="1846"/>
    </row>
    <row r="30372" spans="6:6">
      <c r="F30372" s="1846"/>
    </row>
    <row r="30373" spans="6:6">
      <c r="F30373" s="1846"/>
    </row>
    <row r="30374" spans="6:6">
      <c r="F30374" s="1846"/>
    </row>
    <row r="30375" spans="6:6">
      <c r="F30375" s="1846"/>
    </row>
    <row r="30376" spans="6:6">
      <c r="F30376" s="1846"/>
    </row>
    <row r="30377" spans="6:6">
      <c r="F30377" s="1846"/>
    </row>
    <row r="30378" spans="6:6">
      <c r="F30378" s="1846"/>
    </row>
    <row r="30379" spans="6:6">
      <c r="F30379" s="1846"/>
    </row>
    <row r="30380" spans="6:6">
      <c r="F30380" s="1846"/>
    </row>
    <row r="30381" spans="6:6">
      <c r="F30381" s="1846"/>
    </row>
    <row r="30382" spans="6:6">
      <c r="F30382" s="1846"/>
    </row>
    <row r="30383" spans="6:6">
      <c r="F30383" s="1846"/>
    </row>
    <row r="30384" spans="6:6">
      <c r="F30384" s="1846"/>
    </row>
    <row r="30385" spans="6:6">
      <c r="F30385" s="1846"/>
    </row>
    <row r="30386" spans="6:6">
      <c r="F30386" s="1846"/>
    </row>
    <row r="30387" spans="6:6">
      <c r="F30387" s="1846"/>
    </row>
    <row r="30388" spans="6:6">
      <c r="F30388" s="1846"/>
    </row>
    <row r="30389" spans="6:6">
      <c r="F30389" s="1846"/>
    </row>
    <row r="30390" spans="6:6">
      <c r="F30390" s="1846"/>
    </row>
    <row r="30391" spans="6:6">
      <c r="F30391" s="1846"/>
    </row>
    <row r="30392" spans="6:6">
      <c r="F30392" s="1846"/>
    </row>
    <row r="30393" spans="6:6">
      <c r="F30393" s="1846"/>
    </row>
    <row r="30394" spans="6:6">
      <c r="F30394" s="1846"/>
    </row>
    <row r="30395" spans="6:6">
      <c r="F30395" s="1846"/>
    </row>
    <row r="30396" spans="6:6">
      <c r="F30396" s="1846"/>
    </row>
    <row r="30397" spans="6:6">
      <c r="F30397" s="1846"/>
    </row>
    <row r="30398" spans="6:6">
      <c r="F30398" s="1846"/>
    </row>
    <row r="30399" spans="6:6">
      <c r="F30399" s="1846"/>
    </row>
    <row r="30400" spans="6:6">
      <c r="F30400" s="1846"/>
    </row>
    <row r="30401" spans="6:6">
      <c r="F30401" s="1846"/>
    </row>
    <row r="30402" spans="6:6">
      <c r="F30402" s="1846"/>
    </row>
    <row r="30403" spans="6:6">
      <c r="F30403" s="1846"/>
    </row>
    <row r="30404" spans="6:6">
      <c r="F30404" s="1846"/>
    </row>
    <row r="30405" spans="6:6">
      <c r="F30405" s="1846"/>
    </row>
    <row r="30406" spans="6:6">
      <c r="F30406" s="1846"/>
    </row>
    <row r="30407" spans="6:6">
      <c r="F30407" s="1846"/>
    </row>
    <row r="30408" spans="6:6">
      <c r="F30408" s="1846"/>
    </row>
    <row r="30409" spans="6:6">
      <c r="F30409" s="1846"/>
    </row>
    <row r="30410" spans="6:6">
      <c r="F30410" s="1846"/>
    </row>
    <row r="30411" spans="6:6">
      <c r="F30411" s="1846"/>
    </row>
    <row r="30412" spans="6:6">
      <c r="F30412" s="1846"/>
    </row>
    <row r="30413" spans="6:6">
      <c r="F30413" s="1846"/>
    </row>
    <row r="30414" spans="6:6">
      <c r="F30414" s="1846"/>
    </row>
    <row r="30415" spans="6:6">
      <c r="F30415" s="1846"/>
    </row>
    <row r="30416" spans="6:6">
      <c r="F30416" s="1846"/>
    </row>
    <row r="30417" spans="6:6">
      <c r="F30417" s="1846"/>
    </row>
    <row r="30418" spans="6:6">
      <c r="F30418" s="1846"/>
    </row>
    <row r="30419" spans="6:6">
      <c r="F30419" s="1846"/>
    </row>
    <row r="30420" spans="6:6">
      <c r="F30420" s="1846"/>
    </row>
    <row r="30421" spans="6:6">
      <c r="F30421" s="1846"/>
    </row>
    <row r="30422" spans="6:6">
      <c r="F30422" s="1846"/>
    </row>
    <row r="30423" spans="6:6">
      <c r="F30423" s="1846"/>
    </row>
    <row r="30424" spans="6:6">
      <c r="F30424" s="1846"/>
    </row>
    <row r="30425" spans="6:6">
      <c r="F30425" s="1846"/>
    </row>
    <row r="30426" spans="6:6">
      <c r="F30426" s="1846"/>
    </row>
    <row r="30427" spans="6:6">
      <c r="F30427" s="1846"/>
    </row>
    <row r="30428" spans="6:6">
      <c r="F30428" s="1846"/>
    </row>
    <row r="30429" spans="6:6">
      <c r="F30429" s="1846"/>
    </row>
    <row r="30430" spans="6:6">
      <c r="F30430" s="1846"/>
    </row>
    <row r="30431" spans="6:6">
      <c r="F30431" s="1846"/>
    </row>
    <row r="30432" spans="6:6">
      <c r="F30432" s="1846"/>
    </row>
    <row r="30433" spans="6:6">
      <c r="F30433" s="1846"/>
    </row>
    <row r="30434" spans="6:6">
      <c r="F30434" s="1846"/>
    </row>
    <row r="30435" spans="6:6">
      <c r="F30435" s="1846"/>
    </row>
    <row r="30436" spans="6:6">
      <c r="F30436" s="1846"/>
    </row>
    <row r="30437" spans="6:6">
      <c r="F30437" s="1846"/>
    </row>
    <row r="30438" spans="6:6">
      <c r="F30438" s="1846"/>
    </row>
    <row r="30439" spans="6:6">
      <c r="F30439" s="1846"/>
    </row>
    <row r="30440" spans="6:6">
      <c r="F30440" s="1846"/>
    </row>
    <row r="30441" spans="6:6">
      <c r="F30441" s="1846"/>
    </row>
    <row r="30442" spans="6:6">
      <c r="F30442" s="1846"/>
    </row>
    <row r="30443" spans="6:6">
      <c r="F30443" s="1846"/>
    </row>
    <row r="30444" spans="6:6">
      <c r="F30444" s="1846"/>
    </row>
    <row r="30445" spans="6:6">
      <c r="F30445" s="1846"/>
    </row>
    <row r="30446" spans="6:6">
      <c r="F30446" s="1846"/>
    </row>
    <row r="30447" spans="6:6">
      <c r="F30447" s="1846"/>
    </row>
    <row r="30448" spans="6:6">
      <c r="F30448" s="1846"/>
    </row>
    <row r="30449" spans="6:6">
      <c r="F30449" s="1846"/>
    </row>
    <row r="30450" spans="6:6">
      <c r="F30450" s="1846"/>
    </row>
    <row r="30451" spans="6:6">
      <c r="F30451" s="1846"/>
    </row>
    <row r="30452" spans="6:6">
      <c r="F30452" s="1846"/>
    </row>
    <row r="30453" spans="6:6">
      <c r="F30453" s="1846"/>
    </row>
    <row r="30454" spans="6:6">
      <c r="F30454" s="1846"/>
    </row>
    <row r="30455" spans="6:6">
      <c r="F30455" s="1846"/>
    </row>
    <row r="30456" spans="6:6">
      <c r="F30456" s="1846"/>
    </row>
    <row r="30457" spans="6:6">
      <c r="F30457" s="1846"/>
    </row>
    <row r="30458" spans="6:6">
      <c r="F30458" s="1846"/>
    </row>
    <row r="30459" spans="6:6">
      <c r="F30459" s="1846"/>
    </row>
    <row r="30460" spans="6:6">
      <c r="F30460" s="1846"/>
    </row>
    <row r="30461" spans="6:6">
      <c r="F30461" s="1846"/>
    </row>
    <row r="30462" spans="6:6">
      <c r="F30462" s="1846"/>
    </row>
    <row r="30463" spans="6:6">
      <c r="F30463" s="1846"/>
    </row>
    <row r="30464" spans="6:6">
      <c r="F30464" s="1846"/>
    </row>
    <row r="30465" spans="6:6">
      <c r="F30465" s="1846"/>
    </row>
    <row r="30466" spans="6:6">
      <c r="F30466" s="1846"/>
    </row>
    <row r="30467" spans="6:6">
      <c r="F30467" s="1846"/>
    </row>
    <row r="30468" spans="6:6">
      <c r="F30468" s="1846"/>
    </row>
    <row r="30469" spans="6:6">
      <c r="F30469" s="1846"/>
    </row>
    <row r="30470" spans="6:6">
      <c r="F30470" s="1846"/>
    </row>
    <row r="30471" spans="6:6">
      <c r="F30471" s="1846"/>
    </row>
    <row r="30472" spans="6:6">
      <c r="F30472" s="1846"/>
    </row>
    <row r="30473" spans="6:6">
      <c r="F30473" s="1846"/>
    </row>
    <row r="30474" spans="6:6">
      <c r="F30474" s="1846"/>
    </row>
    <row r="30475" spans="6:6">
      <c r="F30475" s="1846"/>
    </row>
    <row r="30476" spans="6:6">
      <c r="F30476" s="1846"/>
    </row>
    <row r="30477" spans="6:6">
      <c r="F30477" s="1846"/>
    </row>
    <row r="30478" spans="6:6">
      <c r="F30478" s="1846"/>
    </row>
    <row r="30479" spans="6:6">
      <c r="F30479" s="1846"/>
    </row>
    <row r="30480" spans="6:6">
      <c r="F30480" s="1846"/>
    </row>
    <row r="30481" spans="6:6">
      <c r="F30481" s="1846"/>
    </row>
    <row r="30482" spans="6:6">
      <c r="F30482" s="1846"/>
    </row>
    <row r="30483" spans="6:6">
      <c r="F30483" s="1846"/>
    </row>
    <row r="30484" spans="6:6">
      <c r="F30484" s="1846"/>
    </row>
    <row r="30485" spans="6:6">
      <c r="F30485" s="1846"/>
    </row>
    <row r="30486" spans="6:6">
      <c r="F30486" s="1846"/>
    </row>
    <row r="30487" spans="6:6">
      <c r="F30487" s="1846"/>
    </row>
    <row r="30488" spans="6:6">
      <c r="F30488" s="1846"/>
    </row>
    <row r="30489" spans="6:6">
      <c r="F30489" s="1846"/>
    </row>
    <row r="30490" spans="6:6">
      <c r="F30490" s="1846"/>
    </row>
    <row r="30491" spans="6:6">
      <c r="F30491" s="1846"/>
    </row>
    <row r="30492" spans="6:6">
      <c r="F30492" s="1846"/>
    </row>
    <row r="30493" spans="6:6">
      <c r="F30493" s="1846"/>
    </row>
    <row r="30494" spans="6:6">
      <c r="F30494" s="1846"/>
    </row>
    <row r="30495" spans="6:6">
      <c r="F30495" s="1846"/>
    </row>
    <row r="30496" spans="6:6">
      <c r="F30496" s="1846"/>
    </row>
    <row r="30497" spans="6:6">
      <c r="F30497" s="1846"/>
    </row>
    <row r="30498" spans="6:6">
      <c r="F30498" s="1846"/>
    </row>
    <row r="30499" spans="6:6">
      <c r="F30499" s="1846"/>
    </row>
    <row r="30500" spans="6:6">
      <c r="F30500" s="1846"/>
    </row>
    <row r="30501" spans="6:6">
      <c r="F30501" s="1846"/>
    </row>
    <row r="30502" spans="6:6">
      <c r="F30502" s="1846"/>
    </row>
    <row r="30503" spans="6:6">
      <c r="F30503" s="1846"/>
    </row>
    <row r="30504" spans="6:6">
      <c r="F30504" s="1846"/>
    </row>
    <row r="30505" spans="6:6">
      <c r="F30505" s="1846"/>
    </row>
    <row r="30506" spans="6:6">
      <c r="F30506" s="1846"/>
    </row>
    <row r="30507" spans="6:6">
      <c r="F30507" s="1846"/>
    </row>
    <row r="30508" spans="6:6">
      <c r="F30508" s="1846"/>
    </row>
    <row r="30509" spans="6:6">
      <c r="F30509" s="1846"/>
    </row>
    <row r="30510" spans="6:6">
      <c r="F30510" s="1846"/>
    </row>
    <row r="30511" spans="6:6">
      <c r="F30511" s="1846"/>
    </row>
    <row r="30512" spans="6:6">
      <c r="F30512" s="1846"/>
    </row>
    <row r="30513" spans="6:6">
      <c r="F30513" s="1846"/>
    </row>
    <row r="30514" spans="6:6">
      <c r="F30514" s="1846"/>
    </row>
    <row r="30515" spans="6:6">
      <c r="F30515" s="1846"/>
    </row>
    <row r="30516" spans="6:6">
      <c r="F30516" s="1846"/>
    </row>
    <row r="30517" spans="6:6">
      <c r="F30517" s="1846"/>
    </row>
    <row r="30518" spans="6:6">
      <c r="F30518" s="1846"/>
    </row>
    <row r="30519" spans="6:6">
      <c r="F30519" s="1846"/>
    </row>
    <row r="30520" spans="6:6">
      <c r="F30520" s="1846"/>
    </row>
    <row r="30521" spans="6:6">
      <c r="F30521" s="1846"/>
    </row>
    <row r="30522" spans="6:6">
      <c r="F30522" s="1846"/>
    </row>
    <row r="30523" spans="6:6">
      <c r="F30523" s="1846"/>
    </row>
    <row r="30524" spans="6:6">
      <c r="F30524" s="1846"/>
    </row>
    <row r="30525" spans="6:6">
      <c r="F30525" s="1846"/>
    </row>
    <row r="30526" spans="6:6">
      <c r="F30526" s="1846"/>
    </row>
    <row r="30527" spans="6:6">
      <c r="F30527" s="1846"/>
    </row>
    <row r="30528" spans="6:6">
      <c r="F30528" s="1846"/>
    </row>
    <row r="30529" spans="6:6">
      <c r="F30529" s="1846"/>
    </row>
    <row r="30530" spans="6:6">
      <c r="F30530" s="1846"/>
    </row>
    <row r="30531" spans="6:6">
      <c r="F30531" s="1846"/>
    </row>
    <row r="30532" spans="6:6">
      <c r="F30532" s="1846"/>
    </row>
    <row r="30533" spans="6:6">
      <c r="F30533" s="1846"/>
    </row>
    <row r="30534" spans="6:6">
      <c r="F30534" s="1846"/>
    </row>
    <row r="30535" spans="6:6">
      <c r="F30535" s="1846"/>
    </row>
    <row r="30536" spans="6:6">
      <c r="F30536" s="1846"/>
    </row>
    <row r="30537" spans="6:6">
      <c r="F30537" s="1846"/>
    </row>
    <row r="30538" spans="6:6">
      <c r="F30538" s="1846"/>
    </row>
    <row r="30539" spans="6:6">
      <c r="F30539" s="1846"/>
    </row>
    <row r="30540" spans="6:6">
      <c r="F30540" s="1846"/>
    </row>
    <row r="30541" spans="6:6">
      <c r="F30541" s="1846"/>
    </row>
    <row r="30542" spans="6:6">
      <c r="F30542" s="1846"/>
    </row>
    <row r="30543" spans="6:6">
      <c r="F30543" s="1846"/>
    </row>
    <row r="30544" spans="6:6">
      <c r="F30544" s="1846"/>
    </row>
    <row r="30545" spans="6:6">
      <c r="F30545" s="1846"/>
    </row>
    <row r="30546" spans="6:6">
      <c r="F30546" s="1846"/>
    </row>
    <row r="30547" spans="6:6">
      <c r="F30547" s="1846"/>
    </row>
    <row r="30548" spans="6:6">
      <c r="F30548" s="1846"/>
    </row>
    <row r="30549" spans="6:6">
      <c r="F30549" s="1846"/>
    </row>
    <row r="30550" spans="6:6">
      <c r="F30550" s="1846"/>
    </row>
    <row r="30551" spans="6:6">
      <c r="F30551" s="1846"/>
    </row>
    <row r="30552" spans="6:6">
      <c r="F30552" s="1846"/>
    </row>
    <row r="30553" spans="6:6">
      <c r="F30553" s="1846"/>
    </row>
    <row r="30554" spans="6:6">
      <c r="F30554" s="1846"/>
    </row>
    <row r="30555" spans="6:6">
      <c r="F30555" s="1846"/>
    </row>
    <row r="30556" spans="6:6">
      <c r="F30556" s="1846"/>
    </row>
    <row r="30557" spans="6:6">
      <c r="F30557" s="1846"/>
    </row>
    <row r="30558" spans="6:6">
      <c r="F30558" s="1846"/>
    </row>
    <row r="30559" spans="6:6">
      <c r="F30559" s="1846"/>
    </row>
    <row r="30560" spans="6:6">
      <c r="F30560" s="1846"/>
    </row>
    <row r="30561" spans="6:6">
      <c r="F30561" s="1846"/>
    </row>
    <row r="30562" spans="6:6">
      <c r="F30562" s="1846"/>
    </row>
    <row r="30563" spans="6:6">
      <c r="F30563" s="1846"/>
    </row>
    <row r="30564" spans="6:6">
      <c r="F30564" s="1846"/>
    </row>
    <row r="30565" spans="6:6">
      <c r="F30565" s="1846"/>
    </row>
    <row r="30566" spans="6:6">
      <c r="F30566" s="1846"/>
    </row>
    <row r="30567" spans="6:6">
      <c r="F30567" s="1846"/>
    </row>
    <row r="30568" spans="6:6">
      <c r="F30568" s="1846"/>
    </row>
    <row r="30569" spans="6:6">
      <c r="F30569" s="1846"/>
    </row>
    <row r="30570" spans="6:6">
      <c r="F30570" s="1846"/>
    </row>
    <row r="30571" spans="6:6">
      <c r="F30571" s="1846"/>
    </row>
    <row r="30572" spans="6:6">
      <c r="F30572" s="1846"/>
    </row>
    <row r="30573" spans="6:6">
      <c r="F30573" s="1846"/>
    </row>
    <row r="30574" spans="6:6">
      <c r="F30574" s="1846"/>
    </row>
    <row r="30575" spans="6:6">
      <c r="F30575" s="1846"/>
    </row>
    <row r="30576" spans="6:6">
      <c r="F30576" s="1846"/>
    </row>
    <row r="30577" spans="6:6">
      <c r="F30577" s="1846"/>
    </row>
    <row r="30578" spans="6:6">
      <c r="F30578" s="1846"/>
    </row>
    <row r="30579" spans="6:6">
      <c r="F30579" s="1846"/>
    </row>
    <row r="30580" spans="6:6">
      <c r="F30580" s="1846"/>
    </row>
    <row r="30581" spans="6:6">
      <c r="F30581" s="1846"/>
    </row>
    <row r="30582" spans="6:6">
      <c r="F30582" s="1846"/>
    </row>
    <row r="30583" spans="6:6">
      <c r="F30583" s="1846"/>
    </row>
    <row r="30584" spans="6:6">
      <c r="F30584" s="1846"/>
    </row>
    <row r="30585" spans="6:6">
      <c r="F30585" s="1846"/>
    </row>
    <row r="30586" spans="6:6">
      <c r="F30586" s="1846"/>
    </row>
    <row r="30587" spans="6:6">
      <c r="F30587" s="1846"/>
    </row>
    <row r="30588" spans="6:6">
      <c r="F30588" s="1846"/>
    </row>
    <row r="30589" spans="6:6">
      <c r="F30589" s="1846"/>
    </row>
    <row r="30590" spans="6:6">
      <c r="F30590" s="1846"/>
    </row>
    <row r="30591" spans="6:6">
      <c r="F30591" s="1846"/>
    </row>
    <row r="30592" spans="6:6">
      <c r="F30592" s="1846"/>
    </row>
    <row r="30593" spans="6:6">
      <c r="F30593" s="1846"/>
    </row>
    <row r="30594" spans="6:6">
      <c r="F30594" s="1846"/>
    </row>
    <row r="30595" spans="6:6">
      <c r="F30595" s="1846"/>
    </row>
    <row r="30596" spans="6:6">
      <c r="F30596" s="1846"/>
    </row>
    <row r="30597" spans="6:6">
      <c r="F30597" s="1846"/>
    </row>
    <row r="30598" spans="6:6">
      <c r="F30598" s="1846"/>
    </row>
    <row r="30599" spans="6:6">
      <c r="F30599" s="1846"/>
    </row>
    <row r="30600" spans="6:6">
      <c r="F30600" s="1846"/>
    </row>
    <row r="30601" spans="6:6">
      <c r="F30601" s="1846"/>
    </row>
    <row r="30602" spans="6:6">
      <c r="F30602" s="1846"/>
    </row>
    <row r="30603" spans="6:6">
      <c r="F30603" s="1846"/>
    </row>
    <row r="30604" spans="6:6">
      <c r="F30604" s="1846"/>
    </row>
    <row r="30605" spans="6:6">
      <c r="F30605" s="1846"/>
    </row>
    <row r="30606" spans="6:6">
      <c r="F30606" s="1846"/>
    </row>
    <row r="30607" spans="6:6">
      <c r="F30607" s="1846"/>
    </row>
    <row r="30608" spans="6:6">
      <c r="F30608" s="1846"/>
    </row>
    <row r="30609" spans="6:6">
      <c r="F30609" s="1846"/>
    </row>
    <row r="30610" spans="6:6">
      <c r="F30610" s="1846"/>
    </row>
    <row r="30611" spans="6:6">
      <c r="F30611" s="1846"/>
    </row>
    <row r="30612" spans="6:6">
      <c r="F30612" s="1846"/>
    </row>
    <row r="30613" spans="6:6">
      <c r="F30613" s="1846"/>
    </row>
    <row r="30614" spans="6:6">
      <c r="F30614" s="1846"/>
    </row>
    <row r="30615" spans="6:6">
      <c r="F30615" s="1846"/>
    </row>
    <row r="30616" spans="6:6">
      <c r="F30616" s="1846"/>
    </row>
    <row r="30617" spans="6:6">
      <c r="F30617" s="1846"/>
    </row>
    <row r="30618" spans="6:6">
      <c r="F30618" s="1846"/>
    </row>
    <row r="30619" spans="6:6">
      <c r="F30619" s="1846"/>
    </row>
    <row r="30620" spans="6:6">
      <c r="F30620" s="1846"/>
    </row>
    <row r="30621" spans="6:6">
      <c r="F30621" s="1846"/>
    </row>
    <row r="30622" spans="6:6">
      <c r="F30622" s="1846"/>
    </row>
    <row r="30623" spans="6:6">
      <c r="F30623" s="1846"/>
    </row>
    <row r="30624" spans="6:6">
      <c r="F30624" s="1846"/>
    </row>
    <row r="30625" spans="6:6">
      <c r="F30625" s="1846"/>
    </row>
    <row r="30626" spans="6:6">
      <c r="F30626" s="1846"/>
    </row>
    <row r="30627" spans="6:6">
      <c r="F30627" s="1846"/>
    </row>
    <row r="30628" spans="6:6">
      <c r="F30628" s="1846"/>
    </row>
    <row r="30629" spans="6:6">
      <c r="F30629" s="1846"/>
    </row>
    <row r="30630" spans="6:6">
      <c r="F30630" s="1846"/>
    </row>
    <row r="30631" spans="6:6">
      <c r="F30631" s="1846"/>
    </row>
    <row r="30632" spans="6:6">
      <c r="F30632" s="1846"/>
    </row>
    <row r="30633" spans="6:6">
      <c r="F30633" s="1846"/>
    </row>
    <row r="30634" spans="6:6">
      <c r="F30634" s="1846"/>
    </row>
    <row r="30635" spans="6:6">
      <c r="F30635" s="1846"/>
    </row>
    <row r="30636" spans="6:6">
      <c r="F30636" s="1846"/>
    </row>
    <row r="30637" spans="6:6">
      <c r="F30637" s="1846"/>
    </row>
    <row r="30638" spans="6:6">
      <c r="F30638" s="1846"/>
    </row>
    <row r="30639" spans="6:6">
      <c r="F30639" s="1846"/>
    </row>
    <row r="30640" spans="6:6">
      <c r="F30640" s="1846"/>
    </row>
    <row r="30641" spans="6:6">
      <c r="F30641" s="1846"/>
    </row>
    <row r="30642" spans="6:6">
      <c r="F30642" s="1846"/>
    </row>
    <row r="30643" spans="6:6">
      <c r="F30643" s="1846"/>
    </row>
    <row r="30644" spans="6:6">
      <c r="F30644" s="1846"/>
    </row>
    <row r="30645" spans="6:6">
      <c r="F30645" s="1846"/>
    </row>
    <row r="30646" spans="6:6">
      <c r="F30646" s="1846"/>
    </row>
    <row r="30647" spans="6:6">
      <c r="F30647" s="1846"/>
    </row>
    <row r="30648" spans="6:6">
      <c r="F30648" s="1846"/>
    </row>
    <row r="30649" spans="6:6">
      <c r="F30649" s="1846"/>
    </row>
    <row r="30650" spans="6:6">
      <c r="F30650" s="1846"/>
    </row>
    <row r="30651" spans="6:6">
      <c r="F30651" s="1846"/>
    </row>
    <row r="30652" spans="6:6">
      <c r="F30652" s="1846"/>
    </row>
    <row r="30653" spans="6:6">
      <c r="F30653" s="1846"/>
    </row>
    <row r="30654" spans="6:6">
      <c r="F30654" s="1846"/>
    </row>
    <row r="30655" spans="6:6">
      <c r="F30655" s="1846"/>
    </row>
    <row r="30656" spans="6:6">
      <c r="F30656" s="1846"/>
    </row>
    <row r="30657" spans="6:6">
      <c r="F30657" s="1846"/>
    </row>
    <row r="30658" spans="6:6">
      <c r="F30658" s="1846"/>
    </row>
    <row r="30659" spans="6:6">
      <c r="F30659" s="1846"/>
    </row>
    <row r="30660" spans="6:6">
      <c r="F30660" s="1846"/>
    </row>
    <row r="30661" spans="6:6">
      <c r="F30661" s="1846"/>
    </row>
    <row r="30662" spans="6:6">
      <c r="F30662" s="1846"/>
    </row>
    <row r="30663" spans="6:6">
      <c r="F30663" s="1846"/>
    </row>
    <row r="30664" spans="6:6">
      <c r="F30664" s="1846"/>
    </row>
    <row r="30665" spans="6:6">
      <c r="F30665" s="1846"/>
    </row>
    <row r="30666" spans="6:6">
      <c r="F30666" s="1846"/>
    </row>
    <row r="30667" spans="6:6">
      <c r="F30667" s="1846"/>
    </row>
    <row r="30668" spans="6:6">
      <c r="F30668" s="1846"/>
    </row>
    <row r="30669" spans="6:6">
      <c r="F30669" s="1846"/>
    </row>
    <row r="30670" spans="6:6">
      <c r="F30670" s="1846"/>
    </row>
    <row r="30671" spans="6:6">
      <c r="F30671" s="1846"/>
    </row>
    <row r="30672" spans="6:6">
      <c r="F30672" s="1846"/>
    </row>
    <row r="30673" spans="6:6">
      <c r="F30673" s="1846"/>
    </row>
    <row r="30674" spans="6:6">
      <c r="F30674" s="1846"/>
    </row>
    <row r="30675" spans="6:6">
      <c r="F30675" s="1846"/>
    </row>
    <row r="30676" spans="6:6">
      <c r="F30676" s="1846"/>
    </row>
    <row r="30677" spans="6:6">
      <c r="F30677" s="1846"/>
    </row>
    <row r="30678" spans="6:6">
      <c r="F30678" s="1846"/>
    </row>
    <row r="30679" spans="6:6">
      <c r="F30679" s="1846"/>
    </row>
    <row r="30680" spans="6:6">
      <c r="F30680" s="1846"/>
    </row>
    <row r="30681" spans="6:6">
      <c r="F30681" s="1846"/>
    </row>
    <row r="30682" spans="6:6">
      <c r="F30682" s="1846"/>
    </row>
    <row r="30683" spans="6:6">
      <c r="F30683" s="1846"/>
    </row>
    <row r="30684" spans="6:6">
      <c r="F30684" s="1846"/>
    </row>
    <row r="30685" spans="6:6">
      <c r="F30685" s="1846"/>
    </row>
    <row r="30686" spans="6:6">
      <c r="F30686" s="1846"/>
    </row>
    <row r="30687" spans="6:6">
      <c r="F30687" s="1846"/>
    </row>
    <row r="30688" spans="6:6">
      <c r="F30688" s="1846"/>
    </row>
    <row r="30689" spans="6:6">
      <c r="F30689" s="1846"/>
    </row>
    <row r="30690" spans="6:6">
      <c r="F30690" s="1846"/>
    </row>
    <row r="30691" spans="6:6">
      <c r="F30691" s="1846"/>
    </row>
    <row r="30692" spans="6:6">
      <c r="F30692" s="1846"/>
    </row>
    <row r="30693" spans="6:6">
      <c r="F30693" s="1846"/>
    </row>
    <row r="30694" spans="6:6">
      <c r="F30694" s="1846"/>
    </row>
    <row r="30695" spans="6:6">
      <c r="F30695" s="1846"/>
    </row>
    <row r="30696" spans="6:6">
      <c r="F30696" s="1846"/>
    </row>
    <row r="30697" spans="6:6">
      <c r="F30697" s="1846"/>
    </row>
    <row r="30698" spans="6:6">
      <c r="F30698" s="1846"/>
    </row>
    <row r="30699" spans="6:6">
      <c r="F30699" s="1846"/>
    </row>
    <row r="30700" spans="6:6">
      <c r="F30700" s="1846"/>
    </row>
    <row r="30701" spans="6:6">
      <c r="F30701" s="1846"/>
    </row>
    <row r="30702" spans="6:6">
      <c r="F30702" s="1846"/>
    </row>
    <row r="30703" spans="6:6">
      <c r="F30703" s="1846"/>
    </row>
    <row r="30704" spans="6:6">
      <c r="F30704" s="1846"/>
    </row>
    <row r="30705" spans="6:6">
      <c r="F30705" s="1846"/>
    </row>
    <row r="30706" spans="6:6">
      <c r="F30706" s="1846"/>
    </row>
    <row r="30707" spans="6:6">
      <c r="F30707" s="1846"/>
    </row>
    <row r="30708" spans="6:6">
      <c r="F30708" s="1846"/>
    </row>
    <row r="30709" spans="6:6">
      <c r="F30709" s="1846"/>
    </row>
    <row r="30710" spans="6:6">
      <c r="F30710" s="1846"/>
    </row>
    <row r="30711" spans="6:6">
      <c r="F30711" s="1846"/>
    </row>
    <row r="30712" spans="6:6">
      <c r="F30712" s="1846"/>
    </row>
    <row r="30713" spans="6:6">
      <c r="F30713" s="1846"/>
    </row>
    <row r="30714" spans="6:6">
      <c r="F30714" s="1846"/>
    </row>
    <row r="30715" spans="6:6">
      <c r="F30715" s="1846"/>
    </row>
    <row r="30716" spans="6:6">
      <c r="F30716" s="1846"/>
    </row>
    <row r="30717" spans="6:6">
      <c r="F30717" s="1846"/>
    </row>
    <row r="30718" spans="6:6">
      <c r="F30718" s="1846"/>
    </row>
    <row r="30719" spans="6:6">
      <c r="F30719" s="1846"/>
    </row>
    <row r="30720" spans="6:6">
      <c r="F30720" s="1846"/>
    </row>
    <row r="30721" spans="6:6">
      <c r="F30721" s="1846"/>
    </row>
    <row r="30722" spans="6:6">
      <c r="F30722" s="1846"/>
    </row>
    <row r="30723" spans="6:6">
      <c r="F30723" s="1846"/>
    </row>
    <row r="30724" spans="6:6">
      <c r="F30724" s="1846"/>
    </row>
    <row r="30725" spans="6:6">
      <c r="F30725" s="1846"/>
    </row>
    <row r="30726" spans="6:6">
      <c r="F30726" s="1846"/>
    </row>
    <row r="30727" spans="6:6">
      <c r="F30727" s="1846"/>
    </row>
    <row r="30728" spans="6:6">
      <c r="F30728" s="1846"/>
    </row>
    <row r="30729" spans="6:6">
      <c r="F30729" s="1846"/>
    </row>
    <row r="30730" spans="6:6">
      <c r="F30730" s="1846"/>
    </row>
    <row r="30731" spans="6:6">
      <c r="F30731" s="1846"/>
    </row>
    <row r="30732" spans="6:6">
      <c r="F30732" s="1846"/>
    </row>
    <row r="30733" spans="6:6">
      <c r="F30733" s="1846"/>
    </row>
    <row r="30734" spans="6:6">
      <c r="F30734" s="1846"/>
    </row>
    <row r="30735" spans="6:6">
      <c r="F30735" s="1846"/>
    </row>
    <row r="30736" spans="6:6">
      <c r="F30736" s="1846"/>
    </row>
    <row r="30737" spans="6:6">
      <c r="F30737" s="1846"/>
    </row>
    <row r="30738" spans="6:6">
      <c r="F30738" s="1846"/>
    </row>
    <row r="30739" spans="6:6">
      <c r="F30739" s="1846"/>
    </row>
    <row r="30740" spans="6:6">
      <c r="F30740" s="1846"/>
    </row>
    <row r="30741" spans="6:6">
      <c r="F30741" s="1846"/>
    </row>
    <row r="30742" spans="6:6">
      <c r="F30742" s="1846"/>
    </row>
    <row r="30743" spans="6:6">
      <c r="F30743" s="1846"/>
    </row>
    <row r="30744" spans="6:6">
      <c r="F30744" s="1846"/>
    </row>
    <row r="30745" spans="6:6">
      <c r="F30745" s="1846"/>
    </row>
    <row r="30746" spans="6:6">
      <c r="F30746" s="1846"/>
    </row>
    <row r="30747" spans="6:6">
      <c r="F30747" s="1846"/>
    </row>
    <row r="30748" spans="6:6">
      <c r="F30748" s="1846"/>
    </row>
    <row r="30749" spans="6:6">
      <c r="F30749" s="1846"/>
    </row>
    <row r="30750" spans="6:6">
      <c r="F30750" s="1846"/>
    </row>
    <row r="30751" spans="6:6">
      <c r="F30751" s="1846"/>
    </row>
    <row r="30752" spans="6:6">
      <c r="F30752" s="1846"/>
    </row>
    <row r="30753" spans="6:6">
      <c r="F30753" s="1846"/>
    </row>
    <row r="30754" spans="6:6">
      <c r="F30754" s="1846"/>
    </row>
    <row r="30755" spans="6:6">
      <c r="F30755" s="1846"/>
    </row>
    <row r="30756" spans="6:6">
      <c r="F30756" s="1846"/>
    </row>
    <row r="30757" spans="6:6">
      <c r="F30757" s="1846"/>
    </row>
    <row r="30758" spans="6:6">
      <c r="F30758" s="1846"/>
    </row>
    <row r="30759" spans="6:6">
      <c r="F30759" s="1846"/>
    </row>
    <row r="30760" spans="6:6">
      <c r="F30760" s="1846"/>
    </row>
    <row r="30761" spans="6:6">
      <c r="F30761" s="1846"/>
    </row>
    <row r="30762" spans="6:6">
      <c r="F30762" s="1846"/>
    </row>
    <row r="30763" spans="6:6">
      <c r="F30763" s="1846"/>
    </row>
    <row r="30764" spans="6:6">
      <c r="F30764" s="1846"/>
    </row>
    <row r="30765" spans="6:6">
      <c r="F30765" s="1846"/>
    </row>
    <row r="30766" spans="6:6">
      <c r="F30766" s="1846"/>
    </row>
    <row r="30767" spans="6:6">
      <c r="F30767" s="1846"/>
    </row>
    <row r="30768" spans="6:6">
      <c r="F30768" s="1846"/>
    </row>
    <row r="30769" spans="6:6">
      <c r="F30769" s="1846"/>
    </row>
    <row r="30770" spans="6:6">
      <c r="F30770" s="1846"/>
    </row>
    <row r="30771" spans="6:6">
      <c r="F30771" s="1846"/>
    </row>
    <row r="30772" spans="6:6">
      <c r="F30772" s="1846"/>
    </row>
    <row r="30773" spans="6:6">
      <c r="F30773" s="1846"/>
    </row>
    <row r="30774" spans="6:6">
      <c r="F30774" s="1846"/>
    </row>
    <row r="30775" spans="6:6">
      <c r="F30775" s="1846"/>
    </row>
    <row r="30776" spans="6:6">
      <c r="F30776" s="1846"/>
    </row>
    <row r="30777" spans="6:6">
      <c r="F30777" s="1846"/>
    </row>
    <row r="30778" spans="6:6">
      <c r="F30778" s="1846"/>
    </row>
    <row r="30779" spans="6:6">
      <c r="F30779" s="1846"/>
    </row>
    <row r="30780" spans="6:6">
      <c r="F30780" s="1846"/>
    </row>
    <row r="30781" spans="6:6">
      <c r="F30781" s="1846"/>
    </row>
    <row r="30782" spans="6:6">
      <c r="F30782" s="1846"/>
    </row>
    <row r="30783" spans="6:6">
      <c r="F30783" s="1846"/>
    </row>
    <row r="30784" spans="6:6">
      <c r="F30784" s="1846"/>
    </row>
    <row r="30785" spans="6:6">
      <c r="F30785" s="1846"/>
    </row>
    <row r="30786" spans="6:6">
      <c r="F30786" s="1846"/>
    </row>
    <row r="30787" spans="6:6">
      <c r="F30787" s="1846"/>
    </row>
    <row r="30788" spans="6:6">
      <c r="F30788" s="1846"/>
    </row>
    <row r="30789" spans="6:6">
      <c r="F30789" s="1846"/>
    </row>
    <row r="30790" spans="6:6">
      <c r="F30790" s="1846"/>
    </row>
    <row r="30791" spans="6:6">
      <c r="F30791" s="1846"/>
    </row>
    <row r="30792" spans="6:6">
      <c r="F30792" s="1846"/>
    </row>
    <row r="30793" spans="6:6">
      <c r="F30793" s="1846"/>
    </row>
    <row r="30794" spans="6:6">
      <c r="F30794" s="1846"/>
    </row>
    <row r="30795" spans="6:6">
      <c r="F30795" s="1846"/>
    </row>
    <row r="30796" spans="6:6">
      <c r="F30796" s="1846"/>
    </row>
    <row r="30797" spans="6:6">
      <c r="F30797" s="1846"/>
    </row>
    <row r="30798" spans="6:6">
      <c r="F30798" s="1846"/>
    </row>
    <row r="30799" spans="6:6">
      <c r="F30799" s="1846"/>
    </row>
    <row r="30800" spans="6:6">
      <c r="F30800" s="1846"/>
    </row>
    <row r="30801" spans="6:6">
      <c r="F30801" s="1846"/>
    </row>
    <row r="30802" spans="6:6">
      <c r="F30802" s="1846"/>
    </row>
    <row r="30803" spans="6:6">
      <c r="F30803" s="1846"/>
    </row>
    <row r="30804" spans="6:6">
      <c r="F30804" s="1846"/>
    </row>
    <row r="30805" spans="6:6">
      <c r="F30805" s="1846"/>
    </row>
    <row r="30806" spans="6:6">
      <c r="F30806" s="1846"/>
    </row>
    <row r="30807" spans="6:6">
      <c r="F30807" s="1846"/>
    </row>
    <row r="30808" spans="6:6">
      <c r="F30808" s="1846"/>
    </row>
    <row r="30809" spans="6:6">
      <c r="F30809" s="1846"/>
    </row>
    <row r="30810" spans="6:6">
      <c r="F30810" s="1846"/>
    </row>
    <row r="30811" spans="6:6">
      <c r="F30811" s="1846"/>
    </row>
    <row r="30812" spans="6:6">
      <c r="F30812" s="1846"/>
    </row>
    <row r="30813" spans="6:6">
      <c r="F30813" s="1846"/>
    </row>
    <row r="30814" spans="6:6">
      <c r="F30814" s="1846"/>
    </row>
    <row r="30815" spans="6:6">
      <c r="F30815" s="1846"/>
    </row>
    <row r="30816" spans="6:6">
      <c r="F30816" s="1846"/>
    </row>
    <row r="30817" spans="6:6">
      <c r="F30817" s="1846"/>
    </row>
    <row r="30818" spans="6:6">
      <c r="F30818" s="1846"/>
    </row>
    <row r="30819" spans="6:6">
      <c r="F30819" s="1846"/>
    </row>
    <row r="30820" spans="6:6">
      <c r="F30820" s="1846"/>
    </row>
    <row r="30821" spans="6:6">
      <c r="F30821" s="1846"/>
    </row>
    <row r="30822" spans="6:6">
      <c r="F30822" s="1846"/>
    </row>
    <row r="30823" spans="6:6">
      <c r="F30823" s="1846"/>
    </row>
    <row r="30824" spans="6:6">
      <c r="F30824" s="1846"/>
    </row>
    <row r="30825" spans="6:6">
      <c r="F30825" s="1846"/>
    </row>
    <row r="30826" spans="6:6">
      <c r="F30826" s="1846"/>
    </row>
    <row r="30827" spans="6:6">
      <c r="F30827" s="1846"/>
    </row>
    <row r="30828" spans="6:6">
      <c r="F30828" s="1846"/>
    </row>
    <row r="30829" spans="6:6">
      <c r="F30829" s="1846"/>
    </row>
    <row r="30830" spans="6:6">
      <c r="F30830" s="1846"/>
    </row>
    <row r="30831" spans="6:6">
      <c r="F30831" s="1846"/>
    </row>
    <row r="30832" spans="6:6">
      <c r="F30832" s="1846"/>
    </row>
    <row r="30833" spans="6:6">
      <c r="F30833" s="1846"/>
    </row>
    <row r="30834" spans="6:6">
      <c r="F30834" s="1846"/>
    </row>
    <row r="30835" spans="6:6">
      <c r="F30835" s="1846"/>
    </row>
    <row r="30836" spans="6:6">
      <c r="F30836" s="1846"/>
    </row>
    <row r="30837" spans="6:6">
      <c r="F30837" s="1846"/>
    </row>
    <row r="30838" spans="6:6">
      <c r="F30838" s="1846"/>
    </row>
    <row r="30839" spans="6:6">
      <c r="F30839" s="1846"/>
    </row>
    <row r="30840" spans="6:6">
      <c r="F30840" s="1846"/>
    </row>
    <row r="30841" spans="6:6">
      <c r="F30841" s="1846"/>
    </row>
    <row r="30842" spans="6:6">
      <c r="F30842" s="1846"/>
    </row>
    <row r="30843" spans="6:6">
      <c r="F30843" s="1846"/>
    </row>
    <row r="30844" spans="6:6">
      <c r="F30844" s="1846"/>
    </row>
    <row r="30845" spans="6:6">
      <c r="F30845" s="1846"/>
    </row>
    <row r="30846" spans="6:6">
      <c r="F30846" s="1846"/>
    </row>
    <row r="30847" spans="6:6">
      <c r="F30847" s="1846"/>
    </row>
    <row r="30848" spans="6:6">
      <c r="F30848" s="1846"/>
    </row>
    <row r="30849" spans="6:6">
      <c r="F30849" s="1846"/>
    </row>
    <row r="30850" spans="6:6">
      <c r="F30850" s="1846"/>
    </row>
    <row r="30851" spans="6:6">
      <c r="F30851" s="1846"/>
    </row>
    <row r="30852" spans="6:6">
      <c r="F30852" s="1846"/>
    </row>
    <row r="30853" spans="6:6">
      <c r="F30853" s="1846"/>
    </row>
    <row r="30854" spans="6:6">
      <c r="F30854" s="1846"/>
    </row>
    <row r="30855" spans="6:6">
      <c r="F30855" s="1846"/>
    </row>
    <row r="30856" spans="6:6">
      <c r="F30856" s="1846"/>
    </row>
    <row r="30857" spans="6:6">
      <c r="F30857" s="1846"/>
    </row>
    <row r="30858" spans="6:6">
      <c r="F30858" s="1846"/>
    </row>
    <row r="30859" spans="6:6">
      <c r="F30859" s="1846"/>
    </row>
    <row r="30860" spans="6:6">
      <c r="F30860" s="1846"/>
    </row>
    <row r="30861" spans="6:6">
      <c r="F30861" s="1846"/>
    </row>
    <row r="30862" spans="6:6">
      <c r="F30862" s="1846"/>
    </row>
    <row r="30863" spans="6:6">
      <c r="F30863" s="1846"/>
    </row>
    <row r="30864" spans="6:6">
      <c r="F30864" s="1846"/>
    </row>
    <row r="30865" spans="6:6">
      <c r="F30865" s="1846"/>
    </row>
    <row r="30866" spans="6:6">
      <c r="F30866" s="1846"/>
    </row>
    <row r="30867" spans="6:6">
      <c r="F30867" s="1846"/>
    </row>
    <row r="30868" spans="6:6">
      <c r="F30868" s="1846"/>
    </row>
    <row r="30869" spans="6:6">
      <c r="F30869" s="1846"/>
    </row>
    <row r="30870" spans="6:6">
      <c r="F30870" s="1846"/>
    </row>
    <row r="30871" spans="6:6">
      <c r="F30871" s="1846"/>
    </row>
    <row r="30872" spans="6:6">
      <c r="F30872" s="1846"/>
    </row>
    <row r="30873" spans="6:6">
      <c r="F30873" s="1846"/>
    </row>
    <row r="30874" spans="6:6">
      <c r="F30874" s="1846"/>
    </row>
    <row r="30875" spans="6:6">
      <c r="F30875" s="1846"/>
    </row>
    <row r="30876" spans="6:6">
      <c r="F30876" s="1846"/>
    </row>
    <row r="30877" spans="6:6">
      <c r="F30877" s="1846"/>
    </row>
    <row r="30878" spans="6:6">
      <c r="F30878" s="1846"/>
    </row>
    <row r="30879" spans="6:6">
      <c r="F30879" s="1846"/>
    </row>
    <row r="30880" spans="6:6">
      <c r="F30880" s="1846"/>
    </row>
    <row r="30881" spans="6:6">
      <c r="F30881" s="1846"/>
    </row>
    <row r="30882" spans="6:6">
      <c r="F30882" s="1846"/>
    </row>
    <row r="30883" spans="6:6">
      <c r="F30883" s="1846"/>
    </row>
    <row r="30884" spans="6:6">
      <c r="F30884" s="1846"/>
    </row>
    <row r="30885" spans="6:6">
      <c r="F30885" s="1846"/>
    </row>
    <row r="30886" spans="6:6">
      <c r="F30886" s="1846"/>
    </row>
    <row r="30887" spans="6:6">
      <c r="F30887" s="1846"/>
    </row>
    <row r="30888" spans="6:6">
      <c r="F30888" s="1846"/>
    </row>
    <row r="30889" spans="6:6">
      <c r="F30889" s="1846"/>
    </row>
    <row r="30890" spans="6:6">
      <c r="F30890" s="1846"/>
    </row>
    <row r="30891" spans="6:6">
      <c r="F30891" s="1846"/>
    </row>
    <row r="30892" spans="6:6">
      <c r="F30892" s="1846"/>
    </row>
    <row r="30893" spans="6:6">
      <c r="F30893" s="1846"/>
    </row>
    <row r="30894" spans="6:6">
      <c r="F30894" s="1846"/>
    </row>
    <row r="30895" spans="6:6">
      <c r="F30895" s="1846"/>
    </row>
    <row r="30896" spans="6:6">
      <c r="F30896" s="1846"/>
    </row>
    <row r="30897" spans="6:6">
      <c r="F30897" s="1846"/>
    </row>
    <row r="30898" spans="6:6">
      <c r="F30898" s="1846"/>
    </row>
    <row r="30899" spans="6:6">
      <c r="F30899" s="1846"/>
    </row>
    <row r="30900" spans="6:6">
      <c r="F30900" s="1846"/>
    </row>
    <row r="30901" spans="6:6">
      <c r="F30901" s="1846"/>
    </row>
    <row r="30902" spans="6:6">
      <c r="F30902" s="1846"/>
    </row>
    <row r="30903" spans="6:6">
      <c r="F30903" s="1846"/>
    </row>
    <row r="30904" spans="6:6">
      <c r="F30904" s="1846"/>
    </row>
    <row r="30905" spans="6:6">
      <c r="F30905" s="1846"/>
    </row>
    <row r="30906" spans="6:6">
      <c r="F30906" s="1846"/>
    </row>
    <row r="30907" spans="6:6">
      <c r="F30907" s="1846"/>
    </row>
    <row r="30908" spans="6:6">
      <c r="F30908" s="1846"/>
    </row>
    <row r="30909" spans="6:6">
      <c r="F30909" s="1846"/>
    </row>
    <row r="30910" spans="6:6">
      <c r="F30910" s="1846"/>
    </row>
    <row r="30911" spans="6:6">
      <c r="F30911" s="1846"/>
    </row>
    <row r="30912" spans="6:6">
      <c r="F30912" s="1846"/>
    </row>
    <row r="30913" spans="6:6">
      <c r="F30913" s="1846"/>
    </row>
    <row r="30914" spans="6:6">
      <c r="F30914" s="1846"/>
    </row>
    <row r="30915" spans="6:6">
      <c r="F30915" s="1846"/>
    </row>
    <row r="30916" spans="6:6">
      <c r="F30916" s="1846"/>
    </row>
    <row r="30917" spans="6:6">
      <c r="F30917" s="1846"/>
    </row>
    <row r="30918" spans="6:6">
      <c r="F30918" s="1846"/>
    </row>
    <row r="30919" spans="6:6">
      <c r="F30919" s="1846"/>
    </row>
    <row r="30920" spans="6:6">
      <c r="F30920" s="1846"/>
    </row>
    <row r="30921" spans="6:6">
      <c r="F30921" s="1846"/>
    </row>
    <row r="30922" spans="6:6">
      <c r="F30922" s="1846"/>
    </row>
    <row r="30923" spans="6:6">
      <c r="F30923" s="1846"/>
    </row>
    <row r="30924" spans="6:6">
      <c r="F30924" s="1846"/>
    </row>
    <row r="30925" spans="6:6">
      <c r="F30925" s="1846"/>
    </row>
    <row r="30926" spans="6:6">
      <c r="F30926" s="1846"/>
    </row>
    <row r="30927" spans="6:6">
      <c r="F30927" s="1846"/>
    </row>
    <row r="30928" spans="6:6">
      <c r="F30928" s="1846"/>
    </row>
    <row r="30929" spans="6:6">
      <c r="F30929" s="1846"/>
    </row>
    <row r="30930" spans="6:6">
      <c r="F30930" s="1846"/>
    </row>
    <row r="30931" spans="6:6">
      <c r="F30931" s="1846"/>
    </row>
    <row r="30932" spans="6:6">
      <c r="F30932" s="1846"/>
    </row>
    <row r="30933" spans="6:6">
      <c r="F30933" s="1846"/>
    </row>
    <row r="30934" spans="6:6">
      <c r="F30934" s="1846"/>
    </row>
    <row r="30935" spans="6:6">
      <c r="F30935" s="1846"/>
    </row>
    <row r="30936" spans="6:6">
      <c r="F30936" s="1846"/>
    </row>
    <row r="30937" spans="6:6">
      <c r="F30937" s="1846"/>
    </row>
    <row r="30938" spans="6:6">
      <c r="F30938" s="1846"/>
    </row>
    <row r="30939" spans="6:6">
      <c r="F30939" s="1846"/>
    </row>
    <row r="30940" spans="6:6">
      <c r="F30940" s="1846"/>
    </row>
    <row r="30941" spans="6:6">
      <c r="F30941" s="1846"/>
    </row>
    <row r="30942" spans="6:6">
      <c r="F30942" s="1846"/>
    </row>
    <row r="30943" spans="6:6">
      <c r="F30943" s="1846"/>
    </row>
    <row r="30944" spans="6:6">
      <c r="F30944" s="1846"/>
    </row>
    <row r="30945" spans="6:6">
      <c r="F30945" s="1846"/>
    </row>
    <row r="30946" spans="6:6">
      <c r="F30946" s="1846"/>
    </row>
    <row r="30947" spans="6:6">
      <c r="F30947" s="1846"/>
    </row>
    <row r="30948" spans="6:6">
      <c r="F30948" s="1846"/>
    </row>
    <row r="30949" spans="6:6">
      <c r="F30949" s="1846"/>
    </row>
    <row r="30950" spans="6:6">
      <c r="F30950" s="1846"/>
    </row>
    <row r="30951" spans="6:6">
      <c r="F30951" s="1846"/>
    </row>
    <row r="30952" spans="6:6">
      <c r="F30952" s="1846"/>
    </row>
    <row r="30953" spans="6:6">
      <c r="F30953" s="1846"/>
    </row>
    <row r="30954" spans="6:6">
      <c r="F30954" s="1846"/>
    </row>
    <row r="30955" spans="6:6">
      <c r="F30955" s="1846"/>
    </row>
    <row r="30956" spans="6:6">
      <c r="F30956" s="1846"/>
    </row>
    <row r="30957" spans="6:6">
      <c r="F30957" s="1846"/>
    </row>
    <row r="30958" spans="6:6">
      <c r="F30958" s="1846"/>
    </row>
    <row r="30959" spans="6:6">
      <c r="F30959" s="1846"/>
    </row>
    <row r="30960" spans="6:6">
      <c r="F30960" s="1846"/>
    </row>
    <row r="30961" spans="6:6">
      <c r="F30961" s="1846"/>
    </row>
    <row r="30962" spans="6:6">
      <c r="F30962" s="1846"/>
    </row>
    <row r="30963" spans="6:6">
      <c r="F30963" s="1846"/>
    </row>
    <row r="30964" spans="6:6">
      <c r="F30964" s="1846"/>
    </row>
    <row r="30965" spans="6:6">
      <c r="F30965" s="1846"/>
    </row>
    <row r="30966" spans="6:6">
      <c r="F30966" s="1846"/>
    </row>
    <row r="30967" spans="6:6">
      <c r="F30967" s="1846"/>
    </row>
    <row r="30968" spans="6:6">
      <c r="F30968" s="1846"/>
    </row>
    <row r="30969" spans="6:6">
      <c r="F30969" s="1846"/>
    </row>
    <row r="30970" spans="6:6">
      <c r="F30970" s="1846"/>
    </row>
    <row r="30971" spans="6:6">
      <c r="F30971" s="1846"/>
    </row>
    <row r="30972" spans="6:6">
      <c r="F30972" s="1846"/>
    </row>
    <row r="30973" spans="6:6">
      <c r="F30973" s="1846"/>
    </row>
    <row r="30974" spans="6:6">
      <c r="F30974" s="1846"/>
    </row>
    <row r="30975" spans="6:6">
      <c r="F30975" s="1846"/>
    </row>
    <row r="30976" spans="6:6">
      <c r="F30976" s="1846"/>
    </row>
    <row r="30977" spans="6:6">
      <c r="F30977" s="1846"/>
    </row>
    <row r="30978" spans="6:6">
      <c r="F30978" s="1846"/>
    </row>
    <row r="30979" spans="6:6">
      <c r="F30979" s="1846"/>
    </row>
    <row r="30980" spans="6:6">
      <c r="F30980" s="1846"/>
    </row>
    <row r="30981" spans="6:6">
      <c r="F30981" s="1846"/>
    </row>
    <row r="30982" spans="6:6">
      <c r="F30982" s="1846"/>
    </row>
    <row r="30983" spans="6:6">
      <c r="F30983" s="1846"/>
    </row>
    <row r="30984" spans="6:6">
      <c r="F30984" s="1846"/>
    </row>
    <row r="30985" spans="6:6">
      <c r="F30985" s="1846"/>
    </row>
    <row r="30986" spans="6:6">
      <c r="F30986" s="1846"/>
    </row>
    <row r="30987" spans="6:6">
      <c r="F30987" s="1846"/>
    </row>
    <row r="30988" spans="6:6">
      <c r="F30988" s="1846"/>
    </row>
    <row r="30989" spans="6:6">
      <c r="F30989" s="1846"/>
    </row>
    <row r="30990" spans="6:6">
      <c r="F30990" s="1846"/>
    </row>
    <row r="30991" spans="6:6">
      <c r="F30991" s="1846"/>
    </row>
    <row r="30992" spans="6:6">
      <c r="F30992" s="1846"/>
    </row>
    <row r="30993" spans="6:6">
      <c r="F30993" s="1846"/>
    </row>
    <row r="30994" spans="6:6">
      <c r="F30994" s="1846"/>
    </row>
    <row r="30995" spans="6:6">
      <c r="F30995" s="1846"/>
    </row>
    <row r="30996" spans="6:6">
      <c r="F30996" s="1846"/>
    </row>
    <row r="30997" spans="6:6">
      <c r="F30997" s="1846"/>
    </row>
    <row r="30998" spans="6:6">
      <c r="F30998" s="1846"/>
    </row>
    <row r="30999" spans="6:6">
      <c r="F30999" s="1846"/>
    </row>
    <row r="31000" spans="6:6">
      <c r="F31000" s="1846"/>
    </row>
    <row r="31001" spans="6:6">
      <c r="F31001" s="1846"/>
    </row>
    <row r="31002" spans="6:6">
      <c r="F31002" s="1846"/>
    </row>
    <row r="31003" spans="6:6">
      <c r="F31003" s="1846"/>
    </row>
    <row r="31004" spans="6:6">
      <c r="F31004" s="1846"/>
    </row>
    <row r="31005" spans="6:6">
      <c r="F31005" s="1846"/>
    </row>
    <row r="31006" spans="6:6">
      <c r="F31006" s="1846"/>
    </row>
    <row r="31007" spans="6:6">
      <c r="F31007" s="1846"/>
    </row>
    <row r="31008" spans="6:6">
      <c r="F31008" s="1846"/>
    </row>
    <row r="31009" spans="6:6">
      <c r="F31009" s="1846"/>
    </row>
    <row r="31010" spans="6:6">
      <c r="F31010" s="1846"/>
    </row>
    <row r="31011" spans="6:6">
      <c r="F31011" s="1846"/>
    </row>
    <row r="31012" spans="6:6">
      <c r="F31012" s="1846"/>
    </row>
    <row r="31013" spans="6:6">
      <c r="F31013" s="1846"/>
    </row>
    <row r="31014" spans="6:6">
      <c r="F31014" s="1846"/>
    </row>
    <row r="31015" spans="6:6">
      <c r="F31015" s="1846"/>
    </row>
    <row r="31016" spans="6:6">
      <c r="F31016" s="1846"/>
    </row>
    <row r="31017" spans="6:6">
      <c r="F31017" s="1846"/>
    </row>
    <row r="31018" spans="6:6">
      <c r="F31018" s="1846"/>
    </row>
    <row r="31019" spans="6:6">
      <c r="F31019" s="1846"/>
    </row>
    <row r="31020" spans="6:6">
      <c r="F31020" s="1846"/>
    </row>
    <row r="31021" spans="6:6">
      <c r="F31021" s="1846"/>
    </row>
    <row r="31022" spans="6:6">
      <c r="F31022" s="1846"/>
    </row>
    <row r="31023" spans="6:6">
      <c r="F31023" s="1846"/>
    </row>
    <row r="31024" spans="6:6">
      <c r="F31024" s="1846"/>
    </row>
    <row r="31025" spans="6:6">
      <c r="F31025" s="1846"/>
    </row>
    <row r="31026" spans="6:6">
      <c r="F31026" s="1846"/>
    </row>
    <row r="31027" spans="6:6">
      <c r="F31027" s="1846"/>
    </row>
    <row r="31028" spans="6:6">
      <c r="F31028" s="1846"/>
    </row>
    <row r="31029" spans="6:6">
      <c r="F31029" s="1846"/>
    </row>
    <row r="31030" spans="6:6">
      <c r="F31030" s="1846"/>
    </row>
    <row r="31031" spans="6:6">
      <c r="F31031" s="1846"/>
    </row>
    <row r="31032" spans="6:6">
      <c r="F31032" s="1846"/>
    </row>
    <row r="31033" spans="6:6">
      <c r="F31033" s="1846"/>
    </row>
    <row r="31034" spans="6:6">
      <c r="F31034" s="1846"/>
    </row>
    <row r="31035" spans="6:6">
      <c r="F31035" s="1846"/>
    </row>
    <row r="31036" spans="6:6">
      <c r="F31036" s="1846"/>
    </row>
    <row r="31037" spans="6:6">
      <c r="F31037" s="1846"/>
    </row>
    <row r="31038" spans="6:6">
      <c r="F31038" s="1846"/>
    </row>
    <row r="31039" spans="6:6">
      <c r="F31039" s="1846"/>
    </row>
    <row r="31040" spans="6:6">
      <c r="F31040" s="1846"/>
    </row>
    <row r="31041" spans="6:6">
      <c r="F31041" s="1846"/>
    </row>
    <row r="31042" spans="6:6">
      <c r="F31042" s="1846"/>
    </row>
    <row r="31043" spans="6:6">
      <c r="F31043" s="1846"/>
    </row>
    <row r="31044" spans="6:6">
      <c r="F31044" s="1846"/>
    </row>
    <row r="31045" spans="6:6">
      <c r="F31045" s="1846"/>
    </row>
    <row r="31046" spans="6:6">
      <c r="F31046" s="1846"/>
    </row>
    <row r="31047" spans="6:6">
      <c r="F31047" s="1846"/>
    </row>
    <row r="31048" spans="6:6">
      <c r="F31048" s="1846"/>
    </row>
    <row r="31049" spans="6:6">
      <c r="F31049" s="1846"/>
    </row>
    <row r="31050" spans="6:6">
      <c r="F31050" s="1846"/>
    </row>
    <row r="31051" spans="6:6">
      <c r="F31051" s="1846"/>
    </row>
    <row r="31052" spans="6:6">
      <c r="F31052" s="1846"/>
    </row>
    <row r="31053" spans="6:6">
      <c r="F31053" s="1846"/>
    </row>
    <row r="31054" spans="6:6">
      <c r="F31054" s="1846"/>
    </row>
    <row r="31055" spans="6:6">
      <c r="F31055" s="1846"/>
    </row>
    <row r="31056" spans="6:6">
      <c r="F31056" s="1846"/>
    </row>
    <row r="31057" spans="6:6">
      <c r="F31057" s="1846"/>
    </row>
    <row r="31058" spans="6:6">
      <c r="F31058" s="1846"/>
    </row>
    <row r="31059" spans="6:6">
      <c r="F31059" s="1846"/>
    </row>
    <row r="31060" spans="6:6">
      <c r="F31060" s="1846"/>
    </row>
    <row r="31061" spans="6:6">
      <c r="F31061" s="1846"/>
    </row>
    <row r="31062" spans="6:6">
      <c r="F31062" s="1846"/>
    </row>
    <row r="31063" spans="6:6">
      <c r="F31063" s="1846"/>
    </row>
    <row r="31064" spans="6:6">
      <c r="F31064" s="1846"/>
    </row>
    <row r="31065" spans="6:6">
      <c r="F31065" s="1846"/>
    </row>
    <row r="31066" spans="6:6">
      <c r="F31066" s="1846"/>
    </row>
    <row r="31067" spans="6:6">
      <c r="F31067" s="1846"/>
    </row>
    <row r="31068" spans="6:6">
      <c r="F31068" s="1846"/>
    </row>
    <row r="31069" spans="6:6">
      <c r="F31069" s="1846"/>
    </row>
    <row r="31070" spans="6:6">
      <c r="F31070" s="1846"/>
    </row>
    <row r="31071" spans="6:6">
      <c r="F31071" s="1846"/>
    </row>
    <row r="31072" spans="6:6">
      <c r="F31072" s="1846"/>
    </row>
    <row r="31073" spans="6:6">
      <c r="F31073" s="1846"/>
    </row>
    <row r="31074" spans="6:6">
      <c r="F31074" s="1846"/>
    </row>
    <row r="31075" spans="6:6">
      <c r="F31075" s="1846"/>
    </row>
    <row r="31076" spans="6:6">
      <c r="F31076" s="1846"/>
    </row>
    <row r="31077" spans="6:6">
      <c r="F31077" s="1846"/>
    </row>
    <row r="31078" spans="6:6">
      <c r="F31078" s="1846"/>
    </row>
    <row r="31079" spans="6:6">
      <c r="F31079" s="1846"/>
    </row>
    <row r="31080" spans="6:6">
      <c r="F31080" s="1846"/>
    </row>
    <row r="31081" spans="6:6">
      <c r="F31081" s="1846"/>
    </row>
    <row r="31082" spans="6:6">
      <c r="F31082" s="1846"/>
    </row>
    <row r="31083" spans="6:6">
      <c r="F31083" s="1846"/>
    </row>
    <row r="31084" spans="6:6">
      <c r="F31084" s="1846"/>
    </row>
    <row r="31085" spans="6:6">
      <c r="F31085" s="1846"/>
    </row>
    <row r="31086" spans="6:6">
      <c r="F31086" s="1846"/>
    </row>
    <row r="31087" spans="6:6">
      <c r="F31087" s="1846"/>
    </row>
    <row r="31088" spans="6:6">
      <c r="F31088" s="1846"/>
    </row>
    <row r="31089" spans="6:6">
      <c r="F31089" s="1846"/>
    </row>
    <row r="31090" spans="6:6">
      <c r="F31090" s="1846"/>
    </row>
    <row r="31091" spans="6:6">
      <c r="F31091" s="1846"/>
    </row>
    <row r="31092" spans="6:6">
      <c r="F31092" s="1846"/>
    </row>
    <row r="31093" spans="6:6">
      <c r="F31093" s="1846"/>
    </row>
    <row r="31094" spans="6:6">
      <c r="F31094" s="1846"/>
    </row>
    <row r="31095" spans="6:6">
      <c r="F31095" s="1846"/>
    </row>
    <row r="31096" spans="6:6">
      <c r="F31096" s="1846"/>
    </row>
    <row r="31097" spans="6:6">
      <c r="F31097" s="1846"/>
    </row>
    <row r="31098" spans="6:6">
      <c r="F31098" s="1846"/>
    </row>
    <row r="31099" spans="6:6">
      <c r="F31099" s="1846"/>
    </row>
    <row r="31100" spans="6:6">
      <c r="F31100" s="1846"/>
    </row>
    <row r="31101" spans="6:6">
      <c r="F31101" s="1846"/>
    </row>
    <row r="31102" spans="6:6">
      <c r="F31102" s="1846"/>
    </row>
    <row r="31103" spans="6:6">
      <c r="F31103" s="1846"/>
    </row>
    <row r="31104" spans="6:6">
      <c r="F31104" s="1846"/>
    </row>
    <row r="31105" spans="6:6">
      <c r="F31105" s="1846"/>
    </row>
    <row r="31106" spans="6:6">
      <c r="F31106" s="1846"/>
    </row>
    <row r="31107" spans="6:6">
      <c r="F31107" s="1846"/>
    </row>
    <row r="31108" spans="6:6">
      <c r="F31108" s="1846"/>
    </row>
    <row r="31109" spans="6:6">
      <c r="F31109" s="1846"/>
    </row>
    <row r="31110" spans="6:6">
      <c r="F31110" s="1846"/>
    </row>
    <row r="31111" spans="6:6">
      <c r="F31111" s="1846"/>
    </row>
    <row r="31112" spans="6:6">
      <c r="F31112" s="1846"/>
    </row>
    <row r="31113" spans="6:6">
      <c r="F31113" s="1846"/>
    </row>
    <row r="31114" spans="6:6">
      <c r="F31114" s="1846"/>
    </row>
    <row r="31115" spans="6:6">
      <c r="F31115" s="1846"/>
    </row>
    <row r="31116" spans="6:6">
      <c r="F31116" s="1846"/>
    </row>
    <row r="31117" spans="6:6">
      <c r="F31117" s="1846"/>
    </row>
    <row r="31118" spans="6:6">
      <c r="F31118" s="1846"/>
    </row>
    <row r="31119" spans="6:6">
      <c r="F31119" s="1846"/>
    </row>
    <row r="31120" spans="6:6">
      <c r="F31120" s="1846"/>
    </row>
    <row r="31121" spans="6:6">
      <c r="F31121" s="1846"/>
    </row>
    <row r="31122" spans="6:6">
      <c r="F31122" s="1846"/>
    </row>
    <row r="31123" spans="6:6">
      <c r="F31123" s="1846"/>
    </row>
    <row r="31124" spans="6:6">
      <c r="F31124" s="1846"/>
    </row>
    <row r="31125" spans="6:6">
      <c r="F31125" s="1846"/>
    </row>
    <row r="31126" spans="6:6">
      <c r="F31126" s="1846"/>
    </row>
    <row r="31127" spans="6:6">
      <c r="F31127" s="1846"/>
    </row>
    <row r="31128" spans="6:6">
      <c r="F31128" s="1846"/>
    </row>
    <row r="31129" spans="6:6">
      <c r="F31129" s="1846"/>
    </row>
    <row r="31130" spans="6:6">
      <c r="F31130" s="1846"/>
    </row>
    <row r="31131" spans="6:6">
      <c r="F31131" s="1846"/>
    </row>
    <row r="31132" spans="6:6">
      <c r="F31132" s="1846"/>
    </row>
    <row r="31133" spans="6:6">
      <c r="F31133" s="1846"/>
    </row>
    <row r="31134" spans="6:6">
      <c r="F31134" s="1846"/>
    </row>
    <row r="31135" spans="6:6">
      <c r="F31135" s="1846"/>
    </row>
    <row r="31136" spans="6:6">
      <c r="F31136" s="1846"/>
    </row>
    <row r="31137" spans="6:6">
      <c r="F31137" s="1846"/>
    </row>
    <row r="31138" spans="6:6">
      <c r="F31138" s="1846"/>
    </row>
    <row r="31139" spans="6:6">
      <c r="F31139" s="1846"/>
    </row>
    <row r="31140" spans="6:6">
      <c r="F31140" s="1846"/>
    </row>
    <row r="31141" spans="6:6">
      <c r="F31141" s="1846"/>
    </row>
    <row r="31142" spans="6:6">
      <c r="F31142" s="1846"/>
    </row>
    <row r="31143" spans="6:6">
      <c r="F31143" s="1846"/>
    </row>
    <row r="31144" spans="6:6">
      <c r="F31144" s="1846"/>
    </row>
    <row r="31145" spans="6:6">
      <c r="F31145" s="1846"/>
    </row>
    <row r="31146" spans="6:6">
      <c r="F31146" s="1846"/>
    </row>
    <row r="31147" spans="6:6">
      <c r="F31147" s="1846"/>
    </row>
    <row r="31148" spans="6:6">
      <c r="F31148" s="1846"/>
    </row>
    <row r="31149" spans="6:6">
      <c r="F31149" s="1846"/>
    </row>
    <row r="31150" spans="6:6">
      <c r="F31150" s="1846"/>
    </row>
    <row r="31151" spans="6:6">
      <c r="F31151" s="1846"/>
    </row>
    <row r="31152" spans="6:6">
      <c r="F31152" s="1846"/>
    </row>
    <row r="31153" spans="6:6">
      <c r="F31153" s="1846"/>
    </row>
    <row r="31154" spans="6:6">
      <c r="F31154" s="1846"/>
    </row>
    <row r="31155" spans="6:6">
      <c r="F31155" s="1846"/>
    </row>
    <row r="31156" spans="6:6">
      <c r="F31156" s="1846"/>
    </row>
    <row r="31157" spans="6:6">
      <c r="F31157" s="1846"/>
    </row>
    <row r="31158" spans="6:6">
      <c r="F31158" s="1846"/>
    </row>
    <row r="31159" spans="6:6">
      <c r="F31159" s="1846"/>
    </row>
    <row r="31160" spans="6:6">
      <c r="F31160" s="1846"/>
    </row>
    <row r="31161" spans="6:6">
      <c r="F31161" s="1846"/>
    </row>
    <row r="31162" spans="6:6">
      <c r="F31162" s="1846"/>
    </row>
    <row r="31163" spans="6:6">
      <c r="F31163" s="1846"/>
    </row>
    <row r="31164" spans="6:6">
      <c r="F31164" s="1846"/>
    </row>
    <row r="31165" spans="6:6">
      <c r="F31165" s="1846"/>
    </row>
    <row r="31166" spans="6:6">
      <c r="F31166" s="1846"/>
    </row>
    <row r="31167" spans="6:6">
      <c r="F31167" s="1846"/>
    </row>
    <row r="31168" spans="6:6">
      <c r="F31168" s="1846"/>
    </row>
    <row r="31169" spans="6:6">
      <c r="F31169" s="1846"/>
    </row>
    <row r="31170" spans="6:6">
      <c r="F31170" s="1846"/>
    </row>
    <row r="31171" spans="6:6">
      <c r="F31171" s="1846"/>
    </row>
    <row r="31172" spans="6:6">
      <c r="F31172" s="1846"/>
    </row>
    <row r="31173" spans="6:6">
      <c r="F31173" s="1846"/>
    </row>
    <row r="31174" spans="6:6">
      <c r="F31174" s="1846"/>
    </row>
    <row r="31175" spans="6:6">
      <c r="F31175" s="1846"/>
    </row>
    <row r="31176" spans="6:6">
      <c r="F31176" s="1846"/>
    </row>
    <row r="31177" spans="6:6">
      <c r="F31177" s="1846"/>
    </row>
    <row r="31178" spans="6:6">
      <c r="F31178" s="1846"/>
    </row>
    <row r="31179" spans="6:6">
      <c r="F31179" s="1846"/>
    </row>
    <row r="31180" spans="6:6">
      <c r="F31180" s="1846"/>
    </row>
    <row r="31181" spans="6:6">
      <c r="F31181" s="1846"/>
    </row>
    <row r="31182" spans="6:6">
      <c r="F31182" s="1846"/>
    </row>
    <row r="31183" spans="6:6">
      <c r="F31183" s="1846"/>
    </row>
    <row r="31184" spans="6:6">
      <c r="F31184" s="1846"/>
    </row>
    <row r="31185" spans="6:6">
      <c r="F31185" s="1846"/>
    </row>
    <row r="31186" spans="6:6">
      <c r="F31186" s="1846"/>
    </row>
    <row r="31187" spans="6:6">
      <c r="F31187" s="1846"/>
    </row>
    <row r="31188" spans="6:6">
      <c r="F31188" s="1846"/>
    </row>
    <row r="31189" spans="6:6">
      <c r="F31189" s="1846"/>
    </row>
    <row r="31190" spans="6:6">
      <c r="F31190" s="1846"/>
    </row>
    <row r="31191" spans="6:6">
      <c r="F31191" s="1846"/>
    </row>
    <row r="31192" spans="6:6">
      <c r="F31192" s="1846"/>
    </row>
    <row r="31193" spans="6:6">
      <c r="F31193" s="1846"/>
    </row>
    <row r="31194" spans="6:6">
      <c r="F31194" s="1846"/>
    </row>
    <row r="31195" spans="6:6">
      <c r="F31195" s="1846"/>
    </row>
    <row r="31196" spans="6:6">
      <c r="F31196" s="1846"/>
    </row>
    <row r="31197" spans="6:6">
      <c r="F31197" s="1846"/>
    </row>
    <row r="31198" spans="6:6">
      <c r="F31198" s="1846"/>
    </row>
    <row r="31199" spans="6:6">
      <c r="F31199" s="1846"/>
    </row>
    <row r="31200" spans="6:6">
      <c r="F31200" s="1846"/>
    </row>
    <row r="31201" spans="6:6">
      <c r="F31201" s="1846"/>
    </row>
    <row r="31202" spans="6:6">
      <c r="F31202" s="1846"/>
    </row>
    <row r="31203" spans="6:6">
      <c r="F31203" s="1846"/>
    </row>
    <row r="31204" spans="6:6">
      <c r="F31204" s="1846"/>
    </row>
    <row r="31205" spans="6:6">
      <c r="F31205" s="1846"/>
    </row>
    <row r="31206" spans="6:6">
      <c r="F31206" s="1846"/>
    </row>
    <row r="31207" spans="6:6">
      <c r="F31207" s="1846"/>
    </row>
    <row r="31208" spans="6:6">
      <c r="F31208" s="1846"/>
    </row>
    <row r="31209" spans="6:6">
      <c r="F31209" s="1846"/>
    </row>
    <row r="31210" spans="6:6">
      <c r="F31210" s="1846"/>
    </row>
    <row r="31211" spans="6:6">
      <c r="F31211" s="1846"/>
    </row>
    <row r="31212" spans="6:6">
      <c r="F31212" s="1846"/>
    </row>
    <row r="31213" spans="6:6">
      <c r="F31213" s="1846"/>
    </row>
    <row r="31214" spans="6:6">
      <c r="F31214" s="1846"/>
    </row>
    <row r="31215" spans="6:6">
      <c r="F31215" s="1846"/>
    </row>
    <row r="31216" spans="6:6">
      <c r="F31216" s="1846"/>
    </row>
    <row r="31217" spans="6:6">
      <c r="F31217" s="1846"/>
    </row>
    <row r="31218" spans="6:6">
      <c r="F31218" s="1846"/>
    </row>
    <row r="31219" spans="6:6">
      <c r="F31219" s="1846"/>
    </row>
    <row r="31220" spans="6:6">
      <c r="F31220" s="1846"/>
    </row>
    <row r="31221" spans="6:6">
      <c r="F31221" s="1846"/>
    </row>
    <row r="31222" spans="6:6">
      <c r="F31222" s="1846"/>
    </row>
    <row r="31223" spans="6:6">
      <c r="F31223" s="1846"/>
    </row>
    <row r="31224" spans="6:6">
      <c r="F31224" s="1846"/>
    </row>
    <row r="31225" spans="6:6">
      <c r="F31225" s="1846"/>
    </row>
    <row r="31226" spans="6:6">
      <c r="F31226" s="1846"/>
    </row>
    <row r="31227" spans="6:6">
      <c r="F31227" s="1846"/>
    </row>
    <row r="31228" spans="6:6">
      <c r="F31228" s="1846"/>
    </row>
    <row r="31229" spans="6:6">
      <c r="F31229" s="1846"/>
    </row>
    <row r="31230" spans="6:6">
      <c r="F31230" s="1846"/>
    </row>
    <row r="31231" spans="6:6">
      <c r="F31231" s="1846"/>
    </row>
    <row r="31232" spans="6:6">
      <c r="F31232" s="1846"/>
    </row>
    <row r="31233" spans="6:6">
      <c r="F31233" s="1846"/>
    </row>
    <row r="31234" spans="6:6">
      <c r="F31234" s="1846"/>
    </row>
    <row r="31235" spans="6:6">
      <c r="F31235" s="1846"/>
    </row>
    <row r="31236" spans="6:6">
      <c r="F31236" s="1846"/>
    </row>
    <row r="31237" spans="6:6">
      <c r="F31237" s="1846"/>
    </row>
    <row r="31238" spans="6:6">
      <c r="F31238" s="1846"/>
    </row>
    <row r="31239" spans="6:6">
      <c r="F31239" s="1846"/>
    </row>
    <row r="31240" spans="6:6">
      <c r="F31240" s="1846"/>
    </row>
    <row r="31241" spans="6:6">
      <c r="F31241" s="1846"/>
    </row>
    <row r="31242" spans="6:6">
      <c r="F31242" s="1846"/>
    </row>
    <row r="31243" spans="6:6">
      <c r="F31243" s="1846"/>
    </row>
    <row r="31244" spans="6:6">
      <c r="F31244" s="1846"/>
    </row>
    <row r="31245" spans="6:6">
      <c r="F31245" s="1846"/>
    </row>
    <row r="31246" spans="6:6">
      <c r="F31246" s="1846"/>
    </row>
    <row r="31247" spans="6:6">
      <c r="F31247" s="1846"/>
    </row>
    <row r="31248" spans="6:6">
      <c r="F31248" s="1846"/>
    </row>
    <row r="31249" spans="6:6">
      <c r="F31249" s="1846"/>
    </row>
    <row r="31250" spans="6:6">
      <c r="F31250" s="1846"/>
    </row>
    <row r="31251" spans="6:6">
      <c r="F31251" s="1846"/>
    </row>
    <row r="31252" spans="6:6">
      <c r="F31252" s="1846"/>
    </row>
    <row r="31253" spans="6:6">
      <c r="F31253" s="1846"/>
    </row>
    <row r="31254" spans="6:6">
      <c r="F31254" s="1846"/>
    </row>
    <row r="31255" spans="6:6">
      <c r="F31255" s="1846"/>
    </row>
    <row r="31256" spans="6:6">
      <c r="F31256" s="1846"/>
    </row>
    <row r="31257" spans="6:6">
      <c r="F31257" s="1846"/>
    </row>
    <row r="31258" spans="6:6">
      <c r="F31258" s="1846"/>
    </row>
    <row r="31259" spans="6:6">
      <c r="F31259" s="1846"/>
    </row>
    <row r="31260" spans="6:6">
      <c r="F31260" s="1846"/>
    </row>
    <row r="31261" spans="6:6">
      <c r="F31261" s="1846"/>
    </row>
    <row r="31262" spans="6:6">
      <c r="F31262" s="1846"/>
    </row>
    <row r="31263" spans="6:6">
      <c r="F31263" s="1846"/>
    </row>
    <row r="31264" spans="6:6">
      <c r="F31264" s="1846"/>
    </row>
    <row r="31265" spans="6:6">
      <c r="F31265" s="1846"/>
    </row>
    <row r="31266" spans="6:6">
      <c r="F31266" s="1846"/>
    </row>
    <row r="31267" spans="6:6">
      <c r="F31267" s="1846"/>
    </row>
    <row r="31268" spans="6:6">
      <c r="F31268" s="1846"/>
    </row>
    <row r="31269" spans="6:6">
      <c r="F31269" s="1846"/>
    </row>
    <row r="31270" spans="6:6">
      <c r="F31270" s="1846"/>
    </row>
    <row r="31271" spans="6:6">
      <c r="F31271" s="1846"/>
    </row>
    <row r="31272" spans="6:6">
      <c r="F31272" s="1846"/>
    </row>
    <row r="31273" spans="6:6">
      <c r="F31273" s="1846"/>
    </row>
    <row r="31274" spans="6:6">
      <c r="F31274" s="1846"/>
    </row>
    <row r="31275" spans="6:6">
      <c r="F31275" s="1846"/>
    </row>
    <row r="31276" spans="6:6">
      <c r="F31276" s="1846"/>
    </row>
    <row r="31277" spans="6:6">
      <c r="F31277" s="1846"/>
    </row>
    <row r="31278" spans="6:6">
      <c r="F31278" s="1846"/>
    </row>
    <row r="31279" spans="6:6">
      <c r="F31279" s="1846"/>
    </row>
    <row r="31280" spans="6:6">
      <c r="F31280" s="1846"/>
    </row>
    <row r="31281" spans="6:6">
      <c r="F31281" s="1846"/>
    </row>
    <row r="31282" spans="6:6">
      <c r="F31282" s="1846"/>
    </row>
    <row r="31283" spans="6:6">
      <c r="F31283" s="1846"/>
    </row>
    <row r="31284" spans="6:6">
      <c r="F31284" s="1846"/>
    </row>
    <row r="31285" spans="6:6">
      <c r="F31285" s="1846"/>
    </row>
    <row r="31286" spans="6:6">
      <c r="F31286" s="1846"/>
    </row>
    <row r="31287" spans="6:6">
      <c r="F31287" s="1846"/>
    </row>
    <row r="31288" spans="6:6">
      <c r="F31288" s="1846"/>
    </row>
    <row r="31289" spans="6:6">
      <c r="F31289" s="1846"/>
    </row>
    <row r="31290" spans="6:6">
      <c r="F31290" s="1846"/>
    </row>
    <row r="31291" spans="6:6">
      <c r="F31291" s="1846"/>
    </row>
    <row r="31292" spans="6:6">
      <c r="F31292" s="1846"/>
    </row>
    <row r="31293" spans="6:6">
      <c r="F31293" s="1846"/>
    </row>
    <row r="31294" spans="6:6">
      <c r="F31294" s="1846"/>
    </row>
    <row r="31295" spans="6:6">
      <c r="F31295" s="1846"/>
    </row>
    <row r="31296" spans="6:6">
      <c r="F31296" s="1846"/>
    </row>
    <row r="31297" spans="6:6">
      <c r="F31297" s="1846"/>
    </row>
    <row r="31298" spans="6:6">
      <c r="F31298" s="1846"/>
    </row>
    <row r="31299" spans="6:6">
      <c r="F31299" s="1846"/>
    </row>
    <row r="31300" spans="6:6">
      <c r="F31300" s="1846"/>
    </row>
    <row r="31301" spans="6:6">
      <c r="F31301" s="1846"/>
    </row>
    <row r="31302" spans="6:6">
      <c r="F31302" s="1846"/>
    </row>
    <row r="31303" spans="6:6">
      <c r="F31303" s="1846"/>
    </row>
    <row r="31304" spans="6:6">
      <c r="F31304" s="1846"/>
    </row>
    <row r="31305" spans="6:6">
      <c r="F31305" s="1846"/>
    </row>
    <row r="31306" spans="6:6">
      <c r="F31306" s="1846"/>
    </row>
    <row r="31307" spans="6:6">
      <c r="F31307" s="1846"/>
    </row>
    <row r="31308" spans="6:6">
      <c r="F31308" s="1846"/>
    </row>
    <row r="31309" spans="6:6">
      <c r="F31309" s="1846"/>
    </row>
    <row r="31310" spans="6:6">
      <c r="F31310" s="1846"/>
    </row>
    <row r="31311" spans="6:6">
      <c r="F31311" s="1846"/>
    </row>
    <row r="31312" spans="6:6">
      <c r="F31312" s="1846"/>
    </row>
    <row r="31313" spans="6:6">
      <c r="F31313" s="1846"/>
    </row>
    <row r="31314" spans="6:6">
      <c r="F31314" s="1846"/>
    </row>
    <row r="31315" spans="6:6">
      <c r="F31315" s="1846"/>
    </row>
    <row r="31316" spans="6:6">
      <c r="F31316" s="1846"/>
    </row>
    <row r="31317" spans="6:6">
      <c r="F31317" s="1846"/>
    </row>
    <row r="31318" spans="6:6">
      <c r="F31318" s="1846"/>
    </row>
    <row r="31319" spans="6:6">
      <c r="F31319" s="1846"/>
    </row>
    <row r="31320" spans="6:6">
      <c r="F31320" s="1846"/>
    </row>
    <row r="31321" spans="6:6">
      <c r="F31321" s="1846"/>
    </row>
    <row r="31322" spans="6:6">
      <c r="F31322" s="1846"/>
    </row>
    <row r="31323" spans="6:6">
      <c r="F31323" s="1846"/>
    </row>
    <row r="31324" spans="6:6">
      <c r="F31324" s="1846"/>
    </row>
    <row r="31325" spans="6:6">
      <c r="F31325" s="1846"/>
    </row>
    <row r="31326" spans="6:6">
      <c r="F31326" s="1846"/>
    </row>
    <row r="31327" spans="6:6">
      <c r="F31327" s="1846"/>
    </row>
    <row r="31328" spans="6:6">
      <c r="F31328" s="1846"/>
    </row>
    <row r="31329" spans="6:6">
      <c r="F31329" s="1846"/>
    </row>
    <row r="31330" spans="6:6">
      <c r="F31330" s="1846"/>
    </row>
    <row r="31331" spans="6:6">
      <c r="F31331" s="1846"/>
    </row>
    <row r="31332" spans="6:6">
      <c r="F31332" s="1846"/>
    </row>
    <row r="31333" spans="6:6">
      <c r="F31333" s="1846"/>
    </row>
    <row r="31334" spans="6:6">
      <c r="F31334" s="1846"/>
    </row>
    <row r="31335" spans="6:6">
      <c r="F31335" s="1846"/>
    </row>
    <row r="31336" spans="6:6">
      <c r="F31336" s="1846"/>
    </row>
    <row r="31337" spans="6:6">
      <c r="F31337" s="1846"/>
    </row>
    <row r="31338" spans="6:6">
      <c r="F31338" s="1846"/>
    </row>
    <row r="31339" spans="6:6">
      <c r="F31339" s="1846"/>
    </row>
    <row r="31340" spans="6:6">
      <c r="F31340" s="1846"/>
    </row>
    <row r="31341" spans="6:6">
      <c r="F31341" s="1846"/>
    </row>
    <row r="31342" spans="6:6">
      <c r="F31342" s="1846"/>
    </row>
    <row r="31343" spans="6:6">
      <c r="F31343" s="1846"/>
    </row>
    <row r="31344" spans="6:6">
      <c r="F31344" s="1846"/>
    </row>
    <row r="31345" spans="6:6">
      <c r="F31345" s="1846"/>
    </row>
    <row r="31346" spans="6:6">
      <c r="F31346" s="1846"/>
    </row>
    <row r="31347" spans="6:6">
      <c r="F31347" s="1846"/>
    </row>
    <row r="31348" spans="6:6">
      <c r="F31348" s="1846"/>
    </row>
    <row r="31349" spans="6:6">
      <c r="F31349" s="1846"/>
    </row>
    <row r="31350" spans="6:6">
      <c r="F31350" s="1846"/>
    </row>
    <row r="31351" spans="6:6">
      <c r="F31351" s="1846"/>
    </row>
    <row r="31352" spans="6:6">
      <c r="F31352" s="1846"/>
    </row>
    <row r="31353" spans="6:6">
      <c r="F31353" s="1846"/>
    </row>
    <row r="31354" spans="6:6">
      <c r="F31354" s="1846"/>
    </row>
    <row r="31355" spans="6:6">
      <c r="F31355" s="1846"/>
    </row>
    <row r="31356" spans="6:6">
      <c r="F31356" s="1846"/>
    </row>
    <row r="31357" spans="6:6">
      <c r="F31357" s="1846"/>
    </row>
    <row r="31358" spans="6:6">
      <c r="F31358" s="1846"/>
    </row>
    <row r="31359" spans="6:6">
      <c r="F31359" s="1846"/>
    </row>
    <row r="31360" spans="6:6">
      <c r="F31360" s="1846"/>
    </row>
    <row r="31361" spans="6:6">
      <c r="F31361" s="1846"/>
    </row>
    <row r="31362" spans="6:6">
      <c r="F31362" s="1846"/>
    </row>
    <row r="31363" spans="6:6">
      <c r="F31363" s="1846"/>
    </row>
    <row r="31364" spans="6:6">
      <c r="F31364" s="1846"/>
    </row>
    <row r="31365" spans="6:6">
      <c r="F31365" s="1846"/>
    </row>
    <row r="31366" spans="6:6">
      <c r="F31366" s="1846"/>
    </row>
    <row r="31367" spans="6:6">
      <c r="F31367" s="1846"/>
    </row>
    <row r="31368" spans="6:6">
      <c r="F31368" s="1846"/>
    </row>
    <row r="31369" spans="6:6">
      <c r="F31369" s="1846"/>
    </row>
    <row r="31370" spans="6:6">
      <c r="F31370" s="1846"/>
    </row>
    <row r="31371" spans="6:6">
      <c r="F31371" s="1846"/>
    </row>
    <row r="31372" spans="6:6">
      <c r="F31372" s="1846"/>
    </row>
    <row r="31373" spans="6:6">
      <c r="F31373" s="1846"/>
    </row>
    <row r="31374" spans="6:6">
      <c r="F31374" s="1846"/>
    </row>
    <row r="31375" spans="6:6">
      <c r="F31375" s="1846"/>
    </row>
    <row r="31376" spans="6:6">
      <c r="F31376" s="1846"/>
    </row>
    <row r="31377" spans="6:6">
      <c r="F31377" s="1846"/>
    </row>
    <row r="31378" spans="6:6">
      <c r="F31378" s="1846"/>
    </row>
    <row r="31379" spans="6:6">
      <c r="F31379" s="1846"/>
    </row>
    <row r="31380" spans="6:6">
      <c r="F31380" s="1846"/>
    </row>
    <row r="31381" spans="6:6">
      <c r="F31381" s="1846"/>
    </row>
    <row r="31382" spans="6:6">
      <c r="F31382" s="1846"/>
    </row>
    <row r="31383" spans="6:6">
      <c r="F31383" s="1846"/>
    </row>
    <row r="31384" spans="6:6">
      <c r="F31384" s="1846"/>
    </row>
    <row r="31385" spans="6:6">
      <c r="F31385" s="1846"/>
    </row>
    <row r="31386" spans="6:6">
      <c r="F31386" s="1846"/>
    </row>
    <row r="31387" spans="6:6">
      <c r="F31387" s="1846"/>
    </row>
    <row r="31388" spans="6:6">
      <c r="F31388" s="1846"/>
    </row>
    <row r="31389" spans="6:6">
      <c r="F31389" s="1846"/>
    </row>
    <row r="31390" spans="6:6">
      <c r="F31390" s="1846"/>
    </row>
    <row r="31391" spans="6:6">
      <c r="F31391" s="1846"/>
    </row>
    <row r="31392" spans="6:6">
      <c r="F31392" s="1846"/>
    </row>
    <row r="31393" spans="6:6">
      <c r="F31393" s="1846"/>
    </row>
    <row r="31394" spans="6:6">
      <c r="F31394" s="1846"/>
    </row>
    <row r="31395" spans="6:6">
      <c r="F31395" s="1846"/>
    </row>
    <row r="31396" spans="6:6">
      <c r="F31396" s="1846"/>
    </row>
    <row r="31397" spans="6:6">
      <c r="F31397" s="1846"/>
    </row>
    <row r="31398" spans="6:6">
      <c r="F31398" s="1846"/>
    </row>
    <row r="31399" spans="6:6">
      <c r="F31399" s="1846"/>
    </row>
    <row r="31400" spans="6:6">
      <c r="F31400" s="1846"/>
    </row>
    <row r="31401" spans="6:6">
      <c r="F31401" s="1846"/>
    </row>
    <row r="31402" spans="6:6">
      <c r="F31402" s="1846"/>
    </row>
    <row r="31403" spans="6:6">
      <c r="F31403" s="1846"/>
    </row>
    <row r="31404" spans="6:6">
      <c r="F31404" s="1846"/>
    </row>
    <row r="31405" spans="6:6">
      <c r="F31405" s="1846"/>
    </row>
    <row r="31406" spans="6:6">
      <c r="F31406" s="1846"/>
    </row>
    <row r="31407" spans="6:6">
      <c r="F31407" s="1846"/>
    </row>
    <row r="31408" spans="6:6">
      <c r="F31408" s="1846"/>
    </row>
    <row r="31409" spans="6:6">
      <c r="F31409" s="1846"/>
    </row>
    <row r="31410" spans="6:6">
      <c r="F31410" s="1846"/>
    </row>
    <row r="31411" spans="6:6">
      <c r="F31411" s="1846"/>
    </row>
    <row r="31412" spans="6:6">
      <c r="F31412" s="1846"/>
    </row>
    <row r="31413" spans="6:6">
      <c r="F31413" s="1846"/>
    </row>
    <row r="31414" spans="6:6">
      <c r="F31414" s="1846"/>
    </row>
    <row r="31415" spans="6:6">
      <c r="F31415" s="1846"/>
    </row>
    <row r="31416" spans="6:6">
      <c r="F31416" s="1846"/>
    </row>
    <row r="31417" spans="6:6">
      <c r="F31417" s="1846"/>
    </row>
    <row r="31418" spans="6:6">
      <c r="F31418" s="1846"/>
    </row>
    <row r="31419" spans="6:6">
      <c r="F31419" s="1846"/>
    </row>
    <row r="31420" spans="6:6">
      <c r="F31420" s="1846"/>
    </row>
    <row r="31421" spans="6:6">
      <c r="F31421" s="1846"/>
    </row>
    <row r="31422" spans="6:6">
      <c r="F31422" s="1846"/>
    </row>
    <row r="31423" spans="6:6">
      <c r="F31423" s="1846"/>
    </row>
    <row r="31424" spans="6:6">
      <c r="F31424" s="1846"/>
    </row>
    <row r="31425" spans="6:6">
      <c r="F31425" s="1846"/>
    </row>
    <row r="31426" spans="6:6">
      <c r="F31426" s="1846"/>
    </row>
    <row r="31427" spans="6:6">
      <c r="F31427" s="1846"/>
    </row>
    <row r="31428" spans="6:6">
      <c r="F31428" s="1846"/>
    </row>
    <row r="31429" spans="6:6">
      <c r="F31429" s="1846"/>
    </row>
    <row r="31430" spans="6:6">
      <c r="F31430" s="1846"/>
    </row>
    <row r="31431" spans="6:6">
      <c r="F31431" s="1846"/>
    </row>
    <row r="31432" spans="6:6">
      <c r="F31432" s="1846"/>
    </row>
    <row r="31433" spans="6:6">
      <c r="F31433" s="1846"/>
    </row>
    <row r="31434" spans="6:6">
      <c r="F31434" s="1846"/>
    </row>
    <row r="31435" spans="6:6">
      <c r="F31435" s="1846"/>
    </row>
    <row r="31436" spans="6:6">
      <c r="F31436" s="1846"/>
    </row>
    <row r="31437" spans="6:6">
      <c r="F31437" s="1846"/>
    </row>
    <row r="31438" spans="6:6">
      <c r="F31438" s="1846"/>
    </row>
    <row r="31439" spans="6:6">
      <c r="F31439" s="1846"/>
    </row>
    <row r="31440" spans="6:6">
      <c r="F31440" s="1846"/>
    </row>
    <row r="31441" spans="6:6">
      <c r="F31441" s="1846"/>
    </row>
    <row r="31442" spans="6:6">
      <c r="F31442" s="1846"/>
    </row>
    <row r="31443" spans="6:6">
      <c r="F31443" s="1846"/>
    </row>
    <row r="31444" spans="6:6">
      <c r="F31444" s="1846"/>
    </row>
    <row r="31445" spans="6:6">
      <c r="F31445" s="1846"/>
    </row>
    <row r="31446" spans="6:6">
      <c r="F31446" s="1846"/>
    </row>
    <row r="31447" spans="6:6">
      <c r="F31447" s="1846"/>
    </row>
    <row r="31448" spans="6:6">
      <c r="F31448" s="1846"/>
    </row>
    <row r="31449" spans="6:6">
      <c r="F31449" s="1846"/>
    </row>
    <row r="31450" spans="6:6">
      <c r="F31450" s="1846"/>
    </row>
    <row r="31451" spans="6:6">
      <c r="F31451" s="1846"/>
    </row>
    <row r="31452" spans="6:6">
      <c r="F31452" s="1846"/>
    </row>
    <row r="31453" spans="6:6">
      <c r="F31453" s="1846"/>
    </row>
    <row r="31454" spans="6:6">
      <c r="F31454" s="1846"/>
    </row>
    <row r="31455" spans="6:6">
      <c r="F31455" s="1846"/>
    </row>
    <row r="31456" spans="6:6">
      <c r="F31456" s="1846"/>
    </row>
    <row r="31457" spans="6:6">
      <c r="F31457" s="1846"/>
    </row>
    <row r="31458" spans="6:6">
      <c r="F31458" s="1846"/>
    </row>
    <row r="31459" spans="6:6">
      <c r="F31459" s="1846"/>
    </row>
    <row r="31460" spans="6:6">
      <c r="F31460" s="1846"/>
    </row>
    <row r="31461" spans="6:6">
      <c r="F31461" s="1846"/>
    </row>
    <row r="31462" spans="6:6">
      <c r="F31462" s="1846"/>
    </row>
    <row r="31463" spans="6:6">
      <c r="F31463" s="1846"/>
    </row>
    <row r="31464" spans="6:6">
      <c r="F31464" s="1846"/>
    </row>
    <row r="31465" spans="6:6">
      <c r="F31465" s="1846"/>
    </row>
    <row r="31466" spans="6:6">
      <c r="F31466" s="1846"/>
    </row>
    <row r="31467" spans="6:6">
      <c r="F31467" s="1846"/>
    </row>
    <row r="31468" spans="6:6">
      <c r="F31468" s="1846"/>
    </row>
    <row r="31469" spans="6:6">
      <c r="F31469" s="1846"/>
    </row>
    <row r="31470" spans="6:6">
      <c r="F31470" s="1846"/>
    </row>
    <row r="31471" spans="6:6">
      <c r="F31471" s="1846"/>
    </row>
    <row r="31472" spans="6:6">
      <c r="F31472" s="1846"/>
    </row>
    <row r="31473" spans="6:6">
      <c r="F31473" s="1846"/>
    </row>
    <row r="31474" spans="6:6">
      <c r="F31474" s="1846"/>
    </row>
    <row r="31475" spans="6:6">
      <c r="F31475" s="1846"/>
    </row>
    <row r="31476" spans="6:6">
      <c r="F31476" s="1846"/>
    </row>
    <row r="31477" spans="6:6">
      <c r="F31477" s="1846"/>
    </row>
    <row r="31478" spans="6:6">
      <c r="F31478" s="1846"/>
    </row>
    <row r="31479" spans="6:6">
      <c r="F31479" s="1846"/>
    </row>
    <row r="31480" spans="6:6">
      <c r="F31480" s="1846"/>
    </row>
    <row r="31481" spans="6:6">
      <c r="F31481" s="1846"/>
    </row>
    <row r="31482" spans="6:6">
      <c r="F31482" s="1846"/>
    </row>
    <row r="31483" spans="6:6">
      <c r="F31483" s="1846"/>
    </row>
    <row r="31484" spans="6:6">
      <c r="F31484" s="1846"/>
    </row>
    <row r="31485" spans="6:6">
      <c r="F31485" s="1846"/>
    </row>
    <row r="31486" spans="6:6">
      <c r="F31486" s="1846"/>
    </row>
    <row r="31487" spans="6:6">
      <c r="F31487" s="1846"/>
    </row>
    <row r="31488" spans="6:6">
      <c r="F31488" s="1846"/>
    </row>
    <row r="31489" spans="6:6">
      <c r="F31489" s="1846"/>
    </row>
    <row r="31490" spans="6:6">
      <c r="F31490" s="1846"/>
    </row>
    <row r="31491" spans="6:6">
      <c r="F31491" s="1846"/>
    </row>
    <row r="31492" spans="6:6">
      <c r="F31492" s="1846"/>
    </row>
    <row r="31493" spans="6:6">
      <c r="F31493" s="1846"/>
    </row>
    <row r="31494" spans="6:6">
      <c r="F31494" s="1846"/>
    </row>
    <row r="31495" spans="6:6">
      <c r="F31495" s="1846"/>
    </row>
    <row r="31496" spans="6:6">
      <c r="F31496" s="1846"/>
    </row>
    <row r="31497" spans="6:6">
      <c r="F31497" s="1846"/>
    </row>
    <row r="31498" spans="6:6">
      <c r="F31498" s="1846"/>
    </row>
    <row r="31499" spans="6:6">
      <c r="F31499" s="1846"/>
    </row>
    <row r="31500" spans="6:6">
      <c r="F31500" s="1846"/>
    </row>
    <row r="31501" spans="6:6">
      <c r="F31501" s="1846"/>
    </row>
    <row r="31502" spans="6:6">
      <c r="F31502" s="1846"/>
    </row>
    <row r="31503" spans="6:6">
      <c r="F31503" s="1846"/>
    </row>
    <row r="31504" spans="6:6">
      <c r="F31504" s="1846"/>
    </row>
    <row r="31505" spans="6:6">
      <c r="F31505" s="1846"/>
    </row>
    <row r="31506" spans="6:6">
      <c r="F31506" s="1846"/>
    </row>
    <row r="31507" spans="6:6">
      <c r="F31507" s="1846"/>
    </row>
    <row r="31508" spans="6:6">
      <c r="F31508" s="1846"/>
    </row>
    <row r="31509" spans="6:6">
      <c r="F31509" s="1846"/>
    </row>
    <row r="31510" spans="6:6">
      <c r="F31510" s="1846"/>
    </row>
    <row r="31511" spans="6:6">
      <c r="F31511" s="1846"/>
    </row>
    <row r="31512" spans="6:6">
      <c r="F31512" s="1846"/>
    </row>
    <row r="31513" spans="6:6">
      <c r="F31513" s="1846"/>
    </row>
    <row r="31514" spans="6:6">
      <c r="F31514" s="1846"/>
    </row>
    <row r="31515" spans="6:6">
      <c r="F31515" s="1846"/>
    </row>
    <row r="31516" spans="6:6">
      <c r="F31516" s="1846"/>
    </row>
    <row r="31517" spans="6:6">
      <c r="F31517" s="1846"/>
    </row>
    <row r="31518" spans="6:6">
      <c r="F31518" s="1846"/>
    </row>
    <row r="31519" spans="6:6">
      <c r="F31519" s="1846"/>
    </row>
    <row r="31520" spans="6:6">
      <c r="F31520" s="1846"/>
    </row>
    <row r="31521" spans="6:6">
      <c r="F31521" s="1846"/>
    </row>
    <row r="31522" spans="6:6">
      <c r="F31522" s="1846"/>
    </row>
    <row r="31523" spans="6:6">
      <c r="F31523" s="1846"/>
    </row>
    <row r="31524" spans="6:6">
      <c r="F31524" s="1846"/>
    </row>
    <row r="31525" spans="6:6">
      <c r="F31525" s="1846"/>
    </row>
    <row r="31526" spans="6:6">
      <c r="F31526" s="1846"/>
    </row>
    <row r="31527" spans="6:6">
      <c r="F31527" s="1846"/>
    </row>
    <row r="31528" spans="6:6">
      <c r="F31528" s="1846"/>
    </row>
    <row r="31529" spans="6:6">
      <c r="F31529" s="1846"/>
    </row>
    <row r="31530" spans="6:6">
      <c r="F31530" s="1846"/>
    </row>
    <row r="31531" spans="6:6">
      <c r="F31531" s="1846"/>
    </row>
    <row r="31532" spans="6:6">
      <c r="F31532" s="1846"/>
    </row>
    <row r="31533" spans="6:6">
      <c r="F31533" s="1846"/>
    </row>
    <row r="31534" spans="6:6">
      <c r="F31534" s="1846"/>
    </row>
    <row r="31535" spans="6:6">
      <c r="F31535" s="1846"/>
    </row>
    <row r="31536" spans="6:6">
      <c r="F31536" s="1846"/>
    </row>
    <row r="31537" spans="6:6">
      <c r="F31537" s="1846"/>
    </row>
    <row r="31538" spans="6:6">
      <c r="F31538" s="1846"/>
    </row>
    <row r="31539" spans="6:6">
      <c r="F31539" s="1846"/>
    </row>
    <row r="31540" spans="6:6">
      <c r="F31540" s="1846"/>
    </row>
    <row r="31541" spans="6:6">
      <c r="F31541" s="1846"/>
    </row>
    <row r="31542" spans="6:6">
      <c r="F31542" s="1846"/>
    </row>
    <row r="31543" spans="6:6">
      <c r="F31543" s="1846"/>
    </row>
    <row r="31544" spans="6:6">
      <c r="F31544" s="1846"/>
    </row>
    <row r="31545" spans="6:6">
      <c r="F31545" s="1846"/>
    </row>
    <row r="31546" spans="6:6">
      <c r="F31546" s="1846"/>
    </row>
    <row r="31547" spans="6:6">
      <c r="F31547" s="1846"/>
    </row>
    <row r="31548" spans="6:6">
      <c r="F31548" s="1846"/>
    </row>
    <row r="31549" spans="6:6">
      <c r="F31549" s="1846"/>
    </row>
    <row r="31550" spans="6:6">
      <c r="F31550" s="1846"/>
    </row>
    <row r="31551" spans="6:6">
      <c r="F31551" s="1846"/>
    </row>
    <row r="31552" spans="6:6">
      <c r="F31552" s="1846"/>
    </row>
    <row r="31553" spans="6:6">
      <c r="F31553" s="1846"/>
    </row>
    <row r="31554" spans="6:6">
      <c r="F31554" s="1846"/>
    </row>
    <row r="31555" spans="6:6">
      <c r="F31555" s="1846"/>
    </row>
    <row r="31556" spans="6:6">
      <c r="F31556" s="1846"/>
    </row>
    <row r="31557" spans="6:6">
      <c r="F31557" s="1846"/>
    </row>
    <row r="31558" spans="6:6">
      <c r="F31558" s="1846"/>
    </row>
    <row r="31559" spans="6:6">
      <c r="F31559" s="1846"/>
    </row>
    <row r="31560" spans="6:6">
      <c r="F31560" s="1846"/>
    </row>
    <row r="31561" spans="6:6">
      <c r="F31561" s="1846"/>
    </row>
    <row r="31562" spans="6:6">
      <c r="F31562" s="1846"/>
    </row>
    <row r="31563" spans="6:6">
      <c r="F31563" s="1846"/>
    </row>
    <row r="31564" spans="6:6">
      <c r="F31564" s="1846"/>
    </row>
    <row r="31565" spans="6:6">
      <c r="F31565" s="1846"/>
    </row>
    <row r="31566" spans="6:6">
      <c r="F31566" s="1846"/>
    </row>
    <row r="31567" spans="6:6">
      <c r="F31567" s="1846"/>
    </row>
    <row r="31568" spans="6:6">
      <c r="F31568" s="1846"/>
    </row>
    <row r="31569" spans="6:6">
      <c r="F31569" s="1846"/>
    </row>
    <row r="31570" spans="6:6">
      <c r="F31570" s="1846"/>
    </row>
    <row r="31571" spans="6:6">
      <c r="F31571" s="1846"/>
    </row>
    <row r="31572" spans="6:6">
      <c r="F31572" s="1846"/>
    </row>
    <row r="31573" spans="6:6">
      <c r="F31573" s="1846"/>
    </row>
    <row r="31574" spans="6:6">
      <c r="F31574" s="1846"/>
    </row>
    <row r="31575" spans="6:6">
      <c r="F31575" s="1846"/>
    </row>
    <row r="31576" spans="6:6">
      <c r="F31576" s="1846"/>
    </row>
    <row r="31577" spans="6:6">
      <c r="F31577" s="1846"/>
    </row>
    <row r="31578" spans="6:6">
      <c r="F31578" s="1846"/>
    </row>
    <row r="31579" spans="6:6">
      <c r="F31579" s="1846"/>
    </row>
    <row r="31580" spans="6:6">
      <c r="F31580" s="1846"/>
    </row>
    <row r="31581" spans="6:6">
      <c r="F31581" s="1846"/>
    </row>
    <row r="31582" spans="6:6">
      <c r="F31582" s="1846"/>
    </row>
    <row r="31583" spans="6:6">
      <c r="F31583" s="1846"/>
    </row>
    <row r="31584" spans="6:6">
      <c r="F31584" s="1846"/>
    </row>
    <row r="31585" spans="6:6">
      <c r="F31585" s="1846"/>
    </row>
    <row r="31586" spans="6:6">
      <c r="F31586" s="1846"/>
    </row>
    <row r="31587" spans="6:6">
      <c r="F31587" s="1846"/>
    </row>
    <row r="31588" spans="6:6">
      <c r="F31588" s="1846"/>
    </row>
    <row r="31589" spans="6:6">
      <c r="F31589" s="1846"/>
    </row>
    <row r="31590" spans="6:6">
      <c r="F31590" s="1846"/>
    </row>
    <row r="31591" spans="6:6">
      <c r="F31591" s="1846"/>
    </row>
    <row r="31592" spans="6:6">
      <c r="F31592" s="1846"/>
    </row>
    <row r="31593" spans="6:6">
      <c r="F31593" s="1846"/>
    </row>
    <row r="31594" spans="6:6">
      <c r="F31594" s="1846"/>
    </row>
    <row r="31595" spans="6:6">
      <c r="F31595" s="1846"/>
    </row>
    <row r="31596" spans="6:6">
      <c r="F31596" s="1846"/>
    </row>
    <row r="31597" spans="6:6">
      <c r="F31597" s="1846"/>
    </row>
    <row r="31598" spans="6:6">
      <c r="F31598" s="1846"/>
    </row>
    <row r="31599" spans="6:6">
      <c r="F31599" s="1846"/>
    </row>
    <row r="31600" spans="6:6">
      <c r="F31600" s="1846"/>
    </row>
    <row r="31601" spans="6:6">
      <c r="F31601" s="1846"/>
    </row>
    <row r="31602" spans="6:6">
      <c r="F31602" s="1846"/>
    </row>
    <row r="31603" spans="6:6">
      <c r="F31603" s="1846"/>
    </row>
    <row r="31604" spans="6:6">
      <c r="F31604" s="1846"/>
    </row>
    <row r="31605" spans="6:6">
      <c r="F31605" s="1846"/>
    </row>
    <row r="31606" spans="6:6">
      <c r="F31606" s="1846"/>
    </row>
    <row r="31607" spans="6:6">
      <c r="F31607" s="1846"/>
    </row>
    <row r="31608" spans="6:6">
      <c r="F31608" s="1846"/>
    </row>
    <row r="31609" spans="6:6">
      <c r="F31609" s="1846"/>
    </row>
    <row r="31610" spans="6:6">
      <c r="F31610" s="1846"/>
    </row>
    <row r="31611" spans="6:6">
      <c r="F31611" s="1846"/>
    </row>
    <row r="31612" spans="6:6">
      <c r="F31612" s="1846"/>
    </row>
    <row r="31613" spans="6:6">
      <c r="F31613" s="1846"/>
    </row>
    <row r="31614" spans="6:6">
      <c r="F31614" s="1846"/>
    </row>
    <row r="31615" spans="6:6">
      <c r="F31615" s="1846"/>
    </row>
    <row r="31616" spans="6:6">
      <c r="F31616" s="1846"/>
    </row>
    <row r="31617" spans="6:6">
      <c r="F31617" s="1846"/>
    </row>
    <row r="31618" spans="6:6">
      <c r="F31618" s="1846"/>
    </row>
    <row r="31619" spans="6:6">
      <c r="F31619" s="1846"/>
    </row>
    <row r="31620" spans="6:6">
      <c r="F31620" s="1846"/>
    </row>
    <row r="31621" spans="6:6">
      <c r="F31621" s="1846"/>
    </row>
    <row r="31622" spans="6:6">
      <c r="F31622" s="1846"/>
    </row>
    <row r="31623" spans="6:6">
      <c r="F31623" s="1846"/>
    </row>
    <row r="31624" spans="6:6">
      <c r="F31624" s="1846"/>
    </row>
    <row r="31625" spans="6:6">
      <c r="F31625" s="1846"/>
    </row>
    <row r="31626" spans="6:6">
      <c r="F31626" s="1846"/>
    </row>
    <row r="31627" spans="6:6">
      <c r="F31627" s="1846"/>
    </row>
    <row r="31628" spans="6:6">
      <c r="F31628" s="1846"/>
    </row>
    <row r="31629" spans="6:6">
      <c r="F31629" s="1846"/>
    </row>
    <row r="31630" spans="6:6">
      <c r="F31630" s="1846"/>
    </row>
    <row r="31631" spans="6:6">
      <c r="F31631" s="1846"/>
    </row>
    <row r="31632" spans="6:6">
      <c r="F31632" s="1846"/>
    </row>
    <row r="31633" spans="6:6">
      <c r="F31633" s="1846"/>
    </row>
    <row r="31634" spans="6:6">
      <c r="F31634" s="1846"/>
    </row>
    <row r="31635" spans="6:6">
      <c r="F31635" s="1846"/>
    </row>
    <row r="31636" spans="6:6">
      <c r="F31636" s="1846"/>
    </row>
    <row r="31637" spans="6:6">
      <c r="F31637" s="1846"/>
    </row>
    <row r="31638" spans="6:6">
      <c r="F31638" s="1846"/>
    </row>
    <row r="31639" spans="6:6">
      <c r="F31639" s="1846"/>
    </row>
    <row r="31640" spans="6:6">
      <c r="F31640" s="1846"/>
    </row>
    <row r="31641" spans="6:6">
      <c r="F31641" s="1846"/>
    </row>
    <row r="31642" spans="6:6">
      <c r="F31642" s="1846"/>
    </row>
    <row r="31643" spans="6:6">
      <c r="F31643" s="1846"/>
    </row>
    <row r="31644" spans="6:6">
      <c r="F31644" s="1846"/>
    </row>
    <row r="31645" spans="6:6">
      <c r="F31645" s="1846"/>
    </row>
    <row r="31646" spans="6:6">
      <c r="F31646" s="1846"/>
    </row>
    <row r="31647" spans="6:6">
      <c r="F31647" s="1846"/>
    </row>
    <row r="31648" spans="6:6">
      <c r="F31648" s="1846"/>
    </row>
    <row r="31649" spans="6:6">
      <c r="F31649" s="1846"/>
    </row>
    <row r="31650" spans="6:6">
      <c r="F31650" s="1846"/>
    </row>
    <row r="31651" spans="6:6">
      <c r="F31651" s="1846"/>
    </row>
    <row r="31652" spans="6:6">
      <c r="F31652" s="1846"/>
    </row>
    <row r="31653" spans="6:6">
      <c r="F31653" s="1846"/>
    </row>
    <row r="31654" spans="6:6">
      <c r="F31654" s="1846"/>
    </row>
    <row r="31655" spans="6:6">
      <c r="F31655" s="1846"/>
    </row>
    <row r="31656" spans="6:6">
      <c r="F31656" s="1846"/>
    </row>
    <row r="31657" spans="6:6">
      <c r="F31657" s="1846"/>
    </row>
    <row r="31658" spans="6:6">
      <c r="F31658" s="1846"/>
    </row>
    <row r="31659" spans="6:6">
      <c r="F31659" s="1846"/>
    </row>
    <row r="31660" spans="6:6">
      <c r="F31660" s="1846"/>
    </row>
    <row r="31661" spans="6:6">
      <c r="F31661" s="1846"/>
    </row>
    <row r="31662" spans="6:6">
      <c r="F31662" s="1846"/>
    </row>
    <row r="31663" spans="6:6">
      <c r="F31663" s="1846"/>
    </row>
    <row r="31664" spans="6:6">
      <c r="F31664" s="1846"/>
    </row>
    <row r="31665" spans="6:6">
      <c r="F31665" s="1846"/>
    </row>
    <row r="31666" spans="6:6">
      <c r="F31666" s="1846"/>
    </row>
    <row r="31667" spans="6:6">
      <c r="F31667" s="1846"/>
    </row>
    <row r="31668" spans="6:6">
      <c r="F31668" s="1846"/>
    </row>
    <row r="31669" spans="6:6">
      <c r="F31669" s="1846"/>
    </row>
    <row r="31670" spans="6:6">
      <c r="F31670" s="1846"/>
    </row>
    <row r="31671" spans="6:6">
      <c r="F31671" s="1846"/>
    </row>
    <row r="31672" spans="6:6">
      <c r="F31672" s="1846"/>
    </row>
    <row r="31673" spans="6:6">
      <c r="F31673" s="1846"/>
    </row>
    <row r="31674" spans="6:6">
      <c r="F31674" s="1846"/>
    </row>
    <row r="31675" spans="6:6">
      <c r="F31675" s="1846"/>
    </row>
    <row r="31676" spans="6:6">
      <c r="F31676" s="1846"/>
    </row>
    <row r="31677" spans="6:6">
      <c r="F31677" s="1846"/>
    </row>
    <row r="31678" spans="6:6">
      <c r="F31678" s="1846"/>
    </row>
    <row r="31679" spans="6:6">
      <c r="F31679" s="1846"/>
    </row>
    <row r="31680" spans="6:6">
      <c r="F31680" s="1846"/>
    </row>
    <row r="31681" spans="6:6">
      <c r="F31681" s="1846"/>
    </row>
    <row r="31682" spans="6:6">
      <c r="F31682" s="1846"/>
    </row>
    <row r="31683" spans="6:6">
      <c r="F31683" s="1846"/>
    </row>
    <row r="31684" spans="6:6">
      <c r="F31684" s="1846"/>
    </row>
    <row r="31685" spans="6:6">
      <c r="F31685" s="1846"/>
    </row>
    <row r="31686" spans="6:6">
      <c r="F31686" s="1846"/>
    </row>
    <row r="31687" spans="6:6">
      <c r="F31687" s="1846"/>
    </row>
    <row r="31688" spans="6:6">
      <c r="F31688" s="1846"/>
    </row>
    <row r="31689" spans="6:6">
      <c r="F31689" s="1846"/>
    </row>
    <row r="31690" spans="6:6">
      <c r="F31690" s="1846"/>
    </row>
    <row r="31691" spans="6:6">
      <c r="F31691" s="1846"/>
    </row>
    <row r="31692" spans="6:6">
      <c r="F31692" s="1846"/>
    </row>
    <row r="31693" spans="6:6">
      <c r="F31693" s="1846"/>
    </row>
    <row r="31694" spans="6:6">
      <c r="F31694" s="1846"/>
    </row>
    <row r="31695" spans="6:6">
      <c r="F31695" s="1846"/>
    </row>
    <row r="31696" spans="6:6">
      <c r="F31696" s="1846"/>
    </row>
    <row r="31697" spans="6:6">
      <c r="F31697" s="1846"/>
    </row>
    <row r="31698" spans="6:6">
      <c r="F31698" s="1846"/>
    </row>
    <row r="31699" spans="6:6">
      <c r="F31699" s="1846"/>
    </row>
    <row r="31700" spans="6:6">
      <c r="F31700" s="1846"/>
    </row>
    <row r="31701" spans="6:6">
      <c r="F31701" s="1846"/>
    </row>
    <row r="31702" spans="6:6">
      <c r="F31702" s="1846"/>
    </row>
    <row r="31703" spans="6:6">
      <c r="F31703" s="1846"/>
    </row>
    <row r="31704" spans="6:6">
      <c r="F31704" s="1846"/>
    </row>
    <row r="31705" spans="6:6">
      <c r="F31705" s="1846"/>
    </row>
    <row r="31706" spans="6:6">
      <c r="F31706" s="1846"/>
    </row>
    <row r="31707" spans="6:6">
      <c r="F31707" s="1846"/>
    </row>
    <row r="31708" spans="6:6">
      <c r="F31708" s="1846"/>
    </row>
    <row r="31709" spans="6:6">
      <c r="F31709" s="1846"/>
    </row>
    <row r="31710" spans="6:6">
      <c r="F31710" s="1846"/>
    </row>
    <row r="31711" spans="6:6">
      <c r="F31711" s="1846"/>
    </row>
    <row r="31712" spans="6:6">
      <c r="F31712" s="1846"/>
    </row>
    <row r="31713" spans="6:6">
      <c r="F31713" s="1846"/>
    </row>
    <row r="31714" spans="6:6">
      <c r="F31714" s="1846"/>
    </row>
    <row r="31715" spans="6:6">
      <c r="F31715" s="1846"/>
    </row>
    <row r="31716" spans="6:6">
      <c r="F31716" s="1846"/>
    </row>
    <row r="31717" spans="6:6">
      <c r="F31717" s="1846"/>
    </row>
    <row r="31718" spans="6:6">
      <c r="F31718" s="1846"/>
    </row>
    <row r="31719" spans="6:6">
      <c r="F31719" s="1846"/>
    </row>
    <row r="31720" spans="6:6">
      <c r="F31720" s="1846"/>
    </row>
    <row r="31721" spans="6:6">
      <c r="F31721" s="1846"/>
    </row>
    <row r="31722" spans="6:6">
      <c r="F31722" s="1846"/>
    </row>
    <row r="31723" spans="6:6">
      <c r="F31723" s="1846"/>
    </row>
    <row r="31724" spans="6:6">
      <c r="F31724" s="1846"/>
    </row>
    <row r="31725" spans="6:6">
      <c r="F31725" s="1846"/>
    </row>
    <row r="31726" spans="6:6">
      <c r="F31726" s="1846"/>
    </row>
    <row r="31727" spans="6:6">
      <c r="F31727" s="1846"/>
    </row>
    <row r="31728" spans="6:6">
      <c r="F31728" s="1846"/>
    </row>
    <row r="31729" spans="6:6">
      <c r="F31729" s="1846"/>
    </row>
    <row r="31730" spans="6:6">
      <c r="F31730" s="1846"/>
    </row>
    <row r="31731" spans="6:6">
      <c r="F31731" s="1846"/>
    </row>
    <row r="31732" spans="6:6">
      <c r="F31732" s="1846"/>
    </row>
    <row r="31733" spans="6:6">
      <c r="F31733" s="1846"/>
    </row>
    <row r="31734" spans="6:6">
      <c r="F31734" s="1846"/>
    </row>
    <row r="31735" spans="6:6">
      <c r="F31735" s="1846"/>
    </row>
    <row r="31736" spans="6:6">
      <c r="F31736" s="1846"/>
    </row>
    <row r="31737" spans="6:6">
      <c r="F31737" s="1846"/>
    </row>
    <row r="31738" spans="6:6">
      <c r="F31738" s="1846"/>
    </row>
    <row r="31739" spans="6:6">
      <c r="F31739" s="1846"/>
    </row>
    <row r="31740" spans="6:6">
      <c r="F31740" s="1846"/>
    </row>
    <row r="31741" spans="6:6">
      <c r="F31741" s="1846"/>
    </row>
    <row r="31742" spans="6:6">
      <c r="F31742" s="1846"/>
    </row>
    <row r="31743" spans="6:6">
      <c r="F31743" s="1846"/>
    </row>
    <row r="31744" spans="6:6">
      <c r="F31744" s="1846"/>
    </row>
    <row r="31745" spans="6:6">
      <c r="F31745" s="1846"/>
    </row>
    <row r="31746" spans="6:6">
      <c r="F31746" s="1846"/>
    </row>
    <row r="31747" spans="6:6">
      <c r="F31747" s="1846"/>
    </row>
    <row r="31748" spans="6:6">
      <c r="F31748" s="1846"/>
    </row>
    <row r="31749" spans="6:6">
      <c r="F31749" s="1846"/>
    </row>
    <row r="31750" spans="6:6">
      <c r="F31750" s="1846"/>
    </row>
    <row r="31751" spans="6:6">
      <c r="F31751" s="1846"/>
    </row>
    <row r="31752" spans="6:6">
      <c r="F31752" s="1846"/>
    </row>
    <row r="31753" spans="6:6">
      <c r="F31753" s="1846"/>
    </row>
    <row r="31754" spans="6:6">
      <c r="F31754" s="1846"/>
    </row>
    <row r="31755" spans="6:6">
      <c r="F31755" s="1846"/>
    </row>
    <row r="31756" spans="6:6">
      <c r="F31756" s="1846"/>
    </row>
    <row r="31757" spans="6:6">
      <c r="F31757" s="1846"/>
    </row>
    <row r="31758" spans="6:6">
      <c r="F31758" s="1846"/>
    </row>
    <row r="31759" spans="6:6">
      <c r="F31759" s="1846"/>
    </row>
    <row r="31760" spans="6:6">
      <c r="F31760" s="1846"/>
    </row>
    <row r="31761" spans="6:6">
      <c r="F31761" s="1846"/>
    </row>
    <row r="31762" spans="6:6">
      <c r="F31762" s="1846"/>
    </row>
    <row r="31763" spans="6:6">
      <c r="F31763" s="1846"/>
    </row>
    <row r="31764" spans="6:6">
      <c r="F31764" s="1846"/>
    </row>
    <row r="31765" spans="6:6">
      <c r="F31765" s="1846"/>
    </row>
    <row r="31766" spans="6:6">
      <c r="F31766" s="1846"/>
    </row>
    <row r="31767" spans="6:6">
      <c r="F31767" s="1846"/>
    </row>
    <row r="31768" spans="6:6">
      <c r="F31768" s="1846"/>
    </row>
    <row r="31769" spans="6:6">
      <c r="F31769" s="1846"/>
    </row>
    <row r="31770" spans="6:6">
      <c r="F31770" s="1846"/>
    </row>
    <row r="31771" spans="6:6">
      <c r="F31771" s="1846"/>
    </row>
    <row r="31772" spans="6:6">
      <c r="F31772" s="1846"/>
    </row>
    <row r="31773" spans="6:6">
      <c r="F31773" s="1846"/>
    </row>
    <row r="31774" spans="6:6">
      <c r="F31774" s="1846"/>
    </row>
    <row r="31775" spans="6:6">
      <c r="F31775" s="1846"/>
    </row>
    <row r="31776" spans="6:6">
      <c r="F31776" s="1846"/>
    </row>
    <row r="31777" spans="6:6">
      <c r="F31777" s="1846"/>
    </row>
    <row r="31778" spans="6:6">
      <c r="F31778" s="1846"/>
    </row>
    <row r="31779" spans="6:6">
      <c r="F31779" s="1846"/>
    </row>
    <row r="31780" spans="6:6">
      <c r="F31780" s="1846"/>
    </row>
    <row r="31781" spans="6:6">
      <c r="F31781" s="1846"/>
    </row>
    <row r="31782" spans="6:6">
      <c r="F31782" s="1846"/>
    </row>
    <row r="31783" spans="6:6">
      <c r="F31783" s="1846"/>
    </row>
    <row r="31784" spans="6:6">
      <c r="F31784" s="1846"/>
    </row>
    <row r="31785" spans="6:6">
      <c r="F31785" s="1846"/>
    </row>
    <row r="31786" spans="6:6">
      <c r="F31786" s="1846"/>
    </row>
    <row r="31787" spans="6:6">
      <c r="F31787" s="1846"/>
    </row>
    <row r="31788" spans="6:6">
      <c r="F31788" s="1846"/>
    </row>
    <row r="31789" spans="6:6">
      <c r="F31789" s="1846"/>
    </row>
    <row r="31790" spans="6:6">
      <c r="F31790" s="1846"/>
    </row>
    <row r="31791" spans="6:6">
      <c r="F31791" s="1846"/>
    </row>
    <row r="31792" spans="6:6">
      <c r="F31792" s="1846"/>
    </row>
    <row r="31793" spans="6:6">
      <c r="F31793" s="1846"/>
    </row>
    <row r="31794" spans="6:6">
      <c r="F31794" s="1846"/>
    </row>
    <row r="31795" spans="6:6">
      <c r="F31795" s="1846"/>
    </row>
    <row r="31796" spans="6:6">
      <c r="F31796" s="1846"/>
    </row>
    <row r="31797" spans="6:6">
      <c r="F31797" s="1846"/>
    </row>
    <row r="31798" spans="6:6">
      <c r="F31798" s="1846"/>
    </row>
    <row r="31799" spans="6:6">
      <c r="F31799" s="1846"/>
    </row>
    <row r="31800" spans="6:6">
      <c r="F31800" s="1846"/>
    </row>
    <row r="31801" spans="6:6">
      <c r="F31801" s="1846"/>
    </row>
    <row r="31802" spans="6:6">
      <c r="F31802" s="1846"/>
    </row>
    <row r="31803" spans="6:6">
      <c r="F31803" s="1846"/>
    </row>
    <row r="31804" spans="6:6">
      <c r="F31804" s="1846"/>
    </row>
    <row r="31805" spans="6:6">
      <c r="F31805" s="1846"/>
    </row>
    <row r="31806" spans="6:6">
      <c r="F31806" s="1846"/>
    </row>
    <row r="31807" spans="6:6">
      <c r="F31807" s="1846"/>
    </row>
    <row r="31808" spans="6:6">
      <c r="F31808" s="1846"/>
    </row>
    <row r="31809" spans="6:6">
      <c r="F31809" s="1846"/>
    </row>
    <row r="31810" spans="6:6">
      <c r="F31810" s="1846"/>
    </row>
    <row r="31811" spans="6:6">
      <c r="F31811" s="1846"/>
    </row>
    <row r="31812" spans="6:6">
      <c r="F31812" s="1846"/>
    </row>
    <row r="31813" spans="6:6">
      <c r="F31813" s="1846"/>
    </row>
    <row r="31814" spans="6:6">
      <c r="F31814" s="1846"/>
    </row>
    <row r="31815" spans="6:6">
      <c r="F31815" s="1846"/>
    </row>
    <row r="31816" spans="6:6">
      <c r="F31816" s="1846"/>
    </row>
    <row r="31817" spans="6:6">
      <c r="F31817" s="1846"/>
    </row>
    <row r="31818" spans="6:6">
      <c r="F31818" s="1846"/>
    </row>
    <row r="31819" spans="6:6">
      <c r="F31819" s="1846"/>
    </row>
    <row r="31820" spans="6:6">
      <c r="F31820" s="1846"/>
    </row>
    <row r="31821" spans="6:6">
      <c r="F31821" s="1846"/>
    </row>
    <row r="31822" spans="6:6">
      <c r="F31822" s="1846"/>
    </row>
    <row r="31823" spans="6:6">
      <c r="F31823" s="1846"/>
    </row>
    <row r="31824" spans="6:6">
      <c r="F31824" s="1846"/>
    </row>
    <row r="31825" spans="6:6">
      <c r="F31825" s="1846"/>
    </row>
    <row r="31826" spans="6:6">
      <c r="F31826" s="1846"/>
    </row>
    <row r="31827" spans="6:6">
      <c r="F31827" s="1846"/>
    </row>
    <row r="31828" spans="6:6">
      <c r="F31828" s="1846"/>
    </row>
    <row r="31829" spans="6:6">
      <c r="F31829" s="1846"/>
    </row>
    <row r="31830" spans="6:6">
      <c r="F31830" s="1846"/>
    </row>
    <row r="31831" spans="6:6">
      <c r="F31831" s="1846"/>
    </row>
    <row r="31832" spans="6:6">
      <c r="F31832" s="1846"/>
    </row>
    <row r="31833" spans="6:6">
      <c r="F31833" s="1846"/>
    </row>
    <row r="31834" spans="6:6">
      <c r="F31834" s="1846"/>
    </row>
    <row r="31835" spans="6:6">
      <c r="F31835" s="1846"/>
    </row>
    <row r="31836" spans="6:6">
      <c r="F31836" s="1846"/>
    </row>
    <row r="31837" spans="6:6">
      <c r="F31837" s="1846"/>
    </row>
    <row r="31838" spans="6:6">
      <c r="F31838" s="1846"/>
    </row>
    <row r="31839" spans="6:6">
      <c r="F31839" s="1846"/>
    </row>
    <row r="31840" spans="6:6">
      <c r="F31840" s="1846"/>
    </row>
    <row r="31841" spans="6:6">
      <c r="F31841" s="1846"/>
    </row>
    <row r="31842" spans="6:6">
      <c r="F31842" s="1846"/>
    </row>
    <row r="31843" spans="6:6">
      <c r="F31843" s="1846"/>
    </row>
    <row r="31844" spans="6:6">
      <c r="F31844" s="1846"/>
    </row>
    <row r="31845" spans="6:6">
      <c r="F31845" s="1846"/>
    </row>
    <row r="31846" spans="6:6">
      <c r="F31846" s="1846"/>
    </row>
    <row r="31847" spans="6:6">
      <c r="F31847" s="1846"/>
    </row>
    <row r="31848" spans="6:6">
      <c r="F31848" s="1846"/>
    </row>
    <row r="31849" spans="6:6">
      <c r="F31849" s="1846"/>
    </row>
    <row r="31850" spans="6:6">
      <c r="F31850" s="1846"/>
    </row>
    <row r="31851" spans="6:6">
      <c r="F31851" s="1846"/>
    </row>
    <row r="31852" spans="6:6">
      <c r="F31852" s="1846"/>
    </row>
    <row r="31853" spans="6:6">
      <c r="F31853" s="1846"/>
    </row>
    <row r="31854" spans="6:6">
      <c r="F31854" s="1846"/>
    </row>
    <row r="31855" spans="6:6">
      <c r="F31855" s="1846"/>
    </row>
    <row r="31856" spans="6:6">
      <c r="F31856" s="1846"/>
    </row>
    <row r="31857" spans="6:6">
      <c r="F31857" s="1846"/>
    </row>
    <row r="31858" spans="6:6">
      <c r="F31858" s="1846"/>
    </row>
    <row r="31859" spans="6:6">
      <c r="F31859" s="1846"/>
    </row>
    <row r="31860" spans="6:6">
      <c r="F31860" s="1846"/>
    </row>
    <row r="31861" spans="6:6">
      <c r="F31861" s="1846"/>
    </row>
    <row r="31862" spans="6:6">
      <c r="F31862" s="1846"/>
    </row>
    <row r="31863" spans="6:6">
      <c r="F31863" s="1846"/>
    </row>
    <row r="31864" spans="6:6">
      <c r="F31864" s="1846"/>
    </row>
    <row r="31865" spans="6:6">
      <c r="F31865" s="1846"/>
    </row>
    <row r="31866" spans="6:6">
      <c r="F31866" s="1846"/>
    </row>
    <row r="31867" spans="6:6">
      <c r="F31867" s="1846"/>
    </row>
    <row r="31868" spans="6:6">
      <c r="F31868" s="1846"/>
    </row>
    <row r="31869" spans="6:6">
      <c r="F31869" s="1846"/>
    </row>
    <row r="31870" spans="6:6">
      <c r="F31870" s="1846"/>
    </row>
    <row r="31871" spans="6:6">
      <c r="F31871" s="1846"/>
    </row>
    <row r="31872" spans="6:6">
      <c r="F31872" s="1846"/>
    </row>
    <row r="31873" spans="6:6">
      <c r="F31873" s="1846"/>
    </row>
    <row r="31874" spans="6:6">
      <c r="F31874" s="1846"/>
    </row>
    <row r="31875" spans="6:6">
      <c r="F31875" s="1846"/>
    </row>
    <row r="31876" spans="6:6">
      <c r="F31876" s="1846"/>
    </row>
    <row r="31877" spans="6:6">
      <c r="F31877" s="1846"/>
    </row>
    <row r="31878" spans="6:6">
      <c r="F31878" s="1846"/>
    </row>
    <row r="31879" spans="6:6">
      <c r="F31879" s="1846"/>
    </row>
    <row r="31880" spans="6:6">
      <c r="F31880" s="1846"/>
    </row>
    <row r="31881" spans="6:6">
      <c r="F31881" s="1846"/>
    </row>
    <row r="31882" spans="6:6">
      <c r="F31882" s="1846"/>
    </row>
    <row r="31883" spans="6:6">
      <c r="F31883" s="1846"/>
    </row>
    <row r="31884" spans="6:6">
      <c r="F31884" s="1846"/>
    </row>
    <row r="31885" spans="6:6">
      <c r="F31885" s="1846"/>
    </row>
    <row r="31886" spans="6:6">
      <c r="F31886" s="1846"/>
    </row>
    <row r="31887" spans="6:6">
      <c r="F31887" s="1846"/>
    </row>
    <row r="31888" spans="6:6">
      <c r="F31888" s="1846"/>
    </row>
    <row r="31889" spans="6:6">
      <c r="F31889" s="1846"/>
    </row>
    <row r="31890" spans="6:6">
      <c r="F31890" s="1846"/>
    </row>
    <row r="31891" spans="6:6">
      <c r="F31891" s="1846"/>
    </row>
    <row r="31892" spans="6:6">
      <c r="F31892" s="1846"/>
    </row>
    <row r="31893" spans="6:6">
      <c r="F31893" s="1846"/>
    </row>
    <row r="31894" spans="6:6">
      <c r="F31894" s="1846"/>
    </row>
    <row r="31895" spans="6:6">
      <c r="F31895" s="1846"/>
    </row>
    <row r="31896" spans="6:6">
      <c r="F31896" s="1846"/>
    </row>
    <row r="31897" spans="6:6">
      <c r="F31897" s="1846"/>
    </row>
    <row r="31898" spans="6:6">
      <c r="F31898" s="1846"/>
    </row>
    <row r="31899" spans="6:6">
      <c r="F31899" s="1846"/>
    </row>
    <row r="31900" spans="6:6">
      <c r="F31900" s="1846"/>
    </row>
    <row r="31901" spans="6:6">
      <c r="F31901" s="1846"/>
    </row>
    <row r="31902" spans="6:6">
      <c r="F31902" s="1846"/>
    </row>
    <row r="31903" spans="6:6">
      <c r="F31903" s="1846"/>
    </row>
    <row r="31904" spans="6:6">
      <c r="F31904" s="1846"/>
    </row>
    <row r="31905" spans="6:6">
      <c r="F31905" s="1846"/>
    </row>
    <row r="31906" spans="6:6">
      <c r="F31906" s="1846"/>
    </row>
    <row r="31907" spans="6:6">
      <c r="F31907" s="1846"/>
    </row>
    <row r="31908" spans="6:6">
      <c r="F31908" s="1846"/>
    </row>
    <row r="31909" spans="6:6">
      <c r="F31909" s="1846"/>
    </row>
    <row r="31910" spans="6:6">
      <c r="F31910" s="1846"/>
    </row>
    <row r="31911" spans="6:6">
      <c r="F31911" s="1846"/>
    </row>
    <row r="31912" spans="6:6">
      <c r="F31912" s="1846"/>
    </row>
    <row r="31913" spans="6:6">
      <c r="F31913" s="1846"/>
    </row>
    <row r="31914" spans="6:6">
      <c r="F31914" s="1846"/>
    </row>
    <row r="31915" spans="6:6">
      <c r="F31915" s="1846"/>
    </row>
    <row r="31916" spans="6:6">
      <c r="F31916" s="1846"/>
    </row>
    <row r="31917" spans="6:6">
      <c r="F31917" s="1846"/>
    </row>
    <row r="31918" spans="6:6">
      <c r="F31918" s="1846"/>
    </row>
    <row r="31919" spans="6:6">
      <c r="F31919" s="1846"/>
    </row>
    <row r="31920" spans="6:6">
      <c r="F31920" s="1846"/>
    </row>
    <row r="31921" spans="6:6">
      <c r="F31921" s="1846"/>
    </row>
    <row r="31922" spans="6:6">
      <c r="F31922" s="1846"/>
    </row>
    <row r="31923" spans="6:6">
      <c r="F31923" s="1846"/>
    </row>
    <row r="31924" spans="6:6">
      <c r="F31924" s="1846"/>
    </row>
    <row r="31925" spans="6:6">
      <c r="F31925" s="1846"/>
    </row>
    <row r="31926" spans="6:6">
      <c r="F31926" s="1846"/>
    </row>
    <row r="31927" spans="6:6">
      <c r="F31927" s="1846"/>
    </row>
    <row r="31928" spans="6:6">
      <c r="F31928" s="1846"/>
    </row>
    <row r="31929" spans="6:6">
      <c r="F31929" s="1846"/>
    </row>
    <row r="31930" spans="6:6">
      <c r="F31930" s="1846"/>
    </row>
    <row r="31931" spans="6:6">
      <c r="F31931" s="1846"/>
    </row>
    <row r="31932" spans="6:6">
      <c r="F31932" s="1846"/>
    </row>
    <row r="31933" spans="6:6">
      <c r="F31933" s="1846"/>
    </row>
    <row r="31934" spans="6:6">
      <c r="F31934" s="1846"/>
    </row>
    <row r="31935" spans="6:6">
      <c r="F31935" s="1846"/>
    </row>
    <row r="31936" spans="6:6">
      <c r="F31936" s="1846"/>
    </row>
    <row r="31937" spans="6:6">
      <c r="F31937" s="1846"/>
    </row>
    <row r="31938" spans="6:6">
      <c r="F31938" s="1846"/>
    </row>
    <row r="31939" spans="6:6">
      <c r="F31939" s="1846"/>
    </row>
    <row r="31940" spans="6:6">
      <c r="F31940" s="1846"/>
    </row>
    <row r="31941" spans="6:6">
      <c r="F31941" s="1846"/>
    </row>
    <row r="31942" spans="6:6">
      <c r="F31942" s="1846"/>
    </row>
    <row r="31943" spans="6:6">
      <c r="F31943" s="1846"/>
    </row>
    <row r="31944" spans="6:6">
      <c r="F31944" s="1846"/>
    </row>
    <row r="31945" spans="6:6">
      <c r="F31945" s="1846"/>
    </row>
    <row r="31946" spans="6:6">
      <c r="F31946" s="1846"/>
    </row>
    <row r="31947" spans="6:6">
      <c r="F31947" s="1846"/>
    </row>
    <row r="31948" spans="6:6">
      <c r="F31948" s="1846"/>
    </row>
    <row r="31949" spans="6:6">
      <c r="F31949" s="1846"/>
    </row>
    <row r="31950" spans="6:6">
      <c r="F31950" s="1846"/>
    </row>
    <row r="31951" spans="6:6">
      <c r="F31951" s="1846"/>
    </row>
    <row r="31952" spans="6:6">
      <c r="F31952" s="1846"/>
    </row>
    <row r="31953" spans="6:6">
      <c r="F31953" s="1846"/>
    </row>
    <row r="31954" spans="6:6">
      <c r="F31954" s="1846"/>
    </row>
    <row r="31955" spans="6:6">
      <c r="F31955" s="1846"/>
    </row>
    <row r="31956" spans="6:6">
      <c r="F31956" s="1846"/>
    </row>
    <row r="31957" spans="6:6">
      <c r="F31957" s="1846"/>
    </row>
    <row r="31958" spans="6:6">
      <c r="F31958" s="1846"/>
    </row>
    <row r="31959" spans="6:6">
      <c r="F31959" s="1846"/>
    </row>
    <row r="31960" spans="6:6">
      <c r="F31960" s="1846"/>
    </row>
    <row r="31961" spans="6:6">
      <c r="F31961" s="1846"/>
    </row>
    <row r="31962" spans="6:6">
      <c r="F31962" s="1846"/>
    </row>
    <row r="31963" spans="6:6">
      <c r="F31963" s="1846"/>
    </row>
    <row r="31964" spans="6:6">
      <c r="F31964" s="1846"/>
    </row>
    <row r="31965" spans="6:6">
      <c r="F31965" s="1846"/>
    </row>
    <row r="31966" spans="6:6">
      <c r="F31966" s="1846"/>
    </row>
    <row r="31967" spans="6:6">
      <c r="F31967" s="1846"/>
    </row>
    <row r="31968" spans="6:6">
      <c r="F31968" s="1846"/>
    </row>
    <row r="31969" spans="6:6">
      <c r="F31969" s="1846"/>
    </row>
    <row r="31970" spans="6:6">
      <c r="F31970" s="1846"/>
    </row>
    <row r="31971" spans="6:6">
      <c r="F31971" s="1846"/>
    </row>
    <row r="31972" spans="6:6">
      <c r="F31972" s="1846"/>
    </row>
    <row r="31973" spans="6:6">
      <c r="F31973" s="1846"/>
    </row>
    <row r="31974" spans="6:6">
      <c r="F31974" s="1846"/>
    </row>
    <row r="31975" spans="6:6">
      <c r="F31975" s="1846"/>
    </row>
    <row r="31976" spans="6:6">
      <c r="F31976" s="1846"/>
    </row>
    <row r="31977" spans="6:6">
      <c r="F31977" s="1846"/>
    </row>
    <row r="31978" spans="6:6">
      <c r="F31978" s="1846"/>
    </row>
    <row r="31979" spans="6:6">
      <c r="F31979" s="1846"/>
    </row>
    <row r="31980" spans="6:6">
      <c r="F31980" s="1846"/>
    </row>
    <row r="31981" spans="6:6">
      <c r="F31981" s="1846"/>
    </row>
    <row r="31982" spans="6:6">
      <c r="F31982" s="1846"/>
    </row>
    <row r="31983" spans="6:6">
      <c r="F31983" s="1846"/>
    </row>
    <row r="31984" spans="6:6">
      <c r="F31984" s="1846"/>
    </row>
    <row r="31985" spans="6:6">
      <c r="F31985" s="1846"/>
    </row>
    <row r="31986" spans="6:6">
      <c r="F31986" s="1846"/>
    </row>
    <row r="31987" spans="6:6">
      <c r="F31987" s="1846"/>
    </row>
    <row r="31988" spans="6:6">
      <c r="F31988" s="1846"/>
    </row>
    <row r="31989" spans="6:6">
      <c r="F31989" s="1846"/>
    </row>
    <row r="31990" spans="6:6">
      <c r="F31990" s="1846"/>
    </row>
    <row r="31991" spans="6:6">
      <c r="F31991" s="1846"/>
    </row>
    <row r="31992" spans="6:6">
      <c r="F31992" s="1846"/>
    </row>
    <row r="31993" spans="6:6">
      <c r="F31993" s="1846"/>
    </row>
    <row r="31994" spans="6:6">
      <c r="F31994" s="1846"/>
    </row>
    <row r="31995" spans="6:6">
      <c r="F31995" s="1846"/>
    </row>
    <row r="31996" spans="6:6">
      <c r="F31996" s="1846"/>
    </row>
    <row r="31997" spans="6:6">
      <c r="F31997" s="1846"/>
    </row>
    <row r="31998" spans="6:6">
      <c r="F31998" s="1846"/>
    </row>
    <row r="31999" spans="6:6">
      <c r="F31999" s="1846"/>
    </row>
    <row r="32000" spans="6:6">
      <c r="F32000" s="1846"/>
    </row>
    <row r="32001" spans="6:6">
      <c r="F32001" s="1846"/>
    </row>
    <row r="32002" spans="6:6">
      <c r="F32002" s="1846"/>
    </row>
    <row r="32003" spans="6:6">
      <c r="F32003" s="1846"/>
    </row>
    <row r="32004" spans="6:6">
      <c r="F32004" s="1846"/>
    </row>
    <row r="32005" spans="6:6">
      <c r="F32005" s="1846"/>
    </row>
    <row r="32006" spans="6:6">
      <c r="F32006" s="1846"/>
    </row>
    <row r="32007" spans="6:6">
      <c r="F32007" s="1846"/>
    </row>
    <row r="32008" spans="6:6">
      <c r="F32008" s="1846"/>
    </row>
    <row r="32009" spans="6:6">
      <c r="F32009" s="1846"/>
    </row>
    <row r="32010" spans="6:6">
      <c r="F32010" s="1846"/>
    </row>
    <row r="32011" spans="6:6">
      <c r="F32011" s="1846"/>
    </row>
    <row r="32012" spans="6:6">
      <c r="F32012" s="1846"/>
    </row>
    <row r="32013" spans="6:6">
      <c r="F32013" s="1846"/>
    </row>
    <row r="32014" spans="6:6">
      <c r="F32014" s="1846"/>
    </row>
    <row r="32015" spans="6:6">
      <c r="F32015" s="1846"/>
    </row>
    <row r="32016" spans="6:6">
      <c r="F32016" s="1846"/>
    </row>
    <row r="32017" spans="6:6">
      <c r="F32017" s="1846"/>
    </row>
    <row r="32018" spans="6:6">
      <c r="F32018" s="1846"/>
    </row>
    <row r="32019" spans="6:6">
      <c r="F32019" s="1846"/>
    </row>
    <row r="32020" spans="6:6">
      <c r="F32020" s="1846"/>
    </row>
    <row r="32021" spans="6:6">
      <c r="F32021" s="1846"/>
    </row>
    <row r="32022" spans="6:6">
      <c r="F32022" s="1846"/>
    </row>
    <row r="32023" spans="6:6">
      <c r="F32023" s="1846"/>
    </row>
    <row r="32024" spans="6:6">
      <c r="F32024" s="1846"/>
    </row>
    <row r="32025" spans="6:6">
      <c r="F32025" s="1846"/>
    </row>
    <row r="32026" spans="6:6">
      <c r="F32026" s="1846"/>
    </row>
    <row r="32027" spans="6:6">
      <c r="F32027" s="1846"/>
    </row>
    <row r="32028" spans="6:6">
      <c r="F32028" s="1846"/>
    </row>
    <row r="32029" spans="6:6">
      <c r="F32029" s="1846"/>
    </row>
    <row r="32030" spans="6:6">
      <c r="F32030" s="1846"/>
    </row>
    <row r="32031" spans="6:6">
      <c r="F32031" s="1846"/>
    </row>
    <row r="32032" spans="6:6">
      <c r="F32032" s="1846"/>
    </row>
    <row r="32033" spans="6:6">
      <c r="F32033" s="1846"/>
    </row>
    <row r="32034" spans="6:6">
      <c r="F32034" s="1846"/>
    </row>
    <row r="32035" spans="6:6">
      <c r="F32035" s="1846"/>
    </row>
    <row r="32036" spans="6:6">
      <c r="F32036" s="1846"/>
    </row>
    <row r="32037" spans="6:6">
      <c r="F32037" s="1846"/>
    </row>
    <row r="32038" spans="6:6">
      <c r="F32038" s="1846"/>
    </row>
    <row r="32039" spans="6:6">
      <c r="F32039" s="1846"/>
    </row>
    <row r="32040" spans="6:6">
      <c r="F32040" s="1846"/>
    </row>
    <row r="32041" spans="6:6">
      <c r="F32041" s="1846"/>
    </row>
    <row r="32042" spans="6:6">
      <c r="F32042" s="1846"/>
    </row>
    <row r="32043" spans="6:6">
      <c r="F32043" s="1846"/>
    </row>
    <row r="32044" spans="6:6">
      <c r="F32044" s="1846"/>
    </row>
    <row r="32045" spans="6:6">
      <c r="F32045" s="1846"/>
    </row>
    <row r="32046" spans="6:6">
      <c r="F32046" s="1846"/>
    </row>
    <row r="32047" spans="6:6">
      <c r="F32047" s="1846"/>
    </row>
    <row r="32048" spans="6:6">
      <c r="F32048" s="1846"/>
    </row>
    <row r="32049" spans="6:6">
      <c r="F32049" s="1846"/>
    </row>
    <row r="32050" spans="6:6">
      <c r="F32050" s="1846"/>
    </row>
    <row r="32051" spans="6:6">
      <c r="F32051" s="1846"/>
    </row>
    <row r="32052" spans="6:6">
      <c r="F32052" s="1846"/>
    </row>
    <row r="32053" spans="6:6">
      <c r="F32053" s="1846"/>
    </row>
    <row r="32054" spans="6:6">
      <c r="F32054" s="1846"/>
    </row>
    <row r="32055" spans="6:6">
      <c r="F32055" s="1846"/>
    </row>
    <row r="32056" spans="6:6">
      <c r="F32056" s="1846"/>
    </row>
    <row r="32057" spans="6:6">
      <c r="F32057" s="1846"/>
    </row>
    <row r="32058" spans="6:6">
      <c r="F32058" s="1846"/>
    </row>
    <row r="32059" spans="6:6">
      <c r="F32059" s="1846"/>
    </row>
    <row r="32060" spans="6:6">
      <c r="F32060" s="1846"/>
    </row>
    <row r="32061" spans="6:6">
      <c r="F32061" s="1846"/>
    </row>
    <row r="32062" spans="6:6">
      <c r="F32062" s="1846"/>
    </row>
    <row r="32063" spans="6:6">
      <c r="F32063" s="1846"/>
    </row>
    <row r="32064" spans="6:6">
      <c r="F32064" s="1846"/>
    </row>
    <row r="32065" spans="6:6">
      <c r="F32065" s="1846"/>
    </row>
    <row r="32066" spans="6:6">
      <c r="F32066" s="1846"/>
    </row>
    <row r="32067" spans="6:6">
      <c r="F32067" s="1846"/>
    </row>
    <row r="32068" spans="6:6">
      <c r="F32068" s="1846"/>
    </row>
    <row r="32069" spans="6:6">
      <c r="F32069" s="1846"/>
    </row>
    <row r="32070" spans="6:6">
      <c r="F32070" s="1846"/>
    </row>
    <row r="32071" spans="6:6">
      <c r="F32071" s="1846"/>
    </row>
    <row r="32072" spans="6:6">
      <c r="F32072" s="1846"/>
    </row>
    <row r="32073" spans="6:6">
      <c r="F32073" s="1846"/>
    </row>
    <row r="32074" spans="6:6">
      <c r="F32074" s="1846"/>
    </row>
    <row r="32075" spans="6:6">
      <c r="F32075" s="1846"/>
    </row>
    <row r="32076" spans="6:6">
      <c r="F32076" s="1846"/>
    </row>
    <row r="32077" spans="6:6">
      <c r="F32077" s="1846"/>
    </row>
    <row r="32078" spans="6:6">
      <c r="F32078" s="1846"/>
    </row>
    <row r="32079" spans="6:6">
      <c r="F32079" s="1846"/>
    </row>
    <row r="32080" spans="6:6">
      <c r="F32080" s="1846"/>
    </row>
    <row r="32081" spans="6:6">
      <c r="F32081" s="1846"/>
    </row>
    <row r="32082" spans="6:6">
      <c r="F32082" s="1846"/>
    </row>
    <row r="32083" spans="6:6">
      <c r="F32083" s="1846"/>
    </row>
    <row r="32084" spans="6:6">
      <c r="F32084" s="1846"/>
    </row>
    <row r="32085" spans="6:6">
      <c r="F32085" s="1846"/>
    </row>
    <row r="32086" spans="6:6">
      <c r="F32086" s="1846"/>
    </row>
    <row r="32087" spans="6:6">
      <c r="F32087" s="1846"/>
    </row>
    <row r="32088" spans="6:6">
      <c r="F32088" s="1846"/>
    </row>
    <row r="32089" spans="6:6">
      <c r="F32089" s="1846"/>
    </row>
    <row r="32090" spans="6:6">
      <c r="F32090" s="1846"/>
    </row>
    <row r="32091" spans="6:6">
      <c r="F32091" s="1846"/>
    </row>
    <row r="32092" spans="6:6">
      <c r="F32092" s="1846"/>
    </row>
    <row r="32093" spans="6:6">
      <c r="F32093" s="1846"/>
    </row>
    <row r="32094" spans="6:6">
      <c r="F32094" s="1846"/>
    </row>
    <row r="32095" spans="6:6">
      <c r="F32095" s="1846"/>
    </row>
    <row r="32096" spans="6:6">
      <c r="F32096" s="1846"/>
    </row>
    <row r="32097" spans="6:6">
      <c r="F32097" s="1846"/>
    </row>
    <row r="32098" spans="6:6">
      <c r="F32098" s="1846"/>
    </row>
    <row r="32099" spans="6:6">
      <c r="F32099" s="1846"/>
    </row>
    <row r="32100" spans="6:6">
      <c r="F32100" s="1846"/>
    </row>
    <row r="32101" spans="6:6">
      <c r="F32101" s="1846"/>
    </row>
    <row r="32102" spans="6:6">
      <c r="F32102" s="1846"/>
    </row>
    <row r="32103" spans="6:6">
      <c r="F32103" s="1846"/>
    </row>
    <row r="32104" spans="6:6">
      <c r="F32104" s="1846"/>
    </row>
    <row r="32105" spans="6:6">
      <c r="F32105" s="1846"/>
    </row>
    <row r="32106" spans="6:6">
      <c r="F32106" s="1846"/>
    </row>
    <row r="32107" spans="6:6">
      <c r="F32107" s="1846"/>
    </row>
    <row r="32108" spans="6:6">
      <c r="F32108" s="1846"/>
    </row>
    <row r="32109" spans="6:6">
      <c r="F32109" s="1846"/>
    </row>
    <row r="32110" spans="6:6">
      <c r="F32110" s="1846"/>
    </row>
    <row r="32111" spans="6:6">
      <c r="F32111" s="1846"/>
    </row>
    <row r="32112" spans="6:6">
      <c r="F32112" s="1846"/>
    </row>
    <row r="32113" spans="6:6">
      <c r="F32113" s="1846"/>
    </row>
    <row r="32114" spans="6:6">
      <c r="F32114" s="1846"/>
    </row>
    <row r="32115" spans="6:6">
      <c r="F32115" s="1846"/>
    </row>
    <row r="32116" spans="6:6">
      <c r="F32116" s="1846"/>
    </row>
    <row r="32117" spans="6:6">
      <c r="F32117" s="1846"/>
    </row>
    <row r="32118" spans="6:6">
      <c r="F32118" s="1846"/>
    </row>
    <row r="32119" spans="6:6">
      <c r="F32119" s="1846"/>
    </row>
    <row r="32120" spans="6:6">
      <c r="F32120" s="1846"/>
    </row>
    <row r="32121" spans="6:6">
      <c r="F32121" s="1846"/>
    </row>
    <row r="32122" spans="6:6">
      <c r="F32122" s="1846"/>
    </row>
    <row r="32123" spans="6:6">
      <c r="F32123" s="1846"/>
    </row>
    <row r="32124" spans="6:6">
      <c r="F32124" s="1846"/>
    </row>
    <row r="32125" spans="6:6">
      <c r="F32125" s="1846"/>
    </row>
    <row r="32126" spans="6:6">
      <c r="F32126" s="1846"/>
    </row>
    <row r="32127" spans="6:6">
      <c r="F32127" s="1846"/>
    </row>
    <row r="32128" spans="6:6">
      <c r="F32128" s="1846"/>
    </row>
    <row r="32129" spans="6:6">
      <c r="F32129" s="1846"/>
    </row>
    <row r="32130" spans="6:6">
      <c r="F32130" s="1846"/>
    </row>
    <row r="32131" spans="6:6">
      <c r="F32131" s="1846"/>
    </row>
    <row r="32132" spans="6:6">
      <c r="F32132" s="1846"/>
    </row>
    <row r="32133" spans="6:6">
      <c r="F32133" s="1846"/>
    </row>
    <row r="32134" spans="6:6">
      <c r="F32134" s="1846"/>
    </row>
    <row r="32135" spans="6:6">
      <c r="F32135" s="1846"/>
    </row>
    <row r="32136" spans="6:6">
      <c r="F32136" s="1846"/>
    </row>
    <row r="32137" spans="6:6">
      <c r="F32137" s="1846"/>
    </row>
    <row r="32138" spans="6:6">
      <c r="F32138" s="1846"/>
    </row>
    <row r="32139" spans="6:6">
      <c r="F32139" s="1846"/>
    </row>
    <row r="32140" spans="6:6">
      <c r="F32140" s="1846"/>
    </row>
    <row r="32141" spans="6:6">
      <c r="F32141" s="1846"/>
    </row>
    <row r="32142" spans="6:6">
      <c r="F32142" s="1846"/>
    </row>
    <row r="32143" spans="6:6">
      <c r="F32143" s="1846"/>
    </row>
    <row r="32144" spans="6:6">
      <c r="F32144" s="1846"/>
    </row>
    <row r="32145" spans="6:6">
      <c r="F32145" s="1846"/>
    </row>
    <row r="32146" spans="6:6">
      <c r="F32146" s="1846"/>
    </row>
    <row r="32147" spans="6:6">
      <c r="F32147" s="1846"/>
    </row>
    <row r="32148" spans="6:6">
      <c r="F32148" s="1846"/>
    </row>
    <row r="32149" spans="6:6">
      <c r="F32149" s="1846"/>
    </row>
    <row r="32150" spans="6:6">
      <c r="F32150" s="1846"/>
    </row>
    <row r="32151" spans="6:6">
      <c r="F32151" s="1846"/>
    </row>
    <row r="32152" spans="6:6">
      <c r="F32152" s="1846"/>
    </row>
    <row r="32153" spans="6:6">
      <c r="F32153" s="1846"/>
    </row>
    <row r="32154" spans="6:6">
      <c r="F32154" s="1846"/>
    </row>
    <row r="32155" spans="6:6">
      <c r="F32155" s="1846"/>
    </row>
    <row r="32156" spans="6:6">
      <c r="F32156" s="1846"/>
    </row>
    <row r="32157" spans="6:6">
      <c r="F32157" s="1846"/>
    </row>
    <row r="32158" spans="6:6">
      <c r="F32158" s="1846"/>
    </row>
    <row r="32159" spans="6:6">
      <c r="F32159" s="1846"/>
    </row>
    <row r="32160" spans="6:6">
      <c r="F32160" s="1846"/>
    </row>
    <row r="32161" spans="6:6">
      <c r="F32161" s="1846"/>
    </row>
    <row r="32162" spans="6:6">
      <c r="F32162" s="1846"/>
    </row>
    <row r="32163" spans="6:6">
      <c r="F32163" s="1846"/>
    </row>
    <row r="32164" spans="6:6">
      <c r="F32164" s="1846"/>
    </row>
    <row r="32165" spans="6:6">
      <c r="F32165" s="1846"/>
    </row>
    <row r="32166" spans="6:6">
      <c r="F32166" s="1846"/>
    </row>
    <row r="32167" spans="6:6">
      <c r="F32167" s="1846"/>
    </row>
    <row r="32168" spans="6:6">
      <c r="F32168" s="1846"/>
    </row>
    <row r="32169" spans="6:6">
      <c r="F32169" s="1846"/>
    </row>
    <row r="32170" spans="6:6">
      <c r="F32170" s="1846"/>
    </row>
    <row r="32171" spans="6:6">
      <c r="F32171" s="1846"/>
    </row>
    <row r="32172" spans="6:6">
      <c r="F32172" s="1846"/>
    </row>
    <row r="32173" spans="6:6">
      <c r="F32173" s="1846"/>
    </row>
    <row r="32174" spans="6:6">
      <c r="F32174" s="1846"/>
    </row>
    <row r="32175" spans="6:6">
      <c r="F32175" s="1846"/>
    </row>
    <row r="32176" spans="6:6">
      <c r="F32176" s="1846"/>
    </row>
    <row r="32177" spans="6:6">
      <c r="F32177" s="1846"/>
    </row>
    <row r="32178" spans="6:6">
      <c r="F32178" s="1846"/>
    </row>
    <row r="32179" spans="6:6">
      <c r="F32179" s="1846"/>
    </row>
    <row r="32180" spans="6:6">
      <c r="F32180" s="1846"/>
    </row>
    <row r="32181" spans="6:6">
      <c r="F32181" s="1846"/>
    </row>
    <row r="32182" spans="6:6">
      <c r="F32182" s="1846"/>
    </row>
    <row r="32183" spans="6:6">
      <c r="F32183" s="1846"/>
    </row>
    <row r="32184" spans="6:6">
      <c r="F32184" s="1846"/>
    </row>
    <row r="32185" spans="6:6">
      <c r="F32185" s="1846"/>
    </row>
    <row r="32186" spans="6:6">
      <c r="F32186" s="1846"/>
    </row>
    <row r="32187" spans="6:6">
      <c r="F32187" s="1846"/>
    </row>
    <row r="32188" spans="6:6">
      <c r="F32188" s="1846"/>
    </row>
    <row r="32189" spans="6:6">
      <c r="F32189" s="1846"/>
    </row>
    <row r="32190" spans="6:6">
      <c r="F32190" s="1846"/>
    </row>
    <row r="32191" spans="6:6">
      <c r="F32191" s="1846"/>
    </row>
    <row r="32192" spans="6:6">
      <c r="F32192" s="1846"/>
    </row>
    <row r="32193" spans="6:6">
      <c r="F32193" s="1846"/>
    </row>
    <row r="32194" spans="6:6">
      <c r="F32194" s="1846"/>
    </row>
    <row r="32195" spans="6:6">
      <c r="F32195" s="1846"/>
    </row>
    <row r="32196" spans="6:6">
      <c r="F32196" s="1846"/>
    </row>
    <row r="32197" spans="6:6">
      <c r="F32197" s="1846"/>
    </row>
    <row r="32198" spans="6:6">
      <c r="F32198" s="1846"/>
    </row>
    <row r="32199" spans="6:6">
      <c r="F32199" s="1846"/>
    </row>
    <row r="32200" spans="6:6">
      <c r="F32200" s="1846"/>
    </row>
    <row r="32201" spans="6:6">
      <c r="F32201" s="1846"/>
    </row>
    <row r="32202" spans="6:6">
      <c r="F32202" s="1846"/>
    </row>
    <row r="32203" spans="6:6">
      <c r="F32203" s="1846"/>
    </row>
    <row r="32204" spans="6:6">
      <c r="F32204" s="1846"/>
    </row>
    <row r="32205" spans="6:6">
      <c r="F32205" s="1846"/>
    </row>
    <row r="32206" spans="6:6">
      <c r="F32206" s="1846"/>
    </row>
    <row r="32207" spans="6:6">
      <c r="F32207" s="1846"/>
    </row>
    <row r="32208" spans="6:6">
      <c r="F32208" s="1846"/>
    </row>
    <row r="32209" spans="6:6">
      <c r="F32209" s="1846"/>
    </row>
    <row r="32210" spans="6:6">
      <c r="F32210" s="1846"/>
    </row>
    <row r="32211" spans="6:6">
      <c r="F32211" s="1846"/>
    </row>
    <row r="32212" spans="6:6">
      <c r="F32212" s="1846"/>
    </row>
    <row r="32213" spans="6:6">
      <c r="F32213" s="1846"/>
    </row>
    <row r="32214" spans="6:6">
      <c r="F32214" s="1846"/>
    </row>
    <row r="32215" spans="6:6">
      <c r="F32215" s="1846"/>
    </row>
    <row r="32216" spans="6:6">
      <c r="F32216" s="1846"/>
    </row>
    <row r="32217" spans="6:6">
      <c r="F32217" s="1846"/>
    </row>
    <row r="32218" spans="6:6">
      <c r="F32218" s="1846"/>
    </row>
    <row r="32219" spans="6:6">
      <c r="F32219" s="1846"/>
    </row>
    <row r="32220" spans="6:6">
      <c r="F32220" s="1846"/>
    </row>
    <row r="32221" spans="6:6">
      <c r="F32221" s="1846"/>
    </row>
    <row r="32222" spans="6:6">
      <c r="F32222" s="1846"/>
    </row>
    <row r="32223" spans="6:6">
      <c r="F32223" s="1846"/>
    </row>
    <row r="32224" spans="6:6">
      <c r="F32224" s="1846"/>
    </row>
    <row r="32225" spans="6:6">
      <c r="F32225" s="1846"/>
    </row>
    <row r="32226" spans="6:6">
      <c r="F32226" s="1846"/>
    </row>
    <row r="32227" spans="6:6">
      <c r="F32227" s="1846"/>
    </row>
    <row r="32228" spans="6:6">
      <c r="F32228" s="1846"/>
    </row>
    <row r="32229" spans="6:6">
      <c r="F32229" s="1846"/>
    </row>
    <row r="32230" spans="6:6">
      <c r="F32230" s="1846"/>
    </row>
    <row r="32231" spans="6:6">
      <c r="F32231" s="1846"/>
    </row>
    <row r="32232" spans="6:6">
      <c r="F32232" s="1846"/>
    </row>
    <row r="32233" spans="6:6">
      <c r="F32233" s="1846"/>
    </row>
    <row r="32234" spans="6:6">
      <c r="F32234" s="1846"/>
    </row>
    <row r="32235" spans="6:6">
      <c r="F32235" s="1846"/>
    </row>
    <row r="32236" spans="6:6">
      <c r="F32236" s="1846"/>
    </row>
    <row r="32237" spans="6:6">
      <c r="F32237" s="1846"/>
    </row>
    <row r="32238" spans="6:6">
      <c r="F32238" s="1846"/>
    </row>
    <row r="32239" spans="6:6">
      <c r="F32239" s="1846"/>
    </row>
    <row r="32240" spans="6:6">
      <c r="F32240" s="1846"/>
    </row>
    <row r="32241" spans="6:6">
      <c r="F32241" s="1846"/>
    </row>
    <row r="32242" spans="6:6">
      <c r="F32242" s="1846"/>
    </row>
    <row r="32243" spans="6:6">
      <c r="F32243" s="1846"/>
    </row>
    <row r="32244" spans="6:6">
      <c r="F32244" s="1846"/>
    </row>
    <row r="32245" spans="6:6">
      <c r="F32245" s="1846"/>
    </row>
    <row r="32246" spans="6:6">
      <c r="F32246" s="1846"/>
    </row>
    <row r="32247" spans="6:6">
      <c r="F32247" s="1846"/>
    </row>
    <row r="32248" spans="6:6">
      <c r="F32248" s="1846"/>
    </row>
    <row r="32249" spans="6:6">
      <c r="F32249" s="1846"/>
    </row>
    <row r="32250" spans="6:6">
      <c r="F32250" s="1846"/>
    </row>
    <row r="32251" spans="6:6">
      <c r="F32251" s="1846"/>
    </row>
    <row r="32252" spans="6:6">
      <c r="F32252" s="1846"/>
    </row>
    <row r="32253" spans="6:6">
      <c r="F32253" s="1846"/>
    </row>
    <row r="32254" spans="6:6">
      <c r="F32254" s="1846"/>
    </row>
    <row r="32255" spans="6:6">
      <c r="F32255" s="1846"/>
    </row>
    <row r="32256" spans="6:6">
      <c r="F32256" s="1846"/>
    </row>
    <row r="32257" spans="6:6">
      <c r="F32257" s="1846"/>
    </row>
    <row r="32258" spans="6:6">
      <c r="F32258" s="1846"/>
    </row>
    <row r="32259" spans="6:6">
      <c r="F32259" s="1846"/>
    </row>
    <row r="32260" spans="6:6">
      <c r="F32260" s="1846"/>
    </row>
    <row r="32261" spans="6:6">
      <c r="F32261" s="1846"/>
    </row>
    <row r="32262" spans="6:6">
      <c r="F32262" s="1846"/>
    </row>
    <row r="32263" spans="6:6">
      <c r="F32263" s="1846"/>
    </row>
    <row r="32264" spans="6:6">
      <c r="F32264" s="1846"/>
    </row>
    <row r="32265" spans="6:6">
      <c r="F32265" s="1846"/>
    </row>
    <row r="32266" spans="6:6">
      <c r="F32266" s="1846"/>
    </row>
    <row r="32267" spans="6:6">
      <c r="F32267" s="1846"/>
    </row>
    <row r="32268" spans="6:6">
      <c r="F32268" s="1846"/>
    </row>
    <row r="32269" spans="6:6">
      <c r="F32269" s="1846"/>
    </row>
    <row r="32270" spans="6:6">
      <c r="F32270" s="1846"/>
    </row>
    <row r="32271" spans="6:6">
      <c r="F32271" s="1846"/>
    </row>
    <row r="32272" spans="6:6">
      <c r="F32272" s="1846"/>
    </row>
    <row r="32273" spans="6:6">
      <c r="F32273" s="1846"/>
    </row>
    <row r="32274" spans="6:6">
      <c r="F32274" s="1846"/>
    </row>
    <row r="32275" spans="6:6">
      <c r="F32275" s="1846"/>
    </row>
    <row r="32276" spans="6:6">
      <c r="F32276" s="1846"/>
    </row>
    <row r="32277" spans="6:6">
      <c r="F32277" s="1846"/>
    </row>
    <row r="32278" spans="6:6">
      <c r="F32278" s="1846"/>
    </row>
    <row r="32279" spans="6:6">
      <c r="F32279" s="1846"/>
    </row>
    <row r="32280" spans="6:6">
      <c r="F32280" s="1846"/>
    </row>
    <row r="32281" spans="6:6">
      <c r="F32281" s="1846"/>
    </row>
    <row r="32282" spans="6:6">
      <c r="F32282" s="1846"/>
    </row>
    <row r="32283" spans="6:6">
      <c r="F32283" s="1846"/>
    </row>
    <row r="32284" spans="6:6">
      <c r="F32284" s="1846"/>
    </row>
    <row r="32285" spans="6:6">
      <c r="F32285" s="1846"/>
    </row>
    <row r="32286" spans="6:6">
      <c r="F32286" s="1846"/>
    </row>
    <row r="32287" spans="6:6">
      <c r="F32287" s="1846"/>
    </row>
    <row r="32288" spans="6:6">
      <c r="F32288" s="1846"/>
    </row>
    <row r="32289" spans="6:6">
      <c r="F32289" s="1846"/>
    </row>
    <row r="32290" spans="6:6">
      <c r="F32290" s="1846"/>
    </row>
    <row r="32291" spans="6:6">
      <c r="F32291" s="1846"/>
    </row>
    <row r="32292" spans="6:6">
      <c r="F32292" s="1846"/>
    </row>
    <row r="32293" spans="6:6">
      <c r="F32293" s="1846"/>
    </row>
    <row r="32294" spans="6:6">
      <c r="F32294" s="1846"/>
    </row>
    <row r="32295" spans="6:6">
      <c r="F32295" s="1846"/>
    </row>
    <row r="32296" spans="6:6">
      <c r="F32296" s="1846"/>
    </row>
    <row r="32297" spans="6:6">
      <c r="F32297" s="1846"/>
    </row>
    <row r="32298" spans="6:6">
      <c r="F32298" s="1846"/>
    </row>
    <row r="32299" spans="6:6">
      <c r="F32299" s="1846"/>
    </row>
    <row r="32300" spans="6:6">
      <c r="F32300" s="1846"/>
    </row>
    <row r="32301" spans="6:6">
      <c r="F32301" s="1846"/>
    </row>
    <row r="32302" spans="6:6">
      <c r="F32302" s="1846"/>
    </row>
    <row r="32303" spans="6:6">
      <c r="F32303" s="1846"/>
    </row>
    <row r="32304" spans="6:6">
      <c r="F32304" s="1846"/>
    </row>
    <row r="32305" spans="6:6">
      <c r="F32305" s="1846"/>
    </row>
    <row r="32306" spans="6:6">
      <c r="F32306" s="1846"/>
    </row>
    <row r="32307" spans="6:6">
      <c r="F32307" s="1846"/>
    </row>
    <row r="32308" spans="6:6">
      <c r="F32308" s="1846"/>
    </row>
    <row r="32309" spans="6:6">
      <c r="F32309" s="1846"/>
    </row>
    <row r="32310" spans="6:6">
      <c r="F32310" s="1846"/>
    </row>
    <row r="32311" spans="6:6">
      <c r="F32311" s="1846"/>
    </row>
    <row r="32312" spans="6:6">
      <c r="F32312" s="1846"/>
    </row>
    <row r="32313" spans="6:6">
      <c r="F32313" s="1846"/>
    </row>
    <row r="32314" spans="6:6">
      <c r="F32314" s="1846"/>
    </row>
    <row r="32315" spans="6:6">
      <c r="F32315" s="1846"/>
    </row>
    <row r="32316" spans="6:6">
      <c r="F32316" s="1846"/>
    </row>
    <row r="32317" spans="6:6">
      <c r="F32317" s="1846"/>
    </row>
    <row r="32318" spans="6:6">
      <c r="F32318" s="1846"/>
    </row>
    <row r="32319" spans="6:6">
      <c r="F32319" s="1846"/>
    </row>
    <row r="32320" spans="6:6">
      <c r="F32320" s="1846"/>
    </row>
    <row r="32321" spans="6:6">
      <c r="F32321" s="1846"/>
    </row>
    <row r="32322" spans="6:6">
      <c r="F32322" s="1846"/>
    </row>
    <row r="32323" spans="6:6">
      <c r="F32323" s="1846"/>
    </row>
    <row r="32324" spans="6:6">
      <c r="F32324" s="1846"/>
    </row>
    <row r="32325" spans="6:6">
      <c r="F32325" s="1846"/>
    </row>
    <row r="32326" spans="6:6">
      <c r="F32326" s="1846"/>
    </row>
    <row r="32327" spans="6:6">
      <c r="F32327" s="1846"/>
    </row>
    <row r="32328" spans="6:6">
      <c r="F32328" s="1846"/>
    </row>
    <row r="32329" spans="6:6">
      <c r="F32329" s="1846"/>
    </row>
    <row r="32330" spans="6:6">
      <c r="F32330" s="1846"/>
    </row>
    <row r="32331" spans="6:6">
      <c r="F32331" s="1846"/>
    </row>
    <row r="32332" spans="6:6">
      <c r="F32332" s="1846"/>
    </row>
    <row r="32333" spans="6:6">
      <c r="F32333" s="1846"/>
    </row>
    <row r="32334" spans="6:6">
      <c r="F32334" s="1846"/>
    </row>
    <row r="32335" spans="6:6">
      <c r="F32335" s="1846"/>
    </row>
    <row r="32336" spans="6:6">
      <c r="F32336" s="1846"/>
    </row>
    <row r="32337" spans="6:6">
      <c r="F32337" s="1846"/>
    </row>
    <row r="32338" spans="6:6">
      <c r="F32338" s="1846"/>
    </row>
    <row r="32339" spans="6:6">
      <c r="F32339" s="1846"/>
    </row>
    <row r="32340" spans="6:6">
      <c r="F32340" s="1846"/>
    </row>
    <row r="32341" spans="6:6">
      <c r="F32341" s="1846"/>
    </row>
    <row r="32342" spans="6:6">
      <c r="F32342" s="1846"/>
    </row>
    <row r="32343" spans="6:6">
      <c r="F32343" s="1846"/>
    </row>
    <row r="32344" spans="6:6">
      <c r="F32344" s="1846"/>
    </row>
    <row r="32345" spans="6:6">
      <c r="F32345" s="1846"/>
    </row>
    <row r="32346" spans="6:6">
      <c r="F32346" s="1846"/>
    </row>
    <row r="32347" spans="6:6">
      <c r="F32347" s="1846"/>
    </row>
    <row r="32348" spans="6:6">
      <c r="F32348" s="1846"/>
    </row>
    <row r="32349" spans="6:6">
      <c r="F32349" s="1846"/>
    </row>
    <row r="32350" spans="6:6">
      <c r="F32350" s="1846"/>
    </row>
    <row r="32351" spans="6:6">
      <c r="F32351" s="1846"/>
    </row>
    <row r="32352" spans="6:6">
      <c r="F32352" s="1846"/>
    </row>
    <row r="32353" spans="6:6">
      <c r="F32353" s="1846"/>
    </row>
    <row r="32354" spans="6:6">
      <c r="F32354" s="1846"/>
    </row>
    <row r="32355" spans="6:6">
      <c r="F32355" s="1846"/>
    </row>
    <row r="32356" spans="6:6">
      <c r="F32356" s="1846"/>
    </row>
    <row r="32357" spans="6:6">
      <c r="F32357" s="1846"/>
    </row>
    <row r="32358" spans="6:6">
      <c r="F32358" s="1846"/>
    </row>
    <row r="32359" spans="6:6">
      <c r="F32359" s="1846"/>
    </row>
    <row r="32360" spans="6:6">
      <c r="F32360" s="1846"/>
    </row>
    <row r="32361" spans="6:6">
      <c r="F32361" s="1846"/>
    </row>
    <row r="32362" spans="6:6">
      <c r="F32362" s="1846"/>
    </row>
    <row r="32363" spans="6:6">
      <c r="F32363" s="1846"/>
    </row>
    <row r="32364" spans="6:6">
      <c r="F32364" s="1846"/>
    </row>
    <row r="32365" spans="6:6">
      <c r="F32365" s="1846"/>
    </row>
    <row r="32366" spans="6:6">
      <c r="F32366" s="1846"/>
    </row>
    <row r="32367" spans="6:6">
      <c r="F32367" s="1846"/>
    </row>
    <row r="32368" spans="6:6">
      <c r="F32368" s="1846"/>
    </row>
    <row r="32369" spans="6:6">
      <c r="F32369" s="1846"/>
    </row>
    <row r="32370" spans="6:6">
      <c r="F32370" s="1846"/>
    </row>
    <row r="32371" spans="6:6">
      <c r="F32371" s="1846"/>
    </row>
    <row r="32372" spans="6:6">
      <c r="F32372" s="1846"/>
    </row>
    <row r="32373" spans="6:6">
      <c r="F32373" s="1846"/>
    </row>
    <row r="32374" spans="6:6">
      <c r="F32374" s="1846"/>
    </row>
    <row r="32375" spans="6:6">
      <c r="F32375" s="1846"/>
    </row>
    <row r="32376" spans="6:6">
      <c r="F32376" s="1846"/>
    </row>
    <row r="32377" spans="6:6">
      <c r="F32377" s="1846"/>
    </row>
    <row r="32378" spans="6:6">
      <c r="F32378" s="1846"/>
    </row>
    <row r="32379" spans="6:6">
      <c r="F32379" s="1846"/>
    </row>
    <row r="32380" spans="6:6">
      <c r="F32380" s="1846"/>
    </row>
    <row r="32381" spans="6:6">
      <c r="F32381" s="1846"/>
    </row>
    <row r="32382" spans="6:6">
      <c r="F32382" s="1846"/>
    </row>
    <row r="32383" spans="6:6">
      <c r="F32383" s="1846"/>
    </row>
    <row r="32384" spans="6:6">
      <c r="F32384" s="1846"/>
    </row>
    <row r="32385" spans="6:6">
      <c r="F32385" s="1846"/>
    </row>
    <row r="32386" spans="6:6">
      <c r="F32386" s="1846"/>
    </row>
    <row r="32387" spans="6:6">
      <c r="F32387" s="1846"/>
    </row>
    <row r="32388" spans="6:6">
      <c r="F32388" s="1846"/>
    </row>
    <row r="32389" spans="6:6">
      <c r="F32389" s="1846"/>
    </row>
    <row r="32390" spans="6:6">
      <c r="F32390" s="1846"/>
    </row>
    <row r="32391" spans="6:6">
      <c r="F32391" s="1846"/>
    </row>
    <row r="32392" spans="6:6">
      <c r="F32392" s="1846"/>
    </row>
    <row r="32393" spans="6:6">
      <c r="F32393" s="1846"/>
    </row>
    <row r="32394" spans="6:6">
      <c r="F32394" s="1846"/>
    </row>
    <row r="32395" spans="6:6">
      <c r="F32395" s="1846"/>
    </row>
    <row r="32396" spans="6:6">
      <c r="F32396" s="1846"/>
    </row>
    <row r="32397" spans="6:6">
      <c r="F32397" s="1846"/>
    </row>
    <row r="32398" spans="6:6">
      <c r="F32398" s="1846"/>
    </row>
    <row r="32399" spans="6:6">
      <c r="F32399" s="1846"/>
    </row>
    <row r="32400" spans="6:6">
      <c r="F32400" s="1846"/>
    </row>
    <row r="32401" spans="6:6">
      <c r="F32401" s="1846"/>
    </row>
    <row r="32402" spans="6:6">
      <c r="F32402" s="1846"/>
    </row>
    <row r="32403" spans="6:6">
      <c r="F32403" s="1846"/>
    </row>
    <row r="32404" spans="6:6">
      <c r="F32404" s="1846"/>
    </row>
    <row r="32405" spans="6:6">
      <c r="F32405" s="1846"/>
    </row>
    <row r="32406" spans="6:6">
      <c r="F32406" s="1846"/>
    </row>
    <row r="32407" spans="6:6">
      <c r="F32407" s="1846"/>
    </row>
    <row r="32408" spans="6:6">
      <c r="F32408" s="1846"/>
    </row>
    <row r="32409" spans="6:6">
      <c r="F32409" s="1846"/>
    </row>
    <row r="32410" spans="6:6">
      <c r="F32410" s="1846"/>
    </row>
    <row r="32411" spans="6:6">
      <c r="F32411" s="1846"/>
    </row>
    <row r="32412" spans="6:6">
      <c r="F32412" s="1846"/>
    </row>
    <row r="32413" spans="6:6">
      <c r="F32413" s="1846"/>
    </row>
    <row r="32414" spans="6:6">
      <c r="F32414" s="1846"/>
    </row>
    <row r="32415" spans="6:6">
      <c r="F32415" s="1846"/>
    </row>
    <row r="32416" spans="6:6">
      <c r="F32416" s="1846"/>
    </row>
    <row r="32417" spans="6:6">
      <c r="F32417" s="1846"/>
    </row>
    <row r="32418" spans="6:6">
      <c r="F32418" s="1846"/>
    </row>
    <row r="32419" spans="6:6">
      <c r="F32419" s="1846"/>
    </row>
    <row r="32420" spans="6:6">
      <c r="F32420" s="1846"/>
    </row>
    <row r="32421" spans="6:6">
      <c r="F32421" s="1846"/>
    </row>
    <row r="32422" spans="6:6">
      <c r="F32422" s="1846"/>
    </row>
    <row r="32423" spans="6:6">
      <c r="F32423" s="1846"/>
    </row>
    <row r="32424" spans="6:6">
      <c r="F32424" s="1846"/>
    </row>
    <row r="32425" spans="6:6">
      <c r="F32425" s="1846"/>
    </row>
    <row r="32426" spans="6:6">
      <c r="F32426" s="1846"/>
    </row>
    <row r="32427" spans="6:6">
      <c r="F32427" s="1846"/>
    </row>
    <row r="32428" spans="6:6">
      <c r="F32428" s="1846"/>
    </row>
    <row r="32429" spans="6:6">
      <c r="F32429" s="1846"/>
    </row>
    <row r="32430" spans="6:6">
      <c r="F32430" s="1846"/>
    </row>
    <row r="32431" spans="6:6">
      <c r="F32431" s="1846"/>
    </row>
    <row r="32432" spans="6:6">
      <c r="F32432" s="1846"/>
    </row>
    <row r="32433" spans="6:6">
      <c r="F32433" s="1846"/>
    </row>
    <row r="32434" spans="6:6">
      <c r="F32434" s="1846"/>
    </row>
    <row r="32435" spans="6:6">
      <c r="F32435" s="1846"/>
    </row>
    <row r="32436" spans="6:6">
      <c r="F32436" s="1846"/>
    </row>
    <row r="32437" spans="6:6">
      <c r="F32437" s="1846"/>
    </row>
    <row r="32438" spans="6:6">
      <c r="F32438" s="1846"/>
    </row>
    <row r="32439" spans="6:6">
      <c r="F32439" s="1846"/>
    </row>
    <row r="32440" spans="6:6">
      <c r="F32440" s="1846"/>
    </row>
    <row r="32441" spans="6:6">
      <c r="F32441" s="1846"/>
    </row>
    <row r="32442" spans="6:6">
      <c r="F32442" s="1846"/>
    </row>
    <row r="32443" spans="6:6">
      <c r="F32443" s="1846"/>
    </row>
    <row r="32444" spans="6:6">
      <c r="F32444" s="1846"/>
    </row>
    <row r="32445" spans="6:6">
      <c r="F32445" s="1846"/>
    </row>
    <row r="32446" spans="6:6">
      <c r="F32446" s="1846"/>
    </row>
    <row r="32447" spans="6:6">
      <c r="F32447" s="1846"/>
    </row>
    <row r="32448" spans="6:6">
      <c r="F32448" s="1846"/>
    </row>
    <row r="32449" spans="6:6">
      <c r="F32449" s="1846"/>
    </row>
    <row r="32450" spans="6:6">
      <c r="F32450" s="1846"/>
    </row>
    <row r="32451" spans="6:6">
      <c r="F32451" s="1846"/>
    </row>
    <row r="32452" spans="6:6">
      <c r="F32452" s="1846"/>
    </row>
    <row r="32453" spans="6:6">
      <c r="F32453" s="1846"/>
    </row>
    <row r="32454" spans="6:6">
      <c r="F32454" s="1846"/>
    </row>
    <row r="32455" spans="6:6">
      <c r="F32455" s="1846"/>
    </row>
    <row r="32456" spans="6:6">
      <c r="F32456" s="1846"/>
    </row>
    <row r="32457" spans="6:6">
      <c r="F32457" s="1846"/>
    </row>
    <row r="32458" spans="6:6">
      <c r="F32458" s="1846"/>
    </row>
    <row r="32459" spans="6:6">
      <c r="F32459" s="1846"/>
    </row>
    <row r="32460" spans="6:6">
      <c r="F32460" s="1846"/>
    </row>
    <row r="32461" spans="6:6">
      <c r="F32461" s="1846"/>
    </row>
    <row r="32462" spans="6:6">
      <c r="F32462" s="1846"/>
    </row>
    <row r="32463" spans="6:6">
      <c r="F32463" s="1846"/>
    </row>
    <row r="32464" spans="6:6">
      <c r="F32464" s="1846"/>
    </row>
    <row r="32465" spans="6:6">
      <c r="F32465" s="1846"/>
    </row>
    <row r="32466" spans="6:6">
      <c r="F32466" s="1846"/>
    </row>
    <row r="32467" spans="6:6">
      <c r="F32467" s="1846"/>
    </row>
    <row r="32468" spans="6:6">
      <c r="F32468" s="1846"/>
    </row>
    <row r="32469" spans="6:6">
      <c r="F32469" s="1846"/>
    </row>
    <row r="32470" spans="6:6">
      <c r="F32470" s="1846"/>
    </row>
    <row r="32471" spans="6:6">
      <c r="F32471" s="1846"/>
    </row>
    <row r="32472" spans="6:6">
      <c r="F32472" s="1846"/>
    </row>
    <row r="32473" spans="6:6">
      <c r="F32473" s="1846"/>
    </row>
    <row r="32474" spans="6:6">
      <c r="F32474" s="1846"/>
    </row>
    <row r="32475" spans="6:6">
      <c r="F32475" s="1846"/>
    </row>
    <row r="32476" spans="6:6">
      <c r="F32476" s="1846"/>
    </row>
    <row r="32477" spans="6:6">
      <c r="F32477" s="1846"/>
    </row>
    <row r="32478" spans="6:6">
      <c r="F32478" s="1846"/>
    </row>
    <row r="32479" spans="6:6">
      <c r="F32479" s="1846"/>
    </row>
    <row r="32480" spans="6:6">
      <c r="F32480" s="1846"/>
    </row>
    <row r="32481" spans="6:6">
      <c r="F32481" s="1846"/>
    </row>
    <row r="32482" spans="6:6">
      <c r="F32482" s="1846"/>
    </row>
    <row r="32483" spans="6:6">
      <c r="F32483" s="1846"/>
    </row>
    <row r="32484" spans="6:6">
      <c r="F32484" s="1846"/>
    </row>
    <row r="32485" spans="6:6">
      <c r="F32485" s="1846"/>
    </row>
    <row r="32486" spans="6:6">
      <c r="F32486" s="1846"/>
    </row>
    <row r="32487" spans="6:6">
      <c r="F32487" s="1846"/>
    </row>
    <row r="32488" spans="6:6">
      <c r="F32488" s="1846"/>
    </row>
    <row r="32489" spans="6:6">
      <c r="F32489" s="1846"/>
    </row>
    <row r="32490" spans="6:6">
      <c r="F32490" s="1846"/>
    </row>
    <row r="32491" spans="6:6">
      <c r="F32491" s="1846"/>
    </row>
    <row r="32492" spans="6:6">
      <c r="F32492" s="1846"/>
    </row>
    <row r="32493" spans="6:6">
      <c r="F32493" s="1846"/>
    </row>
    <row r="32494" spans="6:6">
      <c r="F32494" s="1846"/>
    </row>
    <row r="32495" spans="6:6">
      <c r="F32495" s="1846"/>
    </row>
    <row r="32496" spans="6:6">
      <c r="F32496" s="1846"/>
    </row>
    <row r="32497" spans="6:6">
      <c r="F32497" s="1846"/>
    </row>
    <row r="32498" spans="6:6">
      <c r="F32498" s="1846"/>
    </row>
    <row r="32499" spans="6:6">
      <c r="F32499" s="1846"/>
    </row>
    <row r="32500" spans="6:6">
      <c r="F32500" s="1846"/>
    </row>
    <row r="32501" spans="6:6">
      <c r="F32501" s="1846"/>
    </row>
    <row r="32502" spans="6:6">
      <c r="F32502" s="1846"/>
    </row>
    <row r="32503" spans="6:6">
      <c r="F32503" s="1846"/>
    </row>
    <row r="32504" spans="6:6">
      <c r="F32504" s="1846"/>
    </row>
    <row r="32505" spans="6:6">
      <c r="F32505" s="1846"/>
    </row>
    <row r="32506" spans="6:6">
      <c r="F32506" s="1846"/>
    </row>
    <row r="32507" spans="6:6">
      <c r="F32507" s="1846"/>
    </row>
    <row r="32508" spans="6:6">
      <c r="F32508" s="1846"/>
    </row>
    <row r="32509" spans="6:6">
      <c r="F32509" s="1846"/>
    </row>
    <row r="32510" spans="6:6">
      <c r="F32510" s="1846"/>
    </row>
    <row r="32511" spans="6:6">
      <c r="F32511" s="1846"/>
    </row>
    <row r="32512" spans="6:6">
      <c r="F32512" s="1846"/>
    </row>
    <row r="32513" spans="6:6">
      <c r="F32513" s="1846"/>
    </row>
    <row r="32514" spans="6:6">
      <c r="F32514" s="1846"/>
    </row>
    <row r="32515" spans="6:6">
      <c r="F32515" s="1846"/>
    </row>
    <row r="32516" spans="6:6">
      <c r="F32516" s="1846"/>
    </row>
    <row r="32517" spans="6:6">
      <c r="F32517" s="1846"/>
    </row>
    <row r="32518" spans="6:6">
      <c r="F32518" s="1846"/>
    </row>
    <row r="32519" spans="6:6">
      <c r="F32519" s="1846"/>
    </row>
    <row r="32520" spans="6:6">
      <c r="F32520" s="1846"/>
    </row>
    <row r="32521" spans="6:6">
      <c r="F32521" s="1846"/>
    </row>
    <row r="32522" spans="6:6">
      <c r="F32522" s="1846"/>
    </row>
    <row r="32523" spans="6:6">
      <c r="F32523" s="1846"/>
    </row>
    <row r="32524" spans="6:6">
      <c r="F32524" s="1846"/>
    </row>
    <row r="32525" spans="6:6">
      <c r="F32525" s="1846"/>
    </row>
    <row r="32526" spans="6:6">
      <c r="F32526" s="1846"/>
    </row>
    <row r="32527" spans="6:6">
      <c r="F32527" s="1846"/>
    </row>
    <row r="32528" spans="6:6">
      <c r="F32528" s="1846"/>
    </row>
    <row r="32529" spans="6:6">
      <c r="F32529" s="1846"/>
    </row>
    <row r="32530" spans="6:6">
      <c r="F32530" s="1846"/>
    </row>
    <row r="32531" spans="6:6">
      <c r="F32531" s="1846"/>
    </row>
    <row r="32532" spans="6:6">
      <c r="F32532" s="1846"/>
    </row>
    <row r="32533" spans="6:6">
      <c r="F32533" s="1846"/>
    </row>
    <row r="32534" spans="6:6">
      <c r="F32534" s="1846"/>
    </row>
    <row r="32535" spans="6:6">
      <c r="F32535" s="1846"/>
    </row>
    <row r="32536" spans="6:6">
      <c r="F32536" s="1846"/>
    </row>
    <row r="32537" spans="6:6">
      <c r="F32537" s="1846"/>
    </row>
    <row r="32538" spans="6:6">
      <c r="F32538" s="1846"/>
    </row>
    <row r="32539" spans="6:6">
      <c r="F32539" s="1846"/>
    </row>
    <row r="32540" spans="6:6">
      <c r="F32540" s="1846"/>
    </row>
    <row r="32541" spans="6:6">
      <c r="F32541" s="1846"/>
    </row>
    <row r="32542" spans="6:6">
      <c r="F32542" s="1846"/>
    </row>
    <row r="32543" spans="6:6">
      <c r="F32543" s="1846"/>
    </row>
    <row r="32544" spans="6:6">
      <c r="F32544" s="1846"/>
    </row>
    <row r="32545" spans="6:6">
      <c r="F32545" s="1846"/>
    </row>
    <row r="32546" spans="6:6">
      <c r="F32546" s="1846"/>
    </row>
    <row r="32547" spans="6:6">
      <c r="F32547" s="1846"/>
    </row>
    <row r="32548" spans="6:6">
      <c r="F32548" s="1846"/>
    </row>
    <row r="32549" spans="6:6">
      <c r="F32549" s="1846"/>
    </row>
    <row r="32550" spans="6:6">
      <c r="F32550" s="1846"/>
    </row>
    <row r="32551" spans="6:6">
      <c r="F32551" s="1846"/>
    </row>
    <row r="32552" spans="6:6">
      <c r="F32552" s="1846"/>
    </row>
    <row r="32553" spans="6:6">
      <c r="F32553" s="1846"/>
    </row>
    <row r="32554" spans="6:6">
      <c r="F32554" s="1846"/>
    </row>
    <row r="32555" spans="6:6">
      <c r="F32555" s="1846"/>
    </row>
    <row r="32556" spans="6:6">
      <c r="F32556" s="1846"/>
    </row>
    <row r="32557" spans="6:6">
      <c r="F32557" s="1846"/>
    </row>
    <row r="32558" spans="6:6">
      <c r="F32558" s="1846"/>
    </row>
    <row r="32559" spans="6:6">
      <c r="F32559" s="1846"/>
    </row>
    <row r="32560" spans="6:6">
      <c r="F32560" s="1846"/>
    </row>
    <row r="32561" spans="6:6">
      <c r="F32561" s="1846"/>
    </row>
    <row r="32562" spans="6:6">
      <c r="F32562" s="1846"/>
    </row>
    <row r="32563" spans="6:6">
      <c r="F32563" s="1846"/>
    </row>
    <row r="32564" spans="6:6">
      <c r="F32564" s="1846"/>
    </row>
    <row r="32565" spans="6:6">
      <c r="F32565" s="1846"/>
    </row>
    <row r="32566" spans="6:6">
      <c r="F32566" s="1846"/>
    </row>
    <row r="32567" spans="6:6">
      <c r="F32567" s="1846"/>
    </row>
    <row r="32568" spans="6:6">
      <c r="F32568" s="1846"/>
    </row>
    <row r="32569" spans="6:6">
      <c r="F32569" s="1846"/>
    </row>
    <row r="32570" spans="6:6">
      <c r="F32570" s="1846"/>
    </row>
    <row r="32571" spans="6:6">
      <c r="F32571" s="1846"/>
    </row>
    <row r="32572" spans="6:6">
      <c r="F32572" s="1846"/>
    </row>
    <row r="32573" spans="6:6">
      <c r="F32573" s="1846"/>
    </row>
    <row r="32574" spans="6:6">
      <c r="F32574" s="1846"/>
    </row>
    <row r="32575" spans="6:6">
      <c r="F32575" s="1846"/>
    </row>
    <row r="32576" spans="6:6">
      <c r="F32576" s="1846"/>
    </row>
    <row r="32577" spans="6:6">
      <c r="F32577" s="1846"/>
    </row>
    <row r="32578" spans="6:6">
      <c r="F32578" s="1846"/>
    </row>
    <row r="32579" spans="6:6">
      <c r="F32579" s="1846"/>
    </row>
    <row r="32580" spans="6:6">
      <c r="F32580" s="1846"/>
    </row>
    <row r="32581" spans="6:6">
      <c r="F32581" s="1846"/>
    </row>
    <row r="32582" spans="6:6">
      <c r="F32582" s="1846"/>
    </row>
    <row r="32583" spans="6:6">
      <c r="F32583" s="1846"/>
    </row>
    <row r="32584" spans="6:6">
      <c r="F32584" s="1846"/>
    </row>
    <row r="32585" spans="6:6">
      <c r="F32585" s="1846"/>
    </row>
    <row r="32586" spans="6:6">
      <c r="F32586" s="1846"/>
    </row>
    <row r="32587" spans="6:6">
      <c r="F32587" s="1846"/>
    </row>
    <row r="32588" spans="6:6">
      <c r="F32588" s="1846"/>
    </row>
    <row r="32589" spans="6:6">
      <c r="F32589" s="1846"/>
    </row>
    <row r="32590" spans="6:6">
      <c r="F32590" s="1846"/>
    </row>
    <row r="32591" spans="6:6">
      <c r="F32591" s="1846"/>
    </row>
    <row r="32592" spans="6:6">
      <c r="F32592" s="1846"/>
    </row>
    <row r="32593" spans="6:6">
      <c r="F32593" s="1846"/>
    </row>
    <row r="32594" spans="6:6">
      <c r="F32594" s="1846"/>
    </row>
    <row r="32595" spans="6:6">
      <c r="F32595" s="1846"/>
    </row>
    <row r="32596" spans="6:6">
      <c r="F32596" s="1846"/>
    </row>
    <row r="32597" spans="6:6">
      <c r="F32597" s="1846"/>
    </row>
    <row r="32598" spans="6:6">
      <c r="F32598" s="1846"/>
    </row>
    <row r="32599" spans="6:6">
      <c r="F32599" s="1846"/>
    </row>
    <row r="32600" spans="6:6">
      <c r="F32600" s="1846"/>
    </row>
    <row r="32601" spans="6:6">
      <c r="F32601" s="1846"/>
    </row>
    <row r="32602" spans="6:6">
      <c r="F32602" s="1846"/>
    </row>
    <row r="32603" spans="6:6">
      <c r="F32603" s="1846"/>
    </row>
    <row r="32604" spans="6:6">
      <c r="F32604" s="1846"/>
    </row>
    <row r="32605" spans="6:6">
      <c r="F32605" s="1846"/>
    </row>
    <row r="32606" spans="6:6">
      <c r="F32606" s="1846"/>
    </row>
    <row r="32607" spans="6:6">
      <c r="F32607" s="1846"/>
    </row>
    <row r="32608" spans="6:6">
      <c r="F32608" s="1846"/>
    </row>
    <row r="32609" spans="6:6">
      <c r="F32609" s="1846"/>
    </row>
    <row r="32610" spans="6:6">
      <c r="F32610" s="1846"/>
    </row>
    <row r="32611" spans="6:6">
      <c r="F32611" s="1846"/>
    </row>
    <row r="32612" spans="6:6">
      <c r="F32612" s="1846"/>
    </row>
    <row r="32613" spans="6:6">
      <c r="F32613" s="1846"/>
    </row>
    <row r="32614" spans="6:6">
      <c r="F32614" s="1846"/>
    </row>
    <row r="32615" spans="6:6">
      <c r="F32615" s="1846"/>
    </row>
    <row r="32616" spans="6:6">
      <c r="F32616" s="1846"/>
    </row>
    <row r="32617" spans="6:6">
      <c r="F32617" s="1846"/>
    </row>
    <row r="32618" spans="6:6">
      <c r="F32618" s="1846"/>
    </row>
    <row r="32619" spans="6:6">
      <c r="F32619" s="1846"/>
    </row>
    <row r="32620" spans="6:6">
      <c r="F32620" s="1846"/>
    </row>
    <row r="32621" spans="6:6">
      <c r="F32621" s="1846"/>
    </row>
    <row r="32622" spans="6:6">
      <c r="F32622" s="1846"/>
    </row>
    <row r="32623" spans="6:6">
      <c r="F32623" s="1846"/>
    </row>
    <row r="32624" spans="6:6">
      <c r="F32624" s="1846"/>
    </row>
    <row r="32625" spans="6:6">
      <c r="F32625" s="1846"/>
    </row>
    <row r="32626" spans="6:6">
      <c r="F32626" s="1846"/>
    </row>
    <row r="32627" spans="6:6">
      <c r="F32627" s="1846"/>
    </row>
    <row r="32628" spans="6:6">
      <c r="F32628" s="1846"/>
    </row>
    <row r="32629" spans="6:6">
      <c r="F32629" s="1846"/>
    </row>
    <row r="32630" spans="6:6">
      <c r="F32630" s="1846"/>
    </row>
    <row r="32631" spans="6:6">
      <c r="F32631" s="1846"/>
    </row>
    <row r="32632" spans="6:6">
      <c r="F32632" s="1846"/>
    </row>
    <row r="32633" spans="6:6">
      <c r="F32633" s="1846"/>
    </row>
    <row r="32634" spans="6:6">
      <c r="F32634" s="1846"/>
    </row>
    <row r="32635" spans="6:6">
      <c r="F32635" s="1846"/>
    </row>
    <row r="32636" spans="6:6">
      <c r="F32636" s="1846"/>
    </row>
    <row r="32637" spans="6:6">
      <c r="F32637" s="1846"/>
    </row>
    <row r="32638" spans="6:6">
      <c r="F32638" s="1846"/>
    </row>
    <row r="32639" spans="6:6">
      <c r="F32639" s="1846"/>
    </row>
    <row r="32640" spans="6:6">
      <c r="F32640" s="1846"/>
    </row>
    <row r="32641" spans="6:6">
      <c r="F32641" s="1846"/>
    </row>
    <row r="32642" spans="6:6">
      <c r="F32642" s="1846"/>
    </row>
    <row r="32643" spans="6:6">
      <c r="F32643" s="1846"/>
    </row>
    <row r="32644" spans="6:6">
      <c r="F32644" s="1846"/>
    </row>
    <row r="32645" spans="6:6">
      <c r="F32645" s="1846"/>
    </row>
    <row r="32646" spans="6:6">
      <c r="F32646" s="1846"/>
    </row>
    <row r="32647" spans="6:6">
      <c r="F32647" s="1846"/>
    </row>
    <row r="32648" spans="6:6">
      <c r="F32648" s="1846"/>
    </row>
    <row r="32649" spans="6:6">
      <c r="F32649" s="1846"/>
    </row>
    <row r="32650" spans="6:6">
      <c r="F32650" s="1846"/>
    </row>
    <row r="32651" spans="6:6">
      <c r="F32651" s="1846"/>
    </row>
    <row r="32652" spans="6:6">
      <c r="F32652" s="1846"/>
    </row>
    <row r="32653" spans="6:6">
      <c r="F32653" s="1846"/>
    </row>
    <row r="32654" spans="6:6">
      <c r="F32654" s="1846"/>
    </row>
    <row r="32655" spans="6:6">
      <c r="F32655" s="1846"/>
    </row>
    <row r="32656" spans="6:6">
      <c r="F32656" s="1846"/>
    </row>
    <row r="32657" spans="6:6">
      <c r="F32657" s="1846"/>
    </row>
    <row r="32658" spans="6:6">
      <c r="F32658" s="1846"/>
    </row>
    <row r="32659" spans="6:6">
      <c r="F32659" s="1846"/>
    </row>
    <row r="32660" spans="6:6">
      <c r="F32660" s="1846"/>
    </row>
    <row r="32661" spans="6:6">
      <c r="F32661" s="1846"/>
    </row>
    <row r="32662" spans="6:6">
      <c r="F32662" s="1846"/>
    </row>
    <row r="32663" spans="6:6">
      <c r="F32663" s="1846"/>
    </row>
    <row r="32664" spans="6:6">
      <c r="F32664" s="1846"/>
    </row>
    <row r="32665" spans="6:6">
      <c r="F32665" s="1846"/>
    </row>
    <row r="32666" spans="6:6">
      <c r="F32666" s="1846"/>
    </row>
    <row r="32667" spans="6:6">
      <c r="F32667" s="1846"/>
    </row>
    <row r="32668" spans="6:6">
      <c r="F32668" s="1846"/>
    </row>
    <row r="32669" spans="6:6">
      <c r="F32669" s="1846"/>
    </row>
    <row r="32670" spans="6:6">
      <c r="F32670" s="1846"/>
    </row>
    <row r="32671" spans="6:6">
      <c r="F32671" s="1846"/>
    </row>
    <row r="32672" spans="6:6">
      <c r="F32672" s="1846"/>
    </row>
    <row r="32673" spans="6:6">
      <c r="F32673" s="1846"/>
    </row>
    <row r="32674" spans="6:6">
      <c r="F32674" s="1846"/>
    </row>
    <row r="32675" spans="6:6">
      <c r="F32675" s="1846"/>
    </row>
    <row r="32676" spans="6:6">
      <c r="F32676" s="1846"/>
    </row>
    <row r="32677" spans="6:6">
      <c r="F32677" s="1846"/>
    </row>
    <row r="32678" spans="6:6">
      <c r="F32678" s="1846"/>
    </row>
    <row r="32679" spans="6:6">
      <c r="F32679" s="1846"/>
    </row>
    <row r="32680" spans="6:6">
      <c r="F32680" s="1846"/>
    </row>
    <row r="32681" spans="6:6">
      <c r="F32681" s="1846"/>
    </row>
    <row r="32682" spans="6:6">
      <c r="F32682" s="1846"/>
    </row>
    <row r="32683" spans="6:6">
      <c r="F32683" s="1846"/>
    </row>
    <row r="32684" spans="6:6">
      <c r="F32684" s="1846"/>
    </row>
    <row r="32685" spans="6:6">
      <c r="F32685" s="1846"/>
    </row>
    <row r="32686" spans="6:6">
      <c r="F32686" s="1846"/>
    </row>
    <row r="32687" spans="6:6">
      <c r="F32687" s="1846"/>
    </row>
    <row r="32688" spans="6:6">
      <c r="F32688" s="1846"/>
    </row>
    <row r="32689" spans="6:6">
      <c r="F32689" s="1846"/>
    </row>
    <row r="32690" spans="6:6">
      <c r="F32690" s="1846"/>
    </row>
    <row r="32691" spans="6:6">
      <c r="F32691" s="1846"/>
    </row>
    <row r="32692" spans="6:6">
      <c r="F32692" s="1846"/>
    </row>
    <row r="32693" spans="6:6">
      <c r="F32693" s="1846"/>
    </row>
    <row r="32694" spans="6:6">
      <c r="F32694" s="1846"/>
    </row>
    <row r="32695" spans="6:6">
      <c r="F32695" s="1846"/>
    </row>
    <row r="32696" spans="6:6">
      <c r="F32696" s="1846"/>
    </row>
    <row r="32697" spans="6:6">
      <c r="F32697" s="1846"/>
    </row>
    <row r="32698" spans="6:6">
      <c r="F32698" s="1846"/>
    </row>
    <row r="32699" spans="6:6">
      <c r="F32699" s="1846"/>
    </row>
    <row r="32700" spans="6:6">
      <c r="F32700" s="1846"/>
    </row>
    <row r="32701" spans="6:6">
      <c r="F32701" s="1846"/>
    </row>
    <row r="32702" spans="6:6">
      <c r="F32702" s="1846"/>
    </row>
    <row r="32703" spans="6:6">
      <c r="F32703" s="1846"/>
    </row>
    <row r="32704" spans="6:6">
      <c r="F32704" s="1846"/>
    </row>
    <row r="32705" spans="6:6">
      <c r="F32705" s="1846"/>
    </row>
    <row r="32706" spans="6:6">
      <c r="F32706" s="1846"/>
    </row>
    <row r="32707" spans="6:6">
      <c r="F32707" s="1846"/>
    </row>
    <row r="32708" spans="6:6">
      <c r="F32708" s="1846"/>
    </row>
    <row r="32709" spans="6:6">
      <c r="F32709" s="1846"/>
    </row>
    <row r="32710" spans="6:6">
      <c r="F32710" s="1846"/>
    </row>
    <row r="32711" spans="6:6">
      <c r="F32711" s="1846"/>
    </row>
    <row r="32712" spans="6:6">
      <c r="F32712" s="1846"/>
    </row>
    <row r="32713" spans="6:6">
      <c r="F32713" s="1846"/>
    </row>
    <row r="32714" spans="6:6">
      <c r="F32714" s="1846"/>
    </row>
    <row r="32715" spans="6:6">
      <c r="F32715" s="1846"/>
    </row>
    <row r="32716" spans="6:6">
      <c r="F32716" s="1846"/>
    </row>
    <row r="32717" spans="6:6">
      <c r="F32717" s="1846"/>
    </row>
    <row r="32718" spans="6:6">
      <c r="F32718" s="1846"/>
    </row>
    <row r="32719" spans="6:6">
      <c r="F32719" s="1846"/>
    </row>
    <row r="32720" spans="6:6">
      <c r="F32720" s="1846"/>
    </row>
    <row r="32721" spans="6:6">
      <c r="F32721" s="1846"/>
    </row>
    <row r="32722" spans="6:6">
      <c r="F32722" s="1846"/>
    </row>
    <row r="32723" spans="6:6">
      <c r="F32723" s="1846"/>
    </row>
    <row r="32724" spans="6:6">
      <c r="F32724" s="1846"/>
    </row>
    <row r="32725" spans="6:6">
      <c r="F32725" s="1846"/>
    </row>
    <row r="32726" spans="6:6">
      <c r="F32726" s="1846"/>
    </row>
    <row r="32727" spans="6:6">
      <c r="F32727" s="1846"/>
    </row>
    <row r="32728" spans="6:6">
      <c r="F32728" s="1846"/>
    </row>
    <row r="32729" spans="6:6">
      <c r="F32729" s="1846"/>
    </row>
    <row r="32730" spans="6:6">
      <c r="F32730" s="1846"/>
    </row>
    <row r="32731" spans="6:6">
      <c r="F32731" s="1846"/>
    </row>
    <row r="32732" spans="6:6">
      <c r="F32732" s="1846"/>
    </row>
    <row r="32733" spans="6:6">
      <c r="F32733" s="1846"/>
    </row>
    <row r="32734" spans="6:6">
      <c r="F32734" s="1846"/>
    </row>
    <row r="32735" spans="6:6">
      <c r="F32735" s="1846"/>
    </row>
    <row r="32736" spans="6:6">
      <c r="F32736" s="1846"/>
    </row>
    <row r="32737" spans="6:6">
      <c r="F32737" s="1846"/>
    </row>
    <row r="32738" spans="6:6">
      <c r="F32738" s="1846"/>
    </row>
    <row r="32739" spans="6:6">
      <c r="F32739" s="1846"/>
    </row>
    <row r="32740" spans="6:6">
      <c r="F32740" s="1846"/>
    </row>
    <row r="32741" spans="6:6">
      <c r="F32741" s="1846"/>
    </row>
    <row r="32742" spans="6:6">
      <c r="F32742" s="1846"/>
    </row>
    <row r="32743" spans="6:6">
      <c r="F32743" s="1846"/>
    </row>
    <row r="32744" spans="6:6">
      <c r="F32744" s="1846"/>
    </row>
    <row r="32745" spans="6:6">
      <c r="F32745" s="1846"/>
    </row>
    <row r="32746" spans="6:6">
      <c r="F32746" s="1846"/>
    </row>
    <row r="32747" spans="6:6">
      <c r="F32747" s="1846"/>
    </row>
    <row r="32748" spans="6:6">
      <c r="F32748" s="1846"/>
    </row>
    <row r="32749" spans="6:6">
      <c r="F32749" s="1846"/>
    </row>
    <row r="32750" spans="6:6">
      <c r="F32750" s="1846"/>
    </row>
    <row r="32751" spans="6:6">
      <c r="F32751" s="1846"/>
    </row>
    <row r="32752" spans="6:6">
      <c r="F32752" s="1846"/>
    </row>
    <row r="32753" spans="6:6">
      <c r="F32753" s="1846"/>
    </row>
    <row r="32754" spans="6:6">
      <c r="F32754" s="1846"/>
    </row>
    <row r="32755" spans="6:6">
      <c r="F32755" s="1846"/>
    </row>
    <row r="32756" spans="6:6">
      <c r="F32756" s="1846"/>
    </row>
    <row r="32757" spans="6:6">
      <c r="F32757" s="1846"/>
    </row>
    <row r="32758" spans="6:6">
      <c r="F32758" s="1846"/>
    </row>
    <row r="32759" spans="6:6">
      <c r="F32759" s="1846"/>
    </row>
    <row r="32760" spans="6:6">
      <c r="F32760" s="1846"/>
    </row>
    <row r="32761" spans="6:6">
      <c r="F32761" s="1846"/>
    </row>
    <row r="32762" spans="6:6">
      <c r="F32762" s="1846"/>
    </row>
    <row r="32763" spans="6:6">
      <c r="F32763" s="1846"/>
    </row>
    <row r="32764" spans="6:6">
      <c r="F32764" s="1846"/>
    </row>
    <row r="32765" spans="6:6">
      <c r="F32765" s="1846"/>
    </row>
    <row r="32766" spans="6:6">
      <c r="F32766" s="1846"/>
    </row>
    <row r="32767" spans="6:6">
      <c r="F32767" s="1846"/>
    </row>
    <row r="32768" spans="6:6">
      <c r="F32768" s="1846"/>
    </row>
    <row r="32769" spans="6:6">
      <c r="F32769" s="1846"/>
    </row>
    <row r="32770" spans="6:6">
      <c r="F32770" s="1846"/>
    </row>
    <row r="32771" spans="6:6">
      <c r="F32771" s="1846"/>
    </row>
    <row r="32772" spans="6:6">
      <c r="F32772" s="1846"/>
    </row>
    <row r="32773" spans="6:6">
      <c r="F32773" s="1846"/>
    </row>
    <row r="32774" spans="6:6">
      <c r="F32774" s="1846"/>
    </row>
    <row r="32775" spans="6:6">
      <c r="F32775" s="1846"/>
    </row>
    <row r="32776" spans="6:6">
      <c r="F32776" s="1846"/>
    </row>
    <row r="32777" spans="6:6">
      <c r="F32777" s="1846"/>
    </row>
    <row r="32778" spans="6:6">
      <c r="F32778" s="1846"/>
    </row>
    <row r="32779" spans="6:6">
      <c r="F32779" s="1846"/>
    </row>
    <row r="32780" spans="6:6">
      <c r="F32780" s="1846"/>
    </row>
    <row r="32781" spans="6:6">
      <c r="F32781" s="1846"/>
    </row>
    <row r="32782" spans="6:6">
      <c r="F32782" s="1846"/>
    </row>
    <row r="32783" spans="6:6">
      <c r="F32783" s="1846"/>
    </row>
    <row r="32784" spans="6:6">
      <c r="F32784" s="1846"/>
    </row>
    <row r="32785" spans="6:6">
      <c r="F32785" s="1846"/>
    </row>
    <row r="32786" spans="6:6">
      <c r="F32786" s="1846"/>
    </row>
    <row r="32787" spans="6:6">
      <c r="F32787" s="1846"/>
    </row>
    <row r="32788" spans="6:6">
      <c r="F32788" s="1846"/>
    </row>
    <row r="32789" spans="6:6">
      <c r="F32789" s="1846"/>
    </row>
    <row r="32790" spans="6:6">
      <c r="F32790" s="1846"/>
    </row>
    <row r="32791" spans="6:6">
      <c r="F32791" s="1846"/>
    </row>
    <row r="32792" spans="6:6">
      <c r="F32792" s="1846"/>
    </row>
    <row r="32793" spans="6:6">
      <c r="F32793" s="1846"/>
    </row>
    <row r="32794" spans="6:6">
      <c r="F32794" s="1846"/>
    </row>
    <row r="32795" spans="6:6">
      <c r="F32795" s="1846"/>
    </row>
    <row r="32796" spans="6:6">
      <c r="F32796" s="1846"/>
    </row>
    <row r="32797" spans="6:6">
      <c r="F32797" s="1846"/>
    </row>
    <row r="32798" spans="6:6">
      <c r="F32798" s="1846"/>
    </row>
    <row r="32799" spans="6:6">
      <c r="F32799" s="1846"/>
    </row>
    <row r="32800" spans="6:6">
      <c r="F32800" s="1846"/>
    </row>
    <row r="32801" spans="6:6">
      <c r="F32801" s="1846"/>
    </row>
    <row r="32802" spans="6:6">
      <c r="F32802" s="1846"/>
    </row>
    <row r="32803" spans="6:6">
      <c r="F32803" s="1846"/>
    </row>
    <row r="32804" spans="6:6">
      <c r="F32804" s="1846"/>
    </row>
    <row r="32805" spans="6:6">
      <c r="F32805" s="1846"/>
    </row>
    <row r="32806" spans="6:6">
      <c r="F32806" s="1846"/>
    </row>
    <row r="32807" spans="6:6">
      <c r="F32807" s="1846"/>
    </row>
    <row r="32808" spans="6:6">
      <c r="F32808" s="1846"/>
    </row>
    <row r="32809" spans="6:6">
      <c r="F32809" s="1846"/>
    </row>
    <row r="32810" spans="6:6">
      <c r="F32810" s="1846"/>
    </row>
    <row r="32811" spans="6:6">
      <c r="F32811" s="1846"/>
    </row>
    <row r="32812" spans="6:6">
      <c r="F32812" s="1846"/>
    </row>
    <row r="32813" spans="6:6">
      <c r="F32813" s="1846"/>
    </row>
    <row r="32814" spans="6:6">
      <c r="F32814" s="1846"/>
    </row>
    <row r="32815" spans="6:6">
      <c r="F32815" s="1846"/>
    </row>
    <row r="32816" spans="6:6">
      <c r="F32816" s="1846"/>
    </row>
    <row r="32817" spans="6:6">
      <c r="F32817" s="1846"/>
    </row>
    <row r="32818" spans="6:6">
      <c r="F32818" s="1846"/>
    </row>
    <row r="32819" spans="6:6">
      <c r="F32819" s="1846"/>
    </row>
    <row r="32820" spans="6:6">
      <c r="F32820" s="1846"/>
    </row>
    <row r="32821" spans="6:6">
      <c r="F32821" s="1846"/>
    </row>
    <row r="32822" spans="6:6">
      <c r="F32822" s="1846"/>
    </row>
    <row r="32823" spans="6:6">
      <c r="F32823" s="1846"/>
    </row>
    <row r="32824" spans="6:6">
      <c r="F32824" s="1846"/>
    </row>
    <row r="32825" spans="6:6">
      <c r="F32825" s="1846"/>
    </row>
    <row r="32826" spans="6:6">
      <c r="F32826" s="1846"/>
    </row>
    <row r="32827" spans="6:6">
      <c r="F32827" s="1846"/>
    </row>
    <row r="32828" spans="6:6">
      <c r="F32828" s="1846"/>
    </row>
    <row r="32829" spans="6:6">
      <c r="F32829" s="1846"/>
    </row>
    <row r="32830" spans="6:6">
      <c r="F32830" s="1846"/>
    </row>
    <row r="32831" spans="6:6">
      <c r="F32831" s="1846"/>
    </row>
    <row r="32832" spans="6:6">
      <c r="F32832" s="1846"/>
    </row>
    <row r="32833" spans="6:6">
      <c r="F32833" s="1846"/>
    </row>
    <row r="32834" spans="6:6">
      <c r="F32834" s="1846"/>
    </row>
    <row r="32835" spans="6:6">
      <c r="F32835" s="1846"/>
    </row>
    <row r="32836" spans="6:6">
      <c r="F32836" s="1846"/>
    </row>
    <row r="32837" spans="6:6">
      <c r="F32837" s="1846"/>
    </row>
    <row r="32838" spans="6:6">
      <c r="F32838" s="1846"/>
    </row>
    <row r="32839" spans="6:6">
      <c r="F32839" s="1846"/>
    </row>
    <row r="32840" spans="6:6">
      <c r="F32840" s="1846"/>
    </row>
    <row r="32841" spans="6:6">
      <c r="F32841" s="1846"/>
    </row>
    <row r="32842" spans="6:6">
      <c r="F32842" s="1846"/>
    </row>
    <row r="32843" spans="6:6">
      <c r="F32843" s="1846"/>
    </row>
    <row r="32844" spans="6:6">
      <c r="F32844" s="1846"/>
    </row>
    <row r="32845" spans="6:6">
      <c r="F32845" s="1846"/>
    </row>
    <row r="32846" spans="6:6">
      <c r="F32846" s="1846"/>
    </row>
    <row r="32847" spans="6:6">
      <c r="F32847" s="1846"/>
    </row>
    <row r="32848" spans="6:6">
      <c r="F32848" s="1846"/>
    </row>
    <row r="32849" spans="6:6">
      <c r="F32849" s="1846"/>
    </row>
    <row r="32850" spans="6:6">
      <c r="F32850" s="1846"/>
    </row>
    <row r="32851" spans="6:6">
      <c r="F32851" s="1846"/>
    </row>
    <row r="32852" spans="6:6">
      <c r="F32852" s="1846"/>
    </row>
    <row r="32853" spans="6:6">
      <c r="F32853" s="1846"/>
    </row>
    <row r="32854" spans="6:6">
      <c r="F32854" s="1846"/>
    </row>
    <row r="32855" spans="6:6">
      <c r="F32855" s="1846"/>
    </row>
    <row r="32856" spans="6:6">
      <c r="F32856" s="1846"/>
    </row>
    <row r="32857" spans="6:6">
      <c r="F32857" s="1846"/>
    </row>
    <row r="32858" spans="6:6">
      <c r="F32858" s="1846"/>
    </row>
    <row r="32859" spans="6:6">
      <c r="F32859" s="1846"/>
    </row>
    <row r="32860" spans="6:6">
      <c r="F32860" s="1846"/>
    </row>
    <row r="32861" spans="6:6">
      <c r="F32861" s="1846"/>
    </row>
    <row r="32862" spans="6:6">
      <c r="F32862" s="1846"/>
    </row>
    <row r="32863" spans="6:6">
      <c r="F32863" s="1846"/>
    </row>
    <row r="32864" spans="6:6">
      <c r="F32864" s="1846"/>
    </row>
    <row r="32865" spans="6:6">
      <c r="F32865" s="1846"/>
    </row>
    <row r="32866" spans="6:6">
      <c r="F32866" s="1846"/>
    </row>
    <row r="32867" spans="6:6">
      <c r="F32867" s="1846"/>
    </row>
    <row r="32868" spans="6:6">
      <c r="F32868" s="1846"/>
    </row>
    <row r="32869" spans="6:6">
      <c r="F32869" s="1846"/>
    </row>
    <row r="32870" spans="6:6">
      <c r="F32870" s="1846"/>
    </row>
    <row r="32871" spans="6:6">
      <c r="F32871" s="1846"/>
    </row>
    <row r="32872" spans="6:6">
      <c r="F32872" s="1846"/>
    </row>
    <row r="32873" spans="6:6">
      <c r="F32873" s="1846"/>
    </row>
    <row r="32874" spans="6:6">
      <c r="F32874" s="1846"/>
    </row>
    <row r="32875" spans="6:6">
      <c r="F32875" s="1846"/>
    </row>
    <row r="32876" spans="6:6">
      <c r="F32876" s="1846"/>
    </row>
    <row r="32877" spans="6:6">
      <c r="F32877" s="1846"/>
    </row>
    <row r="32878" spans="6:6">
      <c r="F32878" s="1846"/>
    </row>
    <row r="32879" spans="6:6">
      <c r="F32879" s="1846"/>
    </row>
    <row r="32880" spans="6:6">
      <c r="F32880" s="1846"/>
    </row>
    <row r="32881" spans="6:6">
      <c r="F32881" s="1846"/>
    </row>
    <row r="32882" spans="6:6">
      <c r="F32882" s="1846"/>
    </row>
    <row r="32883" spans="6:6">
      <c r="F32883" s="1846"/>
    </row>
    <row r="32884" spans="6:6">
      <c r="F32884" s="1846"/>
    </row>
    <row r="32885" spans="6:6">
      <c r="F32885" s="1846"/>
    </row>
    <row r="32886" spans="6:6">
      <c r="F32886" s="1846"/>
    </row>
    <row r="32887" spans="6:6">
      <c r="F32887" s="1846"/>
    </row>
    <row r="32888" spans="6:6">
      <c r="F32888" s="1846"/>
    </row>
    <row r="32889" spans="6:6">
      <c r="F32889" s="1846"/>
    </row>
    <row r="32890" spans="6:6">
      <c r="F32890" s="1846"/>
    </row>
    <row r="32891" spans="6:6">
      <c r="F32891" s="1846"/>
    </row>
    <row r="32892" spans="6:6">
      <c r="F32892" s="1846"/>
    </row>
    <row r="32893" spans="6:6">
      <c r="F32893" s="1846"/>
    </row>
    <row r="32894" spans="6:6">
      <c r="F32894" s="1846"/>
    </row>
    <row r="32895" spans="6:6">
      <c r="F32895" s="1846"/>
    </row>
    <row r="32896" spans="6:6">
      <c r="F32896" s="1846"/>
    </row>
    <row r="32897" spans="6:6">
      <c r="F32897" s="1846"/>
    </row>
    <row r="32898" spans="6:6">
      <c r="F32898" s="1846"/>
    </row>
    <row r="32899" spans="6:6">
      <c r="F32899" s="1846"/>
    </row>
    <row r="32900" spans="6:6">
      <c r="F32900" s="1846"/>
    </row>
    <row r="32901" spans="6:6">
      <c r="F32901" s="1846"/>
    </row>
    <row r="32902" spans="6:6">
      <c r="F32902" s="1846"/>
    </row>
    <row r="32903" spans="6:6">
      <c r="F32903" s="1846"/>
    </row>
    <row r="32904" spans="6:6">
      <c r="F32904" s="1846"/>
    </row>
    <row r="32905" spans="6:6">
      <c r="F32905" s="1846"/>
    </row>
    <row r="32906" spans="6:6">
      <c r="F32906" s="1846"/>
    </row>
    <row r="32907" spans="6:6">
      <c r="F32907" s="1846"/>
    </row>
    <row r="32908" spans="6:6">
      <c r="F32908" s="1846"/>
    </row>
    <row r="32909" spans="6:6">
      <c r="F32909" s="1846"/>
    </row>
    <row r="32910" spans="6:6">
      <c r="F32910" s="1846"/>
    </row>
    <row r="32911" spans="6:6">
      <c r="F32911" s="1846"/>
    </row>
    <row r="32912" spans="6:6">
      <c r="F32912" s="1846"/>
    </row>
    <row r="32913" spans="6:6">
      <c r="F32913" s="1846"/>
    </row>
    <row r="32914" spans="6:6">
      <c r="F32914" s="1846"/>
    </row>
    <row r="32915" spans="6:6">
      <c r="F32915" s="1846"/>
    </row>
    <row r="32916" spans="6:6">
      <c r="F32916" s="1846"/>
    </row>
    <row r="32917" spans="6:6">
      <c r="F32917" s="1846"/>
    </row>
    <row r="32918" spans="6:6">
      <c r="F32918" s="1846"/>
    </row>
    <row r="32919" spans="6:6">
      <c r="F32919" s="1846"/>
    </row>
    <row r="32920" spans="6:6">
      <c r="F32920" s="1846"/>
    </row>
    <row r="32921" spans="6:6">
      <c r="F32921" s="1846"/>
    </row>
    <row r="32922" spans="6:6">
      <c r="F32922" s="1846"/>
    </row>
    <row r="32923" spans="6:6">
      <c r="F32923" s="1846"/>
    </row>
    <row r="32924" spans="6:6">
      <c r="F32924" s="1846"/>
    </row>
    <row r="32925" spans="6:6">
      <c r="F32925" s="1846"/>
    </row>
    <row r="32926" spans="6:6">
      <c r="F32926" s="1846"/>
    </row>
    <row r="32927" spans="6:6">
      <c r="F32927" s="1846"/>
    </row>
    <row r="32928" spans="6:6">
      <c r="F32928" s="1846"/>
    </row>
    <row r="32929" spans="6:6">
      <c r="F32929" s="1846"/>
    </row>
    <row r="32930" spans="6:6">
      <c r="F32930" s="1846"/>
    </row>
    <row r="32931" spans="6:6">
      <c r="F32931" s="1846"/>
    </row>
    <row r="32932" spans="6:6">
      <c r="F32932" s="1846"/>
    </row>
    <row r="32933" spans="6:6">
      <c r="F32933" s="1846"/>
    </row>
    <row r="32934" spans="6:6">
      <c r="F32934" s="1846"/>
    </row>
    <row r="32935" spans="6:6">
      <c r="F32935" s="1846"/>
    </row>
    <row r="32936" spans="6:6">
      <c r="F32936" s="1846"/>
    </row>
    <row r="32937" spans="6:6">
      <c r="F32937" s="1846"/>
    </row>
    <row r="32938" spans="6:6">
      <c r="F32938" s="1846"/>
    </row>
    <row r="32939" spans="6:6">
      <c r="F32939" s="1846"/>
    </row>
    <row r="32940" spans="6:6">
      <c r="F32940" s="1846"/>
    </row>
    <row r="32941" spans="6:6">
      <c r="F32941" s="1846"/>
    </row>
    <row r="32942" spans="6:6">
      <c r="F32942" s="1846"/>
    </row>
    <row r="32943" spans="6:6">
      <c r="F32943" s="1846"/>
    </row>
    <row r="32944" spans="6:6">
      <c r="F32944" s="1846"/>
    </row>
    <row r="32945" spans="6:6">
      <c r="F32945" s="1846"/>
    </row>
    <row r="32946" spans="6:6">
      <c r="F32946" s="1846"/>
    </row>
    <row r="32947" spans="6:6">
      <c r="F32947" s="1846"/>
    </row>
    <row r="32948" spans="6:6">
      <c r="F32948" s="1846"/>
    </row>
    <row r="32949" spans="6:6">
      <c r="F32949" s="1846"/>
    </row>
    <row r="32950" spans="6:6">
      <c r="F32950" s="1846"/>
    </row>
    <row r="32951" spans="6:6">
      <c r="F32951" s="1846"/>
    </row>
    <row r="32952" spans="6:6">
      <c r="F32952" s="1846"/>
    </row>
    <row r="32953" spans="6:6">
      <c r="F32953" s="1846"/>
    </row>
    <row r="32954" spans="6:6">
      <c r="F32954" s="1846"/>
    </row>
    <row r="32955" spans="6:6">
      <c r="F32955" s="1846"/>
    </row>
    <row r="32956" spans="6:6">
      <c r="F32956" s="1846"/>
    </row>
    <row r="32957" spans="6:6">
      <c r="F32957" s="1846"/>
    </row>
    <row r="32958" spans="6:6">
      <c r="F32958" s="1846"/>
    </row>
    <row r="32959" spans="6:6">
      <c r="F32959" s="1846"/>
    </row>
    <row r="32960" spans="6:6">
      <c r="F32960" s="1846"/>
    </row>
    <row r="32961" spans="6:6">
      <c r="F32961" s="1846"/>
    </row>
    <row r="32962" spans="6:6">
      <c r="F32962" s="1846"/>
    </row>
    <row r="32963" spans="6:6">
      <c r="F32963" s="1846"/>
    </row>
    <row r="32964" spans="6:6">
      <c r="F32964" s="1846"/>
    </row>
    <row r="32965" spans="6:6">
      <c r="F32965" s="1846"/>
    </row>
    <row r="32966" spans="6:6">
      <c r="F32966" s="1846"/>
    </row>
    <row r="32967" spans="6:6">
      <c r="F32967" s="1846"/>
    </row>
    <row r="32968" spans="6:6">
      <c r="F32968" s="1846"/>
    </row>
    <row r="32969" spans="6:6">
      <c r="F32969" s="1846"/>
    </row>
    <row r="32970" spans="6:6">
      <c r="F32970" s="1846"/>
    </row>
    <row r="32971" spans="6:6">
      <c r="F32971" s="1846"/>
    </row>
    <row r="32972" spans="6:6">
      <c r="F32972" s="1846"/>
    </row>
    <row r="32973" spans="6:6">
      <c r="F32973" s="1846"/>
    </row>
    <row r="32974" spans="6:6">
      <c r="F32974" s="1846"/>
    </row>
    <row r="32975" spans="6:6">
      <c r="F32975" s="1846"/>
    </row>
    <row r="32976" spans="6:6">
      <c r="F32976" s="1846"/>
    </row>
    <row r="32977" spans="6:6">
      <c r="F32977" s="1846"/>
    </row>
    <row r="32978" spans="6:6">
      <c r="F32978" s="1846"/>
    </row>
    <row r="32979" spans="6:6">
      <c r="F32979" s="1846"/>
    </row>
    <row r="32980" spans="6:6">
      <c r="F32980" s="1846"/>
    </row>
    <row r="32981" spans="6:6">
      <c r="F32981" s="1846"/>
    </row>
    <row r="32982" spans="6:6">
      <c r="F32982" s="1846"/>
    </row>
    <row r="32983" spans="6:6">
      <c r="F32983" s="1846"/>
    </row>
    <row r="32984" spans="6:6">
      <c r="F32984" s="1846"/>
    </row>
    <row r="32985" spans="6:6">
      <c r="F32985" s="1846"/>
    </row>
    <row r="32986" spans="6:6">
      <c r="F32986" s="1846"/>
    </row>
    <row r="32987" spans="6:6">
      <c r="F32987" s="1846"/>
    </row>
    <row r="32988" spans="6:6">
      <c r="F32988" s="1846"/>
    </row>
    <row r="32989" spans="6:6">
      <c r="F32989" s="1846"/>
    </row>
    <row r="32990" spans="6:6">
      <c r="F32990" s="1846"/>
    </row>
    <row r="32991" spans="6:6">
      <c r="F32991" s="1846"/>
    </row>
    <row r="32992" spans="6:6">
      <c r="F32992" s="1846"/>
    </row>
    <row r="32993" spans="6:6">
      <c r="F32993" s="1846"/>
    </row>
    <row r="32994" spans="6:6">
      <c r="F32994" s="1846"/>
    </row>
    <row r="32995" spans="6:6">
      <c r="F32995" s="1846"/>
    </row>
    <row r="32996" spans="6:6">
      <c r="F32996" s="1846"/>
    </row>
    <row r="32997" spans="6:6">
      <c r="F32997" s="1846"/>
    </row>
    <row r="32998" spans="6:6">
      <c r="F32998" s="1846"/>
    </row>
    <row r="32999" spans="6:6">
      <c r="F32999" s="1846"/>
    </row>
    <row r="33000" spans="6:6">
      <c r="F33000" s="1846"/>
    </row>
    <row r="33001" spans="6:6">
      <c r="F33001" s="1846"/>
    </row>
    <row r="33002" spans="6:6">
      <c r="F33002" s="1846"/>
    </row>
    <row r="33003" spans="6:6">
      <c r="F33003" s="1846"/>
    </row>
    <row r="33004" spans="6:6">
      <c r="F33004" s="1846"/>
    </row>
    <row r="33005" spans="6:6">
      <c r="F33005" s="1846"/>
    </row>
    <row r="33006" spans="6:6">
      <c r="F33006" s="1846"/>
    </row>
    <row r="33007" spans="6:6">
      <c r="F33007" s="1846"/>
    </row>
    <row r="33008" spans="6:6">
      <c r="F33008" s="1846"/>
    </row>
    <row r="33009" spans="6:6">
      <c r="F33009" s="1846"/>
    </row>
    <row r="33010" spans="6:6">
      <c r="F33010" s="1846"/>
    </row>
    <row r="33011" spans="6:6">
      <c r="F33011" s="1846"/>
    </row>
    <row r="33012" spans="6:6">
      <c r="F33012" s="1846"/>
    </row>
    <row r="33013" spans="6:6">
      <c r="F33013" s="1846"/>
    </row>
    <row r="33014" spans="6:6">
      <c r="F33014" s="1846"/>
    </row>
    <row r="33015" spans="6:6">
      <c r="F33015" s="1846"/>
    </row>
    <row r="33016" spans="6:6">
      <c r="F33016" s="1846"/>
    </row>
    <row r="33017" spans="6:6">
      <c r="F33017" s="1846"/>
    </row>
    <row r="33018" spans="6:6">
      <c r="F33018" s="1846"/>
    </row>
    <row r="33019" spans="6:6">
      <c r="F33019" s="1846"/>
    </row>
    <row r="33020" spans="6:6">
      <c r="F33020" s="1846"/>
    </row>
    <row r="33021" spans="6:6">
      <c r="F33021" s="1846"/>
    </row>
    <row r="33022" spans="6:6">
      <c r="F33022" s="1846"/>
    </row>
    <row r="33023" spans="6:6">
      <c r="F33023" s="1846"/>
    </row>
    <row r="33024" spans="6:6">
      <c r="F33024" s="1846"/>
    </row>
    <row r="33025" spans="6:6">
      <c r="F33025" s="1846"/>
    </row>
    <row r="33026" spans="6:6">
      <c r="F33026" s="1846"/>
    </row>
    <row r="33027" spans="6:6">
      <c r="F33027" s="1846"/>
    </row>
    <row r="33028" spans="6:6">
      <c r="F33028" s="1846"/>
    </row>
    <row r="33029" spans="6:6">
      <c r="F33029" s="1846"/>
    </row>
    <row r="33030" spans="6:6">
      <c r="F33030" s="1846"/>
    </row>
    <row r="33031" spans="6:6">
      <c r="F33031" s="1846"/>
    </row>
    <row r="33032" spans="6:6">
      <c r="F33032" s="1846"/>
    </row>
    <row r="33033" spans="6:6">
      <c r="F33033" s="1846"/>
    </row>
    <row r="33034" spans="6:6">
      <c r="F33034" s="1846"/>
    </row>
    <row r="33035" spans="6:6">
      <c r="F33035" s="1846"/>
    </row>
    <row r="33036" spans="6:6">
      <c r="F33036" s="1846"/>
    </row>
    <row r="33037" spans="6:6">
      <c r="F33037" s="1846"/>
    </row>
    <row r="33038" spans="6:6">
      <c r="F33038" s="1846"/>
    </row>
    <row r="33039" spans="6:6">
      <c r="F33039" s="1846"/>
    </row>
    <row r="33040" spans="6:6">
      <c r="F33040" s="1846"/>
    </row>
    <row r="33041" spans="6:6">
      <c r="F33041" s="1846"/>
    </row>
    <row r="33042" spans="6:6">
      <c r="F33042" s="1846"/>
    </row>
    <row r="33043" spans="6:6">
      <c r="F33043" s="1846"/>
    </row>
    <row r="33044" spans="6:6">
      <c r="F33044" s="1846"/>
    </row>
    <row r="33045" spans="6:6">
      <c r="F33045" s="1846"/>
    </row>
    <row r="33046" spans="6:6">
      <c r="F33046" s="1846"/>
    </row>
    <row r="33047" spans="6:6">
      <c r="F33047" s="1846"/>
    </row>
    <row r="33048" spans="6:6">
      <c r="F33048" s="1846"/>
    </row>
    <row r="33049" spans="6:6">
      <c r="F33049" s="1846"/>
    </row>
    <row r="33050" spans="6:6">
      <c r="F33050" s="1846"/>
    </row>
    <row r="33051" spans="6:6">
      <c r="F33051" s="1846"/>
    </row>
    <row r="33052" spans="6:6">
      <c r="F33052" s="1846"/>
    </row>
    <row r="33053" spans="6:6">
      <c r="F33053" s="1846"/>
    </row>
    <row r="33054" spans="6:6">
      <c r="F33054" s="1846"/>
    </row>
    <row r="33055" spans="6:6">
      <c r="F33055" s="1846"/>
    </row>
    <row r="33056" spans="6:6">
      <c r="F33056" s="1846"/>
    </row>
    <row r="33057" spans="6:6">
      <c r="F33057" s="1846"/>
    </row>
    <row r="33058" spans="6:6">
      <c r="F33058" s="1846"/>
    </row>
    <row r="33059" spans="6:6">
      <c r="F33059" s="1846"/>
    </row>
    <row r="33060" spans="6:6">
      <c r="F33060" s="1846"/>
    </row>
    <row r="33061" spans="6:6">
      <c r="F33061" s="1846"/>
    </row>
    <row r="33062" spans="6:6">
      <c r="F33062" s="1846"/>
    </row>
    <row r="33063" spans="6:6">
      <c r="F33063" s="1846"/>
    </row>
    <row r="33064" spans="6:6">
      <c r="F33064" s="1846"/>
    </row>
    <row r="33065" spans="6:6">
      <c r="F33065" s="1846"/>
    </row>
    <row r="33066" spans="6:6">
      <c r="F33066" s="1846"/>
    </row>
    <row r="33067" spans="6:6">
      <c r="F33067" s="1846"/>
    </row>
    <row r="33068" spans="6:6">
      <c r="F33068" s="1846"/>
    </row>
    <row r="33069" spans="6:6">
      <c r="F33069" s="1846"/>
    </row>
    <row r="33070" spans="6:6">
      <c r="F33070" s="1846"/>
    </row>
    <row r="33071" spans="6:6">
      <c r="F33071" s="1846"/>
    </row>
    <row r="33072" spans="6:6">
      <c r="F33072" s="1846"/>
    </row>
    <row r="33073" spans="6:6">
      <c r="F33073" s="1846"/>
    </row>
    <row r="33074" spans="6:6">
      <c r="F33074" s="1846"/>
    </row>
    <row r="33075" spans="6:6">
      <c r="F33075" s="1846"/>
    </row>
    <row r="33076" spans="6:6">
      <c r="F33076" s="1846"/>
    </row>
    <row r="33077" spans="6:6">
      <c r="F33077" s="1846"/>
    </row>
    <row r="33078" spans="6:6">
      <c r="F33078" s="1846"/>
    </row>
    <row r="33079" spans="6:6">
      <c r="F33079" s="1846"/>
    </row>
    <row r="33080" spans="6:6">
      <c r="F33080" s="1846"/>
    </row>
    <row r="33081" spans="6:6">
      <c r="F33081" s="1846"/>
    </row>
    <row r="33082" spans="6:6">
      <c r="F33082" s="1846"/>
    </row>
    <row r="33083" spans="6:6">
      <c r="F33083" s="1846"/>
    </row>
    <row r="33084" spans="6:6">
      <c r="F33084" s="1846"/>
    </row>
    <row r="33085" spans="6:6">
      <c r="F33085" s="1846"/>
    </row>
    <row r="33086" spans="6:6">
      <c r="F33086" s="1846"/>
    </row>
    <row r="33087" spans="6:6">
      <c r="F33087" s="1846"/>
    </row>
    <row r="33088" spans="6:6">
      <c r="F33088" s="1846"/>
    </row>
    <row r="33089" spans="6:6">
      <c r="F33089" s="1846"/>
    </row>
    <row r="33090" spans="6:6">
      <c r="F33090" s="1846"/>
    </row>
    <row r="33091" spans="6:6">
      <c r="F33091" s="1846"/>
    </row>
    <row r="33092" spans="6:6">
      <c r="F33092" s="1846"/>
    </row>
    <row r="33093" spans="6:6">
      <c r="F33093" s="1846"/>
    </row>
    <row r="33094" spans="6:6">
      <c r="F33094" s="1846"/>
    </row>
    <row r="33095" spans="6:6">
      <c r="F33095" s="1846"/>
    </row>
    <row r="33096" spans="6:6">
      <c r="F33096" s="1846"/>
    </row>
    <row r="33097" spans="6:6">
      <c r="F33097" s="1846"/>
    </row>
    <row r="33098" spans="6:6">
      <c r="F33098" s="1846"/>
    </row>
    <row r="33099" spans="6:6">
      <c r="F33099" s="1846"/>
    </row>
    <row r="33100" spans="6:6">
      <c r="F33100" s="1846"/>
    </row>
    <row r="33101" spans="6:6">
      <c r="F33101" s="1846"/>
    </row>
    <row r="33102" spans="6:6">
      <c r="F33102" s="1846"/>
    </row>
    <row r="33103" spans="6:6">
      <c r="F33103" s="1846"/>
    </row>
    <row r="33104" spans="6:6">
      <c r="F33104" s="1846"/>
    </row>
    <row r="33105" spans="6:6">
      <c r="F33105" s="1846"/>
    </row>
    <row r="33106" spans="6:6">
      <c r="F33106" s="1846"/>
    </row>
    <row r="33107" spans="6:6">
      <c r="F33107" s="1846"/>
    </row>
    <row r="33108" spans="6:6">
      <c r="F33108" s="1846"/>
    </row>
    <row r="33109" spans="6:6">
      <c r="F33109" s="1846"/>
    </row>
    <row r="33110" spans="6:6">
      <c r="F33110" s="1846"/>
    </row>
    <row r="33111" spans="6:6">
      <c r="F33111" s="1846"/>
    </row>
    <row r="33112" spans="6:6">
      <c r="F33112" s="1846"/>
    </row>
    <row r="33113" spans="6:6">
      <c r="F33113" s="1846"/>
    </row>
    <row r="33114" spans="6:6">
      <c r="F33114" s="1846"/>
    </row>
    <row r="33115" spans="6:6">
      <c r="F33115" s="1846"/>
    </row>
    <row r="33116" spans="6:6">
      <c r="F33116" s="1846"/>
    </row>
    <row r="33117" spans="6:6">
      <c r="F33117" s="1846"/>
    </row>
    <row r="33118" spans="6:6">
      <c r="F33118" s="1846"/>
    </row>
    <row r="33119" spans="6:6">
      <c r="F33119" s="1846"/>
    </row>
    <row r="33120" spans="6:6">
      <c r="F33120" s="1846"/>
    </row>
    <row r="33121" spans="6:6">
      <c r="F33121" s="1846"/>
    </row>
    <row r="33122" spans="6:6">
      <c r="F33122" s="1846"/>
    </row>
    <row r="33123" spans="6:6">
      <c r="F33123" s="1846"/>
    </row>
    <row r="33124" spans="6:6">
      <c r="F33124" s="1846"/>
    </row>
    <row r="33125" spans="6:6">
      <c r="F33125" s="1846"/>
    </row>
    <row r="33126" spans="6:6">
      <c r="F33126" s="1846"/>
    </row>
    <row r="33127" spans="6:6">
      <c r="F33127" s="1846"/>
    </row>
    <row r="33128" spans="6:6">
      <c r="F33128" s="1846"/>
    </row>
    <row r="33129" spans="6:6">
      <c r="F33129" s="1846"/>
    </row>
    <row r="33130" spans="6:6">
      <c r="F33130" s="1846"/>
    </row>
    <row r="33131" spans="6:6">
      <c r="F33131" s="1846"/>
    </row>
    <row r="33132" spans="6:6">
      <c r="F33132" s="1846"/>
    </row>
    <row r="33133" spans="6:6">
      <c r="F33133" s="1846"/>
    </row>
    <row r="33134" spans="6:6">
      <c r="F33134" s="1846"/>
    </row>
    <row r="33135" spans="6:6">
      <c r="F33135" s="1846"/>
    </row>
    <row r="33136" spans="6:6">
      <c r="F33136" s="1846"/>
    </row>
    <row r="33137" spans="6:6">
      <c r="F33137" s="1846"/>
    </row>
    <row r="33138" spans="6:6">
      <c r="F33138" s="1846"/>
    </row>
    <row r="33139" spans="6:6">
      <c r="F33139" s="1846"/>
    </row>
    <row r="33140" spans="6:6">
      <c r="F33140" s="1846"/>
    </row>
    <row r="33141" spans="6:6">
      <c r="F33141" s="1846"/>
    </row>
    <row r="33142" spans="6:6">
      <c r="F33142" s="1846"/>
    </row>
    <row r="33143" spans="6:6">
      <c r="F33143" s="1846"/>
    </row>
    <row r="33144" spans="6:6">
      <c r="F33144" s="1846"/>
    </row>
    <row r="33145" spans="6:6">
      <c r="F33145" s="1846"/>
    </row>
    <row r="33146" spans="6:6">
      <c r="F33146" s="1846"/>
    </row>
    <row r="33147" spans="6:6">
      <c r="F33147" s="1846"/>
    </row>
    <row r="33148" spans="6:6">
      <c r="F33148" s="1846"/>
    </row>
    <row r="33149" spans="6:6">
      <c r="F33149" s="1846"/>
    </row>
    <row r="33150" spans="6:6">
      <c r="F33150" s="1846"/>
    </row>
    <row r="33151" spans="6:6">
      <c r="F33151" s="1846"/>
    </row>
    <row r="33152" spans="6:6">
      <c r="F33152" s="1846"/>
    </row>
    <row r="33153" spans="6:6">
      <c r="F33153" s="1846"/>
    </row>
    <row r="33154" spans="6:6">
      <c r="F33154" s="1846"/>
    </row>
    <row r="33155" spans="6:6">
      <c r="F33155" s="1846"/>
    </row>
    <row r="33156" spans="6:6">
      <c r="F33156" s="1846"/>
    </row>
    <row r="33157" spans="6:6">
      <c r="F33157" s="1846"/>
    </row>
    <row r="33158" spans="6:6">
      <c r="F33158" s="1846"/>
    </row>
    <row r="33159" spans="6:6">
      <c r="F33159" s="1846"/>
    </row>
    <row r="33160" spans="6:6">
      <c r="F33160" s="1846"/>
    </row>
    <row r="33161" spans="6:6">
      <c r="F33161" s="1846"/>
    </row>
    <row r="33162" spans="6:6">
      <c r="F33162" s="1846"/>
    </row>
    <row r="33163" spans="6:6">
      <c r="F33163" s="1846"/>
    </row>
    <row r="33164" spans="6:6">
      <c r="F33164" s="1846"/>
    </row>
    <row r="33165" spans="6:6">
      <c r="F33165" s="1846"/>
    </row>
    <row r="33166" spans="6:6">
      <c r="F33166" s="1846"/>
    </row>
    <row r="33167" spans="6:6">
      <c r="F33167" s="1846"/>
    </row>
    <row r="33168" spans="6:6">
      <c r="F33168" s="1846"/>
    </row>
    <row r="33169" spans="6:6">
      <c r="F33169" s="1846"/>
    </row>
    <row r="33170" spans="6:6">
      <c r="F33170" s="1846"/>
    </row>
    <row r="33171" spans="6:6">
      <c r="F33171" s="1846"/>
    </row>
    <row r="33172" spans="6:6">
      <c r="F33172" s="1846"/>
    </row>
    <row r="33173" spans="6:6">
      <c r="F33173" s="1846"/>
    </row>
    <row r="33174" spans="6:6">
      <c r="F33174" s="1846"/>
    </row>
    <row r="33175" spans="6:6">
      <c r="F33175" s="1846"/>
    </row>
    <row r="33176" spans="6:6">
      <c r="F33176" s="1846"/>
    </row>
    <row r="33177" spans="6:6">
      <c r="F33177" s="1846"/>
    </row>
    <row r="33178" spans="6:6">
      <c r="F33178" s="1846"/>
    </row>
    <row r="33179" spans="6:6">
      <c r="F33179" s="1846"/>
    </row>
    <row r="33180" spans="6:6">
      <c r="F33180" s="1846"/>
    </row>
    <row r="33181" spans="6:6">
      <c r="F33181" s="1846"/>
    </row>
    <row r="33182" spans="6:6">
      <c r="F33182" s="1846"/>
    </row>
    <row r="33183" spans="6:6">
      <c r="F33183" s="1846"/>
    </row>
    <row r="33184" spans="6:6">
      <c r="F33184" s="1846"/>
    </row>
    <row r="33185" spans="6:6">
      <c r="F33185" s="1846"/>
    </row>
    <row r="33186" spans="6:6">
      <c r="F33186" s="1846"/>
    </row>
    <row r="33187" spans="6:6">
      <c r="F33187" s="1846"/>
    </row>
    <row r="33188" spans="6:6">
      <c r="F33188" s="1846"/>
    </row>
    <row r="33189" spans="6:6">
      <c r="F33189" s="1846"/>
    </row>
    <row r="33190" spans="6:6">
      <c r="F33190" s="1846"/>
    </row>
    <row r="33191" spans="6:6">
      <c r="F33191" s="1846"/>
    </row>
    <row r="33192" spans="6:6">
      <c r="F33192" s="1846"/>
    </row>
    <row r="33193" spans="6:6">
      <c r="F33193" s="1846"/>
    </row>
    <row r="33194" spans="6:6">
      <c r="F33194" s="1846"/>
    </row>
    <row r="33195" spans="6:6">
      <c r="F33195" s="1846"/>
    </row>
    <row r="33196" spans="6:6">
      <c r="F33196" s="1846"/>
    </row>
    <row r="33197" spans="6:6">
      <c r="F33197" s="1846"/>
    </row>
    <row r="33198" spans="6:6">
      <c r="F33198" s="1846"/>
    </row>
    <row r="33199" spans="6:6">
      <c r="F33199" s="1846"/>
    </row>
    <row r="33200" spans="6:6">
      <c r="F33200" s="1846"/>
    </row>
    <row r="33201" spans="6:6">
      <c r="F33201" s="1846"/>
    </row>
    <row r="33202" spans="6:6">
      <c r="F33202" s="1846"/>
    </row>
    <row r="33203" spans="6:6">
      <c r="F33203" s="1846"/>
    </row>
    <row r="33204" spans="6:6">
      <c r="F33204" s="1846"/>
    </row>
    <row r="33205" spans="6:6">
      <c r="F33205" s="1846"/>
    </row>
    <row r="33206" spans="6:6">
      <c r="F33206" s="1846"/>
    </row>
    <row r="33207" spans="6:6">
      <c r="F33207" s="1846"/>
    </row>
    <row r="33208" spans="6:6">
      <c r="F33208" s="1846"/>
    </row>
    <row r="33209" spans="6:6">
      <c r="F33209" s="1846"/>
    </row>
    <row r="33210" spans="6:6">
      <c r="F33210" s="1846"/>
    </row>
    <row r="33211" spans="6:6">
      <c r="F33211" s="1846"/>
    </row>
    <row r="33212" spans="6:6">
      <c r="F33212" s="1846"/>
    </row>
    <row r="33213" spans="6:6">
      <c r="F33213" s="1846"/>
    </row>
    <row r="33214" spans="6:6">
      <c r="F33214" s="1846"/>
    </row>
    <row r="33215" spans="6:6">
      <c r="F33215" s="1846"/>
    </row>
    <row r="33216" spans="6:6">
      <c r="F33216" s="1846"/>
    </row>
    <row r="33217" spans="6:6">
      <c r="F33217" s="1846"/>
    </row>
    <row r="33218" spans="6:6">
      <c r="F33218" s="1846"/>
    </row>
    <row r="33219" spans="6:6">
      <c r="F33219" s="1846"/>
    </row>
    <row r="33220" spans="6:6">
      <c r="F33220" s="1846"/>
    </row>
    <row r="33221" spans="6:6">
      <c r="F33221" s="1846"/>
    </row>
    <row r="33222" spans="6:6">
      <c r="F33222" s="1846"/>
    </row>
    <row r="33223" spans="6:6">
      <c r="F33223" s="1846"/>
    </row>
    <row r="33224" spans="6:6">
      <c r="F33224" s="1846"/>
    </row>
    <row r="33225" spans="6:6">
      <c r="F33225" s="1846"/>
    </row>
    <row r="33226" spans="6:6">
      <c r="F33226" s="1846"/>
    </row>
    <row r="33227" spans="6:6">
      <c r="F33227" s="1846"/>
    </row>
    <row r="33228" spans="6:6">
      <c r="F33228" s="1846"/>
    </row>
    <row r="33229" spans="6:6">
      <c r="F33229" s="1846"/>
    </row>
    <row r="33230" spans="6:6">
      <c r="F33230" s="1846"/>
    </row>
    <row r="33231" spans="6:6">
      <c r="F33231" s="1846"/>
    </row>
    <row r="33232" spans="6:6">
      <c r="F33232" s="1846"/>
    </row>
    <row r="33233" spans="6:6">
      <c r="F33233" s="1846"/>
    </row>
    <row r="33234" spans="6:6">
      <c r="F33234" s="1846"/>
    </row>
    <row r="33235" spans="6:6">
      <c r="F33235" s="1846"/>
    </row>
    <row r="33236" spans="6:6">
      <c r="F33236" s="1846"/>
    </row>
    <row r="33237" spans="6:6">
      <c r="F33237" s="1846"/>
    </row>
    <row r="33238" spans="6:6">
      <c r="F33238" s="1846"/>
    </row>
    <row r="33239" spans="6:6">
      <c r="F33239" s="1846"/>
    </row>
    <row r="33240" spans="6:6">
      <c r="F33240" s="1846"/>
    </row>
    <row r="33241" spans="6:6">
      <c r="F33241" s="1846"/>
    </row>
    <row r="33242" spans="6:6">
      <c r="F33242" s="1846"/>
    </row>
    <row r="33243" spans="6:6">
      <c r="F33243" s="1846"/>
    </row>
    <row r="33244" spans="6:6">
      <c r="F33244" s="1846"/>
    </row>
    <row r="33245" spans="6:6">
      <c r="F33245" s="1846"/>
    </row>
    <row r="33246" spans="6:6">
      <c r="F33246" s="1846"/>
    </row>
    <row r="33247" spans="6:6">
      <c r="F33247" s="1846"/>
    </row>
    <row r="33248" spans="6:6">
      <c r="F33248" s="1846"/>
    </row>
    <row r="33249" spans="6:6">
      <c r="F33249" s="1846"/>
    </row>
    <row r="33250" spans="6:6">
      <c r="F33250" s="1846"/>
    </row>
    <row r="33251" spans="6:6">
      <c r="F33251" s="1846"/>
    </row>
    <row r="33252" spans="6:6">
      <c r="F33252" s="1846"/>
    </row>
    <row r="33253" spans="6:6">
      <c r="F33253" s="1846"/>
    </row>
    <row r="33254" spans="6:6">
      <c r="F33254" s="1846"/>
    </row>
    <row r="33255" spans="6:6">
      <c r="F33255" s="1846"/>
    </row>
    <row r="33256" spans="6:6">
      <c r="F33256" s="1846"/>
    </row>
    <row r="33257" spans="6:6">
      <c r="F33257" s="1846"/>
    </row>
    <row r="33258" spans="6:6">
      <c r="F33258" s="1846"/>
    </row>
    <row r="33259" spans="6:6">
      <c r="F33259" s="1846"/>
    </row>
    <row r="33260" spans="6:6">
      <c r="F33260" s="1846"/>
    </row>
    <row r="33261" spans="6:6">
      <c r="F33261" s="1846"/>
    </row>
    <row r="33262" spans="6:6">
      <c r="F33262" s="1846"/>
    </row>
    <row r="33263" spans="6:6">
      <c r="F33263" s="1846"/>
    </row>
    <row r="33264" spans="6:6">
      <c r="F33264" s="1846"/>
    </row>
    <row r="33265" spans="6:6">
      <c r="F33265" s="1846"/>
    </row>
    <row r="33266" spans="6:6">
      <c r="F33266" s="1846"/>
    </row>
    <row r="33267" spans="6:6">
      <c r="F33267" s="1846"/>
    </row>
    <row r="33268" spans="6:6">
      <c r="F33268" s="1846"/>
    </row>
    <row r="33269" spans="6:6">
      <c r="F33269" s="1846"/>
    </row>
    <row r="33270" spans="6:6">
      <c r="F33270" s="1846"/>
    </row>
    <row r="33271" spans="6:6">
      <c r="F33271" s="1846"/>
    </row>
    <row r="33272" spans="6:6">
      <c r="F33272" s="1846"/>
    </row>
    <row r="33273" spans="6:6">
      <c r="F33273" s="1846"/>
    </row>
    <row r="33274" spans="6:6">
      <c r="F33274" s="1846"/>
    </row>
    <row r="33275" spans="6:6">
      <c r="F33275" s="1846"/>
    </row>
    <row r="33276" spans="6:6">
      <c r="F33276" s="1846"/>
    </row>
    <row r="33277" spans="6:6">
      <c r="F33277" s="1846"/>
    </row>
    <row r="33278" spans="6:6">
      <c r="F33278" s="1846"/>
    </row>
    <row r="33279" spans="6:6">
      <c r="F33279" s="1846"/>
    </row>
    <row r="33280" spans="6:6">
      <c r="F33280" s="1846"/>
    </row>
    <row r="33281" spans="6:6">
      <c r="F33281" s="1846"/>
    </row>
    <row r="33282" spans="6:6">
      <c r="F33282" s="1846"/>
    </row>
    <row r="33283" spans="6:6">
      <c r="F33283" s="1846"/>
    </row>
    <row r="33284" spans="6:6">
      <c r="F33284" s="1846"/>
    </row>
    <row r="33285" spans="6:6">
      <c r="F33285" s="1846"/>
    </row>
    <row r="33286" spans="6:6">
      <c r="F33286" s="1846"/>
    </row>
    <row r="33287" spans="6:6">
      <c r="F33287" s="1846"/>
    </row>
    <row r="33288" spans="6:6">
      <c r="F33288" s="1846"/>
    </row>
    <row r="33289" spans="6:6">
      <c r="F33289" s="1846"/>
    </row>
    <row r="33290" spans="6:6">
      <c r="F33290" s="1846"/>
    </row>
    <row r="33291" spans="6:6">
      <c r="F33291" s="1846"/>
    </row>
    <row r="33292" spans="6:6">
      <c r="F33292" s="1846"/>
    </row>
    <row r="33293" spans="6:6">
      <c r="F33293" s="1846"/>
    </row>
    <row r="33294" spans="6:6">
      <c r="F33294" s="1846"/>
    </row>
    <row r="33295" spans="6:6">
      <c r="F33295" s="1846"/>
    </row>
    <row r="33296" spans="6:6">
      <c r="F33296" s="1846"/>
    </row>
    <row r="33297" spans="6:6">
      <c r="F33297" s="1846"/>
    </row>
    <row r="33298" spans="6:6">
      <c r="F33298" s="1846"/>
    </row>
    <row r="33299" spans="6:6">
      <c r="F33299" s="1846"/>
    </row>
    <row r="33300" spans="6:6">
      <c r="F33300" s="1846"/>
    </row>
    <row r="33301" spans="6:6">
      <c r="F33301" s="1846"/>
    </row>
    <row r="33302" spans="6:6">
      <c r="F33302" s="1846"/>
    </row>
    <row r="33303" spans="6:6">
      <c r="F33303" s="1846"/>
    </row>
    <row r="33304" spans="6:6">
      <c r="F33304" s="1846"/>
    </row>
    <row r="33305" spans="6:6">
      <c r="F33305" s="1846"/>
    </row>
    <row r="33306" spans="6:6">
      <c r="F33306" s="1846"/>
    </row>
    <row r="33307" spans="6:6">
      <c r="F33307" s="1846"/>
    </row>
    <row r="33308" spans="6:6">
      <c r="F33308" s="1846"/>
    </row>
    <row r="33309" spans="6:6">
      <c r="F33309" s="1846"/>
    </row>
    <row r="33310" spans="6:6">
      <c r="F33310" s="1846"/>
    </row>
    <row r="33311" spans="6:6">
      <c r="F33311" s="1846"/>
    </row>
    <row r="33312" spans="6:6">
      <c r="F33312" s="1846"/>
    </row>
    <row r="33313" spans="6:6">
      <c r="F33313" s="1846"/>
    </row>
    <row r="33314" spans="6:6">
      <c r="F33314" s="1846"/>
    </row>
    <row r="33315" spans="6:6">
      <c r="F33315" s="1846"/>
    </row>
    <row r="33316" spans="6:6">
      <c r="F33316" s="1846"/>
    </row>
    <row r="33317" spans="6:6">
      <c r="F33317" s="1846"/>
    </row>
    <row r="33318" spans="6:6">
      <c r="F33318" s="1846"/>
    </row>
    <row r="33319" spans="6:6">
      <c r="F33319" s="1846"/>
    </row>
    <row r="33320" spans="6:6">
      <c r="F33320" s="1846"/>
    </row>
    <row r="33321" spans="6:6">
      <c r="F33321" s="1846"/>
    </row>
    <row r="33322" spans="6:6">
      <c r="F33322" s="1846"/>
    </row>
    <row r="33323" spans="6:6">
      <c r="F33323" s="1846"/>
    </row>
    <row r="33324" spans="6:6">
      <c r="F33324" s="1846"/>
    </row>
    <row r="33325" spans="6:6">
      <c r="F33325" s="1846"/>
    </row>
    <row r="33326" spans="6:6">
      <c r="F33326" s="1846"/>
    </row>
    <row r="33327" spans="6:6">
      <c r="F33327" s="1846"/>
    </row>
    <row r="33328" spans="6:6">
      <c r="F33328" s="1846"/>
    </row>
    <row r="33329" spans="6:6">
      <c r="F33329" s="1846"/>
    </row>
    <row r="33330" spans="6:6">
      <c r="F33330" s="1846"/>
    </row>
    <row r="33331" spans="6:6">
      <c r="F33331" s="1846"/>
    </row>
    <row r="33332" spans="6:6">
      <c r="F33332" s="1846"/>
    </row>
    <row r="33333" spans="6:6">
      <c r="F33333" s="1846"/>
    </row>
    <row r="33334" spans="6:6">
      <c r="F33334" s="1846"/>
    </row>
    <row r="33335" spans="6:6">
      <c r="F33335" s="1846"/>
    </row>
    <row r="33336" spans="6:6">
      <c r="F33336" s="1846"/>
    </row>
    <row r="33337" spans="6:6">
      <c r="F33337" s="1846"/>
    </row>
    <row r="33338" spans="6:6">
      <c r="F33338" s="1846"/>
    </row>
    <row r="33339" spans="6:6">
      <c r="F33339" s="1846"/>
    </row>
    <row r="33340" spans="6:6">
      <c r="F33340" s="1846"/>
    </row>
    <row r="33341" spans="6:6">
      <c r="F33341" s="1846"/>
    </row>
    <row r="33342" spans="6:6">
      <c r="F33342" s="1846"/>
    </row>
    <row r="33343" spans="6:6">
      <c r="F33343" s="1846"/>
    </row>
    <row r="33344" spans="6:6">
      <c r="F33344" s="1846"/>
    </row>
    <row r="33345" spans="6:6">
      <c r="F33345" s="1846"/>
    </row>
    <row r="33346" spans="6:6">
      <c r="F33346" s="1846"/>
    </row>
    <row r="33347" spans="6:6">
      <c r="F33347" s="1846"/>
    </row>
    <row r="33348" spans="6:6">
      <c r="F33348" s="1846"/>
    </row>
    <row r="33349" spans="6:6">
      <c r="F33349" s="1846"/>
    </row>
    <row r="33350" spans="6:6">
      <c r="F33350" s="1846"/>
    </row>
    <row r="33351" spans="6:6">
      <c r="F33351" s="1846"/>
    </row>
    <row r="33352" spans="6:6">
      <c r="F33352" s="1846"/>
    </row>
    <row r="33353" spans="6:6">
      <c r="F33353" s="1846"/>
    </row>
    <row r="33354" spans="6:6">
      <c r="F33354" s="1846"/>
    </row>
    <row r="33355" spans="6:6">
      <c r="F33355" s="1846"/>
    </row>
    <row r="33356" spans="6:6">
      <c r="F33356" s="1846"/>
    </row>
    <row r="33357" spans="6:6">
      <c r="F33357" s="1846"/>
    </row>
    <row r="33358" spans="6:6">
      <c r="F33358" s="1846"/>
    </row>
    <row r="33359" spans="6:6">
      <c r="F33359" s="1846"/>
    </row>
    <row r="33360" spans="6:6">
      <c r="F33360" s="1846"/>
    </row>
    <row r="33361" spans="6:6">
      <c r="F33361" s="1846"/>
    </row>
    <row r="33362" spans="6:6">
      <c r="F33362" s="1846"/>
    </row>
    <row r="33363" spans="6:6">
      <c r="F33363" s="1846"/>
    </row>
    <row r="33364" spans="6:6">
      <c r="F33364" s="1846"/>
    </row>
    <row r="33365" spans="6:6">
      <c r="F33365" s="1846"/>
    </row>
    <row r="33366" spans="6:6">
      <c r="F33366" s="1846"/>
    </row>
    <row r="33367" spans="6:6">
      <c r="F33367" s="1846"/>
    </row>
    <row r="33368" spans="6:6">
      <c r="F33368" s="1846"/>
    </row>
    <row r="33369" spans="6:6">
      <c r="F33369" s="1846"/>
    </row>
    <row r="33370" spans="6:6">
      <c r="F33370" s="1846"/>
    </row>
    <row r="33371" spans="6:6">
      <c r="F33371" s="1846"/>
    </row>
    <row r="33372" spans="6:6">
      <c r="F33372" s="1846"/>
    </row>
    <row r="33373" spans="6:6">
      <c r="F33373" s="1846"/>
    </row>
    <row r="33374" spans="6:6">
      <c r="F33374" s="1846"/>
    </row>
    <row r="33375" spans="6:6">
      <c r="F33375" s="1846"/>
    </row>
    <row r="33376" spans="6:6">
      <c r="F33376" s="1846"/>
    </row>
    <row r="33377" spans="6:6">
      <c r="F33377" s="1846"/>
    </row>
    <row r="33378" spans="6:6">
      <c r="F33378" s="1846"/>
    </row>
    <row r="33379" spans="6:6">
      <c r="F33379" s="1846"/>
    </row>
    <row r="33380" spans="6:6">
      <c r="F33380" s="1846"/>
    </row>
    <row r="33381" spans="6:6">
      <c r="F33381" s="1846"/>
    </row>
    <row r="33382" spans="6:6">
      <c r="F33382" s="1846"/>
    </row>
    <row r="33383" spans="6:6">
      <c r="F33383" s="1846"/>
    </row>
    <row r="33384" spans="6:6">
      <c r="F33384" s="1846"/>
    </row>
    <row r="33385" spans="6:6">
      <c r="F33385" s="1846"/>
    </row>
    <row r="33386" spans="6:6">
      <c r="F33386" s="1846"/>
    </row>
    <row r="33387" spans="6:6">
      <c r="F33387" s="1846"/>
    </row>
    <row r="33388" spans="6:6">
      <c r="F33388" s="1846"/>
    </row>
    <row r="33389" spans="6:6">
      <c r="F33389" s="1846"/>
    </row>
    <row r="33390" spans="6:6">
      <c r="F33390" s="1846"/>
    </row>
    <row r="33391" spans="6:6">
      <c r="F33391" s="1846"/>
    </row>
    <row r="33392" spans="6:6">
      <c r="F33392" s="1846"/>
    </row>
    <row r="33393" spans="6:6">
      <c r="F33393" s="1846"/>
    </row>
    <row r="33394" spans="6:6">
      <c r="F33394" s="1846"/>
    </row>
    <row r="33395" spans="6:6">
      <c r="F33395" s="1846"/>
    </row>
    <row r="33396" spans="6:6">
      <c r="F33396" s="1846"/>
    </row>
    <row r="33397" spans="6:6">
      <c r="F33397" s="1846"/>
    </row>
    <row r="33398" spans="6:6">
      <c r="F33398" s="1846"/>
    </row>
    <row r="33399" spans="6:6">
      <c r="F33399" s="1846"/>
    </row>
    <row r="33400" spans="6:6">
      <c r="F33400" s="1846"/>
    </row>
    <row r="33401" spans="6:6">
      <c r="F33401" s="1846"/>
    </row>
    <row r="33402" spans="6:6">
      <c r="F33402" s="1846"/>
    </row>
    <row r="33403" spans="6:6">
      <c r="F33403" s="1846"/>
    </row>
    <row r="33404" spans="6:6">
      <c r="F33404" s="1846"/>
    </row>
    <row r="33405" spans="6:6">
      <c r="F33405" s="1846"/>
    </row>
    <row r="33406" spans="6:6">
      <c r="F33406" s="1846"/>
    </row>
    <row r="33407" spans="6:6">
      <c r="F33407" s="1846"/>
    </row>
    <row r="33408" spans="6:6">
      <c r="F33408" s="1846"/>
    </row>
    <row r="33409" spans="6:6">
      <c r="F33409" s="1846"/>
    </row>
    <row r="33410" spans="6:6">
      <c r="F33410" s="1846"/>
    </row>
    <row r="33411" spans="6:6">
      <c r="F33411" s="1846"/>
    </row>
    <row r="33412" spans="6:6">
      <c r="F33412" s="1846"/>
    </row>
    <row r="33413" spans="6:6">
      <c r="F33413" s="1846"/>
    </row>
    <row r="33414" spans="6:6">
      <c r="F33414" s="1846"/>
    </row>
    <row r="33415" spans="6:6">
      <c r="F33415" s="1846"/>
    </row>
    <row r="33416" spans="6:6">
      <c r="F33416" s="1846"/>
    </row>
    <row r="33417" spans="6:6">
      <c r="F33417" s="1846"/>
    </row>
    <row r="33418" spans="6:6">
      <c r="F33418" s="1846"/>
    </row>
    <row r="33419" spans="6:6">
      <c r="F33419" s="1846"/>
    </row>
    <row r="33420" spans="6:6">
      <c r="F33420" s="1846"/>
    </row>
    <row r="33421" spans="6:6">
      <c r="F33421" s="1846"/>
    </row>
    <row r="33422" spans="6:6">
      <c r="F33422" s="1846"/>
    </row>
    <row r="33423" spans="6:6">
      <c r="F33423" s="1846"/>
    </row>
    <row r="33424" spans="6:6">
      <c r="F33424" s="1846"/>
    </row>
    <row r="33425" spans="6:6">
      <c r="F33425" s="1846"/>
    </row>
    <row r="33426" spans="6:6">
      <c r="F33426" s="1846"/>
    </row>
    <row r="33427" spans="6:6">
      <c r="F33427" s="1846"/>
    </row>
    <row r="33428" spans="6:6">
      <c r="F33428" s="1846"/>
    </row>
    <row r="33429" spans="6:6">
      <c r="F33429" s="1846"/>
    </row>
    <row r="33430" spans="6:6">
      <c r="F33430" s="1846"/>
    </row>
    <row r="33431" spans="6:6">
      <c r="F33431" s="1846"/>
    </row>
    <row r="33432" spans="6:6">
      <c r="F33432" s="1846"/>
    </row>
    <row r="33433" spans="6:6">
      <c r="F33433" s="1846"/>
    </row>
    <row r="33434" spans="6:6">
      <c r="F33434" s="1846"/>
    </row>
    <row r="33435" spans="6:6">
      <c r="F33435" s="1846"/>
    </row>
    <row r="33436" spans="6:6">
      <c r="F33436" s="1846"/>
    </row>
    <row r="33437" spans="6:6">
      <c r="F33437" s="1846"/>
    </row>
    <row r="33438" spans="6:6">
      <c r="F33438" s="1846"/>
    </row>
    <row r="33439" spans="6:6">
      <c r="F33439" s="1846"/>
    </row>
    <row r="33440" spans="6:6">
      <c r="F33440" s="1846"/>
    </row>
    <row r="33441" spans="6:6">
      <c r="F33441" s="1846"/>
    </row>
    <row r="33442" spans="6:6">
      <c r="F33442" s="1846"/>
    </row>
    <row r="33443" spans="6:6">
      <c r="F33443" s="1846"/>
    </row>
    <row r="33444" spans="6:6">
      <c r="F33444" s="1846"/>
    </row>
    <row r="33445" spans="6:6">
      <c r="F33445" s="1846"/>
    </row>
    <row r="33446" spans="6:6">
      <c r="F33446" s="1846"/>
    </row>
    <row r="33447" spans="6:6">
      <c r="F33447" s="1846"/>
    </row>
    <row r="33448" spans="6:6">
      <c r="F33448" s="1846"/>
    </row>
    <row r="33449" spans="6:6">
      <c r="F33449" s="1846"/>
    </row>
    <row r="33450" spans="6:6">
      <c r="F33450" s="1846"/>
    </row>
    <row r="33451" spans="6:6">
      <c r="F33451" s="1846"/>
    </row>
    <row r="33452" spans="6:6">
      <c r="F33452" s="1846"/>
    </row>
    <row r="33453" spans="6:6">
      <c r="F33453" s="1846"/>
    </row>
    <row r="33454" spans="6:6">
      <c r="F33454" s="1846"/>
    </row>
    <row r="33455" spans="6:6">
      <c r="F33455" s="1846"/>
    </row>
    <row r="33456" spans="6:6">
      <c r="F33456" s="1846"/>
    </row>
    <row r="33457" spans="6:6">
      <c r="F33457" s="1846"/>
    </row>
    <row r="33458" spans="6:6">
      <c r="F33458" s="1846"/>
    </row>
    <row r="33459" spans="6:6">
      <c r="F33459" s="1846"/>
    </row>
    <row r="33460" spans="6:6">
      <c r="F33460" s="1846"/>
    </row>
    <row r="33461" spans="6:6">
      <c r="F33461" s="1846"/>
    </row>
    <row r="33462" spans="6:6">
      <c r="F33462" s="1846"/>
    </row>
    <row r="33463" spans="6:6">
      <c r="F33463" s="1846"/>
    </row>
    <row r="33464" spans="6:6">
      <c r="F33464" s="1846"/>
    </row>
    <row r="33465" spans="6:6">
      <c r="F33465" s="1846"/>
    </row>
    <row r="33466" spans="6:6">
      <c r="F33466" s="1846"/>
    </row>
    <row r="33467" spans="6:6">
      <c r="F33467" s="1846"/>
    </row>
    <row r="33468" spans="6:6">
      <c r="F33468" s="1846"/>
    </row>
    <row r="33469" spans="6:6">
      <c r="F33469" s="1846"/>
    </row>
    <row r="33470" spans="6:6">
      <c r="F33470" s="1846"/>
    </row>
    <row r="33471" spans="6:6">
      <c r="F33471" s="1846"/>
    </row>
    <row r="33472" spans="6:6">
      <c r="F33472" s="1846"/>
    </row>
    <row r="33473" spans="6:6">
      <c r="F33473" s="1846"/>
    </row>
    <row r="33474" spans="6:6">
      <c r="F33474" s="1846"/>
    </row>
    <row r="33475" spans="6:6">
      <c r="F33475" s="1846"/>
    </row>
    <row r="33476" spans="6:6">
      <c r="F33476" s="1846"/>
    </row>
    <row r="33477" spans="6:6">
      <c r="F33477" s="1846"/>
    </row>
    <row r="33478" spans="6:6">
      <c r="F33478" s="1846"/>
    </row>
    <row r="33479" spans="6:6">
      <c r="F33479" s="1846"/>
    </row>
    <row r="33480" spans="6:6">
      <c r="F33480" s="1846"/>
    </row>
    <row r="33481" spans="6:6">
      <c r="F33481" s="1846"/>
    </row>
    <row r="33482" spans="6:6">
      <c r="F33482" s="1846"/>
    </row>
    <row r="33483" spans="6:6">
      <c r="F33483" s="1846"/>
    </row>
    <row r="33484" spans="6:6">
      <c r="F33484" s="1846"/>
    </row>
    <row r="33485" spans="6:6">
      <c r="F33485" s="1846"/>
    </row>
    <row r="33486" spans="6:6">
      <c r="F33486" s="1846"/>
    </row>
    <row r="33487" spans="6:6">
      <c r="F33487" s="1846"/>
    </row>
    <row r="33488" spans="6:6">
      <c r="F33488" s="1846"/>
    </row>
    <row r="33489" spans="6:6">
      <c r="F33489" s="1846"/>
    </row>
    <row r="33490" spans="6:6">
      <c r="F33490" s="1846"/>
    </row>
    <row r="33491" spans="6:6">
      <c r="F33491" s="1846"/>
    </row>
    <row r="33492" spans="6:6">
      <c r="F33492" s="1846"/>
    </row>
    <row r="33493" spans="6:6">
      <c r="F33493" s="1846"/>
    </row>
    <row r="33494" spans="6:6">
      <c r="F33494" s="1846"/>
    </row>
    <row r="33495" spans="6:6">
      <c r="F33495" s="1846"/>
    </row>
    <row r="33496" spans="6:6">
      <c r="F33496" s="1846"/>
    </row>
    <row r="33497" spans="6:6">
      <c r="F33497" s="1846"/>
    </row>
    <row r="33498" spans="6:6">
      <c r="F33498" s="1846"/>
    </row>
    <row r="33499" spans="6:6">
      <c r="F33499" s="1846"/>
    </row>
    <row r="33500" spans="6:6">
      <c r="F33500" s="1846"/>
    </row>
    <row r="33501" spans="6:6">
      <c r="F33501" s="1846"/>
    </row>
    <row r="33502" spans="6:6">
      <c r="F33502" s="1846"/>
    </row>
    <row r="33503" spans="6:6">
      <c r="F33503" s="1846"/>
    </row>
    <row r="33504" spans="6:6">
      <c r="F33504" s="1846"/>
    </row>
    <row r="33505" spans="6:6">
      <c r="F33505" s="1846"/>
    </row>
    <row r="33506" spans="6:6">
      <c r="F33506" s="1846"/>
    </row>
    <row r="33507" spans="6:6">
      <c r="F33507" s="1846"/>
    </row>
    <row r="33508" spans="6:6">
      <c r="F33508" s="1846"/>
    </row>
    <row r="33509" spans="6:6">
      <c r="F33509" s="1846"/>
    </row>
    <row r="33510" spans="6:6">
      <c r="F33510" s="1846"/>
    </row>
    <row r="33511" spans="6:6">
      <c r="F33511" s="1846"/>
    </row>
    <row r="33512" spans="6:6">
      <c r="F33512" s="1846"/>
    </row>
    <row r="33513" spans="6:6">
      <c r="F33513" s="1846"/>
    </row>
    <row r="33514" spans="6:6">
      <c r="F33514" s="1846"/>
    </row>
    <row r="33515" spans="6:6">
      <c r="F33515" s="1846"/>
    </row>
    <row r="33516" spans="6:6">
      <c r="F33516" s="1846"/>
    </row>
    <row r="33517" spans="6:6">
      <c r="F33517" s="1846"/>
    </row>
    <row r="33518" spans="6:6">
      <c r="F33518" s="1846"/>
    </row>
    <row r="33519" spans="6:6">
      <c r="F33519" s="1846"/>
    </row>
    <row r="33520" spans="6:6">
      <c r="F33520" s="1846"/>
    </row>
    <row r="33521" spans="6:6">
      <c r="F33521" s="1846"/>
    </row>
    <row r="33522" spans="6:6">
      <c r="F33522" s="1846"/>
    </row>
    <row r="33523" spans="6:6">
      <c r="F33523" s="1846"/>
    </row>
    <row r="33524" spans="6:6">
      <c r="F33524" s="1846"/>
    </row>
    <row r="33525" spans="6:6">
      <c r="F33525" s="1846"/>
    </row>
    <row r="33526" spans="6:6">
      <c r="F33526" s="1846"/>
    </row>
    <row r="33527" spans="6:6">
      <c r="F33527" s="1846"/>
    </row>
    <row r="33528" spans="6:6">
      <c r="F33528" s="1846"/>
    </row>
    <row r="33529" spans="6:6">
      <c r="F33529" s="1846"/>
    </row>
    <row r="33530" spans="6:6">
      <c r="F33530" s="1846"/>
    </row>
    <row r="33531" spans="6:6">
      <c r="F33531" s="1846"/>
    </row>
    <row r="33532" spans="6:6">
      <c r="F33532" s="1846"/>
    </row>
    <row r="33533" spans="6:6">
      <c r="F33533" s="1846"/>
    </row>
    <row r="33534" spans="6:6">
      <c r="F33534" s="1846"/>
    </row>
    <row r="33535" spans="6:6">
      <c r="F33535" s="1846"/>
    </row>
    <row r="33536" spans="6:6">
      <c r="F33536" s="1846"/>
    </row>
    <row r="33537" spans="6:6">
      <c r="F33537" s="1846"/>
    </row>
    <row r="33538" spans="6:6">
      <c r="F33538" s="1846"/>
    </row>
    <row r="33539" spans="6:6">
      <c r="F33539" s="1846"/>
    </row>
    <row r="33540" spans="6:6">
      <c r="F33540" s="1846"/>
    </row>
    <row r="33541" spans="6:6">
      <c r="F33541" s="1846"/>
    </row>
    <row r="33542" spans="6:6">
      <c r="F33542" s="1846"/>
    </row>
    <row r="33543" spans="6:6">
      <c r="F33543" s="1846"/>
    </row>
    <row r="33544" spans="6:6">
      <c r="F33544" s="1846"/>
    </row>
    <row r="33545" spans="6:6">
      <c r="F33545" s="1846"/>
    </row>
    <row r="33546" spans="6:6">
      <c r="F33546" s="1846"/>
    </row>
    <row r="33547" spans="6:6">
      <c r="F33547" s="1846"/>
    </row>
    <row r="33548" spans="6:6">
      <c r="F33548" s="1846"/>
    </row>
    <row r="33549" spans="6:6">
      <c r="F33549" s="1846"/>
    </row>
    <row r="33550" spans="6:6">
      <c r="F33550" s="1846"/>
    </row>
    <row r="33551" spans="6:6">
      <c r="F33551" s="1846"/>
    </row>
    <row r="33552" spans="6:6">
      <c r="F33552" s="1846"/>
    </row>
    <row r="33553" spans="6:6">
      <c r="F33553" s="1846"/>
    </row>
    <row r="33554" spans="6:6">
      <c r="F33554" s="1846"/>
    </row>
    <row r="33555" spans="6:6">
      <c r="F33555" s="1846"/>
    </row>
    <row r="33556" spans="6:6">
      <c r="F33556" s="1846"/>
    </row>
    <row r="33557" spans="6:6">
      <c r="F33557" s="1846"/>
    </row>
    <row r="33558" spans="6:6">
      <c r="F33558" s="1846"/>
    </row>
    <row r="33559" spans="6:6">
      <c r="F33559" s="1846"/>
    </row>
    <row r="33560" spans="6:6">
      <c r="F33560" s="1846"/>
    </row>
    <row r="33561" spans="6:6">
      <c r="F33561" s="1846"/>
    </row>
    <row r="33562" spans="6:6">
      <c r="F33562" s="1846"/>
    </row>
    <row r="33563" spans="6:6">
      <c r="F33563" s="1846"/>
    </row>
    <row r="33564" spans="6:6">
      <c r="F33564" s="1846"/>
    </row>
    <row r="33565" spans="6:6">
      <c r="F33565" s="1846"/>
    </row>
    <row r="33566" spans="6:6">
      <c r="F33566" s="1846"/>
    </row>
    <row r="33567" spans="6:6">
      <c r="F33567" s="1846"/>
    </row>
    <row r="33568" spans="6:6">
      <c r="F33568" s="1846"/>
    </row>
    <row r="33569" spans="6:6">
      <c r="F33569" s="1846"/>
    </row>
    <row r="33570" spans="6:6">
      <c r="F33570" s="1846"/>
    </row>
    <row r="33571" spans="6:6">
      <c r="F33571" s="1846"/>
    </row>
    <row r="33572" spans="6:6">
      <c r="F33572" s="1846"/>
    </row>
    <row r="33573" spans="6:6">
      <c r="F33573" s="1846"/>
    </row>
    <row r="33574" spans="6:6">
      <c r="F33574" s="1846"/>
    </row>
    <row r="33575" spans="6:6">
      <c r="F33575" s="1846"/>
    </row>
    <row r="33576" spans="6:6">
      <c r="F33576" s="1846"/>
    </row>
    <row r="33577" spans="6:6">
      <c r="F33577" s="1846"/>
    </row>
    <row r="33578" spans="6:6">
      <c r="F33578" s="1846"/>
    </row>
    <row r="33579" spans="6:6">
      <c r="F33579" s="1846"/>
    </row>
    <row r="33580" spans="6:6">
      <c r="F33580" s="1846"/>
    </row>
    <row r="33581" spans="6:6">
      <c r="F33581" s="1846"/>
    </row>
    <row r="33582" spans="6:6">
      <c r="F33582" s="1846"/>
    </row>
    <row r="33583" spans="6:6">
      <c r="F33583" s="1846"/>
    </row>
    <row r="33584" spans="6:6">
      <c r="F33584" s="1846"/>
    </row>
    <row r="33585" spans="6:6">
      <c r="F33585" s="1846"/>
    </row>
    <row r="33586" spans="6:6">
      <c r="F33586" s="1846"/>
    </row>
    <row r="33587" spans="6:6">
      <c r="F33587" s="1846"/>
    </row>
    <row r="33588" spans="6:6">
      <c r="F33588" s="1846"/>
    </row>
    <row r="33589" spans="6:6">
      <c r="F33589" s="1846"/>
    </row>
    <row r="33590" spans="6:6">
      <c r="F33590" s="1846"/>
    </row>
    <row r="33591" spans="6:6">
      <c r="F33591" s="1846"/>
    </row>
    <row r="33592" spans="6:6">
      <c r="F33592" s="1846"/>
    </row>
    <row r="33593" spans="6:6">
      <c r="F33593" s="1846"/>
    </row>
    <row r="33594" spans="6:6">
      <c r="F33594" s="1846"/>
    </row>
    <row r="33595" spans="6:6">
      <c r="F33595" s="1846"/>
    </row>
    <row r="33596" spans="6:6">
      <c r="F33596" s="1846"/>
    </row>
    <row r="33597" spans="6:6">
      <c r="F33597" s="1846"/>
    </row>
    <row r="33598" spans="6:6">
      <c r="F33598" s="1846"/>
    </row>
    <row r="33599" spans="6:6">
      <c r="F33599" s="1846"/>
    </row>
    <row r="33600" spans="6:6">
      <c r="F33600" s="1846"/>
    </row>
    <row r="33601" spans="6:6">
      <c r="F33601" s="1846"/>
    </row>
    <row r="33602" spans="6:6">
      <c r="F33602" s="1846"/>
    </row>
    <row r="33603" spans="6:6">
      <c r="F33603" s="1846"/>
    </row>
    <row r="33604" spans="6:6">
      <c r="F33604" s="1846"/>
    </row>
    <row r="33605" spans="6:6">
      <c r="F33605" s="1846"/>
    </row>
    <row r="33606" spans="6:6">
      <c r="F33606" s="1846"/>
    </row>
    <row r="33607" spans="6:6">
      <c r="F33607" s="1846"/>
    </row>
    <row r="33608" spans="6:6">
      <c r="F33608" s="1846"/>
    </row>
    <row r="33609" spans="6:6">
      <c r="F33609" s="1846"/>
    </row>
    <row r="33610" spans="6:6">
      <c r="F33610" s="1846"/>
    </row>
    <row r="33611" spans="6:6">
      <c r="F33611" s="1846"/>
    </row>
    <row r="33612" spans="6:6">
      <c r="F33612" s="1846"/>
    </row>
    <row r="33613" spans="6:6">
      <c r="F33613" s="1846"/>
    </row>
    <row r="33614" spans="6:6">
      <c r="F33614" s="1846"/>
    </row>
    <row r="33615" spans="6:6">
      <c r="F33615" s="1846"/>
    </row>
    <row r="33616" spans="6:6">
      <c r="F33616" s="1846"/>
    </row>
    <row r="33617" spans="6:6">
      <c r="F33617" s="1846"/>
    </row>
    <row r="33618" spans="6:6">
      <c r="F33618" s="1846"/>
    </row>
    <row r="33619" spans="6:6">
      <c r="F33619" s="1846"/>
    </row>
    <row r="33620" spans="6:6">
      <c r="F33620" s="1846"/>
    </row>
    <row r="33621" spans="6:6">
      <c r="F33621" s="1846"/>
    </row>
    <row r="33622" spans="6:6">
      <c r="F33622" s="1846"/>
    </row>
    <row r="33623" spans="6:6">
      <c r="F33623" s="1846"/>
    </row>
    <row r="33624" spans="6:6">
      <c r="F33624" s="1846"/>
    </row>
    <row r="33625" spans="6:6">
      <c r="F33625" s="1846"/>
    </row>
    <row r="33626" spans="6:6">
      <c r="F33626" s="1846"/>
    </row>
    <row r="33627" spans="6:6">
      <c r="F33627" s="1846"/>
    </row>
    <row r="33628" spans="6:6">
      <c r="F33628" s="1846"/>
    </row>
    <row r="33629" spans="6:6">
      <c r="F33629" s="1846"/>
    </row>
    <row r="33630" spans="6:6">
      <c r="F33630" s="1846"/>
    </row>
    <row r="33631" spans="6:6">
      <c r="F33631" s="1846"/>
    </row>
    <row r="33632" spans="6:6">
      <c r="F33632" s="1846"/>
    </row>
    <row r="33633" spans="6:6">
      <c r="F33633" s="1846"/>
    </row>
    <row r="33634" spans="6:6">
      <c r="F33634" s="1846"/>
    </row>
    <row r="33635" spans="6:6">
      <c r="F33635" s="1846"/>
    </row>
    <row r="33636" spans="6:6">
      <c r="F33636" s="1846"/>
    </row>
    <row r="33637" spans="6:6">
      <c r="F33637" s="1846"/>
    </row>
    <row r="33638" spans="6:6">
      <c r="F33638" s="1846"/>
    </row>
    <row r="33639" spans="6:6">
      <c r="F33639" s="1846"/>
    </row>
    <row r="33640" spans="6:6">
      <c r="F33640" s="1846"/>
    </row>
    <row r="33641" spans="6:6">
      <c r="F33641" s="1846"/>
    </row>
    <row r="33642" spans="6:6">
      <c r="F33642" s="1846"/>
    </row>
    <row r="33643" spans="6:6">
      <c r="F33643" s="1846"/>
    </row>
    <row r="33644" spans="6:6">
      <c r="F33644" s="1846"/>
    </row>
    <row r="33645" spans="6:6">
      <c r="F33645" s="1846"/>
    </row>
    <row r="33646" spans="6:6">
      <c r="F33646" s="1846"/>
    </row>
    <row r="33647" spans="6:6">
      <c r="F33647" s="1846"/>
    </row>
    <row r="33648" spans="6:6">
      <c r="F33648" s="1846"/>
    </row>
    <row r="33649" spans="6:6">
      <c r="F33649" s="1846"/>
    </row>
    <row r="33650" spans="6:6">
      <c r="F33650" s="1846"/>
    </row>
    <row r="33651" spans="6:6">
      <c r="F33651" s="1846"/>
    </row>
    <row r="33652" spans="6:6">
      <c r="F33652" s="1846"/>
    </row>
    <row r="33653" spans="6:6">
      <c r="F33653" s="1846"/>
    </row>
    <row r="33654" spans="6:6">
      <c r="F33654" s="1846"/>
    </row>
    <row r="33655" spans="6:6">
      <c r="F33655" s="1846"/>
    </row>
    <row r="33656" spans="6:6">
      <c r="F33656" s="1846"/>
    </row>
    <row r="33657" spans="6:6">
      <c r="F33657" s="1846"/>
    </row>
    <row r="33658" spans="6:6">
      <c r="F33658" s="1846"/>
    </row>
    <row r="33659" spans="6:6">
      <c r="F33659" s="1846"/>
    </row>
    <row r="33660" spans="6:6">
      <c r="F33660" s="1846"/>
    </row>
    <row r="33661" spans="6:6">
      <c r="F33661" s="1846"/>
    </row>
    <row r="33662" spans="6:6">
      <c r="F33662" s="1846"/>
    </row>
    <row r="33663" spans="6:6">
      <c r="F33663" s="1846"/>
    </row>
    <row r="33664" spans="6:6">
      <c r="F33664" s="1846"/>
    </row>
    <row r="33665" spans="6:6">
      <c r="F33665" s="1846"/>
    </row>
    <row r="33666" spans="6:6">
      <c r="F33666" s="1846"/>
    </row>
    <row r="33667" spans="6:6">
      <c r="F33667" s="1846"/>
    </row>
    <row r="33668" spans="6:6">
      <c r="F33668" s="1846"/>
    </row>
    <row r="33669" spans="6:6">
      <c r="F33669" s="1846"/>
    </row>
    <row r="33670" spans="6:6">
      <c r="F33670" s="1846"/>
    </row>
    <row r="33671" spans="6:6">
      <c r="F33671" s="1846"/>
    </row>
    <row r="33672" spans="6:6">
      <c r="F33672" s="1846"/>
    </row>
    <row r="33673" spans="6:6">
      <c r="F33673" s="1846"/>
    </row>
    <row r="33674" spans="6:6">
      <c r="F33674" s="1846"/>
    </row>
    <row r="33675" spans="6:6">
      <c r="F33675" s="1846"/>
    </row>
    <row r="33676" spans="6:6">
      <c r="F33676" s="1846"/>
    </row>
    <row r="33677" spans="6:6">
      <c r="F33677" s="1846"/>
    </row>
    <row r="33678" spans="6:6">
      <c r="F33678" s="1846"/>
    </row>
    <row r="33679" spans="6:6">
      <c r="F33679" s="1846"/>
    </row>
    <row r="33680" spans="6:6">
      <c r="F33680" s="1846"/>
    </row>
    <row r="33681" spans="6:6">
      <c r="F33681" s="1846"/>
    </row>
    <row r="33682" spans="6:6">
      <c r="F33682" s="1846"/>
    </row>
    <row r="33683" spans="6:6">
      <c r="F33683" s="1846"/>
    </row>
    <row r="33684" spans="6:6">
      <c r="F33684" s="1846"/>
    </row>
    <row r="33685" spans="6:6">
      <c r="F33685" s="1846"/>
    </row>
    <row r="33686" spans="6:6">
      <c r="F33686" s="1846"/>
    </row>
    <row r="33687" spans="6:6">
      <c r="F33687" s="1846"/>
    </row>
    <row r="33688" spans="6:6">
      <c r="F33688" s="1846"/>
    </row>
    <row r="33689" spans="6:6">
      <c r="F33689" s="1846"/>
    </row>
    <row r="33690" spans="6:6">
      <c r="F33690" s="1846"/>
    </row>
    <row r="33691" spans="6:6">
      <c r="F33691" s="1846"/>
    </row>
    <row r="33692" spans="6:6">
      <c r="F33692" s="1846"/>
    </row>
    <row r="33693" spans="6:6">
      <c r="F33693" s="1846"/>
    </row>
    <row r="33694" spans="6:6">
      <c r="F33694" s="1846"/>
    </row>
    <row r="33695" spans="6:6">
      <c r="F33695" s="1846"/>
    </row>
    <row r="33696" spans="6:6">
      <c r="F33696" s="1846"/>
    </row>
    <row r="33697" spans="6:6">
      <c r="F33697" s="1846"/>
    </row>
    <row r="33698" spans="6:6">
      <c r="F33698" s="1846"/>
    </row>
    <row r="33699" spans="6:6">
      <c r="F33699" s="1846"/>
    </row>
    <row r="33700" spans="6:6">
      <c r="F33700" s="1846"/>
    </row>
    <row r="33701" spans="6:6">
      <c r="F33701" s="1846"/>
    </row>
    <row r="33702" spans="6:6">
      <c r="F33702" s="1846"/>
    </row>
    <row r="33703" spans="6:6">
      <c r="F33703" s="1846"/>
    </row>
    <row r="33704" spans="6:6">
      <c r="F33704" s="1846"/>
    </row>
    <row r="33705" spans="6:6">
      <c r="F33705" s="1846"/>
    </row>
    <row r="33706" spans="6:6">
      <c r="F33706" s="1846"/>
    </row>
    <row r="33707" spans="6:6">
      <c r="F33707" s="1846"/>
    </row>
    <row r="33708" spans="6:6">
      <c r="F33708" s="1846"/>
    </row>
    <row r="33709" spans="6:6">
      <c r="F33709" s="1846"/>
    </row>
    <row r="33710" spans="6:6">
      <c r="F33710" s="1846"/>
    </row>
    <row r="33711" spans="6:6">
      <c r="F33711" s="1846"/>
    </row>
    <row r="33712" spans="6:6">
      <c r="F33712" s="1846"/>
    </row>
    <row r="33713" spans="6:6">
      <c r="F33713" s="1846"/>
    </row>
    <row r="33714" spans="6:6">
      <c r="F33714" s="1846"/>
    </row>
    <row r="33715" spans="6:6">
      <c r="F33715" s="1846"/>
    </row>
    <row r="33716" spans="6:6">
      <c r="F33716" s="1846"/>
    </row>
    <row r="33717" spans="6:6">
      <c r="F33717" s="1846"/>
    </row>
    <row r="33718" spans="6:6">
      <c r="F33718" s="1846"/>
    </row>
    <row r="33719" spans="6:6">
      <c r="F33719" s="1846"/>
    </row>
    <row r="33720" spans="6:6">
      <c r="F33720" s="1846"/>
    </row>
    <row r="33721" spans="6:6">
      <c r="F33721" s="1846"/>
    </row>
    <row r="33722" spans="6:6">
      <c r="F33722" s="1846"/>
    </row>
    <row r="33723" spans="6:6">
      <c r="F33723" s="1846"/>
    </row>
    <row r="33724" spans="6:6">
      <c r="F33724" s="1846"/>
    </row>
    <row r="33725" spans="6:6">
      <c r="F33725" s="1846"/>
    </row>
    <row r="33726" spans="6:6">
      <c r="F33726" s="1846"/>
    </row>
    <row r="33727" spans="6:6">
      <c r="F33727" s="1846"/>
    </row>
    <row r="33728" spans="6:6">
      <c r="F33728" s="1846"/>
    </row>
    <row r="33729" spans="6:6">
      <c r="F33729" s="1846"/>
    </row>
    <row r="33730" spans="6:6">
      <c r="F33730" s="1846"/>
    </row>
    <row r="33731" spans="6:6">
      <c r="F33731" s="1846"/>
    </row>
    <row r="33732" spans="6:6">
      <c r="F33732" s="1846"/>
    </row>
    <row r="33733" spans="6:6">
      <c r="F33733" s="1846"/>
    </row>
    <row r="33734" spans="6:6">
      <c r="F33734" s="1846"/>
    </row>
    <row r="33735" spans="6:6">
      <c r="F33735" s="1846"/>
    </row>
    <row r="33736" spans="6:6">
      <c r="F33736" s="1846"/>
    </row>
    <row r="33737" spans="6:6">
      <c r="F33737" s="1846"/>
    </row>
    <row r="33738" spans="6:6">
      <c r="F33738" s="1846"/>
    </row>
    <row r="33739" spans="6:6">
      <c r="F33739" s="1846"/>
    </row>
    <row r="33740" spans="6:6">
      <c r="F33740" s="1846"/>
    </row>
    <row r="33741" spans="6:6">
      <c r="F33741" s="1846"/>
    </row>
    <row r="33742" spans="6:6">
      <c r="F33742" s="1846"/>
    </row>
    <row r="33743" spans="6:6">
      <c r="F33743" s="1846"/>
    </row>
    <row r="33744" spans="6:6">
      <c r="F33744" s="1846"/>
    </row>
    <row r="33745" spans="6:6">
      <c r="F33745" s="1846"/>
    </row>
    <row r="33746" spans="6:6">
      <c r="F33746" s="1846"/>
    </row>
    <row r="33747" spans="6:6">
      <c r="F33747" s="1846"/>
    </row>
    <row r="33748" spans="6:6">
      <c r="F33748" s="1846"/>
    </row>
    <row r="33749" spans="6:6">
      <c r="F33749" s="1846"/>
    </row>
    <row r="33750" spans="6:6">
      <c r="F33750" s="1846"/>
    </row>
    <row r="33751" spans="6:6">
      <c r="F33751" s="1846"/>
    </row>
    <row r="33752" spans="6:6">
      <c r="F33752" s="1846"/>
    </row>
    <row r="33753" spans="6:6">
      <c r="F33753" s="1846"/>
    </row>
    <row r="33754" spans="6:6">
      <c r="F33754" s="1846"/>
    </row>
    <row r="33755" spans="6:6">
      <c r="F33755" s="1846"/>
    </row>
    <row r="33756" spans="6:6">
      <c r="F33756" s="1846"/>
    </row>
    <row r="33757" spans="6:6">
      <c r="F33757" s="1846"/>
    </row>
    <row r="33758" spans="6:6">
      <c r="F33758" s="1846"/>
    </row>
    <row r="33759" spans="6:6">
      <c r="F33759" s="1846"/>
    </row>
    <row r="33760" spans="6:6">
      <c r="F33760" s="1846"/>
    </row>
    <row r="33761" spans="6:6">
      <c r="F33761" s="1846"/>
    </row>
    <row r="33762" spans="6:6">
      <c r="F33762" s="1846"/>
    </row>
    <row r="33763" spans="6:6">
      <c r="F33763" s="1846"/>
    </row>
    <row r="33764" spans="6:6">
      <c r="F33764" s="1846"/>
    </row>
    <row r="33765" spans="6:6">
      <c r="F33765" s="1846"/>
    </row>
    <row r="33766" spans="6:6">
      <c r="F33766" s="1846"/>
    </row>
    <row r="33767" spans="6:6">
      <c r="F33767" s="1846"/>
    </row>
    <row r="33768" spans="6:6">
      <c r="F33768" s="1846"/>
    </row>
    <row r="33769" spans="6:6">
      <c r="F33769" s="1846"/>
    </row>
    <row r="33770" spans="6:6">
      <c r="F33770" s="1846"/>
    </row>
    <row r="33771" spans="6:6">
      <c r="F33771" s="1846"/>
    </row>
    <row r="33772" spans="6:6">
      <c r="F33772" s="1846"/>
    </row>
    <row r="33773" spans="6:6">
      <c r="F33773" s="1846"/>
    </row>
    <row r="33774" spans="6:6">
      <c r="F33774" s="1846"/>
    </row>
    <row r="33775" spans="6:6">
      <c r="F33775" s="1846"/>
    </row>
    <row r="33776" spans="6:6">
      <c r="F33776" s="1846"/>
    </row>
    <row r="33777" spans="6:6">
      <c r="F33777" s="1846"/>
    </row>
    <row r="33778" spans="6:6">
      <c r="F33778" s="1846"/>
    </row>
    <row r="33779" spans="6:6">
      <c r="F33779" s="1846"/>
    </row>
    <row r="33780" spans="6:6">
      <c r="F33780" s="1846"/>
    </row>
    <row r="33781" spans="6:6">
      <c r="F33781" s="1846"/>
    </row>
    <row r="33782" spans="6:6">
      <c r="F33782" s="1846"/>
    </row>
    <row r="33783" spans="6:6">
      <c r="F33783" s="1846"/>
    </row>
    <row r="33784" spans="6:6">
      <c r="F33784" s="1846"/>
    </row>
    <row r="33785" spans="6:6">
      <c r="F33785" s="1846"/>
    </row>
    <row r="33786" spans="6:6">
      <c r="F33786" s="1846"/>
    </row>
    <row r="33787" spans="6:6">
      <c r="F33787" s="1846"/>
    </row>
    <row r="33788" spans="6:6">
      <c r="F33788" s="1846"/>
    </row>
    <row r="33789" spans="6:6">
      <c r="F33789" s="1846"/>
    </row>
    <row r="33790" spans="6:6">
      <c r="F33790" s="1846"/>
    </row>
    <row r="33791" spans="6:6">
      <c r="F33791" s="1846"/>
    </row>
    <row r="33792" spans="6:6">
      <c r="F33792" s="1846"/>
    </row>
    <row r="33793" spans="6:6">
      <c r="F33793" s="1846"/>
    </row>
    <row r="33794" spans="6:6">
      <c r="F33794" s="1846"/>
    </row>
    <row r="33795" spans="6:6">
      <c r="F33795" s="1846"/>
    </row>
    <row r="33796" spans="6:6">
      <c r="F33796" s="1846"/>
    </row>
    <row r="33797" spans="6:6">
      <c r="F33797" s="1846"/>
    </row>
    <row r="33798" spans="6:6">
      <c r="F33798" s="1846"/>
    </row>
    <row r="33799" spans="6:6">
      <c r="F33799" s="1846"/>
    </row>
    <row r="33800" spans="6:6">
      <c r="F33800" s="1846"/>
    </row>
    <row r="33801" spans="6:6">
      <c r="F33801" s="1846"/>
    </row>
    <row r="33802" spans="6:6">
      <c r="F33802" s="1846"/>
    </row>
    <row r="33803" spans="6:6">
      <c r="F33803" s="1846"/>
    </row>
    <row r="33804" spans="6:6">
      <c r="F33804" s="1846"/>
    </row>
    <row r="33805" spans="6:6">
      <c r="F33805" s="1846"/>
    </row>
    <row r="33806" spans="6:6">
      <c r="F33806" s="1846"/>
    </row>
    <row r="33807" spans="6:6">
      <c r="F33807" s="1846"/>
    </row>
    <row r="33808" spans="6:6">
      <c r="F33808" s="1846"/>
    </row>
    <row r="33809" spans="6:6">
      <c r="F33809" s="1846"/>
    </row>
    <row r="33810" spans="6:6">
      <c r="F33810" s="1846"/>
    </row>
    <row r="33811" spans="6:6">
      <c r="F33811" s="1846"/>
    </row>
    <row r="33812" spans="6:6">
      <c r="F33812" s="1846"/>
    </row>
    <row r="33813" spans="6:6">
      <c r="F33813" s="1846"/>
    </row>
    <row r="33814" spans="6:6">
      <c r="F33814" s="1846"/>
    </row>
    <row r="33815" spans="6:6">
      <c r="F33815" s="1846"/>
    </row>
    <row r="33816" spans="6:6">
      <c r="F33816" s="1846"/>
    </row>
    <row r="33817" spans="6:6">
      <c r="F33817" s="1846"/>
    </row>
    <row r="33818" spans="6:6">
      <c r="F33818" s="1846"/>
    </row>
    <row r="33819" spans="6:6">
      <c r="F33819" s="1846"/>
    </row>
    <row r="33820" spans="6:6">
      <c r="F33820" s="1846"/>
    </row>
    <row r="33821" spans="6:6">
      <c r="F33821" s="1846"/>
    </row>
    <row r="33822" spans="6:6">
      <c r="F33822" s="1846"/>
    </row>
    <row r="33823" spans="6:6">
      <c r="F33823" s="1846"/>
    </row>
    <row r="33824" spans="6:6">
      <c r="F33824" s="1846"/>
    </row>
    <row r="33825" spans="6:6">
      <c r="F33825" s="1846"/>
    </row>
    <row r="33826" spans="6:6">
      <c r="F33826" s="1846"/>
    </row>
    <row r="33827" spans="6:6">
      <c r="F33827" s="1846"/>
    </row>
    <row r="33828" spans="6:6">
      <c r="F33828" s="1846"/>
    </row>
    <row r="33829" spans="6:6">
      <c r="F33829" s="1846"/>
    </row>
    <row r="33830" spans="6:6">
      <c r="F33830" s="1846"/>
    </row>
    <row r="33831" spans="6:6">
      <c r="F33831" s="1846"/>
    </row>
    <row r="33832" spans="6:6">
      <c r="F33832" s="1846"/>
    </row>
    <row r="33833" spans="6:6">
      <c r="F33833" s="1846"/>
    </row>
    <row r="33834" spans="6:6">
      <c r="F33834" s="1846"/>
    </row>
    <row r="33835" spans="6:6">
      <c r="F33835" s="1846"/>
    </row>
    <row r="33836" spans="6:6">
      <c r="F33836" s="1846"/>
    </row>
    <row r="33837" spans="6:6">
      <c r="F33837" s="1846"/>
    </row>
    <row r="33838" spans="6:6">
      <c r="F33838" s="1846"/>
    </row>
    <row r="33839" spans="6:6">
      <c r="F33839" s="1846"/>
    </row>
    <row r="33840" spans="6:6">
      <c r="F33840" s="1846"/>
    </row>
    <row r="33841" spans="6:6">
      <c r="F33841" s="1846"/>
    </row>
    <row r="33842" spans="6:6">
      <c r="F33842" s="1846"/>
    </row>
    <row r="33843" spans="6:6">
      <c r="F33843" s="1846"/>
    </row>
    <row r="33844" spans="6:6">
      <c r="F33844" s="1846"/>
    </row>
    <row r="33845" spans="6:6">
      <c r="F33845" s="1846"/>
    </row>
    <row r="33846" spans="6:6">
      <c r="F33846" s="1846"/>
    </row>
    <row r="33847" spans="6:6">
      <c r="F33847" s="1846"/>
    </row>
    <row r="33848" spans="6:6">
      <c r="F33848" s="1846"/>
    </row>
    <row r="33849" spans="6:6">
      <c r="F33849" s="1846"/>
    </row>
    <row r="33850" spans="6:6">
      <c r="F33850" s="1846"/>
    </row>
    <row r="33851" spans="6:6">
      <c r="F33851" s="1846"/>
    </row>
    <row r="33852" spans="6:6">
      <c r="F33852" s="1846"/>
    </row>
    <row r="33853" spans="6:6">
      <c r="F33853" s="1846"/>
    </row>
    <row r="33854" spans="6:6">
      <c r="F33854" s="1846"/>
    </row>
    <row r="33855" spans="6:6">
      <c r="F33855" s="1846"/>
    </row>
    <row r="33856" spans="6:6">
      <c r="F33856" s="1846"/>
    </row>
    <row r="33857" spans="6:6">
      <c r="F33857" s="1846"/>
    </row>
    <row r="33858" spans="6:6">
      <c r="F33858" s="1846"/>
    </row>
    <row r="33859" spans="6:6">
      <c r="F33859" s="1846"/>
    </row>
    <row r="33860" spans="6:6">
      <c r="F33860" s="1846"/>
    </row>
    <row r="33861" spans="6:6">
      <c r="F33861" s="1846"/>
    </row>
    <row r="33862" spans="6:6">
      <c r="F33862" s="1846"/>
    </row>
    <row r="33863" spans="6:6">
      <c r="F33863" s="1846"/>
    </row>
    <row r="33864" spans="6:6">
      <c r="F33864" s="1846"/>
    </row>
    <row r="33865" spans="6:6">
      <c r="F33865" s="1846"/>
    </row>
    <row r="33866" spans="6:6">
      <c r="F33866" s="1846"/>
    </row>
    <row r="33867" spans="6:6">
      <c r="F33867" s="1846"/>
    </row>
    <row r="33868" spans="6:6">
      <c r="F33868" s="1846"/>
    </row>
    <row r="33869" spans="6:6">
      <c r="F33869" s="1846"/>
    </row>
    <row r="33870" spans="6:6">
      <c r="F33870" s="1846"/>
    </row>
    <row r="33871" spans="6:6">
      <c r="F33871" s="1846"/>
    </row>
    <row r="33872" spans="6:6">
      <c r="F33872" s="1846"/>
    </row>
    <row r="33873" spans="6:6">
      <c r="F33873" s="1846"/>
    </row>
    <row r="33874" spans="6:6">
      <c r="F33874" s="1846"/>
    </row>
    <row r="33875" spans="6:6">
      <c r="F33875" s="1846"/>
    </row>
    <row r="33876" spans="6:6">
      <c r="F33876" s="1846"/>
    </row>
    <row r="33877" spans="6:6">
      <c r="F33877" s="1846"/>
    </row>
    <row r="33878" spans="6:6">
      <c r="F33878" s="1846"/>
    </row>
    <row r="33879" spans="6:6">
      <c r="F33879" s="1846"/>
    </row>
    <row r="33880" spans="6:6">
      <c r="F33880" s="1846"/>
    </row>
    <row r="33881" spans="6:6">
      <c r="F33881" s="1846"/>
    </row>
    <row r="33882" spans="6:6">
      <c r="F33882" s="1846"/>
    </row>
    <row r="33883" spans="6:6">
      <c r="F33883" s="1846"/>
    </row>
    <row r="33884" spans="6:6">
      <c r="F33884" s="1846"/>
    </row>
    <row r="33885" spans="6:6">
      <c r="F33885" s="1846"/>
    </row>
    <row r="33886" spans="6:6">
      <c r="F33886" s="1846"/>
    </row>
    <row r="33887" spans="6:6">
      <c r="F33887" s="1846"/>
    </row>
    <row r="33888" spans="6:6">
      <c r="F33888" s="1846"/>
    </row>
    <row r="33889" spans="6:6">
      <c r="F33889" s="1846"/>
    </row>
    <row r="33890" spans="6:6">
      <c r="F33890" s="1846"/>
    </row>
    <row r="33891" spans="6:6">
      <c r="F33891" s="1846"/>
    </row>
    <row r="33892" spans="6:6">
      <c r="F33892" s="1846"/>
    </row>
    <row r="33893" spans="6:6">
      <c r="F33893" s="1846"/>
    </row>
    <row r="33894" spans="6:6">
      <c r="F33894" s="1846"/>
    </row>
    <row r="33895" spans="6:6">
      <c r="F33895" s="1846"/>
    </row>
    <row r="33896" spans="6:6">
      <c r="F33896" s="1846"/>
    </row>
    <row r="33897" spans="6:6">
      <c r="F33897" s="1846"/>
    </row>
    <row r="33898" spans="6:6">
      <c r="F33898" s="1846"/>
    </row>
    <row r="33899" spans="6:6">
      <c r="F33899" s="1846"/>
    </row>
    <row r="33900" spans="6:6">
      <c r="F33900" s="1846"/>
    </row>
    <row r="33901" spans="6:6">
      <c r="F33901" s="1846"/>
    </row>
    <row r="33902" spans="6:6">
      <c r="F33902" s="1846"/>
    </row>
    <row r="33903" spans="6:6">
      <c r="F33903" s="1846"/>
    </row>
    <row r="33904" spans="6:6">
      <c r="F33904" s="1846"/>
    </row>
    <row r="33905" spans="6:6">
      <c r="F33905" s="1846"/>
    </row>
    <row r="33906" spans="6:6">
      <c r="F33906" s="1846"/>
    </row>
    <row r="33907" spans="6:6">
      <c r="F33907" s="1846"/>
    </row>
    <row r="33908" spans="6:6">
      <c r="F33908" s="1846"/>
    </row>
    <row r="33909" spans="6:6">
      <c r="F33909" s="1846"/>
    </row>
    <row r="33910" spans="6:6">
      <c r="F33910" s="1846"/>
    </row>
    <row r="33911" spans="6:6">
      <c r="F33911" s="1846"/>
    </row>
    <row r="33912" spans="6:6">
      <c r="F33912" s="1846"/>
    </row>
    <row r="33913" spans="6:6">
      <c r="F33913" s="1846"/>
    </row>
    <row r="33914" spans="6:6">
      <c r="F33914" s="1846"/>
    </row>
    <row r="33915" spans="6:6">
      <c r="F33915" s="1846"/>
    </row>
    <row r="33916" spans="6:6">
      <c r="F33916" s="1846"/>
    </row>
    <row r="33917" spans="6:6">
      <c r="F33917" s="1846"/>
    </row>
    <row r="33918" spans="6:6">
      <c r="F33918" s="1846"/>
    </row>
    <row r="33919" spans="6:6">
      <c r="F33919" s="1846"/>
    </row>
    <row r="33920" spans="6:6">
      <c r="F33920" s="1846"/>
    </row>
    <row r="33921" spans="6:6">
      <c r="F33921" s="1846"/>
    </row>
    <row r="33922" spans="6:6">
      <c r="F33922" s="1846"/>
    </row>
    <row r="33923" spans="6:6">
      <c r="F33923" s="1846"/>
    </row>
    <row r="33924" spans="6:6">
      <c r="F33924" s="1846"/>
    </row>
    <row r="33925" spans="6:6">
      <c r="F33925" s="1846"/>
    </row>
    <row r="33926" spans="6:6">
      <c r="F33926" s="1846"/>
    </row>
    <row r="33927" spans="6:6">
      <c r="F33927" s="1846"/>
    </row>
    <row r="33928" spans="6:6">
      <c r="F33928" s="1846"/>
    </row>
    <row r="33929" spans="6:6">
      <c r="F33929" s="1846"/>
    </row>
    <row r="33930" spans="6:6">
      <c r="F33930" s="1846"/>
    </row>
    <row r="33931" spans="6:6">
      <c r="F33931" s="1846"/>
    </row>
    <row r="33932" spans="6:6">
      <c r="F33932" s="1846"/>
    </row>
    <row r="33933" spans="6:6">
      <c r="F33933" s="1846"/>
    </row>
    <row r="33934" spans="6:6">
      <c r="F33934" s="1846"/>
    </row>
    <row r="33935" spans="6:6">
      <c r="F33935" s="1846"/>
    </row>
    <row r="33936" spans="6:6">
      <c r="F33936" s="1846"/>
    </row>
    <row r="33937" spans="6:6">
      <c r="F33937" s="1846"/>
    </row>
    <row r="33938" spans="6:6">
      <c r="F33938" s="1846"/>
    </row>
    <row r="33939" spans="6:6">
      <c r="F33939" s="1846"/>
    </row>
    <row r="33940" spans="6:6">
      <c r="F33940" s="1846"/>
    </row>
    <row r="33941" spans="6:6">
      <c r="F33941" s="1846"/>
    </row>
    <row r="33942" spans="6:6">
      <c r="F33942" s="1846"/>
    </row>
    <row r="33943" spans="6:6">
      <c r="F33943" s="1846"/>
    </row>
    <row r="33944" spans="6:6">
      <c r="F33944" s="1846"/>
    </row>
    <row r="33945" spans="6:6">
      <c r="F33945" s="1846"/>
    </row>
    <row r="33946" spans="6:6">
      <c r="F33946" s="1846"/>
    </row>
    <row r="33947" spans="6:6">
      <c r="F33947" s="1846"/>
    </row>
    <row r="33948" spans="6:6">
      <c r="F33948" s="1846"/>
    </row>
    <row r="33949" spans="6:6">
      <c r="F33949" s="1846"/>
    </row>
    <row r="33950" spans="6:6">
      <c r="F33950" s="1846"/>
    </row>
    <row r="33951" spans="6:6">
      <c r="F33951" s="1846"/>
    </row>
    <row r="33952" spans="6:6">
      <c r="F33952" s="1846"/>
    </row>
    <row r="33953" spans="6:6">
      <c r="F33953" s="1846"/>
    </row>
    <row r="33954" spans="6:6">
      <c r="F33954" s="1846"/>
    </row>
    <row r="33955" spans="6:6">
      <c r="F33955" s="1846"/>
    </row>
    <row r="33956" spans="6:6">
      <c r="F33956" s="1846"/>
    </row>
    <row r="33957" spans="6:6">
      <c r="F33957" s="1846"/>
    </row>
    <row r="33958" spans="6:6">
      <c r="F33958" s="1846"/>
    </row>
    <row r="33959" spans="6:6">
      <c r="F33959" s="1846"/>
    </row>
    <row r="33960" spans="6:6">
      <c r="F33960" s="1846"/>
    </row>
    <row r="33961" spans="6:6">
      <c r="F33961" s="1846"/>
    </row>
    <row r="33962" spans="6:6">
      <c r="F33962" s="1846"/>
    </row>
    <row r="33963" spans="6:6">
      <c r="F33963" s="1846"/>
    </row>
    <row r="33964" spans="6:6">
      <c r="F33964" s="1846"/>
    </row>
    <row r="33965" spans="6:6">
      <c r="F33965" s="1846"/>
    </row>
    <row r="33966" spans="6:6">
      <c r="F33966" s="1846"/>
    </row>
    <row r="33967" spans="6:6">
      <c r="F33967" s="1846"/>
    </row>
    <row r="33968" spans="6:6">
      <c r="F33968" s="1846"/>
    </row>
    <row r="33969" spans="6:6">
      <c r="F33969" s="1846"/>
    </row>
    <row r="33970" spans="6:6">
      <c r="F33970" s="1846"/>
    </row>
    <row r="33971" spans="6:6">
      <c r="F33971" s="1846"/>
    </row>
    <row r="33972" spans="6:6">
      <c r="F33972" s="1846"/>
    </row>
    <row r="33973" spans="6:6">
      <c r="F33973" s="1846"/>
    </row>
    <row r="33974" spans="6:6">
      <c r="F33974" s="1846"/>
    </row>
    <row r="33975" spans="6:6">
      <c r="F33975" s="1846"/>
    </row>
    <row r="33976" spans="6:6">
      <c r="F33976" s="1846"/>
    </row>
    <row r="33977" spans="6:6">
      <c r="F33977" s="1846"/>
    </row>
    <row r="33978" spans="6:6">
      <c r="F33978" s="1846"/>
    </row>
    <row r="33979" spans="6:6">
      <c r="F33979" s="1846"/>
    </row>
    <row r="33980" spans="6:6">
      <c r="F33980" s="1846"/>
    </row>
    <row r="33981" spans="6:6">
      <c r="F33981" s="1846"/>
    </row>
    <row r="33982" spans="6:6">
      <c r="F33982" s="1846"/>
    </row>
    <row r="33983" spans="6:6">
      <c r="F33983" s="1846"/>
    </row>
    <row r="33984" spans="6:6">
      <c r="F33984" s="1846"/>
    </row>
    <row r="33985" spans="6:6">
      <c r="F33985" s="1846"/>
    </row>
    <row r="33986" spans="6:6">
      <c r="F33986" s="1846"/>
    </row>
    <row r="33987" spans="6:6">
      <c r="F33987" s="1846"/>
    </row>
    <row r="33988" spans="6:6">
      <c r="F33988" s="1846"/>
    </row>
    <row r="33989" spans="6:6">
      <c r="F33989" s="1846"/>
    </row>
    <row r="33990" spans="6:6">
      <c r="F33990" s="1846"/>
    </row>
    <row r="33991" spans="6:6">
      <c r="F33991" s="1846"/>
    </row>
    <row r="33992" spans="6:6">
      <c r="F33992" s="1846"/>
    </row>
    <row r="33993" spans="6:6">
      <c r="F33993" s="1846"/>
    </row>
    <row r="33994" spans="6:6">
      <c r="F33994" s="1846"/>
    </row>
    <row r="33995" spans="6:6">
      <c r="F33995" s="1846"/>
    </row>
    <row r="33996" spans="6:6">
      <c r="F33996" s="1846"/>
    </row>
    <row r="33997" spans="6:6">
      <c r="F33997" s="1846"/>
    </row>
    <row r="33998" spans="6:6">
      <c r="F33998" s="1846"/>
    </row>
    <row r="33999" spans="6:6">
      <c r="F33999" s="1846"/>
    </row>
    <row r="34000" spans="6:6">
      <c r="F34000" s="1846"/>
    </row>
    <row r="34001" spans="6:6">
      <c r="F34001" s="1846"/>
    </row>
    <row r="34002" spans="6:6">
      <c r="F34002" s="1846"/>
    </row>
    <row r="34003" spans="6:6">
      <c r="F34003" s="1846"/>
    </row>
    <row r="34004" spans="6:6">
      <c r="F34004" s="1846"/>
    </row>
    <row r="34005" spans="6:6">
      <c r="F34005" s="1846"/>
    </row>
    <row r="34006" spans="6:6">
      <c r="F34006" s="1846"/>
    </row>
    <row r="34007" spans="6:6">
      <c r="F34007" s="1846"/>
    </row>
    <row r="34008" spans="6:6">
      <c r="F34008" s="1846"/>
    </row>
    <row r="34009" spans="6:6">
      <c r="F34009" s="1846"/>
    </row>
    <row r="34010" spans="6:6">
      <c r="F34010" s="1846"/>
    </row>
    <row r="34011" spans="6:6">
      <c r="F34011" s="1846"/>
    </row>
    <row r="34012" spans="6:6">
      <c r="F34012" s="1846"/>
    </row>
    <row r="34013" spans="6:6">
      <c r="F34013" s="1846"/>
    </row>
    <row r="34014" spans="6:6">
      <c r="F34014" s="1846"/>
    </row>
    <row r="34015" spans="6:6">
      <c r="F34015" s="1846"/>
    </row>
    <row r="34016" spans="6:6">
      <c r="F34016" s="1846"/>
    </row>
    <row r="34017" spans="6:6">
      <c r="F34017" s="1846"/>
    </row>
    <row r="34018" spans="6:6">
      <c r="F34018" s="1846"/>
    </row>
    <row r="34019" spans="6:6">
      <c r="F34019" s="1846"/>
    </row>
    <row r="34020" spans="6:6">
      <c r="F34020" s="1846"/>
    </row>
    <row r="34021" spans="6:6">
      <c r="F34021" s="1846"/>
    </row>
    <row r="34022" spans="6:6">
      <c r="F34022" s="1846"/>
    </row>
    <row r="34023" spans="6:6">
      <c r="F34023" s="1846"/>
    </row>
    <row r="34024" spans="6:6">
      <c r="F34024" s="1846"/>
    </row>
    <row r="34025" spans="6:6">
      <c r="F34025" s="1846"/>
    </row>
    <row r="34026" spans="6:6">
      <c r="F34026" s="1846"/>
    </row>
    <row r="34027" spans="6:6">
      <c r="F34027" s="1846"/>
    </row>
    <row r="34028" spans="6:6">
      <c r="F34028" s="1846"/>
    </row>
    <row r="34029" spans="6:6">
      <c r="F34029" s="1846"/>
    </row>
    <row r="34030" spans="6:6">
      <c r="F34030" s="1846"/>
    </row>
    <row r="34031" spans="6:6">
      <c r="F34031" s="1846"/>
    </row>
    <row r="34032" spans="6:6">
      <c r="F34032" s="1846"/>
    </row>
    <row r="34033" spans="6:6">
      <c r="F34033" s="1846"/>
    </row>
    <row r="34034" spans="6:6">
      <c r="F34034" s="1846"/>
    </row>
    <row r="34035" spans="6:6">
      <c r="F34035" s="1846"/>
    </row>
    <row r="34036" spans="6:6">
      <c r="F34036" s="1846"/>
    </row>
    <row r="34037" spans="6:6">
      <c r="F34037" s="1846"/>
    </row>
    <row r="34038" spans="6:6">
      <c r="F34038" s="1846"/>
    </row>
    <row r="34039" spans="6:6">
      <c r="F34039" s="1846"/>
    </row>
    <row r="34040" spans="6:6">
      <c r="F34040" s="1846"/>
    </row>
    <row r="34041" spans="6:6">
      <c r="F34041" s="1846"/>
    </row>
    <row r="34042" spans="6:6">
      <c r="F34042" s="1846"/>
    </row>
    <row r="34043" spans="6:6">
      <c r="F34043" s="1846"/>
    </row>
    <row r="34044" spans="6:6">
      <c r="F34044" s="1846"/>
    </row>
    <row r="34045" spans="6:6">
      <c r="F34045" s="1846"/>
    </row>
    <row r="34046" spans="6:6">
      <c r="F34046" s="1846"/>
    </row>
    <row r="34047" spans="6:6">
      <c r="F34047" s="1846"/>
    </row>
    <row r="34048" spans="6:6">
      <c r="F34048" s="1846"/>
    </row>
    <row r="34049" spans="6:6">
      <c r="F34049" s="1846"/>
    </row>
    <row r="34050" spans="6:6">
      <c r="F34050" s="1846"/>
    </row>
    <row r="34051" spans="6:6">
      <c r="F34051" s="1846"/>
    </row>
    <row r="34052" spans="6:6">
      <c r="F34052" s="1846"/>
    </row>
    <row r="34053" spans="6:6">
      <c r="F34053" s="1846"/>
    </row>
    <row r="34054" spans="6:6">
      <c r="F34054" s="1846"/>
    </row>
    <row r="34055" spans="6:6">
      <c r="F34055" s="1846"/>
    </row>
    <row r="34056" spans="6:6">
      <c r="F34056" s="1846"/>
    </row>
    <row r="34057" spans="6:6">
      <c r="F34057" s="1846"/>
    </row>
    <row r="34058" spans="6:6">
      <c r="F34058" s="1846"/>
    </row>
    <row r="34059" spans="6:6">
      <c r="F34059" s="1846"/>
    </row>
    <row r="34060" spans="6:6">
      <c r="F34060" s="1846"/>
    </row>
    <row r="34061" spans="6:6">
      <c r="F34061" s="1846"/>
    </row>
    <row r="34062" spans="6:6">
      <c r="F34062" s="1846"/>
    </row>
    <row r="34063" spans="6:6">
      <c r="F34063" s="1846"/>
    </row>
    <row r="34064" spans="6:6">
      <c r="F34064" s="1846"/>
    </row>
    <row r="34065" spans="6:6">
      <c r="F34065" s="1846"/>
    </row>
    <row r="34066" spans="6:6">
      <c r="F34066" s="1846"/>
    </row>
    <row r="34067" spans="6:6">
      <c r="F34067" s="1846"/>
    </row>
    <row r="34068" spans="6:6">
      <c r="F34068" s="1846"/>
    </row>
    <row r="34069" spans="6:6">
      <c r="F34069" s="1846"/>
    </row>
    <row r="34070" spans="6:6">
      <c r="F34070" s="1846"/>
    </row>
    <row r="34071" spans="6:6">
      <c r="F34071" s="1846"/>
    </row>
    <row r="34072" spans="6:6">
      <c r="F34072" s="1846"/>
    </row>
    <row r="34073" spans="6:6">
      <c r="F34073" s="1846"/>
    </row>
    <row r="34074" spans="6:6">
      <c r="F34074" s="1846"/>
    </row>
    <row r="34075" spans="6:6">
      <c r="F34075" s="1846"/>
    </row>
    <row r="34076" spans="6:6">
      <c r="F34076" s="1846"/>
    </row>
    <row r="34077" spans="6:6">
      <c r="F34077" s="1846"/>
    </row>
    <row r="34078" spans="6:6">
      <c r="F34078" s="1846"/>
    </row>
    <row r="34079" spans="6:6">
      <c r="F34079" s="1846"/>
    </row>
    <row r="34080" spans="6:6">
      <c r="F34080" s="1846"/>
    </row>
    <row r="34081" spans="6:6">
      <c r="F34081" s="1846"/>
    </row>
    <row r="34082" spans="6:6">
      <c r="F34082" s="1846"/>
    </row>
    <row r="34083" spans="6:6">
      <c r="F34083" s="1846"/>
    </row>
    <row r="34084" spans="6:6">
      <c r="F34084" s="1846"/>
    </row>
    <row r="34085" spans="6:6">
      <c r="F34085" s="1846"/>
    </row>
    <row r="34086" spans="6:6">
      <c r="F34086" s="1846"/>
    </row>
    <row r="34087" spans="6:6">
      <c r="F34087" s="1846"/>
    </row>
    <row r="34088" spans="6:6">
      <c r="F34088" s="1846"/>
    </row>
    <row r="34089" spans="6:6">
      <c r="F34089" s="1846"/>
    </row>
    <row r="34090" spans="6:6">
      <c r="F34090" s="1846"/>
    </row>
    <row r="34091" spans="6:6">
      <c r="F34091" s="1846"/>
    </row>
    <row r="34092" spans="6:6">
      <c r="F34092" s="1846"/>
    </row>
    <row r="34093" spans="6:6">
      <c r="F34093" s="1846"/>
    </row>
    <row r="34094" spans="6:6">
      <c r="F34094" s="1846"/>
    </row>
    <row r="34095" spans="6:6">
      <c r="F34095" s="1846"/>
    </row>
    <row r="34096" spans="6:6">
      <c r="F34096" s="1846"/>
    </row>
    <row r="34097" spans="6:6">
      <c r="F34097" s="1846"/>
    </row>
    <row r="34098" spans="6:6">
      <c r="F34098" s="1846"/>
    </row>
    <row r="34099" spans="6:6">
      <c r="F34099" s="1846"/>
    </row>
    <row r="34100" spans="6:6">
      <c r="F34100" s="1846"/>
    </row>
    <row r="34101" spans="6:6">
      <c r="F34101" s="1846"/>
    </row>
    <row r="34102" spans="6:6">
      <c r="F34102" s="1846"/>
    </row>
    <row r="34103" spans="6:6">
      <c r="F34103" s="1846"/>
    </row>
    <row r="34104" spans="6:6">
      <c r="F34104" s="1846"/>
    </row>
    <row r="34105" spans="6:6">
      <c r="F34105" s="1846"/>
    </row>
    <row r="34106" spans="6:6">
      <c r="F34106" s="1846"/>
    </row>
    <row r="34107" spans="6:6">
      <c r="F34107" s="1846"/>
    </row>
    <row r="34108" spans="6:6">
      <c r="F34108" s="1846"/>
    </row>
    <row r="34109" spans="6:6">
      <c r="F34109" s="1846"/>
    </row>
    <row r="34110" spans="6:6">
      <c r="F34110" s="1846"/>
    </row>
    <row r="34111" spans="6:6">
      <c r="F34111" s="1846"/>
    </row>
    <row r="34112" spans="6:6">
      <c r="F34112" s="1846"/>
    </row>
    <row r="34113" spans="6:6">
      <c r="F34113" s="1846"/>
    </row>
    <row r="34114" spans="6:6">
      <c r="F34114" s="1846"/>
    </row>
    <row r="34115" spans="6:6">
      <c r="F34115" s="1846"/>
    </row>
    <row r="34116" spans="6:6">
      <c r="F34116" s="1846"/>
    </row>
    <row r="34117" spans="6:6">
      <c r="F34117" s="1846"/>
    </row>
    <row r="34118" spans="6:6">
      <c r="F34118" s="1846"/>
    </row>
    <row r="34119" spans="6:6">
      <c r="F34119" s="1846"/>
    </row>
    <row r="34120" spans="6:6">
      <c r="F34120" s="1846"/>
    </row>
    <row r="34121" spans="6:6">
      <c r="F34121" s="1846"/>
    </row>
    <row r="34122" spans="6:6">
      <c r="F34122" s="1846"/>
    </row>
    <row r="34123" spans="6:6">
      <c r="F34123" s="1846"/>
    </row>
    <row r="34124" spans="6:6">
      <c r="F34124" s="1846"/>
    </row>
    <row r="34125" spans="6:6">
      <c r="F34125" s="1846"/>
    </row>
    <row r="34126" spans="6:6">
      <c r="F34126" s="1846"/>
    </row>
    <row r="34127" spans="6:6">
      <c r="F34127" s="1846"/>
    </row>
    <row r="34128" spans="6:6">
      <c r="F34128" s="1846"/>
    </row>
    <row r="34129" spans="6:6">
      <c r="F34129" s="1846"/>
    </row>
    <row r="34130" spans="6:6">
      <c r="F34130" s="1846"/>
    </row>
    <row r="34131" spans="6:6">
      <c r="F34131" s="1846"/>
    </row>
    <row r="34132" spans="6:6">
      <c r="F34132" s="1846"/>
    </row>
    <row r="34133" spans="6:6">
      <c r="F34133" s="1846"/>
    </row>
    <row r="34134" spans="6:6">
      <c r="F34134" s="1846"/>
    </row>
    <row r="34135" spans="6:6">
      <c r="F34135" s="1846"/>
    </row>
    <row r="34136" spans="6:6">
      <c r="F34136" s="1846"/>
    </row>
    <row r="34137" spans="6:6">
      <c r="F34137" s="1846"/>
    </row>
    <row r="34138" spans="6:6">
      <c r="F34138" s="1846"/>
    </row>
    <row r="34139" spans="6:6">
      <c r="F34139" s="1846"/>
    </row>
    <row r="34140" spans="6:6">
      <c r="F34140" s="1846"/>
    </row>
    <row r="34141" spans="6:6">
      <c r="F34141" s="1846"/>
    </row>
    <row r="34142" spans="6:6">
      <c r="F34142" s="1846"/>
    </row>
    <row r="34143" spans="6:6">
      <c r="F34143" s="1846"/>
    </row>
    <row r="34144" spans="6:6">
      <c r="F34144" s="1846"/>
    </row>
    <row r="34145" spans="6:6">
      <c r="F34145" s="1846"/>
    </row>
    <row r="34146" spans="6:6">
      <c r="F34146" s="1846"/>
    </row>
    <row r="34147" spans="6:6">
      <c r="F34147" s="1846"/>
    </row>
    <row r="34148" spans="6:6">
      <c r="F34148" s="1846"/>
    </row>
    <row r="34149" spans="6:6">
      <c r="F34149" s="1846"/>
    </row>
    <row r="34150" spans="6:6">
      <c r="F34150" s="1846"/>
    </row>
    <row r="34151" spans="6:6">
      <c r="F34151" s="1846"/>
    </row>
    <row r="34152" spans="6:6">
      <c r="F34152" s="1846"/>
    </row>
    <row r="34153" spans="6:6">
      <c r="F34153" s="1846"/>
    </row>
    <row r="34154" spans="6:6">
      <c r="F34154" s="1846"/>
    </row>
    <row r="34155" spans="6:6">
      <c r="F34155" s="1846"/>
    </row>
    <row r="34156" spans="6:6">
      <c r="F34156" s="1846"/>
    </row>
    <row r="34157" spans="6:6">
      <c r="F34157" s="1846"/>
    </row>
    <row r="34158" spans="6:6">
      <c r="F34158" s="1846"/>
    </row>
    <row r="34159" spans="6:6">
      <c r="F34159" s="1846"/>
    </row>
    <row r="34160" spans="6:6">
      <c r="F34160" s="1846"/>
    </row>
    <row r="34161" spans="6:6">
      <c r="F34161" s="1846"/>
    </row>
    <row r="34162" spans="6:6">
      <c r="F34162" s="1846"/>
    </row>
    <row r="34163" spans="6:6">
      <c r="F34163" s="1846"/>
    </row>
    <row r="34164" spans="6:6">
      <c r="F34164" s="1846"/>
    </row>
    <row r="34165" spans="6:6">
      <c r="F34165" s="1846"/>
    </row>
    <row r="34166" spans="6:6">
      <c r="F34166" s="1846"/>
    </row>
    <row r="34167" spans="6:6">
      <c r="F34167" s="1846"/>
    </row>
    <row r="34168" spans="6:6">
      <c r="F34168" s="1846"/>
    </row>
    <row r="34169" spans="6:6">
      <c r="F34169" s="1846"/>
    </row>
    <row r="34170" spans="6:6">
      <c r="F34170" s="1846"/>
    </row>
    <row r="34171" spans="6:6">
      <c r="F34171" s="1846"/>
    </row>
    <row r="34172" spans="6:6">
      <c r="F34172" s="1846"/>
    </row>
    <row r="34173" spans="6:6">
      <c r="F34173" s="1846"/>
    </row>
    <row r="34174" spans="6:6">
      <c r="F34174" s="1846"/>
    </row>
    <row r="34175" spans="6:6">
      <c r="F34175" s="1846"/>
    </row>
    <row r="34176" spans="6:6">
      <c r="F34176" s="1846"/>
    </row>
    <row r="34177" spans="6:6">
      <c r="F34177" s="1846"/>
    </row>
    <row r="34178" spans="6:6">
      <c r="F34178" s="1846"/>
    </row>
    <row r="34179" spans="6:6">
      <c r="F34179" s="1846"/>
    </row>
    <row r="34180" spans="6:6">
      <c r="F34180" s="1846"/>
    </row>
    <row r="34181" spans="6:6">
      <c r="F34181" s="1846"/>
    </row>
    <row r="34182" spans="6:6">
      <c r="F34182" s="1846"/>
    </row>
    <row r="34183" spans="6:6">
      <c r="F34183" s="1846"/>
    </row>
    <row r="34184" spans="6:6">
      <c r="F34184" s="1846"/>
    </row>
    <row r="34185" spans="6:6">
      <c r="F34185" s="1846"/>
    </row>
    <row r="34186" spans="6:6">
      <c r="F34186" s="1846"/>
    </row>
    <row r="34187" spans="6:6">
      <c r="F34187" s="1846"/>
    </row>
    <row r="34188" spans="6:6">
      <c r="F34188" s="1846"/>
    </row>
    <row r="34189" spans="6:6">
      <c r="F34189" s="1846"/>
    </row>
    <row r="34190" spans="6:6">
      <c r="F34190" s="1846"/>
    </row>
    <row r="34191" spans="6:6">
      <c r="F34191" s="1846"/>
    </row>
    <row r="34192" spans="6:6">
      <c r="F34192" s="1846"/>
    </row>
    <row r="34193" spans="6:6">
      <c r="F34193" s="1846"/>
    </row>
    <row r="34194" spans="6:6">
      <c r="F34194" s="1846"/>
    </row>
    <row r="34195" spans="6:6">
      <c r="F34195" s="1846"/>
    </row>
    <row r="34196" spans="6:6">
      <c r="F34196" s="1846"/>
    </row>
    <row r="34197" spans="6:6">
      <c r="F34197" s="1846"/>
    </row>
    <row r="34198" spans="6:6">
      <c r="F34198" s="1846"/>
    </row>
    <row r="34199" spans="6:6">
      <c r="F34199" s="1846"/>
    </row>
    <row r="34200" spans="6:6">
      <c r="F34200" s="1846"/>
    </row>
    <row r="34201" spans="6:6">
      <c r="F34201" s="1846"/>
    </row>
    <row r="34202" spans="6:6">
      <c r="F34202" s="1846"/>
    </row>
    <row r="34203" spans="6:6">
      <c r="F34203" s="1846"/>
    </row>
    <row r="34204" spans="6:6">
      <c r="F34204" s="1846"/>
    </row>
    <row r="34205" spans="6:6">
      <c r="F34205" s="1846"/>
    </row>
    <row r="34206" spans="6:6">
      <c r="F34206" s="1846"/>
    </row>
    <row r="34207" spans="6:6">
      <c r="F34207" s="1846"/>
    </row>
    <row r="34208" spans="6:6">
      <c r="F34208" s="1846"/>
    </row>
    <row r="34209" spans="6:6">
      <c r="F34209" s="1846"/>
    </row>
    <row r="34210" spans="6:6">
      <c r="F34210" s="1846"/>
    </row>
    <row r="34211" spans="6:6">
      <c r="F34211" s="1846"/>
    </row>
    <row r="34212" spans="6:6">
      <c r="F34212" s="1846"/>
    </row>
    <row r="34213" spans="6:6">
      <c r="F34213" s="1846"/>
    </row>
    <row r="34214" spans="6:6">
      <c r="F34214" s="1846"/>
    </row>
    <row r="34215" spans="6:6">
      <c r="F34215" s="1846"/>
    </row>
    <row r="34216" spans="6:6">
      <c r="F34216" s="1846"/>
    </row>
    <row r="34217" spans="6:6">
      <c r="F34217" s="1846"/>
    </row>
    <row r="34218" spans="6:6">
      <c r="F34218" s="1846"/>
    </row>
    <row r="34219" spans="6:6">
      <c r="F34219" s="1846"/>
    </row>
    <row r="34220" spans="6:6">
      <c r="F34220" s="1846"/>
    </row>
    <row r="34221" spans="6:6">
      <c r="F34221" s="1846"/>
    </row>
    <row r="34222" spans="6:6">
      <c r="F34222" s="1846"/>
    </row>
    <row r="34223" spans="6:6">
      <c r="F34223" s="1846"/>
    </row>
    <row r="34224" spans="6:6">
      <c r="F34224" s="1846"/>
    </row>
    <row r="34225" spans="6:6">
      <c r="F34225" s="1846"/>
    </row>
    <row r="34226" spans="6:6">
      <c r="F34226" s="1846"/>
    </row>
    <row r="34227" spans="6:6">
      <c r="F34227" s="1846"/>
    </row>
    <row r="34228" spans="6:6">
      <c r="F34228" s="1846"/>
    </row>
    <row r="34229" spans="6:6">
      <c r="F34229" s="1846"/>
    </row>
    <row r="34230" spans="6:6">
      <c r="F34230" s="1846"/>
    </row>
    <row r="34231" spans="6:6">
      <c r="F34231" s="1846"/>
    </row>
    <row r="34232" spans="6:6">
      <c r="F34232" s="1846"/>
    </row>
    <row r="34233" spans="6:6">
      <c r="F34233" s="1846"/>
    </row>
    <row r="34234" spans="6:6">
      <c r="F34234" s="1846"/>
    </row>
    <row r="34235" spans="6:6">
      <c r="F34235" s="1846"/>
    </row>
    <row r="34236" spans="6:6">
      <c r="F34236" s="1846"/>
    </row>
    <row r="34237" spans="6:6">
      <c r="F34237" s="1846"/>
    </row>
    <row r="34238" spans="6:6">
      <c r="F34238" s="1846"/>
    </row>
    <row r="34239" spans="6:6">
      <c r="F34239" s="1846"/>
    </row>
    <row r="34240" spans="6:6">
      <c r="F34240" s="1846"/>
    </row>
    <row r="34241" spans="6:6">
      <c r="F34241" s="1846"/>
    </row>
    <row r="34242" spans="6:6">
      <c r="F34242" s="1846"/>
    </row>
    <row r="34243" spans="6:6">
      <c r="F34243" s="1846"/>
    </row>
    <row r="34244" spans="6:6">
      <c r="F34244" s="1846"/>
    </row>
    <row r="34245" spans="6:6">
      <c r="F34245" s="1846"/>
    </row>
    <row r="34246" spans="6:6">
      <c r="F34246" s="1846"/>
    </row>
    <row r="34247" spans="6:6">
      <c r="F34247" s="1846"/>
    </row>
    <row r="34248" spans="6:6">
      <c r="F34248" s="1846"/>
    </row>
    <row r="34249" spans="6:6">
      <c r="F34249" s="1846"/>
    </row>
    <row r="34250" spans="6:6">
      <c r="F34250" s="1846"/>
    </row>
    <row r="34251" spans="6:6">
      <c r="F34251" s="1846"/>
    </row>
    <row r="34252" spans="6:6">
      <c r="F34252" s="1846"/>
    </row>
    <row r="34253" spans="6:6">
      <c r="F34253" s="1846"/>
    </row>
    <row r="34254" spans="6:6">
      <c r="F34254" s="1846"/>
    </row>
    <row r="34255" spans="6:6">
      <c r="F34255" s="1846"/>
    </row>
    <row r="34256" spans="6:6">
      <c r="F34256" s="1846"/>
    </row>
    <row r="34257" spans="6:6">
      <c r="F34257" s="1846"/>
    </row>
    <row r="34258" spans="6:6">
      <c r="F34258" s="1846"/>
    </row>
    <row r="34259" spans="6:6">
      <c r="F34259" s="1846"/>
    </row>
    <row r="34260" spans="6:6">
      <c r="F34260" s="1846"/>
    </row>
    <row r="34261" spans="6:6">
      <c r="F34261" s="1846"/>
    </row>
    <row r="34262" spans="6:6">
      <c r="F34262" s="1846"/>
    </row>
    <row r="34263" spans="6:6">
      <c r="F34263" s="1846"/>
    </row>
    <row r="34264" spans="6:6">
      <c r="F34264" s="1846"/>
    </row>
    <row r="34265" spans="6:6">
      <c r="F34265" s="1846"/>
    </row>
    <row r="34266" spans="6:6">
      <c r="F34266" s="1846"/>
    </row>
    <row r="34267" spans="6:6">
      <c r="F34267" s="1846"/>
    </row>
    <row r="34268" spans="6:6">
      <c r="F34268" s="1846"/>
    </row>
    <row r="34269" spans="6:6">
      <c r="F34269" s="1846"/>
    </row>
    <row r="34270" spans="6:6">
      <c r="F34270" s="1846"/>
    </row>
    <row r="34271" spans="6:6">
      <c r="F34271" s="1846"/>
    </row>
    <row r="34272" spans="6:6">
      <c r="F34272" s="1846"/>
    </row>
    <row r="34273" spans="6:6">
      <c r="F34273" s="1846"/>
    </row>
    <row r="34274" spans="6:6">
      <c r="F34274" s="1846"/>
    </row>
    <row r="34275" spans="6:6">
      <c r="F34275" s="1846"/>
    </row>
    <row r="34276" spans="6:6">
      <c r="F34276" s="1846"/>
    </row>
    <row r="34277" spans="6:6">
      <c r="F34277" s="1846"/>
    </row>
    <row r="34278" spans="6:6">
      <c r="F34278" s="1846"/>
    </row>
    <row r="34279" spans="6:6">
      <c r="F34279" s="1846"/>
    </row>
    <row r="34280" spans="6:6">
      <c r="F34280" s="1846"/>
    </row>
    <row r="34281" spans="6:6">
      <c r="F34281" s="1846"/>
    </row>
    <row r="34282" spans="6:6">
      <c r="F34282" s="1846"/>
    </row>
    <row r="34283" spans="6:6">
      <c r="F34283" s="1846"/>
    </row>
    <row r="34284" spans="6:6">
      <c r="F34284" s="1846"/>
    </row>
    <row r="34285" spans="6:6">
      <c r="F34285" s="1846"/>
    </row>
    <row r="34286" spans="6:6">
      <c r="F34286" s="1846"/>
    </row>
    <row r="34287" spans="6:6">
      <c r="F34287" s="1846"/>
    </row>
    <row r="34288" spans="6:6">
      <c r="F34288" s="1846"/>
    </row>
    <row r="34289" spans="6:6">
      <c r="F34289" s="1846"/>
    </row>
    <row r="34290" spans="6:6">
      <c r="F34290" s="1846"/>
    </row>
    <row r="34291" spans="6:6">
      <c r="F34291" s="1846"/>
    </row>
    <row r="34292" spans="6:6">
      <c r="F34292" s="1846"/>
    </row>
    <row r="34293" spans="6:6">
      <c r="F34293" s="1846"/>
    </row>
    <row r="34294" spans="6:6">
      <c r="F34294" s="1846"/>
    </row>
    <row r="34295" spans="6:6">
      <c r="F34295" s="1846"/>
    </row>
    <row r="34296" spans="6:6">
      <c r="F34296" s="1846"/>
    </row>
    <row r="34297" spans="6:6">
      <c r="F34297" s="1846"/>
    </row>
    <row r="34298" spans="6:6">
      <c r="F34298" s="1846"/>
    </row>
    <row r="34299" spans="6:6">
      <c r="F34299" s="1846"/>
    </row>
    <row r="34300" spans="6:6">
      <c r="F34300" s="1846"/>
    </row>
    <row r="34301" spans="6:6">
      <c r="F34301" s="1846"/>
    </row>
    <row r="34302" spans="6:6">
      <c r="F34302" s="1846"/>
    </row>
    <row r="34303" spans="6:6">
      <c r="F34303" s="1846"/>
    </row>
    <row r="34304" spans="6:6">
      <c r="F34304" s="1846"/>
    </row>
    <row r="34305" spans="6:6">
      <c r="F34305" s="1846"/>
    </row>
    <row r="34306" spans="6:6">
      <c r="F34306" s="1846"/>
    </row>
    <row r="34307" spans="6:6">
      <c r="F34307" s="1846"/>
    </row>
    <row r="34308" spans="6:6">
      <c r="F34308" s="1846"/>
    </row>
    <row r="34309" spans="6:6">
      <c r="F34309" s="1846"/>
    </row>
    <row r="34310" spans="6:6">
      <c r="F34310" s="1846"/>
    </row>
    <row r="34311" spans="6:6">
      <c r="F34311" s="1846"/>
    </row>
    <row r="34312" spans="6:6">
      <c r="F34312" s="1846"/>
    </row>
    <row r="34313" spans="6:6">
      <c r="F34313" s="1846"/>
    </row>
    <row r="34314" spans="6:6">
      <c r="F34314" s="1846"/>
    </row>
    <row r="34315" spans="6:6">
      <c r="F34315" s="1846"/>
    </row>
    <row r="34316" spans="6:6">
      <c r="F34316" s="1846"/>
    </row>
    <row r="34317" spans="6:6">
      <c r="F34317" s="1846"/>
    </row>
    <row r="34318" spans="6:6">
      <c r="F34318" s="1846"/>
    </row>
    <row r="34319" spans="6:6">
      <c r="F34319" s="1846"/>
    </row>
    <row r="34320" spans="6:6">
      <c r="F34320" s="1846"/>
    </row>
    <row r="34321" spans="6:6">
      <c r="F34321" s="1846"/>
    </row>
    <row r="34322" spans="6:6">
      <c r="F34322" s="1846"/>
    </row>
    <row r="34323" spans="6:6">
      <c r="F34323" s="1846"/>
    </row>
    <row r="34324" spans="6:6">
      <c r="F34324" s="1846"/>
    </row>
    <row r="34325" spans="6:6">
      <c r="F34325" s="1846"/>
    </row>
    <row r="34326" spans="6:6">
      <c r="F34326" s="1846"/>
    </row>
    <row r="34327" spans="6:6">
      <c r="F34327" s="1846"/>
    </row>
    <row r="34328" spans="6:6">
      <c r="F34328" s="1846"/>
    </row>
    <row r="34329" spans="6:6">
      <c r="F34329" s="1846"/>
    </row>
    <row r="34330" spans="6:6">
      <c r="F34330" s="1846"/>
    </row>
    <row r="34331" spans="6:6">
      <c r="F34331" s="1846"/>
    </row>
    <row r="34332" spans="6:6">
      <c r="F34332" s="1846"/>
    </row>
    <row r="34333" spans="6:6">
      <c r="F34333" s="1846"/>
    </row>
    <row r="34334" spans="6:6">
      <c r="F34334" s="1846"/>
    </row>
    <row r="34335" spans="6:6">
      <c r="F34335" s="1846"/>
    </row>
    <row r="34336" spans="6:6">
      <c r="F34336" s="1846"/>
    </row>
    <row r="34337" spans="6:6">
      <c r="F34337" s="1846"/>
    </row>
    <row r="34338" spans="6:6">
      <c r="F34338" s="1846"/>
    </row>
    <row r="34339" spans="6:6">
      <c r="F34339" s="1846"/>
    </row>
    <row r="34340" spans="6:6">
      <c r="F34340" s="1846"/>
    </row>
    <row r="34341" spans="6:6">
      <c r="F34341" s="1846"/>
    </row>
    <row r="34342" spans="6:6">
      <c r="F34342" s="1846"/>
    </row>
    <row r="34343" spans="6:6">
      <c r="F34343" s="1846"/>
    </row>
    <row r="34344" spans="6:6">
      <c r="F34344" s="1846"/>
    </row>
    <row r="34345" spans="6:6">
      <c r="F34345" s="1846"/>
    </row>
    <row r="34346" spans="6:6">
      <c r="F34346" s="1846"/>
    </row>
    <row r="34347" spans="6:6">
      <c r="F34347" s="1846"/>
    </row>
    <row r="34348" spans="6:6">
      <c r="F34348" s="1846"/>
    </row>
    <row r="34349" spans="6:6">
      <c r="F34349" s="1846"/>
    </row>
    <row r="34350" spans="6:6">
      <c r="F34350" s="1846"/>
    </row>
    <row r="34351" spans="6:6">
      <c r="F34351" s="1846"/>
    </row>
    <row r="34352" spans="6:6">
      <c r="F34352" s="1846"/>
    </row>
    <row r="34353" spans="6:6">
      <c r="F34353" s="1846"/>
    </row>
    <row r="34354" spans="6:6">
      <c r="F34354" s="1846"/>
    </row>
    <row r="34355" spans="6:6">
      <c r="F34355" s="1846"/>
    </row>
    <row r="34356" spans="6:6">
      <c r="F34356" s="1846"/>
    </row>
    <row r="34357" spans="6:6">
      <c r="F34357" s="1846"/>
    </row>
    <row r="34358" spans="6:6">
      <c r="F34358" s="1846"/>
    </row>
    <row r="34359" spans="6:6">
      <c r="F34359" s="1846"/>
    </row>
    <row r="34360" spans="6:6">
      <c r="F34360" s="1846"/>
    </row>
    <row r="34361" spans="6:6">
      <c r="F34361" s="1846"/>
    </row>
    <row r="34362" spans="6:6">
      <c r="F34362" s="1846"/>
    </row>
    <row r="34363" spans="6:6">
      <c r="F34363" s="1846"/>
    </row>
    <row r="34364" spans="6:6">
      <c r="F34364" s="1846"/>
    </row>
    <row r="34365" spans="6:6">
      <c r="F34365" s="1846"/>
    </row>
    <row r="34366" spans="6:6">
      <c r="F34366" s="1846"/>
    </row>
    <row r="34367" spans="6:6">
      <c r="F34367" s="1846"/>
    </row>
    <row r="34368" spans="6:6">
      <c r="F34368" s="1846"/>
    </row>
    <row r="34369" spans="6:6">
      <c r="F34369" s="1846"/>
    </row>
    <row r="34370" spans="6:6">
      <c r="F34370" s="1846"/>
    </row>
    <row r="34371" spans="6:6">
      <c r="F34371" s="1846"/>
    </row>
    <row r="34372" spans="6:6">
      <c r="F34372" s="1846"/>
    </row>
    <row r="34373" spans="6:6">
      <c r="F34373" s="1846"/>
    </row>
    <row r="34374" spans="6:6">
      <c r="F34374" s="1846"/>
    </row>
    <row r="34375" spans="6:6">
      <c r="F34375" s="1846"/>
    </row>
    <row r="34376" spans="6:6">
      <c r="F34376" s="1846"/>
    </row>
    <row r="34377" spans="6:6">
      <c r="F34377" s="1846"/>
    </row>
    <row r="34378" spans="6:6">
      <c r="F34378" s="1846"/>
    </row>
    <row r="34379" spans="6:6">
      <c r="F34379" s="1846"/>
    </row>
    <row r="34380" spans="6:6">
      <c r="F34380" s="1846"/>
    </row>
    <row r="34381" spans="6:6">
      <c r="F34381" s="1846"/>
    </row>
    <row r="34382" spans="6:6">
      <c r="F34382" s="1846"/>
    </row>
    <row r="34383" spans="6:6">
      <c r="F34383" s="1846"/>
    </row>
    <row r="34384" spans="6:6">
      <c r="F34384" s="1846"/>
    </row>
    <row r="34385" spans="6:6">
      <c r="F34385" s="1846"/>
    </row>
    <row r="34386" spans="6:6">
      <c r="F34386" s="1846"/>
    </row>
    <row r="34387" spans="6:6">
      <c r="F34387" s="1846"/>
    </row>
    <row r="34388" spans="6:6">
      <c r="F34388" s="1846"/>
    </row>
    <row r="34389" spans="6:6">
      <c r="F34389" s="1846"/>
    </row>
    <row r="34390" spans="6:6">
      <c r="F34390" s="1846"/>
    </row>
    <row r="34391" spans="6:6">
      <c r="F34391" s="1846"/>
    </row>
    <row r="34392" spans="6:6">
      <c r="F34392" s="1846"/>
    </row>
    <row r="34393" spans="6:6">
      <c r="F34393" s="1846"/>
    </row>
    <row r="34394" spans="6:6">
      <c r="F34394" s="1846"/>
    </row>
    <row r="34395" spans="6:6">
      <c r="F34395" s="1846"/>
    </row>
    <row r="34396" spans="6:6">
      <c r="F34396" s="1846"/>
    </row>
    <row r="34397" spans="6:6">
      <c r="F34397" s="1846"/>
    </row>
    <row r="34398" spans="6:6">
      <c r="F34398" s="1846"/>
    </row>
    <row r="34399" spans="6:6">
      <c r="F34399" s="1846"/>
    </row>
    <row r="34400" spans="6:6">
      <c r="F34400" s="1846"/>
    </row>
    <row r="34401" spans="6:6">
      <c r="F34401" s="1846"/>
    </row>
    <row r="34402" spans="6:6">
      <c r="F34402" s="1846"/>
    </row>
    <row r="34403" spans="6:6">
      <c r="F34403" s="1846"/>
    </row>
    <row r="34404" spans="6:6">
      <c r="F34404" s="1846"/>
    </row>
    <row r="34405" spans="6:6">
      <c r="F34405" s="1846"/>
    </row>
    <row r="34406" spans="6:6">
      <c r="F34406" s="1846"/>
    </row>
    <row r="34407" spans="6:6">
      <c r="F34407" s="1846"/>
    </row>
    <row r="34408" spans="6:6">
      <c r="F34408" s="1846"/>
    </row>
    <row r="34409" spans="6:6">
      <c r="F34409" s="1846"/>
    </row>
    <row r="34410" spans="6:6">
      <c r="F34410" s="1846"/>
    </row>
    <row r="34411" spans="6:6">
      <c r="F34411" s="1846"/>
    </row>
    <row r="34412" spans="6:6">
      <c r="F34412" s="1846"/>
    </row>
    <row r="34413" spans="6:6">
      <c r="F34413" s="1846"/>
    </row>
    <row r="34414" spans="6:6">
      <c r="F34414" s="1846"/>
    </row>
    <row r="34415" spans="6:6">
      <c r="F34415" s="1846"/>
    </row>
    <row r="34416" spans="6:6">
      <c r="F34416" s="1846"/>
    </row>
    <row r="34417" spans="6:6">
      <c r="F34417" s="1846"/>
    </row>
    <row r="34418" spans="6:6">
      <c r="F34418" s="1846"/>
    </row>
    <row r="34419" spans="6:6">
      <c r="F34419" s="1846"/>
    </row>
    <row r="34420" spans="6:6">
      <c r="F34420" s="1846"/>
    </row>
    <row r="34421" spans="6:6">
      <c r="F34421" s="1846"/>
    </row>
    <row r="34422" spans="6:6">
      <c r="F34422" s="1846"/>
    </row>
    <row r="34423" spans="6:6">
      <c r="F34423" s="1846"/>
    </row>
    <row r="34424" spans="6:6">
      <c r="F34424" s="1846"/>
    </row>
    <row r="34425" spans="6:6">
      <c r="F34425" s="1846"/>
    </row>
    <row r="34426" spans="6:6">
      <c r="F34426" s="1846"/>
    </row>
    <row r="34427" spans="6:6">
      <c r="F34427" s="1846"/>
    </row>
    <row r="34428" spans="6:6">
      <c r="F34428" s="1846"/>
    </row>
    <row r="34429" spans="6:6">
      <c r="F34429" s="1846"/>
    </row>
    <row r="34430" spans="6:6">
      <c r="F34430" s="1846"/>
    </row>
    <row r="34431" spans="6:6">
      <c r="F34431" s="1846"/>
    </row>
    <row r="34432" spans="6:6">
      <c r="F34432" s="1846"/>
    </row>
    <row r="34433" spans="6:6">
      <c r="F34433" s="1846"/>
    </row>
    <row r="34434" spans="6:6">
      <c r="F34434" s="1846"/>
    </row>
    <row r="34435" spans="6:6">
      <c r="F34435" s="1846"/>
    </row>
    <row r="34436" spans="6:6">
      <c r="F34436" s="1846"/>
    </row>
    <row r="34437" spans="6:6">
      <c r="F34437" s="1846"/>
    </row>
    <row r="34438" spans="6:6">
      <c r="F34438" s="1846"/>
    </row>
    <row r="34439" spans="6:6">
      <c r="F34439" s="1846"/>
    </row>
    <row r="34440" spans="6:6">
      <c r="F34440" s="1846"/>
    </row>
    <row r="34441" spans="6:6">
      <c r="F34441" s="1846"/>
    </row>
    <row r="34442" spans="6:6">
      <c r="F34442" s="1846"/>
    </row>
    <row r="34443" spans="6:6">
      <c r="F34443" s="1846"/>
    </row>
    <row r="34444" spans="6:6">
      <c r="F34444" s="1846"/>
    </row>
    <row r="34445" spans="6:6">
      <c r="F34445" s="1846"/>
    </row>
    <row r="34446" spans="6:6">
      <c r="F34446" s="1846"/>
    </row>
    <row r="34447" spans="6:6">
      <c r="F34447" s="1846"/>
    </row>
    <row r="34448" spans="6:6">
      <c r="F34448" s="1846"/>
    </row>
    <row r="34449" spans="6:6">
      <c r="F34449" s="1846"/>
    </row>
    <row r="34450" spans="6:6">
      <c r="F34450" s="1846"/>
    </row>
    <row r="34451" spans="6:6">
      <c r="F34451" s="1846"/>
    </row>
    <row r="34452" spans="6:6">
      <c r="F34452" s="1846"/>
    </row>
    <row r="34453" spans="6:6">
      <c r="F34453" s="1846"/>
    </row>
    <row r="34454" spans="6:6">
      <c r="F34454" s="1846"/>
    </row>
    <row r="34455" spans="6:6">
      <c r="F34455" s="1846"/>
    </row>
    <row r="34456" spans="6:6">
      <c r="F34456" s="1846"/>
    </row>
    <row r="34457" spans="6:6">
      <c r="F34457" s="1846"/>
    </row>
    <row r="34458" spans="6:6">
      <c r="F34458" s="1846"/>
    </row>
    <row r="34459" spans="6:6">
      <c r="F34459" s="1846"/>
    </row>
    <row r="34460" spans="6:6">
      <c r="F34460" s="1846"/>
    </row>
    <row r="34461" spans="6:6">
      <c r="F34461" s="1846"/>
    </row>
    <row r="34462" spans="6:6">
      <c r="F34462" s="1846"/>
    </row>
    <row r="34463" spans="6:6">
      <c r="F34463" s="1846"/>
    </row>
    <row r="34464" spans="6:6">
      <c r="F34464" s="1846"/>
    </row>
    <row r="34465" spans="6:6">
      <c r="F34465" s="1846"/>
    </row>
    <row r="34466" spans="6:6">
      <c r="F34466" s="1846"/>
    </row>
    <row r="34467" spans="6:6">
      <c r="F34467" s="1846"/>
    </row>
    <row r="34468" spans="6:6">
      <c r="F34468" s="1846"/>
    </row>
    <row r="34469" spans="6:6">
      <c r="F34469" s="1846"/>
    </row>
    <row r="34470" spans="6:6">
      <c r="F34470" s="1846"/>
    </row>
    <row r="34471" spans="6:6">
      <c r="F34471" s="1846"/>
    </row>
    <row r="34472" spans="6:6">
      <c r="F34472" s="1846"/>
    </row>
    <row r="34473" spans="6:6">
      <c r="F34473" s="1846"/>
    </row>
    <row r="34474" spans="6:6">
      <c r="F34474" s="1846"/>
    </row>
    <row r="34475" spans="6:6">
      <c r="F34475" s="1846"/>
    </row>
    <row r="34476" spans="6:6">
      <c r="F34476" s="1846"/>
    </row>
    <row r="34477" spans="6:6">
      <c r="F34477" s="1846"/>
    </row>
    <row r="34478" spans="6:6">
      <c r="F34478" s="1846"/>
    </row>
    <row r="34479" spans="6:6">
      <c r="F34479" s="1846"/>
    </row>
    <row r="34480" spans="6:6">
      <c r="F34480" s="1846"/>
    </row>
    <row r="34481" spans="6:6">
      <c r="F34481" s="1846"/>
    </row>
    <row r="34482" spans="6:6">
      <c r="F34482" s="1846"/>
    </row>
    <row r="34483" spans="6:6">
      <c r="F34483" s="1846"/>
    </row>
    <row r="34484" spans="6:6">
      <c r="F34484" s="1846"/>
    </row>
    <row r="34485" spans="6:6">
      <c r="F34485" s="1846"/>
    </row>
    <row r="34486" spans="6:6">
      <c r="F34486" s="1846"/>
    </row>
    <row r="34487" spans="6:6">
      <c r="F34487" s="1846"/>
    </row>
    <row r="34488" spans="6:6">
      <c r="F34488" s="1846"/>
    </row>
    <row r="34489" spans="6:6">
      <c r="F34489" s="1846"/>
    </row>
    <row r="34490" spans="6:6">
      <c r="F34490" s="1846"/>
    </row>
    <row r="34491" spans="6:6">
      <c r="F34491" s="1846"/>
    </row>
    <row r="34492" spans="6:6">
      <c r="F34492" s="1846"/>
    </row>
    <row r="34493" spans="6:6">
      <c r="F34493" s="1846"/>
    </row>
    <row r="34494" spans="6:6">
      <c r="F34494" s="1846"/>
    </row>
    <row r="34495" spans="6:6">
      <c r="F34495" s="1846"/>
    </row>
    <row r="34496" spans="6:6">
      <c r="F34496" s="1846"/>
    </row>
    <row r="34497" spans="6:6">
      <c r="F34497" s="1846"/>
    </row>
    <row r="34498" spans="6:6">
      <c r="F34498" s="1846"/>
    </row>
    <row r="34499" spans="6:6">
      <c r="F34499" s="1846"/>
    </row>
    <row r="34500" spans="6:6">
      <c r="F34500" s="1846"/>
    </row>
    <row r="34501" spans="6:6">
      <c r="F34501" s="1846"/>
    </row>
    <row r="34502" spans="6:6">
      <c r="F34502" s="1846"/>
    </row>
    <row r="34503" spans="6:6">
      <c r="F34503" s="1846"/>
    </row>
    <row r="34504" spans="6:6">
      <c r="F34504" s="1846"/>
    </row>
    <row r="34505" spans="6:6">
      <c r="F34505" s="1846"/>
    </row>
    <row r="34506" spans="6:6">
      <c r="F34506" s="1846"/>
    </row>
    <row r="34507" spans="6:6">
      <c r="F34507" s="1846"/>
    </row>
    <row r="34508" spans="6:6">
      <c r="F34508" s="1846"/>
    </row>
    <row r="34509" spans="6:6">
      <c r="F34509" s="1846"/>
    </row>
    <row r="34510" spans="6:6">
      <c r="F34510" s="1846"/>
    </row>
    <row r="34511" spans="6:6">
      <c r="F34511" s="1846"/>
    </row>
    <row r="34512" spans="6:6">
      <c r="F34512" s="1846"/>
    </row>
    <row r="34513" spans="6:6">
      <c r="F34513" s="1846"/>
    </row>
    <row r="34514" spans="6:6">
      <c r="F34514" s="1846"/>
    </row>
    <row r="34515" spans="6:6">
      <c r="F34515" s="1846"/>
    </row>
    <row r="34516" spans="6:6">
      <c r="F34516" s="1846"/>
    </row>
    <row r="34517" spans="6:6">
      <c r="F34517" s="1846"/>
    </row>
    <row r="34518" spans="6:6">
      <c r="F34518" s="1846"/>
    </row>
    <row r="34519" spans="6:6">
      <c r="F34519" s="1846"/>
    </row>
    <row r="34520" spans="6:6">
      <c r="F34520" s="1846"/>
    </row>
    <row r="34521" spans="6:6">
      <c r="F34521" s="1846"/>
    </row>
    <row r="34522" spans="6:6">
      <c r="F34522" s="1846"/>
    </row>
    <row r="34523" spans="6:6">
      <c r="F34523" s="1846"/>
    </row>
    <row r="34524" spans="6:6">
      <c r="F34524" s="1846"/>
    </row>
    <row r="34525" spans="6:6">
      <c r="F34525" s="1846"/>
    </row>
    <row r="34526" spans="6:6">
      <c r="F34526" s="1846"/>
    </row>
    <row r="34527" spans="6:6">
      <c r="F34527" s="1846"/>
    </row>
    <row r="34528" spans="6:6">
      <c r="F34528" s="1846"/>
    </row>
    <row r="34529" spans="6:6">
      <c r="F34529" s="1846"/>
    </row>
    <row r="34530" spans="6:6">
      <c r="F34530" s="1846"/>
    </row>
    <row r="34531" spans="6:6">
      <c r="F34531" s="1846"/>
    </row>
    <row r="34532" spans="6:6">
      <c r="F34532" s="1846"/>
    </row>
    <row r="34533" spans="6:6">
      <c r="F34533" s="1846"/>
    </row>
    <row r="34534" spans="6:6">
      <c r="F34534" s="1846"/>
    </row>
    <row r="34535" spans="6:6">
      <c r="F34535" s="1846"/>
    </row>
    <row r="34536" spans="6:6">
      <c r="F34536" s="1846"/>
    </row>
    <row r="34537" spans="6:6">
      <c r="F34537" s="1846"/>
    </row>
    <row r="34538" spans="6:6">
      <c r="F34538" s="1846"/>
    </row>
    <row r="34539" spans="6:6">
      <c r="F34539" s="1846"/>
    </row>
    <row r="34540" spans="6:6">
      <c r="F34540" s="1846"/>
    </row>
    <row r="34541" spans="6:6">
      <c r="F34541" s="1846"/>
    </row>
    <row r="34542" spans="6:6">
      <c r="F34542" s="1846"/>
    </row>
    <row r="34543" spans="6:6">
      <c r="F34543" s="1846"/>
    </row>
    <row r="34544" spans="6:6">
      <c r="F34544" s="1846"/>
    </row>
    <row r="34545" spans="6:6">
      <c r="F34545" s="1846"/>
    </row>
    <row r="34546" spans="6:6">
      <c r="F34546" s="1846"/>
    </row>
    <row r="34547" spans="6:6">
      <c r="F34547" s="1846"/>
    </row>
    <row r="34548" spans="6:6">
      <c r="F34548" s="1846"/>
    </row>
    <row r="34549" spans="6:6">
      <c r="F34549" s="1846"/>
    </row>
    <row r="34550" spans="6:6">
      <c r="F34550" s="1846"/>
    </row>
    <row r="34551" spans="6:6">
      <c r="F34551" s="1846"/>
    </row>
    <row r="34552" spans="6:6">
      <c r="F34552" s="1846"/>
    </row>
    <row r="34553" spans="6:6">
      <c r="F34553" s="1846"/>
    </row>
    <row r="34554" spans="6:6">
      <c r="F34554" s="1846"/>
    </row>
    <row r="34555" spans="6:6">
      <c r="F34555" s="1846"/>
    </row>
    <row r="34556" spans="6:6">
      <c r="F34556" s="1846"/>
    </row>
    <row r="34557" spans="6:6">
      <c r="F34557" s="1846"/>
    </row>
    <row r="34558" spans="6:6">
      <c r="F34558" s="1846"/>
    </row>
    <row r="34559" spans="6:6">
      <c r="F34559" s="1846"/>
    </row>
    <row r="34560" spans="6:6">
      <c r="F34560" s="1846"/>
    </row>
    <row r="34561" spans="6:6">
      <c r="F34561" s="1846"/>
    </row>
    <row r="34562" spans="6:6">
      <c r="F34562" s="1846"/>
    </row>
    <row r="34563" spans="6:6">
      <c r="F34563" s="1846"/>
    </row>
    <row r="34564" spans="6:6">
      <c r="F34564" s="1846"/>
    </row>
    <row r="34565" spans="6:6">
      <c r="F34565" s="1846"/>
    </row>
    <row r="34566" spans="6:6">
      <c r="F34566" s="1846"/>
    </row>
    <row r="34567" spans="6:6">
      <c r="F34567" s="1846"/>
    </row>
    <row r="34568" spans="6:6">
      <c r="F34568" s="1846"/>
    </row>
    <row r="34569" spans="6:6">
      <c r="F34569" s="1846"/>
    </row>
    <row r="34570" spans="6:6">
      <c r="F34570" s="1846"/>
    </row>
    <row r="34571" spans="6:6">
      <c r="F34571" s="1846"/>
    </row>
    <row r="34572" spans="6:6">
      <c r="F34572" s="1846"/>
    </row>
    <row r="34573" spans="6:6">
      <c r="F34573" s="1846"/>
    </row>
    <row r="34574" spans="6:6">
      <c r="F34574" s="1846"/>
    </row>
    <row r="34575" spans="6:6">
      <c r="F34575" s="1846"/>
    </row>
    <row r="34576" spans="6:6">
      <c r="F34576" s="1846"/>
    </row>
    <row r="34577" spans="6:6">
      <c r="F34577" s="1846"/>
    </row>
    <row r="34578" spans="6:6">
      <c r="F34578" s="1846"/>
    </row>
    <row r="34579" spans="6:6">
      <c r="F34579" s="1846"/>
    </row>
    <row r="34580" spans="6:6">
      <c r="F34580" s="1846"/>
    </row>
    <row r="34581" spans="6:6">
      <c r="F34581" s="1846"/>
    </row>
    <row r="34582" spans="6:6">
      <c r="F34582" s="1846"/>
    </row>
    <row r="34583" spans="6:6">
      <c r="F34583" s="1846"/>
    </row>
    <row r="34584" spans="6:6">
      <c r="F34584" s="1846"/>
    </row>
    <row r="34585" spans="6:6">
      <c r="F34585" s="1846"/>
    </row>
    <row r="34586" spans="6:6">
      <c r="F34586" s="1846"/>
    </row>
    <row r="34587" spans="6:6">
      <c r="F34587" s="1846"/>
    </row>
    <row r="34588" spans="6:6">
      <c r="F34588" s="1846"/>
    </row>
    <row r="34589" spans="6:6">
      <c r="F34589" s="1846"/>
    </row>
    <row r="34590" spans="6:6">
      <c r="F34590" s="1846"/>
    </row>
    <row r="34591" spans="6:6">
      <c r="F34591" s="1846"/>
    </row>
    <row r="34592" spans="6:6">
      <c r="F34592" s="1846"/>
    </row>
    <row r="34593" spans="6:6">
      <c r="F34593" s="1846"/>
    </row>
    <row r="34594" spans="6:6">
      <c r="F34594" s="1846"/>
    </row>
    <row r="34595" spans="6:6">
      <c r="F34595" s="1846"/>
    </row>
    <row r="34596" spans="6:6">
      <c r="F34596" s="1846"/>
    </row>
    <row r="34597" spans="6:6">
      <c r="F34597" s="1846"/>
    </row>
    <row r="34598" spans="6:6">
      <c r="F34598" s="1846"/>
    </row>
    <row r="34599" spans="6:6">
      <c r="F34599" s="1846"/>
    </row>
    <row r="34600" spans="6:6">
      <c r="F34600" s="1846"/>
    </row>
    <row r="34601" spans="6:6">
      <c r="F34601" s="1846"/>
    </row>
    <row r="34602" spans="6:6">
      <c r="F34602" s="1846"/>
    </row>
    <row r="34603" spans="6:6">
      <c r="F34603" s="1846"/>
    </row>
    <row r="34604" spans="6:6">
      <c r="F34604" s="1846"/>
    </row>
    <row r="34605" spans="6:6">
      <c r="F34605" s="1846"/>
    </row>
    <row r="34606" spans="6:6">
      <c r="F34606" s="1846"/>
    </row>
    <row r="34607" spans="6:6">
      <c r="F34607" s="1846"/>
    </row>
    <row r="34608" spans="6:6">
      <c r="F34608" s="1846"/>
    </row>
    <row r="34609" spans="6:6">
      <c r="F34609" s="1846"/>
    </row>
    <row r="34610" spans="6:6">
      <c r="F34610" s="1846"/>
    </row>
    <row r="34611" spans="6:6">
      <c r="F34611" s="1846"/>
    </row>
    <row r="34612" spans="6:6">
      <c r="F34612" s="1846"/>
    </row>
    <row r="34613" spans="6:6">
      <c r="F34613" s="1846"/>
    </row>
    <row r="34614" spans="6:6">
      <c r="F34614" s="1846"/>
    </row>
    <row r="34615" spans="6:6">
      <c r="F34615" s="1846"/>
    </row>
    <row r="34616" spans="6:6">
      <c r="F34616" s="1846"/>
    </row>
    <row r="34617" spans="6:6">
      <c r="F34617" s="1846"/>
    </row>
    <row r="34618" spans="6:6">
      <c r="F34618" s="1846"/>
    </row>
    <row r="34619" spans="6:6">
      <c r="F34619" s="1846"/>
    </row>
    <row r="34620" spans="6:6">
      <c r="F34620" s="1846"/>
    </row>
    <row r="34621" spans="6:6">
      <c r="F34621" s="1846"/>
    </row>
    <row r="34622" spans="6:6">
      <c r="F34622" s="1846"/>
    </row>
    <row r="34623" spans="6:6">
      <c r="F34623" s="1846"/>
    </row>
    <row r="34624" spans="6:6">
      <c r="F34624" s="1846"/>
    </row>
    <row r="34625" spans="6:6">
      <c r="F34625" s="1846"/>
    </row>
    <row r="34626" spans="6:6">
      <c r="F34626" s="1846"/>
    </row>
    <row r="34627" spans="6:6">
      <c r="F34627" s="1846"/>
    </row>
    <row r="34628" spans="6:6">
      <c r="F34628" s="1846"/>
    </row>
    <row r="34629" spans="6:6">
      <c r="F34629" s="1846"/>
    </row>
    <row r="34630" spans="6:6">
      <c r="F34630" s="1846"/>
    </row>
    <row r="34631" spans="6:6">
      <c r="F34631" s="1846"/>
    </row>
    <row r="34632" spans="6:6">
      <c r="F34632" s="1846"/>
    </row>
    <row r="34633" spans="6:6">
      <c r="F34633" s="1846"/>
    </row>
    <row r="34634" spans="6:6">
      <c r="F34634" s="1846"/>
    </row>
    <row r="34635" spans="6:6">
      <c r="F34635" s="1846"/>
    </row>
    <row r="34636" spans="6:6">
      <c r="F34636" s="1846"/>
    </row>
    <row r="34637" spans="6:6">
      <c r="F34637" s="1846"/>
    </row>
    <row r="34638" spans="6:6">
      <c r="F34638" s="1846"/>
    </row>
    <row r="34639" spans="6:6">
      <c r="F34639" s="1846"/>
    </row>
    <row r="34640" spans="6:6">
      <c r="F34640" s="1846"/>
    </row>
    <row r="34641" spans="6:6">
      <c r="F34641" s="1846"/>
    </row>
    <row r="34642" spans="6:6">
      <c r="F34642" s="1846"/>
    </row>
    <row r="34643" spans="6:6">
      <c r="F34643" s="1846"/>
    </row>
    <row r="34644" spans="6:6">
      <c r="F34644" s="1846"/>
    </row>
    <row r="34645" spans="6:6">
      <c r="F34645" s="1846"/>
    </row>
    <row r="34646" spans="6:6">
      <c r="F34646" s="1846"/>
    </row>
    <row r="34647" spans="6:6">
      <c r="F34647" s="1846"/>
    </row>
    <row r="34648" spans="6:6">
      <c r="F34648" s="1846"/>
    </row>
    <row r="34649" spans="6:6">
      <c r="F34649" s="1846"/>
    </row>
    <row r="34650" spans="6:6">
      <c r="F34650" s="1846"/>
    </row>
    <row r="34651" spans="6:6">
      <c r="F34651" s="1846"/>
    </row>
    <row r="34652" spans="6:6">
      <c r="F34652" s="1846"/>
    </row>
    <row r="34653" spans="6:6">
      <c r="F34653" s="1846"/>
    </row>
    <row r="34654" spans="6:6">
      <c r="F34654" s="1846"/>
    </row>
    <row r="34655" spans="6:6">
      <c r="F34655" s="1846"/>
    </row>
    <row r="34656" spans="6:6">
      <c r="F34656" s="1846"/>
    </row>
    <row r="34657" spans="6:6">
      <c r="F34657" s="1846"/>
    </row>
    <row r="34658" spans="6:6">
      <c r="F34658" s="1846"/>
    </row>
    <row r="34659" spans="6:6">
      <c r="F34659" s="1846"/>
    </row>
    <row r="34660" spans="6:6">
      <c r="F34660" s="1846"/>
    </row>
    <row r="34661" spans="6:6">
      <c r="F34661" s="1846"/>
    </row>
    <row r="34662" spans="6:6">
      <c r="F34662" s="1846"/>
    </row>
    <row r="34663" spans="6:6">
      <c r="F34663" s="1846"/>
    </row>
    <row r="34664" spans="6:6">
      <c r="F34664" s="1846"/>
    </row>
    <row r="34665" spans="6:6">
      <c r="F34665" s="1846"/>
    </row>
    <row r="34666" spans="6:6">
      <c r="F34666" s="1846"/>
    </row>
    <row r="34667" spans="6:6">
      <c r="F34667" s="1846"/>
    </row>
    <row r="34668" spans="6:6">
      <c r="F34668" s="1846"/>
    </row>
    <row r="34669" spans="6:6">
      <c r="F34669" s="1846"/>
    </row>
    <row r="34670" spans="6:6">
      <c r="F34670" s="1846"/>
    </row>
    <row r="34671" spans="6:6">
      <c r="F34671" s="1846"/>
    </row>
    <row r="34672" spans="6:6">
      <c r="F34672" s="1846"/>
    </row>
    <row r="34673" spans="6:6">
      <c r="F34673" s="1846"/>
    </row>
    <row r="34674" spans="6:6">
      <c r="F34674" s="1846"/>
    </row>
    <row r="34675" spans="6:6">
      <c r="F34675" s="1846"/>
    </row>
    <row r="34676" spans="6:6">
      <c r="F34676" s="1846"/>
    </row>
    <row r="34677" spans="6:6">
      <c r="F34677" s="1846"/>
    </row>
    <row r="34678" spans="6:6">
      <c r="F34678" s="1846"/>
    </row>
    <row r="34679" spans="6:6">
      <c r="F34679" s="1846"/>
    </row>
    <row r="34680" spans="6:6">
      <c r="F34680" s="1846"/>
    </row>
    <row r="34681" spans="6:6">
      <c r="F34681" s="1846"/>
    </row>
    <row r="34682" spans="6:6">
      <c r="F34682" s="1846"/>
    </row>
    <row r="34683" spans="6:6">
      <c r="F34683" s="1846"/>
    </row>
    <row r="34684" spans="6:6">
      <c r="F34684" s="1846"/>
    </row>
    <row r="34685" spans="6:6">
      <c r="F34685" s="1846"/>
    </row>
    <row r="34686" spans="6:6">
      <c r="F34686" s="1846"/>
    </row>
    <row r="34687" spans="6:6">
      <c r="F34687" s="1846"/>
    </row>
    <row r="34688" spans="6:6">
      <c r="F34688" s="1846"/>
    </row>
    <row r="34689" spans="6:6">
      <c r="F34689" s="1846"/>
    </row>
    <row r="34690" spans="6:6">
      <c r="F34690" s="1846"/>
    </row>
    <row r="34691" spans="6:6">
      <c r="F34691" s="1846"/>
    </row>
    <row r="34692" spans="6:6">
      <c r="F34692" s="1846"/>
    </row>
    <row r="34693" spans="6:6">
      <c r="F34693" s="1846"/>
    </row>
    <row r="34694" spans="6:6">
      <c r="F34694" s="1846"/>
    </row>
    <row r="34695" spans="6:6">
      <c r="F34695" s="1846"/>
    </row>
    <row r="34696" spans="6:6">
      <c r="F34696" s="1846"/>
    </row>
    <row r="34697" spans="6:6">
      <c r="F34697" s="1846"/>
    </row>
    <row r="34698" spans="6:6">
      <c r="F34698" s="1846"/>
    </row>
    <row r="34699" spans="6:6">
      <c r="F34699" s="1846"/>
    </row>
    <row r="34700" spans="6:6">
      <c r="F34700" s="1846"/>
    </row>
    <row r="34701" spans="6:6">
      <c r="F34701" s="1846"/>
    </row>
    <row r="34702" spans="6:6">
      <c r="F34702" s="1846"/>
    </row>
    <row r="34703" spans="6:6">
      <c r="F34703" s="1846"/>
    </row>
    <row r="34704" spans="6:6">
      <c r="F34704" s="1846"/>
    </row>
    <row r="34705" spans="6:6">
      <c r="F34705" s="1846"/>
    </row>
    <row r="34706" spans="6:6">
      <c r="F34706" s="1846"/>
    </row>
    <row r="34707" spans="6:6">
      <c r="F34707" s="1846"/>
    </row>
    <row r="34708" spans="6:6">
      <c r="F34708" s="1846"/>
    </row>
    <row r="34709" spans="6:6">
      <c r="F34709" s="1846"/>
    </row>
    <row r="34710" spans="6:6">
      <c r="F34710" s="1846"/>
    </row>
    <row r="34711" spans="6:6">
      <c r="F34711" s="1846"/>
    </row>
    <row r="34712" spans="6:6">
      <c r="F34712" s="1846"/>
    </row>
    <row r="34713" spans="6:6">
      <c r="F34713" s="1846"/>
    </row>
    <row r="34714" spans="6:6">
      <c r="F34714" s="1846"/>
    </row>
    <row r="34715" spans="6:6">
      <c r="F34715" s="1846"/>
    </row>
    <row r="34716" spans="6:6">
      <c r="F34716" s="1846"/>
    </row>
    <row r="34717" spans="6:6">
      <c r="F34717" s="1846"/>
    </row>
    <row r="34718" spans="6:6">
      <c r="F34718" s="1846"/>
    </row>
    <row r="34719" spans="6:6">
      <c r="F34719" s="1846"/>
    </row>
    <row r="34720" spans="6:6">
      <c r="F34720" s="1846"/>
    </row>
    <row r="34721" spans="6:6">
      <c r="F34721" s="1846"/>
    </row>
    <row r="34722" spans="6:6">
      <c r="F34722" s="1846"/>
    </row>
    <row r="34723" spans="6:6">
      <c r="F34723" s="1846"/>
    </row>
    <row r="34724" spans="6:6">
      <c r="F34724" s="1846"/>
    </row>
    <row r="34725" spans="6:6">
      <c r="F34725" s="1846"/>
    </row>
    <row r="34726" spans="6:6">
      <c r="F34726" s="1846"/>
    </row>
    <row r="34727" spans="6:6">
      <c r="F34727" s="1846"/>
    </row>
    <row r="34728" spans="6:6">
      <c r="F34728" s="1846"/>
    </row>
    <row r="34729" spans="6:6">
      <c r="F34729" s="1846"/>
    </row>
    <row r="34730" spans="6:6">
      <c r="F34730" s="1846"/>
    </row>
    <row r="34731" spans="6:6">
      <c r="F34731" s="1846"/>
    </row>
    <row r="34732" spans="6:6">
      <c r="F34732" s="1846"/>
    </row>
    <row r="34733" spans="6:6">
      <c r="F34733" s="1846"/>
    </row>
    <row r="34734" spans="6:6">
      <c r="F34734" s="1846"/>
    </row>
    <row r="34735" spans="6:6">
      <c r="F34735" s="1846"/>
    </row>
    <row r="34736" spans="6:6">
      <c r="F34736" s="1846"/>
    </row>
    <row r="34737" spans="6:6">
      <c r="F34737" s="1846"/>
    </row>
    <row r="34738" spans="6:6">
      <c r="F34738" s="1846"/>
    </row>
    <row r="34739" spans="6:6">
      <c r="F34739" s="1846"/>
    </row>
    <row r="34740" spans="6:6">
      <c r="F34740" s="1846"/>
    </row>
    <row r="34741" spans="6:6">
      <c r="F34741" s="1846"/>
    </row>
    <row r="34742" spans="6:6">
      <c r="F34742" s="1846"/>
    </row>
    <row r="34743" spans="6:6">
      <c r="F34743" s="1846"/>
    </row>
    <row r="34744" spans="6:6">
      <c r="F34744" s="1846"/>
    </row>
    <row r="34745" spans="6:6">
      <c r="F34745" s="1846"/>
    </row>
    <row r="34746" spans="6:6">
      <c r="F34746" s="1846"/>
    </row>
    <row r="34747" spans="6:6">
      <c r="F34747" s="1846"/>
    </row>
    <row r="34748" spans="6:6">
      <c r="F34748" s="1846"/>
    </row>
    <row r="34749" spans="6:6">
      <c r="F34749" s="1846"/>
    </row>
    <row r="34750" spans="6:6">
      <c r="F34750" s="1846"/>
    </row>
    <row r="34751" spans="6:6">
      <c r="F34751" s="1846"/>
    </row>
    <row r="34752" spans="6:6">
      <c r="F34752" s="1846"/>
    </row>
    <row r="34753" spans="6:6">
      <c r="F34753" s="1846"/>
    </row>
    <row r="34754" spans="6:6">
      <c r="F34754" s="1846"/>
    </row>
    <row r="34755" spans="6:6">
      <c r="F34755" s="1846"/>
    </row>
    <row r="34756" spans="6:6">
      <c r="F34756" s="1846"/>
    </row>
    <row r="34757" spans="6:6">
      <c r="F34757" s="1846"/>
    </row>
    <row r="34758" spans="6:6">
      <c r="F34758" s="1846"/>
    </row>
    <row r="34759" spans="6:6">
      <c r="F34759" s="1846"/>
    </row>
    <row r="34760" spans="6:6">
      <c r="F34760" s="1846"/>
    </row>
    <row r="34761" spans="6:6">
      <c r="F34761" s="1846"/>
    </row>
    <row r="34762" spans="6:6">
      <c r="F34762" s="1846"/>
    </row>
    <row r="34763" spans="6:6">
      <c r="F34763" s="1846"/>
    </row>
    <row r="34764" spans="6:6">
      <c r="F34764" s="1846"/>
    </row>
    <row r="34765" spans="6:6">
      <c r="F34765" s="1846"/>
    </row>
    <row r="34766" spans="6:6">
      <c r="F34766" s="1846"/>
    </row>
    <row r="34767" spans="6:6">
      <c r="F34767" s="1846"/>
    </row>
    <row r="34768" spans="6:6">
      <c r="F34768" s="1846"/>
    </row>
    <row r="34769" spans="6:6">
      <c r="F34769" s="1846"/>
    </row>
    <row r="34770" spans="6:6">
      <c r="F34770" s="1846"/>
    </row>
    <row r="34771" spans="6:6">
      <c r="F34771" s="1846"/>
    </row>
    <row r="34772" spans="6:6">
      <c r="F34772" s="1846"/>
    </row>
    <row r="34773" spans="6:6">
      <c r="F34773" s="1846"/>
    </row>
    <row r="34774" spans="6:6">
      <c r="F34774" s="1846"/>
    </row>
    <row r="34775" spans="6:6">
      <c r="F34775" s="1846"/>
    </row>
    <row r="34776" spans="6:6">
      <c r="F34776" s="1846"/>
    </row>
    <row r="34777" spans="6:6">
      <c r="F34777" s="1846"/>
    </row>
    <row r="34778" spans="6:6">
      <c r="F34778" s="1846"/>
    </row>
    <row r="34779" spans="6:6">
      <c r="F34779" s="1846"/>
    </row>
    <row r="34780" spans="6:6">
      <c r="F34780" s="1846"/>
    </row>
    <row r="34781" spans="6:6">
      <c r="F34781" s="1846"/>
    </row>
    <row r="34782" spans="6:6">
      <c r="F34782" s="1846"/>
    </row>
    <row r="34783" spans="6:6">
      <c r="F34783" s="1846"/>
    </row>
    <row r="34784" spans="6:6">
      <c r="F34784" s="1846"/>
    </row>
    <row r="34785" spans="6:6">
      <c r="F34785" s="1846"/>
    </row>
    <row r="34786" spans="6:6">
      <c r="F34786" s="1846"/>
    </row>
    <row r="34787" spans="6:6">
      <c r="F34787" s="1846"/>
    </row>
    <row r="34788" spans="6:6">
      <c r="F34788" s="1846"/>
    </row>
    <row r="34789" spans="6:6">
      <c r="F34789" s="1846"/>
    </row>
    <row r="34790" spans="6:6">
      <c r="F34790" s="1846"/>
    </row>
    <row r="34791" spans="6:6">
      <c r="F34791" s="1846"/>
    </row>
    <row r="34792" spans="6:6">
      <c r="F34792" s="1846"/>
    </row>
    <row r="34793" spans="6:6">
      <c r="F34793" s="1846"/>
    </row>
    <row r="34794" spans="6:6">
      <c r="F34794" s="1846"/>
    </row>
    <row r="34795" spans="6:6">
      <c r="F34795" s="1846"/>
    </row>
    <row r="34796" spans="6:6">
      <c r="F34796" s="1846"/>
    </row>
    <row r="34797" spans="6:6">
      <c r="F34797" s="1846"/>
    </row>
    <row r="34798" spans="6:6">
      <c r="F34798" s="1846"/>
    </row>
    <row r="34799" spans="6:6">
      <c r="F34799" s="1846"/>
    </row>
    <row r="34800" spans="6:6">
      <c r="F34800" s="1846"/>
    </row>
    <row r="34801" spans="6:6">
      <c r="F34801" s="1846"/>
    </row>
    <row r="34802" spans="6:6">
      <c r="F34802" s="1846"/>
    </row>
    <row r="34803" spans="6:6">
      <c r="F34803" s="1846"/>
    </row>
    <row r="34804" spans="6:6">
      <c r="F34804" s="1846"/>
    </row>
    <row r="34805" spans="6:6">
      <c r="F34805" s="1846"/>
    </row>
    <row r="34806" spans="6:6">
      <c r="F34806" s="1846"/>
    </row>
    <row r="34807" spans="6:6">
      <c r="F34807" s="1846"/>
    </row>
    <row r="34808" spans="6:6">
      <c r="F34808" s="1846"/>
    </row>
    <row r="34809" spans="6:6">
      <c r="F34809" s="1846"/>
    </row>
    <row r="34810" spans="6:6">
      <c r="F34810" s="1846"/>
    </row>
    <row r="34811" spans="6:6">
      <c r="F34811" s="1846"/>
    </row>
    <row r="34812" spans="6:6">
      <c r="F34812" s="1846"/>
    </row>
    <row r="34813" spans="6:6">
      <c r="F34813" s="1846"/>
    </row>
    <row r="34814" spans="6:6">
      <c r="F34814" s="1846"/>
    </row>
    <row r="34815" spans="6:6">
      <c r="F34815" s="1846"/>
    </row>
    <row r="34816" spans="6:6">
      <c r="F34816" s="1846"/>
    </row>
    <row r="34817" spans="6:6">
      <c r="F34817" s="1846"/>
    </row>
    <row r="34818" spans="6:6">
      <c r="F34818" s="1846"/>
    </row>
    <row r="34819" spans="6:6">
      <c r="F34819" s="1846"/>
    </row>
    <row r="34820" spans="6:6">
      <c r="F34820" s="1846"/>
    </row>
    <row r="34821" spans="6:6">
      <c r="F34821" s="1846"/>
    </row>
    <row r="34822" spans="6:6">
      <c r="F34822" s="1846"/>
    </row>
    <row r="34823" spans="6:6">
      <c r="F34823" s="1846"/>
    </row>
    <row r="34824" spans="6:6">
      <c r="F34824" s="1846"/>
    </row>
    <row r="34825" spans="6:6">
      <c r="F34825" s="1846"/>
    </row>
    <row r="34826" spans="6:6">
      <c r="F34826" s="1846"/>
    </row>
    <row r="34827" spans="6:6">
      <c r="F34827" s="1846"/>
    </row>
    <row r="34828" spans="6:6">
      <c r="F34828" s="1846"/>
    </row>
    <row r="34829" spans="6:6">
      <c r="F34829" s="1846"/>
    </row>
    <row r="34830" spans="6:6">
      <c r="F34830" s="1846"/>
    </row>
    <row r="34831" spans="6:6">
      <c r="F34831" s="1846"/>
    </row>
    <row r="34832" spans="6:6">
      <c r="F34832" s="1846"/>
    </row>
    <row r="34833" spans="6:6">
      <c r="F34833" s="1846"/>
    </row>
    <row r="34834" spans="6:6">
      <c r="F34834" s="1846"/>
    </row>
    <row r="34835" spans="6:6">
      <c r="F34835" s="1846"/>
    </row>
    <row r="34836" spans="6:6">
      <c r="F34836" s="1846"/>
    </row>
    <row r="34837" spans="6:6">
      <c r="F34837" s="1846"/>
    </row>
    <row r="34838" spans="6:6">
      <c r="F34838" s="1846"/>
    </row>
    <row r="34839" spans="6:6">
      <c r="F34839" s="1846"/>
    </row>
    <row r="34840" spans="6:6">
      <c r="F34840" s="1846"/>
    </row>
    <row r="34841" spans="6:6">
      <c r="F34841" s="1846"/>
    </row>
    <row r="34842" spans="6:6">
      <c r="F34842" s="1846"/>
    </row>
    <row r="34843" spans="6:6">
      <c r="F34843" s="1846"/>
    </row>
    <row r="34844" spans="6:6">
      <c r="F34844" s="1846"/>
    </row>
    <row r="34845" spans="6:6">
      <c r="F34845" s="1846"/>
    </row>
    <row r="34846" spans="6:6">
      <c r="F34846" s="1846"/>
    </row>
    <row r="34847" spans="6:6">
      <c r="F34847" s="1846"/>
    </row>
    <row r="34848" spans="6:6">
      <c r="F34848" s="1846"/>
    </row>
    <row r="34849" spans="6:6">
      <c r="F34849" s="1846"/>
    </row>
    <row r="34850" spans="6:6">
      <c r="F34850" s="1846"/>
    </row>
    <row r="34851" spans="6:6">
      <c r="F34851" s="1846"/>
    </row>
    <row r="34852" spans="6:6">
      <c r="F34852" s="1846"/>
    </row>
    <row r="34853" spans="6:6">
      <c r="F34853" s="1846"/>
    </row>
    <row r="34854" spans="6:6">
      <c r="F34854" s="1846"/>
    </row>
    <row r="34855" spans="6:6">
      <c r="F34855" s="1846"/>
    </row>
    <row r="34856" spans="6:6">
      <c r="F34856" s="1846"/>
    </row>
    <row r="34857" spans="6:6">
      <c r="F34857" s="1846"/>
    </row>
    <row r="34858" spans="6:6">
      <c r="F34858" s="1846"/>
    </row>
    <row r="34859" spans="6:6">
      <c r="F34859" s="1846"/>
    </row>
    <row r="34860" spans="6:6">
      <c r="F34860" s="1846"/>
    </row>
    <row r="34861" spans="6:6">
      <c r="F34861" s="1846"/>
    </row>
    <row r="34862" spans="6:6">
      <c r="F34862" s="1846"/>
    </row>
    <row r="34863" spans="6:6">
      <c r="F34863" s="1846"/>
    </row>
    <row r="34864" spans="6:6">
      <c r="F34864" s="1846"/>
    </row>
    <row r="34865" spans="6:6">
      <c r="F34865" s="1846"/>
    </row>
    <row r="34866" spans="6:6">
      <c r="F34866" s="1846"/>
    </row>
    <row r="34867" spans="6:6">
      <c r="F34867" s="1846"/>
    </row>
    <row r="34868" spans="6:6">
      <c r="F34868" s="1846"/>
    </row>
    <row r="34869" spans="6:6">
      <c r="F34869" s="1846"/>
    </row>
    <row r="34870" spans="6:6">
      <c r="F34870" s="1846"/>
    </row>
    <row r="34871" spans="6:6">
      <c r="F34871" s="1846"/>
    </row>
    <row r="34872" spans="6:6">
      <c r="F34872" s="1846"/>
    </row>
    <row r="34873" spans="6:6">
      <c r="F34873" s="1846"/>
    </row>
    <row r="34874" spans="6:6">
      <c r="F34874" s="1846"/>
    </row>
    <row r="34875" spans="6:6">
      <c r="F34875" s="1846"/>
    </row>
    <row r="34876" spans="6:6">
      <c r="F34876" s="1846"/>
    </row>
    <row r="34877" spans="6:6">
      <c r="F34877" s="1846"/>
    </row>
    <row r="34878" spans="6:6">
      <c r="F34878" s="1846"/>
    </row>
    <row r="34879" spans="6:6">
      <c r="F34879" s="1846"/>
    </row>
    <row r="34880" spans="6:6">
      <c r="F34880" s="1846"/>
    </row>
    <row r="34881" spans="6:6">
      <c r="F34881" s="1846"/>
    </row>
    <row r="34882" spans="6:6">
      <c r="F34882" s="1846"/>
    </row>
    <row r="34883" spans="6:6">
      <c r="F34883" s="1846"/>
    </row>
    <row r="34884" spans="6:6">
      <c r="F34884" s="1846"/>
    </row>
    <row r="34885" spans="6:6">
      <c r="F34885" s="1846"/>
    </row>
    <row r="34886" spans="6:6">
      <c r="F34886" s="1846"/>
    </row>
    <row r="34887" spans="6:6">
      <c r="F34887" s="1846"/>
    </row>
    <row r="34888" spans="6:6">
      <c r="F34888" s="1846"/>
    </row>
    <row r="34889" spans="6:6">
      <c r="F34889" s="1846"/>
    </row>
    <row r="34890" spans="6:6">
      <c r="F34890" s="1846"/>
    </row>
    <row r="34891" spans="6:6">
      <c r="F34891" s="1846"/>
    </row>
    <row r="34892" spans="6:6">
      <c r="F34892" s="1846"/>
    </row>
    <row r="34893" spans="6:6">
      <c r="F34893" s="1846"/>
    </row>
    <row r="34894" spans="6:6">
      <c r="F34894" s="1846"/>
    </row>
    <row r="34895" spans="6:6">
      <c r="F34895" s="1846"/>
    </row>
    <row r="34896" spans="6:6">
      <c r="F34896" s="1846"/>
    </row>
    <row r="34897" spans="6:6">
      <c r="F34897" s="1846"/>
    </row>
    <row r="34898" spans="6:6">
      <c r="F34898" s="1846"/>
    </row>
    <row r="34899" spans="6:6">
      <c r="F34899" s="1846"/>
    </row>
    <row r="34900" spans="6:6">
      <c r="F34900" s="1846"/>
    </row>
    <row r="34901" spans="6:6">
      <c r="F34901" s="1846"/>
    </row>
    <row r="34902" spans="6:6">
      <c r="F34902" s="1846"/>
    </row>
    <row r="34903" spans="6:6">
      <c r="F34903" s="1846"/>
    </row>
    <row r="34904" spans="6:6">
      <c r="F34904" s="1846"/>
    </row>
    <row r="34905" spans="6:6">
      <c r="F34905" s="1846"/>
    </row>
    <row r="34906" spans="6:6">
      <c r="F34906" s="1846"/>
    </row>
    <row r="34907" spans="6:6">
      <c r="F34907" s="1846"/>
    </row>
    <row r="34908" spans="6:6">
      <c r="F34908" s="1846"/>
    </row>
    <row r="34909" spans="6:6">
      <c r="F34909" s="1846"/>
    </row>
    <row r="34910" spans="6:6">
      <c r="F34910" s="1846"/>
    </row>
    <row r="34911" spans="6:6">
      <c r="F34911" s="1846"/>
    </row>
    <row r="34912" spans="6:6">
      <c r="F34912" s="1846"/>
    </row>
    <row r="34913" spans="6:6">
      <c r="F34913" s="1846"/>
    </row>
    <row r="34914" spans="6:6">
      <c r="F34914" s="1846"/>
    </row>
    <row r="34915" spans="6:6">
      <c r="F34915" s="1846"/>
    </row>
    <row r="34916" spans="6:6">
      <c r="F34916" s="1846"/>
    </row>
    <row r="34917" spans="6:6">
      <c r="F34917" s="1846"/>
    </row>
    <row r="34918" spans="6:6">
      <c r="F34918" s="1846"/>
    </row>
    <row r="34919" spans="6:6">
      <c r="F34919" s="1846"/>
    </row>
    <row r="34920" spans="6:6">
      <c r="F34920" s="1846"/>
    </row>
    <row r="34921" spans="6:6">
      <c r="F34921" s="1846"/>
    </row>
    <row r="34922" spans="6:6">
      <c r="F34922" s="1846"/>
    </row>
    <row r="34923" spans="6:6">
      <c r="F34923" s="1846"/>
    </row>
    <row r="34924" spans="6:6">
      <c r="F34924" s="1846"/>
    </row>
    <row r="34925" spans="6:6">
      <c r="F34925" s="1846"/>
    </row>
    <row r="34926" spans="6:6">
      <c r="F34926" s="1846"/>
    </row>
    <row r="34927" spans="6:6">
      <c r="F34927" s="1846"/>
    </row>
    <row r="34928" spans="6:6">
      <c r="F34928" s="1846"/>
    </row>
    <row r="34929" spans="6:6">
      <c r="F34929" s="1846"/>
    </row>
    <row r="34930" spans="6:6">
      <c r="F34930" s="1846"/>
    </row>
    <row r="34931" spans="6:6">
      <c r="F34931" s="1846"/>
    </row>
    <row r="34932" spans="6:6">
      <c r="F34932" s="1846"/>
    </row>
    <row r="34933" spans="6:6">
      <c r="F34933" s="1846"/>
    </row>
    <row r="34934" spans="6:6">
      <c r="F34934" s="1846"/>
    </row>
    <row r="34935" spans="6:6">
      <c r="F34935" s="1846"/>
    </row>
    <row r="34936" spans="6:6">
      <c r="F34936" s="1846"/>
    </row>
    <row r="34937" spans="6:6">
      <c r="F34937" s="1846"/>
    </row>
    <row r="34938" spans="6:6">
      <c r="F34938" s="1846"/>
    </row>
    <row r="34939" spans="6:6">
      <c r="F34939" s="1846"/>
    </row>
    <row r="34940" spans="6:6">
      <c r="F34940" s="1846"/>
    </row>
    <row r="34941" spans="6:6">
      <c r="F34941" s="1846"/>
    </row>
    <row r="34942" spans="6:6">
      <c r="F34942" s="1846"/>
    </row>
    <row r="34943" spans="6:6">
      <c r="F34943" s="1846"/>
    </row>
    <row r="34944" spans="6:6">
      <c r="F34944" s="1846"/>
    </row>
    <row r="34945" spans="6:6">
      <c r="F34945" s="1846"/>
    </row>
    <row r="34946" spans="6:6">
      <c r="F34946" s="1846"/>
    </row>
    <row r="34947" spans="6:6">
      <c r="F34947" s="1846"/>
    </row>
    <row r="34948" spans="6:6">
      <c r="F34948" s="1846"/>
    </row>
    <row r="34949" spans="6:6">
      <c r="F34949" s="1846"/>
    </row>
    <row r="34950" spans="6:6">
      <c r="F34950" s="1846"/>
    </row>
    <row r="34951" spans="6:6">
      <c r="F34951" s="1846"/>
    </row>
    <row r="34952" spans="6:6">
      <c r="F34952" s="1846"/>
    </row>
    <row r="34953" spans="6:6">
      <c r="F34953" s="1846"/>
    </row>
    <row r="34954" spans="6:6">
      <c r="F34954" s="1846"/>
    </row>
    <row r="34955" spans="6:6">
      <c r="F34955" s="1846"/>
    </row>
    <row r="34956" spans="6:6">
      <c r="F34956" s="1846"/>
    </row>
    <row r="34957" spans="6:6">
      <c r="F34957" s="1846"/>
    </row>
    <row r="34958" spans="6:6">
      <c r="F34958" s="1846"/>
    </row>
    <row r="34959" spans="6:6">
      <c r="F34959" s="1846"/>
    </row>
    <row r="34960" spans="6:6">
      <c r="F34960" s="1846"/>
    </row>
    <row r="34961" spans="6:6">
      <c r="F34961" s="1846"/>
    </row>
    <row r="34962" spans="6:6">
      <c r="F34962" s="1846"/>
    </row>
    <row r="34963" spans="6:6">
      <c r="F34963" s="1846"/>
    </row>
    <row r="34964" spans="6:6">
      <c r="F34964" s="1846"/>
    </row>
    <row r="34965" spans="6:6">
      <c r="F34965" s="1846"/>
    </row>
    <row r="34966" spans="6:6">
      <c r="F34966" s="1846"/>
    </row>
    <row r="34967" spans="6:6">
      <c r="F34967" s="1846"/>
    </row>
    <row r="34968" spans="6:6">
      <c r="F34968" s="1846"/>
    </row>
    <row r="34969" spans="6:6">
      <c r="F34969" s="1846"/>
    </row>
    <row r="34970" spans="6:6">
      <c r="F34970" s="1846"/>
    </row>
    <row r="34971" spans="6:6">
      <c r="F34971" s="1846"/>
    </row>
    <row r="34972" spans="6:6">
      <c r="F34972" s="1846"/>
    </row>
    <row r="34973" spans="6:6">
      <c r="F34973" s="1846"/>
    </row>
    <row r="34974" spans="6:6">
      <c r="F34974" s="1846"/>
    </row>
    <row r="34975" spans="6:6">
      <c r="F34975" s="1846"/>
    </row>
    <row r="34976" spans="6:6">
      <c r="F34976" s="1846"/>
    </row>
    <row r="34977" spans="6:6">
      <c r="F34977" s="1846"/>
    </row>
    <row r="34978" spans="6:6">
      <c r="F34978" s="1846"/>
    </row>
    <row r="34979" spans="6:6">
      <c r="F34979" s="1846"/>
    </row>
    <row r="34980" spans="6:6">
      <c r="F34980" s="1846"/>
    </row>
    <row r="34981" spans="6:6">
      <c r="F34981" s="1846"/>
    </row>
    <row r="34982" spans="6:6">
      <c r="F34982" s="1846"/>
    </row>
    <row r="34983" spans="6:6">
      <c r="F34983" s="1846"/>
    </row>
    <row r="34984" spans="6:6">
      <c r="F34984" s="1846"/>
    </row>
    <row r="34985" spans="6:6">
      <c r="F34985" s="1846"/>
    </row>
    <row r="34986" spans="6:6">
      <c r="F34986" s="1846"/>
    </row>
    <row r="34987" spans="6:6">
      <c r="F34987" s="1846"/>
    </row>
    <row r="34988" spans="6:6">
      <c r="F34988" s="1846"/>
    </row>
    <row r="34989" spans="6:6">
      <c r="F34989" s="1846"/>
    </row>
    <row r="34990" spans="6:6">
      <c r="F34990" s="1846"/>
    </row>
    <row r="34991" spans="6:6">
      <c r="F34991" s="1846"/>
    </row>
    <row r="34992" spans="6:6">
      <c r="F34992" s="1846"/>
    </row>
    <row r="34993" spans="6:6">
      <c r="F34993" s="1846"/>
    </row>
    <row r="34994" spans="6:6">
      <c r="F34994" s="1846"/>
    </row>
    <row r="34995" spans="6:6">
      <c r="F34995" s="1846"/>
    </row>
    <row r="34996" spans="6:6">
      <c r="F34996" s="1846"/>
    </row>
    <row r="34997" spans="6:6">
      <c r="F34997" s="1846"/>
    </row>
    <row r="34998" spans="6:6">
      <c r="F34998" s="1846"/>
    </row>
    <row r="34999" spans="6:6">
      <c r="F34999" s="1846"/>
    </row>
    <row r="35000" spans="6:6">
      <c r="F35000" s="1846"/>
    </row>
    <row r="35001" spans="6:6">
      <c r="F35001" s="1846"/>
    </row>
    <row r="35002" spans="6:6">
      <c r="F35002" s="1846"/>
    </row>
    <row r="35003" spans="6:6">
      <c r="F35003" s="1846"/>
    </row>
    <row r="35004" spans="6:6">
      <c r="F35004" s="1846"/>
    </row>
    <row r="35005" spans="6:6">
      <c r="F35005" s="1846"/>
    </row>
    <row r="35006" spans="6:6">
      <c r="F35006" s="1846"/>
    </row>
    <row r="35007" spans="6:6">
      <c r="F35007" s="1846"/>
    </row>
    <row r="35008" spans="6:6">
      <c r="F35008" s="1846"/>
    </row>
    <row r="35009" spans="6:6">
      <c r="F35009" s="1846"/>
    </row>
    <row r="35010" spans="6:6">
      <c r="F35010" s="1846"/>
    </row>
    <row r="35011" spans="6:6">
      <c r="F35011" s="1846"/>
    </row>
    <row r="35012" spans="6:6">
      <c r="F35012" s="1846"/>
    </row>
    <row r="35013" spans="6:6">
      <c r="F35013" s="1846"/>
    </row>
    <row r="35014" spans="6:6">
      <c r="F35014" s="1846"/>
    </row>
    <row r="35015" spans="6:6">
      <c r="F35015" s="1846"/>
    </row>
    <row r="35016" spans="6:6">
      <c r="F35016" s="1846"/>
    </row>
    <row r="35017" spans="6:6">
      <c r="F35017" s="1846"/>
    </row>
    <row r="35018" spans="6:6">
      <c r="F35018" s="1846"/>
    </row>
    <row r="35019" spans="6:6">
      <c r="F35019" s="1846"/>
    </row>
    <row r="35020" spans="6:6">
      <c r="F35020" s="1846"/>
    </row>
    <row r="35021" spans="6:6">
      <c r="F35021" s="1846"/>
    </row>
    <row r="35022" spans="6:6">
      <c r="F35022" s="1846"/>
    </row>
    <row r="35023" spans="6:6">
      <c r="F35023" s="1846"/>
    </row>
    <row r="35024" spans="6:6">
      <c r="F35024" s="1846"/>
    </row>
    <row r="35025" spans="6:6">
      <c r="F35025" s="1846"/>
    </row>
    <row r="35026" spans="6:6">
      <c r="F35026" s="1846"/>
    </row>
    <row r="35027" spans="6:6">
      <c r="F35027" s="1846"/>
    </row>
    <row r="35028" spans="6:6">
      <c r="F35028" s="1846"/>
    </row>
    <row r="35029" spans="6:6">
      <c r="F35029" s="1846"/>
    </row>
    <row r="35030" spans="6:6">
      <c r="F35030" s="1846"/>
    </row>
    <row r="35031" spans="6:6">
      <c r="F35031" s="1846"/>
    </row>
    <row r="35032" spans="6:6">
      <c r="F35032" s="1846"/>
    </row>
    <row r="35033" spans="6:6">
      <c r="F35033" s="1846"/>
    </row>
    <row r="35034" spans="6:6">
      <c r="F35034" s="1846"/>
    </row>
    <row r="35035" spans="6:6">
      <c r="F35035" s="1846"/>
    </row>
    <row r="35036" spans="6:6">
      <c r="F35036" s="1846"/>
    </row>
    <row r="35037" spans="6:6">
      <c r="F35037" s="1846"/>
    </row>
    <row r="35038" spans="6:6">
      <c r="F35038" s="1846"/>
    </row>
    <row r="35039" spans="6:6">
      <c r="F35039" s="1846"/>
    </row>
    <row r="35040" spans="6:6">
      <c r="F35040" s="1846"/>
    </row>
    <row r="35041" spans="6:6">
      <c r="F35041" s="1846"/>
    </row>
    <row r="35042" spans="6:6">
      <c r="F35042" s="1846"/>
    </row>
    <row r="35043" spans="6:6">
      <c r="F35043" s="1846"/>
    </row>
    <row r="35044" spans="6:6">
      <c r="F35044" s="1846"/>
    </row>
    <row r="35045" spans="6:6">
      <c r="F35045" s="1846"/>
    </row>
    <row r="35046" spans="6:6">
      <c r="F35046" s="1846"/>
    </row>
    <row r="35047" spans="6:6">
      <c r="F35047" s="1846"/>
    </row>
    <row r="35048" spans="6:6">
      <c r="F35048" s="1846"/>
    </row>
    <row r="35049" spans="6:6">
      <c r="F35049" s="1846"/>
    </row>
    <row r="35050" spans="6:6">
      <c r="F35050" s="1846"/>
    </row>
    <row r="35051" spans="6:6">
      <c r="F35051" s="1846"/>
    </row>
    <row r="35052" spans="6:6">
      <c r="F35052" s="1846"/>
    </row>
    <row r="35053" spans="6:6">
      <c r="F35053" s="1846"/>
    </row>
    <row r="35054" spans="6:6">
      <c r="F35054" s="1846"/>
    </row>
    <row r="35055" spans="6:6">
      <c r="F35055" s="1846"/>
    </row>
    <row r="35056" spans="6:6">
      <c r="F35056" s="1846"/>
    </row>
    <row r="35057" spans="6:6">
      <c r="F35057" s="1846"/>
    </row>
    <row r="35058" spans="6:6">
      <c r="F35058" s="1846"/>
    </row>
    <row r="35059" spans="6:6">
      <c r="F35059" s="1846"/>
    </row>
    <row r="35060" spans="6:6">
      <c r="F35060" s="1846"/>
    </row>
    <row r="35061" spans="6:6">
      <c r="F35061" s="1846"/>
    </row>
    <row r="35062" spans="6:6">
      <c r="F35062" s="1846"/>
    </row>
    <row r="35063" spans="6:6">
      <c r="F35063" s="1846"/>
    </row>
    <row r="35064" spans="6:6">
      <c r="F35064" s="1846"/>
    </row>
    <row r="35065" spans="6:6">
      <c r="F35065" s="1846"/>
    </row>
    <row r="35066" spans="6:6">
      <c r="F35066" s="1846"/>
    </row>
    <row r="35067" spans="6:6">
      <c r="F35067" s="1846"/>
    </row>
    <row r="35068" spans="6:6">
      <c r="F35068" s="1846"/>
    </row>
    <row r="35069" spans="6:6">
      <c r="F35069" s="1846"/>
    </row>
    <row r="35070" spans="6:6">
      <c r="F35070" s="1846"/>
    </row>
    <row r="35071" spans="6:6">
      <c r="F35071" s="1846"/>
    </row>
    <row r="35072" spans="6:6">
      <c r="F35072" s="1846"/>
    </row>
    <row r="35073" spans="6:6">
      <c r="F35073" s="1846"/>
    </row>
    <row r="35074" spans="6:6">
      <c r="F35074" s="1846"/>
    </row>
    <row r="35075" spans="6:6">
      <c r="F35075" s="1846"/>
    </row>
    <row r="35076" spans="6:6">
      <c r="F35076" s="1846"/>
    </row>
    <row r="35077" spans="6:6">
      <c r="F35077" s="1846"/>
    </row>
    <row r="35078" spans="6:6">
      <c r="F35078" s="1846"/>
    </row>
    <row r="35079" spans="6:6">
      <c r="F35079" s="1846"/>
    </row>
    <row r="35080" spans="6:6">
      <c r="F35080" s="1846"/>
    </row>
    <row r="35081" spans="6:6">
      <c r="F35081" s="1846"/>
    </row>
    <row r="35082" spans="6:6">
      <c r="F35082" s="1846"/>
    </row>
    <row r="35083" spans="6:6">
      <c r="F35083" s="1846"/>
    </row>
    <row r="35084" spans="6:6">
      <c r="F35084" s="1846"/>
    </row>
    <row r="35085" spans="6:6">
      <c r="F35085" s="1846"/>
    </row>
    <row r="35086" spans="6:6">
      <c r="F35086" s="1846"/>
    </row>
    <row r="35087" spans="6:6">
      <c r="F35087" s="1846"/>
    </row>
    <row r="35088" spans="6:6">
      <c r="F35088" s="1846"/>
    </row>
    <row r="35089" spans="6:6">
      <c r="F35089" s="1846"/>
    </row>
    <row r="35090" spans="6:6">
      <c r="F35090" s="1846"/>
    </row>
    <row r="35091" spans="6:6">
      <c r="F35091" s="1846"/>
    </row>
    <row r="35092" spans="6:6">
      <c r="F35092" s="1846"/>
    </row>
    <row r="35093" spans="6:6">
      <c r="F35093" s="1846"/>
    </row>
    <row r="35094" spans="6:6">
      <c r="F35094" s="1846"/>
    </row>
    <row r="35095" spans="6:6">
      <c r="F35095" s="1846"/>
    </row>
    <row r="35096" spans="6:6">
      <c r="F35096" s="1846"/>
    </row>
    <row r="35097" spans="6:6">
      <c r="F35097" s="1846"/>
    </row>
    <row r="35098" spans="6:6">
      <c r="F35098" s="1846"/>
    </row>
    <row r="35099" spans="6:6">
      <c r="F35099" s="1846"/>
    </row>
    <row r="35100" spans="6:6">
      <c r="F35100" s="1846"/>
    </row>
    <row r="35101" spans="6:6">
      <c r="F35101" s="1846"/>
    </row>
    <row r="35102" spans="6:6">
      <c r="F35102" s="1846"/>
    </row>
    <row r="35103" spans="6:6">
      <c r="F35103" s="1846"/>
    </row>
    <row r="35104" spans="6:6">
      <c r="F35104" s="1846"/>
    </row>
    <row r="35105" spans="6:6">
      <c r="F35105" s="1846"/>
    </row>
    <row r="35106" spans="6:6">
      <c r="F35106" s="1846"/>
    </row>
    <row r="35107" spans="6:6">
      <c r="F35107" s="1846"/>
    </row>
    <row r="35108" spans="6:6">
      <c r="F35108" s="1846"/>
    </row>
    <row r="35109" spans="6:6">
      <c r="F35109" s="1846"/>
    </row>
    <row r="35110" spans="6:6">
      <c r="F35110" s="1846"/>
    </row>
    <row r="35111" spans="6:6">
      <c r="F35111" s="1846"/>
    </row>
    <row r="35112" spans="6:6">
      <c r="F35112" s="1846"/>
    </row>
    <row r="35113" spans="6:6">
      <c r="F35113" s="1846"/>
    </row>
    <row r="35114" spans="6:6">
      <c r="F35114" s="1846"/>
    </row>
    <row r="35115" spans="6:6">
      <c r="F35115" s="1846"/>
    </row>
    <row r="35116" spans="6:6">
      <c r="F35116" s="1846"/>
    </row>
    <row r="35117" spans="6:6">
      <c r="F35117" s="1846"/>
    </row>
    <row r="35118" spans="6:6">
      <c r="F35118" s="1846"/>
    </row>
    <row r="35119" spans="6:6">
      <c r="F35119" s="1846"/>
    </row>
    <row r="35120" spans="6:6">
      <c r="F35120" s="1846"/>
    </row>
    <row r="35121" spans="6:6">
      <c r="F35121" s="1846"/>
    </row>
    <row r="35122" spans="6:6">
      <c r="F35122" s="1846"/>
    </row>
    <row r="35123" spans="6:6">
      <c r="F35123" s="1846"/>
    </row>
    <row r="35124" spans="6:6">
      <c r="F35124" s="1846"/>
    </row>
    <row r="35125" spans="6:6">
      <c r="F35125" s="1846"/>
    </row>
    <row r="35126" spans="6:6">
      <c r="F35126" s="1846"/>
    </row>
    <row r="35127" spans="6:6">
      <c r="F35127" s="1846"/>
    </row>
    <row r="35128" spans="6:6">
      <c r="F35128" s="1846"/>
    </row>
    <row r="35129" spans="6:6">
      <c r="F35129" s="1846"/>
    </row>
    <row r="35130" spans="6:6">
      <c r="F35130" s="1846"/>
    </row>
    <row r="35131" spans="6:6">
      <c r="F35131" s="1846"/>
    </row>
    <row r="35132" spans="6:6">
      <c r="F35132" s="1846"/>
    </row>
    <row r="35133" spans="6:6">
      <c r="F35133" s="1846"/>
    </row>
    <row r="35134" spans="6:6">
      <c r="F35134" s="1846"/>
    </row>
    <row r="35135" spans="6:6">
      <c r="F35135" s="1846"/>
    </row>
    <row r="35136" spans="6:6">
      <c r="F35136" s="1846"/>
    </row>
    <row r="35137" spans="6:6">
      <c r="F35137" s="1846"/>
    </row>
    <row r="35138" spans="6:6">
      <c r="F35138" s="1846"/>
    </row>
    <row r="35139" spans="6:6">
      <c r="F35139" s="1846"/>
    </row>
    <row r="35140" spans="6:6">
      <c r="F35140" s="1846"/>
    </row>
    <row r="35141" spans="6:6">
      <c r="F35141" s="1846"/>
    </row>
    <row r="35142" spans="6:6">
      <c r="F35142" s="1846"/>
    </row>
    <row r="35143" spans="6:6">
      <c r="F35143" s="1846"/>
    </row>
    <row r="35144" spans="6:6">
      <c r="F35144" s="1846"/>
    </row>
    <row r="35145" spans="6:6">
      <c r="F35145" s="1846"/>
    </row>
    <row r="35146" spans="6:6">
      <c r="F35146" s="1846"/>
    </row>
    <row r="35147" spans="6:6">
      <c r="F35147" s="1846"/>
    </row>
    <row r="35148" spans="6:6">
      <c r="F35148" s="1846"/>
    </row>
    <row r="35149" spans="6:6">
      <c r="F35149" s="1846"/>
    </row>
    <row r="35150" spans="6:6">
      <c r="F35150" s="1846"/>
    </row>
    <row r="35151" spans="6:6">
      <c r="F35151" s="1846"/>
    </row>
    <row r="35152" spans="6:6">
      <c r="F35152" s="1846"/>
    </row>
    <row r="35153" spans="6:6">
      <c r="F35153" s="1846"/>
    </row>
    <row r="35154" spans="6:6">
      <c r="F35154" s="1846"/>
    </row>
    <row r="35155" spans="6:6">
      <c r="F35155" s="1846"/>
    </row>
    <row r="35156" spans="6:6">
      <c r="F35156" s="1846"/>
    </row>
    <row r="35157" spans="6:6">
      <c r="F35157" s="1846"/>
    </row>
    <row r="35158" spans="6:6">
      <c r="F35158" s="1846"/>
    </row>
    <row r="35159" spans="6:6">
      <c r="F35159" s="1846"/>
    </row>
    <row r="35160" spans="6:6">
      <c r="F35160" s="1846"/>
    </row>
    <row r="35161" spans="6:6">
      <c r="F35161" s="1846"/>
    </row>
    <row r="35162" spans="6:6">
      <c r="F35162" s="1846"/>
    </row>
    <row r="35163" spans="6:6">
      <c r="F35163" s="1846"/>
    </row>
    <row r="35164" spans="6:6">
      <c r="F35164" s="1846"/>
    </row>
    <row r="35165" spans="6:6">
      <c r="F35165" s="1846"/>
    </row>
    <row r="35166" spans="6:6">
      <c r="F35166" s="1846"/>
    </row>
    <row r="35167" spans="6:6">
      <c r="F35167" s="1846"/>
    </row>
    <row r="35168" spans="6:6">
      <c r="F35168" s="1846"/>
    </row>
    <row r="35169" spans="6:6">
      <c r="F35169" s="1846"/>
    </row>
    <row r="35170" spans="6:6">
      <c r="F35170" s="1846"/>
    </row>
    <row r="35171" spans="6:6">
      <c r="F35171" s="1846"/>
    </row>
    <row r="35172" spans="6:6">
      <c r="F35172" s="1846"/>
    </row>
    <row r="35173" spans="6:6">
      <c r="F35173" s="1846"/>
    </row>
    <row r="35174" spans="6:6">
      <c r="F35174" s="1846"/>
    </row>
    <row r="35175" spans="6:6">
      <c r="F35175" s="1846"/>
    </row>
    <row r="35176" spans="6:6">
      <c r="F35176" s="1846"/>
    </row>
    <row r="35177" spans="6:6">
      <c r="F35177" s="1846"/>
    </row>
    <row r="35178" spans="6:6">
      <c r="F35178" s="1846"/>
    </row>
    <row r="35179" spans="6:6">
      <c r="F35179" s="1846"/>
    </row>
    <row r="35180" spans="6:6">
      <c r="F35180" s="1846"/>
    </row>
    <row r="35181" spans="6:6">
      <c r="F35181" s="1846"/>
    </row>
    <row r="35182" spans="6:6">
      <c r="F35182" s="1846"/>
    </row>
    <row r="35183" spans="6:6">
      <c r="F35183" s="1846"/>
    </row>
    <row r="35184" spans="6:6">
      <c r="F35184" s="1846"/>
    </row>
    <row r="35185" spans="6:6">
      <c r="F35185" s="1846"/>
    </row>
    <row r="35186" spans="6:6">
      <c r="F35186" s="1846"/>
    </row>
    <row r="35187" spans="6:6">
      <c r="F35187" s="1846"/>
    </row>
    <row r="35188" spans="6:6">
      <c r="F35188" s="1846"/>
    </row>
    <row r="35189" spans="6:6">
      <c r="F35189" s="1846"/>
    </row>
    <row r="35190" spans="6:6">
      <c r="F35190" s="1846"/>
    </row>
    <row r="35191" spans="6:6">
      <c r="F35191" s="1846"/>
    </row>
    <row r="35192" spans="6:6">
      <c r="F35192" s="1846"/>
    </row>
    <row r="35193" spans="6:6">
      <c r="F35193" s="1846"/>
    </row>
    <row r="35194" spans="6:6">
      <c r="F35194" s="1846"/>
    </row>
    <row r="35195" spans="6:6">
      <c r="F35195" s="1846"/>
    </row>
    <row r="35196" spans="6:6">
      <c r="F35196" s="1846"/>
    </row>
    <row r="35197" spans="6:6">
      <c r="F35197" s="1846"/>
    </row>
    <row r="35198" spans="6:6">
      <c r="F35198" s="1846"/>
    </row>
    <row r="35199" spans="6:6">
      <c r="F35199" s="1846"/>
    </row>
    <row r="35200" spans="6:6">
      <c r="F35200" s="1846"/>
    </row>
    <row r="35201" spans="6:6">
      <c r="F35201" s="1846"/>
    </row>
    <row r="35202" spans="6:6">
      <c r="F35202" s="1846"/>
    </row>
    <row r="35203" spans="6:6">
      <c r="F35203" s="1846"/>
    </row>
    <row r="35204" spans="6:6">
      <c r="F35204" s="1846"/>
    </row>
    <row r="35205" spans="6:6">
      <c r="F35205" s="1846"/>
    </row>
    <row r="35206" spans="6:6">
      <c r="F35206" s="1846"/>
    </row>
    <row r="35207" spans="6:6">
      <c r="F35207" s="1846"/>
    </row>
    <row r="35208" spans="6:6">
      <c r="F35208" s="1846"/>
    </row>
    <row r="35209" spans="6:6">
      <c r="F35209" s="1846"/>
    </row>
    <row r="35210" spans="6:6">
      <c r="F35210" s="1846"/>
    </row>
    <row r="35211" spans="6:6">
      <c r="F35211" s="1846"/>
    </row>
    <row r="35212" spans="6:6">
      <c r="F35212" s="1846"/>
    </row>
    <row r="35213" spans="6:6">
      <c r="F35213" s="1846"/>
    </row>
    <row r="35214" spans="6:6">
      <c r="F35214" s="1846"/>
    </row>
    <row r="35215" spans="6:6">
      <c r="F35215" s="1846"/>
    </row>
    <row r="35216" spans="6:6">
      <c r="F35216" s="1846"/>
    </row>
    <row r="35217" spans="6:6">
      <c r="F35217" s="1846"/>
    </row>
    <row r="35218" spans="6:6">
      <c r="F35218" s="1846"/>
    </row>
    <row r="35219" spans="6:6">
      <c r="F35219" s="1846"/>
    </row>
    <row r="35220" spans="6:6">
      <c r="F35220" s="1846"/>
    </row>
    <row r="35221" spans="6:6">
      <c r="F35221" s="1846"/>
    </row>
    <row r="35222" spans="6:6">
      <c r="F35222" s="1846"/>
    </row>
    <row r="35223" spans="6:6">
      <c r="F35223" s="1846"/>
    </row>
    <row r="35224" spans="6:6">
      <c r="F35224" s="1846"/>
    </row>
    <row r="35225" spans="6:6">
      <c r="F35225" s="1846"/>
    </row>
    <row r="35226" spans="6:6">
      <c r="F35226" s="1846"/>
    </row>
    <row r="35227" spans="6:6">
      <c r="F35227" s="1846"/>
    </row>
    <row r="35228" spans="6:6">
      <c r="F35228" s="1846"/>
    </row>
    <row r="35229" spans="6:6">
      <c r="F35229" s="1846"/>
    </row>
    <row r="35230" spans="6:6">
      <c r="F35230" s="1846"/>
    </row>
    <row r="35231" spans="6:6">
      <c r="F35231" s="1846"/>
    </row>
    <row r="35232" spans="6:6">
      <c r="F35232" s="1846"/>
    </row>
    <row r="35233" spans="6:6">
      <c r="F35233" s="1846"/>
    </row>
    <row r="35234" spans="6:6">
      <c r="F35234" s="1846"/>
    </row>
    <row r="35235" spans="6:6">
      <c r="F35235" s="1846"/>
    </row>
    <row r="35236" spans="6:6">
      <c r="F35236" s="1846"/>
    </row>
    <row r="35237" spans="6:6">
      <c r="F35237" s="1846"/>
    </row>
    <row r="35238" spans="6:6">
      <c r="F35238" s="1846"/>
    </row>
    <row r="35239" spans="6:6">
      <c r="F35239" s="1846"/>
    </row>
    <row r="35240" spans="6:6">
      <c r="F35240" s="1846"/>
    </row>
    <row r="35241" spans="6:6">
      <c r="F35241" s="1846"/>
    </row>
    <row r="35242" spans="6:6">
      <c r="F35242" s="1846"/>
    </row>
    <row r="35243" spans="6:6">
      <c r="F35243" s="1846"/>
    </row>
    <row r="35244" spans="6:6">
      <c r="F35244" s="1846"/>
    </row>
    <row r="35245" spans="6:6">
      <c r="F35245" s="1846"/>
    </row>
    <row r="35246" spans="6:6">
      <c r="F35246" s="1846"/>
    </row>
    <row r="35247" spans="6:6">
      <c r="F35247" s="1846"/>
    </row>
    <row r="35248" spans="6:6">
      <c r="F35248" s="1846"/>
    </row>
    <row r="35249" spans="6:6">
      <c r="F35249" s="1846"/>
    </row>
    <row r="35250" spans="6:6">
      <c r="F35250" s="1846"/>
    </row>
    <row r="35251" spans="6:6">
      <c r="F35251" s="1846"/>
    </row>
    <row r="35252" spans="6:6">
      <c r="F35252" s="1846"/>
    </row>
    <row r="35253" spans="6:6">
      <c r="F35253" s="1846"/>
    </row>
    <row r="35254" spans="6:6">
      <c r="F35254" s="1846"/>
    </row>
    <row r="35255" spans="6:6">
      <c r="F35255" s="1846"/>
    </row>
    <row r="35256" spans="6:6">
      <c r="F35256" s="1846"/>
    </row>
    <row r="35257" spans="6:6">
      <c r="F35257" s="1846"/>
    </row>
    <row r="35258" spans="6:6">
      <c r="F35258" s="1846"/>
    </row>
    <row r="35259" spans="6:6">
      <c r="F35259" s="1846"/>
    </row>
    <row r="35260" spans="6:6">
      <c r="F35260" s="1846"/>
    </row>
    <row r="35261" spans="6:6">
      <c r="F35261" s="1846"/>
    </row>
    <row r="35262" spans="6:6">
      <c r="F35262" s="1846"/>
    </row>
    <row r="35263" spans="6:6">
      <c r="F35263" s="1846"/>
    </row>
    <row r="35264" spans="6:6">
      <c r="F35264" s="1846"/>
    </row>
    <row r="35265" spans="6:6">
      <c r="F35265" s="1846"/>
    </row>
    <row r="35266" spans="6:6">
      <c r="F35266" s="1846"/>
    </row>
    <row r="35267" spans="6:6">
      <c r="F35267" s="1846"/>
    </row>
    <row r="35268" spans="6:6">
      <c r="F35268" s="1846"/>
    </row>
    <row r="35269" spans="6:6">
      <c r="F35269" s="1846"/>
    </row>
    <row r="35270" spans="6:6">
      <c r="F35270" s="1846"/>
    </row>
    <row r="35271" spans="6:6">
      <c r="F35271" s="1846"/>
    </row>
    <row r="35272" spans="6:6">
      <c r="F35272" s="1846"/>
    </row>
    <row r="35273" spans="6:6">
      <c r="F35273" s="1846"/>
    </row>
    <row r="35274" spans="6:6">
      <c r="F35274" s="1846"/>
    </row>
    <row r="35275" spans="6:6">
      <c r="F35275" s="1846"/>
    </row>
    <row r="35276" spans="6:6">
      <c r="F35276" s="1846"/>
    </row>
    <row r="35277" spans="6:6">
      <c r="F35277" s="1846"/>
    </row>
    <row r="35278" spans="6:6">
      <c r="F35278" s="1846"/>
    </row>
    <row r="35279" spans="6:6">
      <c r="F35279" s="1846"/>
    </row>
    <row r="35280" spans="6:6">
      <c r="F35280" s="1846"/>
    </row>
    <row r="35281" spans="6:6">
      <c r="F35281" s="1846"/>
    </row>
    <row r="35282" spans="6:6">
      <c r="F35282" s="1846"/>
    </row>
    <row r="35283" spans="6:6">
      <c r="F35283" s="1846"/>
    </row>
    <row r="35284" spans="6:6">
      <c r="F35284" s="1846"/>
    </row>
    <row r="35285" spans="6:6">
      <c r="F35285" s="1846"/>
    </row>
    <row r="35286" spans="6:6">
      <c r="F35286" s="1846"/>
    </row>
    <row r="35287" spans="6:6">
      <c r="F35287" s="1846"/>
    </row>
    <row r="35288" spans="6:6">
      <c r="F35288" s="1846"/>
    </row>
    <row r="35289" spans="6:6">
      <c r="F35289" s="1846"/>
    </row>
    <row r="35290" spans="6:6">
      <c r="F35290" s="1846"/>
    </row>
    <row r="35291" spans="6:6">
      <c r="F35291" s="1846"/>
    </row>
    <row r="35292" spans="6:6">
      <c r="F35292" s="1846"/>
    </row>
    <row r="35293" spans="6:6">
      <c r="F35293" s="1846"/>
    </row>
    <row r="35294" spans="6:6">
      <c r="F35294" s="1846"/>
    </row>
    <row r="35295" spans="6:6">
      <c r="F35295" s="1846"/>
    </row>
    <row r="35296" spans="6:6">
      <c r="F35296" s="1846"/>
    </row>
    <row r="35297" spans="6:6">
      <c r="F35297" s="1846"/>
    </row>
    <row r="35298" spans="6:6">
      <c r="F35298" s="1846"/>
    </row>
    <row r="35299" spans="6:6">
      <c r="F35299" s="1846"/>
    </row>
    <row r="35300" spans="6:6">
      <c r="F35300" s="1846"/>
    </row>
    <row r="35301" spans="6:6">
      <c r="F35301" s="1846"/>
    </row>
    <row r="35302" spans="6:6">
      <c r="F35302" s="1846"/>
    </row>
    <row r="35303" spans="6:6">
      <c r="F35303" s="1846"/>
    </row>
    <row r="35304" spans="6:6">
      <c r="F35304" s="1846"/>
    </row>
    <row r="35305" spans="6:6">
      <c r="F35305" s="1846"/>
    </row>
    <row r="35306" spans="6:6">
      <c r="F35306" s="1846"/>
    </row>
    <row r="35307" spans="6:6">
      <c r="F35307" s="1846"/>
    </row>
    <row r="35308" spans="6:6">
      <c r="F35308" s="1846"/>
    </row>
    <row r="35309" spans="6:6">
      <c r="F35309" s="1846"/>
    </row>
    <row r="35310" spans="6:6">
      <c r="F35310" s="1846"/>
    </row>
    <row r="35311" spans="6:6">
      <c r="F35311" s="1846"/>
    </row>
    <row r="35312" spans="6:6">
      <c r="F35312" s="1846"/>
    </row>
    <row r="35313" spans="6:6">
      <c r="F35313" s="1846"/>
    </row>
    <row r="35314" spans="6:6">
      <c r="F35314" s="1846"/>
    </row>
    <row r="35315" spans="6:6">
      <c r="F35315" s="1846"/>
    </row>
    <row r="35316" spans="6:6">
      <c r="F35316" s="1846"/>
    </row>
    <row r="35317" spans="6:6">
      <c r="F35317" s="1846"/>
    </row>
    <row r="35318" spans="6:6">
      <c r="F35318" s="1846"/>
    </row>
    <row r="35319" spans="6:6">
      <c r="F35319" s="1846"/>
    </row>
    <row r="35320" spans="6:6">
      <c r="F35320" s="1846"/>
    </row>
    <row r="35321" spans="6:6">
      <c r="F35321" s="1846"/>
    </row>
    <row r="35322" spans="6:6">
      <c r="F35322" s="1846"/>
    </row>
    <row r="35323" spans="6:6">
      <c r="F35323" s="1846"/>
    </row>
    <row r="35324" spans="6:6">
      <c r="F35324" s="1846"/>
    </row>
    <row r="35325" spans="6:6">
      <c r="F35325" s="1846"/>
    </row>
    <row r="35326" spans="6:6">
      <c r="F35326" s="1846"/>
    </row>
    <row r="35327" spans="6:6">
      <c r="F35327" s="1846"/>
    </row>
    <row r="35328" spans="6:6">
      <c r="F35328" s="1846"/>
    </row>
    <row r="35329" spans="6:6">
      <c r="F35329" s="1846"/>
    </row>
    <row r="35330" spans="6:6">
      <c r="F35330" s="1846"/>
    </row>
    <row r="35331" spans="6:6">
      <c r="F35331" s="1846"/>
    </row>
    <row r="35332" spans="6:6">
      <c r="F35332" s="1846"/>
    </row>
    <row r="35333" spans="6:6">
      <c r="F35333" s="1846"/>
    </row>
    <row r="35334" spans="6:6">
      <c r="F35334" s="1846"/>
    </row>
    <row r="35335" spans="6:6">
      <c r="F35335" s="1846"/>
    </row>
    <row r="35336" spans="6:6">
      <c r="F35336" s="1846"/>
    </row>
    <row r="35337" spans="6:6">
      <c r="F35337" s="1846"/>
    </row>
    <row r="35338" spans="6:6">
      <c r="F35338" s="1846"/>
    </row>
    <row r="35339" spans="6:6">
      <c r="F35339" s="1846"/>
    </row>
    <row r="35340" spans="6:6">
      <c r="F35340" s="1846"/>
    </row>
    <row r="35341" spans="6:6">
      <c r="F35341" s="1846"/>
    </row>
    <row r="35342" spans="6:6">
      <c r="F35342" s="1846"/>
    </row>
    <row r="35343" spans="6:6">
      <c r="F35343" s="1846"/>
    </row>
    <row r="35344" spans="6:6">
      <c r="F35344" s="1846"/>
    </row>
    <row r="35345" spans="6:6">
      <c r="F35345" s="1846"/>
    </row>
    <row r="35346" spans="6:6">
      <c r="F35346" s="1846"/>
    </row>
    <row r="35347" spans="6:6">
      <c r="F35347" s="1846"/>
    </row>
    <row r="35348" spans="6:6">
      <c r="F35348" s="1846"/>
    </row>
    <row r="35349" spans="6:6">
      <c r="F35349" s="1846"/>
    </row>
    <row r="35350" spans="6:6">
      <c r="F35350" s="1846"/>
    </row>
    <row r="35351" spans="6:6">
      <c r="F35351" s="1846"/>
    </row>
    <row r="35352" spans="6:6">
      <c r="F35352" s="1846"/>
    </row>
    <row r="35353" spans="6:6">
      <c r="F35353" s="1846"/>
    </row>
    <row r="35354" spans="6:6">
      <c r="F35354" s="1846"/>
    </row>
    <row r="35355" spans="6:6">
      <c r="F35355" s="1846"/>
    </row>
    <row r="35356" spans="6:6">
      <c r="F35356" s="1846"/>
    </row>
    <row r="35357" spans="6:6">
      <c r="F35357" s="1846"/>
    </row>
    <row r="35358" spans="6:6">
      <c r="F35358" s="1846"/>
    </row>
    <row r="35359" spans="6:6">
      <c r="F35359" s="1846"/>
    </row>
    <row r="35360" spans="6:6">
      <c r="F35360" s="1846"/>
    </row>
    <row r="35361" spans="6:6">
      <c r="F35361" s="1846"/>
    </row>
    <row r="35362" spans="6:6">
      <c r="F35362" s="1846"/>
    </row>
    <row r="35363" spans="6:6">
      <c r="F35363" s="1846"/>
    </row>
    <row r="35364" spans="6:6">
      <c r="F35364" s="1846"/>
    </row>
    <row r="35365" spans="6:6">
      <c r="F35365" s="1846"/>
    </row>
    <row r="35366" spans="6:6">
      <c r="F35366" s="1846"/>
    </row>
    <row r="35367" spans="6:6">
      <c r="F35367" s="1846"/>
    </row>
    <row r="35368" spans="6:6">
      <c r="F35368" s="1846"/>
    </row>
    <row r="35369" spans="6:6">
      <c r="F35369" s="1846"/>
    </row>
    <row r="35370" spans="6:6">
      <c r="F35370" s="1846"/>
    </row>
    <row r="35371" spans="6:6">
      <c r="F35371" s="1846"/>
    </row>
    <row r="35372" spans="6:6">
      <c r="F35372" s="1846"/>
    </row>
    <row r="35373" spans="6:6">
      <c r="F35373" s="1846"/>
    </row>
    <row r="35374" spans="6:6">
      <c r="F35374" s="1846"/>
    </row>
    <row r="35375" spans="6:6">
      <c r="F35375" s="1846"/>
    </row>
    <row r="35376" spans="6:6">
      <c r="F35376" s="1846"/>
    </row>
    <row r="35377" spans="6:6">
      <c r="F35377" s="1846"/>
    </row>
    <row r="35378" spans="6:6">
      <c r="F35378" s="1846"/>
    </row>
    <row r="35379" spans="6:6">
      <c r="F35379" s="1846"/>
    </row>
    <row r="35380" spans="6:6">
      <c r="F35380" s="1846"/>
    </row>
    <row r="35381" spans="6:6">
      <c r="F35381" s="1846"/>
    </row>
    <row r="35382" spans="6:6">
      <c r="F35382" s="1846"/>
    </row>
    <row r="35383" spans="6:6">
      <c r="F35383" s="1846"/>
    </row>
    <row r="35384" spans="6:6">
      <c r="F35384" s="1846"/>
    </row>
    <row r="35385" spans="6:6">
      <c r="F35385" s="1846"/>
    </row>
    <row r="35386" spans="6:6">
      <c r="F35386" s="1846"/>
    </row>
    <row r="35387" spans="6:6">
      <c r="F35387" s="1846"/>
    </row>
    <row r="35388" spans="6:6">
      <c r="F35388" s="1846"/>
    </row>
    <row r="35389" spans="6:6">
      <c r="F35389" s="1846"/>
    </row>
    <row r="35390" spans="6:6">
      <c r="F35390" s="1846"/>
    </row>
    <row r="35391" spans="6:6">
      <c r="F35391" s="1846"/>
    </row>
    <row r="35392" spans="6:6">
      <c r="F35392" s="1846"/>
    </row>
    <row r="35393" spans="6:6">
      <c r="F35393" s="1846"/>
    </row>
    <row r="35394" spans="6:6">
      <c r="F35394" s="1846"/>
    </row>
    <row r="35395" spans="6:6">
      <c r="F35395" s="1846"/>
    </row>
    <row r="35396" spans="6:6">
      <c r="F35396" s="1846"/>
    </row>
    <row r="35397" spans="6:6">
      <c r="F35397" s="1846"/>
    </row>
    <row r="35398" spans="6:6">
      <c r="F35398" s="1846"/>
    </row>
    <row r="35399" spans="6:6">
      <c r="F35399" s="1846"/>
    </row>
    <row r="35400" spans="6:6">
      <c r="F35400" s="1846"/>
    </row>
    <row r="35401" spans="6:6">
      <c r="F35401" s="1846"/>
    </row>
    <row r="35402" spans="6:6">
      <c r="F35402" s="1846"/>
    </row>
    <row r="35403" spans="6:6">
      <c r="F35403" s="1846"/>
    </row>
    <row r="35404" spans="6:6">
      <c r="F35404" s="1846"/>
    </row>
    <row r="35405" spans="6:6">
      <c r="F35405" s="1846"/>
    </row>
    <row r="35406" spans="6:6">
      <c r="F35406" s="1846"/>
    </row>
    <row r="35407" spans="6:6">
      <c r="F35407" s="1846"/>
    </row>
    <row r="35408" spans="6:6">
      <c r="F35408" s="1846"/>
    </row>
    <row r="35409" spans="6:6">
      <c r="F35409" s="1846"/>
    </row>
    <row r="35410" spans="6:6">
      <c r="F35410" s="1846"/>
    </row>
    <row r="35411" spans="6:6">
      <c r="F35411" s="1846"/>
    </row>
    <row r="35412" spans="6:6">
      <c r="F35412" s="1846"/>
    </row>
    <row r="35413" spans="6:6">
      <c r="F35413" s="1846"/>
    </row>
    <row r="35414" spans="6:6">
      <c r="F35414" s="1846"/>
    </row>
    <row r="35415" spans="6:6">
      <c r="F35415" s="1846"/>
    </row>
    <row r="35416" spans="6:6">
      <c r="F35416" s="1846"/>
    </row>
    <row r="35417" spans="6:6">
      <c r="F35417" s="1846"/>
    </row>
    <row r="35418" spans="6:6">
      <c r="F35418" s="1846"/>
    </row>
    <row r="35419" spans="6:6">
      <c r="F35419" s="1846"/>
    </row>
    <row r="35420" spans="6:6">
      <c r="F35420" s="1846"/>
    </row>
    <row r="35421" spans="6:6">
      <c r="F35421" s="1846"/>
    </row>
    <row r="35422" spans="6:6">
      <c r="F35422" s="1846"/>
    </row>
    <row r="35423" spans="6:6">
      <c r="F35423" s="1846"/>
    </row>
    <row r="35424" spans="6:6">
      <c r="F35424" s="1846"/>
    </row>
    <row r="35425" spans="6:6">
      <c r="F35425" s="1846"/>
    </row>
    <row r="35426" spans="6:6">
      <c r="F35426" s="1846"/>
    </row>
    <row r="35427" spans="6:6">
      <c r="F35427" s="1846"/>
    </row>
    <row r="35428" spans="6:6">
      <c r="F35428" s="1846"/>
    </row>
    <row r="35429" spans="6:6">
      <c r="F35429" s="1846"/>
    </row>
    <row r="35430" spans="6:6">
      <c r="F35430" s="1846"/>
    </row>
    <row r="35431" spans="6:6">
      <c r="F35431" s="1846"/>
    </row>
    <row r="35432" spans="6:6">
      <c r="F35432" s="1846"/>
    </row>
    <row r="35433" spans="6:6">
      <c r="F35433" s="1846"/>
    </row>
    <row r="35434" spans="6:6">
      <c r="F35434" s="1846"/>
    </row>
    <row r="35435" spans="6:6">
      <c r="F35435" s="1846"/>
    </row>
    <row r="35436" spans="6:6">
      <c r="F35436" s="1846"/>
    </row>
    <row r="35437" spans="6:6">
      <c r="F35437" s="1846"/>
    </row>
    <row r="35438" spans="6:6">
      <c r="F35438" s="1846"/>
    </row>
    <row r="35439" spans="6:6">
      <c r="F35439" s="1846"/>
    </row>
    <row r="35440" spans="6:6">
      <c r="F35440" s="1846"/>
    </row>
    <row r="35441" spans="6:6">
      <c r="F35441" s="1846"/>
    </row>
    <row r="35442" spans="6:6">
      <c r="F35442" s="1846"/>
    </row>
    <row r="35443" spans="6:6">
      <c r="F35443" s="1846"/>
    </row>
    <row r="35444" spans="6:6">
      <c r="F35444" s="1846"/>
    </row>
    <row r="35445" spans="6:6">
      <c r="F35445" s="1846"/>
    </row>
    <row r="35446" spans="6:6">
      <c r="F35446" s="1846"/>
    </row>
    <row r="35447" spans="6:6">
      <c r="F35447" s="1846"/>
    </row>
    <row r="35448" spans="6:6">
      <c r="F35448" s="1846"/>
    </row>
    <row r="35449" spans="6:6">
      <c r="F35449" s="1846"/>
    </row>
    <row r="35450" spans="6:6">
      <c r="F35450" s="1846"/>
    </row>
    <row r="35451" spans="6:6">
      <c r="F35451" s="1846"/>
    </row>
    <row r="35452" spans="6:6">
      <c r="F35452" s="1846"/>
    </row>
    <row r="35453" spans="6:6">
      <c r="F35453" s="1846"/>
    </row>
    <row r="35454" spans="6:6">
      <c r="F35454" s="1846"/>
    </row>
    <row r="35455" spans="6:6">
      <c r="F35455" s="1846"/>
    </row>
    <row r="35456" spans="6:6">
      <c r="F35456" s="1846"/>
    </row>
    <row r="35457" spans="6:6">
      <c r="F35457" s="1846"/>
    </row>
    <row r="35458" spans="6:6">
      <c r="F35458" s="1846"/>
    </row>
    <row r="35459" spans="6:6">
      <c r="F35459" s="1846"/>
    </row>
    <row r="35460" spans="6:6">
      <c r="F35460" s="1846"/>
    </row>
    <row r="35461" spans="6:6">
      <c r="F35461" s="1846"/>
    </row>
    <row r="35462" spans="6:6">
      <c r="F35462" s="1846"/>
    </row>
    <row r="35463" spans="6:6">
      <c r="F35463" s="1846"/>
    </row>
    <row r="35464" spans="6:6">
      <c r="F35464" s="1846"/>
    </row>
    <row r="35465" spans="6:6">
      <c r="F35465" s="1846"/>
    </row>
    <row r="35466" spans="6:6">
      <c r="F35466" s="1846"/>
    </row>
    <row r="35467" spans="6:6">
      <c r="F35467" s="1846"/>
    </row>
    <row r="35468" spans="6:6">
      <c r="F35468" s="1846"/>
    </row>
    <row r="35469" spans="6:6">
      <c r="F35469" s="1846"/>
    </row>
    <row r="35470" spans="6:6">
      <c r="F35470" s="1846"/>
    </row>
    <row r="35471" spans="6:6">
      <c r="F35471" s="1846"/>
    </row>
    <row r="35472" spans="6:6">
      <c r="F35472" s="1846"/>
    </row>
    <row r="35473" spans="6:6">
      <c r="F35473" s="1846"/>
    </row>
    <row r="35474" spans="6:6">
      <c r="F35474" s="1846"/>
    </row>
    <row r="35475" spans="6:6">
      <c r="F35475" s="1846"/>
    </row>
    <row r="35476" spans="6:6">
      <c r="F35476" s="1846"/>
    </row>
    <row r="35477" spans="6:6">
      <c r="F35477" s="1846"/>
    </row>
    <row r="35478" spans="6:6">
      <c r="F35478" s="1846"/>
    </row>
    <row r="35479" spans="6:6">
      <c r="F35479" s="1846"/>
    </row>
    <row r="35480" spans="6:6">
      <c r="F35480" s="1846"/>
    </row>
    <row r="35481" spans="6:6">
      <c r="F35481" s="1846"/>
    </row>
    <row r="35482" spans="6:6">
      <c r="F35482" s="1846"/>
    </row>
    <row r="35483" spans="6:6">
      <c r="F35483" s="1846"/>
    </row>
    <row r="35484" spans="6:6">
      <c r="F35484" s="1846"/>
    </row>
    <row r="35485" spans="6:6">
      <c r="F35485" s="1846"/>
    </row>
    <row r="35486" spans="6:6">
      <c r="F35486" s="1846"/>
    </row>
    <row r="35487" spans="6:6">
      <c r="F35487" s="1846"/>
    </row>
    <row r="35488" spans="6:6">
      <c r="F35488" s="1846"/>
    </row>
    <row r="35489" spans="6:6">
      <c r="F35489" s="1846"/>
    </row>
    <row r="35490" spans="6:6">
      <c r="F35490" s="1846"/>
    </row>
    <row r="35491" spans="6:6">
      <c r="F35491" s="1846"/>
    </row>
    <row r="35492" spans="6:6">
      <c r="F35492" s="1846"/>
    </row>
    <row r="35493" spans="6:6">
      <c r="F35493" s="1846"/>
    </row>
    <row r="35494" spans="6:6">
      <c r="F35494" s="1846"/>
    </row>
    <row r="35495" spans="6:6">
      <c r="F35495" s="1846"/>
    </row>
    <row r="35496" spans="6:6">
      <c r="F35496" s="1846"/>
    </row>
    <row r="35497" spans="6:6">
      <c r="F35497" s="1846"/>
    </row>
    <row r="35498" spans="6:6">
      <c r="F35498" s="1846"/>
    </row>
    <row r="35499" spans="6:6">
      <c r="F35499" s="1846"/>
    </row>
    <row r="35500" spans="6:6">
      <c r="F35500" s="1846"/>
    </row>
    <row r="35501" spans="6:6">
      <c r="F35501" s="1846"/>
    </row>
    <row r="35502" spans="6:6">
      <c r="F35502" s="1846"/>
    </row>
    <row r="35503" spans="6:6">
      <c r="F35503" s="1846"/>
    </row>
    <row r="35504" spans="6:6">
      <c r="F35504" s="1846"/>
    </row>
    <row r="35505" spans="6:6">
      <c r="F35505" s="1846"/>
    </row>
    <row r="35506" spans="6:6">
      <c r="F35506" s="1846"/>
    </row>
    <row r="35507" spans="6:6">
      <c r="F35507" s="1846"/>
    </row>
    <row r="35508" spans="6:6">
      <c r="F35508" s="1846"/>
    </row>
    <row r="35509" spans="6:6">
      <c r="F35509" s="1846"/>
    </row>
    <row r="35510" spans="6:6">
      <c r="F35510" s="1846"/>
    </row>
    <row r="35511" spans="6:6">
      <c r="F35511" s="1846"/>
    </row>
    <row r="35512" spans="6:6">
      <c r="F35512" s="1846"/>
    </row>
    <row r="35513" spans="6:6">
      <c r="F35513" s="1846"/>
    </row>
    <row r="35514" spans="6:6">
      <c r="F35514" s="1846"/>
    </row>
    <row r="35515" spans="6:6">
      <c r="F35515" s="1846"/>
    </row>
    <row r="35516" spans="6:6">
      <c r="F35516" s="1846"/>
    </row>
    <row r="35517" spans="6:6">
      <c r="F35517" s="1846"/>
    </row>
    <row r="35518" spans="6:6">
      <c r="F35518" s="1846"/>
    </row>
    <row r="35519" spans="6:6">
      <c r="F35519" s="1846"/>
    </row>
    <row r="35520" spans="6:6">
      <c r="F35520" s="1846"/>
    </row>
    <row r="35521" spans="6:6">
      <c r="F35521" s="1846"/>
    </row>
    <row r="35522" spans="6:6">
      <c r="F35522" s="1846"/>
    </row>
    <row r="35523" spans="6:6">
      <c r="F35523" s="1846"/>
    </row>
    <row r="35524" spans="6:6">
      <c r="F35524" s="1846"/>
    </row>
    <row r="35525" spans="6:6">
      <c r="F35525" s="1846"/>
    </row>
    <row r="35526" spans="6:6">
      <c r="F35526" s="1846"/>
    </row>
    <row r="35527" spans="6:6">
      <c r="F35527" s="1846"/>
    </row>
    <row r="35528" spans="6:6">
      <c r="F35528" s="1846"/>
    </row>
    <row r="35529" spans="6:6">
      <c r="F35529" s="1846"/>
    </row>
    <row r="35530" spans="6:6">
      <c r="F35530" s="1846"/>
    </row>
    <row r="35531" spans="6:6">
      <c r="F35531" s="1846"/>
    </row>
    <row r="35532" spans="6:6">
      <c r="F35532" s="1846"/>
    </row>
    <row r="35533" spans="6:6">
      <c r="F35533" s="1846"/>
    </row>
    <row r="35534" spans="6:6">
      <c r="F35534" s="1846"/>
    </row>
    <row r="35535" spans="6:6">
      <c r="F35535" s="1846"/>
    </row>
    <row r="35536" spans="6:6">
      <c r="F35536" s="1846"/>
    </row>
    <row r="35537" spans="6:6">
      <c r="F35537" s="1846"/>
    </row>
    <row r="35538" spans="6:6">
      <c r="F35538" s="1846"/>
    </row>
    <row r="35539" spans="6:6">
      <c r="F35539" s="1846"/>
    </row>
    <row r="35540" spans="6:6">
      <c r="F35540" s="1846"/>
    </row>
    <row r="35541" spans="6:6">
      <c r="F35541" s="1846"/>
    </row>
    <row r="35542" spans="6:6">
      <c r="F35542" s="1846"/>
    </row>
    <row r="35543" spans="6:6">
      <c r="F35543" s="1846"/>
    </row>
    <row r="35544" spans="6:6">
      <c r="F35544" s="1846"/>
    </row>
    <row r="35545" spans="6:6">
      <c r="F35545" s="1846"/>
    </row>
    <row r="35546" spans="6:6">
      <c r="F35546" s="1846"/>
    </row>
    <row r="35547" spans="6:6">
      <c r="F35547" s="1846"/>
    </row>
    <row r="35548" spans="6:6">
      <c r="F35548" s="1846"/>
    </row>
    <row r="35549" spans="6:6">
      <c r="F35549" s="1846"/>
    </row>
    <row r="35550" spans="6:6">
      <c r="F35550" s="1846"/>
    </row>
    <row r="35551" spans="6:6">
      <c r="F35551" s="1846"/>
    </row>
    <row r="35552" spans="6:6">
      <c r="F35552" s="1846"/>
    </row>
    <row r="35553" spans="6:6">
      <c r="F35553" s="1846"/>
    </row>
    <row r="35554" spans="6:6">
      <c r="F35554" s="1846"/>
    </row>
    <row r="35555" spans="6:6">
      <c r="F35555" s="1846"/>
    </row>
    <row r="35556" spans="6:6">
      <c r="F35556" s="1846"/>
    </row>
    <row r="35557" spans="6:6">
      <c r="F35557" s="1846"/>
    </row>
    <row r="35558" spans="6:6">
      <c r="F35558" s="1846"/>
    </row>
    <row r="35559" spans="6:6">
      <c r="F35559" s="1846"/>
    </row>
    <row r="35560" spans="6:6">
      <c r="F35560" s="1846"/>
    </row>
    <row r="35561" spans="6:6">
      <c r="F35561" s="1846"/>
    </row>
    <row r="35562" spans="6:6">
      <c r="F35562" s="1846"/>
    </row>
    <row r="35563" spans="6:6">
      <c r="F35563" s="1846"/>
    </row>
    <row r="35564" spans="6:6">
      <c r="F35564" s="1846"/>
    </row>
    <row r="35565" spans="6:6">
      <c r="F35565" s="1846"/>
    </row>
    <row r="35566" spans="6:6">
      <c r="F35566" s="1846"/>
    </row>
    <row r="35567" spans="6:6">
      <c r="F35567" s="1846"/>
    </row>
    <row r="35568" spans="6:6">
      <c r="F35568" s="1846"/>
    </row>
    <row r="35569" spans="6:6">
      <c r="F35569" s="1846"/>
    </row>
    <row r="35570" spans="6:6">
      <c r="F35570" s="1846"/>
    </row>
    <row r="35571" spans="6:6">
      <c r="F35571" s="1846"/>
    </row>
    <row r="35572" spans="6:6">
      <c r="F35572" s="1846"/>
    </row>
    <row r="35573" spans="6:6">
      <c r="F35573" s="1846"/>
    </row>
    <row r="35574" spans="6:6">
      <c r="F35574" s="1846"/>
    </row>
    <row r="35575" spans="6:6">
      <c r="F35575" s="1846"/>
    </row>
    <row r="35576" spans="6:6">
      <c r="F35576" s="1846"/>
    </row>
    <row r="35577" spans="6:6">
      <c r="F35577" s="1846"/>
    </row>
    <row r="35578" spans="6:6">
      <c r="F35578" s="1846"/>
    </row>
    <row r="35579" spans="6:6">
      <c r="F35579" s="1846"/>
    </row>
    <row r="35580" spans="6:6">
      <c r="F35580" s="1846"/>
    </row>
    <row r="35581" spans="6:6">
      <c r="F35581" s="1846"/>
    </row>
    <row r="35582" spans="6:6">
      <c r="F35582" s="1846"/>
    </row>
    <row r="35583" spans="6:6">
      <c r="F35583" s="1846"/>
    </row>
    <row r="35584" spans="6:6">
      <c r="F35584" s="1846"/>
    </row>
    <row r="35585" spans="6:6">
      <c r="F35585" s="1846"/>
    </row>
    <row r="35586" spans="6:6">
      <c r="F35586" s="1846"/>
    </row>
    <row r="35587" spans="6:6">
      <c r="F35587" s="1846"/>
    </row>
    <row r="35588" spans="6:6">
      <c r="F35588" s="1846"/>
    </row>
    <row r="35589" spans="6:6">
      <c r="F35589" s="1846"/>
    </row>
    <row r="35590" spans="6:6">
      <c r="F35590" s="1846"/>
    </row>
    <row r="35591" spans="6:6">
      <c r="F35591" s="1846"/>
    </row>
    <row r="35592" spans="6:6">
      <c r="F35592" s="1846"/>
    </row>
    <row r="35593" spans="6:6">
      <c r="F35593" s="1846"/>
    </row>
    <row r="35594" spans="6:6">
      <c r="F35594" s="1846"/>
    </row>
    <row r="35595" spans="6:6">
      <c r="F35595" s="1846"/>
    </row>
    <row r="35596" spans="6:6">
      <c r="F35596" s="1846"/>
    </row>
    <row r="35597" spans="6:6">
      <c r="F35597" s="1846"/>
    </row>
    <row r="35598" spans="6:6">
      <c r="F35598" s="1846"/>
    </row>
    <row r="35599" spans="6:6">
      <c r="F35599" s="1846"/>
    </row>
    <row r="35600" spans="6:6">
      <c r="F35600" s="1846"/>
    </row>
    <row r="35601" spans="6:6">
      <c r="F35601" s="1846"/>
    </row>
    <row r="35602" spans="6:6">
      <c r="F35602" s="1846"/>
    </row>
    <row r="35603" spans="6:6">
      <c r="F35603" s="1846"/>
    </row>
    <row r="35604" spans="6:6">
      <c r="F35604" s="1846"/>
    </row>
    <row r="35605" spans="6:6">
      <c r="F35605" s="1846"/>
    </row>
    <row r="35606" spans="6:6">
      <c r="F35606" s="1846"/>
    </row>
    <row r="35607" spans="6:6">
      <c r="F35607" s="1846"/>
    </row>
    <row r="35608" spans="6:6">
      <c r="F35608" s="1846"/>
    </row>
    <row r="35609" spans="6:6">
      <c r="F35609" s="1846"/>
    </row>
    <row r="35610" spans="6:6">
      <c r="F35610" s="1846"/>
    </row>
    <row r="35611" spans="6:6">
      <c r="F35611" s="1846"/>
    </row>
    <row r="35612" spans="6:6">
      <c r="F35612" s="1846"/>
    </row>
    <row r="35613" spans="6:6">
      <c r="F35613" s="1846"/>
    </row>
    <row r="35614" spans="6:6">
      <c r="F35614" s="1846"/>
    </row>
    <row r="35615" spans="6:6">
      <c r="F35615" s="1846"/>
    </row>
    <row r="35616" spans="6:6">
      <c r="F35616" s="1846"/>
    </row>
    <row r="35617" spans="6:6">
      <c r="F35617" s="1846"/>
    </row>
    <row r="35618" spans="6:6">
      <c r="F35618" s="1846"/>
    </row>
    <row r="35619" spans="6:6">
      <c r="F35619" s="1846"/>
    </row>
    <row r="35620" spans="6:6">
      <c r="F35620" s="1846"/>
    </row>
    <row r="35621" spans="6:6">
      <c r="F35621" s="1846"/>
    </row>
    <row r="35622" spans="6:6">
      <c r="F35622" s="1846"/>
    </row>
    <row r="35623" spans="6:6">
      <c r="F35623" s="1846"/>
    </row>
    <row r="35624" spans="6:6">
      <c r="F35624" s="1846"/>
    </row>
    <row r="35625" spans="6:6">
      <c r="F35625" s="1846"/>
    </row>
    <row r="35626" spans="6:6">
      <c r="F35626" s="1846"/>
    </row>
    <row r="35627" spans="6:6">
      <c r="F35627" s="1846"/>
    </row>
    <row r="35628" spans="6:6">
      <c r="F35628" s="1846"/>
    </row>
    <row r="35629" spans="6:6">
      <c r="F35629" s="1846"/>
    </row>
    <row r="35630" spans="6:6">
      <c r="F35630" s="1846"/>
    </row>
    <row r="35631" spans="6:6">
      <c r="F35631" s="1846"/>
    </row>
    <row r="35632" spans="6:6">
      <c r="F35632" s="1846"/>
    </row>
    <row r="35633" spans="6:6">
      <c r="F35633" s="1846"/>
    </row>
    <row r="35634" spans="6:6">
      <c r="F35634" s="1846"/>
    </row>
    <row r="35635" spans="6:6">
      <c r="F35635" s="1846"/>
    </row>
    <row r="35636" spans="6:6">
      <c r="F35636" s="1846"/>
    </row>
    <row r="35637" spans="6:6">
      <c r="F35637" s="1846"/>
    </row>
    <row r="35638" spans="6:6">
      <c r="F35638" s="1846"/>
    </row>
    <row r="35639" spans="6:6">
      <c r="F35639" s="1846"/>
    </row>
    <row r="35640" spans="6:6">
      <c r="F35640" s="1846"/>
    </row>
    <row r="35641" spans="6:6">
      <c r="F35641" s="1846"/>
    </row>
    <row r="35642" spans="6:6">
      <c r="F35642" s="1846"/>
    </row>
    <row r="35643" spans="6:6">
      <c r="F35643" s="1846"/>
    </row>
    <row r="35644" spans="6:6">
      <c r="F35644" s="1846"/>
    </row>
    <row r="35645" spans="6:6">
      <c r="F35645" s="1846"/>
    </row>
    <row r="35646" spans="6:6">
      <c r="F35646" s="1846"/>
    </row>
    <row r="35647" spans="6:6">
      <c r="F35647" s="1846"/>
    </row>
    <row r="35648" spans="6:6">
      <c r="F35648" s="1846"/>
    </row>
    <row r="35649" spans="6:6">
      <c r="F35649" s="1846"/>
    </row>
    <row r="35650" spans="6:6">
      <c r="F35650" s="1846"/>
    </row>
    <row r="35651" spans="6:6">
      <c r="F35651" s="1846"/>
    </row>
    <row r="35652" spans="6:6">
      <c r="F35652" s="1846"/>
    </row>
    <row r="35653" spans="6:6">
      <c r="F35653" s="1846"/>
    </row>
    <row r="35654" spans="6:6">
      <c r="F35654" s="1846"/>
    </row>
    <row r="35655" spans="6:6">
      <c r="F35655" s="1846"/>
    </row>
    <row r="35656" spans="6:6">
      <c r="F35656" s="1846"/>
    </row>
    <row r="35657" spans="6:6">
      <c r="F35657" s="1846"/>
    </row>
    <row r="35658" spans="6:6">
      <c r="F35658" s="1846"/>
    </row>
    <row r="35659" spans="6:6">
      <c r="F35659" s="1846"/>
    </row>
    <row r="35660" spans="6:6">
      <c r="F35660" s="1846"/>
    </row>
    <row r="35661" spans="6:6">
      <c r="F35661" s="1846"/>
    </row>
    <row r="35662" spans="6:6">
      <c r="F35662" s="1846"/>
    </row>
    <row r="35663" spans="6:6">
      <c r="F35663" s="1846"/>
    </row>
    <row r="35664" spans="6:6">
      <c r="F35664" s="1846"/>
    </row>
    <row r="35665" spans="6:6">
      <c r="F35665" s="1846"/>
    </row>
    <row r="35666" spans="6:6">
      <c r="F35666" s="1846"/>
    </row>
    <row r="35667" spans="6:6">
      <c r="F35667" s="1846"/>
    </row>
    <row r="35668" spans="6:6">
      <c r="F35668" s="1846"/>
    </row>
    <row r="35669" spans="6:6">
      <c r="F35669" s="1846"/>
    </row>
    <row r="35670" spans="6:6">
      <c r="F35670" s="1846"/>
    </row>
    <row r="35671" spans="6:6">
      <c r="F35671" s="1846"/>
    </row>
    <row r="35672" spans="6:6">
      <c r="F35672" s="1846"/>
    </row>
    <row r="35673" spans="6:6">
      <c r="F35673" s="1846"/>
    </row>
    <row r="35674" spans="6:6">
      <c r="F35674" s="1846"/>
    </row>
    <row r="35675" spans="6:6">
      <c r="F35675" s="1846"/>
    </row>
    <row r="35676" spans="6:6">
      <c r="F35676" s="1846"/>
    </row>
    <row r="35677" spans="6:6">
      <c r="F35677" s="1846"/>
    </row>
    <row r="35678" spans="6:6">
      <c r="F35678" s="1846"/>
    </row>
    <row r="35679" spans="6:6">
      <c r="F35679" s="1846"/>
    </row>
    <row r="35680" spans="6:6">
      <c r="F35680" s="1846"/>
    </row>
    <row r="35681" spans="6:6">
      <c r="F35681" s="1846"/>
    </row>
    <row r="35682" spans="6:6">
      <c r="F35682" s="1846"/>
    </row>
    <row r="35683" spans="6:6">
      <c r="F35683" s="1846"/>
    </row>
    <row r="35684" spans="6:6">
      <c r="F35684" s="1846"/>
    </row>
    <row r="35685" spans="6:6">
      <c r="F35685" s="1846"/>
    </row>
    <row r="35686" spans="6:6">
      <c r="F35686" s="1846"/>
    </row>
    <row r="35687" spans="6:6">
      <c r="F35687" s="1846"/>
    </row>
    <row r="35688" spans="6:6">
      <c r="F35688" s="1846"/>
    </row>
    <row r="35689" spans="6:6">
      <c r="F35689" s="1846"/>
    </row>
    <row r="35690" spans="6:6">
      <c r="F35690" s="1846"/>
    </row>
    <row r="35691" spans="6:6">
      <c r="F35691" s="1846"/>
    </row>
    <row r="35692" spans="6:6">
      <c r="F35692" s="1846"/>
    </row>
    <row r="35693" spans="6:6">
      <c r="F35693" s="1846"/>
    </row>
    <row r="35694" spans="6:6">
      <c r="F35694" s="1846"/>
    </row>
    <row r="35695" spans="6:6">
      <c r="F35695" s="1846"/>
    </row>
    <row r="35696" spans="6:6">
      <c r="F35696" s="1846"/>
    </row>
    <row r="35697" spans="6:6">
      <c r="F35697" s="1846"/>
    </row>
    <row r="35698" spans="6:6">
      <c r="F35698" s="1846"/>
    </row>
    <row r="35699" spans="6:6">
      <c r="F35699" s="1846"/>
    </row>
    <row r="35700" spans="6:6">
      <c r="F35700" s="1846"/>
    </row>
    <row r="35701" spans="6:6">
      <c r="F35701" s="1846"/>
    </row>
    <row r="35702" spans="6:6">
      <c r="F35702" s="1846"/>
    </row>
    <row r="35703" spans="6:6">
      <c r="F35703" s="1846"/>
    </row>
    <row r="35704" spans="6:6">
      <c r="F35704" s="1846"/>
    </row>
    <row r="35705" spans="6:6">
      <c r="F35705" s="1846"/>
    </row>
    <row r="35706" spans="6:6">
      <c r="F35706" s="1846"/>
    </row>
    <row r="35707" spans="6:6">
      <c r="F35707" s="1846"/>
    </row>
    <row r="35708" spans="6:6">
      <c r="F35708" s="1846"/>
    </row>
    <row r="35709" spans="6:6">
      <c r="F35709" s="1846"/>
    </row>
    <row r="35710" spans="6:6">
      <c r="F35710" s="1846"/>
    </row>
    <row r="35711" spans="6:6">
      <c r="F35711" s="1846"/>
    </row>
    <row r="35712" spans="6:6">
      <c r="F35712" s="1846"/>
    </row>
    <row r="35713" spans="6:6">
      <c r="F35713" s="1846"/>
    </row>
    <row r="35714" spans="6:6">
      <c r="F35714" s="1846"/>
    </row>
    <row r="35715" spans="6:6">
      <c r="F35715" s="1846"/>
    </row>
    <row r="35716" spans="6:6">
      <c r="F35716" s="1846"/>
    </row>
    <row r="35717" spans="6:6">
      <c r="F35717" s="1846"/>
    </row>
    <row r="35718" spans="6:6">
      <c r="F35718" s="1846"/>
    </row>
    <row r="35719" spans="6:6">
      <c r="F35719" s="1846"/>
    </row>
    <row r="35720" spans="6:6">
      <c r="F35720" s="1846"/>
    </row>
    <row r="35721" spans="6:6">
      <c r="F35721" s="1846"/>
    </row>
    <row r="35722" spans="6:6">
      <c r="F35722" s="1846"/>
    </row>
    <row r="35723" spans="6:6">
      <c r="F35723" s="1846"/>
    </row>
    <row r="35724" spans="6:6">
      <c r="F35724" s="1846"/>
    </row>
    <row r="35725" spans="6:6">
      <c r="F35725" s="1846"/>
    </row>
    <row r="35726" spans="6:6">
      <c r="F35726" s="1846"/>
    </row>
    <row r="35727" spans="6:6">
      <c r="F35727" s="1846"/>
    </row>
    <row r="35728" spans="6:6">
      <c r="F35728" s="1846"/>
    </row>
    <row r="35729" spans="6:6">
      <c r="F35729" s="1846"/>
    </row>
    <row r="35730" spans="6:6">
      <c r="F35730" s="1846"/>
    </row>
    <row r="35731" spans="6:6">
      <c r="F35731" s="1846"/>
    </row>
    <row r="35732" spans="6:6">
      <c r="F35732" s="1846"/>
    </row>
    <row r="35733" spans="6:6">
      <c r="F35733" s="1846"/>
    </row>
    <row r="35734" spans="6:6">
      <c r="F35734" s="1846"/>
    </row>
    <row r="35735" spans="6:6">
      <c r="F35735" s="1846"/>
    </row>
    <row r="35736" spans="6:6">
      <c r="F35736" s="1846"/>
    </row>
    <row r="35737" spans="6:6">
      <c r="F35737" s="1846"/>
    </row>
    <row r="35738" spans="6:6">
      <c r="F35738" s="1846"/>
    </row>
    <row r="35739" spans="6:6">
      <c r="F35739" s="1846"/>
    </row>
    <row r="35740" spans="6:6">
      <c r="F35740" s="1846"/>
    </row>
    <row r="35741" spans="6:6">
      <c r="F35741" s="1846"/>
    </row>
    <row r="35742" spans="6:6">
      <c r="F35742" s="1846"/>
    </row>
    <row r="35743" spans="6:6">
      <c r="F35743" s="1846"/>
    </row>
    <row r="35744" spans="6:6">
      <c r="F35744" s="1846"/>
    </row>
    <row r="35745" spans="6:6">
      <c r="F35745" s="1846"/>
    </row>
    <row r="35746" spans="6:6">
      <c r="F35746" s="1846"/>
    </row>
    <row r="35747" spans="6:6">
      <c r="F35747" s="1846"/>
    </row>
    <row r="35748" spans="6:6">
      <c r="F35748" s="1846"/>
    </row>
    <row r="35749" spans="6:6">
      <c r="F35749" s="1846"/>
    </row>
    <row r="35750" spans="6:6">
      <c r="F35750" s="1846"/>
    </row>
    <row r="35751" spans="6:6">
      <c r="F35751" s="1846"/>
    </row>
    <row r="35752" spans="6:6">
      <c r="F35752" s="1846"/>
    </row>
    <row r="35753" spans="6:6">
      <c r="F35753" s="1846"/>
    </row>
    <row r="35754" spans="6:6">
      <c r="F35754" s="1846"/>
    </row>
    <row r="35755" spans="6:6">
      <c r="F35755" s="1846"/>
    </row>
    <row r="35756" spans="6:6">
      <c r="F35756" s="1846"/>
    </row>
    <row r="35757" spans="6:6">
      <c r="F35757" s="1846"/>
    </row>
    <row r="35758" spans="6:6">
      <c r="F35758" s="1846"/>
    </row>
    <row r="35759" spans="6:6">
      <c r="F35759" s="1846"/>
    </row>
    <row r="35760" spans="6:6">
      <c r="F35760" s="1846"/>
    </row>
    <row r="35761" spans="6:6">
      <c r="F35761" s="1846"/>
    </row>
    <row r="35762" spans="6:6">
      <c r="F35762" s="1846"/>
    </row>
    <row r="35763" spans="6:6">
      <c r="F35763" s="1846"/>
    </row>
    <row r="35764" spans="6:6">
      <c r="F35764" s="1846"/>
    </row>
    <row r="35765" spans="6:6">
      <c r="F35765" s="1846"/>
    </row>
    <row r="35766" spans="6:6">
      <c r="F35766" s="1846"/>
    </row>
    <row r="35767" spans="6:6">
      <c r="F35767" s="1846"/>
    </row>
    <row r="35768" spans="6:6">
      <c r="F35768" s="1846"/>
    </row>
    <row r="35769" spans="6:6">
      <c r="F35769" s="1846"/>
    </row>
    <row r="35770" spans="6:6">
      <c r="F35770" s="1846"/>
    </row>
    <row r="35771" spans="6:6">
      <c r="F35771" s="1846"/>
    </row>
    <row r="35772" spans="6:6">
      <c r="F35772" s="1846"/>
    </row>
    <row r="35773" spans="6:6">
      <c r="F35773" s="1846"/>
    </row>
    <row r="35774" spans="6:6">
      <c r="F35774" s="1846"/>
    </row>
    <row r="35775" spans="6:6">
      <c r="F35775" s="1846"/>
    </row>
    <row r="35776" spans="6:6">
      <c r="F35776" s="1846"/>
    </row>
    <row r="35777" spans="6:6">
      <c r="F35777" s="1846"/>
    </row>
    <row r="35778" spans="6:6">
      <c r="F35778" s="1846"/>
    </row>
    <row r="35779" spans="6:6">
      <c r="F35779" s="1846"/>
    </row>
    <row r="35780" spans="6:6">
      <c r="F35780" s="1846"/>
    </row>
    <row r="35781" spans="6:6">
      <c r="F35781" s="1846"/>
    </row>
    <row r="35782" spans="6:6">
      <c r="F35782" s="1846"/>
    </row>
    <row r="35783" spans="6:6">
      <c r="F35783" s="1846"/>
    </row>
    <row r="35784" spans="6:6">
      <c r="F35784" s="1846"/>
    </row>
    <row r="35785" spans="6:6">
      <c r="F35785" s="1846"/>
    </row>
    <row r="35786" spans="6:6">
      <c r="F35786" s="1846"/>
    </row>
    <row r="35787" spans="6:6">
      <c r="F35787" s="1846"/>
    </row>
    <row r="35788" spans="6:6">
      <c r="F35788" s="1846"/>
    </row>
    <row r="35789" spans="6:6">
      <c r="F35789" s="1846"/>
    </row>
    <row r="35790" spans="6:6">
      <c r="F35790" s="1846"/>
    </row>
    <row r="35791" spans="6:6">
      <c r="F35791" s="1846"/>
    </row>
    <row r="35792" spans="6:6">
      <c r="F35792" s="1846"/>
    </row>
    <row r="35793" spans="6:6">
      <c r="F35793" s="1846"/>
    </row>
    <row r="35794" spans="6:6">
      <c r="F35794" s="1846"/>
    </row>
    <row r="35795" spans="6:6">
      <c r="F35795" s="1846"/>
    </row>
    <row r="35796" spans="6:6">
      <c r="F35796" s="1846"/>
    </row>
    <row r="35797" spans="6:6">
      <c r="F35797" s="1846"/>
    </row>
    <row r="35798" spans="6:6">
      <c r="F35798" s="1846"/>
    </row>
    <row r="35799" spans="6:6">
      <c r="F35799" s="1846"/>
    </row>
    <row r="35800" spans="6:6">
      <c r="F35800" s="1846"/>
    </row>
    <row r="35801" spans="6:6">
      <c r="F35801" s="1846"/>
    </row>
    <row r="35802" spans="6:6">
      <c r="F35802" s="1846"/>
    </row>
    <row r="35803" spans="6:6">
      <c r="F35803" s="1846"/>
    </row>
    <row r="35804" spans="6:6">
      <c r="F35804" s="1846"/>
    </row>
    <row r="35805" spans="6:6">
      <c r="F35805" s="1846"/>
    </row>
    <row r="35806" spans="6:6">
      <c r="F35806" s="1846"/>
    </row>
    <row r="35807" spans="6:6">
      <c r="F35807" s="1846"/>
    </row>
    <row r="35808" spans="6:6">
      <c r="F35808" s="1846"/>
    </row>
    <row r="35809" spans="6:6">
      <c r="F35809" s="1846"/>
    </row>
    <row r="35810" spans="6:6">
      <c r="F35810" s="1846"/>
    </row>
    <row r="35811" spans="6:6">
      <c r="F35811" s="1846"/>
    </row>
    <row r="35812" spans="6:6">
      <c r="F35812" s="1846"/>
    </row>
    <row r="35813" spans="6:6">
      <c r="F35813" s="1846"/>
    </row>
    <row r="35814" spans="6:6">
      <c r="F35814" s="1846"/>
    </row>
    <row r="35815" spans="6:6">
      <c r="F35815" s="1846"/>
    </row>
    <row r="35816" spans="6:6">
      <c r="F35816" s="1846"/>
    </row>
    <row r="35817" spans="6:6">
      <c r="F35817" s="1846"/>
    </row>
    <row r="35818" spans="6:6">
      <c r="F35818" s="1846"/>
    </row>
    <row r="35819" spans="6:6">
      <c r="F35819" s="1846"/>
    </row>
    <row r="35820" spans="6:6">
      <c r="F35820" s="1846"/>
    </row>
    <row r="35821" spans="6:6">
      <c r="F35821" s="1846"/>
    </row>
    <row r="35822" spans="6:6">
      <c r="F35822" s="1846"/>
    </row>
    <row r="35823" spans="6:6">
      <c r="F35823" s="1846"/>
    </row>
    <row r="35824" spans="6:6">
      <c r="F35824" s="1846"/>
    </row>
    <row r="35825" spans="6:6">
      <c r="F35825" s="1846"/>
    </row>
    <row r="35826" spans="6:6">
      <c r="F35826" s="1846"/>
    </row>
    <row r="35827" spans="6:6">
      <c r="F35827" s="1846"/>
    </row>
    <row r="35828" spans="6:6">
      <c r="F35828" s="1846"/>
    </row>
    <row r="35829" spans="6:6">
      <c r="F35829" s="1846"/>
    </row>
    <row r="35830" spans="6:6">
      <c r="F35830" s="1846"/>
    </row>
    <row r="35831" spans="6:6">
      <c r="F35831" s="1846"/>
    </row>
    <row r="35832" spans="6:6">
      <c r="F35832" s="1846"/>
    </row>
    <row r="35833" spans="6:6">
      <c r="F35833" s="1846"/>
    </row>
    <row r="35834" spans="6:6">
      <c r="F35834" s="1846"/>
    </row>
    <row r="35835" spans="6:6">
      <c r="F35835" s="1846"/>
    </row>
    <row r="35836" spans="6:6">
      <c r="F35836" s="1846"/>
    </row>
    <row r="35837" spans="6:6">
      <c r="F35837" s="1846"/>
    </row>
    <row r="35838" spans="6:6">
      <c r="F35838" s="1846"/>
    </row>
    <row r="35839" spans="6:6">
      <c r="F35839" s="1846"/>
    </row>
    <row r="35840" spans="6:6">
      <c r="F35840" s="1846"/>
    </row>
    <row r="35841" spans="6:6">
      <c r="F35841" s="1846"/>
    </row>
    <row r="35842" spans="6:6">
      <c r="F35842" s="1846"/>
    </row>
    <row r="35843" spans="6:6">
      <c r="F35843" s="1846"/>
    </row>
    <row r="35844" spans="6:6">
      <c r="F35844" s="1846"/>
    </row>
    <row r="35845" spans="6:6">
      <c r="F35845" s="1846"/>
    </row>
    <row r="35846" spans="6:6">
      <c r="F35846" s="1846"/>
    </row>
    <row r="35847" spans="6:6">
      <c r="F35847" s="1846"/>
    </row>
    <row r="35848" spans="6:6">
      <c r="F35848" s="1846"/>
    </row>
    <row r="35849" spans="6:6">
      <c r="F35849" s="1846"/>
    </row>
    <row r="35850" spans="6:6">
      <c r="F35850" s="1846"/>
    </row>
    <row r="35851" spans="6:6">
      <c r="F35851" s="1846"/>
    </row>
    <row r="35852" spans="6:6">
      <c r="F35852" s="1846"/>
    </row>
    <row r="35853" spans="6:6">
      <c r="F35853" s="1846"/>
    </row>
    <row r="35854" spans="6:6">
      <c r="F35854" s="1846"/>
    </row>
    <row r="35855" spans="6:6">
      <c r="F35855" s="1846"/>
    </row>
    <row r="35856" spans="6:6">
      <c r="F35856" s="1846"/>
    </row>
    <row r="35857" spans="6:6">
      <c r="F35857" s="1846"/>
    </row>
    <row r="35858" spans="6:6">
      <c r="F35858" s="1846"/>
    </row>
    <row r="35859" spans="6:6">
      <c r="F35859" s="1846"/>
    </row>
    <row r="35860" spans="6:6">
      <c r="F35860" s="1846"/>
    </row>
    <row r="35861" spans="6:6">
      <c r="F35861" s="1846"/>
    </row>
    <row r="35862" spans="6:6">
      <c r="F35862" s="1846"/>
    </row>
    <row r="35863" spans="6:6">
      <c r="F35863" s="1846"/>
    </row>
    <row r="35864" spans="6:6">
      <c r="F35864" s="1846"/>
    </row>
    <row r="35865" spans="6:6">
      <c r="F35865" s="1846"/>
    </row>
    <row r="35866" spans="6:6">
      <c r="F35866" s="1846"/>
    </row>
    <row r="35867" spans="6:6">
      <c r="F35867" s="1846"/>
    </row>
    <row r="35868" spans="6:6">
      <c r="F35868" s="1846"/>
    </row>
    <row r="35869" spans="6:6">
      <c r="F35869" s="1846"/>
    </row>
    <row r="35870" spans="6:6">
      <c r="F35870" s="1846"/>
    </row>
    <row r="35871" spans="6:6">
      <c r="F35871" s="1846"/>
    </row>
    <row r="35872" spans="6:6">
      <c r="F35872" s="1846"/>
    </row>
    <row r="35873" spans="6:6">
      <c r="F35873" s="1846"/>
    </row>
    <row r="35874" spans="6:6">
      <c r="F35874" s="1846"/>
    </row>
    <row r="35875" spans="6:6">
      <c r="F35875" s="1846"/>
    </row>
    <row r="35876" spans="6:6">
      <c r="F35876" s="1846"/>
    </row>
    <row r="35877" spans="6:6">
      <c r="F35877" s="1846"/>
    </row>
    <row r="35878" spans="6:6">
      <c r="F35878" s="1846"/>
    </row>
    <row r="35879" spans="6:6">
      <c r="F35879" s="1846"/>
    </row>
    <row r="35880" spans="6:6">
      <c r="F35880" s="1846"/>
    </row>
    <row r="35881" spans="6:6">
      <c r="F35881" s="1846"/>
    </row>
    <row r="35882" spans="6:6">
      <c r="F35882" s="1846"/>
    </row>
    <row r="35883" spans="6:6">
      <c r="F35883" s="1846"/>
    </row>
    <row r="35884" spans="6:6">
      <c r="F35884" s="1846"/>
    </row>
    <row r="35885" spans="6:6">
      <c r="F35885" s="1846"/>
    </row>
    <row r="35886" spans="6:6">
      <c r="F35886" s="1846"/>
    </row>
    <row r="35887" spans="6:6">
      <c r="F35887" s="1846"/>
    </row>
    <row r="35888" spans="6:6">
      <c r="F35888" s="1846"/>
    </row>
    <row r="35889" spans="6:6">
      <c r="F35889" s="1846"/>
    </row>
    <row r="35890" spans="6:6">
      <c r="F35890" s="1846"/>
    </row>
    <row r="35891" spans="6:6">
      <c r="F35891" s="1846"/>
    </row>
    <row r="35892" spans="6:6">
      <c r="F35892" s="1846"/>
    </row>
    <row r="35893" spans="6:6">
      <c r="F35893" s="1846"/>
    </row>
    <row r="35894" spans="6:6">
      <c r="F35894" s="1846"/>
    </row>
    <row r="35895" spans="6:6">
      <c r="F35895" s="1846"/>
    </row>
    <row r="35896" spans="6:6">
      <c r="F35896" s="1846"/>
    </row>
    <row r="35897" spans="6:6">
      <c r="F35897" s="1846"/>
    </row>
    <row r="35898" spans="6:6">
      <c r="F35898" s="1846"/>
    </row>
    <row r="35899" spans="6:6">
      <c r="F35899" s="1846"/>
    </row>
    <row r="35900" spans="6:6">
      <c r="F35900" s="1846"/>
    </row>
    <row r="35901" spans="6:6">
      <c r="F35901" s="1846"/>
    </row>
    <row r="35902" spans="6:6">
      <c r="F35902" s="1846"/>
    </row>
    <row r="35903" spans="6:6">
      <c r="F35903" s="1846"/>
    </row>
    <row r="35904" spans="6:6">
      <c r="F35904" s="1846"/>
    </row>
    <row r="35905" spans="6:6">
      <c r="F35905" s="1846"/>
    </row>
    <row r="35906" spans="6:6">
      <c r="F35906" s="1846"/>
    </row>
    <row r="35907" spans="6:6">
      <c r="F35907" s="1846"/>
    </row>
    <row r="35908" spans="6:6">
      <c r="F35908" s="1846"/>
    </row>
    <row r="35909" spans="6:6">
      <c r="F35909" s="1846"/>
    </row>
    <row r="35910" spans="6:6">
      <c r="F35910" s="1846"/>
    </row>
    <row r="35911" spans="6:6">
      <c r="F35911" s="1846"/>
    </row>
    <row r="35912" spans="6:6">
      <c r="F35912" s="1846"/>
    </row>
    <row r="35913" spans="6:6">
      <c r="F35913" s="1846"/>
    </row>
    <row r="35914" spans="6:6">
      <c r="F35914" s="1846"/>
    </row>
    <row r="35915" spans="6:6">
      <c r="F35915" s="1846"/>
    </row>
    <row r="35916" spans="6:6">
      <c r="F35916" s="1846"/>
    </row>
    <row r="35917" spans="6:6">
      <c r="F35917" s="1846"/>
    </row>
    <row r="35918" spans="6:6">
      <c r="F35918" s="1846"/>
    </row>
    <row r="35919" spans="6:6">
      <c r="F35919" s="1846"/>
    </row>
    <row r="35920" spans="6:6">
      <c r="F35920" s="1846"/>
    </row>
    <row r="35921" spans="6:6">
      <c r="F35921" s="1846"/>
    </row>
    <row r="35922" spans="6:6">
      <c r="F35922" s="1846"/>
    </row>
    <row r="35923" spans="6:6">
      <c r="F35923" s="1846"/>
    </row>
    <row r="35924" spans="6:6">
      <c r="F35924" s="1846"/>
    </row>
    <row r="35925" spans="6:6">
      <c r="F35925" s="1846"/>
    </row>
    <row r="35926" spans="6:6">
      <c r="F35926" s="1846"/>
    </row>
    <row r="35927" spans="6:6">
      <c r="F35927" s="1846"/>
    </row>
    <row r="35928" spans="6:6">
      <c r="F35928" s="1846"/>
    </row>
    <row r="35929" spans="6:6">
      <c r="F35929" s="1846"/>
    </row>
    <row r="35930" spans="6:6">
      <c r="F35930" s="1846"/>
    </row>
    <row r="35931" spans="6:6">
      <c r="F35931" s="1846"/>
    </row>
    <row r="35932" spans="6:6">
      <c r="F35932" s="1846"/>
    </row>
    <row r="35933" spans="6:6">
      <c r="F35933" s="1846"/>
    </row>
    <row r="35934" spans="6:6">
      <c r="F35934" s="1846"/>
    </row>
    <row r="35935" spans="6:6">
      <c r="F35935" s="1846"/>
    </row>
    <row r="35936" spans="6:6">
      <c r="F35936" s="1846"/>
    </row>
    <row r="35937" spans="6:6">
      <c r="F35937" s="1846"/>
    </row>
    <row r="35938" spans="6:6">
      <c r="F35938" s="1846"/>
    </row>
    <row r="35939" spans="6:6">
      <c r="F35939" s="1846"/>
    </row>
    <row r="35940" spans="6:6">
      <c r="F35940" s="1846"/>
    </row>
    <row r="35941" spans="6:6">
      <c r="F35941" s="1846"/>
    </row>
    <row r="35942" spans="6:6">
      <c r="F35942" s="1846"/>
    </row>
    <row r="35943" spans="6:6">
      <c r="F35943" s="1846"/>
    </row>
    <row r="35944" spans="6:6">
      <c r="F35944" s="1846"/>
    </row>
    <row r="35945" spans="6:6">
      <c r="F35945" s="1846"/>
    </row>
    <row r="35946" spans="6:6">
      <c r="F35946" s="1846"/>
    </row>
    <row r="35947" spans="6:6">
      <c r="F35947" s="1846"/>
    </row>
    <row r="35948" spans="6:6">
      <c r="F35948" s="1846"/>
    </row>
    <row r="35949" spans="6:6">
      <c r="F35949" s="1846"/>
    </row>
    <row r="35950" spans="6:6">
      <c r="F35950" s="1846"/>
    </row>
    <row r="35951" spans="6:6">
      <c r="F35951" s="1846"/>
    </row>
    <row r="35952" spans="6:6">
      <c r="F35952" s="1846"/>
    </row>
    <row r="35953" spans="6:6">
      <c r="F35953" s="1846"/>
    </row>
    <row r="35954" spans="6:6">
      <c r="F35954" s="1846"/>
    </row>
    <row r="35955" spans="6:6">
      <c r="F35955" s="1846"/>
    </row>
    <row r="35956" spans="6:6">
      <c r="F35956" s="1846"/>
    </row>
    <row r="35957" spans="6:6">
      <c r="F35957" s="1846"/>
    </row>
    <row r="35958" spans="6:6">
      <c r="F35958" s="1846"/>
    </row>
    <row r="35959" spans="6:6">
      <c r="F35959" s="1846"/>
    </row>
    <row r="35960" spans="6:6">
      <c r="F35960" s="1846"/>
    </row>
    <row r="35961" spans="6:6">
      <c r="F35961" s="1846"/>
    </row>
    <row r="35962" spans="6:6">
      <c r="F35962" s="1846"/>
    </row>
    <row r="35963" spans="6:6">
      <c r="F35963" s="1846"/>
    </row>
    <row r="35964" spans="6:6">
      <c r="F35964" s="1846"/>
    </row>
    <row r="35965" spans="6:6">
      <c r="F35965" s="1846"/>
    </row>
    <row r="35966" spans="6:6">
      <c r="F35966" s="1846"/>
    </row>
    <row r="35967" spans="6:6">
      <c r="F35967" s="1846"/>
    </row>
    <row r="35968" spans="6:6">
      <c r="F35968" s="1846"/>
    </row>
    <row r="35969" spans="6:6">
      <c r="F35969" s="1846"/>
    </row>
    <row r="35970" spans="6:6">
      <c r="F35970" s="1846"/>
    </row>
    <row r="35971" spans="6:6">
      <c r="F35971" s="1846"/>
    </row>
    <row r="35972" spans="6:6">
      <c r="F35972" s="1846"/>
    </row>
    <row r="35973" spans="6:6">
      <c r="F35973" s="1846"/>
    </row>
    <row r="35974" spans="6:6">
      <c r="F35974" s="1846"/>
    </row>
    <row r="35975" spans="6:6">
      <c r="F35975" s="1846"/>
    </row>
    <row r="35976" spans="6:6">
      <c r="F35976" s="1846"/>
    </row>
    <row r="35977" spans="6:6">
      <c r="F35977" s="1846"/>
    </row>
    <row r="35978" spans="6:6">
      <c r="F35978" s="1846"/>
    </row>
    <row r="35979" spans="6:6">
      <c r="F35979" s="1846"/>
    </row>
    <row r="35980" spans="6:6">
      <c r="F35980" s="1846"/>
    </row>
    <row r="35981" spans="6:6">
      <c r="F35981" s="1846"/>
    </row>
    <row r="35982" spans="6:6">
      <c r="F35982" s="1846"/>
    </row>
    <row r="35983" spans="6:6">
      <c r="F35983" s="1846"/>
    </row>
    <row r="35984" spans="6:6">
      <c r="F35984" s="1846"/>
    </row>
    <row r="35985" spans="6:6">
      <c r="F35985" s="1846"/>
    </row>
    <row r="35986" spans="6:6">
      <c r="F35986" s="1846"/>
    </row>
    <row r="35987" spans="6:6">
      <c r="F35987" s="1846"/>
    </row>
    <row r="35988" spans="6:6">
      <c r="F35988" s="1846"/>
    </row>
    <row r="35989" spans="6:6">
      <c r="F35989" s="1846"/>
    </row>
    <row r="35990" spans="6:6">
      <c r="F35990" s="1846"/>
    </row>
    <row r="35991" spans="6:6">
      <c r="F35991" s="1846"/>
    </row>
    <row r="35992" spans="6:6">
      <c r="F35992" s="1846"/>
    </row>
    <row r="35993" spans="6:6">
      <c r="F35993" s="1846"/>
    </row>
    <row r="35994" spans="6:6">
      <c r="F35994" s="1846"/>
    </row>
    <row r="35995" spans="6:6">
      <c r="F35995" s="1846"/>
    </row>
    <row r="35996" spans="6:6">
      <c r="F35996" s="1846"/>
    </row>
    <row r="35997" spans="6:6">
      <c r="F35997" s="1846"/>
    </row>
    <row r="35998" spans="6:6">
      <c r="F35998" s="1846"/>
    </row>
    <row r="35999" spans="6:6">
      <c r="F35999" s="1846"/>
    </row>
    <row r="36000" spans="6:6">
      <c r="F36000" s="1846"/>
    </row>
    <row r="36001" spans="6:6">
      <c r="F36001" s="1846"/>
    </row>
    <row r="36002" spans="6:6">
      <c r="F36002" s="1846"/>
    </row>
    <row r="36003" spans="6:6">
      <c r="F36003" s="1846"/>
    </row>
    <row r="36004" spans="6:6">
      <c r="F36004" s="1846"/>
    </row>
    <row r="36005" spans="6:6">
      <c r="F36005" s="1846"/>
    </row>
    <row r="36006" spans="6:6">
      <c r="F36006" s="1846"/>
    </row>
    <row r="36007" spans="6:6">
      <c r="F36007" s="1846"/>
    </row>
    <row r="36008" spans="6:6">
      <c r="F36008" s="1846"/>
    </row>
    <row r="36009" spans="6:6">
      <c r="F36009" s="1846"/>
    </row>
    <row r="36010" spans="6:6">
      <c r="F36010" s="1846"/>
    </row>
    <row r="36011" spans="6:6">
      <c r="F36011" s="1846"/>
    </row>
    <row r="36012" spans="6:6">
      <c r="F36012" s="1846"/>
    </row>
    <row r="36013" spans="6:6">
      <c r="F36013" s="1846"/>
    </row>
    <row r="36014" spans="6:6">
      <c r="F36014" s="1846"/>
    </row>
    <row r="36015" spans="6:6">
      <c r="F36015" s="1846"/>
    </row>
    <row r="36016" spans="6:6">
      <c r="F36016" s="1846"/>
    </row>
    <row r="36017" spans="6:6">
      <c r="F36017" s="1846"/>
    </row>
    <row r="36018" spans="6:6">
      <c r="F36018" s="1846"/>
    </row>
    <row r="36019" spans="6:6">
      <c r="F36019" s="1846"/>
    </row>
    <row r="36020" spans="6:6">
      <c r="F36020" s="1846"/>
    </row>
    <row r="36021" spans="6:6">
      <c r="F36021" s="1846"/>
    </row>
    <row r="36022" spans="6:6">
      <c r="F36022" s="1846"/>
    </row>
    <row r="36023" spans="6:6">
      <c r="F36023" s="1846"/>
    </row>
    <row r="36024" spans="6:6">
      <c r="F36024" s="1846"/>
    </row>
    <row r="36025" spans="6:6">
      <c r="F36025" s="1846"/>
    </row>
    <row r="36026" spans="6:6">
      <c r="F36026" s="1846"/>
    </row>
    <row r="36027" spans="6:6">
      <c r="F36027" s="1846"/>
    </row>
    <row r="36028" spans="6:6">
      <c r="F36028" s="1846"/>
    </row>
    <row r="36029" spans="6:6">
      <c r="F36029" s="1846"/>
    </row>
    <row r="36030" spans="6:6">
      <c r="F36030" s="1846"/>
    </row>
    <row r="36031" spans="6:6">
      <c r="F36031" s="1846"/>
    </row>
    <row r="36032" spans="6:6">
      <c r="F36032" s="1846"/>
    </row>
    <row r="36033" spans="6:6">
      <c r="F36033" s="1846"/>
    </row>
    <row r="36034" spans="6:6">
      <c r="F36034" s="1846"/>
    </row>
    <row r="36035" spans="6:6">
      <c r="F36035" s="1846"/>
    </row>
    <row r="36036" spans="6:6">
      <c r="F36036" s="1846"/>
    </row>
    <row r="36037" spans="6:6">
      <c r="F36037" s="1846"/>
    </row>
    <row r="36038" spans="6:6">
      <c r="F36038" s="1846"/>
    </row>
    <row r="36039" spans="6:6">
      <c r="F36039" s="1846"/>
    </row>
    <row r="36040" spans="6:6">
      <c r="F36040" s="1846"/>
    </row>
    <row r="36041" spans="6:6">
      <c r="F36041" s="1846"/>
    </row>
    <row r="36042" spans="6:6">
      <c r="F36042" s="1846"/>
    </row>
    <row r="36043" spans="6:6">
      <c r="F36043" s="1846"/>
    </row>
    <row r="36044" spans="6:6">
      <c r="F36044" s="1846"/>
    </row>
    <row r="36045" spans="6:6">
      <c r="F36045" s="1846"/>
    </row>
    <row r="36046" spans="6:6">
      <c r="F36046" s="1846"/>
    </row>
    <row r="36047" spans="6:6">
      <c r="F36047" s="1846"/>
    </row>
    <row r="36048" spans="6:6">
      <c r="F36048" s="1846"/>
    </row>
    <row r="36049" spans="6:6">
      <c r="F36049" s="1846"/>
    </row>
    <row r="36050" spans="6:6">
      <c r="F36050" s="1846"/>
    </row>
    <row r="36051" spans="6:6">
      <c r="F36051" s="1846"/>
    </row>
    <row r="36052" spans="6:6">
      <c r="F36052" s="1846"/>
    </row>
    <row r="36053" spans="6:6">
      <c r="F36053" s="1846"/>
    </row>
    <row r="36054" spans="6:6">
      <c r="F36054" s="1846"/>
    </row>
    <row r="36055" spans="6:6">
      <c r="F36055" s="1846"/>
    </row>
    <row r="36056" spans="6:6">
      <c r="F36056" s="1846"/>
    </row>
    <row r="36057" spans="6:6">
      <c r="F36057" s="1846"/>
    </row>
    <row r="36058" spans="6:6">
      <c r="F36058" s="1846"/>
    </row>
    <row r="36059" spans="6:6">
      <c r="F36059" s="1846"/>
    </row>
    <row r="36060" spans="6:6">
      <c r="F36060" s="1846"/>
    </row>
    <row r="36061" spans="6:6">
      <c r="F36061" s="1846"/>
    </row>
    <row r="36062" spans="6:6">
      <c r="F36062" s="1846"/>
    </row>
    <row r="36063" spans="6:6">
      <c r="F36063" s="1846"/>
    </row>
    <row r="36064" spans="6:6">
      <c r="F36064" s="1846"/>
    </row>
    <row r="36065" spans="6:6">
      <c r="F36065" s="1846"/>
    </row>
    <row r="36066" spans="6:6">
      <c r="F36066" s="1846"/>
    </row>
    <row r="36067" spans="6:6">
      <c r="F36067" s="1846"/>
    </row>
    <row r="36068" spans="6:6">
      <c r="F36068" s="1846"/>
    </row>
    <row r="36069" spans="6:6">
      <c r="F36069" s="1846"/>
    </row>
    <row r="36070" spans="6:6">
      <c r="F36070" s="1846"/>
    </row>
    <row r="36071" spans="6:6">
      <c r="F36071" s="1846"/>
    </row>
    <row r="36072" spans="6:6">
      <c r="F36072" s="1846"/>
    </row>
    <row r="36073" spans="6:6">
      <c r="F36073" s="1846"/>
    </row>
    <row r="36074" spans="6:6">
      <c r="F36074" s="1846"/>
    </row>
    <row r="36075" spans="6:6">
      <c r="F36075" s="1846"/>
    </row>
    <row r="36076" spans="6:6">
      <c r="F36076" s="1846"/>
    </row>
    <row r="36077" spans="6:6">
      <c r="F36077" s="1846"/>
    </row>
    <row r="36078" spans="6:6">
      <c r="F36078" s="1846"/>
    </row>
    <row r="36079" spans="6:6">
      <c r="F36079" s="1846"/>
    </row>
    <row r="36080" spans="6:6">
      <c r="F36080" s="1846"/>
    </row>
    <row r="36081" spans="6:6">
      <c r="F36081" s="1846"/>
    </row>
    <row r="36082" spans="6:6">
      <c r="F36082" s="1846"/>
    </row>
    <row r="36083" spans="6:6">
      <c r="F36083" s="1846"/>
    </row>
    <row r="36084" spans="6:6">
      <c r="F36084" s="1846"/>
    </row>
    <row r="36085" spans="6:6">
      <c r="F36085" s="1846"/>
    </row>
    <row r="36086" spans="6:6">
      <c r="F36086" s="1846"/>
    </row>
    <row r="36087" spans="6:6">
      <c r="F36087" s="1846"/>
    </row>
    <row r="36088" spans="6:6">
      <c r="F36088" s="1846"/>
    </row>
    <row r="36089" spans="6:6">
      <c r="F36089" s="1846"/>
    </row>
    <row r="36090" spans="6:6">
      <c r="F36090" s="1846"/>
    </row>
    <row r="36091" spans="6:6">
      <c r="F36091" s="1846"/>
    </row>
    <row r="36092" spans="6:6">
      <c r="F36092" s="1846"/>
    </row>
    <row r="36093" spans="6:6">
      <c r="F36093" s="1846"/>
    </row>
    <row r="36094" spans="6:6">
      <c r="F36094" s="1846"/>
    </row>
    <row r="36095" spans="6:6">
      <c r="F36095" s="1846"/>
    </row>
    <row r="36096" spans="6:6">
      <c r="F36096" s="1846"/>
    </row>
    <row r="36097" spans="6:6">
      <c r="F36097" s="1846"/>
    </row>
    <row r="36098" spans="6:6">
      <c r="F36098" s="1846"/>
    </row>
    <row r="36099" spans="6:6">
      <c r="F36099" s="1846"/>
    </row>
    <row r="36100" spans="6:6">
      <c r="F36100" s="1846"/>
    </row>
    <row r="36101" spans="6:6">
      <c r="F36101" s="1846"/>
    </row>
    <row r="36102" spans="6:6">
      <c r="F36102" s="1846"/>
    </row>
    <row r="36103" spans="6:6">
      <c r="F36103" s="1846"/>
    </row>
    <row r="36104" spans="6:6">
      <c r="F36104" s="1846"/>
    </row>
    <row r="36105" spans="6:6">
      <c r="F36105" s="1846"/>
    </row>
    <row r="36106" spans="6:6">
      <c r="F36106" s="1846"/>
    </row>
    <row r="36107" spans="6:6">
      <c r="F36107" s="1846"/>
    </row>
    <row r="36108" spans="6:6">
      <c r="F36108" s="1846"/>
    </row>
    <row r="36109" spans="6:6">
      <c r="F36109" s="1846"/>
    </row>
    <row r="36110" spans="6:6">
      <c r="F36110" s="1846"/>
    </row>
    <row r="36111" spans="6:6">
      <c r="F36111" s="1846"/>
    </row>
    <row r="36112" spans="6:6">
      <c r="F36112" s="1846"/>
    </row>
    <row r="36113" spans="6:6">
      <c r="F36113" s="1846"/>
    </row>
    <row r="36114" spans="6:6">
      <c r="F36114" s="1846"/>
    </row>
    <row r="36115" spans="6:6">
      <c r="F36115" s="1846"/>
    </row>
    <row r="36116" spans="6:6">
      <c r="F36116" s="1846"/>
    </row>
    <row r="36117" spans="6:6">
      <c r="F36117" s="1846"/>
    </row>
    <row r="36118" spans="6:6">
      <c r="F36118" s="1846"/>
    </row>
    <row r="36119" spans="6:6">
      <c r="F36119" s="1846"/>
    </row>
    <row r="36120" spans="6:6">
      <c r="F36120" s="1846"/>
    </row>
    <row r="36121" spans="6:6">
      <c r="F36121" s="1846"/>
    </row>
    <row r="36122" spans="6:6">
      <c r="F36122" s="1846"/>
    </row>
    <row r="36123" spans="6:6">
      <c r="F36123" s="1846"/>
    </row>
    <row r="36124" spans="6:6">
      <c r="F36124" s="1846"/>
    </row>
    <row r="36125" spans="6:6">
      <c r="F36125" s="1846"/>
    </row>
    <row r="36126" spans="6:6">
      <c r="F36126" s="1846"/>
    </row>
    <row r="36127" spans="6:6">
      <c r="F36127" s="1846"/>
    </row>
    <row r="36128" spans="6:6">
      <c r="F36128" s="1846"/>
    </row>
    <row r="36129" spans="6:6">
      <c r="F36129" s="1846"/>
    </row>
    <row r="36130" spans="6:6">
      <c r="F36130" s="1846"/>
    </row>
    <row r="36131" spans="6:6">
      <c r="F36131" s="1846"/>
    </row>
    <row r="36132" spans="6:6">
      <c r="F36132" s="1846"/>
    </row>
    <row r="36133" spans="6:6">
      <c r="F36133" s="1846"/>
    </row>
    <row r="36134" spans="6:6">
      <c r="F36134" s="1846"/>
    </row>
    <row r="36135" spans="6:6">
      <c r="F36135" s="1846"/>
    </row>
    <row r="36136" spans="6:6">
      <c r="F36136" s="1846"/>
    </row>
    <row r="36137" spans="6:6">
      <c r="F36137" s="1846"/>
    </row>
    <row r="36138" spans="6:6">
      <c r="F36138" s="1846"/>
    </row>
    <row r="36139" spans="6:6">
      <c r="F36139" s="1846"/>
    </row>
    <row r="36140" spans="6:6">
      <c r="F36140" s="1846"/>
    </row>
    <row r="36141" spans="6:6">
      <c r="F36141" s="1846"/>
    </row>
    <row r="36142" spans="6:6">
      <c r="F36142" s="1846"/>
    </row>
    <row r="36143" spans="6:6">
      <c r="F36143" s="1846"/>
    </row>
    <row r="36144" spans="6:6">
      <c r="F36144" s="1846"/>
    </row>
    <row r="36145" spans="6:6">
      <c r="F36145" s="1846"/>
    </row>
    <row r="36146" spans="6:6">
      <c r="F36146" s="1846"/>
    </row>
    <row r="36147" spans="6:6">
      <c r="F36147" s="1846"/>
    </row>
    <row r="36148" spans="6:6">
      <c r="F36148" s="1846"/>
    </row>
    <row r="36149" spans="6:6">
      <c r="F36149" s="1846"/>
    </row>
    <row r="36150" spans="6:6">
      <c r="F36150" s="1846"/>
    </row>
    <row r="36151" spans="6:6">
      <c r="F36151" s="1846"/>
    </row>
    <row r="36152" spans="6:6">
      <c r="F36152" s="1846"/>
    </row>
    <row r="36153" spans="6:6">
      <c r="F36153" s="1846"/>
    </row>
    <row r="36154" spans="6:6">
      <c r="F36154" s="1846"/>
    </row>
    <row r="36155" spans="6:6">
      <c r="F36155" s="1846"/>
    </row>
    <row r="36156" spans="6:6">
      <c r="F36156" s="1846"/>
    </row>
    <row r="36157" spans="6:6">
      <c r="F36157" s="1846"/>
    </row>
    <row r="36158" spans="6:6">
      <c r="F36158" s="1846"/>
    </row>
    <row r="36159" spans="6:6">
      <c r="F36159" s="1846"/>
    </row>
    <row r="36160" spans="6:6">
      <c r="F36160" s="1846"/>
    </row>
    <row r="36161" spans="6:6">
      <c r="F36161" s="1846"/>
    </row>
    <row r="36162" spans="6:6">
      <c r="F36162" s="1846"/>
    </row>
    <row r="36163" spans="6:6">
      <c r="F36163" s="1846"/>
    </row>
    <row r="36164" spans="6:6">
      <c r="F36164" s="1846"/>
    </row>
    <row r="36165" spans="6:6">
      <c r="F36165" s="1846"/>
    </row>
    <row r="36166" spans="6:6">
      <c r="F36166" s="1846"/>
    </row>
    <row r="36167" spans="6:6">
      <c r="F36167" s="1846"/>
    </row>
    <row r="36168" spans="6:6">
      <c r="F36168" s="1846"/>
    </row>
    <row r="36169" spans="6:6">
      <c r="F36169" s="1846"/>
    </row>
    <row r="36170" spans="6:6">
      <c r="F36170" s="1846"/>
    </row>
    <row r="36171" spans="6:6">
      <c r="F36171" s="1846"/>
    </row>
    <row r="36172" spans="6:6">
      <c r="F36172" s="1846"/>
    </row>
    <row r="36173" spans="6:6">
      <c r="F36173" s="1846"/>
    </row>
    <row r="36174" spans="6:6">
      <c r="F36174" s="1846"/>
    </row>
    <row r="36175" spans="6:6">
      <c r="F36175" s="1846"/>
    </row>
    <row r="36176" spans="6:6">
      <c r="F36176" s="1846"/>
    </row>
    <row r="36177" spans="6:6">
      <c r="F36177" s="1846"/>
    </row>
    <row r="36178" spans="6:6">
      <c r="F36178" s="1846"/>
    </row>
    <row r="36179" spans="6:6">
      <c r="F36179" s="1846"/>
    </row>
    <row r="36180" spans="6:6">
      <c r="F36180" s="1846"/>
    </row>
    <row r="36181" spans="6:6">
      <c r="F36181" s="1846"/>
    </row>
    <row r="36182" spans="6:6">
      <c r="F36182" s="1846"/>
    </row>
    <row r="36183" spans="6:6">
      <c r="F36183" s="1846"/>
    </row>
    <row r="36184" spans="6:6">
      <c r="F36184" s="1846"/>
    </row>
    <row r="36185" spans="6:6">
      <c r="F36185" s="1846"/>
    </row>
    <row r="36186" spans="6:6">
      <c r="F36186" s="1846"/>
    </row>
    <row r="36187" spans="6:6">
      <c r="F36187" s="1846"/>
    </row>
    <row r="36188" spans="6:6">
      <c r="F36188" s="1846"/>
    </row>
    <row r="36189" spans="6:6">
      <c r="F36189" s="1846"/>
    </row>
    <row r="36190" spans="6:6">
      <c r="F36190" s="1846"/>
    </row>
    <row r="36191" spans="6:6">
      <c r="F36191" s="1846"/>
    </row>
    <row r="36192" spans="6:6">
      <c r="F36192" s="1846"/>
    </row>
    <row r="36193" spans="6:6">
      <c r="F36193" s="1846"/>
    </row>
    <row r="36194" spans="6:6">
      <c r="F36194" s="1846"/>
    </row>
    <row r="36195" spans="6:6">
      <c r="F36195" s="1846"/>
    </row>
    <row r="36196" spans="6:6">
      <c r="F36196" s="1846"/>
    </row>
    <row r="36197" spans="6:6">
      <c r="F36197" s="1846"/>
    </row>
    <row r="36198" spans="6:6">
      <c r="F36198" s="1846"/>
    </row>
    <row r="36199" spans="6:6">
      <c r="F36199" s="1846"/>
    </row>
    <row r="36200" spans="6:6">
      <c r="F36200" s="1846"/>
    </row>
    <row r="36201" spans="6:6">
      <c r="F36201" s="1846"/>
    </row>
    <row r="36202" spans="6:6">
      <c r="F36202" s="1846"/>
    </row>
    <row r="36203" spans="6:6">
      <c r="F36203" s="1846"/>
    </row>
    <row r="36204" spans="6:6">
      <c r="F36204" s="1846"/>
    </row>
    <row r="36205" spans="6:6">
      <c r="F36205" s="1846"/>
    </row>
    <row r="36206" spans="6:6">
      <c r="F36206" s="1846"/>
    </row>
    <row r="36207" spans="6:6">
      <c r="F36207" s="1846"/>
    </row>
    <row r="36208" spans="6:6">
      <c r="F36208" s="1846"/>
    </row>
    <row r="36209" spans="6:6">
      <c r="F36209" s="1846"/>
    </row>
    <row r="36210" spans="6:6">
      <c r="F36210" s="1846"/>
    </row>
    <row r="36211" spans="6:6">
      <c r="F36211" s="1846"/>
    </row>
    <row r="36212" spans="6:6">
      <c r="F36212" s="1846"/>
    </row>
    <row r="36213" spans="6:6">
      <c r="F36213" s="1846"/>
    </row>
    <row r="36214" spans="6:6">
      <c r="F36214" s="1846"/>
    </row>
    <row r="36215" spans="6:6">
      <c r="F36215" s="1846"/>
    </row>
    <row r="36216" spans="6:6">
      <c r="F36216" s="1846"/>
    </row>
    <row r="36217" spans="6:6">
      <c r="F36217" s="1846"/>
    </row>
    <row r="36218" spans="6:6">
      <c r="F36218" s="1846"/>
    </row>
    <row r="36219" spans="6:6">
      <c r="F36219" s="1846"/>
    </row>
    <row r="36220" spans="6:6">
      <c r="F36220" s="1846"/>
    </row>
    <row r="36221" spans="6:6">
      <c r="F36221" s="1846"/>
    </row>
    <row r="36222" spans="6:6">
      <c r="F36222" s="1846"/>
    </row>
    <row r="36223" spans="6:6">
      <c r="F36223" s="1846"/>
    </row>
    <row r="36224" spans="6:6">
      <c r="F36224" s="1846"/>
    </row>
    <row r="36225" spans="6:6">
      <c r="F36225" s="1846"/>
    </row>
    <row r="36226" spans="6:6">
      <c r="F36226" s="1846"/>
    </row>
    <row r="36227" spans="6:6">
      <c r="F36227" s="1846"/>
    </row>
    <row r="36228" spans="6:6">
      <c r="F36228" s="1846"/>
    </row>
    <row r="36229" spans="6:6">
      <c r="F36229" s="1846"/>
    </row>
    <row r="36230" spans="6:6">
      <c r="F36230" s="1846"/>
    </row>
    <row r="36231" spans="6:6">
      <c r="F36231" s="1846"/>
    </row>
    <row r="36232" spans="6:6">
      <c r="F36232" s="1846"/>
    </row>
    <row r="36233" spans="6:6">
      <c r="F36233" s="1846"/>
    </row>
    <row r="36234" spans="6:6">
      <c r="F36234" s="1846"/>
    </row>
    <row r="36235" spans="6:6">
      <c r="F36235" s="1846"/>
    </row>
    <row r="36236" spans="6:6">
      <c r="F36236" s="1846"/>
    </row>
    <row r="36237" spans="6:6">
      <c r="F36237" s="1846"/>
    </row>
    <row r="36238" spans="6:6">
      <c r="F36238" s="1846"/>
    </row>
    <row r="36239" spans="6:6">
      <c r="F36239" s="1846"/>
    </row>
    <row r="36240" spans="6:6">
      <c r="F36240" s="1846"/>
    </row>
    <row r="36241" spans="6:6">
      <c r="F36241" s="1846"/>
    </row>
    <row r="36242" spans="6:6">
      <c r="F36242" s="1846"/>
    </row>
    <row r="36243" spans="6:6">
      <c r="F36243" s="1846"/>
    </row>
    <row r="36244" spans="6:6">
      <c r="F36244" s="1846"/>
    </row>
    <row r="36245" spans="6:6">
      <c r="F36245" s="1846"/>
    </row>
    <row r="36246" spans="6:6">
      <c r="F36246" s="1846"/>
    </row>
    <row r="36247" spans="6:6">
      <c r="F36247" s="1846"/>
    </row>
    <row r="36248" spans="6:6">
      <c r="F36248" s="1846"/>
    </row>
    <row r="36249" spans="6:6">
      <c r="F36249" s="1846"/>
    </row>
    <row r="36250" spans="6:6">
      <c r="F36250" s="1846"/>
    </row>
    <row r="36251" spans="6:6">
      <c r="F36251" s="1846"/>
    </row>
    <row r="36252" spans="6:6">
      <c r="F36252" s="1846"/>
    </row>
    <row r="36253" spans="6:6">
      <c r="F36253" s="1846"/>
    </row>
    <row r="36254" spans="6:6">
      <c r="F36254" s="1846"/>
    </row>
    <row r="36255" spans="6:6">
      <c r="F36255" s="1846"/>
    </row>
    <row r="36256" spans="6:6">
      <c r="F36256" s="1846"/>
    </row>
    <row r="36257" spans="6:6">
      <c r="F36257" s="1846"/>
    </row>
    <row r="36258" spans="6:6">
      <c r="F36258" s="1846"/>
    </row>
    <row r="36259" spans="6:6">
      <c r="F36259" s="1846"/>
    </row>
    <row r="36260" spans="6:6">
      <c r="F36260" s="1846"/>
    </row>
    <row r="36261" spans="6:6">
      <c r="F36261" s="1846"/>
    </row>
    <row r="36262" spans="6:6">
      <c r="F36262" s="1846"/>
    </row>
    <row r="36263" spans="6:6">
      <c r="F36263" s="1846"/>
    </row>
    <row r="36264" spans="6:6">
      <c r="F36264" s="1846"/>
    </row>
    <row r="36265" spans="6:6">
      <c r="F36265" s="1846"/>
    </row>
    <row r="36266" spans="6:6">
      <c r="F36266" s="1846"/>
    </row>
    <row r="36267" spans="6:6">
      <c r="F36267" s="1846"/>
    </row>
    <row r="36268" spans="6:6">
      <c r="F36268" s="1846"/>
    </row>
    <row r="36269" spans="6:6">
      <c r="F36269" s="1846"/>
    </row>
    <row r="36270" spans="6:6">
      <c r="F36270" s="1846"/>
    </row>
    <row r="36271" spans="6:6">
      <c r="F36271" s="1846"/>
    </row>
    <row r="36272" spans="6:6">
      <c r="F36272" s="1846"/>
    </row>
    <row r="36273" spans="6:6">
      <c r="F36273" s="1846"/>
    </row>
    <row r="36274" spans="6:6">
      <c r="F36274" s="1846"/>
    </row>
    <row r="36275" spans="6:6">
      <c r="F36275" s="1846"/>
    </row>
    <row r="36276" spans="6:6">
      <c r="F36276" s="1846"/>
    </row>
    <row r="36277" spans="6:6">
      <c r="F36277" s="1846"/>
    </row>
    <row r="36278" spans="6:6">
      <c r="F36278" s="1846"/>
    </row>
    <row r="36279" spans="6:6">
      <c r="F36279" s="1846"/>
    </row>
    <row r="36280" spans="6:6">
      <c r="F36280" s="1846"/>
    </row>
    <row r="36281" spans="6:6">
      <c r="F36281" s="1846"/>
    </row>
    <row r="36282" spans="6:6">
      <c r="F36282" s="1846"/>
    </row>
    <row r="36283" spans="6:6">
      <c r="F36283" s="1846"/>
    </row>
    <row r="36284" spans="6:6">
      <c r="F36284" s="1846"/>
    </row>
    <row r="36285" spans="6:6">
      <c r="F36285" s="1846"/>
    </row>
    <row r="36286" spans="6:6">
      <c r="F36286" s="1846"/>
    </row>
    <row r="36287" spans="6:6">
      <c r="F36287" s="1846"/>
    </row>
    <row r="36288" spans="6:6">
      <c r="F36288" s="1846"/>
    </row>
    <row r="36289" spans="6:6">
      <c r="F36289" s="1846"/>
    </row>
    <row r="36290" spans="6:6">
      <c r="F36290" s="1846"/>
    </row>
    <row r="36291" spans="6:6">
      <c r="F36291" s="1846"/>
    </row>
    <row r="36292" spans="6:6">
      <c r="F36292" s="1846"/>
    </row>
    <row r="36293" spans="6:6">
      <c r="F36293" s="1846"/>
    </row>
    <row r="36294" spans="6:6">
      <c r="F36294" s="1846"/>
    </row>
    <row r="36295" spans="6:6">
      <c r="F36295" s="1846"/>
    </row>
    <row r="36296" spans="6:6">
      <c r="F36296" s="1846"/>
    </row>
    <row r="36297" spans="6:6">
      <c r="F36297" s="1846"/>
    </row>
    <row r="36298" spans="6:6">
      <c r="F36298" s="1846"/>
    </row>
    <row r="36299" spans="6:6">
      <c r="F36299" s="1846"/>
    </row>
    <row r="36300" spans="6:6">
      <c r="F36300" s="1846"/>
    </row>
    <row r="36301" spans="6:6">
      <c r="F36301" s="1846"/>
    </row>
    <row r="36302" spans="6:6">
      <c r="F36302" s="1846"/>
    </row>
    <row r="36303" spans="6:6">
      <c r="F36303" s="1846"/>
    </row>
    <row r="36304" spans="6:6">
      <c r="F36304" s="1846"/>
    </row>
    <row r="36305" spans="6:6">
      <c r="F36305" s="1846"/>
    </row>
    <row r="36306" spans="6:6">
      <c r="F36306" s="1846"/>
    </row>
    <row r="36307" spans="6:6">
      <c r="F36307" s="1846"/>
    </row>
    <row r="36308" spans="6:6">
      <c r="F36308" s="1846"/>
    </row>
    <row r="36309" spans="6:6">
      <c r="F36309" s="1846"/>
    </row>
    <row r="36310" spans="6:6">
      <c r="F36310" s="1846"/>
    </row>
    <row r="36311" spans="6:6">
      <c r="F36311" s="1846"/>
    </row>
    <row r="36312" spans="6:6">
      <c r="F36312" s="1846"/>
    </row>
    <row r="36313" spans="6:6">
      <c r="F36313" s="1846"/>
    </row>
    <row r="36314" spans="6:6">
      <c r="F36314" s="1846"/>
    </row>
    <row r="36315" spans="6:6">
      <c r="F36315" s="1846"/>
    </row>
    <row r="36316" spans="6:6">
      <c r="F36316" s="1846"/>
    </row>
    <row r="36317" spans="6:6">
      <c r="F36317" s="1846"/>
    </row>
    <row r="36318" spans="6:6">
      <c r="F36318" s="1846"/>
    </row>
    <row r="36319" spans="6:6">
      <c r="F36319" s="1846"/>
    </row>
    <row r="36320" spans="6:6">
      <c r="F36320" s="1846"/>
    </row>
    <row r="36321" spans="6:6">
      <c r="F36321" s="1846"/>
    </row>
    <row r="36322" spans="6:6">
      <c r="F36322" s="1846"/>
    </row>
    <row r="36323" spans="6:6">
      <c r="F36323" s="1846"/>
    </row>
    <row r="36324" spans="6:6">
      <c r="F36324" s="1846"/>
    </row>
    <row r="36325" spans="6:6">
      <c r="F36325" s="1846"/>
    </row>
    <row r="36326" spans="6:6">
      <c r="F36326" s="1846"/>
    </row>
    <row r="36327" spans="6:6">
      <c r="F36327" s="1846"/>
    </row>
    <row r="36328" spans="6:6">
      <c r="F36328" s="1846"/>
    </row>
    <row r="36329" spans="6:6">
      <c r="F36329" s="1846"/>
    </row>
    <row r="36330" spans="6:6">
      <c r="F36330" s="1846"/>
    </row>
    <row r="36331" spans="6:6">
      <c r="F36331" s="1846"/>
    </row>
    <row r="36332" spans="6:6">
      <c r="F36332" s="1846"/>
    </row>
    <row r="36333" spans="6:6">
      <c r="F36333" s="1846"/>
    </row>
    <row r="36334" spans="6:6">
      <c r="F36334" s="1846"/>
    </row>
    <row r="36335" spans="6:6">
      <c r="F36335" s="1846"/>
    </row>
    <row r="36336" spans="6:6">
      <c r="F36336" s="1846"/>
    </row>
    <row r="36337" spans="6:6">
      <c r="F36337" s="1846"/>
    </row>
    <row r="36338" spans="6:6">
      <c r="F36338" s="1846"/>
    </row>
    <row r="36339" spans="6:6">
      <c r="F36339" s="1846"/>
    </row>
    <row r="36340" spans="6:6">
      <c r="F36340" s="1846"/>
    </row>
    <row r="36341" spans="6:6">
      <c r="F36341" s="1846"/>
    </row>
    <row r="36342" spans="6:6">
      <c r="F36342" s="1846"/>
    </row>
    <row r="36343" spans="6:6">
      <c r="F36343" s="1846"/>
    </row>
    <row r="36344" spans="6:6">
      <c r="F36344" s="1846"/>
    </row>
    <row r="36345" spans="6:6">
      <c r="F36345" s="1846"/>
    </row>
    <row r="36346" spans="6:6">
      <c r="F36346" s="1846"/>
    </row>
    <row r="36347" spans="6:6">
      <c r="F36347" s="1846"/>
    </row>
    <row r="36348" spans="6:6">
      <c r="F36348" s="1846"/>
    </row>
    <row r="36349" spans="6:6">
      <c r="F36349" s="1846"/>
    </row>
    <row r="36350" spans="6:6">
      <c r="F36350" s="1846"/>
    </row>
    <row r="36351" spans="6:6">
      <c r="F36351" s="1846"/>
    </row>
    <row r="36352" spans="6:6">
      <c r="F36352" s="1846"/>
    </row>
    <row r="36353" spans="6:6">
      <c r="F36353" s="1846"/>
    </row>
    <row r="36354" spans="6:6">
      <c r="F36354" s="1846"/>
    </row>
    <row r="36355" spans="6:6">
      <c r="F36355" s="1846"/>
    </row>
    <row r="36356" spans="6:6">
      <c r="F36356" s="1846"/>
    </row>
    <row r="36357" spans="6:6">
      <c r="F36357" s="1846"/>
    </row>
    <row r="36358" spans="6:6">
      <c r="F36358" s="1846"/>
    </row>
    <row r="36359" spans="6:6">
      <c r="F36359" s="1846"/>
    </row>
    <row r="36360" spans="6:6">
      <c r="F36360" s="1846"/>
    </row>
    <row r="36361" spans="6:6">
      <c r="F36361" s="1846"/>
    </row>
    <row r="36362" spans="6:6">
      <c r="F36362" s="1846"/>
    </row>
    <row r="36363" spans="6:6">
      <c r="F36363" s="1846"/>
    </row>
    <row r="36364" spans="6:6">
      <c r="F36364" s="1846"/>
    </row>
    <row r="36365" spans="6:6">
      <c r="F36365" s="1846"/>
    </row>
    <row r="36366" spans="6:6">
      <c r="F36366" s="1846"/>
    </row>
    <row r="36367" spans="6:6">
      <c r="F36367" s="1846"/>
    </row>
    <row r="36368" spans="6:6">
      <c r="F36368" s="1846"/>
    </row>
    <row r="36369" spans="6:6">
      <c r="F36369" s="1846"/>
    </row>
    <row r="36370" spans="6:6">
      <c r="F36370" s="1846"/>
    </row>
    <row r="36371" spans="6:6">
      <c r="F36371" s="1846"/>
    </row>
    <row r="36372" spans="6:6">
      <c r="F36372" s="1846"/>
    </row>
    <row r="36373" spans="6:6">
      <c r="F36373" s="1846"/>
    </row>
    <row r="36374" spans="6:6">
      <c r="F36374" s="1846"/>
    </row>
    <row r="36375" spans="6:6">
      <c r="F36375" s="1846"/>
    </row>
    <row r="36376" spans="6:6">
      <c r="F36376" s="1846"/>
    </row>
    <row r="36377" spans="6:6">
      <c r="F36377" s="1846"/>
    </row>
    <row r="36378" spans="6:6">
      <c r="F36378" s="1846"/>
    </row>
    <row r="36379" spans="6:6">
      <c r="F36379" s="1846"/>
    </row>
    <row r="36380" spans="6:6">
      <c r="F36380" s="1846"/>
    </row>
    <row r="36381" spans="6:6">
      <c r="F36381" s="1846"/>
    </row>
    <row r="36382" spans="6:6">
      <c r="F36382" s="1846"/>
    </row>
    <row r="36383" spans="6:6">
      <c r="F36383" s="1846"/>
    </row>
    <row r="36384" spans="6:6">
      <c r="F36384" s="1846"/>
    </row>
    <row r="36385" spans="6:6">
      <c r="F36385" s="1846"/>
    </row>
    <row r="36386" spans="6:6">
      <c r="F36386" s="1846"/>
    </row>
    <row r="36387" spans="6:6">
      <c r="F36387" s="1846"/>
    </row>
    <row r="36388" spans="6:6">
      <c r="F36388" s="1846"/>
    </row>
    <row r="36389" spans="6:6">
      <c r="F36389" s="1846"/>
    </row>
    <row r="36390" spans="6:6">
      <c r="F36390" s="1846"/>
    </row>
    <row r="36391" spans="6:6">
      <c r="F36391" s="1846"/>
    </row>
    <row r="36392" spans="6:6">
      <c r="F36392" s="1846"/>
    </row>
    <row r="36393" spans="6:6">
      <c r="F36393" s="1846"/>
    </row>
    <row r="36394" spans="6:6">
      <c r="F36394" s="1846"/>
    </row>
    <row r="36395" spans="6:6">
      <c r="F36395" s="1846"/>
    </row>
    <row r="36396" spans="6:6">
      <c r="F36396" s="1846"/>
    </row>
    <row r="36397" spans="6:6">
      <c r="F36397" s="1846"/>
    </row>
    <row r="36398" spans="6:6">
      <c r="F36398" s="1846"/>
    </row>
    <row r="36399" spans="6:6">
      <c r="F36399" s="1846"/>
    </row>
    <row r="36400" spans="6:6">
      <c r="F36400" s="1846"/>
    </row>
    <row r="36401" spans="6:6">
      <c r="F36401" s="1846"/>
    </row>
    <row r="36402" spans="6:6">
      <c r="F36402" s="1846"/>
    </row>
    <row r="36403" spans="6:6">
      <c r="F36403" s="1846"/>
    </row>
    <row r="36404" spans="6:6">
      <c r="F36404" s="1846"/>
    </row>
    <row r="36405" spans="6:6">
      <c r="F36405" s="1846"/>
    </row>
    <row r="36406" spans="6:6">
      <c r="F36406" s="1846"/>
    </row>
    <row r="36407" spans="6:6">
      <c r="F36407" s="1846"/>
    </row>
    <row r="36408" spans="6:6">
      <c r="F36408" s="1846"/>
    </row>
    <row r="36409" spans="6:6">
      <c r="F36409" s="1846"/>
    </row>
    <row r="36410" spans="6:6">
      <c r="F36410" s="1846"/>
    </row>
    <row r="36411" spans="6:6">
      <c r="F36411" s="1846"/>
    </row>
    <row r="36412" spans="6:6">
      <c r="F36412" s="1846"/>
    </row>
    <row r="36413" spans="6:6">
      <c r="F36413" s="1846"/>
    </row>
    <row r="36414" spans="6:6">
      <c r="F36414" s="1846"/>
    </row>
    <row r="36415" spans="6:6">
      <c r="F36415" s="1846"/>
    </row>
    <row r="36416" spans="6:6">
      <c r="F36416" s="1846"/>
    </row>
    <row r="36417" spans="6:6">
      <c r="F36417" s="1846"/>
    </row>
    <row r="36418" spans="6:6">
      <c r="F36418" s="1846"/>
    </row>
    <row r="36419" spans="6:6">
      <c r="F36419" s="1846"/>
    </row>
    <row r="36420" spans="6:6">
      <c r="F36420" s="1846"/>
    </row>
    <row r="36421" spans="6:6">
      <c r="F36421" s="1846"/>
    </row>
    <row r="36422" spans="6:6">
      <c r="F36422" s="1846"/>
    </row>
    <row r="36423" spans="6:6">
      <c r="F36423" s="1846"/>
    </row>
    <row r="36424" spans="6:6">
      <c r="F36424" s="1846"/>
    </row>
    <row r="36425" spans="6:6">
      <c r="F36425" s="1846"/>
    </row>
    <row r="36426" spans="6:6">
      <c r="F36426" s="1846"/>
    </row>
    <row r="36427" spans="6:6">
      <c r="F36427" s="1846"/>
    </row>
    <row r="36428" spans="6:6">
      <c r="F36428" s="1846"/>
    </row>
    <row r="36429" spans="6:6">
      <c r="F36429" s="1846"/>
    </row>
    <row r="36430" spans="6:6">
      <c r="F36430" s="1846"/>
    </row>
    <row r="36431" spans="6:6">
      <c r="F36431" s="1846"/>
    </row>
    <row r="36432" spans="6:6">
      <c r="F36432" s="1846"/>
    </row>
    <row r="36433" spans="6:6">
      <c r="F36433" s="1846"/>
    </row>
    <row r="36434" spans="6:6">
      <c r="F36434" s="1846"/>
    </row>
    <row r="36435" spans="6:6">
      <c r="F36435" s="1846"/>
    </row>
    <row r="36436" spans="6:6">
      <c r="F36436" s="1846"/>
    </row>
    <row r="36437" spans="6:6">
      <c r="F36437" s="1846"/>
    </row>
    <row r="36438" spans="6:6">
      <c r="F36438" s="1846"/>
    </row>
    <row r="36439" spans="6:6">
      <c r="F36439" s="1846"/>
    </row>
    <row r="36440" spans="6:6">
      <c r="F36440" s="1846"/>
    </row>
    <row r="36441" spans="6:6">
      <c r="F36441" s="1846"/>
    </row>
    <row r="36442" spans="6:6">
      <c r="F36442" s="1846"/>
    </row>
    <row r="36443" spans="6:6">
      <c r="F36443" s="1846"/>
    </row>
    <row r="36444" spans="6:6">
      <c r="F36444" s="1846"/>
    </row>
    <row r="36445" spans="6:6">
      <c r="F36445" s="1846"/>
    </row>
    <row r="36446" spans="6:6">
      <c r="F36446" s="1846"/>
    </row>
    <row r="36447" spans="6:6">
      <c r="F36447" s="1846"/>
    </row>
    <row r="36448" spans="6:6">
      <c r="F36448" s="1846"/>
    </row>
    <row r="36449" spans="6:6">
      <c r="F36449" s="1846"/>
    </row>
    <row r="36450" spans="6:6">
      <c r="F36450" s="1846"/>
    </row>
    <row r="36451" spans="6:6">
      <c r="F36451" s="1846"/>
    </row>
    <row r="36452" spans="6:6">
      <c r="F36452" s="1846"/>
    </row>
    <row r="36453" spans="6:6">
      <c r="F36453" s="1846"/>
    </row>
    <row r="36454" spans="6:6">
      <c r="F36454" s="1846"/>
    </row>
    <row r="36455" spans="6:6">
      <c r="F36455" s="1846"/>
    </row>
    <row r="36456" spans="6:6">
      <c r="F36456" s="1846"/>
    </row>
    <row r="36457" spans="6:6">
      <c r="F36457" s="1846"/>
    </row>
    <row r="36458" spans="6:6">
      <c r="F36458" s="1846"/>
    </row>
    <row r="36459" spans="6:6">
      <c r="F36459" s="1846"/>
    </row>
    <row r="36460" spans="6:6">
      <c r="F36460" s="1846"/>
    </row>
    <row r="36461" spans="6:6">
      <c r="F36461" s="1846"/>
    </row>
    <row r="36462" spans="6:6">
      <c r="F36462" s="1846"/>
    </row>
    <row r="36463" spans="6:6">
      <c r="F36463" s="1846"/>
    </row>
    <row r="36464" spans="6:6">
      <c r="F36464" s="1846"/>
    </row>
    <row r="36465" spans="6:6">
      <c r="F36465" s="1846"/>
    </row>
    <row r="36466" spans="6:6">
      <c r="F36466" s="1846"/>
    </row>
    <row r="36467" spans="6:6">
      <c r="F36467" s="1846"/>
    </row>
    <row r="36468" spans="6:6">
      <c r="F36468" s="1846"/>
    </row>
    <row r="36469" spans="6:6">
      <c r="F36469" s="1846"/>
    </row>
    <row r="36470" spans="6:6">
      <c r="F36470" s="1846"/>
    </row>
    <row r="36471" spans="6:6">
      <c r="F36471" s="1846"/>
    </row>
    <row r="36472" spans="6:6">
      <c r="F36472" s="1846"/>
    </row>
    <row r="36473" spans="6:6">
      <c r="F36473" s="1846"/>
    </row>
    <row r="36474" spans="6:6">
      <c r="F36474" s="1846"/>
    </row>
    <row r="36475" spans="6:6">
      <c r="F36475" s="1846"/>
    </row>
    <row r="36476" spans="6:6">
      <c r="F36476" s="1846"/>
    </row>
    <row r="36477" spans="6:6">
      <c r="F36477" s="1846"/>
    </row>
    <row r="36478" spans="6:6">
      <c r="F36478" s="1846"/>
    </row>
    <row r="36479" spans="6:6">
      <c r="F36479" s="1846"/>
    </row>
    <row r="36480" spans="6:6">
      <c r="F36480" s="1846"/>
    </row>
    <row r="36481" spans="6:6">
      <c r="F36481" s="1846"/>
    </row>
    <row r="36482" spans="6:6">
      <c r="F36482" s="1846"/>
    </row>
    <row r="36483" spans="6:6">
      <c r="F36483" s="1846"/>
    </row>
    <row r="36484" spans="6:6">
      <c r="F36484" s="1846"/>
    </row>
    <row r="36485" spans="6:6">
      <c r="F36485" s="1846"/>
    </row>
    <row r="36486" spans="6:6">
      <c r="F36486" s="1846"/>
    </row>
    <row r="36487" spans="6:6">
      <c r="F36487" s="1846"/>
    </row>
    <row r="36488" spans="6:6">
      <c r="F36488" s="1846"/>
    </row>
    <row r="36489" spans="6:6">
      <c r="F36489" s="1846"/>
    </row>
    <row r="36490" spans="6:6">
      <c r="F36490" s="1846"/>
    </row>
    <row r="36491" spans="6:6">
      <c r="F36491" s="1846"/>
    </row>
    <row r="36492" spans="6:6">
      <c r="F36492" s="1846"/>
    </row>
    <row r="36493" spans="6:6">
      <c r="F36493" s="1846"/>
    </row>
    <row r="36494" spans="6:6">
      <c r="F36494" s="1846"/>
    </row>
    <row r="36495" spans="6:6">
      <c r="F36495" s="1846"/>
    </row>
    <row r="36496" spans="6:6">
      <c r="F36496" s="1846"/>
    </row>
    <row r="36497" spans="6:6">
      <c r="F36497" s="1846"/>
    </row>
    <row r="36498" spans="6:6">
      <c r="F36498" s="1846"/>
    </row>
    <row r="36499" spans="6:6">
      <c r="F36499" s="1846"/>
    </row>
    <row r="36500" spans="6:6">
      <c r="F36500" s="1846"/>
    </row>
    <row r="36501" spans="6:6">
      <c r="F36501" s="1846"/>
    </row>
    <row r="36502" spans="6:6">
      <c r="F36502" s="1846"/>
    </row>
    <row r="36503" spans="6:6">
      <c r="F36503" s="1846"/>
    </row>
    <row r="36504" spans="6:6">
      <c r="F36504" s="1846"/>
    </row>
    <row r="36505" spans="6:6">
      <c r="F36505" s="1846"/>
    </row>
    <row r="36506" spans="6:6">
      <c r="F36506" s="1846"/>
    </row>
    <row r="36507" spans="6:6">
      <c r="F36507" s="1846"/>
    </row>
    <row r="36508" spans="6:6">
      <c r="F36508" s="1846"/>
    </row>
    <row r="36509" spans="6:6">
      <c r="F36509" s="1846"/>
    </row>
    <row r="36510" spans="6:6">
      <c r="F36510" s="1846"/>
    </row>
    <row r="36511" spans="6:6">
      <c r="F36511" s="1846"/>
    </row>
    <row r="36512" spans="6:6">
      <c r="F36512" s="1846"/>
    </row>
    <row r="36513" spans="6:6">
      <c r="F36513" s="1846"/>
    </row>
    <row r="36514" spans="6:6">
      <c r="F36514" s="1846"/>
    </row>
    <row r="36515" spans="6:6">
      <c r="F36515" s="1846"/>
    </row>
    <row r="36516" spans="6:6">
      <c r="F36516" s="1846"/>
    </row>
    <row r="36517" spans="6:6">
      <c r="F36517" s="1846"/>
    </row>
    <row r="36518" spans="6:6">
      <c r="F36518" s="1846"/>
    </row>
    <row r="36519" spans="6:6">
      <c r="F36519" s="1846"/>
    </row>
    <row r="36520" spans="6:6">
      <c r="F36520" s="1846"/>
    </row>
    <row r="36521" spans="6:6">
      <c r="F36521" s="1846"/>
    </row>
    <row r="36522" spans="6:6">
      <c r="F36522" s="1846"/>
    </row>
    <row r="36523" spans="6:6">
      <c r="F36523" s="1846"/>
    </row>
    <row r="36524" spans="6:6">
      <c r="F36524" s="1846"/>
    </row>
    <row r="36525" spans="6:6">
      <c r="F36525" s="1846"/>
    </row>
    <row r="36526" spans="6:6">
      <c r="F36526" s="1846"/>
    </row>
    <row r="36527" spans="6:6">
      <c r="F36527" s="1846"/>
    </row>
    <row r="36528" spans="6:6">
      <c r="F36528" s="1846"/>
    </row>
    <row r="36529" spans="6:6">
      <c r="F36529" s="1846"/>
    </row>
    <row r="36530" spans="6:6">
      <c r="F36530" s="1846"/>
    </row>
    <row r="36531" spans="6:6">
      <c r="F36531" s="1846"/>
    </row>
    <row r="36532" spans="6:6">
      <c r="F36532" s="1846"/>
    </row>
    <row r="36533" spans="6:6">
      <c r="F36533" s="1846"/>
    </row>
    <row r="36534" spans="6:6">
      <c r="F36534" s="1846"/>
    </row>
    <row r="36535" spans="6:6">
      <c r="F36535" s="1846"/>
    </row>
    <row r="36536" spans="6:6">
      <c r="F36536" s="1846"/>
    </row>
    <row r="36537" spans="6:6">
      <c r="F36537" s="1846"/>
    </row>
    <row r="36538" spans="6:6">
      <c r="F36538" s="1846"/>
    </row>
    <row r="36539" spans="6:6">
      <c r="F36539" s="1846"/>
    </row>
    <row r="36540" spans="6:6">
      <c r="F36540" s="1846"/>
    </row>
    <row r="36541" spans="6:6">
      <c r="F36541" s="1846"/>
    </row>
    <row r="36542" spans="6:6">
      <c r="F36542" s="1846"/>
    </row>
    <row r="36543" spans="6:6">
      <c r="F36543" s="1846"/>
    </row>
    <row r="36544" spans="6:6">
      <c r="F36544" s="1846"/>
    </row>
    <row r="36545" spans="6:6">
      <c r="F36545" s="1846"/>
    </row>
    <row r="36546" spans="6:6">
      <c r="F36546" s="1846"/>
    </row>
    <row r="36547" spans="6:6">
      <c r="F36547" s="1846"/>
    </row>
    <row r="36548" spans="6:6">
      <c r="F36548" s="1846"/>
    </row>
    <row r="36549" spans="6:6">
      <c r="F36549" s="1846"/>
    </row>
    <row r="36550" spans="6:6">
      <c r="F36550" s="1846"/>
    </row>
    <row r="36551" spans="6:6">
      <c r="F36551" s="1846"/>
    </row>
    <row r="36552" spans="6:6">
      <c r="F36552" s="1846"/>
    </row>
    <row r="36553" spans="6:6">
      <c r="F36553" s="1846"/>
    </row>
    <row r="36554" spans="6:6">
      <c r="F36554" s="1846"/>
    </row>
    <row r="36555" spans="6:6">
      <c r="F36555" s="1846"/>
    </row>
    <row r="36556" spans="6:6">
      <c r="F36556" s="1846"/>
    </row>
    <row r="36557" spans="6:6">
      <c r="F36557" s="1846"/>
    </row>
    <row r="36558" spans="6:6">
      <c r="F36558" s="1846"/>
    </row>
    <row r="36559" spans="6:6">
      <c r="F36559" s="1846"/>
    </row>
    <row r="36560" spans="6:6">
      <c r="F36560" s="1846"/>
    </row>
    <row r="36561" spans="6:6">
      <c r="F36561" s="1846"/>
    </row>
    <row r="36562" spans="6:6">
      <c r="F36562" s="1846"/>
    </row>
    <row r="36563" spans="6:6">
      <c r="F36563" s="1846"/>
    </row>
    <row r="36564" spans="6:6">
      <c r="F36564" s="1846"/>
    </row>
    <row r="36565" spans="6:6">
      <c r="F36565" s="1846"/>
    </row>
    <row r="36566" spans="6:6">
      <c r="F36566" s="1846"/>
    </row>
    <row r="36567" spans="6:6">
      <c r="F36567" s="1846"/>
    </row>
    <row r="36568" spans="6:6">
      <c r="F36568" s="1846"/>
    </row>
    <row r="36569" spans="6:6">
      <c r="F36569" s="1846"/>
    </row>
    <row r="36570" spans="6:6">
      <c r="F36570" s="1846"/>
    </row>
    <row r="36571" spans="6:6">
      <c r="F36571" s="1846"/>
    </row>
    <row r="36572" spans="6:6">
      <c r="F36572" s="1846"/>
    </row>
    <row r="36573" spans="6:6">
      <c r="F36573" s="1846"/>
    </row>
    <row r="36574" spans="6:6">
      <c r="F36574" s="1846"/>
    </row>
    <row r="36575" spans="6:6">
      <c r="F36575" s="1846"/>
    </row>
    <row r="36576" spans="6:6">
      <c r="F36576" s="1846"/>
    </row>
    <row r="36577" spans="6:6">
      <c r="F36577" s="1846"/>
    </row>
    <row r="36578" spans="6:6">
      <c r="F36578" s="1846"/>
    </row>
    <row r="36579" spans="6:6">
      <c r="F36579" s="1846"/>
    </row>
    <row r="36580" spans="6:6">
      <c r="F36580" s="1846"/>
    </row>
    <row r="36581" spans="6:6">
      <c r="F36581" s="1846"/>
    </row>
    <row r="36582" spans="6:6">
      <c r="F36582" s="1846"/>
    </row>
    <row r="36583" spans="6:6">
      <c r="F36583" s="1846"/>
    </row>
    <row r="36584" spans="6:6">
      <c r="F36584" s="1846"/>
    </row>
    <row r="36585" spans="6:6">
      <c r="F36585" s="1846"/>
    </row>
    <row r="36586" spans="6:6">
      <c r="F36586" s="1846"/>
    </row>
    <row r="36587" spans="6:6">
      <c r="F36587" s="1846"/>
    </row>
    <row r="36588" spans="6:6">
      <c r="F36588" s="1846"/>
    </row>
    <row r="36589" spans="6:6">
      <c r="F36589" s="1846"/>
    </row>
    <row r="36590" spans="6:6">
      <c r="F36590" s="1846"/>
    </row>
    <row r="36591" spans="6:6">
      <c r="F36591" s="1846"/>
    </row>
    <row r="36592" spans="6:6">
      <c r="F36592" s="1846"/>
    </row>
    <row r="36593" spans="6:6">
      <c r="F36593" s="1846"/>
    </row>
    <row r="36594" spans="6:6">
      <c r="F36594" s="1846"/>
    </row>
    <row r="36595" spans="6:6">
      <c r="F36595" s="1846"/>
    </row>
    <row r="36596" spans="6:6">
      <c r="F36596" s="1846"/>
    </row>
    <row r="36597" spans="6:6">
      <c r="F36597" s="1846"/>
    </row>
    <row r="36598" spans="6:6">
      <c r="F36598" s="1846"/>
    </row>
    <row r="36599" spans="6:6">
      <c r="F36599" s="1846"/>
    </row>
    <row r="36600" spans="6:6">
      <c r="F36600" s="1846"/>
    </row>
    <row r="36601" spans="6:6">
      <c r="F36601" s="1846"/>
    </row>
    <row r="36602" spans="6:6">
      <c r="F36602" s="1846"/>
    </row>
    <row r="36603" spans="6:6">
      <c r="F36603" s="1846"/>
    </row>
    <row r="36604" spans="6:6">
      <c r="F36604" s="1846"/>
    </row>
    <row r="36605" spans="6:6">
      <c r="F36605" s="1846"/>
    </row>
    <row r="36606" spans="6:6">
      <c r="F36606" s="1846"/>
    </row>
    <row r="36607" spans="6:6">
      <c r="F36607" s="1846"/>
    </row>
    <row r="36608" spans="6:6">
      <c r="F36608" s="1846"/>
    </row>
    <row r="36609" spans="6:6">
      <c r="F36609" s="1846"/>
    </row>
    <row r="36610" spans="6:6">
      <c r="F36610" s="1846"/>
    </row>
    <row r="36611" spans="6:6">
      <c r="F36611" s="1846"/>
    </row>
    <row r="36612" spans="6:6">
      <c r="F36612" s="1846"/>
    </row>
    <row r="36613" spans="6:6">
      <c r="F36613" s="1846"/>
    </row>
    <row r="36614" spans="6:6">
      <c r="F36614" s="1846"/>
    </row>
    <row r="36615" spans="6:6">
      <c r="F36615" s="1846"/>
    </row>
    <row r="36616" spans="6:6">
      <c r="F36616" s="1846"/>
    </row>
    <row r="36617" spans="6:6">
      <c r="F36617" s="1846"/>
    </row>
    <row r="36618" spans="6:6">
      <c r="F36618" s="1846"/>
    </row>
    <row r="36619" spans="6:6">
      <c r="F36619" s="1846"/>
    </row>
    <row r="36620" spans="6:6">
      <c r="F36620" s="1846"/>
    </row>
    <row r="36621" spans="6:6">
      <c r="F36621" s="1846"/>
    </row>
    <row r="36622" spans="6:6">
      <c r="F36622" s="1846"/>
    </row>
    <row r="36623" spans="6:6">
      <c r="F36623" s="1846"/>
    </row>
    <row r="36624" spans="6:6">
      <c r="F36624" s="1846"/>
    </row>
    <row r="36625" spans="6:6">
      <c r="F36625" s="1846"/>
    </row>
    <row r="36626" spans="6:6">
      <c r="F36626" s="1846"/>
    </row>
    <row r="36627" spans="6:6">
      <c r="F36627" s="1846"/>
    </row>
    <row r="36628" spans="6:6">
      <c r="F36628" s="1846"/>
    </row>
    <row r="36629" spans="6:6">
      <c r="F36629" s="1846"/>
    </row>
    <row r="36630" spans="6:6">
      <c r="F36630" s="1846"/>
    </row>
    <row r="36631" spans="6:6">
      <c r="F36631" s="1846"/>
    </row>
    <row r="36632" spans="6:6">
      <c r="F36632" s="1846"/>
    </row>
    <row r="36633" spans="6:6">
      <c r="F36633" s="1846"/>
    </row>
    <row r="36634" spans="6:6">
      <c r="F36634" s="1846"/>
    </row>
    <row r="36635" spans="6:6">
      <c r="F36635" s="1846"/>
    </row>
    <row r="36636" spans="6:6">
      <c r="F36636" s="1846"/>
    </row>
    <row r="36637" spans="6:6">
      <c r="F36637" s="1846"/>
    </row>
    <row r="36638" spans="6:6">
      <c r="F36638" s="1846"/>
    </row>
    <row r="36639" spans="6:6">
      <c r="F36639" s="1846"/>
    </row>
    <row r="36640" spans="6:6">
      <c r="F36640" s="1846"/>
    </row>
    <row r="36641" spans="6:6">
      <c r="F36641" s="1846"/>
    </row>
    <row r="36642" spans="6:6">
      <c r="F36642" s="1846"/>
    </row>
    <row r="36643" spans="6:6">
      <c r="F36643" s="1846"/>
    </row>
    <row r="36644" spans="6:6">
      <c r="F36644" s="1846"/>
    </row>
    <row r="36645" spans="6:6">
      <c r="F36645" s="1846"/>
    </row>
    <row r="36646" spans="6:6">
      <c r="F36646" s="1846"/>
    </row>
    <row r="36647" spans="6:6">
      <c r="F36647" s="1846"/>
    </row>
    <row r="36648" spans="6:6">
      <c r="F36648" s="1846"/>
    </row>
    <row r="36649" spans="6:6">
      <c r="F36649" s="1846"/>
    </row>
    <row r="36650" spans="6:6">
      <c r="F36650" s="1846"/>
    </row>
    <row r="36651" spans="6:6">
      <c r="F36651" s="1846"/>
    </row>
    <row r="36652" spans="6:6">
      <c r="F36652" s="1846"/>
    </row>
    <row r="36653" spans="6:6">
      <c r="F36653" s="1846"/>
    </row>
    <row r="36654" spans="6:6">
      <c r="F36654" s="1846"/>
    </row>
    <row r="36655" spans="6:6">
      <c r="F36655" s="1846"/>
    </row>
    <row r="36656" spans="6:6">
      <c r="F36656" s="1846"/>
    </row>
    <row r="36657" spans="6:6">
      <c r="F36657" s="1846"/>
    </row>
    <row r="36658" spans="6:6">
      <c r="F36658" s="1846"/>
    </row>
    <row r="36659" spans="6:6">
      <c r="F36659" s="1846"/>
    </row>
    <row r="36660" spans="6:6">
      <c r="F36660" s="1846"/>
    </row>
    <row r="36661" spans="6:6">
      <c r="F36661" s="1846"/>
    </row>
    <row r="36662" spans="6:6">
      <c r="F36662" s="1846"/>
    </row>
    <row r="36663" spans="6:6">
      <c r="F36663" s="1846"/>
    </row>
    <row r="36664" spans="6:6">
      <c r="F36664" s="1846"/>
    </row>
    <row r="36665" spans="6:6">
      <c r="F36665" s="1846"/>
    </row>
    <row r="36666" spans="6:6">
      <c r="F36666" s="1846"/>
    </row>
    <row r="36667" spans="6:6">
      <c r="F36667" s="1846"/>
    </row>
    <row r="36668" spans="6:6">
      <c r="F36668" s="1846"/>
    </row>
    <row r="36669" spans="6:6">
      <c r="F36669" s="1846"/>
    </row>
    <row r="36670" spans="6:6">
      <c r="F36670" s="1846"/>
    </row>
    <row r="36671" spans="6:6">
      <c r="F36671" s="1846"/>
    </row>
    <row r="36672" spans="6:6">
      <c r="F36672" s="1846"/>
    </row>
    <row r="36673" spans="6:6">
      <c r="F36673" s="1846"/>
    </row>
    <row r="36674" spans="6:6">
      <c r="F36674" s="1846"/>
    </row>
    <row r="36675" spans="6:6">
      <c r="F36675" s="1846"/>
    </row>
    <row r="36676" spans="6:6">
      <c r="F36676" s="1846"/>
    </row>
    <row r="36677" spans="6:6">
      <c r="F36677" s="1846"/>
    </row>
    <row r="36678" spans="6:6">
      <c r="F36678" s="1846"/>
    </row>
    <row r="36679" spans="6:6">
      <c r="F36679" s="1846"/>
    </row>
    <row r="36680" spans="6:6">
      <c r="F36680" s="1846"/>
    </row>
    <row r="36681" spans="6:6">
      <c r="F36681" s="1846"/>
    </row>
    <row r="36682" spans="6:6">
      <c r="F36682" s="1846"/>
    </row>
    <row r="36683" spans="6:6">
      <c r="F36683" s="1846"/>
    </row>
    <row r="36684" spans="6:6">
      <c r="F36684" s="1846"/>
    </row>
    <row r="36685" spans="6:6">
      <c r="F36685" s="1846"/>
    </row>
    <row r="36686" spans="6:6">
      <c r="F36686" s="1846"/>
    </row>
    <row r="36687" spans="6:6">
      <c r="F36687" s="1846"/>
    </row>
    <row r="36688" spans="6:6">
      <c r="F36688" s="1846"/>
    </row>
    <row r="36689" spans="6:6">
      <c r="F36689" s="1846"/>
    </row>
    <row r="36690" spans="6:6">
      <c r="F36690" s="1846"/>
    </row>
    <row r="36691" spans="6:6">
      <c r="F36691" s="1846"/>
    </row>
    <row r="36692" spans="6:6">
      <c r="F36692" s="1846"/>
    </row>
    <row r="36693" spans="6:6">
      <c r="F36693" s="1846"/>
    </row>
    <row r="36694" spans="6:6">
      <c r="F36694" s="1846"/>
    </row>
    <row r="36695" spans="6:6">
      <c r="F36695" s="1846"/>
    </row>
    <row r="36696" spans="6:6">
      <c r="F36696" s="1846"/>
    </row>
    <row r="36697" spans="6:6">
      <c r="F36697" s="1846"/>
    </row>
    <row r="36698" spans="6:6">
      <c r="F36698" s="1846"/>
    </row>
    <row r="36699" spans="6:6">
      <c r="F36699" s="1846"/>
    </row>
    <row r="36700" spans="6:6">
      <c r="F36700" s="1846"/>
    </row>
    <row r="36701" spans="6:6">
      <c r="F36701" s="1846"/>
    </row>
    <row r="36702" spans="6:6">
      <c r="F36702" s="1846"/>
    </row>
    <row r="36703" spans="6:6">
      <c r="F36703" s="1846"/>
    </row>
    <row r="36704" spans="6:6">
      <c r="F36704" s="1846"/>
    </row>
    <row r="36705" spans="6:6">
      <c r="F36705" s="1846"/>
    </row>
    <row r="36706" spans="6:6">
      <c r="F36706" s="1846"/>
    </row>
    <row r="36707" spans="6:6">
      <c r="F36707" s="1846"/>
    </row>
    <row r="36708" spans="6:6">
      <c r="F36708" s="1846"/>
    </row>
    <row r="36709" spans="6:6">
      <c r="F36709" s="1846"/>
    </row>
    <row r="36710" spans="6:6">
      <c r="F36710" s="1846"/>
    </row>
    <row r="36711" spans="6:6">
      <c r="F36711" s="1846"/>
    </row>
    <row r="36712" spans="6:6">
      <c r="F36712" s="1846"/>
    </row>
    <row r="36713" spans="6:6">
      <c r="F36713" s="1846"/>
    </row>
    <row r="36714" spans="6:6">
      <c r="F36714" s="1846"/>
    </row>
    <row r="36715" spans="6:6">
      <c r="F36715" s="1846"/>
    </row>
    <row r="36716" spans="6:6">
      <c r="F36716" s="1846"/>
    </row>
    <row r="36717" spans="6:6">
      <c r="F36717" s="1846"/>
    </row>
    <row r="36718" spans="6:6">
      <c r="F36718" s="1846"/>
    </row>
    <row r="36719" spans="6:6">
      <c r="F36719" s="1846"/>
    </row>
    <row r="36720" spans="6:6">
      <c r="F36720" s="1846"/>
    </row>
    <row r="36721" spans="6:6">
      <c r="F36721" s="1846"/>
    </row>
    <row r="36722" spans="6:6">
      <c r="F36722" s="1846"/>
    </row>
    <row r="36723" spans="6:6">
      <c r="F36723" s="1846"/>
    </row>
    <row r="36724" spans="6:6">
      <c r="F36724" s="1846"/>
    </row>
    <row r="36725" spans="6:6">
      <c r="F36725" s="1846"/>
    </row>
    <row r="36726" spans="6:6">
      <c r="F36726" s="1846"/>
    </row>
    <row r="36727" spans="6:6">
      <c r="F36727" s="1846"/>
    </row>
    <row r="36728" spans="6:6">
      <c r="F36728" s="1846"/>
    </row>
    <row r="36729" spans="6:6">
      <c r="F36729" s="1846"/>
    </row>
    <row r="36730" spans="6:6">
      <c r="F36730" s="1846"/>
    </row>
    <row r="36731" spans="6:6">
      <c r="F36731" s="1846"/>
    </row>
    <row r="36732" spans="6:6">
      <c r="F36732" s="1846"/>
    </row>
    <row r="36733" spans="6:6">
      <c r="F36733" s="1846"/>
    </row>
    <row r="36734" spans="6:6">
      <c r="F36734" s="1846"/>
    </row>
    <row r="36735" spans="6:6">
      <c r="F36735" s="1846"/>
    </row>
    <row r="36736" spans="6:6">
      <c r="F36736" s="1846"/>
    </row>
    <row r="36737" spans="6:6">
      <c r="F36737" s="1846"/>
    </row>
    <row r="36738" spans="6:6">
      <c r="F36738" s="1846"/>
    </row>
    <row r="36739" spans="6:6">
      <c r="F36739" s="1846"/>
    </row>
    <row r="36740" spans="6:6">
      <c r="F36740" s="1846"/>
    </row>
    <row r="36741" spans="6:6">
      <c r="F36741" s="1846"/>
    </row>
    <row r="36742" spans="6:6">
      <c r="F36742" s="1846"/>
    </row>
    <row r="36743" spans="6:6">
      <c r="F36743" s="1846"/>
    </row>
    <row r="36744" spans="6:6">
      <c r="F36744" s="1846"/>
    </row>
    <row r="36745" spans="6:6">
      <c r="F36745" s="1846"/>
    </row>
    <row r="36746" spans="6:6">
      <c r="F36746" s="1846"/>
    </row>
    <row r="36747" spans="6:6">
      <c r="F36747" s="1846"/>
    </row>
    <row r="36748" spans="6:6">
      <c r="F36748" s="1846"/>
    </row>
    <row r="36749" spans="6:6">
      <c r="F36749" s="1846"/>
    </row>
    <row r="36750" spans="6:6">
      <c r="F36750" s="1846"/>
    </row>
    <row r="36751" spans="6:6">
      <c r="F36751" s="1846"/>
    </row>
    <row r="36752" spans="6:6">
      <c r="F36752" s="1846"/>
    </row>
    <row r="36753" spans="6:6">
      <c r="F36753" s="1846"/>
    </row>
    <row r="36754" spans="6:6">
      <c r="F36754" s="1846"/>
    </row>
    <row r="36755" spans="6:6">
      <c r="F36755" s="1846"/>
    </row>
    <row r="36756" spans="6:6">
      <c r="F36756" s="1846"/>
    </row>
    <row r="36757" spans="6:6">
      <c r="F36757" s="1846"/>
    </row>
    <row r="36758" spans="6:6">
      <c r="F36758" s="1846"/>
    </row>
    <row r="36759" spans="6:6">
      <c r="F36759" s="1846"/>
    </row>
    <row r="36760" spans="6:6">
      <c r="F36760" s="1846"/>
    </row>
    <row r="36761" spans="6:6">
      <c r="F36761" s="1846"/>
    </row>
    <row r="36762" spans="6:6">
      <c r="F36762" s="1846"/>
    </row>
    <row r="36763" spans="6:6">
      <c r="F36763" s="1846"/>
    </row>
    <row r="36764" spans="6:6">
      <c r="F36764" s="1846"/>
    </row>
    <row r="36765" spans="6:6">
      <c r="F36765" s="1846"/>
    </row>
    <row r="36766" spans="6:6">
      <c r="F36766" s="1846"/>
    </row>
    <row r="36767" spans="6:6">
      <c r="F36767" s="1846"/>
    </row>
    <row r="36768" spans="6:6">
      <c r="F36768" s="1846"/>
    </row>
    <row r="36769" spans="6:6">
      <c r="F36769" s="1846"/>
    </row>
    <row r="36770" spans="6:6">
      <c r="F36770" s="1846"/>
    </row>
    <row r="36771" spans="6:6">
      <c r="F36771" s="1846"/>
    </row>
    <row r="36772" spans="6:6">
      <c r="F36772" s="1846"/>
    </row>
    <row r="36773" spans="6:6">
      <c r="F36773" s="1846"/>
    </row>
    <row r="36774" spans="6:6">
      <c r="F36774" s="1846"/>
    </row>
    <row r="36775" spans="6:6">
      <c r="F36775" s="1846"/>
    </row>
    <row r="36776" spans="6:6">
      <c r="F36776" s="1846"/>
    </row>
    <row r="36777" spans="6:6">
      <c r="F36777" s="1846"/>
    </row>
    <row r="36778" spans="6:6">
      <c r="F36778" s="1846"/>
    </row>
    <row r="36779" spans="6:6">
      <c r="F36779" s="1846"/>
    </row>
    <row r="36780" spans="6:6">
      <c r="F36780" s="1846"/>
    </row>
    <row r="36781" spans="6:6">
      <c r="F36781" s="1846"/>
    </row>
    <row r="36782" spans="6:6">
      <c r="F36782" s="1846"/>
    </row>
    <row r="36783" spans="6:6">
      <c r="F36783" s="1846"/>
    </row>
    <row r="36784" spans="6:6">
      <c r="F36784" s="1846"/>
    </row>
    <row r="36785" spans="6:6">
      <c r="F36785" s="1846"/>
    </row>
    <row r="36786" spans="6:6">
      <c r="F36786" s="1846"/>
    </row>
    <row r="36787" spans="6:6">
      <c r="F36787" s="1846"/>
    </row>
    <row r="36788" spans="6:6">
      <c r="F36788" s="1846"/>
    </row>
    <row r="36789" spans="6:6">
      <c r="F36789" s="1846"/>
    </row>
    <row r="36790" spans="6:6">
      <c r="F36790" s="1846"/>
    </row>
    <row r="36791" spans="6:6">
      <c r="F36791" s="1846"/>
    </row>
    <row r="36792" spans="6:6">
      <c r="F36792" s="1846"/>
    </row>
    <row r="36793" spans="6:6">
      <c r="F36793" s="1846"/>
    </row>
    <row r="36794" spans="6:6">
      <c r="F36794" s="1846"/>
    </row>
    <row r="36795" spans="6:6">
      <c r="F36795" s="1846"/>
    </row>
    <row r="36796" spans="6:6">
      <c r="F36796" s="1846"/>
    </row>
    <row r="36797" spans="6:6">
      <c r="F36797" s="1846"/>
    </row>
    <row r="36798" spans="6:6">
      <c r="F36798" s="1846"/>
    </row>
    <row r="36799" spans="6:6">
      <c r="F36799" s="1846"/>
    </row>
    <row r="36800" spans="6:6">
      <c r="F36800" s="1846"/>
    </row>
    <row r="36801" spans="6:6">
      <c r="F36801" s="1846"/>
    </row>
    <row r="36802" spans="6:6">
      <c r="F36802" s="1846"/>
    </row>
    <row r="36803" spans="6:6">
      <c r="F36803" s="1846"/>
    </row>
    <row r="36804" spans="6:6">
      <c r="F36804" s="1846"/>
    </row>
    <row r="36805" spans="6:6">
      <c r="F36805" s="1846"/>
    </row>
    <row r="36806" spans="6:6">
      <c r="F36806" s="1846"/>
    </row>
    <row r="36807" spans="6:6">
      <c r="F36807" s="1846"/>
    </row>
    <row r="36808" spans="6:6">
      <c r="F36808" s="1846"/>
    </row>
    <row r="36809" spans="6:6">
      <c r="F36809" s="1846"/>
    </row>
    <row r="36810" spans="6:6">
      <c r="F36810" s="1846"/>
    </row>
    <row r="36811" spans="6:6">
      <c r="F36811" s="1846"/>
    </row>
    <row r="36812" spans="6:6">
      <c r="F36812" s="1846"/>
    </row>
    <row r="36813" spans="6:6">
      <c r="F36813" s="1846"/>
    </row>
    <row r="36814" spans="6:6">
      <c r="F36814" s="1846"/>
    </row>
    <row r="36815" spans="6:6">
      <c r="F36815" s="1846"/>
    </row>
    <row r="36816" spans="6:6">
      <c r="F36816" s="1846"/>
    </row>
    <row r="36817" spans="6:6">
      <c r="F36817" s="1846"/>
    </row>
    <row r="36818" spans="6:6">
      <c r="F36818" s="1846"/>
    </row>
    <row r="36819" spans="6:6">
      <c r="F36819" s="1846"/>
    </row>
    <row r="36820" spans="6:6">
      <c r="F36820" s="1846"/>
    </row>
    <row r="36821" spans="6:6">
      <c r="F36821" s="1846"/>
    </row>
    <row r="36822" spans="6:6">
      <c r="F36822" s="1846"/>
    </row>
    <row r="36823" spans="6:6">
      <c r="F36823" s="1846"/>
    </row>
    <row r="36824" spans="6:6">
      <c r="F36824" s="1846"/>
    </row>
    <row r="36825" spans="6:6">
      <c r="F36825" s="1846"/>
    </row>
    <row r="36826" spans="6:6">
      <c r="F36826" s="1846"/>
    </row>
    <row r="36827" spans="6:6">
      <c r="F36827" s="1846"/>
    </row>
    <row r="36828" spans="6:6">
      <c r="F36828" s="1846"/>
    </row>
    <row r="36829" spans="6:6">
      <c r="F36829" s="1846"/>
    </row>
    <row r="36830" spans="6:6">
      <c r="F36830" s="1846"/>
    </row>
    <row r="36831" spans="6:6">
      <c r="F36831" s="1846"/>
    </row>
    <row r="36832" spans="6:6">
      <c r="F36832" s="1846"/>
    </row>
    <row r="36833" spans="6:6">
      <c r="F36833" s="1846"/>
    </row>
    <row r="36834" spans="6:6">
      <c r="F36834" s="1846"/>
    </row>
    <row r="36835" spans="6:6">
      <c r="F36835" s="1846"/>
    </row>
    <row r="36836" spans="6:6">
      <c r="F36836" s="1846"/>
    </row>
    <row r="36837" spans="6:6">
      <c r="F36837" s="1846"/>
    </row>
    <row r="36838" spans="6:6">
      <c r="F36838" s="1846"/>
    </row>
    <row r="36839" spans="6:6">
      <c r="F36839" s="1846"/>
    </row>
    <row r="36840" spans="6:6">
      <c r="F36840" s="1846"/>
    </row>
    <row r="36841" spans="6:6">
      <c r="F36841" s="1846"/>
    </row>
    <row r="36842" spans="6:6">
      <c r="F36842" s="1846"/>
    </row>
    <row r="36843" spans="6:6">
      <c r="F36843" s="1846"/>
    </row>
    <row r="36844" spans="6:6">
      <c r="F36844" s="1846"/>
    </row>
    <row r="36845" spans="6:6">
      <c r="F36845" s="1846"/>
    </row>
    <row r="36846" spans="6:6">
      <c r="F36846" s="1846"/>
    </row>
    <row r="36847" spans="6:6">
      <c r="F36847" s="1846"/>
    </row>
    <row r="36848" spans="6:6">
      <c r="F36848" s="1846"/>
    </row>
    <row r="36849" spans="6:6">
      <c r="F36849" s="1846"/>
    </row>
    <row r="36850" spans="6:6">
      <c r="F36850" s="1846"/>
    </row>
    <row r="36851" spans="6:6">
      <c r="F36851" s="1846"/>
    </row>
    <row r="36852" spans="6:6">
      <c r="F36852" s="1846"/>
    </row>
    <row r="36853" spans="6:6">
      <c r="F36853" s="1846"/>
    </row>
    <row r="36854" spans="6:6">
      <c r="F36854" s="1846"/>
    </row>
    <row r="36855" spans="6:6">
      <c r="F36855" s="1846"/>
    </row>
    <row r="36856" spans="6:6">
      <c r="F36856" s="1846"/>
    </row>
    <row r="36857" spans="6:6">
      <c r="F36857" s="1846"/>
    </row>
    <row r="36858" spans="6:6">
      <c r="F36858" s="1846"/>
    </row>
    <row r="36859" spans="6:6">
      <c r="F36859" s="1846"/>
    </row>
    <row r="36860" spans="6:6">
      <c r="F36860" s="1846"/>
    </row>
    <row r="36861" spans="6:6">
      <c r="F36861" s="1846"/>
    </row>
    <row r="36862" spans="6:6">
      <c r="F36862" s="1846"/>
    </row>
    <row r="36863" spans="6:6">
      <c r="F36863" s="1846"/>
    </row>
    <row r="36864" spans="6:6">
      <c r="F36864" s="1846"/>
    </row>
    <row r="36865" spans="6:6">
      <c r="F36865" s="1846"/>
    </row>
    <row r="36866" spans="6:6">
      <c r="F36866" s="1846"/>
    </row>
    <row r="36867" spans="6:6">
      <c r="F36867" s="1846"/>
    </row>
    <row r="36868" spans="6:6">
      <c r="F36868" s="1846"/>
    </row>
    <row r="36869" spans="6:6">
      <c r="F36869" s="1846"/>
    </row>
    <row r="36870" spans="6:6">
      <c r="F36870" s="1846"/>
    </row>
    <row r="36871" spans="6:6">
      <c r="F36871" s="1846"/>
    </row>
    <row r="36872" spans="6:6">
      <c r="F36872" s="1846"/>
    </row>
    <row r="36873" spans="6:6">
      <c r="F36873" s="1846"/>
    </row>
    <row r="36874" spans="6:6">
      <c r="F36874" s="1846"/>
    </row>
    <row r="36875" spans="6:6">
      <c r="F36875" s="1846"/>
    </row>
    <row r="36876" spans="6:6">
      <c r="F36876" s="1846"/>
    </row>
    <row r="36877" spans="6:6">
      <c r="F36877" s="1846"/>
    </row>
    <row r="36878" spans="6:6">
      <c r="F36878" s="1846"/>
    </row>
    <row r="36879" spans="6:6">
      <c r="F36879" s="1846"/>
    </row>
    <row r="36880" spans="6:6">
      <c r="F36880" s="1846"/>
    </row>
    <row r="36881" spans="6:6">
      <c r="F36881" s="1846"/>
    </row>
    <row r="36882" spans="6:6">
      <c r="F36882" s="1846"/>
    </row>
    <row r="36883" spans="6:6">
      <c r="F36883" s="1846"/>
    </row>
    <row r="36884" spans="6:6">
      <c r="F36884" s="1846"/>
    </row>
    <row r="36885" spans="6:6">
      <c r="F36885" s="1846"/>
    </row>
    <row r="36886" spans="6:6">
      <c r="F36886" s="1846"/>
    </row>
    <row r="36887" spans="6:6">
      <c r="F36887" s="1846"/>
    </row>
    <row r="36888" spans="6:6">
      <c r="F36888" s="1846"/>
    </row>
    <row r="36889" spans="6:6">
      <c r="F36889" s="1846"/>
    </row>
    <row r="36890" spans="6:6">
      <c r="F36890" s="1846"/>
    </row>
    <row r="36891" spans="6:6">
      <c r="F36891" s="1846"/>
    </row>
    <row r="36892" spans="6:6">
      <c r="F36892" s="1846"/>
    </row>
    <row r="36893" spans="6:6">
      <c r="F36893" s="1846"/>
    </row>
    <row r="36894" spans="6:6">
      <c r="F36894" s="1846"/>
    </row>
    <row r="36895" spans="6:6">
      <c r="F36895" s="1846"/>
    </row>
    <row r="36896" spans="6:6">
      <c r="F36896" s="1846"/>
    </row>
    <row r="36897" spans="6:6">
      <c r="F36897" s="1846"/>
    </row>
    <row r="36898" spans="6:6">
      <c r="F36898" s="1846"/>
    </row>
    <row r="36899" spans="6:6">
      <c r="F36899" s="1846"/>
    </row>
    <row r="36900" spans="6:6">
      <c r="F36900" s="1846"/>
    </row>
    <row r="36901" spans="6:6">
      <c r="F36901" s="1846"/>
    </row>
    <row r="36902" spans="6:6">
      <c r="F36902" s="1846"/>
    </row>
    <row r="36903" spans="6:6">
      <c r="F36903" s="1846"/>
    </row>
    <row r="36904" spans="6:6">
      <c r="F36904" s="1846"/>
    </row>
    <row r="36905" spans="6:6">
      <c r="F36905" s="1846"/>
    </row>
    <row r="36906" spans="6:6">
      <c r="F36906" s="1846"/>
    </row>
    <row r="36907" spans="6:6">
      <c r="F36907" s="1846"/>
    </row>
    <row r="36908" spans="6:6">
      <c r="F36908" s="1846"/>
    </row>
    <row r="36909" spans="6:6">
      <c r="F36909" s="1846"/>
    </row>
    <row r="36910" spans="6:6">
      <c r="F36910" s="1846"/>
    </row>
    <row r="36911" spans="6:6">
      <c r="F36911" s="1846"/>
    </row>
    <row r="36912" spans="6:6">
      <c r="F36912" s="1846"/>
    </row>
    <row r="36913" spans="6:6">
      <c r="F36913" s="1846"/>
    </row>
    <row r="36914" spans="6:6">
      <c r="F36914" s="1846"/>
    </row>
    <row r="36915" spans="6:6">
      <c r="F36915" s="1846"/>
    </row>
    <row r="36916" spans="6:6">
      <c r="F36916" s="1846"/>
    </row>
    <row r="36917" spans="6:6">
      <c r="F36917" s="1846"/>
    </row>
    <row r="36918" spans="6:6">
      <c r="F36918" s="1846"/>
    </row>
    <row r="36919" spans="6:6">
      <c r="F36919" s="1846"/>
    </row>
    <row r="36920" spans="6:6">
      <c r="F36920" s="1846"/>
    </row>
    <row r="36921" spans="6:6">
      <c r="F36921" s="1846"/>
    </row>
    <row r="36922" spans="6:6">
      <c r="F36922" s="1846"/>
    </row>
    <row r="36923" spans="6:6">
      <c r="F36923" s="1846"/>
    </row>
    <row r="36924" spans="6:6">
      <c r="F36924" s="1846"/>
    </row>
    <row r="36925" spans="6:6">
      <c r="F36925" s="1846"/>
    </row>
    <row r="36926" spans="6:6">
      <c r="F36926" s="1846"/>
    </row>
    <row r="36927" spans="6:6">
      <c r="F36927" s="1846"/>
    </row>
    <row r="36928" spans="6:6">
      <c r="F36928" s="1846"/>
    </row>
    <row r="36929" spans="6:6">
      <c r="F36929" s="1846"/>
    </row>
    <row r="36930" spans="6:6">
      <c r="F36930" s="1846"/>
    </row>
    <row r="36931" spans="6:6">
      <c r="F36931" s="1846"/>
    </row>
    <row r="36932" spans="6:6">
      <c r="F36932" s="1846"/>
    </row>
    <row r="36933" spans="6:6">
      <c r="F36933" s="1846"/>
    </row>
    <row r="36934" spans="6:6">
      <c r="F36934" s="1846"/>
    </row>
    <row r="36935" spans="6:6">
      <c r="F36935" s="1846"/>
    </row>
    <row r="36936" spans="6:6">
      <c r="F36936" s="1846"/>
    </row>
    <row r="36937" spans="6:6">
      <c r="F36937" s="1846"/>
    </row>
    <row r="36938" spans="6:6">
      <c r="F36938" s="1846"/>
    </row>
    <row r="36939" spans="6:6">
      <c r="F36939" s="1846"/>
    </row>
    <row r="36940" spans="6:6">
      <c r="F36940" s="1846"/>
    </row>
    <row r="36941" spans="6:6">
      <c r="F36941" s="1846"/>
    </row>
    <row r="36942" spans="6:6">
      <c r="F36942" s="1846"/>
    </row>
    <row r="36943" spans="6:6">
      <c r="F36943" s="1846"/>
    </row>
    <row r="36944" spans="6:6">
      <c r="F36944" s="1846"/>
    </row>
    <row r="36945" spans="6:6">
      <c r="F36945" s="1846"/>
    </row>
    <row r="36946" spans="6:6">
      <c r="F36946" s="1846"/>
    </row>
    <row r="36947" spans="6:6">
      <c r="F36947" s="1846"/>
    </row>
    <row r="36948" spans="6:6">
      <c r="F36948" s="1846"/>
    </row>
    <row r="36949" spans="6:6">
      <c r="F36949" s="1846"/>
    </row>
    <row r="36950" spans="6:6">
      <c r="F36950" s="1846"/>
    </row>
    <row r="36951" spans="6:6">
      <c r="F36951" s="1846"/>
    </row>
    <row r="36952" spans="6:6">
      <c r="F36952" s="1846"/>
    </row>
    <row r="36953" spans="6:6">
      <c r="F36953" s="1846"/>
    </row>
    <row r="36954" spans="6:6">
      <c r="F36954" s="1846"/>
    </row>
    <row r="36955" spans="6:6">
      <c r="F36955" s="1846"/>
    </row>
    <row r="36956" spans="6:6">
      <c r="F36956" s="1846"/>
    </row>
    <row r="36957" spans="6:6">
      <c r="F36957" s="1846"/>
    </row>
    <row r="36958" spans="6:6">
      <c r="F36958" s="1846"/>
    </row>
    <row r="36959" spans="6:6">
      <c r="F36959" s="1846"/>
    </row>
    <row r="36960" spans="6:6">
      <c r="F36960" s="1846"/>
    </row>
    <row r="36961" spans="6:6">
      <c r="F36961" s="1846"/>
    </row>
    <row r="36962" spans="6:6">
      <c r="F36962" s="1846"/>
    </row>
    <row r="36963" spans="6:6">
      <c r="F36963" s="1846"/>
    </row>
    <row r="36964" spans="6:6">
      <c r="F36964" s="1846"/>
    </row>
    <row r="36965" spans="6:6">
      <c r="F36965" s="1846"/>
    </row>
    <row r="36966" spans="6:6">
      <c r="F36966" s="1846"/>
    </row>
    <row r="36967" spans="6:6">
      <c r="F36967" s="1846"/>
    </row>
    <row r="36968" spans="6:6">
      <c r="F36968" s="1846"/>
    </row>
    <row r="36969" spans="6:6">
      <c r="F36969" s="1846"/>
    </row>
    <row r="36970" spans="6:6">
      <c r="F36970" s="1846"/>
    </row>
    <row r="36971" spans="6:6">
      <c r="F36971" s="1846"/>
    </row>
    <row r="36972" spans="6:6">
      <c r="F36972" s="1846"/>
    </row>
    <row r="36973" spans="6:6">
      <c r="F36973" s="1846"/>
    </row>
    <row r="36974" spans="6:6">
      <c r="F36974" s="1846"/>
    </row>
    <row r="36975" spans="6:6">
      <c r="F36975" s="1846"/>
    </row>
    <row r="36976" spans="6:6">
      <c r="F36976" s="1846"/>
    </row>
    <row r="36977" spans="6:6">
      <c r="F36977" s="1846"/>
    </row>
    <row r="36978" spans="6:6">
      <c r="F36978" s="1846"/>
    </row>
    <row r="36979" spans="6:6">
      <c r="F36979" s="1846"/>
    </row>
    <row r="36980" spans="6:6">
      <c r="F36980" s="1846"/>
    </row>
    <row r="36981" spans="6:6">
      <c r="F36981" s="1846"/>
    </row>
    <row r="36982" spans="6:6">
      <c r="F36982" s="1846"/>
    </row>
    <row r="36983" spans="6:6">
      <c r="F36983" s="1846"/>
    </row>
    <row r="36984" spans="6:6">
      <c r="F36984" s="1846"/>
    </row>
    <row r="36985" spans="6:6">
      <c r="F36985" s="1846"/>
    </row>
    <row r="36986" spans="6:6">
      <c r="F36986" s="1846"/>
    </row>
    <row r="36987" spans="6:6">
      <c r="F36987" s="1846"/>
    </row>
    <row r="36988" spans="6:6">
      <c r="F36988" s="1846"/>
    </row>
    <row r="36989" spans="6:6">
      <c r="F36989" s="1846"/>
    </row>
    <row r="36990" spans="6:6">
      <c r="F36990" s="1846"/>
    </row>
    <row r="36991" spans="6:6">
      <c r="F36991" s="1846"/>
    </row>
    <row r="36992" spans="6:6">
      <c r="F36992" s="1846"/>
    </row>
    <row r="36993" spans="6:6">
      <c r="F36993" s="1846"/>
    </row>
    <row r="36994" spans="6:6">
      <c r="F36994" s="1846"/>
    </row>
    <row r="36995" spans="6:6">
      <c r="F36995" s="1846"/>
    </row>
    <row r="36996" spans="6:6">
      <c r="F36996" s="1846"/>
    </row>
    <row r="36997" spans="6:6">
      <c r="F36997" s="1846"/>
    </row>
    <row r="36998" spans="6:6">
      <c r="F36998" s="1846"/>
    </row>
    <row r="36999" spans="6:6">
      <c r="F36999" s="1846"/>
    </row>
    <row r="37000" spans="6:6">
      <c r="F37000" s="1846"/>
    </row>
    <row r="37001" spans="6:6">
      <c r="F37001" s="1846"/>
    </row>
    <row r="37002" spans="6:6">
      <c r="F37002" s="1846"/>
    </row>
    <row r="37003" spans="6:6">
      <c r="F37003" s="1846"/>
    </row>
    <row r="37004" spans="6:6">
      <c r="F37004" s="1846"/>
    </row>
    <row r="37005" spans="6:6">
      <c r="F37005" s="1846"/>
    </row>
    <row r="37006" spans="6:6">
      <c r="F37006" s="1846"/>
    </row>
    <row r="37007" spans="6:6">
      <c r="F37007" s="1846"/>
    </row>
    <row r="37008" spans="6:6">
      <c r="F37008" s="1846"/>
    </row>
    <row r="37009" spans="6:6">
      <c r="F37009" s="1846"/>
    </row>
    <row r="37010" spans="6:6">
      <c r="F37010" s="1846"/>
    </row>
    <row r="37011" spans="6:6">
      <c r="F37011" s="1846"/>
    </row>
    <row r="37012" spans="6:6">
      <c r="F37012" s="1846"/>
    </row>
    <row r="37013" spans="6:6">
      <c r="F37013" s="1846"/>
    </row>
    <row r="37014" spans="6:6">
      <c r="F37014" s="1846"/>
    </row>
    <row r="37015" spans="6:6">
      <c r="F37015" s="1846"/>
    </row>
    <row r="37016" spans="6:6">
      <c r="F37016" s="1846"/>
    </row>
    <row r="37017" spans="6:6">
      <c r="F37017" s="1846"/>
    </row>
    <row r="37018" spans="6:6">
      <c r="F37018" s="1846"/>
    </row>
    <row r="37019" spans="6:6">
      <c r="F37019" s="1846"/>
    </row>
    <row r="37020" spans="6:6">
      <c r="F37020" s="1846"/>
    </row>
    <row r="37021" spans="6:6">
      <c r="F37021" s="1846"/>
    </row>
    <row r="37022" spans="6:6">
      <c r="F37022" s="1846"/>
    </row>
    <row r="37023" spans="6:6">
      <c r="F37023" s="1846"/>
    </row>
    <row r="37024" spans="6:6">
      <c r="F37024" s="1846"/>
    </row>
    <row r="37025" spans="6:6">
      <c r="F37025" s="1846"/>
    </row>
    <row r="37026" spans="6:6">
      <c r="F37026" s="1846"/>
    </row>
    <row r="37027" spans="6:6">
      <c r="F37027" s="1846"/>
    </row>
    <row r="37028" spans="6:6">
      <c r="F37028" s="1846"/>
    </row>
    <row r="37029" spans="6:6">
      <c r="F37029" s="1846"/>
    </row>
    <row r="37030" spans="6:6">
      <c r="F37030" s="1846"/>
    </row>
    <row r="37031" spans="6:6">
      <c r="F37031" s="1846"/>
    </row>
    <row r="37032" spans="6:6">
      <c r="F37032" s="1846"/>
    </row>
    <row r="37033" spans="6:6">
      <c r="F37033" s="1846"/>
    </row>
    <row r="37034" spans="6:6">
      <c r="F37034" s="1846"/>
    </row>
    <row r="37035" spans="6:6">
      <c r="F37035" s="1846"/>
    </row>
    <row r="37036" spans="6:6">
      <c r="F37036" s="1846"/>
    </row>
    <row r="37037" spans="6:6">
      <c r="F37037" s="1846"/>
    </row>
    <row r="37038" spans="6:6">
      <c r="F37038" s="1846"/>
    </row>
    <row r="37039" spans="6:6">
      <c r="F37039" s="1846"/>
    </row>
    <row r="37040" spans="6:6">
      <c r="F37040" s="1846"/>
    </row>
    <row r="37041" spans="6:6">
      <c r="F37041" s="1846"/>
    </row>
    <row r="37042" spans="6:6">
      <c r="F37042" s="1846"/>
    </row>
    <row r="37043" spans="6:6">
      <c r="F37043" s="1846"/>
    </row>
    <row r="37044" spans="6:6">
      <c r="F37044" s="1846"/>
    </row>
    <row r="37045" spans="6:6">
      <c r="F37045" s="1846"/>
    </row>
    <row r="37046" spans="6:6">
      <c r="F37046" s="1846"/>
    </row>
    <row r="37047" spans="6:6">
      <c r="F37047" s="1846"/>
    </row>
    <row r="37048" spans="6:6">
      <c r="F37048" s="1846"/>
    </row>
    <row r="37049" spans="6:6">
      <c r="F37049" s="1846"/>
    </row>
    <row r="37050" spans="6:6">
      <c r="F37050" s="1846"/>
    </row>
    <row r="37051" spans="6:6">
      <c r="F37051" s="1846"/>
    </row>
    <row r="37052" spans="6:6">
      <c r="F37052" s="1846"/>
    </row>
    <row r="37053" spans="6:6">
      <c r="F37053" s="1846"/>
    </row>
    <row r="37054" spans="6:6">
      <c r="F37054" s="1846"/>
    </row>
    <row r="37055" spans="6:6">
      <c r="F37055" s="1846"/>
    </row>
    <row r="37056" spans="6:6">
      <c r="F37056" s="1846"/>
    </row>
    <row r="37057" spans="6:6">
      <c r="F37057" s="1846"/>
    </row>
    <row r="37058" spans="6:6">
      <c r="F37058" s="1846"/>
    </row>
    <row r="37059" spans="6:6">
      <c r="F37059" s="1846"/>
    </row>
    <row r="37060" spans="6:6">
      <c r="F37060" s="1846"/>
    </row>
    <row r="37061" spans="6:6">
      <c r="F37061" s="1846"/>
    </row>
    <row r="37062" spans="6:6">
      <c r="F37062" s="1846"/>
    </row>
    <row r="37063" spans="6:6">
      <c r="F37063" s="1846"/>
    </row>
    <row r="37064" spans="6:6">
      <c r="F37064" s="1846"/>
    </row>
    <row r="37065" spans="6:6">
      <c r="F37065" s="1846"/>
    </row>
    <row r="37066" spans="6:6">
      <c r="F37066" s="1846"/>
    </row>
    <row r="37067" spans="6:6">
      <c r="F37067" s="1846"/>
    </row>
    <row r="37068" spans="6:6">
      <c r="F37068" s="1846"/>
    </row>
    <row r="37069" spans="6:6">
      <c r="F37069" s="1846"/>
    </row>
    <row r="37070" spans="6:6">
      <c r="F37070" s="1846"/>
    </row>
    <row r="37071" spans="6:6">
      <c r="F37071" s="1846"/>
    </row>
    <row r="37072" spans="6:6">
      <c r="F37072" s="1846"/>
    </row>
    <row r="37073" spans="6:6">
      <c r="F37073" s="1846"/>
    </row>
    <row r="37074" spans="6:6">
      <c r="F37074" s="1846"/>
    </row>
    <row r="37075" spans="6:6">
      <c r="F37075" s="1846"/>
    </row>
    <row r="37076" spans="6:6">
      <c r="F37076" s="1846"/>
    </row>
    <row r="37077" spans="6:6">
      <c r="F37077" s="1846"/>
    </row>
    <row r="37078" spans="6:6">
      <c r="F37078" s="1846"/>
    </row>
    <row r="37079" spans="6:6">
      <c r="F37079" s="1846"/>
    </row>
    <row r="37080" spans="6:6">
      <c r="F37080" s="1846"/>
    </row>
    <row r="37081" spans="6:6">
      <c r="F37081" s="1846"/>
    </row>
    <row r="37082" spans="6:6">
      <c r="F37082" s="1846"/>
    </row>
    <row r="37083" spans="6:6">
      <c r="F37083" s="1846"/>
    </row>
    <row r="37084" spans="6:6">
      <c r="F37084" s="1846"/>
    </row>
    <row r="37085" spans="6:6">
      <c r="F37085" s="1846"/>
    </row>
    <row r="37086" spans="6:6">
      <c r="F37086" s="1846"/>
    </row>
    <row r="37087" spans="6:6">
      <c r="F37087" s="1846"/>
    </row>
    <row r="37088" spans="6:6">
      <c r="F37088" s="1846"/>
    </row>
    <row r="37089" spans="6:6">
      <c r="F37089" s="1846"/>
    </row>
    <row r="37090" spans="6:6">
      <c r="F37090" s="1846"/>
    </row>
    <row r="37091" spans="6:6">
      <c r="F37091" s="1846"/>
    </row>
    <row r="37092" spans="6:6">
      <c r="F37092" s="1846"/>
    </row>
    <row r="37093" spans="6:6">
      <c r="F37093" s="1846"/>
    </row>
    <row r="37094" spans="6:6">
      <c r="F37094" s="1846"/>
    </row>
    <row r="37095" spans="6:6">
      <c r="F37095" s="1846"/>
    </row>
    <row r="37096" spans="6:6">
      <c r="F37096" s="1846"/>
    </row>
    <row r="37097" spans="6:6">
      <c r="F37097" s="1846"/>
    </row>
    <row r="37098" spans="6:6">
      <c r="F37098" s="1846"/>
    </row>
    <row r="37099" spans="6:6">
      <c r="F37099" s="1846"/>
    </row>
    <row r="37100" spans="6:6">
      <c r="F37100" s="1846"/>
    </row>
    <row r="37101" spans="6:6">
      <c r="F37101" s="1846"/>
    </row>
    <row r="37102" spans="6:6">
      <c r="F37102" s="1846"/>
    </row>
    <row r="37103" spans="6:6">
      <c r="F37103" s="1846"/>
    </row>
    <row r="37104" spans="6:6">
      <c r="F37104" s="1846"/>
    </row>
    <row r="37105" spans="6:6">
      <c r="F37105" s="1846"/>
    </row>
    <row r="37106" spans="6:6">
      <c r="F37106" s="1846"/>
    </row>
    <row r="37107" spans="6:6">
      <c r="F37107" s="1846"/>
    </row>
    <row r="37108" spans="6:6">
      <c r="F37108" s="1846"/>
    </row>
    <row r="37109" spans="6:6">
      <c r="F37109" s="1846"/>
    </row>
    <row r="37110" spans="6:6">
      <c r="F37110" s="1846"/>
    </row>
    <row r="37111" spans="6:6">
      <c r="F37111" s="1846"/>
    </row>
    <row r="37112" spans="6:6">
      <c r="F37112" s="1846"/>
    </row>
    <row r="37113" spans="6:6">
      <c r="F37113" s="1846"/>
    </row>
    <row r="37114" spans="6:6">
      <c r="F37114" s="1846"/>
    </row>
    <row r="37115" spans="6:6">
      <c r="F37115" s="1846"/>
    </row>
    <row r="37116" spans="6:6">
      <c r="F37116" s="1846"/>
    </row>
    <row r="37117" spans="6:6">
      <c r="F37117" s="1846"/>
    </row>
    <row r="37118" spans="6:6">
      <c r="F37118" s="1846"/>
    </row>
    <row r="37119" spans="6:6">
      <c r="F37119" s="1846"/>
    </row>
    <row r="37120" spans="6:6">
      <c r="F37120" s="1846"/>
    </row>
    <row r="37121" spans="6:6">
      <c r="F37121" s="1846"/>
    </row>
    <row r="37122" spans="6:6">
      <c r="F37122" s="1846"/>
    </row>
    <row r="37123" spans="6:6">
      <c r="F37123" s="1846"/>
    </row>
    <row r="37124" spans="6:6">
      <c r="F37124" s="1846"/>
    </row>
    <row r="37125" spans="6:6">
      <c r="F37125" s="1846"/>
    </row>
    <row r="37126" spans="6:6">
      <c r="F37126" s="1846"/>
    </row>
    <row r="37127" spans="6:6">
      <c r="F37127" s="1846"/>
    </row>
    <row r="37128" spans="6:6">
      <c r="F37128" s="1846"/>
    </row>
    <row r="37129" spans="6:6">
      <c r="F37129" s="1846"/>
    </row>
    <row r="37130" spans="6:6">
      <c r="F37130" s="1846"/>
    </row>
    <row r="37131" spans="6:6">
      <c r="F37131" s="1846"/>
    </row>
    <row r="37132" spans="6:6">
      <c r="F37132" s="1846"/>
    </row>
    <row r="37133" spans="6:6">
      <c r="F37133" s="1846"/>
    </row>
    <row r="37134" spans="6:6">
      <c r="F37134" s="1846"/>
    </row>
    <row r="37135" spans="6:6">
      <c r="F37135" s="1846"/>
    </row>
    <row r="37136" spans="6:6">
      <c r="F37136" s="1846"/>
    </row>
    <row r="37137" spans="6:6">
      <c r="F37137" s="1846"/>
    </row>
    <row r="37138" spans="6:6">
      <c r="F37138" s="1846"/>
    </row>
    <row r="37139" spans="6:6">
      <c r="F37139" s="1846"/>
    </row>
    <row r="37140" spans="6:6">
      <c r="F37140" s="1846"/>
    </row>
    <row r="37141" spans="6:6">
      <c r="F37141" s="1846"/>
    </row>
    <row r="37142" spans="6:6">
      <c r="F37142" s="1846"/>
    </row>
    <row r="37143" spans="6:6">
      <c r="F37143" s="1846"/>
    </row>
    <row r="37144" spans="6:6">
      <c r="F37144" s="1846"/>
    </row>
    <row r="37145" spans="6:6">
      <c r="F37145" s="1846"/>
    </row>
    <row r="37146" spans="6:6">
      <c r="F37146" s="1846"/>
    </row>
    <row r="37147" spans="6:6">
      <c r="F37147" s="1846"/>
    </row>
    <row r="37148" spans="6:6">
      <c r="F37148" s="1846"/>
    </row>
    <row r="37149" spans="6:6">
      <c r="F37149" s="1846"/>
    </row>
    <row r="37150" spans="6:6">
      <c r="F37150" s="1846"/>
    </row>
    <row r="37151" spans="6:6">
      <c r="F37151" s="1846"/>
    </row>
    <row r="37152" spans="6:6">
      <c r="F37152" s="1846"/>
    </row>
    <row r="37153" spans="6:6">
      <c r="F37153" s="1846"/>
    </row>
    <row r="37154" spans="6:6">
      <c r="F37154" s="1846"/>
    </row>
    <row r="37155" spans="6:6">
      <c r="F37155" s="1846"/>
    </row>
    <row r="37156" spans="6:6">
      <c r="F37156" s="1846"/>
    </row>
    <row r="37157" spans="6:6">
      <c r="F37157" s="1846"/>
    </row>
    <row r="37158" spans="6:6">
      <c r="F37158" s="1846"/>
    </row>
    <row r="37159" spans="6:6">
      <c r="F37159" s="1846"/>
    </row>
    <row r="37160" spans="6:6">
      <c r="F37160" s="1846"/>
    </row>
    <row r="37161" spans="6:6">
      <c r="F37161" s="1846"/>
    </row>
    <row r="37162" spans="6:6">
      <c r="F37162" s="1846"/>
    </row>
    <row r="37163" spans="6:6">
      <c r="F37163" s="1846"/>
    </row>
    <row r="37164" spans="6:6">
      <c r="F37164" s="1846"/>
    </row>
    <row r="37165" spans="6:6">
      <c r="F37165" s="1846"/>
    </row>
    <row r="37166" spans="6:6">
      <c r="F37166" s="1846"/>
    </row>
    <row r="37167" spans="6:6">
      <c r="F37167" s="1846"/>
    </row>
    <row r="37168" spans="6:6">
      <c r="F37168" s="1846"/>
    </row>
    <row r="37169" spans="6:6">
      <c r="F37169" s="1846"/>
    </row>
    <row r="37170" spans="6:6">
      <c r="F37170" s="1846"/>
    </row>
    <row r="37171" spans="6:6">
      <c r="F37171" s="1846"/>
    </row>
    <row r="37172" spans="6:6">
      <c r="F37172" s="1846"/>
    </row>
    <row r="37173" spans="6:6">
      <c r="F37173" s="1846"/>
    </row>
    <row r="37174" spans="6:6">
      <c r="F37174" s="1846"/>
    </row>
    <row r="37175" spans="6:6">
      <c r="F37175" s="1846"/>
    </row>
    <row r="37176" spans="6:6">
      <c r="F37176" s="1846"/>
    </row>
    <row r="37177" spans="6:6">
      <c r="F37177" s="1846"/>
    </row>
    <row r="37178" spans="6:6">
      <c r="F37178" s="1846"/>
    </row>
    <row r="37179" spans="6:6">
      <c r="F37179" s="1846"/>
    </row>
    <row r="37180" spans="6:6">
      <c r="F37180" s="1846"/>
    </row>
    <row r="37181" spans="6:6">
      <c r="F37181" s="1846"/>
    </row>
    <row r="37182" spans="6:6">
      <c r="F37182" s="1846"/>
    </row>
    <row r="37183" spans="6:6">
      <c r="F37183" s="1846"/>
    </row>
    <row r="37184" spans="6:6">
      <c r="F37184" s="1846"/>
    </row>
    <row r="37185" spans="6:6">
      <c r="F37185" s="1846"/>
    </row>
    <row r="37186" spans="6:6">
      <c r="F37186" s="1846"/>
    </row>
    <row r="37187" spans="6:6">
      <c r="F37187" s="1846"/>
    </row>
    <row r="37188" spans="6:6">
      <c r="F37188" s="1846"/>
    </row>
    <row r="37189" spans="6:6">
      <c r="F37189" s="1846"/>
    </row>
    <row r="37190" spans="6:6">
      <c r="F37190" s="1846"/>
    </row>
    <row r="37191" spans="6:6">
      <c r="F37191" s="1846"/>
    </row>
    <row r="37192" spans="6:6">
      <c r="F37192" s="1846"/>
    </row>
    <row r="37193" spans="6:6">
      <c r="F37193" s="1846"/>
    </row>
    <row r="37194" spans="6:6">
      <c r="F37194" s="1846"/>
    </row>
    <row r="37195" spans="6:6">
      <c r="F37195" s="1846"/>
    </row>
    <row r="37196" spans="6:6">
      <c r="F37196" s="1846"/>
    </row>
    <row r="37197" spans="6:6">
      <c r="F37197" s="1846"/>
    </row>
    <row r="37198" spans="6:6">
      <c r="F37198" s="1846"/>
    </row>
    <row r="37199" spans="6:6">
      <c r="F37199" s="1846"/>
    </row>
    <row r="37200" spans="6:6">
      <c r="F37200" s="1846"/>
    </row>
    <row r="37201" spans="6:6">
      <c r="F37201" s="1846"/>
    </row>
    <row r="37202" spans="6:6">
      <c r="F37202" s="1846"/>
    </row>
    <row r="37203" spans="6:6">
      <c r="F37203" s="1846"/>
    </row>
    <row r="37204" spans="6:6">
      <c r="F37204" s="1846"/>
    </row>
    <row r="37205" spans="6:6">
      <c r="F37205" s="1846"/>
    </row>
    <row r="37206" spans="6:6">
      <c r="F37206" s="1846"/>
    </row>
    <row r="37207" spans="6:6">
      <c r="F37207" s="1846"/>
    </row>
    <row r="37208" spans="6:6">
      <c r="F37208" s="1846"/>
    </row>
    <row r="37209" spans="6:6">
      <c r="F37209" s="1846"/>
    </row>
    <row r="37210" spans="6:6">
      <c r="F37210" s="1846"/>
    </row>
    <row r="37211" spans="6:6">
      <c r="F37211" s="1846"/>
    </row>
    <row r="37212" spans="6:6">
      <c r="F37212" s="1846"/>
    </row>
    <row r="37213" spans="6:6">
      <c r="F37213" s="1846"/>
    </row>
    <row r="37214" spans="6:6">
      <c r="F37214" s="1846"/>
    </row>
    <row r="37215" spans="6:6">
      <c r="F37215" s="1846"/>
    </row>
    <row r="37216" spans="6:6">
      <c r="F37216" s="1846"/>
    </row>
    <row r="37217" spans="6:6">
      <c r="F37217" s="1846"/>
    </row>
    <row r="37218" spans="6:6">
      <c r="F37218" s="1846"/>
    </row>
    <row r="37219" spans="6:6">
      <c r="F37219" s="1846"/>
    </row>
    <row r="37220" spans="6:6">
      <c r="F37220" s="1846"/>
    </row>
    <row r="37221" spans="6:6">
      <c r="F37221" s="1846"/>
    </row>
    <row r="37222" spans="6:6">
      <c r="F37222" s="1846"/>
    </row>
    <row r="37223" spans="6:6">
      <c r="F37223" s="1846"/>
    </row>
    <row r="37224" spans="6:6">
      <c r="F37224" s="1846"/>
    </row>
    <row r="37225" spans="6:6">
      <c r="F37225" s="1846"/>
    </row>
    <row r="37226" spans="6:6">
      <c r="F37226" s="1846"/>
    </row>
    <row r="37227" spans="6:6">
      <c r="F37227" s="1846"/>
    </row>
    <row r="37228" spans="6:6">
      <c r="F37228" s="1846"/>
    </row>
    <row r="37229" spans="6:6">
      <c r="F37229" s="1846"/>
    </row>
    <row r="37230" spans="6:6">
      <c r="F37230" s="1846"/>
    </row>
    <row r="37231" spans="6:6">
      <c r="F37231" s="1846"/>
    </row>
    <row r="37232" spans="6:6">
      <c r="F37232" s="1846"/>
    </row>
    <row r="37233" spans="6:6">
      <c r="F37233" s="1846"/>
    </row>
    <row r="37234" spans="6:6">
      <c r="F37234" s="1846"/>
    </row>
    <row r="37235" spans="6:6">
      <c r="F37235" s="1846"/>
    </row>
    <row r="37236" spans="6:6">
      <c r="F37236" s="1846"/>
    </row>
    <row r="37237" spans="6:6">
      <c r="F37237" s="1846"/>
    </row>
    <row r="37238" spans="6:6">
      <c r="F37238" s="1846"/>
    </row>
    <row r="37239" spans="6:6">
      <c r="F37239" s="1846"/>
    </row>
    <row r="37240" spans="6:6">
      <c r="F37240" s="1846"/>
    </row>
    <row r="37241" spans="6:6">
      <c r="F37241" s="1846"/>
    </row>
    <row r="37242" spans="6:6">
      <c r="F37242" s="1846"/>
    </row>
    <row r="37243" spans="6:6">
      <c r="F37243" s="1846"/>
    </row>
    <row r="37244" spans="6:6">
      <c r="F37244" s="1846"/>
    </row>
    <row r="37245" spans="6:6">
      <c r="F37245" s="1846"/>
    </row>
    <row r="37246" spans="6:6">
      <c r="F37246" s="1846"/>
    </row>
    <row r="37247" spans="6:6">
      <c r="F37247" s="1846"/>
    </row>
    <row r="37248" spans="6:6">
      <c r="F37248" s="1846"/>
    </row>
    <row r="37249" spans="6:6">
      <c r="F37249" s="1846"/>
    </row>
    <row r="37250" spans="6:6">
      <c r="F37250" s="1846"/>
    </row>
    <row r="37251" spans="6:6">
      <c r="F37251" s="1846"/>
    </row>
    <row r="37252" spans="6:6">
      <c r="F37252" s="1846"/>
    </row>
    <row r="37253" spans="6:6">
      <c r="F37253" s="1846"/>
    </row>
    <row r="37254" spans="6:6">
      <c r="F37254" s="1846"/>
    </row>
    <row r="37255" spans="6:6">
      <c r="F37255" s="1846"/>
    </row>
    <row r="37256" spans="6:6">
      <c r="F37256" s="1846"/>
    </row>
    <row r="37257" spans="6:6">
      <c r="F37257" s="1846"/>
    </row>
    <row r="37258" spans="6:6">
      <c r="F37258" s="1846"/>
    </row>
    <row r="37259" spans="6:6">
      <c r="F37259" s="1846"/>
    </row>
    <row r="37260" spans="6:6">
      <c r="F37260" s="1846"/>
    </row>
    <row r="37261" spans="6:6">
      <c r="F37261" s="1846"/>
    </row>
    <row r="37262" spans="6:6">
      <c r="F37262" s="1846"/>
    </row>
    <row r="37263" spans="6:6">
      <c r="F37263" s="1846"/>
    </row>
    <row r="37264" spans="6:6">
      <c r="F37264" s="1846"/>
    </row>
    <row r="37265" spans="6:6">
      <c r="F37265" s="1846"/>
    </row>
    <row r="37266" spans="6:6">
      <c r="F37266" s="1846"/>
    </row>
    <row r="37267" spans="6:6">
      <c r="F37267" s="1846"/>
    </row>
    <row r="37268" spans="6:6">
      <c r="F37268" s="1846"/>
    </row>
    <row r="37269" spans="6:6">
      <c r="F37269" s="1846"/>
    </row>
    <row r="37270" spans="6:6">
      <c r="F37270" s="1846"/>
    </row>
    <row r="37271" spans="6:6">
      <c r="F37271" s="1846"/>
    </row>
    <row r="37272" spans="6:6">
      <c r="F37272" s="1846"/>
    </row>
    <row r="37273" spans="6:6">
      <c r="F37273" s="1846"/>
    </row>
    <row r="37274" spans="6:6">
      <c r="F37274" s="1846"/>
    </row>
    <row r="37275" spans="6:6">
      <c r="F37275" s="1846"/>
    </row>
    <row r="37276" spans="6:6">
      <c r="F37276" s="1846"/>
    </row>
    <row r="37277" spans="6:6">
      <c r="F37277" s="1846"/>
    </row>
    <row r="37278" spans="6:6">
      <c r="F37278" s="1846"/>
    </row>
    <row r="37279" spans="6:6">
      <c r="F37279" s="1846"/>
    </row>
    <row r="37280" spans="6:6">
      <c r="F37280" s="1846"/>
    </row>
    <row r="37281" spans="6:6">
      <c r="F37281" s="1846"/>
    </row>
    <row r="37282" spans="6:6">
      <c r="F37282" s="1846"/>
    </row>
    <row r="37283" spans="6:6">
      <c r="F37283" s="1846"/>
    </row>
    <row r="37284" spans="6:6">
      <c r="F37284" s="1846"/>
    </row>
    <row r="37285" spans="6:6">
      <c r="F37285" s="1846"/>
    </row>
    <row r="37286" spans="6:6">
      <c r="F37286" s="1846"/>
    </row>
    <row r="37287" spans="6:6">
      <c r="F37287" s="1846"/>
    </row>
    <row r="37288" spans="6:6">
      <c r="F37288" s="1846"/>
    </row>
    <row r="37289" spans="6:6">
      <c r="F37289" s="1846"/>
    </row>
    <row r="37290" spans="6:6">
      <c r="F37290" s="1846"/>
    </row>
    <row r="37291" spans="6:6">
      <c r="F37291" s="1846"/>
    </row>
    <row r="37292" spans="6:6">
      <c r="F37292" s="1846"/>
    </row>
    <row r="37293" spans="6:6">
      <c r="F37293" s="1846"/>
    </row>
    <row r="37294" spans="6:6">
      <c r="F37294" s="1846"/>
    </row>
    <row r="37295" spans="6:6">
      <c r="F37295" s="1846"/>
    </row>
    <row r="37296" spans="6:6">
      <c r="F37296" s="1846"/>
    </row>
    <row r="37297" spans="6:6">
      <c r="F37297" s="1846"/>
    </row>
    <row r="37298" spans="6:6">
      <c r="F37298" s="1846"/>
    </row>
    <row r="37299" spans="6:6">
      <c r="F37299" s="1846"/>
    </row>
    <row r="37300" spans="6:6">
      <c r="F37300" s="1846"/>
    </row>
    <row r="37301" spans="6:6">
      <c r="F37301" s="1846"/>
    </row>
    <row r="37302" spans="6:6">
      <c r="F37302" s="1846"/>
    </row>
    <row r="37303" spans="6:6">
      <c r="F37303" s="1846"/>
    </row>
    <row r="37304" spans="6:6">
      <c r="F37304" s="1846"/>
    </row>
    <row r="37305" spans="6:6">
      <c r="F37305" s="1846"/>
    </row>
    <row r="37306" spans="6:6">
      <c r="F37306" s="1846"/>
    </row>
    <row r="37307" spans="6:6">
      <c r="F37307" s="1846"/>
    </row>
    <row r="37308" spans="6:6">
      <c r="F37308" s="1846"/>
    </row>
    <row r="37309" spans="6:6">
      <c r="F37309" s="1846"/>
    </row>
    <row r="37310" spans="6:6">
      <c r="F37310" s="1846"/>
    </row>
    <row r="37311" spans="6:6">
      <c r="F37311" s="1846"/>
    </row>
    <row r="37312" spans="6:6">
      <c r="F37312" s="1846"/>
    </row>
    <row r="37313" spans="6:6">
      <c r="F37313" s="1846"/>
    </row>
    <row r="37314" spans="6:6">
      <c r="F37314" s="1846"/>
    </row>
    <row r="37315" spans="6:6">
      <c r="F37315" s="1846"/>
    </row>
    <row r="37316" spans="6:6">
      <c r="F37316" s="1846"/>
    </row>
    <row r="37317" spans="6:6">
      <c r="F37317" s="1846"/>
    </row>
    <row r="37318" spans="6:6">
      <c r="F37318" s="1846"/>
    </row>
    <row r="37319" spans="6:6">
      <c r="F37319" s="1846"/>
    </row>
    <row r="37320" spans="6:6">
      <c r="F37320" s="1846"/>
    </row>
    <row r="37321" spans="6:6">
      <c r="F37321" s="1846"/>
    </row>
    <row r="37322" spans="6:6">
      <c r="F37322" s="1846"/>
    </row>
    <row r="37323" spans="6:6">
      <c r="F37323" s="1846"/>
    </row>
    <row r="37324" spans="6:6">
      <c r="F37324" s="1846"/>
    </row>
    <row r="37325" spans="6:6">
      <c r="F37325" s="1846"/>
    </row>
    <row r="37326" spans="6:6">
      <c r="F37326" s="1846"/>
    </row>
    <row r="37327" spans="6:6">
      <c r="F37327" s="1846"/>
    </row>
    <row r="37328" spans="6:6">
      <c r="F37328" s="1846"/>
    </row>
    <row r="37329" spans="6:6">
      <c r="F37329" s="1846"/>
    </row>
    <row r="37330" spans="6:6">
      <c r="F37330" s="1846"/>
    </row>
    <row r="37331" spans="6:6">
      <c r="F37331" s="1846"/>
    </row>
    <row r="37332" spans="6:6">
      <c r="F37332" s="1846"/>
    </row>
    <row r="37333" spans="6:6">
      <c r="F37333" s="1846"/>
    </row>
    <row r="37334" spans="6:6">
      <c r="F37334" s="1846"/>
    </row>
    <row r="37335" spans="6:6">
      <c r="F37335" s="1846"/>
    </row>
    <row r="37336" spans="6:6">
      <c r="F37336" s="1846"/>
    </row>
    <row r="37337" spans="6:6">
      <c r="F37337" s="1846"/>
    </row>
    <row r="37338" spans="6:6">
      <c r="F37338" s="1846"/>
    </row>
    <row r="37339" spans="6:6">
      <c r="F37339" s="1846"/>
    </row>
    <row r="37340" spans="6:6">
      <c r="F37340" s="1846"/>
    </row>
    <row r="37341" spans="6:6">
      <c r="F37341" s="1846"/>
    </row>
    <row r="37342" spans="6:6">
      <c r="F37342" s="1846"/>
    </row>
    <row r="37343" spans="6:6">
      <c r="F37343" s="1846"/>
    </row>
    <row r="37344" spans="6:6">
      <c r="F37344" s="1846"/>
    </row>
    <row r="37345" spans="6:6">
      <c r="F37345" s="1846"/>
    </row>
    <row r="37346" spans="6:6">
      <c r="F37346" s="1846"/>
    </row>
    <row r="37347" spans="6:6">
      <c r="F37347" s="1846"/>
    </row>
    <row r="37348" spans="6:6">
      <c r="F37348" s="1846"/>
    </row>
    <row r="37349" spans="6:6">
      <c r="F37349" s="1846"/>
    </row>
    <row r="37350" spans="6:6">
      <c r="F37350" s="1846"/>
    </row>
    <row r="37351" spans="6:6">
      <c r="F37351" s="1846"/>
    </row>
    <row r="37352" spans="6:6">
      <c r="F37352" s="1846"/>
    </row>
    <row r="37353" spans="6:6">
      <c r="F37353" s="1846"/>
    </row>
    <row r="37354" spans="6:6">
      <c r="F37354" s="1846"/>
    </row>
    <row r="37355" spans="6:6">
      <c r="F37355" s="1846"/>
    </row>
    <row r="37356" spans="6:6">
      <c r="F37356" s="1846"/>
    </row>
    <row r="37357" spans="6:6">
      <c r="F37357" s="1846"/>
    </row>
    <row r="37358" spans="6:6">
      <c r="F37358" s="1846"/>
    </row>
    <row r="37359" spans="6:6">
      <c r="F37359" s="1846"/>
    </row>
    <row r="37360" spans="6:6">
      <c r="F37360" s="1846"/>
    </row>
    <row r="37361" spans="6:6">
      <c r="F37361" s="1846"/>
    </row>
    <row r="37362" spans="6:6">
      <c r="F37362" s="1846"/>
    </row>
    <row r="37363" spans="6:6">
      <c r="F37363" s="1846"/>
    </row>
    <row r="37364" spans="6:6">
      <c r="F37364" s="1846"/>
    </row>
    <row r="37365" spans="6:6">
      <c r="F37365" s="1846"/>
    </row>
    <row r="37366" spans="6:6">
      <c r="F37366" s="1846"/>
    </row>
    <row r="37367" spans="6:6">
      <c r="F37367" s="1846"/>
    </row>
    <row r="37368" spans="6:6">
      <c r="F37368" s="1846"/>
    </row>
    <row r="37369" spans="6:6">
      <c r="F37369" s="1846"/>
    </row>
    <row r="37370" spans="6:6">
      <c r="F37370" s="1846"/>
    </row>
    <row r="37371" spans="6:6">
      <c r="F37371" s="1846"/>
    </row>
    <row r="37372" spans="6:6">
      <c r="F37372" s="1846"/>
    </row>
    <row r="37373" spans="6:6">
      <c r="F37373" s="1846"/>
    </row>
    <row r="37374" spans="6:6">
      <c r="F37374" s="1846"/>
    </row>
    <row r="37375" spans="6:6">
      <c r="F37375" s="1846"/>
    </row>
    <row r="37376" spans="6:6">
      <c r="F37376" s="1846"/>
    </row>
    <row r="37377" spans="6:6">
      <c r="F37377" s="1846"/>
    </row>
    <row r="37378" spans="6:6">
      <c r="F37378" s="1846"/>
    </row>
    <row r="37379" spans="6:6">
      <c r="F37379" s="1846"/>
    </row>
    <row r="37380" spans="6:6">
      <c r="F37380" s="1846"/>
    </row>
    <row r="37381" spans="6:6">
      <c r="F37381" s="1846"/>
    </row>
    <row r="37382" spans="6:6">
      <c r="F37382" s="1846"/>
    </row>
    <row r="37383" spans="6:6">
      <c r="F37383" s="1846"/>
    </row>
    <row r="37384" spans="6:6">
      <c r="F37384" s="1846"/>
    </row>
    <row r="37385" spans="6:6">
      <c r="F37385" s="1846"/>
    </row>
    <row r="37386" spans="6:6">
      <c r="F37386" s="1846"/>
    </row>
    <row r="37387" spans="6:6">
      <c r="F37387" s="1846"/>
    </row>
    <row r="37388" spans="6:6">
      <c r="F37388" s="1846"/>
    </row>
    <row r="37389" spans="6:6">
      <c r="F37389" s="1846"/>
    </row>
    <row r="37390" spans="6:6">
      <c r="F37390" s="1846"/>
    </row>
    <row r="37391" spans="6:6">
      <c r="F37391" s="1846"/>
    </row>
    <row r="37392" spans="6:6">
      <c r="F37392" s="1846"/>
    </row>
    <row r="37393" spans="6:6">
      <c r="F37393" s="1846"/>
    </row>
    <row r="37394" spans="6:6">
      <c r="F37394" s="1846"/>
    </row>
    <row r="37395" spans="6:6">
      <c r="F37395" s="1846"/>
    </row>
    <row r="37396" spans="6:6">
      <c r="F37396" s="1846"/>
    </row>
    <row r="37397" spans="6:6">
      <c r="F37397" s="1846"/>
    </row>
    <row r="37398" spans="6:6">
      <c r="F37398" s="1846"/>
    </row>
    <row r="37399" spans="6:6">
      <c r="F37399" s="1846"/>
    </row>
    <row r="37400" spans="6:6">
      <c r="F37400" s="1846"/>
    </row>
    <row r="37401" spans="6:6">
      <c r="F37401" s="1846"/>
    </row>
    <row r="37402" spans="6:6">
      <c r="F37402" s="1846"/>
    </row>
    <row r="37403" spans="6:6">
      <c r="F37403" s="1846"/>
    </row>
    <row r="37404" spans="6:6">
      <c r="F37404" s="1846"/>
    </row>
    <row r="37405" spans="6:6">
      <c r="F37405" s="1846"/>
    </row>
    <row r="37406" spans="6:6">
      <c r="F37406" s="1846"/>
    </row>
    <row r="37407" spans="6:6">
      <c r="F37407" s="1846"/>
    </row>
    <row r="37408" spans="6:6">
      <c r="F37408" s="1846"/>
    </row>
    <row r="37409" spans="6:6">
      <c r="F37409" s="1846"/>
    </row>
    <row r="37410" spans="6:6">
      <c r="F37410" s="1846"/>
    </row>
    <row r="37411" spans="6:6">
      <c r="F37411" s="1846"/>
    </row>
    <row r="37412" spans="6:6">
      <c r="F37412" s="1846"/>
    </row>
    <row r="37413" spans="6:6">
      <c r="F37413" s="1846"/>
    </row>
    <row r="37414" spans="6:6">
      <c r="F37414" s="1846"/>
    </row>
    <row r="37415" spans="6:6">
      <c r="F37415" s="1846"/>
    </row>
    <row r="37416" spans="6:6">
      <c r="F37416" s="1846"/>
    </row>
    <row r="37417" spans="6:6">
      <c r="F37417" s="1846"/>
    </row>
    <row r="37418" spans="6:6">
      <c r="F37418" s="1846"/>
    </row>
    <row r="37419" spans="6:6">
      <c r="F37419" s="1846"/>
    </row>
    <row r="37420" spans="6:6">
      <c r="F37420" s="1846"/>
    </row>
    <row r="37421" spans="6:6">
      <c r="F37421" s="1846"/>
    </row>
    <row r="37422" spans="6:6">
      <c r="F37422" s="1846"/>
    </row>
    <row r="37423" spans="6:6">
      <c r="F37423" s="1846"/>
    </row>
    <row r="37424" spans="6:6">
      <c r="F37424" s="1846"/>
    </row>
    <row r="37425" spans="6:6">
      <c r="F37425" s="1846"/>
    </row>
    <row r="37426" spans="6:6">
      <c r="F37426" s="1846"/>
    </row>
    <row r="37427" spans="6:6">
      <c r="F37427" s="1846"/>
    </row>
    <row r="37428" spans="6:6">
      <c r="F37428" s="1846"/>
    </row>
    <row r="37429" spans="6:6">
      <c r="F37429" s="1846"/>
    </row>
    <row r="37430" spans="6:6">
      <c r="F37430" s="1846"/>
    </row>
    <row r="37431" spans="6:6">
      <c r="F37431" s="1846"/>
    </row>
    <row r="37432" spans="6:6">
      <c r="F37432" s="1846"/>
    </row>
    <row r="37433" spans="6:6">
      <c r="F37433" s="1846"/>
    </row>
    <row r="37434" spans="6:6">
      <c r="F37434" s="1846"/>
    </row>
    <row r="37435" spans="6:6">
      <c r="F37435" s="1846"/>
    </row>
    <row r="37436" spans="6:6">
      <c r="F37436" s="1846"/>
    </row>
    <row r="37437" spans="6:6">
      <c r="F37437" s="1846"/>
    </row>
    <row r="37438" spans="6:6">
      <c r="F37438" s="1846"/>
    </row>
    <row r="37439" spans="6:6">
      <c r="F37439" s="1846"/>
    </row>
    <row r="37440" spans="6:6">
      <c r="F37440" s="1846"/>
    </row>
    <row r="37441" spans="6:6">
      <c r="F37441" s="1846"/>
    </row>
    <row r="37442" spans="6:6">
      <c r="F37442" s="1846"/>
    </row>
    <row r="37443" spans="6:6">
      <c r="F37443" s="1846"/>
    </row>
    <row r="37444" spans="6:6">
      <c r="F37444" s="1846"/>
    </row>
    <row r="37445" spans="6:6">
      <c r="F37445" s="1846"/>
    </row>
    <row r="37446" spans="6:6">
      <c r="F37446" s="1846"/>
    </row>
    <row r="37447" spans="6:6">
      <c r="F37447" s="1846"/>
    </row>
    <row r="37448" spans="6:6">
      <c r="F37448" s="1846"/>
    </row>
    <row r="37449" spans="6:6">
      <c r="F37449" s="1846"/>
    </row>
    <row r="37450" spans="6:6">
      <c r="F37450" s="1846"/>
    </row>
    <row r="37451" spans="6:6">
      <c r="F37451" s="1846"/>
    </row>
    <row r="37452" spans="6:6">
      <c r="F37452" s="1846"/>
    </row>
    <row r="37453" spans="6:6">
      <c r="F37453" s="1846"/>
    </row>
    <row r="37454" spans="6:6">
      <c r="F37454" s="1846"/>
    </row>
    <row r="37455" spans="6:6">
      <c r="F37455" s="1846"/>
    </row>
    <row r="37456" spans="6:6">
      <c r="F37456" s="1846"/>
    </row>
    <row r="37457" spans="6:6">
      <c r="F37457" s="1846"/>
    </row>
    <row r="37458" spans="6:6">
      <c r="F37458" s="1846"/>
    </row>
    <row r="37459" spans="6:6">
      <c r="F37459" s="1846"/>
    </row>
    <row r="37460" spans="6:6">
      <c r="F37460" s="1846"/>
    </row>
    <row r="37461" spans="6:6">
      <c r="F37461" s="1846"/>
    </row>
    <row r="37462" spans="6:6">
      <c r="F37462" s="1846"/>
    </row>
    <row r="37463" spans="6:6">
      <c r="F37463" s="1846"/>
    </row>
    <row r="37464" spans="6:6">
      <c r="F37464" s="1846"/>
    </row>
    <row r="37465" spans="6:6">
      <c r="F37465" s="1846"/>
    </row>
    <row r="37466" spans="6:6">
      <c r="F37466" s="1846"/>
    </row>
    <row r="37467" spans="6:6">
      <c r="F37467" s="1846"/>
    </row>
    <row r="37468" spans="6:6">
      <c r="F37468" s="1846"/>
    </row>
    <row r="37469" spans="6:6">
      <c r="F37469" s="1846"/>
    </row>
    <row r="37470" spans="6:6">
      <c r="F37470" s="1846"/>
    </row>
    <row r="37471" spans="6:6">
      <c r="F37471" s="1846"/>
    </row>
    <row r="37472" spans="6:6">
      <c r="F37472" s="1846"/>
    </row>
    <row r="37473" spans="6:6">
      <c r="F37473" s="1846"/>
    </row>
    <row r="37474" spans="6:6">
      <c r="F37474" s="1846"/>
    </row>
    <row r="37475" spans="6:6">
      <c r="F37475" s="1846"/>
    </row>
    <row r="37476" spans="6:6">
      <c r="F37476" s="1846"/>
    </row>
    <row r="37477" spans="6:6">
      <c r="F37477" s="1846"/>
    </row>
    <row r="37478" spans="6:6">
      <c r="F37478" s="1846"/>
    </row>
    <row r="37479" spans="6:6">
      <c r="F37479" s="1846"/>
    </row>
    <row r="37480" spans="6:6">
      <c r="F37480" s="1846"/>
    </row>
    <row r="37481" spans="6:6">
      <c r="F37481" s="1846"/>
    </row>
    <row r="37482" spans="6:6">
      <c r="F37482" s="1846"/>
    </row>
    <row r="37483" spans="6:6">
      <c r="F37483" s="1846"/>
    </row>
    <row r="37484" spans="6:6">
      <c r="F37484" s="1846"/>
    </row>
    <row r="37485" spans="6:6">
      <c r="F37485" s="1846"/>
    </row>
    <row r="37486" spans="6:6">
      <c r="F37486" s="1846"/>
    </row>
    <row r="37487" spans="6:6">
      <c r="F37487" s="1846"/>
    </row>
    <row r="37488" spans="6:6">
      <c r="F37488" s="1846"/>
    </row>
    <row r="37489" spans="6:6">
      <c r="F37489" s="1846"/>
    </row>
    <row r="37490" spans="6:6">
      <c r="F37490" s="1846"/>
    </row>
    <row r="37491" spans="6:6">
      <c r="F37491" s="1846"/>
    </row>
    <row r="37492" spans="6:6">
      <c r="F37492" s="1846"/>
    </row>
    <row r="37493" spans="6:6">
      <c r="F37493" s="1846"/>
    </row>
    <row r="37494" spans="6:6">
      <c r="F37494" s="1846"/>
    </row>
    <row r="37495" spans="6:6">
      <c r="F37495" s="1846"/>
    </row>
    <row r="37496" spans="6:6">
      <c r="F37496" s="1846"/>
    </row>
    <row r="37497" spans="6:6">
      <c r="F37497" s="1846"/>
    </row>
    <row r="37498" spans="6:6">
      <c r="F37498" s="1846"/>
    </row>
    <row r="37499" spans="6:6">
      <c r="F37499" s="1846"/>
    </row>
    <row r="37500" spans="6:6">
      <c r="F37500" s="1846"/>
    </row>
    <row r="37501" spans="6:6">
      <c r="F37501" s="1846"/>
    </row>
    <row r="37502" spans="6:6">
      <c r="F37502" s="1846"/>
    </row>
    <row r="37503" spans="6:6">
      <c r="F37503" s="1846"/>
    </row>
    <row r="37504" spans="6:6">
      <c r="F37504" s="1846"/>
    </row>
    <row r="37505" spans="6:6">
      <c r="F37505" s="1846"/>
    </row>
    <row r="37506" spans="6:6">
      <c r="F37506" s="1846"/>
    </row>
    <row r="37507" spans="6:6">
      <c r="F37507" s="1846"/>
    </row>
    <row r="37508" spans="6:6">
      <c r="F37508" s="1846"/>
    </row>
    <row r="37509" spans="6:6">
      <c r="F37509" s="1846"/>
    </row>
    <row r="37510" spans="6:6">
      <c r="F37510" s="1846"/>
    </row>
    <row r="37511" spans="6:6">
      <c r="F37511" s="1846"/>
    </row>
    <row r="37512" spans="6:6">
      <c r="F37512" s="1846"/>
    </row>
    <row r="37513" spans="6:6">
      <c r="F37513" s="1846"/>
    </row>
    <row r="37514" spans="6:6">
      <c r="F37514" s="1846"/>
    </row>
    <row r="37515" spans="6:6">
      <c r="F37515" s="1846"/>
    </row>
    <row r="37516" spans="6:6">
      <c r="F37516" s="1846"/>
    </row>
    <row r="37517" spans="6:6">
      <c r="F37517" s="1846"/>
    </row>
    <row r="37518" spans="6:6">
      <c r="F37518" s="1846"/>
    </row>
    <row r="37519" spans="6:6">
      <c r="F37519" s="1846"/>
    </row>
    <row r="37520" spans="6:6">
      <c r="F37520" s="1846"/>
    </row>
    <row r="37521" spans="6:6">
      <c r="F37521" s="1846"/>
    </row>
    <row r="37522" spans="6:6">
      <c r="F37522" s="1846"/>
    </row>
    <row r="37523" spans="6:6">
      <c r="F37523" s="1846"/>
    </row>
    <row r="37524" spans="6:6">
      <c r="F37524" s="1846"/>
    </row>
    <row r="37525" spans="6:6">
      <c r="F37525" s="1846"/>
    </row>
    <row r="37526" spans="6:6">
      <c r="F37526" s="1846"/>
    </row>
    <row r="37527" spans="6:6">
      <c r="F37527" s="1846"/>
    </row>
    <row r="37528" spans="6:6">
      <c r="F37528" s="1846"/>
    </row>
    <row r="37529" spans="6:6">
      <c r="F37529" s="1846"/>
    </row>
    <row r="37530" spans="6:6">
      <c r="F37530" s="1846"/>
    </row>
    <row r="37531" spans="6:6">
      <c r="F37531" s="1846"/>
    </row>
    <row r="37532" spans="6:6">
      <c r="F37532" s="1846"/>
    </row>
    <row r="37533" spans="6:6">
      <c r="F37533" s="1846"/>
    </row>
    <row r="37534" spans="6:6">
      <c r="F37534" s="1846"/>
    </row>
    <row r="37535" spans="6:6">
      <c r="F37535" s="1846"/>
    </row>
    <row r="37536" spans="6:6">
      <c r="F37536" s="1846"/>
    </row>
    <row r="37537" spans="6:6">
      <c r="F37537" s="1846"/>
    </row>
    <row r="37538" spans="6:6">
      <c r="F37538" s="1846"/>
    </row>
    <row r="37539" spans="6:6">
      <c r="F37539" s="1846"/>
    </row>
    <row r="37540" spans="6:6">
      <c r="F37540" s="1846"/>
    </row>
    <row r="37541" spans="6:6">
      <c r="F37541" s="1846"/>
    </row>
    <row r="37542" spans="6:6">
      <c r="F37542" s="1846"/>
    </row>
    <row r="37543" spans="6:6">
      <c r="F37543" s="1846"/>
    </row>
    <row r="37544" spans="6:6">
      <c r="F37544" s="1846"/>
    </row>
    <row r="37545" spans="6:6">
      <c r="F37545" s="1846"/>
    </row>
    <row r="37546" spans="6:6">
      <c r="F37546" s="1846"/>
    </row>
    <row r="37547" spans="6:6">
      <c r="F37547" s="1846"/>
    </row>
    <row r="37548" spans="6:6">
      <c r="F37548" s="1846"/>
    </row>
    <row r="37549" spans="6:6">
      <c r="F37549" s="1846"/>
    </row>
    <row r="37550" spans="6:6">
      <c r="F37550" s="1846"/>
    </row>
    <row r="37551" spans="6:6">
      <c r="F37551" s="1846"/>
    </row>
    <row r="37552" spans="6:6">
      <c r="F37552" s="1846"/>
    </row>
    <row r="37553" spans="6:6">
      <c r="F37553" s="1846"/>
    </row>
    <row r="37554" spans="6:6">
      <c r="F37554" s="1846"/>
    </row>
    <row r="37555" spans="6:6">
      <c r="F37555" s="1846"/>
    </row>
    <row r="37556" spans="6:6">
      <c r="F37556" s="1846"/>
    </row>
    <row r="37557" spans="6:6">
      <c r="F37557" s="1846"/>
    </row>
    <row r="37558" spans="6:6">
      <c r="F37558" s="1846"/>
    </row>
    <row r="37559" spans="6:6">
      <c r="F37559" s="1846"/>
    </row>
    <row r="37560" spans="6:6">
      <c r="F37560" s="1846"/>
    </row>
    <row r="37561" spans="6:6">
      <c r="F37561" s="1846"/>
    </row>
    <row r="37562" spans="6:6">
      <c r="F37562" s="1846"/>
    </row>
    <row r="37563" spans="6:6">
      <c r="F37563" s="1846"/>
    </row>
    <row r="37564" spans="6:6">
      <c r="F37564" s="1846"/>
    </row>
    <row r="37565" spans="6:6">
      <c r="F37565" s="1846"/>
    </row>
    <row r="37566" spans="6:6">
      <c r="F37566" s="1846"/>
    </row>
    <row r="37567" spans="6:6">
      <c r="F37567" s="1846"/>
    </row>
    <row r="37568" spans="6:6">
      <c r="F37568" s="1846"/>
    </row>
    <row r="37569" spans="6:6">
      <c r="F37569" s="1846"/>
    </row>
    <row r="37570" spans="6:6">
      <c r="F37570" s="1846"/>
    </row>
    <row r="37571" spans="6:6">
      <c r="F37571" s="1846"/>
    </row>
    <row r="37572" spans="6:6">
      <c r="F37572" s="1846"/>
    </row>
    <row r="37573" spans="6:6">
      <c r="F37573" s="1846"/>
    </row>
    <row r="37574" spans="6:6">
      <c r="F37574" s="1846"/>
    </row>
    <row r="37575" spans="6:6">
      <c r="F37575" s="1846"/>
    </row>
    <row r="37576" spans="6:6">
      <c r="F37576" s="1846"/>
    </row>
    <row r="37577" spans="6:6">
      <c r="F37577" s="1846"/>
    </row>
    <row r="37578" spans="6:6">
      <c r="F37578" s="1846"/>
    </row>
    <row r="37579" spans="6:6">
      <c r="F37579" s="1846"/>
    </row>
    <row r="37580" spans="6:6">
      <c r="F37580" s="1846"/>
    </row>
    <row r="37581" spans="6:6">
      <c r="F37581" s="1846"/>
    </row>
    <row r="37582" spans="6:6">
      <c r="F37582" s="1846"/>
    </row>
    <row r="37583" spans="6:6">
      <c r="F37583" s="1846"/>
    </row>
    <row r="37584" spans="6:6">
      <c r="F37584" s="1846"/>
    </row>
    <row r="37585" spans="6:6">
      <c r="F37585" s="1846"/>
    </row>
    <row r="37586" spans="6:6">
      <c r="F37586" s="1846"/>
    </row>
    <row r="37587" spans="6:6">
      <c r="F37587" s="1846"/>
    </row>
    <row r="37588" spans="6:6">
      <c r="F37588" s="1846"/>
    </row>
    <row r="37589" spans="6:6">
      <c r="F37589" s="1846"/>
    </row>
    <row r="37590" spans="6:6">
      <c r="F37590" s="1846"/>
    </row>
    <row r="37591" spans="6:6">
      <c r="F37591" s="1846"/>
    </row>
    <row r="37592" spans="6:6">
      <c r="F37592" s="1846"/>
    </row>
    <row r="37593" spans="6:6">
      <c r="F37593" s="1846"/>
    </row>
    <row r="37594" spans="6:6">
      <c r="F37594" s="1846"/>
    </row>
    <row r="37595" spans="6:6">
      <c r="F37595" s="1846"/>
    </row>
    <row r="37596" spans="6:6">
      <c r="F37596" s="1846"/>
    </row>
    <row r="37597" spans="6:6">
      <c r="F37597" s="1846"/>
    </row>
    <row r="37598" spans="6:6">
      <c r="F37598" s="1846"/>
    </row>
    <row r="37599" spans="6:6">
      <c r="F37599" s="1846"/>
    </row>
    <row r="37600" spans="6:6">
      <c r="F37600" s="1846"/>
    </row>
    <row r="37601" spans="6:6">
      <c r="F37601" s="1846"/>
    </row>
    <row r="37602" spans="6:6">
      <c r="F37602" s="1846"/>
    </row>
    <row r="37603" spans="6:6">
      <c r="F37603" s="1846"/>
    </row>
    <row r="37604" spans="6:6">
      <c r="F37604" s="1846"/>
    </row>
    <row r="37605" spans="6:6">
      <c r="F37605" s="1846"/>
    </row>
    <row r="37606" spans="6:6">
      <c r="F37606" s="1846"/>
    </row>
    <row r="37607" spans="6:6">
      <c r="F37607" s="1846"/>
    </row>
    <row r="37608" spans="6:6">
      <c r="F37608" s="1846"/>
    </row>
    <row r="37609" spans="6:6">
      <c r="F37609" s="1846"/>
    </row>
    <row r="37610" spans="6:6">
      <c r="F37610" s="1846"/>
    </row>
    <row r="37611" spans="6:6">
      <c r="F37611" s="1846"/>
    </row>
    <row r="37612" spans="6:6">
      <c r="F37612" s="1846"/>
    </row>
    <row r="37613" spans="6:6">
      <c r="F37613" s="1846"/>
    </row>
    <row r="37614" spans="6:6">
      <c r="F37614" s="1846"/>
    </row>
    <row r="37615" spans="6:6">
      <c r="F37615" s="1846"/>
    </row>
    <row r="37616" spans="6:6">
      <c r="F37616" s="1846"/>
    </row>
    <row r="37617" spans="6:6">
      <c r="F37617" s="1846"/>
    </row>
    <row r="37618" spans="6:6">
      <c r="F37618" s="1846"/>
    </row>
    <row r="37619" spans="6:6">
      <c r="F37619" s="1846"/>
    </row>
    <row r="37620" spans="6:6">
      <c r="F37620" s="1846"/>
    </row>
    <row r="37621" spans="6:6">
      <c r="F37621" s="1846"/>
    </row>
    <row r="37622" spans="6:6">
      <c r="F37622" s="1846"/>
    </row>
    <row r="37623" spans="6:6">
      <c r="F37623" s="1846"/>
    </row>
    <row r="37624" spans="6:6">
      <c r="F37624" s="1846"/>
    </row>
    <row r="37625" spans="6:6">
      <c r="F37625" s="1846"/>
    </row>
    <row r="37626" spans="6:6">
      <c r="F37626" s="1846"/>
    </row>
    <row r="37627" spans="6:6">
      <c r="F37627" s="1846"/>
    </row>
    <row r="37628" spans="6:6">
      <c r="F37628" s="1846"/>
    </row>
    <row r="37629" spans="6:6">
      <c r="F37629" s="1846"/>
    </row>
    <row r="37630" spans="6:6">
      <c r="F37630" s="1846"/>
    </row>
    <row r="37631" spans="6:6">
      <c r="F37631" s="1846"/>
    </row>
    <row r="37632" spans="6:6">
      <c r="F37632" s="1846"/>
    </row>
    <row r="37633" spans="6:6">
      <c r="F37633" s="1846"/>
    </row>
    <row r="37634" spans="6:6">
      <c r="F37634" s="1846"/>
    </row>
    <row r="37635" spans="6:6">
      <c r="F37635" s="1846"/>
    </row>
    <row r="37636" spans="6:6">
      <c r="F37636" s="1846"/>
    </row>
    <row r="37637" spans="6:6">
      <c r="F37637" s="1846"/>
    </row>
    <row r="37638" spans="6:6">
      <c r="F37638" s="1846"/>
    </row>
    <row r="37639" spans="6:6">
      <c r="F37639" s="1846"/>
    </row>
    <row r="37640" spans="6:6">
      <c r="F37640" s="1846"/>
    </row>
    <row r="37641" spans="6:6">
      <c r="F37641" s="1846"/>
    </row>
    <row r="37642" spans="6:6">
      <c r="F37642" s="1846"/>
    </row>
    <row r="37643" spans="6:6">
      <c r="F37643" s="1846"/>
    </row>
    <row r="37644" spans="6:6">
      <c r="F37644" s="1846"/>
    </row>
    <row r="37645" spans="6:6">
      <c r="F37645" s="1846"/>
    </row>
    <row r="37646" spans="6:6">
      <c r="F37646" s="1846"/>
    </row>
    <row r="37647" spans="6:6">
      <c r="F37647" s="1846"/>
    </row>
    <row r="37648" spans="6:6">
      <c r="F37648" s="1846"/>
    </row>
    <row r="37649" spans="6:6">
      <c r="F37649" s="1846"/>
    </row>
    <row r="37650" spans="6:6">
      <c r="F37650" s="1846"/>
    </row>
    <row r="37651" spans="6:6">
      <c r="F37651" s="1846"/>
    </row>
    <row r="37652" spans="6:6">
      <c r="F37652" s="1846"/>
    </row>
    <row r="37653" spans="6:6">
      <c r="F37653" s="1846"/>
    </row>
    <row r="37654" spans="6:6">
      <c r="F37654" s="1846"/>
    </row>
    <row r="37655" spans="6:6">
      <c r="F37655" s="1846"/>
    </row>
    <row r="37656" spans="6:6">
      <c r="F37656" s="1846"/>
    </row>
    <row r="37657" spans="6:6">
      <c r="F37657" s="1846"/>
    </row>
    <row r="37658" spans="6:6">
      <c r="F37658" s="1846"/>
    </row>
    <row r="37659" spans="6:6">
      <c r="F37659" s="1846"/>
    </row>
    <row r="37660" spans="6:6">
      <c r="F37660" s="1846"/>
    </row>
    <row r="37661" spans="6:6">
      <c r="F37661" s="1846"/>
    </row>
    <row r="37662" spans="6:6">
      <c r="F37662" s="1846"/>
    </row>
    <row r="37663" spans="6:6">
      <c r="F37663" s="1846"/>
    </row>
    <row r="37664" spans="6:6">
      <c r="F37664" s="1846"/>
    </row>
    <row r="37665" spans="6:6">
      <c r="F37665" s="1846"/>
    </row>
    <row r="37666" spans="6:6">
      <c r="F37666" s="1846"/>
    </row>
    <row r="37667" spans="6:6">
      <c r="F37667" s="1846"/>
    </row>
    <row r="37668" spans="6:6">
      <c r="F37668" s="1846"/>
    </row>
    <row r="37669" spans="6:6">
      <c r="F37669" s="1846"/>
    </row>
    <row r="37670" spans="6:6">
      <c r="F37670" s="1846"/>
    </row>
    <row r="37671" spans="6:6">
      <c r="F37671" s="1846"/>
    </row>
    <row r="37672" spans="6:6">
      <c r="F37672" s="1846"/>
    </row>
    <row r="37673" spans="6:6">
      <c r="F37673" s="1846"/>
    </row>
    <row r="37674" spans="6:6">
      <c r="F37674" s="1846"/>
    </row>
    <row r="37675" spans="6:6">
      <c r="F37675" s="1846"/>
    </row>
    <row r="37676" spans="6:6">
      <c r="F37676" s="1846"/>
    </row>
    <row r="37677" spans="6:6">
      <c r="F37677" s="1846"/>
    </row>
    <row r="37678" spans="6:6">
      <c r="F37678" s="1846"/>
    </row>
    <row r="37679" spans="6:6">
      <c r="F37679" s="1846"/>
    </row>
    <row r="37680" spans="6:6">
      <c r="F37680" s="1846"/>
    </row>
    <row r="37681" spans="6:6">
      <c r="F37681" s="1846"/>
    </row>
    <row r="37682" spans="6:6">
      <c r="F37682" s="1846"/>
    </row>
    <row r="37683" spans="6:6">
      <c r="F37683" s="1846"/>
    </row>
    <row r="37684" spans="6:6">
      <c r="F37684" s="1846"/>
    </row>
    <row r="37685" spans="6:6">
      <c r="F37685" s="1846"/>
    </row>
    <row r="37686" spans="6:6">
      <c r="F37686" s="1846"/>
    </row>
    <row r="37687" spans="6:6">
      <c r="F37687" s="1846"/>
    </row>
    <row r="37688" spans="6:6">
      <c r="F37688" s="1846"/>
    </row>
    <row r="37689" spans="6:6">
      <c r="F37689" s="1846"/>
    </row>
    <row r="37690" spans="6:6">
      <c r="F37690" s="1846"/>
    </row>
    <row r="37691" spans="6:6">
      <c r="F37691" s="1846"/>
    </row>
    <row r="37692" spans="6:6">
      <c r="F37692" s="1846"/>
    </row>
    <row r="37693" spans="6:6">
      <c r="F37693" s="1846"/>
    </row>
    <row r="37694" spans="6:6">
      <c r="F37694" s="1846"/>
    </row>
    <row r="37695" spans="6:6">
      <c r="F37695" s="1846"/>
    </row>
    <row r="37696" spans="6:6">
      <c r="F37696" s="1846"/>
    </row>
    <row r="37697" spans="6:6">
      <c r="F37697" s="1846"/>
    </row>
    <row r="37698" spans="6:6">
      <c r="F37698" s="1846"/>
    </row>
    <row r="37699" spans="6:6">
      <c r="F37699" s="1846"/>
    </row>
    <row r="37700" spans="6:6">
      <c r="F37700" s="1846"/>
    </row>
    <row r="37701" spans="6:6">
      <c r="F37701" s="1846"/>
    </row>
    <row r="37702" spans="6:6">
      <c r="F37702" s="1846"/>
    </row>
    <row r="37703" spans="6:6">
      <c r="F37703" s="1846"/>
    </row>
    <row r="37704" spans="6:6">
      <c r="F37704" s="1846"/>
    </row>
    <row r="37705" spans="6:6">
      <c r="F37705" s="1846"/>
    </row>
    <row r="37706" spans="6:6">
      <c r="F37706" s="1846"/>
    </row>
    <row r="37707" spans="6:6">
      <c r="F37707" s="1846"/>
    </row>
    <row r="37708" spans="6:6">
      <c r="F37708" s="1846"/>
    </row>
    <row r="37709" spans="6:6">
      <c r="F37709" s="1846"/>
    </row>
    <row r="37710" spans="6:6">
      <c r="F37710" s="1846"/>
    </row>
    <row r="37711" spans="6:6">
      <c r="F37711" s="1846"/>
    </row>
    <row r="37712" spans="6:6">
      <c r="F37712" s="1846"/>
    </row>
    <row r="37713" spans="6:6">
      <c r="F37713" s="1846"/>
    </row>
    <row r="37714" spans="6:6">
      <c r="F37714" s="1846"/>
    </row>
    <row r="37715" spans="6:6">
      <c r="F37715" s="1846"/>
    </row>
    <row r="37716" spans="6:6">
      <c r="F37716" s="1846"/>
    </row>
    <row r="37717" spans="6:6">
      <c r="F37717" s="1846"/>
    </row>
    <row r="37718" spans="6:6">
      <c r="F37718" s="1846"/>
    </row>
    <row r="37719" spans="6:6">
      <c r="F37719" s="1846"/>
    </row>
    <row r="37720" spans="6:6">
      <c r="F37720" s="1846"/>
    </row>
    <row r="37721" spans="6:6">
      <c r="F37721" s="1846"/>
    </row>
    <row r="37722" spans="6:6">
      <c r="F37722" s="1846"/>
    </row>
    <row r="37723" spans="6:6">
      <c r="F37723" s="1846"/>
    </row>
    <row r="37724" spans="6:6">
      <c r="F37724" s="1846"/>
    </row>
    <row r="37725" spans="6:6">
      <c r="F37725" s="1846"/>
    </row>
    <row r="37726" spans="6:6">
      <c r="F37726" s="1846"/>
    </row>
    <row r="37727" spans="6:6">
      <c r="F37727" s="1846"/>
    </row>
    <row r="37728" spans="6:6">
      <c r="F37728" s="1846"/>
    </row>
    <row r="37729" spans="6:6">
      <c r="F37729" s="1846"/>
    </row>
    <row r="37730" spans="6:6">
      <c r="F37730" s="1846"/>
    </row>
    <row r="37731" spans="6:6">
      <c r="F37731" s="1846"/>
    </row>
    <row r="37732" spans="6:6">
      <c r="F37732" s="1846"/>
    </row>
    <row r="37733" spans="6:6">
      <c r="F37733" s="1846"/>
    </row>
    <row r="37734" spans="6:6">
      <c r="F37734" s="1846"/>
    </row>
    <row r="37735" spans="6:6">
      <c r="F37735" s="1846"/>
    </row>
    <row r="37736" spans="6:6">
      <c r="F37736" s="1846"/>
    </row>
    <row r="37737" spans="6:6">
      <c r="F37737" s="1846"/>
    </row>
    <row r="37738" spans="6:6">
      <c r="F37738" s="1846"/>
    </row>
    <row r="37739" spans="6:6">
      <c r="F37739" s="1846"/>
    </row>
    <row r="37740" spans="6:6">
      <c r="F37740" s="1846"/>
    </row>
    <row r="37741" spans="6:6">
      <c r="F37741" s="1846"/>
    </row>
    <row r="37742" spans="6:6">
      <c r="F37742" s="1846"/>
    </row>
    <row r="37743" spans="6:6">
      <c r="F37743" s="1846"/>
    </row>
    <row r="37744" spans="6:6">
      <c r="F37744" s="1846"/>
    </row>
    <row r="37745" spans="6:6">
      <c r="F37745" s="1846"/>
    </row>
    <row r="37746" spans="6:6">
      <c r="F37746" s="1846"/>
    </row>
    <row r="37747" spans="6:6">
      <c r="F37747" s="1846"/>
    </row>
    <row r="37748" spans="6:6">
      <c r="F37748" s="1846"/>
    </row>
    <row r="37749" spans="6:6">
      <c r="F37749" s="1846"/>
    </row>
    <row r="37750" spans="6:6">
      <c r="F37750" s="1846"/>
    </row>
    <row r="37751" spans="6:6">
      <c r="F37751" s="1846"/>
    </row>
    <row r="37752" spans="6:6">
      <c r="F37752" s="1846"/>
    </row>
    <row r="37753" spans="6:6">
      <c r="F37753" s="1846"/>
    </row>
    <row r="37754" spans="6:6">
      <c r="F37754" s="1846"/>
    </row>
    <row r="37755" spans="6:6">
      <c r="F37755" s="1846"/>
    </row>
    <row r="37756" spans="6:6">
      <c r="F37756" s="1846"/>
    </row>
    <row r="37757" spans="6:6">
      <c r="F37757" s="1846"/>
    </row>
    <row r="37758" spans="6:6">
      <c r="F37758" s="1846"/>
    </row>
    <row r="37759" spans="6:6">
      <c r="F37759" s="1846"/>
    </row>
    <row r="37760" spans="6:6">
      <c r="F37760" s="1846"/>
    </row>
    <row r="37761" spans="6:6">
      <c r="F37761" s="1846"/>
    </row>
    <row r="37762" spans="6:6">
      <c r="F37762" s="1846"/>
    </row>
    <row r="37763" spans="6:6">
      <c r="F37763" s="1846"/>
    </row>
    <row r="37764" spans="6:6">
      <c r="F37764" s="1846"/>
    </row>
    <row r="37765" spans="6:6">
      <c r="F37765" s="1846"/>
    </row>
    <row r="37766" spans="6:6">
      <c r="F37766" s="1846"/>
    </row>
    <row r="37767" spans="6:6">
      <c r="F37767" s="1846"/>
    </row>
    <row r="37768" spans="6:6">
      <c r="F37768" s="1846"/>
    </row>
    <row r="37769" spans="6:6">
      <c r="F37769" s="1846"/>
    </row>
    <row r="37770" spans="6:6">
      <c r="F37770" s="1846"/>
    </row>
    <row r="37771" spans="6:6">
      <c r="F37771" s="1846"/>
    </row>
    <row r="37772" spans="6:6">
      <c r="F37772" s="1846"/>
    </row>
    <row r="37773" spans="6:6">
      <c r="F37773" s="1846"/>
    </row>
    <row r="37774" spans="6:6">
      <c r="F37774" s="1846"/>
    </row>
    <row r="37775" spans="6:6">
      <c r="F37775" s="1846"/>
    </row>
    <row r="37776" spans="6:6">
      <c r="F37776" s="1846"/>
    </row>
    <row r="37777" spans="6:6">
      <c r="F37777" s="1846"/>
    </row>
    <row r="37778" spans="6:6">
      <c r="F37778" s="1846"/>
    </row>
    <row r="37779" spans="6:6">
      <c r="F37779" s="1846"/>
    </row>
    <row r="37780" spans="6:6">
      <c r="F37780" s="1846"/>
    </row>
    <row r="37781" spans="6:6">
      <c r="F37781" s="1846"/>
    </row>
    <row r="37782" spans="6:6">
      <c r="F37782" s="1846"/>
    </row>
    <row r="37783" spans="6:6">
      <c r="F37783" s="1846"/>
    </row>
    <row r="37784" spans="6:6">
      <c r="F37784" s="1846"/>
    </row>
    <row r="37785" spans="6:6">
      <c r="F37785" s="1846"/>
    </row>
    <row r="37786" spans="6:6">
      <c r="F37786" s="1846"/>
    </row>
    <row r="37787" spans="6:6">
      <c r="F37787" s="1846"/>
    </row>
    <row r="37788" spans="6:6">
      <c r="F37788" s="1846"/>
    </row>
    <row r="37789" spans="6:6">
      <c r="F37789" s="1846"/>
    </row>
    <row r="37790" spans="6:6">
      <c r="F37790" s="1846"/>
    </row>
    <row r="37791" spans="6:6">
      <c r="F37791" s="1846"/>
    </row>
    <row r="37792" spans="6:6">
      <c r="F37792" s="1846"/>
    </row>
    <row r="37793" spans="6:6">
      <c r="F37793" s="1846"/>
    </row>
    <row r="37794" spans="6:6">
      <c r="F37794" s="1846"/>
    </row>
    <row r="37795" spans="6:6">
      <c r="F37795" s="1846"/>
    </row>
    <row r="37796" spans="6:6">
      <c r="F37796" s="1846"/>
    </row>
    <row r="37797" spans="6:6">
      <c r="F37797" s="1846"/>
    </row>
    <row r="37798" spans="6:6">
      <c r="F37798" s="1846"/>
    </row>
    <row r="37799" spans="6:6">
      <c r="F37799" s="1846"/>
    </row>
    <row r="37800" spans="6:6">
      <c r="F37800" s="1846"/>
    </row>
    <row r="37801" spans="6:6">
      <c r="F37801" s="1846"/>
    </row>
    <row r="37802" spans="6:6">
      <c r="F37802" s="1846"/>
    </row>
    <row r="37803" spans="6:6">
      <c r="F37803" s="1846"/>
    </row>
    <row r="37804" spans="6:6">
      <c r="F37804" s="1846"/>
    </row>
    <row r="37805" spans="6:6">
      <c r="F37805" s="1846"/>
    </row>
    <row r="37806" spans="6:6">
      <c r="F37806" s="1846"/>
    </row>
    <row r="37807" spans="6:6">
      <c r="F37807" s="1846"/>
    </row>
    <row r="37808" spans="6:6">
      <c r="F37808" s="1846"/>
    </row>
    <row r="37809" spans="6:6">
      <c r="F37809" s="1846"/>
    </row>
    <row r="37810" spans="6:6">
      <c r="F37810" s="1846"/>
    </row>
    <row r="37811" spans="6:6">
      <c r="F37811" s="1846"/>
    </row>
    <row r="37812" spans="6:6">
      <c r="F37812" s="1846"/>
    </row>
    <row r="37813" spans="6:6">
      <c r="F37813" s="1846"/>
    </row>
    <row r="37814" spans="6:6">
      <c r="F37814" s="1846"/>
    </row>
    <row r="37815" spans="6:6">
      <c r="F37815" s="1846"/>
    </row>
    <row r="37816" spans="6:6">
      <c r="F37816" s="1846"/>
    </row>
    <row r="37817" spans="6:6">
      <c r="F37817" s="1846"/>
    </row>
    <row r="37818" spans="6:6">
      <c r="F37818" s="1846"/>
    </row>
    <row r="37819" spans="6:6">
      <c r="F37819" s="1846"/>
    </row>
    <row r="37820" spans="6:6">
      <c r="F37820" s="1846"/>
    </row>
    <row r="37821" spans="6:6">
      <c r="F37821" s="1846"/>
    </row>
    <row r="37822" spans="6:6">
      <c r="F37822" s="1846"/>
    </row>
    <row r="37823" spans="6:6">
      <c r="F37823" s="1846"/>
    </row>
    <row r="37824" spans="6:6">
      <c r="F37824" s="1846"/>
    </row>
    <row r="37825" spans="6:6">
      <c r="F37825" s="1846"/>
    </row>
    <row r="37826" spans="6:6">
      <c r="F37826" s="1846"/>
    </row>
    <row r="37827" spans="6:6">
      <c r="F37827" s="1846"/>
    </row>
    <row r="37828" spans="6:6">
      <c r="F37828" s="1846"/>
    </row>
    <row r="37829" spans="6:6">
      <c r="F37829" s="1846"/>
    </row>
    <row r="37830" spans="6:6">
      <c r="F37830" s="1846"/>
    </row>
    <row r="37831" spans="6:6">
      <c r="F37831" s="1846"/>
    </row>
    <row r="37832" spans="6:6">
      <c r="F37832" s="1846"/>
    </row>
    <row r="37833" spans="6:6">
      <c r="F37833" s="1846"/>
    </row>
    <row r="37834" spans="6:6">
      <c r="F37834" s="1846"/>
    </row>
    <row r="37835" spans="6:6">
      <c r="F37835" s="1846"/>
    </row>
    <row r="37836" spans="6:6">
      <c r="F37836" s="1846"/>
    </row>
    <row r="37837" spans="6:6">
      <c r="F37837" s="1846"/>
    </row>
    <row r="37838" spans="6:6">
      <c r="F37838" s="1846"/>
    </row>
    <row r="37839" spans="6:6">
      <c r="F37839" s="1846"/>
    </row>
    <row r="37840" spans="6:6">
      <c r="F37840" s="1846"/>
    </row>
    <row r="37841" spans="6:6">
      <c r="F37841" s="1846"/>
    </row>
    <row r="37842" spans="6:6">
      <c r="F37842" s="1846"/>
    </row>
    <row r="37843" spans="6:6">
      <c r="F37843" s="1846"/>
    </row>
    <row r="37844" spans="6:6">
      <c r="F37844" s="1846"/>
    </row>
    <row r="37845" spans="6:6">
      <c r="F37845" s="1846"/>
    </row>
    <row r="37846" spans="6:6">
      <c r="F37846" s="1846"/>
    </row>
    <row r="37847" spans="6:6">
      <c r="F37847" s="1846"/>
    </row>
    <row r="37848" spans="6:6">
      <c r="F37848" s="1846"/>
    </row>
    <row r="37849" spans="6:6">
      <c r="F37849" s="1846"/>
    </row>
    <row r="37850" spans="6:6">
      <c r="F37850" s="1846"/>
    </row>
    <row r="37851" spans="6:6">
      <c r="F37851" s="1846"/>
    </row>
    <row r="37852" spans="6:6">
      <c r="F37852" s="1846"/>
    </row>
    <row r="37853" spans="6:6">
      <c r="F37853" s="1846"/>
    </row>
    <row r="37854" spans="6:6">
      <c r="F37854" s="1846"/>
    </row>
    <row r="37855" spans="6:6">
      <c r="F37855" s="1846"/>
    </row>
    <row r="37856" spans="6:6">
      <c r="F37856" s="1846"/>
    </row>
    <row r="37857" spans="6:6">
      <c r="F37857" s="1846"/>
    </row>
    <row r="37858" spans="6:6">
      <c r="F37858" s="1846"/>
    </row>
    <row r="37859" spans="6:6">
      <c r="F37859" s="1846"/>
    </row>
    <row r="37860" spans="6:6">
      <c r="F37860" s="1846"/>
    </row>
    <row r="37861" spans="6:6">
      <c r="F37861" s="1846"/>
    </row>
    <row r="37862" spans="6:6">
      <c r="F37862" s="1846"/>
    </row>
    <row r="37863" spans="6:6">
      <c r="F37863" s="1846"/>
    </row>
    <row r="37864" spans="6:6">
      <c r="F37864" s="1846"/>
    </row>
    <row r="37865" spans="6:6">
      <c r="F37865" s="1846"/>
    </row>
    <row r="37866" spans="6:6">
      <c r="F37866" s="1846"/>
    </row>
    <row r="37867" spans="6:6">
      <c r="F37867" s="1846"/>
    </row>
    <row r="37868" spans="6:6">
      <c r="F37868" s="1846"/>
    </row>
    <row r="37869" spans="6:6">
      <c r="F37869" s="1846"/>
    </row>
    <row r="37870" spans="6:6">
      <c r="F37870" s="1846"/>
    </row>
    <row r="37871" spans="6:6">
      <c r="F37871" s="1846"/>
    </row>
    <row r="37872" spans="6:6">
      <c r="F37872" s="1846"/>
    </row>
    <row r="37873" spans="6:6">
      <c r="F37873" s="1846"/>
    </row>
    <row r="37874" spans="6:6">
      <c r="F37874" s="1846"/>
    </row>
    <row r="37875" spans="6:6">
      <c r="F37875" s="1846"/>
    </row>
    <row r="37876" spans="6:6">
      <c r="F37876" s="1846"/>
    </row>
    <row r="37877" spans="6:6">
      <c r="F37877" s="1846"/>
    </row>
    <row r="37878" spans="6:6">
      <c r="F37878" s="1846"/>
    </row>
    <row r="37879" spans="6:6">
      <c r="F37879" s="1846"/>
    </row>
    <row r="37880" spans="6:6">
      <c r="F37880" s="1846"/>
    </row>
    <row r="37881" spans="6:6">
      <c r="F37881" s="1846"/>
    </row>
    <row r="37882" spans="6:6">
      <c r="F37882" s="1846"/>
    </row>
    <row r="37883" spans="6:6">
      <c r="F37883" s="1846"/>
    </row>
    <row r="37884" spans="6:6">
      <c r="F37884" s="1846"/>
    </row>
    <row r="37885" spans="6:6">
      <c r="F37885" s="1846"/>
    </row>
    <row r="37886" spans="6:6">
      <c r="F37886" s="1846"/>
    </row>
    <row r="37887" spans="6:6">
      <c r="F37887" s="1846"/>
    </row>
    <row r="37888" spans="6:6">
      <c r="F37888" s="1846"/>
    </row>
    <row r="37889" spans="6:6">
      <c r="F37889" s="1846"/>
    </row>
    <row r="37890" spans="6:6">
      <c r="F37890" s="1846"/>
    </row>
    <row r="37891" spans="6:6">
      <c r="F37891" s="1846"/>
    </row>
    <row r="37892" spans="6:6">
      <c r="F37892" s="1846"/>
    </row>
    <row r="37893" spans="6:6">
      <c r="F37893" s="1846"/>
    </row>
    <row r="37894" spans="6:6">
      <c r="F37894" s="1846"/>
    </row>
    <row r="37895" spans="6:6">
      <c r="F37895" s="1846"/>
    </row>
    <row r="37896" spans="6:6">
      <c r="F37896" s="1846"/>
    </row>
    <row r="37897" spans="6:6">
      <c r="F37897" s="1846"/>
    </row>
    <row r="37898" spans="6:6">
      <c r="F37898" s="1846"/>
    </row>
    <row r="37899" spans="6:6">
      <c r="F37899" s="1846"/>
    </row>
    <row r="37900" spans="6:6">
      <c r="F37900" s="1846"/>
    </row>
    <row r="37901" spans="6:6">
      <c r="F37901" s="1846"/>
    </row>
    <row r="37902" spans="6:6">
      <c r="F37902" s="1846"/>
    </row>
    <row r="37903" spans="6:6">
      <c r="F37903" s="1846"/>
    </row>
    <row r="37904" spans="6:6">
      <c r="F37904" s="1846"/>
    </row>
    <row r="37905" spans="6:6">
      <c r="F37905" s="1846"/>
    </row>
    <row r="37906" spans="6:6">
      <c r="F37906" s="1846"/>
    </row>
    <row r="37907" spans="6:6">
      <c r="F37907" s="1846"/>
    </row>
    <row r="37908" spans="6:6">
      <c r="F37908" s="1846"/>
    </row>
    <row r="37909" spans="6:6">
      <c r="F37909" s="1846"/>
    </row>
    <row r="37910" spans="6:6">
      <c r="F37910" s="1846"/>
    </row>
    <row r="37911" spans="6:6">
      <c r="F37911" s="1846"/>
    </row>
    <row r="37912" spans="6:6">
      <c r="F37912" s="1846"/>
    </row>
    <row r="37913" spans="6:6">
      <c r="F37913" s="1846"/>
    </row>
    <row r="37914" spans="6:6">
      <c r="F37914" s="1846"/>
    </row>
    <row r="37915" spans="6:6">
      <c r="F37915" s="1846"/>
    </row>
    <row r="37916" spans="6:6">
      <c r="F37916" s="1846"/>
    </row>
    <row r="37917" spans="6:6">
      <c r="F37917" s="1846"/>
    </row>
    <row r="37918" spans="6:6">
      <c r="F37918" s="1846"/>
    </row>
    <row r="37919" spans="6:6">
      <c r="F37919" s="1846"/>
    </row>
    <row r="37920" spans="6:6">
      <c r="F37920" s="1846"/>
    </row>
    <row r="37921" spans="6:6">
      <c r="F37921" s="1846"/>
    </row>
    <row r="37922" spans="6:6">
      <c r="F37922" s="1846"/>
    </row>
    <row r="37923" spans="6:6">
      <c r="F37923" s="1846"/>
    </row>
    <row r="37924" spans="6:6">
      <c r="F37924" s="1846"/>
    </row>
    <row r="37925" spans="6:6">
      <c r="F37925" s="1846"/>
    </row>
    <row r="37926" spans="6:6">
      <c r="F37926" s="1846"/>
    </row>
    <row r="37927" spans="6:6">
      <c r="F37927" s="1846"/>
    </row>
    <row r="37928" spans="6:6">
      <c r="F37928" s="1846"/>
    </row>
    <row r="37929" spans="6:6">
      <c r="F37929" s="1846"/>
    </row>
    <row r="37930" spans="6:6">
      <c r="F37930" s="1846"/>
    </row>
    <row r="37931" spans="6:6">
      <c r="F37931" s="1846"/>
    </row>
    <row r="37932" spans="6:6">
      <c r="F37932" s="1846"/>
    </row>
    <row r="37933" spans="6:6">
      <c r="F37933" s="1846"/>
    </row>
    <row r="37934" spans="6:6">
      <c r="F37934" s="1846"/>
    </row>
    <row r="37935" spans="6:6">
      <c r="F37935" s="1846"/>
    </row>
    <row r="37936" spans="6:6">
      <c r="F37936" s="1846"/>
    </row>
    <row r="37937" spans="6:6">
      <c r="F37937" s="1846"/>
    </row>
    <row r="37938" spans="6:6">
      <c r="F37938" s="1846"/>
    </row>
    <row r="37939" spans="6:6">
      <c r="F37939" s="1846"/>
    </row>
    <row r="37940" spans="6:6">
      <c r="F37940" s="1846"/>
    </row>
    <row r="37941" spans="6:6">
      <c r="F37941" s="1846"/>
    </row>
    <row r="37942" spans="6:6">
      <c r="F37942" s="1846"/>
    </row>
    <row r="37943" spans="6:6">
      <c r="F37943" s="1846"/>
    </row>
    <row r="37944" spans="6:6">
      <c r="F37944" s="1846"/>
    </row>
    <row r="37945" spans="6:6">
      <c r="F37945" s="1846"/>
    </row>
    <row r="37946" spans="6:6">
      <c r="F37946" s="1846"/>
    </row>
    <row r="37947" spans="6:6">
      <c r="F37947" s="1846"/>
    </row>
    <row r="37948" spans="6:6">
      <c r="F37948" s="1846"/>
    </row>
    <row r="37949" spans="6:6">
      <c r="F37949" s="1846"/>
    </row>
    <row r="37950" spans="6:6">
      <c r="F37950" s="1846"/>
    </row>
    <row r="37951" spans="6:6">
      <c r="F37951" s="1846"/>
    </row>
    <row r="37952" spans="6:6">
      <c r="F37952" s="1846"/>
    </row>
    <row r="37953" spans="6:6">
      <c r="F37953" s="1846"/>
    </row>
    <row r="37954" spans="6:6">
      <c r="F37954" s="1846"/>
    </row>
    <row r="37955" spans="6:6">
      <c r="F37955" s="1846"/>
    </row>
    <row r="37956" spans="6:6">
      <c r="F37956" s="1846"/>
    </row>
    <row r="37957" spans="6:6">
      <c r="F37957" s="1846"/>
    </row>
    <row r="37958" spans="6:6">
      <c r="F37958" s="1846"/>
    </row>
    <row r="37959" spans="6:6">
      <c r="F37959" s="1846"/>
    </row>
    <row r="37960" spans="6:6">
      <c r="F37960" s="1846"/>
    </row>
    <row r="37961" spans="6:6">
      <c r="F37961" s="1846"/>
    </row>
    <row r="37962" spans="6:6">
      <c r="F37962" s="1846"/>
    </row>
    <row r="37963" spans="6:6">
      <c r="F37963" s="1846"/>
    </row>
    <row r="37964" spans="6:6">
      <c r="F37964" s="1846"/>
    </row>
    <row r="37965" spans="6:6">
      <c r="F37965" s="1846"/>
    </row>
    <row r="37966" spans="6:6">
      <c r="F37966" s="1846"/>
    </row>
    <row r="37967" spans="6:6">
      <c r="F37967" s="1846"/>
    </row>
    <row r="37968" spans="6:6">
      <c r="F37968" s="1846"/>
    </row>
    <row r="37969" spans="6:6">
      <c r="F37969" s="1846"/>
    </row>
    <row r="37970" spans="6:6">
      <c r="F37970" s="1846"/>
    </row>
    <row r="37971" spans="6:6">
      <c r="F37971" s="1846"/>
    </row>
    <row r="37972" spans="6:6">
      <c r="F37972" s="1846"/>
    </row>
    <row r="37973" spans="6:6">
      <c r="F37973" s="1846"/>
    </row>
    <row r="37974" spans="6:6">
      <c r="F37974" s="1846"/>
    </row>
    <row r="37975" spans="6:6">
      <c r="F37975" s="1846"/>
    </row>
    <row r="37976" spans="6:6">
      <c r="F37976" s="1846"/>
    </row>
    <row r="37977" spans="6:6">
      <c r="F37977" s="1846"/>
    </row>
    <row r="37978" spans="6:6">
      <c r="F37978" s="1846"/>
    </row>
    <row r="37979" spans="6:6">
      <c r="F37979" s="1846"/>
    </row>
    <row r="37980" spans="6:6">
      <c r="F37980" s="1846"/>
    </row>
    <row r="37981" spans="6:6">
      <c r="F37981" s="1846"/>
    </row>
    <row r="37982" spans="6:6">
      <c r="F37982" s="1846"/>
    </row>
    <row r="37983" spans="6:6">
      <c r="F37983" s="1846"/>
    </row>
    <row r="37984" spans="6:6">
      <c r="F37984" s="1846"/>
    </row>
    <row r="37985" spans="6:6">
      <c r="F37985" s="1846"/>
    </row>
    <row r="37986" spans="6:6">
      <c r="F37986" s="1846"/>
    </row>
    <row r="37987" spans="6:6">
      <c r="F37987" s="1846"/>
    </row>
    <row r="37988" spans="6:6">
      <c r="F37988" s="1846"/>
    </row>
    <row r="37989" spans="6:6">
      <c r="F37989" s="1846"/>
    </row>
    <row r="37990" spans="6:6">
      <c r="F37990" s="1846"/>
    </row>
    <row r="37991" spans="6:6">
      <c r="F37991" s="1846"/>
    </row>
    <row r="37992" spans="6:6">
      <c r="F37992" s="1846"/>
    </row>
    <row r="37993" spans="6:6">
      <c r="F37993" s="1846"/>
    </row>
    <row r="37994" spans="6:6">
      <c r="F37994" s="1846"/>
    </row>
    <row r="37995" spans="6:6">
      <c r="F37995" s="1846"/>
    </row>
    <row r="37996" spans="6:6">
      <c r="F37996" s="1846"/>
    </row>
    <row r="37997" spans="6:6">
      <c r="F37997" s="1846"/>
    </row>
    <row r="37998" spans="6:6">
      <c r="F37998" s="1846"/>
    </row>
    <row r="37999" spans="6:6">
      <c r="F37999" s="1846"/>
    </row>
    <row r="38000" spans="6:6">
      <c r="F38000" s="1846"/>
    </row>
    <row r="38001" spans="6:6">
      <c r="F38001" s="1846"/>
    </row>
    <row r="38002" spans="6:6">
      <c r="F38002" s="1846"/>
    </row>
    <row r="38003" spans="6:6">
      <c r="F38003" s="1846"/>
    </row>
    <row r="38004" spans="6:6">
      <c r="F38004" s="1846"/>
    </row>
    <row r="38005" spans="6:6">
      <c r="F38005" s="1846"/>
    </row>
    <row r="38006" spans="6:6">
      <c r="F38006" s="1846"/>
    </row>
    <row r="38007" spans="6:6">
      <c r="F38007" s="1846"/>
    </row>
    <row r="38008" spans="6:6">
      <c r="F38008" s="1846"/>
    </row>
    <row r="38009" spans="6:6">
      <c r="F38009" s="1846"/>
    </row>
    <row r="38010" spans="6:6">
      <c r="F38010" s="1846"/>
    </row>
    <row r="38011" spans="6:6">
      <c r="F38011" s="1846"/>
    </row>
    <row r="38012" spans="6:6">
      <c r="F38012" s="1846"/>
    </row>
    <row r="38013" spans="6:6">
      <c r="F38013" s="1846"/>
    </row>
    <row r="38014" spans="6:6">
      <c r="F38014" s="1846"/>
    </row>
    <row r="38015" spans="6:6">
      <c r="F38015" s="1846"/>
    </row>
    <row r="38016" spans="6:6">
      <c r="F38016" s="1846"/>
    </row>
    <row r="38017" spans="6:6">
      <c r="F38017" s="1846"/>
    </row>
    <row r="38018" spans="6:6">
      <c r="F38018" s="1846"/>
    </row>
    <row r="38019" spans="6:6">
      <c r="F38019" s="1846"/>
    </row>
    <row r="38020" spans="6:6">
      <c r="F38020" s="1846"/>
    </row>
    <row r="38021" spans="6:6">
      <c r="F38021" s="1846"/>
    </row>
    <row r="38022" spans="6:6">
      <c r="F38022" s="1846"/>
    </row>
    <row r="38023" spans="6:6">
      <c r="F38023" s="1846"/>
    </row>
    <row r="38024" spans="6:6">
      <c r="F38024" s="1846"/>
    </row>
    <row r="38025" spans="6:6">
      <c r="F38025" s="1846"/>
    </row>
    <row r="38026" spans="6:6">
      <c r="F38026" s="1846"/>
    </row>
    <row r="38027" spans="6:6">
      <c r="F38027" s="1846"/>
    </row>
    <row r="38028" spans="6:6">
      <c r="F38028" s="1846"/>
    </row>
    <row r="38029" spans="6:6">
      <c r="F38029" s="1846"/>
    </row>
    <row r="38030" spans="6:6">
      <c r="F38030" s="1846"/>
    </row>
    <row r="38031" spans="6:6">
      <c r="F38031" s="1846"/>
    </row>
    <row r="38032" spans="6:6">
      <c r="F38032" s="1846"/>
    </row>
    <row r="38033" spans="6:6">
      <c r="F38033" s="1846"/>
    </row>
    <row r="38034" spans="6:6">
      <c r="F38034" s="1846"/>
    </row>
    <row r="38035" spans="6:6">
      <c r="F38035" s="1846"/>
    </row>
    <row r="38036" spans="6:6">
      <c r="F38036" s="1846"/>
    </row>
    <row r="38037" spans="6:6">
      <c r="F38037" s="1846"/>
    </row>
    <row r="38038" spans="6:6">
      <c r="F38038" s="1846"/>
    </row>
    <row r="38039" spans="6:6">
      <c r="F38039" s="1846"/>
    </row>
    <row r="38040" spans="6:6">
      <c r="F38040" s="1846"/>
    </row>
    <row r="38041" spans="6:6">
      <c r="F38041" s="1846"/>
    </row>
    <row r="38042" spans="6:6">
      <c r="F38042" s="1846"/>
    </row>
    <row r="38043" spans="6:6">
      <c r="F38043" s="1846"/>
    </row>
    <row r="38044" spans="6:6">
      <c r="F38044" s="1846"/>
    </row>
    <row r="38045" spans="6:6">
      <c r="F38045" s="1846"/>
    </row>
    <row r="38046" spans="6:6">
      <c r="F38046" s="1846"/>
    </row>
    <row r="38047" spans="6:6">
      <c r="F38047" s="1846"/>
    </row>
    <row r="38048" spans="6:6">
      <c r="F38048" s="1846"/>
    </row>
    <row r="38049" spans="6:6">
      <c r="F38049" s="1846"/>
    </row>
    <row r="38050" spans="6:6">
      <c r="F38050" s="1846"/>
    </row>
    <row r="38051" spans="6:6">
      <c r="F38051" s="1846"/>
    </row>
    <row r="38052" spans="6:6">
      <c r="F38052" s="1846"/>
    </row>
    <row r="38053" spans="6:6">
      <c r="F38053" s="1846"/>
    </row>
    <row r="38054" spans="6:6">
      <c r="F38054" s="1846"/>
    </row>
    <row r="38055" spans="6:6">
      <c r="F38055" s="1846"/>
    </row>
    <row r="38056" spans="6:6">
      <c r="F38056" s="1846"/>
    </row>
    <row r="38057" spans="6:6">
      <c r="F38057" s="1846"/>
    </row>
    <row r="38058" spans="6:6">
      <c r="F38058" s="1846"/>
    </row>
    <row r="38059" spans="6:6">
      <c r="F38059" s="1846"/>
    </row>
    <row r="38060" spans="6:6">
      <c r="F38060" s="1846"/>
    </row>
    <row r="38061" spans="6:6">
      <c r="F38061" s="1846"/>
    </row>
    <row r="38062" spans="6:6">
      <c r="F38062" s="1846"/>
    </row>
    <row r="38063" spans="6:6">
      <c r="F38063" s="1846"/>
    </row>
    <row r="38064" spans="6:6">
      <c r="F38064" s="1846"/>
    </row>
    <row r="38065" spans="6:6">
      <c r="F38065" s="1846"/>
    </row>
    <row r="38066" spans="6:6">
      <c r="F38066" s="1846"/>
    </row>
    <row r="38067" spans="6:6">
      <c r="F38067" s="1846"/>
    </row>
    <row r="38068" spans="6:6">
      <c r="F38068" s="1846"/>
    </row>
    <row r="38069" spans="6:6">
      <c r="F38069" s="1846"/>
    </row>
    <row r="38070" spans="6:6">
      <c r="F38070" s="1846"/>
    </row>
    <row r="38071" spans="6:6">
      <c r="F38071" s="1846"/>
    </row>
    <row r="38072" spans="6:6">
      <c r="F38072" s="1846"/>
    </row>
    <row r="38073" spans="6:6">
      <c r="F38073" s="1846"/>
    </row>
    <row r="38074" spans="6:6">
      <c r="F38074" s="1846"/>
    </row>
    <row r="38075" spans="6:6">
      <c r="F38075" s="1846"/>
    </row>
    <row r="38076" spans="6:6">
      <c r="F38076" s="1846"/>
    </row>
    <row r="38077" spans="6:6">
      <c r="F38077" s="1846"/>
    </row>
    <row r="38078" spans="6:6">
      <c r="F38078" s="1846"/>
    </row>
    <row r="38079" spans="6:6">
      <c r="F38079" s="1846"/>
    </row>
    <row r="38080" spans="6:6">
      <c r="F38080" s="1846"/>
    </row>
    <row r="38081" spans="6:6">
      <c r="F38081" s="1846"/>
    </row>
    <row r="38082" spans="6:6">
      <c r="F38082" s="1846"/>
    </row>
    <row r="38083" spans="6:6">
      <c r="F38083" s="1846"/>
    </row>
    <row r="38084" spans="6:6">
      <c r="F38084" s="1846"/>
    </row>
    <row r="38085" spans="6:6">
      <c r="F38085" s="1846"/>
    </row>
    <row r="38086" spans="6:6">
      <c r="F38086" s="1846"/>
    </row>
    <row r="38087" spans="6:6">
      <c r="F38087" s="1846"/>
    </row>
    <row r="38088" spans="6:6">
      <c r="F38088" s="1846"/>
    </row>
    <row r="38089" spans="6:6">
      <c r="F38089" s="1846"/>
    </row>
    <row r="38090" spans="6:6">
      <c r="F38090" s="1846"/>
    </row>
    <row r="38091" spans="6:6">
      <c r="F38091" s="1846"/>
    </row>
    <row r="38092" spans="6:6">
      <c r="F38092" s="1846"/>
    </row>
    <row r="38093" spans="6:6">
      <c r="F38093" s="1846"/>
    </row>
    <row r="38094" spans="6:6">
      <c r="F38094" s="1846"/>
    </row>
    <row r="38095" spans="6:6">
      <c r="F38095" s="1846"/>
    </row>
    <row r="38096" spans="6:6">
      <c r="F38096" s="1846"/>
    </row>
    <row r="38097" spans="6:6">
      <c r="F38097" s="1846"/>
    </row>
    <row r="38098" spans="6:6">
      <c r="F38098" s="1846"/>
    </row>
    <row r="38099" spans="6:6">
      <c r="F38099" s="1846"/>
    </row>
    <row r="38100" spans="6:6">
      <c r="F38100" s="1846"/>
    </row>
    <row r="38101" spans="6:6">
      <c r="F38101" s="1846"/>
    </row>
    <row r="38102" spans="6:6">
      <c r="F38102" s="1846"/>
    </row>
    <row r="38103" spans="6:6">
      <c r="F38103" s="1846"/>
    </row>
    <row r="38104" spans="6:6">
      <c r="F38104" s="1846"/>
    </row>
    <row r="38105" spans="6:6">
      <c r="F38105" s="1846"/>
    </row>
    <row r="38106" spans="6:6">
      <c r="F38106" s="1846"/>
    </row>
    <row r="38107" spans="6:6">
      <c r="F38107" s="1846"/>
    </row>
    <row r="38108" spans="6:6">
      <c r="F38108" s="1846"/>
    </row>
    <row r="38109" spans="6:6">
      <c r="F38109" s="1846"/>
    </row>
    <row r="38110" spans="6:6">
      <c r="F38110" s="1846"/>
    </row>
    <row r="38111" spans="6:6">
      <c r="F38111" s="1846"/>
    </row>
    <row r="38112" spans="6:6">
      <c r="F38112" s="1846"/>
    </row>
    <row r="38113" spans="6:6">
      <c r="F38113" s="1846"/>
    </row>
    <row r="38114" spans="6:6">
      <c r="F38114" s="1846"/>
    </row>
    <row r="38115" spans="6:6">
      <c r="F38115" s="1846"/>
    </row>
    <row r="38116" spans="6:6">
      <c r="F38116" s="1846"/>
    </row>
    <row r="38117" spans="6:6">
      <c r="F38117" s="1846"/>
    </row>
    <row r="38118" spans="6:6">
      <c r="F38118" s="1846"/>
    </row>
    <row r="38119" spans="6:6">
      <c r="F38119" s="1846"/>
    </row>
    <row r="38120" spans="6:6">
      <c r="F38120" s="1846"/>
    </row>
    <row r="38121" spans="6:6">
      <c r="F38121" s="1846"/>
    </row>
    <row r="38122" spans="6:6">
      <c r="F38122" s="1846"/>
    </row>
    <row r="38123" spans="6:6">
      <c r="F38123" s="1846"/>
    </row>
    <row r="38124" spans="6:6">
      <c r="F38124" s="1846"/>
    </row>
    <row r="38125" spans="6:6">
      <c r="F38125" s="1846"/>
    </row>
    <row r="38126" spans="6:6">
      <c r="F38126" s="1846"/>
    </row>
    <row r="38127" spans="6:6">
      <c r="F38127" s="1846"/>
    </row>
    <row r="38128" spans="6:6">
      <c r="F38128" s="1846"/>
    </row>
    <row r="38129" spans="6:6">
      <c r="F38129" s="1846"/>
    </row>
    <row r="38130" spans="6:6">
      <c r="F38130" s="1846"/>
    </row>
    <row r="38131" spans="6:6">
      <c r="F38131" s="1846"/>
    </row>
    <row r="38132" spans="6:6">
      <c r="F38132" s="1846"/>
    </row>
    <row r="38133" spans="6:6">
      <c r="F38133" s="1846"/>
    </row>
    <row r="38134" spans="6:6">
      <c r="F38134" s="1846"/>
    </row>
    <row r="38135" spans="6:6">
      <c r="F38135" s="1846"/>
    </row>
    <row r="38136" spans="6:6">
      <c r="F38136" s="1846"/>
    </row>
    <row r="38137" spans="6:6">
      <c r="F38137" s="1846"/>
    </row>
    <row r="38138" spans="6:6">
      <c r="F38138" s="1846"/>
    </row>
    <row r="38139" spans="6:6">
      <c r="F38139" s="1846"/>
    </row>
    <row r="38140" spans="6:6">
      <c r="F38140" s="1846"/>
    </row>
    <row r="38141" spans="6:6">
      <c r="F38141" s="1846"/>
    </row>
    <row r="38142" spans="6:6">
      <c r="F38142" s="1846"/>
    </row>
    <row r="38143" spans="6:6">
      <c r="F38143" s="1846"/>
    </row>
    <row r="38144" spans="6:6">
      <c r="F38144" s="1846"/>
    </row>
    <row r="38145" spans="6:6">
      <c r="F38145" s="1846"/>
    </row>
    <row r="38146" spans="6:6">
      <c r="F38146" s="1846"/>
    </row>
    <row r="38147" spans="6:6">
      <c r="F38147" s="1846"/>
    </row>
    <row r="38148" spans="6:6">
      <c r="F38148" s="1846"/>
    </row>
    <row r="38149" spans="6:6">
      <c r="F38149" s="1846"/>
    </row>
    <row r="38150" spans="6:6">
      <c r="F38150" s="1846"/>
    </row>
    <row r="38151" spans="6:6">
      <c r="F38151" s="1846"/>
    </row>
    <row r="38152" spans="6:6">
      <c r="F38152" s="1846"/>
    </row>
    <row r="38153" spans="6:6">
      <c r="F38153" s="1846"/>
    </row>
    <row r="38154" spans="6:6">
      <c r="F38154" s="1846"/>
    </row>
    <row r="38155" spans="6:6">
      <c r="F38155" s="1846"/>
    </row>
    <row r="38156" spans="6:6">
      <c r="F38156" s="1846"/>
    </row>
    <row r="38157" spans="6:6">
      <c r="F38157" s="1846"/>
    </row>
    <row r="38158" spans="6:6">
      <c r="F38158" s="1846"/>
    </row>
    <row r="38159" spans="6:6">
      <c r="F38159" s="1846"/>
    </row>
    <row r="38160" spans="6:6">
      <c r="F38160" s="1846"/>
    </row>
    <row r="38161" spans="6:6">
      <c r="F38161" s="1846"/>
    </row>
    <row r="38162" spans="6:6">
      <c r="F38162" s="1846"/>
    </row>
    <row r="38163" spans="6:6">
      <c r="F38163" s="1846"/>
    </row>
    <row r="38164" spans="6:6">
      <c r="F38164" s="1846"/>
    </row>
    <row r="38165" spans="6:6">
      <c r="F38165" s="1846"/>
    </row>
    <row r="38166" spans="6:6">
      <c r="F38166" s="1846"/>
    </row>
    <row r="38167" spans="6:6">
      <c r="F38167" s="1846"/>
    </row>
    <row r="38168" spans="6:6">
      <c r="F38168" s="1846"/>
    </row>
    <row r="38169" spans="6:6">
      <c r="F38169" s="1846"/>
    </row>
    <row r="38170" spans="6:6">
      <c r="F38170" s="1846"/>
    </row>
    <row r="38171" spans="6:6">
      <c r="F38171" s="1846"/>
    </row>
    <row r="38172" spans="6:6">
      <c r="F38172" s="1846"/>
    </row>
    <row r="38173" spans="6:6">
      <c r="F38173" s="1846"/>
    </row>
    <row r="38174" spans="6:6">
      <c r="F38174" s="1846"/>
    </row>
    <row r="38175" spans="6:6">
      <c r="F38175" s="1846"/>
    </row>
    <row r="38176" spans="6:6">
      <c r="F38176" s="1846"/>
    </row>
    <row r="38177" spans="6:6">
      <c r="F38177" s="1846"/>
    </row>
    <row r="38178" spans="6:6">
      <c r="F38178" s="1846"/>
    </row>
    <row r="38179" spans="6:6">
      <c r="F38179" s="1846"/>
    </row>
    <row r="38180" spans="6:6">
      <c r="F38180" s="1846"/>
    </row>
    <row r="38181" spans="6:6">
      <c r="F38181" s="1846"/>
    </row>
    <row r="38182" spans="6:6">
      <c r="F38182" s="1846"/>
    </row>
    <row r="38183" spans="6:6">
      <c r="F38183" s="1846"/>
    </row>
    <row r="38184" spans="6:6">
      <c r="F38184" s="1846"/>
    </row>
    <row r="38185" spans="6:6">
      <c r="F38185" s="1846"/>
    </row>
    <row r="38186" spans="6:6">
      <c r="F38186" s="1846"/>
    </row>
    <row r="38187" spans="6:6">
      <c r="F38187" s="1846"/>
    </row>
    <row r="38188" spans="6:6">
      <c r="F38188" s="1846"/>
    </row>
    <row r="38189" spans="6:6">
      <c r="F38189" s="1846"/>
    </row>
    <row r="38190" spans="6:6">
      <c r="F38190" s="1846"/>
    </row>
    <row r="38191" spans="6:6">
      <c r="F38191" s="1846"/>
    </row>
    <row r="38192" spans="6:6">
      <c r="F38192" s="1846"/>
    </row>
    <row r="38193" spans="6:6">
      <c r="F38193" s="1846"/>
    </row>
    <row r="38194" spans="6:6">
      <c r="F38194" s="1846"/>
    </row>
    <row r="38195" spans="6:6">
      <c r="F38195" s="1846"/>
    </row>
    <row r="38196" spans="6:6">
      <c r="F38196" s="1846"/>
    </row>
    <row r="38197" spans="6:6">
      <c r="F38197" s="1846"/>
    </row>
    <row r="38198" spans="6:6">
      <c r="F38198" s="1846"/>
    </row>
    <row r="38199" spans="6:6">
      <c r="F38199" s="1846"/>
    </row>
    <row r="38200" spans="6:6">
      <c r="F38200" s="1846"/>
    </row>
    <row r="38201" spans="6:6">
      <c r="F38201" s="1846"/>
    </row>
    <row r="38202" spans="6:6">
      <c r="F38202" s="1846"/>
    </row>
    <row r="38203" spans="6:6">
      <c r="F38203" s="1846"/>
    </row>
    <row r="38204" spans="6:6">
      <c r="F38204" s="1846"/>
    </row>
    <row r="38205" spans="6:6">
      <c r="F38205" s="1846"/>
    </row>
    <row r="38206" spans="6:6">
      <c r="F38206" s="1846"/>
    </row>
    <row r="38207" spans="6:6">
      <c r="F38207" s="1846"/>
    </row>
    <row r="38208" spans="6:6">
      <c r="F38208" s="1846"/>
    </row>
    <row r="38209" spans="6:6">
      <c r="F38209" s="1846"/>
    </row>
    <row r="38210" spans="6:6">
      <c r="F38210" s="1846"/>
    </row>
    <row r="38211" spans="6:6">
      <c r="F38211" s="1846"/>
    </row>
    <row r="38212" spans="6:6">
      <c r="F38212" s="1846"/>
    </row>
    <row r="38213" spans="6:6">
      <c r="F38213" s="1846"/>
    </row>
    <row r="38214" spans="6:6">
      <c r="F38214" s="1846"/>
    </row>
    <row r="38215" spans="6:6">
      <c r="F38215" s="1846"/>
    </row>
    <row r="38216" spans="6:6">
      <c r="F38216" s="1846"/>
    </row>
    <row r="38217" spans="6:6">
      <c r="F38217" s="1846"/>
    </row>
    <row r="38218" spans="6:6">
      <c r="F38218" s="1846"/>
    </row>
    <row r="38219" spans="6:6">
      <c r="F38219" s="1846"/>
    </row>
    <row r="38220" spans="6:6">
      <c r="F38220" s="1846"/>
    </row>
    <row r="38221" spans="6:6">
      <c r="F38221" s="1846"/>
    </row>
    <row r="38222" spans="6:6">
      <c r="F38222" s="1846"/>
    </row>
    <row r="38223" spans="6:6">
      <c r="F38223" s="1846"/>
    </row>
    <row r="38224" spans="6:6">
      <c r="F38224" s="1846"/>
    </row>
    <row r="38225" spans="6:6">
      <c r="F38225" s="1846"/>
    </row>
    <row r="38226" spans="6:6">
      <c r="F38226" s="1846"/>
    </row>
    <row r="38227" spans="6:6">
      <c r="F38227" s="1846"/>
    </row>
    <row r="38228" spans="6:6">
      <c r="F38228" s="1846"/>
    </row>
    <row r="38229" spans="6:6">
      <c r="F38229" s="1846"/>
    </row>
    <row r="38230" spans="6:6">
      <c r="F38230" s="1846"/>
    </row>
    <row r="38231" spans="6:6">
      <c r="F38231" s="1846"/>
    </row>
    <row r="38232" spans="6:6">
      <c r="F38232" s="1846"/>
    </row>
    <row r="38233" spans="6:6">
      <c r="F38233" s="1846"/>
    </row>
    <row r="38234" spans="6:6">
      <c r="F38234" s="1846"/>
    </row>
    <row r="38235" spans="6:6">
      <c r="F38235" s="1846"/>
    </row>
    <row r="38236" spans="6:6">
      <c r="F38236" s="1846"/>
    </row>
    <row r="38237" spans="6:6">
      <c r="F38237" s="1846"/>
    </row>
    <row r="38238" spans="6:6">
      <c r="F38238" s="1846"/>
    </row>
    <row r="38239" spans="6:6">
      <c r="F38239" s="1846"/>
    </row>
    <row r="38240" spans="6:6">
      <c r="F38240" s="1846"/>
    </row>
    <row r="38241" spans="6:6">
      <c r="F38241" s="1846"/>
    </row>
    <row r="38242" spans="6:6">
      <c r="F38242" s="1846"/>
    </row>
    <row r="38243" spans="6:6">
      <c r="F38243" s="1846"/>
    </row>
    <row r="38244" spans="6:6">
      <c r="F38244" s="1846"/>
    </row>
    <row r="38245" spans="6:6">
      <c r="F38245" s="1846"/>
    </row>
    <row r="38246" spans="6:6">
      <c r="F38246" s="1846"/>
    </row>
    <row r="38247" spans="6:6">
      <c r="F38247" s="1846"/>
    </row>
    <row r="38248" spans="6:6">
      <c r="F38248" s="1846"/>
    </row>
    <row r="38249" spans="6:6">
      <c r="F38249" s="1846"/>
    </row>
    <row r="38250" spans="6:6">
      <c r="F38250" s="1846"/>
    </row>
    <row r="38251" spans="6:6">
      <c r="F38251" s="1846"/>
    </row>
    <row r="38252" spans="6:6">
      <c r="F38252" s="1846"/>
    </row>
    <row r="38253" spans="6:6">
      <c r="F38253" s="1846"/>
    </row>
    <row r="38254" spans="6:6">
      <c r="F38254" s="1846"/>
    </row>
    <row r="38255" spans="6:6">
      <c r="F38255" s="1846"/>
    </row>
    <row r="38256" spans="6:6">
      <c r="F38256" s="1846"/>
    </row>
    <row r="38257" spans="6:6">
      <c r="F38257" s="1846"/>
    </row>
    <row r="38258" spans="6:6">
      <c r="F38258" s="1846"/>
    </row>
    <row r="38259" spans="6:6">
      <c r="F38259" s="1846"/>
    </row>
    <row r="38260" spans="6:6">
      <c r="F38260" s="1846"/>
    </row>
    <row r="38261" spans="6:6">
      <c r="F38261" s="1846"/>
    </row>
    <row r="38262" spans="6:6">
      <c r="F38262" s="1846"/>
    </row>
    <row r="38263" spans="6:6">
      <c r="F38263" s="1846"/>
    </row>
    <row r="38264" spans="6:6">
      <c r="F38264" s="1846"/>
    </row>
    <row r="38265" spans="6:6">
      <c r="F38265" s="1846"/>
    </row>
    <row r="38266" spans="6:6">
      <c r="F38266" s="1846"/>
    </row>
    <row r="38267" spans="6:6">
      <c r="F38267" s="1846"/>
    </row>
    <row r="38268" spans="6:6">
      <c r="F38268" s="1846"/>
    </row>
    <row r="38269" spans="6:6">
      <c r="F38269" s="1846"/>
    </row>
    <row r="38270" spans="6:6">
      <c r="F38270" s="1846"/>
    </row>
    <row r="38271" spans="6:6">
      <c r="F38271" s="1846"/>
    </row>
    <row r="38272" spans="6:6">
      <c r="F38272" s="1846"/>
    </row>
    <row r="38273" spans="6:6">
      <c r="F38273" s="1846"/>
    </row>
    <row r="38274" spans="6:6">
      <c r="F38274" s="1846"/>
    </row>
    <row r="38275" spans="6:6">
      <c r="F38275" s="1846"/>
    </row>
    <row r="38276" spans="6:6">
      <c r="F38276" s="1846"/>
    </row>
    <row r="38277" spans="6:6">
      <c r="F38277" s="1846"/>
    </row>
    <row r="38278" spans="6:6">
      <c r="F38278" s="1846"/>
    </row>
    <row r="38279" spans="6:6">
      <c r="F38279" s="1846"/>
    </row>
    <row r="38280" spans="6:6">
      <c r="F38280" s="1846"/>
    </row>
    <row r="38281" spans="6:6">
      <c r="F38281" s="1846"/>
    </row>
    <row r="38282" spans="6:6">
      <c r="F38282" s="1846"/>
    </row>
    <row r="38283" spans="6:6">
      <c r="F38283" s="1846"/>
    </row>
    <row r="38284" spans="6:6">
      <c r="F38284" s="1846"/>
    </row>
    <row r="38285" spans="6:6">
      <c r="F38285" s="1846"/>
    </row>
    <row r="38286" spans="6:6">
      <c r="F38286" s="1846"/>
    </row>
    <row r="38287" spans="6:6">
      <c r="F38287" s="1846"/>
    </row>
    <row r="38288" spans="6:6">
      <c r="F38288" s="1846"/>
    </row>
    <row r="38289" spans="6:6">
      <c r="F38289" s="1846"/>
    </row>
    <row r="38290" spans="6:6">
      <c r="F38290" s="1846"/>
    </row>
    <row r="38291" spans="6:6">
      <c r="F38291" s="1846"/>
    </row>
    <row r="38292" spans="6:6">
      <c r="F38292" s="1846"/>
    </row>
    <row r="38293" spans="6:6">
      <c r="F38293" s="1846"/>
    </row>
    <row r="38294" spans="6:6">
      <c r="F38294" s="1846"/>
    </row>
    <row r="38295" spans="6:6">
      <c r="F38295" s="1846"/>
    </row>
    <row r="38296" spans="6:6">
      <c r="F38296" s="1846"/>
    </row>
    <row r="38297" spans="6:6">
      <c r="F38297" s="1846"/>
    </row>
    <row r="38298" spans="6:6">
      <c r="F38298" s="1846"/>
    </row>
    <row r="38299" spans="6:6">
      <c r="F38299" s="1846"/>
    </row>
    <row r="38300" spans="6:6">
      <c r="F38300" s="1846"/>
    </row>
    <row r="38301" spans="6:6">
      <c r="F38301" s="1846"/>
    </row>
    <row r="38302" spans="6:6">
      <c r="F38302" s="1846"/>
    </row>
    <row r="38303" spans="6:6">
      <c r="F38303" s="1846"/>
    </row>
    <row r="38304" spans="6:6">
      <c r="F38304" s="1846"/>
    </row>
    <row r="38305" spans="6:6">
      <c r="F38305" s="1846"/>
    </row>
    <row r="38306" spans="6:6">
      <c r="F38306" s="1846"/>
    </row>
    <row r="38307" spans="6:6">
      <c r="F38307" s="1846"/>
    </row>
    <row r="38308" spans="6:6">
      <c r="F38308" s="1846"/>
    </row>
    <row r="38309" spans="6:6">
      <c r="F38309" s="1846"/>
    </row>
    <row r="38310" spans="6:6">
      <c r="F38310" s="1846"/>
    </row>
    <row r="38311" spans="6:6">
      <c r="F38311" s="1846"/>
    </row>
    <row r="38312" spans="6:6">
      <c r="F38312" s="1846"/>
    </row>
    <row r="38313" spans="6:6">
      <c r="F38313" s="1846"/>
    </row>
    <row r="38314" spans="6:6">
      <c r="F38314" s="1846"/>
    </row>
    <row r="38315" spans="6:6">
      <c r="F38315" s="1846"/>
    </row>
    <row r="38316" spans="6:6">
      <c r="F38316" s="1846"/>
    </row>
    <row r="38317" spans="6:6">
      <c r="F38317" s="1846"/>
    </row>
    <row r="38318" spans="6:6">
      <c r="F38318" s="1846"/>
    </row>
    <row r="38319" spans="6:6">
      <c r="F38319" s="1846"/>
    </row>
    <row r="38320" spans="6:6">
      <c r="F38320" s="1846"/>
    </row>
    <row r="38321" spans="6:6">
      <c r="F38321" s="1846"/>
    </row>
    <row r="38322" spans="6:6">
      <c r="F38322" s="1846"/>
    </row>
    <row r="38323" spans="6:6">
      <c r="F38323" s="1846"/>
    </row>
    <row r="38324" spans="6:6">
      <c r="F38324" s="1846"/>
    </row>
    <row r="38325" spans="6:6">
      <c r="F38325" s="1846"/>
    </row>
    <row r="38326" spans="6:6">
      <c r="F38326" s="1846"/>
    </row>
    <row r="38327" spans="6:6">
      <c r="F38327" s="1846"/>
    </row>
    <row r="38328" spans="6:6">
      <c r="F38328" s="1846"/>
    </row>
    <row r="38329" spans="6:6">
      <c r="F38329" s="1846"/>
    </row>
    <row r="38330" spans="6:6">
      <c r="F38330" s="1846"/>
    </row>
    <row r="38331" spans="6:6">
      <c r="F38331" s="1846"/>
    </row>
    <row r="38332" spans="6:6">
      <c r="F38332" s="1846"/>
    </row>
    <row r="38333" spans="6:6">
      <c r="F38333" s="1846"/>
    </row>
    <row r="38334" spans="6:6">
      <c r="F38334" s="1846"/>
    </row>
    <row r="38335" spans="6:6">
      <c r="F38335" s="1846"/>
    </row>
    <row r="38336" spans="6:6">
      <c r="F38336" s="1846"/>
    </row>
    <row r="38337" spans="6:6">
      <c r="F38337" s="1846"/>
    </row>
    <row r="38338" spans="6:6">
      <c r="F38338" s="1846"/>
    </row>
    <row r="38339" spans="6:6">
      <c r="F38339" s="1846"/>
    </row>
    <row r="38340" spans="6:6">
      <c r="F38340" s="1846"/>
    </row>
    <row r="38341" spans="6:6">
      <c r="F38341" s="1846"/>
    </row>
    <row r="38342" spans="6:6">
      <c r="F38342" s="1846"/>
    </row>
    <row r="38343" spans="6:6">
      <c r="F38343" s="1846"/>
    </row>
    <row r="38344" spans="6:6">
      <c r="F38344" s="1846"/>
    </row>
    <row r="38345" spans="6:6">
      <c r="F38345" s="1846"/>
    </row>
    <row r="38346" spans="6:6">
      <c r="F38346" s="1846"/>
    </row>
    <row r="38347" spans="6:6">
      <c r="F38347" s="1846"/>
    </row>
    <row r="38348" spans="6:6">
      <c r="F38348" s="1846"/>
    </row>
    <row r="38349" spans="6:6">
      <c r="F38349" s="1846"/>
    </row>
    <row r="38350" spans="6:6">
      <c r="F38350" s="1846"/>
    </row>
    <row r="38351" spans="6:6">
      <c r="F38351" s="1846"/>
    </row>
    <row r="38352" spans="6:6">
      <c r="F38352" s="1846"/>
    </row>
    <row r="38353" spans="6:6">
      <c r="F38353" s="1846"/>
    </row>
    <row r="38354" spans="6:6">
      <c r="F38354" s="1846"/>
    </row>
    <row r="38355" spans="6:6">
      <c r="F38355" s="1846"/>
    </row>
    <row r="38356" spans="6:6">
      <c r="F38356" s="1846"/>
    </row>
    <row r="38357" spans="6:6">
      <c r="F38357" s="1846"/>
    </row>
    <row r="38358" spans="6:6">
      <c r="F38358" s="1846"/>
    </row>
    <row r="38359" spans="6:6">
      <c r="F38359" s="1846"/>
    </row>
    <row r="38360" spans="6:6">
      <c r="F38360" s="1846"/>
    </row>
    <row r="38361" spans="6:6">
      <c r="F38361" s="1846"/>
    </row>
    <row r="38362" spans="6:6">
      <c r="F38362" s="1846"/>
    </row>
    <row r="38363" spans="6:6">
      <c r="F38363" s="1846"/>
    </row>
    <row r="38364" spans="6:6">
      <c r="F38364" s="1846"/>
    </row>
    <row r="38365" spans="6:6">
      <c r="F38365" s="1846"/>
    </row>
    <row r="38366" spans="6:6">
      <c r="F38366" s="1846"/>
    </row>
    <row r="38367" spans="6:6">
      <c r="F38367" s="1846"/>
    </row>
    <row r="38368" spans="6:6">
      <c r="F38368" s="1846"/>
    </row>
    <row r="38369" spans="6:6">
      <c r="F38369" s="1846"/>
    </row>
    <row r="38370" spans="6:6">
      <c r="F38370" s="1846"/>
    </row>
    <row r="38371" spans="6:6">
      <c r="F38371" s="1846"/>
    </row>
    <row r="38372" spans="6:6">
      <c r="F38372" s="1846"/>
    </row>
    <row r="38373" spans="6:6">
      <c r="F38373" s="1846"/>
    </row>
    <row r="38374" spans="6:6">
      <c r="F38374" s="1846"/>
    </row>
    <row r="38375" spans="6:6">
      <c r="F38375" s="1846"/>
    </row>
    <row r="38376" spans="6:6">
      <c r="F38376" s="1846"/>
    </row>
    <row r="38377" spans="6:6">
      <c r="F38377" s="1846"/>
    </row>
    <row r="38378" spans="6:6">
      <c r="F38378" s="1846"/>
    </row>
    <row r="38379" spans="6:6">
      <c r="F38379" s="1846"/>
    </row>
    <row r="38380" spans="6:6">
      <c r="F38380" s="1846"/>
    </row>
    <row r="38381" spans="6:6">
      <c r="F38381" s="1846"/>
    </row>
    <row r="38382" spans="6:6">
      <c r="F38382" s="1846"/>
    </row>
    <row r="38383" spans="6:6">
      <c r="F38383" s="1846"/>
    </row>
    <row r="38384" spans="6:6">
      <c r="F38384" s="1846"/>
    </row>
    <row r="38385" spans="6:6">
      <c r="F38385" s="1846"/>
    </row>
    <row r="38386" spans="6:6">
      <c r="F38386" s="1846"/>
    </row>
    <row r="38387" spans="6:6">
      <c r="F38387" s="1846"/>
    </row>
    <row r="38388" spans="6:6">
      <c r="F38388" s="1846"/>
    </row>
    <row r="38389" spans="6:6">
      <c r="F38389" s="1846"/>
    </row>
    <row r="38390" spans="6:6">
      <c r="F38390" s="1846"/>
    </row>
    <row r="38391" spans="6:6">
      <c r="F38391" s="1846"/>
    </row>
    <row r="38392" spans="6:6">
      <c r="F38392" s="1846"/>
    </row>
    <row r="38393" spans="6:6">
      <c r="F38393" s="1846"/>
    </row>
    <row r="38394" spans="6:6">
      <c r="F38394" s="1846"/>
    </row>
    <row r="38395" spans="6:6">
      <c r="F38395" s="1846"/>
    </row>
    <row r="38396" spans="6:6">
      <c r="F38396" s="1846"/>
    </row>
    <row r="38397" spans="6:6">
      <c r="F38397" s="1846"/>
    </row>
    <row r="38398" spans="6:6">
      <c r="F38398" s="1846"/>
    </row>
    <row r="38399" spans="6:6">
      <c r="F38399" s="1846"/>
    </row>
    <row r="38400" spans="6:6">
      <c r="F38400" s="1846"/>
    </row>
    <row r="38401" spans="6:6">
      <c r="F38401" s="1846"/>
    </row>
    <row r="38402" spans="6:6">
      <c r="F38402" s="1846"/>
    </row>
    <row r="38403" spans="6:6">
      <c r="F38403" s="1846"/>
    </row>
    <row r="38404" spans="6:6">
      <c r="F38404" s="1846"/>
    </row>
    <row r="38405" spans="6:6">
      <c r="F38405" s="1846"/>
    </row>
    <row r="38406" spans="6:6">
      <c r="F38406" s="1846"/>
    </row>
    <row r="38407" spans="6:6">
      <c r="F38407" s="1846"/>
    </row>
    <row r="38408" spans="6:6">
      <c r="F38408" s="1846"/>
    </row>
    <row r="38409" spans="6:6">
      <c r="F38409" s="1846"/>
    </row>
    <row r="38410" spans="6:6">
      <c r="F38410" s="1846"/>
    </row>
    <row r="38411" spans="6:6">
      <c r="F38411" s="1846"/>
    </row>
    <row r="38412" spans="6:6">
      <c r="F38412" s="1846"/>
    </row>
    <row r="38413" spans="6:6">
      <c r="F38413" s="1846"/>
    </row>
    <row r="38414" spans="6:6">
      <c r="F38414" s="1846"/>
    </row>
    <row r="38415" spans="6:6">
      <c r="F38415" s="1846"/>
    </row>
    <row r="38416" spans="6:6">
      <c r="F38416" s="1846"/>
    </row>
    <row r="38417" spans="6:6">
      <c r="F38417" s="1846"/>
    </row>
    <row r="38418" spans="6:6">
      <c r="F38418" s="1846"/>
    </row>
    <row r="38419" spans="6:6">
      <c r="F38419" s="1846"/>
    </row>
    <row r="38420" spans="6:6">
      <c r="F38420" s="1846"/>
    </row>
    <row r="38421" spans="6:6">
      <c r="F38421" s="1846"/>
    </row>
    <row r="38422" spans="6:6">
      <c r="F38422" s="1846"/>
    </row>
    <row r="38423" spans="6:6">
      <c r="F38423" s="1846"/>
    </row>
    <row r="38424" spans="6:6">
      <c r="F38424" s="1846"/>
    </row>
    <row r="38425" spans="6:6">
      <c r="F38425" s="1846"/>
    </row>
    <row r="38426" spans="6:6">
      <c r="F38426" s="1846"/>
    </row>
    <row r="38427" spans="6:6">
      <c r="F38427" s="1846"/>
    </row>
    <row r="38428" spans="6:6">
      <c r="F38428" s="1846"/>
    </row>
    <row r="38429" spans="6:6">
      <c r="F38429" s="1846"/>
    </row>
    <row r="38430" spans="6:6">
      <c r="F38430" s="1846"/>
    </row>
    <row r="38431" spans="6:6">
      <c r="F38431" s="1846"/>
    </row>
    <row r="38432" spans="6:6">
      <c r="F38432" s="1846"/>
    </row>
    <row r="38433" spans="6:6">
      <c r="F38433" s="1846"/>
    </row>
    <row r="38434" spans="6:6">
      <c r="F38434" s="1846"/>
    </row>
    <row r="38435" spans="6:6">
      <c r="F38435" s="1846"/>
    </row>
    <row r="38436" spans="6:6">
      <c r="F38436" s="1846"/>
    </row>
    <row r="38437" spans="6:6">
      <c r="F38437" s="1846"/>
    </row>
    <row r="38438" spans="6:6">
      <c r="F38438" s="1846"/>
    </row>
    <row r="38439" spans="6:6">
      <c r="F38439" s="1846"/>
    </row>
    <row r="38440" spans="6:6">
      <c r="F38440" s="1846"/>
    </row>
    <row r="38441" spans="6:6">
      <c r="F38441" s="1846"/>
    </row>
    <row r="38442" spans="6:6">
      <c r="F38442" s="1846"/>
    </row>
    <row r="38443" spans="6:6">
      <c r="F38443" s="1846"/>
    </row>
    <row r="38444" spans="6:6">
      <c r="F38444" s="1846"/>
    </row>
    <row r="38445" spans="6:6">
      <c r="F38445" s="1846"/>
    </row>
    <row r="38446" spans="6:6">
      <c r="F38446" s="1846"/>
    </row>
    <row r="38447" spans="6:6">
      <c r="F38447" s="1846"/>
    </row>
    <row r="38448" spans="6:6">
      <c r="F38448" s="1846"/>
    </row>
    <row r="38449" spans="6:6">
      <c r="F38449" s="1846"/>
    </row>
    <row r="38450" spans="6:6">
      <c r="F38450" s="1846"/>
    </row>
    <row r="38451" spans="6:6">
      <c r="F38451" s="1846"/>
    </row>
    <row r="38452" spans="6:6">
      <c r="F38452" s="1846"/>
    </row>
    <row r="38453" spans="6:6">
      <c r="F38453" s="1846"/>
    </row>
    <row r="38454" spans="6:6">
      <c r="F38454" s="1846"/>
    </row>
    <row r="38455" spans="6:6">
      <c r="F38455" s="1846"/>
    </row>
    <row r="38456" spans="6:6">
      <c r="F38456" s="1846"/>
    </row>
    <row r="38457" spans="6:6">
      <c r="F38457" s="1846"/>
    </row>
    <row r="38458" spans="6:6">
      <c r="F38458" s="1846"/>
    </row>
    <row r="38459" spans="6:6">
      <c r="F38459" s="1846"/>
    </row>
    <row r="38460" spans="6:6">
      <c r="F38460" s="1846"/>
    </row>
    <row r="38461" spans="6:6">
      <c r="F38461" s="1846"/>
    </row>
    <row r="38462" spans="6:6">
      <c r="F38462" s="1846"/>
    </row>
    <row r="38463" spans="6:6">
      <c r="F38463" s="1846"/>
    </row>
    <row r="38464" spans="6:6">
      <c r="F38464" s="1846"/>
    </row>
    <row r="38465" spans="6:6">
      <c r="F38465" s="1846"/>
    </row>
    <row r="38466" spans="6:6">
      <c r="F38466" s="1846"/>
    </row>
    <row r="38467" spans="6:6">
      <c r="F38467" s="1846"/>
    </row>
    <row r="38468" spans="6:6">
      <c r="F38468" s="1846"/>
    </row>
    <row r="38469" spans="6:6">
      <c r="F38469" s="1846"/>
    </row>
    <row r="38470" spans="6:6">
      <c r="F38470" s="1846"/>
    </row>
    <row r="38471" spans="6:6">
      <c r="F38471" s="1846"/>
    </row>
    <row r="38472" spans="6:6">
      <c r="F38472" s="1846"/>
    </row>
    <row r="38473" spans="6:6">
      <c r="F38473" s="1846"/>
    </row>
    <row r="38474" spans="6:6">
      <c r="F38474" s="1846"/>
    </row>
    <row r="38475" spans="6:6">
      <c r="F38475" s="1846"/>
    </row>
    <row r="38476" spans="6:6">
      <c r="F38476" s="1846"/>
    </row>
    <row r="38477" spans="6:6">
      <c r="F38477" s="1846"/>
    </row>
    <row r="38478" spans="6:6">
      <c r="F38478" s="1846"/>
    </row>
    <row r="38479" spans="6:6">
      <c r="F38479" s="1846"/>
    </row>
    <row r="38480" spans="6:6">
      <c r="F38480" s="1846"/>
    </row>
    <row r="38481" spans="6:6">
      <c r="F38481" s="1846"/>
    </row>
    <row r="38482" spans="6:6">
      <c r="F38482" s="1846"/>
    </row>
    <row r="38483" spans="6:6">
      <c r="F38483" s="1846"/>
    </row>
    <row r="38484" spans="6:6">
      <c r="F38484" s="1846"/>
    </row>
    <row r="38485" spans="6:6">
      <c r="F38485" s="1846"/>
    </row>
    <row r="38486" spans="6:6">
      <c r="F38486" s="1846"/>
    </row>
    <row r="38487" spans="6:6">
      <c r="F38487" s="1846"/>
    </row>
    <row r="38488" spans="6:6">
      <c r="F38488" s="1846"/>
    </row>
    <row r="38489" spans="6:6">
      <c r="F38489" s="1846"/>
    </row>
    <row r="38490" spans="6:6">
      <c r="F38490" s="1846"/>
    </row>
    <row r="38491" spans="6:6">
      <c r="F38491" s="1846"/>
    </row>
    <row r="38492" spans="6:6">
      <c r="F38492" s="1846"/>
    </row>
    <row r="38493" spans="6:6">
      <c r="F38493" s="1846"/>
    </row>
    <row r="38494" spans="6:6">
      <c r="F38494" s="1846"/>
    </row>
    <row r="38495" spans="6:6">
      <c r="F38495" s="1846"/>
    </row>
    <row r="38496" spans="6:6">
      <c r="F38496" s="1846"/>
    </row>
    <row r="38497" spans="6:6">
      <c r="F38497" s="1846"/>
    </row>
    <row r="38498" spans="6:6">
      <c r="F38498" s="1846"/>
    </row>
    <row r="38499" spans="6:6">
      <c r="F38499" s="1846"/>
    </row>
    <row r="38500" spans="6:6">
      <c r="F38500" s="1846"/>
    </row>
    <row r="38501" spans="6:6">
      <c r="F38501" s="1846"/>
    </row>
    <row r="38502" spans="6:6">
      <c r="F38502" s="1846"/>
    </row>
    <row r="38503" spans="6:6">
      <c r="F38503" s="1846"/>
    </row>
    <row r="38504" spans="6:6">
      <c r="F38504" s="1846"/>
    </row>
    <row r="38505" spans="6:6">
      <c r="F38505" s="1846"/>
    </row>
    <row r="38506" spans="6:6">
      <c r="F38506" s="1846"/>
    </row>
    <row r="38507" spans="6:6">
      <c r="F38507" s="1846"/>
    </row>
    <row r="38508" spans="6:6">
      <c r="F38508" s="1846"/>
    </row>
    <row r="38509" spans="6:6">
      <c r="F38509" s="1846"/>
    </row>
    <row r="38510" spans="6:6">
      <c r="F38510" s="1846"/>
    </row>
    <row r="38511" spans="6:6">
      <c r="F38511" s="1846"/>
    </row>
    <row r="38512" spans="6:6">
      <c r="F38512" s="1846"/>
    </row>
    <row r="38513" spans="6:6">
      <c r="F38513" s="1846"/>
    </row>
    <row r="38514" spans="6:6">
      <c r="F38514" s="1846"/>
    </row>
    <row r="38515" spans="6:6">
      <c r="F38515" s="1846"/>
    </row>
    <row r="38516" spans="6:6">
      <c r="F38516" s="1846"/>
    </row>
    <row r="38517" spans="6:6">
      <c r="F38517" s="1846"/>
    </row>
    <row r="38518" spans="6:6">
      <c r="F38518" s="1846"/>
    </row>
    <row r="38519" spans="6:6">
      <c r="F38519" s="1846"/>
    </row>
    <row r="38520" spans="6:6">
      <c r="F38520" s="1846"/>
    </row>
    <row r="38521" spans="6:6">
      <c r="F38521" s="1846"/>
    </row>
    <row r="38522" spans="6:6">
      <c r="F38522" s="1846"/>
    </row>
    <row r="38523" spans="6:6">
      <c r="F38523" s="1846"/>
    </row>
    <row r="38524" spans="6:6">
      <c r="F38524" s="1846"/>
    </row>
    <row r="38525" spans="6:6">
      <c r="F38525" s="1846"/>
    </row>
    <row r="38526" spans="6:6">
      <c r="F38526" s="1846"/>
    </row>
    <row r="38527" spans="6:6">
      <c r="F38527" s="1846"/>
    </row>
    <row r="38528" spans="6:6">
      <c r="F38528" s="1846"/>
    </row>
    <row r="38529" spans="6:6">
      <c r="F38529" s="1846"/>
    </row>
    <row r="38530" spans="6:6">
      <c r="F38530" s="1846"/>
    </row>
    <row r="38531" spans="6:6">
      <c r="F38531" s="1846"/>
    </row>
    <row r="38532" spans="6:6">
      <c r="F38532" s="1846"/>
    </row>
    <row r="38533" spans="6:6">
      <c r="F38533" s="1846"/>
    </row>
    <row r="38534" spans="6:6">
      <c r="F38534" s="1846"/>
    </row>
    <row r="38535" spans="6:6">
      <c r="F38535" s="1846"/>
    </row>
    <row r="38536" spans="6:6">
      <c r="F38536" s="1846"/>
    </row>
    <row r="38537" spans="6:6">
      <c r="F38537" s="1846"/>
    </row>
    <row r="38538" spans="6:6">
      <c r="F38538" s="1846"/>
    </row>
    <row r="38539" spans="6:6">
      <c r="F38539" s="1846"/>
    </row>
    <row r="38540" spans="6:6">
      <c r="F38540" s="1846"/>
    </row>
    <row r="38541" spans="6:6">
      <c r="F38541" s="1846"/>
    </row>
    <row r="38542" spans="6:6">
      <c r="F38542" s="1846"/>
    </row>
    <row r="38543" spans="6:6">
      <c r="F38543" s="1846"/>
    </row>
    <row r="38544" spans="6:6">
      <c r="F38544" s="1846"/>
    </row>
    <row r="38545" spans="6:6">
      <c r="F38545" s="1846"/>
    </row>
    <row r="38546" spans="6:6">
      <c r="F38546" s="1846"/>
    </row>
    <row r="38547" spans="6:6">
      <c r="F38547" s="1846"/>
    </row>
    <row r="38548" spans="6:6">
      <c r="F38548" s="1846"/>
    </row>
    <row r="38549" spans="6:6">
      <c r="F38549" s="1846"/>
    </row>
    <row r="38550" spans="6:6">
      <c r="F38550" s="1846"/>
    </row>
    <row r="38551" spans="6:6">
      <c r="F38551" s="1846"/>
    </row>
    <row r="38552" spans="6:6">
      <c r="F38552" s="1846"/>
    </row>
    <row r="38553" spans="6:6">
      <c r="F38553" s="1846"/>
    </row>
    <row r="38554" spans="6:6">
      <c r="F38554" s="1846"/>
    </row>
    <row r="38555" spans="6:6">
      <c r="F38555" s="1846"/>
    </row>
    <row r="38556" spans="6:6">
      <c r="F38556" s="1846"/>
    </row>
    <row r="38557" spans="6:6">
      <c r="F38557" s="1846"/>
    </row>
    <row r="38558" spans="6:6">
      <c r="F38558" s="1846"/>
    </row>
    <row r="38559" spans="6:6">
      <c r="F38559" s="1846"/>
    </row>
    <row r="38560" spans="6:6">
      <c r="F38560" s="1846"/>
    </row>
    <row r="38561" spans="6:6">
      <c r="F38561" s="1846"/>
    </row>
    <row r="38562" spans="6:6">
      <c r="F38562" s="1846"/>
    </row>
    <row r="38563" spans="6:6">
      <c r="F38563" s="1846"/>
    </row>
    <row r="38564" spans="6:6">
      <c r="F38564" s="1846"/>
    </row>
    <row r="38565" spans="6:6">
      <c r="F38565" s="1846"/>
    </row>
    <row r="38566" spans="6:6">
      <c r="F38566" s="1846"/>
    </row>
    <row r="38567" spans="6:6">
      <c r="F38567" s="1846"/>
    </row>
    <row r="38568" spans="6:6">
      <c r="F38568" s="1846"/>
    </row>
    <row r="38569" spans="6:6">
      <c r="F38569" s="1846"/>
    </row>
    <row r="38570" spans="6:6">
      <c r="F38570" s="1846"/>
    </row>
    <row r="38571" spans="6:6">
      <c r="F38571" s="1846"/>
    </row>
    <row r="38572" spans="6:6">
      <c r="F38572" s="1846"/>
    </row>
    <row r="38573" spans="6:6">
      <c r="F38573" s="1846"/>
    </row>
    <row r="38574" spans="6:6">
      <c r="F38574" s="1846"/>
    </row>
    <row r="38575" spans="6:6">
      <c r="F38575" s="1846"/>
    </row>
    <row r="38576" spans="6:6">
      <c r="F38576" s="1846"/>
    </row>
    <row r="38577" spans="6:6">
      <c r="F38577" s="1846"/>
    </row>
    <row r="38578" spans="6:6">
      <c r="F38578" s="1846"/>
    </row>
    <row r="38579" spans="6:6">
      <c r="F38579" s="1846"/>
    </row>
    <row r="38580" spans="6:6">
      <c r="F38580" s="1846"/>
    </row>
    <row r="38581" spans="6:6">
      <c r="F38581" s="1846"/>
    </row>
    <row r="38582" spans="6:6">
      <c r="F38582" s="1846"/>
    </row>
    <row r="38583" spans="6:6">
      <c r="F38583" s="1846"/>
    </row>
    <row r="38584" spans="6:6">
      <c r="F38584" s="1846"/>
    </row>
    <row r="38585" spans="6:6">
      <c r="F38585" s="1846"/>
    </row>
    <row r="38586" spans="6:6">
      <c r="F38586" s="1846"/>
    </row>
    <row r="38587" spans="6:6">
      <c r="F38587" s="1846"/>
    </row>
    <row r="38588" spans="6:6">
      <c r="F38588" s="1846"/>
    </row>
    <row r="38589" spans="6:6">
      <c r="F38589" s="1846"/>
    </row>
    <row r="38590" spans="6:6">
      <c r="F38590" s="1846"/>
    </row>
    <row r="38591" spans="6:6">
      <c r="F38591" s="1846"/>
    </row>
    <row r="38592" spans="6:6">
      <c r="F38592" s="1846"/>
    </row>
    <row r="38593" spans="6:6">
      <c r="F38593" s="1846"/>
    </row>
    <row r="38594" spans="6:6">
      <c r="F38594" s="1846"/>
    </row>
    <row r="38595" spans="6:6">
      <c r="F38595" s="1846"/>
    </row>
    <row r="38596" spans="6:6">
      <c r="F38596" s="1846"/>
    </row>
    <row r="38597" spans="6:6">
      <c r="F38597" s="1846"/>
    </row>
    <row r="38598" spans="6:6">
      <c r="F38598" s="1846"/>
    </row>
    <row r="38599" spans="6:6">
      <c r="F38599" s="1846"/>
    </row>
    <row r="38600" spans="6:6">
      <c r="F38600" s="1846"/>
    </row>
    <row r="38601" spans="6:6">
      <c r="F38601" s="1846"/>
    </row>
    <row r="38602" spans="6:6">
      <c r="F38602" s="1846"/>
    </row>
    <row r="38603" spans="6:6">
      <c r="F38603" s="1846"/>
    </row>
    <row r="38604" spans="6:6">
      <c r="F38604" s="1846"/>
    </row>
    <row r="38605" spans="6:6">
      <c r="F38605" s="1846"/>
    </row>
    <row r="38606" spans="6:6">
      <c r="F38606" s="1846"/>
    </row>
    <row r="38607" spans="6:6">
      <c r="F38607" s="1846"/>
    </row>
    <row r="38608" spans="6:6">
      <c r="F38608" s="1846"/>
    </row>
    <row r="38609" spans="6:6">
      <c r="F38609" s="1846"/>
    </row>
    <row r="38610" spans="6:6">
      <c r="F38610" s="1846"/>
    </row>
    <row r="38611" spans="6:6">
      <c r="F38611" s="1846"/>
    </row>
    <row r="38612" spans="6:6">
      <c r="F38612" s="1846"/>
    </row>
    <row r="38613" spans="6:6">
      <c r="F38613" s="1846"/>
    </row>
    <row r="38614" spans="6:6">
      <c r="F38614" s="1846"/>
    </row>
    <row r="38615" spans="6:6">
      <c r="F38615" s="1846"/>
    </row>
    <row r="38616" spans="6:6">
      <c r="F38616" s="1846"/>
    </row>
    <row r="38617" spans="6:6">
      <c r="F38617" s="1846"/>
    </row>
    <row r="38618" spans="6:6">
      <c r="F38618" s="1846"/>
    </row>
    <row r="38619" spans="6:6">
      <c r="F38619" s="1846"/>
    </row>
    <row r="38620" spans="6:6">
      <c r="F38620" s="1846"/>
    </row>
    <row r="38621" spans="6:6">
      <c r="F38621" s="1846"/>
    </row>
    <row r="38622" spans="6:6">
      <c r="F38622" s="1846"/>
    </row>
    <row r="38623" spans="6:6">
      <c r="F38623" s="1846"/>
    </row>
    <row r="38624" spans="6:6">
      <c r="F38624" s="1846"/>
    </row>
    <row r="38625" spans="6:6">
      <c r="F38625" s="1846"/>
    </row>
    <row r="38626" spans="6:6">
      <c r="F38626" s="1846"/>
    </row>
    <row r="38627" spans="6:6">
      <c r="F38627" s="1846"/>
    </row>
    <row r="38628" spans="6:6">
      <c r="F38628" s="1846"/>
    </row>
    <row r="38629" spans="6:6">
      <c r="F38629" s="1846"/>
    </row>
    <row r="38630" spans="6:6">
      <c r="F38630" s="1846"/>
    </row>
    <row r="38631" spans="6:6">
      <c r="F38631" s="1846"/>
    </row>
    <row r="38632" spans="6:6">
      <c r="F38632" s="1846"/>
    </row>
    <row r="38633" spans="6:6">
      <c r="F38633" s="1846"/>
    </row>
    <row r="38634" spans="6:6">
      <c r="F38634" s="1846"/>
    </row>
    <row r="38635" spans="6:6">
      <c r="F38635" s="1846"/>
    </row>
    <row r="38636" spans="6:6">
      <c r="F38636" s="1846"/>
    </row>
    <row r="38637" spans="6:6">
      <c r="F38637" s="1846"/>
    </row>
    <row r="38638" spans="6:6">
      <c r="F38638" s="1846"/>
    </row>
    <row r="38639" spans="6:6">
      <c r="F38639" s="1846"/>
    </row>
    <row r="38640" spans="6:6">
      <c r="F38640" s="1846"/>
    </row>
    <row r="38641" spans="6:6">
      <c r="F38641" s="1846"/>
    </row>
    <row r="38642" spans="6:6">
      <c r="F38642" s="1846"/>
    </row>
    <row r="38643" spans="6:6">
      <c r="F38643" s="1846"/>
    </row>
    <row r="38644" spans="6:6">
      <c r="F38644" s="1846"/>
    </row>
    <row r="38645" spans="6:6">
      <c r="F38645" s="1846"/>
    </row>
    <row r="38646" spans="6:6">
      <c r="F38646" s="1846"/>
    </row>
    <row r="38647" spans="6:6">
      <c r="F38647" s="1846"/>
    </row>
    <row r="38648" spans="6:6">
      <c r="F38648" s="1846"/>
    </row>
    <row r="38649" spans="6:6">
      <c r="F38649" s="1846"/>
    </row>
    <row r="38650" spans="6:6">
      <c r="F38650" s="1846"/>
    </row>
    <row r="38651" spans="6:6">
      <c r="F38651" s="1846"/>
    </row>
    <row r="38652" spans="6:6">
      <c r="F38652" s="1846"/>
    </row>
    <row r="38653" spans="6:6">
      <c r="F38653" s="1846"/>
    </row>
    <row r="38654" spans="6:6">
      <c r="F38654" s="1846"/>
    </row>
    <row r="38655" spans="6:6">
      <c r="F38655" s="1846"/>
    </row>
    <row r="38656" spans="6:6">
      <c r="F38656" s="1846"/>
    </row>
    <row r="38657" spans="6:6">
      <c r="F38657" s="1846"/>
    </row>
    <row r="38658" spans="6:6">
      <c r="F38658" s="1846"/>
    </row>
    <row r="38659" spans="6:6">
      <c r="F38659" s="1846"/>
    </row>
    <row r="38660" spans="6:6">
      <c r="F38660" s="1846"/>
    </row>
    <row r="38661" spans="6:6">
      <c r="F38661" s="1846"/>
    </row>
    <row r="38662" spans="6:6">
      <c r="F38662" s="1846"/>
    </row>
    <row r="38663" spans="6:6">
      <c r="F38663" s="1846"/>
    </row>
    <row r="38664" spans="6:6">
      <c r="F38664" s="1846"/>
    </row>
    <row r="38665" spans="6:6">
      <c r="F38665" s="1846"/>
    </row>
    <row r="38666" spans="6:6">
      <c r="F38666" s="1846"/>
    </row>
    <row r="38667" spans="6:6">
      <c r="F38667" s="1846"/>
    </row>
    <row r="38668" spans="6:6">
      <c r="F38668" s="1846"/>
    </row>
    <row r="38669" spans="6:6">
      <c r="F38669" s="1846"/>
    </row>
    <row r="38670" spans="6:6">
      <c r="F38670" s="1846"/>
    </row>
    <row r="38671" spans="6:6">
      <c r="F38671" s="1846"/>
    </row>
    <row r="38672" spans="6:6">
      <c r="F38672" s="1846"/>
    </row>
    <row r="38673" spans="6:6">
      <c r="F38673" s="1846"/>
    </row>
    <row r="38674" spans="6:6">
      <c r="F38674" s="1846"/>
    </row>
    <row r="38675" spans="6:6">
      <c r="F38675" s="1846"/>
    </row>
    <row r="38676" spans="6:6">
      <c r="F38676" s="1846"/>
    </row>
    <row r="38677" spans="6:6">
      <c r="F38677" s="1846"/>
    </row>
    <row r="38678" spans="6:6">
      <c r="F38678" s="1846"/>
    </row>
    <row r="38679" spans="6:6">
      <c r="F38679" s="1846"/>
    </row>
    <row r="38680" spans="6:6">
      <c r="F38680" s="1846"/>
    </row>
    <row r="38681" spans="6:6">
      <c r="F38681" s="1846"/>
    </row>
    <row r="38682" spans="6:6">
      <c r="F38682" s="1846"/>
    </row>
    <row r="38683" spans="6:6">
      <c r="F38683" s="1846"/>
    </row>
    <row r="38684" spans="6:6">
      <c r="F38684" s="1846"/>
    </row>
    <row r="38685" spans="6:6">
      <c r="F38685" s="1846"/>
    </row>
    <row r="38686" spans="6:6">
      <c r="F38686" s="1846"/>
    </row>
    <row r="38687" spans="6:6">
      <c r="F38687" s="1846"/>
    </row>
    <row r="38688" spans="6:6">
      <c r="F38688" s="1846"/>
    </row>
    <row r="38689" spans="6:6">
      <c r="F38689" s="1846"/>
    </row>
    <row r="38690" spans="6:6">
      <c r="F38690" s="1846"/>
    </row>
    <row r="38691" spans="6:6">
      <c r="F38691" s="1846"/>
    </row>
    <row r="38692" spans="6:6">
      <c r="F38692" s="1846"/>
    </row>
    <row r="38693" spans="6:6">
      <c r="F38693" s="1846"/>
    </row>
    <row r="38694" spans="6:6">
      <c r="F38694" s="1846"/>
    </row>
    <row r="38695" spans="6:6">
      <c r="F38695" s="1846"/>
    </row>
    <row r="38696" spans="6:6">
      <c r="F38696" s="1846"/>
    </row>
    <row r="38697" spans="6:6">
      <c r="F38697" s="1846"/>
    </row>
    <row r="38698" spans="6:6">
      <c r="F38698" s="1846"/>
    </row>
    <row r="38699" spans="6:6">
      <c r="F38699" s="1846"/>
    </row>
    <row r="38700" spans="6:6">
      <c r="F38700" s="1846"/>
    </row>
    <row r="38701" spans="6:6">
      <c r="F38701" s="1846"/>
    </row>
    <row r="38702" spans="6:6">
      <c r="F38702" s="1846"/>
    </row>
    <row r="38703" spans="6:6">
      <c r="F38703" s="1846"/>
    </row>
    <row r="38704" spans="6:6">
      <c r="F38704" s="1846"/>
    </row>
    <row r="38705" spans="6:6">
      <c r="F38705" s="1846"/>
    </row>
    <row r="38706" spans="6:6">
      <c r="F38706" s="1846"/>
    </row>
    <row r="38707" spans="6:6">
      <c r="F38707" s="1846"/>
    </row>
    <row r="38708" spans="6:6">
      <c r="F38708" s="1846"/>
    </row>
    <row r="38709" spans="6:6">
      <c r="F38709" s="1846"/>
    </row>
    <row r="38710" spans="6:6">
      <c r="F38710" s="1846"/>
    </row>
    <row r="38711" spans="6:6">
      <c r="F38711" s="1846"/>
    </row>
    <row r="38712" spans="6:6">
      <c r="F38712" s="1846"/>
    </row>
    <row r="38713" spans="6:6">
      <c r="F38713" s="1846"/>
    </row>
    <row r="38714" spans="6:6">
      <c r="F38714" s="1846"/>
    </row>
    <row r="38715" spans="6:6">
      <c r="F38715" s="1846"/>
    </row>
    <row r="38716" spans="6:6">
      <c r="F38716" s="1846"/>
    </row>
    <row r="38717" spans="6:6">
      <c r="F38717" s="1846"/>
    </row>
    <row r="38718" spans="6:6">
      <c r="F38718" s="1846"/>
    </row>
    <row r="38719" spans="6:6">
      <c r="F38719" s="1846"/>
    </row>
    <row r="38720" spans="6:6">
      <c r="F38720" s="1846"/>
    </row>
    <row r="38721" spans="6:6">
      <c r="F38721" s="1846"/>
    </row>
    <row r="38722" spans="6:6">
      <c r="F38722" s="1846"/>
    </row>
    <row r="38723" spans="6:6">
      <c r="F38723" s="1846"/>
    </row>
    <row r="38724" spans="6:6">
      <c r="F38724" s="1846"/>
    </row>
    <row r="38725" spans="6:6">
      <c r="F38725" s="1846"/>
    </row>
    <row r="38726" spans="6:6">
      <c r="F38726" s="1846"/>
    </row>
    <row r="38727" spans="6:6">
      <c r="F38727" s="1846"/>
    </row>
    <row r="38728" spans="6:6">
      <c r="F38728" s="1846"/>
    </row>
    <row r="38729" spans="6:6">
      <c r="F38729" s="1846"/>
    </row>
    <row r="38730" spans="6:6">
      <c r="F38730" s="1846"/>
    </row>
    <row r="38731" spans="6:6">
      <c r="F38731" s="1846"/>
    </row>
    <row r="38732" spans="6:6">
      <c r="F38732" s="1846"/>
    </row>
    <row r="38733" spans="6:6">
      <c r="F38733" s="1846"/>
    </row>
    <row r="38734" spans="6:6">
      <c r="F38734" s="1846"/>
    </row>
    <row r="38735" spans="6:6">
      <c r="F38735" s="1846"/>
    </row>
    <row r="38736" spans="6:6">
      <c r="F38736" s="1846"/>
    </row>
    <row r="38737" spans="6:6">
      <c r="F38737" s="1846"/>
    </row>
    <row r="38738" spans="6:6">
      <c r="F38738" s="1846"/>
    </row>
    <row r="38739" spans="6:6">
      <c r="F38739" s="1846"/>
    </row>
    <row r="38740" spans="6:6">
      <c r="F38740" s="1846"/>
    </row>
    <row r="38741" spans="6:6">
      <c r="F38741" s="1846"/>
    </row>
    <row r="38742" spans="6:6">
      <c r="F38742" s="1846"/>
    </row>
    <row r="38743" spans="6:6">
      <c r="F38743" s="1846"/>
    </row>
    <row r="38744" spans="6:6">
      <c r="F38744" s="1846"/>
    </row>
    <row r="38745" spans="6:6">
      <c r="F38745" s="1846"/>
    </row>
    <row r="38746" spans="6:6">
      <c r="F38746" s="1846"/>
    </row>
    <row r="38747" spans="6:6">
      <c r="F38747" s="1846"/>
    </row>
    <row r="38748" spans="6:6">
      <c r="F38748" s="1846"/>
    </row>
    <row r="38749" spans="6:6">
      <c r="F38749" s="1846"/>
    </row>
    <row r="38750" spans="6:6">
      <c r="F38750" s="1846"/>
    </row>
    <row r="38751" spans="6:6">
      <c r="F38751" s="1846"/>
    </row>
    <row r="38752" spans="6:6">
      <c r="F38752" s="1846"/>
    </row>
    <row r="38753" spans="6:6">
      <c r="F38753" s="1846"/>
    </row>
    <row r="38754" spans="6:6">
      <c r="F38754" s="1846"/>
    </row>
    <row r="38755" spans="6:6">
      <c r="F38755" s="1846"/>
    </row>
    <row r="38756" spans="6:6">
      <c r="F38756" s="1846"/>
    </row>
    <row r="38757" spans="6:6">
      <c r="F38757" s="1846"/>
    </row>
    <row r="38758" spans="6:6">
      <c r="F38758" s="1846"/>
    </row>
    <row r="38759" spans="6:6">
      <c r="F38759" s="1846"/>
    </row>
    <row r="38760" spans="6:6">
      <c r="F38760" s="1846"/>
    </row>
    <row r="38761" spans="6:6">
      <c r="F38761" s="1846"/>
    </row>
    <row r="38762" spans="6:6">
      <c r="F38762" s="1846"/>
    </row>
    <row r="38763" spans="6:6">
      <c r="F38763" s="1846"/>
    </row>
    <row r="38764" spans="6:6">
      <c r="F38764" s="1846"/>
    </row>
    <row r="38765" spans="6:6">
      <c r="F38765" s="1846"/>
    </row>
    <row r="38766" spans="6:6">
      <c r="F38766" s="1846"/>
    </row>
    <row r="38767" spans="6:6">
      <c r="F38767" s="1846"/>
    </row>
    <row r="38768" spans="6:6">
      <c r="F38768" s="1846"/>
    </row>
    <row r="38769" spans="6:6">
      <c r="F38769" s="1846"/>
    </row>
    <row r="38770" spans="6:6">
      <c r="F38770" s="1846"/>
    </row>
    <row r="38771" spans="6:6">
      <c r="F38771" s="1846"/>
    </row>
    <row r="38772" spans="6:6">
      <c r="F38772" s="1846"/>
    </row>
    <row r="38773" spans="6:6">
      <c r="F38773" s="1846"/>
    </row>
    <row r="38774" spans="6:6">
      <c r="F38774" s="1846"/>
    </row>
    <row r="38775" spans="6:6">
      <c r="F38775" s="1846"/>
    </row>
    <row r="38776" spans="6:6">
      <c r="F38776" s="1846"/>
    </row>
    <row r="38777" spans="6:6">
      <c r="F38777" s="1846"/>
    </row>
    <row r="38778" spans="6:6">
      <c r="F38778" s="1846"/>
    </row>
    <row r="38779" spans="6:6">
      <c r="F38779" s="1846"/>
    </row>
    <row r="38780" spans="6:6">
      <c r="F38780" s="1846"/>
    </row>
    <row r="38781" spans="6:6">
      <c r="F38781" s="1846"/>
    </row>
    <row r="38782" spans="6:6">
      <c r="F38782" s="1846"/>
    </row>
    <row r="38783" spans="6:6">
      <c r="F38783" s="1846"/>
    </row>
    <row r="38784" spans="6:6">
      <c r="F38784" s="1846"/>
    </row>
    <row r="38785" spans="6:6">
      <c r="F38785" s="1846"/>
    </row>
    <row r="38786" spans="6:6">
      <c r="F38786" s="1846"/>
    </row>
    <row r="38787" spans="6:6">
      <c r="F38787" s="1846"/>
    </row>
    <row r="38788" spans="6:6">
      <c r="F38788" s="1846"/>
    </row>
    <row r="38789" spans="6:6">
      <c r="F38789" s="1846"/>
    </row>
    <row r="38790" spans="6:6">
      <c r="F38790" s="1846"/>
    </row>
    <row r="38791" spans="6:6">
      <c r="F38791" s="1846"/>
    </row>
    <row r="38792" spans="6:6">
      <c r="F38792" s="1846"/>
    </row>
    <row r="38793" spans="6:6">
      <c r="F38793" s="1846"/>
    </row>
    <row r="38794" spans="6:6">
      <c r="F38794" s="1846"/>
    </row>
    <row r="38795" spans="6:6">
      <c r="F38795" s="1846"/>
    </row>
    <row r="38796" spans="6:6">
      <c r="F38796" s="1846"/>
    </row>
    <row r="38797" spans="6:6">
      <c r="F38797" s="1846"/>
    </row>
    <row r="38798" spans="6:6">
      <c r="F38798" s="1846"/>
    </row>
    <row r="38799" spans="6:6">
      <c r="F38799" s="1846"/>
    </row>
    <row r="38800" spans="6:6">
      <c r="F38800" s="1846"/>
    </row>
    <row r="38801" spans="6:6">
      <c r="F38801" s="1846"/>
    </row>
    <row r="38802" spans="6:6">
      <c r="F38802" s="1846"/>
    </row>
    <row r="38803" spans="6:6">
      <c r="F38803" s="1846"/>
    </row>
    <row r="38804" spans="6:6">
      <c r="F38804" s="1846"/>
    </row>
    <row r="38805" spans="6:6">
      <c r="F38805" s="1846"/>
    </row>
    <row r="38806" spans="6:6">
      <c r="F38806" s="1846"/>
    </row>
    <row r="38807" spans="6:6">
      <c r="F38807" s="1846"/>
    </row>
    <row r="38808" spans="6:6">
      <c r="F38808" s="1846"/>
    </row>
    <row r="38809" spans="6:6">
      <c r="F38809" s="1846"/>
    </row>
    <row r="38810" spans="6:6">
      <c r="F38810" s="1846"/>
    </row>
    <row r="38811" spans="6:6">
      <c r="F38811" s="1846"/>
    </row>
    <row r="38812" spans="6:6">
      <c r="F38812" s="1846"/>
    </row>
    <row r="38813" spans="6:6">
      <c r="F38813" s="1846"/>
    </row>
    <row r="38814" spans="6:6">
      <c r="F38814" s="1846"/>
    </row>
    <row r="38815" spans="6:6">
      <c r="F38815" s="1846"/>
    </row>
    <row r="38816" spans="6:6">
      <c r="F38816" s="1846"/>
    </row>
    <row r="38817" spans="6:6">
      <c r="F38817" s="1846"/>
    </row>
    <row r="38818" spans="6:6">
      <c r="F38818" s="1846"/>
    </row>
    <row r="38819" spans="6:6">
      <c r="F38819" s="1846"/>
    </row>
    <row r="38820" spans="6:6">
      <c r="F38820" s="1846"/>
    </row>
    <row r="38821" spans="6:6">
      <c r="F38821" s="1846"/>
    </row>
    <row r="38822" spans="6:6">
      <c r="F38822" s="1846"/>
    </row>
    <row r="38823" spans="6:6">
      <c r="F38823" s="1846"/>
    </row>
    <row r="38824" spans="6:6">
      <c r="F38824" s="1846"/>
    </row>
    <row r="38825" spans="6:6">
      <c r="F38825" s="1846"/>
    </row>
    <row r="38826" spans="6:6">
      <c r="F38826" s="1846"/>
    </row>
    <row r="38827" spans="6:6">
      <c r="F38827" s="1846"/>
    </row>
    <row r="38828" spans="6:6">
      <c r="F38828" s="1846"/>
    </row>
    <row r="38829" spans="6:6">
      <c r="F38829" s="1846"/>
    </row>
    <row r="38830" spans="6:6">
      <c r="F38830" s="1846"/>
    </row>
    <row r="38831" spans="6:6">
      <c r="F38831" s="1846"/>
    </row>
    <row r="38832" spans="6:6">
      <c r="F38832" s="1846"/>
    </row>
    <row r="38833" spans="6:6">
      <c r="F38833" s="1846"/>
    </row>
    <row r="38834" spans="6:6">
      <c r="F38834" s="1846"/>
    </row>
    <row r="38835" spans="6:6">
      <c r="F38835" s="1846"/>
    </row>
    <row r="38836" spans="6:6">
      <c r="F38836" s="1846"/>
    </row>
    <row r="38837" spans="6:6">
      <c r="F38837" s="1846"/>
    </row>
    <row r="38838" spans="6:6">
      <c r="F38838" s="1846"/>
    </row>
    <row r="38839" spans="6:6">
      <c r="F38839" s="1846"/>
    </row>
    <row r="38840" spans="6:6">
      <c r="F38840" s="1846"/>
    </row>
    <row r="38841" spans="6:6">
      <c r="F38841" s="1846"/>
    </row>
    <row r="38842" spans="6:6">
      <c r="F38842" s="1846"/>
    </row>
    <row r="38843" spans="6:6">
      <c r="F38843" s="1846"/>
    </row>
    <row r="38844" spans="6:6">
      <c r="F38844" s="1846"/>
    </row>
    <row r="38845" spans="6:6">
      <c r="F38845" s="1846"/>
    </row>
    <row r="38846" spans="6:6">
      <c r="F38846" s="1846"/>
    </row>
    <row r="38847" spans="6:6">
      <c r="F38847" s="1846"/>
    </row>
    <row r="38848" spans="6:6">
      <c r="F38848" s="1846"/>
    </row>
    <row r="38849" spans="6:6">
      <c r="F38849" s="1846"/>
    </row>
    <row r="38850" spans="6:6">
      <c r="F38850" s="1846"/>
    </row>
    <row r="38851" spans="6:6">
      <c r="F38851" s="1846"/>
    </row>
    <row r="38852" spans="6:6">
      <c r="F38852" s="1846"/>
    </row>
    <row r="38853" spans="6:6">
      <c r="F38853" s="1846"/>
    </row>
    <row r="38854" spans="6:6">
      <c r="F38854" s="1846"/>
    </row>
    <row r="38855" spans="6:6">
      <c r="F38855" s="1846"/>
    </row>
    <row r="38856" spans="6:6">
      <c r="F38856" s="1846"/>
    </row>
    <row r="38857" spans="6:6">
      <c r="F38857" s="1846"/>
    </row>
    <row r="38858" spans="6:6">
      <c r="F38858" s="1846"/>
    </row>
    <row r="38859" spans="6:6">
      <c r="F38859" s="1846"/>
    </row>
    <row r="38860" spans="6:6">
      <c r="F38860" s="1846"/>
    </row>
    <row r="38861" spans="6:6">
      <c r="F38861" s="1846"/>
    </row>
    <row r="38862" spans="6:6">
      <c r="F38862" s="1846"/>
    </row>
    <row r="38863" spans="6:6">
      <c r="F38863" s="1846"/>
    </row>
    <row r="38864" spans="6:6">
      <c r="F38864" s="1846"/>
    </row>
    <row r="38865" spans="6:6">
      <c r="F38865" s="1846"/>
    </row>
    <row r="38866" spans="6:6">
      <c r="F38866" s="1846"/>
    </row>
    <row r="38867" spans="6:6">
      <c r="F38867" s="1846"/>
    </row>
    <row r="38868" spans="6:6">
      <c r="F38868" s="1846"/>
    </row>
    <row r="38869" spans="6:6">
      <c r="F38869" s="1846"/>
    </row>
    <row r="38870" spans="6:6">
      <c r="F38870" s="1846"/>
    </row>
    <row r="38871" spans="6:6">
      <c r="F38871" s="1846"/>
    </row>
    <row r="38872" spans="6:6">
      <c r="F38872" s="1846"/>
    </row>
    <row r="38873" spans="6:6">
      <c r="F38873" s="1846"/>
    </row>
    <row r="38874" spans="6:6">
      <c r="F38874" s="1846"/>
    </row>
    <row r="38875" spans="6:6">
      <c r="F38875" s="1846"/>
    </row>
    <row r="38876" spans="6:6">
      <c r="F38876" s="1846"/>
    </row>
    <row r="38877" spans="6:6">
      <c r="F38877" s="1846"/>
    </row>
    <row r="38878" spans="6:6">
      <c r="F38878" s="1846"/>
    </row>
    <row r="38879" spans="6:6">
      <c r="F38879" s="1846"/>
    </row>
    <row r="38880" spans="6:6">
      <c r="F38880" s="1846"/>
    </row>
    <row r="38881" spans="6:6">
      <c r="F38881" s="1846"/>
    </row>
    <row r="38882" spans="6:6">
      <c r="F38882" s="1846"/>
    </row>
    <row r="38883" spans="6:6">
      <c r="F38883" s="1846"/>
    </row>
    <row r="38884" spans="6:6">
      <c r="F38884" s="1846"/>
    </row>
    <row r="38885" spans="6:6">
      <c r="F38885" s="1846"/>
    </row>
    <row r="38886" spans="6:6">
      <c r="F38886" s="1846"/>
    </row>
    <row r="38887" spans="6:6">
      <c r="F38887" s="1846"/>
    </row>
    <row r="38888" spans="6:6">
      <c r="F38888" s="1846"/>
    </row>
    <row r="38889" spans="6:6">
      <c r="F38889" s="1846"/>
    </row>
    <row r="38890" spans="6:6">
      <c r="F38890" s="1846"/>
    </row>
    <row r="38891" spans="6:6">
      <c r="F38891" s="1846"/>
    </row>
    <row r="38892" spans="6:6">
      <c r="F38892" s="1846"/>
    </row>
    <row r="38893" spans="6:6">
      <c r="F38893" s="1846"/>
    </row>
    <row r="38894" spans="6:6">
      <c r="F38894" s="1846"/>
    </row>
    <row r="38895" spans="6:6">
      <c r="F38895" s="1846"/>
    </row>
    <row r="38896" spans="6:6">
      <c r="F38896" s="1846"/>
    </row>
    <row r="38897" spans="6:6">
      <c r="F38897" s="1846"/>
    </row>
    <row r="38898" spans="6:6">
      <c r="F38898" s="1846"/>
    </row>
    <row r="38899" spans="6:6">
      <c r="F38899" s="1846"/>
    </row>
    <row r="38900" spans="6:6">
      <c r="F38900" s="1846"/>
    </row>
    <row r="38901" spans="6:6">
      <c r="F38901" s="1846"/>
    </row>
    <row r="38902" spans="6:6">
      <c r="F38902" s="1846"/>
    </row>
    <row r="38903" spans="6:6">
      <c r="F38903" s="1846"/>
    </row>
    <row r="38904" spans="6:6">
      <c r="F38904" s="1846"/>
    </row>
    <row r="38905" spans="6:6">
      <c r="F38905" s="1846"/>
    </row>
    <row r="38906" spans="6:6">
      <c r="F38906" s="1846"/>
    </row>
    <row r="38907" spans="6:6">
      <c r="F38907" s="1846"/>
    </row>
    <row r="38908" spans="6:6">
      <c r="F38908" s="1846"/>
    </row>
    <row r="38909" spans="6:6">
      <c r="F38909" s="1846"/>
    </row>
    <row r="38910" spans="6:6">
      <c r="F38910" s="1846"/>
    </row>
    <row r="38911" spans="6:6">
      <c r="F38911" s="1846"/>
    </row>
    <row r="38912" spans="6:6">
      <c r="F38912" s="1846"/>
    </row>
    <row r="38913" spans="6:6">
      <c r="F38913" s="1846"/>
    </row>
    <row r="38914" spans="6:6">
      <c r="F38914" s="1846"/>
    </row>
    <row r="38915" spans="6:6">
      <c r="F38915" s="1846"/>
    </row>
    <row r="38916" spans="6:6">
      <c r="F38916" s="1846"/>
    </row>
    <row r="38917" spans="6:6">
      <c r="F38917" s="1846"/>
    </row>
    <row r="38918" spans="6:6">
      <c r="F38918" s="1846"/>
    </row>
    <row r="38919" spans="6:6">
      <c r="F38919" s="1846"/>
    </row>
    <row r="38920" spans="6:6">
      <c r="F38920" s="1846"/>
    </row>
    <row r="38921" spans="6:6">
      <c r="F38921" s="1846"/>
    </row>
    <row r="38922" spans="6:6">
      <c r="F38922" s="1846"/>
    </row>
    <row r="38923" spans="6:6">
      <c r="F38923" s="1846"/>
    </row>
    <row r="38924" spans="6:6">
      <c r="F38924" s="1846"/>
    </row>
    <row r="38925" spans="6:6">
      <c r="F38925" s="1846"/>
    </row>
    <row r="38926" spans="6:6">
      <c r="F38926" s="1846"/>
    </row>
    <row r="38927" spans="6:6">
      <c r="F38927" s="1846"/>
    </row>
    <row r="38928" spans="6:6">
      <c r="F38928" s="1846"/>
    </row>
    <row r="38929" spans="6:6">
      <c r="F38929" s="1846"/>
    </row>
    <row r="38930" spans="6:6">
      <c r="F38930" s="1846"/>
    </row>
    <row r="38931" spans="6:6">
      <c r="F38931" s="1846"/>
    </row>
    <row r="38932" spans="6:6">
      <c r="F38932" s="1846"/>
    </row>
    <row r="38933" spans="6:6">
      <c r="F38933" s="1846"/>
    </row>
    <row r="38934" spans="6:6">
      <c r="F38934" s="1846"/>
    </row>
    <row r="38935" spans="6:6">
      <c r="F38935" s="1846"/>
    </row>
    <row r="38936" spans="6:6">
      <c r="F38936" s="1846"/>
    </row>
    <row r="38937" spans="6:6">
      <c r="F38937" s="1846"/>
    </row>
    <row r="38938" spans="6:6">
      <c r="F38938" s="1846"/>
    </row>
    <row r="38939" spans="6:6">
      <c r="F38939" s="1846"/>
    </row>
    <row r="38940" spans="6:6">
      <c r="F38940" s="1846"/>
    </row>
    <row r="38941" spans="6:6">
      <c r="F38941" s="1846"/>
    </row>
    <row r="38942" spans="6:6">
      <c r="F38942" s="1846"/>
    </row>
    <row r="38943" spans="6:6">
      <c r="F38943" s="1846"/>
    </row>
    <row r="38944" spans="6:6">
      <c r="F38944" s="1846"/>
    </row>
    <row r="38945" spans="6:6">
      <c r="F38945" s="1846"/>
    </row>
    <row r="38946" spans="6:6">
      <c r="F38946" s="1846"/>
    </row>
    <row r="38947" spans="6:6">
      <c r="F38947" s="1846"/>
    </row>
    <row r="38948" spans="6:6">
      <c r="F38948" s="1846"/>
    </row>
    <row r="38949" spans="6:6">
      <c r="F38949" s="1846"/>
    </row>
    <row r="38950" spans="6:6">
      <c r="F38950" s="1846"/>
    </row>
    <row r="38951" spans="6:6">
      <c r="F38951" s="1846"/>
    </row>
    <row r="38952" spans="6:6">
      <c r="F38952" s="1846"/>
    </row>
    <row r="38953" spans="6:6">
      <c r="F38953" s="1846"/>
    </row>
    <row r="38954" spans="6:6">
      <c r="F38954" s="1846"/>
    </row>
    <row r="38955" spans="6:6">
      <c r="F38955" s="1846"/>
    </row>
    <row r="38956" spans="6:6">
      <c r="F38956" s="1846"/>
    </row>
    <row r="38957" spans="6:6">
      <c r="F38957" s="1846"/>
    </row>
    <row r="38958" spans="6:6">
      <c r="F38958" s="1846"/>
    </row>
    <row r="38959" spans="6:6">
      <c r="F38959" s="1846"/>
    </row>
    <row r="38960" spans="6:6">
      <c r="F38960" s="1846"/>
    </row>
    <row r="38961" spans="6:6">
      <c r="F38961" s="1846"/>
    </row>
    <row r="38962" spans="6:6">
      <c r="F38962" s="1846"/>
    </row>
    <row r="38963" spans="6:6">
      <c r="F38963" s="1846"/>
    </row>
    <row r="38964" spans="6:6">
      <c r="F38964" s="1846"/>
    </row>
    <row r="38965" spans="6:6">
      <c r="F38965" s="1846"/>
    </row>
    <row r="38966" spans="6:6">
      <c r="F38966" s="1846"/>
    </row>
    <row r="38967" spans="6:6">
      <c r="F38967" s="1846"/>
    </row>
    <row r="38968" spans="6:6">
      <c r="F38968" s="1846"/>
    </row>
    <row r="38969" spans="6:6">
      <c r="F38969" s="1846"/>
    </row>
    <row r="38970" spans="6:6">
      <c r="F38970" s="1846"/>
    </row>
    <row r="38971" spans="6:6">
      <c r="F38971" s="1846"/>
    </row>
    <row r="38972" spans="6:6">
      <c r="F38972" s="1846"/>
    </row>
    <row r="38973" spans="6:6">
      <c r="F38973" s="1846"/>
    </row>
    <row r="38974" spans="6:6">
      <c r="F38974" s="1846"/>
    </row>
    <row r="38975" spans="6:6">
      <c r="F38975" s="1846"/>
    </row>
    <row r="38976" spans="6:6">
      <c r="F38976" s="1846"/>
    </row>
    <row r="38977" spans="6:6">
      <c r="F38977" s="1846"/>
    </row>
    <row r="38978" spans="6:6">
      <c r="F38978" s="1846"/>
    </row>
    <row r="38979" spans="6:6">
      <c r="F38979" s="1846"/>
    </row>
    <row r="38980" spans="6:6">
      <c r="F38980" s="1846"/>
    </row>
    <row r="38981" spans="6:6">
      <c r="F38981" s="1846"/>
    </row>
    <row r="38982" spans="6:6">
      <c r="F38982" s="1846"/>
    </row>
    <row r="38983" spans="6:6">
      <c r="F38983" s="1846"/>
    </row>
    <row r="38984" spans="6:6">
      <c r="F38984" s="1846"/>
    </row>
    <row r="38985" spans="6:6">
      <c r="F38985" s="1846"/>
    </row>
    <row r="38986" spans="6:6">
      <c r="F38986" s="1846"/>
    </row>
    <row r="38987" spans="6:6">
      <c r="F38987" s="1846"/>
    </row>
    <row r="38988" spans="6:6">
      <c r="F38988" s="1846"/>
    </row>
    <row r="38989" spans="6:6">
      <c r="F38989" s="1846"/>
    </row>
    <row r="38990" spans="6:6">
      <c r="F38990" s="1846"/>
    </row>
    <row r="38991" spans="6:6">
      <c r="F38991" s="1846"/>
    </row>
    <row r="38992" spans="6:6">
      <c r="F38992" s="1846"/>
    </row>
    <row r="38993" spans="6:6">
      <c r="F38993" s="1846"/>
    </row>
    <row r="38994" spans="6:6">
      <c r="F38994" s="1846"/>
    </row>
    <row r="38995" spans="6:6">
      <c r="F38995" s="1846"/>
    </row>
    <row r="38996" spans="6:6">
      <c r="F38996" s="1846"/>
    </row>
    <row r="38997" spans="6:6">
      <c r="F38997" s="1846"/>
    </row>
    <row r="38998" spans="6:6">
      <c r="F38998" s="1846"/>
    </row>
    <row r="38999" spans="6:6">
      <c r="F38999" s="1846"/>
    </row>
    <row r="39000" spans="6:6">
      <c r="F39000" s="1846"/>
    </row>
    <row r="39001" spans="6:6">
      <c r="F39001" s="1846"/>
    </row>
    <row r="39002" spans="6:6">
      <c r="F39002" s="1846"/>
    </row>
    <row r="39003" spans="6:6">
      <c r="F39003" s="1846"/>
    </row>
    <row r="39004" spans="6:6">
      <c r="F39004" s="1846"/>
    </row>
    <row r="39005" spans="6:6">
      <c r="F39005" s="1846"/>
    </row>
    <row r="39006" spans="6:6">
      <c r="F39006" s="1846"/>
    </row>
    <row r="39007" spans="6:6">
      <c r="F39007" s="1846"/>
    </row>
    <row r="39008" spans="6:6">
      <c r="F39008" s="1846"/>
    </row>
    <row r="39009" spans="6:6">
      <c r="F39009" s="1846"/>
    </row>
    <row r="39010" spans="6:6">
      <c r="F39010" s="1846"/>
    </row>
    <row r="39011" spans="6:6">
      <c r="F39011" s="1846"/>
    </row>
    <row r="39012" spans="6:6">
      <c r="F39012" s="1846"/>
    </row>
    <row r="39013" spans="6:6">
      <c r="F39013" s="1846"/>
    </row>
    <row r="39014" spans="6:6">
      <c r="F39014" s="1846"/>
    </row>
    <row r="39015" spans="6:6">
      <c r="F39015" s="1846"/>
    </row>
    <row r="39016" spans="6:6">
      <c r="F39016" s="1846"/>
    </row>
    <row r="39017" spans="6:6">
      <c r="F39017" s="1846"/>
    </row>
    <row r="39018" spans="6:6">
      <c r="F39018" s="1846"/>
    </row>
    <row r="39019" spans="6:6">
      <c r="F39019" s="1846"/>
    </row>
    <row r="39020" spans="6:6">
      <c r="F39020" s="1846"/>
    </row>
    <row r="39021" spans="6:6">
      <c r="F39021" s="1846"/>
    </row>
    <row r="39022" spans="6:6">
      <c r="F39022" s="1846"/>
    </row>
    <row r="39023" spans="6:6">
      <c r="F39023" s="1846"/>
    </row>
    <row r="39024" spans="6:6">
      <c r="F39024" s="1846"/>
    </row>
    <row r="39025" spans="6:6">
      <c r="F39025" s="1846"/>
    </row>
    <row r="39026" spans="6:6">
      <c r="F39026" s="1846"/>
    </row>
    <row r="39027" spans="6:6">
      <c r="F39027" s="1846"/>
    </row>
    <row r="39028" spans="6:6">
      <c r="F39028" s="1846"/>
    </row>
    <row r="39029" spans="6:6">
      <c r="F39029" s="1846"/>
    </row>
    <row r="39030" spans="6:6">
      <c r="F39030" s="1846"/>
    </row>
    <row r="39031" spans="6:6">
      <c r="F39031" s="1846"/>
    </row>
    <row r="39032" spans="6:6">
      <c r="F39032" s="1846"/>
    </row>
    <row r="39033" spans="6:6">
      <c r="F39033" s="1846"/>
    </row>
    <row r="39034" spans="6:6">
      <c r="F39034" s="1846"/>
    </row>
    <row r="39035" spans="6:6">
      <c r="F39035" s="1846"/>
    </row>
    <row r="39036" spans="6:6">
      <c r="F39036" s="1846"/>
    </row>
    <row r="39037" spans="6:6">
      <c r="F39037" s="1846"/>
    </row>
    <row r="39038" spans="6:6">
      <c r="F39038" s="1846"/>
    </row>
    <row r="39039" spans="6:6">
      <c r="F39039" s="1846"/>
    </row>
    <row r="39040" spans="6:6">
      <c r="F39040" s="1846"/>
    </row>
    <row r="39041" spans="6:6">
      <c r="F39041" s="1846"/>
    </row>
    <row r="39042" spans="6:6">
      <c r="F39042" s="1846"/>
    </row>
    <row r="39043" spans="6:6">
      <c r="F39043" s="1846"/>
    </row>
    <row r="39044" spans="6:6">
      <c r="F39044" s="1846"/>
    </row>
    <row r="39045" spans="6:6">
      <c r="F39045" s="1846"/>
    </row>
    <row r="39046" spans="6:6">
      <c r="F39046" s="1846"/>
    </row>
    <row r="39047" spans="6:6">
      <c r="F39047" s="1846"/>
    </row>
    <row r="39048" spans="6:6">
      <c r="F39048" s="1846"/>
    </row>
    <row r="39049" spans="6:6">
      <c r="F39049" s="1846"/>
    </row>
    <row r="39050" spans="6:6">
      <c r="F39050" s="1846"/>
    </row>
    <row r="39051" spans="6:6">
      <c r="F39051" s="1846"/>
    </row>
    <row r="39052" spans="6:6">
      <c r="F39052" s="1846"/>
    </row>
    <row r="39053" spans="6:6">
      <c r="F39053" s="1846"/>
    </row>
    <row r="39054" spans="6:6">
      <c r="F39054" s="1846"/>
    </row>
    <row r="39055" spans="6:6">
      <c r="F39055" s="1846"/>
    </row>
    <row r="39056" spans="6:6">
      <c r="F39056" s="1846"/>
    </row>
    <row r="39057" spans="6:6">
      <c r="F39057" s="1846"/>
    </row>
    <row r="39058" spans="6:6">
      <c r="F39058" s="1846"/>
    </row>
    <row r="39059" spans="6:6">
      <c r="F39059" s="1846"/>
    </row>
    <row r="39060" spans="6:6">
      <c r="F39060" s="1846"/>
    </row>
    <row r="39061" spans="6:6">
      <c r="F39061" s="1846"/>
    </row>
    <row r="39062" spans="6:6">
      <c r="F39062" s="1846"/>
    </row>
    <row r="39063" spans="6:6">
      <c r="F39063" s="1846"/>
    </row>
    <row r="39064" spans="6:6">
      <c r="F39064" s="1846"/>
    </row>
    <row r="39065" spans="6:6">
      <c r="F39065" s="1846"/>
    </row>
    <row r="39066" spans="6:6">
      <c r="F39066" s="1846"/>
    </row>
    <row r="39067" spans="6:6">
      <c r="F39067" s="1846"/>
    </row>
    <row r="39068" spans="6:6">
      <c r="F39068" s="1846"/>
    </row>
    <row r="39069" spans="6:6">
      <c r="F39069" s="1846"/>
    </row>
    <row r="39070" spans="6:6">
      <c r="F39070" s="1846"/>
    </row>
    <row r="39071" spans="6:6">
      <c r="F39071" s="1846"/>
    </row>
    <row r="39072" spans="6:6">
      <c r="F39072" s="1846"/>
    </row>
    <row r="39073" spans="6:6">
      <c r="F39073" s="1846"/>
    </row>
    <row r="39074" spans="6:6">
      <c r="F39074" s="1846"/>
    </row>
    <row r="39075" spans="6:6">
      <c r="F39075" s="1846"/>
    </row>
    <row r="39076" spans="6:6">
      <c r="F39076" s="1846"/>
    </row>
    <row r="39077" spans="6:6">
      <c r="F39077" s="1846"/>
    </row>
    <row r="39078" spans="6:6">
      <c r="F39078" s="1846"/>
    </row>
    <row r="39079" spans="6:6">
      <c r="F39079" s="1846"/>
    </row>
    <row r="39080" spans="6:6">
      <c r="F39080" s="1846"/>
    </row>
    <row r="39081" spans="6:6">
      <c r="F39081" s="1846"/>
    </row>
    <row r="39082" spans="6:6">
      <c r="F39082" s="1846"/>
    </row>
    <row r="39083" spans="6:6">
      <c r="F39083" s="1846"/>
    </row>
    <row r="39084" spans="6:6">
      <c r="F39084" s="1846"/>
    </row>
    <row r="39085" spans="6:6">
      <c r="F39085" s="1846"/>
    </row>
    <row r="39086" spans="6:6">
      <c r="F39086" s="1846"/>
    </row>
    <row r="39087" spans="6:6">
      <c r="F39087" s="1846"/>
    </row>
    <row r="39088" spans="6:6">
      <c r="F39088" s="1846"/>
    </row>
    <row r="39089" spans="6:6">
      <c r="F39089" s="1846"/>
    </row>
    <row r="39090" spans="6:6">
      <c r="F39090" s="1846"/>
    </row>
    <row r="39091" spans="6:6">
      <c r="F39091" s="1846"/>
    </row>
    <row r="39092" spans="6:6">
      <c r="F39092" s="1846"/>
    </row>
    <row r="39093" spans="6:6">
      <c r="F39093" s="1846"/>
    </row>
    <row r="39094" spans="6:6">
      <c r="F39094" s="1846"/>
    </row>
    <row r="39095" spans="6:6">
      <c r="F39095" s="1846"/>
    </row>
    <row r="39096" spans="6:6">
      <c r="F39096" s="1846"/>
    </row>
    <row r="39097" spans="6:6">
      <c r="F39097" s="1846"/>
    </row>
    <row r="39098" spans="6:6">
      <c r="F39098" s="1846"/>
    </row>
    <row r="39099" spans="6:6">
      <c r="F39099" s="1846"/>
    </row>
    <row r="39100" spans="6:6">
      <c r="F39100" s="1846"/>
    </row>
    <row r="39101" spans="6:6">
      <c r="F39101" s="1846"/>
    </row>
    <row r="39102" spans="6:6">
      <c r="F39102" s="1846"/>
    </row>
    <row r="39103" spans="6:6">
      <c r="F39103" s="1846"/>
    </row>
    <row r="39104" spans="6:6">
      <c r="F39104" s="1846"/>
    </row>
    <row r="39105" spans="6:6">
      <c r="F39105" s="1846"/>
    </row>
    <row r="39106" spans="6:6">
      <c r="F39106" s="1846"/>
    </row>
    <row r="39107" spans="6:6">
      <c r="F39107" s="1846"/>
    </row>
    <row r="39108" spans="6:6">
      <c r="F39108" s="1846"/>
    </row>
    <row r="39109" spans="6:6">
      <c r="F39109" s="1846"/>
    </row>
    <row r="39110" spans="6:6">
      <c r="F39110" s="1846"/>
    </row>
    <row r="39111" spans="6:6">
      <c r="F39111" s="1846"/>
    </row>
    <row r="39112" spans="6:6">
      <c r="F39112" s="1846"/>
    </row>
    <row r="39113" spans="6:6">
      <c r="F39113" s="1846"/>
    </row>
    <row r="39114" spans="6:6">
      <c r="F39114" s="1846"/>
    </row>
    <row r="39115" spans="6:6">
      <c r="F39115" s="1846"/>
    </row>
    <row r="39116" spans="6:6">
      <c r="F39116" s="1846"/>
    </row>
    <row r="39117" spans="6:6">
      <c r="F39117" s="1846"/>
    </row>
    <row r="39118" spans="6:6">
      <c r="F39118" s="1846"/>
    </row>
    <row r="39119" spans="6:6">
      <c r="F39119" s="1846"/>
    </row>
    <row r="39120" spans="6:6">
      <c r="F39120" s="1846"/>
    </row>
    <row r="39121" spans="6:6">
      <c r="F39121" s="1846"/>
    </row>
    <row r="39122" spans="6:6">
      <c r="F39122" s="1846"/>
    </row>
    <row r="39123" spans="6:6">
      <c r="F39123" s="1846"/>
    </row>
    <row r="39124" spans="6:6">
      <c r="F39124" s="1846"/>
    </row>
    <row r="39125" spans="6:6">
      <c r="F39125" s="1846"/>
    </row>
    <row r="39126" spans="6:6">
      <c r="F39126" s="1846"/>
    </row>
    <row r="39127" spans="6:6">
      <c r="F39127" s="1846"/>
    </row>
    <row r="39128" spans="6:6">
      <c r="F39128" s="1846"/>
    </row>
    <row r="39129" spans="6:6">
      <c r="F39129" s="1846"/>
    </row>
    <row r="39130" spans="6:6">
      <c r="F39130" s="1846"/>
    </row>
    <row r="39131" spans="6:6">
      <c r="F39131" s="1846"/>
    </row>
    <row r="39132" spans="6:6">
      <c r="F39132" s="1846"/>
    </row>
    <row r="39133" spans="6:6">
      <c r="F39133" s="1846"/>
    </row>
    <row r="39134" spans="6:6">
      <c r="F39134" s="1846"/>
    </row>
    <row r="39135" spans="6:6">
      <c r="F39135" s="1846"/>
    </row>
    <row r="39136" spans="6:6">
      <c r="F39136" s="1846"/>
    </row>
    <row r="39137" spans="6:6">
      <c r="F39137" s="1846"/>
    </row>
    <row r="39138" spans="6:6">
      <c r="F39138" s="1846"/>
    </row>
    <row r="39139" spans="6:6">
      <c r="F39139" s="1846"/>
    </row>
    <row r="39140" spans="6:6">
      <c r="F39140" s="1846"/>
    </row>
    <row r="39141" spans="6:6">
      <c r="F39141" s="1846"/>
    </row>
    <row r="39142" spans="6:6">
      <c r="F39142" s="1846"/>
    </row>
    <row r="39143" spans="6:6">
      <c r="F39143" s="1846"/>
    </row>
    <row r="39144" spans="6:6">
      <c r="F39144" s="1846"/>
    </row>
    <row r="39145" spans="6:6">
      <c r="F39145" s="1846"/>
    </row>
    <row r="39146" spans="6:6">
      <c r="F39146" s="1846"/>
    </row>
    <row r="39147" spans="6:6">
      <c r="F39147" s="1846"/>
    </row>
    <row r="39148" spans="6:6">
      <c r="F39148" s="1846"/>
    </row>
    <row r="39149" spans="6:6">
      <c r="F39149" s="1846"/>
    </row>
    <row r="39150" spans="6:6">
      <c r="F39150" s="1846"/>
    </row>
    <row r="39151" spans="6:6">
      <c r="F39151" s="1846"/>
    </row>
    <row r="39152" spans="6:6">
      <c r="F39152" s="1846"/>
    </row>
    <row r="39153" spans="6:6">
      <c r="F39153" s="1846"/>
    </row>
    <row r="39154" spans="6:6">
      <c r="F39154" s="1846"/>
    </row>
    <row r="39155" spans="6:6">
      <c r="F39155" s="1846"/>
    </row>
    <row r="39156" spans="6:6">
      <c r="F39156" s="1846"/>
    </row>
    <row r="39157" spans="6:6">
      <c r="F39157" s="1846"/>
    </row>
    <row r="39158" spans="6:6">
      <c r="F39158" s="1846"/>
    </row>
    <row r="39159" spans="6:6">
      <c r="F39159" s="1846"/>
    </row>
    <row r="39160" spans="6:6">
      <c r="F39160" s="1846"/>
    </row>
    <row r="39161" spans="6:6">
      <c r="F39161" s="1846"/>
    </row>
    <row r="39162" spans="6:6">
      <c r="F39162" s="1846"/>
    </row>
    <row r="39163" spans="6:6">
      <c r="F39163" s="1846"/>
    </row>
    <row r="39164" spans="6:6">
      <c r="F39164" s="1846"/>
    </row>
    <row r="39165" spans="6:6">
      <c r="F39165" s="1846"/>
    </row>
    <row r="39166" spans="6:6">
      <c r="F39166" s="1846"/>
    </row>
    <row r="39167" spans="6:6">
      <c r="F39167" s="1846"/>
    </row>
    <row r="39168" spans="6:6">
      <c r="F39168" s="1846"/>
    </row>
    <row r="39169" spans="6:6">
      <c r="F39169" s="1846"/>
    </row>
    <row r="39170" spans="6:6">
      <c r="F39170" s="1846"/>
    </row>
    <row r="39171" spans="6:6">
      <c r="F39171" s="1846"/>
    </row>
    <row r="39172" spans="6:6">
      <c r="F39172" s="1846"/>
    </row>
    <row r="39173" spans="6:6">
      <c r="F39173" s="1846"/>
    </row>
    <row r="39174" spans="6:6">
      <c r="F39174" s="1846"/>
    </row>
    <row r="39175" spans="6:6">
      <c r="F39175" s="1846"/>
    </row>
    <row r="39176" spans="6:6">
      <c r="F39176" s="1846"/>
    </row>
    <row r="39177" spans="6:6">
      <c r="F39177" s="1846"/>
    </row>
    <row r="39178" spans="6:6">
      <c r="F39178" s="1846"/>
    </row>
    <row r="39179" spans="6:6">
      <c r="F39179" s="1846"/>
    </row>
    <row r="39180" spans="6:6">
      <c r="F39180" s="1846"/>
    </row>
    <row r="39181" spans="6:6">
      <c r="F39181" s="1846"/>
    </row>
    <row r="39182" spans="6:6">
      <c r="F39182" s="1846"/>
    </row>
    <row r="39183" spans="6:6">
      <c r="F39183" s="1846"/>
    </row>
    <row r="39184" spans="6:6">
      <c r="F39184" s="1846"/>
    </row>
    <row r="39185" spans="6:6">
      <c r="F39185" s="1846"/>
    </row>
    <row r="39186" spans="6:6">
      <c r="F39186" s="1846"/>
    </row>
    <row r="39187" spans="6:6">
      <c r="F39187" s="1846"/>
    </row>
    <row r="39188" spans="6:6">
      <c r="F39188" s="1846"/>
    </row>
    <row r="39189" spans="6:6">
      <c r="F39189" s="1846"/>
    </row>
    <row r="39190" spans="6:6">
      <c r="F39190" s="1846"/>
    </row>
    <row r="39191" spans="6:6">
      <c r="F39191" s="1846"/>
    </row>
    <row r="39192" spans="6:6">
      <c r="F39192" s="1846"/>
    </row>
    <row r="39193" spans="6:6">
      <c r="F39193" s="1846"/>
    </row>
    <row r="39194" spans="6:6">
      <c r="F39194" s="1846"/>
    </row>
    <row r="39195" spans="6:6">
      <c r="F39195" s="1846"/>
    </row>
    <row r="39196" spans="6:6">
      <c r="F39196" s="1846"/>
    </row>
    <row r="39197" spans="6:6">
      <c r="F39197" s="1846"/>
    </row>
    <row r="39198" spans="6:6">
      <c r="F39198" s="1846"/>
    </row>
    <row r="39199" spans="6:6">
      <c r="F39199" s="1846"/>
    </row>
    <row r="39200" spans="6:6">
      <c r="F39200" s="1846"/>
    </row>
    <row r="39201" spans="6:6">
      <c r="F39201" s="1846"/>
    </row>
    <row r="39202" spans="6:6">
      <c r="F39202" s="1846"/>
    </row>
    <row r="39203" spans="6:6">
      <c r="F39203" s="1846"/>
    </row>
    <row r="39204" spans="6:6">
      <c r="F39204" s="1846"/>
    </row>
    <row r="39205" spans="6:6">
      <c r="F39205" s="1846"/>
    </row>
    <row r="39206" spans="6:6">
      <c r="F39206" s="1846"/>
    </row>
    <row r="39207" spans="6:6">
      <c r="F39207" s="1846"/>
    </row>
    <row r="39208" spans="6:6">
      <c r="F39208" s="1846"/>
    </row>
    <row r="39209" spans="6:6">
      <c r="F39209" s="1846"/>
    </row>
    <row r="39210" spans="6:6">
      <c r="F39210" s="1846"/>
    </row>
    <row r="39211" spans="6:6">
      <c r="F39211" s="1846"/>
    </row>
    <row r="39212" spans="6:6">
      <c r="F39212" s="1846"/>
    </row>
    <row r="39213" spans="6:6">
      <c r="F39213" s="1846"/>
    </row>
    <row r="39214" spans="6:6">
      <c r="F39214" s="1846"/>
    </row>
    <row r="39215" spans="6:6">
      <c r="F39215" s="1846"/>
    </row>
    <row r="39216" spans="6:6">
      <c r="F39216" s="1846"/>
    </row>
    <row r="39217" spans="6:6">
      <c r="F39217" s="1846"/>
    </row>
    <row r="39218" spans="6:6">
      <c r="F39218" s="1846"/>
    </row>
    <row r="39219" spans="6:6">
      <c r="F39219" s="1846"/>
    </row>
    <row r="39220" spans="6:6">
      <c r="F39220" s="1846"/>
    </row>
    <row r="39221" spans="6:6">
      <c r="F39221" s="1846"/>
    </row>
    <row r="39222" spans="6:6">
      <c r="F39222" s="1846"/>
    </row>
    <row r="39223" spans="6:6">
      <c r="F39223" s="1846"/>
    </row>
    <row r="39224" spans="6:6">
      <c r="F39224" s="1846"/>
    </row>
    <row r="39225" spans="6:6">
      <c r="F39225" s="1846"/>
    </row>
    <row r="39226" spans="6:6">
      <c r="F39226" s="1846"/>
    </row>
    <row r="39227" spans="6:6">
      <c r="F39227" s="1846"/>
    </row>
    <row r="39228" spans="6:6">
      <c r="F39228" s="1846"/>
    </row>
    <row r="39229" spans="6:6">
      <c r="F39229" s="1846"/>
    </row>
    <row r="39230" spans="6:6">
      <c r="F39230" s="1846"/>
    </row>
    <row r="39231" spans="6:6">
      <c r="F39231" s="1846"/>
    </row>
    <row r="39232" spans="6:6">
      <c r="F39232" s="1846"/>
    </row>
    <row r="39233" spans="6:6">
      <c r="F39233" s="1846"/>
    </row>
    <row r="39234" spans="6:6">
      <c r="F39234" s="1846"/>
    </row>
    <row r="39235" spans="6:6">
      <c r="F39235" s="1846"/>
    </row>
    <row r="39236" spans="6:6">
      <c r="F39236" s="1846"/>
    </row>
    <row r="39237" spans="6:6">
      <c r="F39237" s="1846"/>
    </row>
    <row r="39238" spans="6:6">
      <c r="F39238" s="1846"/>
    </row>
    <row r="39239" spans="6:6">
      <c r="F39239" s="1846"/>
    </row>
    <row r="39240" spans="6:6">
      <c r="F39240" s="1846"/>
    </row>
    <row r="39241" spans="6:6">
      <c r="F39241" s="1846"/>
    </row>
    <row r="39242" spans="6:6">
      <c r="F39242" s="1846"/>
    </row>
    <row r="39243" spans="6:6">
      <c r="F39243" s="1846"/>
    </row>
    <row r="39244" spans="6:6">
      <c r="F39244" s="1846"/>
    </row>
    <row r="39245" spans="6:6">
      <c r="F39245" s="1846"/>
    </row>
    <row r="39246" spans="6:6">
      <c r="F39246" s="1846"/>
    </row>
    <row r="39247" spans="6:6">
      <c r="F39247" s="1846"/>
    </row>
    <row r="39248" spans="6:6">
      <c r="F39248" s="1846"/>
    </row>
    <row r="39249" spans="6:6">
      <c r="F39249" s="1846"/>
    </row>
    <row r="39250" spans="6:6">
      <c r="F39250" s="1846"/>
    </row>
    <row r="39251" spans="6:6">
      <c r="F39251" s="1846"/>
    </row>
    <row r="39252" spans="6:6">
      <c r="F39252" s="1846"/>
    </row>
    <row r="39253" spans="6:6">
      <c r="F39253" s="1846"/>
    </row>
    <row r="39254" spans="6:6">
      <c r="F39254" s="1846"/>
    </row>
    <row r="39255" spans="6:6">
      <c r="F39255" s="1846"/>
    </row>
    <row r="39256" spans="6:6">
      <c r="F39256" s="1846"/>
    </row>
    <row r="39257" spans="6:6">
      <c r="F39257" s="1846"/>
    </row>
    <row r="39258" spans="6:6">
      <c r="F39258" s="1846"/>
    </row>
    <row r="39259" spans="6:6">
      <c r="F39259" s="1846"/>
    </row>
    <row r="39260" spans="6:6">
      <c r="F39260" s="1846"/>
    </row>
    <row r="39261" spans="6:6">
      <c r="F39261" s="1846"/>
    </row>
    <row r="39262" spans="6:6">
      <c r="F39262" s="1846"/>
    </row>
    <row r="39263" spans="6:6">
      <c r="F39263" s="1846"/>
    </row>
    <row r="39264" spans="6:6">
      <c r="F39264" s="1846"/>
    </row>
    <row r="39265" spans="6:6">
      <c r="F39265" s="1846"/>
    </row>
    <row r="39266" spans="6:6">
      <c r="F39266" s="1846"/>
    </row>
    <row r="39267" spans="6:6">
      <c r="F39267" s="1846"/>
    </row>
    <row r="39268" spans="6:6">
      <c r="F39268" s="1846"/>
    </row>
    <row r="39269" spans="6:6">
      <c r="F39269" s="1846"/>
    </row>
    <row r="39270" spans="6:6">
      <c r="F39270" s="1846"/>
    </row>
    <row r="39271" spans="6:6">
      <c r="F39271" s="1846"/>
    </row>
    <row r="39272" spans="6:6">
      <c r="F39272" s="1846"/>
    </row>
    <row r="39273" spans="6:6">
      <c r="F39273" s="1846"/>
    </row>
    <row r="39274" spans="6:6">
      <c r="F39274" s="1846"/>
    </row>
    <row r="39275" spans="6:6">
      <c r="F39275" s="1846"/>
    </row>
    <row r="39276" spans="6:6">
      <c r="F39276" s="1846"/>
    </row>
    <row r="39277" spans="6:6">
      <c r="F39277" s="1846"/>
    </row>
    <row r="39278" spans="6:6">
      <c r="F39278" s="1846"/>
    </row>
    <row r="39279" spans="6:6">
      <c r="F39279" s="1846"/>
    </row>
    <row r="39280" spans="6:6">
      <c r="F39280" s="1846"/>
    </row>
    <row r="39281" spans="6:6">
      <c r="F39281" s="1846"/>
    </row>
    <row r="39282" spans="6:6">
      <c r="F39282" s="1846"/>
    </row>
    <row r="39283" spans="6:6">
      <c r="F39283" s="1846"/>
    </row>
    <row r="39284" spans="6:6">
      <c r="F39284" s="1846"/>
    </row>
    <row r="39285" spans="6:6">
      <c r="F39285" s="1846"/>
    </row>
    <row r="39286" spans="6:6">
      <c r="F39286" s="1846"/>
    </row>
    <row r="39287" spans="6:6">
      <c r="F39287" s="1846"/>
    </row>
    <row r="39288" spans="6:6">
      <c r="F39288" s="1846"/>
    </row>
    <row r="39289" spans="6:6">
      <c r="F39289" s="1846"/>
    </row>
    <row r="39290" spans="6:6">
      <c r="F39290" s="1846"/>
    </row>
    <row r="39291" spans="6:6">
      <c r="F39291" s="1846"/>
    </row>
    <row r="39292" spans="6:6">
      <c r="F39292" s="1846"/>
    </row>
    <row r="39293" spans="6:6">
      <c r="F39293" s="1846"/>
    </row>
    <row r="39294" spans="6:6">
      <c r="F39294" s="1846"/>
    </row>
    <row r="39295" spans="6:6">
      <c r="F39295" s="1846"/>
    </row>
    <row r="39296" spans="6:6">
      <c r="F39296" s="1846"/>
    </row>
    <row r="39297" spans="6:6">
      <c r="F39297" s="1846"/>
    </row>
    <row r="39298" spans="6:6">
      <c r="F39298" s="1846"/>
    </row>
    <row r="39299" spans="6:6">
      <c r="F39299" s="1846"/>
    </row>
    <row r="39300" spans="6:6">
      <c r="F39300" s="1846"/>
    </row>
    <row r="39301" spans="6:6">
      <c r="F39301" s="1846"/>
    </row>
    <row r="39302" spans="6:6">
      <c r="F39302" s="1846"/>
    </row>
    <row r="39303" spans="6:6">
      <c r="F39303" s="1846"/>
    </row>
    <row r="39304" spans="6:6">
      <c r="F39304" s="1846"/>
    </row>
    <row r="39305" spans="6:6">
      <c r="F39305" s="1846"/>
    </row>
    <row r="39306" spans="6:6">
      <c r="F39306" s="1846"/>
    </row>
    <row r="39307" spans="6:6">
      <c r="F39307" s="1846"/>
    </row>
    <row r="39308" spans="6:6">
      <c r="F39308" s="1846"/>
    </row>
    <row r="39309" spans="6:6">
      <c r="F39309" s="1846"/>
    </row>
    <row r="39310" spans="6:6">
      <c r="F39310" s="1846"/>
    </row>
    <row r="39311" spans="6:6">
      <c r="F39311" s="1846"/>
    </row>
    <row r="39312" spans="6:6">
      <c r="F39312" s="1846"/>
    </row>
    <row r="39313" spans="6:6">
      <c r="F39313" s="1846"/>
    </row>
    <row r="39314" spans="6:6">
      <c r="F39314" s="1846"/>
    </row>
    <row r="39315" spans="6:6">
      <c r="F39315" s="1846"/>
    </row>
    <row r="39316" spans="6:6">
      <c r="F39316" s="1846"/>
    </row>
    <row r="39317" spans="6:6">
      <c r="F39317" s="1846"/>
    </row>
    <row r="39318" spans="6:6">
      <c r="F39318" s="1846"/>
    </row>
    <row r="39319" spans="6:6">
      <c r="F39319" s="1846"/>
    </row>
    <row r="39320" spans="6:6">
      <c r="F39320" s="1846"/>
    </row>
    <row r="39321" spans="6:6">
      <c r="F39321" s="1846"/>
    </row>
    <row r="39322" spans="6:6">
      <c r="F39322" s="1846"/>
    </row>
    <row r="39323" spans="6:6">
      <c r="F39323" s="1846"/>
    </row>
    <row r="39324" spans="6:6">
      <c r="F39324" s="1846"/>
    </row>
    <row r="39325" spans="6:6">
      <c r="F39325" s="1846"/>
    </row>
    <row r="39326" spans="6:6">
      <c r="F39326" s="1846"/>
    </row>
    <row r="39327" spans="6:6">
      <c r="F39327" s="1846"/>
    </row>
    <row r="39328" spans="6:6">
      <c r="F39328" s="1846"/>
    </row>
    <row r="39329" spans="6:6">
      <c r="F39329" s="1846"/>
    </row>
    <row r="39330" spans="6:6">
      <c r="F39330" s="1846"/>
    </row>
    <row r="39331" spans="6:6">
      <c r="F39331" s="1846"/>
    </row>
    <row r="39332" spans="6:6">
      <c r="F39332" s="1846"/>
    </row>
    <row r="39333" spans="6:6">
      <c r="F39333" s="1846"/>
    </row>
    <row r="39334" spans="6:6">
      <c r="F39334" s="1846"/>
    </row>
    <row r="39335" spans="6:6">
      <c r="F39335" s="1846"/>
    </row>
    <row r="39336" spans="6:6">
      <c r="F39336" s="1846"/>
    </row>
    <row r="39337" spans="6:6">
      <c r="F39337" s="1846"/>
    </row>
    <row r="39338" spans="6:6">
      <c r="F39338" s="1846"/>
    </row>
    <row r="39339" spans="6:6">
      <c r="F39339" s="1846"/>
    </row>
    <row r="39340" spans="6:6">
      <c r="F39340" s="1846"/>
    </row>
    <row r="39341" spans="6:6">
      <c r="F39341" s="1846"/>
    </row>
    <row r="39342" spans="6:6">
      <c r="F39342" s="1846"/>
    </row>
    <row r="39343" spans="6:6">
      <c r="F39343" s="1846"/>
    </row>
    <row r="39344" spans="6:6">
      <c r="F39344" s="1846"/>
    </row>
    <row r="39345" spans="6:6">
      <c r="F39345" s="1846"/>
    </row>
    <row r="39346" spans="6:6">
      <c r="F39346" s="1846"/>
    </row>
    <row r="39347" spans="6:6">
      <c r="F39347" s="1846"/>
    </row>
    <row r="39348" spans="6:6">
      <c r="F39348" s="1846"/>
    </row>
    <row r="39349" spans="6:6">
      <c r="F39349" s="1846"/>
    </row>
    <row r="39350" spans="6:6">
      <c r="F39350" s="1846"/>
    </row>
    <row r="39351" spans="6:6">
      <c r="F39351" s="1846"/>
    </row>
    <row r="39352" spans="6:6">
      <c r="F39352" s="1846"/>
    </row>
    <row r="39353" spans="6:6">
      <c r="F39353" s="1846"/>
    </row>
    <row r="39354" spans="6:6">
      <c r="F39354" s="1846"/>
    </row>
    <row r="39355" spans="6:6">
      <c r="F39355" s="1846"/>
    </row>
    <row r="39356" spans="6:6">
      <c r="F39356" s="1846"/>
    </row>
    <row r="39357" spans="6:6">
      <c r="F39357" s="1846"/>
    </row>
    <row r="39358" spans="6:6">
      <c r="F39358" s="1846"/>
    </row>
    <row r="39359" spans="6:6">
      <c r="F39359" s="1846"/>
    </row>
    <row r="39360" spans="6:6">
      <c r="F39360" s="1846"/>
    </row>
    <row r="39361" spans="6:6">
      <c r="F39361" s="1846"/>
    </row>
    <row r="39362" spans="6:6">
      <c r="F39362" s="1846"/>
    </row>
    <row r="39363" spans="6:6">
      <c r="F39363" s="1846"/>
    </row>
    <row r="39364" spans="6:6">
      <c r="F39364" s="1846"/>
    </row>
    <row r="39365" spans="6:6">
      <c r="F39365" s="1846"/>
    </row>
    <row r="39366" spans="6:6">
      <c r="F39366" s="1846"/>
    </row>
    <row r="39367" spans="6:6">
      <c r="F39367" s="1846"/>
    </row>
    <row r="39368" spans="6:6">
      <c r="F39368" s="1846"/>
    </row>
    <row r="39369" spans="6:6">
      <c r="F39369" s="1846"/>
    </row>
    <row r="39370" spans="6:6">
      <c r="F39370" s="1846"/>
    </row>
    <row r="39371" spans="6:6">
      <c r="F39371" s="1846"/>
    </row>
    <row r="39372" spans="6:6">
      <c r="F39372" s="1846"/>
    </row>
    <row r="39373" spans="6:6">
      <c r="F39373" s="1846"/>
    </row>
    <row r="39374" spans="6:6">
      <c r="F39374" s="1846"/>
    </row>
    <row r="39375" spans="6:6">
      <c r="F39375" s="1846"/>
    </row>
    <row r="39376" spans="6:6">
      <c r="F39376" s="1846"/>
    </row>
    <row r="39377" spans="6:6">
      <c r="F39377" s="1846"/>
    </row>
    <row r="39378" spans="6:6">
      <c r="F39378" s="1846"/>
    </row>
    <row r="39379" spans="6:6">
      <c r="F39379" s="1846"/>
    </row>
    <row r="39380" spans="6:6">
      <c r="F39380" s="1846"/>
    </row>
    <row r="39381" spans="6:6">
      <c r="F39381" s="1846"/>
    </row>
    <row r="39382" spans="6:6">
      <c r="F39382" s="1846"/>
    </row>
    <row r="39383" spans="6:6">
      <c r="F39383" s="1846"/>
    </row>
    <row r="39384" spans="6:6">
      <c r="F39384" s="1846"/>
    </row>
    <row r="39385" spans="6:6">
      <c r="F39385" s="1846"/>
    </row>
    <row r="39386" spans="6:6">
      <c r="F39386" s="1846"/>
    </row>
    <row r="39387" spans="6:6">
      <c r="F39387" s="1846"/>
    </row>
    <row r="39388" spans="6:6">
      <c r="F39388" s="1846"/>
    </row>
    <row r="39389" spans="6:6">
      <c r="F39389" s="1846"/>
    </row>
    <row r="39390" spans="6:6">
      <c r="F39390" s="1846"/>
    </row>
    <row r="39391" spans="6:6">
      <c r="F39391" s="1846"/>
    </row>
    <row r="39392" spans="6:6">
      <c r="F39392" s="1846"/>
    </row>
    <row r="39393" spans="6:6">
      <c r="F39393" s="1846"/>
    </row>
    <row r="39394" spans="6:6">
      <c r="F39394" s="1846"/>
    </row>
    <row r="39395" spans="6:6">
      <c r="F39395" s="1846"/>
    </row>
    <row r="39396" spans="6:6">
      <c r="F39396" s="1846"/>
    </row>
    <row r="39397" spans="6:6">
      <c r="F39397" s="1846"/>
    </row>
    <row r="39398" spans="6:6">
      <c r="F39398" s="1846"/>
    </row>
    <row r="39399" spans="6:6">
      <c r="F39399" s="1846"/>
    </row>
    <row r="39400" spans="6:6">
      <c r="F39400" s="1846"/>
    </row>
    <row r="39401" spans="6:6">
      <c r="F39401" s="1846"/>
    </row>
    <row r="39402" spans="6:6">
      <c r="F39402" s="1846"/>
    </row>
    <row r="39403" spans="6:6">
      <c r="F39403" s="1846"/>
    </row>
    <row r="39404" spans="6:6">
      <c r="F39404" s="1846"/>
    </row>
    <row r="39405" spans="6:6">
      <c r="F39405" s="1846"/>
    </row>
    <row r="39406" spans="6:6">
      <c r="F39406" s="1846"/>
    </row>
    <row r="39407" spans="6:6">
      <c r="F39407" s="1846"/>
    </row>
    <row r="39408" spans="6:6">
      <c r="F39408" s="1846"/>
    </row>
    <row r="39409" spans="6:6">
      <c r="F39409" s="1846"/>
    </row>
    <row r="39410" spans="6:6">
      <c r="F39410" s="1846"/>
    </row>
    <row r="39411" spans="6:6">
      <c r="F39411" s="1846"/>
    </row>
    <row r="39412" spans="6:6">
      <c r="F39412" s="1846"/>
    </row>
    <row r="39413" spans="6:6">
      <c r="F39413" s="1846"/>
    </row>
    <row r="39414" spans="6:6">
      <c r="F39414" s="1846"/>
    </row>
    <row r="39415" spans="6:6">
      <c r="F39415" s="1846"/>
    </row>
    <row r="39416" spans="6:6">
      <c r="F39416" s="1846"/>
    </row>
    <row r="39417" spans="6:6">
      <c r="F39417" s="1846"/>
    </row>
    <row r="39418" spans="6:6">
      <c r="F39418" s="1846"/>
    </row>
    <row r="39419" spans="6:6">
      <c r="F39419" s="1846"/>
    </row>
    <row r="39420" spans="6:6">
      <c r="F39420" s="1846"/>
    </row>
    <row r="39421" spans="6:6">
      <c r="F39421" s="1846"/>
    </row>
    <row r="39422" spans="6:6">
      <c r="F39422" s="1846"/>
    </row>
    <row r="39423" spans="6:6">
      <c r="F39423" s="1846"/>
    </row>
    <row r="39424" spans="6:6">
      <c r="F39424" s="1846"/>
    </row>
    <row r="39425" spans="6:6">
      <c r="F39425" s="1846"/>
    </row>
    <row r="39426" spans="6:6">
      <c r="F39426" s="1846"/>
    </row>
    <row r="39427" spans="6:6">
      <c r="F39427" s="1846"/>
    </row>
    <row r="39428" spans="6:6">
      <c r="F39428" s="1846"/>
    </row>
    <row r="39429" spans="6:6">
      <c r="F39429" s="1846"/>
    </row>
    <row r="39430" spans="6:6">
      <c r="F39430" s="1846"/>
    </row>
    <row r="39431" spans="6:6">
      <c r="F39431" s="1846"/>
    </row>
    <row r="39432" spans="6:6">
      <c r="F39432" s="1846"/>
    </row>
    <row r="39433" spans="6:6">
      <c r="F39433" s="1846"/>
    </row>
    <row r="39434" spans="6:6">
      <c r="F39434" s="1846"/>
    </row>
    <row r="39435" spans="6:6">
      <c r="F39435" s="1846"/>
    </row>
    <row r="39436" spans="6:6">
      <c r="F39436" s="1846"/>
    </row>
    <row r="39437" spans="6:6">
      <c r="F39437" s="1846"/>
    </row>
    <row r="39438" spans="6:6">
      <c r="F39438" s="1846"/>
    </row>
    <row r="39439" spans="6:6">
      <c r="F39439" s="1846"/>
    </row>
    <row r="39440" spans="6:6">
      <c r="F39440" s="1846"/>
    </row>
    <row r="39441" spans="6:6">
      <c r="F39441" s="1846"/>
    </row>
    <row r="39442" spans="6:6">
      <c r="F39442" s="1846"/>
    </row>
    <row r="39443" spans="6:6">
      <c r="F39443" s="1846"/>
    </row>
    <row r="39444" spans="6:6">
      <c r="F39444" s="1846"/>
    </row>
    <row r="39445" spans="6:6">
      <c r="F39445" s="1846"/>
    </row>
    <row r="39446" spans="6:6">
      <c r="F39446" s="1846"/>
    </row>
    <row r="39447" spans="6:6">
      <c r="F39447" s="1846"/>
    </row>
    <row r="39448" spans="6:6">
      <c r="F39448" s="1846"/>
    </row>
    <row r="39449" spans="6:6">
      <c r="F39449" s="1846"/>
    </row>
    <row r="39450" spans="6:6">
      <c r="F39450" s="1846"/>
    </row>
    <row r="39451" spans="6:6">
      <c r="F39451" s="1846"/>
    </row>
    <row r="39452" spans="6:6">
      <c r="F39452" s="1846"/>
    </row>
    <row r="39453" spans="6:6">
      <c r="F39453" s="1846"/>
    </row>
    <row r="39454" spans="6:6">
      <c r="F39454" s="1846"/>
    </row>
    <row r="39455" spans="6:6">
      <c r="F39455" s="1846"/>
    </row>
    <row r="39456" spans="6:6">
      <c r="F39456" s="1846"/>
    </row>
    <row r="39457" spans="6:6">
      <c r="F39457" s="1846"/>
    </row>
    <row r="39458" spans="6:6">
      <c r="F39458" s="1846"/>
    </row>
    <row r="39459" spans="6:6">
      <c r="F39459" s="1846"/>
    </row>
    <row r="39460" spans="6:6">
      <c r="F39460" s="1846"/>
    </row>
    <row r="39461" spans="6:6">
      <c r="F39461" s="1846"/>
    </row>
    <row r="39462" spans="6:6">
      <c r="F39462" s="1846"/>
    </row>
    <row r="39463" spans="6:6">
      <c r="F39463" s="1846"/>
    </row>
    <row r="39464" spans="6:6">
      <c r="F39464" s="1846"/>
    </row>
    <row r="39465" spans="6:6">
      <c r="F39465" s="1846"/>
    </row>
    <row r="39466" spans="6:6">
      <c r="F39466" s="1846"/>
    </row>
    <row r="39467" spans="6:6">
      <c r="F39467" s="1846"/>
    </row>
    <row r="39468" spans="6:6">
      <c r="F39468" s="1846"/>
    </row>
    <row r="39469" spans="6:6">
      <c r="F39469" s="1846"/>
    </row>
    <row r="39470" spans="6:6">
      <c r="F39470" s="1846"/>
    </row>
    <row r="39471" spans="6:6">
      <c r="F39471" s="1846"/>
    </row>
    <row r="39472" spans="6:6">
      <c r="F39472" s="1846"/>
    </row>
    <row r="39473" spans="6:6">
      <c r="F39473" s="1846"/>
    </row>
    <row r="39474" spans="6:6">
      <c r="F39474" s="1846"/>
    </row>
    <row r="39475" spans="6:6">
      <c r="F39475" s="1846"/>
    </row>
    <row r="39476" spans="6:6">
      <c r="F39476" s="1846"/>
    </row>
    <row r="39477" spans="6:6">
      <c r="F39477" s="1846"/>
    </row>
    <row r="39478" spans="6:6">
      <c r="F39478" s="1846"/>
    </row>
    <row r="39479" spans="6:6">
      <c r="F39479" s="1846"/>
    </row>
    <row r="39480" spans="6:6">
      <c r="F39480" s="1846"/>
    </row>
    <row r="39481" spans="6:6">
      <c r="F39481" s="1846"/>
    </row>
    <row r="39482" spans="6:6">
      <c r="F39482" s="1846"/>
    </row>
    <row r="39483" spans="6:6">
      <c r="F39483" s="1846"/>
    </row>
    <row r="39484" spans="6:6">
      <c r="F39484" s="1846"/>
    </row>
    <row r="39485" spans="6:6">
      <c r="F39485" s="1846"/>
    </row>
    <row r="39486" spans="6:6">
      <c r="F39486" s="1846"/>
    </row>
    <row r="39487" spans="6:6">
      <c r="F39487" s="1846"/>
    </row>
    <row r="39488" spans="6:6">
      <c r="F39488" s="1846"/>
    </row>
    <row r="39489" spans="6:6">
      <c r="F39489" s="1846"/>
    </row>
    <row r="39490" spans="6:6">
      <c r="F39490" s="1846"/>
    </row>
    <row r="39491" spans="6:6">
      <c r="F39491" s="1846"/>
    </row>
    <row r="39492" spans="6:6">
      <c r="F39492" s="1846"/>
    </row>
    <row r="39493" spans="6:6">
      <c r="F39493" s="1846"/>
    </row>
    <row r="39494" spans="6:6">
      <c r="F39494" s="1846"/>
    </row>
    <row r="39495" spans="6:6">
      <c r="F39495" s="1846"/>
    </row>
    <row r="39496" spans="6:6">
      <c r="F39496" s="1846"/>
    </row>
    <row r="39497" spans="6:6">
      <c r="F39497" s="1846"/>
    </row>
    <row r="39498" spans="6:6">
      <c r="F39498" s="1846"/>
    </row>
    <row r="39499" spans="6:6">
      <c r="F39499" s="1846"/>
    </row>
    <row r="39500" spans="6:6">
      <c r="F39500" s="1846"/>
    </row>
    <row r="39501" spans="6:6">
      <c r="F39501" s="1846"/>
    </row>
    <row r="39502" spans="6:6">
      <c r="F39502" s="1846"/>
    </row>
    <row r="39503" spans="6:6">
      <c r="F39503" s="1846"/>
    </row>
    <row r="39504" spans="6:6">
      <c r="F39504" s="1846"/>
    </row>
    <row r="39505" spans="6:6">
      <c r="F39505" s="1846"/>
    </row>
    <row r="39506" spans="6:6">
      <c r="F39506" s="1846"/>
    </row>
    <row r="39507" spans="6:6">
      <c r="F39507" s="1846"/>
    </row>
    <row r="39508" spans="6:6">
      <c r="F39508" s="1846"/>
    </row>
    <row r="39509" spans="6:6">
      <c r="F39509" s="1846"/>
    </row>
    <row r="39510" spans="6:6">
      <c r="F39510" s="1846"/>
    </row>
    <row r="39511" spans="6:6">
      <c r="F39511" s="1846"/>
    </row>
    <row r="39512" spans="6:6">
      <c r="F39512" s="1846"/>
    </row>
    <row r="39513" spans="6:6">
      <c r="F39513" s="1846"/>
    </row>
    <row r="39514" spans="6:6">
      <c r="F39514" s="1846"/>
    </row>
    <row r="39515" spans="6:6">
      <c r="F39515" s="1846"/>
    </row>
    <row r="39516" spans="6:6">
      <c r="F39516" s="1846"/>
    </row>
    <row r="39517" spans="6:6">
      <c r="F39517" s="1846"/>
    </row>
    <row r="39518" spans="6:6">
      <c r="F39518" s="1846"/>
    </row>
    <row r="39519" spans="6:6">
      <c r="F39519" s="1846"/>
    </row>
    <row r="39520" spans="6:6">
      <c r="F39520" s="1846"/>
    </row>
    <row r="39521" spans="6:6">
      <c r="F39521" s="1846"/>
    </row>
    <row r="39522" spans="6:6">
      <c r="F39522" s="1846"/>
    </row>
    <row r="39523" spans="6:6">
      <c r="F39523" s="1846"/>
    </row>
    <row r="39524" spans="6:6">
      <c r="F39524" s="1846"/>
    </row>
    <row r="39525" spans="6:6">
      <c r="F39525" s="1846"/>
    </row>
    <row r="39526" spans="6:6">
      <c r="F39526" s="1846"/>
    </row>
    <row r="39527" spans="6:6">
      <c r="F39527" s="1846"/>
    </row>
    <row r="39528" spans="6:6">
      <c r="F39528" s="1846"/>
    </row>
    <row r="39529" spans="6:6">
      <c r="F39529" s="1846"/>
    </row>
    <row r="39530" spans="6:6">
      <c r="F39530" s="1846"/>
    </row>
    <row r="39531" spans="6:6">
      <c r="F39531" s="1846"/>
    </row>
    <row r="39532" spans="6:6">
      <c r="F39532" s="1846"/>
    </row>
    <row r="39533" spans="6:6">
      <c r="F39533" s="1846"/>
    </row>
    <row r="39534" spans="6:6">
      <c r="F39534" s="1846"/>
    </row>
    <row r="39535" spans="6:6">
      <c r="F39535" s="1846"/>
    </row>
    <row r="39536" spans="6:6">
      <c r="F39536" s="1846"/>
    </row>
    <row r="39537" spans="6:6">
      <c r="F39537" s="1846"/>
    </row>
    <row r="39538" spans="6:6">
      <c r="F39538" s="1846"/>
    </row>
    <row r="39539" spans="6:6">
      <c r="F39539" s="1846"/>
    </row>
    <row r="39540" spans="6:6">
      <c r="F39540" s="1846"/>
    </row>
    <row r="39541" spans="6:6">
      <c r="F39541" s="1846"/>
    </row>
    <row r="39542" spans="6:6">
      <c r="F39542" s="1846"/>
    </row>
    <row r="39543" spans="6:6">
      <c r="F39543" s="1846"/>
    </row>
    <row r="39544" spans="6:6">
      <c r="F39544" s="1846"/>
    </row>
    <row r="39545" spans="6:6">
      <c r="F39545" s="1846"/>
    </row>
    <row r="39546" spans="6:6">
      <c r="F39546" s="1846"/>
    </row>
    <row r="39547" spans="6:6">
      <c r="F39547" s="1846"/>
    </row>
    <row r="39548" spans="6:6">
      <c r="F39548" s="1846"/>
    </row>
    <row r="39549" spans="6:6">
      <c r="F39549" s="1846"/>
    </row>
    <row r="39550" spans="6:6">
      <c r="F39550" s="1846"/>
    </row>
    <row r="39551" spans="6:6">
      <c r="F39551" s="1846"/>
    </row>
    <row r="39552" spans="6:6">
      <c r="F39552" s="1846"/>
    </row>
    <row r="39553" spans="6:6">
      <c r="F39553" s="1846"/>
    </row>
    <row r="39554" spans="6:6">
      <c r="F39554" s="1846"/>
    </row>
    <row r="39555" spans="6:6">
      <c r="F39555" s="1846"/>
    </row>
    <row r="39556" spans="6:6">
      <c r="F39556" s="1846"/>
    </row>
    <row r="39557" spans="6:6">
      <c r="F39557" s="1846"/>
    </row>
    <row r="39558" spans="6:6">
      <c r="F39558" s="1846"/>
    </row>
    <row r="39559" spans="6:6">
      <c r="F39559" s="1846"/>
    </row>
    <row r="39560" spans="6:6">
      <c r="F39560" s="1846"/>
    </row>
    <row r="39561" spans="6:6">
      <c r="F39561" s="1846"/>
    </row>
    <row r="39562" spans="6:6">
      <c r="F39562" s="1846"/>
    </row>
    <row r="39563" spans="6:6">
      <c r="F39563" s="1846"/>
    </row>
    <row r="39564" spans="6:6">
      <c r="F39564" s="1846"/>
    </row>
    <row r="39565" spans="6:6">
      <c r="F39565" s="1846"/>
    </row>
    <row r="39566" spans="6:6">
      <c r="F39566" s="1846"/>
    </row>
    <row r="39567" spans="6:6">
      <c r="F39567" s="1846"/>
    </row>
    <row r="39568" spans="6:6">
      <c r="F39568" s="1846"/>
    </row>
    <row r="39569" spans="6:6">
      <c r="F39569" s="1846"/>
    </row>
    <row r="39570" spans="6:6">
      <c r="F39570" s="1846"/>
    </row>
    <row r="39571" spans="6:6">
      <c r="F39571" s="1846"/>
    </row>
    <row r="39572" spans="6:6">
      <c r="F39572" s="1846"/>
    </row>
    <row r="39573" spans="6:6">
      <c r="F39573" s="1846"/>
    </row>
    <row r="39574" spans="6:6">
      <c r="F39574" s="1846"/>
    </row>
    <row r="39575" spans="6:6">
      <c r="F39575" s="1846"/>
    </row>
    <row r="39576" spans="6:6">
      <c r="F39576" s="1846"/>
    </row>
    <row r="39577" spans="6:6">
      <c r="F39577" s="1846"/>
    </row>
    <row r="39578" spans="6:6">
      <c r="F39578" s="1846"/>
    </row>
    <row r="39579" spans="6:6">
      <c r="F39579" s="1846"/>
    </row>
    <row r="39580" spans="6:6">
      <c r="F39580" s="1846"/>
    </row>
    <row r="39581" spans="6:6">
      <c r="F39581" s="1846"/>
    </row>
    <row r="39582" spans="6:6">
      <c r="F39582" s="1846"/>
    </row>
    <row r="39583" spans="6:6">
      <c r="F39583" s="1846"/>
    </row>
    <row r="39584" spans="6:6">
      <c r="F39584" s="1846"/>
    </row>
    <row r="39585" spans="6:6">
      <c r="F39585" s="1846"/>
    </row>
    <row r="39586" spans="6:6">
      <c r="F39586" s="1846"/>
    </row>
    <row r="39587" spans="6:6">
      <c r="F39587" s="1846"/>
    </row>
    <row r="39588" spans="6:6">
      <c r="F39588" s="1846"/>
    </row>
    <row r="39589" spans="6:6">
      <c r="F39589" s="1846"/>
    </row>
    <row r="39590" spans="6:6">
      <c r="F39590" s="1846"/>
    </row>
    <row r="39591" spans="6:6">
      <c r="F39591" s="1846"/>
    </row>
    <row r="39592" spans="6:6">
      <c r="F39592" s="1846"/>
    </row>
    <row r="39593" spans="6:6">
      <c r="F39593" s="1846"/>
    </row>
    <row r="39594" spans="6:6">
      <c r="F39594" s="1846"/>
    </row>
    <row r="39595" spans="6:6">
      <c r="F39595" s="1846"/>
    </row>
    <row r="39596" spans="6:6">
      <c r="F39596" s="1846"/>
    </row>
    <row r="39597" spans="6:6">
      <c r="F39597" s="1846"/>
    </row>
    <row r="39598" spans="6:6">
      <c r="F39598" s="1846"/>
    </row>
    <row r="39599" spans="6:6">
      <c r="F39599" s="1846"/>
    </row>
    <row r="39600" spans="6:6">
      <c r="F39600" s="1846"/>
    </row>
    <row r="39601" spans="6:6">
      <c r="F39601" s="1846"/>
    </row>
    <row r="39602" spans="6:6">
      <c r="F39602" s="1846"/>
    </row>
    <row r="39603" spans="6:6">
      <c r="F39603" s="1846"/>
    </row>
    <row r="39604" spans="6:6">
      <c r="F39604" s="1846"/>
    </row>
    <row r="39605" spans="6:6">
      <c r="F39605" s="1846"/>
    </row>
    <row r="39606" spans="6:6">
      <c r="F39606" s="1846"/>
    </row>
    <row r="39607" spans="6:6">
      <c r="F39607" s="1846"/>
    </row>
    <row r="39608" spans="6:6">
      <c r="F39608" s="1846"/>
    </row>
    <row r="39609" spans="6:6">
      <c r="F39609" s="1846"/>
    </row>
    <row r="39610" spans="6:6">
      <c r="F39610" s="1846"/>
    </row>
    <row r="39611" spans="6:6">
      <c r="F39611" s="1846"/>
    </row>
    <row r="39612" spans="6:6">
      <c r="F39612" s="1846"/>
    </row>
    <row r="39613" spans="6:6">
      <c r="F39613" s="1846"/>
    </row>
    <row r="39614" spans="6:6">
      <c r="F39614" s="1846"/>
    </row>
    <row r="39615" spans="6:6">
      <c r="F39615" s="1846"/>
    </row>
    <row r="39616" spans="6:6">
      <c r="F39616" s="1846"/>
    </row>
    <row r="39617" spans="6:6">
      <c r="F39617" s="1846"/>
    </row>
    <row r="39618" spans="6:6">
      <c r="F39618" s="1846"/>
    </row>
    <row r="39619" spans="6:6">
      <c r="F39619" s="1846"/>
    </row>
    <row r="39620" spans="6:6">
      <c r="F39620" s="1846"/>
    </row>
    <row r="39621" spans="6:6">
      <c r="F39621" s="1846"/>
    </row>
    <row r="39622" spans="6:6">
      <c r="F39622" s="1846"/>
    </row>
    <row r="39623" spans="6:6">
      <c r="F39623" s="1846"/>
    </row>
    <row r="39624" spans="6:6">
      <c r="F39624" s="1846"/>
    </row>
    <row r="39625" spans="6:6">
      <c r="F39625" s="1846"/>
    </row>
    <row r="39626" spans="6:6">
      <c r="F39626" s="1846"/>
    </row>
    <row r="39627" spans="6:6">
      <c r="F39627" s="1846"/>
    </row>
    <row r="39628" spans="6:6">
      <c r="F39628" s="1846"/>
    </row>
    <row r="39629" spans="6:6">
      <c r="F39629" s="1846"/>
    </row>
    <row r="39630" spans="6:6">
      <c r="F39630" s="1846"/>
    </row>
    <row r="39631" spans="6:6">
      <c r="F39631" s="1846"/>
    </row>
    <row r="39632" spans="6:6">
      <c r="F39632" s="1846"/>
    </row>
    <row r="39633" spans="6:6">
      <c r="F39633" s="1846"/>
    </row>
    <row r="39634" spans="6:6">
      <c r="F39634" s="1846"/>
    </row>
    <row r="39635" spans="6:6">
      <c r="F39635" s="1846"/>
    </row>
    <row r="39636" spans="6:6">
      <c r="F39636" s="1846"/>
    </row>
    <row r="39637" spans="6:6">
      <c r="F39637" s="1846"/>
    </row>
    <row r="39638" spans="6:6">
      <c r="F39638" s="1846"/>
    </row>
    <row r="39639" spans="6:6">
      <c r="F39639" s="1846"/>
    </row>
    <row r="39640" spans="6:6">
      <c r="F39640" s="1846"/>
    </row>
    <row r="39641" spans="6:6">
      <c r="F39641" s="1846"/>
    </row>
    <row r="39642" spans="6:6">
      <c r="F39642" s="1846"/>
    </row>
    <row r="39643" spans="6:6">
      <c r="F39643" s="1846"/>
    </row>
    <row r="39644" spans="6:6">
      <c r="F39644" s="1846"/>
    </row>
    <row r="39645" spans="6:6">
      <c r="F39645" s="1846"/>
    </row>
    <row r="39646" spans="6:6">
      <c r="F39646" s="1846"/>
    </row>
    <row r="39647" spans="6:6">
      <c r="F39647" s="1846"/>
    </row>
    <row r="39648" spans="6:6">
      <c r="F39648" s="1846"/>
    </row>
    <row r="39649" spans="6:6">
      <c r="F39649" s="1846"/>
    </row>
    <row r="39650" spans="6:6">
      <c r="F39650" s="1846"/>
    </row>
    <row r="39651" spans="6:6">
      <c r="F39651" s="1846"/>
    </row>
    <row r="39652" spans="6:6">
      <c r="F39652" s="1846"/>
    </row>
    <row r="39653" spans="6:6">
      <c r="F39653" s="1846"/>
    </row>
    <row r="39654" spans="6:6">
      <c r="F39654" s="1846"/>
    </row>
    <row r="39655" spans="6:6">
      <c r="F39655" s="1846"/>
    </row>
    <row r="39656" spans="6:6">
      <c r="F39656" s="1846"/>
    </row>
    <row r="39657" spans="6:6">
      <c r="F39657" s="1846"/>
    </row>
    <row r="39658" spans="6:6">
      <c r="F39658" s="1846"/>
    </row>
    <row r="39659" spans="6:6">
      <c r="F39659" s="1846"/>
    </row>
    <row r="39660" spans="6:6">
      <c r="F39660" s="1846"/>
    </row>
    <row r="39661" spans="6:6">
      <c r="F39661" s="1846"/>
    </row>
    <row r="39662" spans="6:6">
      <c r="F39662" s="1846"/>
    </row>
    <row r="39663" spans="6:6">
      <c r="F39663" s="1846"/>
    </row>
    <row r="39664" spans="6:6">
      <c r="F39664" s="1846"/>
    </row>
    <row r="39665" spans="6:6">
      <c r="F39665" s="1846"/>
    </row>
    <row r="39666" spans="6:6">
      <c r="F39666" s="1846"/>
    </row>
    <row r="39667" spans="6:6">
      <c r="F39667" s="1846"/>
    </row>
    <row r="39668" spans="6:6">
      <c r="F39668" s="1846"/>
    </row>
    <row r="39669" spans="6:6">
      <c r="F39669" s="1846"/>
    </row>
    <row r="39670" spans="6:6">
      <c r="F39670" s="1846"/>
    </row>
    <row r="39671" spans="6:6">
      <c r="F39671" s="1846"/>
    </row>
    <row r="39672" spans="6:6">
      <c r="F39672" s="1846"/>
    </row>
    <row r="39673" spans="6:6">
      <c r="F39673" s="1846"/>
    </row>
    <row r="39674" spans="6:6">
      <c r="F39674" s="1846"/>
    </row>
    <row r="39675" spans="6:6">
      <c r="F39675" s="1846"/>
    </row>
    <row r="39676" spans="6:6">
      <c r="F39676" s="1846"/>
    </row>
    <row r="39677" spans="6:6">
      <c r="F39677" s="1846"/>
    </row>
    <row r="39678" spans="6:6">
      <c r="F39678" s="1846"/>
    </row>
    <row r="39679" spans="6:6">
      <c r="F39679" s="1846"/>
    </row>
    <row r="39680" spans="6:6">
      <c r="F39680" s="1846"/>
    </row>
    <row r="39681" spans="6:6">
      <c r="F39681" s="1846"/>
    </row>
    <row r="39682" spans="6:6">
      <c r="F39682" s="1846"/>
    </row>
    <row r="39683" spans="6:6">
      <c r="F39683" s="1846"/>
    </row>
    <row r="39684" spans="6:6">
      <c r="F39684" s="1846"/>
    </row>
    <row r="39685" spans="6:6">
      <c r="F39685" s="1846"/>
    </row>
    <row r="39686" spans="6:6">
      <c r="F39686" s="1846"/>
    </row>
    <row r="39687" spans="6:6">
      <c r="F39687" s="1846"/>
    </row>
    <row r="39688" spans="6:6">
      <c r="F39688" s="1846"/>
    </row>
    <row r="39689" spans="6:6">
      <c r="F39689" s="1846"/>
    </row>
    <row r="39690" spans="6:6">
      <c r="F39690" s="1846"/>
    </row>
    <row r="39691" spans="6:6">
      <c r="F39691" s="1846"/>
    </row>
    <row r="39692" spans="6:6">
      <c r="F39692" s="1846"/>
    </row>
    <row r="39693" spans="6:6">
      <c r="F39693" s="1846"/>
    </row>
    <row r="39694" spans="6:6">
      <c r="F39694" s="1846"/>
    </row>
    <row r="39695" spans="6:6">
      <c r="F39695" s="1846"/>
    </row>
    <row r="39696" spans="6:6">
      <c r="F39696" s="1846"/>
    </row>
    <row r="39697" spans="6:6">
      <c r="F39697" s="1846"/>
    </row>
    <row r="39698" spans="6:6">
      <c r="F39698" s="1846"/>
    </row>
    <row r="39699" spans="6:6">
      <c r="F39699" s="1846"/>
    </row>
    <row r="39700" spans="6:6">
      <c r="F39700" s="1846"/>
    </row>
    <row r="39701" spans="6:6">
      <c r="F39701" s="1846"/>
    </row>
    <row r="39702" spans="6:6">
      <c r="F39702" s="1846"/>
    </row>
    <row r="39703" spans="6:6">
      <c r="F39703" s="1846"/>
    </row>
    <row r="39704" spans="6:6">
      <c r="F39704" s="1846"/>
    </row>
    <row r="39705" spans="6:6">
      <c r="F39705" s="1846"/>
    </row>
    <row r="39706" spans="6:6">
      <c r="F39706" s="1846"/>
    </row>
    <row r="39707" spans="6:6">
      <c r="F39707" s="1846"/>
    </row>
    <row r="39708" spans="6:6">
      <c r="F39708" s="1846"/>
    </row>
    <row r="39709" spans="6:6">
      <c r="F39709" s="1846"/>
    </row>
    <row r="39710" spans="6:6">
      <c r="F39710" s="1846"/>
    </row>
    <row r="39711" spans="6:6">
      <c r="F39711" s="1846"/>
    </row>
    <row r="39712" spans="6:6">
      <c r="F39712" s="1846"/>
    </row>
    <row r="39713" spans="6:6">
      <c r="F39713" s="1846"/>
    </row>
    <row r="39714" spans="6:6">
      <c r="F39714" s="1846"/>
    </row>
    <row r="39715" spans="6:6">
      <c r="F39715" s="1846"/>
    </row>
    <row r="39716" spans="6:6">
      <c r="F39716" s="1846"/>
    </row>
    <row r="39717" spans="6:6">
      <c r="F39717" s="1846"/>
    </row>
    <row r="39718" spans="6:6">
      <c r="F39718" s="1846"/>
    </row>
    <row r="39719" spans="6:6">
      <c r="F39719" s="1846"/>
    </row>
    <row r="39720" spans="6:6">
      <c r="F39720" s="1846"/>
    </row>
    <row r="39721" spans="6:6">
      <c r="F39721" s="1846"/>
    </row>
    <row r="39722" spans="6:6">
      <c r="F39722" s="1846"/>
    </row>
    <row r="39723" spans="6:6">
      <c r="F39723" s="1846"/>
    </row>
    <row r="39724" spans="6:6">
      <c r="F39724" s="1846"/>
    </row>
    <row r="39725" spans="6:6">
      <c r="F39725" s="1846"/>
    </row>
    <row r="39726" spans="6:6">
      <c r="F39726" s="1846"/>
    </row>
    <row r="39727" spans="6:6">
      <c r="F39727" s="1846"/>
    </row>
    <row r="39728" spans="6:6">
      <c r="F39728" s="1846"/>
    </row>
    <row r="39729" spans="6:6">
      <c r="F39729" s="1846"/>
    </row>
    <row r="39730" spans="6:6">
      <c r="F39730" s="1846"/>
    </row>
    <row r="39731" spans="6:6">
      <c r="F39731" s="1846"/>
    </row>
    <row r="39732" spans="6:6">
      <c r="F39732" s="1846"/>
    </row>
    <row r="39733" spans="6:6">
      <c r="F39733" s="1846"/>
    </row>
    <row r="39734" spans="6:6">
      <c r="F39734" s="1846"/>
    </row>
    <row r="39735" spans="6:6">
      <c r="F39735" s="1846"/>
    </row>
    <row r="39736" spans="6:6">
      <c r="F39736" s="1846"/>
    </row>
    <row r="39737" spans="6:6">
      <c r="F39737" s="1846"/>
    </row>
    <row r="39738" spans="6:6">
      <c r="F39738" s="1846"/>
    </row>
    <row r="39739" spans="6:6">
      <c r="F39739" s="1846"/>
    </row>
    <row r="39740" spans="6:6">
      <c r="F39740" s="1846"/>
    </row>
    <row r="39741" spans="6:6">
      <c r="F39741" s="1846"/>
    </row>
    <row r="39742" spans="6:6">
      <c r="F39742" s="1846"/>
    </row>
    <row r="39743" spans="6:6">
      <c r="F39743" s="1846"/>
    </row>
    <row r="39744" spans="6:6">
      <c r="F39744" s="1846"/>
    </row>
    <row r="39745" spans="6:6">
      <c r="F39745" s="1846"/>
    </row>
    <row r="39746" spans="6:6">
      <c r="F39746" s="1846"/>
    </row>
    <row r="39747" spans="6:6">
      <c r="F39747" s="1846"/>
    </row>
    <row r="39748" spans="6:6">
      <c r="F39748" s="1846"/>
    </row>
    <row r="39749" spans="6:6">
      <c r="F39749" s="1846"/>
    </row>
    <row r="39750" spans="6:6">
      <c r="F39750" s="1846"/>
    </row>
    <row r="39751" spans="6:6">
      <c r="F39751" s="1846"/>
    </row>
    <row r="39752" spans="6:6">
      <c r="F39752" s="1846"/>
    </row>
    <row r="39753" spans="6:6">
      <c r="F39753" s="1846"/>
    </row>
    <row r="39754" spans="6:6">
      <c r="F39754" s="1846"/>
    </row>
    <row r="39755" spans="6:6">
      <c r="F39755" s="1846"/>
    </row>
    <row r="39756" spans="6:6">
      <c r="F39756" s="1846"/>
    </row>
    <row r="39757" spans="6:6">
      <c r="F39757" s="1846"/>
    </row>
    <row r="39758" spans="6:6">
      <c r="F39758" s="1846"/>
    </row>
    <row r="39759" spans="6:6">
      <c r="F39759" s="1846"/>
    </row>
    <row r="39760" spans="6:6">
      <c r="F39760" s="1846"/>
    </row>
    <row r="39761" spans="6:6">
      <c r="F39761" s="1846"/>
    </row>
    <row r="39762" spans="6:6">
      <c r="F39762" s="1846"/>
    </row>
    <row r="39763" spans="6:6">
      <c r="F39763" s="1846"/>
    </row>
    <row r="39764" spans="6:6">
      <c r="F39764" s="1846"/>
    </row>
    <row r="39765" spans="6:6">
      <c r="F39765" s="1846"/>
    </row>
    <row r="39766" spans="6:6">
      <c r="F39766" s="1846"/>
    </row>
    <row r="39767" spans="6:6">
      <c r="F39767" s="1846"/>
    </row>
    <row r="39768" spans="6:6">
      <c r="F39768" s="1846"/>
    </row>
    <row r="39769" spans="6:6">
      <c r="F39769" s="1846"/>
    </row>
    <row r="39770" spans="6:6">
      <c r="F39770" s="1846"/>
    </row>
    <row r="39771" spans="6:6">
      <c r="F39771" s="1846"/>
    </row>
    <row r="39772" spans="6:6">
      <c r="F39772" s="1846"/>
    </row>
    <row r="39773" spans="6:6">
      <c r="F39773" s="1846"/>
    </row>
    <row r="39774" spans="6:6">
      <c r="F39774" s="1846"/>
    </row>
    <row r="39775" spans="6:6">
      <c r="F39775" s="1846"/>
    </row>
    <row r="39776" spans="6:6">
      <c r="F39776" s="1846"/>
    </row>
    <row r="39777" spans="6:6">
      <c r="F39777" s="1846"/>
    </row>
    <row r="39778" spans="6:6">
      <c r="F39778" s="1846"/>
    </row>
    <row r="39779" spans="6:6">
      <c r="F39779" s="1846"/>
    </row>
    <row r="39780" spans="6:6">
      <c r="F39780" s="1846"/>
    </row>
    <row r="39781" spans="6:6">
      <c r="F39781" s="1846"/>
    </row>
    <row r="39782" spans="6:6">
      <c r="F39782" s="1846"/>
    </row>
    <row r="39783" spans="6:6">
      <c r="F39783" s="1846"/>
    </row>
    <row r="39784" spans="6:6">
      <c r="F39784" s="1846"/>
    </row>
    <row r="39785" spans="6:6">
      <c r="F39785" s="1846"/>
    </row>
    <row r="39786" spans="6:6">
      <c r="F39786" s="1846"/>
    </row>
    <row r="39787" spans="6:6">
      <c r="F39787" s="1846"/>
    </row>
    <row r="39788" spans="6:6">
      <c r="F39788" s="1846"/>
    </row>
    <row r="39789" spans="6:6">
      <c r="F39789" s="1846"/>
    </row>
    <row r="39790" spans="6:6">
      <c r="F39790" s="1846"/>
    </row>
    <row r="39791" spans="6:6">
      <c r="F39791" s="1846"/>
    </row>
    <row r="39792" spans="6:6">
      <c r="F39792" s="1846"/>
    </row>
    <row r="39793" spans="6:6">
      <c r="F39793" s="1846"/>
    </row>
    <row r="39794" spans="6:6">
      <c r="F39794" s="1846"/>
    </row>
    <row r="39795" spans="6:6">
      <c r="F39795" s="1846"/>
    </row>
    <row r="39796" spans="6:6">
      <c r="F39796" s="1846"/>
    </row>
    <row r="39797" spans="6:6">
      <c r="F39797" s="1846"/>
    </row>
    <row r="39798" spans="6:6">
      <c r="F39798" s="1846"/>
    </row>
    <row r="39799" spans="6:6">
      <c r="F39799" s="1846"/>
    </row>
    <row r="39800" spans="6:6">
      <c r="F39800" s="1846"/>
    </row>
    <row r="39801" spans="6:6">
      <c r="F39801" s="1846"/>
    </row>
    <row r="39802" spans="6:6">
      <c r="F39802" s="1846"/>
    </row>
    <row r="39803" spans="6:6">
      <c r="F39803" s="1846"/>
    </row>
    <row r="39804" spans="6:6">
      <c r="F39804" s="1846"/>
    </row>
    <row r="39805" spans="6:6">
      <c r="F39805" s="1846"/>
    </row>
    <row r="39806" spans="6:6">
      <c r="F39806" s="1846"/>
    </row>
    <row r="39807" spans="6:6">
      <c r="F39807" s="1846"/>
    </row>
    <row r="39808" spans="6:6">
      <c r="F39808" s="1846"/>
    </row>
    <row r="39809" spans="6:6">
      <c r="F39809" s="1846"/>
    </row>
    <row r="39810" spans="6:6">
      <c r="F39810" s="1846"/>
    </row>
    <row r="39811" spans="6:6">
      <c r="F39811" s="1846"/>
    </row>
    <row r="39812" spans="6:6">
      <c r="F39812" s="1846"/>
    </row>
    <row r="39813" spans="6:6">
      <c r="F39813" s="1846"/>
    </row>
    <row r="39814" spans="6:6">
      <c r="F39814" s="1846"/>
    </row>
    <row r="39815" spans="6:6">
      <c r="F39815" s="1846"/>
    </row>
    <row r="39816" spans="6:6">
      <c r="F39816" s="1846"/>
    </row>
    <row r="39817" spans="6:6">
      <c r="F39817" s="1846"/>
    </row>
    <row r="39818" spans="6:6">
      <c r="F39818" s="1846"/>
    </row>
    <row r="39819" spans="6:6">
      <c r="F39819" s="1846"/>
    </row>
    <row r="39820" spans="6:6">
      <c r="F39820" s="1846"/>
    </row>
    <row r="39821" spans="6:6">
      <c r="F39821" s="1846"/>
    </row>
    <row r="39822" spans="6:6">
      <c r="F39822" s="1846"/>
    </row>
    <row r="39823" spans="6:6">
      <c r="F39823" s="1846"/>
    </row>
    <row r="39824" spans="6:6">
      <c r="F39824" s="1846"/>
    </row>
    <row r="39825" spans="6:6">
      <c r="F39825" s="1846"/>
    </row>
    <row r="39826" spans="6:6">
      <c r="F39826" s="1846"/>
    </row>
    <row r="39827" spans="6:6">
      <c r="F39827" s="1846"/>
    </row>
    <row r="39828" spans="6:6">
      <c r="F39828" s="1846"/>
    </row>
    <row r="39829" spans="6:6">
      <c r="F39829" s="1846"/>
    </row>
    <row r="39830" spans="6:6">
      <c r="F39830" s="1846"/>
    </row>
    <row r="39831" spans="6:6">
      <c r="F39831" s="1846"/>
    </row>
    <row r="39832" spans="6:6">
      <c r="F39832" s="1846"/>
    </row>
    <row r="39833" spans="6:6">
      <c r="F39833" s="1846"/>
    </row>
    <row r="39834" spans="6:6">
      <c r="F39834" s="1846"/>
    </row>
    <row r="39835" spans="6:6">
      <c r="F39835" s="1846"/>
    </row>
    <row r="39836" spans="6:6">
      <c r="F39836" s="1846"/>
    </row>
    <row r="39837" spans="6:6">
      <c r="F39837" s="1846"/>
    </row>
    <row r="39838" spans="6:6">
      <c r="F39838" s="1846"/>
    </row>
    <row r="39839" spans="6:6">
      <c r="F39839" s="1846"/>
    </row>
    <row r="39840" spans="6:6">
      <c r="F39840" s="1846"/>
    </row>
    <row r="39841" spans="6:6">
      <c r="F39841" s="1846"/>
    </row>
    <row r="39842" spans="6:6">
      <c r="F39842" s="1846"/>
    </row>
    <row r="39843" spans="6:6">
      <c r="F39843" s="1846"/>
    </row>
    <row r="39844" spans="6:6">
      <c r="F39844" s="1846"/>
    </row>
    <row r="39845" spans="6:6">
      <c r="F39845" s="1846"/>
    </row>
    <row r="39846" spans="6:6">
      <c r="F39846" s="1846"/>
    </row>
    <row r="39847" spans="6:6">
      <c r="F39847" s="1846"/>
    </row>
    <row r="39848" spans="6:6">
      <c r="F39848" s="1846"/>
    </row>
    <row r="39849" spans="6:6">
      <c r="F39849" s="1846"/>
    </row>
    <row r="39850" spans="6:6">
      <c r="F39850" s="1846"/>
    </row>
    <row r="39851" spans="6:6">
      <c r="F39851" s="1846"/>
    </row>
    <row r="39852" spans="6:6">
      <c r="F39852" s="1846"/>
    </row>
    <row r="39853" spans="6:6">
      <c r="F39853" s="1846"/>
    </row>
    <row r="39854" spans="6:6">
      <c r="F39854" s="1846"/>
    </row>
    <row r="39855" spans="6:6">
      <c r="F39855" s="1846"/>
    </row>
    <row r="39856" spans="6:6">
      <c r="F39856" s="1846"/>
    </row>
    <row r="39857" spans="6:6">
      <c r="F39857" s="1846"/>
    </row>
    <row r="39858" spans="6:6">
      <c r="F39858" s="1846"/>
    </row>
    <row r="39859" spans="6:6">
      <c r="F39859" s="1846"/>
    </row>
    <row r="39860" spans="6:6">
      <c r="F39860" s="1846"/>
    </row>
    <row r="39861" spans="6:6">
      <c r="F39861" s="1846"/>
    </row>
    <row r="39862" spans="6:6">
      <c r="F39862" s="1846"/>
    </row>
    <row r="39863" spans="6:6">
      <c r="F39863" s="1846"/>
    </row>
    <row r="39864" spans="6:6">
      <c r="F39864" s="1846"/>
    </row>
    <row r="39865" spans="6:6">
      <c r="F39865" s="1846"/>
    </row>
    <row r="39866" spans="6:6">
      <c r="F39866" s="1846"/>
    </row>
    <row r="39867" spans="6:6">
      <c r="F39867" s="1846"/>
    </row>
    <row r="39868" spans="6:6">
      <c r="F39868" s="1846"/>
    </row>
    <row r="39869" spans="6:6">
      <c r="F39869" s="1846"/>
    </row>
    <row r="39870" spans="6:6">
      <c r="F39870" s="1846"/>
    </row>
    <row r="39871" spans="6:6">
      <c r="F39871" s="1846"/>
    </row>
    <row r="39872" spans="6:6">
      <c r="F39872" s="1846"/>
    </row>
    <row r="39873" spans="6:6">
      <c r="F39873" s="1846"/>
    </row>
    <row r="39874" spans="6:6">
      <c r="F39874" s="1846"/>
    </row>
    <row r="39875" spans="6:6">
      <c r="F39875" s="1846"/>
    </row>
    <row r="39876" spans="6:6">
      <c r="F39876" s="1846"/>
    </row>
    <row r="39877" spans="6:6">
      <c r="F39877" s="1846"/>
    </row>
    <row r="39878" spans="6:6">
      <c r="F39878" s="1846"/>
    </row>
    <row r="39879" spans="6:6">
      <c r="F39879" s="1846"/>
    </row>
    <row r="39880" spans="6:6">
      <c r="F39880" s="1846"/>
    </row>
    <row r="39881" spans="6:6">
      <c r="F39881" s="1846"/>
    </row>
    <row r="39882" spans="6:6">
      <c r="F39882" s="1846"/>
    </row>
    <row r="39883" spans="6:6">
      <c r="F39883" s="1846"/>
    </row>
    <row r="39884" spans="6:6">
      <c r="F39884" s="1846"/>
    </row>
    <row r="39885" spans="6:6">
      <c r="F39885" s="1846"/>
    </row>
    <row r="39886" spans="6:6">
      <c r="F39886" s="1846"/>
    </row>
    <row r="39887" spans="6:6">
      <c r="F39887" s="1846"/>
    </row>
    <row r="39888" spans="6:6">
      <c r="F39888" s="1846"/>
    </row>
    <row r="39889" spans="6:6">
      <c r="F39889" s="1846"/>
    </row>
    <row r="39890" spans="6:6">
      <c r="F39890" s="1846"/>
    </row>
    <row r="39891" spans="6:6">
      <c r="F39891" s="1846"/>
    </row>
    <row r="39892" spans="6:6">
      <c r="F39892" s="1846"/>
    </row>
    <row r="39893" spans="6:6">
      <c r="F39893" s="1846"/>
    </row>
    <row r="39894" spans="6:6">
      <c r="F39894" s="1846"/>
    </row>
    <row r="39895" spans="6:6">
      <c r="F39895" s="1846"/>
    </row>
    <row r="39896" spans="6:6">
      <c r="F39896" s="1846"/>
    </row>
    <row r="39897" spans="6:6">
      <c r="F39897" s="1846"/>
    </row>
    <row r="39898" spans="6:6">
      <c r="F39898" s="1846"/>
    </row>
    <row r="39899" spans="6:6">
      <c r="F39899" s="1846"/>
    </row>
    <row r="39900" spans="6:6">
      <c r="F39900" s="1846"/>
    </row>
    <row r="39901" spans="6:6">
      <c r="F39901" s="1846"/>
    </row>
    <row r="39902" spans="6:6">
      <c r="F39902" s="1846"/>
    </row>
    <row r="39903" spans="6:6">
      <c r="F39903" s="1846"/>
    </row>
    <row r="39904" spans="6:6">
      <c r="F39904" s="1846"/>
    </row>
    <row r="39905" spans="6:6">
      <c r="F39905" s="1846"/>
    </row>
    <row r="39906" spans="6:6">
      <c r="F39906" s="1846"/>
    </row>
    <row r="39907" spans="6:6">
      <c r="F39907" s="1846"/>
    </row>
    <row r="39908" spans="6:6">
      <c r="F39908" s="1846"/>
    </row>
    <row r="39909" spans="6:6">
      <c r="F39909" s="1846"/>
    </row>
    <row r="39910" spans="6:6">
      <c r="F39910" s="1846"/>
    </row>
    <row r="39911" spans="6:6">
      <c r="F39911" s="1846"/>
    </row>
    <row r="39912" spans="6:6">
      <c r="F39912" s="1846"/>
    </row>
    <row r="39913" spans="6:6">
      <c r="F39913" s="1846"/>
    </row>
    <row r="39914" spans="6:6">
      <c r="F39914" s="1846"/>
    </row>
    <row r="39915" spans="6:6">
      <c r="F39915" s="1846"/>
    </row>
    <row r="39916" spans="6:6">
      <c r="F39916" s="1846"/>
    </row>
    <row r="39917" spans="6:6">
      <c r="F39917" s="1846"/>
    </row>
    <row r="39918" spans="6:6">
      <c r="F39918" s="1846"/>
    </row>
    <row r="39919" spans="6:6">
      <c r="F39919" s="1846"/>
    </row>
    <row r="39920" spans="6:6">
      <c r="F39920" s="1846"/>
    </row>
    <row r="39921" spans="6:6">
      <c r="F39921" s="1846"/>
    </row>
    <row r="39922" spans="6:6">
      <c r="F39922" s="1846"/>
    </row>
    <row r="39923" spans="6:6">
      <c r="F39923" s="1846"/>
    </row>
    <row r="39924" spans="6:6">
      <c r="F39924" s="1846"/>
    </row>
    <row r="39925" spans="6:6">
      <c r="F39925" s="1846"/>
    </row>
    <row r="39926" spans="6:6">
      <c r="F39926" s="1846"/>
    </row>
    <row r="39927" spans="6:6">
      <c r="F39927" s="1846"/>
    </row>
    <row r="39928" spans="6:6">
      <c r="F39928" s="1846"/>
    </row>
    <row r="39929" spans="6:6">
      <c r="F39929" s="1846"/>
    </row>
    <row r="39930" spans="6:6">
      <c r="F39930" s="1846"/>
    </row>
    <row r="39931" spans="6:6">
      <c r="F39931" s="1846"/>
    </row>
    <row r="39932" spans="6:6">
      <c r="F39932" s="1846"/>
    </row>
    <row r="39933" spans="6:6">
      <c r="F39933" s="1846"/>
    </row>
    <row r="39934" spans="6:6">
      <c r="F39934" s="1846"/>
    </row>
    <row r="39935" spans="6:6">
      <c r="F39935" s="1846"/>
    </row>
    <row r="39936" spans="6:6">
      <c r="F39936" s="1846"/>
    </row>
    <row r="39937" spans="6:6">
      <c r="F39937" s="1846"/>
    </row>
    <row r="39938" spans="6:6">
      <c r="F39938" s="1846"/>
    </row>
    <row r="39939" spans="6:6">
      <c r="F39939" s="1846"/>
    </row>
    <row r="39940" spans="6:6">
      <c r="F39940" s="1846"/>
    </row>
    <row r="39941" spans="6:6">
      <c r="F39941" s="1846"/>
    </row>
    <row r="39942" spans="6:6">
      <c r="F39942" s="1846"/>
    </row>
    <row r="39943" spans="6:6">
      <c r="F39943" s="1846"/>
    </row>
    <row r="39944" spans="6:6">
      <c r="F39944" s="1846"/>
    </row>
    <row r="39945" spans="6:6">
      <c r="F39945" s="1846"/>
    </row>
    <row r="39946" spans="6:6">
      <c r="F39946" s="1846"/>
    </row>
    <row r="39947" spans="6:6">
      <c r="F39947" s="1846"/>
    </row>
    <row r="39948" spans="6:6">
      <c r="F39948" s="1846"/>
    </row>
    <row r="39949" spans="6:6">
      <c r="F39949" s="1846"/>
    </row>
    <row r="39950" spans="6:6">
      <c r="F39950" s="1846"/>
    </row>
    <row r="39951" spans="6:6">
      <c r="F39951" s="1846"/>
    </row>
    <row r="39952" spans="6:6">
      <c r="F39952" s="1846"/>
    </row>
    <row r="39953" spans="6:6">
      <c r="F39953" s="1846"/>
    </row>
    <row r="39954" spans="6:6">
      <c r="F39954" s="1846"/>
    </row>
    <row r="39955" spans="6:6">
      <c r="F39955" s="1846"/>
    </row>
    <row r="39956" spans="6:6">
      <c r="F39956" s="1846"/>
    </row>
    <row r="39957" spans="6:6">
      <c r="F39957" s="1846"/>
    </row>
    <row r="39958" spans="6:6">
      <c r="F39958" s="1846"/>
    </row>
    <row r="39959" spans="6:6">
      <c r="F39959" s="1846"/>
    </row>
    <row r="39960" spans="6:6">
      <c r="F39960" s="1846"/>
    </row>
    <row r="39961" spans="6:6">
      <c r="F39961" s="1846"/>
    </row>
    <row r="39962" spans="6:6">
      <c r="F39962" s="1846"/>
    </row>
    <row r="39963" spans="6:6">
      <c r="F39963" s="1846"/>
    </row>
    <row r="39964" spans="6:6">
      <c r="F39964" s="1846"/>
    </row>
    <row r="39965" spans="6:6">
      <c r="F39965" s="1846"/>
    </row>
    <row r="39966" spans="6:6">
      <c r="F39966" s="1846"/>
    </row>
    <row r="39967" spans="6:6">
      <c r="F39967" s="1846"/>
    </row>
    <row r="39968" spans="6:6">
      <c r="F39968" s="1846"/>
    </row>
    <row r="39969" spans="6:6">
      <c r="F39969" s="1846"/>
    </row>
    <row r="39970" spans="6:6">
      <c r="F39970" s="1846"/>
    </row>
    <row r="39971" spans="6:6">
      <c r="F39971" s="1846"/>
    </row>
    <row r="39972" spans="6:6">
      <c r="F39972" s="1846"/>
    </row>
    <row r="39973" spans="6:6">
      <c r="F39973" s="1846"/>
    </row>
    <row r="39974" spans="6:6">
      <c r="F39974" s="1846"/>
    </row>
    <row r="39975" spans="6:6">
      <c r="F39975" s="1846"/>
    </row>
    <row r="39976" spans="6:6">
      <c r="F39976" s="1846"/>
    </row>
    <row r="39977" spans="6:6">
      <c r="F39977" s="1846"/>
    </row>
    <row r="39978" spans="6:6">
      <c r="F39978" s="1846"/>
    </row>
    <row r="39979" spans="6:6">
      <c r="F39979" s="1846"/>
    </row>
    <row r="39980" spans="6:6">
      <c r="F39980" s="1846"/>
    </row>
    <row r="39981" spans="6:6">
      <c r="F39981" s="1846"/>
    </row>
    <row r="39982" spans="6:6">
      <c r="F39982" s="1846"/>
    </row>
    <row r="39983" spans="6:6">
      <c r="F39983" s="1846"/>
    </row>
    <row r="39984" spans="6:6">
      <c r="F39984" s="1846"/>
    </row>
    <row r="39985" spans="6:6">
      <c r="F39985" s="1846"/>
    </row>
    <row r="39986" spans="6:6">
      <c r="F39986" s="1846"/>
    </row>
    <row r="39987" spans="6:6">
      <c r="F39987" s="1846"/>
    </row>
    <row r="39988" spans="6:6">
      <c r="F39988" s="1846"/>
    </row>
    <row r="39989" spans="6:6">
      <c r="F39989" s="1846"/>
    </row>
    <row r="39990" spans="6:6">
      <c r="F39990" s="1846"/>
    </row>
    <row r="39991" spans="6:6">
      <c r="F39991" s="1846"/>
    </row>
    <row r="39992" spans="6:6">
      <c r="F39992" s="1846"/>
    </row>
    <row r="39993" spans="6:6">
      <c r="F39993" s="1846"/>
    </row>
    <row r="39994" spans="6:6">
      <c r="F39994" s="1846"/>
    </row>
    <row r="39995" spans="6:6">
      <c r="F39995" s="1846"/>
    </row>
    <row r="39996" spans="6:6">
      <c r="F39996" s="1846"/>
    </row>
    <row r="39997" spans="6:6">
      <c r="F39997" s="1846"/>
    </row>
    <row r="39998" spans="6:6">
      <c r="F39998" s="1846"/>
    </row>
    <row r="39999" spans="6:6">
      <c r="F39999" s="1846"/>
    </row>
    <row r="40000" spans="6:6">
      <c r="F40000" s="1846"/>
    </row>
    <row r="40001" spans="6:6">
      <c r="F40001" s="1846"/>
    </row>
    <row r="40002" spans="6:6">
      <c r="F40002" s="1846"/>
    </row>
    <row r="40003" spans="6:6">
      <c r="F40003" s="1846"/>
    </row>
    <row r="40004" spans="6:6">
      <c r="F40004" s="1846"/>
    </row>
    <row r="40005" spans="6:6">
      <c r="F40005" s="1846"/>
    </row>
    <row r="40006" spans="6:6">
      <c r="F40006" s="1846"/>
    </row>
    <row r="40007" spans="6:6">
      <c r="F40007" s="1846"/>
    </row>
    <row r="40008" spans="6:6">
      <c r="F40008" s="1846"/>
    </row>
    <row r="40009" spans="6:6">
      <c r="F40009" s="1846"/>
    </row>
    <row r="40010" spans="6:6">
      <c r="F40010" s="1846"/>
    </row>
    <row r="40011" spans="6:6">
      <c r="F40011" s="1846"/>
    </row>
    <row r="40012" spans="6:6">
      <c r="F40012" s="1846"/>
    </row>
    <row r="40013" spans="6:6">
      <c r="F40013" s="1846"/>
    </row>
    <row r="40014" spans="6:6">
      <c r="F40014" s="1846"/>
    </row>
    <row r="40015" spans="6:6">
      <c r="F40015" s="1846"/>
    </row>
    <row r="40016" spans="6:6">
      <c r="F40016" s="1846"/>
    </row>
    <row r="40017" spans="6:6">
      <c r="F40017" s="1846"/>
    </row>
    <row r="40018" spans="6:6">
      <c r="F40018" s="1846"/>
    </row>
    <row r="40019" spans="6:6">
      <c r="F40019" s="1846"/>
    </row>
    <row r="40020" spans="6:6">
      <c r="F40020" s="1846"/>
    </row>
    <row r="40021" spans="6:6">
      <c r="F40021" s="1846"/>
    </row>
    <row r="40022" spans="6:6">
      <c r="F40022" s="1846"/>
    </row>
    <row r="40023" spans="6:6">
      <c r="F40023" s="1846"/>
    </row>
    <row r="40024" spans="6:6">
      <c r="F40024" s="1846"/>
    </row>
    <row r="40025" spans="6:6">
      <c r="F40025" s="1846"/>
    </row>
    <row r="40026" spans="6:6">
      <c r="F40026" s="1846"/>
    </row>
    <row r="40027" spans="6:6">
      <c r="F40027" s="1846"/>
    </row>
    <row r="40028" spans="6:6">
      <c r="F40028" s="1846"/>
    </row>
    <row r="40029" spans="6:6">
      <c r="F40029" s="1846"/>
    </row>
    <row r="40030" spans="6:6">
      <c r="F40030" s="1846"/>
    </row>
    <row r="40031" spans="6:6">
      <c r="F40031" s="1846"/>
    </row>
    <row r="40032" spans="6:6">
      <c r="F40032" s="1846"/>
    </row>
    <row r="40033" spans="6:6">
      <c r="F40033" s="1846"/>
    </row>
    <row r="40034" spans="6:6">
      <c r="F40034" s="1846"/>
    </row>
    <row r="40035" spans="6:6">
      <c r="F40035" s="1846"/>
    </row>
    <row r="40036" spans="6:6">
      <c r="F40036" s="1846"/>
    </row>
    <row r="40037" spans="6:6">
      <c r="F40037" s="1846"/>
    </row>
    <row r="40038" spans="6:6">
      <c r="F40038" s="1846"/>
    </row>
    <row r="40039" spans="6:6">
      <c r="F40039" s="1846"/>
    </row>
    <row r="40040" spans="6:6">
      <c r="F40040" s="1846"/>
    </row>
    <row r="40041" spans="6:6">
      <c r="F40041" s="1846"/>
    </row>
    <row r="40042" spans="6:6">
      <c r="F40042" s="1846"/>
    </row>
    <row r="40043" spans="6:6">
      <c r="F40043" s="1846"/>
    </row>
    <row r="40044" spans="6:6">
      <c r="F40044" s="1846"/>
    </row>
    <row r="40045" spans="6:6">
      <c r="F40045" s="1846"/>
    </row>
    <row r="40046" spans="6:6">
      <c r="F40046" s="1846"/>
    </row>
    <row r="40047" spans="6:6">
      <c r="F40047" s="1846"/>
    </row>
    <row r="40048" spans="6:6">
      <c r="F40048" s="1846"/>
    </row>
    <row r="40049" spans="6:6">
      <c r="F40049" s="1846"/>
    </row>
    <row r="40050" spans="6:6">
      <c r="F40050" s="1846"/>
    </row>
    <row r="40051" spans="6:6">
      <c r="F40051" s="1846"/>
    </row>
    <row r="40052" spans="6:6">
      <c r="F40052" s="1846"/>
    </row>
    <row r="40053" spans="6:6">
      <c r="F40053" s="1846"/>
    </row>
    <row r="40054" spans="6:6">
      <c r="F40054" s="1846"/>
    </row>
    <row r="40055" spans="6:6">
      <c r="F40055" s="1846"/>
    </row>
    <row r="40056" spans="6:6">
      <c r="F40056" s="1846"/>
    </row>
    <row r="40057" spans="6:6">
      <c r="F40057" s="1846"/>
    </row>
    <row r="40058" spans="6:6">
      <c r="F40058" s="1846"/>
    </row>
    <row r="40059" spans="6:6">
      <c r="F40059" s="1846"/>
    </row>
    <row r="40060" spans="6:6">
      <c r="F40060" s="1846"/>
    </row>
    <row r="40061" spans="6:6">
      <c r="F40061" s="1846"/>
    </row>
    <row r="40062" spans="6:6">
      <c r="F40062" s="1846"/>
    </row>
    <row r="40063" spans="6:6">
      <c r="F40063" s="1846"/>
    </row>
    <row r="40064" spans="6:6">
      <c r="F40064" s="1846"/>
    </row>
    <row r="40065" spans="6:6">
      <c r="F40065" s="1846"/>
    </row>
    <row r="40066" spans="6:6">
      <c r="F40066" s="1846"/>
    </row>
    <row r="40067" spans="6:6">
      <c r="F40067" s="1846"/>
    </row>
    <row r="40068" spans="6:6">
      <c r="F40068" s="1846"/>
    </row>
    <row r="40069" spans="6:6">
      <c r="F40069" s="1846"/>
    </row>
    <row r="40070" spans="6:6">
      <c r="F40070" s="1846"/>
    </row>
    <row r="40071" spans="6:6">
      <c r="F40071" s="1846"/>
    </row>
    <row r="40072" spans="6:6">
      <c r="F40072" s="1846"/>
    </row>
    <row r="40073" spans="6:6">
      <c r="F40073" s="1846"/>
    </row>
    <row r="40074" spans="6:6">
      <c r="F40074" s="1846"/>
    </row>
    <row r="40075" spans="6:6">
      <c r="F40075" s="1846"/>
    </row>
    <row r="40076" spans="6:6">
      <c r="F40076" s="1846"/>
    </row>
    <row r="40077" spans="6:6">
      <c r="F40077" s="1846"/>
    </row>
    <row r="40078" spans="6:6">
      <c r="F40078" s="1846"/>
    </row>
    <row r="40079" spans="6:6">
      <c r="F40079" s="1846"/>
    </row>
    <row r="40080" spans="6:6">
      <c r="F40080" s="1846"/>
    </row>
    <row r="40081" spans="6:6">
      <c r="F40081" s="1846"/>
    </row>
    <row r="40082" spans="6:6">
      <c r="F40082" s="1846"/>
    </row>
    <row r="40083" spans="6:6">
      <c r="F40083" s="1846"/>
    </row>
    <row r="40084" spans="6:6">
      <c r="F40084" s="1846"/>
    </row>
    <row r="40085" spans="6:6">
      <c r="F40085" s="1846"/>
    </row>
    <row r="40086" spans="6:6">
      <c r="F40086" s="1846"/>
    </row>
    <row r="40087" spans="6:6">
      <c r="F40087" s="1846"/>
    </row>
    <row r="40088" spans="6:6">
      <c r="F40088" s="1846"/>
    </row>
    <row r="40089" spans="6:6">
      <c r="F40089" s="1846"/>
    </row>
    <row r="40090" spans="6:6">
      <c r="F40090" s="1846"/>
    </row>
    <row r="40091" spans="6:6">
      <c r="F40091" s="1846"/>
    </row>
    <row r="40092" spans="6:6">
      <c r="F40092" s="1846"/>
    </row>
    <row r="40093" spans="6:6">
      <c r="F40093" s="1846"/>
    </row>
    <row r="40094" spans="6:6">
      <c r="F40094" s="1846"/>
    </row>
    <row r="40095" spans="6:6">
      <c r="F40095" s="1846"/>
    </row>
    <row r="40096" spans="6:6">
      <c r="F40096" s="1846"/>
    </row>
    <row r="40097" spans="6:6">
      <c r="F40097" s="1846"/>
    </row>
    <row r="40098" spans="6:6">
      <c r="F40098" s="1846"/>
    </row>
    <row r="40099" spans="6:6">
      <c r="F40099" s="1846"/>
    </row>
    <row r="40100" spans="6:6">
      <c r="F40100" s="1846"/>
    </row>
    <row r="40101" spans="6:6">
      <c r="F40101" s="1846"/>
    </row>
    <row r="40102" spans="6:6">
      <c r="F40102" s="1846"/>
    </row>
    <row r="40103" spans="6:6">
      <c r="F40103" s="1846"/>
    </row>
    <row r="40104" spans="6:6">
      <c r="F40104" s="1846"/>
    </row>
    <row r="40105" spans="6:6">
      <c r="F40105" s="1846"/>
    </row>
    <row r="40106" spans="6:6">
      <c r="F40106" s="1846"/>
    </row>
    <row r="40107" spans="6:6">
      <c r="F40107" s="1846"/>
    </row>
    <row r="40108" spans="6:6">
      <c r="F40108" s="1846"/>
    </row>
    <row r="40109" spans="6:6">
      <c r="F40109" s="1846"/>
    </row>
    <row r="40110" spans="6:6">
      <c r="F40110" s="1846"/>
    </row>
    <row r="40111" spans="6:6">
      <c r="F40111" s="1846"/>
    </row>
    <row r="40112" spans="6:6">
      <c r="F40112" s="1846"/>
    </row>
    <row r="40113" spans="6:6">
      <c r="F40113" s="1846"/>
    </row>
    <row r="40114" spans="6:6">
      <c r="F40114" s="1846"/>
    </row>
    <row r="40115" spans="6:6">
      <c r="F40115" s="1846"/>
    </row>
    <row r="40116" spans="6:6">
      <c r="F40116" s="1846"/>
    </row>
    <row r="40117" spans="6:6">
      <c r="F40117" s="1846"/>
    </row>
    <row r="40118" spans="6:6">
      <c r="F40118" s="1846"/>
    </row>
    <row r="40119" spans="6:6">
      <c r="F40119" s="1846"/>
    </row>
    <row r="40120" spans="6:6">
      <c r="F40120" s="1846"/>
    </row>
    <row r="40121" spans="6:6">
      <c r="F40121" s="1846"/>
    </row>
    <row r="40122" spans="6:6">
      <c r="F40122" s="1846"/>
    </row>
    <row r="40123" spans="6:6">
      <c r="F40123" s="1846"/>
    </row>
    <row r="40124" spans="6:6">
      <c r="F40124" s="1846"/>
    </row>
    <row r="40125" spans="6:6">
      <c r="F40125" s="1846"/>
    </row>
    <row r="40126" spans="6:6">
      <c r="F40126" s="1846"/>
    </row>
    <row r="40127" spans="6:6">
      <c r="F40127" s="1846"/>
    </row>
    <row r="40128" spans="6:6">
      <c r="F40128" s="1846"/>
    </row>
    <row r="40129" spans="6:6">
      <c r="F40129" s="1846"/>
    </row>
    <row r="40130" spans="6:6">
      <c r="F40130" s="1846"/>
    </row>
    <row r="40131" spans="6:6">
      <c r="F40131" s="1846"/>
    </row>
    <row r="40132" spans="6:6">
      <c r="F40132" s="1846"/>
    </row>
    <row r="40133" spans="6:6">
      <c r="F40133" s="1846"/>
    </row>
    <row r="40134" spans="6:6">
      <c r="F40134" s="1846"/>
    </row>
    <row r="40135" spans="6:6">
      <c r="F40135" s="1846"/>
    </row>
    <row r="40136" spans="6:6">
      <c r="F40136" s="1846"/>
    </row>
    <row r="40137" spans="6:6">
      <c r="F40137" s="1846"/>
    </row>
    <row r="40138" spans="6:6">
      <c r="F40138" s="1846"/>
    </row>
    <row r="40139" spans="6:6">
      <c r="F40139" s="1846"/>
    </row>
    <row r="40140" spans="6:6">
      <c r="F40140" s="1846"/>
    </row>
    <row r="40141" spans="6:6">
      <c r="F40141" s="1846"/>
    </row>
    <row r="40142" spans="6:6">
      <c r="F40142" s="1846"/>
    </row>
    <row r="40143" spans="6:6">
      <c r="F40143" s="1846"/>
    </row>
    <row r="40144" spans="6:6">
      <c r="F40144" s="1846"/>
    </row>
    <row r="40145" spans="6:6">
      <c r="F40145" s="1846"/>
    </row>
    <row r="40146" spans="6:6">
      <c r="F40146" s="1846"/>
    </row>
    <row r="40147" spans="6:6">
      <c r="F40147" s="1846"/>
    </row>
    <row r="40148" spans="6:6">
      <c r="F40148" s="1846"/>
    </row>
    <row r="40149" spans="6:6">
      <c r="F40149" s="1846"/>
    </row>
    <row r="40150" spans="6:6">
      <c r="F40150" s="1846"/>
    </row>
    <row r="40151" spans="6:6">
      <c r="F40151" s="1846"/>
    </row>
    <row r="40152" spans="6:6">
      <c r="F40152" s="1846"/>
    </row>
    <row r="40153" spans="6:6">
      <c r="F40153" s="1846"/>
    </row>
    <row r="40154" spans="6:6">
      <c r="F40154" s="1846"/>
    </row>
    <row r="40155" spans="6:6">
      <c r="F40155" s="1846"/>
    </row>
    <row r="40156" spans="6:6">
      <c r="F40156" s="1846"/>
    </row>
    <row r="40157" spans="6:6">
      <c r="F40157" s="1846"/>
    </row>
    <row r="40158" spans="6:6">
      <c r="F40158" s="1846"/>
    </row>
    <row r="40159" spans="6:6">
      <c r="F40159" s="1846"/>
    </row>
    <row r="40160" spans="6:6">
      <c r="F40160" s="1846"/>
    </row>
    <row r="40161" spans="6:6">
      <c r="F40161" s="1846"/>
    </row>
    <row r="40162" spans="6:6">
      <c r="F40162" s="1846"/>
    </row>
    <row r="40163" spans="6:6">
      <c r="F40163" s="1846"/>
    </row>
    <row r="40164" spans="6:6">
      <c r="F40164" s="1846"/>
    </row>
    <row r="40165" spans="6:6">
      <c r="F40165" s="1846"/>
    </row>
    <row r="40166" spans="6:6">
      <c r="F40166" s="1846"/>
    </row>
    <row r="40167" spans="6:6">
      <c r="F40167" s="1846"/>
    </row>
    <row r="40168" spans="6:6">
      <c r="F40168" s="1846"/>
    </row>
    <row r="40169" spans="6:6">
      <c r="F40169" s="1846"/>
    </row>
    <row r="40170" spans="6:6">
      <c r="F40170" s="1846"/>
    </row>
    <row r="40171" spans="6:6">
      <c r="F40171" s="1846"/>
    </row>
    <row r="40172" spans="6:6">
      <c r="F40172" s="1846"/>
    </row>
    <row r="40173" spans="6:6">
      <c r="F40173" s="1846"/>
    </row>
    <row r="40174" spans="6:6">
      <c r="F40174" s="1846"/>
    </row>
    <row r="40175" spans="6:6">
      <c r="F40175" s="1846"/>
    </row>
    <row r="40176" spans="6:6">
      <c r="F40176" s="1846"/>
    </row>
    <row r="40177" spans="6:6">
      <c r="F40177" s="1846"/>
    </row>
    <row r="40178" spans="6:6">
      <c r="F40178" s="1846"/>
    </row>
    <row r="40179" spans="6:6">
      <c r="F40179" s="1846"/>
    </row>
    <row r="40180" spans="6:6">
      <c r="F40180" s="1846"/>
    </row>
    <row r="40181" spans="6:6">
      <c r="F40181" s="1846"/>
    </row>
    <row r="40182" spans="6:6">
      <c r="F40182" s="1846"/>
    </row>
    <row r="40183" spans="6:6">
      <c r="F40183" s="1846"/>
    </row>
    <row r="40184" spans="6:6">
      <c r="F40184" s="1846"/>
    </row>
    <row r="40185" spans="6:6">
      <c r="F40185" s="1846"/>
    </row>
    <row r="40186" spans="6:6">
      <c r="F40186" s="1846"/>
    </row>
    <row r="40187" spans="6:6">
      <c r="F40187" s="1846"/>
    </row>
    <row r="40188" spans="6:6">
      <c r="F40188" s="1846"/>
    </row>
    <row r="40189" spans="6:6">
      <c r="F40189" s="1846"/>
    </row>
    <row r="40190" spans="6:6">
      <c r="F40190" s="1846"/>
    </row>
    <row r="40191" spans="6:6">
      <c r="F40191" s="1846"/>
    </row>
    <row r="40192" spans="6:6">
      <c r="F40192" s="1846"/>
    </row>
    <row r="40193" spans="6:6">
      <c r="F40193" s="1846"/>
    </row>
    <row r="40194" spans="6:6">
      <c r="F40194" s="1846"/>
    </row>
    <row r="40195" spans="6:6">
      <c r="F40195" s="1846"/>
    </row>
    <row r="40196" spans="6:6">
      <c r="F40196" s="1846"/>
    </row>
    <row r="40197" spans="6:6">
      <c r="F40197" s="1846"/>
    </row>
    <row r="40198" spans="6:6">
      <c r="F40198" s="1846"/>
    </row>
    <row r="40199" spans="6:6">
      <c r="F40199" s="1846"/>
    </row>
    <row r="40200" spans="6:6">
      <c r="F40200" s="1846"/>
    </row>
    <row r="40201" spans="6:6">
      <c r="F40201" s="1846"/>
    </row>
    <row r="40202" spans="6:6">
      <c r="F40202" s="1846"/>
    </row>
    <row r="40203" spans="6:6">
      <c r="F40203" s="1846"/>
    </row>
    <row r="40204" spans="6:6">
      <c r="F40204" s="1846"/>
    </row>
    <row r="40205" spans="6:6">
      <c r="F40205" s="1846"/>
    </row>
    <row r="40206" spans="6:6">
      <c r="F40206" s="1846"/>
    </row>
    <row r="40207" spans="6:6">
      <c r="F40207" s="1846"/>
    </row>
    <row r="40208" spans="6:6">
      <c r="F40208" s="1846"/>
    </row>
    <row r="40209" spans="6:6">
      <c r="F40209" s="1846"/>
    </row>
    <row r="40210" spans="6:6">
      <c r="F40210" s="1846"/>
    </row>
    <row r="40211" spans="6:6">
      <c r="F40211" s="1846"/>
    </row>
    <row r="40212" spans="6:6">
      <c r="F40212" s="1846"/>
    </row>
    <row r="40213" spans="6:6">
      <c r="F40213" s="1846"/>
    </row>
    <row r="40214" spans="6:6">
      <c r="F40214" s="1846"/>
    </row>
    <row r="40215" spans="6:6">
      <c r="F40215" s="1846"/>
    </row>
    <row r="40216" spans="6:6">
      <c r="F40216" s="1846"/>
    </row>
    <row r="40217" spans="6:6">
      <c r="F40217" s="1846"/>
    </row>
    <row r="40218" spans="6:6">
      <c r="F40218" s="1846"/>
    </row>
    <row r="40219" spans="6:6">
      <c r="F40219" s="1846"/>
    </row>
    <row r="40220" spans="6:6">
      <c r="F40220" s="1846"/>
    </row>
    <row r="40221" spans="6:6">
      <c r="F40221" s="1846"/>
    </row>
    <row r="40222" spans="6:6">
      <c r="F40222" s="1846"/>
    </row>
    <row r="40223" spans="6:6">
      <c r="F40223" s="1846"/>
    </row>
    <row r="40224" spans="6:6">
      <c r="F40224" s="1846"/>
    </row>
    <row r="40225" spans="6:6">
      <c r="F40225" s="1846"/>
    </row>
    <row r="40226" spans="6:6">
      <c r="F40226" s="1846"/>
    </row>
    <row r="40227" spans="6:6">
      <c r="F40227" s="1846"/>
    </row>
    <row r="40228" spans="6:6">
      <c r="F40228" s="1846"/>
    </row>
    <row r="40229" spans="6:6">
      <c r="F40229" s="1846"/>
    </row>
    <row r="40230" spans="6:6">
      <c r="F40230" s="1846"/>
    </row>
    <row r="40231" spans="6:6">
      <c r="F40231" s="1846"/>
    </row>
    <row r="40232" spans="6:6">
      <c r="F40232" s="1846"/>
    </row>
    <row r="40233" spans="6:6">
      <c r="F40233" s="1846"/>
    </row>
    <row r="40234" spans="6:6">
      <c r="F40234" s="1846"/>
    </row>
    <row r="40235" spans="6:6">
      <c r="F40235" s="1846"/>
    </row>
    <row r="40236" spans="6:6">
      <c r="F40236" s="1846"/>
    </row>
    <row r="40237" spans="6:6">
      <c r="F40237" s="1846"/>
    </row>
    <row r="40238" spans="6:6">
      <c r="F40238" s="1846"/>
    </row>
    <row r="40239" spans="6:6">
      <c r="F40239" s="1846"/>
    </row>
    <row r="40240" spans="6:6">
      <c r="F40240" s="1846"/>
    </row>
    <row r="40241" spans="6:6">
      <c r="F40241" s="1846"/>
    </row>
    <row r="40242" spans="6:6">
      <c r="F40242" s="1846"/>
    </row>
    <row r="40243" spans="6:6">
      <c r="F40243" s="1846"/>
    </row>
    <row r="40244" spans="6:6">
      <c r="F40244" s="1846"/>
    </row>
    <row r="40245" spans="6:6">
      <c r="F40245" s="1846"/>
    </row>
    <row r="40246" spans="6:6">
      <c r="F40246" s="1846"/>
    </row>
    <row r="40247" spans="6:6">
      <c r="F40247" s="1846"/>
    </row>
    <row r="40248" spans="6:6">
      <c r="F40248" s="1846"/>
    </row>
    <row r="40249" spans="6:6">
      <c r="F40249" s="1846"/>
    </row>
    <row r="40250" spans="6:6">
      <c r="F40250" s="1846"/>
    </row>
    <row r="40251" spans="6:6">
      <c r="F40251" s="1846"/>
    </row>
    <row r="40252" spans="6:6">
      <c r="F40252" s="1846"/>
    </row>
    <row r="40253" spans="6:6">
      <c r="F40253" s="1846"/>
    </row>
    <row r="40254" spans="6:6">
      <c r="F40254" s="1846"/>
    </row>
    <row r="40255" spans="6:6">
      <c r="F40255" s="1846"/>
    </row>
    <row r="40256" spans="6:6">
      <c r="F40256" s="1846"/>
    </row>
    <row r="40257" spans="6:6">
      <c r="F40257" s="1846"/>
    </row>
    <row r="40258" spans="6:6">
      <c r="F40258" s="1846"/>
    </row>
    <row r="40259" spans="6:6">
      <c r="F40259" s="1846"/>
    </row>
    <row r="40260" spans="6:6">
      <c r="F40260" s="1846"/>
    </row>
    <row r="40261" spans="6:6">
      <c r="F40261" s="1846"/>
    </row>
    <row r="40262" spans="6:6">
      <c r="F40262" s="1846"/>
    </row>
    <row r="40263" spans="6:6">
      <c r="F40263" s="1846"/>
    </row>
    <row r="40264" spans="6:6">
      <c r="F40264" s="1846"/>
    </row>
    <row r="40265" spans="6:6">
      <c r="F40265" s="1846"/>
    </row>
    <row r="40266" spans="6:6">
      <c r="F40266" s="1846"/>
    </row>
    <row r="40267" spans="6:6">
      <c r="F40267" s="1846"/>
    </row>
    <row r="40268" spans="6:6">
      <c r="F40268" s="1846"/>
    </row>
    <row r="40269" spans="6:6">
      <c r="F40269" s="1846"/>
    </row>
    <row r="40270" spans="6:6">
      <c r="F40270" s="1846"/>
    </row>
    <row r="40271" spans="6:6">
      <c r="F40271" s="1846"/>
    </row>
    <row r="40272" spans="6:6">
      <c r="F40272" s="1846"/>
    </row>
    <row r="40273" spans="6:6">
      <c r="F40273" s="1846"/>
    </row>
    <row r="40274" spans="6:6">
      <c r="F40274" s="1846"/>
    </row>
    <row r="40275" spans="6:6">
      <c r="F40275" s="1846"/>
    </row>
    <row r="40276" spans="6:6">
      <c r="F40276" s="1846"/>
    </row>
    <row r="40277" spans="6:6">
      <c r="F40277" s="1846"/>
    </row>
    <row r="40278" spans="6:6">
      <c r="F40278" s="1846"/>
    </row>
    <row r="40279" spans="6:6">
      <c r="F40279" s="1846"/>
    </row>
    <row r="40280" spans="6:6">
      <c r="F40280" s="1846"/>
    </row>
    <row r="40281" spans="6:6">
      <c r="F40281" s="1846"/>
    </row>
    <row r="40282" spans="6:6">
      <c r="F40282" s="1846"/>
    </row>
    <row r="40283" spans="6:6">
      <c r="F40283" s="1846"/>
    </row>
    <row r="40284" spans="6:6">
      <c r="F40284" s="1846"/>
    </row>
    <row r="40285" spans="6:6">
      <c r="F40285" s="1846"/>
    </row>
    <row r="40286" spans="6:6">
      <c r="F40286" s="1846"/>
    </row>
    <row r="40287" spans="6:6">
      <c r="F40287" s="1846"/>
    </row>
    <row r="40288" spans="6:6">
      <c r="F40288" s="1846"/>
    </row>
    <row r="40289" spans="6:6">
      <c r="F40289" s="1846"/>
    </row>
    <row r="40290" spans="6:6">
      <c r="F40290" s="1846"/>
    </row>
    <row r="40291" spans="6:6">
      <c r="F40291" s="1846"/>
    </row>
    <row r="40292" spans="6:6">
      <c r="F40292" s="1846"/>
    </row>
    <row r="40293" spans="6:6">
      <c r="F40293" s="1846"/>
    </row>
    <row r="40294" spans="6:6">
      <c r="F40294" s="1846"/>
    </row>
    <row r="40295" spans="6:6">
      <c r="F40295" s="1846"/>
    </row>
    <row r="40296" spans="6:6">
      <c r="F40296" s="1846"/>
    </row>
    <row r="40297" spans="6:6">
      <c r="F40297" s="1846"/>
    </row>
    <row r="40298" spans="6:6">
      <c r="F40298" s="1846"/>
    </row>
    <row r="40299" spans="6:6">
      <c r="F40299" s="1846"/>
    </row>
    <row r="40300" spans="6:6">
      <c r="F40300" s="1846"/>
    </row>
    <row r="40301" spans="6:6">
      <c r="F40301" s="1846"/>
    </row>
    <row r="40302" spans="6:6">
      <c r="F40302" s="1846"/>
    </row>
    <row r="40303" spans="6:6">
      <c r="F40303" s="1846"/>
    </row>
    <row r="40304" spans="6:6">
      <c r="F40304" s="1846"/>
    </row>
    <row r="40305" spans="6:6">
      <c r="F40305" s="1846"/>
    </row>
    <row r="40306" spans="6:6">
      <c r="F40306" s="1846"/>
    </row>
    <row r="40307" spans="6:6">
      <c r="F40307" s="1846"/>
    </row>
    <row r="40308" spans="6:6">
      <c r="F40308" s="1846"/>
    </row>
    <row r="40309" spans="6:6">
      <c r="F40309" s="1846"/>
    </row>
    <row r="40310" spans="6:6">
      <c r="F40310" s="1846"/>
    </row>
    <row r="40311" spans="6:6">
      <c r="F40311" s="1846"/>
    </row>
    <row r="40312" spans="6:6">
      <c r="F40312" s="1846"/>
    </row>
    <row r="40313" spans="6:6">
      <c r="F40313" s="1846"/>
    </row>
    <row r="40314" spans="6:6">
      <c r="F40314" s="1846"/>
    </row>
    <row r="40315" spans="6:6">
      <c r="F40315" s="1846"/>
    </row>
    <row r="40316" spans="6:6">
      <c r="F40316" s="1846"/>
    </row>
    <row r="40317" spans="6:6">
      <c r="F40317" s="1846"/>
    </row>
    <row r="40318" spans="6:6">
      <c r="F40318" s="1846"/>
    </row>
    <row r="40319" spans="6:6">
      <c r="F40319" s="1846"/>
    </row>
    <row r="40320" spans="6:6">
      <c r="F40320" s="1846"/>
    </row>
    <row r="40321" spans="6:6">
      <c r="F40321" s="1846"/>
    </row>
    <row r="40322" spans="6:6">
      <c r="F40322" s="1846"/>
    </row>
    <row r="40323" spans="6:6">
      <c r="F40323" s="1846"/>
    </row>
    <row r="40324" spans="6:6">
      <c r="F40324" s="1846"/>
    </row>
    <row r="40325" spans="6:6">
      <c r="F40325" s="1846"/>
    </row>
    <row r="40326" spans="6:6">
      <c r="F40326" s="1846"/>
    </row>
    <row r="40327" spans="6:6">
      <c r="F40327" s="1846"/>
    </row>
    <row r="40328" spans="6:6">
      <c r="F40328" s="1846"/>
    </row>
    <row r="40329" spans="6:6">
      <c r="F40329" s="1846"/>
    </row>
    <row r="40330" spans="6:6">
      <c r="F40330" s="1846"/>
    </row>
    <row r="40331" spans="6:6">
      <c r="F40331" s="1846"/>
    </row>
    <row r="40332" spans="6:6">
      <c r="F40332" s="1846"/>
    </row>
    <row r="40333" spans="6:6">
      <c r="F40333" s="1846"/>
    </row>
    <row r="40334" spans="6:6">
      <c r="F40334" s="1846"/>
    </row>
    <row r="40335" spans="6:6">
      <c r="F40335" s="1846"/>
    </row>
    <row r="40336" spans="6:6">
      <c r="F40336" s="1846"/>
    </row>
    <row r="40337" spans="6:6">
      <c r="F40337" s="1846"/>
    </row>
    <row r="40338" spans="6:6">
      <c r="F40338" s="1846"/>
    </row>
    <row r="40339" spans="6:6">
      <c r="F40339" s="1846"/>
    </row>
    <row r="40340" spans="6:6">
      <c r="F40340" s="1846"/>
    </row>
    <row r="40341" spans="6:6">
      <c r="F40341" s="1846"/>
    </row>
    <row r="40342" spans="6:6">
      <c r="F40342" s="1846"/>
    </row>
    <row r="40343" spans="6:6">
      <c r="F40343" s="1846"/>
    </row>
    <row r="40344" spans="6:6">
      <c r="F40344" s="1846"/>
    </row>
    <row r="40345" spans="6:6">
      <c r="F40345" s="1846"/>
    </row>
    <row r="40346" spans="6:6">
      <c r="F40346" s="1846"/>
    </row>
    <row r="40347" spans="6:6">
      <c r="F40347" s="1846"/>
    </row>
    <row r="40348" spans="6:6">
      <c r="F40348" s="1846"/>
    </row>
    <row r="40349" spans="6:6">
      <c r="F40349" s="1846"/>
    </row>
    <row r="40350" spans="6:6">
      <c r="F40350" s="1846"/>
    </row>
    <row r="40351" spans="6:6">
      <c r="F40351" s="1846"/>
    </row>
    <row r="40352" spans="6:6">
      <c r="F40352" s="1846"/>
    </row>
    <row r="40353" spans="6:6">
      <c r="F40353" s="1846"/>
    </row>
    <row r="40354" spans="6:6">
      <c r="F40354" s="1846"/>
    </row>
    <row r="40355" spans="6:6">
      <c r="F40355" s="1846"/>
    </row>
    <row r="40356" spans="6:6">
      <c r="F40356" s="1846"/>
    </row>
    <row r="40357" spans="6:6">
      <c r="F40357" s="1846"/>
    </row>
    <row r="40358" spans="6:6">
      <c r="F40358" s="1846"/>
    </row>
    <row r="40359" spans="6:6">
      <c r="F40359" s="1846"/>
    </row>
    <row r="40360" spans="6:6">
      <c r="F40360" s="1846"/>
    </row>
    <row r="40361" spans="6:6">
      <c r="F40361" s="1846"/>
    </row>
    <row r="40362" spans="6:6">
      <c r="F40362" s="1846"/>
    </row>
    <row r="40363" spans="6:6">
      <c r="F40363" s="1846"/>
    </row>
    <row r="40364" spans="6:6">
      <c r="F40364" s="1846"/>
    </row>
    <row r="40365" spans="6:6">
      <c r="F40365" s="1846"/>
    </row>
    <row r="40366" spans="6:6">
      <c r="F40366" s="1846"/>
    </row>
    <row r="40367" spans="6:6">
      <c r="F40367" s="1846"/>
    </row>
    <row r="40368" spans="6:6">
      <c r="F40368" s="1846"/>
    </row>
    <row r="40369" spans="6:6">
      <c r="F40369" s="1846"/>
    </row>
    <row r="40370" spans="6:6">
      <c r="F40370" s="1846"/>
    </row>
    <row r="40371" spans="6:6">
      <c r="F40371" s="1846"/>
    </row>
    <row r="40372" spans="6:6">
      <c r="F40372" s="1846"/>
    </row>
    <row r="40373" spans="6:6">
      <c r="F40373" s="1846"/>
    </row>
    <row r="40374" spans="6:6">
      <c r="F40374" s="1846"/>
    </row>
    <row r="40375" spans="6:6">
      <c r="F40375" s="1846"/>
    </row>
    <row r="40376" spans="6:6">
      <c r="F40376" s="1846"/>
    </row>
    <row r="40377" spans="6:6">
      <c r="F40377" s="1846"/>
    </row>
    <row r="40378" spans="6:6">
      <c r="F40378" s="1846"/>
    </row>
    <row r="40379" spans="6:6">
      <c r="F40379" s="1846"/>
    </row>
    <row r="40380" spans="6:6">
      <c r="F40380" s="1846"/>
    </row>
    <row r="40381" spans="6:6">
      <c r="F40381" s="1846"/>
    </row>
    <row r="40382" spans="6:6">
      <c r="F40382" s="1846"/>
    </row>
    <row r="40383" spans="6:6">
      <c r="F40383" s="1846"/>
    </row>
    <row r="40384" spans="6:6">
      <c r="F40384" s="1846"/>
    </row>
    <row r="40385" spans="6:6">
      <c r="F40385" s="1846"/>
    </row>
    <row r="40386" spans="6:6">
      <c r="F40386" s="1846"/>
    </row>
    <row r="40387" spans="6:6">
      <c r="F40387" s="1846"/>
    </row>
    <row r="40388" spans="6:6">
      <c r="F40388" s="1846"/>
    </row>
    <row r="40389" spans="6:6">
      <c r="F40389" s="1846"/>
    </row>
    <row r="40390" spans="6:6">
      <c r="F40390" s="1846"/>
    </row>
    <row r="40391" spans="6:6">
      <c r="F40391" s="1846"/>
    </row>
    <row r="40392" spans="6:6">
      <c r="F40392" s="1846"/>
    </row>
    <row r="40393" spans="6:6">
      <c r="F40393" s="1846"/>
    </row>
    <row r="40394" spans="6:6">
      <c r="F40394" s="1846"/>
    </row>
    <row r="40395" spans="6:6">
      <c r="F40395" s="1846"/>
    </row>
    <row r="40396" spans="6:6">
      <c r="F40396" s="1846"/>
    </row>
    <row r="40397" spans="6:6">
      <c r="F40397" s="1846"/>
    </row>
    <row r="40398" spans="6:6">
      <c r="F40398" s="1846"/>
    </row>
    <row r="40399" spans="6:6">
      <c r="F40399" s="1846"/>
    </row>
    <row r="40400" spans="6:6">
      <c r="F40400" s="1846"/>
    </row>
    <row r="40401" spans="6:6">
      <c r="F40401" s="1846"/>
    </row>
    <row r="40402" spans="6:6">
      <c r="F40402" s="1846"/>
    </row>
    <row r="40403" spans="6:6">
      <c r="F40403" s="1846"/>
    </row>
    <row r="40404" spans="6:6">
      <c r="F40404" s="1846"/>
    </row>
    <row r="40405" spans="6:6">
      <c r="F40405" s="1846"/>
    </row>
    <row r="40406" spans="6:6">
      <c r="F40406" s="1846"/>
    </row>
    <row r="40407" spans="6:6">
      <c r="F40407" s="1846"/>
    </row>
    <row r="40408" spans="6:6">
      <c r="F40408" s="1846"/>
    </row>
    <row r="40409" spans="6:6">
      <c r="F40409" s="1846"/>
    </row>
    <row r="40410" spans="6:6">
      <c r="F40410" s="1846"/>
    </row>
    <row r="40411" spans="6:6">
      <c r="F40411" s="1846"/>
    </row>
    <row r="40412" spans="6:6">
      <c r="F40412" s="1846"/>
    </row>
    <row r="40413" spans="6:6">
      <c r="F40413" s="1846"/>
    </row>
    <row r="40414" spans="6:6">
      <c r="F40414" s="1846"/>
    </row>
    <row r="40415" spans="6:6">
      <c r="F40415" s="1846"/>
    </row>
    <row r="40416" spans="6:6">
      <c r="F40416" s="1846"/>
    </row>
    <row r="40417" spans="6:6">
      <c r="F40417" s="1846"/>
    </row>
    <row r="40418" spans="6:6">
      <c r="F40418" s="1846"/>
    </row>
    <row r="40419" spans="6:6">
      <c r="F40419" s="1846"/>
    </row>
    <row r="40420" spans="6:6">
      <c r="F40420" s="1846"/>
    </row>
    <row r="40421" spans="6:6">
      <c r="F40421" s="1846"/>
    </row>
    <row r="40422" spans="6:6">
      <c r="F40422" s="1846"/>
    </row>
    <row r="40423" spans="6:6">
      <c r="F40423" s="1846"/>
    </row>
    <row r="40424" spans="6:6">
      <c r="F40424" s="1846"/>
    </row>
    <row r="40425" spans="6:6">
      <c r="F40425" s="1846"/>
    </row>
    <row r="40426" spans="6:6">
      <c r="F40426" s="1846"/>
    </row>
    <row r="40427" spans="6:6">
      <c r="F40427" s="1846"/>
    </row>
    <row r="40428" spans="6:6">
      <c r="F40428" s="1846"/>
    </row>
    <row r="40429" spans="6:6">
      <c r="F40429" s="1846"/>
    </row>
    <row r="40430" spans="6:6">
      <c r="F40430" s="1846"/>
    </row>
    <row r="40431" spans="6:6">
      <c r="F40431" s="1846"/>
    </row>
    <row r="40432" spans="6:6">
      <c r="F40432" s="1846"/>
    </row>
    <row r="40433" spans="6:6">
      <c r="F40433" s="1846"/>
    </row>
    <row r="40434" spans="6:6">
      <c r="F40434" s="1846"/>
    </row>
    <row r="40435" spans="6:6">
      <c r="F40435" s="1846"/>
    </row>
    <row r="40436" spans="6:6">
      <c r="F40436" s="1846"/>
    </row>
    <row r="40437" spans="6:6">
      <c r="F40437" s="1846"/>
    </row>
    <row r="40438" spans="6:6">
      <c r="F40438" s="1846"/>
    </row>
    <row r="40439" spans="6:6">
      <c r="F40439" s="1846"/>
    </row>
    <row r="40440" spans="6:6">
      <c r="F40440" s="1846"/>
    </row>
    <row r="40441" spans="6:6">
      <c r="F40441" s="1846"/>
    </row>
    <row r="40442" spans="6:6">
      <c r="F40442" s="1846"/>
    </row>
    <row r="40443" spans="6:6">
      <c r="F40443" s="1846"/>
    </row>
    <row r="40444" spans="6:6">
      <c r="F40444" s="1846"/>
    </row>
    <row r="40445" spans="6:6">
      <c r="F40445" s="1846"/>
    </row>
    <row r="40446" spans="6:6">
      <c r="F40446" s="1846"/>
    </row>
    <row r="40447" spans="6:6">
      <c r="F40447" s="1846"/>
    </row>
    <row r="40448" spans="6:6">
      <c r="F40448" s="1846"/>
    </row>
    <row r="40449" spans="6:6">
      <c r="F40449" s="1846"/>
    </row>
    <row r="40450" spans="6:6">
      <c r="F40450" s="1846"/>
    </row>
    <row r="40451" spans="6:6">
      <c r="F40451" s="1846"/>
    </row>
    <row r="40452" spans="6:6">
      <c r="F40452" s="1846"/>
    </row>
    <row r="40453" spans="6:6">
      <c r="F40453" s="1846"/>
    </row>
    <row r="40454" spans="6:6">
      <c r="F40454" s="1846"/>
    </row>
    <row r="40455" spans="6:6">
      <c r="F40455" s="1846"/>
    </row>
    <row r="40456" spans="6:6">
      <c r="F40456" s="1846"/>
    </row>
    <row r="40457" spans="6:6">
      <c r="F40457" s="1846"/>
    </row>
    <row r="40458" spans="6:6">
      <c r="F40458" s="1846"/>
    </row>
    <row r="40459" spans="6:6">
      <c r="F40459" s="1846"/>
    </row>
    <row r="40460" spans="6:6">
      <c r="F40460" s="1846"/>
    </row>
    <row r="40461" spans="6:6">
      <c r="F40461" s="1846"/>
    </row>
    <row r="40462" spans="6:6">
      <c r="F40462" s="1846"/>
    </row>
    <row r="40463" spans="6:6">
      <c r="F40463" s="1846"/>
    </row>
    <row r="40464" spans="6:6">
      <c r="F40464" s="1846"/>
    </row>
    <row r="40465" spans="6:6">
      <c r="F40465" s="1846"/>
    </row>
    <row r="40466" spans="6:6">
      <c r="F40466" s="1846"/>
    </row>
    <row r="40467" spans="6:6">
      <c r="F40467" s="1846"/>
    </row>
    <row r="40468" spans="6:6">
      <c r="F40468" s="1846"/>
    </row>
    <row r="40469" spans="6:6">
      <c r="F40469" s="1846"/>
    </row>
    <row r="40470" spans="6:6">
      <c r="F40470" s="1846"/>
    </row>
    <row r="40471" spans="6:6">
      <c r="F40471" s="1846"/>
    </row>
    <row r="40472" spans="6:6">
      <c r="F40472" s="1846"/>
    </row>
    <row r="40473" spans="6:6">
      <c r="F40473" s="1846"/>
    </row>
    <row r="40474" spans="6:6">
      <c r="F40474" s="1846"/>
    </row>
    <row r="40475" spans="6:6">
      <c r="F40475" s="1846"/>
    </row>
    <row r="40476" spans="6:6">
      <c r="F40476" s="1846"/>
    </row>
    <row r="40477" spans="6:6">
      <c r="F40477" s="1846"/>
    </row>
    <row r="40478" spans="6:6">
      <c r="F40478" s="1846"/>
    </row>
    <row r="40479" spans="6:6">
      <c r="F40479" s="1846"/>
    </row>
    <row r="40480" spans="6:6">
      <c r="F40480" s="1846"/>
    </row>
    <row r="40481" spans="6:6">
      <c r="F40481" s="1846"/>
    </row>
    <row r="40482" spans="6:6">
      <c r="F40482" s="1846"/>
    </row>
    <row r="40483" spans="6:6">
      <c r="F40483" s="1846"/>
    </row>
    <row r="40484" spans="6:6">
      <c r="F40484" s="1846"/>
    </row>
    <row r="40485" spans="6:6">
      <c r="F40485" s="1846"/>
    </row>
    <row r="40486" spans="6:6">
      <c r="F40486" s="1846"/>
    </row>
    <row r="40487" spans="6:6">
      <c r="F40487" s="1846"/>
    </row>
    <row r="40488" spans="6:6">
      <c r="F40488" s="1846"/>
    </row>
    <row r="40489" spans="6:6">
      <c r="F40489" s="1846"/>
    </row>
    <row r="40490" spans="6:6">
      <c r="F40490" s="1846"/>
    </row>
    <row r="40491" spans="6:6">
      <c r="F40491" s="1846"/>
    </row>
    <row r="40492" spans="6:6">
      <c r="F40492" s="1846"/>
    </row>
    <row r="40493" spans="6:6">
      <c r="F40493" s="1846"/>
    </row>
    <row r="40494" spans="6:6">
      <c r="F40494" s="1846"/>
    </row>
    <row r="40495" spans="6:6">
      <c r="F40495" s="1846"/>
    </row>
    <row r="40496" spans="6:6">
      <c r="F40496" s="1846"/>
    </row>
    <row r="40497" spans="6:6">
      <c r="F40497" s="1846"/>
    </row>
    <row r="40498" spans="6:6">
      <c r="F40498" s="1846"/>
    </row>
    <row r="40499" spans="6:6">
      <c r="F40499" s="1846"/>
    </row>
    <row r="40500" spans="6:6">
      <c r="F40500" s="1846"/>
    </row>
    <row r="40501" spans="6:6">
      <c r="F40501" s="1846"/>
    </row>
    <row r="40502" spans="6:6">
      <c r="F40502" s="1846"/>
    </row>
    <row r="40503" spans="6:6">
      <c r="F40503" s="1846"/>
    </row>
    <row r="40504" spans="6:6">
      <c r="F40504" s="1846"/>
    </row>
    <row r="40505" spans="6:6">
      <c r="F40505" s="1846"/>
    </row>
    <row r="40506" spans="6:6">
      <c r="F40506" s="1846"/>
    </row>
    <row r="40507" spans="6:6">
      <c r="F40507" s="1846"/>
    </row>
    <row r="40508" spans="6:6">
      <c r="F40508" s="1846"/>
    </row>
    <row r="40509" spans="6:6">
      <c r="F40509" s="1846"/>
    </row>
    <row r="40510" spans="6:6">
      <c r="F40510" s="1846"/>
    </row>
    <row r="40511" spans="6:6">
      <c r="F40511" s="1846"/>
    </row>
    <row r="40512" spans="6:6">
      <c r="F40512" s="1846"/>
    </row>
    <row r="40513" spans="6:6">
      <c r="F40513" s="1846"/>
    </row>
    <row r="40514" spans="6:6">
      <c r="F40514" s="1846"/>
    </row>
    <row r="40515" spans="6:6">
      <c r="F40515" s="1846"/>
    </row>
    <row r="40516" spans="6:6">
      <c r="F40516" s="1846"/>
    </row>
    <row r="40517" spans="6:6">
      <c r="F40517" s="1846"/>
    </row>
    <row r="40518" spans="6:6">
      <c r="F40518" s="1846"/>
    </row>
    <row r="40519" spans="6:6">
      <c r="F40519" s="1846"/>
    </row>
    <row r="40520" spans="6:6">
      <c r="F40520" s="1846"/>
    </row>
    <row r="40521" spans="6:6">
      <c r="F40521" s="1846"/>
    </row>
    <row r="40522" spans="6:6">
      <c r="F40522" s="1846"/>
    </row>
    <row r="40523" spans="6:6">
      <c r="F40523" s="1846"/>
    </row>
    <row r="40524" spans="6:6">
      <c r="F40524" s="1846"/>
    </row>
    <row r="40525" spans="6:6">
      <c r="F40525" s="1846"/>
    </row>
    <row r="40526" spans="6:6">
      <c r="F40526" s="1846"/>
    </row>
    <row r="40527" spans="6:6">
      <c r="F40527" s="1846"/>
    </row>
    <row r="40528" spans="6:6">
      <c r="F40528" s="1846"/>
    </row>
    <row r="40529" spans="6:6">
      <c r="F40529" s="1846"/>
    </row>
    <row r="40530" spans="6:6">
      <c r="F40530" s="1846"/>
    </row>
    <row r="40531" spans="6:6">
      <c r="F40531" s="1846"/>
    </row>
    <row r="40532" spans="6:6">
      <c r="F40532" s="1846"/>
    </row>
    <row r="40533" spans="6:6">
      <c r="F40533" s="1846"/>
    </row>
    <row r="40534" spans="6:6">
      <c r="F40534" s="1846"/>
    </row>
    <row r="40535" spans="6:6">
      <c r="F40535" s="1846"/>
    </row>
    <row r="40536" spans="6:6">
      <c r="F40536" s="1846"/>
    </row>
    <row r="40537" spans="6:6">
      <c r="F40537" s="1846"/>
    </row>
    <row r="40538" spans="6:6">
      <c r="F40538" s="1846"/>
    </row>
    <row r="40539" spans="6:6">
      <c r="F40539" s="1846"/>
    </row>
    <row r="40540" spans="6:6">
      <c r="F40540" s="1846"/>
    </row>
    <row r="40541" spans="6:6">
      <c r="F40541" s="1846"/>
    </row>
    <row r="40542" spans="6:6">
      <c r="F40542" s="1846"/>
    </row>
    <row r="40543" spans="6:6">
      <c r="F40543" s="1846"/>
    </row>
    <row r="40544" spans="6:6">
      <c r="F40544" s="1846"/>
    </row>
    <row r="40545" spans="6:6">
      <c r="F40545" s="1846"/>
    </row>
    <row r="40546" spans="6:6">
      <c r="F40546" s="1846"/>
    </row>
    <row r="40547" spans="6:6">
      <c r="F40547" s="1846"/>
    </row>
    <row r="40548" spans="6:6">
      <c r="F40548" s="1846"/>
    </row>
    <row r="40549" spans="6:6">
      <c r="F40549" s="1846"/>
    </row>
    <row r="40550" spans="6:6">
      <c r="F40550" s="1846"/>
    </row>
    <row r="40551" spans="6:6">
      <c r="F40551" s="1846"/>
    </row>
    <row r="40552" spans="6:6">
      <c r="F40552" s="1846"/>
    </row>
    <row r="40553" spans="6:6">
      <c r="F40553" s="1846"/>
    </row>
    <row r="40554" spans="6:6">
      <c r="F40554" s="1846"/>
    </row>
    <row r="40555" spans="6:6">
      <c r="F40555" s="1846"/>
    </row>
    <row r="40556" spans="6:6">
      <c r="F40556" s="1846"/>
    </row>
    <row r="40557" spans="6:6">
      <c r="F40557" s="1846"/>
    </row>
    <row r="40558" spans="6:6">
      <c r="F40558" s="1846"/>
    </row>
    <row r="40559" spans="6:6">
      <c r="F40559" s="1846"/>
    </row>
    <row r="40560" spans="6:6">
      <c r="F40560" s="1846"/>
    </row>
    <row r="40561" spans="6:6">
      <c r="F40561" s="1846"/>
    </row>
    <row r="40562" spans="6:6">
      <c r="F40562" s="1846"/>
    </row>
    <row r="40563" spans="6:6">
      <c r="F40563" s="1846"/>
    </row>
    <row r="40564" spans="6:6">
      <c r="F40564" s="1846"/>
    </row>
    <row r="40565" spans="6:6">
      <c r="F40565" s="1846"/>
    </row>
    <row r="40566" spans="6:6">
      <c r="F40566" s="1846"/>
    </row>
    <row r="40567" spans="6:6">
      <c r="F40567" s="1846"/>
    </row>
    <row r="40568" spans="6:6">
      <c r="F40568" s="1846"/>
    </row>
    <row r="40569" spans="6:6">
      <c r="F40569" s="1846"/>
    </row>
    <row r="40570" spans="6:6">
      <c r="F40570" s="1846"/>
    </row>
    <row r="40571" spans="6:6">
      <c r="F40571" s="1846"/>
    </row>
    <row r="40572" spans="6:6">
      <c r="F40572" s="1846"/>
    </row>
    <row r="40573" spans="6:6">
      <c r="F40573" s="1846"/>
    </row>
    <row r="40574" spans="6:6">
      <c r="F40574" s="1846"/>
    </row>
    <row r="40575" spans="6:6">
      <c r="F40575" s="1846"/>
    </row>
    <row r="40576" spans="6:6">
      <c r="F40576" s="1846"/>
    </row>
    <row r="40577" spans="6:6">
      <c r="F40577" s="1846"/>
    </row>
    <row r="40578" spans="6:6">
      <c r="F40578" s="1846"/>
    </row>
    <row r="40579" spans="6:6">
      <c r="F40579" s="1846"/>
    </row>
    <row r="40580" spans="6:6">
      <c r="F40580" s="1846"/>
    </row>
    <row r="40581" spans="6:6">
      <c r="F40581" s="1846"/>
    </row>
    <row r="40582" spans="6:6">
      <c r="F40582" s="1846"/>
    </row>
    <row r="40583" spans="6:6">
      <c r="F40583" s="1846"/>
    </row>
    <row r="40584" spans="6:6">
      <c r="F40584" s="1846"/>
    </row>
    <row r="40585" spans="6:6">
      <c r="F40585" s="1846"/>
    </row>
    <row r="40586" spans="6:6">
      <c r="F40586" s="1846"/>
    </row>
    <row r="40587" spans="6:6">
      <c r="F40587" s="1846"/>
    </row>
    <row r="40588" spans="6:6">
      <c r="F40588" s="1846"/>
    </row>
    <row r="40589" spans="6:6">
      <c r="F40589" s="1846"/>
    </row>
    <row r="40590" spans="6:6">
      <c r="F40590" s="1846"/>
    </row>
    <row r="40591" spans="6:6">
      <c r="F40591" s="1846"/>
    </row>
    <row r="40592" spans="6:6">
      <c r="F40592" s="1846"/>
    </row>
    <row r="40593" spans="6:6">
      <c r="F40593" s="1846"/>
    </row>
    <row r="40594" spans="6:6">
      <c r="F40594" s="1846"/>
    </row>
    <row r="40595" spans="6:6">
      <c r="F40595" s="1846"/>
    </row>
    <row r="40596" spans="6:6">
      <c r="F40596" s="1846"/>
    </row>
    <row r="40597" spans="6:6">
      <c r="F40597" s="1846"/>
    </row>
    <row r="40598" spans="6:6">
      <c r="F40598" s="1846"/>
    </row>
    <row r="40599" spans="6:6">
      <c r="F40599" s="1846"/>
    </row>
    <row r="40600" spans="6:6">
      <c r="F40600" s="1846"/>
    </row>
    <row r="40601" spans="6:6">
      <c r="F40601" s="1846"/>
    </row>
    <row r="40602" spans="6:6">
      <c r="F40602" s="1846"/>
    </row>
    <row r="40603" spans="6:6">
      <c r="F40603" s="1846"/>
    </row>
    <row r="40604" spans="6:6">
      <c r="F40604" s="1846"/>
    </row>
    <row r="40605" spans="6:6">
      <c r="F40605" s="1846"/>
    </row>
    <row r="40606" spans="6:6">
      <c r="F40606" s="1846"/>
    </row>
    <row r="40607" spans="6:6">
      <c r="F40607" s="1846"/>
    </row>
    <row r="40608" spans="6:6">
      <c r="F40608" s="1846"/>
    </row>
    <row r="40609" spans="6:6">
      <c r="F40609" s="1846"/>
    </row>
    <row r="40610" spans="6:6">
      <c r="F40610" s="1846"/>
    </row>
    <row r="40611" spans="6:6">
      <c r="F40611" s="1846"/>
    </row>
    <row r="40612" spans="6:6">
      <c r="F40612" s="1846"/>
    </row>
    <row r="40613" spans="6:6">
      <c r="F40613" s="1846"/>
    </row>
    <row r="40614" spans="6:6">
      <c r="F40614" s="1846"/>
    </row>
    <row r="40615" spans="6:6">
      <c r="F40615" s="1846"/>
    </row>
    <row r="40616" spans="6:6">
      <c r="F40616" s="1846"/>
    </row>
    <row r="40617" spans="6:6">
      <c r="F40617" s="1846"/>
    </row>
    <row r="40618" spans="6:6">
      <c r="F40618" s="1846"/>
    </row>
    <row r="40619" spans="6:6">
      <c r="F40619" s="1846"/>
    </row>
    <row r="40620" spans="6:6">
      <c r="F40620" s="1846"/>
    </row>
    <row r="40621" spans="6:6">
      <c r="F40621" s="1846"/>
    </row>
    <row r="40622" spans="6:6">
      <c r="F40622" s="1846"/>
    </row>
    <row r="40623" spans="6:6">
      <c r="F40623" s="1846"/>
    </row>
    <row r="40624" spans="6:6">
      <c r="F40624" s="1846"/>
    </row>
    <row r="40625" spans="6:6">
      <c r="F40625" s="1846"/>
    </row>
    <row r="40626" spans="6:6">
      <c r="F40626" s="1846"/>
    </row>
    <row r="40627" spans="6:6">
      <c r="F40627" s="1846"/>
    </row>
    <row r="40628" spans="6:6">
      <c r="F40628" s="1846"/>
    </row>
    <row r="40629" spans="6:6">
      <c r="F40629" s="1846"/>
    </row>
    <row r="40630" spans="6:6">
      <c r="F40630" s="1846"/>
    </row>
    <row r="40631" spans="6:6">
      <c r="F40631" s="1846"/>
    </row>
    <row r="40632" spans="6:6">
      <c r="F40632" s="1846"/>
    </row>
    <row r="40633" spans="6:6">
      <c r="F40633" s="1846"/>
    </row>
    <row r="40634" spans="6:6">
      <c r="F40634" s="1846"/>
    </row>
    <row r="40635" spans="6:6">
      <c r="F40635" s="1846"/>
    </row>
    <row r="40636" spans="6:6">
      <c r="F40636" s="1846"/>
    </row>
    <row r="40637" spans="6:6">
      <c r="F40637" s="1846"/>
    </row>
    <row r="40638" spans="6:6">
      <c r="F40638" s="1846"/>
    </row>
    <row r="40639" spans="6:6">
      <c r="F40639" s="1846"/>
    </row>
    <row r="40640" spans="6:6">
      <c r="F40640" s="1846"/>
    </row>
    <row r="40641" spans="6:6">
      <c r="F40641" s="1846"/>
    </row>
    <row r="40642" spans="6:6">
      <c r="F40642" s="1846"/>
    </row>
    <row r="40643" spans="6:6">
      <c r="F40643" s="1846"/>
    </row>
    <row r="40644" spans="6:6">
      <c r="F40644" s="1846"/>
    </row>
    <row r="40645" spans="6:6">
      <c r="F40645" s="1846"/>
    </row>
    <row r="40646" spans="6:6">
      <c r="F40646" s="1846"/>
    </row>
    <row r="40647" spans="6:6">
      <c r="F40647" s="1846"/>
    </row>
    <row r="40648" spans="6:6">
      <c r="F40648" s="1846"/>
    </row>
    <row r="40649" spans="6:6">
      <c r="F40649" s="1846"/>
    </row>
    <row r="40650" spans="6:6">
      <c r="F40650" s="1846"/>
    </row>
    <row r="40651" spans="6:6">
      <c r="F40651" s="1846"/>
    </row>
    <row r="40652" spans="6:6">
      <c r="F40652" s="1846"/>
    </row>
    <row r="40653" spans="6:6">
      <c r="F40653" s="1846"/>
    </row>
    <row r="40654" spans="6:6">
      <c r="F40654" s="1846"/>
    </row>
    <row r="40655" spans="6:6">
      <c r="F40655" s="1846"/>
    </row>
    <row r="40656" spans="6:6">
      <c r="F40656" s="1846"/>
    </row>
    <row r="40657" spans="6:6">
      <c r="F40657" s="1846"/>
    </row>
    <row r="40658" spans="6:6">
      <c r="F40658" s="1846"/>
    </row>
    <row r="40659" spans="6:6">
      <c r="F40659" s="1846"/>
    </row>
    <row r="40660" spans="6:6">
      <c r="F40660" s="1846"/>
    </row>
    <row r="40661" spans="6:6">
      <c r="F40661" s="1846"/>
    </row>
    <row r="40662" spans="6:6">
      <c r="F40662" s="1846"/>
    </row>
    <row r="40663" spans="6:6">
      <c r="F40663" s="1846"/>
    </row>
    <row r="40664" spans="6:6">
      <c r="F40664" s="1846"/>
    </row>
    <row r="40665" spans="6:6">
      <c r="F40665" s="1846"/>
    </row>
    <row r="40666" spans="6:6">
      <c r="F40666" s="1846"/>
    </row>
    <row r="40667" spans="6:6">
      <c r="F40667" s="1846"/>
    </row>
    <row r="40668" spans="6:6">
      <c r="F40668" s="1846"/>
    </row>
    <row r="40669" spans="6:6">
      <c r="F40669" s="1846"/>
    </row>
    <row r="40670" spans="6:6">
      <c r="F40670" s="1846"/>
    </row>
    <row r="40671" spans="6:6">
      <c r="F40671" s="1846"/>
    </row>
    <row r="40672" spans="6:6">
      <c r="F40672" s="1846"/>
    </row>
    <row r="40673" spans="6:6">
      <c r="F40673" s="1846"/>
    </row>
    <row r="40674" spans="6:6">
      <c r="F40674" s="1846"/>
    </row>
    <row r="40675" spans="6:6">
      <c r="F40675" s="1846"/>
    </row>
    <row r="40676" spans="6:6">
      <c r="F40676" s="1846"/>
    </row>
    <row r="40677" spans="6:6">
      <c r="F40677" s="1846"/>
    </row>
    <row r="40678" spans="6:6">
      <c r="F40678" s="1846"/>
    </row>
    <row r="40679" spans="6:6">
      <c r="F40679" s="1846"/>
    </row>
    <row r="40680" spans="6:6">
      <c r="F40680" s="1846"/>
    </row>
    <row r="40681" spans="6:6">
      <c r="F40681" s="1846"/>
    </row>
    <row r="40682" spans="6:6">
      <c r="F40682" s="1846"/>
    </row>
    <row r="40683" spans="6:6">
      <c r="F40683" s="1846"/>
    </row>
    <row r="40684" spans="6:6">
      <c r="F40684" s="1846"/>
    </row>
    <row r="40685" spans="6:6">
      <c r="F40685" s="1846"/>
    </row>
    <row r="40686" spans="6:6">
      <c r="F40686" s="1846"/>
    </row>
    <row r="40687" spans="6:6">
      <c r="F40687" s="1846"/>
    </row>
    <row r="40688" spans="6:6">
      <c r="F40688" s="1846"/>
    </row>
    <row r="40689" spans="6:6">
      <c r="F40689" s="1846"/>
    </row>
    <row r="40690" spans="6:6">
      <c r="F40690" s="1846"/>
    </row>
    <row r="40691" spans="6:6">
      <c r="F40691" s="1846"/>
    </row>
    <row r="40692" spans="6:6">
      <c r="F40692" s="1846"/>
    </row>
    <row r="40693" spans="6:6">
      <c r="F40693" s="1846"/>
    </row>
    <row r="40694" spans="6:6">
      <c r="F40694" s="1846"/>
    </row>
    <row r="40695" spans="6:6">
      <c r="F40695" s="1846"/>
    </row>
    <row r="40696" spans="6:6">
      <c r="F40696" s="1846"/>
    </row>
    <row r="40697" spans="6:6">
      <c r="F40697" s="1846"/>
    </row>
    <row r="40698" spans="6:6">
      <c r="F40698" s="1846"/>
    </row>
    <row r="40699" spans="6:6">
      <c r="F40699" s="1846"/>
    </row>
    <row r="40700" spans="6:6">
      <c r="F40700" s="1846"/>
    </row>
    <row r="40701" spans="6:6">
      <c r="F40701" s="1846"/>
    </row>
    <row r="40702" spans="6:6">
      <c r="F40702" s="1846"/>
    </row>
    <row r="40703" spans="6:6">
      <c r="F40703" s="1846"/>
    </row>
    <row r="40704" spans="6:6">
      <c r="F40704" s="1846"/>
    </row>
    <row r="40705" spans="6:6">
      <c r="F40705" s="1846"/>
    </row>
    <row r="40706" spans="6:6">
      <c r="F40706" s="1846"/>
    </row>
    <row r="40707" spans="6:6">
      <c r="F40707" s="1846"/>
    </row>
    <row r="40708" spans="6:6">
      <c r="F40708" s="1846"/>
    </row>
    <row r="40709" spans="6:6">
      <c r="F40709" s="1846"/>
    </row>
    <row r="40710" spans="6:6">
      <c r="F40710" s="1846"/>
    </row>
    <row r="40711" spans="6:6">
      <c r="F40711" s="1846"/>
    </row>
    <row r="40712" spans="6:6">
      <c r="F40712" s="1846"/>
    </row>
    <row r="40713" spans="6:6">
      <c r="F40713" s="1846"/>
    </row>
    <row r="40714" spans="6:6">
      <c r="F40714" s="1846"/>
    </row>
    <row r="40715" spans="6:6">
      <c r="F40715" s="1846"/>
    </row>
    <row r="40716" spans="6:6">
      <c r="F40716" s="1846"/>
    </row>
    <row r="40717" spans="6:6">
      <c r="F40717" s="1846"/>
    </row>
    <row r="40718" spans="6:6">
      <c r="F40718" s="1846"/>
    </row>
    <row r="40719" spans="6:6">
      <c r="F40719" s="1846"/>
    </row>
    <row r="40720" spans="6:6">
      <c r="F40720" s="1846"/>
    </row>
    <row r="40721" spans="6:6">
      <c r="F40721" s="1846"/>
    </row>
    <row r="40722" spans="6:6">
      <c r="F40722" s="1846"/>
    </row>
    <row r="40723" spans="6:6">
      <c r="F40723" s="1846"/>
    </row>
    <row r="40724" spans="6:6">
      <c r="F40724" s="1846"/>
    </row>
    <row r="40725" spans="6:6">
      <c r="F40725" s="1846"/>
    </row>
    <row r="40726" spans="6:6">
      <c r="F40726" s="1846"/>
    </row>
    <row r="40727" spans="6:6">
      <c r="F40727" s="1846"/>
    </row>
    <row r="40728" spans="6:6">
      <c r="F40728" s="1846"/>
    </row>
    <row r="40729" spans="6:6">
      <c r="F40729" s="1846"/>
    </row>
    <row r="40730" spans="6:6">
      <c r="F40730" s="1846"/>
    </row>
    <row r="40731" spans="6:6">
      <c r="F40731" s="1846"/>
    </row>
    <row r="40732" spans="6:6">
      <c r="F40732" s="1846"/>
    </row>
    <row r="40733" spans="6:6">
      <c r="F40733" s="1846"/>
    </row>
    <row r="40734" spans="6:6">
      <c r="F40734" s="1846"/>
    </row>
    <row r="40735" spans="6:6">
      <c r="F40735" s="1846"/>
    </row>
    <row r="40736" spans="6:6">
      <c r="F40736" s="1846"/>
    </row>
    <row r="40737" spans="6:6">
      <c r="F40737" s="1846"/>
    </row>
    <row r="40738" spans="6:6">
      <c r="F40738" s="1846"/>
    </row>
    <row r="40739" spans="6:6">
      <c r="F40739" s="1846"/>
    </row>
    <row r="40740" spans="6:6">
      <c r="F40740" s="1846"/>
    </row>
    <row r="40741" spans="6:6">
      <c r="F40741" s="1846"/>
    </row>
    <row r="40742" spans="6:6">
      <c r="F40742" s="1846"/>
    </row>
    <row r="40743" spans="6:6">
      <c r="F40743" s="1846"/>
    </row>
    <row r="40744" spans="6:6">
      <c r="F40744" s="1846"/>
    </row>
    <row r="40745" spans="6:6">
      <c r="F40745" s="1846"/>
    </row>
    <row r="40746" spans="6:6">
      <c r="F40746" s="1846"/>
    </row>
    <row r="40747" spans="6:6">
      <c r="F40747" s="1846"/>
    </row>
    <row r="40748" spans="6:6">
      <c r="F40748" s="1846"/>
    </row>
    <row r="40749" spans="6:6">
      <c r="F40749" s="1846"/>
    </row>
    <row r="40750" spans="6:6">
      <c r="F40750" s="1846"/>
    </row>
    <row r="40751" spans="6:6">
      <c r="F40751" s="1846"/>
    </row>
    <row r="40752" spans="6:6">
      <c r="F40752" s="1846"/>
    </row>
    <row r="40753" spans="6:6">
      <c r="F40753" s="1846"/>
    </row>
    <row r="40754" spans="6:6">
      <c r="F40754" s="1846"/>
    </row>
    <row r="40755" spans="6:6">
      <c r="F40755" s="1846"/>
    </row>
    <row r="40756" spans="6:6">
      <c r="F40756" s="1846"/>
    </row>
    <row r="40757" spans="6:6">
      <c r="F40757" s="1846"/>
    </row>
    <row r="40758" spans="6:6">
      <c r="F40758" s="1846"/>
    </row>
    <row r="40759" spans="6:6">
      <c r="F40759" s="1846"/>
    </row>
    <row r="40760" spans="6:6">
      <c r="F40760" s="1846"/>
    </row>
    <row r="40761" spans="6:6">
      <c r="F40761" s="1846"/>
    </row>
    <row r="40762" spans="6:6">
      <c r="F40762" s="1846"/>
    </row>
    <row r="40763" spans="6:6">
      <c r="F40763" s="1846"/>
    </row>
    <row r="40764" spans="6:6">
      <c r="F40764" s="1846"/>
    </row>
    <row r="40765" spans="6:6">
      <c r="F40765" s="1846"/>
    </row>
    <row r="40766" spans="6:6">
      <c r="F40766" s="1846"/>
    </row>
    <row r="40767" spans="6:6">
      <c r="F40767" s="1846"/>
    </row>
    <row r="40768" spans="6:6">
      <c r="F40768" s="1846"/>
    </row>
    <row r="40769" spans="6:6">
      <c r="F40769" s="1846"/>
    </row>
    <row r="40770" spans="6:6">
      <c r="F40770" s="1846"/>
    </row>
    <row r="40771" spans="6:6">
      <c r="F40771" s="1846"/>
    </row>
    <row r="40772" spans="6:6">
      <c r="F40772" s="1846"/>
    </row>
    <row r="40773" spans="6:6">
      <c r="F40773" s="1846"/>
    </row>
    <row r="40774" spans="6:6">
      <c r="F40774" s="1846"/>
    </row>
    <row r="40775" spans="6:6">
      <c r="F40775" s="1846"/>
    </row>
    <row r="40776" spans="6:6">
      <c r="F40776" s="1846"/>
    </row>
    <row r="40777" spans="6:6">
      <c r="F40777" s="1846"/>
    </row>
    <row r="40778" spans="6:6">
      <c r="F40778" s="1846"/>
    </row>
    <row r="40779" spans="6:6">
      <c r="F40779" s="1846"/>
    </row>
    <row r="40780" spans="6:6">
      <c r="F40780" s="1846"/>
    </row>
    <row r="40781" spans="6:6">
      <c r="F40781" s="1846"/>
    </row>
    <row r="40782" spans="6:6">
      <c r="F40782" s="1846"/>
    </row>
    <row r="40783" spans="6:6">
      <c r="F40783" s="1846"/>
    </row>
    <row r="40784" spans="6:6">
      <c r="F40784" s="1846"/>
    </row>
    <row r="40785" spans="6:6">
      <c r="F40785" s="1846"/>
    </row>
    <row r="40786" spans="6:6">
      <c r="F40786" s="1846"/>
    </row>
    <row r="40787" spans="6:6">
      <c r="F40787" s="1846"/>
    </row>
    <row r="40788" spans="6:6">
      <c r="F40788" s="1846"/>
    </row>
    <row r="40789" spans="6:6">
      <c r="F40789" s="1846"/>
    </row>
    <row r="40790" spans="6:6">
      <c r="F40790" s="1846"/>
    </row>
    <row r="40791" spans="6:6">
      <c r="F40791" s="1846"/>
    </row>
    <row r="40792" spans="6:6">
      <c r="F40792" s="1846"/>
    </row>
    <row r="40793" spans="6:6">
      <c r="F40793" s="1846"/>
    </row>
    <row r="40794" spans="6:6">
      <c r="F40794" s="1846"/>
    </row>
    <row r="40795" spans="6:6">
      <c r="F40795" s="1846"/>
    </row>
    <row r="40796" spans="6:6">
      <c r="F40796" s="1846"/>
    </row>
    <row r="40797" spans="6:6">
      <c r="F40797" s="1846"/>
    </row>
    <row r="40798" spans="6:6">
      <c r="F40798" s="1846"/>
    </row>
    <row r="40799" spans="6:6">
      <c r="F40799" s="1846"/>
    </row>
    <row r="40800" spans="6:6">
      <c r="F40800" s="1846"/>
    </row>
    <row r="40801" spans="6:6">
      <c r="F40801" s="1846"/>
    </row>
    <row r="40802" spans="6:6">
      <c r="F40802" s="1846"/>
    </row>
    <row r="40803" spans="6:6">
      <c r="F40803" s="1846"/>
    </row>
    <row r="40804" spans="6:6">
      <c r="F40804" s="1846"/>
    </row>
    <row r="40805" spans="6:6">
      <c r="F40805" s="1846"/>
    </row>
    <row r="40806" spans="6:6">
      <c r="F40806" s="1846"/>
    </row>
    <row r="40807" spans="6:6">
      <c r="F40807" s="1846"/>
    </row>
    <row r="40808" spans="6:6">
      <c r="F40808" s="1846"/>
    </row>
    <row r="40809" spans="6:6">
      <c r="F40809" s="1846"/>
    </row>
    <row r="40810" spans="6:6">
      <c r="F40810" s="1846"/>
    </row>
    <row r="40811" spans="6:6">
      <c r="F40811" s="1846"/>
    </row>
    <row r="40812" spans="6:6">
      <c r="F40812" s="1846"/>
    </row>
    <row r="40813" spans="6:6">
      <c r="F40813" s="1846"/>
    </row>
    <row r="40814" spans="6:6">
      <c r="F40814" s="1846"/>
    </row>
    <row r="40815" spans="6:6">
      <c r="F40815" s="1846"/>
    </row>
    <row r="40816" spans="6:6">
      <c r="F40816" s="1846"/>
    </row>
    <row r="40817" spans="6:6">
      <c r="F40817" s="1846"/>
    </row>
    <row r="40818" spans="6:6">
      <c r="F40818" s="1846"/>
    </row>
    <row r="40819" spans="6:6">
      <c r="F40819" s="1846"/>
    </row>
    <row r="40820" spans="6:6">
      <c r="F40820" s="1846"/>
    </row>
    <row r="40821" spans="6:6">
      <c r="F40821" s="1846"/>
    </row>
    <row r="40822" spans="6:6">
      <c r="F40822" s="1846"/>
    </row>
    <row r="40823" spans="6:6">
      <c r="F40823" s="1846"/>
    </row>
    <row r="40824" spans="6:6">
      <c r="F40824" s="1846"/>
    </row>
    <row r="40825" spans="6:6">
      <c r="F40825" s="1846"/>
    </row>
    <row r="40826" spans="6:6">
      <c r="F40826" s="1846"/>
    </row>
    <row r="40827" spans="6:6">
      <c r="F40827" s="1846"/>
    </row>
    <row r="40828" spans="6:6">
      <c r="F40828" s="1846"/>
    </row>
    <row r="40829" spans="6:6">
      <c r="F40829" s="1846"/>
    </row>
    <row r="40830" spans="6:6">
      <c r="F40830" s="1846"/>
    </row>
    <row r="40831" spans="6:6">
      <c r="F40831" s="1846"/>
    </row>
    <row r="40832" spans="6:6">
      <c r="F40832" s="1846"/>
    </row>
    <row r="40833" spans="6:6">
      <c r="F40833" s="1846"/>
    </row>
    <row r="40834" spans="6:6">
      <c r="F40834" s="1846"/>
    </row>
    <row r="40835" spans="6:6">
      <c r="F40835" s="1846"/>
    </row>
    <row r="40836" spans="6:6">
      <c r="F40836" s="1846"/>
    </row>
    <row r="40837" spans="6:6">
      <c r="F40837" s="1846"/>
    </row>
    <row r="40838" spans="6:6">
      <c r="F40838" s="1846"/>
    </row>
    <row r="40839" spans="6:6">
      <c r="F40839" s="1846"/>
    </row>
    <row r="40840" spans="6:6">
      <c r="F40840" s="1846"/>
    </row>
    <row r="40841" spans="6:6">
      <c r="F40841" s="1846"/>
    </row>
    <row r="40842" spans="6:6">
      <c r="F40842" s="1846"/>
    </row>
    <row r="40843" spans="6:6">
      <c r="F40843" s="1846"/>
    </row>
    <row r="40844" spans="6:6">
      <c r="F40844" s="1846"/>
    </row>
    <row r="40845" spans="6:6">
      <c r="F40845" s="1846"/>
    </row>
    <row r="40846" spans="6:6">
      <c r="F40846" s="1846"/>
    </row>
    <row r="40847" spans="6:6">
      <c r="F40847" s="1846"/>
    </row>
    <row r="40848" spans="6:6">
      <c r="F40848" s="1846"/>
    </row>
    <row r="40849" spans="6:6">
      <c r="F40849" s="1846"/>
    </row>
    <row r="40850" spans="6:6">
      <c r="F40850" s="1846"/>
    </row>
    <row r="40851" spans="6:6">
      <c r="F40851" s="1846"/>
    </row>
    <row r="40852" spans="6:6">
      <c r="F40852" s="1846"/>
    </row>
    <row r="40853" spans="6:6">
      <c r="F40853" s="1846"/>
    </row>
    <row r="40854" spans="6:6">
      <c r="F40854" s="1846"/>
    </row>
    <row r="40855" spans="6:6">
      <c r="F40855" s="1846"/>
    </row>
    <row r="40856" spans="6:6">
      <c r="F40856" s="1846"/>
    </row>
    <row r="40857" spans="6:6">
      <c r="F40857" s="1846"/>
    </row>
    <row r="40858" spans="6:6">
      <c r="F40858" s="1846"/>
    </row>
    <row r="40859" spans="6:6">
      <c r="F40859" s="1846"/>
    </row>
    <row r="40860" spans="6:6">
      <c r="F40860" s="1846"/>
    </row>
    <row r="40861" spans="6:6">
      <c r="F40861" s="1846"/>
    </row>
    <row r="40862" spans="6:6">
      <c r="F40862" s="1846"/>
    </row>
    <row r="40863" spans="6:6">
      <c r="F40863" s="1846"/>
    </row>
    <row r="40864" spans="6:6">
      <c r="F40864" s="1846"/>
    </row>
    <row r="40865" spans="6:6">
      <c r="F40865" s="1846"/>
    </row>
    <row r="40866" spans="6:6">
      <c r="F40866" s="1846"/>
    </row>
    <row r="40867" spans="6:6">
      <c r="F40867" s="1846"/>
    </row>
    <row r="40868" spans="6:6">
      <c r="F40868" s="1846"/>
    </row>
    <row r="40869" spans="6:6">
      <c r="F40869" s="1846"/>
    </row>
    <row r="40870" spans="6:6">
      <c r="F40870" s="1846"/>
    </row>
    <row r="40871" spans="6:6">
      <c r="F40871" s="1846"/>
    </row>
    <row r="40872" spans="6:6">
      <c r="F40872" s="1846"/>
    </row>
    <row r="40873" spans="6:6">
      <c r="F40873" s="1846"/>
    </row>
    <row r="40874" spans="6:6">
      <c r="F40874" s="1846"/>
    </row>
    <row r="40875" spans="6:6">
      <c r="F40875" s="1846"/>
    </row>
    <row r="40876" spans="6:6">
      <c r="F40876" s="1846"/>
    </row>
    <row r="40877" spans="6:6">
      <c r="F40877" s="1846"/>
    </row>
    <row r="40878" spans="6:6">
      <c r="F40878" s="1846"/>
    </row>
    <row r="40879" spans="6:6">
      <c r="F40879" s="1846"/>
    </row>
    <row r="40880" spans="6:6">
      <c r="F40880" s="1846"/>
    </row>
    <row r="40881" spans="6:6">
      <c r="F40881" s="1846"/>
    </row>
    <row r="40882" spans="6:6">
      <c r="F40882" s="1846"/>
    </row>
    <row r="40883" spans="6:6">
      <c r="F40883" s="1846"/>
    </row>
    <row r="40884" spans="6:6">
      <c r="F40884" s="1846"/>
    </row>
    <row r="40885" spans="6:6">
      <c r="F40885" s="1846"/>
    </row>
    <row r="40886" spans="6:6">
      <c r="F40886" s="1846"/>
    </row>
    <row r="40887" spans="6:6">
      <c r="F40887" s="1846"/>
    </row>
    <row r="40888" spans="6:6">
      <c r="F40888" s="1846"/>
    </row>
    <row r="40889" spans="6:6">
      <c r="F40889" s="1846"/>
    </row>
    <row r="40890" spans="6:6">
      <c r="F40890" s="1846"/>
    </row>
    <row r="40891" spans="6:6">
      <c r="F40891" s="1846"/>
    </row>
    <row r="40892" spans="6:6">
      <c r="F40892" s="1846"/>
    </row>
    <row r="40893" spans="6:6">
      <c r="F40893" s="1846"/>
    </row>
    <row r="40894" spans="6:6">
      <c r="F40894" s="1846"/>
    </row>
    <row r="40895" spans="6:6">
      <c r="F40895" s="1846"/>
    </row>
    <row r="40896" spans="6:6">
      <c r="F40896" s="1846"/>
    </row>
    <row r="40897" spans="6:6">
      <c r="F40897" s="1846"/>
    </row>
    <row r="40898" spans="6:6">
      <c r="F40898" s="1846"/>
    </row>
    <row r="40899" spans="6:6">
      <c r="F40899" s="1846"/>
    </row>
    <row r="40900" spans="6:6">
      <c r="F40900" s="1846"/>
    </row>
    <row r="40901" spans="6:6">
      <c r="F40901" s="1846"/>
    </row>
    <row r="40902" spans="6:6">
      <c r="F40902" s="1846"/>
    </row>
    <row r="40903" spans="6:6">
      <c r="F40903" s="1846"/>
    </row>
    <row r="40904" spans="6:6">
      <c r="F40904" s="1846"/>
    </row>
    <row r="40905" spans="6:6">
      <c r="F40905" s="1846"/>
    </row>
    <row r="40906" spans="6:6">
      <c r="F40906" s="1846"/>
    </row>
    <row r="40907" spans="6:6">
      <c r="F40907" s="1846"/>
    </row>
    <row r="40908" spans="6:6">
      <c r="F40908" s="1846"/>
    </row>
    <row r="40909" spans="6:6">
      <c r="F40909" s="1846"/>
    </row>
    <row r="40910" spans="6:6">
      <c r="F40910" s="1846"/>
    </row>
    <row r="40911" spans="6:6">
      <c r="F40911" s="1846"/>
    </row>
    <row r="40912" spans="6:6">
      <c r="F40912" s="1846"/>
    </row>
    <row r="40913" spans="6:6">
      <c r="F40913" s="1846"/>
    </row>
    <row r="40914" spans="6:6">
      <c r="F40914" s="1846"/>
    </row>
    <row r="40915" spans="6:6">
      <c r="F40915" s="1846"/>
    </row>
    <row r="40916" spans="6:6">
      <c r="F40916" s="1846"/>
    </row>
    <row r="40917" spans="6:6">
      <c r="F40917" s="1846"/>
    </row>
    <row r="40918" spans="6:6">
      <c r="F40918" s="1846"/>
    </row>
    <row r="40919" spans="6:6">
      <c r="F40919" s="1846"/>
    </row>
    <row r="40920" spans="6:6">
      <c r="F40920" s="1846"/>
    </row>
    <row r="40921" spans="6:6">
      <c r="F40921" s="1846"/>
    </row>
    <row r="40922" spans="6:6">
      <c r="F40922" s="1846"/>
    </row>
    <row r="40923" spans="6:6">
      <c r="F40923" s="1846"/>
    </row>
    <row r="40924" spans="6:6">
      <c r="F40924" s="1846"/>
    </row>
    <row r="40925" spans="6:6">
      <c r="F40925" s="1846"/>
    </row>
    <row r="40926" spans="6:6">
      <c r="F40926" s="1846"/>
    </row>
    <row r="40927" spans="6:6">
      <c r="F40927" s="1846"/>
    </row>
    <row r="40928" spans="6:6">
      <c r="F40928" s="1846"/>
    </row>
    <row r="40929" spans="6:6">
      <c r="F40929" s="1846"/>
    </row>
    <row r="40930" spans="6:6">
      <c r="F40930" s="1846"/>
    </row>
    <row r="40931" spans="6:6">
      <c r="F40931" s="1846"/>
    </row>
    <row r="40932" spans="6:6">
      <c r="F40932" s="1846"/>
    </row>
    <row r="40933" spans="6:6">
      <c r="F40933" s="1846"/>
    </row>
    <row r="40934" spans="6:6">
      <c r="F40934" s="1846"/>
    </row>
    <row r="40935" spans="6:6">
      <c r="F40935" s="1846"/>
    </row>
    <row r="40936" spans="6:6">
      <c r="F40936" s="1846"/>
    </row>
    <row r="40937" spans="6:6">
      <c r="F40937" s="1846"/>
    </row>
    <row r="40938" spans="6:6">
      <c r="F40938" s="1846"/>
    </row>
    <row r="40939" spans="6:6">
      <c r="F40939" s="1846"/>
    </row>
    <row r="40940" spans="6:6">
      <c r="F40940" s="1846"/>
    </row>
    <row r="40941" spans="6:6">
      <c r="F40941" s="1846"/>
    </row>
    <row r="40942" spans="6:6">
      <c r="F40942" s="1846"/>
    </row>
    <row r="40943" spans="6:6">
      <c r="F40943" s="1846"/>
    </row>
    <row r="40944" spans="6:6">
      <c r="F40944" s="1846"/>
    </row>
    <row r="40945" spans="6:6">
      <c r="F40945" s="1846"/>
    </row>
    <row r="40946" spans="6:6">
      <c r="F40946" s="1846"/>
    </row>
    <row r="40947" spans="6:6">
      <c r="F40947" s="1846"/>
    </row>
    <row r="40948" spans="6:6">
      <c r="F40948" s="1846"/>
    </row>
    <row r="40949" spans="6:6">
      <c r="F40949" s="1846"/>
    </row>
    <row r="40950" spans="6:6">
      <c r="F40950" s="1846"/>
    </row>
    <row r="40951" spans="6:6">
      <c r="F40951" s="1846"/>
    </row>
    <row r="40952" spans="6:6">
      <c r="F40952" s="1846"/>
    </row>
    <row r="40953" spans="6:6">
      <c r="F40953" s="1846"/>
    </row>
    <row r="40954" spans="6:6">
      <c r="F40954" s="1846"/>
    </row>
    <row r="40955" spans="6:6">
      <c r="F40955" s="1846"/>
    </row>
    <row r="40956" spans="6:6">
      <c r="F40956" s="1846"/>
    </row>
    <row r="40957" spans="6:6">
      <c r="F40957" s="1846"/>
    </row>
    <row r="40958" spans="6:6">
      <c r="F40958" s="1846"/>
    </row>
    <row r="40959" spans="6:6">
      <c r="F40959" s="1846"/>
    </row>
    <row r="40960" spans="6:6">
      <c r="F40960" s="1846"/>
    </row>
    <row r="40961" spans="6:6">
      <c r="F40961" s="1846"/>
    </row>
    <row r="40962" spans="6:6">
      <c r="F40962" s="1846"/>
    </row>
    <row r="40963" spans="6:6">
      <c r="F40963" s="1846"/>
    </row>
    <row r="40964" spans="6:6">
      <c r="F40964" s="1846"/>
    </row>
    <row r="40965" spans="6:6">
      <c r="F40965" s="1846"/>
    </row>
    <row r="40966" spans="6:6">
      <c r="F40966" s="1846"/>
    </row>
    <row r="40967" spans="6:6">
      <c r="F40967" s="1846"/>
    </row>
    <row r="40968" spans="6:6">
      <c r="F40968" s="1846"/>
    </row>
    <row r="40969" spans="6:6">
      <c r="F40969" s="1846"/>
    </row>
    <row r="40970" spans="6:6">
      <c r="F40970" s="1846"/>
    </row>
    <row r="40971" spans="6:6">
      <c r="F40971" s="1846"/>
    </row>
    <row r="40972" spans="6:6">
      <c r="F40972" s="1846"/>
    </row>
    <row r="40973" spans="6:6">
      <c r="F40973" s="1846"/>
    </row>
    <row r="40974" spans="6:6">
      <c r="F40974" s="1846"/>
    </row>
    <row r="40975" spans="6:6">
      <c r="F40975" s="1846"/>
    </row>
    <row r="40976" spans="6:6">
      <c r="F40976" s="1846"/>
    </row>
    <row r="40977" spans="6:6">
      <c r="F40977" s="1846"/>
    </row>
    <row r="40978" spans="6:6">
      <c r="F40978" s="1846"/>
    </row>
    <row r="40979" spans="6:6">
      <c r="F40979" s="1846"/>
    </row>
    <row r="40980" spans="6:6">
      <c r="F40980" s="1846"/>
    </row>
    <row r="40981" spans="6:6">
      <c r="F40981" s="1846"/>
    </row>
    <row r="40982" spans="6:6">
      <c r="F40982" s="1846"/>
    </row>
    <row r="40983" spans="6:6">
      <c r="F40983" s="1846"/>
    </row>
    <row r="40984" spans="6:6">
      <c r="F40984" s="1846"/>
    </row>
    <row r="40985" spans="6:6">
      <c r="F40985" s="1846"/>
    </row>
    <row r="40986" spans="6:6">
      <c r="F40986" s="1846"/>
    </row>
    <row r="40987" spans="6:6">
      <c r="F40987" s="1846"/>
    </row>
    <row r="40988" spans="6:6">
      <c r="F40988" s="1846"/>
    </row>
    <row r="40989" spans="6:6">
      <c r="F40989" s="1846"/>
    </row>
    <row r="40990" spans="6:6">
      <c r="F40990" s="1846"/>
    </row>
    <row r="40991" spans="6:6">
      <c r="F40991" s="1846"/>
    </row>
    <row r="40992" spans="6:6">
      <c r="F40992" s="1846"/>
    </row>
    <row r="40993" spans="6:6">
      <c r="F40993" s="1846"/>
    </row>
    <row r="40994" spans="6:6">
      <c r="F40994" s="1846"/>
    </row>
    <row r="40995" spans="6:6">
      <c r="F40995" s="1846"/>
    </row>
    <row r="40996" spans="6:6">
      <c r="F40996" s="1846"/>
    </row>
    <row r="40997" spans="6:6">
      <c r="F40997" s="1846"/>
    </row>
    <row r="40998" spans="6:6">
      <c r="F40998" s="1846"/>
    </row>
    <row r="40999" spans="6:6">
      <c r="F40999" s="1846"/>
    </row>
    <row r="41000" spans="6:6">
      <c r="F41000" s="1846"/>
    </row>
    <row r="41001" spans="6:6">
      <c r="F41001" s="1846"/>
    </row>
    <row r="41002" spans="6:6">
      <c r="F41002" s="1846"/>
    </row>
    <row r="41003" spans="6:6">
      <c r="F41003" s="1846"/>
    </row>
    <row r="41004" spans="6:6">
      <c r="F41004" s="1846"/>
    </row>
    <row r="41005" spans="6:6">
      <c r="F41005" s="1846"/>
    </row>
    <row r="41006" spans="6:6">
      <c r="F41006" s="1846"/>
    </row>
    <row r="41007" spans="6:6">
      <c r="F41007" s="1846"/>
    </row>
    <row r="41008" spans="6:6">
      <c r="F41008" s="1846"/>
    </row>
    <row r="41009" spans="6:6">
      <c r="F41009" s="1846"/>
    </row>
    <row r="41010" spans="6:6">
      <c r="F41010" s="1846"/>
    </row>
    <row r="41011" spans="6:6">
      <c r="F41011" s="1846"/>
    </row>
    <row r="41012" spans="6:6">
      <c r="F41012" s="1846"/>
    </row>
    <row r="41013" spans="6:6">
      <c r="F41013" s="1846"/>
    </row>
    <row r="41014" spans="6:6">
      <c r="F41014" s="1846"/>
    </row>
    <row r="41015" spans="6:6">
      <c r="F41015" s="1846"/>
    </row>
    <row r="41016" spans="6:6">
      <c r="F41016" s="1846"/>
    </row>
    <row r="41017" spans="6:6">
      <c r="F41017" s="1846"/>
    </row>
    <row r="41018" spans="6:6">
      <c r="F41018" s="1846"/>
    </row>
    <row r="41019" spans="6:6">
      <c r="F41019" s="1846"/>
    </row>
    <row r="41020" spans="6:6">
      <c r="F41020" s="1846"/>
    </row>
    <row r="41021" spans="6:6">
      <c r="F41021" s="1846"/>
    </row>
    <row r="41022" spans="6:6">
      <c r="F41022" s="1846"/>
    </row>
    <row r="41023" spans="6:6">
      <c r="F41023" s="1846"/>
    </row>
    <row r="41024" spans="6:6">
      <c r="F41024" s="1846"/>
    </row>
    <row r="41025" spans="6:6">
      <c r="F41025" s="1846"/>
    </row>
    <row r="41026" spans="6:6">
      <c r="F41026" s="1846"/>
    </row>
    <row r="41027" spans="6:6">
      <c r="F41027" s="1846"/>
    </row>
    <row r="41028" spans="6:6">
      <c r="F41028" s="1846"/>
    </row>
    <row r="41029" spans="6:6">
      <c r="F41029" s="1846"/>
    </row>
    <row r="41030" spans="6:6">
      <c r="F41030" s="1846"/>
    </row>
    <row r="41031" spans="6:6">
      <c r="F41031" s="1846"/>
    </row>
    <row r="41032" spans="6:6">
      <c r="F41032" s="1846"/>
    </row>
    <row r="41033" spans="6:6">
      <c r="F41033" s="1846"/>
    </row>
    <row r="41034" spans="6:6">
      <c r="F41034" s="1846"/>
    </row>
    <row r="41035" spans="6:6">
      <c r="F41035" s="1846"/>
    </row>
    <row r="41036" spans="6:6">
      <c r="F41036" s="1846"/>
    </row>
    <row r="41037" spans="6:6">
      <c r="F41037" s="1846"/>
    </row>
    <row r="41038" spans="6:6">
      <c r="F41038" s="1846"/>
    </row>
    <row r="41039" spans="6:6">
      <c r="F41039" s="1846"/>
    </row>
    <row r="41040" spans="6:6">
      <c r="F41040" s="1846"/>
    </row>
    <row r="41041" spans="6:6">
      <c r="F41041" s="1846"/>
    </row>
    <row r="41042" spans="6:6">
      <c r="F41042" s="1846"/>
    </row>
    <row r="41043" spans="6:6">
      <c r="F41043" s="1846"/>
    </row>
    <row r="41044" spans="6:6">
      <c r="F41044" s="1846"/>
    </row>
    <row r="41045" spans="6:6">
      <c r="F41045" s="1846"/>
    </row>
    <row r="41046" spans="6:6">
      <c r="F41046" s="1846"/>
    </row>
    <row r="41047" spans="6:6">
      <c r="F41047" s="1846"/>
    </row>
    <row r="41048" spans="6:6">
      <c r="F41048" s="1846"/>
    </row>
    <row r="41049" spans="6:6">
      <c r="F41049" s="1846"/>
    </row>
    <row r="41050" spans="6:6">
      <c r="F41050" s="1846"/>
    </row>
    <row r="41051" spans="6:6">
      <c r="F41051" s="1846"/>
    </row>
    <row r="41052" spans="6:6">
      <c r="F41052" s="1846"/>
    </row>
    <row r="41053" spans="6:6">
      <c r="F41053" s="1846"/>
    </row>
    <row r="41054" spans="6:6">
      <c r="F41054" s="1846"/>
    </row>
    <row r="41055" spans="6:6">
      <c r="F41055" s="1846"/>
    </row>
    <row r="41056" spans="6:6">
      <c r="F41056" s="1846"/>
    </row>
    <row r="41057" spans="6:6">
      <c r="F41057" s="1846"/>
    </row>
    <row r="41058" spans="6:6">
      <c r="F41058" s="1846"/>
    </row>
    <row r="41059" spans="6:6">
      <c r="F41059" s="1846"/>
    </row>
    <row r="41060" spans="6:6">
      <c r="F41060" s="1846"/>
    </row>
    <row r="41061" spans="6:6">
      <c r="F41061" s="1846"/>
    </row>
    <row r="41062" spans="6:6">
      <c r="F41062" s="1846"/>
    </row>
    <row r="41063" spans="6:6">
      <c r="F41063" s="1846"/>
    </row>
    <row r="41064" spans="6:6">
      <c r="F41064" s="1846"/>
    </row>
    <row r="41065" spans="6:6">
      <c r="F41065" s="1846"/>
    </row>
    <row r="41066" spans="6:6">
      <c r="F41066" s="1846"/>
    </row>
    <row r="41067" spans="6:6">
      <c r="F41067" s="1846"/>
    </row>
    <row r="41068" spans="6:6">
      <c r="F41068" s="1846"/>
    </row>
    <row r="41069" spans="6:6">
      <c r="F41069" s="1846"/>
    </row>
    <row r="41070" spans="6:6">
      <c r="F41070" s="1846"/>
    </row>
    <row r="41071" spans="6:6">
      <c r="F41071" s="1846"/>
    </row>
    <row r="41072" spans="6:6">
      <c r="F41072" s="1846"/>
    </row>
    <row r="41073" spans="6:6">
      <c r="F41073" s="1846"/>
    </row>
    <row r="41074" spans="6:6">
      <c r="F41074" s="1846"/>
    </row>
    <row r="41075" spans="6:6">
      <c r="F41075" s="1846"/>
    </row>
    <row r="41076" spans="6:6">
      <c r="F41076" s="1846"/>
    </row>
    <row r="41077" spans="6:6">
      <c r="F41077" s="1846"/>
    </row>
    <row r="41078" spans="6:6">
      <c r="F41078" s="1846"/>
    </row>
    <row r="41079" spans="6:6">
      <c r="F41079" s="1846"/>
    </row>
    <row r="41080" spans="6:6">
      <c r="F41080" s="1846"/>
    </row>
    <row r="41081" spans="6:6">
      <c r="F41081" s="1846"/>
    </row>
    <row r="41082" spans="6:6">
      <c r="F41082" s="1846"/>
    </row>
    <row r="41083" spans="6:6">
      <c r="F41083" s="1846"/>
    </row>
    <row r="41084" spans="6:6">
      <c r="F41084" s="1846"/>
    </row>
    <row r="41085" spans="6:6">
      <c r="F41085" s="1846"/>
    </row>
    <row r="41086" spans="6:6">
      <c r="F41086" s="1846"/>
    </row>
    <row r="41087" spans="6:6">
      <c r="F41087" s="1846"/>
    </row>
    <row r="41088" spans="6:6">
      <c r="F41088" s="1846"/>
    </row>
    <row r="41089" spans="6:6">
      <c r="F41089" s="1846"/>
    </row>
    <row r="41090" spans="6:6">
      <c r="F41090" s="1846"/>
    </row>
    <row r="41091" spans="6:6">
      <c r="F41091" s="1846"/>
    </row>
    <row r="41092" spans="6:6">
      <c r="F41092" s="1846"/>
    </row>
    <row r="41093" spans="6:6">
      <c r="F41093" s="1846"/>
    </row>
    <row r="41094" spans="6:6">
      <c r="F41094" s="1846"/>
    </row>
    <row r="41095" spans="6:6">
      <c r="F41095" s="1846"/>
    </row>
    <row r="41096" spans="6:6">
      <c r="F41096" s="1846"/>
    </row>
    <row r="41097" spans="6:6">
      <c r="F41097" s="1846"/>
    </row>
    <row r="41098" spans="6:6">
      <c r="F41098" s="1846"/>
    </row>
    <row r="41099" spans="6:6">
      <c r="F41099" s="1846"/>
    </row>
    <row r="41100" spans="6:6">
      <c r="F41100" s="1846"/>
    </row>
    <row r="41101" spans="6:6">
      <c r="F41101" s="1846"/>
    </row>
    <row r="41102" spans="6:6">
      <c r="F41102" s="1846"/>
    </row>
    <row r="41103" spans="6:6">
      <c r="F41103" s="1846"/>
    </row>
    <row r="41104" spans="6:6">
      <c r="F41104" s="1846"/>
    </row>
    <row r="41105" spans="6:6">
      <c r="F41105" s="1846"/>
    </row>
    <row r="41106" spans="6:6">
      <c r="F41106" s="1846"/>
    </row>
    <row r="41107" spans="6:6">
      <c r="F41107" s="1846"/>
    </row>
    <row r="41108" spans="6:6">
      <c r="F41108" s="1846"/>
    </row>
    <row r="41109" spans="6:6">
      <c r="F41109" s="1846"/>
    </row>
    <row r="41110" spans="6:6">
      <c r="F41110" s="1846"/>
    </row>
    <row r="41111" spans="6:6">
      <c r="F41111" s="1846"/>
    </row>
    <row r="41112" spans="6:6">
      <c r="F41112" s="1846"/>
    </row>
    <row r="41113" spans="6:6">
      <c r="F41113" s="1846"/>
    </row>
    <row r="41114" spans="6:6">
      <c r="F41114" s="1846"/>
    </row>
    <row r="41115" spans="6:6">
      <c r="F41115" s="1846"/>
    </row>
    <row r="41116" spans="6:6">
      <c r="F41116" s="1846"/>
    </row>
    <row r="41117" spans="6:6">
      <c r="F41117" s="1846"/>
    </row>
    <row r="41118" spans="6:6">
      <c r="F41118" s="1846"/>
    </row>
    <row r="41119" spans="6:6">
      <c r="F41119" s="1846"/>
    </row>
    <row r="41120" spans="6:6">
      <c r="F41120" s="1846"/>
    </row>
    <row r="41121" spans="6:6">
      <c r="F41121" s="1846"/>
    </row>
    <row r="41122" spans="6:6">
      <c r="F41122" s="1846"/>
    </row>
    <row r="41123" spans="6:6">
      <c r="F41123" s="1846"/>
    </row>
    <row r="41124" spans="6:6">
      <c r="F41124" s="1846"/>
    </row>
    <row r="41125" spans="6:6">
      <c r="F41125" s="1846"/>
    </row>
    <row r="41126" spans="6:6">
      <c r="F41126" s="1846"/>
    </row>
    <row r="41127" spans="6:6">
      <c r="F41127" s="1846"/>
    </row>
    <row r="41128" spans="6:6">
      <c r="F41128" s="1846"/>
    </row>
    <row r="41129" spans="6:6">
      <c r="F41129" s="1846"/>
    </row>
    <row r="41130" spans="6:6">
      <c r="F41130" s="1846"/>
    </row>
    <row r="41131" spans="6:6">
      <c r="F41131" s="1846"/>
    </row>
    <row r="41132" spans="6:6">
      <c r="F41132" s="1846"/>
    </row>
    <row r="41133" spans="6:6">
      <c r="F41133" s="1846"/>
    </row>
    <row r="41134" spans="6:6">
      <c r="F41134" s="1846"/>
    </row>
    <row r="41135" spans="6:6">
      <c r="F41135" s="1846"/>
    </row>
    <row r="41136" spans="6:6">
      <c r="F41136" s="1846"/>
    </row>
    <row r="41137" spans="6:6">
      <c r="F41137" s="1846"/>
    </row>
    <row r="41138" spans="6:6">
      <c r="F41138" s="1846"/>
    </row>
    <row r="41139" spans="6:6">
      <c r="F41139" s="1846"/>
    </row>
    <row r="41140" spans="6:6">
      <c r="F41140" s="1846"/>
    </row>
    <row r="41141" spans="6:6">
      <c r="F41141" s="1846"/>
    </row>
    <row r="41142" spans="6:6">
      <c r="F41142" s="1846"/>
    </row>
    <row r="41143" spans="6:6">
      <c r="F41143" s="1846"/>
    </row>
    <row r="41144" spans="6:6">
      <c r="F41144" s="1846"/>
    </row>
    <row r="41145" spans="6:6">
      <c r="F41145" s="1846"/>
    </row>
    <row r="41146" spans="6:6">
      <c r="F41146" s="1846"/>
    </row>
    <row r="41147" spans="6:6">
      <c r="F41147" s="1846"/>
    </row>
    <row r="41148" spans="6:6">
      <c r="F41148" s="1846"/>
    </row>
    <row r="41149" spans="6:6">
      <c r="F41149" s="1846"/>
    </row>
    <row r="41150" spans="6:6">
      <c r="F41150" s="1846"/>
    </row>
    <row r="41151" spans="6:6">
      <c r="F41151" s="1846"/>
    </row>
    <row r="41152" spans="6:6">
      <c r="F41152" s="1846"/>
    </row>
    <row r="41153" spans="6:6">
      <c r="F41153" s="1846"/>
    </row>
    <row r="41154" spans="6:6">
      <c r="F41154" s="1846"/>
    </row>
    <row r="41155" spans="6:6">
      <c r="F41155" s="1846"/>
    </row>
    <row r="41156" spans="6:6">
      <c r="F41156" s="1846"/>
    </row>
    <row r="41157" spans="6:6">
      <c r="F41157" s="1846"/>
    </row>
    <row r="41158" spans="6:6">
      <c r="F41158" s="1846"/>
    </row>
    <row r="41159" spans="6:6">
      <c r="F41159" s="1846"/>
    </row>
    <row r="41160" spans="6:6">
      <c r="F41160" s="1846"/>
    </row>
    <row r="41161" spans="6:6">
      <c r="F41161" s="1846"/>
    </row>
    <row r="41162" spans="6:6">
      <c r="F41162" s="1846"/>
    </row>
    <row r="41163" spans="6:6">
      <c r="F41163" s="1846"/>
    </row>
    <row r="41164" spans="6:6">
      <c r="F41164" s="1846"/>
    </row>
    <row r="41165" spans="6:6">
      <c r="F41165" s="1846"/>
    </row>
    <row r="41166" spans="6:6">
      <c r="F41166" s="1846"/>
    </row>
    <row r="41167" spans="6:6">
      <c r="F41167" s="1846"/>
    </row>
    <row r="41168" spans="6:6">
      <c r="F41168" s="1846"/>
    </row>
    <row r="41169" spans="6:6">
      <c r="F41169" s="1846"/>
    </row>
    <row r="41170" spans="6:6">
      <c r="F41170" s="1846"/>
    </row>
    <row r="41171" spans="6:6">
      <c r="F41171" s="1846"/>
    </row>
    <row r="41172" spans="6:6">
      <c r="F41172" s="1846"/>
    </row>
    <row r="41173" spans="6:6">
      <c r="F41173" s="1846"/>
    </row>
    <row r="41174" spans="6:6">
      <c r="F41174" s="1846"/>
    </row>
    <row r="41175" spans="6:6">
      <c r="F41175" s="1846"/>
    </row>
    <row r="41176" spans="6:6">
      <c r="F41176" s="1846"/>
    </row>
    <row r="41177" spans="6:6">
      <c r="F41177" s="1846"/>
    </row>
    <row r="41178" spans="6:6">
      <c r="F41178" s="1846"/>
    </row>
    <row r="41179" spans="6:6">
      <c r="F41179" s="1846"/>
    </row>
    <row r="41180" spans="6:6">
      <c r="F41180" s="1846"/>
    </row>
    <row r="41181" spans="6:6">
      <c r="F41181" s="1846"/>
    </row>
    <row r="41182" spans="6:6">
      <c r="F41182" s="1846"/>
    </row>
    <row r="41183" spans="6:6">
      <c r="F41183" s="1846"/>
    </row>
    <row r="41184" spans="6:6">
      <c r="F41184" s="1846"/>
    </row>
    <row r="41185" spans="6:6">
      <c r="F41185" s="1846"/>
    </row>
    <row r="41186" spans="6:6">
      <c r="F41186" s="1846"/>
    </row>
    <row r="41187" spans="6:6">
      <c r="F41187" s="1846"/>
    </row>
    <row r="41188" spans="6:6">
      <c r="F41188" s="1846"/>
    </row>
    <row r="41189" spans="6:6">
      <c r="F41189" s="1846"/>
    </row>
    <row r="41190" spans="6:6">
      <c r="F41190" s="1846"/>
    </row>
    <row r="41191" spans="6:6">
      <c r="F41191" s="1846"/>
    </row>
    <row r="41192" spans="6:6">
      <c r="F41192" s="1846"/>
    </row>
    <row r="41193" spans="6:6">
      <c r="F41193" s="1846"/>
    </row>
    <row r="41194" spans="6:6">
      <c r="F41194" s="1846"/>
    </row>
    <row r="41195" spans="6:6">
      <c r="F41195" s="1846"/>
    </row>
    <row r="41196" spans="6:6">
      <c r="F41196" s="1846"/>
    </row>
    <row r="41197" spans="6:6">
      <c r="F41197" s="1846"/>
    </row>
    <row r="41198" spans="6:6">
      <c r="F41198" s="1846"/>
    </row>
    <row r="41199" spans="6:6">
      <c r="F41199" s="1846"/>
    </row>
    <row r="41200" spans="6:6">
      <c r="F41200" s="1846"/>
    </row>
    <row r="41201" spans="6:6">
      <c r="F41201" s="1846"/>
    </row>
    <row r="41202" spans="6:6">
      <c r="F41202" s="1846"/>
    </row>
    <row r="41203" spans="6:6">
      <c r="F41203" s="1846"/>
    </row>
    <row r="41204" spans="6:6">
      <c r="F41204" s="1846"/>
    </row>
    <row r="41205" spans="6:6">
      <c r="F41205" s="1846"/>
    </row>
    <row r="41206" spans="6:6">
      <c r="F41206" s="1846"/>
    </row>
    <row r="41207" spans="6:6">
      <c r="F41207" s="1846"/>
    </row>
    <row r="41208" spans="6:6">
      <c r="F41208" s="1846"/>
    </row>
    <row r="41209" spans="6:6">
      <c r="F41209" s="1846"/>
    </row>
    <row r="41210" spans="6:6">
      <c r="F41210" s="1846"/>
    </row>
    <row r="41211" spans="6:6">
      <c r="F41211" s="1846"/>
    </row>
    <row r="41212" spans="6:6">
      <c r="F41212" s="1846"/>
    </row>
    <row r="41213" spans="6:6">
      <c r="F41213" s="1846"/>
    </row>
    <row r="41214" spans="6:6">
      <c r="F41214" s="1846"/>
    </row>
    <row r="41215" spans="6:6">
      <c r="F41215" s="1846"/>
    </row>
    <row r="41216" spans="6:6">
      <c r="F41216" s="1846"/>
    </row>
    <row r="41217" spans="6:6">
      <c r="F41217" s="1846"/>
    </row>
    <row r="41218" spans="6:6">
      <c r="F41218" s="1846"/>
    </row>
    <row r="41219" spans="6:6">
      <c r="F41219" s="1846"/>
    </row>
    <row r="41220" spans="6:6">
      <c r="F41220" s="1846"/>
    </row>
    <row r="41221" spans="6:6">
      <c r="F41221" s="1846"/>
    </row>
    <row r="41222" spans="6:6">
      <c r="F41222" s="1846"/>
    </row>
    <row r="41223" spans="6:6">
      <c r="F41223" s="1846"/>
    </row>
    <row r="41224" spans="6:6">
      <c r="F41224" s="1846"/>
    </row>
    <row r="41225" spans="6:6">
      <c r="F41225" s="1846"/>
    </row>
    <row r="41226" spans="6:6">
      <c r="F41226" s="1846"/>
    </row>
    <row r="41227" spans="6:6">
      <c r="F41227" s="1846"/>
    </row>
    <row r="41228" spans="6:6">
      <c r="F41228" s="1846"/>
    </row>
    <row r="41229" spans="6:6">
      <c r="F41229" s="1846"/>
    </row>
    <row r="41230" spans="6:6">
      <c r="F41230" s="1846"/>
    </row>
    <row r="41231" spans="6:6">
      <c r="F41231" s="1846"/>
    </row>
    <row r="41232" spans="6:6">
      <c r="F41232" s="1846"/>
    </row>
    <row r="41233" spans="6:6">
      <c r="F41233" s="1846"/>
    </row>
    <row r="41234" spans="6:6">
      <c r="F41234" s="1846"/>
    </row>
    <row r="41235" spans="6:6">
      <c r="F41235" s="1846"/>
    </row>
    <row r="41236" spans="6:6">
      <c r="F41236" s="1846"/>
    </row>
    <row r="41237" spans="6:6">
      <c r="F41237" s="1846"/>
    </row>
    <row r="41238" spans="6:6">
      <c r="F41238" s="1846"/>
    </row>
    <row r="41239" spans="6:6">
      <c r="F41239" s="1846"/>
    </row>
    <row r="41240" spans="6:6">
      <c r="F41240" s="1846"/>
    </row>
    <row r="41241" spans="6:6">
      <c r="F41241" s="1846"/>
    </row>
    <row r="41242" spans="6:6">
      <c r="F41242" s="1846"/>
    </row>
    <row r="41243" spans="6:6">
      <c r="F41243" s="1846"/>
    </row>
    <row r="41244" spans="6:6">
      <c r="F41244" s="1846"/>
    </row>
    <row r="41245" spans="6:6">
      <c r="F41245" s="1846"/>
    </row>
    <row r="41246" spans="6:6">
      <c r="F41246" s="1846"/>
    </row>
    <row r="41247" spans="6:6">
      <c r="F41247" s="1846"/>
    </row>
    <row r="41248" spans="6:6">
      <c r="F41248" s="1846"/>
    </row>
    <row r="41249" spans="6:6">
      <c r="F41249" s="1846"/>
    </row>
    <row r="41250" spans="6:6">
      <c r="F41250" s="1846"/>
    </row>
    <row r="41251" spans="6:6">
      <c r="F41251" s="1846"/>
    </row>
    <row r="41252" spans="6:6">
      <c r="F41252" s="1846"/>
    </row>
    <row r="41253" spans="6:6">
      <c r="F41253" s="1846"/>
    </row>
    <row r="41254" spans="6:6">
      <c r="F41254" s="1846"/>
    </row>
    <row r="41255" spans="6:6">
      <c r="F41255" s="1846"/>
    </row>
    <row r="41256" spans="6:6">
      <c r="F41256" s="1846"/>
    </row>
    <row r="41257" spans="6:6">
      <c r="F41257" s="1846"/>
    </row>
    <row r="41258" spans="6:6">
      <c r="F41258" s="1846"/>
    </row>
    <row r="41259" spans="6:6">
      <c r="F41259" s="1846"/>
    </row>
    <row r="41260" spans="6:6">
      <c r="F41260" s="1846"/>
    </row>
    <row r="41261" spans="6:6">
      <c r="F41261" s="1846"/>
    </row>
    <row r="41262" spans="6:6">
      <c r="F41262" s="1846"/>
    </row>
    <row r="41263" spans="6:6">
      <c r="F41263" s="1846"/>
    </row>
    <row r="41264" spans="6:6">
      <c r="F41264" s="1846"/>
    </row>
    <row r="41265" spans="6:6">
      <c r="F41265" s="1846"/>
    </row>
    <row r="41266" spans="6:6">
      <c r="F41266" s="1846"/>
    </row>
    <row r="41267" spans="6:6">
      <c r="F41267" s="1846"/>
    </row>
    <row r="41268" spans="6:6">
      <c r="F41268" s="1846"/>
    </row>
    <row r="41269" spans="6:6">
      <c r="F41269" s="1846"/>
    </row>
    <row r="41270" spans="6:6">
      <c r="F41270" s="1846"/>
    </row>
    <row r="41271" spans="6:6">
      <c r="F41271" s="1846"/>
    </row>
    <row r="41272" spans="6:6">
      <c r="F41272" s="1846"/>
    </row>
    <row r="41273" spans="6:6">
      <c r="F41273" s="1846"/>
    </row>
    <row r="41274" spans="6:6">
      <c r="F41274" s="1846"/>
    </row>
    <row r="41275" spans="6:6">
      <c r="F41275" s="1846"/>
    </row>
    <row r="41276" spans="6:6">
      <c r="F41276" s="1846"/>
    </row>
    <row r="41277" spans="6:6">
      <c r="F41277" s="1846"/>
    </row>
    <row r="41278" spans="6:6">
      <c r="F41278" s="1846"/>
    </row>
    <row r="41279" spans="6:6">
      <c r="F41279" s="1846"/>
    </row>
    <row r="41280" spans="6:6">
      <c r="F41280" s="1846"/>
    </row>
    <row r="41281" spans="6:6">
      <c r="F41281" s="1846"/>
    </row>
    <row r="41282" spans="6:6">
      <c r="F41282" s="1846"/>
    </row>
    <row r="41283" spans="6:6">
      <c r="F41283" s="1846"/>
    </row>
    <row r="41284" spans="6:6">
      <c r="F41284" s="1846"/>
    </row>
    <row r="41285" spans="6:6">
      <c r="F41285" s="1846"/>
    </row>
    <row r="41286" spans="6:6">
      <c r="F41286" s="1846"/>
    </row>
    <row r="41287" spans="6:6">
      <c r="F41287" s="1846"/>
    </row>
    <row r="41288" spans="6:6">
      <c r="F41288" s="1846"/>
    </row>
    <row r="41289" spans="6:6">
      <c r="F41289" s="1846"/>
    </row>
    <row r="41290" spans="6:6">
      <c r="F41290" s="1846"/>
    </row>
    <row r="41291" spans="6:6">
      <c r="F41291" s="1846"/>
    </row>
    <row r="41292" spans="6:6">
      <c r="F41292" s="1846"/>
    </row>
    <row r="41293" spans="6:6">
      <c r="F41293" s="1846"/>
    </row>
    <row r="41294" spans="6:6">
      <c r="F41294" s="1846"/>
    </row>
    <row r="41295" spans="6:6">
      <c r="F41295" s="1846"/>
    </row>
    <row r="41296" spans="6:6">
      <c r="F41296" s="1846"/>
    </row>
    <row r="41297" spans="6:6">
      <c r="F41297" s="1846"/>
    </row>
    <row r="41298" spans="6:6">
      <c r="F41298" s="1846"/>
    </row>
    <row r="41299" spans="6:6">
      <c r="F41299" s="1846"/>
    </row>
    <row r="41300" spans="6:6">
      <c r="F41300" s="1846"/>
    </row>
    <row r="41301" spans="6:6">
      <c r="F41301" s="1846"/>
    </row>
    <row r="41302" spans="6:6">
      <c r="F41302" s="1846"/>
    </row>
    <row r="41303" spans="6:6">
      <c r="F41303" s="1846"/>
    </row>
    <row r="41304" spans="6:6">
      <c r="F41304" s="1846"/>
    </row>
    <row r="41305" spans="6:6">
      <c r="F41305" s="1846"/>
    </row>
    <row r="41306" spans="6:6">
      <c r="F41306" s="1846"/>
    </row>
    <row r="41307" spans="6:6">
      <c r="F41307" s="1846"/>
    </row>
    <row r="41308" spans="6:6">
      <c r="F41308" s="1846"/>
    </row>
    <row r="41309" spans="6:6">
      <c r="F41309" s="1846"/>
    </row>
    <row r="41310" spans="6:6">
      <c r="F41310" s="1846"/>
    </row>
    <row r="41311" spans="6:6">
      <c r="F41311" s="1846"/>
    </row>
    <row r="41312" spans="6:6">
      <c r="F41312" s="1846"/>
    </row>
    <row r="41313" spans="6:6">
      <c r="F41313" s="1846"/>
    </row>
    <row r="41314" spans="6:6">
      <c r="F41314" s="1846"/>
    </row>
    <row r="41315" spans="6:6">
      <c r="F41315" s="1846"/>
    </row>
    <row r="41316" spans="6:6">
      <c r="F41316" s="1846"/>
    </row>
    <row r="41317" spans="6:6">
      <c r="F41317" s="1846"/>
    </row>
    <row r="41318" spans="6:6">
      <c r="F41318" s="1846"/>
    </row>
    <row r="41319" spans="6:6">
      <c r="F41319" s="1846"/>
    </row>
    <row r="41320" spans="6:6">
      <c r="F41320" s="1846"/>
    </row>
    <row r="41321" spans="6:6">
      <c r="F41321" s="1846"/>
    </row>
    <row r="41322" spans="6:6">
      <c r="F41322" s="1846"/>
    </row>
    <row r="41323" spans="6:6">
      <c r="F41323" s="1846"/>
    </row>
    <row r="41324" spans="6:6">
      <c r="F41324" s="1846"/>
    </row>
    <row r="41325" spans="6:6">
      <c r="F41325" s="1846"/>
    </row>
    <row r="41326" spans="6:6">
      <c r="F41326" s="1846"/>
    </row>
    <row r="41327" spans="6:6">
      <c r="F41327" s="1846"/>
    </row>
    <row r="41328" spans="6:6">
      <c r="F41328" s="1846"/>
    </row>
    <row r="41329" spans="6:6">
      <c r="F41329" s="1846"/>
    </row>
    <row r="41330" spans="6:6">
      <c r="F41330" s="1846"/>
    </row>
    <row r="41331" spans="6:6">
      <c r="F41331" s="1846"/>
    </row>
    <row r="41332" spans="6:6">
      <c r="F41332" s="1846"/>
    </row>
    <row r="41333" spans="6:6">
      <c r="F41333" s="1846"/>
    </row>
    <row r="41334" spans="6:6">
      <c r="F41334" s="1846"/>
    </row>
    <row r="41335" spans="6:6">
      <c r="F41335" s="1846"/>
    </row>
    <row r="41336" spans="6:6">
      <c r="F41336" s="1846"/>
    </row>
    <row r="41337" spans="6:6">
      <c r="F41337" s="1846"/>
    </row>
    <row r="41338" spans="6:6">
      <c r="F41338" s="1846"/>
    </row>
    <row r="41339" spans="6:6">
      <c r="F41339" s="1846"/>
    </row>
    <row r="41340" spans="6:6">
      <c r="F41340" s="1846"/>
    </row>
    <row r="41341" spans="6:6">
      <c r="F41341" s="1846"/>
    </row>
    <row r="41342" spans="6:6">
      <c r="F41342" s="1846"/>
    </row>
    <row r="41343" spans="6:6">
      <c r="F41343" s="1846"/>
    </row>
    <row r="41344" spans="6:6">
      <c r="F41344" s="1846"/>
    </row>
    <row r="41345" spans="6:6">
      <c r="F41345" s="1846"/>
    </row>
    <row r="41346" spans="6:6">
      <c r="F41346" s="1846"/>
    </row>
    <row r="41347" spans="6:6">
      <c r="F41347" s="1846"/>
    </row>
    <row r="41348" spans="6:6">
      <c r="F41348" s="1846"/>
    </row>
    <row r="41349" spans="6:6">
      <c r="F41349" s="1846"/>
    </row>
    <row r="41350" spans="6:6">
      <c r="F41350" s="1846"/>
    </row>
    <row r="41351" spans="6:6">
      <c r="F41351" s="1846"/>
    </row>
    <row r="41352" spans="6:6">
      <c r="F41352" s="1846"/>
    </row>
    <row r="41353" spans="6:6">
      <c r="F41353" s="1846"/>
    </row>
    <row r="41354" spans="6:6">
      <c r="F41354" s="1846"/>
    </row>
    <row r="41355" spans="6:6">
      <c r="F41355" s="1846"/>
    </row>
    <row r="41356" spans="6:6">
      <c r="F41356" s="1846"/>
    </row>
    <row r="41357" spans="6:6">
      <c r="F41357" s="1846"/>
    </row>
    <row r="41358" spans="6:6">
      <c r="F41358" s="1846"/>
    </row>
    <row r="41359" spans="6:6">
      <c r="F41359" s="1846"/>
    </row>
    <row r="41360" spans="6:6">
      <c r="F41360" s="1846"/>
    </row>
    <row r="41361" spans="6:6">
      <c r="F41361" s="1846"/>
    </row>
    <row r="41362" spans="6:6">
      <c r="F41362" s="1846"/>
    </row>
    <row r="41363" spans="6:6">
      <c r="F41363" s="1846"/>
    </row>
    <row r="41364" spans="6:6">
      <c r="F41364" s="1846"/>
    </row>
    <row r="41365" spans="6:6">
      <c r="F41365" s="1846"/>
    </row>
    <row r="41366" spans="6:6">
      <c r="F41366" s="1846"/>
    </row>
    <row r="41367" spans="6:6">
      <c r="F41367" s="1846"/>
    </row>
    <row r="41368" spans="6:6">
      <c r="F41368" s="1846"/>
    </row>
    <row r="41369" spans="6:6">
      <c r="F41369" s="1846"/>
    </row>
    <row r="41370" spans="6:6">
      <c r="F41370" s="1846"/>
    </row>
    <row r="41371" spans="6:6">
      <c r="F41371" s="1846"/>
    </row>
    <row r="41372" spans="6:6">
      <c r="F41372" s="1846"/>
    </row>
    <row r="41373" spans="6:6">
      <c r="F41373" s="1846"/>
    </row>
    <row r="41374" spans="6:6">
      <c r="F41374" s="1846"/>
    </row>
    <row r="41375" spans="6:6">
      <c r="F41375" s="1846"/>
    </row>
    <row r="41376" spans="6:6">
      <c r="F41376" s="1846"/>
    </row>
    <row r="41377" spans="6:6">
      <c r="F41377" s="1846"/>
    </row>
    <row r="41378" spans="6:6">
      <c r="F41378" s="1846"/>
    </row>
    <row r="41379" spans="6:6">
      <c r="F41379" s="1846"/>
    </row>
    <row r="41380" spans="6:6">
      <c r="F41380" s="1846"/>
    </row>
    <row r="41381" spans="6:6">
      <c r="F41381" s="1846"/>
    </row>
    <row r="41382" spans="6:6">
      <c r="F41382" s="1846"/>
    </row>
    <row r="41383" spans="6:6">
      <c r="F41383" s="1846"/>
    </row>
    <row r="41384" spans="6:6">
      <c r="F41384" s="1846"/>
    </row>
    <row r="41385" spans="6:6">
      <c r="F41385" s="1846"/>
    </row>
    <row r="41386" spans="6:6">
      <c r="F41386" s="1846"/>
    </row>
    <row r="41387" spans="6:6">
      <c r="F41387" s="1846"/>
    </row>
    <row r="41388" spans="6:6">
      <c r="F41388" s="1846"/>
    </row>
    <row r="41389" spans="6:6">
      <c r="F41389" s="1846"/>
    </row>
    <row r="41390" spans="6:6">
      <c r="F41390" s="1846"/>
    </row>
    <row r="41391" spans="6:6">
      <c r="F41391" s="1846"/>
    </row>
    <row r="41392" spans="6:6">
      <c r="F41392" s="1846"/>
    </row>
    <row r="41393" spans="6:6">
      <c r="F41393" s="1846"/>
    </row>
    <row r="41394" spans="6:6">
      <c r="F41394" s="1846"/>
    </row>
    <row r="41395" spans="6:6">
      <c r="F41395" s="1846"/>
    </row>
    <row r="41396" spans="6:6">
      <c r="F41396" s="1846"/>
    </row>
    <row r="41397" spans="6:6">
      <c r="F41397" s="1846"/>
    </row>
    <row r="41398" spans="6:6">
      <c r="F41398" s="1846"/>
    </row>
    <row r="41399" spans="6:6">
      <c r="F41399" s="1846"/>
    </row>
    <row r="41400" spans="6:6">
      <c r="F41400" s="1846"/>
    </row>
    <row r="41401" spans="6:6">
      <c r="F41401" s="1846"/>
    </row>
    <row r="41402" spans="6:6">
      <c r="F41402" s="1846"/>
    </row>
    <row r="41403" spans="6:6">
      <c r="F41403" s="1846"/>
    </row>
    <row r="41404" spans="6:6">
      <c r="F41404" s="1846"/>
    </row>
    <row r="41405" spans="6:6">
      <c r="F41405" s="1846"/>
    </row>
    <row r="41406" spans="6:6">
      <c r="F41406" s="1846"/>
    </row>
    <row r="41407" spans="6:6">
      <c r="F41407" s="1846"/>
    </row>
    <row r="41408" spans="6:6">
      <c r="F41408" s="1846"/>
    </row>
    <row r="41409" spans="6:6">
      <c r="F41409" s="1846"/>
    </row>
    <row r="41410" spans="6:6">
      <c r="F41410" s="1846"/>
    </row>
    <row r="41411" spans="6:6">
      <c r="F41411" s="1846"/>
    </row>
    <row r="41412" spans="6:6">
      <c r="F41412" s="1846"/>
    </row>
    <row r="41413" spans="6:6">
      <c r="F41413" s="1846"/>
    </row>
    <row r="41414" spans="6:6">
      <c r="F41414" s="1846"/>
    </row>
    <row r="41415" spans="6:6">
      <c r="F41415" s="1846"/>
    </row>
    <row r="41416" spans="6:6">
      <c r="F41416" s="1846"/>
    </row>
    <row r="41417" spans="6:6">
      <c r="F41417" s="1846"/>
    </row>
    <row r="41418" spans="6:6">
      <c r="F41418" s="1846"/>
    </row>
    <row r="41419" spans="6:6">
      <c r="F41419" s="1846"/>
    </row>
    <row r="41420" spans="6:6">
      <c r="F41420" s="1846"/>
    </row>
    <row r="41421" spans="6:6">
      <c r="F41421" s="1846"/>
    </row>
    <row r="41422" spans="6:6">
      <c r="F41422" s="1846"/>
    </row>
    <row r="41423" spans="6:6">
      <c r="F41423" s="1846"/>
    </row>
    <row r="41424" spans="6:6">
      <c r="F41424" s="1846"/>
    </row>
    <row r="41425" spans="6:6">
      <c r="F41425" s="1846"/>
    </row>
    <row r="41426" spans="6:6">
      <c r="F41426" s="1846"/>
    </row>
    <row r="41427" spans="6:6">
      <c r="F41427" s="1846"/>
    </row>
    <row r="41428" spans="6:6">
      <c r="F41428" s="1846"/>
    </row>
    <row r="41429" spans="6:6">
      <c r="F41429" s="1846"/>
    </row>
    <row r="41430" spans="6:6">
      <c r="F41430" s="1846"/>
    </row>
    <row r="41431" spans="6:6">
      <c r="F41431" s="1846"/>
    </row>
    <row r="41432" spans="6:6">
      <c r="F41432" s="1846"/>
    </row>
    <row r="41433" spans="6:6">
      <c r="F41433" s="1846"/>
    </row>
    <row r="41434" spans="6:6">
      <c r="F41434" s="1846"/>
    </row>
    <row r="41435" spans="6:6">
      <c r="F41435" s="1846"/>
    </row>
    <row r="41436" spans="6:6">
      <c r="F41436" s="1846"/>
    </row>
    <row r="41437" spans="6:6">
      <c r="F41437" s="1846"/>
    </row>
    <row r="41438" spans="6:6">
      <c r="F41438" s="1846"/>
    </row>
    <row r="41439" spans="6:6">
      <c r="F41439" s="1846"/>
    </row>
    <row r="41440" spans="6:6">
      <c r="F41440" s="1846"/>
    </row>
    <row r="41441" spans="6:6">
      <c r="F41441" s="1846"/>
    </row>
    <row r="41442" spans="6:6">
      <c r="F41442" s="1846"/>
    </row>
    <row r="41443" spans="6:6">
      <c r="F41443" s="1846"/>
    </row>
    <row r="41444" spans="6:6">
      <c r="F41444" s="1846"/>
    </row>
    <row r="41445" spans="6:6">
      <c r="F41445" s="1846"/>
    </row>
    <row r="41446" spans="6:6">
      <c r="F41446" s="1846"/>
    </row>
    <row r="41447" spans="6:6">
      <c r="F41447" s="1846"/>
    </row>
    <row r="41448" spans="6:6">
      <c r="F41448" s="1846"/>
    </row>
    <row r="41449" spans="6:6">
      <c r="F41449" s="1846"/>
    </row>
    <row r="41450" spans="6:6">
      <c r="F41450" s="1846"/>
    </row>
    <row r="41451" spans="6:6">
      <c r="F41451" s="1846"/>
    </row>
    <row r="41452" spans="6:6">
      <c r="F41452" s="1846"/>
    </row>
    <row r="41453" spans="6:6">
      <c r="F41453" s="1846"/>
    </row>
    <row r="41454" spans="6:6">
      <c r="F41454" s="1846"/>
    </row>
    <row r="41455" spans="6:6">
      <c r="F41455" s="1846"/>
    </row>
    <row r="41456" spans="6:6">
      <c r="F41456" s="1846"/>
    </row>
    <row r="41457" spans="6:6">
      <c r="F41457" s="1846"/>
    </row>
    <row r="41458" spans="6:6">
      <c r="F41458" s="1846"/>
    </row>
    <row r="41459" spans="6:6">
      <c r="F41459" s="1846"/>
    </row>
    <row r="41460" spans="6:6">
      <c r="F41460" s="1846"/>
    </row>
    <row r="41461" spans="6:6">
      <c r="F41461" s="1846"/>
    </row>
    <row r="41462" spans="6:6">
      <c r="F41462" s="1846"/>
    </row>
    <row r="41463" spans="6:6">
      <c r="F41463" s="1846"/>
    </row>
    <row r="41464" spans="6:6">
      <c r="F41464" s="1846"/>
    </row>
    <row r="41465" spans="6:6">
      <c r="F41465" s="1846"/>
    </row>
    <row r="41466" spans="6:6">
      <c r="F41466" s="1846"/>
    </row>
    <row r="41467" spans="6:6">
      <c r="F41467" s="1846"/>
    </row>
    <row r="41468" spans="6:6">
      <c r="F41468" s="1846"/>
    </row>
    <row r="41469" spans="6:6">
      <c r="F41469" s="1846"/>
    </row>
    <row r="41470" spans="6:6">
      <c r="F41470" s="1846"/>
    </row>
    <row r="41471" spans="6:6">
      <c r="F41471" s="1846"/>
    </row>
    <row r="41472" spans="6:6">
      <c r="F41472" s="1846"/>
    </row>
    <row r="41473" spans="6:6">
      <c r="F41473" s="1846"/>
    </row>
    <row r="41474" spans="6:6">
      <c r="F41474" s="1846"/>
    </row>
    <row r="41475" spans="6:6">
      <c r="F41475" s="1846"/>
    </row>
    <row r="41476" spans="6:6">
      <c r="F41476" s="1846"/>
    </row>
    <row r="41477" spans="6:6">
      <c r="F41477" s="1846"/>
    </row>
    <row r="41478" spans="6:6">
      <c r="F41478" s="1846"/>
    </row>
    <row r="41479" spans="6:6">
      <c r="F41479" s="1846"/>
    </row>
    <row r="41480" spans="6:6">
      <c r="F41480" s="1846"/>
    </row>
    <row r="41481" spans="6:6">
      <c r="F41481" s="1846"/>
    </row>
    <row r="41482" spans="6:6">
      <c r="F41482" s="1846"/>
    </row>
    <row r="41483" spans="6:6">
      <c r="F41483" s="1846"/>
    </row>
    <row r="41484" spans="6:6">
      <c r="F41484" s="1846"/>
    </row>
    <row r="41485" spans="6:6">
      <c r="F41485" s="1846"/>
    </row>
    <row r="41486" spans="6:6">
      <c r="F41486" s="1846"/>
    </row>
    <row r="41487" spans="6:6">
      <c r="F41487" s="1846"/>
    </row>
    <row r="41488" spans="6:6">
      <c r="F41488" s="1846"/>
    </row>
    <row r="41489" spans="6:6">
      <c r="F41489" s="1846"/>
    </row>
    <row r="41490" spans="6:6">
      <c r="F41490" s="1846"/>
    </row>
    <row r="41491" spans="6:6">
      <c r="F41491" s="1846"/>
    </row>
    <row r="41492" spans="6:6">
      <c r="F41492" s="1846"/>
    </row>
    <row r="41493" spans="6:6">
      <c r="F41493" s="1846"/>
    </row>
    <row r="41494" spans="6:6">
      <c r="F41494" s="1846"/>
    </row>
    <row r="41495" spans="6:6">
      <c r="F41495" s="1846"/>
    </row>
    <row r="41496" spans="6:6">
      <c r="F41496" s="1846"/>
    </row>
    <row r="41497" spans="6:6">
      <c r="F41497" s="1846"/>
    </row>
    <row r="41498" spans="6:6">
      <c r="F41498" s="1846"/>
    </row>
    <row r="41499" spans="6:6">
      <c r="F41499" s="1846"/>
    </row>
    <row r="41500" spans="6:6">
      <c r="F41500" s="1846"/>
    </row>
    <row r="41501" spans="6:6">
      <c r="F41501" s="1846"/>
    </row>
    <row r="41502" spans="6:6">
      <c r="F41502" s="1846"/>
    </row>
    <row r="41503" spans="6:6">
      <c r="F41503" s="1846"/>
    </row>
    <row r="41504" spans="6:6">
      <c r="F41504" s="1846"/>
    </row>
    <row r="41505" spans="6:6">
      <c r="F41505" s="1846"/>
    </row>
    <row r="41506" spans="6:6">
      <c r="F41506" s="1846"/>
    </row>
    <row r="41507" spans="6:6">
      <c r="F41507" s="1846"/>
    </row>
    <row r="41508" spans="6:6">
      <c r="F41508" s="1846"/>
    </row>
    <row r="41509" spans="6:6">
      <c r="F41509" s="1846"/>
    </row>
    <row r="41510" spans="6:6">
      <c r="F41510" s="1846"/>
    </row>
    <row r="41511" spans="6:6">
      <c r="F41511" s="1846"/>
    </row>
    <row r="41512" spans="6:6">
      <c r="F41512" s="1846"/>
    </row>
    <row r="41513" spans="6:6">
      <c r="F41513" s="1846"/>
    </row>
    <row r="41514" spans="6:6">
      <c r="F41514" s="1846"/>
    </row>
    <row r="41515" spans="6:6">
      <c r="F41515" s="1846"/>
    </row>
    <row r="41516" spans="6:6">
      <c r="F41516" s="1846"/>
    </row>
    <row r="41517" spans="6:6">
      <c r="F41517" s="1846"/>
    </row>
    <row r="41518" spans="6:6">
      <c r="F41518" s="1846"/>
    </row>
    <row r="41519" spans="6:6">
      <c r="F41519" s="1846"/>
    </row>
    <row r="41520" spans="6:6">
      <c r="F41520" s="1846"/>
    </row>
    <row r="41521" spans="6:6">
      <c r="F41521" s="1846"/>
    </row>
    <row r="41522" spans="6:6">
      <c r="F41522" s="1846"/>
    </row>
    <row r="41523" spans="6:6">
      <c r="F41523" s="1846"/>
    </row>
    <row r="41524" spans="6:6">
      <c r="F41524" s="1846"/>
    </row>
    <row r="41525" spans="6:6">
      <c r="F41525" s="1846"/>
    </row>
    <row r="41526" spans="6:6">
      <c r="F41526" s="1846"/>
    </row>
    <row r="41527" spans="6:6">
      <c r="F41527" s="1846"/>
    </row>
    <row r="41528" spans="6:6">
      <c r="F41528" s="1846"/>
    </row>
    <row r="41529" spans="6:6">
      <c r="F41529" s="1846"/>
    </row>
    <row r="41530" spans="6:6">
      <c r="F41530" s="1846"/>
    </row>
    <row r="41531" spans="6:6">
      <c r="F41531" s="1846"/>
    </row>
    <row r="41532" spans="6:6">
      <c r="F41532" s="1846"/>
    </row>
    <row r="41533" spans="6:6">
      <c r="F41533" s="1846"/>
    </row>
    <row r="41534" spans="6:6">
      <c r="F41534" s="1846"/>
    </row>
    <row r="41535" spans="6:6">
      <c r="F41535" s="1846"/>
    </row>
    <row r="41536" spans="6:6">
      <c r="F41536" s="1846"/>
    </row>
    <row r="41537" spans="6:6">
      <c r="F41537" s="1846"/>
    </row>
    <row r="41538" spans="6:6">
      <c r="F41538" s="1846"/>
    </row>
    <row r="41539" spans="6:6">
      <c r="F41539" s="1846"/>
    </row>
    <row r="41540" spans="6:6">
      <c r="F41540" s="1846"/>
    </row>
    <row r="41541" spans="6:6">
      <c r="F41541" s="1846"/>
    </row>
    <row r="41542" spans="6:6">
      <c r="F41542" s="1846"/>
    </row>
    <row r="41543" spans="6:6">
      <c r="F41543" s="1846"/>
    </row>
    <row r="41544" spans="6:6">
      <c r="F41544" s="1846"/>
    </row>
    <row r="41545" spans="6:6">
      <c r="F41545" s="1846"/>
    </row>
    <row r="41546" spans="6:6">
      <c r="F41546" s="1846"/>
    </row>
    <row r="41547" spans="6:6">
      <c r="F41547" s="1846"/>
    </row>
    <row r="41548" spans="6:6">
      <c r="F41548" s="1846"/>
    </row>
    <row r="41549" spans="6:6">
      <c r="F41549" s="1846"/>
    </row>
    <row r="41550" spans="6:6">
      <c r="F41550" s="1846"/>
    </row>
    <row r="41551" spans="6:6">
      <c r="F41551" s="1846"/>
    </row>
    <row r="41552" spans="6:6">
      <c r="F41552" s="1846"/>
    </row>
    <row r="41553" spans="6:6">
      <c r="F41553" s="1846"/>
    </row>
    <row r="41554" spans="6:6">
      <c r="F41554" s="1846"/>
    </row>
    <row r="41555" spans="6:6">
      <c r="F41555" s="1846"/>
    </row>
    <row r="41556" spans="6:6">
      <c r="F41556" s="1846"/>
    </row>
    <row r="41557" spans="6:6">
      <c r="F41557" s="1846"/>
    </row>
    <row r="41558" spans="6:6">
      <c r="F41558" s="1846"/>
    </row>
    <row r="41559" spans="6:6">
      <c r="F41559" s="1846"/>
    </row>
    <row r="41560" spans="6:6">
      <c r="F41560" s="1846"/>
    </row>
    <row r="41561" spans="6:6">
      <c r="F41561" s="1846"/>
    </row>
    <row r="41562" spans="6:6">
      <c r="F41562" s="1846"/>
    </row>
    <row r="41563" spans="6:6">
      <c r="F41563" s="1846"/>
    </row>
    <row r="41564" spans="6:6">
      <c r="F41564" s="1846"/>
    </row>
    <row r="41565" spans="6:6">
      <c r="F41565" s="1846"/>
    </row>
    <row r="41566" spans="6:6">
      <c r="F41566" s="1846"/>
    </row>
    <row r="41567" spans="6:6">
      <c r="F41567" s="1846"/>
    </row>
    <row r="41568" spans="6:6">
      <c r="F41568" s="1846"/>
    </row>
    <row r="41569" spans="6:6">
      <c r="F41569" s="1846"/>
    </row>
    <row r="41570" spans="6:6">
      <c r="F41570" s="1846"/>
    </row>
    <row r="41571" spans="6:6">
      <c r="F41571" s="1846"/>
    </row>
    <row r="41572" spans="6:6">
      <c r="F41572" s="1846"/>
    </row>
    <row r="41573" spans="6:6">
      <c r="F41573" s="1846"/>
    </row>
    <row r="41574" spans="6:6">
      <c r="F41574" s="1846"/>
    </row>
    <row r="41575" spans="6:6">
      <c r="F41575" s="1846"/>
    </row>
    <row r="41576" spans="6:6">
      <c r="F41576" s="1846"/>
    </row>
    <row r="41577" spans="6:6">
      <c r="F41577" s="1846"/>
    </row>
    <row r="41578" spans="6:6">
      <c r="F41578" s="1846"/>
    </row>
    <row r="41579" spans="6:6">
      <c r="F41579" s="1846"/>
    </row>
    <row r="41580" spans="6:6">
      <c r="F41580" s="1846"/>
    </row>
    <row r="41581" spans="6:6">
      <c r="F41581" s="1846"/>
    </row>
    <row r="41582" spans="6:6">
      <c r="F41582" s="1846"/>
    </row>
    <row r="41583" spans="6:6">
      <c r="F41583" s="1846"/>
    </row>
    <row r="41584" spans="6:6">
      <c r="F41584" s="1846"/>
    </row>
    <row r="41585" spans="6:6">
      <c r="F41585" s="1846"/>
    </row>
    <row r="41586" spans="6:6">
      <c r="F41586" s="1846"/>
    </row>
    <row r="41587" spans="6:6">
      <c r="F41587" s="1846"/>
    </row>
    <row r="41588" spans="6:6">
      <c r="F41588" s="1846"/>
    </row>
    <row r="41589" spans="6:6">
      <c r="F41589" s="1846"/>
    </row>
    <row r="41590" spans="6:6">
      <c r="F41590" s="1846"/>
    </row>
    <row r="41591" spans="6:6">
      <c r="F41591" s="1846"/>
    </row>
    <row r="41592" spans="6:6">
      <c r="F41592" s="1846"/>
    </row>
    <row r="41593" spans="6:6">
      <c r="F41593" s="1846"/>
    </row>
    <row r="41594" spans="6:6">
      <c r="F41594" s="1846"/>
    </row>
    <row r="41595" spans="6:6">
      <c r="F41595" s="1846"/>
    </row>
    <row r="41596" spans="6:6">
      <c r="F41596" s="1846"/>
    </row>
    <row r="41597" spans="6:6">
      <c r="F41597" s="1846"/>
    </row>
    <row r="41598" spans="6:6">
      <c r="F41598" s="1846"/>
    </row>
    <row r="41599" spans="6:6">
      <c r="F41599" s="1846"/>
    </row>
    <row r="41600" spans="6:6">
      <c r="F41600" s="1846"/>
    </row>
    <row r="41601" spans="6:6">
      <c r="F41601" s="1846"/>
    </row>
    <row r="41602" spans="6:6">
      <c r="F41602" s="1846"/>
    </row>
    <row r="41603" spans="6:6">
      <c r="F41603" s="1846"/>
    </row>
    <row r="41604" spans="6:6">
      <c r="F41604" s="1846"/>
    </row>
    <row r="41605" spans="6:6">
      <c r="F41605" s="1846"/>
    </row>
    <row r="41606" spans="6:6">
      <c r="F41606" s="1846"/>
    </row>
    <row r="41607" spans="6:6">
      <c r="F41607" s="1846"/>
    </row>
    <row r="41608" spans="6:6">
      <c r="F41608" s="1846"/>
    </row>
    <row r="41609" spans="6:6">
      <c r="F41609" s="1846"/>
    </row>
    <row r="41610" spans="6:6">
      <c r="F41610" s="1846"/>
    </row>
    <row r="41611" spans="6:6">
      <c r="F41611" s="1846"/>
    </row>
    <row r="41612" spans="6:6">
      <c r="F41612" s="1846"/>
    </row>
    <row r="41613" spans="6:6">
      <c r="F41613" s="1846"/>
    </row>
    <row r="41614" spans="6:6">
      <c r="F41614" s="1846"/>
    </row>
    <row r="41615" spans="6:6">
      <c r="F41615" s="1846"/>
    </row>
    <row r="41616" spans="6:6">
      <c r="F41616" s="1846"/>
    </row>
    <row r="41617" spans="6:6">
      <c r="F41617" s="1846"/>
    </row>
    <row r="41618" spans="6:6">
      <c r="F41618" s="1846"/>
    </row>
    <row r="41619" spans="6:6">
      <c r="F41619" s="1846"/>
    </row>
    <row r="41620" spans="6:6">
      <c r="F41620" s="1846"/>
    </row>
    <row r="41621" spans="6:6">
      <c r="F41621" s="1846"/>
    </row>
    <row r="41622" spans="6:6">
      <c r="F41622" s="1846"/>
    </row>
    <row r="41623" spans="6:6">
      <c r="F41623" s="1846"/>
    </row>
    <row r="41624" spans="6:6">
      <c r="F41624" s="1846"/>
    </row>
    <row r="41625" spans="6:6">
      <c r="F41625" s="1846"/>
    </row>
    <row r="41626" spans="6:6">
      <c r="F41626" s="1846"/>
    </row>
    <row r="41627" spans="6:6">
      <c r="F41627" s="1846"/>
    </row>
    <row r="41628" spans="6:6">
      <c r="F41628" s="1846"/>
    </row>
    <row r="41629" spans="6:6">
      <c r="F41629" s="1846"/>
    </row>
    <row r="41630" spans="6:6">
      <c r="F41630" s="1846"/>
    </row>
    <row r="41631" spans="6:6">
      <c r="F41631" s="1846"/>
    </row>
    <row r="41632" spans="6:6">
      <c r="F41632" s="1846"/>
    </row>
    <row r="41633" spans="6:6">
      <c r="F41633" s="1846"/>
    </row>
    <row r="41634" spans="6:6">
      <c r="F41634" s="1846"/>
    </row>
    <row r="41635" spans="6:6">
      <c r="F41635" s="1846"/>
    </row>
    <row r="41636" spans="6:6">
      <c r="F41636" s="1846"/>
    </row>
    <row r="41637" spans="6:6">
      <c r="F41637" s="1846"/>
    </row>
    <row r="41638" spans="6:6">
      <c r="F41638" s="1846"/>
    </row>
    <row r="41639" spans="6:6">
      <c r="F41639" s="1846"/>
    </row>
    <row r="41640" spans="6:6">
      <c r="F41640" s="1846"/>
    </row>
    <row r="41641" spans="6:6">
      <c r="F41641" s="1846"/>
    </row>
    <row r="41642" spans="6:6">
      <c r="F41642" s="1846"/>
    </row>
    <row r="41643" spans="6:6">
      <c r="F41643" s="1846"/>
    </row>
    <row r="41644" spans="6:6">
      <c r="F41644" s="1846"/>
    </row>
    <row r="41645" spans="6:6">
      <c r="F41645" s="1846"/>
    </row>
    <row r="41646" spans="6:6">
      <c r="F41646" s="1846"/>
    </row>
    <row r="41647" spans="6:6">
      <c r="F41647" s="1846"/>
    </row>
    <row r="41648" spans="6:6">
      <c r="F41648" s="1846"/>
    </row>
    <row r="41649" spans="6:6">
      <c r="F41649" s="1846"/>
    </row>
    <row r="41650" spans="6:6">
      <c r="F41650" s="1846"/>
    </row>
    <row r="41651" spans="6:6">
      <c r="F41651" s="1846"/>
    </row>
    <row r="41652" spans="6:6">
      <c r="F41652" s="1846"/>
    </row>
    <row r="41653" spans="6:6">
      <c r="F41653" s="1846"/>
    </row>
    <row r="41654" spans="6:6">
      <c r="F41654" s="1846"/>
    </row>
    <row r="41655" spans="6:6">
      <c r="F41655" s="1846"/>
    </row>
    <row r="41656" spans="6:6">
      <c r="F41656" s="1846"/>
    </row>
    <row r="41657" spans="6:6">
      <c r="F41657" s="1846"/>
    </row>
    <row r="41658" spans="6:6">
      <c r="F41658" s="1846"/>
    </row>
    <row r="41659" spans="6:6">
      <c r="F41659" s="1846"/>
    </row>
    <row r="41660" spans="6:6">
      <c r="F41660" s="1846"/>
    </row>
    <row r="41661" spans="6:6">
      <c r="F41661" s="1846"/>
    </row>
    <row r="41662" spans="6:6">
      <c r="F41662" s="1846"/>
    </row>
    <row r="41663" spans="6:6">
      <c r="F41663" s="1846"/>
    </row>
    <row r="41664" spans="6:6">
      <c r="F41664" s="1846"/>
    </row>
    <row r="41665" spans="6:6">
      <c r="F41665" s="1846"/>
    </row>
    <row r="41666" spans="6:6">
      <c r="F41666" s="1846"/>
    </row>
    <row r="41667" spans="6:6">
      <c r="F41667" s="1846"/>
    </row>
    <row r="41668" spans="6:6">
      <c r="F41668" s="1846"/>
    </row>
    <row r="41669" spans="6:6">
      <c r="F41669" s="1846"/>
    </row>
    <row r="41670" spans="6:6">
      <c r="F41670" s="1846"/>
    </row>
    <row r="41671" spans="6:6">
      <c r="F41671" s="1846"/>
    </row>
    <row r="41672" spans="6:6">
      <c r="F41672" s="1846"/>
    </row>
    <row r="41673" spans="6:6">
      <c r="F41673" s="1846"/>
    </row>
    <row r="41674" spans="6:6">
      <c r="F41674" s="1846"/>
    </row>
    <row r="41675" spans="6:6">
      <c r="F41675" s="1846"/>
    </row>
    <row r="41676" spans="6:6">
      <c r="F41676" s="1846"/>
    </row>
    <row r="41677" spans="6:6">
      <c r="F41677" s="1846"/>
    </row>
    <row r="41678" spans="6:6">
      <c r="F41678" s="1846"/>
    </row>
    <row r="41679" spans="6:6">
      <c r="F41679" s="1846"/>
    </row>
    <row r="41680" spans="6:6">
      <c r="F41680" s="1846"/>
    </row>
    <row r="41681" spans="6:6">
      <c r="F41681" s="1846"/>
    </row>
    <row r="41682" spans="6:6">
      <c r="F41682" s="1846"/>
    </row>
    <row r="41683" spans="6:6">
      <c r="F41683" s="1846"/>
    </row>
    <row r="41684" spans="6:6">
      <c r="F41684" s="1846"/>
    </row>
    <row r="41685" spans="6:6">
      <c r="F41685" s="1846"/>
    </row>
    <row r="41686" spans="6:6">
      <c r="F41686" s="1846"/>
    </row>
    <row r="41687" spans="6:6">
      <c r="F41687" s="1846"/>
    </row>
    <row r="41688" spans="6:6">
      <c r="F41688" s="1846"/>
    </row>
    <row r="41689" spans="6:6">
      <c r="F41689" s="1846"/>
    </row>
    <row r="41690" spans="6:6">
      <c r="F41690" s="1846"/>
    </row>
    <row r="41691" spans="6:6">
      <c r="F41691" s="1846"/>
    </row>
    <row r="41692" spans="6:6">
      <c r="F41692" s="1846"/>
    </row>
    <row r="41693" spans="6:6">
      <c r="F41693" s="1846"/>
    </row>
    <row r="41694" spans="6:6">
      <c r="F41694" s="1846"/>
    </row>
    <row r="41695" spans="6:6">
      <c r="F41695" s="1846"/>
    </row>
    <row r="41696" spans="6:6">
      <c r="F41696" s="1846"/>
    </row>
    <row r="41697" spans="6:6">
      <c r="F41697" s="1846"/>
    </row>
    <row r="41698" spans="6:6">
      <c r="F41698" s="1846"/>
    </row>
    <row r="41699" spans="6:6">
      <c r="F41699" s="1846"/>
    </row>
    <row r="41700" spans="6:6">
      <c r="F41700" s="1846"/>
    </row>
    <row r="41701" spans="6:6">
      <c r="F41701" s="1846"/>
    </row>
    <row r="41702" spans="6:6">
      <c r="F41702" s="1846"/>
    </row>
    <row r="41703" spans="6:6">
      <c r="F41703" s="1846"/>
    </row>
    <row r="41704" spans="6:6">
      <c r="F41704" s="1846"/>
    </row>
    <row r="41705" spans="6:6">
      <c r="F41705" s="1846"/>
    </row>
    <row r="41706" spans="6:6">
      <c r="F41706" s="1846"/>
    </row>
    <row r="41707" spans="6:6">
      <c r="F41707" s="1846"/>
    </row>
    <row r="41708" spans="6:6">
      <c r="F41708" s="1846"/>
    </row>
    <row r="41709" spans="6:6">
      <c r="F41709" s="1846"/>
    </row>
    <row r="41710" spans="6:6">
      <c r="F41710" s="1846"/>
    </row>
    <row r="41711" spans="6:6">
      <c r="F41711" s="1846"/>
    </row>
    <row r="41712" spans="6:6">
      <c r="F41712" s="1846"/>
    </row>
    <row r="41713" spans="6:6">
      <c r="F41713" s="1846"/>
    </row>
    <row r="41714" spans="6:6">
      <c r="F41714" s="1846"/>
    </row>
    <row r="41715" spans="6:6">
      <c r="F41715" s="1846"/>
    </row>
    <row r="41716" spans="6:6">
      <c r="F41716" s="1846"/>
    </row>
    <row r="41717" spans="6:6">
      <c r="F41717" s="1846"/>
    </row>
    <row r="41718" spans="6:6">
      <c r="F41718" s="1846"/>
    </row>
    <row r="41719" spans="6:6">
      <c r="F41719" s="1846"/>
    </row>
    <row r="41720" spans="6:6">
      <c r="F41720" s="1846"/>
    </row>
    <row r="41721" spans="6:6">
      <c r="F41721" s="1846"/>
    </row>
    <row r="41722" spans="6:6">
      <c r="F41722" s="1846"/>
    </row>
    <row r="41723" spans="6:6">
      <c r="F41723" s="1846"/>
    </row>
    <row r="41724" spans="6:6">
      <c r="F41724" s="1846"/>
    </row>
    <row r="41725" spans="6:6">
      <c r="F41725" s="1846"/>
    </row>
    <row r="41726" spans="6:6">
      <c r="F41726" s="1846"/>
    </row>
    <row r="41727" spans="6:6">
      <c r="F41727" s="1846"/>
    </row>
    <row r="41728" spans="6:6">
      <c r="F41728" s="1846"/>
    </row>
    <row r="41729" spans="6:6">
      <c r="F41729" s="1846"/>
    </row>
    <row r="41730" spans="6:6">
      <c r="F41730" s="1846"/>
    </row>
    <row r="41731" spans="6:6">
      <c r="F41731" s="1846"/>
    </row>
    <row r="41732" spans="6:6">
      <c r="F41732" s="1846"/>
    </row>
    <row r="41733" spans="6:6">
      <c r="F41733" s="1846"/>
    </row>
    <row r="41734" spans="6:6">
      <c r="F41734" s="1846"/>
    </row>
    <row r="41735" spans="6:6">
      <c r="F41735" s="1846"/>
    </row>
    <row r="41736" spans="6:6">
      <c r="F41736" s="1846"/>
    </row>
    <row r="41737" spans="6:6">
      <c r="F41737" s="1846"/>
    </row>
    <row r="41738" spans="6:6">
      <c r="F41738" s="1846"/>
    </row>
    <row r="41739" spans="6:6">
      <c r="F41739" s="1846"/>
    </row>
    <row r="41740" spans="6:6">
      <c r="F41740" s="1846"/>
    </row>
    <row r="41741" spans="6:6">
      <c r="F41741" s="1846"/>
    </row>
    <row r="41742" spans="6:6">
      <c r="F41742" s="1846"/>
    </row>
    <row r="41743" spans="6:6">
      <c r="F41743" s="1846"/>
    </row>
    <row r="41744" spans="6:6">
      <c r="F41744" s="1846"/>
    </row>
    <row r="41745" spans="6:6">
      <c r="F41745" s="1846"/>
    </row>
    <row r="41746" spans="6:6">
      <c r="F41746" s="1846"/>
    </row>
    <row r="41747" spans="6:6">
      <c r="F41747" s="1846"/>
    </row>
    <row r="41748" spans="6:6">
      <c r="F41748" s="1846"/>
    </row>
    <row r="41749" spans="6:6">
      <c r="F41749" s="1846"/>
    </row>
    <row r="41750" spans="6:6">
      <c r="F41750" s="1846"/>
    </row>
    <row r="41751" spans="6:6">
      <c r="F41751" s="1846"/>
    </row>
    <row r="41752" spans="6:6">
      <c r="F41752" s="1846"/>
    </row>
    <row r="41753" spans="6:6">
      <c r="F41753" s="1846"/>
    </row>
    <row r="41754" spans="6:6">
      <c r="F41754" s="1846"/>
    </row>
    <row r="41755" spans="6:6">
      <c r="F41755" s="1846"/>
    </row>
    <row r="41756" spans="6:6">
      <c r="F41756" s="1846"/>
    </row>
    <row r="41757" spans="6:6">
      <c r="F41757" s="1846"/>
    </row>
    <row r="41758" spans="6:6">
      <c r="F41758" s="1846"/>
    </row>
    <row r="41759" spans="6:6">
      <c r="F41759" s="1846"/>
    </row>
    <row r="41760" spans="6:6">
      <c r="F41760" s="1846"/>
    </row>
    <row r="41761" spans="6:6">
      <c r="F41761" s="1846"/>
    </row>
    <row r="41762" spans="6:6">
      <c r="F41762" s="1846"/>
    </row>
    <row r="41763" spans="6:6">
      <c r="F41763" s="1846"/>
    </row>
    <row r="41764" spans="6:6">
      <c r="F41764" s="1846"/>
    </row>
    <row r="41765" spans="6:6">
      <c r="F41765" s="1846"/>
    </row>
    <row r="41766" spans="6:6">
      <c r="F41766" s="1846"/>
    </row>
    <row r="41767" spans="6:6">
      <c r="F41767" s="1846"/>
    </row>
    <row r="41768" spans="6:6">
      <c r="F41768" s="1846"/>
    </row>
    <row r="41769" spans="6:6">
      <c r="F41769" s="1846"/>
    </row>
    <row r="41770" spans="6:6">
      <c r="F41770" s="1846"/>
    </row>
    <row r="41771" spans="6:6">
      <c r="F41771" s="1846"/>
    </row>
    <row r="41772" spans="6:6">
      <c r="F41772" s="1846"/>
    </row>
    <row r="41773" spans="6:6">
      <c r="F41773" s="1846"/>
    </row>
    <row r="41774" spans="6:6">
      <c r="F41774" s="1846"/>
    </row>
    <row r="41775" spans="6:6">
      <c r="F41775" s="1846"/>
    </row>
    <row r="41776" spans="6:6">
      <c r="F41776" s="1846"/>
    </row>
    <row r="41777" spans="6:6">
      <c r="F41777" s="1846"/>
    </row>
    <row r="41778" spans="6:6">
      <c r="F41778" s="1846"/>
    </row>
    <row r="41779" spans="6:6">
      <c r="F41779" s="1846"/>
    </row>
    <row r="41780" spans="6:6">
      <c r="F41780" s="1846"/>
    </row>
    <row r="41781" spans="6:6">
      <c r="F41781" s="1846"/>
    </row>
    <row r="41782" spans="6:6">
      <c r="F41782" s="1846"/>
    </row>
    <row r="41783" spans="6:6">
      <c r="F41783" s="1846"/>
    </row>
    <row r="41784" spans="6:6">
      <c r="F41784" s="1846"/>
    </row>
    <row r="41785" spans="6:6">
      <c r="F41785" s="1846"/>
    </row>
    <row r="41786" spans="6:6">
      <c r="F41786" s="1846"/>
    </row>
    <row r="41787" spans="6:6">
      <c r="F41787" s="1846"/>
    </row>
    <row r="41788" spans="6:6">
      <c r="F41788" s="1846"/>
    </row>
    <row r="41789" spans="6:6">
      <c r="F41789" s="1846"/>
    </row>
    <row r="41790" spans="6:6">
      <c r="F41790" s="1846"/>
    </row>
    <row r="41791" spans="6:6">
      <c r="F41791" s="1846"/>
    </row>
    <row r="41792" spans="6:6">
      <c r="F41792" s="1846"/>
    </row>
    <row r="41793" spans="6:6">
      <c r="F41793" s="1846"/>
    </row>
    <row r="41794" spans="6:6">
      <c r="F41794" s="1846"/>
    </row>
    <row r="41795" spans="6:6">
      <c r="F41795" s="1846"/>
    </row>
    <row r="41796" spans="6:6">
      <c r="F41796" s="1846"/>
    </row>
    <row r="41797" spans="6:6">
      <c r="F41797" s="1846"/>
    </row>
    <row r="41798" spans="6:6">
      <c r="F41798" s="1846"/>
    </row>
    <row r="41799" spans="6:6">
      <c r="F41799" s="1846"/>
    </row>
    <row r="41800" spans="6:6">
      <c r="F41800" s="1846"/>
    </row>
    <row r="41801" spans="6:6">
      <c r="F41801" s="1846"/>
    </row>
    <row r="41802" spans="6:6">
      <c r="F41802" s="1846"/>
    </row>
    <row r="41803" spans="6:6">
      <c r="F41803" s="1846"/>
    </row>
    <row r="41804" spans="6:6">
      <c r="F41804" s="1846"/>
    </row>
    <row r="41805" spans="6:6">
      <c r="F41805" s="1846"/>
    </row>
    <row r="41806" spans="6:6">
      <c r="F41806" s="1846"/>
    </row>
    <row r="41807" spans="6:6">
      <c r="F41807" s="1846"/>
    </row>
    <row r="41808" spans="6:6">
      <c r="F41808" s="1846"/>
    </row>
    <row r="41809" spans="6:6">
      <c r="F41809" s="1846"/>
    </row>
    <row r="41810" spans="6:6">
      <c r="F41810" s="1846"/>
    </row>
    <row r="41811" spans="6:6">
      <c r="F41811" s="1846"/>
    </row>
    <row r="41812" spans="6:6">
      <c r="F41812" s="1846"/>
    </row>
    <row r="41813" spans="6:6">
      <c r="F41813" s="1846"/>
    </row>
    <row r="41814" spans="6:6">
      <c r="F41814" s="1846"/>
    </row>
    <row r="41815" spans="6:6">
      <c r="F41815" s="1846"/>
    </row>
    <row r="41816" spans="6:6">
      <c r="F41816" s="1846"/>
    </row>
    <row r="41817" spans="6:6">
      <c r="F41817" s="1846"/>
    </row>
    <row r="41818" spans="6:6">
      <c r="F41818" s="1846"/>
    </row>
    <row r="41819" spans="6:6">
      <c r="F41819" s="1846"/>
    </row>
    <row r="41820" spans="6:6">
      <c r="F41820" s="1846"/>
    </row>
    <row r="41821" spans="6:6">
      <c r="F41821" s="1846"/>
    </row>
    <row r="41822" spans="6:6">
      <c r="F41822" s="1846"/>
    </row>
    <row r="41823" spans="6:6">
      <c r="F41823" s="1846"/>
    </row>
    <row r="41824" spans="6:6">
      <c r="F41824" s="1846"/>
    </row>
    <row r="41825" spans="6:6">
      <c r="F41825" s="1846"/>
    </row>
    <row r="41826" spans="6:6">
      <c r="F41826" s="1846"/>
    </row>
    <row r="41827" spans="6:6">
      <c r="F41827" s="1846"/>
    </row>
    <row r="41828" spans="6:6">
      <c r="F41828" s="1846"/>
    </row>
    <row r="41829" spans="6:6">
      <c r="F41829" s="1846"/>
    </row>
    <row r="41830" spans="6:6">
      <c r="F41830" s="1846"/>
    </row>
    <row r="41831" spans="6:6">
      <c r="F41831" s="1846"/>
    </row>
    <row r="41832" spans="6:6">
      <c r="F41832" s="1846"/>
    </row>
    <row r="41833" spans="6:6">
      <c r="F41833" s="1846"/>
    </row>
    <row r="41834" spans="6:6">
      <c r="F41834" s="1846"/>
    </row>
    <row r="41835" spans="6:6">
      <c r="F41835" s="1846"/>
    </row>
    <row r="41836" spans="6:6">
      <c r="F41836" s="1846"/>
    </row>
    <row r="41837" spans="6:6">
      <c r="F41837" s="1846"/>
    </row>
    <row r="41838" spans="6:6">
      <c r="F41838" s="1846"/>
    </row>
    <row r="41839" spans="6:6">
      <c r="F41839" s="1846"/>
    </row>
    <row r="41840" spans="6:6">
      <c r="F41840" s="1846"/>
    </row>
    <row r="41841" spans="6:6">
      <c r="F41841" s="1846"/>
    </row>
    <row r="41842" spans="6:6">
      <c r="F41842" s="1846"/>
    </row>
    <row r="41843" spans="6:6">
      <c r="F41843" s="1846"/>
    </row>
    <row r="41844" spans="6:6">
      <c r="F41844" s="1846"/>
    </row>
    <row r="41845" spans="6:6">
      <c r="F41845" s="1846"/>
    </row>
    <row r="41846" spans="6:6">
      <c r="F41846" s="1846"/>
    </row>
    <row r="41847" spans="6:6">
      <c r="F41847" s="1846"/>
    </row>
    <row r="41848" spans="6:6">
      <c r="F41848" s="1846"/>
    </row>
    <row r="41849" spans="6:6">
      <c r="F41849" s="1846"/>
    </row>
    <row r="41850" spans="6:6">
      <c r="F41850" s="1846"/>
    </row>
    <row r="41851" spans="6:6">
      <c r="F41851" s="1846"/>
    </row>
    <row r="41852" spans="6:6">
      <c r="F41852" s="1846"/>
    </row>
    <row r="41853" spans="6:6">
      <c r="F41853" s="1846"/>
    </row>
    <row r="41854" spans="6:6">
      <c r="F41854" s="1846"/>
    </row>
    <row r="41855" spans="6:6">
      <c r="F41855" s="1846"/>
    </row>
    <row r="41856" spans="6:6">
      <c r="F41856" s="1846"/>
    </row>
    <row r="41857" spans="6:6">
      <c r="F41857" s="1846"/>
    </row>
    <row r="41858" spans="6:6">
      <c r="F41858" s="1846"/>
    </row>
    <row r="41859" spans="6:6">
      <c r="F41859" s="1846"/>
    </row>
    <row r="41860" spans="6:6">
      <c r="F41860" s="1846"/>
    </row>
    <row r="41861" spans="6:6">
      <c r="F41861" s="1846"/>
    </row>
    <row r="41862" spans="6:6">
      <c r="F41862" s="1846"/>
    </row>
    <row r="41863" spans="6:6">
      <c r="F41863" s="1846"/>
    </row>
    <row r="41864" spans="6:6">
      <c r="F41864" s="1846"/>
    </row>
    <row r="41865" spans="6:6">
      <c r="F41865" s="1846"/>
    </row>
    <row r="41866" spans="6:6">
      <c r="F41866" s="1846"/>
    </row>
    <row r="41867" spans="6:6">
      <c r="F41867" s="1846"/>
    </row>
    <row r="41868" spans="6:6">
      <c r="F41868" s="1846"/>
    </row>
    <row r="41869" spans="6:6">
      <c r="F41869" s="1846"/>
    </row>
    <row r="41870" spans="6:6">
      <c r="F41870" s="1846"/>
    </row>
    <row r="41871" spans="6:6">
      <c r="F41871" s="1846"/>
    </row>
    <row r="41872" spans="6:6">
      <c r="F41872" s="1846"/>
    </row>
    <row r="41873" spans="6:6">
      <c r="F41873" s="1846"/>
    </row>
    <row r="41874" spans="6:6">
      <c r="F41874" s="1846"/>
    </row>
    <row r="41875" spans="6:6">
      <c r="F41875" s="1846"/>
    </row>
    <row r="41876" spans="6:6">
      <c r="F41876" s="1846"/>
    </row>
    <row r="41877" spans="6:6">
      <c r="F41877" s="1846"/>
    </row>
    <row r="41878" spans="6:6">
      <c r="F41878" s="1846"/>
    </row>
    <row r="41879" spans="6:6">
      <c r="F41879" s="1846"/>
    </row>
    <row r="41880" spans="6:6">
      <c r="F41880" s="1846"/>
    </row>
    <row r="41881" spans="6:6">
      <c r="F41881" s="1846"/>
    </row>
    <row r="41882" spans="6:6">
      <c r="F41882" s="1846"/>
    </row>
    <row r="41883" spans="6:6">
      <c r="F41883" s="1846"/>
    </row>
    <row r="41884" spans="6:6">
      <c r="F41884" s="1846"/>
    </row>
    <row r="41885" spans="6:6">
      <c r="F41885" s="1846"/>
    </row>
    <row r="41886" spans="6:6">
      <c r="F41886" s="1846"/>
    </row>
    <row r="41887" spans="6:6">
      <c r="F41887" s="1846"/>
    </row>
    <row r="41888" spans="6:6">
      <c r="F41888" s="1846"/>
    </row>
    <row r="41889" spans="6:6">
      <c r="F41889" s="1846"/>
    </row>
    <row r="41890" spans="6:6">
      <c r="F41890" s="1846"/>
    </row>
    <row r="41891" spans="6:6">
      <c r="F41891" s="1846"/>
    </row>
    <row r="41892" spans="6:6">
      <c r="F41892" s="1846"/>
    </row>
    <row r="41893" spans="6:6">
      <c r="F41893" s="1846"/>
    </row>
    <row r="41894" spans="6:6">
      <c r="F41894" s="1846"/>
    </row>
    <row r="41895" spans="6:6">
      <c r="F41895" s="1846"/>
    </row>
    <row r="41896" spans="6:6">
      <c r="F41896" s="1846"/>
    </row>
    <row r="41897" spans="6:6">
      <c r="F41897" s="1846"/>
    </row>
    <row r="41898" spans="6:6">
      <c r="F41898" s="1846"/>
    </row>
    <row r="41899" spans="6:6">
      <c r="F41899" s="1846"/>
    </row>
    <row r="41900" spans="6:6">
      <c r="F41900" s="1846"/>
    </row>
    <row r="41901" spans="6:6">
      <c r="F41901" s="1846"/>
    </row>
    <row r="41902" spans="6:6">
      <c r="F41902" s="1846"/>
    </row>
    <row r="41903" spans="6:6">
      <c r="F41903" s="1846"/>
    </row>
    <row r="41904" spans="6:6">
      <c r="F41904" s="1846"/>
    </row>
    <row r="41905" spans="6:6">
      <c r="F41905" s="1846"/>
    </row>
    <row r="41906" spans="6:6">
      <c r="F41906" s="1846"/>
    </row>
    <row r="41907" spans="6:6">
      <c r="F41907" s="1846"/>
    </row>
    <row r="41908" spans="6:6">
      <c r="F41908" s="1846"/>
    </row>
    <row r="41909" spans="6:6">
      <c r="F41909" s="1846"/>
    </row>
    <row r="41910" spans="6:6">
      <c r="F41910" s="1846"/>
    </row>
    <row r="41911" spans="6:6">
      <c r="F41911" s="1846"/>
    </row>
    <row r="41912" spans="6:6">
      <c r="F41912" s="1846"/>
    </row>
    <row r="41913" spans="6:6">
      <c r="F41913" s="1846"/>
    </row>
    <row r="41914" spans="6:6">
      <c r="F41914" s="1846"/>
    </row>
    <row r="41915" spans="6:6">
      <c r="F41915" s="1846"/>
    </row>
    <row r="41916" spans="6:6">
      <c r="F41916" s="1846"/>
    </row>
    <row r="41917" spans="6:6">
      <c r="F41917" s="1846"/>
    </row>
    <row r="41918" spans="6:6">
      <c r="F41918" s="1846"/>
    </row>
    <row r="41919" spans="6:6">
      <c r="F41919" s="1846"/>
    </row>
    <row r="41920" spans="6:6">
      <c r="F41920" s="1846"/>
    </row>
    <row r="41921" spans="6:6">
      <c r="F41921" s="1846"/>
    </row>
    <row r="41922" spans="6:6">
      <c r="F41922" s="1846"/>
    </row>
    <row r="41923" spans="6:6">
      <c r="F41923" s="1846"/>
    </row>
    <row r="41924" spans="6:6">
      <c r="F41924" s="1846"/>
    </row>
    <row r="41925" spans="6:6">
      <c r="F41925" s="1846"/>
    </row>
    <row r="41926" spans="6:6">
      <c r="F41926" s="1846"/>
    </row>
    <row r="41927" spans="6:6">
      <c r="F41927" s="1846"/>
    </row>
    <row r="41928" spans="6:6">
      <c r="F41928" s="1846"/>
    </row>
    <row r="41929" spans="6:6">
      <c r="F41929" s="1846"/>
    </row>
    <row r="41930" spans="6:6">
      <c r="F41930" s="1846"/>
    </row>
    <row r="41931" spans="6:6">
      <c r="F41931" s="1846"/>
    </row>
    <row r="41932" spans="6:6">
      <c r="F41932" s="1846"/>
    </row>
    <row r="41933" spans="6:6">
      <c r="F41933" s="1846"/>
    </row>
    <row r="41934" spans="6:6">
      <c r="F41934" s="1846"/>
    </row>
    <row r="41935" spans="6:6">
      <c r="F41935" s="1846"/>
    </row>
    <row r="41936" spans="6:6">
      <c r="F41936" s="1846"/>
    </row>
    <row r="41937" spans="6:6">
      <c r="F41937" s="1846"/>
    </row>
    <row r="41938" spans="6:6">
      <c r="F41938" s="1846"/>
    </row>
    <row r="41939" spans="6:6">
      <c r="F41939" s="1846"/>
    </row>
    <row r="41940" spans="6:6">
      <c r="F41940" s="1846"/>
    </row>
    <row r="41941" spans="6:6">
      <c r="F41941" s="1846"/>
    </row>
    <row r="41942" spans="6:6">
      <c r="F41942" s="1846"/>
    </row>
    <row r="41943" spans="6:6">
      <c r="F41943" s="1846"/>
    </row>
    <row r="41944" spans="6:6">
      <c r="F41944" s="1846"/>
    </row>
    <row r="41945" spans="6:6">
      <c r="F41945" s="1846"/>
    </row>
    <row r="41946" spans="6:6">
      <c r="F41946" s="1846"/>
    </row>
    <row r="41947" spans="6:6">
      <c r="F41947" s="1846"/>
    </row>
    <row r="41948" spans="6:6">
      <c r="F41948" s="1846"/>
    </row>
    <row r="41949" spans="6:6">
      <c r="F41949" s="1846"/>
    </row>
    <row r="41950" spans="6:6">
      <c r="F41950" s="1846"/>
    </row>
    <row r="41951" spans="6:6">
      <c r="F41951" s="1846"/>
    </row>
    <row r="41952" spans="6:6">
      <c r="F41952" s="1846"/>
    </row>
    <row r="41953" spans="6:6">
      <c r="F41953" s="1846"/>
    </row>
    <row r="41954" spans="6:6">
      <c r="F41954" s="1846"/>
    </row>
    <row r="41955" spans="6:6">
      <c r="F41955" s="1846"/>
    </row>
    <row r="41956" spans="6:6">
      <c r="F41956" s="1846"/>
    </row>
    <row r="41957" spans="6:6">
      <c r="F41957" s="1846"/>
    </row>
    <row r="41958" spans="6:6">
      <c r="F41958" s="1846"/>
    </row>
    <row r="41959" spans="6:6">
      <c r="F41959" s="1846"/>
    </row>
    <row r="41960" spans="6:6">
      <c r="F41960" s="1846"/>
    </row>
    <row r="41961" spans="6:6">
      <c r="F41961" s="1846"/>
    </row>
    <row r="41962" spans="6:6">
      <c r="F41962" s="1846"/>
    </row>
    <row r="41963" spans="6:6">
      <c r="F41963" s="1846"/>
    </row>
    <row r="41964" spans="6:6">
      <c r="F41964" s="1846"/>
    </row>
    <row r="41965" spans="6:6">
      <c r="F41965" s="1846"/>
    </row>
    <row r="41966" spans="6:6">
      <c r="F41966" s="1846"/>
    </row>
    <row r="41967" spans="6:6">
      <c r="F41967" s="1846"/>
    </row>
    <row r="41968" spans="6:6">
      <c r="F41968" s="1846"/>
    </row>
    <row r="41969" spans="6:6">
      <c r="F41969" s="1846"/>
    </row>
    <row r="41970" spans="6:6">
      <c r="F41970" s="1846"/>
    </row>
    <row r="41971" spans="6:6">
      <c r="F41971" s="1846"/>
    </row>
    <row r="41972" spans="6:6">
      <c r="F41972" s="1846"/>
    </row>
    <row r="41973" spans="6:6">
      <c r="F41973" s="1846"/>
    </row>
    <row r="41974" spans="6:6">
      <c r="F41974" s="1846"/>
    </row>
    <row r="41975" spans="6:6">
      <c r="F41975" s="1846"/>
    </row>
    <row r="41976" spans="6:6">
      <c r="F41976" s="1846"/>
    </row>
    <row r="41977" spans="6:6">
      <c r="F41977" s="1846"/>
    </row>
    <row r="41978" spans="6:6">
      <c r="F41978" s="1846"/>
    </row>
    <row r="41979" spans="6:6">
      <c r="F41979" s="1846"/>
    </row>
    <row r="41980" spans="6:6">
      <c r="F41980" s="1846"/>
    </row>
    <row r="41981" spans="6:6">
      <c r="F41981" s="1846"/>
    </row>
    <row r="41982" spans="6:6">
      <c r="F41982" s="1846"/>
    </row>
    <row r="41983" spans="6:6">
      <c r="F41983" s="1846"/>
    </row>
    <row r="41984" spans="6:6">
      <c r="F41984" s="1846"/>
    </row>
    <row r="41985" spans="6:6">
      <c r="F41985" s="1846"/>
    </row>
    <row r="41986" spans="6:6">
      <c r="F41986" s="1846"/>
    </row>
    <row r="41987" spans="6:6">
      <c r="F41987" s="1846"/>
    </row>
    <row r="41988" spans="6:6">
      <c r="F41988" s="1846"/>
    </row>
    <row r="41989" spans="6:6">
      <c r="F41989" s="1846"/>
    </row>
    <row r="41990" spans="6:6">
      <c r="F41990" s="1846"/>
    </row>
    <row r="41991" spans="6:6">
      <c r="F41991" s="1846"/>
    </row>
    <row r="41992" spans="6:6">
      <c r="F41992" s="1846"/>
    </row>
    <row r="41993" spans="6:6">
      <c r="F41993" s="1846"/>
    </row>
    <row r="41994" spans="6:6">
      <c r="F41994" s="1846"/>
    </row>
    <row r="41995" spans="6:6">
      <c r="F41995" s="1846"/>
    </row>
    <row r="41996" spans="6:6">
      <c r="F41996" s="1846"/>
    </row>
    <row r="41997" spans="6:6">
      <c r="F41997" s="1846"/>
    </row>
    <row r="41998" spans="6:6">
      <c r="F41998" s="1846"/>
    </row>
    <row r="41999" spans="6:6">
      <c r="F41999" s="1846"/>
    </row>
    <row r="42000" spans="6:6">
      <c r="F42000" s="1846"/>
    </row>
    <row r="42001" spans="6:6">
      <c r="F42001" s="1846"/>
    </row>
    <row r="42002" spans="6:6">
      <c r="F42002" s="1846"/>
    </row>
    <row r="42003" spans="6:6">
      <c r="F42003" s="1846"/>
    </row>
    <row r="42004" spans="6:6">
      <c r="F42004" s="1846"/>
    </row>
    <row r="42005" spans="6:6">
      <c r="F42005" s="1846"/>
    </row>
    <row r="42006" spans="6:6">
      <c r="F42006" s="1846"/>
    </row>
    <row r="42007" spans="6:6">
      <c r="F42007" s="1846"/>
    </row>
    <row r="42008" spans="6:6">
      <c r="F42008" s="1846"/>
    </row>
    <row r="42009" spans="6:6">
      <c r="F42009" s="1846"/>
    </row>
    <row r="42010" spans="6:6">
      <c r="F42010" s="1846"/>
    </row>
    <row r="42011" spans="6:6">
      <c r="F42011" s="1846"/>
    </row>
    <row r="42012" spans="6:6">
      <c r="F42012" s="1846"/>
    </row>
    <row r="42013" spans="6:6">
      <c r="F42013" s="1846"/>
    </row>
    <row r="42014" spans="6:6">
      <c r="F42014" s="1846"/>
    </row>
    <row r="42015" spans="6:6">
      <c r="F42015" s="1846"/>
    </row>
    <row r="42016" spans="6:6">
      <c r="F42016" s="1846"/>
    </row>
    <row r="42017" spans="6:6">
      <c r="F42017" s="1846"/>
    </row>
    <row r="42018" spans="6:6">
      <c r="F42018" s="1846"/>
    </row>
    <row r="42019" spans="6:6">
      <c r="F42019" s="1846"/>
    </row>
    <row r="42020" spans="6:6">
      <c r="F42020" s="1846"/>
    </row>
    <row r="42021" spans="6:6">
      <c r="F42021" s="1846"/>
    </row>
    <row r="42022" spans="6:6">
      <c r="F42022" s="1846"/>
    </row>
    <row r="42023" spans="6:6">
      <c r="F42023" s="1846"/>
    </row>
    <row r="42024" spans="6:6">
      <c r="F42024" s="1846"/>
    </row>
    <row r="42025" spans="6:6">
      <c r="F42025" s="1846"/>
    </row>
    <row r="42026" spans="6:6">
      <c r="F42026" s="1846"/>
    </row>
    <row r="42027" spans="6:6">
      <c r="F42027" s="1846"/>
    </row>
    <row r="42028" spans="6:6">
      <c r="F42028" s="1846"/>
    </row>
    <row r="42029" spans="6:6">
      <c r="F42029" s="1846"/>
    </row>
    <row r="42030" spans="6:6">
      <c r="F42030" s="1846"/>
    </row>
    <row r="42031" spans="6:6">
      <c r="F42031" s="1846"/>
    </row>
    <row r="42032" spans="6:6">
      <c r="F42032" s="1846"/>
    </row>
    <row r="42033" spans="6:6">
      <c r="F42033" s="1846"/>
    </row>
    <row r="42034" spans="6:6">
      <c r="F42034" s="1846"/>
    </row>
    <row r="42035" spans="6:6">
      <c r="F42035" s="1846"/>
    </row>
    <row r="42036" spans="6:6">
      <c r="F42036" s="1846"/>
    </row>
    <row r="42037" spans="6:6">
      <c r="F42037" s="1846"/>
    </row>
    <row r="42038" spans="6:6">
      <c r="F42038" s="1846"/>
    </row>
    <row r="42039" spans="6:6">
      <c r="F42039" s="1846"/>
    </row>
    <row r="42040" spans="6:6">
      <c r="F42040" s="1846"/>
    </row>
    <row r="42041" spans="6:6">
      <c r="F42041" s="1846"/>
    </row>
    <row r="42042" spans="6:6">
      <c r="F42042" s="1846"/>
    </row>
    <row r="42043" spans="6:6">
      <c r="F42043" s="1846"/>
    </row>
    <row r="42044" spans="6:6">
      <c r="F42044" s="1846"/>
    </row>
    <row r="42045" spans="6:6">
      <c r="F42045" s="1846"/>
    </row>
    <row r="42046" spans="6:6">
      <c r="F42046" s="1846"/>
    </row>
    <row r="42047" spans="6:6">
      <c r="F42047" s="1846"/>
    </row>
    <row r="42048" spans="6:6">
      <c r="F42048" s="1846"/>
    </row>
    <row r="42049" spans="6:6">
      <c r="F42049" s="1846"/>
    </row>
    <row r="42050" spans="6:6">
      <c r="F42050" s="1846"/>
    </row>
    <row r="42051" spans="6:6">
      <c r="F42051" s="1846"/>
    </row>
    <row r="42052" spans="6:6">
      <c r="F42052" s="1846"/>
    </row>
    <row r="42053" spans="6:6">
      <c r="F42053" s="1846"/>
    </row>
    <row r="42054" spans="6:6">
      <c r="F42054" s="1846"/>
    </row>
    <row r="42055" spans="6:6">
      <c r="F42055" s="1846"/>
    </row>
    <row r="42056" spans="6:6">
      <c r="F42056" s="1846"/>
    </row>
    <row r="42057" spans="6:6">
      <c r="F42057" s="1846"/>
    </row>
    <row r="42058" spans="6:6">
      <c r="F42058" s="1846"/>
    </row>
    <row r="42059" spans="6:6">
      <c r="F42059" s="1846"/>
    </row>
    <row r="42060" spans="6:6">
      <c r="F42060" s="1846"/>
    </row>
    <row r="42061" spans="6:6">
      <c r="F42061" s="1846"/>
    </row>
    <row r="42062" spans="6:6">
      <c r="F42062" s="1846"/>
    </row>
    <row r="42063" spans="6:6">
      <c r="F42063" s="1846"/>
    </row>
    <row r="42064" spans="6:6">
      <c r="F42064" s="1846"/>
    </row>
    <row r="42065" spans="6:6">
      <c r="F42065" s="1846"/>
    </row>
    <row r="42066" spans="6:6">
      <c r="F42066" s="1846"/>
    </row>
    <row r="42067" spans="6:6">
      <c r="F42067" s="1846"/>
    </row>
    <row r="42068" spans="6:6">
      <c r="F42068" s="1846"/>
    </row>
    <row r="42069" spans="6:6">
      <c r="F42069" s="1846"/>
    </row>
    <row r="42070" spans="6:6">
      <c r="F42070" s="1846"/>
    </row>
    <row r="42071" spans="6:6">
      <c r="F42071" s="1846"/>
    </row>
    <row r="42072" spans="6:6">
      <c r="F42072" s="1846"/>
    </row>
    <row r="42073" spans="6:6">
      <c r="F42073" s="1846"/>
    </row>
    <row r="42074" spans="6:6">
      <c r="F42074" s="1846"/>
    </row>
    <row r="42075" spans="6:6">
      <c r="F42075" s="1846"/>
    </row>
    <row r="42076" spans="6:6">
      <c r="F42076" s="1846"/>
    </row>
    <row r="42077" spans="6:6">
      <c r="F42077" s="1846"/>
    </row>
    <row r="42078" spans="6:6">
      <c r="F42078" s="1846"/>
    </row>
    <row r="42079" spans="6:6">
      <c r="F42079" s="1846"/>
    </row>
    <row r="42080" spans="6:6">
      <c r="F42080" s="1846"/>
    </row>
    <row r="42081" spans="6:6">
      <c r="F42081" s="1846"/>
    </row>
    <row r="42082" spans="6:6">
      <c r="F42082" s="1846"/>
    </row>
    <row r="42083" spans="6:6">
      <c r="F42083" s="1846"/>
    </row>
    <row r="42084" spans="6:6">
      <c r="F42084" s="1846"/>
    </row>
    <row r="42085" spans="6:6">
      <c r="F42085" s="1846"/>
    </row>
    <row r="42086" spans="6:6">
      <c r="F42086" s="1846"/>
    </row>
    <row r="42087" spans="6:6">
      <c r="F42087" s="1846"/>
    </row>
    <row r="42088" spans="6:6">
      <c r="F42088" s="1846"/>
    </row>
    <row r="42089" spans="6:6">
      <c r="F42089" s="1846"/>
    </row>
    <row r="42090" spans="6:6">
      <c r="F42090" s="1846"/>
    </row>
    <row r="42091" spans="6:6">
      <c r="F42091" s="1846"/>
    </row>
    <row r="42092" spans="6:6">
      <c r="F42092" s="1846"/>
    </row>
    <row r="42093" spans="6:6">
      <c r="F42093" s="1846"/>
    </row>
    <row r="42094" spans="6:6">
      <c r="F42094" s="1846"/>
    </row>
    <row r="42095" spans="6:6">
      <c r="F42095" s="1846"/>
    </row>
    <row r="42096" spans="6:6">
      <c r="F42096" s="1846"/>
    </row>
    <row r="42097" spans="6:6">
      <c r="F42097" s="1846"/>
    </row>
    <row r="42098" spans="6:6">
      <c r="F42098" s="1846"/>
    </row>
    <row r="42099" spans="6:6">
      <c r="F42099" s="1846"/>
    </row>
    <row r="42100" spans="6:6">
      <c r="F42100" s="1846"/>
    </row>
    <row r="42101" spans="6:6">
      <c r="F42101" s="1846"/>
    </row>
    <row r="42102" spans="6:6">
      <c r="F42102" s="1846"/>
    </row>
    <row r="42103" spans="6:6">
      <c r="F42103" s="1846"/>
    </row>
    <row r="42104" spans="6:6">
      <c r="F42104" s="1846"/>
    </row>
    <row r="42105" spans="6:6">
      <c r="F42105" s="1846"/>
    </row>
    <row r="42106" spans="6:6">
      <c r="F42106" s="1846"/>
    </row>
    <row r="42107" spans="6:6">
      <c r="F42107" s="1846"/>
    </row>
    <row r="42108" spans="6:6">
      <c r="F42108" s="1846"/>
    </row>
    <row r="42109" spans="6:6">
      <c r="F42109" s="1846"/>
    </row>
    <row r="42110" spans="6:6">
      <c r="F42110" s="1846"/>
    </row>
    <row r="42111" spans="6:6">
      <c r="F42111" s="1846"/>
    </row>
    <row r="42112" spans="6:6">
      <c r="F42112" s="1846"/>
    </row>
    <row r="42113" spans="6:6">
      <c r="F42113" s="1846"/>
    </row>
    <row r="42114" spans="6:6">
      <c r="F42114" s="1846"/>
    </row>
    <row r="42115" spans="6:6">
      <c r="F42115" s="1846"/>
    </row>
    <row r="42116" spans="6:6">
      <c r="F42116" s="1846"/>
    </row>
    <row r="42117" spans="6:6">
      <c r="F42117" s="1846"/>
    </row>
    <row r="42118" spans="6:6">
      <c r="F42118" s="1846"/>
    </row>
    <row r="42119" spans="6:6">
      <c r="F42119" s="1846"/>
    </row>
    <row r="42120" spans="6:6">
      <c r="F42120" s="1846"/>
    </row>
    <row r="42121" spans="6:6">
      <c r="F42121" s="1846"/>
    </row>
    <row r="42122" spans="6:6">
      <c r="F42122" s="1846"/>
    </row>
    <row r="42123" spans="6:6">
      <c r="F42123" s="1846"/>
    </row>
    <row r="42124" spans="6:6">
      <c r="F42124" s="1846"/>
    </row>
    <row r="42125" spans="6:6">
      <c r="F42125" s="1846"/>
    </row>
    <row r="42126" spans="6:6">
      <c r="F42126" s="1846"/>
    </row>
    <row r="42127" spans="6:6">
      <c r="F42127" s="1846"/>
    </row>
    <row r="42128" spans="6:6">
      <c r="F42128" s="1846"/>
    </row>
    <row r="42129" spans="6:6">
      <c r="F42129" s="1846"/>
    </row>
    <row r="42130" spans="6:6">
      <c r="F42130" s="1846"/>
    </row>
    <row r="42131" spans="6:6">
      <c r="F42131" s="1846"/>
    </row>
    <row r="42132" spans="6:6">
      <c r="F42132" s="1846"/>
    </row>
    <row r="42133" spans="6:6">
      <c r="F42133" s="1846"/>
    </row>
    <row r="42134" spans="6:6">
      <c r="F42134" s="1846"/>
    </row>
    <row r="42135" spans="6:6">
      <c r="F42135" s="1846"/>
    </row>
    <row r="42136" spans="6:6">
      <c r="F42136" s="1846"/>
    </row>
    <row r="42137" spans="6:6">
      <c r="F42137" s="1846"/>
    </row>
    <row r="42138" spans="6:6">
      <c r="F42138" s="1846"/>
    </row>
    <row r="42139" spans="6:6">
      <c r="F42139" s="1846"/>
    </row>
    <row r="42140" spans="6:6">
      <c r="F42140" s="1846"/>
    </row>
    <row r="42141" spans="6:6">
      <c r="F42141" s="1846"/>
    </row>
    <row r="42142" spans="6:6">
      <c r="F42142" s="1846"/>
    </row>
    <row r="42143" spans="6:6">
      <c r="F42143" s="1846"/>
    </row>
    <row r="42144" spans="6:6">
      <c r="F42144" s="1846"/>
    </row>
    <row r="42145" spans="6:6">
      <c r="F42145" s="1846"/>
    </row>
    <row r="42146" spans="6:6">
      <c r="F42146" s="1846"/>
    </row>
    <row r="42147" spans="6:6">
      <c r="F42147" s="1846"/>
    </row>
    <row r="42148" spans="6:6">
      <c r="F42148" s="1846"/>
    </row>
    <row r="42149" spans="6:6">
      <c r="F42149" s="1846"/>
    </row>
    <row r="42150" spans="6:6">
      <c r="F42150" s="1846"/>
    </row>
    <row r="42151" spans="6:6">
      <c r="F42151" s="1846"/>
    </row>
    <row r="42152" spans="6:6">
      <c r="F42152" s="1846"/>
    </row>
    <row r="42153" spans="6:6">
      <c r="F42153" s="1846"/>
    </row>
    <row r="42154" spans="6:6">
      <c r="F42154" s="1846"/>
    </row>
    <row r="42155" spans="6:6">
      <c r="F42155" s="1846"/>
    </row>
    <row r="42156" spans="6:6">
      <c r="F42156" s="1846"/>
    </row>
    <row r="42157" spans="6:6">
      <c r="F42157" s="1846"/>
    </row>
    <row r="42158" spans="6:6">
      <c r="F42158" s="1846"/>
    </row>
    <row r="42159" spans="6:6">
      <c r="F42159" s="1846"/>
    </row>
    <row r="42160" spans="6:6">
      <c r="F42160" s="1846"/>
    </row>
    <row r="42161" spans="6:6">
      <c r="F42161" s="1846"/>
    </row>
    <row r="42162" spans="6:6">
      <c r="F42162" s="1846"/>
    </row>
    <row r="42163" spans="6:6">
      <c r="F42163" s="1846"/>
    </row>
    <row r="42164" spans="6:6">
      <c r="F42164" s="1846"/>
    </row>
    <row r="42165" spans="6:6">
      <c r="F42165" s="1846"/>
    </row>
    <row r="42166" spans="6:6">
      <c r="F42166" s="1846"/>
    </row>
    <row r="42167" spans="6:6">
      <c r="F42167" s="1846"/>
    </row>
    <row r="42168" spans="6:6">
      <c r="F42168" s="1846"/>
    </row>
    <row r="42169" spans="6:6">
      <c r="F42169" s="1846"/>
    </row>
    <row r="42170" spans="6:6">
      <c r="F42170" s="1846"/>
    </row>
    <row r="42171" spans="6:6">
      <c r="F42171" s="1846"/>
    </row>
    <row r="42172" spans="6:6">
      <c r="F42172" s="1846"/>
    </row>
    <row r="42173" spans="6:6">
      <c r="F42173" s="1846"/>
    </row>
    <row r="42174" spans="6:6">
      <c r="F42174" s="1846"/>
    </row>
    <row r="42175" spans="6:6">
      <c r="F42175" s="1846"/>
    </row>
    <row r="42176" spans="6:6">
      <c r="F42176" s="1846"/>
    </row>
    <row r="42177" spans="6:6">
      <c r="F42177" s="1846"/>
    </row>
    <row r="42178" spans="6:6">
      <c r="F42178" s="1846"/>
    </row>
    <row r="42179" spans="6:6">
      <c r="F42179" s="1846"/>
    </row>
    <row r="42180" spans="6:6">
      <c r="F42180" s="1846"/>
    </row>
    <row r="42181" spans="6:6">
      <c r="F42181" s="1846"/>
    </row>
    <row r="42182" spans="6:6">
      <c r="F42182" s="1846"/>
    </row>
    <row r="42183" spans="6:6">
      <c r="F42183" s="1846"/>
    </row>
    <row r="42184" spans="6:6">
      <c r="F42184" s="1846"/>
    </row>
    <row r="42185" spans="6:6">
      <c r="F42185" s="1846"/>
    </row>
    <row r="42186" spans="6:6">
      <c r="F42186" s="1846"/>
    </row>
    <row r="42187" spans="6:6">
      <c r="F42187" s="1846"/>
    </row>
    <row r="42188" spans="6:6">
      <c r="F42188" s="1846"/>
    </row>
    <row r="42189" spans="6:6">
      <c r="F42189" s="1846"/>
    </row>
    <row r="42190" spans="6:6">
      <c r="F42190" s="1846"/>
    </row>
    <row r="42191" spans="6:6">
      <c r="F42191" s="1846"/>
    </row>
    <row r="42192" spans="6:6">
      <c r="F42192" s="1846"/>
    </row>
    <row r="42193" spans="6:6">
      <c r="F42193" s="1846"/>
    </row>
    <row r="42194" spans="6:6">
      <c r="F42194" s="1846"/>
    </row>
    <row r="42195" spans="6:6">
      <c r="F42195" s="1846"/>
    </row>
    <row r="42196" spans="6:6">
      <c r="F42196" s="1846"/>
    </row>
    <row r="42197" spans="6:6">
      <c r="F42197" s="1846"/>
    </row>
    <row r="42198" spans="6:6">
      <c r="F42198" s="1846"/>
    </row>
    <row r="42199" spans="6:6">
      <c r="F42199" s="1846"/>
    </row>
    <row r="42200" spans="6:6">
      <c r="F42200" s="1846"/>
    </row>
    <row r="42201" spans="6:6">
      <c r="F42201" s="1846"/>
    </row>
    <row r="42202" spans="6:6">
      <c r="F42202" s="1846"/>
    </row>
    <row r="42203" spans="6:6">
      <c r="F42203" s="1846"/>
    </row>
    <row r="42204" spans="6:6">
      <c r="F42204" s="1846"/>
    </row>
    <row r="42205" spans="6:6">
      <c r="F42205" s="1846"/>
    </row>
    <row r="42206" spans="6:6">
      <c r="F42206" s="1846"/>
    </row>
    <row r="42207" spans="6:6">
      <c r="F42207" s="1846"/>
    </row>
    <row r="42208" spans="6:6">
      <c r="F42208" s="1846"/>
    </row>
    <row r="42209" spans="6:6">
      <c r="F42209" s="1846"/>
    </row>
    <row r="42210" spans="6:6">
      <c r="F42210" s="1846"/>
    </row>
    <row r="42211" spans="6:6">
      <c r="F42211" s="1846"/>
    </row>
    <row r="42212" spans="6:6">
      <c r="F42212" s="1846"/>
    </row>
    <row r="42213" spans="6:6">
      <c r="F42213" s="1846"/>
    </row>
    <row r="42214" spans="6:6">
      <c r="F42214" s="1846"/>
    </row>
    <row r="42215" spans="6:6">
      <c r="F42215" s="1846"/>
    </row>
    <row r="42216" spans="6:6">
      <c r="F42216" s="1846"/>
    </row>
    <row r="42217" spans="6:6">
      <c r="F42217" s="1846"/>
    </row>
    <row r="42218" spans="6:6">
      <c r="F42218" s="1846"/>
    </row>
    <row r="42219" spans="6:6">
      <c r="F42219" s="1846"/>
    </row>
    <row r="42220" spans="6:6">
      <c r="F42220" s="1846"/>
    </row>
    <row r="42221" spans="6:6">
      <c r="F42221" s="1846"/>
    </row>
    <row r="42222" spans="6:6">
      <c r="F42222" s="1846"/>
    </row>
    <row r="42223" spans="6:6">
      <c r="F42223" s="1846"/>
    </row>
    <row r="42224" spans="6:6">
      <c r="F42224" s="1846"/>
    </row>
    <row r="42225" spans="6:6">
      <c r="F42225" s="1846"/>
    </row>
    <row r="42226" spans="6:6">
      <c r="F42226" s="1846"/>
    </row>
    <row r="42227" spans="6:6">
      <c r="F42227" s="1846"/>
    </row>
    <row r="42228" spans="6:6">
      <c r="F42228" s="1846"/>
    </row>
    <row r="42229" spans="6:6">
      <c r="F42229" s="1846"/>
    </row>
    <row r="42230" spans="6:6">
      <c r="F42230" s="1846"/>
    </row>
    <row r="42231" spans="6:6">
      <c r="F42231" s="1846"/>
    </row>
    <row r="42232" spans="6:6">
      <c r="F42232" s="1846"/>
    </row>
    <row r="42233" spans="6:6">
      <c r="F42233" s="1846"/>
    </row>
    <row r="42234" spans="6:6">
      <c r="F42234" s="1846"/>
    </row>
    <row r="42235" spans="6:6">
      <c r="F42235" s="1846"/>
    </row>
    <row r="42236" spans="6:6">
      <c r="F42236" s="1846"/>
    </row>
    <row r="42237" spans="6:6">
      <c r="F42237" s="1846"/>
    </row>
    <row r="42238" spans="6:6">
      <c r="F42238" s="1846"/>
    </row>
    <row r="42239" spans="6:6">
      <c r="F42239" s="1846"/>
    </row>
    <row r="42240" spans="6:6">
      <c r="F42240" s="1846"/>
    </row>
    <row r="42241" spans="6:6">
      <c r="F42241" s="1846"/>
    </row>
    <row r="42242" spans="6:6">
      <c r="F42242" s="1846"/>
    </row>
    <row r="42243" spans="6:6">
      <c r="F42243" s="1846"/>
    </row>
    <row r="42244" spans="6:6">
      <c r="F42244" s="1846"/>
    </row>
    <row r="42245" spans="6:6">
      <c r="F42245" s="1846"/>
    </row>
    <row r="42246" spans="6:6">
      <c r="F42246" s="1846"/>
    </row>
    <row r="42247" spans="6:6">
      <c r="F42247" s="1846"/>
    </row>
    <row r="42248" spans="6:6">
      <c r="F42248" s="1846"/>
    </row>
    <row r="42249" spans="6:6">
      <c r="F42249" s="1846"/>
    </row>
    <row r="42250" spans="6:6">
      <c r="F42250" s="1846"/>
    </row>
    <row r="42251" spans="6:6">
      <c r="F42251" s="1846"/>
    </row>
    <row r="42252" spans="6:6">
      <c r="F42252" s="1846"/>
    </row>
    <row r="42253" spans="6:6">
      <c r="F42253" s="1846"/>
    </row>
    <row r="42254" spans="6:6">
      <c r="F42254" s="1846"/>
    </row>
    <row r="42255" spans="6:6">
      <c r="F42255" s="1846"/>
    </row>
    <row r="42256" spans="6:6">
      <c r="F42256" s="1846"/>
    </row>
    <row r="42257" spans="6:6">
      <c r="F42257" s="1846"/>
    </row>
    <row r="42258" spans="6:6">
      <c r="F42258" s="1846"/>
    </row>
    <row r="42259" spans="6:6">
      <c r="F42259" s="1846"/>
    </row>
    <row r="42260" spans="6:6">
      <c r="F42260" s="1846"/>
    </row>
    <row r="42261" spans="6:6">
      <c r="F42261" s="1846"/>
    </row>
    <row r="42262" spans="6:6">
      <c r="F42262" s="1846"/>
    </row>
    <row r="42263" spans="6:6">
      <c r="F42263" s="1846"/>
    </row>
    <row r="42264" spans="6:6">
      <c r="F42264" s="1846"/>
    </row>
    <row r="42265" spans="6:6">
      <c r="F42265" s="1846"/>
    </row>
    <row r="42266" spans="6:6">
      <c r="F42266" s="1846"/>
    </row>
    <row r="42267" spans="6:6">
      <c r="F42267" s="1846"/>
    </row>
    <row r="42268" spans="6:6">
      <c r="F42268" s="1846"/>
    </row>
    <row r="42269" spans="6:6">
      <c r="F42269" s="1846"/>
    </row>
    <row r="42270" spans="6:6">
      <c r="F42270" s="1846"/>
    </row>
    <row r="42271" spans="6:6">
      <c r="F42271" s="1846"/>
    </row>
    <row r="42272" spans="6:6">
      <c r="F42272" s="1846"/>
    </row>
    <row r="42273" spans="6:6">
      <c r="F42273" s="1846"/>
    </row>
    <row r="42274" spans="6:6">
      <c r="F42274" s="1846"/>
    </row>
    <row r="42275" spans="6:6">
      <c r="F42275" s="1846"/>
    </row>
    <row r="42276" spans="6:6">
      <c r="F42276" s="1846"/>
    </row>
    <row r="42277" spans="6:6">
      <c r="F42277" s="1846"/>
    </row>
    <row r="42278" spans="6:6">
      <c r="F42278" s="1846"/>
    </row>
    <row r="42279" spans="6:6">
      <c r="F42279" s="1846"/>
    </row>
    <row r="42280" spans="6:6">
      <c r="F42280" s="1846"/>
    </row>
    <row r="42281" spans="6:6">
      <c r="F42281" s="1846"/>
    </row>
    <row r="42282" spans="6:6">
      <c r="F42282" s="1846"/>
    </row>
    <row r="42283" spans="6:6">
      <c r="F42283" s="1846"/>
    </row>
    <row r="42284" spans="6:6">
      <c r="F42284" s="1846"/>
    </row>
    <row r="42285" spans="6:6">
      <c r="F42285" s="1846"/>
    </row>
    <row r="42286" spans="6:6">
      <c r="F42286" s="1846"/>
    </row>
    <row r="42287" spans="6:6">
      <c r="F42287" s="1846"/>
    </row>
    <row r="42288" spans="6:6">
      <c r="F42288" s="1846"/>
    </row>
    <row r="42289" spans="6:6">
      <c r="F42289" s="1846"/>
    </row>
    <row r="42290" spans="6:6">
      <c r="F42290" s="1846"/>
    </row>
    <row r="42291" spans="6:6">
      <c r="F42291" s="1846"/>
    </row>
    <row r="42292" spans="6:6">
      <c r="F42292" s="1846"/>
    </row>
    <row r="42293" spans="6:6">
      <c r="F42293" s="1846"/>
    </row>
    <row r="42294" spans="6:6">
      <c r="F42294" s="1846"/>
    </row>
    <row r="42295" spans="6:6">
      <c r="F42295" s="1846"/>
    </row>
    <row r="42296" spans="6:6">
      <c r="F42296" s="1846"/>
    </row>
    <row r="42297" spans="6:6">
      <c r="F42297" s="1846"/>
    </row>
    <row r="42298" spans="6:6">
      <c r="F42298" s="1846"/>
    </row>
    <row r="42299" spans="6:6">
      <c r="F42299" s="1846"/>
    </row>
    <row r="42300" spans="6:6">
      <c r="F42300" s="1846"/>
    </row>
    <row r="42301" spans="6:6">
      <c r="F42301" s="1846"/>
    </row>
    <row r="42302" spans="6:6">
      <c r="F42302" s="1846"/>
    </row>
    <row r="42303" spans="6:6">
      <c r="F42303" s="1846"/>
    </row>
    <row r="42304" spans="6:6">
      <c r="F42304" s="1846"/>
    </row>
    <row r="42305" spans="6:6">
      <c r="F42305" s="1846"/>
    </row>
    <row r="42306" spans="6:6">
      <c r="F42306" s="1846"/>
    </row>
    <row r="42307" spans="6:6">
      <c r="F42307" s="1846"/>
    </row>
    <row r="42308" spans="6:6">
      <c r="F42308" s="1846"/>
    </row>
    <row r="42309" spans="6:6">
      <c r="F42309" s="1846"/>
    </row>
    <row r="42310" spans="6:6">
      <c r="F42310" s="1846"/>
    </row>
    <row r="42311" spans="6:6">
      <c r="F42311" s="1846"/>
    </row>
    <row r="42312" spans="6:6">
      <c r="F42312" s="1846"/>
    </row>
    <row r="42313" spans="6:6">
      <c r="F42313" s="1846"/>
    </row>
    <row r="42314" spans="6:6">
      <c r="F42314" s="1846"/>
    </row>
    <row r="42315" spans="6:6">
      <c r="F42315" s="1846"/>
    </row>
    <row r="42316" spans="6:6">
      <c r="F42316" s="1846"/>
    </row>
    <row r="42317" spans="6:6">
      <c r="F42317" s="1846"/>
    </row>
    <row r="42318" spans="6:6">
      <c r="F42318" s="1846"/>
    </row>
    <row r="42319" spans="6:6">
      <c r="F42319" s="1846"/>
    </row>
    <row r="42320" spans="6:6">
      <c r="F42320" s="1846"/>
    </row>
    <row r="42321" spans="6:6">
      <c r="F42321" s="1846"/>
    </row>
    <row r="42322" spans="6:6">
      <c r="F42322" s="1846"/>
    </row>
    <row r="42323" spans="6:6">
      <c r="F42323" s="1846"/>
    </row>
    <row r="42324" spans="6:6">
      <c r="F42324" s="1846"/>
    </row>
    <row r="42325" spans="6:6">
      <c r="F42325" s="1846"/>
    </row>
    <row r="42326" spans="6:6">
      <c r="F42326" s="1846"/>
    </row>
    <row r="42327" spans="6:6">
      <c r="F42327" s="1846"/>
    </row>
    <row r="42328" spans="6:6">
      <c r="F42328" s="1846"/>
    </row>
    <row r="42329" spans="6:6">
      <c r="F42329" s="1846"/>
    </row>
    <row r="42330" spans="6:6">
      <c r="F42330" s="1846"/>
    </row>
    <row r="42331" spans="6:6">
      <c r="F42331" s="1846"/>
    </row>
    <row r="42332" spans="6:6">
      <c r="F42332" s="1846"/>
    </row>
    <row r="42333" spans="6:6">
      <c r="F42333" s="1846"/>
    </row>
    <row r="42334" spans="6:6">
      <c r="F42334" s="1846"/>
    </row>
    <row r="42335" spans="6:6">
      <c r="F42335" s="1846"/>
    </row>
    <row r="42336" spans="6:6">
      <c r="F42336" s="1846"/>
    </row>
    <row r="42337" spans="6:6">
      <c r="F42337" s="1846"/>
    </row>
    <row r="42338" spans="6:6">
      <c r="F42338" s="1846"/>
    </row>
    <row r="42339" spans="6:6">
      <c r="F42339" s="1846"/>
    </row>
    <row r="42340" spans="6:6">
      <c r="F42340" s="1846"/>
    </row>
    <row r="42341" spans="6:6">
      <c r="F42341" s="1846"/>
    </row>
    <row r="42342" spans="6:6">
      <c r="F42342" s="1846"/>
    </row>
    <row r="42343" spans="6:6">
      <c r="F42343" s="1846"/>
    </row>
    <row r="42344" spans="6:6">
      <c r="F42344" s="1846"/>
    </row>
    <row r="42345" spans="6:6">
      <c r="F42345" s="1846"/>
    </row>
    <row r="42346" spans="6:6">
      <c r="F42346" s="1846"/>
    </row>
    <row r="42347" spans="6:6">
      <c r="F42347" s="1846"/>
    </row>
    <row r="42348" spans="6:6">
      <c r="F42348" s="1846"/>
    </row>
    <row r="42349" spans="6:6">
      <c r="F42349" s="1846"/>
    </row>
    <row r="42350" spans="6:6">
      <c r="F42350" s="1846"/>
    </row>
    <row r="42351" spans="6:6">
      <c r="F42351" s="1846"/>
    </row>
    <row r="42352" spans="6:6">
      <c r="F42352" s="1846"/>
    </row>
    <row r="42353" spans="6:6">
      <c r="F42353" s="1846"/>
    </row>
    <row r="42354" spans="6:6">
      <c r="F42354" s="1846"/>
    </row>
    <row r="42355" spans="6:6">
      <c r="F42355" s="1846"/>
    </row>
    <row r="42356" spans="6:6">
      <c r="F42356" s="1846"/>
    </row>
    <row r="42357" spans="6:6">
      <c r="F42357" s="1846"/>
    </row>
    <row r="42358" spans="6:6">
      <c r="F42358" s="1846"/>
    </row>
    <row r="42359" spans="6:6">
      <c r="F42359" s="1846"/>
    </row>
    <row r="42360" spans="6:6">
      <c r="F42360" s="1846"/>
    </row>
    <row r="42361" spans="6:6">
      <c r="F42361" s="1846"/>
    </row>
    <row r="42362" spans="6:6">
      <c r="F42362" s="1846"/>
    </row>
    <row r="42363" spans="6:6">
      <c r="F42363" s="1846"/>
    </row>
    <row r="42364" spans="6:6">
      <c r="F42364" s="1846"/>
    </row>
    <row r="42365" spans="6:6">
      <c r="F42365" s="1846"/>
    </row>
    <row r="42366" spans="6:6">
      <c r="F42366" s="1846"/>
    </row>
    <row r="42367" spans="6:6">
      <c r="F42367" s="1846"/>
    </row>
    <row r="42368" spans="6:6">
      <c r="F42368" s="1846"/>
    </row>
    <row r="42369" spans="6:6">
      <c r="F42369" s="1846"/>
    </row>
    <row r="42370" spans="6:6">
      <c r="F42370" s="1846"/>
    </row>
    <row r="42371" spans="6:6">
      <c r="F42371" s="1846"/>
    </row>
    <row r="42372" spans="6:6">
      <c r="F42372" s="1846"/>
    </row>
    <row r="42373" spans="6:6">
      <c r="F42373" s="1846"/>
    </row>
    <row r="42374" spans="6:6">
      <c r="F42374" s="1846"/>
    </row>
    <row r="42375" spans="6:6">
      <c r="F42375" s="1846"/>
    </row>
    <row r="42376" spans="6:6">
      <c r="F42376" s="1846"/>
    </row>
    <row r="42377" spans="6:6">
      <c r="F42377" s="1846"/>
    </row>
    <row r="42378" spans="6:6">
      <c r="F42378" s="1846"/>
    </row>
    <row r="42379" spans="6:6">
      <c r="F42379" s="1846"/>
    </row>
    <row r="42380" spans="6:6">
      <c r="F42380" s="1846"/>
    </row>
    <row r="42381" spans="6:6">
      <c r="F42381" s="1846"/>
    </row>
    <row r="42382" spans="6:6">
      <c r="F42382" s="1846"/>
    </row>
    <row r="42383" spans="6:6">
      <c r="F42383" s="1846"/>
    </row>
    <row r="42384" spans="6:6">
      <c r="F42384" s="1846"/>
    </row>
    <row r="42385" spans="6:6">
      <c r="F42385" s="1846"/>
    </row>
    <row r="42386" spans="6:6">
      <c r="F42386" s="1846"/>
    </row>
    <row r="42387" spans="6:6">
      <c r="F42387" s="1846"/>
    </row>
    <row r="42388" spans="6:6">
      <c r="F42388" s="1846"/>
    </row>
    <row r="42389" spans="6:6">
      <c r="F42389" s="1846"/>
    </row>
    <row r="42390" spans="6:6">
      <c r="F42390" s="1846"/>
    </row>
    <row r="42391" spans="6:6">
      <c r="F42391" s="1846"/>
    </row>
    <row r="42392" spans="6:6">
      <c r="F42392" s="1846"/>
    </row>
    <row r="42393" spans="6:6">
      <c r="F42393" s="1846"/>
    </row>
    <row r="42394" spans="6:6">
      <c r="F42394" s="1846"/>
    </row>
    <row r="42395" spans="6:6">
      <c r="F42395" s="1846"/>
    </row>
    <row r="42396" spans="6:6">
      <c r="F42396" s="1846"/>
    </row>
    <row r="42397" spans="6:6">
      <c r="F42397" s="1846"/>
    </row>
    <row r="42398" spans="6:6">
      <c r="F42398" s="1846"/>
    </row>
    <row r="42399" spans="6:6">
      <c r="F42399" s="1846"/>
    </row>
    <row r="42400" spans="6:6">
      <c r="F42400" s="1846"/>
    </row>
    <row r="42401" spans="6:6">
      <c r="F42401" s="1846"/>
    </row>
    <row r="42402" spans="6:6">
      <c r="F42402" s="1846"/>
    </row>
    <row r="42403" spans="6:6">
      <c r="F42403" s="1846"/>
    </row>
    <row r="42404" spans="6:6">
      <c r="F42404" s="1846"/>
    </row>
    <row r="42405" spans="6:6">
      <c r="F42405" s="1846"/>
    </row>
    <row r="42406" spans="6:6">
      <c r="F42406" s="1846"/>
    </row>
    <row r="42407" spans="6:6">
      <c r="F42407" s="1846"/>
    </row>
    <row r="42408" spans="6:6">
      <c r="F42408" s="1846"/>
    </row>
    <row r="42409" spans="6:6">
      <c r="F42409" s="1846"/>
    </row>
    <row r="42410" spans="6:6">
      <c r="F42410" s="1846"/>
    </row>
    <row r="42411" spans="6:6">
      <c r="F42411" s="1846"/>
    </row>
    <row r="42412" spans="6:6">
      <c r="F42412" s="1846"/>
    </row>
    <row r="42413" spans="6:6">
      <c r="F42413" s="1846"/>
    </row>
    <row r="42414" spans="6:6">
      <c r="F42414" s="1846"/>
    </row>
    <row r="42415" spans="6:6">
      <c r="F42415" s="1846"/>
    </row>
    <row r="42416" spans="6:6">
      <c r="F42416" s="1846"/>
    </row>
    <row r="42417" spans="6:6">
      <c r="F42417" s="1846"/>
    </row>
    <row r="42418" spans="6:6">
      <c r="F42418" s="1846"/>
    </row>
    <row r="42419" spans="6:6">
      <c r="F42419" s="1846"/>
    </row>
    <row r="42420" spans="6:6">
      <c r="F42420" s="1846"/>
    </row>
    <row r="42421" spans="6:6">
      <c r="F42421" s="1846"/>
    </row>
    <row r="42422" spans="6:6">
      <c r="F42422" s="1846"/>
    </row>
    <row r="42423" spans="6:6">
      <c r="F42423" s="1846"/>
    </row>
    <row r="42424" spans="6:6">
      <c r="F42424" s="1846"/>
    </row>
    <row r="42425" spans="6:6">
      <c r="F42425" s="1846"/>
    </row>
    <row r="42426" spans="6:6">
      <c r="F42426" s="1846"/>
    </row>
    <row r="42427" spans="6:6">
      <c r="F42427" s="1846"/>
    </row>
    <row r="42428" spans="6:6">
      <c r="F42428" s="1846"/>
    </row>
    <row r="42429" spans="6:6">
      <c r="F42429" s="1846"/>
    </row>
    <row r="42430" spans="6:6">
      <c r="F42430" s="1846"/>
    </row>
    <row r="42431" spans="6:6">
      <c r="F42431" s="1846"/>
    </row>
    <row r="42432" spans="6:6">
      <c r="F42432" s="1846"/>
    </row>
    <row r="42433" spans="6:6">
      <c r="F42433" s="1846"/>
    </row>
    <row r="42434" spans="6:6">
      <c r="F42434" s="1846"/>
    </row>
    <row r="42435" spans="6:6">
      <c r="F42435" s="1846"/>
    </row>
    <row r="42436" spans="6:6">
      <c r="F42436" s="1846"/>
    </row>
    <row r="42437" spans="6:6">
      <c r="F42437" s="1846"/>
    </row>
    <row r="42438" spans="6:6">
      <c r="F42438" s="1846"/>
    </row>
    <row r="42439" spans="6:6">
      <c r="F42439" s="1846"/>
    </row>
    <row r="42440" spans="6:6">
      <c r="F42440" s="1846"/>
    </row>
    <row r="42441" spans="6:6">
      <c r="F42441" s="1846"/>
    </row>
    <row r="42442" spans="6:6">
      <c r="F42442" s="1846"/>
    </row>
    <row r="42443" spans="6:6">
      <c r="F42443" s="1846"/>
    </row>
    <row r="42444" spans="6:6">
      <c r="F42444" s="1846"/>
    </row>
    <row r="42445" spans="6:6">
      <c r="F42445" s="1846"/>
    </row>
    <row r="42446" spans="6:6">
      <c r="F42446" s="1846"/>
    </row>
    <row r="42447" spans="6:6">
      <c r="F42447" s="1846"/>
    </row>
    <row r="42448" spans="6:6">
      <c r="F42448" s="1846"/>
    </row>
    <row r="42449" spans="6:6">
      <c r="F42449" s="1846"/>
    </row>
    <row r="42450" spans="6:6">
      <c r="F42450" s="1846"/>
    </row>
    <row r="42451" spans="6:6">
      <c r="F42451" s="1846"/>
    </row>
    <row r="42452" spans="6:6">
      <c r="F42452" s="1846"/>
    </row>
    <row r="42453" spans="6:6">
      <c r="F42453" s="1846"/>
    </row>
    <row r="42454" spans="6:6">
      <c r="F42454" s="1846"/>
    </row>
    <row r="42455" spans="6:6">
      <c r="F42455" s="1846"/>
    </row>
    <row r="42456" spans="6:6">
      <c r="F42456" s="1846"/>
    </row>
    <row r="42457" spans="6:6">
      <c r="F42457" s="1846"/>
    </row>
    <row r="42458" spans="6:6">
      <c r="F42458" s="1846"/>
    </row>
    <row r="42459" spans="6:6">
      <c r="F42459" s="1846"/>
    </row>
    <row r="42460" spans="6:6">
      <c r="F42460" s="1846"/>
    </row>
    <row r="42461" spans="6:6">
      <c r="F42461" s="1846"/>
    </row>
    <row r="42462" spans="6:6">
      <c r="F42462" s="1846"/>
    </row>
    <row r="42463" spans="6:6">
      <c r="F42463" s="1846"/>
    </row>
    <row r="42464" spans="6:6">
      <c r="F42464" s="1846"/>
    </row>
    <row r="42465" spans="6:6">
      <c r="F42465" s="1846"/>
    </row>
    <row r="42466" spans="6:6">
      <c r="F42466" s="1846"/>
    </row>
    <row r="42467" spans="6:6">
      <c r="F42467" s="1846"/>
    </row>
    <row r="42468" spans="6:6">
      <c r="F42468" s="1846"/>
    </row>
    <row r="42469" spans="6:6">
      <c r="F42469" s="1846"/>
    </row>
    <row r="42470" spans="6:6">
      <c r="F42470" s="1846"/>
    </row>
    <row r="42471" spans="6:6">
      <c r="F42471" s="1846"/>
    </row>
    <row r="42472" spans="6:6">
      <c r="F42472" s="1846"/>
    </row>
    <row r="42473" spans="6:6">
      <c r="F42473" s="1846"/>
    </row>
    <row r="42474" spans="6:6">
      <c r="F42474" s="1846"/>
    </row>
    <row r="42475" spans="6:6">
      <c r="F42475" s="1846"/>
    </row>
    <row r="42476" spans="6:6">
      <c r="F42476" s="1846"/>
    </row>
    <row r="42477" spans="6:6">
      <c r="F42477" s="1846"/>
    </row>
    <row r="42478" spans="6:6">
      <c r="F42478" s="1846"/>
    </row>
    <row r="42479" spans="6:6">
      <c r="F42479" s="1846"/>
    </row>
    <row r="42480" spans="6:6">
      <c r="F42480" s="1846"/>
    </row>
    <row r="42481" spans="6:6">
      <c r="F42481" s="1846"/>
    </row>
    <row r="42482" spans="6:6">
      <c r="F42482" s="1846"/>
    </row>
    <row r="42483" spans="6:6">
      <c r="F42483" s="1846"/>
    </row>
    <row r="42484" spans="6:6">
      <c r="F42484" s="1846"/>
    </row>
    <row r="42485" spans="6:6">
      <c r="F42485" s="1846"/>
    </row>
    <row r="42486" spans="6:6">
      <c r="F42486" s="1846"/>
    </row>
    <row r="42487" spans="6:6">
      <c r="F42487" s="1846"/>
    </row>
    <row r="42488" spans="6:6">
      <c r="F42488" s="1846"/>
    </row>
    <row r="42489" spans="6:6">
      <c r="F42489" s="1846"/>
    </row>
    <row r="42490" spans="6:6">
      <c r="F42490" s="1846"/>
    </row>
    <row r="42491" spans="6:6">
      <c r="F42491" s="1846"/>
    </row>
    <row r="42492" spans="6:6">
      <c r="F42492" s="1846"/>
    </row>
    <row r="42493" spans="6:6">
      <c r="F42493" s="1846"/>
    </row>
    <row r="42494" spans="6:6">
      <c r="F42494" s="1846"/>
    </row>
    <row r="42495" spans="6:6">
      <c r="F42495" s="1846"/>
    </row>
    <row r="42496" spans="6:6">
      <c r="F42496" s="1846"/>
    </row>
    <row r="42497" spans="6:6">
      <c r="F42497" s="1846"/>
    </row>
    <row r="42498" spans="6:6">
      <c r="F42498" s="1846"/>
    </row>
    <row r="42499" spans="6:6">
      <c r="F42499" s="1846"/>
    </row>
    <row r="42500" spans="6:6">
      <c r="F42500" s="1846"/>
    </row>
    <row r="42501" spans="6:6">
      <c r="F42501" s="1846"/>
    </row>
    <row r="42502" spans="6:6">
      <c r="F42502" s="1846"/>
    </row>
    <row r="42503" spans="6:6">
      <c r="F42503" s="1846"/>
    </row>
    <row r="42504" spans="6:6">
      <c r="F42504" s="1846"/>
    </row>
    <row r="42505" spans="6:6">
      <c r="F42505" s="1846"/>
    </row>
    <row r="42506" spans="6:6">
      <c r="F42506" s="1846"/>
    </row>
    <row r="42507" spans="6:6">
      <c r="F42507" s="1846"/>
    </row>
    <row r="42508" spans="6:6">
      <c r="F42508" s="1846"/>
    </row>
    <row r="42509" spans="6:6">
      <c r="F42509" s="1846"/>
    </row>
    <row r="42510" spans="6:6">
      <c r="F42510" s="1846"/>
    </row>
    <row r="42511" spans="6:6">
      <c r="F42511" s="1846"/>
    </row>
    <row r="42512" spans="6:6">
      <c r="F42512" s="1846"/>
    </row>
    <row r="42513" spans="6:6">
      <c r="F42513" s="1846"/>
    </row>
    <row r="42514" spans="6:6">
      <c r="F42514" s="1846"/>
    </row>
    <row r="42515" spans="6:6">
      <c r="F42515" s="1846"/>
    </row>
    <row r="42516" spans="6:6">
      <c r="F42516" s="1846"/>
    </row>
    <row r="42517" spans="6:6">
      <c r="F42517" s="1846"/>
    </row>
    <row r="42518" spans="6:6">
      <c r="F42518" s="1846"/>
    </row>
    <row r="42519" spans="6:6">
      <c r="F42519" s="1846"/>
    </row>
    <row r="42520" spans="6:6">
      <c r="F42520" s="1846"/>
    </row>
    <row r="42521" spans="6:6">
      <c r="F42521" s="1846"/>
    </row>
    <row r="42522" spans="6:6">
      <c r="F42522" s="1846"/>
    </row>
    <row r="42523" spans="6:6">
      <c r="F42523" s="1846"/>
    </row>
    <row r="42524" spans="6:6">
      <c r="F42524" s="1846"/>
    </row>
    <row r="42525" spans="6:6">
      <c r="F42525" s="1846"/>
    </row>
    <row r="42526" spans="6:6">
      <c r="F42526" s="1846"/>
    </row>
    <row r="42527" spans="6:6">
      <c r="F42527" s="1846"/>
    </row>
    <row r="42528" spans="6:6">
      <c r="F42528" s="1846"/>
    </row>
    <row r="42529" spans="6:6">
      <c r="F42529" s="1846"/>
    </row>
    <row r="42530" spans="6:6">
      <c r="F42530" s="1846"/>
    </row>
    <row r="42531" spans="6:6">
      <c r="F42531" s="1846"/>
    </row>
    <row r="42532" spans="6:6">
      <c r="F42532" s="1846"/>
    </row>
    <row r="42533" spans="6:6">
      <c r="F42533" s="1846"/>
    </row>
    <row r="42534" spans="6:6">
      <c r="F42534" s="1846"/>
    </row>
    <row r="42535" spans="6:6">
      <c r="F42535" s="1846"/>
    </row>
    <row r="42536" spans="6:6">
      <c r="F42536" s="1846"/>
    </row>
    <row r="42537" spans="6:6">
      <c r="F42537" s="1846"/>
    </row>
    <row r="42538" spans="6:6">
      <c r="F42538" s="1846"/>
    </row>
    <row r="42539" spans="6:6">
      <c r="F42539" s="1846"/>
    </row>
    <row r="42540" spans="6:6">
      <c r="F42540" s="1846"/>
    </row>
    <row r="42541" spans="6:6">
      <c r="F42541" s="1846"/>
    </row>
    <row r="42542" spans="6:6">
      <c r="F42542" s="1846"/>
    </row>
    <row r="42543" spans="6:6">
      <c r="F42543" s="1846"/>
    </row>
    <row r="42544" spans="6:6">
      <c r="F42544" s="1846"/>
    </row>
    <row r="42545" spans="6:6">
      <c r="F42545" s="1846"/>
    </row>
    <row r="42546" spans="6:6">
      <c r="F42546" s="1846"/>
    </row>
    <row r="42547" spans="6:6">
      <c r="F42547" s="1846"/>
    </row>
    <row r="42548" spans="6:6">
      <c r="F42548" s="1846"/>
    </row>
    <row r="42549" spans="6:6">
      <c r="F42549" s="1846"/>
    </row>
    <row r="42550" spans="6:6">
      <c r="F42550" s="1846"/>
    </row>
    <row r="42551" spans="6:6">
      <c r="F42551" s="1846"/>
    </row>
    <row r="42552" spans="6:6">
      <c r="F42552" s="1846"/>
    </row>
    <row r="42553" spans="6:6">
      <c r="F42553" s="1846"/>
    </row>
    <row r="42554" spans="6:6">
      <c r="F42554" s="1846"/>
    </row>
    <row r="42555" spans="6:6">
      <c r="F42555" s="1846"/>
    </row>
    <row r="42556" spans="6:6">
      <c r="F42556" s="1846"/>
    </row>
    <row r="42557" spans="6:6">
      <c r="F42557" s="1846"/>
    </row>
    <row r="42558" spans="6:6">
      <c r="F42558" s="1846"/>
    </row>
    <row r="42559" spans="6:6">
      <c r="F42559" s="1846"/>
    </row>
    <row r="42560" spans="6:6">
      <c r="F42560" s="1846"/>
    </row>
    <row r="42561" spans="6:6">
      <c r="F42561" s="1846"/>
    </row>
    <row r="42562" spans="6:6">
      <c r="F42562" s="1846"/>
    </row>
    <row r="42563" spans="6:6">
      <c r="F42563" s="1846"/>
    </row>
    <row r="42564" spans="6:6">
      <c r="F42564" s="1846"/>
    </row>
    <row r="42565" spans="6:6">
      <c r="F42565" s="1846"/>
    </row>
    <row r="42566" spans="6:6">
      <c r="F42566" s="1846"/>
    </row>
    <row r="42567" spans="6:6">
      <c r="F42567" s="1846"/>
    </row>
    <row r="42568" spans="6:6">
      <c r="F42568" s="1846"/>
    </row>
    <row r="42569" spans="6:6">
      <c r="F42569" s="1846"/>
    </row>
    <row r="42570" spans="6:6">
      <c r="F42570" s="1846"/>
    </row>
    <row r="42571" spans="6:6">
      <c r="F42571" s="1846"/>
    </row>
    <row r="42572" spans="6:6">
      <c r="F42572" s="1846"/>
    </row>
    <row r="42573" spans="6:6">
      <c r="F42573" s="1846"/>
    </row>
    <row r="42574" spans="6:6">
      <c r="F42574" s="1846"/>
    </row>
    <row r="42575" spans="6:6">
      <c r="F42575" s="1846"/>
    </row>
    <row r="42576" spans="6:6">
      <c r="F42576" s="1846"/>
    </row>
    <row r="42577" spans="6:6">
      <c r="F42577" s="1846"/>
    </row>
    <row r="42578" spans="6:6">
      <c r="F42578" s="1846"/>
    </row>
    <row r="42579" spans="6:6">
      <c r="F42579" s="1846"/>
    </row>
    <row r="42580" spans="6:6">
      <c r="F42580" s="1846"/>
    </row>
    <row r="42581" spans="6:6">
      <c r="F42581" s="1846"/>
    </row>
    <row r="42582" spans="6:6">
      <c r="F42582" s="1846"/>
    </row>
    <row r="42583" spans="6:6">
      <c r="F42583" s="1846"/>
    </row>
    <row r="42584" spans="6:6">
      <c r="F42584" s="1846"/>
    </row>
    <row r="42585" spans="6:6">
      <c r="F42585" s="1846"/>
    </row>
    <row r="42586" spans="6:6">
      <c r="F42586" s="1846"/>
    </row>
    <row r="42587" spans="6:6">
      <c r="F42587" s="1846"/>
    </row>
    <row r="42588" spans="6:6">
      <c r="F42588" s="1846"/>
    </row>
    <row r="42589" spans="6:6">
      <c r="F42589" s="1846"/>
    </row>
    <row r="42590" spans="6:6">
      <c r="F42590" s="1846"/>
    </row>
    <row r="42591" spans="6:6">
      <c r="F42591" s="1846"/>
    </row>
    <row r="42592" spans="6:6">
      <c r="F42592" s="1846"/>
    </row>
    <row r="42593" spans="6:6">
      <c r="F42593" s="1846"/>
    </row>
    <row r="42594" spans="6:6">
      <c r="F42594" s="1846"/>
    </row>
    <row r="42595" spans="6:6">
      <c r="F42595" s="1846"/>
    </row>
    <row r="42596" spans="6:6">
      <c r="F42596" s="1846"/>
    </row>
    <row r="42597" spans="6:6">
      <c r="F42597" s="1846"/>
    </row>
    <row r="42598" spans="6:6">
      <c r="F42598" s="1846"/>
    </row>
    <row r="42599" spans="6:6">
      <c r="F42599" s="1846"/>
    </row>
    <row r="42600" spans="6:6">
      <c r="F42600" s="1846"/>
    </row>
    <row r="42601" spans="6:6">
      <c r="F42601" s="1846"/>
    </row>
    <row r="42602" spans="6:6">
      <c r="F42602" s="1846"/>
    </row>
    <row r="42603" spans="6:6">
      <c r="F42603" s="1846"/>
    </row>
    <row r="42604" spans="6:6">
      <c r="F42604" s="1846"/>
    </row>
    <row r="42605" spans="6:6">
      <c r="F42605" s="1846"/>
    </row>
    <row r="42606" spans="6:6">
      <c r="F42606" s="1846"/>
    </row>
    <row r="42607" spans="6:6">
      <c r="F42607" s="1846"/>
    </row>
    <row r="42608" spans="6:6">
      <c r="F42608" s="1846"/>
    </row>
    <row r="42609" spans="6:6">
      <c r="F42609" s="1846"/>
    </row>
    <row r="42610" spans="6:6">
      <c r="F42610" s="1846"/>
    </row>
    <row r="42611" spans="6:6">
      <c r="F42611" s="1846"/>
    </row>
    <row r="42612" spans="6:6">
      <c r="F42612" s="1846"/>
    </row>
    <row r="42613" spans="6:6">
      <c r="F42613" s="1846"/>
    </row>
    <row r="42614" spans="6:6">
      <c r="F42614" s="1846"/>
    </row>
    <row r="42615" spans="6:6">
      <c r="F42615" s="1846"/>
    </row>
    <row r="42616" spans="6:6">
      <c r="F42616" s="1846"/>
    </row>
    <row r="42617" spans="6:6">
      <c r="F42617" s="1846"/>
    </row>
    <row r="42618" spans="6:6">
      <c r="F42618" s="1846"/>
    </row>
    <row r="42619" spans="6:6">
      <c r="F42619" s="1846"/>
    </row>
    <row r="42620" spans="6:6">
      <c r="F42620" s="1846"/>
    </row>
    <row r="42621" spans="6:6">
      <c r="F42621" s="1846"/>
    </row>
    <row r="42622" spans="6:6">
      <c r="F42622" s="1846"/>
    </row>
    <row r="42623" spans="6:6">
      <c r="F42623" s="1846"/>
    </row>
    <row r="42624" spans="6:6">
      <c r="F42624" s="1846"/>
    </row>
    <row r="42625" spans="6:6">
      <c r="F42625" s="1846"/>
    </row>
    <row r="42626" spans="6:6">
      <c r="F42626" s="1846"/>
    </row>
    <row r="42627" spans="6:6">
      <c r="F42627" s="1846"/>
    </row>
    <row r="42628" spans="6:6">
      <c r="F42628" s="1846"/>
    </row>
    <row r="42629" spans="6:6">
      <c r="F42629" s="1846"/>
    </row>
    <row r="42630" spans="6:6">
      <c r="F42630" s="1846"/>
    </row>
    <row r="42631" spans="6:6">
      <c r="F42631" s="1846"/>
    </row>
    <row r="42632" spans="6:6">
      <c r="F42632" s="1846"/>
    </row>
    <row r="42633" spans="6:6">
      <c r="F42633" s="1846"/>
    </row>
    <row r="42634" spans="6:6">
      <c r="F42634" s="1846"/>
    </row>
    <row r="42635" spans="6:6">
      <c r="F42635" s="1846"/>
    </row>
    <row r="42636" spans="6:6">
      <c r="F42636" s="1846"/>
    </row>
    <row r="42637" spans="6:6">
      <c r="F42637" s="1846"/>
    </row>
    <row r="42638" spans="6:6">
      <c r="F42638" s="1846"/>
    </row>
    <row r="42639" spans="6:6">
      <c r="F42639" s="1846"/>
    </row>
    <row r="42640" spans="6:6">
      <c r="F42640" s="1846"/>
    </row>
    <row r="42641" spans="6:6">
      <c r="F42641" s="1846"/>
    </row>
    <row r="42642" spans="6:6">
      <c r="F42642" s="1846"/>
    </row>
    <row r="42643" spans="6:6">
      <c r="F42643" s="1846"/>
    </row>
    <row r="42644" spans="6:6">
      <c r="F42644" s="1846"/>
    </row>
    <row r="42645" spans="6:6">
      <c r="F42645" s="1846"/>
    </row>
    <row r="42646" spans="6:6">
      <c r="F42646" s="1846"/>
    </row>
    <row r="42647" spans="6:6">
      <c r="F42647" s="1846"/>
    </row>
    <row r="42648" spans="6:6">
      <c r="F42648" s="1846"/>
    </row>
    <row r="42649" spans="6:6">
      <c r="F42649" s="1846"/>
    </row>
    <row r="42650" spans="6:6">
      <c r="F42650" s="1846"/>
    </row>
    <row r="42651" spans="6:6">
      <c r="F42651" s="1846"/>
    </row>
    <row r="42652" spans="6:6">
      <c r="F42652" s="1846"/>
    </row>
    <row r="42653" spans="6:6">
      <c r="F42653" s="1846"/>
    </row>
    <row r="42654" spans="6:6">
      <c r="F42654" s="1846"/>
    </row>
    <row r="42655" spans="6:6">
      <c r="F42655" s="1846"/>
    </row>
    <row r="42656" spans="6:6">
      <c r="F42656" s="1846"/>
    </row>
    <row r="42657" spans="6:6">
      <c r="F42657" s="1846"/>
    </row>
    <row r="42658" spans="6:6">
      <c r="F42658" s="1846"/>
    </row>
    <row r="42659" spans="6:6">
      <c r="F42659" s="1846"/>
    </row>
    <row r="42660" spans="6:6">
      <c r="F42660" s="1846"/>
    </row>
    <row r="42661" spans="6:6">
      <c r="F42661" s="1846"/>
    </row>
    <row r="42662" spans="6:6">
      <c r="F42662" s="1846"/>
    </row>
    <row r="42663" spans="6:6">
      <c r="F42663" s="1846"/>
    </row>
    <row r="42664" spans="6:6">
      <c r="F42664" s="1846"/>
    </row>
    <row r="42665" spans="6:6">
      <c r="F42665" s="1846"/>
    </row>
    <row r="42666" spans="6:6">
      <c r="F42666" s="1846"/>
    </row>
    <row r="42667" spans="6:6">
      <c r="F42667" s="1846"/>
    </row>
    <row r="42668" spans="6:6">
      <c r="F42668" s="1846"/>
    </row>
    <row r="42669" spans="6:6">
      <c r="F42669" s="1846"/>
    </row>
    <row r="42670" spans="6:6">
      <c r="F42670" s="1846"/>
    </row>
    <row r="42671" spans="6:6">
      <c r="F42671" s="1846"/>
    </row>
    <row r="42672" spans="6:6">
      <c r="F42672" s="1846"/>
    </row>
    <row r="42673" spans="6:6">
      <c r="F42673" s="1846"/>
    </row>
    <row r="42674" spans="6:6">
      <c r="F42674" s="1846"/>
    </row>
    <row r="42675" spans="6:6">
      <c r="F42675" s="1846"/>
    </row>
    <row r="42676" spans="6:6">
      <c r="F42676" s="1846"/>
    </row>
    <row r="42677" spans="6:6">
      <c r="F42677" s="1846"/>
    </row>
    <row r="42678" spans="6:6">
      <c r="F42678" s="1846"/>
    </row>
    <row r="42679" spans="6:6">
      <c r="F42679" s="1846"/>
    </row>
    <row r="42680" spans="6:6">
      <c r="F42680" s="1846"/>
    </row>
    <row r="42681" spans="6:6">
      <c r="F42681" s="1846"/>
    </row>
    <row r="42682" spans="6:6">
      <c r="F42682" s="1846"/>
    </row>
    <row r="42683" spans="6:6">
      <c r="F42683" s="1846"/>
    </row>
    <row r="42684" spans="6:6">
      <c r="F42684" s="1846"/>
    </row>
    <row r="42685" spans="6:6">
      <c r="F42685" s="1846"/>
    </row>
    <row r="42686" spans="6:6">
      <c r="F42686" s="1846"/>
    </row>
    <row r="42687" spans="6:6">
      <c r="F42687" s="1846"/>
    </row>
    <row r="42688" spans="6:6">
      <c r="F42688" s="1846"/>
    </row>
    <row r="42689" spans="6:6">
      <c r="F42689" s="1846"/>
    </row>
    <row r="42690" spans="6:6">
      <c r="F42690" s="1846"/>
    </row>
    <row r="42691" spans="6:6">
      <c r="F42691" s="1846"/>
    </row>
    <row r="42692" spans="6:6">
      <c r="F42692" s="1846"/>
    </row>
    <row r="42693" spans="6:6">
      <c r="F42693" s="1846"/>
    </row>
    <row r="42694" spans="6:6">
      <c r="F42694" s="1846"/>
    </row>
    <row r="42695" spans="6:6">
      <c r="F42695" s="1846"/>
    </row>
    <row r="42696" spans="6:6">
      <c r="F42696" s="1846"/>
    </row>
    <row r="42697" spans="6:6">
      <c r="F42697" s="1846"/>
    </row>
    <row r="42698" spans="6:6">
      <c r="F42698" s="1846"/>
    </row>
    <row r="42699" spans="6:6">
      <c r="F42699" s="1846"/>
    </row>
    <row r="42700" spans="6:6">
      <c r="F42700" s="1846"/>
    </row>
    <row r="42701" spans="6:6">
      <c r="F42701" s="1846"/>
    </row>
    <row r="42702" spans="6:6">
      <c r="F42702" s="1846"/>
    </row>
    <row r="42703" spans="6:6">
      <c r="F42703" s="1846"/>
    </row>
    <row r="42704" spans="6:6">
      <c r="F42704" s="1846"/>
    </row>
    <row r="42705" spans="6:6">
      <c r="F42705" s="1846"/>
    </row>
    <row r="42706" spans="6:6">
      <c r="F42706" s="1846"/>
    </row>
    <row r="42707" spans="6:6">
      <c r="F42707" s="1846"/>
    </row>
    <row r="42708" spans="6:6">
      <c r="F42708" s="1846"/>
    </row>
    <row r="42709" spans="6:6">
      <c r="F42709" s="1846"/>
    </row>
    <row r="42710" spans="6:6">
      <c r="F42710" s="1846"/>
    </row>
    <row r="42711" spans="6:6">
      <c r="F42711" s="1846"/>
    </row>
    <row r="42712" spans="6:6">
      <c r="F42712" s="1846"/>
    </row>
    <row r="42713" spans="6:6">
      <c r="F42713" s="1846"/>
    </row>
    <row r="42714" spans="6:6">
      <c r="F42714" s="1846"/>
    </row>
    <row r="42715" spans="6:6">
      <c r="F42715" s="1846"/>
    </row>
    <row r="42716" spans="6:6">
      <c r="F42716" s="1846"/>
    </row>
    <row r="42717" spans="6:6">
      <c r="F42717" s="1846"/>
    </row>
    <row r="42718" spans="6:6">
      <c r="F42718" s="1846"/>
    </row>
    <row r="42719" spans="6:6">
      <c r="F42719" s="1846"/>
    </row>
    <row r="42720" spans="6:6">
      <c r="F42720" s="1846"/>
    </row>
    <row r="42721" spans="6:6">
      <c r="F42721" s="1846"/>
    </row>
    <row r="42722" spans="6:6">
      <c r="F42722" s="1846"/>
    </row>
    <row r="42723" spans="6:6">
      <c r="F42723" s="1846"/>
    </row>
    <row r="42724" spans="6:6">
      <c r="F42724" s="1846"/>
    </row>
    <row r="42725" spans="6:6">
      <c r="F42725" s="1846"/>
    </row>
    <row r="42726" spans="6:6">
      <c r="F42726" s="1846"/>
    </row>
    <row r="42727" spans="6:6">
      <c r="F42727" s="1846"/>
    </row>
    <row r="42728" spans="6:6">
      <c r="F42728" s="1846"/>
    </row>
    <row r="42729" spans="6:6">
      <c r="F42729" s="1846"/>
    </row>
    <row r="42730" spans="6:6">
      <c r="F42730" s="1846"/>
    </row>
    <row r="42731" spans="6:6">
      <c r="F42731" s="1846"/>
    </row>
    <row r="42732" spans="6:6">
      <c r="F42732" s="1846"/>
    </row>
    <row r="42733" spans="6:6">
      <c r="F42733" s="1846"/>
    </row>
    <row r="42734" spans="6:6">
      <c r="F42734" s="1846"/>
    </row>
    <row r="42735" spans="6:6">
      <c r="F42735" s="1846"/>
    </row>
    <row r="42736" spans="6:6">
      <c r="F42736" s="1846"/>
    </row>
    <row r="42737" spans="6:6">
      <c r="F42737" s="1846"/>
    </row>
    <row r="42738" spans="6:6">
      <c r="F42738" s="1846"/>
    </row>
    <row r="42739" spans="6:6">
      <c r="F42739" s="1846"/>
    </row>
    <row r="42740" spans="6:6">
      <c r="F42740" s="1846"/>
    </row>
    <row r="42741" spans="6:6">
      <c r="F42741" s="1846"/>
    </row>
    <row r="42742" spans="6:6">
      <c r="F42742" s="1846"/>
    </row>
    <row r="42743" spans="6:6">
      <c r="F42743" s="1846"/>
    </row>
    <row r="42744" spans="6:6">
      <c r="F42744" s="1846"/>
    </row>
    <row r="42745" spans="6:6">
      <c r="F42745" s="1846"/>
    </row>
    <row r="42746" spans="6:6">
      <c r="F42746" s="1846"/>
    </row>
    <row r="42747" spans="6:6">
      <c r="F42747" s="1846"/>
    </row>
    <row r="42748" spans="6:6">
      <c r="F42748" s="1846"/>
    </row>
    <row r="42749" spans="6:6">
      <c r="F42749" s="1846"/>
    </row>
    <row r="42750" spans="6:6">
      <c r="F42750" s="1846"/>
    </row>
    <row r="42751" spans="6:6">
      <c r="F42751" s="1846"/>
    </row>
    <row r="42752" spans="6:6">
      <c r="F42752" s="1846"/>
    </row>
    <row r="42753" spans="6:6">
      <c r="F42753" s="1846"/>
    </row>
    <row r="42754" spans="6:6">
      <c r="F42754" s="1846"/>
    </row>
    <row r="42755" spans="6:6">
      <c r="F42755" s="1846"/>
    </row>
    <row r="42756" spans="6:6">
      <c r="F42756" s="1846"/>
    </row>
    <row r="42757" spans="6:6">
      <c r="F42757" s="1846"/>
    </row>
    <row r="42758" spans="6:6">
      <c r="F42758" s="1846"/>
    </row>
    <row r="42759" spans="6:6">
      <c r="F42759" s="1846"/>
    </row>
    <row r="42760" spans="6:6">
      <c r="F42760" s="1846"/>
    </row>
    <row r="42761" spans="6:6">
      <c r="F42761" s="1846"/>
    </row>
    <row r="42762" spans="6:6">
      <c r="F42762" s="1846"/>
    </row>
    <row r="42763" spans="6:6">
      <c r="F42763" s="1846"/>
    </row>
    <row r="42764" spans="6:6">
      <c r="F42764" s="1846"/>
    </row>
    <row r="42765" spans="6:6">
      <c r="F42765" s="1846"/>
    </row>
    <row r="42766" spans="6:6">
      <c r="F42766" s="1846"/>
    </row>
    <row r="42767" spans="6:6">
      <c r="F42767" s="1846"/>
    </row>
    <row r="42768" spans="6:6">
      <c r="F42768" s="1846"/>
    </row>
    <row r="42769" spans="6:6">
      <c r="F42769" s="1846"/>
    </row>
    <row r="42770" spans="6:6">
      <c r="F42770" s="1846"/>
    </row>
    <row r="42771" spans="6:6">
      <c r="F42771" s="1846"/>
    </row>
    <row r="42772" spans="6:6">
      <c r="F42772" s="1846"/>
    </row>
    <row r="42773" spans="6:6">
      <c r="F42773" s="1846"/>
    </row>
    <row r="42774" spans="6:6">
      <c r="F42774" s="1846"/>
    </row>
    <row r="42775" spans="6:6">
      <c r="F42775" s="1846"/>
    </row>
    <row r="42776" spans="6:6">
      <c r="F42776" s="1846"/>
    </row>
    <row r="42777" spans="6:6">
      <c r="F42777" s="1846"/>
    </row>
    <row r="42778" spans="6:6">
      <c r="F42778" s="1846"/>
    </row>
    <row r="42779" spans="6:6">
      <c r="F42779" s="1846"/>
    </row>
    <row r="42780" spans="6:6">
      <c r="F42780" s="1846"/>
    </row>
    <row r="42781" spans="6:6">
      <c r="F42781" s="1846"/>
    </row>
    <row r="42782" spans="6:6">
      <c r="F42782" s="1846"/>
    </row>
    <row r="42783" spans="6:6">
      <c r="F42783" s="1846"/>
    </row>
    <row r="42784" spans="6:6">
      <c r="F42784" s="1846"/>
    </row>
    <row r="42785" spans="6:6">
      <c r="F42785" s="1846"/>
    </row>
    <row r="42786" spans="6:6">
      <c r="F42786" s="1846"/>
    </row>
    <row r="42787" spans="6:6">
      <c r="F42787" s="1846"/>
    </row>
    <row r="42788" spans="6:6">
      <c r="F42788" s="1846"/>
    </row>
    <row r="42789" spans="6:6">
      <c r="F42789" s="1846"/>
    </row>
    <row r="42790" spans="6:6">
      <c r="F42790" s="1846"/>
    </row>
    <row r="42791" spans="6:6">
      <c r="F42791" s="1846"/>
    </row>
    <row r="42792" spans="6:6">
      <c r="F42792" s="1846"/>
    </row>
    <row r="42793" spans="6:6">
      <c r="F42793" s="1846"/>
    </row>
    <row r="42794" spans="6:6">
      <c r="F42794" s="1846"/>
    </row>
    <row r="42795" spans="6:6">
      <c r="F42795" s="1846"/>
    </row>
    <row r="42796" spans="6:6">
      <c r="F42796" s="1846"/>
    </row>
    <row r="42797" spans="6:6">
      <c r="F42797" s="1846"/>
    </row>
    <row r="42798" spans="6:6">
      <c r="F42798" s="1846"/>
    </row>
    <row r="42799" spans="6:6">
      <c r="F42799" s="1846"/>
    </row>
    <row r="42800" spans="6:6">
      <c r="F42800" s="1846"/>
    </row>
    <row r="42801" spans="6:6">
      <c r="F42801" s="1846"/>
    </row>
    <row r="42802" spans="6:6">
      <c r="F42802" s="1846"/>
    </row>
    <row r="42803" spans="6:6">
      <c r="F42803" s="1846"/>
    </row>
    <row r="42804" spans="6:6">
      <c r="F42804" s="1846"/>
    </row>
    <row r="42805" spans="6:6">
      <c r="F42805" s="1846"/>
    </row>
    <row r="42806" spans="6:6">
      <c r="F42806" s="1846"/>
    </row>
    <row r="42807" spans="6:6">
      <c r="F42807" s="1846"/>
    </row>
    <row r="42808" spans="6:6">
      <c r="F42808" s="1846"/>
    </row>
    <row r="42809" spans="6:6">
      <c r="F42809" s="1846"/>
    </row>
    <row r="42810" spans="6:6">
      <c r="F42810" s="1846"/>
    </row>
    <row r="42811" spans="6:6">
      <c r="F42811" s="1846"/>
    </row>
    <row r="42812" spans="6:6">
      <c r="F42812" s="1846"/>
    </row>
    <row r="42813" spans="6:6">
      <c r="F42813" s="1846"/>
    </row>
    <row r="42814" spans="6:6">
      <c r="F42814" s="1846"/>
    </row>
    <row r="42815" spans="6:6">
      <c r="F42815" s="1846"/>
    </row>
    <row r="42816" spans="6:6">
      <c r="F42816" s="1846"/>
    </row>
    <row r="42817" spans="6:6">
      <c r="F42817" s="1846"/>
    </row>
    <row r="42818" spans="6:6">
      <c r="F42818" s="1846"/>
    </row>
    <row r="42819" spans="6:6">
      <c r="F42819" s="1846"/>
    </row>
    <row r="42820" spans="6:6">
      <c r="F42820" s="1846"/>
    </row>
    <row r="42821" spans="6:6">
      <c r="F42821" s="1846"/>
    </row>
    <row r="42822" spans="6:6">
      <c r="F42822" s="1846"/>
    </row>
    <row r="42823" spans="6:6">
      <c r="F42823" s="1846"/>
    </row>
    <row r="42824" spans="6:6">
      <c r="F42824" s="1846"/>
    </row>
    <row r="42825" spans="6:6">
      <c r="F42825" s="1846"/>
    </row>
    <row r="42826" spans="6:6">
      <c r="F42826" s="1846"/>
    </row>
    <row r="42827" spans="6:6">
      <c r="F42827" s="1846"/>
    </row>
    <row r="42828" spans="6:6">
      <c r="F42828" s="1846"/>
    </row>
    <row r="42829" spans="6:6">
      <c r="F42829" s="1846"/>
    </row>
    <row r="42830" spans="6:6">
      <c r="F42830" s="1846"/>
    </row>
    <row r="42831" spans="6:6">
      <c r="F42831" s="1846"/>
    </row>
    <row r="42832" spans="6:6">
      <c r="F42832" s="1846"/>
    </row>
    <row r="42833" spans="6:6">
      <c r="F42833" s="1846"/>
    </row>
    <row r="42834" spans="6:6">
      <c r="F42834" s="1846"/>
    </row>
    <row r="42835" spans="6:6">
      <c r="F42835" s="1846"/>
    </row>
    <row r="42836" spans="6:6">
      <c r="F42836" s="1846"/>
    </row>
    <row r="42837" spans="6:6">
      <c r="F42837" s="1846"/>
    </row>
    <row r="42838" spans="6:6">
      <c r="F42838" s="1846"/>
    </row>
    <row r="42839" spans="6:6">
      <c r="F42839" s="1846"/>
    </row>
    <row r="42840" spans="6:6">
      <c r="F42840" s="1846"/>
    </row>
    <row r="42841" spans="6:6">
      <c r="F42841" s="1846"/>
    </row>
    <row r="42842" spans="6:6">
      <c r="F42842" s="1846"/>
    </row>
    <row r="42843" spans="6:6">
      <c r="F42843" s="1846"/>
    </row>
    <row r="42844" spans="6:6">
      <c r="F42844" s="1846"/>
    </row>
    <row r="42845" spans="6:6">
      <c r="F42845" s="1846"/>
    </row>
    <row r="42846" spans="6:6">
      <c r="F42846" s="1846"/>
    </row>
    <row r="42847" spans="6:6">
      <c r="F42847" s="1846"/>
    </row>
    <row r="42848" spans="6:6">
      <c r="F42848" s="1846"/>
    </row>
    <row r="42849" spans="6:6">
      <c r="F42849" s="1846"/>
    </row>
    <row r="42850" spans="6:6">
      <c r="F42850" s="1846"/>
    </row>
    <row r="42851" spans="6:6">
      <c r="F42851" s="1846"/>
    </row>
    <row r="42852" spans="6:6">
      <c r="F42852" s="1846"/>
    </row>
    <row r="42853" spans="6:6">
      <c r="F42853" s="1846"/>
    </row>
    <row r="42854" spans="6:6">
      <c r="F42854" s="1846"/>
    </row>
    <row r="42855" spans="6:6">
      <c r="F42855" s="1846"/>
    </row>
    <row r="42856" spans="6:6">
      <c r="F42856" s="1846"/>
    </row>
    <row r="42857" spans="6:6">
      <c r="F42857" s="1846"/>
    </row>
    <row r="42858" spans="6:6">
      <c r="F42858" s="1846"/>
    </row>
    <row r="42859" spans="6:6">
      <c r="F42859" s="1846"/>
    </row>
    <row r="42860" spans="6:6">
      <c r="F42860" s="1846"/>
    </row>
    <row r="42861" spans="6:6">
      <c r="F42861" s="1846"/>
    </row>
    <row r="42862" spans="6:6">
      <c r="F42862" s="1846"/>
    </row>
    <row r="42863" spans="6:6">
      <c r="F42863" s="1846"/>
    </row>
    <row r="42864" spans="6:6">
      <c r="F42864" s="1846"/>
    </row>
    <row r="42865" spans="6:6">
      <c r="F42865" s="1846"/>
    </row>
    <row r="42866" spans="6:6">
      <c r="F42866" s="1846"/>
    </row>
    <row r="42867" spans="6:6">
      <c r="F42867" s="1846"/>
    </row>
    <row r="42868" spans="6:6">
      <c r="F42868" s="1846"/>
    </row>
    <row r="42869" spans="6:6">
      <c r="F42869" s="1846"/>
    </row>
    <row r="42870" spans="6:6">
      <c r="F42870" s="1846"/>
    </row>
    <row r="42871" spans="6:6">
      <c r="F42871" s="1846"/>
    </row>
    <row r="42872" spans="6:6">
      <c r="F42872" s="1846"/>
    </row>
    <row r="42873" spans="6:6">
      <c r="F42873" s="1846"/>
    </row>
    <row r="42874" spans="6:6">
      <c r="F42874" s="1846"/>
    </row>
    <row r="42875" spans="6:6">
      <c r="F42875" s="1846"/>
    </row>
    <row r="42876" spans="6:6">
      <c r="F42876" s="1846"/>
    </row>
    <row r="42877" spans="6:6">
      <c r="F42877" s="1846"/>
    </row>
    <row r="42878" spans="6:6">
      <c r="F42878" s="1846"/>
    </row>
    <row r="42879" spans="6:6">
      <c r="F42879" s="1846"/>
    </row>
    <row r="42880" spans="6:6">
      <c r="F42880" s="1846"/>
    </row>
    <row r="42881" spans="6:6">
      <c r="F42881" s="1846"/>
    </row>
    <row r="42882" spans="6:6">
      <c r="F42882" s="1846"/>
    </row>
    <row r="42883" spans="6:6">
      <c r="F42883" s="1846"/>
    </row>
    <row r="42884" spans="6:6">
      <c r="F42884" s="1846"/>
    </row>
    <row r="42885" spans="6:6">
      <c r="F42885" s="1846"/>
    </row>
    <row r="42886" spans="6:6">
      <c r="F42886" s="1846"/>
    </row>
    <row r="42887" spans="6:6">
      <c r="F42887" s="1846"/>
    </row>
    <row r="42888" spans="6:6">
      <c r="F42888" s="1846"/>
    </row>
    <row r="42889" spans="6:6">
      <c r="F42889" s="1846"/>
    </row>
    <row r="42890" spans="6:6">
      <c r="F42890" s="1846"/>
    </row>
    <row r="42891" spans="6:6">
      <c r="F42891" s="1846"/>
    </row>
    <row r="42892" spans="6:6">
      <c r="F42892" s="1846"/>
    </row>
    <row r="42893" spans="6:6">
      <c r="F42893" s="1846"/>
    </row>
    <row r="42894" spans="6:6">
      <c r="F42894" s="1846"/>
    </row>
    <row r="42895" spans="6:6">
      <c r="F42895" s="1846"/>
    </row>
    <row r="42896" spans="6:6">
      <c r="F42896" s="1846"/>
    </row>
    <row r="42897" spans="6:6">
      <c r="F42897" s="1846"/>
    </row>
    <row r="42898" spans="6:6">
      <c r="F42898" s="1846"/>
    </row>
    <row r="42899" spans="6:6">
      <c r="F42899" s="1846"/>
    </row>
    <row r="42900" spans="6:6">
      <c r="F42900" s="1846"/>
    </row>
    <row r="42901" spans="6:6">
      <c r="F42901" s="1846"/>
    </row>
    <row r="42902" spans="6:6">
      <c r="F42902" s="1846"/>
    </row>
    <row r="42903" spans="6:6">
      <c r="F42903" s="1846"/>
    </row>
    <row r="42904" spans="6:6">
      <c r="F42904" s="1846"/>
    </row>
    <row r="42905" spans="6:6">
      <c r="F42905" s="1846"/>
    </row>
    <row r="42906" spans="6:6">
      <c r="F42906" s="1846"/>
    </row>
    <row r="42907" spans="6:6">
      <c r="F42907" s="1846"/>
    </row>
    <row r="42908" spans="6:6">
      <c r="F42908" s="1846"/>
    </row>
    <row r="42909" spans="6:6">
      <c r="F42909" s="1846"/>
    </row>
    <row r="42910" spans="6:6">
      <c r="F42910" s="1846"/>
    </row>
    <row r="42911" spans="6:6">
      <c r="F42911" s="1846"/>
    </row>
    <row r="42912" spans="6:6">
      <c r="F42912" s="1846"/>
    </row>
    <row r="42913" spans="6:6">
      <c r="F42913" s="1846"/>
    </row>
    <row r="42914" spans="6:6">
      <c r="F42914" s="1846"/>
    </row>
    <row r="42915" spans="6:6">
      <c r="F42915" s="1846"/>
    </row>
    <row r="42916" spans="6:6">
      <c r="F42916" s="1846"/>
    </row>
    <row r="42917" spans="6:6">
      <c r="F42917" s="1846"/>
    </row>
    <row r="42918" spans="6:6">
      <c r="F42918" s="1846"/>
    </row>
    <row r="42919" spans="6:6">
      <c r="F42919" s="1846"/>
    </row>
    <row r="42920" spans="6:6">
      <c r="F42920" s="1846"/>
    </row>
    <row r="42921" spans="6:6">
      <c r="F42921" s="1846"/>
    </row>
    <row r="42922" spans="6:6">
      <c r="F42922" s="1846"/>
    </row>
    <row r="42923" spans="6:6">
      <c r="F42923" s="1846"/>
    </row>
    <row r="42924" spans="6:6">
      <c r="F42924" s="1846"/>
    </row>
    <row r="42925" spans="6:6">
      <c r="F42925" s="1846"/>
    </row>
    <row r="42926" spans="6:6">
      <c r="F42926" s="1846"/>
    </row>
    <row r="42927" spans="6:6">
      <c r="F42927" s="1846"/>
    </row>
    <row r="42928" spans="6:6">
      <c r="F42928" s="1846"/>
    </row>
    <row r="42929" spans="6:6">
      <c r="F42929" s="1846"/>
    </row>
    <row r="42930" spans="6:6">
      <c r="F42930" s="1846"/>
    </row>
    <row r="42931" spans="6:6">
      <c r="F42931" s="1846"/>
    </row>
    <row r="42932" spans="6:6">
      <c r="F42932" s="1846"/>
    </row>
    <row r="42933" spans="6:6">
      <c r="F42933" s="1846"/>
    </row>
    <row r="42934" spans="6:6">
      <c r="F42934" s="1846"/>
    </row>
    <row r="42935" spans="6:6">
      <c r="F42935" s="1846"/>
    </row>
    <row r="42936" spans="6:6">
      <c r="F42936" s="1846"/>
    </row>
    <row r="42937" spans="6:6">
      <c r="F42937" s="1846"/>
    </row>
    <row r="42938" spans="6:6">
      <c r="F42938" s="1846"/>
    </row>
    <row r="42939" spans="6:6">
      <c r="F42939" s="1846"/>
    </row>
    <row r="42940" spans="6:6">
      <c r="F42940" s="1846"/>
    </row>
    <row r="42941" spans="6:6">
      <c r="F42941" s="1846"/>
    </row>
    <row r="42942" spans="6:6">
      <c r="F42942" s="1846"/>
    </row>
    <row r="42943" spans="6:6">
      <c r="F42943" s="1846"/>
    </row>
    <row r="42944" spans="6:6">
      <c r="F42944" s="1846"/>
    </row>
    <row r="42945" spans="6:6">
      <c r="F42945" s="1846"/>
    </row>
    <row r="42946" spans="6:6">
      <c r="F42946" s="1846"/>
    </row>
    <row r="42947" spans="6:6">
      <c r="F42947" s="1846"/>
    </row>
    <row r="42948" spans="6:6">
      <c r="F42948" s="1846"/>
    </row>
    <row r="42949" spans="6:6">
      <c r="F42949" s="1846"/>
    </row>
    <row r="42950" spans="6:6">
      <c r="F42950" s="1846"/>
    </row>
    <row r="42951" spans="6:6">
      <c r="F42951" s="1846"/>
    </row>
    <row r="42952" spans="6:6">
      <c r="F42952" s="1846"/>
    </row>
    <row r="42953" spans="6:6">
      <c r="F42953" s="1846"/>
    </row>
    <row r="42954" spans="6:6">
      <c r="F42954" s="1846"/>
    </row>
    <row r="42955" spans="6:6">
      <c r="F42955" s="1846"/>
    </row>
    <row r="42956" spans="6:6">
      <c r="F42956" s="1846"/>
    </row>
    <row r="42957" spans="6:6">
      <c r="F42957" s="1846"/>
    </row>
    <row r="42958" spans="6:6">
      <c r="F42958" s="1846"/>
    </row>
    <row r="42959" spans="6:6">
      <c r="F42959" s="1846"/>
    </row>
    <row r="42960" spans="6:6">
      <c r="F42960" s="1846"/>
    </row>
    <row r="42961" spans="6:6">
      <c r="F42961" s="1846"/>
    </row>
    <row r="42962" spans="6:6">
      <c r="F42962" s="1846"/>
    </row>
    <row r="42963" spans="6:6">
      <c r="F42963" s="1846"/>
    </row>
    <row r="42964" spans="6:6">
      <c r="F42964" s="1846"/>
    </row>
    <row r="42965" spans="6:6">
      <c r="F42965" s="1846"/>
    </row>
    <row r="42966" spans="6:6">
      <c r="F42966" s="1846"/>
    </row>
    <row r="42967" spans="6:6">
      <c r="F42967" s="1846"/>
    </row>
    <row r="42968" spans="6:6">
      <c r="F42968" s="1846"/>
    </row>
    <row r="42969" spans="6:6">
      <c r="F42969" s="1846"/>
    </row>
    <row r="42970" spans="6:6">
      <c r="F42970" s="1846"/>
    </row>
    <row r="42971" spans="6:6">
      <c r="F42971" s="1846"/>
    </row>
    <row r="42972" spans="6:6">
      <c r="F42972" s="1846"/>
    </row>
    <row r="42973" spans="6:6">
      <c r="F42973" s="1846"/>
    </row>
    <row r="42974" spans="6:6">
      <c r="F42974" s="1846"/>
    </row>
    <row r="42975" spans="6:6">
      <c r="F42975" s="1846"/>
    </row>
    <row r="42976" spans="6:6">
      <c r="F42976" s="1846"/>
    </row>
    <row r="42977" spans="6:6">
      <c r="F42977" s="1846"/>
    </row>
    <row r="42978" spans="6:6">
      <c r="F42978" s="1846"/>
    </row>
    <row r="42979" spans="6:6">
      <c r="F42979" s="1846"/>
    </row>
    <row r="42980" spans="6:6">
      <c r="F42980" s="1846"/>
    </row>
    <row r="42981" spans="6:6">
      <c r="F42981" s="1846"/>
    </row>
    <row r="42982" spans="6:6">
      <c r="F42982" s="1846"/>
    </row>
    <row r="42983" spans="6:6">
      <c r="F42983" s="1846"/>
    </row>
    <row r="42984" spans="6:6">
      <c r="F42984" s="1846"/>
    </row>
    <row r="42985" spans="6:6">
      <c r="F42985" s="1846"/>
    </row>
    <row r="42986" spans="6:6">
      <c r="F42986" s="1846"/>
    </row>
    <row r="42987" spans="6:6">
      <c r="F42987" s="1846"/>
    </row>
    <row r="42988" spans="6:6">
      <c r="F42988" s="1846"/>
    </row>
    <row r="42989" spans="6:6">
      <c r="F42989" s="1846"/>
    </row>
    <row r="42990" spans="6:6">
      <c r="F42990" s="1846"/>
    </row>
    <row r="42991" spans="6:6">
      <c r="F42991" s="1846"/>
    </row>
    <row r="42992" spans="6:6">
      <c r="F42992" s="1846"/>
    </row>
    <row r="42993" spans="6:6">
      <c r="F42993" s="1846"/>
    </row>
    <row r="42994" spans="6:6">
      <c r="F42994" s="1846"/>
    </row>
    <row r="42995" spans="6:6">
      <c r="F42995" s="1846"/>
    </row>
    <row r="42996" spans="6:6">
      <c r="F42996" s="1846"/>
    </row>
    <row r="42997" spans="6:6">
      <c r="F42997" s="1846"/>
    </row>
    <row r="42998" spans="6:6">
      <c r="F42998" s="1846"/>
    </row>
    <row r="42999" spans="6:6">
      <c r="F42999" s="1846"/>
    </row>
    <row r="43000" spans="6:6">
      <c r="F43000" s="1846"/>
    </row>
    <row r="43001" spans="6:6">
      <c r="F43001" s="1846"/>
    </row>
    <row r="43002" spans="6:6">
      <c r="F43002" s="1846"/>
    </row>
    <row r="43003" spans="6:6">
      <c r="F43003" s="1846"/>
    </row>
    <row r="43004" spans="6:6">
      <c r="F43004" s="1846"/>
    </row>
    <row r="43005" spans="6:6">
      <c r="F43005" s="1846"/>
    </row>
    <row r="43006" spans="6:6">
      <c r="F43006" s="1846"/>
    </row>
    <row r="43007" spans="6:6">
      <c r="F43007" s="1846"/>
    </row>
    <row r="43008" spans="6:6">
      <c r="F43008" s="1846"/>
    </row>
    <row r="43009" spans="6:6">
      <c r="F43009" s="1846"/>
    </row>
    <row r="43010" spans="6:6">
      <c r="F43010" s="1846"/>
    </row>
    <row r="43011" spans="6:6">
      <c r="F43011" s="1846"/>
    </row>
    <row r="43012" spans="6:6">
      <c r="F43012" s="1846"/>
    </row>
    <row r="43013" spans="6:6">
      <c r="F43013" s="1846"/>
    </row>
    <row r="43014" spans="6:6">
      <c r="F43014" s="1846"/>
    </row>
    <row r="43015" spans="6:6">
      <c r="F43015" s="1846"/>
    </row>
    <row r="43016" spans="6:6">
      <c r="F43016" s="1846"/>
    </row>
    <row r="43017" spans="6:6">
      <c r="F43017" s="1846"/>
    </row>
    <row r="43018" spans="6:6">
      <c r="F43018" s="1846"/>
    </row>
    <row r="43019" spans="6:6">
      <c r="F43019" s="1846"/>
    </row>
    <row r="43020" spans="6:6">
      <c r="F43020" s="1846"/>
    </row>
    <row r="43021" spans="6:6">
      <c r="F43021" s="1846"/>
    </row>
    <row r="43022" spans="6:6">
      <c r="F43022" s="1846"/>
    </row>
    <row r="43023" spans="6:6">
      <c r="F43023" s="1846"/>
    </row>
    <row r="43024" spans="6:6">
      <c r="F43024" s="1846"/>
    </row>
    <row r="43025" spans="6:6">
      <c r="F43025" s="1846"/>
    </row>
    <row r="43026" spans="6:6">
      <c r="F43026" s="1846"/>
    </row>
    <row r="43027" spans="6:6">
      <c r="F43027" s="1846"/>
    </row>
    <row r="43028" spans="6:6">
      <c r="F43028" s="1846"/>
    </row>
    <row r="43029" spans="6:6">
      <c r="F43029" s="1846"/>
    </row>
    <row r="43030" spans="6:6">
      <c r="F43030" s="1846"/>
    </row>
    <row r="43031" spans="6:6">
      <c r="F43031" s="1846"/>
    </row>
    <row r="43032" spans="6:6">
      <c r="F43032" s="1846"/>
    </row>
    <row r="43033" spans="6:6">
      <c r="F43033" s="1846"/>
    </row>
    <row r="43034" spans="6:6">
      <c r="F43034" s="1846"/>
    </row>
    <row r="43035" spans="6:6">
      <c r="F43035" s="1846"/>
    </row>
    <row r="43036" spans="6:6">
      <c r="F43036" s="1846"/>
    </row>
    <row r="43037" spans="6:6">
      <c r="F43037" s="1846"/>
    </row>
    <row r="43038" spans="6:6">
      <c r="F43038" s="1846"/>
    </row>
    <row r="43039" spans="6:6">
      <c r="F43039" s="1846"/>
    </row>
    <row r="43040" spans="6:6">
      <c r="F43040" s="1846"/>
    </row>
    <row r="43041" spans="6:6">
      <c r="F43041" s="1846"/>
    </row>
    <row r="43042" spans="6:6">
      <c r="F43042" s="1846"/>
    </row>
    <row r="43043" spans="6:6">
      <c r="F43043" s="1846"/>
    </row>
    <row r="43044" spans="6:6">
      <c r="F43044" s="1846"/>
    </row>
    <row r="43045" spans="6:6">
      <c r="F43045" s="1846"/>
    </row>
    <row r="43046" spans="6:6">
      <c r="F43046" s="1846"/>
    </row>
    <row r="43047" spans="6:6">
      <c r="F43047" s="1846"/>
    </row>
    <row r="43048" spans="6:6">
      <c r="F43048" s="1846"/>
    </row>
    <row r="43049" spans="6:6">
      <c r="F43049" s="1846"/>
    </row>
    <row r="43050" spans="6:6">
      <c r="F43050" s="1846"/>
    </row>
    <row r="43051" spans="6:6">
      <c r="F43051" s="1846"/>
    </row>
    <row r="43052" spans="6:6">
      <c r="F43052" s="1846"/>
    </row>
    <row r="43053" spans="6:6">
      <c r="F43053" s="1846"/>
    </row>
    <row r="43054" spans="6:6">
      <c r="F43054" s="1846"/>
    </row>
    <row r="43055" spans="6:6">
      <c r="F43055" s="1846"/>
    </row>
    <row r="43056" spans="6:6">
      <c r="F43056" s="1846"/>
    </row>
    <row r="43057" spans="6:6">
      <c r="F43057" s="1846"/>
    </row>
    <row r="43058" spans="6:6">
      <c r="F43058" s="1846"/>
    </row>
    <row r="43059" spans="6:6">
      <c r="F43059" s="1846"/>
    </row>
    <row r="43060" spans="6:6">
      <c r="F43060" s="1846"/>
    </row>
    <row r="43061" spans="6:6">
      <c r="F43061" s="1846"/>
    </row>
    <row r="43062" spans="6:6">
      <c r="F43062" s="1846"/>
    </row>
    <row r="43063" spans="6:6">
      <c r="F43063" s="1846"/>
    </row>
    <row r="43064" spans="6:6">
      <c r="F43064" s="1846"/>
    </row>
    <row r="43065" spans="6:6">
      <c r="F43065" s="1846"/>
    </row>
    <row r="43066" spans="6:6">
      <c r="F43066" s="1846"/>
    </row>
    <row r="43067" spans="6:6">
      <c r="F43067" s="1846"/>
    </row>
    <row r="43068" spans="6:6">
      <c r="F43068" s="1846"/>
    </row>
    <row r="43069" spans="6:6">
      <c r="F43069" s="1846"/>
    </row>
    <row r="43070" spans="6:6">
      <c r="F43070" s="1846"/>
    </row>
    <row r="43071" spans="6:6">
      <c r="F43071" s="1846"/>
    </row>
    <row r="43072" spans="6:6">
      <c r="F43072" s="1846"/>
    </row>
    <row r="43073" spans="6:6">
      <c r="F43073" s="1846"/>
    </row>
    <row r="43074" spans="6:6">
      <c r="F43074" s="1846"/>
    </row>
    <row r="43075" spans="6:6">
      <c r="F43075" s="1846"/>
    </row>
    <row r="43076" spans="6:6">
      <c r="F43076" s="1846"/>
    </row>
    <row r="43077" spans="6:6">
      <c r="F43077" s="1846"/>
    </row>
    <row r="43078" spans="6:6">
      <c r="F43078" s="1846"/>
    </row>
    <row r="43079" spans="6:6">
      <c r="F43079" s="1846"/>
    </row>
    <row r="43080" spans="6:6">
      <c r="F43080" s="1846"/>
    </row>
    <row r="43081" spans="6:6">
      <c r="F43081" s="1846"/>
    </row>
    <row r="43082" spans="6:6">
      <c r="F43082" s="1846"/>
    </row>
    <row r="43083" spans="6:6">
      <c r="F43083" s="1846"/>
    </row>
    <row r="43084" spans="6:6">
      <c r="F43084" s="1846"/>
    </row>
    <row r="43085" spans="6:6">
      <c r="F43085" s="1846"/>
    </row>
    <row r="43086" spans="6:6">
      <c r="F43086" s="1846"/>
    </row>
    <row r="43087" spans="6:6">
      <c r="F43087" s="1846"/>
    </row>
    <row r="43088" spans="6:6">
      <c r="F43088" s="1846"/>
    </row>
    <row r="43089" spans="6:6">
      <c r="F43089" s="1846"/>
    </row>
    <row r="43090" spans="6:6">
      <c r="F43090" s="1846"/>
    </row>
    <row r="43091" spans="6:6">
      <c r="F43091" s="1846"/>
    </row>
    <row r="43092" spans="6:6">
      <c r="F43092" s="1846"/>
    </row>
    <row r="43093" spans="6:6">
      <c r="F43093" s="1846"/>
    </row>
    <row r="43094" spans="6:6">
      <c r="F43094" s="1846"/>
    </row>
    <row r="43095" spans="6:6">
      <c r="F43095" s="1846"/>
    </row>
    <row r="43096" spans="6:6">
      <c r="F43096" s="1846"/>
    </row>
    <row r="43097" spans="6:6">
      <c r="F43097" s="1846"/>
    </row>
    <row r="43098" spans="6:6">
      <c r="F43098" s="1846"/>
    </row>
    <row r="43099" spans="6:6">
      <c r="F43099" s="1846"/>
    </row>
    <row r="43100" spans="6:6">
      <c r="F43100" s="1846"/>
    </row>
    <row r="43101" spans="6:6">
      <c r="F43101" s="1846"/>
    </row>
    <row r="43102" spans="6:6">
      <c r="F43102" s="1846"/>
    </row>
    <row r="43103" spans="6:6">
      <c r="F43103" s="1846"/>
    </row>
    <row r="43104" spans="6:6">
      <c r="F43104" s="1846"/>
    </row>
    <row r="43105" spans="6:6">
      <c r="F43105" s="1846"/>
    </row>
    <row r="43106" spans="6:6">
      <c r="F43106" s="1846"/>
    </row>
    <row r="43107" spans="6:6">
      <c r="F43107" s="1846"/>
    </row>
    <row r="43108" spans="6:6">
      <c r="F43108" s="1846"/>
    </row>
    <row r="43109" spans="6:6">
      <c r="F43109" s="1846"/>
    </row>
    <row r="43110" spans="6:6">
      <c r="F43110" s="1846"/>
    </row>
    <row r="43111" spans="6:6">
      <c r="F43111" s="1846"/>
    </row>
    <row r="43112" spans="6:6">
      <c r="F43112" s="1846"/>
    </row>
    <row r="43113" spans="6:6">
      <c r="F43113" s="1846"/>
    </row>
    <row r="43114" spans="6:6">
      <c r="F43114" s="1846"/>
    </row>
    <row r="43115" spans="6:6">
      <c r="F43115" s="1846"/>
    </row>
    <row r="43116" spans="6:6">
      <c r="F43116" s="1846"/>
    </row>
    <row r="43117" spans="6:6">
      <c r="F43117" s="1846"/>
    </row>
    <row r="43118" spans="6:6">
      <c r="F43118" s="1846"/>
    </row>
    <row r="43119" spans="6:6">
      <c r="F43119" s="1846"/>
    </row>
    <row r="43120" spans="6:6">
      <c r="F43120" s="1846"/>
    </row>
    <row r="43121" spans="6:6">
      <c r="F43121" s="1846"/>
    </row>
    <row r="43122" spans="6:6">
      <c r="F43122" s="1846"/>
    </row>
    <row r="43123" spans="6:6">
      <c r="F43123" s="1846"/>
    </row>
    <row r="43124" spans="6:6">
      <c r="F43124" s="1846"/>
    </row>
    <row r="43125" spans="6:6">
      <c r="F43125" s="1846"/>
    </row>
    <row r="43126" spans="6:6">
      <c r="F43126" s="1846"/>
    </row>
    <row r="43127" spans="6:6">
      <c r="F43127" s="1846"/>
    </row>
    <row r="43128" spans="6:6">
      <c r="F43128" s="1846"/>
    </row>
    <row r="43129" spans="6:6">
      <c r="F43129" s="1846"/>
    </row>
    <row r="43130" spans="6:6">
      <c r="F43130" s="1846"/>
    </row>
    <row r="43131" spans="6:6">
      <c r="F43131" s="1846"/>
    </row>
    <row r="43132" spans="6:6">
      <c r="F43132" s="1846"/>
    </row>
    <row r="43133" spans="6:6">
      <c r="F43133" s="1846"/>
    </row>
    <row r="43134" spans="6:6">
      <c r="F43134" s="1846"/>
    </row>
    <row r="43135" spans="6:6">
      <c r="F43135" s="1846"/>
    </row>
    <row r="43136" spans="6:6">
      <c r="F43136" s="1846"/>
    </row>
    <row r="43137" spans="6:6">
      <c r="F43137" s="1846"/>
    </row>
    <row r="43138" spans="6:6">
      <c r="F43138" s="1846"/>
    </row>
    <row r="43139" spans="6:6">
      <c r="F43139" s="1846"/>
    </row>
    <row r="43140" spans="6:6">
      <c r="F43140" s="1846"/>
    </row>
    <row r="43141" spans="6:6">
      <c r="F43141" s="1846"/>
    </row>
    <row r="43142" spans="6:6">
      <c r="F43142" s="1846"/>
    </row>
    <row r="43143" spans="6:6">
      <c r="F43143" s="1846"/>
    </row>
    <row r="43144" spans="6:6">
      <c r="F43144" s="1846"/>
    </row>
    <row r="43145" spans="6:6">
      <c r="F43145" s="1846"/>
    </row>
    <row r="43146" spans="6:6">
      <c r="F43146" s="1846"/>
    </row>
    <row r="43147" spans="6:6">
      <c r="F43147" s="1846"/>
    </row>
    <row r="43148" spans="6:6">
      <c r="F43148" s="1846"/>
    </row>
    <row r="43149" spans="6:6">
      <c r="F43149" s="1846"/>
    </row>
    <row r="43150" spans="6:6">
      <c r="F43150" s="1846"/>
    </row>
    <row r="43151" spans="6:6">
      <c r="F43151" s="1846"/>
    </row>
    <row r="43152" spans="6:6">
      <c r="F43152" s="1846"/>
    </row>
    <row r="43153" spans="6:6">
      <c r="F43153" s="1846"/>
    </row>
    <row r="43154" spans="6:6">
      <c r="F43154" s="1846"/>
    </row>
    <row r="43155" spans="6:6">
      <c r="F43155" s="1846"/>
    </row>
    <row r="43156" spans="6:6">
      <c r="F43156" s="1846"/>
    </row>
    <row r="43157" spans="6:6">
      <c r="F43157" s="1846"/>
    </row>
    <row r="43158" spans="6:6">
      <c r="F43158" s="1846"/>
    </row>
    <row r="43159" spans="6:6">
      <c r="F43159" s="1846"/>
    </row>
    <row r="43160" spans="6:6">
      <c r="F43160" s="1846"/>
    </row>
    <row r="43161" spans="6:6">
      <c r="F43161" s="1846"/>
    </row>
    <row r="43162" spans="6:6">
      <c r="F43162" s="1846"/>
    </row>
    <row r="43163" spans="6:6">
      <c r="F43163" s="1846"/>
    </row>
    <row r="43164" spans="6:6">
      <c r="F43164" s="1846"/>
    </row>
    <row r="43165" spans="6:6">
      <c r="F43165" s="1846"/>
    </row>
    <row r="43166" spans="6:6">
      <c r="F43166" s="1846"/>
    </row>
    <row r="43167" spans="6:6">
      <c r="F43167" s="1846"/>
    </row>
    <row r="43168" spans="6:6">
      <c r="F43168" s="1846"/>
    </row>
    <row r="43169" spans="6:6">
      <c r="F43169" s="1846"/>
    </row>
    <row r="43170" spans="6:6">
      <c r="F43170" s="1846"/>
    </row>
    <row r="43171" spans="6:6">
      <c r="F43171" s="1846"/>
    </row>
    <row r="43172" spans="6:6">
      <c r="F43172" s="1846"/>
    </row>
    <row r="43173" spans="6:6">
      <c r="F43173" s="1846"/>
    </row>
    <row r="43174" spans="6:6">
      <c r="F43174" s="1846"/>
    </row>
    <row r="43175" spans="6:6">
      <c r="F43175" s="1846"/>
    </row>
    <row r="43176" spans="6:6">
      <c r="F43176" s="1846"/>
    </row>
    <row r="43177" spans="6:6">
      <c r="F43177" s="1846"/>
    </row>
    <row r="43178" spans="6:6">
      <c r="F43178" s="1846"/>
    </row>
    <row r="43179" spans="6:6">
      <c r="F43179" s="1846"/>
    </row>
    <row r="43180" spans="6:6">
      <c r="F43180" s="1846"/>
    </row>
    <row r="43181" spans="6:6">
      <c r="F43181" s="1846"/>
    </row>
    <row r="43182" spans="6:6">
      <c r="F43182" s="1846"/>
    </row>
    <row r="43183" spans="6:6">
      <c r="F43183" s="1846"/>
    </row>
    <row r="43184" spans="6:6">
      <c r="F43184" s="1846"/>
    </row>
    <row r="43185" spans="6:6">
      <c r="F43185" s="1846"/>
    </row>
    <row r="43186" spans="6:6">
      <c r="F43186" s="1846"/>
    </row>
    <row r="43187" spans="6:6">
      <c r="F43187" s="1846"/>
    </row>
    <row r="43188" spans="6:6">
      <c r="F43188" s="1846"/>
    </row>
    <row r="43189" spans="6:6">
      <c r="F43189" s="1846"/>
    </row>
    <row r="43190" spans="6:6">
      <c r="F43190" s="1846"/>
    </row>
    <row r="43191" spans="6:6">
      <c r="F43191" s="1846"/>
    </row>
    <row r="43192" spans="6:6">
      <c r="F43192" s="1846"/>
    </row>
    <row r="43193" spans="6:6">
      <c r="F43193" s="1846"/>
    </row>
    <row r="43194" spans="6:6">
      <c r="F43194" s="1846"/>
    </row>
    <row r="43195" spans="6:6">
      <c r="F43195" s="1846"/>
    </row>
    <row r="43196" spans="6:6">
      <c r="F43196" s="1846"/>
    </row>
    <row r="43197" spans="6:6">
      <c r="F43197" s="1846"/>
    </row>
    <row r="43198" spans="6:6">
      <c r="F43198" s="1846"/>
    </row>
    <row r="43199" spans="6:6">
      <c r="F43199" s="1846"/>
    </row>
    <row r="43200" spans="6:6">
      <c r="F43200" s="1846"/>
    </row>
    <row r="43201" spans="6:6">
      <c r="F43201" s="1846"/>
    </row>
    <row r="43202" spans="6:6">
      <c r="F43202" s="1846"/>
    </row>
    <row r="43203" spans="6:6">
      <c r="F43203" s="1846"/>
    </row>
    <row r="43204" spans="6:6">
      <c r="F43204" s="1846"/>
    </row>
    <row r="43205" spans="6:6">
      <c r="F43205" s="1846"/>
    </row>
    <row r="43206" spans="6:6">
      <c r="F43206" s="1846"/>
    </row>
    <row r="43207" spans="6:6">
      <c r="F43207" s="1846"/>
    </row>
    <row r="43208" spans="6:6">
      <c r="F43208" s="1846"/>
    </row>
    <row r="43209" spans="6:6">
      <c r="F43209" s="1846"/>
    </row>
    <row r="43210" spans="6:6">
      <c r="F43210" s="1846"/>
    </row>
    <row r="43211" spans="6:6">
      <c r="F43211" s="1846"/>
    </row>
    <row r="43212" spans="6:6">
      <c r="F43212" s="1846"/>
    </row>
    <row r="43213" spans="6:6">
      <c r="F43213" s="1846"/>
    </row>
    <row r="43214" spans="6:6">
      <c r="F43214" s="1846"/>
    </row>
    <row r="43215" spans="6:6">
      <c r="F43215" s="1846"/>
    </row>
    <row r="43216" spans="6:6">
      <c r="F43216" s="1846"/>
    </row>
    <row r="43217" spans="6:6">
      <c r="F43217" s="1846"/>
    </row>
    <row r="43218" spans="6:6">
      <c r="F43218" s="1846"/>
    </row>
    <row r="43219" spans="6:6">
      <c r="F43219" s="1846"/>
    </row>
    <row r="43220" spans="6:6">
      <c r="F43220" s="1846"/>
    </row>
    <row r="43221" spans="6:6">
      <c r="F43221" s="1846"/>
    </row>
    <row r="43222" spans="6:6">
      <c r="F43222" s="1846"/>
    </row>
    <row r="43223" spans="6:6">
      <c r="F43223" s="1846"/>
    </row>
    <row r="43224" spans="6:6">
      <c r="F43224" s="1846"/>
    </row>
    <row r="43225" spans="6:6">
      <c r="F43225" s="1846"/>
    </row>
    <row r="43226" spans="6:6">
      <c r="F43226" s="1846"/>
    </row>
    <row r="43227" spans="6:6">
      <c r="F43227" s="1846"/>
    </row>
    <row r="43228" spans="6:6">
      <c r="F43228" s="1846"/>
    </row>
    <row r="43229" spans="6:6">
      <c r="F43229" s="1846"/>
    </row>
    <row r="43230" spans="6:6">
      <c r="F43230" s="1846"/>
    </row>
    <row r="43231" spans="6:6">
      <c r="F43231" s="1846"/>
    </row>
    <row r="43232" spans="6:6">
      <c r="F43232" s="1846"/>
    </row>
    <row r="43233" spans="6:6">
      <c r="F43233" s="1846"/>
    </row>
    <row r="43234" spans="6:6">
      <c r="F43234" s="1846"/>
    </row>
    <row r="43235" spans="6:6">
      <c r="F43235" s="1846"/>
    </row>
    <row r="43236" spans="6:6">
      <c r="F43236" s="1846"/>
    </row>
    <row r="43237" spans="6:6">
      <c r="F43237" s="1846"/>
    </row>
    <row r="43238" spans="6:6">
      <c r="F43238" s="1846"/>
    </row>
    <row r="43239" spans="6:6">
      <c r="F43239" s="1846"/>
    </row>
    <row r="43240" spans="6:6">
      <c r="F43240" s="1846"/>
    </row>
    <row r="43241" spans="6:6">
      <c r="F43241" s="1846"/>
    </row>
    <row r="43242" spans="6:6">
      <c r="F43242" s="1846"/>
    </row>
    <row r="43243" spans="6:6">
      <c r="F43243" s="1846"/>
    </row>
    <row r="43244" spans="6:6">
      <c r="F43244" s="1846"/>
    </row>
    <row r="43245" spans="6:6">
      <c r="F43245" s="1846"/>
    </row>
    <row r="43246" spans="6:6">
      <c r="F43246" s="1846"/>
    </row>
    <row r="43247" spans="6:6">
      <c r="F43247" s="1846"/>
    </row>
    <row r="43248" spans="6:6">
      <c r="F43248" s="1846"/>
    </row>
    <row r="43249" spans="6:6">
      <c r="F43249" s="1846"/>
    </row>
    <row r="43250" spans="6:6">
      <c r="F43250" s="1846"/>
    </row>
    <row r="43251" spans="6:6">
      <c r="F43251" s="1846"/>
    </row>
    <row r="43252" spans="6:6">
      <c r="F43252" s="1846"/>
    </row>
    <row r="43253" spans="6:6">
      <c r="F43253" s="1846"/>
    </row>
    <row r="43254" spans="6:6">
      <c r="F43254" s="1846"/>
    </row>
    <row r="43255" spans="6:6">
      <c r="F43255" s="1846"/>
    </row>
    <row r="43256" spans="6:6">
      <c r="F43256" s="1846"/>
    </row>
    <row r="43257" spans="6:6">
      <c r="F43257" s="1846"/>
    </row>
    <row r="43258" spans="6:6">
      <c r="F43258" s="1846"/>
    </row>
    <row r="43259" spans="6:6">
      <c r="F43259" s="1846"/>
    </row>
    <row r="43260" spans="6:6">
      <c r="F43260" s="1846"/>
    </row>
    <row r="43261" spans="6:6">
      <c r="F43261" s="1846"/>
    </row>
    <row r="43262" spans="6:6">
      <c r="F43262" s="1846"/>
    </row>
    <row r="43263" spans="6:6">
      <c r="F43263" s="1846"/>
    </row>
    <row r="43264" spans="6:6">
      <c r="F43264" s="1846"/>
    </row>
    <row r="43265" spans="6:6">
      <c r="F43265" s="1846"/>
    </row>
    <row r="43266" spans="6:6">
      <c r="F43266" s="1846"/>
    </row>
    <row r="43267" spans="6:6">
      <c r="F43267" s="1846"/>
    </row>
    <row r="43268" spans="6:6">
      <c r="F43268" s="1846"/>
    </row>
    <row r="43269" spans="6:6">
      <c r="F43269" s="1846"/>
    </row>
    <row r="43270" spans="6:6">
      <c r="F43270" s="1846"/>
    </row>
    <row r="43271" spans="6:6">
      <c r="F43271" s="1846"/>
    </row>
    <row r="43272" spans="6:6">
      <c r="F43272" s="1846"/>
    </row>
    <row r="43273" spans="6:6">
      <c r="F43273" s="1846"/>
    </row>
    <row r="43274" spans="6:6">
      <c r="F43274" s="1846"/>
    </row>
    <row r="43275" spans="6:6">
      <c r="F43275" s="1846"/>
    </row>
    <row r="43276" spans="6:6">
      <c r="F43276" s="1846"/>
    </row>
    <row r="43277" spans="6:6">
      <c r="F43277" s="1846"/>
    </row>
    <row r="43278" spans="6:6">
      <c r="F43278" s="1846"/>
    </row>
    <row r="43279" spans="6:6">
      <c r="F43279" s="1846"/>
    </row>
    <row r="43280" spans="6:6">
      <c r="F43280" s="1846"/>
    </row>
    <row r="43281" spans="6:6">
      <c r="F43281" s="1846"/>
    </row>
    <row r="43282" spans="6:6">
      <c r="F43282" s="1846"/>
    </row>
    <row r="43283" spans="6:6">
      <c r="F43283" s="1846"/>
    </row>
    <row r="43284" spans="6:6">
      <c r="F43284" s="1846"/>
    </row>
    <row r="43285" spans="6:6">
      <c r="F43285" s="1846"/>
    </row>
    <row r="43286" spans="6:6">
      <c r="F43286" s="1846"/>
    </row>
    <row r="43287" spans="6:6">
      <c r="F43287" s="1846"/>
    </row>
    <row r="43288" spans="6:6">
      <c r="F43288" s="1846"/>
    </row>
    <row r="43289" spans="6:6">
      <c r="F43289" s="1846"/>
    </row>
    <row r="43290" spans="6:6">
      <c r="F43290" s="1846"/>
    </row>
    <row r="43291" spans="6:6">
      <c r="F43291" s="1846"/>
    </row>
    <row r="43292" spans="6:6">
      <c r="F43292" s="1846"/>
    </row>
    <row r="43293" spans="6:6">
      <c r="F43293" s="1846"/>
    </row>
    <row r="43294" spans="6:6">
      <c r="F43294" s="1846"/>
    </row>
    <row r="43295" spans="6:6">
      <c r="F43295" s="1846"/>
    </row>
    <row r="43296" spans="6:6">
      <c r="F43296" s="1846"/>
    </row>
    <row r="43297" spans="6:6">
      <c r="F43297" s="1846"/>
    </row>
    <row r="43298" spans="6:6">
      <c r="F43298" s="1846"/>
    </row>
    <row r="43299" spans="6:6">
      <c r="F43299" s="1846"/>
    </row>
    <row r="43300" spans="6:6">
      <c r="F43300" s="1846"/>
    </row>
    <row r="43301" spans="6:6">
      <c r="F43301" s="1846"/>
    </row>
    <row r="43302" spans="6:6">
      <c r="F43302" s="1846"/>
    </row>
    <row r="43303" spans="6:6">
      <c r="F43303" s="1846"/>
    </row>
    <row r="43304" spans="6:6">
      <c r="F43304" s="1846"/>
    </row>
    <row r="43305" spans="6:6">
      <c r="F43305" s="1846"/>
    </row>
    <row r="43306" spans="6:6">
      <c r="F43306" s="1846"/>
    </row>
    <row r="43307" spans="6:6">
      <c r="F43307" s="1846"/>
    </row>
    <row r="43308" spans="6:6">
      <c r="F43308" s="1846"/>
    </row>
    <row r="43309" spans="6:6">
      <c r="F43309" s="1846"/>
    </row>
    <row r="43310" spans="6:6">
      <c r="F43310" s="1846"/>
    </row>
    <row r="43311" spans="6:6">
      <c r="F43311" s="1846"/>
    </row>
    <row r="43312" spans="6:6">
      <c r="F43312" s="1846"/>
    </row>
    <row r="43313" spans="6:6">
      <c r="F43313" s="1846"/>
    </row>
    <row r="43314" spans="6:6">
      <c r="F43314" s="1846"/>
    </row>
    <row r="43315" spans="6:6">
      <c r="F43315" s="1846"/>
    </row>
    <row r="43316" spans="6:6">
      <c r="F43316" s="1846"/>
    </row>
    <row r="43317" spans="6:6">
      <c r="F43317" s="1846"/>
    </row>
    <row r="43318" spans="6:6">
      <c r="F43318" s="1846"/>
    </row>
    <row r="43319" spans="6:6">
      <c r="F43319" s="1846"/>
    </row>
    <row r="43320" spans="6:6">
      <c r="F43320" s="1846"/>
    </row>
    <row r="43321" spans="6:6">
      <c r="F43321" s="1846"/>
    </row>
    <row r="43322" spans="6:6">
      <c r="F43322" s="1846"/>
    </row>
    <row r="43323" spans="6:6">
      <c r="F43323" s="1846"/>
    </row>
    <row r="43324" spans="6:6">
      <c r="F43324" s="1846"/>
    </row>
    <row r="43325" spans="6:6">
      <c r="F43325" s="1846"/>
    </row>
    <row r="43326" spans="6:6">
      <c r="F43326" s="1846"/>
    </row>
    <row r="43327" spans="6:6">
      <c r="F43327" s="1846"/>
    </row>
    <row r="43328" spans="6:6">
      <c r="F43328" s="1846"/>
    </row>
    <row r="43329" spans="6:6">
      <c r="F43329" s="1846"/>
    </row>
    <row r="43330" spans="6:6">
      <c r="F43330" s="1846"/>
    </row>
    <row r="43331" spans="6:6">
      <c r="F43331" s="1846"/>
    </row>
    <row r="43332" spans="6:6">
      <c r="F43332" s="1846"/>
    </row>
    <row r="43333" spans="6:6">
      <c r="F43333" s="1846"/>
    </row>
    <row r="43334" spans="6:6">
      <c r="F43334" s="1846"/>
    </row>
    <row r="43335" spans="6:6">
      <c r="F43335" s="1846"/>
    </row>
    <row r="43336" spans="6:6">
      <c r="F43336" s="1846"/>
    </row>
    <row r="43337" spans="6:6">
      <c r="F43337" s="1846"/>
    </row>
    <row r="43338" spans="6:6">
      <c r="F43338" s="1846"/>
    </row>
    <row r="43339" spans="6:6">
      <c r="F43339" s="1846"/>
    </row>
    <row r="43340" spans="6:6">
      <c r="F43340" s="1846"/>
    </row>
    <row r="43341" spans="6:6">
      <c r="F43341" s="1846"/>
    </row>
    <row r="43342" spans="6:6">
      <c r="F43342" s="1846"/>
    </row>
    <row r="43343" spans="6:6">
      <c r="F43343" s="1846"/>
    </row>
    <row r="43344" spans="6:6">
      <c r="F43344" s="1846"/>
    </row>
    <row r="43345" spans="6:6">
      <c r="F43345" s="1846"/>
    </row>
    <row r="43346" spans="6:6">
      <c r="F43346" s="1846"/>
    </row>
    <row r="43347" spans="6:6">
      <c r="F43347" s="1846"/>
    </row>
    <row r="43348" spans="6:6">
      <c r="F43348" s="1846"/>
    </row>
    <row r="43349" spans="6:6">
      <c r="F43349" s="1846"/>
    </row>
    <row r="43350" spans="6:6">
      <c r="F43350" s="1846"/>
    </row>
    <row r="43351" spans="6:6">
      <c r="F43351" s="1846"/>
    </row>
    <row r="43352" spans="6:6">
      <c r="F43352" s="1846"/>
    </row>
    <row r="43353" spans="6:6">
      <c r="F43353" s="1846"/>
    </row>
    <row r="43354" spans="6:6">
      <c r="F43354" s="1846"/>
    </row>
    <row r="43355" spans="6:6">
      <c r="F43355" s="1846"/>
    </row>
    <row r="43356" spans="6:6">
      <c r="F43356" s="1846"/>
    </row>
    <row r="43357" spans="6:6">
      <c r="F43357" s="1846"/>
    </row>
    <row r="43358" spans="6:6">
      <c r="F43358" s="1846"/>
    </row>
    <row r="43359" spans="6:6">
      <c r="F43359" s="1846"/>
    </row>
    <row r="43360" spans="6:6">
      <c r="F43360" s="1846"/>
    </row>
    <row r="43361" spans="6:6">
      <c r="F43361" s="1846"/>
    </row>
    <row r="43362" spans="6:6">
      <c r="F43362" s="1846"/>
    </row>
    <row r="43363" spans="6:6">
      <c r="F43363" s="1846"/>
    </row>
    <row r="43364" spans="6:6">
      <c r="F43364" s="1846"/>
    </row>
    <row r="43365" spans="6:6">
      <c r="F43365" s="1846"/>
    </row>
    <row r="43366" spans="6:6">
      <c r="F43366" s="1846"/>
    </row>
    <row r="43367" spans="6:6">
      <c r="F43367" s="1846"/>
    </row>
    <row r="43368" spans="6:6">
      <c r="F43368" s="1846"/>
    </row>
    <row r="43369" spans="6:6">
      <c r="F43369" s="1846"/>
    </row>
    <row r="43370" spans="6:6">
      <c r="F43370" s="1846"/>
    </row>
    <row r="43371" spans="6:6">
      <c r="F43371" s="1846"/>
    </row>
    <row r="43372" spans="6:6">
      <c r="F43372" s="1846"/>
    </row>
    <row r="43373" spans="6:6">
      <c r="F43373" s="1846"/>
    </row>
    <row r="43374" spans="6:6">
      <c r="F43374" s="1846"/>
    </row>
    <row r="43375" spans="6:6">
      <c r="F43375" s="1846"/>
    </row>
    <row r="43376" spans="6:6">
      <c r="F43376" s="1846"/>
    </row>
    <row r="43377" spans="6:6">
      <c r="F43377" s="1846"/>
    </row>
    <row r="43378" spans="6:6">
      <c r="F43378" s="1846"/>
    </row>
    <row r="43379" spans="6:6">
      <c r="F43379" s="1846"/>
    </row>
    <row r="43380" spans="6:6">
      <c r="F43380" s="1846"/>
    </row>
    <row r="43381" spans="6:6">
      <c r="F43381" s="1846"/>
    </row>
    <row r="43382" spans="6:6">
      <c r="F43382" s="1846"/>
    </row>
    <row r="43383" spans="6:6">
      <c r="F43383" s="1846"/>
    </row>
    <row r="43384" spans="6:6">
      <c r="F43384" s="1846"/>
    </row>
    <row r="43385" spans="6:6">
      <c r="F43385" s="1846"/>
    </row>
    <row r="43386" spans="6:6">
      <c r="F43386" s="1846"/>
    </row>
    <row r="43387" spans="6:6">
      <c r="F43387" s="1846"/>
    </row>
    <row r="43388" spans="6:6">
      <c r="F43388" s="1846"/>
    </row>
    <row r="43389" spans="6:6">
      <c r="F43389" s="1846"/>
    </row>
    <row r="43390" spans="6:6">
      <c r="F43390" s="1846"/>
    </row>
    <row r="43391" spans="6:6">
      <c r="F43391" s="1846"/>
    </row>
    <row r="43392" spans="6:6">
      <c r="F43392" s="1846"/>
    </row>
    <row r="43393" spans="6:6">
      <c r="F43393" s="1846"/>
    </row>
    <row r="43394" spans="6:6">
      <c r="F43394" s="1846"/>
    </row>
    <row r="43395" spans="6:6">
      <c r="F43395" s="1846"/>
    </row>
    <row r="43396" spans="6:6">
      <c r="F43396" s="1846"/>
    </row>
    <row r="43397" spans="6:6">
      <c r="F43397" s="1846"/>
    </row>
    <row r="43398" spans="6:6">
      <c r="F43398" s="1846"/>
    </row>
    <row r="43399" spans="6:6">
      <c r="F43399" s="1846"/>
    </row>
    <row r="43400" spans="6:6">
      <c r="F43400" s="1846"/>
    </row>
    <row r="43401" spans="6:6">
      <c r="F43401" s="1846"/>
    </row>
    <row r="43402" spans="6:6">
      <c r="F43402" s="1846"/>
    </row>
    <row r="43403" spans="6:6">
      <c r="F43403" s="1846"/>
    </row>
    <row r="43404" spans="6:6">
      <c r="F43404" s="1846"/>
    </row>
    <row r="43405" spans="6:6">
      <c r="F43405" s="1846"/>
    </row>
    <row r="43406" spans="6:6">
      <c r="F43406" s="1846"/>
    </row>
    <row r="43407" spans="6:6">
      <c r="F43407" s="1846"/>
    </row>
    <row r="43408" spans="6:6">
      <c r="F43408" s="1846"/>
    </row>
    <row r="43409" spans="6:6">
      <c r="F43409" s="1846"/>
    </row>
    <row r="43410" spans="6:6">
      <c r="F43410" s="1846"/>
    </row>
    <row r="43411" spans="6:6">
      <c r="F43411" s="1846"/>
    </row>
    <row r="43412" spans="6:6">
      <c r="F43412" s="1846"/>
    </row>
    <row r="43413" spans="6:6">
      <c r="F43413" s="1846"/>
    </row>
    <row r="43414" spans="6:6">
      <c r="F43414" s="1846"/>
    </row>
    <row r="43415" spans="6:6">
      <c r="F43415" s="1846"/>
    </row>
    <row r="43416" spans="6:6">
      <c r="F43416" s="1846"/>
    </row>
    <row r="43417" spans="6:6">
      <c r="F43417" s="1846"/>
    </row>
    <row r="43418" spans="6:6">
      <c r="F43418" s="1846"/>
    </row>
    <row r="43419" spans="6:6">
      <c r="F43419" s="1846"/>
    </row>
    <row r="43420" spans="6:6">
      <c r="F43420" s="1846"/>
    </row>
    <row r="43421" spans="6:6">
      <c r="F43421" s="1846"/>
    </row>
    <row r="43422" spans="6:6">
      <c r="F43422" s="1846"/>
    </row>
    <row r="43423" spans="6:6">
      <c r="F43423" s="1846"/>
    </row>
    <row r="43424" spans="6:6">
      <c r="F43424" s="1846"/>
    </row>
    <row r="43425" spans="6:6">
      <c r="F43425" s="1846"/>
    </row>
    <row r="43426" spans="6:6">
      <c r="F43426" s="1846"/>
    </row>
    <row r="43427" spans="6:6">
      <c r="F43427" s="1846"/>
    </row>
    <row r="43428" spans="6:6">
      <c r="F43428" s="1846"/>
    </row>
    <row r="43429" spans="6:6">
      <c r="F43429" s="1846"/>
    </row>
    <row r="43430" spans="6:6">
      <c r="F43430" s="1846"/>
    </row>
    <row r="43431" spans="6:6">
      <c r="F43431" s="1846"/>
    </row>
    <row r="43432" spans="6:6">
      <c r="F43432" s="1846"/>
    </row>
    <row r="43433" spans="6:6">
      <c r="F43433" s="1846"/>
    </row>
    <row r="43434" spans="6:6">
      <c r="F43434" s="1846"/>
    </row>
    <row r="43435" spans="6:6">
      <c r="F43435" s="1846"/>
    </row>
    <row r="43436" spans="6:6">
      <c r="F43436" s="1846"/>
    </row>
    <row r="43437" spans="6:6">
      <c r="F43437" s="1846"/>
    </row>
    <row r="43438" spans="6:6">
      <c r="F43438" s="1846"/>
    </row>
    <row r="43439" spans="6:6">
      <c r="F43439" s="1846"/>
    </row>
    <row r="43440" spans="6:6">
      <c r="F43440" s="1846"/>
    </row>
    <row r="43441" spans="6:6">
      <c r="F43441" s="1846"/>
    </row>
    <row r="43442" spans="6:6">
      <c r="F43442" s="1846"/>
    </row>
    <row r="43443" spans="6:6">
      <c r="F43443" s="1846"/>
    </row>
    <row r="43444" spans="6:6">
      <c r="F43444" s="1846"/>
    </row>
    <row r="43445" spans="6:6">
      <c r="F43445" s="1846"/>
    </row>
    <row r="43446" spans="6:6">
      <c r="F43446" s="1846"/>
    </row>
    <row r="43447" spans="6:6">
      <c r="F43447" s="1846"/>
    </row>
    <row r="43448" spans="6:6">
      <c r="F43448" s="1846"/>
    </row>
    <row r="43449" spans="6:6">
      <c r="F43449" s="1846"/>
    </row>
    <row r="43450" spans="6:6">
      <c r="F43450" s="1846"/>
    </row>
    <row r="43451" spans="6:6">
      <c r="F43451" s="1846"/>
    </row>
    <row r="43452" spans="6:6">
      <c r="F43452" s="1846"/>
    </row>
    <row r="43453" spans="6:6">
      <c r="F43453" s="1846"/>
    </row>
    <row r="43454" spans="6:6">
      <c r="F43454" s="1846"/>
    </row>
    <row r="43455" spans="6:6">
      <c r="F43455" s="1846"/>
    </row>
    <row r="43456" spans="6:6">
      <c r="F43456" s="1846"/>
    </row>
    <row r="43457" spans="6:6">
      <c r="F43457" s="1846"/>
    </row>
    <row r="43458" spans="6:6">
      <c r="F43458" s="1846"/>
    </row>
    <row r="43459" spans="6:6">
      <c r="F43459" s="1846"/>
    </row>
    <row r="43460" spans="6:6">
      <c r="F43460" s="1846"/>
    </row>
    <row r="43461" spans="6:6">
      <c r="F43461" s="1846"/>
    </row>
    <row r="43462" spans="6:6">
      <c r="F43462" s="1846"/>
    </row>
    <row r="43463" spans="6:6">
      <c r="F43463" s="1846"/>
    </row>
    <row r="43464" spans="6:6">
      <c r="F43464" s="1846"/>
    </row>
    <row r="43465" spans="6:6">
      <c r="F43465" s="1846"/>
    </row>
    <row r="43466" spans="6:6">
      <c r="F43466" s="1846"/>
    </row>
    <row r="43467" spans="6:6">
      <c r="F43467" s="1846"/>
    </row>
    <row r="43468" spans="6:6">
      <c r="F43468" s="1846"/>
    </row>
    <row r="43469" spans="6:6">
      <c r="F43469" s="1846"/>
    </row>
    <row r="43470" spans="6:6">
      <c r="F43470" s="1846"/>
    </row>
    <row r="43471" spans="6:6">
      <c r="F43471" s="1846"/>
    </row>
    <row r="43472" spans="6:6">
      <c r="F43472" s="1846"/>
    </row>
    <row r="43473" spans="6:6">
      <c r="F43473" s="1846"/>
    </row>
    <row r="43474" spans="6:6">
      <c r="F43474" s="1846"/>
    </row>
    <row r="43475" spans="6:6">
      <c r="F43475" s="1846"/>
    </row>
    <row r="43476" spans="6:6">
      <c r="F43476" s="1846"/>
    </row>
    <row r="43477" spans="6:6">
      <c r="F43477" s="1846"/>
    </row>
    <row r="43478" spans="6:6">
      <c r="F43478" s="1846"/>
    </row>
    <row r="43479" spans="6:6">
      <c r="F43479" s="1846"/>
    </row>
    <row r="43480" spans="6:6">
      <c r="F43480" s="1846"/>
    </row>
    <row r="43481" spans="6:6">
      <c r="F43481" s="1846"/>
    </row>
    <row r="43482" spans="6:6">
      <c r="F43482" s="1846"/>
    </row>
    <row r="43483" spans="6:6">
      <c r="F43483" s="1846"/>
    </row>
    <row r="43484" spans="6:6">
      <c r="F43484" s="1846"/>
    </row>
    <row r="43485" spans="6:6">
      <c r="F43485" s="1846"/>
    </row>
    <row r="43486" spans="6:6">
      <c r="F43486" s="1846"/>
    </row>
    <row r="43487" spans="6:6">
      <c r="F43487" s="1846"/>
    </row>
    <row r="43488" spans="6:6">
      <c r="F43488" s="1846"/>
    </row>
    <row r="43489" spans="6:6">
      <c r="F43489" s="1846"/>
    </row>
    <row r="43490" spans="6:6">
      <c r="F43490" s="1846"/>
    </row>
    <row r="43491" spans="6:6">
      <c r="F43491" s="1846"/>
    </row>
    <row r="43492" spans="6:6">
      <c r="F43492" s="1846"/>
    </row>
    <row r="43493" spans="6:6">
      <c r="F43493" s="1846"/>
    </row>
    <row r="43494" spans="6:6">
      <c r="F43494" s="1846"/>
    </row>
    <row r="43495" spans="6:6">
      <c r="F43495" s="1846"/>
    </row>
    <row r="43496" spans="6:6">
      <c r="F43496" s="1846"/>
    </row>
    <row r="43497" spans="6:6">
      <c r="F43497" s="1846"/>
    </row>
    <row r="43498" spans="6:6">
      <c r="F43498" s="1846"/>
    </row>
    <row r="43499" spans="6:6">
      <c r="F43499" s="1846"/>
    </row>
    <row r="43500" spans="6:6">
      <c r="F43500" s="1846"/>
    </row>
    <row r="43501" spans="6:6">
      <c r="F43501" s="1846"/>
    </row>
    <row r="43502" spans="6:6">
      <c r="F43502" s="1846"/>
    </row>
    <row r="43503" spans="6:6">
      <c r="F43503" s="1846"/>
    </row>
    <row r="43504" spans="6:6">
      <c r="F43504" s="1846"/>
    </row>
    <row r="43505" spans="6:6">
      <c r="F43505" s="1846"/>
    </row>
    <row r="43506" spans="6:6">
      <c r="F43506" s="1846"/>
    </row>
    <row r="43507" spans="6:6">
      <c r="F43507" s="1846"/>
    </row>
    <row r="43508" spans="6:6">
      <c r="F43508" s="1846"/>
    </row>
    <row r="43509" spans="6:6">
      <c r="F43509" s="1846"/>
    </row>
    <row r="43510" spans="6:6">
      <c r="F43510" s="1846"/>
    </row>
    <row r="43511" spans="6:6">
      <c r="F43511" s="1846"/>
    </row>
    <row r="43512" spans="6:6">
      <c r="F43512" s="1846"/>
    </row>
    <row r="43513" spans="6:6">
      <c r="F43513" s="1846"/>
    </row>
    <row r="43514" spans="6:6">
      <c r="F43514" s="1846"/>
    </row>
    <row r="43515" spans="6:6">
      <c r="F43515" s="1846"/>
    </row>
    <row r="43516" spans="6:6">
      <c r="F43516" s="1846"/>
    </row>
    <row r="43517" spans="6:6">
      <c r="F43517" s="1846"/>
    </row>
    <row r="43518" spans="6:6">
      <c r="F43518" s="1846"/>
    </row>
    <row r="43519" spans="6:6">
      <c r="F43519" s="1846"/>
    </row>
    <row r="43520" spans="6:6">
      <c r="F43520" s="1846"/>
    </row>
    <row r="43521" spans="6:6">
      <c r="F43521" s="1846"/>
    </row>
    <row r="43522" spans="6:6">
      <c r="F43522" s="1846"/>
    </row>
    <row r="43523" spans="6:6">
      <c r="F43523" s="1846"/>
    </row>
    <row r="43524" spans="6:6">
      <c r="F43524" s="1846"/>
    </row>
    <row r="43525" spans="6:6">
      <c r="F43525" s="1846"/>
    </row>
    <row r="43526" spans="6:6">
      <c r="F43526" s="1846"/>
    </row>
    <row r="43527" spans="6:6">
      <c r="F43527" s="1846"/>
    </row>
    <row r="43528" spans="6:6">
      <c r="F43528" s="1846"/>
    </row>
    <row r="43529" spans="6:6">
      <c r="F43529" s="1846"/>
    </row>
    <row r="43530" spans="6:6">
      <c r="F43530" s="1846"/>
    </row>
    <row r="43531" spans="6:6">
      <c r="F43531" s="1846"/>
    </row>
    <row r="43532" spans="6:6">
      <c r="F43532" s="1846"/>
    </row>
    <row r="43533" spans="6:6">
      <c r="F43533" s="1846"/>
    </row>
    <row r="43534" spans="6:6">
      <c r="F43534" s="1846"/>
    </row>
    <row r="43535" spans="6:6">
      <c r="F43535" s="1846"/>
    </row>
    <row r="43536" spans="6:6">
      <c r="F43536" s="1846"/>
    </row>
    <row r="43537" spans="6:6">
      <c r="F43537" s="1846"/>
    </row>
    <row r="43538" spans="6:6">
      <c r="F43538" s="1846"/>
    </row>
    <row r="43539" spans="6:6">
      <c r="F43539" s="1846"/>
    </row>
    <row r="43540" spans="6:6">
      <c r="F43540" s="1846"/>
    </row>
    <row r="43541" spans="6:6">
      <c r="F43541" s="1846"/>
    </row>
    <row r="43542" spans="6:6">
      <c r="F43542" s="1846"/>
    </row>
    <row r="43543" spans="6:6">
      <c r="F43543" s="1846"/>
    </row>
    <row r="43544" spans="6:6">
      <c r="F43544" s="1846"/>
    </row>
    <row r="43545" spans="6:6">
      <c r="F43545" s="1846"/>
    </row>
    <row r="43546" spans="6:6">
      <c r="F43546" s="1846"/>
    </row>
    <row r="43547" spans="6:6">
      <c r="F43547" s="1846"/>
    </row>
    <row r="43548" spans="6:6">
      <c r="F43548" s="1846"/>
    </row>
    <row r="43549" spans="6:6">
      <c r="F43549" s="1846"/>
    </row>
    <row r="43550" spans="6:6">
      <c r="F43550" s="1846"/>
    </row>
    <row r="43551" spans="6:6">
      <c r="F43551" s="1846"/>
    </row>
    <row r="43552" spans="6:6">
      <c r="F43552" s="1846"/>
    </row>
    <row r="43553" spans="6:6">
      <c r="F43553" s="1846"/>
    </row>
    <row r="43554" spans="6:6">
      <c r="F43554" s="1846"/>
    </row>
    <row r="43555" spans="6:6">
      <c r="F43555" s="1846"/>
    </row>
    <row r="43556" spans="6:6">
      <c r="F43556" s="1846"/>
    </row>
    <row r="43557" spans="6:6">
      <c r="F43557" s="1846"/>
    </row>
    <row r="43558" spans="6:6">
      <c r="F43558" s="1846"/>
    </row>
    <row r="43559" spans="6:6">
      <c r="F43559" s="1846"/>
    </row>
    <row r="43560" spans="6:6">
      <c r="F43560" s="1846"/>
    </row>
    <row r="43561" spans="6:6">
      <c r="F43561" s="1846"/>
    </row>
    <row r="43562" spans="6:6">
      <c r="F43562" s="1846"/>
    </row>
    <row r="43563" spans="6:6">
      <c r="F43563" s="1846"/>
    </row>
    <row r="43564" spans="6:6">
      <c r="F43564" s="1846"/>
    </row>
    <row r="43565" spans="6:6">
      <c r="F43565" s="1846"/>
    </row>
    <row r="43566" spans="6:6">
      <c r="F43566" s="1846"/>
    </row>
    <row r="43567" spans="6:6">
      <c r="F43567" s="1846"/>
    </row>
    <row r="43568" spans="6:6">
      <c r="F43568" s="1846"/>
    </row>
    <row r="43569" spans="6:6">
      <c r="F43569" s="1846"/>
    </row>
    <row r="43570" spans="6:6">
      <c r="F43570" s="1846"/>
    </row>
    <row r="43571" spans="6:6">
      <c r="F43571" s="1846"/>
    </row>
    <row r="43572" spans="6:6">
      <c r="F43572" s="1846"/>
    </row>
    <row r="43573" spans="6:6">
      <c r="F43573" s="1846"/>
    </row>
    <row r="43574" spans="6:6">
      <c r="F43574" s="1846"/>
    </row>
    <row r="43575" spans="6:6">
      <c r="F43575" s="1846"/>
    </row>
    <row r="43576" spans="6:6">
      <c r="F43576" s="1846"/>
    </row>
    <row r="43577" spans="6:6">
      <c r="F43577" s="1846"/>
    </row>
    <row r="43578" spans="6:6">
      <c r="F43578" s="1846"/>
    </row>
    <row r="43579" spans="6:6">
      <c r="F43579" s="1846"/>
    </row>
    <row r="43580" spans="6:6">
      <c r="F43580" s="1846"/>
    </row>
    <row r="43581" spans="6:6">
      <c r="F43581" s="1846"/>
    </row>
    <row r="43582" spans="6:6">
      <c r="F43582" s="1846"/>
    </row>
    <row r="43583" spans="6:6">
      <c r="F43583" s="1846"/>
    </row>
    <row r="43584" spans="6:6">
      <c r="F43584" s="1846"/>
    </row>
    <row r="43585" spans="6:6">
      <c r="F43585" s="1846"/>
    </row>
    <row r="43586" spans="6:6">
      <c r="F43586" s="1846"/>
    </row>
    <row r="43587" spans="6:6">
      <c r="F43587" s="1846"/>
    </row>
    <row r="43588" spans="6:6">
      <c r="F43588" s="1846"/>
    </row>
    <row r="43589" spans="6:6">
      <c r="F43589" s="1846"/>
    </row>
    <row r="43590" spans="6:6">
      <c r="F43590" s="1846"/>
    </row>
    <row r="43591" spans="6:6">
      <c r="F43591" s="1846"/>
    </row>
    <row r="43592" spans="6:6">
      <c r="F43592" s="1846"/>
    </row>
    <row r="43593" spans="6:6">
      <c r="F43593" s="1846"/>
    </row>
    <row r="43594" spans="6:6">
      <c r="F43594" s="1846"/>
    </row>
    <row r="43595" spans="6:6">
      <c r="F43595" s="1846"/>
    </row>
    <row r="43596" spans="6:6">
      <c r="F43596" s="1846"/>
    </row>
    <row r="43597" spans="6:6">
      <c r="F43597" s="1846"/>
    </row>
    <row r="43598" spans="6:6">
      <c r="F43598" s="1846"/>
    </row>
    <row r="43599" spans="6:6">
      <c r="F43599" s="1846"/>
    </row>
    <row r="43600" spans="6:6">
      <c r="F43600" s="1846"/>
    </row>
    <row r="43601" spans="6:6">
      <c r="F43601" s="1846"/>
    </row>
    <row r="43602" spans="6:6">
      <c r="F43602" s="1846"/>
    </row>
    <row r="43603" spans="6:6">
      <c r="F43603" s="1846"/>
    </row>
    <row r="43604" spans="6:6">
      <c r="F43604" s="1846"/>
    </row>
    <row r="43605" spans="6:6">
      <c r="F43605" s="1846"/>
    </row>
    <row r="43606" spans="6:6">
      <c r="F43606" s="1846"/>
    </row>
    <row r="43607" spans="6:6">
      <c r="F43607" s="1846"/>
    </row>
    <row r="43608" spans="6:6">
      <c r="F43608" s="1846"/>
    </row>
    <row r="43609" spans="6:6">
      <c r="F43609" s="1846"/>
    </row>
    <row r="43610" spans="6:6">
      <c r="F43610" s="1846"/>
    </row>
    <row r="43611" spans="6:6">
      <c r="F43611" s="1846"/>
    </row>
    <row r="43612" spans="6:6">
      <c r="F43612" s="1846"/>
    </row>
    <row r="43613" spans="6:6">
      <c r="F43613" s="1846"/>
    </row>
    <row r="43614" spans="6:6">
      <c r="F43614" s="1846"/>
    </row>
    <row r="43615" spans="6:6">
      <c r="F43615" s="1846"/>
    </row>
    <row r="43616" spans="6:6">
      <c r="F43616" s="1846"/>
    </row>
    <row r="43617" spans="6:6">
      <c r="F43617" s="1846"/>
    </row>
    <row r="43618" spans="6:6">
      <c r="F43618" s="1846"/>
    </row>
    <row r="43619" spans="6:6">
      <c r="F43619" s="1846"/>
    </row>
    <row r="43620" spans="6:6">
      <c r="F43620" s="1846"/>
    </row>
    <row r="43621" spans="6:6">
      <c r="F43621" s="1846"/>
    </row>
    <row r="43622" spans="6:6">
      <c r="F43622" s="1846"/>
    </row>
    <row r="43623" spans="6:6">
      <c r="F43623" s="1846"/>
    </row>
    <row r="43624" spans="6:6">
      <c r="F43624" s="1846"/>
    </row>
    <row r="43625" spans="6:6">
      <c r="F43625" s="1846"/>
    </row>
    <row r="43626" spans="6:6">
      <c r="F43626" s="1846"/>
    </row>
    <row r="43627" spans="6:6">
      <c r="F43627" s="1846"/>
    </row>
    <row r="43628" spans="6:6">
      <c r="F43628" s="1846"/>
    </row>
    <row r="43629" spans="6:6">
      <c r="F43629" s="1846"/>
    </row>
    <row r="43630" spans="6:6">
      <c r="F43630" s="1846"/>
    </row>
    <row r="43631" spans="6:6">
      <c r="F43631" s="1846"/>
    </row>
    <row r="43632" spans="6:6">
      <c r="F43632" s="1846"/>
    </row>
    <row r="43633" spans="6:6">
      <c r="F43633" s="1846"/>
    </row>
    <row r="43634" spans="6:6">
      <c r="F43634" s="1846"/>
    </row>
    <row r="43635" spans="6:6">
      <c r="F43635" s="1846"/>
    </row>
    <row r="43636" spans="6:6">
      <c r="F43636" s="1846"/>
    </row>
    <row r="43637" spans="6:6">
      <c r="F43637" s="1846"/>
    </row>
    <row r="43638" spans="6:6">
      <c r="F43638" s="1846"/>
    </row>
    <row r="43639" spans="6:6">
      <c r="F43639" s="1846"/>
    </row>
    <row r="43640" spans="6:6">
      <c r="F43640" s="1846"/>
    </row>
    <row r="43641" spans="6:6">
      <c r="F43641" s="1846"/>
    </row>
    <row r="43642" spans="6:6">
      <c r="F43642" s="1846"/>
    </row>
    <row r="43643" spans="6:6">
      <c r="F43643" s="1846"/>
    </row>
    <row r="43644" spans="6:6">
      <c r="F43644" s="1846"/>
    </row>
    <row r="43645" spans="6:6">
      <c r="F43645" s="1846"/>
    </row>
    <row r="43646" spans="6:6">
      <c r="F43646" s="1846"/>
    </row>
    <row r="43647" spans="6:6">
      <c r="F43647" s="1846"/>
    </row>
    <row r="43648" spans="6:6">
      <c r="F43648" s="1846"/>
    </row>
    <row r="43649" spans="6:6">
      <c r="F43649" s="1846"/>
    </row>
    <row r="43650" spans="6:6">
      <c r="F43650" s="1846"/>
    </row>
    <row r="43651" spans="6:6">
      <c r="F43651" s="1846"/>
    </row>
    <row r="43652" spans="6:6">
      <c r="F43652" s="1846"/>
    </row>
    <row r="43653" spans="6:6">
      <c r="F43653" s="1846"/>
    </row>
    <row r="43654" spans="6:6">
      <c r="F43654" s="1846"/>
    </row>
    <row r="43655" spans="6:6">
      <c r="F43655" s="1846"/>
    </row>
    <row r="43656" spans="6:6">
      <c r="F43656" s="1846"/>
    </row>
    <row r="43657" spans="6:6">
      <c r="F43657" s="1846"/>
    </row>
    <row r="43658" spans="6:6">
      <c r="F43658" s="1846"/>
    </row>
    <row r="43659" spans="6:6">
      <c r="F43659" s="1846"/>
    </row>
    <row r="43660" spans="6:6">
      <c r="F43660" s="1846"/>
    </row>
    <row r="43661" spans="6:6">
      <c r="F43661" s="1846"/>
    </row>
    <row r="43662" spans="6:6">
      <c r="F43662" s="1846"/>
    </row>
    <row r="43663" spans="6:6">
      <c r="F43663" s="1846"/>
    </row>
    <row r="43664" spans="6:6">
      <c r="F43664" s="1846"/>
    </row>
    <row r="43665" spans="6:6">
      <c r="F43665" s="1846"/>
    </row>
    <row r="43666" spans="6:6">
      <c r="F43666" s="1846"/>
    </row>
    <row r="43667" spans="6:6">
      <c r="F43667" s="1846"/>
    </row>
    <row r="43668" spans="6:6">
      <c r="F43668" s="1846"/>
    </row>
    <row r="43669" spans="6:6">
      <c r="F43669" s="1846"/>
    </row>
    <row r="43670" spans="6:6">
      <c r="F43670" s="1846"/>
    </row>
    <row r="43671" spans="6:6">
      <c r="F43671" s="1846"/>
    </row>
    <row r="43672" spans="6:6">
      <c r="F43672" s="1846"/>
    </row>
    <row r="43673" spans="6:6">
      <c r="F43673" s="1846"/>
    </row>
    <row r="43674" spans="6:6">
      <c r="F43674" s="1846"/>
    </row>
    <row r="43675" spans="6:6">
      <c r="F43675" s="1846"/>
    </row>
    <row r="43676" spans="6:6">
      <c r="F43676" s="1846"/>
    </row>
    <row r="43677" spans="6:6">
      <c r="F43677" s="1846"/>
    </row>
    <row r="43678" spans="6:6">
      <c r="F43678" s="1846"/>
    </row>
    <row r="43679" spans="6:6">
      <c r="F43679" s="1846"/>
    </row>
    <row r="43680" spans="6:6">
      <c r="F43680" s="1846"/>
    </row>
    <row r="43681" spans="6:6">
      <c r="F43681" s="1846"/>
    </row>
    <row r="43682" spans="6:6">
      <c r="F43682" s="1846"/>
    </row>
    <row r="43683" spans="6:6">
      <c r="F43683" s="1846"/>
    </row>
    <row r="43684" spans="6:6">
      <c r="F43684" s="1846"/>
    </row>
    <row r="43685" spans="6:6">
      <c r="F43685" s="1846"/>
    </row>
    <row r="43686" spans="6:6">
      <c r="F43686" s="1846"/>
    </row>
    <row r="43687" spans="6:6">
      <c r="F43687" s="1846"/>
    </row>
    <row r="43688" spans="6:6">
      <c r="F43688" s="1846"/>
    </row>
    <row r="43689" spans="6:6">
      <c r="F43689" s="1846"/>
    </row>
    <row r="43690" spans="6:6">
      <c r="F43690" s="1846"/>
    </row>
    <row r="43691" spans="6:6">
      <c r="F43691" s="1846"/>
    </row>
    <row r="43692" spans="6:6">
      <c r="F43692" s="1846"/>
    </row>
    <row r="43693" spans="6:6">
      <c r="F43693" s="1846"/>
    </row>
    <row r="43694" spans="6:6">
      <c r="F43694" s="1846"/>
    </row>
    <row r="43695" spans="6:6">
      <c r="F43695" s="1846"/>
    </row>
    <row r="43696" spans="6:6">
      <c r="F43696" s="1846"/>
    </row>
    <row r="43697" spans="6:6">
      <c r="F43697" s="1846"/>
    </row>
    <row r="43698" spans="6:6">
      <c r="F43698" s="1846"/>
    </row>
    <row r="43699" spans="6:6">
      <c r="F43699" s="1846"/>
    </row>
    <row r="43700" spans="6:6">
      <c r="F43700" s="1846"/>
    </row>
    <row r="43701" spans="6:6">
      <c r="F43701" s="1846"/>
    </row>
    <row r="43702" spans="6:6">
      <c r="F43702" s="1846"/>
    </row>
    <row r="43703" spans="6:6">
      <c r="F43703" s="1846"/>
    </row>
    <row r="43704" spans="6:6">
      <c r="F43704" s="1846"/>
    </row>
    <row r="43705" spans="6:6">
      <c r="F43705" s="1846"/>
    </row>
    <row r="43706" spans="6:6">
      <c r="F43706" s="1846"/>
    </row>
    <row r="43707" spans="6:6">
      <c r="F43707" s="1846"/>
    </row>
    <row r="43708" spans="6:6">
      <c r="F43708" s="1846"/>
    </row>
    <row r="43709" spans="6:6">
      <c r="F43709" s="1846"/>
    </row>
    <row r="43710" spans="6:6">
      <c r="F43710" s="1846"/>
    </row>
    <row r="43711" spans="6:6">
      <c r="F43711" s="1846"/>
    </row>
    <row r="43712" spans="6:6">
      <c r="F43712" s="1846"/>
    </row>
    <row r="43713" spans="6:6">
      <c r="F43713" s="1846"/>
    </row>
    <row r="43714" spans="6:6">
      <c r="F43714" s="1846"/>
    </row>
    <row r="43715" spans="6:6">
      <c r="F43715" s="1846"/>
    </row>
    <row r="43716" spans="6:6">
      <c r="F43716" s="1846"/>
    </row>
    <row r="43717" spans="6:6">
      <c r="F43717" s="1846"/>
    </row>
    <row r="43718" spans="6:6">
      <c r="F43718" s="1846"/>
    </row>
    <row r="43719" spans="6:6">
      <c r="F43719" s="1846"/>
    </row>
    <row r="43720" spans="6:6">
      <c r="F43720" s="1846"/>
    </row>
    <row r="43721" spans="6:6">
      <c r="F43721" s="1846"/>
    </row>
    <row r="43722" spans="6:6">
      <c r="F43722" s="1846"/>
    </row>
    <row r="43723" spans="6:6">
      <c r="F43723" s="1846"/>
    </row>
    <row r="43724" spans="6:6">
      <c r="F43724" s="1846"/>
    </row>
    <row r="43725" spans="6:6">
      <c r="F43725" s="1846"/>
    </row>
    <row r="43726" spans="6:6">
      <c r="F43726" s="1846"/>
    </row>
    <row r="43727" spans="6:6">
      <c r="F43727" s="1846"/>
    </row>
    <row r="43728" spans="6:6">
      <c r="F43728" s="1846"/>
    </row>
    <row r="43729" spans="6:6">
      <c r="F43729" s="1846"/>
    </row>
    <row r="43730" spans="6:6">
      <c r="F43730" s="1846"/>
    </row>
    <row r="43731" spans="6:6">
      <c r="F43731" s="1846"/>
    </row>
    <row r="43732" spans="6:6">
      <c r="F43732" s="1846"/>
    </row>
    <row r="43733" spans="6:6">
      <c r="F43733" s="1846"/>
    </row>
    <row r="43734" spans="6:6">
      <c r="F43734" s="1846"/>
    </row>
    <row r="43735" spans="6:6">
      <c r="F43735" s="1846"/>
    </row>
    <row r="43736" spans="6:6">
      <c r="F43736" s="1846"/>
    </row>
    <row r="43737" spans="6:6">
      <c r="F43737" s="1846"/>
    </row>
    <row r="43738" spans="6:6">
      <c r="F43738" s="1846"/>
    </row>
    <row r="43739" spans="6:6">
      <c r="F43739" s="1846"/>
    </row>
    <row r="43740" spans="6:6">
      <c r="F43740" s="1846"/>
    </row>
    <row r="43741" spans="6:6">
      <c r="F43741" s="1846"/>
    </row>
    <row r="43742" spans="6:6">
      <c r="F43742" s="1846"/>
    </row>
    <row r="43743" spans="6:6">
      <c r="F43743" s="1846"/>
    </row>
    <row r="43744" spans="6:6">
      <c r="F43744" s="1846"/>
    </row>
    <row r="43745" spans="6:6">
      <c r="F43745" s="1846"/>
    </row>
    <row r="43746" spans="6:6">
      <c r="F43746" s="1846"/>
    </row>
    <row r="43747" spans="6:6">
      <c r="F43747" s="1846"/>
    </row>
    <row r="43748" spans="6:6">
      <c r="F43748" s="1846"/>
    </row>
    <row r="43749" spans="6:6">
      <c r="F43749" s="1846"/>
    </row>
    <row r="43750" spans="6:6">
      <c r="F43750" s="1846"/>
    </row>
    <row r="43751" spans="6:6">
      <c r="F43751" s="1846"/>
    </row>
    <row r="43752" spans="6:6">
      <c r="F43752" s="1846"/>
    </row>
    <row r="43753" spans="6:6">
      <c r="F43753" s="1846"/>
    </row>
    <row r="43754" spans="6:6">
      <c r="F43754" s="1846"/>
    </row>
    <row r="43755" spans="6:6">
      <c r="F43755" s="1846"/>
    </row>
    <row r="43756" spans="6:6">
      <c r="F43756" s="1846"/>
    </row>
    <row r="43757" spans="6:6">
      <c r="F43757" s="1846"/>
    </row>
    <row r="43758" spans="6:6">
      <c r="F43758" s="1846"/>
    </row>
    <row r="43759" spans="6:6">
      <c r="F43759" s="1846"/>
    </row>
    <row r="43760" spans="6:6">
      <c r="F43760" s="1846"/>
    </row>
    <row r="43761" spans="6:6">
      <c r="F43761" s="1846"/>
    </row>
    <row r="43762" spans="6:6">
      <c r="F43762" s="1846"/>
    </row>
    <row r="43763" spans="6:6">
      <c r="F43763" s="1846"/>
    </row>
    <row r="43764" spans="6:6">
      <c r="F43764" s="1846"/>
    </row>
    <row r="43765" spans="6:6">
      <c r="F43765" s="1846"/>
    </row>
    <row r="43766" spans="6:6">
      <c r="F43766" s="1846"/>
    </row>
    <row r="43767" spans="6:6">
      <c r="F43767" s="1846"/>
    </row>
    <row r="43768" spans="6:6">
      <c r="F43768" s="1846"/>
    </row>
    <row r="43769" spans="6:6">
      <c r="F43769" s="1846"/>
    </row>
    <row r="43770" spans="6:6">
      <c r="F43770" s="1846"/>
    </row>
    <row r="43771" spans="6:6">
      <c r="F43771" s="1846"/>
    </row>
    <row r="43772" spans="6:6">
      <c r="F43772" s="1846"/>
    </row>
    <row r="43773" spans="6:6">
      <c r="F43773" s="1846"/>
    </row>
    <row r="43774" spans="6:6">
      <c r="F43774" s="1846"/>
    </row>
    <row r="43775" spans="6:6">
      <c r="F43775" s="1846"/>
    </row>
    <row r="43776" spans="6:6">
      <c r="F43776" s="1846"/>
    </row>
    <row r="43777" spans="6:6">
      <c r="F43777" s="1846"/>
    </row>
    <row r="43778" spans="6:6">
      <c r="F43778" s="1846"/>
    </row>
    <row r="43779" spans="6:6">
      <c r="F43779" s="1846"/>
    </row>
    <row r="43780" spans="6:6">
      <c r="F43780" s="1846"/>
    </row>
    <row r="43781" spans="6:6">
      <c r="F43781" s="1846"/>
    </row>
    <row r="43782" spans="6:6">
      <c r="F43782" s="1846"/>
    </row>
    <row r="43783" spans="6:6">
      <c r="F43783" s="1846"/>
    </row>
    <row r="43784" spans="6:6">
      <c r="F43784" s="1846"/>
    </row>
    <row r="43785" spans="6:6">
      <c r="F43785" s="1846"/>
    </row>
    <row r="43786" spans="6:6">
      <c r="F43786" s="1846"/>
    </row>
    <row r="43787" spans="6:6">
      <c r="F43787" s="1846"/>
    </row>
    <row r="43788" spans="6:6">
      <c r="F43788" s="1846"/>
    </row>
    <row r="43789" spans="6:6">
      <c r="F43789" s="1846"/>
    </row>
    <row r="43790" spans="6:6">
      <c r="F43790" s="1846"/>
    </row>
    <row r="43791" spans="6:6">
      <c r="F43791" s="1846"/>
    </row>
    <row r="43792" spans="6:6">
      <c r="F43792" s="1846"/>
    </row>
    <row r="43793" spans="6:6">
      <c r="F43793" s="1846"/>
    </row>
    <row r="43794" spans="6:6">
      <c r="F43794" s="1846"/>
    </row>
    <row r="43795" spans="6:6">
      <c r="F43795" s="1846"/>
    </row>
    <row r="43796" spans="6:6">
      <c r="F43796" s="1846"/>
    </row>
    <row r="43797" spans="6:6">
      <c r="F43797" s="1846"/>
    </row>
    <row r="43798" spans="6:6">
      <c r="F43798" s="1846"/>
    </row>
    <row r="43799" spans="6:6">
      <c r="F43799" s="1846"/>
    </row>
    <row r="43800" spans="6:6">
      <c r="F43800" s="1846"/>
    </row>
    <row r="43801" spans="6:6">
      <c r="F43801" s="1846"/>
    </row>
    <row r="43802" spans="6:6">
      <c r="F43802" s="1846"/>
    </row>
    <row r="43803" spans="6:6">
      <c r="F43803" s="1846"/>
    </row>
    <row r="43804" spans="6:6">
      <c r="F43804" s="1846"/>
    </row>
    <row r="43805" spans="6:6">
      <c r="F43805" s="1846"/>
    </row>
    <row r="43806" spans="6:6">
      <c r="F43806" s="1846"/>
    </row>
    <row r="43807" spans="6:6">
      <c r="F43807" s="1846"/>
    </row>
    <row r="43808" spans="6:6">
      <c r="F43808" s="1846"/>
    </row>
    <row r="43809" spans="6:6">
      <c r="F43809" s="1846"/>
    </row>
    <row r="43810" spans="6:6">
      <c r="F43810" s="1846"/>
    </row>
    <row r="43811" spans="6:6">
      <c r="F43811" s="1846"/>
    </row>
    <row r="43812" spans="6:6">
      <c r="F43812" s="1846"/>
    </row>
    <row r="43813" spans="6:6">
      <c r="F43813" s="1846"/>
    </row>
    <row r="43814" spans="6:6">
      <c r="F43814" s="1846"/>
    </row>
    <row r="43815" spans="6:6">
      <c r="F43815" s="1846"/>
    </row>
    <row r="43816" spans="6:6">
      <c r="F43816" s="1846"/>
    </row>
    <row r="43817" spans="6:6">
      <c r="F43817" s="1846"/>
    </row>
    <row r="43818" spans="6:6">
      <c r="F43818" s="1846"/>
    </row>
    <row r="43819" spans="6:6">
      <c r="F43819" s="1846"/>
    </row>
    <row r="43820" spans="6:6">
      <c r="F43820" s="1846"/>
    </row>
    <row r="43821" spans="6:6">
      <c r="F43821" s="1846"/>
    </row>
    <row r="43822" spans="6:6">
      <c r="F43822" s="1846"/>
    </row>
    <row r="43823" spans="6:6">
      <c r="F43823" s="1846"/>
    </row>
    <row r="43824" spans="6:6">
      <c r="F43824" s="1846"/>
    </row>
    <row r="43825" spans="6:6">
      <c r="F43825" s="1846"/>
    </row>
    <row r="43826" spans="6:6">
      <c r="F43826" s="1846"/>
    </row>
    <row r="43827" spans="6:6">
      <c r="F43827" s="1846"/>
    </row>
    <row r="43828" spans="6:6">
      <c r="F43828" s="1846"/>
    </row>
    <row r="43829" spans="6:6">
      <c r="F43829" s="1846"/>
    </row>
    <row r="43830" spans="6:6">
      <c r="F43830" s="1846"/>
    </row>
    <row r="43831" spans="6:6">
      <c r="F43831" s="1846"/>
    </row>
    <row r="43832" spans="6:6">
      <c r="F43832" s="1846"/>
    </row>
    <row r="43833" spans="6:6">
      <c r="F43833" s="1846"/>
    </row>
    <row r="43834" spans="6:6">
      <c r="F43834" s="1846"/>
    </row>
    <row r="43835" spans="6:6">
      <c r="F43835" s="1846"/>
    </row>
    <row r="43836" spans="6:6">
      <c r="F43836" s="1846"/>
    </row>
    <row r="43837" spans="6:6">
      <c r="F43837" s="1846"/>
    </row>
    <row r="43838" spans="6:6">
      <c r="F43838" s="1846"/>
    </row>
    <row r="43839" spans="6:6">
      <c r="F43839" s="1846"/>
    </row>
    <row r="43840" spans="6:6">
      <c r="F43840" s="1846"/>
    </row>
    <row r="43841" spans="6:6">
      <c r="F43841" s="1846"/>
    </row>
    <row r="43842" spans="6:6">
      <c r="F43842" s="1846"/>
    </row>
    <row r="43843" spans="6:6">
      <c r="F43843" s="1846"/>
    </row>
    <row r="43844" spans="6:6">
      <c r="F43844" s="1846"/>
    </row>
    <row r="43845" spans="6:6">
      <c r="F43845" s="1846"/>
    </row>
    <row r="43846" spans="6:6">
      <c r="F43846" s="1846"/>
    </row>
    <row r="43847" spans="6:6">
      <c r="F43847" s="1846"/>
    </row>
    <row r="43848" spans="6:6">
      <c r="F43848" s="1846"/>
    </row>
    <row r="43849" spans="6:6">
      <c r="F43849" s="1846"/>
    </row>
    <row r="43850" spans="6:6">
      <c r="F43850" s="1846"/>
    </row>
    <row r="43851" spans="6:6">
      <c r="F43851" s="1846"/>
    </row>
    <row r="43852" spans="6:6">
      <c r="F43852" s="1846"/>
    </row>
    <row r="43853" spans="6:6">
      <c r="F43853" s="1846"/>
    </row>
    <row r="43854" spans="6:6">
      <c r="F43854" s="1846"/>
    </row>
    <row r="43855" spans="6:6">
      <c r="F43855" s="1846"/>
    </row>
    <row r="43856" spans="6:6">
      <c r="F43856" s="1846"/>
    </row>
    <row r="43857" spans="6:6">
      <c r="F43857" s="1846"/>
    </row>
    <row r="43858" spans="6:6">
      <c r="F43858" s="1846"/>
    </row>
    <row r="43859" spans="6:6">
      <c r="F43859" s="1846"/>
    </row>
    <row r="43860" spans="6:6">
      <c r="F43860" s="1846"/>
    </row>
    <row r="43861" spans="6:6">
      <c r="F43861" s="1846"/>
    </row>
    <row r="43862" spans="6:6">
      <c r="F43862" s="1846"/>
    </row>
    <row r="43863" spans="6:6">
      <c r="F43863" s="1846"/>
    </row>
    <row r="43864" spans="6:6">
      <c r="F43864" s="1846"/>
    </row>
    <row r="43865" spans="6:6">
      <c r="F43865" s="1846"/>
    </row>
    <row r="43866" spans="6:6">
      <c r="F43866" s="1846"/>
    </row>
    <row r="43867" spans="6:6">
      <c r="F43867" s="1846"/>
    </row>
    <row r="43868" spans="6:6">
      <c r="F43868" s="1846"/>
    </row>
    <row r="43869" spans="6:6">
      <c r="F43869" s="1846"/>
    </row>
    <row r="43870" spans="6:6">
      <c r="F43870" s="1846"/>
    </row>
    <row r="43871" spans="6:6">
      <c r="F43871" s="1846"/>
    </row>
    <row r="43872" spans="6:6">
      <c r="F43872" s="1846"/>
    </row>
    <row r="43873" spans="6:6">
      <c r="F43873" s="1846"/>
    </row>
    <row r="43874" spans="6:6">
      <c r="F43874" s="1846"/>
    </row>
    <row r="43875" spans="6:6">
      <c r="F43875" s="1846"/>
    </row>
    <row r="43876" spans="6:6">
      <c r="F43876" s="1846"/>
    </row>
    <row r="43877" spans="6:6">
      <c r="F43877" s="1846"/>
    </row>
    <row r="43878" spans="6:6">
      <c r="F43878" s="1846"/>
    </row>
    <row r="43879" spans="6:6">
      <c r="F43879" s="1846"/>
    </row>
    <row r="43880" spans="6:6">
      <c r="F43880" s="1846"/>
    </row>
    <row r="43881" spans="6:6">
      <c r="F43881" s="1846"/>
    </row>
    <row r="43882" spans="6:6">
      <c r="F43882" s="1846"/>
    </row>
    <row r="43883" spans="6:6">
      <c r="F43883" s="1846"/>
    </row>
    <row r="43884" spans="6:6">
      <c r="F43884" s="1846"/>
    </row>
    <row r="43885" spans="6:6">
      <c r="F43885" s="1846"/>
    </row>
    <row r="43886" spans="6:6">
      <c r="F43886" s="1846"/>
    </row>
    <row r="43887" spans="6:6">
      <c r="F43887" s="1846"/>
    </row>
    <row r="43888" spans="6:6">
      <c r="F43888" s="1846"/>
    </row>
    <row r="43889" spans="6:6">
      <c r="F43889" s="1846"/>
    </row>
    <row r="43890" spans="6:6">
      <c r="F43890" s="1846"/>
    </row>
    <row r="43891" spans="6:6">
      <c r="F43891" s="1846"/>
    </row>
    <row r="43892" spans="6:6">
      <c r="F43892" s="1846"/>
    </row>
    <row r="43893" spans="6:6">
      <c r="F43893" s="1846"/>
    </row>
    <row r="43894" spans="6:6">
      <c r="F43894" s="1846"/>
    </row>
    <row r="43895" spans="6:6">
      <c r="F43895" s="1846"/>
    </row>
    <row r="43896" spans="6:6">
      <c r="F43896" s="1846"/>
    </row>
    <row r="43897" spans="6:6">
      <c r="F43897" s="1846"/>
    </row>
    <row r="43898" spans="6:6">
      <c r="F43898" s="1846"/>
    </row>
    <row r="43899" spans="6:6">
      <c r="F43899" s="1846"/>
    </row>
    <row r="43900" spans="6:6">
      <c r="F43900" s="1846"/>
    </row>
    <row r="43901" spans="6:6">
      <c r="F43901" s="1846"/>
    </row>
    <row r="43902" spans="6:6">
      <c r="F43902" s="1846"/>
    </row>
    <row r="43903" spans="6:6">
      <c r="F43903" s="1846"/>
    </row>
    <row r="43904" spans="6:6">
      <c r="F43904" s="1846"/>
    </row>
    <row r="43905" spans="6:6">
      <c r="F43905" s="1846"/>
    </row>
    <row r="43906" spans="6:6">
      <c r="F43906" s="1846"/>
    </row>
    <row r="43907" spans="6:6">
      <c r="F43907" s="1846"/>
    </row>
    <row r="43908" spans="6:6">
      <c r="F43908" s="1846"/>
    </row>
    <row r="43909" spans="6:6">
      <c r="F43909" s="1846"/>
    </row>
    <row r="43910" spans="6:6">
      <c r="F43910" s="1846"/>
    </row>
    <row r="43911" spans="6:6">
      <c r="F43911" s="1846"/>
    </row>
    <row r="43912" spans="6:6">
      <c r="F43912" s="1846"/>
    </row>
    <row r="43913" spans="6:6">
      <c r="F43913" s="1846"/>
    </row>
    <row r="43914" spans="6:6">
      <c r="F43914" s="1846"/>
    </row>
    <row r="43915" spans="6:6">
      <c r="F43915" s="1846"/>
    </row>
    <row r="43916" spans="6:6">
      <c r="F43916" s="1846"/>
    </row>
    <row r="43917" spans="6:6">
      <c r="F43917" s="1846"/>
    </row>
    <row r="43918" spans="6:6">
      <c r="F43918" s="1846"/>
    </row>
    <row r="43919" spans="6:6">
      <c r="F43919" s="1846"/>
    </row>
    <row r="43920" spans="6:6">
      <c r="F43920" s="1846"/>
    </row>
    <row r="43921" spans="6:6">
      <c r="F43921" s="1846"/>
    </row>
    <row r="43922" spans="6:6">
      <c r="F43922" s="1846"/>
    </row>
    <row r="43923" spans="6:6">
      <c r="F43923" s="1846"/>
    </row>
    <row r="43924" spans="6:6">
      <c r="F43924" s="1846"/>
    </row>
    <row r="43925" spans="6:6">
      <c r="F43925" s="1846"/>
    </row>
    <row r="43926" spans="6:6">
      <c r="F43926" s="1846"/>
    </row>
    <row r="43927" spans="6:6">
      <c r="F43927" s="1846"/>
    </row>
    <row r="43928" spans="6:6">
      <c r="F43928" s="1846"/>
    </row>
    <row r="43929" spans="6:6">
      <c r="F43929" s="1846"/>
    </row>
    <row r="43930" spans="6:6">
      <c r="F43930" s="1846"/>
    </row>
    <row r="43931" spans="6:6">
      <c r="F43931" s="1846"/>
    </row>
    <row r="43932" spans="6:6">
      <c r="F43932" s="1846"/>
    </row>
    <row r="43933" spans="6:6">
      <c r="F43933" s="1846"/>
    </row>
    <row r="43934" spans="6:6">
      <c r="F43934" s="1846"/>
    </row>
    <row r="43935" spans="6:6">
      <c r="F43935" s="1846"/>
    </row>
    <row r="43936" spans="6:6">
      <c r="F43936" s="1846"/>
    </row>
    <row r="43937" spans="6:6">
      <c r="F43937" s="1846"/>
    </row>
    <row r="43938" spans="6:6">
      <c r="F43938" s="1846"/>
    </row>
    <row r="43939" spans="6:6">
      <c r="F43939" s="1846"/>
    </row>
    <row r="43940" spans="6:6">
      <c r="F43940" s="1846"/>
    </row>
    <row r="43941" spans="6:6">
      <c r="F43941" s="1846"/>
    </row>
    <row r="43942" spans="6:6">
      <c r="F43942" s="1846"/>
    </row>
    <row r="43943" spans="6:6">
      <c r="F43943" s="1846"/>
    </row>
    <row r="43944" spans="6:6">
      <c r="F43944" s="1846"/>
    </row>
    <row r="43945" spans="6:6">
      <c r="F43945" s="1846"/>
    </row>
    <row r="43946" spans="6:6">
      <c r="F43946" s="1846"/>
    </row>
    <row r="43947" spans="6:6">
      <c r="F43947" s="1846"/>
    </row>
    <row r="43948" spans="6:6">
      <c r="F43948" s="1846"/>
    </row>
    <row r="43949" spans="6:6">
      <c r="F43949" s="1846"/>
    </row>
    <row r="43950" spans="6:6">
      <c r="F43950" s="1846"/>
    </row>
    <row r="43951" spans="6:6">
      <c r="F43951" s="1846"/>
    </row>
    <row r="43952" spans="6:6">
      <c r="F43952" s="1846"/>
    </row>
    <row r="43953" spans="6:6">
      <c r="F43953" s="1846"/>
    </row>
    <row r="43954" spans="6:6">
      <c r="F43954" s="1846"/>
    </row>
    <row r="43955" spans="6:6">
      <c r="F43955" s="1846"/>
    </row>
    <row r="43956" spans="6:6">
      <c r="F43956" s="1846"/>
    </row>
    <row r="43957" spans="6:6">
      <c r="F43957" s="1846"/>
    </row>
    <row r="43958" spans="6:6">
      <c r="F43958" s="1846"/>
    </row>
    <row r="43959" spans="6:6">
      <c r="F43959" s="1846"/>
    </row>
    <row r="43960" spans="6:6">
      <c r="F43960" s="1846"/>
    </row>
    <row r="43961" spans="6:6">
      <c r="F43961" s="1846"/>
    </row>
    <row r="43962" spans="6:6">
      <c r="F43962" s="1846"/>
    </row>
    <row r="43963" spans="6:6">
      <c r="F43963" s="1846"/>
    </row>
    <row r="43964" spans="6:6">
      <c r="F43964" s="1846"/>
    </row>
    <row r="43965" spans="6:6">
      <c r="F43965" s="1846"/>
    </row>
    <row r="43966" spans="6:6">
      <c r="F43966" s="1846"/>
    </row>
    <row r="43967" spans="6:6">
      <c r="F43967" s="1846"/>
    </row>
    <row r="43968" spans="6:6">
      <c r="F43968" s="1846"/>
    </row>
    <row r="43969" spans="6:6">
      <c r="F43969" s="1846"/>
    </row>
    <row r="43970" spans="6:6">
      <c r="F43970" s="1846"/>
    </row>
    <row r="43971" spans="6:6">
      <c r="F43971" s="1846"/>
    </row>
    <row r="43972" spans="6:6">
      <c r="F43972" s="1846"/>
    </row>
    <row r="43973" spans="6:6">
      <c r="F43973" s="1846"/>
    </row>
    <row r="43974" spans="6:6">
      <c r="F43974" s="1846"/>
    </row>
    <row r="43975" spans="6:6">
      <c r="F43975" s="1846"/>
    </row>
    <row r="43976" spans="6:6">
      <c r="F43976" s="1846"/>
    </row>
    <row r="43977" spans="6:6">
      <c r="F43977" s="1846"/>
    </row>
    <row r="43978" spans="6:6">
      <c r="F43978" s="1846"/>
    </row>
    <row r="43979" spans="6:6">
      <c r="F43979" s="1846"/>
    </row>
    <row r="43980" spans="6:6">
      <c r="F43980" s="1846"/>
    </row>
    <row r="43981" spans="6:6">
      <c r="F43981" s="1846"/>
    </row>
    <row r="43982" spans="6:6">
      <c r="F43982" s="1846"/>
    </row>
    <row r="43983" spans="6:6">
      <c r="F43983" s="1846"/>
    </row>
    <row r="43984" spans="6:6">
      <c r="F43984" s="1846"/>
    </row>
    <row r="43985" spans="6:6">
      <c r="F43985" s="1846"/>
    </row>
    <row r="43986" spans="6:6">
      <c r="F43986" s="1846"/>
    </row>
    <row r="43987" spans="6:6">
      <c r="F43987" s="1846"/>
    </row>
    <row r="43988" spans="6:6">
      <c r="F43988" s="1846"/>
    </row>
    <row r="43989" spans="6:6">
      <c r="F43989" s="1846"/>
    </row>
    <row r="43990" spans="6:6">
      <c r="F43990" s="1846"/>
    </row>
    <row r="43991" spans="6:6">
      <c r="F43991" s="1846"/>
    </row>
    <row r="43992" spans="6:6">
      <c r="F43992" s="1846"/>
    </row>
    <row r="43993" spans="6:6">
      <c r="F43993" s="1846"/>
    </row>
    <row r="43994" spans="6:6">
      <c r="F43994" s="1846"/>
    </row>
    <row r="43995" spans="6:6">
      <c r="F43995" s="1846"/>
    </row>
    <row r="43996" spans="6:6">
      <c r="F43996" s="1846"/>
    </row>
    <row r="43997" spans="6:6">
      <c r="F43997" s="1846"/>
    </row>
    <row r="43998" spans="6:6">
      <c r="F43998" s="1846"/>
    </row>
    <row r="43999" spans="6:6">
      <c r="F43999" s="1846"/>
    </row>
    <row r="44000" spans="6:6">
      <c r="F44000" s="1846"/>
    </row>
    <row r="44001" spans="6:6">
      <c r="F44001" s="1846"/>
    </row>
    <row r="44002" spans="6:6">
      <c r="F44002" s="1846"/>
    </row>
    <row r="44003" spans="6:6">
      <c r="F44003" s="1846"/>
    </row>
    <row r="44004" spans="6:6">
      <c r="F44004" s="1846"/>
    </row>
    <row r="44005" spans="6:6">
      <c r="F44005" s="1846"/>
    </row>
    <row r="44006" spans="6:6">
      <c r="F44006" s="1846"/>
    </row>
    <row r="44007" spans="6:6">
      <c r="F44007" s="1846"/>
    </row>
    <row r="44008" spans="6:6">
      <c r="F44008" s="1846"/>
    </row>
    <row r="44009" spans="6:6">
      <c r="F44009" s="1846"/>
    </row>
    <row r="44010" spans="6:6">
      <c r="F44010" s="1846"/>
    </row>
    <row r="44011" spans="6:6">
      <c r="F44011" s="1846"/>
    </row>
    <row r="44012" spans="6:6">
      <c r="F44012" s="1846"/>
    </row>
    <row r="44013" spans="6:6">
      <c r="F44013" s="1846"/>
    </row>
    <row r="44014" spans="6:6">
      <c r="F44014" s="1846"/>
    </row>
    <row r="44015" spans="6:6">
      <c r="F44015" s="1846"/>
    </row>
    <row r="44016" spans="6:6">
      <c r="F44016" s="1846"/>
    </row>
    <row r="44017" spans="6:6">
      <c r="F44017" s="1846"/>
    </row>
    <row r="44018" spans="6:6">
      <c r="F44018" s="1846"/>
    </row>
    <row r="44019" spans="6:6">
      <c r="F44019" s="1846"/>
    </row>
    <row r="44020" spans="6:6">
      <c r="F44020" s="1846"/>
    </row>
    <row r="44021" spans="6:6">
      <c r="F44021" s="1846"/>
    </row>
    <row r="44022" spans="6:6">
      <c r="F44022" s="1846"/>
    </row>
    <row r="44023" spans="6:6">
      <c r="F44023" s="1846"/>
    </row>
    <row r="44024" spans="6:6">
      <c r="F44024" s="1846"/>
    </row>
    <row r="44025" spans="6:6">
      <c r="F44025" s="1846"/>
    </row>
    <row r="44026" spans="6:6">
      <c r="F44026" s="1846"/>
    </row>
    <row r="44027" spans="6:6">
      <c r="F44027" s="1846"/>
    </row>
    <row r="44028" spans="6:6">
      <c r="F44028" s="1846"/>
    </row>
    <row r="44029" spans="6:6">
      <c r="F44029" s="1846"/>
    </row>
    <row r="44030" spans="6:6">
      <c r="F44030" s="1846"/>
    </row>
    <row r="44031" spans="6:6">
      <c r="F44031" s="1846"/>
    </row>
    <row r="44032" spans="6:6">
      <c r="F44032" s="1846"/>
    </row>
    <row r="44033" spans="6:6">
      <c r="F44033" s="1846"/>
    </row>
    <row r="44034" spans="6:6">
      <c r="F44034" s="1846"/>
    </row>
    <row r="44035" spans="6:6">
      <c r="F44035" s="1846"/>
    </row>
    <row r="44036" spans="6:6">
      <c r="F44036" s="1846"/>
    </row>
    <row r="44037" spans="6:6">
      <c r="F44037" s="1846"/>
    </row>
    <row r="44038" spans="6:6">
      <c r="F44038" s="1846"/>
    </row>
    <row r="44039" spans="6:6">
      <c r="F44039" s="1846"/>
    </row>
    <row r="44040" spans="6:6">
      <c r="F44040" s="1846"/>
    </row>
    <row r="44041" spans="6:6">
      <c r="F44041" s="1846"/>
    </row>
    <row r="44042" spans="6:6">
      <c r="F44042" s="1846"/>
    </row>
    <row r="44043" spans="6:6">
      <c r="F44043" s="1846"/>
    </row>
    <row r="44044" spans="6:6">
      <c r="F44044" s="1846"/>
    </row>
    <row r="44045" spans="6:6">
      <c r="F44045" s="1846"/>
    </row>
    <row r="44046" spans="6:6">
      <c r="F44046" s="1846"/>
    </row>
    <row r="44047" spans="6:6">
      <c r="F44047" s="1846"/>
    </row>
    <row r="44048" spans="6:6">
      <c r="F44048" s="1846"/>
    </row>
    <row r="44049" spans="6:6">
      <c r="F44049" s="1846"/>
    </row>
    <row r="44050" spans="6:6">
      <c r="F44050" s="1846"/>
    </row>
    <row r="44051" spans="6:6">
      <c r="F44051" s="1846"/>
    </row>
    <row r="44052" spans="6:6">
      <c r="F44052" s="1846"/>
    </row>
    <row r="44053" spans="6:6">
      <c r="F44053" s="1846"/>
    </row>
    <row r="44054" spans="6:6">
      <c r="F44054" s="1846"/>
    </row>
    <row r="44055" spans="6:6">
      <c r="F44055" s="1846"/>
    </row>
    <row r="44056" spans="6:6">
      <c r="F44056" s="1846"/>
    </row>
    <row r="44057" spans="6:6">
      <c r="F44057" s="1846"/>
    </row>
    <row r="44058" spans="6:6">
      <c r="F44058" s="1846"/>
    </row>
    <row r="44059" spans="6:6">
      <c r="F44059" s="1846"/>
    </row>
    <row r="44060" spans="6:6">
      <c r="F44060" s="1846"/>
    </row>
    <row r="44061" spans="6:6">
      <c r="F44061" s="1846"/>
    </row>
    <row r="44062" spans="6:6">
      <c r="F44062" s="1846"/>
    </row>
    <row r="44063" spans="6:6">
      <c r="F44063" s="1846"/>
    </row>
    <row r="44064" spans="6:6">
      <c r="F44064" s="1846"/>
    </row>
    <row r="44065" spans="6:6">
      <c r="F44065" s="1846"/>
    </row>
    <row r="44066" spans="6:6">
      <c r="F44066" s="1846"/>
    </row>
    <row r="44067" spans="6:6">
      <c r="F44067" s="1846"/>
    </row>
    <row r="44068" spans="6:6">
      <c r="F44068" s="1846"/>
    </row>
    <row r="44069" spans="6:6">
      <c r="F44069" s="1846"/>
    </row>
    <row r="44070" spans="6:6">
      <c r="F44070" s="1846"/>
    </row>
    <row r="44071" spans="6:6">
      <c r="F44071" s="1846"/>
    </row>
    <row r="44072" spans="6:6">
      <c r="F44072" s="1846"/>
    </row>
    <row r="44073" spans="6:6">
      <c r="F44073" s="1846"/>
    </row>
    <row r="44074" spans="6:6">
      <c r="F44074" s="1846"/>
    </row>
    <row r="44075" spans="6:6">
      <c r="F44075" s="1846"/>
    </row>
    <row r="44076" spans="6:6">
      <c r="F44076" s="1846"/>
    </row>
    <row r="44077" spans="6:6">
      <c r="F44077" s="1846"/>
    </row>
    <row r="44078" spans="6:6">
      <c r="F44078" s="1846"/>
    </row>
    <row r="44079" spans="6:6">
      <c r="F44079" s="1846"/>
    </row>
    <row r="44080" spans="6:6">
      <c r="F44080" s="1846"/>
    </row>
    <row r="44081" spans="6:6">
      <c r="F44081" s="1846"/>
    </row>
    <row r="44082" spans="6:6">
      <c r="F44082" s="1846"/>
    </row>
    <row r="44083" spans="6:6">
      <c r="F44083" s="1846"/>
    </row>
    <row r="44084" spans="6:6">
      <c r="F44084" s="1846"/>
    </row>
    <row r="44085" spans="6:6">
      <c r="F44085" s="1846"/>
    </row>
    <row r="44086" spans="6:6">
      <c r="F44086" s="1846"/>
    </row>
    <row r="44087" spans="6:6">
      <c r="F44087" s="1846"/>
    </row>
    <row r="44088" spans="6:6">
      <c r="F44088" s="1846"/>
    </row>
    <row r="44089" spans="6:6">
      <c r="F44089" s="1846"/>
    </row>
    <row r="44090" spans="6:6">
      <c r="F44090" s="1846"/>
    </row>
    <row r="44091" spans="6:6">
      <c r="F44091" s="1846"/>
    </row>
    <row r="44092" spans="6:6">
      <c r="F44092" s="1846"/>
    </row>
    <row r="44093" spans="6:6">
      <c r="F44093" s="1846"/>
    </row>
    <row r="44094" spans="6:6">
      <c r="F44094" s="1846"/>
    </row>
    <row r="44095" spans="6:6">
      <c r="F44095" s="1846"/>
    </row>
    <row r="44096" spans="6:6">
      <c r="F44096" s="1846"/>
    </row>
    <row r="44097" spans="6:6">
      <c r="F44097" s="1846"/>
    </row>
    <row r="44098" spans="6:6">
      <c r="F44098" s="1846"/>
    </row>
    <row r="44099" spans="6:6">
      <c r="F44099" s="1846"/>
    </row>
    <row r="44100" spans="6:6">
      <c r="F44100" s="1846"/>
    </row>
    <row r="44101" spans="6:6">
      <c r="F44101" s="1846"/>
    </row>
    <row r="44102" spans="6:6">
      <c r="F44102" s="1846"/>
    </row>
    <row r="44103" spans="6:6">
      <c r="F44103" s="1846"/>
    </row>
    <row r="44104" spans="6:6">
      <c r="F44104" s="1846"/>
    </row>
    <row r="44105" spans="6:6">
      <c r="F44105" s="1846"/>
    </row>
    <row r="44106" spans="6:6">
      <c r="F44106" s="1846"/>
    </row>
    <row r="44107" spans="6:6">
      <c r="F44107" s="1846"/>
    </row>
    <row r="44108" spans="6:6">
      <c r="F44108" s="1846"/>
    </row>
    <row r="44109" spans="6:6">
      <c r="F44109" s="1846"/>
    </row>
    <row r="44110" spans="6:6">
      <c r="F44110" s="1846"/>
    </row>
    <row r="44111" spans="6:6">
      <c r="F44111" s="1846"/>
    </row>
    <row r="44112" spans="6:6">
      <c r="F44112" s="1846"/>
    </row>
    <row r="44113" spans="6:6">
      <c r="F44113" s="1846"/>
    </row>
    <row r="44114" spans="6:6">
      <c r="F44114" s="1846"/>
    </row>
    <row r="44115" spans="6:6">
      <c r="F44115" s="1846"/>
    </row>
    <row r="44116" spans="6:6">
      <c r="F44116" s="1846"/>
    </row>
    <row r="44117" spans="6:6">
      <c r="F44117" s="1846"/>
    </row>
    <row r="44118" spans="6:6">
      <c r="F44118" s="1846"/>
    </row>
    <row r="44119" spans="6:6">
      <c r="F44119" s="1846"/>
    </row>
    <row r="44120" spans="6:6">
      <c r="F44120" s="1846"/>
    </row>
    <row r="44121" spans="6:6">
      <c r="F44121" s="1846"/>
    </row>
    <row r="44122" spans="6:6">
      <c r="F44122" s="1846"/>
    </row>
    <row r="44123" spans="6:6">
      <c r="F44123" s="1846"/>
    </row>
    <row r="44124" spans="6:6">
      <c r="F44124" s="1846"/>
    </row>
    <row r="44125" spans="6:6">
      <c r="F44125" s="1846"/>
    </row>
    <row r="44126" spans="6:6">
      <c r="F44126" s="1846"/>
    </row>
    <row r="44127" spans="6:6">
      <c r="F44127" s="1846"/>
    </row>
    <row r="44128" spans="6:6">
      <c r="F44128" s="1846"/>
    </row>
    <row r="44129" spans="6:6">
      <c r="F44129" s="1846"/>
    </row>
    <row r="44130" spans="6:6">
      <c r="F44130" s="1846"/>
    </row>
    <row r="44131" spans="6:6">
      <c r="F44131" s="1846"/>
    </row>
    <row r="44132" spans="6:6">
      <c r="F44132" s="1846"/>
    </row>
    <row r="44133" spans="6:6">
      <c r="F44133" s="1846"/>
    </row>
    <row r="44134" spans="6:6">
      <c r="F44134" s="1846"/>
    </row>
    <row r="44135" spans="6:6">
      <c r="F44135" s="1846"/>
    </row>
    <row r="44136" spans="6:6">
      <c r="F44136" s="1846"/>
    </row>
    <row r="44137" spans="6:6">
      <c r="F44137" s="1846"/>
    </row>
    <row r="44138" spans="6:6">
      <c r="F44138" s="1846"/>
    </row>
    <row r="44139" spans="6:6">
      <c r="F44139" s="1846"/>
    </row>
    <row r="44140" spans="6:6">
      <c r="F44140" s="1846"/>
    </row>
    <row r="44141" spans="6:6">
      <c r="F44141" s="1846"/>
    </row>
    <row r="44142" spans="6:6">
      <c r="F44142" s="1846"/>
    </row>
    <row r="44143" spans="6:6">
      <c r="F44143" s="1846"/>
    </row>
    <row r="44144" spans="6:6">
      <c r="F44144" s="1846"/>
    </row>
    <row r="44145" spans="6:6">
      <c r="F44145" s="1846"/>
    </row>
    <row r="44146" spans="6:6">
      <c r="F44146" s="1846"/>
    </row>
    <row r="44147" spans="6:6">
      <c r="F44147" s="1846"/>
    </row>
    <row r="44148" spans="6:6">
      <c r="F44148" s="1846"/>
    </row>
    <row r="44149" spans="6:6">
      <c r="F44149" s="1846"/>
    </row>
    <row r="44150" spans="6:6">
      <c r="F44150" s="1846"/>
    </row>
    <row r="44151" spans="6:6">
      <c r="F44151" s="1846"/>
    </row>
    <row r="44152" spans="6:6">
      <c r="F44152" s="1846"/>
    </row>
    <row r="44153" spans="6:6">
      <c r="F44153" s="1846"/>
    </row>
    <row r="44154" spans="6:6">
      <c r="F44154" s="1846"/>
    </row>
    <row r="44155" spans="6:6">
      <c r="F44155" s="1846"/>
    </row>
    <row r="44156" spans="6:6">
      <c r="F44156" s="1846"/>
    </row>
    <row r="44157" spans="6:6">
      <c r="F44157" s="1846"/>
    </row>
    <row r="44158" spans="6:6">
      <c r="F44158" s="1846"/>
    </row>
    <row r="44159" spans="6:6">
      <c r="F44159" s="1846"/>
    </row>
    <row r="44160" spans="6:6">
      <c r="F44160" s="1846"/>
    </row>
    <row r="44161" spans="6:6">
      <c r="F44161" s="1846"/>
    </row>
    <row r="44162" spans="6:6">
      <c r="F44162" s="1846"/>
    </row>
    <row r="44163" spans="6:6">
      <c r="F44163" s="1846"/>
    </row>
    <row r="44164" spans="6:6">
      <c r="F44164" s="1846"/>
    </row>
    <row r="44165" spans="6:6">
      <c r="F44165" s="1846"/>
    </row>
    <row r="44166" spans="6:6">
      <c r="F44166" s="1846"/>
    </row>
    <row r="44167" spans="6:6">
      <c r="F44167" s="1846"/>
    </row>
    <row r="44168" spans="6:6">
      <c r="F44168" s="1846"/>
    </row>
    <row r="44169" spans="6:6">
      <c r="F44169" s="1846"/>
    </row>
    <row r="44170" spans="6:6">
      <c r="F44170" s="1846"/>
    </row>
    <row r="44171" spans="6:6">
      <c r="F44171" s="1846"/>
    </row>
    <row r="44172" spans="6:6">
      <c r="F44172" s="1846"/>
    </row>
    <row r="44173" spans="6:6">
      <c r="F44173" s="1846"/>
    </row>
    <row r="44174" spans="6:6">
      <c r="F44174" s="1846"/>
    </row>
    <row r="44175" spans="6:6">
      <c r="F44175" s="1846"/>
    </row>
    <row r="44176" spans="6:6">
      <c r="F44176" s="1846"/>
    </row>
    <row r="44177" spans="6:6">
      <c r="F44177" s="1846"/>
    </row>
    <row r="44178" spans="6:6">
      <c r="F44178" s="1846"/>
    </row>
    <row r="44179" spans="6:6">
      <c r="F44179" s="1846"/>
    </row>
    <row r="44180" spans="6:6">
      <c r="F44180" s="1846"/>
    </row>
    <row r="44181" spans="6:6">
      <c r="F44181" s="1846"/>
    </row>
    <row r="44182" spans="6:6">
      <c r="F44182" s="1846"/>
    </row>
    <row r="44183" spans="6:6">
      <c r="F44183" s="1846"/>
    </row>
    <row r="44184" spans="6:6">
      <c r="F44184" s="1846"/>
    </row>
    <row r="44185" spans="6:6">
      <c r="F44185" s="1846"/>
    </row>
    <row r="44186" spans="6:6">
      <c r="F44186" s="1846"/>
    </row>
    <row r="44187" spans="6:6">
      <c r="F44187" s="1846"/>
    </row>
    <row r="44188" spans="6:6">
      <c r="F44188" s="1846"/>
    </row>
    <row r="44189" spans="6:6">
      <c r="F44189" s="1846"/>
    </row>
    <row r="44190" spans="6:6">
      <c r="F44190" s="1846"/>
    </row>
    <row r="44191" spans="6:6">
      <c r="F44191" s="1846"/>
    </row>
    <row r="44192" spans="6:6">
      <c r="F44192" s="1846"/>
    </row>
    <row r="44193" spans="6:6">
      <c r="F44193" s="1846"/>
    </row>
    <row r="44194" spans="6:6">
      <c r="F44194" s="1846"/>
    </row>
    <row r="44195" spans="6:6">
      <c r="F44195" s="1846"/>
    </row>
    <row r="44196" spans="6:6">
      <c r="F44196" s="1846"/>
    </row>
    <row r="44197" spans="6:6">
      <c r="F44197" s="1846"/>
    </row>
    <row r="44198" spans="6:6">
      <c r="F44198" s="1846"/>
    </row>
    <row r="44199" spans="6:6">
      <c r="F44199" s="1846"/>
    </row>
    <row r="44200" spans="6:6">
      <c r="F44200" s="1846"/>
    </row>
    <row r="44201" spans="6:6">
      <c r="F44201" s="1846"/>
    </row>
    <row r="44202" spans="6:6">
      <c r="F44202" s="1846"/>
    </row>
    <row r="44203" spans="6:6">
      <c r="F44203" s="1846"/>
    </row>
    <row r="44204" spans="6:6">
      <c r="F44204" s="1846"/>
    </row>
    <row r="44205" spans="6:6">
      <c r="F44205" s="1846"/>
    </row>
    <row r="44206" spans="6:6">
      <c r="F44206" s="1846"/>
    </row>
    <row r="44207" spans="6:6">
      <c r="F44207" s="1846"/>
    </row>
    <row r="44208" spans="6:6">
      <c r="F44208" s="1846"/>
    </row>
    <row r="44209" spans="6:6">
      <c r="F44209" s="1846"/>
    </row>
    <row r="44210" spans="6:6">
      <c r="F44210" s="1846"/>
    </row>
    <row r="44211" spans="6:6">
      <c r="F44211" s="1846"/>
    </row>
    <row r="44212" spans="6:6">
      <c r="F44212" s="1846"/>
    </row>
    <row r="44213" spans="6:6">
      <c r="F44213" s="1846"/>
    </row>
    <row r="44214" spans="6:6">
      <c r="F44214" s="1846"/>
    </row>
    <row r="44215" spans="6:6">
      <c r="F44215" s="1846"/>
    </row>
    <row r="44216" spans="6:6">
      <c r="F44216" s="1846"/>
    </row>
    <row r="44217" spans="6:6">
      <c r="F44217" s="1846"/>
    </row>
    <row r="44218" spans="6:6">
      <c r="F44218" s="1846"/>
    </row>
    <row r="44219" spans="6:6">
      <c r="F44219" s="1846"/>
    </row>
    <row r="44220" spans="6:6">
      <c r="F44220" s="1846"/>
    </row>
    <row r="44221" spans="6:6">
      <c r="F44221" s="1846"/>
    </row>
    <row r="44222" spans="6:6">
      <c r="F44222" s="1846"/>
    </row>
    <row r="44223" spans="6:6">
      <c r="F44223" s="1846"/>
    </row>
    <row r="44224" spans="6:6">
      <c r="F44224" s="1846"/>
    </row>
    <row r="44225" spans="6:6">
      <c r="F44225" s="1846"/>
    </row>
    <row r="44226" spans="6:6">
      <c r="F44226" s="1846"/>
    </row>
    <row r="44227" spans="6:6">
      <c r="F44227" s="1846"/>
    </row>
    <row r="44228" spans="6:6">
      <c r="F44228" s="1846"/>
    </row>
    <row r="44229" spans="6:6">
      <c r="F44229" s="1846"/>
    </row>
    <row r="44230" spans="6:6">
      <c r="F44230" s="1846"/>
    </row>
    <row r="44231" spans="6:6">
      <c r="F44231" s="1846"/>
    </row>
    <row r="44232" spans="6:6">
      <c r="F44232" s="1846"/>
    </row>
    <row r="44233" spans="6:6">
      <c r="F44233" s="1846"/>
    </row>
    <row r="44234" spans="6:6">
      <c r="F44234" s="1846"/>
    </row>
    <row r="44235" spans="6:6">
      <c r="F44235" s="1846"/>
    </row>
    <row r="44236" spans="6:6">
      <c r="F44236" s="1846"/>
    </row>
    <row r="44237" spans="6:6">
      <c r="F44237" s="1846"/>
    </row>
    <row r="44238" spans="6:6">
      <c r="F44238" s="1846"/>
    </row>
    <row r="44239" spans="6:6">
      <c r="F44239" s="1846"/>
    </row>
    <row r="44240" spans="6:6">
      <c r="F44240" s="1846"/>
    </row>
    <row r="44241" spans="6:6">
      <c r="F44241" s="1846"/>
    </row>
    <row r="44242" spans="6:6">
      <c r="F44242" s="1846"/>
    </row>
    <row r="44243" spans="6:6">
      <c r="F44243" s="1846"/>
    </row>
    <row r="44244" spans="6:6">
      <c r="F44244" s="1846"/>
    </row>
    <row r="44245" spans="6:6">
      <c r="F44245" s="1846"/>
    </row>
    <row r="44246" spans="6:6">
      <c r="F44246" s="1846"/>
    </row>
    <row r="44247" spans="6:6">
      <c r="F44247" s="1846"/>
    </row>
    <row r="44248" spans="6:6">
      <c r="F44248" s="1846"/>
    </row>
    <row r="44249" spans="6:6">
      <c r="F44249" s="1846"/>
    </row>
    <row r="44250" spans="6:6">
      <c r="F44250" s="1846"/>
    </row>
    <row r="44251" spans="6:6">
      <c r="F44251" s="1846"/>
    </row>
    <row r="44252" spans="6:6">
      <c r="F44252" s="1846"/>
    </row>
    <row r="44253" spans="6:6">
      <c r="F44253" s="1846"/>
    </row>
    <row r="44254" spans="6:6">
      <c r="F44254" s="1846"/>
    </row>
    <row r="44255" spans="6:6">
      <c r="F44255" s="1846"/>
    </row>
    <row r="44256" spans="6:6">
      <c r="F44256" s="1846"/>
    </row>
    <row r="44257" spans="6:6">
      <c r="F44257" s="1846"/>
    </row>
    <row r="44258" spans="6:6">
      <c r="F44258" s="1846"/>
    </row>
    <row r="44259" spans="6:6">
      <c r="F44259" s="1846"/>
    </row>
    <row r="44260" spans="6:6">
      <c r="F44260" s="1846"/>
    </row>
    <row r="44261" spans="6:6">
      <c r="F44261" s="1846"/>
    </row>
    <row r="44262" spans="6:6">
      <c r="F44262" s="1846"/>
    </row>
    <row r="44263" spans="6:6">
      <c r="F44263" s="1846"/>
    </row>
    <row r="44264" spans="6:6">
      <c r="F44264" s="1846"/>
    </row>
    <row r="44265" spans="6:6">
      <c r="F44265" s="1846"/>
    </row>
    <row r="44266" spans="6:6">
      <c r="F44266" s="1846"/>
    </row>
    <row r="44267" spans="6:6">
      <c r="F44267" s="1846"/>
    </row>
    <row r="44268" spans="6:6">
      <c r="F44268" s="1846"/>
    </row>
    <row r="44269" spans="6:6">
      <c r="F44269" s="1846"/>
    </row>
    <row r="44270" spans="6:6">
      <c r="F44270" s="1846"/>
    </row>
    <row r="44271" spans="6:6">
      <c r="F44271" s="1846"/>
    </row>
    <row r="44272" spans="6:6">
      <c r="F44272" s="1846"/>
    </row>
    <row r="44273" spans="6:6">
      <c r="F44273" s="1846"/>
    </row>
    <row r="44274" spans="6:6">
      <c r="F44274" s="1846"/>
    </row>
    <row r="44275" spans="6:6">
      <c r="F44275" s="1846"/>
    </row>
    <row r="44276" spans="6:6">
      <c r="F44276" s="1846"/>
    </row>
    <row r="44277" spans="6:6">
      <c r="F44277" s="1846"/>
    </row>
    <row r="44278" spans="6:6">
      <c r="F44278" s="1846"/>
    </row>
    <row r="44279" spans="6:6">
      <c r="F44279" s="1846"/>
    </row>
    <row r="44280" spans="6:6">
      <c r="F44280" s="1846"/>
    </row>
    <row r="44281" spans="6:6">
      <c r="F44281" s="1846"/>
    </row>
    <row r="44282" spans="6:6">
      <c r="F44282" s="1846"/>
    </row>
    <row r="44283" spans="6:6">
      <c r="F44283" s="1846"/>
    </row>
    <row r="44284" spans="6:6">
      <c r="F44284" s="1846"/>
    </row>
    <row r="44285" spans="6:6">
      <c r="F44285" s="1846"/>
    </row>
    <row r="44286" spans="6:6">
      <c r="F44286" s="1846"/>
    </row>
    <row r="44287" spans="6:6">
      <c r="F44287" s="1846"/>
    </row>
    <row r="44288" spans="6:6">
      <c r="F44288" s="1846"/>
    </row>
    <row r="44289" spans="6:6">
      <c r="F44289" s="1846"/>
    </row>
    <row r="44290" spans="6:6">
      <c r="F44290" s="1846"/>
    </row>
    <row r="44291" spans="6:6">
      <c r="F44291" s="1846"/>
    </row>
    <row r="44292" spans="6:6">
      <c r="F44292" s="1846"/>
    </row>
    <row r="44293" spans="6:6">
      <c r="F44293" s="1846"/>
    </row>
    <row r="44294" spans="6:6">
      <c r="F44294" s="1846"/>
    </row>
    <row r="44295" spans="6:6">
      <c r="F44295" s="1846"/>
    </row>
    <row r="44296" spans="6:6">
      <c r="F44296" s="1846"/>
    </row>
    <row r="44297" spans="6:6">
      <c r="F44297" s="1846"/>
    </row>
    <row r="44298" spans="6:6">
      <c r="F44298" s="1846"/>
    </row>
    <row r="44299" spans="6:6">
      <c r="F44299" s="1846"/>
    </row>
    <row r="44300" spans="6:6">
      <c r="F44300" s="1846"/>
    </row>
    <row r="44301" spans="6:6">
      <c r="F44301" s="1846"/>
    </row>
    <row r="44302" spans="6:6">
      <c r="F44302" s="1846"/>
    </row>
    <row r="44303" spans="6:6">
      <c r="F44303" s="1846"/>
    </row>
    <row r="44304" spans="6:6">
      <c r="F44304" s="1846"/>
    </row>
    <row r="44305" spans="6:6">
      <c r="F44305" s="1846"/>
    </row>
    <row r="44306" spans="6:6">
      <c r="F44306" s="1846"/>
    </row>
    <row r="44307" spans="6:6">
      <c r="F44307" s="1846"/>
    </row>
    <row r="44308" spans="6:6">
      <c r="F44308" s="1846"/>
    </row>
    <row r="44309" spans="6:6">
      <c r="F44309" s="1846"/>
    </row>
    <row r="44310" spans="6:6">
      <c r="F44310" s="1846"/>
    </row>
    <row r="44311" spans="6:6">
      <c r="F44311" s="1846"/>
    </row>
    <row r="44312" spans="6:6">
      <c r="F44312" s="1846"/>
    </row>
    <row r="44313" spans="6:6">
      <c r="F44313" s="1846"/>
    </row>
    <row r="44314" spans="6:6">
      <c r="F44314" s="1846"/>
    </row>
    <row r="44315" spans="6:6">
      <c r="F44315" s="1846"/>
    </row>
    <row r="44316" spans="6:6">
      <c r="F44316" s="1846"/>
    </row>
    <row r="44317" spans="6:6">
      <c r="F44317" s="1846"/>
    </row>
    <row r="44318" spans="6:6">
      <c r="F44318" s="1846"/>
    </row>
    <row r="44319" spans="6:6">
      <c r="F44319" s="1846"/>
    </row>
    <row r="44320" spans="6:6">
      <c r="F44320" s="1846"/>
    </row>
    <row r="44321" spans="6:6">
      <c r="F44321" s="1846"/>
    </row>
    <row r="44322" spans="6:6">
      <c r="F44322" s="1846"/>
    </row>
    <row r="44323" spans="6:6">
      <c r="F44323" s="1846"/>
    </row>
    <row r="44324" spans="6:6">
      <c r="F44324" s="1846"/>
    </row>
    <row r="44325" spans="6:6">
      <c r="F44325" s="1846"/>
    </row>
    <row r="44326" spans="6:6">
      <c r="F44326" s="1846"/>
    </row>
    <row r="44327" spans="6:6">
      <c r="F44327" s="1846"/>
    </row>
    <row r="44328" spans="6:6">
      <c r="F44328" s="1846"/>
    </row>
    <row r="44329" spans="6:6">
      <c r="F44329" s="1846"/>
    </row>
    <row r="44330" spans="6:6">
      <c r="F44330" s="1846"/>
    </row>
    <row r="44331" spans="6:6">
      <c r="F44331" s="1846"/>
    </row>
    <row r="44332" spans="6:6">
      <c r="F44332" s="1846"/>
    </row>
    <row r="44333" spans="6:6">
      <c r="F44333" s="1846"/>
    </row>
    <row r="44334" spans="6:6">
      <c r="F44334" s="1846"/>
    </row>
    <row r="44335" spans="6:6">
      <c r="F44335" s="1846"/>
    </row>
    <row r="44336" spans="6:6">
      <c r="F44336" s="1846"/>
    </row>
    <row r="44337" spans="6:6">
      <c r="F44337" s="1846"/>
    </row>
    <row r="44338" spans="6:6">
      <c r="F44338" s="1846"/>
    </row>
    <row r="44339" spans="6:6">
      <c r="F44339" s="1846"/>
    </row>
    <row r="44340" spans="6:6">
      <c r="F44340" s="1846"/>
    </row>
    <row r="44341" spans="6:6">
      <c r="F44341" s="1846"/>
    </row>
    <row r="44342" spans="6:6">
      <c r="F44342" s="1846"/>
    </row>
    <row r="44343" spans="6:6">
      <c r="F44343" s="1846"/>
    </row>
    <row r="44344" spans="6:6">
      <c r="F44344" s="1846"/>
    </row>
    <row r="44345" spans="6:6">
      <c r="F44345" s="1846"/>
    </row>
    <row r="44346" spans="6:6">
      <c r="F44346" s="1846"/>
    </row>
    <row r="44347" spans="6:6">
      <c r="F44347" s="1846"/>
    </row>
    <row r="44348" spans="6:6">
      <c r="F44348" s="1846"/>
    </row>
    <row r="44349" spans="6:6">
      <c r="F44349" s="1846"/>
    </row>
    <row r="44350" spans="6:6">
      <c r="F44350" s="1846"/>
    </row>
    <row r="44351" spans="6:6">
      <c r="F44351" s="1846"/>
    </row>
    <row r="44352" spans="6:6">
      <c r="F44352" s="1846"/>
    </row>
    <row r="44353" spans="6:6">
      <c r="F44353" s="1846"/>
    </row>
    <row r="44354" spans="6:6">
      <c r="F44354" s="1846"/>
    </row>
    <row r="44355" spans="6:6">
      <c r="F44355" s="1846"/>
    </row>
    <row r="44356" spans="6:6">
      <c r="F44356" s="1846"/>
    </row>
    <row r="44357" spans="6:6">
      <c r="F44357" s="1846"/>
    </row>
    <row r="44358" spans="6:6">
      <c r="F44358" s="1846"/>
    </row>
    <row r="44359" spans="6:6">
      <c r="F44359" s="1846"/>
    </row>
    <row r="44360" spans="6:6">
      <c r="F44360" s="1846"/>
    </row>
    <row r="44361" spans="6:6">
      <c r="F44361" s="1846"/>
    </row>
    <row r="44362" spans="6:6">
      <c r="F44362" s="1846"/>
    </row>
    <row r="44363" spans="6:6">
      <c r="F44363" s="1846"/>
    </row>
    <row r="44364" spans="6:6">
      <c r="F44364" s="1846"/>
    </row>
    <row r="44365" spans="6:6">
      <c r="F44365" s="1846"/>
    </row>
    <row r="44366" spans="6:6">
      <c r="F44366" s="1846"/>
    </row>
    <row r="44367" spans="6:6">
      <c r="F44367" s="1846"/>
    </row>
    <row r="44368" spans="6:6">
      <c r="F44368" s="1846"/>
    </row>
    <row r="44369" spans="6:6">
      <c r="F44369" s="1846"/>
    </row>
    <row r="44370" spans="6:6">
      <c r="F44370" s="1846"/>
    </row>
    <row r="44371" spans="6:6">
      <c r="F44371" s="1846"/>
    </row>
    <row r="44372" spans="6:6">
      <c r="F44372" s="1846"/>
    </row>
    <row r="44373" spans="6:6">
      <c r="F44373" s="1846"/>
    </row>
    <row r="44374" spans="6:6">
      <c r="F44374" s="1846"/>
    </row>
    <row r="44375" spans="6:6">
      <c r="F44375" s="1846"/>
    </row>
    <row r="44376" spans="6:6">
      <c r="F44376" s="1846"/>
    </row>
    <row r="44377" spans="6:6">
      <c r="F44377" s="1846"/>
    </row>
    <row r="44378" spans="6:6">
      <c r="F44378" s="1846"/>
    </row>
    <row r="44379" spans="6:6">
      <c r="F44379" s="1846"/>
    </row>
    <row r="44380" spans="6:6">
      <c r="F44380" s="1846"/>
    </row>
    <row r="44381" spans="6:6">
      <c r="F44381" s="1846"/>
    </row>
    <row r="44382" spans="6:6">
      <c r="F44382" s="1846"/>
    </row>
    <row r="44383" spans="6:6">
      <c r="F44383" s="1846"/>
    </row>
    <row r="44384" spans="6:6">
      <c r="F44384" s="1846"/>
    </row>
    <row r="44385" spans="6:6">
      <c r="F44385" s="1846"/>
    </row>
    <row r="44386" spans="6:6">
      <c r="F44386" s="1846"/>
    </row>
    <row r="44387" spans="6:6">
      <c r="F44387" s="1846"/>
    </row>
    <row r="44388" spans="6:6">
      <c r="F44388" s="1846"/>
    </row>
    <row r="44389" spans="6:6">
      <c r="F44389" s="1846"/>
    </row>
    <row r="44390" spans="6:6">
      <c r="F44390" s="1846"/>
    </row>
    <row r="44391" spans="6:6">
      <c r="F44391" s="1846"/>
    </row>
    <row r="44392" spans="6:6">
      <c r="F44392" s="1846"/>
    </row>
    <row r="44393" spans="6:6">
      <c r="F44393" s="1846"/>
    </row>
    <row r="44394" spans="6:6">
      <c r="F44394" s="1846"/>
    </row>
    <row r="44395" spans="6:6">
      <c r="F44395" s="1846"/>
    </row>
    <row r="44396" spans="6:6">
      <c r="F44396" s="1846"/>
    </row>
    <row r="44397" spans="6:6">
      <c r="F44397" s="1846"/>
    </row>
    <row r="44398" spans="6:6">
      <c r="F44398" s="1846"/>
    </row>
    <row r="44399" spans="6:6">
      <c r="F44399" s="1846"/>
    </row>
    <row r="44400" spans="6:6">
      <c r="F44400" s="1846"/>
    </row>
    <row r="44401" spans="6:6">
      <c r="F44401" s="1846"/>
    </row>
    <row r="44402" spans="6:6">
      <c r="F44402" s="1846"/>
    </row>
    <row r="44403" spans="6:6">
      <c r="F44403" s="1846"/>
    </row>
    <row r="44404" spans="6:6">
      <c r="F44404" s="1846"/>
    </row>
    <row r="44405" spans="6:6">
      <c r="F44405" s="1846"/>
    </row>
    <row r="44406" spans="6:6">
      <c r="F44406" s="1846"/>
    </row>
    <row r="44407" spans="6:6">
      <c r="F44407" s="1846"/>
    </row>
    <row r="44408" spans="6:6">
      <c r="F44408" s="1846"/>
    </row>
    <row r="44409" spans="6:6">
      <c r="F44409" s="1846"/>
    </row>
    <row r="44410" spans="6:6">
      <c r="F44410" s="1846"/>
    </row>
    <row r="44411" spans="6:6">
      <c r="F44411" s="1846"/>
    </row>
    <row r="44412" spans="6:6">
      <c r="F44412" s="1846"/>
    </row>
    <row r="44413" spans="6:6">
      <c r="F44413" s="1846"/>
    </row>
    <row r="44414" spans="6:6">
      <c r="F44414" s="1846"/>
    </row>
    <row r="44415" spans="6:6">
      <c r="F44415" s="1846"/>
    </row>
    <row r="44416" spans="6:6">
      <c r="F44416" s="1846"/>
    </row>
    <row r="44417" spans="6:6">
      <c r="F44417" s="1846"/>
    </row>
    <row r="44418" spans="6:6">
      <c r="F44418" s="1846"/>
    </row>
    <row r="44419" spans="6:6">
      <c r="F44419" s="1846"/>
    </row>
    <row r="44420" spans="6:6">
      <c r="F44420" s="1846"/>
    </row>
    <row r="44421" spans="6:6">
      <c r="F44421" s="1846"/>
    </row>
    <row r="44422" spans="6:6">
      <c r="F44422" s="1846"/>
    </row>
    <row r="44423" spans="6:6">
      <c r="F44423" s="1846"/>
    </row>
    <row r="44424" spans="6:6">
      <c r="F44424" s="1846"/>
    </row>
    <row r="44425" spans="6:6">
      <c r="F44425" s="1846"/>
    </row>
    <row r="44426" spans="6:6">
      <c r="F44426" s="1846"/>
    </row>
    <row r="44427" spans="6:6">
      <c r="F44427" s="1846"/>
    </row>
    <row r="44428" spans="6:6">
      <c r="F44428" s="1846"/>
    </row>
    <row r="44429" spans="6:6">
      <c r="F44429" s="1846"/>
    </row>
    <row r="44430" spans="6:6">
      <c r="F44430" s="1846"/>
    </row>
    <row r="44431" spans="6:6">
      <c r="F44431" s="1846"/>
    </row>
    <row r="44432" spans="6:6">
      <c r="F44432" s="1846"/>
    </row>
    <row r="44433" spans="6:6">
      <c r="F44433" s="1846"/>
    </row>
    <row r="44434" spans="6:6">
      <c r="F44434" s="1846"/>
    </row>
    <row r="44435" spans="6:6">
      <c r="F44435" s="1846"/>
    </row>
    <row r="44436" spans="6:6">
      <c r="F44436" s="1846"/>
    </row>
    <row r="44437" spans="6:6">
      <c r="F44437" s="1846"/>
    </row>
    <row r="44438" spans="6:6">
      <c r="F44438" s="1846"/>
    </row>
    <row r="44439" spans="6:6">
      <c r="F44439" s="1846"/>
    </row>
    <row r="44440" spans="6:6">
      <c r="F44440" s="1846"/>
    </row>
    <row r="44441" spans="6:6">
      <c r="F44441" s="1846"/>
    </row>
    <row r="44442" spans="6:6">
      <c r="F44442" s="1846"/>
    </row>
    <row r="44443" spans="6:6">
      <c r="F44443" s="1846"/>
    </row>
    <row r="44444" spans="6:6">
      <c r="F44444" s="1846"/>
    </row>
    <row r="44445" spans="6:6">
      <c r="F44445" s="1846"/>
    </row>
    <row r="44446" spans="6:6">
      <c r="F44446" s="1846"/>
    </row>
    <row r="44447" spans="6:6">
      <c r="F44447" s="1846"/>
    </row>
    <row r="44448" spans="6:6">
      <c r="F44448" s="1846"/>
    </row>
    <row r="44449" spans="6:6">
      <c r="F44449" s="1846"/>
    </row>
    <row r="44450" spans="6:6">
      <c r="F44450" s="1846"/>
    </row>
    <row r="44451" spans="6:6">
      <c r="F44451" s="1846"/>
    </row>
    <row r="44452" spans="6:6">
      <c r="F44452" s="1846"/>
    </row>
    <row r="44453" spans="6:6">
      <c r="F44453" s="1846"/>
    </row>
    <row r="44454" spans="6:6">
      <c r="F44454" s="1846"/>
    </row>
    <row r="44455" spans="6:6">
      <c r="F44455" s="1846"/>
    </row>
    <row r="44456" spans="6:6">
      <c r="F44456" s="1846"/>
    </row>
    <row r="44457" spans="6:6">
      <c r="F44457" s="1846"/>
    </row>
    <row r="44458" spans="6:6">
      <c r="F44458" s="1846"/>
    </row>
    <row r="44459" spans="6:6">
      <c r="F44459" s="1846"/>
    </row>
    <row r="44460" spans="6:6">
      <c r="F44460" s="1846"/>
    </row>
    <row r="44461" spans="6:6">
      <c r="F44461" s="1846"/>
    </row>
    <row r="44462" spans="6:6">
      <c r="F44462" s="1846"/>
    </row>
    <row r="44463" spans="6:6">
      <c r="F44463" s="1846"/>
    </row>
    <row r="44464" spans="6:6">
      <c r="F44464" s="1846"/>
    </row>
    <row r="44465" spans="6:6">
      <c r="F44465" s="1846"/>
    </row>
    <row r="44466" spans="6:6">
      <c r="F44466" s="1846"/>
    </row>
    <row r="44467" spans="6:6">
      <c r="F44467" s="1846"/>
    </row>
    <row r="44468" spans="6:6">
      <c r="F44468" s="1846"/>
    </row>
    <row r="44469" spans="6:6">
      <c r="F44469" s="1846"/>
    </row>
    <row r="44470" spans="6:6">
      <c r="F44470" s="1846"/>
    </row>
    <row r="44471" spans="6:6">
      <c r="F44471" s="1846"/>
    </row>
    <row r="44472" spans="6:6">
      <c r="F44472" s="1846"/>
    </row>
    <row r="44473" spans="6:6">
      <c r="F44473" s="1846"/>
    </row>
    <row r="44474" spans="6:6">
      <c r="F44474" s="1846"/>
    </row>
    <row r="44475" spans="6:6">
      <c r="F44475" s="1846"/>
    </row>
    <row r="44476" spans="6:6">
      <c r="F44476" s="1846"/>
    </row>
    <row r="44477" spans="6:6">
      <c r="F44477" s="1846"/>
    </row>
    <row r="44478" spans="6:6">
      <c r="F44478" s="1846"/>
    </row>
    <row r="44479" spans="6:6">
      <c r="F44479" s="1846"/>
    </row>
    <row r="44480" spans="6:6">
      <c r="F44480" s="1846"/>
    </row>
    <row r="44481" spans="6:6">
      <c r="F44481" s="1846"/>
    </row>
    <row r="44482" spans="6:6">
      <c r="F44482" s="1846"/>
    </row>
    <row r="44483" spans="6:6">
      <c r="F44483" s="1846"/>
    </row>
    <row r="44484" spans="6:6">
      <c r="F44484" s="1846"/>
    </row>
    <row r="44485" spans="6:6">
      <c r="F44485" s="1846"/>
    </row>
    <row r="44486" spans="6:6">
      <c r="F44486" s="1846"/>
    </row>
    <row r="44487" spans="6:6">
      <c r="F44487" s="1846"/>
    </row>
    <row r="44488" spans="6:6">
      <c r="F44488" s="1846"/>
    </row>
    <row r="44489" spans="6:6">
      <c r="F44489" s="1846"/>
    </row>
    <row r="44490" spans="6:6">
      <c r="F44490" s="1846"/>
    </row>
    <row r="44491" spans="6:6">
      <c r="F44491" s="1846"/>
    </row>
    <row r="44492" spans="6:6">
      <c r="F44492" s="1846"/>
    </row>
    <row r="44493" spans="6:6">
      <c r="F44493" s="1846"/>
    </row>
    <row r="44494" spans="6:6">
      <c r="F44494" s="1846"/>
    </row>
    <row r="44495" spans="6:6">
      <c r="F44495" s="1846"/>
    </row>
    <row r="44496" spans="6:6">
      <c r="F44496" s="1846"/>
    </row>
    <row r="44497" spans="6:6">
      <c r="F44497" s="1846"/>
    </row>
    <row r="44498" spans="6:6">
      <c r="F44498" s="1846"/>
    </row>
    <row r="44499" spans="6:6">
      <c r="F44499" s="1846"/>
    </row>
    <row r="44500" spans="6:6">
      <c r="F44500" s="1846"/>
    </row>
    <row r="44501" spans="6:6">
      <c r="F44501" s="1846"/>
    </row>
    <row r="44502" spans="6:6">
      <c r="F44502" s="1846"/>
    </row>
    <row r="44503" spans="6:6">
      <c r="F44503" s="1846"/>
    </row>
    <row r="44504" spans="6:6">
      <c r="F44504" s="1846"/>
    </row>
    <row r="44505" spans="6:6">
      <c r="F44505" s="1846"/>
    </row>
    <row r="44506" spans="6:6">
      <c r="F44506" s="1846"/>
    </row>
    <row r="44507" spans="6:6">
      <c r="F44507" s="1846"/>
    </row>
    <row r="44508" spans="6:6">
      <c r="F44508" s="1846"/>
    </row>
    <row r="44509" spans="6:6">
      <c r="F44509" s="1846"/>
    </row>
    <row r="44510" spans="6:6">
      <c r="F44510" s="1846"/>
    </row>
    <row r="44511" spans="6:6">
      <c r="F44511" s="1846"/>
    </row>
    <row r="44512" spans="6:6">
      <c r="F44512" s="1846"/>
    </row>
    <row r="44513" spans="6:6">
      <c r="F44513" s="1846"/>
    </row>
    <row r="44514" spans="6:6">
      <c r="F44514" s="1846"/>
    </row>
    <row r="44515" spans="6:6">
      <c r="F44515" s="1846"/>
    </row>
    <row r="44516" spans="6:6">
      <c r="F44516" s="1846"/>
    </row>
    <row r="44517" spans="6:6">
      <c r="F44517" s="1846"/>
    </row>
    <row r="44518" spans="6:6">
      <c r="F44518" s="1846"/>
    </row>
    <row r="44519" spans="6:6">
      <c r="F44519" s="1846"/>
    </row>
    <row r="44520" spans="6:6">
      <c r="F44520" s="1846"/>
    </row>
    <row r="44521" spans="6:6">
      <c r="F44521" s="1846"/>
    </row>
    <row r="44522" spans="6:6">
      <c r="F44522" s="1846"/>
    </row>
    <row r="44523" spans="6:6">
      <c r="F44523" s="1846"/>
    </row>
    <row r="44524" spans="6:6">
      <c r="F44524" s="1846"/>
    </row>
    <row r="44525" spans="6:6">
      <c r="F44525" s="1846"/>
    </row>
    <row r="44526" spans="6:6">
      <c r="F44526" s="1846"/>
    </row>
    <row r="44527" spans="6:6">
      <c r="F44527" s="1846"/>
    </row>
    <row r="44528" spans="6:6">
      <c r="F44528" s="1846"/>
    </row>
    <row r="44529" spans="6:6">
      <c r="F44529" s="1846"/>
    </row>
    <row r="44530" spans="6:6">
      <c r="F44530" s="1846"/>
    </row>
    <row r="44531" spans="6:6">
      <c r="F44531" s="1846"/>
    </row>
    <row r="44532" spans="6:6">
      <c r="F44532" s="1846"/>
    </row>
    <row r="44533" spans="6:6">
      <c r="F44533" s="1846"/>
    </row>
    <row r="44534" spans="6:6">
      <c r="F44534" s="1846"/>
    </row>
    <row r="44535" spans="6:6">
      <c r="F44535" s="1846"/>
    </row>
    <row r="44536" spans="6:6">
      <c r="F44536" s="1846"/>
    </row>
    <row r="44537" spans="6:6">
      <c r="F44537" s="1846"/>
    </row>
    <row r="44538" spans="6:6">
      <c r="F44538" s="1846"/>
    </row>
    <row r="44539" spans="6:6">
      <c r="F44539" s="1846"/>
    </row>
    <row r="44540" spans="6:6">
      <c r="F44540" s="1846"/>
    </row>
    <row r="44541" spans="6:6">
      <c r="F44541" s="1846"/>
    </row>
    <row r="44542" spans="6:6">
      <c r="F44542" s="1846"/>
    </row>
    <row r="44543" spans="6:6">
      <c r="F44543" s="1846"/>
    </row>
    <row r="44544" spans="6:6">
      <c r="F44544" s="1846"/>
    </row>
    <row r="44545" spans="6:6">
      <c r="F44545" s="1846"/>
    </row>
    <row r="44546" spans="6:6">
      <c r="F44546" s="1846"/>
    </row>
    <row r="44547" spans="6:6">
      <c r="F44547" s="1846"/>
    </row>
    <row r="44548" spans="6:6">
      <c r="F44548" s="1846"/>
    </row>
    <row r="44549" spans="6:6">
      <c r="F44549" s="1846"/>
    </row>
    <row r="44550" spans="6:6">
      <c r="F44550" s="1846"/>
    </row>
    <row r="44551" spans="6:6">
      <c r="F44551" s="1846"/>
    </row>
    <row r="44552" spans="6:6">
      <c r="F44552" s="1846"/>
    </row>
    <row r="44553" spans="6:6">
      <c r="F44553" s="1846"/>
    </row>
    <row r="44554" spans="6:6">
      <c r="F44554" s="1846"/>
    </row>
    <row r="44555" spans="6:6">
      <c r="F44555" s="1846"/>
    </row>
    <row r="44556" spans="6:6">
      <c r="F44556" s="1846"/>
    </row>
    <row r="44557" spans="6:6">
      <c r="F44557" s="1846"/>
    </row>
    <row r="44558" spans="6:6">
      <c r="F44558" s="1846"/>
    </row>
    <row r="44559" spans="6:6">
      <c r="F44559" s="1846"/>
    </row>
    <row r="44560" spans="6:6">
      <c r="F44560" s="1846"/>
    </row>
    <row r="44561" spans="6:6">
      <c r="F44561" s="1846"/>
    </row>
    <row r="44562" spans="6:6">
      <c r="F44562" s="1846"/>
    </row>
    <row r="44563" spans="6:6">
      <c r="F44563" s="1846"/>
    </row>
    <row r="44564" spans="6:6">
      <c r="F44564" s="1846"/>
    </row>
    <row r="44565" spans="6:6">
      <c r="F44565" s="1846"/>
    </row>
    <row r="44566" spans="6:6">
      <c r="F44566" s="1846"/>
    </row>
    <row r="44567" spans="6:6">
      <c r="F44567" s="1846"/>
    </row>
    <row r="44568" spans="6:6">
      <c r="F44568" s="1846"/>
    </row>
    <row r="44569" spans="6:6">
      <c r="F44569" s="1846"/>
    </row>
    <row r="44570" spans="6:6">
      <c r="F44570" s="1846"/>
    </row>
    <row r="44571" spans="6:6">
      <c r="F44571" s="1846"/>
    </row>
    <row r="44572" spans="6:6">
      <c r="F44572" s="1846"/>
    </row>
    <row r="44573" spans="6:6">
      <c r="F44573" s="1846"/>
    </row>
    <row r="44574" spans="6:6">
      <c r="F44574" s="1846"/>
    </row>
    <row r="44575" spans="6:6">
      <c r="F44575" s="1846"/>
    </row>
    <row r="44576" spans="6:6">
      <c r="F44576" s="1846"/>
    </row>
    <row r="44577" spans="6:6">
      <c r="F44577" s="1846"/>
    </row>
    <row r="44578" spans="6:6">
      <c r="F44578" s="1846"/>
    </row>
    <row r="44579" spans="6:6">
      <c r="F44579" s="1846"/>
    </row>
    <row r="44580" spans="6:6">
      <c r="F44580" s="1846"/>
    </row>
    <row r="44581" spans="6:6">
      <c r="F44581" s="1846"/>
    </row>
    <row r="44582" spans="6:6">
      <c r="F44582" s="1846"/>
    </row>
    <row r="44583" spans="6:6">
      <c r="F44583" s="1846"/>
    </row>
    <row r="44584" spans="6:6">
      <c r="F44584" s="1846"/>
    </row>
    <row r="44585" spans="6:6">
      <c r="F44585" s="1846"/>
    </row>
    <row r="44586" spans="6:6">
      <c r="F44586" s="1846"/>
    </row>
    <row r="44587" spans="6:6">
      <c r="F44587" s="1846"/>
    </row>
    <row r="44588" spans="6:6">
      <c r="F44588" s="1846"/>
    </row>
    <row r="44589" spans="6:6">
      <c r="F44589" s="1846"/>
    </row>
    <row r="44590" spans="6:6">
      <c r="F44590" s="1846"/>
    </row>
    <row r="44591" spans="6:6">
      <c r="F44591" s="1846"/>
    </row>
    <row r="44592" spans="6:6">
      <c r="F44592" s="1846"/>
    </row>
    <row r="44593" spans="6:6">
      <c r="F44593" s="1846"/>
    </row>
    <row r="44594" spans="6:6">
      <c r="F44594" s="1846"/>
    </row>
    <row r="44595" spans="6:6">
      <c r="F44595" s="1846"/>
    </row>
    <row r="44596" spans="6:6">
      <c r="F44596" s="1846"/>
    </row>
    <row r="44597" spans="6:6">
      <c r="F44597" s="1846"/>
    </row>
    <row r="44598" spans="6:6">
      <c r="F44598" s="1846"/>
    </row>
    <row r="44599" spans="6:6">
      <c r="F44599" s="1846"/>
    </row>
    <row r="44600" spans="6:6">
      <c r="F44600" s="1846"/>
    </row>
    <row r="44601" spans="6:6">
      <c r="F44601" s="1846"/>
    </row>
    <row r="44602" spans="6:6">
      <c r="F44602" s="1846"/>
    </row>
    <row r="44603" spans="6:6">
      <c r="F44603" s="1846"/>
    </row>
    <row r="44604" spans="6:6">
      <c r="F44604" s="1846"/>
    </row>
    <row r="44605" spans="6:6">
      <c r="F44605" s="1846"/>
    </row>
    <row r="44606" spans="6:6">
      <c r="F44606" s="1846"/>
    </row>
    <row r="44607" spans="6:6">
      <c r="F44607" s="1846"/>
    </row>
    <row r="44608" spans="6:6">
      <c r="F44608" s="1846"/>
    </row>
    <row r="44609" spans="6:6">
      <c r="F44609" s="1846"/>
    </row>
    <row r="44610" spans="6:6">
      <c r="F44610" s="1846"/>
    </row>
    <row r="44611" spans="6:6">
      <c r="F44611" s="1846"/>
    </row>
    <row r="44612" spans="6:6">
      <c r="F44612" s="1846"/>
    </row>
    <row r="44613" spans="6:6">
      <c r="F44613" s="1846"/>
    </row>
    <row r="44614" spans="6:6">
      <c r="F44614" s="1846"/>
    </row>
    <row r="44615" spans="6:6">
      <c r="F44615" s="1846"/>
    </row>
    <row r="44616" spans="6:6">
      <c r="F44616" s="1846"/>
    </row>
    <row r="44617" spans="6:6">
      <c r="F44617" s="1846"/>
    </row>
    <row r="44618" spans="6:6">
      <c r="F44618" s="1846"/>
    </row>
    <row r="44619" spans="6:6">
      <c r="F44619" s="1846"/>
    </row>
    <row r="44620" spans="6:6">
      <c r="F44620" s="1846"/>
    </row>
    <row r="44621" spans="6:6">
      <c r="F44621" s="1846"/>
    </row>
    <row r="44622" spans="6:6">
      <c r="F44622" s="1846"/>
    </row>
    <row r="44623" spans="6:6">
      <c r="F44623" s="1846"/>
    </row>
    <row r="44624" spans="6:6">
      <c r="F44624" s="1846"/>
    </row>
    <row r="44625" spans="6:6">
      <c r="F44625" s="1846"/>
    </row>
    <row r="44626" spans="6:6">
      <c r="F44626" s="1846"/>
    </row>
    <row r="44627" spans="6:6">
      <c r="F44627" s="1846"/>
    </row>
    <row r="44628" spans="6:6">
      <c r="F44628" s="1846"/>
    </row>
    <row r="44629" spans="6:6">
      <c r="F44629" s="1846"/>
    </row>
    <row r="44630" spans="6:6">
      <c r="F44630" s="1846"/>
    </row>
    <row r="44631" spans="6:6">
      <c r="F44631" s="1846"/>
    </row>
    <row r="44632" spans="6:6">
      <c r="F44632" s="1846"/>
    </row>
    <row r="44633" spans="6:6">
      <c r="F44633" s="1846"/>
    </row>
    <row r="44634" spans="6:6">
      <c r="F44634" s="1846"/>
    </row>
    <row r="44635" spans="6:6">
      <c r="F44635" s="1846"/>
    </row>
    <row r="44636" spans="6:6">
      <c r="F44636" s="1846"/>
    </row>
    <row r="44637" spans="6:6">
      <c r="F44637" s="1846"/>
    </row>
    <row r="44638" spans="6:6">
      <c r="F44638" s="1846"/>
    </row>
    <row r="44639" spans="6:6">
      <c r="F44639" s="1846"/>
    </row>
    <row r="44640" spans="6:6">
      <c r="F44640" s="1846"/>
    </row>
    <row r="44641" spans="6:6">
      <c r="F44641" s="1846"/>
    </row>
    <row r="44642" spans="6:6">
      <c r="F44642" s="1846"/>
    </row>
    <row r="44643" spans="6:6">
      <c r="F44643" s="1846"/>
    </row>
    <row r="44644" spans="6:6">
      <c r="F44644" s="1846"/>
    </row>
    <row r="44645" spans="6:6">
      <c r="F44645" s="1846"/>
    </row>
    <row r="44646" spans="6:6">
      <c r="F44646" s="1846"/>
    </row>
    <row r="44647" spans="6:6">
      <c r="F44647" s="1846"/>
    </row>
    <row r="44648" spans="6:6">
      <c r="F44648" s="1846"/>
    </row>
    <row r="44649" spans="6:6">
      <c r="F44649" s="1846"/>
    </row>
    <row r="44650" spans="6:6">
      <c r="F44650" s="1846"/>
    </row>
    <row r="44651" spans="6:6">
      <c r="F44651" s="1846"/>
    </row>
    <row r="44652" spans="6:6">
      <c r="F44652" s="1846"/>
    </row>
    <row r="44653" spans="6:6">
      <c r="F44653" s="1846"/>
    </row>
    <row r="44654" spans="6:6">
      <c r="F44654" s="1846"/>
    </row>
    <row r="44655" spans="6:6">
      <c r="F44655" s="1846"/>
    </row>
    <row r="44656" spans="6:6">
      <c r="F44656" s="1846"/>
    </row>
    <row r="44657" spans="6:6">
      <c r="F44657" s="1846"/>
    </row>
    <row r="44658" spans="6:6">
      <c r="F44658" s="1846"/>
    </row>
    <row r="44659" spans="6:6">
      <c r="F44659" s="1846"/>
    </row>
    <row r="44660" spans="6:6">
      <c r="F44660" s="1846"/>
    </row>
    <row r="44661" spans="6:6">
      <c r="F44661" s="1846"/>
    </row>
    <row r="44662" spans="6:6">
      <c r="F44662" s="1846"/>
    </row>
    <row r="44663" spans="6:6">
      <c r="F44663" s="1846"/>
    </row>
    <row r="44664" spans="6:6">
      <c r="F44664" s="1846"/>
    </row>
    <row r="44665" spans="6:6">
      <c r="F44665" s="1846"/>
    </row>
    <row r="44666" spans="6:6">
      <c r="F44666" s="1846"/>
    </row>
    <row r="44667" spans="6:6">
      <c r="F44667" s="1846"/>
    </row>
    <row r="44668" spans="6:6">
      <c r="F44668" s="1846"/>
    </row>
    <row r="44669" spans="6:6">
      <c r="F44669" s="1846"/>
    </row>
    <row r="44670" spans="6:6">
      <c r="F44670" s="1846"/>
    </row>
    <row r="44671" spans="6:6">
      <c r="F44671" s="1846"/>
    </row>
    <row r="44672" spans="6:6">
      <c r="F44672" s="1846"/>
    </row>
    <row r="44673" spans="6:6">
      <c r="F44673" s="1846"/>
    </row>
    <row r="44674" spans="6:6">
      <c r="F44674" s="1846"/>
    </row>
    <row r="44675" spans="6:6">
      <c r="F44675" s="1846"/>
    </row>
    <row r="44676" spans="6:6">
      <c r="F44676" s="1846"/>
    </row>
    <row r="44677" spans="6:6">
      <c r="F44677" s="1846"/>
    </row>
    <row r="44678" spans="6:6">
      <c r="F44678" s="1846"/>
    </row>
    <row r="44679" spans="6:6">
      <c r="F44679" s="1846"/>
    </row>
    <row r="44680" spans="6:6">
      <c r="F44680" s="1846"/>
    </row>
    <row r="44681" spans="6:6">
      <c r="F44681" s="1846"/>
    </row>
    <row r="44682" spans="6:6">
      <c r="F44682" s="1846"/>
    </row>
    <row r="44683" spans="6:6">
      <c r="F44683" s="1846"/>
    </row>
    <row r="44684" spans="6:6">
      <c r="F44684" s="1846"/>
    </row>
    <row r="44685" spans="6:6">
      <c r="F44685" s="1846"/>
    </row>
    <row r="44686" spans="6:6">
      <c r="F44686" s="1846"/>
    </row>
    <row r="44687" spans="6:6">
      <c r="F44687" s="1846"/>
    </row>
    <row r="44688" spans="6:6">
      <c r="F44688" s="1846"/>
    </row>
    <row r="44689" spans="6:6">
      <c r="F44689" s="1846"/>
    </row>
    <row r="44690" spans="6:6">
      <c r="F44690" s="1846"/>
    </row>
    <row r="44691" spans="6:6">
      <c r="F44691" s="1846"/>
    </row>
    <row r="44692" spans="6:6">
      <c r="F44692" s="1846"/>
    </row>
    <row r="44693" spans="6:6">
      <c r="F44693" s="1846"/>
    </row>
    <row r="44694" spans="6:6">
      <c r="F44694" s="1846"/>
    </row>
    <row r="44695" spans="6:6">
      <c r="F44695" s="1846"/>
    </row>
    <row r="44696" spans="6:6">
      <c r="F44696" s="1846"/>
    </row>
    <row r="44697" spans="6:6">
      <c r="F44697" s="1846"/>
    </row>
    <row r="44698" spans="6:6">
      <c r="F44698" s="1846"/>
    </row>
    <row r="44699" spans="6:6">
      <c r="F44699" s="1846"/>
    </row>
    <row r="44700" spans="6:6">
      <c r="F44700" s="1846"/>
    </row>
    <row r="44701" spans="6:6">
      <c r="F44701" s="1846"/>
    </row>
    <row r="44702" spans="6:6">
      <c r="F44702" s="1846"/>
    </row>
    <row r="44703" spans="6:6">
      <c r="F44703" s="1846"/>
    </row>
    <row r="44704" spans="6:6">
      <c r="F44704" s="1846"/>
    </row>
    <row r="44705" spans="6:6">
      <c r="F44705" s="1846"/>
    </row>
    <row r="44706" spans="6:6">
      <c r="F44706" s="1846"/>
    </row>
    <row r="44707" spans="6:6">
      <c r="F44707" s="1846"/>
    </row>
    <row r="44708" spans="6:6">
      <c r="F44708" s="1846"/>
    </row>
    <row r="44709" spans="6:6">
      <c r="F44709" s="1846"/>
    </row>
    <row r="44710" spans="6:6">
      <c r="F44710" s="1846"/>
    </row>
    <row r="44711" spans="6:6">
      <c r="F44711" s="1846"/>
    </row>
    <row r="44712" spans="6:6">
      <c r="F44712" s="1846"/>
    </row>
    <row r="44713" spans="6:6">
      <c r="F44713" s="1846"/>
    </row>
    <row r="44714" spans="6:6">
      <c r="F44714" s="1846"/>
    </row>
    <row r="44715" spans="6:6">
      <c r="F44715" s="1846"/>
    </row>
    <row r="44716" spans="6:6">
      <c r="F44716" s="1846"/>
    </row>
    <row r="44717" spans="6:6">
      <c r="F44717" s="1846"/>
    </row>
    <row r="44718" spans="6:6">
      <c r="F44718" s="1846"/>
    </row>
    <row r="44719" spans="6:6">
      <c r="F44719" s="1846"/>
    </row>
    <row r="44720" spans="6:6">
      <c r="F44720" s="1846"/>
    </row>
    <row r="44721" spans="6:6">
      <c r="F44721" s="1846"/>
    </row>
    <row r="44722" spans="6:6">
      <c r="F44722" s="1846"/>
    </row>
    <row r="44723" spans="6:6">
      <c r="F44723" s="1846"/>
    </row>
    <row r="44724" spans="6:6">
      <c r="F44724" s="1846"/>
    </row>
    <row r="44725" spans="6:6">
      <c r="F44725" s="1846"/>
    </row>
    <row r="44726" spans="6:6">
      <c r="F44726" s="1846"/>
    </row>
    <row r="44727" spans="6:6">
      <c r="F44727" s="1846"/>
    </row>
    <row r="44728" spans="6:6">
      <c r="F44728" s="1846"/>
    </row>
    <row r="44729" spans="6:6">
      <c r="F44729" s="1846"/>
    </row>
    <row r="44730" spans="6:6">
      <c r="F44730" s="1846"/>
    </row>
    <row r="44731" spans="6:6">
      <c r="F44731" s="1846"/>
    </row>
    <row r="44732" spans="6:6">
      <c r="F44732" s="1846"/>
    </row>
    <row r="44733" spans="6:6">
      <c r="F44733" s="1846"/>
    </row>
    <row r="44734" spans="6:6">
      <c r="F44734" s="1846"/>
    </row>
    <row r="44735" spans="6:6">
      <c r="F44735" s="1846"/>
    </row>
    <row r="44736" spans="6:6">
      <c r="F44736" s="1846"/>
    </row>
    <row r="44737" spans="6:6">
      <c r="F44737" s="1846"/>
    </row>
    <row r="44738" spans="6:6">
      <c r="F44738" s="1846"/>
    </row>
    <row r="44739" spans="6:6">
      <c r="F44739" s="1846"/>
    </row>
    <row r="44740" spans="6:6">
      <c r="F44740" s="1846"/>
    </row>
    <row r="44741" spans="6:6">
      <c r="F44741" s="1846"/>
    </row>
    <row r="44742" spans="6:6">
      <c r="F44742" s="1846"/>
    </row>
    <row r="44743" spans="6:6">
      <c r="F44743" s="1846"/>
    </row>
    <row r="44744" spans="6:6">
      <c r="F44744" s="1846"/>
    </row>
    <row r="44745" spans="6:6">
      <c r="F44745" s="1846"/>
    </row>
    <row r="44746" spans="6:6">
      <c r="F44746" s="1846"/>
    </row>
    <row r="44747" spans="6:6">
      <c r="F44747" s="1846"/>
    </row>
    <row r="44748" spans="6:6">
      <c r="F44748" s="1846"/>
    </row>
    <row r="44749" spans="6:6">
      <c r="F44749" s="1846"/>
    </row>
    <row r="44750" spans="6:6">
      <c r="F44750" s="1846"/>
    </row>
    <row r="44751" spans="6:6">
      <c r="F44751" s="1846"/>
    </row>
    <row r="44752" spans="6:6">
      <c r="F44752" s="1846"/>
    </row>
    <row r="44753" spans="6:6">
      <c r="F44753" s="1846"/>
    </row>
    <row r="44754" spans="6:6">
      <c r="F44754" s="1846"/>
    </row>
    <row r="44755" spans="6:6">
      <c r="F44755" s="1846"/>
    </row>
    <row r="44756" spans="6:6">
      <c r="F44756" s="1846"/>
    </row>
    <row r="44757" spans="6:6">
      <c r="F44757" s="1846"/>
    </row>
    <row r="44758" spans="6:6">
      <c r="F44758" s="1846"/>
    </row>
    <row r="44759" spans="6:6">
      <c r="F44759" s="1846"/>
    </row>
    <row r="44760" spans="6:6">
      <c r="F44760" s="1846"/>
    </row>
    <row r="44761" spans="6:6">
      <c r="F44761" s="1846"/>
    </row>
    <row r="44762" spans="6:6">
      <c r="F44762" s="1846"/>
    </row>
    <row r="44763" spans="6:6">
      <c r="F44763" s="1846"/>
    </row>
    <row r="44764" spans="6:6">
      <c r="F44764" s="1846"/>
    </row>
    <row r="44765" spans="6:6">
      <c r="F44765" s="1846"/>
    </row>
    <row r="44766" spans="6:6">
      <c r="F44766" s="1846"/>
    </row>
    <row r="44767" spans="6:6">
      <c r="F44767" s="1846"/>
    </row>
    <row r="44768" spans="6:6">
      <c r="F44768" s="1846"/>
    </row>
    <row r="44769" spans="6:6">
      <c r="F44769" s="1846"/>
    </row>
    <row r="44770" spans="6:6">
      <c r="F44770" s="1846"/>
    </row>
    <row r="44771" spans="6:6">
      <c r="F44771" s="1846"/>
    </row>
    <row r="44772" spans="6:6">
      <c r="F44772" s="1846"/>
    </row>
    <row r="44773" spans="6:6">
      <c r="F44773" s="1846"/>
    </row>
    <row r="44774" spans="6:6">
      <c r="F44774" s="1846"/>
    </row>
    <row r="44775" spans="6:6">
      <c r="F44775" s="1846"/>
    </row>
    <row r="44776" spans="6:6">
      <c r="F44776" s="1846"/>
    </row>
    <row r="44777" spans="6:6">
      <c r="F44777" s="1846"/>
    </row>
    <row r="44778" spans="6:6">
      <c r="F44778" s="1846"/>
    </row>
    <row r="44779" spans="6:6">
      <c r="F44779" s="1846"/>
    </row>
    <row r="44780" spans="6:6">
      <c r="F44780" s="1846"/>
    </row>
    <row r="44781" spans="6:6">
      <c r="F44781" s="1846"/>
    </row>
    <row r="44782" spans="6:6">
      <c r="F44782" s="1846"/>
    </row>
    <row r="44783" spans="6:6">
      <c r="F44783" s="1846"/>
    </row>
    <row r="44784" spans="6:6">
      <c r="F44784" s="1846"/>
    </row>
    <row r="44785" spans="6:6">
      <c r="F44785" s="1846"/>
    </row>
    <row r="44786" spans="6:6">
      <c r="F44786" s="1846"/>
    </row>
    <row r="44787" spans="6:6">
      <c r="F44787" s="1846"/>
    </row>
    <row r="44788" spans="6:6">
      <c r="F44788" s="1846"/>
    </row>
    <row r="44789" spans="6:6">
      <c r="F44789" s="1846"/>
    </row>
    <row r="44790" spans="6:6">
      <c r="F44790" s="1846"/>
    </row>
    <row r="44791" spans="6:6">
      <c r="F44791" s="1846"/>
    </row>
    <row r="44792" spans="6:6">
      <c r="F44792" s="1846"/>
    </row>
    <row r="44793" spans="6:6">
      <c r="F44793" s="1846"/>
    </row>
    <row r="44794" spans="6:6">
      <c r="F44794" s="1846"/>
    </row>
    <row r="44795" spans="6:6">
      <c r="F44795" s="1846"/>
    </row>
    <row r="44796" spans="6:6">
      <c r="F44796" s="1846"/>
    </row>
    <row r="44797" spans="6:6">
      <c r="F44797" s="1846"/>
    </row>
    <row r="44798" spans="6:6">
      <c r="F44798" s="1846"/>
    </row>
    <row r="44799" spans="6:6">
      <c r="F44799" s="1846"/>
    </row>
    <row r="44800" spans="6:6">
      <c r="F44800" s="1846"/>
    </row>
    <row r="44801" spans="6:6">
      <c r="F44801" s="1846"/>
    </row>
    <row r="44802" spans="6:6">
      <c r="F44802" s="1846"/>
    </row>
    <row r="44803" spans="6:6">
      <c r="F44803" s="1846"/>
    </row>
    <row r="44804" spans="6:6">
      <c r="F44804" s="1846"/>
    </row>
    <row r="44805" spans="6:6">
      <c r="F44805" s="1846"/>
    </row>
    <row r="44806" spans="6:6">
      <c r="F44806" s="1846"/>
    </row>
    <row r="44807" spans="6:6">
      <c r="F44807" s="1846"/>
    </row>
    <row r="44808" spans="6:6">
      <c r="F44808" s="1846"/>
    </row>
    <row r="44809" spans="6:6">
      <c r="F44809" s="1846"/>
    </row>
    <row r="44810" spans="6:6">
      <c r="F44810" s="1846"/>
    </row>
    <row r="44811" spans="6:6">
      <c r="F44811" s="1846"/>
    </row>
    <row r="44812" spans="6:6">
      <c r="F44812" s="1846"/>
    </row>
    <row r="44813" spans="6:6">
      <c r="F44813" s="1846"/>
    </row>
    <row r="44814" spans="6:6">
      <c r="F44814" s="1846"/>
    </row>
    <row r="44815" spans="6:6">
      <c r="F44815" s="1846"/>
    </row>
    <row r="44816" spans="6:6">
      <c r="F44816" s="1846"/>
    </row>
    <row r="44817" spans="6:6">
      <c r="F44817" s="1846"/>
    </row>
    <row r="44818" spans="6:6">
      <c r="F44818" s="1846"/>
    </row>
    <row r="44819" spans="6:6">
      <c r="F44819" s="1846"/>
    </row>
    <row r="44820" spans="6:6">
      <c r="F44820" s="1846"/>
    </row>
    <row r="44821" spans="6:6">
      <c r="F44821" s="1846"/>
    </row>
    <row r="44822" spans="6:6">
      <c r="F44822" s="1846"/>
    </row>
    <row r="44823" spans="6:6">
      <c r="F44823" s="1846"/>
    </row>
    <row r="44824" spans="6:6">
      <c r="F44824" s="1846"/>
    </row>
    <row r="44825" spans="6:6">
      <c r="F44825" s="1846"/>
    </row>
    <row r="44826" spans="6:6">
      <c r="F44826" s="1846"/>
    </row>
    <row r="44827" spans="6:6">
      <c r="F44827" s="1846"/>
    </row>
    <row r="44828" spans="6:6">
      <c r="F44828" s="1846"/>
    </row>
    <row r="44829" spans="6:6">
      <c r="F44829" s="1846"/>
    </row>
    <row r="44830" spans="6:6">
      <c r="F44830" s="1846"/>
    </row>
    <row r="44831" spans="6:6">
      <c r="F44831" s="1846"/>
    </row>
    <row r="44832" spans="6:6">
      <c r="F44832" s="1846"/>
    </row>
    <row r="44833" spans="6:6">
      <c r="F44833" s="1846"/>
    </row>
    <row r="44834" spans="6:6">
      <c r="F44834" s="1846"/>
    </row>
    <row r="44835" spans="6:6">
      <c r="F44835" s="1846"/>
    </row>
    <row r="44836" spans="6:6">
      <c r="F44836" s="1846"/>
    </row>
    <row r="44837" spans="6:6">
      <c r="F44837" s="1846"/>
    </row>
    <row r="44838" spans="6:6">
      <c r="F44838" s="1846"/>
    </row>
    <row r="44839" spans="6:6">
      <c r="F44839" s="1846"/>
    </row>
    <row r="44840" spans="6:6">
      <c r="F44840" s="1846"/>
    </row>
    <row r="44841" spans="6:6">
      <c r="F44841" s="1846"/>
    </row>
    <row r="44842" spans="6:6">
      <c r="F44842" s="1846"/>
    </row>
    <row r="44843" spans="6:6">
      <c r="F44843" s="1846"/>
    </row>
    <row r="44844" spans="6:6">
      <c r="F44844" s="1846"/>
    </row>
    <row r="44845" spans="6:6">
      <c r="F44845" s="1846"/>
    </row>
    <row r="44846" spans="6:6">
      <c r="F44846" s="1846"/>
    </row>
    <row r="44847" spans="6:6">
      <c r="F44847" s="1846"/>
    </row>
    <row r="44848" spans="6:6">
      <c r="F44848" s="1846"/>
    </row>
    <row r="44849" spans="6:6">
      <c r="F44849" s="1846"/>
    </row>
    <row r="44850" spans="6:6">
      <c r="F44850" s="1846"/>
    </row>
    <row r="44851" spans="6:6">
      <c r="F44851" s="1846"/>
    </row>
    <row r="44852" spans="6:6">
      <c r="F44852" s="1846"/>
    </row>
    <row r="44853" spans="6:6">
      <c r="F44853" s="1846"/>
    </row>
    <row r="44854" spans="6:6">
      <c r="F44854" s="1846"/>
    </row>
    <row r="44855" spans="6:6">
      <c r="F44855" s="1846"/>
    </row>
    <row r="44856" spans="6:6">
      <c r="F44856" s="1846"/>
    </row>
    <row r="44857" spans="6:6">
      <c r="F44857" s="1846"/>
    </row>
    <row r="44858" spans="6:6">
      <c r="F44858" s="1846"/>
    </row>
    <row r="44859" spans="6:6">
      <c r="F44859" s="1846"/>
    </row>
    <row r="44860" spans="6:6">
      <c r="F44860" s="1846"/>
    </row>
    <row r="44861" spans="6:6">
      <c r="F44861" s="1846"/>
    </row>
    <row r="44862" spans="6:6">
      <c r="F44862" s="1846"/>
    </row>
    <row r="44863" spans="6:6">
      <c r="F44863" s="1846"/>
    </row>
    <row r="44864" spans="6:6">
      <c r="F44864" s="1846"/>
    </row>
    <row r="44865" spans="6:6">
      <c r="F44865" s="1846"/>
    </row>
    <row r="44866" spans="6:6">
      <c r="F44866" s="1846"/>
    </row>
    <row r="44867" spans="6:6">
      <c r="F44867" s="1846"/>
    </row>
    <row r="44868" spans="6:6">
      <c r="F44868" s="1846"/>
    </row>
    <row r="44869" spans="6:6">
      <c r="F44869" s="1846"/>
    </row>
    <row r="44870" spans="6:6">
      <c r="F44870" s="1846"/>
    </row>
    <row r="44871" spans="6:6">
      <c r="F44871" s="1846"/>
    </row>
    <row r="44872" spans="6:6">
      <c r="F44872" s="1846"/>
    </row>
    <row r="44873" spans="6:6">
      <c r="F44873" s="1846"/>
    </row>
    <row r="44874" spans="6:6">
      <c r="F44874" s="1846"/>
    </row>
    <row r="44875" spans="6:6">
      <c r="F44875" s="1846"/>
    </row>
    <row r="44876" spans="6:6">
      <c r="F44876" s="1846"/>
    </row>
    <row r="44877" spans="6:6">
      <c r="F44877" s="1846"/>
    </row>
    <row r="44878" spans="6:6">
      <c r="F44878" s="1846"/>
    </row>
    <row r="44879" spans="6:6">
      <c r="F44879" s="1846"/>
    </row>
    <row r="44880" spans="6:6">
      <c r="F44880" s="1846"/>
    </row>
    <row r="44881" spans="6:6">
      <c r="F44881" s="1846"/>
    </row>
    <row r="44882" spans="6:6">
      <c r="F44882" s="1846"/>
    </row>
    <row r="44883" spans="6:6">
      <c r="F44883" s="1846"/>
    </row>
    <row r="44884" spans="6:6">
      <c r="F44884" s="1846"/>
    </row>
    <row r="44885" spans="6:6">
      <c r="F44885" s="1846"/>
    </row>
    <row r="44886" spans="6:6">
      <c r="F44886" s="1846"/>
    </row>
    <row r="44887" spans="6:6">
      <c r="F44887" s="1846"/>
    </row>
    <row r="44888" spans="6:6">
      <c r="F44888" s="1846"/>
    </row>
    <row r="44889" spans="6:6">
      <c r="F44889" s="1846"/>
    </row>
    <row r="44890" spans="6:6">
      <c r="F44890" s="1846"/>
    </row>
    <row r="44891" spans="6:6">
      <c r="F44891" s="1846"/>
    </row>
    <row r="44892" spans="6:6">
      <c r="F44892" s="1846"/>
    </row>
    <row r="44893" spans="6:6">
      <c r="F44893" s="1846"/>
    </row>
    <row r="44894" spans="6:6">
      <c r="F44894" s="1846"/>
    </row>
    <row r="44895" spans="6:6">
      <c r="F44895" s="1846"/>
    </row>
    <row r="44896" spans="6:6">
      <c r="F44896" s="1846"/>
    </row>
    <row r="44897" spans="6:6">
      <c r="F44897" s="1846"/>
    </row>
    <row r="44898" spans="6:6">
      <c r="F44898" s="1846"/>
    </row>
    <row r="44899" spans="6:6">
      <c r="F44899" s="1846"/>
    </row>
    <row r="44900" spans="6:6">
      <c r="F44900" s="1846"/>
    </row>
    <row r="44901" spans="6:6">
      <c r="F44901" s="1846"/>
    </row>
    <row r="44902" spans="6:6">
      <c r="F44902" s="1846"/>
    </row>
    <row r="44903" spans="6:6">
      <c r="F44903" s="1846"/>
    </row>
    <row r="44904" spans="6:6">
      <c r="F44904" s="1846"/>
    </row>
    <row r="44905" spans="6:6">
      <c r="F44905" s="1846"/>
    </row>
    <row r="44906" spans="6:6">
      <c r="F44906" s="1846"/>
    </row>
    <row r="44907" spans="6:6">
      <c r="F44907" s="1846"/>
    </row>
    <row r="44908" spans="6:6">
      <c r="F44908" s="1846"/>
    </row>
    <row r="44909" spans="6:6">
      <c r="F44909" s="1846"/>
    </row>
    <row r="44910" spans="6:6">
      <c r="F44910" s="1846"/>
    </row>
    <row r="44911" spans="6:6">
      <c r="F44911" s="1846"/>
    </row>
    <row r="44912" spans="6:6">
      <c r="F44912" s="1846"/>
    </row>
    <row r="44913" spans="6:6">
      <c r="F44913" s="1846"/>
    </row>
    <row r="44914" spans="6:6">
      <c r="F44914" s="1846"/>
    </row>
    <row r="44915" spans="6:6">
      <c r="F44915" s="1846"/>
    </row>
    <row r="44916" spans="6:6">
      <c r="F44916" s="1846"/>
    </row>
    <row r="44917" spans="6:6">
      <c r="F44917" s="1846"/>
    </row>
    <row r="44918" spans="6:6">
      <c r="F44918" s="1846"/>
    </row>
    <row r="44919" spans="6:6">
      <c r="F44919" s="1846"/>
    </row>
    <row r="44920" spans="6:6">
      <c r="F44920" s="1846"/>
    </row>
    <row r="44921" spans="6:6">
      <c r="F44921" s="1846"/>
    </row>
    <row r="44922" spans="6:6">
      <c r="F44922" s="1846"/>
    </row>
    <row r="44923" spans="6:6">
      <c r="F44923" s="1846"/>
    </row>
    <row r="44924" spans="6:6">
      <c r="F44924" s="1846"/>
    </row>
    <row r="44925" spans="6:6">
      <c r="F44925" s="1846"/>
    </row>
    <row r="44926" spans="6:6">
      <c r="F44926" s="1846"/>
    </row>
    <row r="44927" spans="6:6">
      <c r="F44927" s="1846"/>
    </row>
    <row r="44928" spans="6:6">
      <c r="F44928" s="1846"/>
    </row>
    <row r="44929" spans="6:6">
      <c r="F44929" s="1846"/>
    </row>
    <row r="44930" spans="6:6">
      <c r="F44930" s="1846"/>
    </row>
    <row r="44931" spans="6:6">
      <c r="F44931" s="1846"/>
    </row>
    <row r="44932" spans="6:6">
      <c r="F44932" s="1846"/>
    </row>
    <row r="44933" spans="6:6">
      <c r="F44933" s="1846"/>
    </row>
    <row r="44934" spans="6:6">
      <c r="F44934" s="1846"/>
    </row>
    <row r="44935" spans="6:6">
      <c r="F44935" s="1846"/>
    </row>
    <row r="44936" spans="6:6">
      <c r="F44936" s="1846"/>
    </row>
    <row r="44937" spans="6:6">
      <c r="F44937" s="1846"/>
    </row>
    <row r="44938" spans="6:6">
      <c r="F44938" s="1846"/>
    </row>
    <row r="44939" spans="6:6">
      <c r="F44939" s="1846"/>
    </row>
    <row r="44940" spans="6:6">
      <c r="F44940" s="1846"/>
    </row>
    <row r="44941" spans="6:6">
      <c r="F44941" s="1846"/>
    </row>
    <row r="44942" spans="6:6">
      <c r="F44942" s="1846"/>
    </row>
    <row r="44943" spans="6:6">
      <c r="F44943" s="1846"/>
    </row>
    <row r="44944" spans="6:6">
      <c r="F44944" s="1846"/>
    </row>
    <row r="44945" spans="6:6">
      <c r="F44945" s="1846"/>
    </row>
    <row r="44946" spans="6:6">
      <c r="F44946" s="1846"/>
    </row>
    <row r="44947" spans="6:6">
      <c r="F44947" s="1846"/>
    </row>
    <row r="44948" spans="6:6">
      <c r="F44948" s="1846"/>
    </row>
    <row r="44949" spans="6:6">
      <c r="F44949" s="1846"/>
    </row>
    <row r="44950" spans="6:6">
      <c r="F44950" s="1846"/>
    </row>
    <row r="44951" spans="6:6">
      <c r="F44951" s="1846"/>
    </row>
    <row r="44952" spans="6:6">
      <c r="F44952" s="1846"/>
    </row>
    <row r="44953" spans="6:6">
      <c r="F44953" s="1846"/>
    </row>
    <row r="44954" spans="6:6">
      <c r="F44954" s="1846"/>
    </row>
    <row r="44955" spans="6:6">
      <c r="F44955" s="1846"/>
    </row>
    <row r="44956" spans="6:6">
      <c r="F44956" s="1846"/>
    </row>
    <row r="44957" spans="6:6">
      <c r="F44957" s="1846"/>
    </row>
    <row r="44958" spans="6:6">
      <c r="F44958" s="1846"/>
    </row>
    <row r="44959" spans="6:6">
      <c r="F44959" s="1846"/>
    </row>
    <row r="44960" spans="6:6">
      <c r="F44960" s="1846"/>
    </row>
    <row r="44961" spans="6:6">
      <c r="F44961" s="1846"/>
    </row>
    <row r="44962" spans="6:6">
      <c r="F44962" s="1846"/>
    </row>
    <row r="44963" spans="6:6">
      <c r="F44963" s="1846"/>
    </row>
    <row r="44964" spans="6:6">
      <c r="F44964" s="1846"/>
    </row>
    <row r="44965" spans="6:6">
      <c r="F44965" s="1846"/>
    </row>
    <row r="44966" spans="6:6">
      <c r="F44966" s="1846"/>
    </row>
    <row r="44967" spans="6:6">
      <c r="F44967" s="1846"/>
    </row>
    <row r="44968" spans="6:6">
      <c r="F44968" s="1846"/>
    </row>
    <row r="44969" spans="6:6">
      <c r="F44969" s="1846"/>
    </row>
    <row r="44970" spans="6:6">
      <c r="F44970" s="1846"/>
    </row>
    <row r="44971" spans="6:6">
      <c r="F44971" s="1846"/>
    </row>
    <row r="44972" spans="6:6">
      <c r="F44972" s="1846"/>
    </row>
    <row r="44973" spans="6:6">
      <c r="F44973" s="1846"/>
    </row>
    <row r="44974" spans="6:6">
      <c r="F44974" s="1846"/>
    </row>
    <row r="44975" spans="6:6">
      <c r="F44975" s="1846"/>
    </row>
    <row r="44976" spans="6:6">
      <c r="F44976" s="1846"/>
    </row>
    <row r="44977" spans="6:6">
      <c r="F44977" s="1846"/>
    </row>
    <row r="44978" spans="6:6">
      <c r="F44978" s="1846"/>
    </row>
    <row r="44979" spans="6:6">
      <c r="F44979" s="1846"/>
    </row>
    <row r="44980" spans="6:6">
      <c r="F44980" s="1846"/>
    </row>
    <row r="44981" spans="6:6">
      <c r="F44981" s="1846"/>
    </row>
    <row r="44982" spans="6:6">
      <c r="F44982" s="1846"/>
    </row>
    <row r="44983" spans="6:6">
      <c r="F44983" s="1846"/>
    </row>
    <row r="44984" spans="6:6">
      <c r="F44984" s="1846"/>
    </row>
    <row r="44985" spans="6:6">
      <c r="F44985" s="1846"/>
    </row>
    <row r="44986" spans="6:6">
      <c r="F44986" s="1846"/>
    </row>
    <row r="44987" spans="6:6">
      <c r="F44987" s="1846"/>
    </row>
    <row r="44988" spans="6:6">
      <c r="F44988" s="1846"/>
    </row>
    <row r="44989" spans="6:6">
      <c r="F44989" s="1846"/>
    </row>
    <row r="44990" spans="6:6">
      <c r="F44990" s="1846"/>
    </row>
    <row r="44991" spans="6:6">
      <c r="F44991" s="1846"/>
    </row>
    <row r="44992" spans="6:6">
      <c r="F44992" s="1846"/>
    </row>
    <row r="44993" spans="6:6">
      <c r="F44993" s="1846"/>
    </row>
    <row r="44994" spans="6:6">
      <c r="F44994" s="1846"/>
    </row>
    <row r="44995" spans="6:6">
      <c r="F44995" s="1846"/>
    </row>
    <row r="44996" spans="6:6">
      <c r="F44996" s="1846"/>
    </row>
    <row r="44997" spans="6:6">
      <c r="F44997" s="1846"/>
    </row>
    <row r="44998" spans="6:6">
      <c r="F44998" s="1846"/>
    </row>
    <row r="44999" spans="6:6">
      <c r="F44999" s="1846"/>
    </row>
    <row r="45000" spans="6:6">
      <c r="F45000" s="1846"/>
    </row>
    <row r="45001" spans="6:6">
      <c r="F45001" s="1846"/>
    </row>
    <row r="45002" spans="6:6">
      <c r="F45002" s="1846"/>
    </row>
    <row r="45003" spans="6:6">
      <c r="F45003" s="1846"/>
    </row>
    <row r="45004" spans="6:6">
      <c r="F45004" s="1846"/>
    </row>
    <row r="45005" spans="6:6">
      <c r="F45005" s="1846"/>
    </row>
    <row r="45006" spans="6:6">
      <c r="F45006" s="1846"/>
    </row>
    <row r="45007" spans="6:6">
      <c r="F45007" s="1846"/>
    </row>
    <row r="45008" spans="6:6">
      <c r="F45008" s="1846"/>
    </row>
    <row r="45009" spans="6:6">
      <c r="F45009" s="1846"/>
    </row>
    <row r="45010" spans="6:6">
      <c r="F45010" s="1846"/>
    </row>
    <row r="45011" spans="6:6">
      <c r="F45011" s="1846"/>
    </row>
    <row r="45012" spans="6:6">
      <c r="F45012" s="1846"/>
    </row>
    <row r="45013" spans="6:6">
      <c r="F45013" s="1846"/>
    </row>
    <row r="45014" spans="6:6">
      <c r="F45014" s="1846"/>
    </row>
    <row r="45015" spans="6:6">
      <c r="F45015" s="1846"/>
    </row>
    <row r="45016" spans="6:6">
      <c r="F45016" s="1846"/>
    </row>
    <row r="45017" spans="6:6">
      <c r="F45017" s="1846"/>
    </row>
    <row r="45018" spans="6:6">
      <c r="F45018" s="1846"/>
    </row>
    <row r="45019" spans="6:6">
      <c r="F45019" s="1846"/>
    </row>
    <row r="45020" spans="6:6">
      <c r="F45020" s="1846"/>
    </row>
    <row r="45021" spans="6:6">
      <c r="F45021" s="1846"/>
    </row>
    <row r="45022" spans="6:6">
      <c r="F45022" s="1846"/>
    </row>
    <row r="45023" spans="6:6">
      <c r="F45023" s="1846"/>
    </row>
    <row r="45024" spans="6:6">
      <c r="F45024" s="1846"/>
    </row>
    <row r="45025" spans="6:6">
      <c r="F45025" s="1846"/>
    </row>
    <row r="45026" spans="6:6">
      <c r="F45026" s="1846"/>
    </row>
    <row r="45027" spans="6:6">
      <c r="F45027" s="1846"/>
    </row>
    <row r="45028" spans="6:6">
      <c r="F45028" s="1846"/>
    </row>
    <row r="45029" spans="6:6">
      <c r="F45029" s="1846"/>
    </row>
    <row r="45030" spans="6:6">
      <c r="F45030" s="1846"/>
    </row>
    <row r="45031" spans="6:6">
      <c r="F45031" s="1846"/>
    </row>
    <row r="45032" spans="6:6">
      <c r="F45032" s="1846"/>
    </row>
    <row r="45033" spans="6:6">
      <c r="F45033" s="1846"/>
    </row>
    <row r="45034" spans="6:6">
      <c r="F45034" s="1846"/>
    </row>
    <row r="45035" spans="6:6">
      <c r="F45035" s="1846"/>
    </row>
    <row r="45036" spans="6:6">
      <c r="F45036" s="1846"/>
    </row>
    <row r="45037" spans="6:6">
      <c r="F45037" s="1846"/>
    </row>
    <row r="45038" spans="6:6">
      <c r="F45038" s="1846"/>
    </row>
    <row r="45039" spans="6:6">
      <c r="F45039" s="1846"/>
    </row>
    <row r="45040" spans="6:6">
      <c r="F45040" s="1846"/>
    </row>
    <row r="45041" spans="6:6">
      <c r="F45041" s="1846"/>
    </row>
    <row r="45042" spans="6:6">
      <c r="F45042" s="1846"/>
    </row>
    <row r="45043" spans="6:6">
      <c r="F45043" s="1846"/>
    </row>
    <row r="45044" spans="6:6">
      <c r="F45044" s="1846"/>
    </row>
    <row r="45045" spans="6:6">
      <c r="F45045" s="1846"/>
    </row>
    <row r="45046" spans="6:6">
      <c r="F45046" s="1846"/>
    </row>
    <row r="45047" spans="6:6">
      <c r="F45047" s="1846"/>
    </row>
    <row r="45048" spans="6:6">
      <c r="F45048" s="1846"/>
    </row>
    <row r="45049" spans="6:6">
      <c r="F45049" s="1846"/>
    </row>
    <row r="45050" spans="6:6">
      <c r="F45050" s="1846"/>
    </row>
    <row r="45051" spans="6:6">
      <c r="F45051" s="1846"/>
    </row>
    <row r="45052" spans="6:6">
      <c r="F45052" s="1846"/>
    </row>
    <row r="45053" spans="6:6">
      <c r="F45053" s="1846"/>
    </row>
    <row r="45054" spans="6:6">
      <c r="F45054" s="1846"/>
    </row>
    <row r="45055" spans="6:6">
      <c r="F45055" s="1846"/>
    </row>
    <row r="45056" spans="6:6">
      <c r="F45056" s="1846"/>
    </row>
    <row r="45057" spans="6:6">
      <c r="F45057" s="1846"/>
    </row>
    <row r="45058" spans="6:6">
      <c r="F45058" s="1846"/>
    </row>
    <row r="45059" spans="6:6">
      <c r="F45059" s="1846"/>
    </row>
    <row r="45060" spans="6:6">
      <c r="F45060" s="1846"/>
    </row>
    <row r="45061" spans="6:6">
      <c r="F45061" s="1846"/>
    </row>
    <row r="45062" spans="6:6">
      <c r="F45062" s="1846"/>
    </row>
    <row r="45063" spans="6:6">
      <c r="F45063" s="1846"/>
    </row>
    <row r="45064" spans="6:6">
      <c r="F45064" s="1846"/>
    </row>
    <row r="45065" spans="6:6">
      <c r="F45065" s="1846"/>
    </row>
    <row r="45066" spans="6:6">
      <c r="F45066" s="1846"/>
    </row>
    <row r="45067" spans="6:6">
      <c r="F45067" s="1846"/>
    </row>
    <row r="45068" spans="6:6">
      <c r="F45068" s="1846"/>
    </row>
    <row r="45069" spans="6:6">
      <c r="F45069" s="1846"/>
    </row>
    <row r="45070" spans="6:6">
      <c r="F45070" s="1846"/>
    </row>
    <row r="45071" spans="6:6">
      <c r="F45071" s="1846"/>
    </row>
    <row r="45072" spans="6:6">
      <c r="F45072" s="1846"/>
    </row>
    <row r="45073" spans="6:6">
      <c r="F45073" s="1846"/>
    </row>
    <row r="45074" spans="6:6">
      <c r="F45074" s="1846"/>
    </row>
    <row r="45075" spans="6:6">
      <c r="F45075" s="1846"/>
    </row>
    <row r="45076" spans="6:6">
      <c r="F45076" s="1846"/>
    </row>
    <row r="45077" spans="6:6">
      <c r="F45077" s="1846"/>
    </row>
    <row r="45078" spans="6:6">
      <c r="F45078" s="1846"/>
    </row>
    <row r="45079" spans="6:6">
      <c r="F45079" s="1846"/>
    </row>
    <row r="45080" spans="6:6">
      <c r="F45080" s="1846"/>
    </row>
    <row r="45081" spans="6:6">
      <c r="F45081" s="1846"/>
    </row>
    <row r="45082" spans="6:6">
      <c r="F45082" s="1846"/>
    </row>
    <row r="45083" spans="6:6">
      <c r="F45083" s="1846"/>
    </row>
    <row r="45084" spans="6:6">
      <c r="F45084" s="1846"/>
    </row>
    <row r="45085" spans="6:6">
      <c r="F45085" s="1846"/>
    </row>
    <row r="45086" spans="6:6">
      <c r="F45086" s="1846"/>
    </row>
    <row r="45087" spans="6:6">
      <c r="F45087" s="1846"/>
    </row>
    <row r="45088" spans="6:6">
      <c r="F45088" s="1846"/>
    </row>
    <row r="45089" spans="6:6">
      <c r="F45089" s="1846"/>
    </row>
    <row r="45090" spans="6:6">
      <c r="F45090" s="1846"/>
    </row>
    <row r="45091" spans="6:6">
      <c r="F45091" s="1846"/>
    </row>
    <row r="45092" spans="6:6">
      <c r="F45092" s="1846"/>
    </row>
    <row r="45093" spans="6:6">
      <c r="F45093" s="1846"/>
    </row>
    <row r="45094" spans="6:6">
      <c r="F45094" s="1846"/>
    </row>
    <row r="45095" spans="6:6">
      <c r="F45095" s="1846"/>
    </row>
    <row r="45096" spans="6:6">
      <c r="F45096" s="1846"/>
    </row>
    <row r="45097" spans="6:6">
      <c r="F45097" s="1846"/>
    </row>
    <row r="45098" spans="6:6">
      <c r="F45098" s="1846"/>
    </row>
    <row r="45099" spans="6:6">
      <c r="F45099" s="1846"/>
    </row>
    <row r="45100" spans="6:6">
      <c r="F45100" s="1846"/>
    </row>
    <row r="45101" spans="6:6">
      <c r="F45101" s="1846"/>
    </row>
    <row r="45102" spans="6:6">
      <c r="F45102" s="1846"/>
    </row>
    <row r="45103" spans="6:6">
      <c r="F45103" s="1846"/>
    </row>
    <row r="45104" spans="6:6">
      <c r="F45104" s="1846"/>
    </row>
    <row r="45105" spans="6:6">
      <c r="F45105" s="1846"/>
    </row>
    <row r="45106" spans="6:6">
      <c r="F45106" s="1846"/>
    </row>
    <row r="45107" spans="6:6">
      <c r="F45107" s="1846"/>
    </row>
    <row r="45108" spans="6:6">
      <c r="F45108" s="1846"/>
    </row>
    <row r="45109" spans="6:6">
      <c r="F45109" s="1846"/>
    </row>
    <row r="45110" spans="6:6">
      <c r="F45110" s="1846"/>
    </row>
    <row r="45111" spans="6:6">
      <c r="F45111" s="1846"/>
    </row>
    <row r="45112" spans="6:6">
      <c r="F45112" s="1846"/>
    </row>
    <row r="45113" spans="6:6">
      <c r="F45113" s="1846"/>
    </row>
    <row r="45114" spans="6:6">
      <c r="F45114" s="1846"/>
    </row>
    <row r="45115" spans="6:6">
      <c r="F45115" s="1846"/>
    </row>
    <row r="45116" spans="6:6">
      <c r="F45116" s="1846"/>
    </row>
    <row r="45117" spans="6:6">
      <c r="F45117" s="1846"/>
    </row>
    <row r="45118" spans="6:6">
      <c r="F45118" s="1846"/>
    </row>
    <row r="45119" spans="6:6">
      <c r="F45119" s="1846"/>
    </row>
    <row r="45120" spans="6:6">
      <c r="F45120" s="1846"/>
    </row>
    <row r="45121" spans="6:6">
      <c r="F45121" s="1846"/>
    </row>
    <row r="45122" spans="6:6">
      <c r="F45122" s="1846"/>
    </row>
    <row r="45123" spans="6:6">
      <c r="F45123" s="1846"/>
    </row>
    <row r="45124" spans="6:6">
      <c r="F45124" s="1846"/>
    </row>
    <row r="45125" spans="6:6">
      <c r="F45125" s="1846"/>
    </row>
    <row r="45126" spans="6:6">
      <c r="F45126" s="1846"/>
    </row>
    <row r="45127" spans="6:6">
      <c r="F45127" s="1846"/>
    </row>
    <row r="45128" spans="6:6">
      <c r="F45128" s="1846"/>
    </row>
    <row r="45129" spans="6:6">
      <c r="F45129" s="1846"/>
    </row>
    <row r="45130" spans="6:6">
      <c r="F45130" s="1846"/>
    </row>
    <row r="45131" spans="6:6">
      <c r="F45131" s="1846"/>
    </row>
    <row r="45132" spans="6:6">
      <c r="F45132" s="1846"/>
    </row>
    <row r="45133" spans="6:6">
      <c r="F45133" s="1846"/>
    </row>
    <row r="45134" spans="6:6">
      <c r="F45134" s="1846"/>
    </row>
    <row r="45135" spans="6:6">
      <c r="F45135" s="1846"/>
    </row>
    <row r="45136" spans="6:6">
      <c r="F45136" s="1846"/>
    </row>
    <row r="45137" spans="6:6">
      <c r="F45137" s="1846"/>
    </row>
    <row r="45138" spans="6:6">
      <c r="F45138" s="1846"/>
    </row>
    <row r="45139" spans="6:6">
      <c r="F45139" s="1846"/>
    </row>
    <row r="45140" spans="6:6">
      <c r="F45140" s="1846"/>
    </row>
    <row r="45141" spans="6:6">
      <c r="F45141" s="1846"/>
    </row>
    <row r="45142" spans="6:6">
      <c r="F45142" s="1846"/>
    </row>
    <row r="45143" spans="6:6">
      <c r="F45143" s="1846"/>
    </row>
    <row r="45144" spans="6:6">
      <c r="F45144" s="1846"/>
    </row>
    <row r="45145" spans="6:6">
      <c r="F45145" s="1846"/>
    </row>
    <row r="45146" spans="6:6">
      <c r="F45146" s="1846"/>
    </row>
    <row r="45147" spans="6:6">
      <c r="F45147" s="1846"/>
    </row>
    <row r="45148" spans="6:6">
      <c r="F45148" s="1846"/>
    </row>
    <row r="45149" spans="6:6">
      <c r="F45149" s="1846"/>
    </row>
    <row r="45150" spans="6:6">
      <c r="F45150" s="1846"/>
    </row>
    <row r="45151" spans="6:6">
      <c r="F45151" s="1846"/>
    </row>
    <row r="45152" spans="6:6">
      <c r="F45152" s="1846"/>
    </row>
    <row r="45153" spans="6:6">
      <c r="F45153" s="1846"/>
    </row>
    <row r="45154" spans="6:6">
      <c r="F45154" s="1846"/>
    </row>
    <row r="45155" spans="6:6">
      <c r="F45155" s="1846"/>
    </row>
    <row r="45156" spans="6:6">
      <c r="F45156" s="1846"/>
    </row>
    <row r="45157" spans="6:6">
      <c r="F45157" s="1846"/>
    </row>
    <row r="45158" spans="6:6">
      <c r="F45158" s="1846"/>
    </row>
    <row r="45159" spans="6:6">
      <c r="F45159" s="1846"/>
    </row>
    <row r="45160" spans="6:6">
      <c r="F45160" s="1846"/>
    </row>
    <row r="45161" spans="6:6">
      <c r="F45161" s="1846"/>
    </row>
    <row r="45162" spans="6:6">
      <c r="F45162" s="1846"/>
    </row>
    <row r="45163" spans="6:6">
      <c r="F45163" s="1846"/>
    </row>
    <row r="45164" spans="6:6">
      <c r="F45164" s="1846"/>
    </row>
    <row r="45165" spans="6:6">
      <c r="F45165" s="1846"/>
    </row>
    <row r="45166" spans="6:6">
      <c r="F45166" s="1846"/>
    </row>
    <row r="45167" spans="6:6">
      <c r="F45167" s="1846"/>
    </row>
    <row r="45168" spans="6:6">
      <c r="F45168" s="1846"/>
    </row>
    <row r="45169" spans="6:6">
      <c r="F45169" s="1846"/>
    </row>
    <row r="45170" spans="6:6">
      <c r="F45170" s="1846"/>
    </row>
    <row r="45171" spans="6:6">
      <c r="F45171" s="1846"/>
    </row>
    <row r="45172" spans="6:6">
      <c r="F45172" s="1846"/>
    </row>
    <row r="45173" spans="6:6">
      <c r="F45173" s="1846"/>
    </row>
    <row r="45174" spans="6:6">
      <c r="F45174" s="1846"/>
    </row>
    <row r="45175" spans="6:6">
      <c r="F45175" s="1846"/>
    </row>
    <row r="45176" spans="6:6">
      <c r="F45176" s="1846"/>
    </row>
    <row r="45177" spans="6:6">
      <c r="F45177" s="1846"/>
    </row>
    <row r="45178" spans="6:6">
      <c r="F45178" s="1846"/>
    </row>
    <row r="45179" spans="6:6">
      <c r="F45179" s="1846"/>
    </row>
    <row r="45180" spans="6:6">
      <c r="F45180" s="1846"/>
    </row>
    <row r="45181" spans="6:6">
      <c r="F45181" s="1846"/>
    </row>
    <row r="45182" spans="6:6">
      <c r="F45182" s="1846"/>
    </row>
    <row r="45183" spans="6:6">
      <c r="F45183" s="1846"/>
    </row>
    <row r="45184" spans="6:6">
      <c r="F45184" s="1846"/>
    </row>
    <row r="45185" spans="6:6">
      <c r="F45185" s="1846"/>
    </row>
    <row r="45186" spans="6:6">
      <c r="F45186" s="1846"/>
    </row>
    <row r="45187" spans="6:6">
      <c r="F45187" s="1846"/>
    </row>
    <row r="45188" spans="6:6">
      <c r="F45188" s="1846"/>
    </row>
    <row r="45189" spans="6:6">
      <c r="F45189" s="1846"/>
    </row>
    <row r="45190" spans="6:6">
      <c r="F45190" s="1846"/>
    </row>
    <row r="45191" spans="6:6">
      <c r="F45191" s="1846"/>
    </row>
    <row r="45192" spans="6:6">
      <c r="F45192" s="1846"/>
    </row>
    <row r="45193" spans="6:6">
      <c r="F45193" s="1846"/>
    </row>
    <row r="45194" spans="6:6">
      <c r="F45194" s="1846"/>
    </row>
    <row r="45195" spans="6:6">
      <c r="F45195" s="1846"/>
    </row>
    <row r="45196" spans="6:6">
      <c r="F45196" s="1846"/>
    </row>
    <row r="45197" spans="6:6">
      <c r="F45197" s="1846"/>
    </row>
    <row r="45198" spans="6:6">
      <c r="F45198" s="1846"/>
    </row>
    <row r="45199" spans="6:6">
      <c r="F45199" s="1846"/>
    </row>
    <row r="45200" spans="6:6">
      <c r="F45200" s="1846"/>
    </row>
    <row r="45201" spans="6:6">
      <c r="F45201" s="1846"/>
    </row>
    <row r="45202" spans="6:6">
      <c r="F45202" s="1846"/>
    </row>
    <row r="45203" spans="6:6">
      <c r="F45203" s="1846"/>
    </row>
    <row r="45204" spans="6:6">
      <c r="F45204" s="1846"/>
    </row>
    <row r="45205" spans="6:6">
      <c r="F45205" s="1846"/>
    </row>
    <row r="45206" spans="6:6">
      <c r="F45206" s="1846"/>
    </row>
    <row r="45207" spans="6:6">
      <c r="F45207" s="1846"/>
    </row>
    <row r="45208" spans="6:6">
      <c r="F45208" s="1846"/>
    </row>
    <row r="45209" spans="6:6">
      <c r="F45209" s="1846"/>
    </row>
    <row r="45210" spans="6:6">
      <c r="F45210" s="1846"/>
    </row>
    <row r="45211" spans="6:6">
      <c r="F45211" s="1846"/>
    </row>
    <row r="45212" spans="6:6">
      <c r="F45212" s="1846"/>
    </row>
    <row r="45213" spans="6:6">
      <c r="F45213" s="1846"/>
    </row>
    <row r="45214" spans="6:6">
      <c r="F45214" s="1846"/>
    </row>
    <row r="45215" spans="6:6">
      <c r="F45215" s="1846"/>
    </row>
    <row r="45216" spans="6:6">
      <c r="F45216" s="1846"/>
    </row>
    <row r="45217" spans="6:6">
      <c r="F45217" s="1846"/>
    </row>
    <row r="45218" spans="6:6">
      <c r="F45218" s="1846"/>
    </row>
    <row r="45219" spans="6:6">
      <c r="F45219" s="1846"/>
    </row>
    <row r="45220" spans="6:6">
      <c r="F45220" s="1846"/>
    </row>
    <row r="45221" spans="6:6">
      <c r="F45221" s="1846"/>
    </row>
    <row r="45222" spans="6:6">
      <c r="F45222" s="1846"/>
    </row>
    <row r="45223" spans="6:6">
      <c r="F45223" s="1846"/>
    </row>
    <row r="45224" spans="6:6">
      <c r="F45224" s="1846"/>
    </row>
    <row r="45225" spans="6:6">
      <c r="F45225" s="1846"/>
    </row>
    <row r="45226" spans="6:6">
      <c r="F45226" s="1846"/>
    </row>
    <row r="45227" spans="6:6">
      <c r="F45227" s="1846"/>
    </row>
    <row r="45228" spans="6:6">
      <c r="F45228" s="1846"/>
    </row>
    <row r="45229" spans="6:6">
      <c r="F45229" s="1846"/>
    </row>
    <row r="45230" spans="6:6">
      <c r="F45230" s="1846"/>
    </row>
    <row r="45231" spans="6:6">
      <c r="F45231" s="1846"/>
    </row>
    <row r="45232" spans="6:6">
      <c r="F45232" s="1846"/>
    </row>
    <row r="45233" spans="6:6">
      <c r="F45233" s="1846"/>
    </row>
    <row r="45234" spans="6:6">
      <c r="F45234" s="1846"/>
    </row>
    <row r="45235" spans="6:6">
      <c r="F45235" s="1846"/>
    </row>
    <row r="45236" spans="6:6">
      <c r="F45236" s="1846"/>
    </row>
    <row r="45237" spans="6:6">
      <c r="F45237" s="1846"/>
    </row>
    <row r="45238" spans="6:6">
      <c r="F45238" s="1846"/>
    </row>
    <row r="45239" spans="6:6">
      <c r="F45239" s="1846"/>
    </row>
    <row r="45240" spans="6:6">
      <c r="F45240" s="1846"/>
    </row>
    <row r="45241" spans="6:6">
      <c r="F45241" s="1846"/>
    </row>
    <row r="45242" spans="6:6">
      <c r="F45242" s="1846"/>
    </row>
    <row r="45243" spans="6:6">
      <c r="F45243" s="1846"/>
    </row>
    <row r="45244" spans="6:6">
      <c r="F45244" s="1846"/>
    </row>
    <row r="45245" spans="6:6">
      <c r="F45245" s="1846"/>
    </row>
    <row r="45246" spans="6:6">
      <c r="F45246" s="1846"/>
    </row>
    <row r="45247" spans="6:6">
      <c r="F45247" s="1846"/>
    </row>
    <row r="45248" spans="6:6">
      <c r="F45248" s="1846"/>
    </row>
    <row r="45249" spans="6:6">
      <c r="F45249" s="1846"/>
    </row>
    <row r="45250" spans="6:6">
      <c r="F45250" s="1846"/>
    </row>
    <row r="45251" spans="6:6">
      <c r="F45251" s="1846"/>
    </row>
    <row r="45252" spans="6:6">
      <c r="F45252" s="1846"/>
    </row>
    <row r="45253" spans="6:6">
      <c r="F45253" s="1846"/>
    </row>
    <row r="45254" spans="6:6">
      <c r="F45254" s="1846"/>
    </row>
    <row r="45255" spans="6:6">
      <c r="F45255" s="1846"/>
    </row>
    <row r="45256" spans="6:6">
      <c r="F45256" s="1846"/>
    </row>
    <row r="45257" spans="6:6">
      <c r="F45257" s="1846"/>
    </row>
    <row r="45258" spans="6:6">
      <c r="F45258" s="1846"/>
    </row>
    <row r="45259" spans="6:6">
      <c r="F45259" s="1846"/>
    </row>
    <row r="45260" spans="6:6">
      <c r="F45260" s="1846"/>
    </row>
    <row r="45261" spans="6:6">
      <c r="F45261" s="1846"/>
    </row>
    <row r="45262" spans="6:6">
      <c r="F45262" s="1846"/>
    </row>
    <row r="45263" spans="6:6">
      <c r="F45263" s="1846"/>
    </row>
    <row r="45264" spans="6:6">
      <c r="F45264" s="1846"/>
    </row>
    <row r="45265" spans="6:6">
      <c r="F45265" s="1846"/>
    </row>
    <row r="45266" spans="6:6">
      <c r="F45266" s="1846"/>
    </row>
    <row r="45267" spans="6:6">
      <c r="F45267" s="1846"/>
    </row>
    <row r="45268" spans="6:6">
      <c r="F45268" s="1846"/>
    </row>
    <row r="45269" spans="6:6">
      <c r="F45269" s="1846"/>
    </row>
    <row r="45270" spans="6:6">
      <c r="F45270" s="1846"/>
    </row>
    <row r="45271" spans="6:6">
      <c r="F45271" s="1846"/>
    </row>
    <row r="45272" spans="6:6">
      <c r="F45272" s="1846"/>
    </row>
    <row r="45273" spans="6:6">
      <c r="F45273" s="1846"/>
    </row>
    <row r="45274" spans="6:6">
      <c r="F45274" s="1846"/>
    </row>
    <row r="45275" spans="6:6">
      <c r="F45275" s="1846"/>
    </row>
    <row r="45276" spans="6:6">
      <c r="F45276" s="1846"/>
    </row>
    <row r="45277" spans="6:6">
      <c r="F45277" s="1846"/>
    </row>
    <row r="45278" spans="6:6">
      <c r="F45278" s="1846"/>
    </row>
    <row r="45279" spans="6:6">
      <c r="F45279" s="1846"/>
    </row>
    <row r="45280" spans="6:6">
      <c r="F45280" s="1846"/>
    </row>
    <row r="45281" spans="6:6">
      <c r="F45281" s="1846"/>
    </row>
    <row r="45282" spans="6:6">
      <c r="F45282" s="1846"/>
    </row>
    <row r="45283" spans="6:6">
      <c r="F45283" s="1846"/>
    </row>
    <row r="45284" spans="6:6">
      <c r="F45284" s="1846"/>
    </row>
    <row r="45285" spans="6:6">
      <c r="F45285" s="1846"/>
    </row>
    <row r="45286" spans="6:6">
      <c r="F45286" s="1846"/>
    </row>
    <row r="45287" spans="6:6">
      <c r="F45287" s="1846"/>
    </row>
    <row r="45288" spans="6:6">
      <c r="F45288" s="1846"/>
    </row>
    <row r="45289" spans="6:6">
      <c r="F45289" s="1846"/>
    </row>
    <row r="45290" spans="6:6">
      <c r="F45290" s="1846"/>
    </row>
    <row r="45291" spans="6:6">
      <c r="F45291" s="1846"/>
    </row>
    <row r="45292" spans="6:6">
      <c r="F45292" s="1846"/>
    </row>
    <row r="45293" spans="6:6">
      <c r="F45293" s="1846"/>
    </row>
    <row r="45294" spans="6:6">
      <c r="F45294" s="1846"/>
    </row>
    <row r="45295" spans="6:6">
      <c r="F45295" s="1846"/>
    </row>
    <row r="45296" spans="6:6">
      <c r="F45296" s="1846"/>
    </row>
    <row r="45297" spans="6:6">
      <c r="F45297" s="1846"/>
    </row>
    <row r="45298" spans="6:6">
      <c r="F45298" s="1846"/>
    </row>
    <row r="45299" spans="6:6">
      <c r="F45299" s="1846"/>
    </row>
    <row r="45300" spans="6:6">
      <c r="F45300" s="1846"/>
    </row>
    <row r="45301" spans="6:6">
      <c r="F45301" s="1846"/>
    </row>
    <row r="45302" spans="6:6">
      <c r="F45302" s="1846"/>
    </row>
    <row r="45303" spans="6:6">
      <c r="F45303" s="1846"/>
    </row>
    <row r="45304" spans="6:6">
      <c r="F45304" s="1846"/>
    </row>
    <row r="45305" spans="6:6">
      <c r="F45305" s="1846"/>
    </row>
    <row r="45306" spans="6:6">
      <c r="F45306" s="1846"/>
    </row>
    <row r="45307" spans="6:6">
      <c r="F45307" s="1846"/>
    </row>
    <row r="45308" spans="6:6">
      <c r="F45308" s="1846"/>
    </row>
    <row r="45309" spans="6:6">
      <c r="F45309" s="1846"/>
    </row>
    <row r="45310" spans="6:6">
      <c r="F45310" s="1846"/>
    </row>
    <row r="45311" spans="6:6">
      <c r="F45311" s="1846"/>
    </row>
    <row r="45312" spans="6:6">
      <c r="F45312" s="1846"/>
    </row>
    <row r="45313" spans="6:6">
      <c r="F45313" s="1846"/>
    </row>
    <row r="45314" spans="6:6">
      <c r="F45314" s="1846"/>
    </row>
    <row r="45315" spans="6:6">
      <c r="F45315" s="1846"/>
    </row>
    <row r="45316" spans="6:6">
      <c r="F45316" s="1846"/>
    </row>
    <row r="45317" spans="6:6">
      <c r="F45317" s="1846"/>
    </row>
    <row r="45318" spans="6:6">
      <c r="F45318" s="1846"/>
    </row>
    <row r="45319" spans="6:6">
      <c r="F45319" s="1846"/>
    </row>
    <row r="45320" spans="6:6">
      <c r="F45320" s="1846"/>
    </row>
    <row r="45321" spans="6:6">
      <c r="F45321" s="1846"/>
    </row>
    <row r="45322" spans="6:6">
      <c r="F45322" s="1846"/>
    </row>
    <row r="45323" spans="6:6">
      <c r="F45323" s="1846"/>
    </row>
    <row r="45324" spans="6:6">
      <c r="F45324" s="1846"/>
    </row>
    <row r="45325" spans="6:6">
      <c r="F45325" s="1846"/>
    </row>
    <row r="45326" spans="6:6">
      <c r="F45326" s="1846"/>
    </row>
    <row r="45327" spans="6:6">
      <c r="F45327" s="1846"/>
    </row>
    <row r="45328" spans="6:6">
      <c r="F45328" s="1846"/>
    </row>
    <row r="45329" spans="6:6">
      <c r="F45329" s="1846"/>
    </row>
    <row r="45330" spans="6:6">
      <c r="F45330" s="1846"/>
    </row>
    <row r="45331" spans="6:6">
      <c r="F45331" s="1846"/>
    </row>
    <row r="45332" spans="6:6">
      <c r="F45332" s="1846"/>
    </row>
    <row r="45333" spans="6:6">
      <c r="F45333" s="1846"/>
    </row>
    <row r="45334" spans="6:6">
      <c r="F45334" s="1846"/>
    </row>
    <row r="45335" spans="6:6">
      <c r="F45335" s="1846"/>
    </row>
    <row r="45336" spans="6:6">
      <c r="F45336" s="1846"/>
    </row>
    <row r="45337" spans="6:6">
      <c r="F45337" s="1846"/>
    </row>
    <row r="45338" spans="6:6">
      <c r="F45338" s="1846"/>
    </row>
    <row r="45339" spans="6:6">
      <c r="F45339" s="1846"/>
    </row>
    <row r="45340" spans="6:6">
      <c r="F45340" s="1846"/>
    </row>
    <row r="45341" spans="6:6">
      <c r="F45341" s="1846"/>
    </row>
    <row r="45342" spans="6:6">
      <c r="F45342" s="1846"/>
    </row>
    <row r="45343" spans="6:6">
      <c r="F45343" s="1846"/>
    </row>
    <row r="45344" spans="6:6">
      <c r="F45344" s="1846"/>
    </row>
    <row r="45345" spans="6:6">
      <c r="F45345" s="1846"/>
    </row>
    <row r="45346" spans="6:6">
      <c r="F45346" s="1846"/>
    </row>
    <row r="45347" spans="6:6">
      <c r="F45347" s="1846"/>
    </row>
    <row r="45348" spans="6:6">
      <c r="F45348" s="1846"/>
    </row>
    <row r="45349" spans="6:6">
      <c r="F45349" s="1846"/>
    </row>
    <row r="45350" spans="6:6">
      <c r="F45350" s="1846"/>
    </row>
    <row r="45351" spans="6:6">
      <c r="F45351" s="1846"/>
    </row>
    <row r="45352" spans="6:6">
      <c r="F45352" s="1846"/>
    </row>
    <row r="45353" spans="6:6">
      <c r="F45353" s="1846"/>
    </row>
    <row r="45354" spans="6:6">
      <c r="F45354" s="1846"/>
    </row>
    <row r="45355" spans="6:6">
      <c r="F45355" s="1846"/>
    </row>
    <row r="45356" spans="6:6">
      <c r="F45356" s="1846"/>
    </row>
    <row r="45357" spans="6:6">
      <c r="F45357" s="1846"/>
    </row>
    <row r="45358" spans="6:6">
      <c r="F45358" s="1846"/>
    </row>
    <row r="45359" spans="6:6">
      <c r="F45359" s="1846"/>
    </row>
    <row r="45360" spans="6:6">
      <c r="F45360" s="1846"/>
    </row>
    <row r="45361" spans="6:6">
      <c r="F45361" s="1846"/>
    </row>
    <row r="45362" spans="6:6">
      <c r="F45362" s="1846"/>
    </row>
    <row r="45363" spans="6:6">
      <c r="F45363" s="1846"/>
    </row>
    <row r="45364" spans="6:6">
      <c r="F45364" s="1846"/>
    </row>
    <row r="45365" spans="6:6">
      <c r="F45365" s="1846"/>
    </row>
    <row r="45366" spans="6:6">
      <c r="F45366" s="1846"/>
    </row>
    <row r="45367" spans="6:6">
      <c r="F45367" s="1846"/>
    </row>
    <row r="45368" spans="6:6">
      <c r="F45368" s="1846"/>
    </row>
    <row r="45369" spans="6:6">
      <c r="F45369" s="1846"/>
    </row>
    <row r="45370" spans="6:6">
      <c r="F45370" s="1846"/>
    </row>
    <row r="45371" spans="6:6">
      <c r="F45371" s="1846"/>
    </row>
    <row r="45372" spans="6:6">
      <c r="F45372" s="1846"/>
    </row>
    <row r="45373" spans="6:6">
      <c r="F45373" s="1846"/>
    </row>
    <row r="45374" spans="6:6">
      <c r="F45374" s="1846"/>
    </row>
    <row r="45375" spans="6:6">
      <c r="F45375" s="1846"/>
    </row>
    <row r="45376" spans="6:6">
      <c r="F45376" s="1846"/>
    </row>
    <row r="45377" spans="6:6">
      <c r="F45377" s="1846"/>
    </row>
    <row r="45378" spans="6:6">
      <c r="F45378" s="1846"/>
    </row>
    <row r="45379" spans="6:6">
      <c r="F45379" s="1846"/>
    </row>
    <row r="45380" spans="6:6">
      <c r="F45380" s="1846"/>
    </row>
    <row r="45381" spans="6:6">
      <c r="F45381" s="1846"/>
    </row>
    <row r="45382" spans="6:6">
      <c r="F45382" s="1846"/>
    </row>
    <row r="45383" spans="6:6">
      <c r="F45383" s="1846"/>
    </row>
    <row r="45384" spans="6:6">
      <c r="F45384" s="1846"/>
    </row>
    <row r="45385" spans="6:6">
      <c r="F45385" s="1846"/>
    </row>
    <row r="45386" spans="6:6">
      <c r="F45386" s="1846"/>
    </row>
    <row r="45387" spans="6:6">
      <c r="F45387" s="1846"/>
    </row>
    <row r="45388" spans="6:6">
      <c r="F45388" s="1846"/>
    </row>
    <row r="45389" spans="6:6">
      <c r="F45389" s="1846"/>
    </row>
    <row r="45390" spans="6:6">
      <c r="F45390" s="1846"/>
    </row>
    <row r="45391" spans="6:6">
      <c r="F45391" s="1846"/>
    </row>
    <row r="45392" spans="6:6">
      <c r="F45392" s="1846"/>
    </row>
    <row r="45393" spans="6:6">
      <c r="F45393" s="1846"/>
    </row>
    <row r="45394" spans="6:6">
      <c r="F45394" s="1846"/>
    </row>
    <row r="45395" spans="6:6">
      <c r="F45395" s="1846"/>
    </row>
    <row r="45396" spans="6:6">
      <c r="F45396" s="1846"/>
    </row>
    <row r="45397" spans="6:6">
      <c r="F45397" s="1846"/>
    </row>
    <row r="45398" spans="6:6">
      <c r="F45398" s="1846"/>
    </row>
    <row r="45399" spans="6:6">
      <c r="F45399" s="1846"/>
    </row>
    <row r="45400" spans="6:6">
      <c r="F45400" s="1846"/>
    </row>
    <row r="45401" spans="6:6">
      <c r="F45401" s="1846"/>
    </row>
    <row r="45402" spans="6:6">
      <c r="F45402" s="1846"/>
    </row>
    <row r="45403" spans="6:6">
      <c r="F45403" s="1846"/>
    </row>
    <row r="45404" spans="6:6">
      <c r="F45404" s="1846"/>
    </row>
    <row r="45405" spans="6:6">
      <c r="F45405" s="1846"/>
    </row>
    <row r="45406" spans="6:6">
      <c r="F45406" s="1846"/>
    </row>
    <row r="45407" spans="6:6">
      <c r="F45407" s="1846"/>
    </row>
    <row r="45408" spans="6:6">
      <c r="F45408" s="1846"/>
    </row>
    <row r="45409" spans="6:6">
      <c r="F45409" s="1846"/>
    </row>
    <row r="45410" spans="6:6">
      <c r="F45410" s="1846"/>
    </row>
    <row r="45411" spans="6:6">
      <c r="F45411" s="1846"/>
    </row>
    <row r="45412" spans="6:6">
      <c r="F45412" s="1846"/>
    </row>
    <row r="45413" spans="6:6">
      <c r="F45413" s="1846"/>
    </row>
    <row r="45414" spans="6:6">
      <c r="F45414" s="1846"/>
    </row>
    <row r="45415" spans="6:6">
      <c r="F45415" s="1846"/>
    </row>
    <row r="45416" spans="6:6">
      <c r="F45416" s="1846"/>
    </row>
    <row r="45417" spans="6:6">
      <c r="F45417" s="1846"/>
    </row>
    <row r="45418" spans="6:6">
      <c r="F45418" s="1846"/>
    </row>
    <row r="45419" spans="6:6">
      <c r="F45419" s="1846"/>
    </row>
    <row r="45420" spans="6:6">
      <c r="F45420" s="1846"/>
    </row>
    <row r="45421" spans="6:6">
      <c r="F45421" s="1846"/>
    </row>
    <row r="45422" spans="6:6">
      <c r="F45422" s="1846"/>
    </row>
    <row r="45423" spans="6:6">
      <c r="F45423" s="1846"/>
    </row>
    <row r="45424" spans="6:6">
      <c r="F45424" s="1846"/>
    </row>
    <row r="45425" spans="6:6">
      <c r="F45425" s="1846"/>
    </row>
    <row r="45426" spans="6:6">
      <c r="F45426" s="1846"/>
    </row>
    <row r="45427" spans="6:6">
      <c r="F45427" s="1846"/>
    </row>
    <row r="45428" spans="6:6">
      <c r="F45428" s="1846"/>
    </row>
    <row r="45429" spans="6:6">
      <c r="F45429" s="1846"/>
    </row>
    <row r="45430" spans="6:6">
      <c r="F45430" s="1846"/>
    </row>
    <row r="45431" spans="6:6">
      <c r="F45431" s="1846"/>
    </row>
    <row r="45432" spans="6:6">
      <c r="F45432" s="1846"/>
    </row>
    <row r="45433" spans="6:6">
      <c r="F45433" s="1846"/>
    </row>
    <row r="45434" spans="6:6">
      <c r="F45434" s="1846"/>
    </row>
    <row r="45435" spans="6:6">
      <c r="F45435" s="1846"/>
    </row>
    <row r="45436" spans="6:6">
      <c r="F45436" s="1846"/>
    </row>
    <row r="45437" spans="6:6">
      <c r="F45437" s="1846"/>
    </row>
    <row r="45438" spans="6:6">
      <c r="F45438" s="1846"/>
    </row>
    <row r="45439" spans="6:6">
      <c r="F45439" s="1846"/>
    </row>
    <row r="45440" spans="6:6">
      <c r="F45440" s="1846"/>
    </row>
    <row r="45441" spans="6:6">
      <c r="F45441" s="1846"/>
    </row>
    <row r="45442" spans="6:6">
      <c r="F45442" s="1846"/>
    </row>
    <row r="45443" spans="6:6">
      <c r="F45443" s="1846"/>
    </row>
    <row r="45444" spans="6:6">
      <c r="F45444" s="1846"/>
    </row>
    <row r="45445" spans="6:6">
      <c r="F45445" s="1846"/>
    </row>
    <row r="45446" spans="6:6">
      <c r="F45446" s="1846"/>
    </row>
    <row r="45447" spans="6:6">
      <c r="F45447" s="1846"/>
    </row>
    <row r="45448" spans="6:6">
      <c r="F45448" s="1846"/>
    </row>
    <row r="45449" spans="6:6">
      <c r="F45449" s="1846"/>
    </row>
    <row r="45450" spans="6:6">
      <c r="F45450" s="1846"/>
    </row>
    <row r="45451" spans="6:6">
      <c r="F45451" s="1846"/>
    </row>
    <row r="45452" spans="6:6">
      <c r="F45452" s="1846"/>
    </row>
    <row r="45453" spans="6:6">
      <c r="F45453" s="1846"/>
    </row>
    <row r="45454" spans="6:6">
      <c r="F45454" s="1846"/>
    </row>
    <row r="45455" spans="6:6">
      <c r="F45455" s="1846"/>
    </row>
    <row r="45456" spans="6:6">
      <c r="F45456" s="1846"/>
    </row>
    <row r="45457" spans="6:6">
      <c r="F45457" s="1846"/>
    </row>
    <row r="45458" spans="6:6">
      <c r="F45458" s="1846"/>
    </row>
    <row r="45459" spans="6:6">
      <c r="F45459" s="1846"/>
    </row>
    <row r="45460" spans="6:6">
      <c r="F45460" s="1846"/>
    </row>
    <row r="45461" spans="6:6">
      <c r="F45461" s="1846"/>
    </row>
    <row r="45462" spans="6:6">
      <c r="F45462" s="1846"/>
    </row>
    <row r="45463" spans="6:6">
      <c r="F45463" s="1846"/>
    </row>
    <row r="45464" spans="6:6">
      <c r="F45464" s="1846"/>
    </row>
    <row r="45465" spans="6:6">
      <c r="F45465" s="1846"/>
    </row>
    <row r="45466" spans="6:6">
      <c r="F45466" s="1846"/>
    </row>
    <row r="45467" spans="6:6">
      <c r="F45467" s="1846"/>
    </row>
    <row r="45468" spans="6:6">
      <c r="F45468" s="1846"/>
    </row>
    <row r="45469" spans="6:6">
      <c r="F45469" s="1846"/>
    </row>
    <row r="45470" spans="6:6">
      <c r="F45470" s="1846"/>
    </row>
    <row r="45471" spans="6:6">
      <c r="F45471" s="1846"/>
    </row>
    <row r="45472" spans="6:6">
      <c r="F45472" s="1846"/>
    </row>
    <row r="45473" spans="6:6">
      <c r="F45473" s="1846"/>
    </row>
    <row r="45474" spans="6:6">
      <c r="F45474" s="1846"/>
    </row>
    <row r="45475" spans="6:6">
      <c r="F45475" s="1846"/>
    </row>
    <row r="45476" spans="6:6">
      <c r="F45476" s="1846"/>
    </row>
    <row r="45477" spans="6:6">
      <c r="F45477" s="1846"/>
    </row>
    <row r="45478" spans="6:6">
      <c r="F45478" s="1846"/>
    </row>
    <row r="45479" spans="6:6">
      <c r="F45479" s="1846"/>
    </row>
    <row r="45480" spans="6:6">
      <c r="F45480" s="1846"/>
    </row>
    <row r="45481" spans="6:6">
      <c r="F45481" s="1846"/>
    </row>
    <row r="45482" spans="6:6">
      <c r="F45482" s="1846"/>
    </row>
    <row r="45483" spans="6:6">
      <c r="F45483" s="1846"/>
    </row>
    <row r="45484" spans="6:6">
      <c r="F45484" s="1846"/>
    </row>
    <row r="45485" spans="6:6">
      <c r="F45485" s="1846"/>
    </row>
    <row r="45486" spans="6:6">
      <c r="F45486" s="1846"/>
    </row>
    <row r="45487" spans="6:6">
      <c r="F45487" s="1846"/>
    </row>
    <row r="45488" spans="6:6">
      <c r="F45488" s="1846"/>
    </row>
    <row r="45489" spans="6:6">
      <c r="F45489" s="1846"/>
    </row>
    <row r="45490" spans="6:6">
      <c r="F45490" s="1846"/>
    </row>
    <row r="45491" spans="6:6">
      <c r="F45491" s="1846"/>
    </row>
    <row r="45492" spans="6:6">
      <c r="F45492" s="1846"/>
    </row>
    <row r="45493" spans="6:6">
      <c r="F45493" s="1846"/>
    </row>
    <row r="45494" spans="6:6">
      <c r="F45494" s="1846"/>
    </row>
    <row r="45495" spans="6:6">
      <c r="F45495" s="1846"/>
    </row>
    <row r="45496" spans="6:6">
      <c r="F45496" s="1846"/>
    </row>
    <row r="45497" spans="6:6">
      <c r="F45497" s="1846"/>
    </row>
    <row r="45498" spans="6:6">
      <c r="F45498" s="1846"/>
    </row>
    <row r="45499" spans="6:6">
      <c r="F45499" s="1846"/>
    </row>
    <row r="45500" spans="6:6">
      <c r="F45500" s="1846"/>
    </row>
    <row r="45501" spans="6:6">
      <c r="F45501" s="1846"/>
    </row>
    <row r="45502" spans="6:6">
      <c r="F45502" s="1846"/>
    </row>
    <row r="45503" spans="6:6">
      <c r="F45503" s="1846"/>
    </row>
    <row r="45504" spans="6:6">
      <c r="F45504" s="1846"/>
    </row>
    <row r="45505" spans="6:6">
      <c r="F45505" s="1846"/>
    </row>
    <row r="45506" spans="6:6">
      <c r="F45506" s="1846"/>
    </row>
    <row r="45507" spans="6:6">
      <c r="F45507" s="1846"/>
    </row>
    <row r="45508" spans="6:6">
      <c r="F45508" s="1846"/>
    </row>
    <row r="45509" spans="6:6">
      <c r="F45509" s="1846"/>
    </row>
    <row r="45510" spans="6:6">
      <c r="F45510" s="1846"/>
    </row>
    <row r="45511" spans="6:6">
      <c r="F45511" s="1846"/>
    </row>
    <row r="45512" spans="6:6">
      <c r="F45512" s="1846"/>
    </row>
    <row r="45513" spans="6:6">
      <c r="F45513" s="1846"/>
    </row>
    <row r="45514" spans="6:6">
      <c r="F45514" s="1846"/>
    </row>
    <row r="45515" spans="6:6">
      <c r="F45515" s="1846"/>
    </row>
    <row r="45516" spans="6:6">
      <c r="F45516" s="1846"/>
    </row>
    <row r="45517" spans="6:6">
      <c r="F45517" s="1846"/>
    </row>
    <row r="45518" spans="6:6">
      <c r="F45518" s="1846"/>
    </row>
    <row r="45519" spans="6:6">
      <c r="F45519" s="1846"/>
    </row>
    <row r="45520" spans="6:6">
      <c r="F45520" s="1846"/>
    </row>
    <row r="45521" spans="6:6">
      <c r="F45521" s="1846"/>
    </row>
    <row r="45522" spans="6:6">
      <c r="F45522" s="1846"/>
    </row>
    <row r="45523" spans="6:6">
      <c r="F45523" s="1846"/>
    </row>
    <row r="45524" spans="6:6">
      <c r="F45524" s="1846"/>
    </row>
    <row r="45525" spans="6:6">
      <c r="F45525" s="1846"/>
    </row>
    <row r="45526" spans="6:6">
      <c r="F45526" s="1846"/>
    </row>
    <row r="45527" spans="6:6">
      <c r="F45527" s="1846"/>
    </row>
    <row r="45528" spans="6:6">
      <c r="F45528" s="1846"/>
    </row>
    <row r="45529" spans="6:6">
      <c r="F45529" s="1846"/>
    </row>
    <row r="45530" spans="6:6">
      <c r="F45530" s="1846"/>
    </row>
    <row r="45531" spans="6:6">
      <c r="F45531" s="1846"/>
    </row>
    <row r="45532" spans="6:6">
      <c r="F45532" s="1846"/>
    </row>
    <row r="45533" spans="6:6">
      <c r="F45533" s="1846"/>
    </row>
    <row r="45534" spans="6:6">
      <c r="F45534" s="1846"/>
    </row>
    <row r="45535" spans="6:6">
      <c r="F45535" s="1846"/>
    </row>
    <row r="45536" spans="6:6">
      <c r="F45536" s="1846"/>
    </row>
    <row r="45537" spans="6:6">
      <c r="F45537" s="1846"/>
    </row>
    <row r="45538" spans="6:6">
      <c r="F45538" s="1846"/>
    </row>
    <row r="45539" spans="6:6">
      <c r="F45539" s="1846"/>
    </row>
    <row r="45540" spans="6:6">
      <c r="F45540" s="1846"/>
    </row>
    <row r="45541" spans="6:6">
      <c r="F45541" s="1846"/>
    </row>
    <row r="45542" spans="6:6">
      <c r="F45542" s="1846"/>
    </row>
    <row r="45543" spans="6:6">
      <c r="F45543" s="1846"/>
    </row>
    <row r="45544" spans="6:6">
      <c r="F45544" s="1846"/>
    </row>
    <row r="45545" spans="6:6">
      <c r="F45545" s="1846"/>
    </row>
    <row r="45546" spans="6:6">
      <c r="F45546" s="1846"/>
    </row>
    <row r="45547" spans="6:6">
      <c r="F45547" s="1846"/>
    </row>
    <row r="45548" spans="6:6">
      <c r="F45548" s="1846"/>
    </row>
    <row r="45549" spans="6:6">
      <c r="F45549" s="1846"/>
    </row>
    <row r="45550" spans="6:6">
      <c r="F45550" s="1846"/>
    </row>
    <row r="45551" spans="6:6">
      <c r="F45551" s="1846"/>
    </row>
    <row r="45552" spans="6:6">
      <c r="F45552" s="1846"/>
    </row>
    <row r="45553" spans="6:6">
      <c r="F45553" s="1846"/>
    </row>
    <row r="45554" spans="6:6">
      <c r="F45554" s="1846"/>
    </row>
    <row r="45555" spans="6:6">
      <c r="F45555" s="1846"/>
    </row>
    <row r="45556" spans="6:6">
      <c r="F45556" s="1846"/>
    </row>
    <row r="45557" spans="6:6">
      <c r="F45557" s="1846"/>
    </row>
    <row r="45558" spans="6:6">
      <c r="F45558" s="1846"/>
    </row>
    <row r="45559" spans="6:6">
      <c r="F45559" s="1846"/>
    </row>
    <row r="45560" spans="6:6">
      <c r="F45560" s="1846"/>
    </row>
    <row r="45561" spans="6:6">
      <c r="F45561" s="1846"/>
    </row>
    <row r="45562" spans="6:6">
      <c r="F45562" s="1846"/>
    </row>
    <row r="45563" spans="6:6">
      <c r="F45563" s="1846"/>
    </row>
    <row r="45564" spans="6:6">
      <c r="F45564" s="1846"/>
    </row>
    <row r="45565" spans="6:6">
      <c r="F45565" s="1846"/>
    </row>
    <row r="45566" spans="6:6">
      <c r="F45566" s="1846"/>
    </row>
    <row r="45567" spans="6:6">
      <c r="F45567" s="1846"/>
    </row>
    <row r="45568" spans="6:6">
      <c r="F45568" s="1846"/>
    </row>
    <row r="45569" spans="6:6">
      <c r="F45569" s="1846"/>
    </row>
    <row r="45570" spans="6:6">
      <c r="F45570" s="1846"/>
    </row>
    <row r="45571" spans="6:6">
      <c r="F45571" s="1846"/>
    </row>
    <row r="45572" spans="6:6">
      <c r="F45572" s="1846"/>
    </row>
    <row r="45573" spans="6:6">
      <c r="F45573" s="1846"/>
    </row>
    <row r="45574" spans="6:6">
      <c r="F45574" s="1846"/>
    </row>
    <row r="45575" spans="6:6">
      <c r="F45575" s="1846"/>
    </row>
    <row r="45576" spans="6:6">
      <c r="F45576" s="1846"/>
    </row>
    <row r="45577" spans="6:6">
      <c r="F45577" s="1846"/>
    </row>
    <row r="45578" spans="6:6">
      <c r="F45578" s="1846"/>
    </row>
    <row r="45579" spans="6:6">
      <c r="F45579" s="1846"/>
    </row>
    <row r="45580" spans="6:6">
      <c r="F45580" s="1846"/>
    </row>
    <row r="45581" spans="6:6">
      <c r="F45581" s="1846"/>
    </row>
    <row r="45582" spans="6:6">
      <c r="F45582" s="1846"/>
    </row>
    <row r="45583" spans="6:6">
      <c r="F45583" s="1846"/>
    </row>
    <row r="45584" spans="6:6">
      <c r="F45584" s="1846"/>
    </row>
    <row r="45585" spans="6:6">
      <c r="F45585" s="1846"/>
    </row>
    <row r="45586" spans="6:6">
      <c r="F45586" s="1846"/>
    </row>
    <row r="45587" spans="6:6">
      <c r="F45587" s="1846"/>
    </row>
    <row r="45588" spans="6:6">
      <c r="F45588" s="1846"/>
    </row>
    <row r="45589" spans="6:6">
      <c r="F45589" s="1846"/>
    </row>
    <row r="45590" spans="6:6">
      <c r="F45590" s="1846"/>
    </row>
    <row r="45591" spans="6:6">
      <c r="F45591" s="1846"/>
    </row>
    <row r="45592" spans="6:6">
      <c r="F45592" s="1846"/>
    </row>
    <row r="45593" spans="6:6">
      <c r="F45593" s="1846"/>
    </row>
    <row r="45594" spans="6:6">
      <c r="F45594" s="1846"/>
    </row>
    <row r="45595" spans="6:6">
      <c r="F45595" s="1846"/>
    </row>
    <row r="45596" spans="6:6">
      <c r="F45596" s="1846"/>
    </row>
    <row r="45597" spans="6:6">
      <c r="F45597" s="1846"/>
    </row>
    <row r="45598" spans="6:6">
      <c r="F45598" s="1846"/>
    </row>
    <row r="45599" spans="6:6">
      <c r="F45599" s="1846"/>
    </row>
    <row r="45600" spans="6:6">
      <c r="F45600" s="1846"/>
    </row>
    <row r="45601" spans="6:6">
      <c r="F45601" s="1846"/>
    </row>
    <row r="45602" spans="6:6">
      <c r="F45602" s="1846"/>
    </row>
    <row r="45603" spans="6:6">
      <c r="F45603" s="1846"/>
    </row>
    <row r="45604" spans="6:6">
      <c r="F45604" s="1846"/>
    </row>
    <row r="45605" spans="6:6">
      <c r="F45605" s="1846"/>
    </row>
    <row r="45606" spans="6:6">
      <c r="F45606" s="1846"/>
    </row>
    <row r="45607" spans="6:6">
      <c r="F45607" s="1846"/>
    </row>
    <row r="45608" spans="6:6">
      <c r="F45608" s="1846"/>
    </row>
    <row r="45609" spans="6:6">
      <c r="F45609" s="1846"/>
    </row>
    <row r="45610" spans="6:6">
      <c r="F45610" s="1846"/>
    </row>
    <row r="45611" spans="6:6">
      <c r="F45611" s="1846"/>
    </row>
    <row r="45612" spans="6:6">
      <c r="F45612" s="1846"/>
    </row>
    <row r="45613" spans="6:6">
      <c r="F45613" s="1846"/>
    </row>
    <row r="45614" spans="6:6">
      <c r="F45614" s="1846"/>
    </row>
    <row r="45615" spans="6:6">
      <c r="F45615" s="1846"/>
    </row>
    <row r="45616" spans="6:6">
      <c r="F45616" s="1846"/>
    </row>
    <row r="45617" spans="6:6">
      <c r="F45617" s="1846"/>
    </row>
    <row r="45618" spans="6:6">
      <c r="F45618" s="1846"/>
    </row>
    <row r="45619" spans="6:6">
      <c r="F45619" s="1846"/>
    </row>
    <row r="45620" spans="6:6">
      <c r="F45620" s="1846"/>
    </row>
    <row r="45621" spans="6:6">
      <c r="F45621" s="1846"/>
    </row>
    <row r="45622" spans="6:6">
      <c r="F45622" s="1846"/>
    </row>
    <row r="45623" spans="6:6">
      <c r="F45623" s="1846"/>
    </row>
    <row r="45624" spans="6:6">
      <c r="F45624" s="1846"/>
    </row>
    <row r="45625" spans="6:6">
      <c r="F45625" s="1846"/>
    </row>
    <row r="45626" spans="6:6">
      <c r="F45626" s="1846"/>
    </row>
    <row r="45627" spans="6:6">
      <c r="F45627" s="1846"/>
    </row>
    <row r="45628" spans="6:6">
      <c r="F45628" s="1846"/>
    </row>
    <row r="45629" spans="6:6">
      <c r="F45629" s="1846"/>
    </row>
    <row r="45630" spans="6:6">
      <c r="F45630" s="1846"/>
    </row>
    <row r="45631" spans="6:6">
      <c r="F45631" s="1846"/>
    </row>
    <row r="45632" spans="6:6">
      <c r="F45632" s="1846"/>
    </row>
    <row r="45633" spans="6:6">
      <c r="F45633" s="1846"/>
    </row>
    <row r="45634" spans="6:6">
      <c r="F45634" s="1846"/>
    </row>
    <row r="45635" spans="6:6">
      <c r="F45635" s="1846"/>
    </row>
    <row r="45636" spans="6:6">
      <c r="F45636" s="1846"/>
    </row>
    <row r="45637" spans="6:6">
      <c r="F45637" s="1846"/>
    </row>
    <row r="45638" spans="6:6">
      <c r="F45638" s="1846"/>
    </row>
    <row r="45639" spans="6:6">
      <c r="F45639" s="1846"/>
    </row>
    <row r="45640" spans="6:6">
      <c r="F45640" s="1846"/>
    </row>
    <row r="45641" spans="6:6">
      <c r="F45641" s="1846"/>
    </row>
    <row r="45642" spans="6:6">
      <c r="F45642" s="1846"/>
    </row>
    <row r="45643" spans="6:6">
      <c r="F45643" s="1846"/>
    </row>
    <row r="45644" spans="6:6">
      <c r="F45644" s="1846"/>
    </row>
    <row r="45645" spans="6:6">
      <c r="F45645" s="1846"/>
    </row>
    <row r="45646" spans="6:6">
      <c r="F45646" s="1846"/>
    </row>
    <row r="45647" spans="6:6">
      <c r="F45647" s="1846"/>
    </row>
    <row r="45648" spans="6:6">
      <c r="F45648" s="1846"/>
    </row>
    <row r="45649" spans="6:6">
      <c r="F45649" s="1846"/>
    </row>
    <row r="45650" spans="6:6">
      <c r="F45650" s="1846"/>
    </row>
    <row r="45651" spans="6:6">
      <c r="F45651" s="1846"/>
    </row>
    <row r="45652" spans="6:6">
      <c r="F45652" s="1846"/>
    </row>
    <row r="45653" spans="6:6">
      <c r="F45653" s="1846"/>
    </row>
    <row r="45654" spans="6:6">
      <c r="F45654" s="1846"/>
    </row>
    <row r="45655" spans="6:6">
      <c r="F45655" s="1846"/>
    </row>
    <row r="45656" spans="6:6">
      <c r="F45656" s="1846"/>
    </row>
    <row r="45657" spans="6:6">
      <c r="F45657" s="1846"/>
    </row>
    <row r="45658" spans="6:6">
      <c r="F45658" s="1846"/>
    </row>
    <row r="45659" spans="6:6">
      <c r="F45659" s="1846"/>
    </row>
    <row r="45660" spans="6:6">
      <c r="F45660" s="1846"/>
    </row>
    <row r="45661" spans="6:6">
      <c r="F45661" s="1846"/>
    </row>
    <row r="45662" spans="6:6">
      <c r="F45662" s="1846"/>
    </row>
    <row r="45663" spans="6:6">
      <c r="F45663" s="1846"/>
    </row>
    <row r="45664" spans="6:6">
      <c r="F45664" s="1846"/>
    </row>
    <row r="45665" spans="6:6">
      <c r="F45665" s="1846"/>
    </row>
    <row r="45666" spans="6:6">
      <c r="F45666" s="1846"/>
    </row>
    <row r="45667" spans="6:6">
      <c r="F45667" s="1846"/>
    </row>
    <row r="45668" spans="6:6">
      <c r="F45668" s="1846"/>
    </row>
    <row r="45669" spans="6:6">
      <c r="F45669" s="1846"/>
    </row>
    <row r="45670" spans="6:6">
      <c r="F45670" s="1846"/>
    </row>
    <row r="45671" spans="6:6">
      <c r="F45671" s="1846"/>
    </row>
    <row r="45672" spans="6:6">
      <c r="F45672" s="1846"/>
    </row>
    <row r="45673" spans="6:6">
      <c r="F45673" s="1846"/>
    </row>
    <row r="45674" spans="6:6">
      <c r="F45674" s="1846"/>
    </row>
    <row r="45675" spans="6:6">
      <c r="F45675" s="1846"/>
    </row>
    <row r="45676" spans="6:6">
      <c r="F45676" s="1846"/>
    </row>
    <row r="45677" spans="6:6">
      <c r="F45677" s="1846"/>
    </row>
    <row r="45678" spans="6:6">
      <c r="F45678" s="1846"/>
    </row>
    <row r="45679" spans="6:6">
      <c r="F45679" s="1846"/>
    </row>
    <row r="45680" spans="6:6">
      <c r="F45680" s="1846"/>
    </row>
    <row r="45681" spans="6:6">
      <c r="F45681" s="1846"/>
    </row>
    <row r="45682" spans="6:6">
      <c r="F45682" s="1846"/>
    </row>
    <row r="45683" spans="6:6">
      <c r="F45683" s="1846"/>
    </row>
    <row r="45684" spans="6:6">
      <c r="F45684" s="1846"/>
    </row>
    <row r="45685" spans="6:6">
      <c r="F45685" s="1846"/>
    </row>
    <row r="45686" spans="6:6">
      <c r="F45686" s="1846"/>
    </row>
    <row r="45687" spans="6:6">
      <c r="F45687" s="1846"/>
    </row>
    <row r="45688" spans="6:6">
      <c r="F45688" s="1846"/>
    </row>
    <row r="45689" spans="6:6">
      <c r="F45689" s="1846"/>
    </row>
    <row r="45690" spans="6:6">
      <c r="F45690" s="1846"/>
    </row>
    <row r="45691" spans="6:6">
      <c r="F45691" s="1846"/>
    </row>
    <row r="45692" spans="6:6">
      <c r="F45692" s="1846"/>
    </row>
    <row r="45693" spans="6:6">
      <c r="F45693" s="1846"/>
    </row>
    <row r="45694" spans="6:6">
      <c r="F45694" s="1846"/>
    </row>
    <row r="45695" spans="6:6">
      <c r="F45695" s="1846"/>
    </row>
    <row r="45696" spans="6:6">
      <c r="F45696" s="1846"/>
    </row>
    <row r="45697" spans="6:6">
      <c r="F45697" s="1846"/>
    </row>
    <row r="45698" spans="6:6">
      <c r="F45698" s="1846"/>
    </row>
    <row r="45699" spans="6:6">
      <c r="F45699" s="1846"/>
    </row>
    <row r="45700" spans="6:6">
      <c r="F45700" s="1846"/>
    </row>
    <row r="45701" spans="6:6">
      <c r="F45701" s="1846"/>
    </row>
    <row r="45702" spans="6:6">
      <c r="F45702" s="1846"/>
    </row>
    <row r="45703" spans="6:6">
      <c r="F45703" s="1846"/>
    </row>
    <row r="45704" spans="6:6">
      <c r="F45704" s="1846"/>
    </row>
    <row r="45705" spans="6:6">
      <c r="F45705" s="1846"/>
    </row>
    <row r="45706" spans="6:6">
      <c r="F45706" s="1846"/>
    </row>
    <row r="45707" spans="6:6">
      <c r="F45707" s="1846"/>
    </row>
    <row r="45708" spans="6:6">
      <c r="F45708" s="1846"/>
    </row>
    <row r="45709" spans="6:6">
      <c r="F45709" s="1846"/>
    </row>
    <row r="45710" spans="6:6">
      <c r="F45710" s="1846"/>
    </row>
    <row r="45711" spans="6:6">
      <c r="F45711" s="1846"/>
    </row>
    <row r="45712" spans="6:6">
      <c r="F45712" s="1846"/>
    </row>
    <row r="45713" spans="6:6">
      <c r="F45713" s="1846"/>
    </row>
    <row r="45714" spans="6:6">
      <c r="F45714" s="1846"/>
    </row>
    <row r="45715" spans="6:6">
      <c r="F45715" s="1846"/>
    </row>
    <row r="45716" spans="6:6">
      <c r="F45716" s="1846"/>
    </row>
    <row r="45717" spans="6:6">
      <c r="F45717" s="1846"/>
    </row>
    <row r="45718" spans="6:6">
      <c r="F45718" s="1846"/>
    </row>
    <row r="45719" spans="6:6">
      <c r="F45719" s="1846"/>
    </row>
    <row r="45720" spans="6:6">
      <c r="F45720" s="1846"/>
    </row>
    <row r="45721" spans="6:6">
      <c r="F45721" s="1846"/>
    </row>
    <row r="45722" spans="6:6">
      <c r="F45722" s="1846"/>
    </row>
    <row r="45723" spans="6:6">
      <c r="F45723" s="1846"/>
    </row>
    <row r="45724" spans="6:6">
      <c r="F45724" s="1846"/>
    </row>
    <row r="45725" spans="6:6">
      <c r="F45725" s="1846"/>
    </row>
    <row r="45726" spans="6:6">
      <c r="F45726" s="1846"/>
    </row>
    <row r="45727" spans="6:6">
      <c r="F45727" s="1846"/>
    </row>
    <row r="45728" spans="6:6">
      <c r="F45728" s="1846"/>
    </row>
    <row r="45729" spans="6:6">
      <c r="F45729" s="1846"/>
    </row>
    <row r="45730" spans="6:6">
      <c r="F45730" s="1846"/>
    </row>
    <row r="45731" spans="6:6">
      <c r="F45731" s="1846"/>
    </row>
    <row r="45732" spans="6:6">
      <c r="F45732" s="1846"/>
    </row>
    <row r="45733" spans="6:6">
      <c r="F45733" s="1846"/>
    </row>
    <row r="45734" spans="6:6">
      <c r="F45734" s="1846"/>
    </row>
    <row r="45735" spans="6:6">
      <c r="F45735" s="1846"/>
    </row>
    <row r="45736" spans="6:6">
      <c r="F45736" s="1846"/>
    </row>
    <row r="45737" spans="6:6">
      <c r="F45737" s="1846"/>
    </row>
    <row r="45738" spans="6:6">
      <c r="F45738" s="1846"/>
    </row>
    <row r="45739" spans="6:6">
      <c r="F45739" s="1846"/>
    </row>
    <row r="45740" spans="6:6">
      <c r="F45740" s="1846"/>
    </row>
    <row r="45741" spans="6:6">
      <c r="F45741" s="1846"/>
    </row>
    <row r="45742" spans="6:6">
      <c r="F45742" s="1846"/>
    </row>
    <row r="45743" spans="6:6">
      <c r="F45743" s="1846"/>
    </row>
    <row r="45744" spans="6:6">
      <c r="F45744" s="1846"/>
    </row>
    <row r="45745" spans="6:6">
      <c r="F45745" s="1846"/>
    </row>
    <row r="45746" spans="6:6">
      <c r="F45746" s="1846"/>
    </row>
    <row r="45747" spans="6:6">
      <c r="F45747" s="1846"/>
    </row>
    <row r="45748" spans="6:6">
      <c r="F45748" s="1846"/>
    </row>
    <row r="45749" spans="6:6">
      <c r="F45749" s="1846"/>
    </row>
    <row r="45750" spans="6:6">
      <c r="F45750" s="1846"/>
    </row>
    <row r="45751" spans="6:6">
      <c r="F45751" s="1846"/>
    </row>
    <row r="45752" spans="6:6">
      <c r="F45752" s="1846"/>
    </row>
    <row r="45753" spans="6:6">
      <c r="F45753" s="1846"/>
    </row>
    <row r="45754" spans="6:6">
      <c r="F45754" s="1846"/>
    </row>
    <row r="45755" spans="6:6">
      <c r="F45755" s="1846"/>
    </row>
    <row r="45756" spans="6:6">
      <c r="F45756" s="1846"/>
    </row>
    <row r="45757" spans="6:6">
      <c r="F45757" s="1846"/>
    </row>
    <row r="45758" spans="6:6">
      <c r="F45758" s="1846"/>
    </row>
    <row r="45759" spans="6:6">
      <c r="F45759" s="1846"/>
    </row>
    <row r="45760" spans="6:6">
      <c r="F45760" s="1846"/>
    </row>
    <row r="45761" spans="6:6">
      <c r="F45761" s="1846"/>
    </row>
    <row r="45762" spans="6:6">
      <c r="F45762" s="1846"/>
    </row>
    <row r="45763" spans="6:6">
      <c r="F45763" s="1846"/>
    </row>
    <row r="45764" spans="6:6">
      <c r="F45764" s="1846"/>
    </row>
    <row r="45765" spans="6:6">
      <c r="F45765" s="1846"/>
    </row>
    <row r="45766" spans="6:6">
      <c r="F45766" s="1846"/>
    </row>
    <row r="45767" spans="6:6">
      <c r="F45767" s="1846"/>
    </row>
    <row r="45768" spans="6:6">
      <c r="F45768" s="1846"/>
    </row>
    <row r="45769" spans="6:6">
      <c r="F45769" s="1846"/>
    </row>
    <row r="45770" spans="6:6">
      <c r="F45770" s="1846"/>
    </row>
    <row r="45771" spans="6:6">
      <c r="F45771" s="1846"/>
    </row>
    <row r="45772" spans="6:6">
      <c r="F45772" s="1846"/>
    </row>
    <row r="45773" spans="6:6">
      <c r="F45773" s="1846"/>
    </row>
    <row r="45774" spans="6:6">
      <c r="F45774" s="1846"/>
    </row>
    <row r="45775" spans="6:6">
      <c r="F45775" s="1846"/>
    </row>
    <row r="45776" spans="6:6">
      <c r="F45776" s="1846"/>
    </row>
    <row r="45777" spans="6:6">
      <c r="F45777" s="1846"/>
    </row>
    <row r="45778" spans="6:6">
      <c r="F45778" s="1846"/>
    </row>
    <row r="45779" spans="6:6">
      <c r="F45779" s="1846"/>
    </row>
    <row r="45780" spans="6:6">
      <c r="F45780" s="1846"/>
    </row>
    <row r="45781" spans="6:6">
      <c r="F45781" s="1846"/>
    </row>
    <row r="45782" spans="6:6">
      <c r="F45782" s="1846"/>
    </row>
    <row r="45783" spans="6:6">
      <c r="F45783" s="1846"/>
    </row>
    <row r="45784" spans="6:6">
      <c r="F45784" s="1846"/>
    </row>
    <row r="45785" spans="6:6">
      <c r="F45785" s="1846"/>
    </row>
    <row r="45786" spans="6:6">
      <c r="F45786" s="1846"/>
    </row>
    <row r="45787" spans="6:6">
      <c r="F45787" s="1846"/>
    </row>
    <row r="45788" spans="6:6">
      <c r="F45788" s="1846"/>
    </row>
    <row r="45789" spans="6:6">
      <c r="F45789" s="1846"/>
    </row>
    <row r="45790" spans="6:6">
      <c r="F45790" s="1846"/>
    </row>
    <row r="45791" spans="6:6">
      <c r="F45791" s="1846"/>
    </row>
    <row r="45792" spans="6:6">
      <c r="F45792" s="1846"/>
    </row>
    <row r="45793" spans="6:6">
      <c r="F45793" s="1846"/>
    </row>
    <row r="45794" spans="6:6">
      <c r="F45794" s="1846"/>
    </row>
    <row r="45795" spans="6:6">
      <c r="F45795" s="1846"/>
    </row>
    <row r="45796" spans="6:6">
      <c r="F45796" s="1846"/>
    </row>
    <row r="45797" spans="6:6">
      <c r="F45797" s="1846"/>
    </row>
    <row r="45798" spans="6:6">
      <c r="F45798" s="1846"/>
    </row>
    <row r="45799" spans="6:6">
      <c r="F45799" s="1846"/>
    </row>
    <row r="45800" spans="6:6">
      <c r="F45800" s="1846"/>
    </row>
    <row r="45801" spans="6:6">
      <c r="F45801" s="1846"/>
    </row>
    <row r="45802" spans="6:6">
      <c r="F45802" s="1846"/>
    </row>
    <row r="45803" spans="6:6">
      <c r="F45803" s="1846"/>
    </row>
    <row r="45804" spans="6:6">
      <c r="F45804" s="1846"/>
    </row>
    <row r="45805" spans="6:6">
      <c r="F45805" s="1846"/>
    </row>
    <row r="45806" spans="6:6">
      <c r="F45806" s="1846"/>
    </row>
    <row r="45807" spans="6:6">
      <c r="F45807" s="1846"/>
    </row>
    <row r="45808" spans="6:6">
      <c r="F45808" s="1846"/>
    </row>
    <row r="45809" spans="6:6">
      <c r="F45809" s="1846"/>
    </row>
    <row r="45810" spans="6:6">
      <c r="F45810" s="1846"/>
    </row>
    <row r="45811" spans="6:6">
      <c r="F45811" s="1846"/>
    </row>
    <row r="45812" spans="6:6">
      <c r="F45812" s="1846"/>
    </row>
    <row r="45813" spans="6:6">
      <c r="F45813" s="1846"/>
    </row>
    <row r="45814" spans="6:6">
      <c r="F45814" s="1846"/>
    </row>
    <row r="45815" spans="6:6">
      <c r="F45815" s="1846"/>
    </row>
    <row r="45816" spans="6:6">
      <c r="F45816" s="1846"/>
    </row>
    <row r="45817" spans="6:6">
      <c r="F45817" s="1846"/>
    </row>
    <row r="45818" spans="6:6">
      <c r="F45818" s="1846"/>
    </row>
    <row r="45819" spans="6:6">
      <c r="F45819" s="1846"/>
    </row>
    <row r="45820" spans="6:6">
      <c r="F45820" s="1846"/>
    </row>
    <row r="45821" spans="6:6">
      <c r="F45821" s="1846"/>
    </row>
    <row r="45822" spans="6:6">
      <c r="F45822" s="1846"/>
    </row>
    <row r="45823" spans="6:6">
      <c r="F45823" s="1846"/>
    </row>
    <row r="45824" spans="6:6">
      <c r="F45824" s="1846"/>
    </row>
    <row r="45825" spans="6:6">
      <c r="F45825" s="1846"/>
    </row>
    <row r="45826" spans="6:6">
      <c r="F45826" s="1846"/>
    </row>
    <row r="45827" spans="6:6">
      <c r="F45827" s="1846"/>
    </row>
    <row r="45828" spans="6:6">
      <c r="F45828" s="1846"/>
    </row>
    <row r="45829" spans="6:6">
      <c r="F45829" s="1846"/>
    </row>
    <row r="45830" spans="6:6">
      <c r="F45830" s="1846"/>
    </row>
    <row r="45831" spans="6:6">
      <c r="F45831" s="1846"/>
    </row>
    <row r="45832" spans="6:6">
      <c r="F45832" s="1846"/>
    </row>
    <row r="45833" spans="6:6">
      <c r="F45833" s="1846"/>
    </row>
    <row r="45834" spans="6:6">
      <c r="F45834" s="1846"/>
    </row>
    <row r="45835" spans="6:6">
      <c r="F45835" s="1846"/>
    </row>
    <row r="45836" spans="6:6">
      <c r="F45836" s="1846"/>
    </row>
    <row r="45837" spans="6:6">
      <c r="F45837" s="1846"/>
    </row>
    <row r="45838" spans="6:6">
      <c r="F45838" s="1846"/>
    </row>
    <row r="45839" spans="6:6">
      <c r="F45839" s="1846"/>
    </row>
    <row r="45840" spans="6:6">
      <c r="F45840" s="1846"/>
    </row>
    <row r="45841" spans="6:6">
      <c r="F45841" s="1846"/>
    </row>
    <row r="45842" spans="6:6">
      <c r="F45842" s="1846"/>
    </row>
    <row r="45843" spans="6:6">
      <c r="F45843" s="1846"/>
    </row>
    <row r="45844" spans="6:6">
      <c r="F45844" s="1846"/>
    </row>
    <row r="45845" spans="6:6">
      <c r="F45845" s="1846"/>
    </row>
    <row r="45846" spans="6:6">
      <c r="F45846" s="1846"/>
    </row>
    <row r="45847" spans="6:6">
      <c r="F45847" s="1846"/>
    </row>
    <row r="45848" spans="6:6">
      <c r="F45848" s="1846"/>
    </row>
    <row r="45849" spans="6:6">
      <c r="F45849" s="1846"/>
    </row>
    <row r="45850" spans="6:6">
      <c r="F45850" s="1846"/>
    </row>
    <row r="45851" spans="6:6">
      <c r="F45851" s="1846"/>
    </row>
    <row r="45852" spans="6:6">
      <c r="F45852" s="1846"/>
    </row>
    <row r="45853" spans="6:6">
      <c r="F45853" s="1846"/>
    </row>
    <row r="45854" spans="6:6">
      <c r="F45854" s="1846"/>
    </row>
    <row r="45855" spans="6:6">
      <c r="F45855" s="1846"/>
    </row>
    <row r="45856" spans="6:6">
      <c r="F45856" s="1846"/>
    </row>
    <row r="45857" spans="6:6">
      <c r="F45857" s="1846"/>
    </row>
    <row r="45858" spans="6:6">
      <c r="F45858" s="1846"/>
    </row>
    <row r="45859" spans="6:6">
      <c r="F45859" s="1846"/>
    </row>
    <row r="45860" spans="6:6">
      <c r="F45860" s="1846"/>
    </row>
    <row r="45861" spans="6:6">
      <c r="F45861" s="1846"/>
    </row>
    <row r="45862" spans="6:6">
      <c r="F45862" s="1846"/>
    </row>
    <row r="45863" spans="6:6">
      <c r="F45863" s="1846"/>
    </row>
    <row r="45864" spans="6:6">
      <c r="F45864" s="1846"/>
    </row>
    <row r="45865" spans="6:6">
      <c r="F45865" s="1846"/>
    </row>
    <row r="45866" spans="6:6">
      <c r="F45866" s="1846"/>
    </row>
    <row r="45867" spans="6:6">
      <c r="F45867" s="1846"/>
    </row>
    <row r="45868" spans="6:6">
      <c r="F45868" s="1846"/>
    </row>
    <row r="45869" spans="6:6">
      <c r="F45869" s="1846"/>
    </row>
    <row r="45870" spans="6:6">
      <c r="F45870" s="1846"/>
    </row>
    <row r="45871" spans="6:6">
      <c r="F45871" s="1846"/>
    </row>
    <row r="45872" spans="6:6">
      <c r="F45872" s="1846"/>
    </row>
    <row r="45873" spans="6:6">
      <c r="F45873" s="1846"/>
    </row>
    <row r="45874" spans="6:6">
      <c r="F45874" s="1846"/>
    </row>
    <row r="45875" spans="6:6">
      <c r="F45875" s="1846"/>
    </row>
    <row r="45876" spans="6:6">
      <c r="F45876" s="1846"/>
    </row>
    <row r="45877" spans="6:6">
      <c r="F45877" s="1846"/>
    </row>
    <row r="45878" spans="6:6">
      <c r="F45878" s="1846"/>
    </row>
    <row r="45879" spans="6:6">
      <c r="F45879" s="1846"/>
    </row>
    <row r="45880" spans="6:6">
      <c r="F45880" s="1846"/>
    </row>
    <row r="45881" spans="6:6">
      <c r="F45881" s="1846"/>
    </row>
    <row r="45882" spans="6:6">
      <c r="F45882" s="1846"/>
    </row>
    <row r="45883" spans="6:6">
      <c r="F45883" s="1846"/>
    </row>
    <row r="45884" spans="6:6">
      <c r="F45884" s="1846"/>
    </row>
    <row r="45885" spans="6:6">
      <c r="F45885" s="1846"/>
    </row>
    <row r="45886" spans="6:6">
      <c r="F45886" s="1846"/>
    </row>
    <row r="45887" spans="6:6">
      <c r="F45887" s="1846"/>
    </row>
    <row r="45888" spans="6:6">
      <c r="F45888" s="1846"/>
    </row>
    <row r="45889" spans="6:6">
      <c r="F45889" s="1846"/>
    </row>
    <row r="45890" spans="6:6">
      <c r="F45890" s="1846"/>
    </row>
    <row r="45891" spans="6:6">
      <c r="F45891" s="1846"/>
    </row>
    <row r="45892" spans="6:6">
      <c r="F45892" s="1846"/>
    </row>
    <row r="45893" spans="6:6">
      <c r="F45893" s="1846"/>
    </row>
    <row r="45894" spans="6:6">
      <c r="F45894" s="1846"/>
    </row>
    <row r="45895" spans="6:6">
      <c r="F45895" s="1846"/>
    </row>
    <row r="45896" spans="6:6">
      <c r="F45896" s="1846"/>
    </row>
    <row r="45897" spans="6:6">
      <c r="F45897" s="1846"/>
    </row>
    <row r="45898" spans="6:6">
      <c r="F45898" s="1846"/>
    </row>
    <row r="45899" spans="6:6">
      <c r="F45899" s="1846"/>
    </row>
    <row r="45900" spans="6:6">
      <c r="F45900" s="1846"/>
    </row>
    <row r="45901" spans="6:6">
      <c r="F45901" s="1846"/>
    </row>
    <row r="45902" spans="6:6">
      <c r="F45902" s="1846"/>
    </row>
    <row r="45903" spans="6:6">
      <c r="F45903" s="1846"/>
    </row>
    <row r="45904" spans="6:6">
      <c r="F45904" s="1846"/>
    </row>
    <row r="45905" spans="6:6">
      <c r="F45905" s="1846"/>
    </row>
    <row r="45906" spans="6:6">
      <c r="F45906" s="1846"/>
    </row>
    <row r="45907" spans="6:6">
      <c r="F45907" s="1846"/>
    </row>
    <row r="45908" spans="6:6">
      <c r="F45908" s="1846"/>
    </row>
    <row r="45909" spans="6:6">
      <c r="F45909" s="1846"/>
    </row>
    <row r="45910" spans="6:6">
      <c r="F45910" s="1846"/>
    </row>
    <row r="45911" spans="6:6">
      <c r="F45911" s="1846"/>
    </row>
    <row r="45912" spans="6:6">
      <c r="F45912" s="1846"/>
    </row>
    <row r="45913" spans="6:6">
      <c r="F45913" s="1846"/>
    </row>
    <row r="45914" spans="6:6">
      <c r="F45914" s="1846"/>
    </row>
    <row r="45915" spans="6:6">
      <c r="F45915" s="1846"/>
    </row>
    <row r="45916" spans="6:6">
      <c r="F45916" s="1846"/>
    </row>
    <row r="45917" spans="6:6">
      <c r="F45917" s="1846"/>
    </row>
    <row r="45918" spans="6:6">
      <c r="F45918" s="1846"/>
    </row>
    <row r="45919" spans="6:6">
      <c r="F45919" s="1846"/>
    </row>
    <row r="45920" spans="6:6">
      <c r="F45920" s="1846"/>
    </row>
    <row r="45921" spans="6:6">
      <c r="F45921" s="1846"/>
    </row>
    <row r="45922" spans="6:6">
      <c r="F45922" s="1846"/>
    </row>
    <row r="45923" spans="6:6">
      <c r="F45923" s="1846"/>
    </row>
    <row r="45924" spans="6:6">
      <c r="F45924" s="1846"/>
    </row>
    <row r="45925" spans="6:6">
      <c r="F45925" s="1846"/>
    </row>
    <row r="45926" spans="6:6">
      <c r="F45926" s="1846"/>
    </row>
    <row r="45927" spans="6:6">
      <c r="F45927" s="1846"/>
    </row>
    <row r="45928" spans="6:6">
      <c r="F45928" s="1846"/>
    </row>
    <row r="45929" spans="6:6">
      <c r="F45929" s="1846"/>
    </row>
    <row r="45930" spans="6:6">
      <c r="F45930" s="1846"/>
    </row>
    <row r="45931" spans="6:6">
      <c r="F45931" s="1846"/>
    </row>
    <row r="45932" spans="6:6">
      <c r="F45932" s="1846"/>
    </row>
    <row r="45933" spans="6:6">
      <c r="F45933" s="1846"/>
    </row>
    <row r="45934" spans="6:6">
      <c r="F45934" s="1846"/>
    </row>
    <row r="45935" spans="6:6">
      <c r="F45935" s="1846"/>
    </row>
    <row r="45936" spans="6:6">
      <c r="F45936" s="1846"/>
    </row>
    <row r="45937" spans="6:6">
      <c r="F45937" s="1846"/>
    </row>
    <row r="45938" spans="6:6">
      <c r="F45938" s="1846"/>
    </row>
    <row r="45939" spans="6:6">
      <c r="F45939" s="1846"/>
    </row>
    <row r="45940" spans="6:6">
      <c r="F45940" s="1846"/>
    </row>
    <row r="45941" spans="6:6">
      <c r="F45941" s="1846"/>
    </row>
    <row r="45942" spans="6:6">
      <c r="F45942" s="1846"/>
    </row>
    <row r="45943" spans="6:6">
      <c r="F45943" s="1846"/>
    </row>
    <row r="45944" spans="6:6">
      <c r="F45944" s="1846"/>
    </row>
    <row r="45945" spans="6:6">
      <c r="F45945" s="1846"/>
    </row>
    <row r="45946" spans="6:6">
      <c r="F45946" s="1846"/>
    </row>
    <row r="45947" spans="6:6">
      <c r="F45947" s="1846"/>
    </row>
    <row r="45948" spans="6:6">
      <c r="F45948" s="1846"/>
    </row>
    <row r="45949" spans="6:6">
      <c r="F45949" s="1846"/>
    </row>
    <row r="45950" spans="6:6">
      <c r="F45950" s="1846"/>
    </row>
    <row r="45951" spans="6:6">
      <c r="F45951" s="1846"/>
    </row>
    <row r="45952" spans="6:6">
      <c r="F45952" s="1846"/>
    </row>
    <row r="45953" spans="6:6">
      <c r="F45953" s="1846"/>
    </row>
    <row r="45954" spans="6:6">
      <c r="F45954" s="1846"/>
    </row>
    <row r="45955" spans="6:6">
      <c r="F45955" s="1846"/>
    </row>
    <row r="45956" spans="6:6">
      <c r="F45956" s="1846"/>
    </row>
    <row r="45957" spans="6:6">
      <c r="F45957" s="1846"/>
    </row>
    <row r="45958" spans="6:6">
      <c r="F45958" s="1846"/>
    </row>
    <row r="45959" spans="6:6">
      <c r="F45959" s="1846"/>
    </row>
    <row r="45960" spans="6:6">
      <c r="F45960" s="1846"/>
    </row>
    <row r="45961" spans="6:6">
      <c r="F45961" s="1846"/>
    </row>
    <row r="45962" spans="6:6">
      <c r="F45962" s="1846"/>
    </row>
    <row r="45963" spans="6:6">
      <c r="F45963" s="1846"/>
    </row>
    <row r="45964" spans="6:6">
      <c r="F45964" s="1846"/>
    </row>
    <row r="45965" spans="6:6">
      <c r="F45965" s="1846"/>
    </row>
    <row r="45966" spans="6:6">
      <c r="F45966" s="1846"/>
    </row>
    <row r="45967" spans="6:6">
      <c r="F45967" s="1846"/>
    </row>
    <row r="45968" spans="6:6">
      <c r="F45968" s="1846"/>
    </row>
    <row r="45969" spans="6:6">
      <c r="F45969" s="1846"/>
    </row>
    <row r="45970" spans="6:6">
      <c r="F45970" s="1846"/>
    </row>
    <row r="45971" spans="6:6">
      <c r="F45971" s="1846"/>
    </row>
    <row r="45972" spans="6:6">
      <c r="F45972" s="1846"/>
    </row>
    <row r="45973" spans="6:6">
      <c r="F45973" s="1846"/>
    </row>
    <row r="45974" spans="6:6">
      <c r="F45974" s="1846"/>
    </row>
    <row r="45975" spans="6:6">
      <c r="F45975" s="1846"/>
    </row>
    <row r="45976" spans="6:6">
      <c r="F45976" s="1846"/>
    </row>
    <row r="45977" spans="6:6">
      <c r="F45977" s="1846"/>
    </row>
    <row r="45978" spans="6:6">
      <c r="F45978" s="1846"/>
    </row>
    <row r="45979" spans="6:6">
      <c r="F45979" s="1846"/>
    </row>
    <row r="45980" spans="6:6">
      <c r="F45980" s="1846"/>
    </row>
    <row r="45981" spans="6:6">
      <c r="F45981" s="1846"/>
    </row>
    <row r="45982" spans="6:6">
      <c r="F45982" s="1846"/>
    </row>
    <row r="45983" spans="6:6">
      <c r="F45983" s="1846"/>
    </row>
    <row r="45984" spans="6:6">
      <c r="F45984" s="1846"/>
    </row>
    <row r="45985" spans="6:6">
      <c r="F45985" s="1846"/>
    </row>
    <row r="45986" spans="6:6">
      <c r="F45986" s="1846"/>
    </row>
    <row r="45987" spans="6:6">
      <c r="F45987" s="1846"/>
    </row>
    <row r="45988" spans="6:6">
      <c r="F45988" s="1846"/>
    </row>
    <row r="45989" spans="6:6">
      <c r="F45989" s="1846"/>
    </row>
    <row r="45990" spans="6:6">
      <c r="F45990" s="1846"/>
    </row>
    <row r="45991" spans="6:6">
      <c r="F45991" s="1846"/>
    </row>
    <row r="45992" spans="6:6">
      <c r="F45992" s="1846"/>
    </row>
    <row r="45993" spans="6:6">
      <c r="F45993" s="1846"/>
    </row>
    <row r="45994" spans="6:6">
      <c r="F45994" s="1846"/>
    </row>
    <row r="45995" spans="6:6">
      <c r="F45995" s="1846"/>
    </row>
    <row r="45996" spans="6:6">
      <c r="F45996" s="1846"/>
    </row>
    <row r="45997" spans="6:6">
      <c r="F45997" s="1846"/>
    </row>
    <row r="45998" spans="6:6">
      <c r="F45998" s="1846"/>
    </row>
    <row r="45999" spans="6:6">
      <c r="F45999" s="1846"/>
    </row>
    <row r="46000" spans="6:6">
      <c r="F46000" s="1846"/>
    </row>
    <row r="46001" spans="6:6">
      <c r="F46001" s="1846"/>
    </row>
    <row r="46002" spans="6:6">
      <c r="F46002" s="1846"/>
    </row>
    <row r="46003" spans="6:6">
      <c r="F46003" s="1846"/>
    </row>
    <row r="46004" spans="6:6">
      <c r="F46004" s="1846"/>
    </row>
    <row r="46005" spans="6:6">
      <c r="F46005" s="1846"/>
    </row>
    <row r="46006" spans="6:6">
      <c r="F46006" s="1846"/>
    </row>
    <row r="46007" spans="6:6">
      <c r="F46007" s="1846"/>
    </row>
    <row r="46008" spans="6:6">
      <c r="F46008" s="1846"/>
    </row>
    <row r="46009" spans="6:6">
      <c r="F46009" s="1846"/>
    </row>
    <row r="46010" spans="6:6">
      <c r="F46010" s="1846"/>
    </row>
    <row r="46011" spans="6:6">
      <c r="F46011" s="1846"/>
    </row>
    <row r="46012" spans="6:6">
      <c r="F46012" s="1846"/>
    </row>
    <row r="46013" spans="6:6">
      <c r="F46013" s="1846"/>
    </row>
    <row r="46014" spans="6:6">
      <c r="F46014" s="1846"/>
    </row>
    <row r="46015" spans="6:6">
      <c r="F46015" s="1846"/>
    </row>
    <row r="46016" spans="6:6">
      <c r="F46016" s="1846"/>
    </row>
    <row r="46017" spans="6:6">
      <c r="F46017" s="1846"/>
    </row>
    <row r="46018" spans="6:6">
      <c r="F46018" s="1846"/>
    </row>
    <row r="46019" spans="6:6">
      <c r="F46019" s="1846"/>
    </row>
    <row r="46020" spans="6:6">
      <c r="F46020" s="1846"/>
    </row>
    <row r="46021" spans="6:6">
      <c r="F46021" s="1846"/>
    </row>
    <row r="46022" spans="6:6">
      <c r="F46022" s="1846"/>
    </row>
    <row r="46023" spans="6:6">
      <c r="F46023" s="1846"/>
    </row>
    <row r="46024" spans="6:6">
      <c r="F46024" s="1846"/>
    </row>
    <row r="46025" spans="6:6">
      <c r="F46025" s="1846"/>
    </row>
    <row r="46026" spans="6:6">
      <c r="F46026" s="1846"/>
    </row>
    <row r="46027" spans="6:6">
      <c r="F46027" s="1846"/>
    </row>
    <row r="46028" spans="6:6">
      <c r="F46028" s="1846"/>
    </row>
    <row r="46029" spans="6:6">
      <c r="F46029" s="1846"/>
    </row>
    <row r="46030" spans="6:6">
      <c r="F46030" s="1846"/>
    </row>
    <row r="46031" spans="6:6">
      <c r="F46031" s="1846"/>
    </row>
    <row r="46032" spans="6:6">
      <c r="F46032" s="1846"/>
    </row>
    <row r="46033" spans="6:6">
      <c r="F46033" s="1846"/>
    </row>
    <row r="46034" spans="6:6">
      <c r="F46034" s="1846"/>
    </row>
    <row r="46035" spans="6:6">
      <c r="F46035" s="1846"/>
    </row>
    <row r="46036" spans="6:6">
      <c r="F46036" s="1846"/>
    </row>
    <row r="46037" spans="6:6">
      <c r="F46037" s="1846"/>
    </row>
    <row r="46038" spans="6:6">
      <c r="F46038" s="1846"/>
    </row>
    <row r="46039" spans="6:6">
      <c r="F46039" s="1846"/>
    </row>
    <row r="46040" spans="6:6">
      <c r="F46040" s="1846"/>
    </row>
    <row r="46041" spans="6:6">
      <c r="F46041" s="1846"/>
    </row>
    <row r="46042" spans="6:6">
      <c r="F46042" s="1846"/>
    </row>
    <row r="46043" spans="6:6">
      <c r="F46043" s="1846"/>
    </row>
    <row r="46044" spans="6:6">
      <c r="F46044" s="1846"/>
    </row>
    <row r="46045" spans="6:6">
      <c r="F46045" s="1846"/>
    </row>
    <row r="46046" spans="6:6">
      <c r="F46046" s="1846"/>
    </row>
    <row r="46047" spans="6:6">
      <c r="F46047" s="1846"/>
    </row>
    <row r="46048" spans="6:6">
      <c r="F46048" s="1846"/>
    </row>
    <row r="46049" spans="6:6">
      <c r="F46049" s="1846"/>
    </row>
    <row r="46050" spans="6:6">
      <c r="F46050" s="1846"/>
    </row>
    <row r="46051" spans="6:6">
      <c r="F46051" s="1846"/>
    </row>
    <row r="46052" spans="6:6">
      <c r="F46052" s="1846"/>
    </row>
    <row r="46053" spans="6:6">
      <c r="F46053" s="1846"/>
    </row>
    <row r="46054" spans="6:6">
      <c r="F46054" s="1846"/>
    </row>
    <row r="46055" spans="6:6">
      <c r="F46055" s="1846"/>
    </row>
    <row r="46056" spans="6:6">
      <c r="F46056" s="1846"/>
    </row>
    <row r="46057" spans="6:6">
      <c r="F46057" s="1846"/>
    </row>
    <row r="46058" spans="6:6">
      <c r="F46058" s="1846"/>
    </row>
    <row r="46059" spans="6:6">
      <c r="F46059" s="1846"/>
    </row>
    <row r="46060" spans="6:6">
      <c r="F46060" s="1846"/>
    </row>
    <row r="46061" spans="6:6">
      <c r="F46061" s="1846"/>
    </row>
    <row r="46062" spans="6:6">
      <c r="F46062" s="1846"/>
    </row>
    <row r="46063" spans="6:6">
      <c r="F46063" s="1846"/>
    </row>
    <row r="46064" spans="6:6">
      <c r="F46064" s="1846"/>
    </row>
    <row r="46065" spans="6:6">
      <c r="F46065" s="1846"/>
    </row>
    <row r="46066" spans="6:6">
      <c r="F46066" s="1846"/>
    </row>
    <row r="46067" spans="6:6">
      <c r="F46067" s="1846"/>
    </row>
    <row r="46068" spans="6:6">
      <c r="F46068" s="1846"/>
    </row>
    <row r="46069" spans="6:6">
      <c r="F46069" s="1846"/>
    </row>
    <row r="46070" spans="6:6">
      <c r="F46070" s="1846"/>
    </row>
    <row r="46071" spans="6:6">
      <c r="F46071" s="1846"/>
    </row>
    <row r="46072" spans="6:6">
      <c r="F46072" s="1846"/>
    </row>
    <row r="46073" spans="6:6">
      <c r="F46073" s="1846"/>
    </row>
    <row r="46074" spans="6:6">
      <c r="F46074" s="1846"/>
    </row>
    <row r="46075" spans="6:6">
      <c r="F46075" s="1846"/>
    </row>
    <row r="46076" spans="6:6">
      <c r="F46076" s="1846"/>
    </row>
    <row r="46077" spans="6:6">
      <c r="F46077" s="1846"/>
    </row>
    <row r="46078" spans="6:6">
      <c r="F46078" s="1846"/>
    </row>
    <row r="46079" spans="6:6">
      <c r="F46079" s="1846"/>
    </row>
    <row r="46080" spans="6:6">
      <c r="F46080" s="1846"/>
    </row>
    <row r="46081" spans="6:6">
      <c r="F46081" s="1846"/>
    </row>
    <row r="46082" spans="6:6">
      <c r="F46082" s="1846"/>
    </row>
    <row r="46083" spans="6:6">
      <c r="F46083" s="1846"/>
    </row>
    <row r="46084" spans="6:6">
      <c r="F46084" s="1846"/>
    </row>
    <row r="46085" spans="6:6">
      <c r="F46085" s="1846"/>
    </row>
    <row r="46086" spans="6:6">
      <c r="F46086" s="1846"/>
    </row>
    <row r="46087" spans="6:6">
      <c r="F46087" s="1846"/>
    </row>
    <row r="46088" spans="6:6">
      <c r="F46088" s="1846"/>
    </row>
    <row r="46089" spans="6:6">
      <c r="F46089" s="1846"/>
    </row>
    <row r="46090" spans="6:6">
      <c r="F46090" s="1846"/>
    </row>
    <row r="46091" spans="6:6">
      <c r="F46091" s="1846"/>
    </row>
    <row r="46092" spans="6:6">
      <c r="F46092" s="1846"/>
    </row>
    <row r="46093" spans="6:6">
      <c r="F46093" s="1846"/>
    </row>
    <row r="46094" spans="6:6">
      <c r="F46094" s="1846"/>
    </row>
    <row r="46095" spans="6:6">
      <c r="F46095" s="1846"/>
    </row>
    <row r="46096" spans="6:6">
      <c r="F46096" s="1846"/>
    </row>
    <row r="46097" spans="6:6">
      <c r="F46097" s="1846"/>
    </row>
    <row r="46098" spans="6:6">
      <c r="F46098" s="1846"/>
    </row>
    <row r="46099" spans="6:6">
      <c r="F46099" s="1846"/>
    </row>
    <row r="46100" spans="6:6">
      <c r="F46100" s="1846"/>
    </row>
    <row r="46101" spans="6:6">
      <c r="F46101" s="1846"/>
    </row>
    <row r="46102" spans="6:6">
      <c r="F46102" s="1846"/>
    </row>
    <row r="46103" spans="6:6">
      <c r="F46103" s="1846"/>
    </row>
    <row r="46104" spans="6:6">
      <c r="F46104" s="1846"/>
    </row>
    <row r="46105" spans="6:6">
      <c r="F46105" s="1846"/>
    </row>
    <row r="46106" spans="6:6">
      <c r="F46106" s="1846"/>
    </row>
    <row r="46107" spans="6:6">
      <c r="F46107" s="1846"/>
    </row>
    <row r="46108" spans="6:6">
      <c r="F46108" s="1846"/>
    </row>
    <row r="46109" spans="6:6">
      <c r="F46109" s="1846"/>
    </row>
    <row r="46110" spans="6:6">
      <c r="F46110" s="1846"/>
    </row>
    <row r="46111" spans="6:6">
      <c r="F46111" s="1846"/>
    </row>
    <row r="46112" spans="6:6">
      <c r="F46112" s="1846"/>
    </row>
    <row r="46113" spans="6:6">
      <c r="F46113" s="1846"/>
    </row>
    <row r="46114" spans="6:6">
      <c r="F46114" s="1846"/>
    </row>
    <row r="46115" spans="6:6">
      <c r="F46115" s="1846"/>
    </row>
    <row r="46116" spans="6:6">
      <c r="F46116" s="1846"/>
    </row>
    <row r="46117" spans="6:6">
      <c r="F46117" s="1846"/>
    </row>
    <row r="46118" spans="6:6">
      <c r="F46118" s="1846"/>
    </row>
    <row r="46119" spans="6:6">
      <c r="F46119" s="1846"/>
    </row>
    <row r="46120" spans="6:6">
      <c r="F46120" s="1846"/>
    </row>
    <row r="46121" spans="6:6">
      <c r="F46121" s="1846"/>
    </row>
    <row r="46122" spans="6:6">
      <c r="F46122" s="1846"/>
    </row>
    <row r="46123" spans="6:6">
      <c r="F46123" s="1846"/>
    </row>
    <row r="46124" spans="6:6">
      <c r="F46124" s="1846"/>
    </row>
    <row r="46125" spans="6:6">
      <c r="F46125" s="1846"/>
    </row>
    <row r="46126" spans="6:6">
      <c r="F46126" s="1846"/>
    </row>
    <row r="46127" spans="6:6">
      <c r="F46127" s="1846"/>
    </row>
    <row r="46128" spans="6:6">
      <c r="F46128" s="1846"/>
    </row>
    <row r="46129" spans="6:6">
      <c r="F46129" s="1846"/>
    </row>
    <row r="46130" spans="6:6">
      <c r="F46130" s="1846"/>
    </row>
    <row r="46131" spans="6:6">
      <c r="F46131" s="1846"/>
    </row>
    <row r="46132" spans="6:6">
      <c r="F46132" s="1846"/>
    </row>
    <row r="46133" spans="6:6">
      <c r="F46133" s="1846"/>
    </row>
    <row r="46134" spans="6:6">
      <c r="F46134" s="1846"/>
    </row>
    <row r="46135" spans="6:6">
      <c r="F46135" s="1846"/>
    </row>
    <row r="46136" spans="6:6">
      <c r="F46136" s="1846"/>
    </row>
    <row r="46137" spans="6:6">
      <c r="F46137" s="1846"/>
    </row>
    <row r="46138" spans="6:6">
      <c r="F46138" s="1846"/>
    </row>
    <row r="46139" spans="6:6">
      <c r="F46139" s="1846"/>
    </row>
    <row r="46140" spans="6:6">
      <c r="F46140" s="1846"/>
    </row>
    <row r="46141" spans="6:6">
      <c r="F46141" s="1846"/>
    </row>
    <row r="46142" spans="6:6">
      <c r="F46142" s="1846"/>
    </row>
    <row r="46143" spans="6:6">
      <c r="F46143" s="1846"/>
    </row>
    <row r="46144" spans="6:6">
      <c r="F46144" s="1846"/>
    </row>
    <row r="46145" spans="6:6">
      <c r="F46145" s="1846"/>
    </row>
    <row r="46146" spans="6:6">
      <c r="F46146" s="1846"/>
    </row>
    <row r="46147" spans="6:6">
      <c r="F46147" s="1846"/>
    </row>
    <row r="46148" spans="6:6">
      <c r="F46148" s="1846"/>
    </row>
    <row r="46149" spans="6:6">
      <c r="F46149" s="1846"/>
    </row>
    <row r="46150" spans="6:6">
      <c r="F46150" s="1846"/>
    </row>
    <row r="46151" spans="6:6">
      <c r="F46151" s="1846"/>
    </row>
    <row r="46152" spans="6:6">
      <c r="F46152" s="1846"/>
    </row>
    <row r="46153" spans="6:6">
      <c r="F46153" s="1846"/>
    </row>
    <row r="46154" spans="6:6">
      <c r="F46154" s="1846"/>
    </row>
    <row r="46155" spans="6:6">
      <c r="F46155" s="1846"/>
    </row>
    <row r="46156" spans="6:6">
      <c r="F46156" s="1846"/>
    </row>
    <row r="46157" spans="6:6">
      <c r="F46157" s="1846"/>
    </row>
    <row r="46158" spans="6:6">
      <c r="F46158" s="1846"/>
    </row>
    <row r="46159" spans="6:6">
      <c r="F46159" s="1846"/>
    </row>
    <row r="46160" spans="6:6">
      <c r="F46160" s="1846"/>
    </row>
    <row r="46161" spans="6:6">
      <c r="F46161" s="1846"/>
    </row>
    <row r="46162" spans="6:6">
      <c r="F46162" s="1846"/>
    </row>
    <row r="46163" spans="6:6">
      <c r="F46163" s="1846"/>
    </row>
    <row r="46164" spans="6:6">
      <c r="F46164" s="1846"/>
    </row>
    <row r="46165" spans="6:6">
      <c r="F46165" s="1846"/>
    </row>
    <row r="46166" spans="6:6">
      <c r="F46166" s="1846"/>
    </row>
    <row r="46167" spans="6:6">
      <c r="F46167" s="1846"/>
    </row>
    <row r="46168" spans="6:6">
      <c r="F46168" s="1846"/>
    </row>
    <row r="46169" spans="6:6">
      <c r="F46169" s="1846"/>
    </row>
    <row r="46170" spans="6:6">
      <c r="F46170" s="1846"/>
    </row>
    <row r="46171" spans="6:6">
      <c r="F46171" s="1846"/>
    </row>
    <row r="46172" spans="6:6">
      <c r="F46172" s="1846"/>
    </row>
    <row r="46173" spans="6:6">
      <c r="F46173" s="1846"/>
    </row>
    <row r="46174" spans="6:6">
      <c r="F46174" s="1846"/>
    </row>
    <row r="46175" spans="6:6">
      <c r="F46175" s="1846"/>
    </row>
    <row r="46176" spans="6:6">
      <c r="F46176" s="1846"/>
    </row>
    <row r="46177" spans="6:6">
      <c r="F46177" s="1846"/>
    </row>
    <row r="46178" spans="6:6">
      <c r="F46178" s="1846"/>
    </row>
    <row r="46179" spans="6:6">
      <c r="F46179" s="1846"/>
    </row>
    <row r="46180" spans="6:6">
      <c r="F46180" s="1846"/>
    </row>
    <row r="46181" spans="6:6">
      <c r="F46181" s="1846"/>
    </row>
    <row r="46182" spans="6:6">
      <c r="F46182" s="1846"/>
    </row>
    <row r="46183" spans="6:6">
      <c r="F46183" s="1846"/>
    </row>
    <row r="46184" spans="6:6">
      <c r="F46184" s="1846"/>
    </row>
    <row r="46185" spans="6:6">
      <c r="F46185" s="1846"/>
    </row>
    <row r="46186" spans="6:6">
      <c r="F46186" s="1846"/>
    </row>
    <row r="46187" spans="6:6">
      <c r="F46187" s="1846"/>
    </row>
    <row r="46188" spans="6:6">
      <c r="F46188" s="1846"/>
    </row>
    <row r="46189" spans="6:6">
      <c r="F46189" s="1846"/>
    </row>
    <row r="46190" spans="6:6">
      <c r="F46190" s="1846"/>
    </row>
    <row r="46191" spans="6:6">
      <c r="F46191" s="1846"/>
    </row>
    <row r="46192" spans="6:6">
      <c r="F46192" s="1846"/>
    </row>
    <row r="46193" spans="6:6">
      <c r="F46193" s="1846"/>
    </row>
    <row r="46194" spans="6:6">
      <c r="F46194" s="1846"/>
    </row>
    <row r="46195" spans="6:6">
      <c r="F46195" s="1846"/>
    </row>
    <row r="46196" spans="6:6">
      <c r="F46196" s="1846"/>
    </row>
    <row r="46197" spans="6:6">
      <c r="F46197" s="1846"/>
    </row>
    <row r="46198" spans="6:6">
      <c r="F46198" s="1846"/>
    </row>
    <row r="46199" spans="6:6">
      <c r="F46199" s="1846"/>
    </row>
    <row r="46200" spans="6:6">
      <c r="F46200" s="1846"/>
    </row>
    <row r="46201" spans="6:6">
      <c r="F46201" s="1846"/>
    </row>
    <row r="46202" spans="6:6">
      <c r="F46202" s="1846"/>
    </row>
    <row r="46203" spans="6:6">
      <c r="F46203" s="1846"/>
    </row>
    <row r="46204" spans="6:6">
      <c r="F46204" s="1846"/>
    </row>
    <row r="46205" spans="6:6">
      <c r="F46205" s="1846"/>
    </row>
    <row r="46206" spans="6:6">
      <c r="F46206" s="1846"/>
    </row>
    <row r="46207" spans="6:6">
      <c r="F46207" s="1846"/>
    </row>
    <row r="46208" spans="6:6">
      <c r="F46208" s="1846"/>
    </row>
    <row r="46209" spans="6:6">
      <c r="F46209" s="1846"/>
    </row>
    <row r="46210" spans="6:6">
      <c r="F46210" s="1846"/>
    </row>
    <row r="46211" spans="6:6">
      <c r="F46211" s="1846"/>
    </row>
    <row r="46212" spans="6:6">
      <c r="F46212" s="1846"/>
    </row>
    <row r="46213" spans="6:6">
      <c r="F46213" s="1846"/>
    </row>
    <row r="46214" spans="6:6">
      <c r="F46214" s="1846"/>
    </row>
    <row r="46215" spans="6:6">
      <c r="F46215" s="1846"/>
    </row>
    <row r="46216" spans="6:6">
      <c r="F46216" s="1846"/>
    </row>
    <row r="46217" spans="6:6">
      <c r="F46217" s="1846"/>
    </row>
    <row r="46218" spans="6:6">
      <c r="F46218" s="1846"/>
    </row>
    <row r="46219" spans="6:6">
      <c r="F46219" s="1846"/>
    </row>
    <row r="46220" spans="6:6">
      <c r="F46220" s="1846"/>
    </row>
    <row r="46221" spans="6:6">
      <c r="F46221" s="1846"/>
    </row>
    <row r="46222" spans="6:6">
      <c r="F46222" s="1846"/>
    </row>
    <row r="46223" spans="6:6">
      <c r="F46223" s="1846"/>
    </row>
    <row r="46224" spans="6:6">
      <c r="F46224" s="1846"/>
    </row>
    <row r="46225" spans="6:6">
      <c r="F46225" s="1846"/>
    </row>
    <row r="46226" spans="6:6">
      <c r="F46226" s="1846"/>
    </row>
    <row r="46227" spans="6:6">
      <c r="F46227" s="1846"/>
    </row>
    <row r="46228" spans="6:6">
      <c r="F46228" s="1846"/>
    </row>
    <row r="46229" spans="6:6">
      <c r="F46229" s="1846"/>
    </row>
    <row r="46230" spans="6:6">
      <c r="F46230" s="1846"/>
    </row>
    <row r="46231" spans="6:6">
      <c r="F46231" s="1846"/>
    </row>
    <row r="46232" spans="6:6">
      <c r="F46232" s="1846"/>
    </row>
    <row r="46233" spans="6:6">
      <c r="F46233" s="1846"/>
    </row>
    <row r="46234" spans="6:6">
      <c r="F46234" s="1846"/>
    </row>
    <row r="46235" spans="6:6">
      <c r="F46235" s="1846"/>
    </row>
    <row r="46236" spans="6:6">
      <c r="F46236" s="1846"/>
    </row>
    <row r="46237" spans="6:6">
      <c r="F46237" s="1846"/>
    </row>
    <row r="46238" spans="6:6">
      <c r="F46238" s="1846"/>
    </row>
    <row r="46239" spans="6:6">
      <c r="F46239" s="1846"/>
    </row>
    <row r="46240" spans="6:6">
      <c r="F46240" s="1846"/>
    </row>
    <row r="46241" spans="6:6">
      <c r="F46241" s="1846"/>
    </row>
    <row r="46242" spans="6:6">
      <c r="F46242" s="1846"/>
    </row>
    <row r="46243" spans="6:6">
      <c r="F46243" s="1846"/>
    </row>
    <row r="46244" spans="6:6">
      <c r="F46244" s="1846"/>
    </row>
    <row r="46245" spans="6:6">
      <c r="F46245" s="1846"/>
    </row>
    <row r="46246" spans="6:6">
      <c r="F46246" s="1846"/>
    </row>
    <row r="46247" spans="6:6">
      <c r="F46247" s="1846"/>
    </row>
    <row r="46248" spans="6:6">
      <c r="F46248" s="1846"/>
    </row>
    <row r="46249" spans="6:6">
      <c r="F46249" s="1846"/>
    </row>
    <row r="46250" spans="6:6">
      <c r="F46250" s="1846"/>
    </row>
    <row r="46251" spans="6:6">
      <c r="F46251" s="1846"/>
    </row>
    <row r="46252" spans="6:6">
      <c r="F46252" s="1846"/>
    </row>
    <row r="46253" spans="6:6">
      <c r="F46253" s="1846"/>
    </row>
    <row r="46254" spans="6:6">
      <c r="F46254" s="1846"/>
    </row>
    <row r="46255" spans="6:6">
      <c r="F46255" s="1846"/>
    </row>
    <row r="46256" spans="6:6">
      <c r="F46256" s="1846"/>
    </row>
    <row r="46257" spans="6:6">
      <c r="F46257" s="1846"/>
    </row>
    <row r="46258" spans="6:6">
      <c r="F46258" s="1846"/>
    </row>
    <row r="46259" spans="6:6">
      <c r="F46259" s="1846"/>
    </row>
    <row r="46260" spans="6:6">
      <c r="F46260" s="1846"/>
    </row>
    <row r="46261" spans="6:6">
      <c r="F46261" s="1846"/>
    </row>
    <row r="46262" spans="6:6">
      <c r="F46262" s="1846"/>
    </row>
    <row r="46263" spans="6:6">
      <c r="F46263" s="1846"/>
    </row>
    <row r="46264" spans="6:6">
      <c r="F46264" s="1846"/>
    </row>
    <row r="46265" spans="6:6">
      <c r="F46265" s="1846"/>
    </row>
    <row r="46266" spans="6:6">
      <c r="F46266" s="1846"/>
    </row>
    <row r="46267" spans="6:6">
      <c r="F46267" s="1846"/>
    </row>
    <row r="46268" spans="6:6">
      <c r="F46268" s="1846"/>
    </row>
    <row r="46269" spans="6:6">
      <c r="F46269" s="1846"/>
    </row>
    <row r="46270" spans="6:6">
      <c r="F46270" s="1846"/>
    </row>
    <row r="46271" spans="6:6">
      <c r="F46271" s="1846"/>
    </row>
    <row r="46272" spans="6:6">
      <c r="F46272" s="1846"/>
    </row>
    <row r="46273" spans="6:6">
      <c r="F46273" s="1846"/>
    </row>
    <row r="46274" spans="6:6">
      <c r="F46274" s="1846"/>
    </row>
    <row r="46275" spans="6:6">
      <c r="F46275" s="1846"/>
    </row>
    <row r="46276" spans="6:6">
      <c r="F46276" s="1846"/>
    </row>
    <row r="46277" spans="6:6">
      <c r="F46277" s="1846"/>
    </row>
    <row r="46278" spans="6:6">
      <c r="F46278" s="1846"/>
    </row>
    <row r="46279" spans="6:6">
      <c r="F46279" s="1846"/>
    </row>
    <row r="46280" spans="6:6">
      <c r="F46280" s="1846"/>
    </row>
    <row r="46281" spans="6:6">
      <c r="F46281" s="1846"/>
    </row>
    <row r="46282" spans="6:6">
      <c r="F46282" s="1846"/>
    </row>
    <row r="46283" spans="6:6">
      <c r="F46283" s="1846"/>
    </row>
    <row r="46284" spans="6:6">
      <c r="F46284" s="1846"/>
    </row>
    <row r="46285" spans="6:6">
      <c r="F46285" s="1846"/>
    </row>
    <row r="46286" spans="6:6">
      <c r="F46286" s="1846"/>
    </row>
    <row r="46287" spans="6:6">
      <c r="F46287" s="1846"/>
    </row>
    <row r="46288" spans="6:6">
      <c r="F46288" s="1846"/>
    </row>
    <row r="46289" spans="6:6">
      <c r="F46289" s="1846"/>
    </row>
    <row r="46290" spans="6:6">
      <c r="F46290" s="1846"/>
    </row>
    <row r="46291" spans="6:6">
      <c r="F46291" s="1846"/>
    </row>
    <row r="46292" spans="6:6">
      <c r="F46292" s="1846"/>
    </row>
    <row r="46293" spans="6:6">
      <c r="F46293" s="1846"/>
    </row>
    <row r="46294" spans="6:6">
      <c r="F46294" s="1846"/>
    </row>
    <row r="46295" spans="6:6">
      <c r="F46295" s="1846"/>
    </row>
    <row r="46296" spans="6:6">
      <c r="F46296" s="1846"/>
    </row>
    <row r="46297" spans="6:6">
      <c r="F46297" s="1846"/>
    </row>
    <row r="46298" spans="6:6">
      <c r="F46298" s="1846"/>
    </row>
    <row r="46299" spans="6:6">
      <c r="F46299" s="1846"/>
    </row>
    <row r="46300" spans="6:6">
      <c r="F46300" s="1846"/>
    </row>
    <row r="46301" spans="6:6">
      <c r="F46301" s="1846"/>
    </row>
    <row r="46302" spans="6:6">
      <c r="F46302" s="1846"/>
    </row>
    <row r="46303" spans="6:6">
      <c r="F46303" s="1846"/>
    </row>
    <row r="46304" spans="6:6">
      <c r="F46304" s="1846"/>
    </row>
    <row r="46305" spans="6:6">
      <c r="F46305" s="1846"/>
    </row>
    <row r="46306" spans="6:6">
      <c r="F46306" s="1846"/>
    </row>
    <row r="46307" spans="6:6">
      <c r="F46307" s="1846"/>
    </row>
    <row r="46308" spans="6:6">
      <c r="F46308" s="1846"/>
    </row>
    <row r="46309" spans="6:6">
      <c r="F46309" s="1846"/>
    </row>
    <row r="46310" spans="6:6">
      <c r="F46310" s="1846"/>
    </row>
    <row r="46311" spans="6:6">
      <c r="F46311" s="1846"/>
    </row>
    <row r="46312" spans="6:6">
      <c r="F46312" s="1846"/>
    </row>
    <row r="46313" spans="6:6">
      <c r="F46313" s="1846"/>
    </row>
    <row r="46314" spans="6:6">
      <c r="F46314" s="1846"/>
    </row>
    <row r="46315" spans="6:6">
      <c r="F46315" s="1846"/>
    </row>
    <row r="46316" spans="6:6">
      <c r="F46316" s="1846"/>
    </row>
    <row r="46317" spans="6:6">
      <c r="F46317" s="1846"/>
    </row>
    <row r="46318" spans="6:6">
      <c r="F46318" s="1846"/>
    </row>
    <row r="46319" spans="6:6">
      <c r="F46319" s="1846"/>
    </row>
    <row r="46320" spans="6:6">
      <c r="F46320" s="1846"/>
    </row>
    <row r="46321" spans="6:6">
      <c r="F46321" s="1846"/>
    </row>
    <row r="46322" spans="6:6">
      <c r="F46322" s="1846"/>
    </row>
    <row r="46323" spans="6:6">
      <c r="F46323" s="1846"/>
    </row>
    <row r="46324" spans="6:6">
      <c r="F46324" s="1846"/>
    </row>
    <row r="46325" spans="6:6">
      <c r="F46325" s="1846"/>
    </row>
    <row r="46326" spans="6:6">
      <c r="F46326" s="1846"/>
    </row>
    <row r="46327" spans="6:6">
      <c r="F46327" s="1846"/>
    </row>
    <row r="46328" spans="6:6">
      <c r="F46328" s="1846"/>
    </row>
    <row r="46329" spans="6:6">
      <c r="F46329" s="1846"/>
    </row>
    <row r="46330" spans="6:6">
      <c r="F46330" s="1846"/>
    </row>
    <row r="46331" spans="6:6">
      <c r="F46331" s="1846"/>
    </row>
    <row r="46332" spans="6:6">
      <c r="F46332" s="1846"/>
    </row>
    <row r="46333" spans="6:6">
      <c r="F46333" s="1846"/>
    </row>
    <row r="46334" spans="6:6">
      <c r="F46334" s="1846"/>
    </row>
    <row r="46335" spans="6:6">
      <c r="F46335" s="1846"/>
    </row>
    <row r="46336" spans="6:6">
      <c r="F46336" s="1846"/>
    </row>
    <row r="46337" spans="6:6">
      <c r="F46337" s="1846"/>
    </row>
    <row r="46338" spans="6:6">
      <c r="F46338" s="1846"/>
    </row>
    <row r="46339" spans="6:6">
      <c r="F46339" s="1846"/>
    </row>
    <row r="46340" spans="6:6">
      <c r="F46340" s="1846"/>
    </row>
    <row r="46341" spans="6:6">
      <c r="F46341" s="1846"/>
    </row>
    <row r="46342" spans="6:6">
      <c r="F46342" s="1846"/>
    </row>
    <row r="46343" spans="6:6">
      <c r="F46343" s="1846"/>
    </row>
    <row r="46344" spans="6:6">
      <c r="F46344" s="1846"/>
    </row>
    <row r="46345" spans="6:6">
      <c r="F46345" s="1846"/>
    </row>
    <row r="46346" spans="6:6">
      <c r="F46346" s="1846"/>
    </row>
    <row r="46347" spans="6:6">
      <c r="F46347" s="1846"/>
    </row>
    <row r="46348" spans="6:6">
      <c r="F46348" s="1846"/>
    </row>
    <row r="46349" spans="6:6">
      <c r="F46349" s="1846"/>
    </row>
    <row r="46350" spans="6:6">
      <c r="F46350" s="1846"/>
    </row>
    <row r="46351" spans="6:6">
      <c r="F46351" s="1846"/>
    </row>
    <row r="46352" spans="6:6">
      <c r="F46352" s="1846"/>
    </row>
    <row r="46353" spans="6:6">
      <c r="F46353" s="1846"/>
    </row>
    <row r="46354" spans="6:6">
      <c r="F46354" s="1846"/>
    </row>
    <row r="46355" spans="6:6">
      <c r="F46355" s="1846"/>
    </row>
    <row r="46356" spans="6:6">
      <c r="F46356" s="1846"/>
    </row>
    <row r="46357" spans="6:6">
      <c r="F46357" s="1846"/>
    </row>
    <row r="46358" spans="6:6">
      <c r="F46358" s="1846"/>
    </row>
    <row r="46359" spans="6:6">
      <c r="F46359" s="1846"/>
    </row>
    <row r="46360" spans="6:6">
      <c r="F46360" s="1846"/>
    </row>
    <row r="46361" spans="6:6">
      <c r="F46361" s="1846"/>
    </row>
    <row r="46362" spans="6:6">
      <c r="F46362" s="1846"/>
    </row>
    <row r="46363" spans="6:6">
      <c r="F46363" s="1846"/>
    </row>
    <row r="46364" spans="6:6">
      <c r="F46364" s="1846"/>
    </row>
    <row r="46365" spans="6:6">
      <c r="F46365" s="1846"/>
    </row>
    <row r="46366" spans="6:6">
      <c r="F46366" s="1846"/>
    </row>
    <row r="46367" spans="6:6">
      <c r="F46367" s="1846"/>
    </row>
    <row r="46368" spans="6:6">
      <c r="F46368" s="1846"/>
    </row>
    <row r="46369" spans="6:6">
      <c r="F46369" s="1846"/>
    </row>
    <row r="46370" spans="6:6">
      <c r="F46370" s="1846"/>
    </row>
    <row r="46371" spans="6:6">
      <c r="F46371" s="1846"/>
    </row>
    <row r="46372" spans="6:6">
      <c r="F46372" s="1846"/>
    </row>
    <row r="46373" spans="6:6">
      <c r="F46373" s="1846"/>
    </row>
    <row r="46374" spans="6:6">
      <c r="F46374" s="1846"/>
    </row>
    <row r="46375" spans="6:6">
      <c r="F46375" s="1846"/>
    </row>
    <row r="46376" spans="6:6">
      <c r="F46376" s="1846"/>
    </row>
    <row r="46377" spans="6:6">
      <c r="F46377" s="1846"/>
    </row>
    <row r="46378" spans="6:6">
      <c r="F46378" s="1846"/>
    </row>
    <row r="46379" spans="6:6">
      <c r="F46379" s="1846"/>
    </row>
    <row r="46380" spans="6:6">
      <c r="F46380" s="1846"/>
    </row>
    <row r="46381" spans="6:6">
      <c r="F46381" s="1846"/>
    </row>
    <row r="46382" spans="6:6">
      <c r="F46382" s="1846"/>
    </row>
    <row r="46383" spans="6:6">
      <c r="F46383" s="1846"/>
    </row>
    <row r="46384" spans="6:6">
      <c r="F46384" s="1846"/>
    </row>
    <row r="46385" spans="6:6">
      <c r="F46385" s="1846"/>
    </row>
    <row r="46386" spans="6:6">
      <c r="F46386" s="1846"/>
    </row>
    <row r="46387" spans="6:6">
      <c r="F46387" s="1846"/>
    </row>
    <row r="46388" spans="6:6">
      <c r="F46388" s="1846"/>
    </row>
    <row r="46389" spans="6:6">
      <c r="F46389" s="1846"/>
    </row>
    <row r="46390" spans="6:6">
      <c r="F46390" s="1846"/>
    </row>
    <row r="46391" spans="6:6">
      <c r="F46391" s="1846"/>
    </row>
    <row r="46392" spans="6:6">
      <c r="F46392" s="1846"/>
    </row>
    <row r="46393" spans="6:6">
      <c r="F46393" s="1846"/>
    </row>
    <row r="46394" spans="6:6">
      <c r="F46394" s="1846"/>
    </row>
    <row r="46395" spans="6:6">
      <c r="F46395" s="1846"/>
    </row>
    <row r="46396" spans="6:6">
      <c r="F46396" s="1846"/>
    </row>
    <row r="46397" spans="6:6">
      <c r="F46397" s="1846"/>
    </row>
    <row r="46398" spans="6:6">
      <c r="F46398" s="1846"/>
    </row>
    <row r="46399" spans="6:6">
      <c r="F46399" s="1846"/>
    </row>
    <row r="46400" spans="6:6">
      <c r="F46400" s="1846"/>
    </row>
    <row r="46401" spans="6:6">
      <c r="F46401" s="1846"/>
    </row>
    <row r="46402" spans="6:6">
      <c r="F46402" s="1846"/>
    </row>
    <row r="46403" spans="6:6">
      <c r="F46403" s="1846"/>
    </row>
    <row r="46404" spans="6:6">
      <c r="F46404" s="1846"/>
    </row>
    <row r="46405" spans="6:6">
      <c r="F46405" s="1846"/>
    </row>
    <row r="46406" spans="6:6">
      <c r="F46406" s="1846"/>
    </row>
    <row r="46407" spans="6:6">
      <c r="F46407" s="1846"/>
    </row>
    <row r="46408" spans="6:6">
      <c r="F46408" s="1846"/>
    </row>
    <row r="46409" spans="6:6">
      <c r="F46409" s="1846"/>
    </row>
    <row r="46410" spans="6:6">
      <c r="F46410" s="1846"/>
    </row>
    <row r="46411" spans="6:6">
      <c r="F46411" s="1846"/>
    </row>
    <row r="46412" spans="6:6">
      <c r="F46412" s="1846"/>
    </row>
    <row r="46413" spans="6:6">
      <c r="F46413" s="1846"/>
    </row>
    <row r="46414" spans="6:6">
      <c r="F46414" s="1846"/>
    </row>
    <row r="46415" spans="6:6">
      <c r="F46415" s="1846"/>
    </row>
    <row r="46416" spans="6:6">
      <c r="F46416" s="1846"/>
    </row>
    <row r="46417" spans="6:6">
      <c r="F46417" s="1846"/>
    </row>
    <row r="46418" spans="6:6">
      <c r="F46418" s="1846"/>
    </row>
    <row r="46419" spans="6:6">
      <c r="F46419" s="1846"/>
    </row>
    <row r="46420" spans="6:6">
      <c r="F46420" s="1846"/>
    </row>
    <row r="46421" spans="6:6">
      <c r="F46421" s="1846"/>
    </row>
    <row r="46422" spans="6:6">
      <c r="F46422" s="1846"/>
    </row>
    <row r="46423" spans="6:6">
      <c r="F46423" s="1846"/>
    </row>
    <row r="46424" spans="6:6">
      <c r="F46424" s="1846"/>
    </row>
    <row r="46425" spans="6:6">
      <c r="F46425" s="1846"/>
    </row>
    <row r="46426" spans="6:6">
      <c r="F46426" s="1846"/>
    </row>
    <row r="46427" spans="6:6">
      <c r="F46427" s="1846"/>
    </row>
    <row r="46428" spans="6:6">
      <c r="F46428" s="1846"/>
    </row>
    <row r="46429" spans="6:6">
      <c r="F46429" s="1846"/>
    </row>
    <row r="46430" spans="6:6">
      <c r="F46430" s="1846"/>
    </row>
    <row r="46431" spans="6:6">
      <c r="F46431" s="1846"/>
    </row>
    <row r="46432" spans="6:6">
      <c r="F46432" s="1846"/>
    </row>
    <row r="46433" spans="6:6">
      <c r="F46433" s="1846"/>
    </row>
    <row r="46434" spans="6:6">
      <c r="F46434" s="1846"/>
    </row>
    <row r="46435" spans="6:6">
      <c r="F46435" s="1846"/>
    </row>
    <row r="46436" spans="6:6">
      <c r="F46436" s="1846"/>
    </row>
    <row r="46437" spans="6:6">
      <c r="F46437" s="1846"/>
    </row>
    <row r="46438" spans="6:6">
      <c r="F46438" s="1846"/>
    </row>
    <row r="46439" spans="6:6">
      <c r="F46439" s="1846"/>
    </row>
    <row r="46440" spans="6:6">
      <c r="F46440" s="1846"/>
    </row>
    <row r="46441" spans="6:6">
      <c r="F46441" s="1846"/>
    </row>
    <row r="46442" spans="6:6">
      <c r="F46442" s="1846"/>
    </row>
    <row r="46443" spans="6:6">
      <c r="F46443" s="1846"/>
    </row>
    <row r="46444" spans="6:6">
      <c r="F46444" s="1846"/>
    </row>
    <row r="46445" spans="6:6">
      <c r="F46445" s="1846"/>
    </row>
    <row r="46446" spans="6:6">
      <c r="F46446" s="1846"/>
    </row>
    <row r="46447" spans="6:6">
      <c r="F46447" s="1846"/>
    </row>
    <row r="46448" spans="6:6">
      <c r="F46448" s="1846"/>
    </row>
    <row r="46449" spans="6:6">
      <c r="F46449" s="1846"/>
    </row>
    <row r="46450" spans="6:6">
      <c r="F46450" s="1846"/>
    </row>
    <row r="46451" spans="6:6">
      <c r="F46451" s="1846"/>
    </row>
    <row r="46452" spans="6:6">
      <c r="F46452" s="1846"/>
    </row>
    <row r="46453" spans="6:6">
      <c r="F46453" s="1846"/>
    </row>
    <row r="46454" spans="6:6">
      <c r="F46454" s="1846"/>
    </row>
    <row r="46455" spans="6:6">
      <c r="F46455" s="1846"/>
    </row>
    <row r="46456" spans="6:6">
      <c r="F46456" s="1846"/>
    </row>
    <row r="46457" spans="6:6">
      <c r="F46457" s="1846"/>
    </row>
    <row r="46458" spans="6:6">
      <c r="F46458" s="1846"/>
    </row>
    <row r="46459" spans="6:6">
      <c r="F46459" s="1846"/>
    </row>
    <row r="46460" spans="6:6">
      <c r="F46460" s="1846"/>
    </row>
    <row r="46461" spans="6:6">
      <c r="F46461" s="1846"/>
    </row>
    <row r="46462" spans="6:6">
      <c r="F46462" s="1846"/>
    </row>
    <row r="46463" spans="6:6">
      <c r="F46463" s="1846"/>
    </row>
    <row r="46464" spans="6:6">
      <c r="F46464" s="1846"/>
    </row>
    <row r="46465" spans="6:6">
      <c r="F46465" s="1846"/>
    </row>
    <row r="46466" spans="6:6">
      <c r="F46466" s="1846"/>
    </row>
    <row r="46467" spans="6:6">
      <c r="F46467" s="1846"/>
    </row>
    <row r="46468" spans="6:6">
      <c r="F46468" s="1846"/>
    </row>
    <row r="46469" spans="6:6">
      <c r="F46469" s="1846"/>
    </row>
    <row r="46470" spans="6:6">
      <c r="F46470" s="1846"/>
    </row>
    <row r="46471" spans="6:6">
      <c r="F46471" s="1846"/>
    </row>
    <row r="46472" spans="6:6">
      <c r="F46472" s="1846"/>
    </row>
    <row r="46473" spans="6:6">
      <c r="F46473" s="1846"/>
    </row>
    <row r="46474" spans="6:6">
      <c r="F46474" s="1846"/>
    </row>
    <row r="46475" spans="6:6">
      <c r="F46475" s="1846"/>
    </row>
    <row r="46476" spans="6:6">
      <c r="F46476" s="1846"/>
    </row>
    <row r="46477" spans="6:6">
      <c r="F46477" s="1846"/>
    </row>
    <row r="46478" spans="6:6">
      <c r="F46478" s="1846"/>
    </row>
    <row r="46479" spans="6:6">
      <c r="F46479" s="1846"/>
    </row>
    <row r="46480" spans="6:6">
      <c r="F46480" s="1846"/>
    </row>
    <row r="46481" spans="6:6">
      <c r="F46481" s="1846"/>
    </row>
    <row r="46482" spans="6:6">
      <c r="F46482" s="1846"/>
    </row>
    <row r="46483" spans="6:6">
      <c r="F46483" s="1846"/>
    </row>
    <row r="46484" spans="6:6">
      <c r="F46484" s="1846"/>
    </row>
    <row r="46485" spans="6:6">
      <c r="F46485" s="1846"/>
    </row>
    <row r="46486" spans="6:6">
      <c r="F46486" s="1846"/>
    </row>
    <row r="46487" spans="6:6">
      <c r="F46487" s="1846"/>
    </row>
    <row r="46488" spans="6:6">
      <c r="F46488" s="1846"/>
    </row>
    <row r="46489" spans="6:6">
      <c r="F46489" s="1846"/>
    </row>
    <row r="46490" spans="6:6">
      <c r="F46490" s="1846"/>
    </row>
    <row r="46491" spans="6:6">
      <c r="F46491" s="1846"/>
    </row>
    <row r="46492" spans="6:6">
      <c r="F46492" s="1846"/>
    </row>
    <row r="46493" spans="6:6">
      <c r="F46493" s="1846"/>
    </row>
    <row r="46494" spans="6:6">
      <c r="F46494" s="1846"/>
    </row>
    <row r="46495" spans="6:6">
      <c r="F46495" s="1846"/>
    </row>
    <row r="46496" spans="6:6">
      <c r="F46496" s="1846"/>
    </row>
    <row r="46497" spans="6:6">
      <c r="F46497" s="1846"/>
    </row>
    <row r="46498" spans="6:6">
      <c r="F46498" s="1846"/>
    </row>
    <row r="46499" spans="6:6">
      <c r="F46499" s="1846"/>
    </row>
    <row r="46500" spans="6:6">
      <c r="F46500" s="1846"/>
    </row>
    <row r="46501" spans="6:6">
      <c r="F46501" s="1846"/>
    </row>
    <row r="46502" spans="6:6">
      <c r="F46502" s="1846"/>
    </row>
    <row r="46503" spans="6:6">
      <c r="F46503" s="1846"/>
    </row>
    <row r="46504" spans="6:6">
      <c r="F46504" s="1846"/>
    </row>
    <row r="46505" spans="6:6">
      <c r="F46505" s="1846"/>
    </row>
    <row r="46506" spans="6:6">
      <c r="F46506" s="1846"/>
    </row>
    <row r="46507" spans="6:6">
      <c r="F46507" s="1846"/>
    </row>
    <row r="46508" spans="6:6">
      <c r="F46508" s="1846"/>
    </row>
    <row r="46509" spans="6:6">
      <c r="F46509" s="1846"/>
    </row>
    <row r="46510" spans="6:6">
      <c r="F46510" s="1846"/>
    </row>
    <row r="46511" spans="6:6">
      <c r="F46511" s="1846"/>
    </row>
    <row r="46512" spans="6:6">
      <c r="F46512" s="1846"/>
    </row>
    <row r="46513" spans="6:6">
      <c r="F46513" s="1846"/>
    </row>
    <row r="46514" spans="6:6">
      <c r="F46514" s="1846"/>
    </row>
    <row r="46515" spans="6:6">
      <c r="F46515" s="1846"/>
    </row>
    <row r="46516" spans="6:6">
      <c r="F46516" s="1846"/>
    </row>
    <row r="46517" spans="6:6">
      <c r="F46517" s="1846"/>
    </row>
    <row r="46518" spans="6:6">
      <c r="F46518" s="1846"/>
    </row>
    <row r="46519" spans="6:6">
      <c r="F46519" s="1846"/>
    </row>
    <row r="46520" spans="6:6">
      <c r="F46520" s="1846"/>
    </row>
    <row r="46521" spans="6:6">
      <c r="F46521" s="1846"/>
    </row>
    <row r="46522" spans="6:6">
      <c r="F46522" s="1846"/>
    </row>
    <row r="46523" spans="6:6">
      <c r="F46523" s="1846"/>
    </row>
    <row r="46524" spans="6:6">
      <c r="F46524" s="1846"/>
    </row>
    <row r="46525" spans="6:6">
      <c r="F46525" s="1846"/>
    </row>
    <row r="46526" spans="6:6">
      <c r="F46526" s="1846"/>
    </row>
    <row r="46527" spans="6:6">
      <c r="F46527" s="1846"/>
    </row>
    <row r="46528" spans="6:6">
      <c r="F46528" s="1846"/>
    </row>
    <row r="46529" spans="6:6">
      <c r="F46529" s="1846"/>
    </row>
    <row r="46530" spans="6:6">
      <c r="F46530" s="1846"/>
    </row>
    <row r="46531" spans="6:6">
      <c r="F46531" s="1846"/>
    </row>
    <row r="46532" spans="6:6">
      <c r="F46532" s="1846"/>
    </row>
    <row r="46533" spans="6:6">
      <c r="F46533" s="1846"/>
    </row>
    <row r="46534" spans="6:6">
      <c r="F46534" s="1846"/>
    </row>
    <row r="46535" spans="6:6">
      <c r="F46535" s="1846"/>
    </row>
    <row r="46536" spans="6:6">
      <c r="F46536" s="1846"/>
    </row>
    <row r="46537" spans="6:6">
      <c r="F46537" s="1846"/>
    </row>
    <row r="46538" spans="6:6">
      <c r="F46538" s="1846"/>
    </row>
    <row r="46539" spans="6:6">
      <c r="F46539" s="1846"/>
    </row>
    <row r="46540" spans="6:6">
      <c r="F46540" s="1846"/>
    </row>
    <row r="46541" spans="6:6">
      <c r="F46541" s="1846"/>
    </row>
    <row r="46542" spans="6:6">
      <c r="F46542" s="1846"/>
    </row>
    <row r="46543" spans="6:6">
      <c r="F46543" s="1846"/>
    </row>
    <row r="46544" spans="6:6">
      <c r="F46544" s="1846"/>
    </row>
    <row r="46545" spans="6:6">
      <c r="F46545" s="1846"/>
    </row>
    <row r="46546" spans="6:6">
      <c r="F46546" s="1846"/>
    </row>
    <row r="46547" spans="6:6">
      <c r="F46547" s="1846"/>
    </row>
    <row r="46548" spans="6:6">
      <c r="F46548" s="1846"/>
    </row>
    <row r="46549" spans="6:6">
      <c r="F46549" s="1846"/>
    </row>
    <row r="46550" spans="6:6">
      <c r="F46550" s="1846"/>
    </row>
    <row r="46551" spans="6:6">
      <c r="F46551" s="1846"/>
    </row>
    <row r="46552" spans="6:6">
      <c r="F46552" s="1846"/>
    </row>
    <row r="46553" spans="6:6">
      <c r="F46553" s="1846"/>
    </row>
    <row r="46554" spans="6:6">
      <c r="F46554" s="1846"/>
    </row>
    <row r="46555" spans="6:6">
      <c r="F46555" s="1846"/>
    </row>
    <row r="46556" spans="6:6">
      <c r="F46556" s="1846"/>
    </row>
    <row r="46557" spans="6:6">
      <c r="F46557" s="1846"/>
    </row>
    <row r="46558" spans="6:6">
      <c r="F46558" s="1846"/>
    </row>
    <row r="46559" spans="6:6">
      <c r="F46559" s="1846"/>
    </row>
    <row r="46560" spans="6:6">
      <c r="F46560" s="1846"/>
    </row>
    <row r="46561" spans="6:6">
      <c r="F46561" s="1846"/>
    </row>
    <row r="46562" spans="6:6">
      <c r="F46562" s="1846"/>
    </row>
    <row r="46563" spans="6:6">
      <c r="F46563" s="1846"/>
    </row>
    <row r="46564" spans="6:6">
      <c r="F46564" s="1846"/>
    </row>
    <row r="46565" spans="6:6">
      <c r="F46565" s="1846"/>
    </row>
    <row r="46566" spans="6:6">
      <c r="F46566" s="1846"/>
    </row>
    <row r="46567" spans="6:6">
      <c r="F46567" s="1846"/>
    </row>
    <row r="46568" spans="6:6">
      <c r="F46568" s="1846"/>
    </row>
    <row r="46569" spans="6:6">
      <c r="F46569" s="1846"/>
    </row>
    <row r="46570" spans="6:6">
      <c r="F46570" s="1846"/>
    </row>
    <row r="46571" spans="6:6">
      <c r="F46571" s="1846"/>
    </row>
    <row r="46572" spans="6:6">
      <c r="F46572" s="1846"/>
    </row>
    <row r="46573" spans="6:6">
      <c r="F46573" s="1846"/>
    </row>
    <row r="46574" spans="6:6">
      <c r="F46574" s="1846"/>
    </row>
    <row r="46575" spans="6:6">
      <c r="F46575" s="1846"/>
    </row>
    <row r="46576" spans="6:6">
      <c r="F46576" s="1846"/>
    </row>
    <row r="46577" spans="6:6">
      <c r="F46577" s="1846"/>
    </row>
    <row r="46578" spans="6:6">
      <c r="F46578" s="1846"/>
    </row>
    <row r="46579" spans="6:6">
      <c r="F46579" s="1846"/>
    </row>
    <row r="46580" spans="6:6">
      <c r="F46580" s="1846"/>
    </row>
    <row r="46581" spans="6:6">
      <c r="F46581" s="1846"/>
    </row>
    <row r="46582" spans="6:6">
      <c r="F46582" s="1846"/>
    </row>
    <row r="46583" spans="6:6">
      <c r="F46583" s="1846"/>
    </row>
    <row r="46584" spans="6:6">
      <c r="F46584" s="1846"/>
    </row>
    <row r="46585" spans="6:6">
      <c r="F46585" s="1846"/>
    </row>
    <row r="46586" spans="6:6">
      <c r="F46586" s="1846"/>
    </row>
    <row r="46587" spans="6:6">
      <c r="F46587" s="1846"/>
    </row>
    <row r="46588" spans="6:6">
      <c r="F46588" s="1846"/>
    </row>
    <row r="46589" spans="6:6">
      <c r="F46589" s="1846"/>
    </row>
    <row r="46590" spans="6:6">
      <c r="F46590" s="1846"/>
    </row>
    <row r="46591" spans="6:6">
      <c r="F46591" s="1846"/>
    </row>
    <row r="46592" spans="6:6">
      <c r="F46592" s="1846"/>
    </row>
    <row r="46593" spans="6:6">
      <c r="F46593" s="1846"/>
    </row>
    <row r="46594" spans="6:6">
      <c r="F46594" s="1846"/>
    </row>
    <row r="46595" spans="6:6">
      <c r="F46595" s="1846"/>
    </row>
    <row r="46596" spans="6:6">
      <c r="F46596" s="1846"/>
    </row>
    <row r="46597" spans="6:6">
      <c r="F46597" s="1846"/>
    </row>
    <row r="46598" spans="6:6">
      <c r="F46598" s="1846"/>
    </row>
    <row r="46599" spans="6:6">
      <c r="F46599" s="1846"/>
    </row>
    <row r="46600" spans="6:6">
      <c r="F46600" s="1846"/>
    </row>
    <row r="46601" spans="6:6">
      <c r="F46601" s="1846"/>
    </row>
    <row r="46602" spans="6:6">
      <c r="F46602" s="1846"/>
    </row>
    <row r="46603" spans="6:6">
      <c r="F46603" s="1846"/>
    </row>
    <row r="46604" spans="6:6">
      <c r="F46604" s="1846"/>
    </row>
    <row r="46605" spans="6:6">
      <c r="F46605" s="1846"/>
    </row>
    <row r="46606" spans="6:6">
      <c r="F46606" s="1846"/>
    </row>
    <row r="46607" spans="6:6">
      <c r="F46607" s="1846"/>
    </row>
    <row r="46608" spans="6:6">
      <c r="F46608" s="1846"/>
    </row>
    <row r="46609" spans="6:6">
      <c r="F46609" s="1846"/>
    </row>
    <row r="46610" spans="6:6">
      <c r="F46610" s="1846"/>
    </row>
    <row r="46611" spans="6:6">
      <c r="F46611" s="1846"/>
    </row>
    <row r="46612" spans="6:6">
      <c r="F46612" s="1846"/>
    </row>
    <row r="46613" spans="6:6">
      <c r="F46613" s="1846"/>
    </row>
    <row r="46614" spans="6:6">
      <c r="F46614" s="1846"/>
    </row>
    <row r="46615" spans="6:6">
      <c r="F46615" s="1846"/>
    </row>
    <row r="46616" spans="6:6">
      <c r="F46616" s="1846"/>
    </row>
    <row r="46617" spans="6:6">
      <c r="F46617" s="1846"/>
    </row>
    <row r="46618" spans="6:6">
      <c r="F46618" s="1846"/>
    </row>
    <row r="46619" spans="6:6">
      <c r="F46619" s="1846"/>
    </row>
    <row r="46620" spans="6:6">
      <c r="F46620" s="1846"/>
    </row>
    <row r="46621" spans="6:6">
      <c r="F46621" s="1846"/>
    </row>
    <row r="46622" spans="6:6">
      <c r="F46622" s="1846"/>
    </row>
    <row r="46623" spans="6:6">
      <c r="F46623" s="1846"/>
    </row>
    <row r="46624" spans="6:6">
      <c r="F46624" s="1846"/>
    </row>
    <row r="46625" spans="6:6">
      <c r="F46625" s="1846"/>
    </row>
    <row r="46626" spans="6:6">
      <c r="F46626" s="1846"/>
    </row>
    <row r="46627" spans="6:6">
      <c r="F46627" s="1846"/>
    </row>
    <row r="46628" spans="6:6">
      <c r="F46628" s="1846"/>
    </row>
    <row r="46629" spans="6:6">
      <c r="F46629" s="1846"/>
    </row>
    <row r="46630" spans="6:6">
      <c r="F46630" s="1846"/>
    </row>
    <row r="46631" spans="6:6">
      <c r="F46631" s="1846"/>
    </row>
    <row r="46632" spans="6:6">
      <c r="F46632" s="1846"/>
    </row>
    <row r="46633" spans="6:6">
      <c r="F46633" s="1846"/>
    </row>
    <row r="46634" spans="6:6">
      <c r="F46634" s="1846"/>
    </row>
    <row r="46635" spans="6:6">
      <c r="F46635" s="1846"/>
    </row>
    <row r="46636" spans="6:6">
      <c r="F46636" s="1846"/>
    </row>
    <row r="46637" spans="6:6">
      <c r="F46637" s="1846"/>
    </row>
    <row r="46638" spans="6:6">
      <c r="F46638" s="1846"/>
    </row>
    <row r="46639" spans="6:6">
      <c r="F46639" s="1846"/>
    </row>
    <row r="46640" spans="6:6">
      <c r="F46640" s="1846"/>
    </row>
    <row r="46641" spans="6:6">
      <c r="F46641" s="1846"/>
    </row>
    <row r="46642" spans="6:6">
      <c r="F46642" s="1846"/>
    </row>
    <row r="46643" spans="6:6">
      <c r="F46643" s="1846"/>
    </row>
    <row r="46644" spans="6:6">
      <c r="F46644" s="1846"/>
    </row>
    <row r="46645" spans="6:6">
      <c r="F46645" s="1846"/>
    </row>
    <row r="46646" spans="6:6">
      <c r="F46646" s="1846"/>
    </row>
    <row r="46647" spans="6:6">
      <c r="F46647" s="1846"/>
    </row>
    <row r="46648" spans="6:6">
      <c r="F46648" s="1846"/>
    </row>
    <row r="46649" spans="6:6">
      <c r="F46649" s="1846"/>
    </row>
    <row r="46650" spans="6:6">
      <c r="F46650" s="1846"/>
    </row>
    <row r="46651" spans="6:6">
      <c r="F46651" s="1846"/>
    </row>
    <row r="46652" spans="6:6">
      <c r="F46652" s="1846"/>
    </row>
    <row r="46653" spans="6:6">
      <c r="F46653" s="1846"/>
    </row>
    <row r="46654" spans="6:6">
      <c r="F46654" s="1846"/>
    </row>
    <row r="46655" spans="6:6">
      <c r="F46655" s="1846"/>
    </row>
    <row r="46656" spans="6:6">
      <c r="F46656" s="1846"/>
    </row>
    <row r="46657" spans="6:6">
      <c r="F46657" s="1846"/>
    </row>
    <row r="46658" spans="6:6">
      <c r="F46658" s="1846"/>
    </row>
    <row r="46659" spans="6:6">
      <c r="F46659" s="1846"/>
    </row>
    <row r="46660" spans="6:6">
      <c r="F46660" s="1846"/>
    </row>
    <row r="46661" spans="6:6">
      <c r="F46661" s="1846"/>
    </row>
    <row r="46662" spans="6:6">
      <c r="F46662" s="1846"/>
    </row>
    <row r="46663" spans="6:6">
      <c r="F46663" s="1846"/>
    </row>
    <row r="46664" spans="6:6">
      <c r="F46664" s="1846"/>
    </row>
    <row r="46665" spans="6:6">
      <c r="F46665" s="1846"/>
    </row>
    <row r="46666" spans="6:6">
      <c r="F46666" s="1846"/>
    </row>
    <row r="46667" spans="6:6">
      <c r="F46667" s="1846"/>
    </row>
    <row r="46668" spans="6:6">
      <c r="F46668" s="1846"/>
    </row>
    <row r="46669" spans="6:6">
      <c r="F46669" s="1846"/>
    </row>
    <row r="46670" spans="6:6">
      <c r="F46670" s="1846"/>
    </row>
    <row r="46671" spans="6:6">
      <c r="F46671" s="1846"/>
    </row>
    <row r="46672" spans="6:6">
      <c r="F46672" s="1846"/>
    </row>
    <row r="46673" spans="6:6">
      <c r="F46673" s="1846"/>
    </row>
    <row r="46674" spans="6:6">
      <c r="F46674" s="1846"/>
    </row>
    <row r="46675" spans="6:6">
      <c r="F46675" s="1846"/>
    </row>
    <row r="46676" spans="6:6">
      <c r="F46676" s="1846"/>
    </row>
    <row r="46677" spans="6:6">
      <c r="F46677" s="1846"/>
    </row>
    <row r="46678" spans="6:6">
      <c r="F46678" s="1846"/>
    </row>
    <row r="46679" spans="6:6">
      <c r="F46679" s="1846"/>
    </row>
    <row r="46680" spans="6:6">
      <c r="F46680" s="1846"/>
    </row>
    <row r="46681" spans="6:6">
      <c r="F46681" s="1846"/>
    </row>
    <row r="46682" spans="6:6">
      <c r="F46682" s="1846"/>
    </row>
    <row r="46683" spans="6:6">
      <c r="F46683" s="1846"/>
    </row>
    <row r="46684" spans="6:6">
      <c r="F46684" s="1846"/>
    </row>
    <row r="46685" spans="6:6">
      <c r="F46685" s="1846"/>
    </row>
    <row r="46686" spans="6:6">
      <c r="F46686" s="1846"/>
    </row>
    <row r="46687" spans="6:6">
      <c r="F46687" s="1846"/>
    </row>
    <row r="46688" spans="6:6">
      <c r="F46688" s="1846"/>
    </row>
    <row r="46689" spans="6:6">
      <c r="F46689" s="1846"/>
    </row>
    <row r="46690" spans="6:6">
      <c r="F46690" s="1846"/>
    </row>
    <row r="46691" spans="6:6">
      <c r="F46691" s="1846"/>
    </row>
    <row r="46692" spans="6:6">
      <c r="F46692" s="1846"/>
    </row>
    <row r="46693" spans="6:6">
      <c r="F46693" s="1846"/>
    </row>
    <row r="46694" spans="6:6">
      <c r="F46694" s="1846"/>
    </row>
    <row r="46695" spans="6:6">
      <c r="F46695" s="1846"/>
    </row>
    <row r="46696" spans="6:6">
      <c r="F46696" s="1846"/>
    </row>
    <row r="46697" spans="6:6">
      <c r="F46697" s="1846"/>
    </row>
    <row r="46698" spans="6:6">
      <c r="F46698" s="1846"/>
    </row>
    <row r="46699" spans="6:6">
      <c r="F46699" s="1846"/>
    </row>
    <row r="46700" spans="6:6">
      <c r="F46700" s="1846"/>
    </row>
    <row r="46701" spans="6:6">
      <c r="F46701" s="1846"/>
    </row>
    <row r="46702" spans="6:6">
      <c r="F46702" s="1846"/>
    </row>
    <row r="46703" spans="6:6">
      <c r="F46703" s="1846"/>
    </row>
    <row r="46704" spans="6:6">
      <c r="F46704" s="1846"/>
    </row>
    <row r="46705" spans="6:6">
      <c r="F46705" s="1846"/>
    </row>
    <row r="46706" spans="6:6">
      <c r="F46706" s="1846"/>
    </row>
    <row r="46707" spans="6:6">
      <c r="F46707" s="1846"/>
    </row>
    <row r="46708" spans="6:6">
      <c r="F46708" s="1846"/>
    </row>
    <row r="46709" spans="6:6">
      <c r="F46709" s="1846"/>
    </row>
    <row r="46710" spans="6:6">
      <c r="F46710" s="1846"/>
    </row>
    <row r="46711" spans="6:6">
      <c r="F46711" s="1846"/>
    </row>
    <row r="46712" spans="6:6">
      <c r="F46712" s="1846"/>
    </row>
    <row r="46713" spans="6:6">
      <c r="F46713" s="1846"/>
    </row>
    <row r="46714" spans="6:6">
      <c r="F46714" s="1846"/>
    </row>
    <row r="46715" spans="6:6">
      <c r="F46715" s="1846"/>
    </row>
    <row r="46716" spans="6:6">
      <c r="F46716" s="1846"/>
    </row>
    <row r="46717" spans="6:6">
      <c r="F46717" s="1846"/>
    </row>
    <row r="46718" spans="6:6">
      <c r="F46718" s="1846"/>
    </row>
    <row r="46719" spans="6:6">
      <c r="F46719" s="1846"/>
    </row>
    <row r="46720" spans="6:6">
      <c r="F46720" s="1846"/>
    </row>
    <row r="46721" spans="6:6">
      <c r="F46721" s="1846"/>
    </row>
    <row r="46722" spans="6:6">
      <c r="F46722" s="1846"/>
    </row>
    <row r="46723" spans="6:6">
      <c r="F46723" s="1846"/>
    </row>
    <row r="46724" spans="6:6">
      <c r="F46724" s="1846"/>
    </row>
    <row r="46725" spans="6:6">
      <c r="F46725" s="1846"/>
    </row>
    <row r="46726" spans="6:6">
      <c r="F46726" s="1846"/>
    </row>
    <row r="46727" spans="6:6">
      <c r="F46727" s="1846"/>
    </row>
    <row r="46728" spans="6:6">
      <c r="F46728" s="1846"/>
    </row>
    <row r="46729" spans="6:6">
      <c r="F46729" s="1846"/>
    </row>
    <row r="46730" spans="6:6">
      <c r="F46730" s="1846"/>
    </row>
    <row r="46731" spans="6:6">
      <c r="F46731" s="1846"/>
    </row>
    <row r="46732" spans="6:6">
      <c r="F46732" s="1846"/>
    </row>
    <row r="46733" spans="6:6">
      <c r="F46733" s="1846"/>
    </row>
    <row r="46734" spans="6:6">
      <c r="F46734" s="1846"/>
    </row>
    <row r="46735" spans="6:6">
      <c r="F46735" s="1846"/>
    </row>
    <row r="46736" spans="6:6">
      <c r="F46736" s="1846"/>
    </row>
    <row r="46737" spans="6:6">
      <c r="F46737" s="1846"/>
    </row>
    <row r="46738" spans="6:6">
      <c r="F46738" s="1846"/>
    </row>
    <row r="46739" spans="6:6">
      <c r="F46739" s="1846"/>
    </row>
    <row r="46740" spans="6:6">
      <c r="F46740" s="1846"/>
    </row>
    <row r="46741" spans="6:6">
      <c r="F46741" s="1846"/>
    </row>
    <row r="46742" spans="6:6">
      <c r="F46742" s="1846"/>
    </row>
    <row r="46743" spans="6:6">
      <c r="F46743" s="1846"/>
    </row>
    <row r="46744" spans="6:6">
      <c r="F46744" s="1846"/>
    </row>
    <row r="46745" spans="6:6">
      <c r="F46745" s="1846"/>
    </row>
    <row r="46746" spans="6:6">
      <c r="F46746" s="1846"/>
    </row>
    <row r="46747" spans="6:6">
      <c r="F46747" s="1846"/>
    </row>
    <row r="46748" spans="6:6">
      <c r="F46748" s="1846"/>
    </row>
    <row r="46749" spans="6:6">
      <c r="F46749" s="1846"/>
    </row>
    <row r="46750" spans="6:6">
      <c r="F46750" s="1846"/>
    </row>
    <row r="46751" spans="6:6">
      <c r="F46751" s="1846"/>
    </row>
    <row r="46752" spans="6:6">
      <c r="F46752" s="1846"/>
    </row>
    <row r="46753" spans="6:6">
      <c r="F46753" s="1846"/>
    </row>
    <row r="46754" spans="6:6">
      <c r="F46754" s="1846"/>
    </row>
    <row r="46755" spans="6:6">
      <c r="F46755" s="1846"/>
    </row>
    <row r="46756" spans="6:6">
      <c r="F46756" s="1846"/>
    </row>
    <row r="46757" spans="6:6">
      <c r="F46757" s="1846"/>
    </row>
    <row r="46758" spans="6:6">
      <c r="F46758" s="1846"/>
    </row>
    <row r="46759" spans="6:6">
      <c r="F46759" s="1846"/>
    </row>
    <row r="46760" spans="6:6">
      <c r="F46760" s="1846"/>
    </row>
    <row r="46761" spans="6:6">
      <c r="F46761" s="1846"/>
    </row>
    <row r="46762" spans="6:6">
      <c r="F46762" s="1846"/>
    </row>
    <row r="46763" spans="6:6">
      <c r="F46763" s="1846"/>
    </row>
    <row r="46764" spans="6:6">
      <c r="F46764" s="1846"/>
    </row>
    <row r="46765" spans="6:6">
      <c r="F46765" s="1846"/>
    </row>
    <row r="46766" spans="6:6">
      <c r="F46766" s="1846"/>
    </row>
    <row r="46767" spans="6:6">
      <c r="F46767" s="1846"/>
    </row>
    <row r="46768" spans="6:6">
      <c r="F46768" s="1846"/>
    </row>
    <row r="46769" spans="6:6">
      <c r="F46769" s="1846"/>
    </row>
    <row r="46770" spans="6:6">
      <c r="F46770" s="1846"/>
    </row>
    <row r="46771" spans="6:6">
      <c r="F46771" s="1846"/>
    </row>
    <row r="46772" spans="6:6">
      <c r="F46772" s="1846"/>
    </row>
    <row r="46773" spans="6:6">
      <c r="F46773" s="1846"/>
    </row>
    <row r="46774" spans="6:6">
      <c r="F46774" s="1846"/>
    </row>
    <row r="46775" spans="6:6">
      <c r="F46775" s="1846"/>
    </row>
    <row r="46776" spans="6:6">
      <c r="F46776" s="1846"/>
    </row>
    <row r="46777" spans="6:6">
      <c r="F46777" s="1846"/>
    </row>
    <row r="46778" spans="6:6">
      <c r="F46778" s="1846"/>
    </row>
    <row r="46779" spans="6:6">
      <c r="F46779" s="1846"/>
    </row>
    <row r="46780" spans="6:6">
      <c r="F46780" s="1846"/>
    </row>
    <row r="46781" spans="6:6">
      <c r="F46781" s="1846"/>
    </row>
    <row r="46782" spans="6:6">
      <c r="F46782" s="1846"/>
    </row>
    <row r="46783" spans="6:6">
      <c r="F46783" s="1846"/>
    </row>
    <row r="46784" spans="6:6">
      <c r="F46784" s="1846"/>
    </row>
    <row r="46785" spans="6:6">
      <c r="F46785" s="1846"/>
    </row>
    <row r="46786" spans="6:6">
      <c r="F46786" s="1846"/>
    </row>
    <row r="46787" spans="6:6">
      <c r="F46787" s="1846"/>
    </row>
    <row r="46788" spans="6:6">
      <c r="F46788" s="1846"/>
    </row>
    <row r="46789" spans="6:6">
      <c r="F46789" s="1846"/>
    </row>
    <row r="46790" spans="6:6">
      <c r="F46790" s="1846"/>
    </row>
    <row r="46791" spans="6:6">
      <c r="F46791" s="1846"/>
    </row>
    <row r="46792" spans="6:6">
      <c r="F46792" s="1846"/>
    </row>
    <row r="46793" spans="6:6">
      <c r="F46793" s="1846"/>
    </row>
    <row r="46794" spans="6:6">
      <c r="F46794" s="1846"/>
    </row>
    <row r="46795" spans="6:6">
      <c r="F46795" s="1846"/>
    </row>
    <row r="46796" spans="6:6">
      <c r="F46796" s="1846"/>
    </row>
    <row r="46797" spans="6:6">
      <c r="F46797" s="1846"/>
    </row>
    <row r="46798" spans="6:6">
      <c r="F46798" s="1846"/>
    </row>
    <row r="46799" spans="6:6">
      <c r="F46799" s="1846"/>
    </row>
    <row r="46800" spans="6:6">
      <c r="F46800" s="1846"/>
    </row>
    <row r="46801" spans="6:6">
      <c r="F46801" s="1846"/>
    </row>
    <row r="46802" spans="6:6">
      <c r="F46802" s="1846"/>
    </row>
    <row r="46803" spans="6:6">
      <c r="F46803" s="1846"/>
    </row>
    <row r="46804" spans="6:6">
      <c r="F46804" s="1846"/>
    </row>
    <row r="46805" spans="6:6">
      <c r="F46805" s="1846"/>
    </row>
    <row r="46806" spans="6:6">
      <c r="F46806" s="1846"/>
    </row>
    <row r="46807" spans="6:6">
      <c r="F46807" s="1846"/>
    </row>
    <row r="46808" spans="6:6">
      <c r="F46808" s="1846"/>
    </row>
    <row r="46809" spans="6:6">
      <c r="F46809" s="1846"/>
    </row>
    <row r="46810" spans="6:6">
      <c r="F46810" s="1846"/>
    </row>
    <row r="46811" spans="6:6">
      <c r="F46811" s="1846"/>
    </row>
    <row r="46812" spans="6:6">
      <c r="F46812" s="1846"/>
    </row>
    <row r="46813" spans="6:6">
      <c r="F46813" s="1846"/>
    </row>
    <row r="46814" spans="6:6">
      <c r="F46814" s="1846"/>
    </row>
    <row r="46815" spans="6:6">
      <c r="F46815" s="1846"/>
    </row>
    <row r="46816" spans="6:6">
      <c r="F46816" s="1846"/>
    </row>
    <row r="46817" spans="6:6">
      <c r="F46817" s="1846"/>
    </row>
    <row r="46818" spans="6:6">
      <c r="F46818" s="1846"/>
    </row>
    <row r="46819" spans="6:6">
      <c r="F46819" s="1846"/>
    </row>
    <row r="46820" spans="6:6">
      <c r="F46820" s="1846"/>
    </row>
    <row r="46821" spans="6:6">
      <c r="F46821" s="1846"/>
    </row>
    <row r="46822" spans="6:6">
      <c r="F46822" s="1846"/>
    </row>
    <row r="46823" spans="6:6">
      <c r="F46823" s="1846"/>
    </row>
    <row r="46824" spans="6:6">
      <c r="F46824" s="1846"/>
    </row>
    <row r="46825" spans="6:6">
      <c r="F46825" s="1846"/>
    </row>
    <row r="46826" spans="6:6">
      <c r="F46826" s="1846"/>
    </row>
    <row r="46827" spans="6:6">
      <c r="F46827" s="1846"/>
    </row>
    <row r="46828" spans="6:6">
      <c r="F46828" s="1846"/>
    </row>
    <row r="46829" spans="6:6">
      <c r="F46829" s="1846"/>
    </row>
    <row r="46830" spans="6:6">
      <c r="F46830" s="1846"/>
    </row>
    <row r="46831" spans="6:6">
      <c r="F46831" s="1846"/>
    </row>
    <row r="46832" spans="6:6">
      <c r="F46832" s="1846"/>
    </row>
    <row r="46833" spans="6:6">
      <c r="F46833" s="1846"/>
    </row>
    <row r="46834" spans="6:6">
      <c r="F46834" s="1846"/>
    </row>
    <row r="46835" spans="6:6">
      <c r="F46835" s="1846"/>
    </row>
    <row r="46836" spans="6:6">
      <c r="F46836" s="1846"/>
    </row>
    <row r="46837" spans="6:6">
      <c r="F46837" s="1846"/>
    </row>
    <row r="46838" spans="6:6">
      <c r="F46838" s="1846"/>
    </row>
    <row r="46839" spans="6:6">
      <c r="F46839" s="1846"/>
    </row>
    <row r="46840" spans="6:6">
      <c r="F46840" s="1846"/>
    </row>
    <row r="46841" spans="6:6">
      <c r="F46841" s="1846"/>
    </row>
    <row r="46842" spans="6:6">
      <c r="F46842" s="1846"/>
    </row>
    <row r="46843" spans="6:6">
      <c r="F46843" s="1846"/>
    </row>
    <row r="46844" spans="6:6">
      <c r="F46844" s="1846"/>
    </row>
    <row r="46845" spans="6:6">
      <c r="F46845" s="1846"/>
    </row>
    <row r="46846" spans="6:6">
      <c r="F46846" s="1846"/>
    </row>
    <row r="46847" spans="6:6">
      <c r="F46847" s="1846"/>
    </row>
    <row r="46848" spans="6:6">
      <c r="F46848" s="1846"/>
    </row>
    <row r="46849" spans="6:6">
      <c r="F46849" s="1846"/>
    </row>
    <row r="46850" spans="6:6">
      <c r="F46850" s="1846"/>
    </row>
    <row r="46851" spans="6:6">
      <c r="F46851" s="1846"/>
    </row>
    <row r="46852" spans="6:6">
      <c r="F46852" s="1846"/>
    </row>
    <row r="46853" spans="6:6">
      <c r="F46853" s="1846"/>
    </row>
    <row r="46854" spans="6:6">
      <c r="F46854" s="1846"/>
    </row>
    <row r="46855" spans="6:6">
      <c r="F46855" s="1846"/>
    </row>
    <row r="46856" spans="6:6">
      <c r="F46856" s="1846"/>
    </row>
    <row r="46857" spans="6:6">
      <c r="F46857" s="1846"/>
    </row>
    <row r="46858" spans="6:6">
      <c r="F46858" s="1846"/>
    </row>
    <row r="46859" spans="6:6">
      <c r="F46859" s="1846"/>
    </row>
    <row r="46860" spans="6:6">
      <c r="F46860" s="1846"/>
    </row>
    <row r="46861" spans="6:6">
      <c r="F46861" s="1846"/>
    </row>
    <row r="46862" spans="6:6">
      <c r="F46862" s="1846"/>
    </row>
    <row r="46863" spans="6:6">
      <c r="F46863" s="1846"/>
    </row>
    <row r="46864" spans="6:6">
      <c r="F46864" s="1846"/>
    </row>
    <row r="46865" spans="6:6">
      <c r="F46865" s="1846"/>
    </row>
    <row r="46866" spans="6:6">
      <c r="F46866" s="1846"/>
    </row>
    <row r="46867" spans="6:6">
      <c r="F46867" s="1846"/>
    </row>
    <row r="46868" spans="6:6">
      <c r="F46868" s="1846"/>
    </row>
    <row r="46869" spans="6:6">
      <c r="F46869" s="1846"/>
    </row>
    <row r="46870" spans="6:6">
      <c r="F46870" s="1846"/>
    </row>
    <row r="46871" spans="6:6">
      <c r="F46871" s="1846"/>
    </row>
    <row r="46872" spans="6:6">
      <c r="F46872" s="1846"/>
    </row>
    <row r="46873" spans="6:6">
      <c r="F46873" s="1846"/>
    </row>
    <row r="46874" spans="6:6">
      <c r="F46874" s="1846"/>
    </row>
    <row r="46875" spans="6:6">
      <c r="F46875" s="1846"/>
    </row>
    <row r="46876" spans="6:6">
      <c r="F46876" s="1846"/>
    </row>
    <row r="46877" spans="6:6">
      <c r="F46877" s="1846"/>
    </row>
    <row r="46878" spans="6:6">
      <c r="F46878" s="1846"/>
    </row>
    <row r="46879" spans="6:6">
      <c r="F46879" s="1846"/>
    </row>
    <row r="46880" spans="6:6">
      <c r="F46880" s="1846"/>
    </row>
    <row r="46881" spans="6:6">
      <c r="F46881" s="1846"/>
    </row>
    <row r="46882" spans="6:6">
      <c r="F46882" s="1846"/>
    </row>
    <row r="46883" spans="6:6">
      <c r="F46883" s="1846"/>
    </row>
    <row r="46884" spans="6:6">
      <c r="F46884" s="1846"/>
    </row>
    <row r="46885" spans="6:6">
      <c r="F46885" s="1846"/>
    </row>
    <row r="46886" spans="6:6">
      <c r="F46886" s="1846"/>
    </row>
    <row r="46887" spans="6:6">
      <c r="F46887" s="1846"/>
    </row>
    <row r="46888" spans="6:6">
      <c r="F46888" s="1846"/>
    </row>
    <row r="46889" spans="6:6">
      <c r="F46889" s="1846"/>
    </row>
    <row r="46890" spans="6:6">
      <c r="F46890" s="1846"/>
    </row>
    <row r="46891" spans="6:6">
      <c r="F46891" s="1846"/>
    </row>
    <row r="46892" spans="6:6">
      <c r="F46892" s="1846"/>
    </row>
    <row r="46893" spans="6:6">
      <c r="F46893" s="1846"/>
    </row>
    <row r="46894" spans="6:6">
      <c r="F46894" s="1846"/>
    </row>
    <row r="46895" spans="6:6">
      <c r="F46895" s="1846"/>
    </row>
    <row r="46896" spans="6:6">
      <c r="F46896" s="1846"/>
    </row>
    <row r="46897" spans="6:6">
      <c r="F46897" s="1846"/>
    </row>
    <row r="46898" spans="6:6">
      <c r="F46898" s="1846"/>
    </row>
    <row r="46899" spans="6:6">
      <c r="F46899" s="1846"/>
    </row>
    <row r="46900" spans="6:6">
      <c r="F46900" s="1846"/>
    </row>
    <row r="46901" spans="6:6">
      <c r="F46901" s="1846"/>
    </row>
    <row r="46902" spans="6:6">
      <c r="F46902" s="1846"/>
    </row>
    <row r="46903" spans="6:6">
      <c r="F46903" s="1846"/>
    </row>
    <row r="46904" spans="6:6">
      <c r="F46904" s="1846"/>
    </row>
    <row r="46905" spans="6:6">
      <c r="F46905" s="1846"/>
    </row>
    <row r="46906" spans="6:6">
      <c r="F46906" s="1846"/>
    </row>
    <row r="46907" spans="6:6">
      <c r="F46907" s="1846"/>
    </row>
    <row r="46908" spans="6:6">
      <c r="F46908" s="1846"/>
    </row>
    <row r="46909" spans="6:6">
      <c r="F46909" s="1846"/>
    </row>
    <row r="46910" spans="6:6">
      <c r="F46910" s="1846"/>
    </row>
    <row r="46911" spans="6:6">
      <c r="F46911" s="1846"/>
    </row>
    <row r="46912" spans="6:6">
      <c r="F46912" s="1846"/>
    </row>
    <row r="46913" spans="6:6">
      <c r="F46913" s="1846"/>
    </row>
    <row r="46914" spans="6:6">
      <c r="F46914" s="1846"/>
    </row>
    <row r="46915" spans="6:6">
      <c r="F46915" s="1846"/>
    </row>
    <row r="46916" spans="6:6">
      <c r="F46916" s="1846"/>
    </row>
    <row r="46917" spans="6:6">
      <c r="F46917" s="1846"/>
    </row>
    <row r="46918" spans="6:6">
      <c r="F46918" s="1846"/>
    </row>
    <row r="46919" spans="6:6">
      <c r="F46919" s="1846"/>
    </row>
    <row r="46920" spans="6:6">
      <c r="F46920" s="1846"/>
    </row>
    <row r="46921" spans="6:6">
      <c r="F46921" s="1846"/>
    </row>
    <row r="46922" spans="6:6">
      <c r="F46922" s="1846"/>
    </row>
    <row r="46923" spans="6:6">
      <c r="F46923" s="1846"/>
    </row>
    <row r="46924" spans="6:6">
      <c r="F46924" s="1846"/>
    </row>
    <row r="46925" spans="6:6">
      <c r="F46925" s="1846"/>
    </row>
    <row r="46926" spans="6:6">
      <c r="F46926" s="1846"/>
    </row>
    <row r="46927" spans="6:6">
      <c r="F46927" s="1846"/>
    </row>
    <row r="46928" spans="6:6">
      <c r="F46928" s="1846"/>
    </row>
    <row r="46929" spans="6:6">
      <c r="F46929" s="1846"/>
    </row>
    <row r="46930" spans="6:6">
      <c r="F46930" s="1846"/>
    </row>
    <row r="46931" spans="6:6">
      <c r="F46931" s="1846"/>
    </row>
    <row r="46932" spans="6:6">
      <c r="F46932" s="1846"/>
    </row>
    <row r="46933" spans="6:6">
      <c r="F46933" s="1846"/>
    </row>
    <row r="46934" spans="6:6">
      <c r="F46934" s="1846"/>
    </row>
    <row r="46935" spans="6:6">
      <c r="F46935" s="1846"/>
    </row>
    <row r="46936" spans="6:6">
      <c r="F46936" s="1846"/>
    </row>
    <row r="46937" spans="6:6">
      <c r="F46937" s="1846"/>
    </row>
    <row r="46938" spans="6:6">
      <c r="F46938" s="1846"/>
    </row>
    <row r="46939" spans="6:6">
      <c r="F46939" s="1846"/>
    </row>
    <row r="46940" spans="6:6">
      <c r="F46940" s="1846"/>
    </row>
    <row r="46941" spans="6:6">
      <c r="F46941" s="1846"/>
    </row>
    <row r="46942" spans="6:6">
      <c r="F46942" s="1846"/>
    </row>
    <row r="46943" spans="6:6">
      <c r="F46943" s="1846"/>
    </row>
    <row r="46944" spans="6:6">
      <c r="F46944" s="1846"/>
    </row>
    <row r="46945" spans="6:6">
      <c r="F46945" s="1846"/>
    </row>
    <row r="46946" spans="6:6">
      <c r="F46946" s="1846"/>
    </row>
    <row r="46947" spans="6:6">
      <c r="F46947" s="1846"/>
    </row>
    <row r="46948" spans="6:6">
      <c r="F46948" s="1846"/>
    </row>
    <row r="46949" spans="6:6">
      <c r="F46949" s="1846"/>
    </row>
    <row r="46950" spans="6:6">
      <c r="F46950" s="1846"/>
    </row>
    <row r="46951" spans="6:6">
      <c r="F46951" s="1846"/>
    </row>
    <row r="46952" spans="6:6">
      <c r="F46952" s="1846"/>
    </row>
    <row r="46953" spans="6:6">
      <c r="F46953" s="1846"/>
    </row>
    <row r="46954" spans="6:6">
      <c r="F46954" s="1846"/>
    </row>
    <row r="46955" spans="6:6">
      <c r="F46955" s="1846"/>
    </row>
    <row r="46956" spans="6:6">
      <c r="F46956" s="1846"/>
    </row>
    <row r="46957" spans="6:6">
      <c r="F46957" s="1846"/>
    </row>
    <row r="46958" spans="6:6">
      <c r="F46958" s="1846"/>
    </row>
    <row r="46959" spans="6:6">
      <c r="F46959" s="1846"/>
    </row>
    <row r="46960" spans="6:6">
      <c r="F46960" s="1846"/>
    </row>
    <row r="46961" spans="6:6">
      <c r="F46961" s="1846"/>
    </row>
    <row r="46962" spans="6:6">
      <c r="F46962" s="1846"/>
    </row>
    <row r="46963" spans="6:6">
      <c r="F46963" s="1846"/>
    </row>
    <row r="46964" spans="6:6">
      <c r="F46964" s="1846"/>
    </row>
    <row r="46965" spans="6:6">
      <c r="F46965" s="1846"/>
    </row>
    <row r="46966" spans="6:6">
      <c r="F46966" s="1846"/>
    </row>
    <row r="46967" spans="6:6">
      <c r="F46967" s="1846"/>
    </row>
    <row r="46968" spans="6:6">
      <c r="F46968" s="1846"/>
    </row>
    <row r="46969" spans="6:6">
      <c r="F46969" s="1846"/>
    </row>
    <row r="46970" spans="6:6">
      <c r="F46970" s="1846"/>
    </row>
    <row r="46971" spans="6:6">
      <c r="F46971" s="1846"/>
    </row>
    <row r="46972" spans="6:6">
      <c r="F46972" s="1846"/>
    </row>
    <row r="46973" spans="6:6">
      <c r="F46973" s="1846"/>
    </row>
    <row r="46974" spans="6:6">
      <c r="F46974" s="1846"/>
    </row>
    <row r="46975" spans="6:6">
      <c r="F46975" s="1846"/>
    </row>
    <row r="46976" spans="6:6">
      <c r="F46976" s="1846"/>
    </row>
    <row r="46977" spans="6:6">
      <c r="F46977" s="1846"/>
    </row>
    <row r="46978" spans="6:6">
      <c r="F46978" s="1846"/>
    </row>
    <row r="46979" spans="6:6">
      <c r="F46979" s="1846"/>
    </row>
    <row r="46980" spans="6:6">
      <c r="F46980" s="1846"/>
    </row>
    <row r="46981" spans="6:6">
      <c r="F46981" s="1846"/>
    </row>
    <row r="46982" spans="6:6">
      <c r="F46982" s="1846"/>
    </row>
    <row r="46983" spans="6:6">
      <c r="F46983" s="1846"/>
    </row>
    <row r="46984" spans="6:6">
      <c r="F46984" s="1846"/>
    </row>
    <row r="46985" spans="6:6">
      <c r="F46985" s="1846"/>
    </row>
    <row r="46986" spans="6:6">
      <c r="F46986" s="1846"/>
    </row>
    <row r="46987" spans="6:6">
      <c r="F46987" s="1846"/>
    </row>
    <row r="46988" spans="6:6">
      <c r="F46988" s="1846"/>
    </row>
    <row r="46989" spans="6:6">
      <c r="F46989" s="1846"/>
    </row>
    <row r="46990" spans="6:6">
      <c r="F46990" s="1846"/>
    </row>
    <row r="46991" spans="6:6">
      <c r="F46991" s="1846"/>
    </row>
    <row r="46992" spans="6:6">
      <c r="F46992" s="1846"/>
    </row>
    <row r="46993" spans="6:6">
      <c r="F46993" s="1846"/>
    </row>
    <row r="46994" spans="6:6">
      <c r="F46994" s="1846"/>
    </row>
    <row r="46995" spans="6:6">
      <c r="F46995" s="1846"/>
    </row>
    <row r="46996" spans="6:6">
      <c r="F46996" s="1846"/>
    </row>
    <row r="46997" spans="6:6">
      <c r="F46997" s="1846"/>
    </row>
    <row r="46998" spans="6:6">
      <c r="F46998" s="1846"/>
    </row>
    <row r="46999" spans="6:6">
      <c r="F46999" s="1846"/>
    </row>
    <row r="47000" spans="6:6">
      <c r="F47000" s="1846"/>
    </row>
    <row r="47001" spans="6:6">
      <c r="F47001" s="1846"/>
    </row>
    <row r="47002" spans="6:6">
      <c r="F47002" s="1846"/>
    </row>
    <row r="47003" spans="6:6">
      <c r="F47003" s="1846"/>
    </row>
    <row r="47004" spans="6:6">
      <c r="F47004" s="1846"/>
    </row>
    <row r="47005" spans="6:6">
      <c r="F47005" s="1846"/>
    </row>
    <row r="47006" spans="6:6">
      <c r="F47006" s="1846"/>
    </row>
    <row r="47007" spans="6:6">
      <c r="F47007" s="1846"/>
    </row>
    <row r="47008" spans="6:6">
      <c r="F47008" s="1846"/>
    </row>
    <row r="47009" spans="6:6">
      <c r="F47009" s="1846"/>
    </row>
    <row r="47010" spans="6:6">
      <c r="F47010" s="1846"/>
    </row>
    <row r="47011" spans="6:6">
      <c r="F47011" s="1846"/>
    </row>
    <row r="47012" spans="6:6">
      <c r="F47012" s="1846"/>
    </row>
    <row r="47013" spans="6:6">
      <c r="F47013" s="1846"/>
    </row>
    <row r="47014" spans="6:6">
      <c r="F47014" s="1846"/>
    </row>
    <row r="47015" spans="6:6">
      <c r="F47015" s="1846"/>
    </row>
    <row r="47016" spans="6:6">
      <c r="F47016" s="1846"/>
    </row>
    <row r="47017" spans="6:6">
      <c r="F47017" s="1846"/>
    </row>
    <row r="47018" spans="6:6">
      <c r="F47018" s="1846"/>
    </row>
    <row r="47019" spans="6:6">
      <c r="F47019" s="1846"/>
    </row>
    <row r="47020" spans="6:6">
      <c r="F47020" s="1846"/>
    </row>
    <row r="47021" spans="6:6">
      <c r="F47021" s="1846"/>
    </row>
    <row r="47022" spans="6:6">
      <c r="F47022" s="1846"/>
    </row>
    <row r="47023" spans="6:6">
      <c r="F47023" s="1846"/>
    </row>
    <row r="47024" spans="6:6">
      <c r="F47024" s="1846"/>
    </row>
    <row r="47025" spans="6:6">
      <c r="F47025" s="1846"/>
    </row>
    <row r="47026" spans="6:6">
      <c r="F47026" s="1846"/>
    </row>
    <row r="47027" spans="6:6">
      <c r="F47027" s="1846"/>
    </row>
    <row r="47028" spans="6:6">
      <c r="F47028" s="1846"/>
    </row>
    <row r="47029" spans="6:6">
      <c r="F47029" s="1846"/>
    </row>
    <row r="47030" spans="6:6">
      <c r="F47030" s="1846"/>
    </row>
    <row r="47031" spans="6:6">
      <c r="F47031" s="1846"/>
    </row>
    <row r="47032" spans="6:6">
      <c r="F47032" s="1846"/>
    </row>
    <row r="47033" spans="6:6">
      <c r="F47033" s="1846"/>
    </row>
    <row r="47034" spans="6:6">
      <c r="F47034" s="1846"/>
    </row>
    <row r="47035" spans="6:6">
      <c r="F47035" s="1846"/>
    </row>
    <row r="47036" spans="6:6">
      <c r="F47036" s="1846"/>
    </row>
    <row r="47037" spans="6:6">
      <c r="F47037" s="1846"/>
    </row>
    <row r="47038" spans="6:6">
      <c r="F47038" s="1846"/>
    </row>
    <row r="47039" spans="6:6">
      <c r="F47039" s="1846"/>
    </row>
    <row r="47040" spans="6:6">
      <c r="F47040" s="1846"/>
    </row>
    <row r="47041" spans="6:6">
      <c r="F47041" s="1846"/>
    </row>
    <row r="47042" spans="6:6">
      <c r="F47042" s="1846"/>
    </row>
    <row r="47043" spans="6:6">
      <c r="F47043" s="1846"/>
    </row>
    <row r="47044" spans="6:6">
      <c r="F47044" s="1846"/>
    </row>
    <row r="47045" spans="6:6">
      <c r="F47045" s="1846"/>
    </row>
    <row r="47046" spans="6:6">
      <c r="F47046" s="1846"/>
    </row>
    <row r="47047" spans="6:6">
      <c r="F47047" s="1846"/>
    </row>
    <row r="47048" spans="6:6">
      <c r="F47048" s="1846"/>
    </row>
    <row r="47049" spans="6:6">
      <c r="F47049" s="1846"/>
    </row>
    <row r="47050" spans="6:6">
      <c r="F47050" s="1846"/>
    </row>
    <row r="47051" spans="6:6">
      <c r="F47051" s="1846"/>
    </row>
    <row r="47052" spans="6:6">
      <c r="F47052" s="1846"/>
    </row>
    <row r="47053" spans="6:6">
      <c r="F47053" s="1846"/>
    </row>
    <row r="47054" spans="6:6">
      <c r="F47054" s="1846"/>
    </row>
    <row r="47055" spans="6:6">
      <c r="F47055" s="1846"/>
    </row>
    <row r="47056" spans="6:6">
      <c r="F47056" s="1846"/>
    </row>
    <row r="47057" spans="6:6">
      <c r="F47057" s="1846"/>
    </row>
    <row r="47058" spans="6:6">
      <c r="F47058" s="1846"/>
    </row>
    <row r="47059" spans="6:6">
      <c r="F47059" s="1846"/>
    </row>
    <row r="47060" spans="6:6">
      <c r="F47060" s="1846"/>
    </row>
    <row r="47061" spans="6:6">
      <c r="F47061" s="1846"/>
    </row>
    <row r="47062" spans="6:6">
      <c r="F47062" s="1846"/>
    </row>
    <row r="47063" spans="6:6">
      <c r="F47063" s="1846"/>
    </row>
    <row r="47064" spans="6:6">
      <c r="F47064" s="1846"/>
    </row>
    <row r="47065" spans="6:6">
      <c r="F47065" s="1846"/>
    </row>
    <row r="47066" spans="6:6">
      <c r="F47066" s="1846"/>
    </row>
    <row r="47067" spans="6:6">
      <c r="F47067" s="1846"/>
    </row>
    <row r="47068" spans="6:6">
      <c r="F47068" s="1846"/>
    </row>
    <row r="47069" spans="6:6">
      <c r="F47069" s="1846"/>
    </row>
    <row r="47070" spans="6:6">
      <c r="F47070" s="1846"/>
    </row>
    <row r="47071" spans="6:6">
      <c r="F47071" s="1846"/>
    </row>
    <row r="47072" spans="6:6">
      <c r="F47072" s="1846"/>
    </row>
    <row r="47073" spans="6:6">
      <c r="F47073" s="1846"/>
    </row>
    <row r="47074" spans="6:6">
      <c r="F47074" s="1846"/>
    </row>
    <row r="47075" spans="6:6">
      <c r="F47075" s="1846"/>
    </row>
    <row r="47076" spans="6:6">
      <c r="F47076" s="1846"/>
    </row>
    <row r="47077" spans="6:6">
      <c r="F47077" s="1846"/>
    </row>
    <row r="47078" spans="6:6">
      <c r="F47078" s="1846"/>
    </row>
    <row r="47079" spans="6:6">
      <c r="F47079" s="1846"/>
    </row>
    <row r="47080" spans="6:6">
      <c r="F47080" s="1846"/>
    </row>
    <row r="47081" spans="6:6">
      <c r="F47081" s="1846"/>
    </row>
    <row r="47082" spans="6:6">
      <c r="F47082" s="1846"/>
    </row>
    <row r="47083" spans="6:6">
      <c r="F47083" s="1846"/>
    </row>
    <row r="47084" spans="6:6">
      <c r="F47084" s="1846"/>
    </row>
    <row r="47085" spans="6:6">
      <c r="F47085" s="1846"/>
    </row>
    <row r="47086" spans="6:6">
      <c r="F47086" s="1846"/>
    </row>
    <row r="47087" spans="6:6">
      <c r="F47087" s="1846"/>
    </row>
    <row r="47088" spans="6:6">
      <c r="F47088" s="1846"/>
    </row>
    <row r="47089" spans="6:6">
      <c r="F47089" s="1846"/>
    </row>
    <row r="47090" spans="6:6">
      <c r="F47090" s="1846"/>
    </row>
    <row r="47091" spans="6:6">
      <c r="F47091" s="1846"/>
    </row>
    <row r="47092" spans="6:6">
      <c r="F47092" s="1846"/>
    </row>
    <row r="47093" spans="6:6">
      <c r="F47093" s="1846"/>
    </row>
    <row r="47094" spans="6:6">
      <c r="F47094" s="1846"/>
    </row>
    <row r="47095" spans="6:6">
      <c r="F47095" s="1846"/>
    </row>
    <row r="47096" spans="6:6">
      <c r="F47096" s="1846"/>
    </row>
    <row r="47097" spans="6:6">
      <c r="F47097" s="1846"/>
    </row>
    <row r="47098" spans="6:6">
      <c r="F47098" s="1846"/>
    </row>
    <row r="47099" spans="6:6">
      <c r="F47099" s="1846"/>
    </row>
    <row r="47100" spans="6:6">
      <c r="F47100" s="1846"/>
    </row>
    <row r="47101" spans="6:6">
      <c r="F47101" s="1846"/>
    </row>
    <row r="47102" spans="6:6">
      <c r="F47102" s="1846"/>
    </row>
    <row r="47103" spans="6:6">
      <c r="F47103" s="1846"/>
    </row>
    <row r="47104" spans="6:6">
      <c r="F47104" s="1846"/>
    </row>
    <row r="47105" spans="6:6">
      <c r="F47105" s="1846"/>
    </row>
    <row r="47106" spans="6:6">
      <c r="F47106" s="1846"/>
    </row>
    <row r="47107" spans="6:6">
      <c r="F47107" s="1846"/>
    </row>
    <row r="47108" spans="6:6">
      <c r="F47108" s="1846"/>
    </row>
    <row r="47109" spans="6:6">
      <c r="F47109" s="1846"/>
    </row>
    <row r="47110" spans="6:6">
      <c r="F47110" s="1846"/>
    </row>
    <row r="47111" spans="6:6">
      <c r="F47111" s="1846"/>
    </row>
    <row r="47112" spans="6:6">
      <c r="F47112" s="1846"/>
    </row>
    <row r="47113" spans="6:6">
      <c r="F47113" s="1846"/>
    </row>
    <row r="47114" spans="6:6">
      <c r="F47114" s="1846"/>
    </row>
    <row r="47115" spans="6:6">
      <c r="F47115" s="1846"/>
    </row>
    <row r="47116" spans="6:6">
      <c r="F47116" s="1846"/>
    </row>
    <row r="47117" spans="6:6">
      <c r="F47117" s="1846"/>
    </row>
    <row r="47118" spans="6:6">
      <c r="F47118" s="1846"/>
    </row>
    <row r="47119" spans="6:6">
      <c r="F47119" s="1846"/>
    </row>
    <row r="47120" spans="6:6">
      <c r="F47120" s="1846"/>
    </row>
    <row r="47121" spans="6:6">
      <c r="F47121" s="1846"/>
    </row>
    <row r="47122" spans="6:6">
      <c r="F47122" s="1846"/>
    </row>
    <row r="47123" spans="6:6">
      <c r="F47123" s="1846"/>
    </row>
    <row r="47124" spans="6:6">
      <c r="F47124" s="1846"/>
    </row>
    <row r="47125" spans="6:6">
      <c r="F47125" s="1846"/>
    </row>
    <row r="47126" spans="6:6">
      <c r="F47126" s="1846"/>
    </row>
    <row r="47127" spans="6:6">
      <c r="F47127" s="1846"/>
    </row>
    <row r="47128" spans="6:6">
      <c r="F47128" s="1846"/>
    </row>
    <row r="47129" spans="6:6">
      <c r="F47129" s="1846"/>
    </row>
    <row r="47130" spans="6:6">
      <c r="F47130" s="1846"/>
    </row>
    <row r="47131" spans="6:6">
      <c r="F47131" s="1846"/>
    </row>
    <row r="47132" spans="6:6">
      <c r="F47132" s="1846"/>
    </row>
    <row r="47133" spans="6:6">
      <c r="F47133" s="1846"/>
    </row>
    <row r="47134" spans="6:6">
      <c r="F47134" s="1846"/>
    </row>
    <row r="47135" spans="6:6">
      <c r="F47135" s="1846"/>
    </row>
    <row r="47136" spans="6:6">
      <c r="F47136" s="1846"/>
    </row>
    <row r="47137" spans="6:6">
      <c r="F47137" s="1846"/>
    </row>
    <row r="47138" spans="6:6">
      <c r="F47138" s="1846"/>
    </row>
    <row r="47139" spans="6:6">
      <c r="F47139" s="1846"/>
    </row>
    <row r="47140" spans="6:6">
      <c r="F47140" s="1846"/>
    </row>
    <row r="47141" spans="6:6">
      <c r="F47141" s="1846"/>
    </row>
    <row r="47142" spans="6:6">
      <c r="F47142" s="1846"/>
    </row>
    <row r="47143" spans="6:6">
      <c r="F47143" s="1846"/>
    </row>
    <row r="47144" spans="6:6">
      <c r="F47144" s="1846"/>
    </row>
    <row r="47145" spans="6:6">
      <c r="F47145" s="1846"/>
    </row>
    <row r="47146" spans="6:6">
      <c r="F47146" s="1846"/>
    </row>
    <row r="47147" spans="6:6">
      <c r="F47147" s="1846"/>
    </row>
    <row r="47148" spans="6:6">
      <c r="F47148" s="1846"/>
    </row>
    <row r="47149" spans="6:6">
      <c r="F47149" s="1846"/>
    </row>
    <row r="47150" spans="6:6">
      <c r="F47150" s="1846"/>
    </row>
    <row r="47151" spans="6:6">
      <c r="F47151" s="1846"/>
    </row>
    <row r="47152" spans="6:6">
      <c r="F47152" s="1846"/>
    </row>
    <row r="47153" spans="6:6">
      <c r="F47153" s="1846"/>
    </row>
    <row r="47154" spans="6:6">
      <c r="F47154" s="1846"/>
    </row>
    <row r="47155" spans="6:6">
      <c r="F47155" s="1846"/>
    </row>
    <row r="47156" spans="6:6">
      <c r="F47156" s="1846"/>
    </row>
    <row r="47157" spans="6:6">
      <c r="F47157" s="1846"/>
    </row>
    <row r="47158" spans="6:6">
      <c r="F47158" s="1846"/>
    </row>
    <row r="47159" spans="6:6">
      <c r="F47159" s="1846"/>
    </row>
    <row r="47160" spans="6:6">
      <c r="F47160" s="1846"/>
    </row>
    <row r="47161" spans="6:6">
      <c r="F47161" s="1846"/>
    </row>
    <row r="47162" spans="6:6">
      <c r="F47162" s="1846"/>
    </row>
    <row r="47163" spans="6:6">
      <c r="F47163" s="1846"/>
    </row>
    <row r="47164" spans="6:6">
      <c r="F47164" s="1846"/>
    </row>
    <row r="47165" spans="6:6">
      <c r="F47165" s="1846"/>
    </row>
    <row r="47166" spans="6:6">
      <c r="F47166" s="1846"/>
    </row>
    <row r="47167" spans="6:6">
      <c r="F47167" s="1846"/>
    </row>
    <row r="47168" spans="6:6">
      <c r="F47168" s="1846"/>
    </row>
    <row r="47169" spans="6:6">
      <c r="F47169" s="1846"/>
    </row>
    <row r="47170" spans="6:6">
      <c r="F47170" s="1846"/>
    </row>
    <row r="47171" spans="6:6">
      <c r="F47171" s="1846"/>
    </row>
    <row r="47172" spans="6:6">
      <c r="F47172" s="1846"/>
    </row>
    <row r="47173" spans="6:6">
      <c r="F47173" s="1846"/>
    </row>
    <row r="47174" spans="6:6">
      <c r="F47174" s="1846"/>
    </row>
    <row r="47175" spans="6:6">
      <c r="F47175" s="1846"/>
    </row>
    <row r="47176" spans="6:6">
      <c r="F47176" s="1846"/>
    </row>
    <row r="47177" spans="6:6">
      <c r="F47177" s="1846"/>
    </row>
    <row r="47178" spans="6:6">
      <c r="F47178" s="1846"/>
    </row>
    <row r="47179" spans="6:6">
      <c r="F47179" s="1846"/>
    </row>
    <row r="47180" spans="6:6">
      <c r="F47180" s="1846"/>
    </row>
    <row r="47181" spans="6:6">
      <c r="F47181" s="1846"/>
    </row>
    <row r="47182" spans="6:6">
      <c r="F47182" s="1846"/>
    </row>
    <row r="47183" spans="6:6">
      <c r="F47183" s="1846"/>
    </row>
    <row r="47184" spans="6:6">
      <c r="F47184" s="1846"/>
    </row>
    <row r="47185" spans="6:6">
      <c r="F47185" s="1846"/>
    </row>
    <row r="47186" spans="6:6">
      <c r="F47186" s="1846"/>
    </row>
    <row r="47187" spans="6:6">
      <c r="F47187" s="1846"/>
    </row>
    <row r="47188" spans="6:6">
      <c r="F47188" s="1846"/>
    </row>
    <row r="47189" spans="6:6">
      <c r="F47189" s="1846"/>
    </row>
    <row r="47190" spans="6:6">
      <c r="F47190" s="1846"/>
    </row>
    <row r="47191" spans="6:6">
      <c r="F47191" s="1846"/>
    </row>
    <row r="47192" spans="6:6">
      <c r="F47192" s="1846"/>
    </row>
    <row r="47193" spans="6:6">
      <c r="F47193" s="1846"/>
    </row>
    <row r="47194" spans="6:6">
      <c r="F47194" s="1846"/>
    </row>
    <row r="47195" spans="6:6">
      <c r="F47195" s="1846"/>
    </row>
    <row r="47196" spans="6:6">
      <c r="F47196" s="1846"/>
    </row>
    <row r="47197" spans="6:6">
      <c r="F47197" s="1846"/>
    </row>
    <row r="47198" spans="6:6">
      <c r="F47198" s="1846"/>
    </row>
    <row r="47199" spans="6:6">
      <c r="F47199" s="1846"/>
    </row>
    <row r="47200" spans="6:6">
      <c r="F47200" s="1846"/>
    </row>
    <row r="47201" spans="6:6">
      <c r="F47201" s="1846"/>
    </row>
    <row r="47202" spans="6:6">
      <c r="F47202" s="1846"/>
    </row>
    <row r="47203" spans="6:6">
      <c r="F47203" s="1846"/>
    </row>
    <row r="47204" spans="6:6">
      <c r="F47204" s="1846"/>
    </row>
    <row r="47205" spans="6:6">
      <c r="F47205" s="1846"/>
    </row>
    <row r="47206" spans="6:6">
      <c r="F47206" s="1846"/>
    </row>
    <row r="47207" spans="6:6">
      <c r="F47207" s="1846"/>
    </row>
    <row r="47208" spans="6:6">
      <c r="F47208" s="1846"/>
    </row>
    <row r="47209" spans="6:6">
      <c r="F47209" s="1846"/>
    </row>
    <row r="47210" spans="6:6">
      <c r="F47210" s="1846"/>
    </row>
    <row r="47211" spans="6:6">
      <c r="F47211" s="1846"/>
    </row>
    <row r="47212" spans="6:6">
      <c r="F47212" s="1846"/>
    </row>
    <row r="47213" spans="6:6">
      <c r="F47213" s="1846"/>
    </row>
    <row r="47214" spans="6:6">
      <c r="F47214" s="1846"/>
    </row>
    <row r="47215" spans="6:6">
      <c r="F47215" s="1846"/>
    </row>
    <row r="47216" spans="6:6">
      <c r="F47216" s="1846"/>
    </row>
    <row r="47217" spans="6:6">
      <c r="F47217" s="1846"/>
    </row>
    <row r="47218" spans="6:6">
      <c r="F47218" s="1846"/>
    </row>
    <row r="47219" spans="6:6">
      <c r="F47219" s="1846"/>
    </row>
    <row r="47220" spans="6:6">
      <c r="F47220" s="1846"/>
    </row>
    <row r="47221" spans="6:6">
      <c r="F47221" s="1846"/>
    </row>
    <row r="47222" spans="6:6">
      <c r="F47222" s="1846"/>
    </row>
    <row r="47223" spans="6:6">
      <c r="F47223" s="1846"/>
    </row>
    <row r="47224" spans="6:6">
      <c r="F47224" s="1846"/>
    </row>
    <row r="47225" spans="6:6">
      <c r="F47225" s="1846"/>
    </row>
    <row r="47226" spans="6:6">
      <c r="F47226" s="1846"/>
    </row>
    <row r="47227" spans="6:6">
      <c r="F47227" s="1846"/>
    </row>
    <row r="47228" spans="6:6">
      <c r="F47228" s="1846"/>
    </row>
    <row r="47229" spans="6:6">
      <c r="F47229" s="1846"/>
    </row>
    <row r="47230" spans="6:6">
      <c r="F47230" s="1846"/>
    </row>
    <row r="47231" spans="6:6">
      <c r="F47231" s="1846"/>
    </row>
    <row r="47232" spans="6:6">
      <c r="F47232" s="1846"/>
    </row>
    <row r="47233" spans="6:6">
      <c r="F47233" s="1846"/>
    </row>
    <row r="47234" spans="6:6">
      <c r="F47234" s="1846"/>
    </row>
    <row r="47235" spans="6:6">
      <c r="F47235" s="1846"/>
    </row>
    <row r="47236" spans="6:6">
      <c r="F47236" s="1846"/>
    </row>
    <row r="47237" spans="6:6">
      <c r="F47237" s="1846"/>
    </row>
    <row r="47238" spans="6:6">
      <c r="F47238" s="1846"/>
    </row>
    <row r="47239" spans="6:6">
      <c r="F47239" s="1846"/>
    </row>
    <row r="47240" spans="6:6">
      <c r="F47240" s="1846"/>
    </row>
    <row r="47241" spans="6:6">
      <c r="F47241" s="1846"/>
    </row>
    <row r="47242" spans="6:6">
      <c r="F47242" s="1846"/>
    </row>
    <row r="47243" spans="6:6">
      <c r="F47243" s="1846"/>
    </row>
    <row r="47244" spans="6:6">
      <c r="F47244" s="1846"/>
    </row>
    <row r="47245" spans="6:6">
      <c r="F47245" s="1846"/>
    </row>
    <row r="47246" spans="6:6">
      <c r="F47246" s="1846"/>
    </row>
    <row r="47247" spans="6:6">
      <c r="F47247" s="1846"/>
    </row>
    <row r="47248" spans="6:6">
      <c r="F47248" s="1846"/>
    </row>
    <row r="47249" spans="6:6">
      <c r="F47249" s="1846"/>
    </row>
    <row r="47250" spans="6:6">
      <c r="F47250" s="1846"/>
    </row>
    <row r="47251" spans="6:6">
      <c r="F47251" s="1846"/>
    </row>
    <row r="47252" spans="6:6">
      <c r="F47252" s="1846"/>
    </row>
    <row r="47253" spans="6:6">
      <c r="F47253" s="1846"/>
    </row>
    <row r="47254" spans="6:6">
      <c r="F47254" s="1846"/>
    </row>
    <row r="47255" spans="6:6">
      <c r="F47255" s="1846"/>
    </row>
    <row r="47256" spans="6:6">
      <c r="F47256" s="1846"/>
    </row>
    <row r="47257" spans="6:6">
      <c r="F47257" s="1846"/>
    </row>
    <row r="47258" spans="6:6">
      <c r="F47258" s="1846"/>
    </row>
    <row r="47259" spans="6:6">
      <c r="F47259" s="1846"/>
    </row>
    <row r="47260" spans="6:6">
      <c r="F47260" s="1846"/>
    </row>
    <row r="47261" spans="6:6">
      <c r="F47261" s="1846"/>
    </row>
    <row r="47262" spans="6:6">
      <c r="F47262" s="1846"/>
    </row>
    <row r="47263" spans="6:6">
      <c r="F47263" s="1846"/>
    </row>
    <row r="47264" spans="6:6">
      <c r="F47264" s="1846"/>
    </row>
    <row r="47265" spans="6:6">
      <c r="F47265" s="1846"/>
    </row>
    <row r="47266" spans="6:6">
      <c r="F47266" s="1846"/>
    </row>
    <row r="47267" spans="6:6">
      <c r="F47267" s="1846"/>
    </row>
    <row r="47268" spans="6:6">
      <c r="F47268" s="1846"/>
    </row>
    <row r="47269" spans="6:6">
      <c r="F47269" s="1846"/>
    </row>
    <row r="47270" spans="6:6">
      <c r="F47270" s="1846"/>
    </row>
    <row r="47271" spans="6:6">
      <c r="F47271" s="1846"/>
    </row>
    <row r="47272" spans="6:6">
      <c r="F47272" s="1846"/>
    </row>
    <row r="47273" spans="6:6">
      <c r="F47273" s="1846"/>
    </row>
    <row r="47274" spans="6:6">
      <c r="F47274" s="1846"/>
    </row>
    <row r="47275" spans="6:6">
      <c r="F47275" s="1846"/>
    </row>
    <row r="47276" spans="6:6">
      <c r="F47276" s="1846"/>
    </row>
    <row r="47277" spans="6:6">
      <c r="F47277" s="1846"/>
    </row>
    <row r="47278" spans="6:6">
      <c r="F47278" s="1846"/>
    </row>
    <row r="47279" spans="6:6">
      <c r="F47279" s="1846"/>
    </row>
    <row r="47280" spans="6:6">
      <c r="F47280" s="1846"/>
    </row>
    <row r="47281" spans="6:6">
      <c r="F47281" s="1846"/>
    </row>
    <row r="47282" spans="6:6">
      <c r="F47282" s="1846"/>
    </row>
    <row r="47283" spans="6:6">
      <c r="F47283" s="1846"/>
    </row>
    <row r="47284" spans="6:6">
      <c r="F47284" s="1846"/>
    </row>
    <row r="47285" spans="6:6">
      <c r="F47285" s="1846"/>
    </row>
    <row r="47286" spans="6:6">
      <c r="F47286" s="1846"/>
    </row>
    <row r="47287" spans="6:6">
      <c r="F47287" s="1846"/>
    </row>
    <row r="47288" spans="6:6">
      <c r="F47288" s="1846"/>
    </row>
    <row r="47289" spans="6:6">
      <c r="F47289" s="1846"/>
    </row>
    <row r="47290" spans="6:6">
      <c r="F47290" s="1846"/>
    </row>
    <row r="47291" spans="6:6">
      <c r="F47291" s="1846"/>
    </row>
    <row r="47292" spans="6:6">
      <c r="F47292" s="1846"/>
    </row>
    <row r="47293" spans="6:6">
      <c r="F47293" s="1846"/>
    </row>
    <row r="47294" spans="6:6">
      <c r="F47294" s="1846"/>
    </row>
    <row r="47295" spans="6:6">
      <c r="F47295" s="1846"/>
    </row>
    <row r="47296" spans="6:6">
      <c r="F47296" s="1846"/>
    </row>
    <row r="47297" spans="6:6">
      <c r="F47297" s="1846"/>
    </row>
    <row r="47298" spans="6:6">
      <c r="F47298" s="1846"/>
    </row>
    <row r="47299" spans="6:6">
      <c r="F47299" s="1846"/>
    </row>
    <row r="47300" spans="6:6">
      <c r="F47300" s="1846"/>
    </row>
    <row r="47301" spans="6:6">
      <c r="F47301" s="1846"/>
    </row>
    <row r="47302" spans="6:6">
      <c r="F47302" s="1846"/>
    </row>
    <row r="47303" spans="6:6">
      <c r="F47303" s="1846"/>
    </row>
    <row r="47304" spans="6:6">
      <c r="F47304" s="1846"/>
    </row>
    <row r="47305" spans="6:6">
      <c r="F47305" s="1846"/>
    </row>
    <row r="47306" spans="6:6">
      <c r="F47306" s="1846"/>
    </row>
    <row r="47307" spans="6:6">
      <c r="F47307" s="1846"/>
    </row>
    <row r="47308" spans="6:6">
      <c r="F47308" s="1846"/>
    </row>
    <row r="47309" spans="6:6">
      <c r="F47309" s="1846"/>
    </row>
    <row r="47310" spans="6:6">
      <c r="F47310" s="1846"/>
    </row>
    <row r="47311" spans="6:6">
      <c r="F47311" s="1846"/>
    </row>
    <row r="47312" spans="6:6">
      <c r="F47312" s="1846"/>
    </row>
    <row r="47313" spans="6:6">
      <c r="F47313" s="1846"/>
    </row>
    <row r="47314" spans="6:6">
      <c r="F47314" s="1846"/>
    </row>
    <row r="47315" spans="6:6">
      <c r="F47315" s="1846"/>
    </row>
    <row r="47316" spans="6:6">
      <c r="F47316" s="1846"/>
    </row>
    <row r="47317" spans="6:6">
      <c r="F47317" s="1846"/>
    </row>
    <row r="47318" spans="6:6">
      <c r="F47318" s="1846"/>
    </row>
    <row r="47319" spans="6:6">
      <c r="F47319" s="1846"/>
    </row>
    <row r="47320" spans="6:6">
      <c r="F47320" s="1846"/>
    </row>
    <row r="47321" spans="6:6">
      <c r="F47321" s="1846"/>
    </row>
    <row r="47322" spans="6:6">
      <c r="F47322" s="1846"/>
    </row>
    <row r="47323" spans="6:6">
      <c r="F47323" s="1846"/>
    </row>
    <row r="47324" spans="6:6">
      <c r="F47324" s="1846"/>
    </row>
    <row r="47325" spans="6:6">
      <c r="F47325" s="1846"/>
    </row>
    <row r="47326" spans="6:6">
      <c r="F47326" s="1846"/>
    </row>
    <row r="47327" spans="6:6">
      <c r="F47327" s="1846"/>
    </row>
    <row r="47328" spans="6:6">
      <c r="F47328" s="1846"/>
    </row>
    <row r="47329" spans="6:6">
      <c r="F47329" s="1846"/>
    </row>
    <row r="47330" spans="6:6">
      <c r="F47330" s="1846"/>
    </row>
    <row r="47331" spans="6:6">
      <c r="F47331" s="1846"/>
    </row>
    <row r="47332" spans="6:6">
      <c r="F47332" s="1846"/>
    </row>
    <row r="47333" spans="6:6">
      <c r="F47333" s="1846"/>
    </row>
    <row r="47334" spans="6:6">
      <c r="F47334" s="1846"/>
    </row>
    <row r="47335" spans="6:6">
      <c r="F47335" s="1846"/>
    </row>
    <row r="47336" spans="6:6">
      <c r="F47336" s="1846"/>
    </row>
    <row r="47337" spans="6:6">
      <c r="F47337" s="1846"/>
    </row>
    <row r="47338" spans="6:6">
      <c r="F47338" s="1846"/>
    </row>
    <row r="47339" spans="6:6">
      <c r="F47339" s="1846"/>
    </row>
    <row r="47340" spans="6:6">
      <c r="F47340" s="1846"/>
    </row>
    <row r="47341" spans="6:6">
      <c r="F47341" s="1846"/>
    </row>
    <row r="47342" spans="6:6">
      <c r="F47342" s="1846"/>
    </row>
    <row r="47343" spans="6:6">
      <c r="F47343" s="1846"/>
    </row>
    <row r="47344" spans="6:6">
      <c r="F47344" s="1846"/>
    </row>
    <row r="47345" spans="6:6">
      <c r="F47345" s="1846"/>
    </row>
    <row r="47346" spans="6:6">
      <c r="F47346" s="1846"/>
    </row>
    <row r="47347" spans="6:6">
      <c r="F47347" s="1846"/>
    </row>
    <row r="47348" spans="6:6">
      <c r="F47348" s="1846"/>
    </row>
    <row r="47349" spans="6:6">
      <c r="F47349" s="1846"/>
    </row>
    <row r="47350" spans="6:6">
      <c r="F47350" s="1846"/>
    </row>
    <row r="47351" spans="6:6">
      <c r="F47351" s="1846"/>
    </row>
    <row r="47352" spans="6:6">
      <c r="F47352" s="1846"/>
    </row>
    <row r="47353" spans="6:6">
      <c r="F47353" s="1846"/>
    </row>
    <row r="47354" spans="6:6">
      <c r="F47354" s="1846"/>
    </row>
    <row r="47355" spans="6:6">
      <c r="F47355" s="1846"/>
    </row>
    <row r="47356" spans="6:6">
      <c r="F47356" s="1846"/>
    </row>
    <row r="47357" spans="6:6">
      <c r="F47357" s="1846"/>
    </row>
    <row r="47358" spans="6:6">
      <c r="F47358" s="1846"/>
    </row>
    <row r="47359" spans="6:6">
      <c r="F47359" s="1846"/>
    </row>
    <row r="47360" spans="6:6">
      <c r="F47360" s="1846"/>
    </row>
    <row r="47361" spans="6:6">
      <c r="F47361" s="1846"/>
    </row>
    <row r="47362" spans="6:6">
      <c r="F47362" s="1846"/>
    </row>
    <row r="47363" spans="6:6">
      <c r="F47363" s="1846"/>
    </row>
    <row r="47364" spans="6:6">
      <c r="F47364" s="1846"/>
    </row>
    <row r="47365" spans="6:6">
      <c r="F47365" s="1846"/>
    </row>
    <row r="47366" spans="6:6">
      <c r="F47366" s="1846"/>
    </row>
    <row r="47367" spans="6:6">
      <c r="F47367" s="1846"/>
    </row>
    <row r="47368" spans="6:6">
      <c r="F47368" s="1846"/>
    </row>
    <row r="47369" spans="6:6">
      <c r="F47369" s="1846"/>
    </row>
    <row r="47370" spans="6:6">
      <c r="F47370" s="1846"/>
    </row>
    <row r="47371" spans="6:6">
      <c r="F47371" s="1846"/>
    </row>
    <row r="47372" spans="6:6">
      <c r="F47372" s="1846"/>
    </row>
    <row r="47373" spans="6:6">
      <c r="F47373" s="1846"/>
    </row>
    <row r="47374" spans="6:6">
      <c r="F47374" s="1846"/>
    </row>
    <row r="47375" spans="6:6">
      <c r="F47375" s="1846"/>
    </row>
    <row r="47376" spans="6:6">
      <c r="F47376" s="1846"/>
    </row>
    <row r="47377" spans="6:6">
      <c r="F47377" s="1846"/>
    </row>
    <row r="47378" spans="6:6">
      <c r="F47378" s="1846"/>
    </row>
    <row r="47379" spans="6:6">
      <c r="F47379" s="1846"/>
    </row>
    <row r="47380" spans="6:6">
      <c r="F47380" s="1846"/>
    </row>
    <row r="47381" spans="6:6">
      <c r="F47381" s="1846"/>
    </row>
    <row r="47382" spans="6:6">
      <c r="F47382" s="1846"/>
    </row>
    <row r="47383" spans="6:6">
      <c r="F47383" s="1846"/>
    </row>
    <row r="47384" spans="6:6">
      <c r="F47384" s="1846"/>
    </row>
    <row r="47385" spans="6:6">
      <c r="F47385" s="1846"/>
    </row>
    <row r="47386" spans="6:6">
      <c r="F47386" s="1846"/>
    </row>
    <row r="47387" spans="6:6">
      <c r="F47387" s="1846"/>
    </row>
    <row r="47388" spans="6:6">
      <c r="F47388" s="1846"/>
    </row>
    <row r="47389" spans="6:6">
      <c r="F47389" s="1846"/>
    </row>
    <row r="47390" spans="6:6">
      <c r="F47390" s="1846"/>
    </row>
    <row r="47391" spans="6:6">
      <c r="F47391" s="1846"/>
    </row>
    <row r="47392" spans="6:6">
      <c r="F47392" s="1846"/>
    </row>
    <row r="47393" spans="6:6">
      <c r="F47393" s="1846"/>
    </row>
    <row r="47394" spans="6:6">
      <c r="F47394" s="1846"/>
    </row>
    <row r="47395" spans="6:6">
      <c r="F47395" s="1846"/>
    </row>
    <row r="47396" spans="6:6">
      <c r="F47396" s="1846"/>
    </row>
    <row r="47397" spans="6:6">
      <c r="F47397" s="1846"/>
    </row>
    <row r="47398" spans="6:6">
      <c r="F47398" s="1846"/>
    </row>
    <row r="47399" spans="6:6">
      <c r="F47399" s="1846"/>
    </row>
    <row r="47400" spans="6:6">
      <c r="F47400" s="1846"/>
    </row>
    <row r="47401" spans="6:6">
      <c r="F47401" s="1846"/>
    </row>
    <row r="47402" spans="6:6">
      <c r="F47402" s="1846"/>
    </row>
    <row r="47403" spans="6:6">
      <c r="F47403" s="1846"/>
    </row>
    <row r="47404" spans="6:6">
      <c r="F47404" s="1846"/>
    </row>
    <row r="47405" spans="6:6">
      <c r="F47405" s="1846"/>
    </row>
    <row r="47406" spans="6:6">
      <c r="F47406" s="1846"/>
    </row>
    <row r="47407" spans="6:6">
      <c r="F47407" s="1846"/>
    </row>
    <row r="47408" spans="6:6">
      <c r="F47408" s="1846"/>
    </row>
    <row r="47409" spans="6:6">
      <c r="F47409" s="1846"/>
    </row>
    <row r="47410" spans="6:6">
      <c r="F47410" s="1846"/>
    </row>
    <row r="47411" spans="6:6">
      <c r="F47411" s="1846"/>
    </row>
    <row r="47412" spans="6:6">
      <c r="F47412" s="1846"/>
    </row>
    <row r="47413" spans="6:6">
      <c r="F47413" s="1846"/>
    </row>
    <row r="47414" spans="6:6">
      <c r="F47414" s="1846"/>
    </row>
    <row r="47415" spans="6:6">
      <c r="F47415" s="1846"/>
    </row>
    <row r="47416" spans="6:6">
      <c r="F47416" s="1846"/>
    </row>
    <row r="47417" spans="6:6">
      <c r="F47417" s="1846"/>
    </row>
    <row r="47418" spans="6:6">
      <c r="F47418" s="1846"/>
    </row>
    <row r="47419" spans="6:6">
      <c r="F47419" s="1846"/>
    </row>
    <row r="47420" spans="6:6">
      <c r="F47420" s="1846"/>
    </row>
    <row r="47421" spans="6:6">
      <c r="F47421" s="1846"/>
    </row>
    <row r="47422" spans="6:6">
      <c r="F47422" s="1846"/>
    </row>
    <row r="47423" spans="6:6">
      <c r="F47423" s="1846"/>
    </row>
    <row r="47424" spans="6:6">
      <c r="F47424" s="1846"/>
    </row>
    <row r="47425" spans="6:6">
      <c r="F47425" s="1846"/>
    </row>
    <row r="47426" spans="6:6">
      <c r="F47426" s="1846"/>
    </row>
    <row r="47427" spans="6:6">
      <c r="F47427" s="1846"/>
    </row>
    <row r="47428" spans="6:6">
      <c r="F47428" s="1846"/>
    </row>
    <row r="47429" spans="6:6">
      <c r="F47429" s="1846"/>
    </row>
    <row r="47430" spans="6:6">
      <c r="F47430" s="1846"/>
    </row>
    <row r="47431" spans="6:6">
      <c r="F47431" s="1846"/>
    </row>
    <row r="47432" spans="6:6">
      <c r="F47432" s="1846"/>
    </row>
    <row r="47433" spans="6:6">
      <c r="F47433" s="1846"/>
    </row>
    <row r="47434" spans="6:6">
      <c r="F47434" s="1846"/>
    </row>
    <row r="47435" spans="6:6">
      <c r="F47435" s="1846"/>
    </row>
    <row r="47436" spans="6:6">
      <c r="F47436" s="1846"/>
    </row>
    <row r="47437" spans="6:6">
      <c r="F47437" s="1846"/>
    </row>
    <row r="47438" spans="6:6">
      <c r="F47438" s="1846"/>
    </row>
    <row r="47439" spans="6:6">
      <c r="F47439" s="1846"/>
    </row>
    <row r="47440" spans="6:6">
      <c r="F47440" s="1846"/>
    </row>
    <row r="47441" spans="6:6">
      <c r="F47441" s="1846"/>
    </row>
    <row r="47442" spans="6:6">
      <c r="F47442" s="1846"/>
    </row>
    <row r="47443" spans="6:6">
      <c r="F47443" s="1846"/>
    </row>
    <row r="47444" spans="6:6">
      <c r="F47444" s="1846"/>
    </row>
    <row r="47445" spans="6:6">
      <c r="F47445" s="1846"/>
    </row>
    <row r="47446" spans="6:6">
      <c r="F47446" s="1846"/>
    </row>
    <row r="47447" spans="6:6">
      <c r="F47447" s="1846"/>
    </row>
    <row r="47448" spans="6:6">
      <c r="F47448" s="1846"/>
    </row>
    <row r="47449" spans="6:6">
      <c r="F47449" s="1846"/>
    </row>
    <row r="47450" spans="6:6">
      <c r="F47450" s="1846"/>
    </row>
    <row r="47451" spans="6:6">
      <c r="F47451" s="1846"/>
    </row>
    <row r="47452" spans="6:6">
      <c r="F47452" s="1846"/>
    </row>
    <row r="47453" spans="6:6">
      <c r="F47453" s="1846"/>
    </row>
    <row r="47454" spans="6:6">
      <c r="F47454" s="1846"/>
    </row>
    <row r="47455" spans="6:6">
      <c r="F47455" s="1846"/>
    </row>
    <row r="47456" spans="6:6">
      <c r="F47456" s="1846"/>
    </row>
    <row r="47457" spans="6:6">
      <c r="F47457" s="1846"/>
    </row>
    <row r="47458" spans="6:6">
      <c r="F47458" s="1846"/>
    </row>
    <row r="47459" spans="6:6">
      <c r="F47459" s="1846"/>
    </row>
    <row r="47460" spans="6:6">
      <c r="F47460" s="1846"/>
    </row>
    <row r="47461" spans="6:6">
      <c r="F47461" s="1846"/>
    </row>
    <row r="47462" spans="6:6">
      <c r="F47462" s="1846"/>
    </row>
    <row r="47463" spans="6:6">
      <c r="F47463" s="1846"/>
    </row>
    <row r="47464" spans="6:6">
      <c r="F47464" s="1846"/>
    </row>
    <row r="47465" spans="6:6">
      <c r="F47465" s="1846"/>
    </row>
    <row r="47466" spans="6:6">
      <c r="F47466" s="1846"/>
    </row>
    <row r="47467" spans="6:6">
      <c r="F47467" s="1846"/>
    </row>
    <row r="47468" spans="6:6">
      <c r="F47468" s="1846"/>
    </row>
    <row r="47469" spans="6:6">
      <c r="F47469" s="1846"/>
    </row>
    <row r="47470" spans="6:6">
      <c r="F47470" s="1846"/>
    </row>
    <row r="47471" spans="6:6">
      <c r="F47471" s="1846"/>
    </row>
    <row r="47472" spans="6:6">
      <c r="F47472" s="1846"/>
    </row>
    <row r="47473" spans="6:6">
      <c r="F47473" s="1846"/>
    </row>
    <row r="47474" spans="6:6">
      <c r="F47474" s="1846"/>
    </row>
    <row r="47475" spans="6:6">
      <c r="F47475" s="1846"/>
    </row>
    <row r="47476" spans="6:6">
      <c r="F47476" s="1846"/>
    </row>
    <row r="47477" spans="6:6">
      <c r="F47477" s="1846"/>
    </row>
    <row r="47478" spans="6:6">
      <c r="F47478" s="1846"/>
    </row>
    <row r="47479" spans="6:6">
      <c r="F47479" s="1846"/>
    </row>
    <row r="47480" spans="6:6">
      <c r="F47480" s="1846"/>
    </row>
    <row r="47481" spans="6:6">
      <c r="F47481" s="1846"/>
    </row>
    <row r="47482" spans="6:6">
      <c r="F47482" s="1846"/>
    </row>
    <row r="47483" spans="6:6">
      <c r="F47483" s="1846"/>
    </row>
    <row r="47484" spans="6:6">
      <c r="F47484" s="1846"/>
    </row>
    <row r="47485" spans="6:6">
      <c r="F47485" s="1846"/>
    </row>
    <row r="47486" spans="6:6">
      <c r="F47486" s="1846"/>
    </row>
    <row r="47487" spans="6:6">
      <c r="F47487" s="1846"/>
    </row>
    <row r="47488" spans="6:6">
      <c r="F47488" s="1846"/>
    </row>
    <row r="47489" spans="6:6">
      <c r="F47489" s="1846"/>
    </row>
    <row r="47490" spans="6:6">
      <c r="F47490" s="1846"/>
    </row>
    <row r="47491" spans="6:6">
      <c r="F47491" s="1846"/>
    </row>
    <row r="47492" spans="6:6">
      <c r="F47492" s="1846"/>
    </row>
    <row r="47493" spans="6:6">
      <c r="F47493" s="1846"/>
    </row>
    <row r="47494" spans="6:6">
      <c r="F47494" s="1846"/>
    </row>
    <row r="47495" spans="6:6">
      <c r="F47495" s="1846"/>
    </row>
    <row r="47496" spans="6:6">
      <c r="F47496" s="1846"/>
    </row>
    <row r="47497" spans="6:6">
      <c r="F47497" s="1846"/>
    </row>
    <row r="47498" spans="6:6">
      <c r="F47498" s="1846"/>
    </row>
    <row r="47499" spans="6:6">
      <c r="F47499" s="1846"/>
    </row>
    <row r="47500" spans="6:6">
      <c r="F47500" s="1846"/>
    </row>
    <row r="47501" spans="6:6">
      <c r="F47501" s="1846"/>
    </row>
    <row r="47502" spans="6:6">
      <c r="F47502" s="1846"/>
    </row>
    <row r="47503" spans="6:6">
      <c r="F47503" s="1846"/>
    </row>
    <row r="47504" spans="6:6">
      <c r="F47504" s="1846"/>
    </row>
    <row r="47505" spans="6:6">
      <c r="F47505" s="1846"/>
    </row>
    <row r="47506" spans="6:6">
      <c r="F47506" s="1846"/>
    </row>
    <row r="47507" spans="6:6">
      <c r="F47507" s="1846"/>
    </row>
    <row r="47508" spans="6:6">
      <c r="F47508" s="1846"/>
    </row>
    <row r="47509" spans="6:6">
      <c r="F47509" s="1846"/>
    </row>
    <row r="47510" spans="6:6">
      <c r="F47510" s="1846"/>
    </row>
    <row r="47511" spans="6:6">
      <c r="F47511" s="1846"/>
    </row>
    <row r="47512" spans="6:6">
      <c r="F47512" s="1846"/>
    </row>
    <row r="47513" spans="6:6">
      <c r="F47513" s="1846"/>
    </row>
    <row r="47514" spans="6:6">
      <c r="F47514" s="1846"/>
    </row>
    <row r="47515" spans="6:6">
      <c r="F47515" s="1846"/>
    </row>
    <row r="47516" spans="6:6">
      <c r="F47516" s="1846"/>
    </row>
    <row r="47517" spans="6:6">
      <c r="F47517" s="1846"/>
    </row>
    <row r="47518" spans="6:6">
      <c r="F47518" s="1846"/>
    </row>
    <row r="47519" spans="6:6">
      <c r="F47519" s="1846"/>
    </row>
    <row r="47520" spans="6:6">
      <c r="F47520" s="1846"/>
    </row>
    <row r="47521" spans="6:6">
      <c r="F47521" s="1846"/>
    </row>
    <row r="47522" spans="6:6">
      <c r="F47522" s="1846"/>
    </row>
    <row r="47523" spans="6:6">
      <c r="F47523" s="1846"/>
    </row>
    <row r="47524" spans="6:6">
      <c r="F47524" s="1846"/>
    </row>
    <row r="47525" spans="6:6">
      <c r="F47525" s="1846"/>
    </row>
    <row r="47526" spans="6:6">
      <c r="F47526" s="1846"/>
    </row>
    <row r="47527" spans="6:6">
      <c r="F47527" s="1846"/>
    </row>
    <row r="47528" spans="6:6">
      <c r="F47528" s="1846"/>
    </row>
    <row r="47529" spans="6:6">
      <c r="F47529" s="1846"/>
    </row>
    <row r="47530" spans="6:6">
      <c r="F47530" s="1846"/>
    </row>
    <row r="47531" spans="6:6">
      <c r="F47531" s="1846"/>
    </row>
    <row r="47532" spans="6:6">
      <c r="F47532" s="1846"/>
    </row>
    <row r="47533" spans="6:6">
      <c r="F47533" s="1846"/>
    </row>
    <row r="47534" spans="6:6">
      <c r="F47534" s="1846"/>
    </row>
    <row r="47535" spans="6:6">
      <c r="F47535" s="1846"/>
    </row>
    <row r="47536" spans="6:6">
      <c r="F47536" s="1846"/>
    </row>
    <row r="47537" spans="6:6">
      <c r="F47537" s="1846"/>
    </row>
    <row r="47538" spans="6:6">
      <c r="F47538" s="1846"/>
    </row>
    <row r="47539" spans="6:6">
      <c r="F47539" s="1846"/>
    </row>
    <row r="47540" spans="6:6">
      <c r="F47540" s="1846"/>
    </row>
    <row r="47541" spans="6:6">
      <c r="F47541" s="1846"/>
    </row>
    <row r="47542" spans="6:6">
      <c r="F47542" s="1846"/>
    </row>
    <row r="47543" spans="6:6">
      <c r="F47543" s="1846"/>
    </row>
    <row r="47544" spans="6:6">
      <c r="F47544" s="1846"/>
    </row>
    <row r="47545" spans="6:6">
      <c r="F47545" s="1846"/>
    </row>
    <row r="47546" spans="6:6">
      <c r="F47546" s="1846"/>
    </row>
    <row r="47547" spans="6:6">
      <c r="F47547" s="1846"/>
    </row>
    <row r="47548" spans="6:6">
      <c r="F47548" s="1846"/>
    </row>
    <row r="47549" spans="6:6">
      <c r="F47549" s="1846"/>
    </row>
    <row r="47550" spans="6:6">
      <c r="F47550" s="1846"/>
    </row>
    <row r="47551" spans="6:6">
      <c r="F47551" s="1846"/>
    </row>
    <row r="47552" spans="6:6">
      <c r="F47552" s="1846"/>
    </row>
    <row r="47553" spans="6:6">
      <c r="F47553" s="1846"/>
    </row>
    <row r="47554" spans="6:6">
      <c r="F47554" s="1846"/>
    </row>
    <row r="47555" spans="6:6">
      <c r="F47555" s="1846"/>
    </row>
    <row r="47556" spans="6:6">
      <c r="F47556" s="1846"/>
    </row>
    <row r="47557" spans="6:6">
      <c r="F47557" s="1846"/>
    </row>
    <row r="47558" spans="6:6">
      <c r="F47558" s="1846"/>
    </row>
    <row r="47559" spans="6:6">
      <c r="F47559" s="1846"/>
    </row>
    <row r="47560" spans="6:6">
      <c r="F47560" s="1846"/>
    </row>
    <row r="47561" spans="6:6">
      <c r="F47561" s="1846"/>
    </row>
    <row r="47562" spans="6:6">
      <c r="F47562" s="1846"/>
    </row>
    <row r="47563" spans="6:6">
      <c r="F47563" s="1846"/>
    </row>
    <row r="47564" spans="6:6">
      <c r="F47564" s="1846"/>
    </row>
    <row r="47565" spans="6:6">
      <c r="F47565" s="1846"/>
    </row>
    <row r="47566" spans="6:6">
      <c r="F47566" s="1846"/>
    </row>
    <row r="47567" spans="6:6">
      <c r="F47567" s="1846"/>
    </row>
    <row r="47568" spans="6:6">
      <c r="F47568" s="1846"/>
    </row>
    <row r="47569" spans="6:6">
      <c r="F47569" s="1846"/>
    </row>
    <row r="47570" spans="6:6">
      <c r="F47570" s="1846"/>
    </row>
    <row r="47571" spans="6:6">
      <c r="F47571" s="1846"/>
    </row>
    <row r="47572" spans="6:6">
      <c r="F47572" s="1846"/>
    </row>
    <row r="47573" spans="6:6">
      <c r="F47573" s="1846"/>
    </row>
    <row r="47574" spans="6:6">
      <c r="F47574" s="1846"/>
    </row>
    <row r="47575" spans="6:6">
      <c r="F47575" s="1846"/>
    </row>
    <row r="47576" spans="6:6">
      <c r="F47576" s="1846"/>
    </row>
    <row r="47577" spans="6:6">
      <c r="F47577" s="1846"/>
    </row>
    <row r="47578" spans="6:6">
      <c r="F47578" s="1846"/>
    </row>
    <row r="47579" spans="6:6">
      <c r="F47579" s="1846"/>
    </row>
    <row r="47580" spans="6:6">
      <c r="F47580" s="1846"/>
    </row>
    <row r="47581" spans="6:6">
      <c r="F47581" s="1846"/>
    </row>
    <row r="47582" spans="6:6">
      <c r="F47582" s="1846"/>
    </row>
    <row r="47583" spans="6:6">
      <c r="F47583" s="1846"/>
    </row>
    <row r="47584" spans="6:6">
      <c r="F47584" s="1846"/>
    </row>
    <row r="47585" spans="6:6">
      <c r="F47585" s="1846"/>
    </row>
    <row r="47586" spans="6:6">
      <c r="F47586" s="1846"/>
    </row>
    <row r="47587" spans="6:6">
      <c r="F47587" s="1846"/>
    </row>
    <row r="47588" spans="6:6">
      <c r="F47588" s="1846"/>
    </row>
    <row r="47589" spans="6:6">
      <c r="F47589" s="1846"/>
    </row>
    <row r="47590" spans="6:6">
      <c r="F47590" s="1846"/>
    </row>
    <row r="47591" spans="6:6">
      <c r="F47591" s="1846"/>
    </row>
    <row r="47592" spans="6:6">
      <c r="F47592" s="1846"/>
    </row>
    <row r="47593" spans="6:6">
      <c r="F47593" s="1846"/>
    </row>
    <row r="47594" spans="6:6">
      <c r="F47594" s="1846"/>
    </row>
    <row r="47595" spans="6:6">
      <c r="F47595" s="1846"/>
    </row>
    <row r="47596" spans="6:6">
      <c r="F47596" s="1846"/>
    </row>
    <row r="47597" spans="6:6">
      <c r="F47597" s="1846"/>
    </row>
    <row r="47598" spans="6:6">
      <c r="F47598" s="1846"/>
    </row>
    <row r="47599" spans="6:6">
      <c r="F47599" s="1846"/>
    </row>
    <row r="47600" spans="6:6">
      <c r="F47600" s="1846"/>
    </row>
    <row r="47601" spans="6:6">
      <c r="F47601" s="1846"/>
    </row>
    <row r="47602" spans="6:6">
      <c r="F47602" s="1846"/>
    </row>
    <row r="47603" spans="6:6">
      <c r="F47603" s="1846"/>
    </row>
    <row r="47604" spans="6:6">
      <c r="F47604" s="1846"/>
    </row>
    <row r="47605" spans="6:6">
      <c r="F47605" s="1846"/>
    </row>
    <row r="47606" spans="6:6">
      <c r="F47606" s="1846"/>
    </row>
    <row r="47607" spans="6:6">
      <c r="F47607" s="1846"/>
    </row>
    <row r="47608" spans="6:6">
      <c r="F47608" s="1846"/>
    </row>
    <row r="47609" spans="6:6">
      <c r="F47609" s="1846"/>
    </row>
    <row r="47610" spans="6:6">
      <c r="F47610" s="1846"/>
    </row>
    <row r="47611" spans="6:6">
      <c r="F47611" s="1846"/>
    </row>
    <row r="47612" spans="6:6">
      <c r="F47612" s="1846"/>
    </row>
    <row r="47613" spans="6:6">
      <c r="F47613" s="1846"/>
    </row>
    <row r="47614" spans="6:6">
      <c r="F47614" s="1846"/>
    </row>
    <row r="47615" spans="6:6">
      <c r="F47615" s="1846"/>
    </row>
    <row r="47616" spans="6:6">
      <c r="F47616" s="1846"/>
    </row>
    <row r="47617" spans="6:6">
      <c r="F47617" s="1846"/>
    </row>
    <row r="47618" spans="6:6">
      <c r="F47618" s="1846"/>
    </row>
    <row r="47619" spans="6:6">
      <c r="F47619" s="1846"/>
    </row>
    <row r="47620" spans="6:6">
      <c r="F47620" s="1846"/>
    </row>
    <row r="47621" spans="6:6">
      <c r="F47621" s="1846"/>
    </row>
    <row r="47622" spans="6:6">
      <c r="F47622" s="1846"/>
    </row>
    <row r="47623" spans="6:6">
      <c r="F47623" s="1846"/>
    </row>
    <row r="47624" spans="6:6">
      <c r="F47624" s="1846"/>
    </row>
    <row r="47625" spans="6:6">
      <c r="F47625" s="1846"/>
    </row>
    <row r="47626" spans="6:6">
      <c r="F47626" s="1846"/>
    </row>
    <row r="47627" spans="6:6">
      <c r="F47627" s="1846"/>
    </row>
    <row r="47628" spans="6:6">
      <c r="F47628" s="1846"/>
    </row>
    <row r="47629" spans="6:6">
      <c r="F47629" s="1846"/>
    </row>
    <row r="47630" spans="6:6">
      <c r="F47630" s="1846"/>
    </row>
    <row r="47631" spans="6:6">
      <c r="F47631" s="1846"/>
    </row>
    <row r="47632" spans="6:6">
      <c r="F47632" s="1846"/>
    </row>
    <row r="47633" spans="6:6">
      <c r="F47633" s="1846"/>
    </row>
    <row r="47634" spans="6:6">
      <c r="F47634" s="1846"/>
    </row>
    <row r="47635" spans="6:6">
      <c r="F47635" s="1846"/>
    </row>
    <row r="47636" spans="6:6">
      <c r="F47636" s="1846"/>
    </row>
    <row r="47637" spans="6:6">
      <c r="F47637" s="1846"/>
    </row>
    <row r="47638" spans="6:6">
      <c r="F47638" s="1846"/>
    </row>
    <row r="47639" spans="6:6">
      <c r="F47639" s="1846"/>
    </row>
    <row r="47640" spans="6:6">
      <c r="F47640" s="1846"/>
    </row>
    <row r="47641" spans="6:6">
      <c r="F47641" s="1846"/>
    </row>
    <row r="47642" spans="6:6">
      <c r="F47642" s="1846"/>
    </row>
    <row r="47643" spans="6:6">
      <c r="F47643" s="1846"/>
    </row>
    <row r="47644" spans="6:6">
      <c r="F47644" s="1846"/>
    </row>
    <row r="47645" spans="6:6">
      <c r="F47645" s="1846"/>
    </row>
    <row r="47646" spans="6:6">
      <c r="F47646" s="1846"/>
    </row>
    <row r="47647" spans="6:6">
      <c r="F47647" s="1846"/>
    </row>
    <row r="47648" spans="6:6">
      <c r="F47648" s="1846"/>
    </row>
    <row r="47649" spans="6:6">
      <c r="F47649" s="1846"/>
    </row>
    <row r="47650" spans="6:6">
      <c r="F47650" s="1846"/>
    </row>
    <row r="47651" spans="6:6">
      <c r="F47651" s="1846"/>
    </row>
    <row r="47652" spans="6:6">
      <c r="F47652" s="1846"/>
    </row>
    <row r="47653" spans="6:6">
      <c r="F47653" s="1846"/>
    </row>
    <row r="47654" spans="6:6">
      <c r="F47654" s="1846"/>
    </row>
    <row r="47655" spans="6:6">
      <c r="F47655" s="1846"/>
    </row>
    <row r="47656" spans="6:6">
      <c r="F47656" s="1846"/>
    </row>
    <row r="47657" spans="6:6">
      <c r="F47657" s="1846"/>
    </row>
    <row r="47658" spans="6:6">
      <c r="F47658" s="1846"/>
    </row>
    <row r="47659" spans="6:6">
      <c r="F47659" s="1846"/>
    </row>
    <row r="47660" spans="6:6">
      <c r="F47660" s="1846"/>
    </row>
    <row r="47661" spans="6:6">
      <c r="F47661" s="1846"/>
    </row>
    <row r="47662" spans="6:6">
      <c r="F47662" s="1846"/>
    </row>
    <row r="47663" spans="6:6">
      <c r="F47663" s="1846"/>
    </row>
    <row r="47664" spans="6:6">
      <c r="F47664" s="1846"/>
    </row>
    <row r="47665" spans="6:6">
      <c r="F47665" s="1846"/>
    </row>
    <row r="47666" spans="6:6">
      <c r="F47666" s="1846"/>
    </row>
    <row r="47667" spans="6:6">
      <c r="F47667" s="1846"/>
    </row>
    <row r="47668" spans="6:6">
      <c r="F47668" s="1846"/>
    </row>
    <row r="47669" spans="6:6">
      <c r="F47669" s="1846"/>
    </row>
    <row r="47670" spans="6:6">
      <c r="F47670" s="1846"/>
    </row>
    <row r="47671" spans="6:6">
      <c r="F47671" s="1846"/>
    </row>
    <row r="47672" spans="6:6">
      <c r="F47672" s="1846"/>
    </row>
    <row r="47673" spans="6:6">
      <c r="F47673" s="1846"/>
    </row>
    <row r="47674" spans="6:6">
      <c r="F47674" s="1846"/>
    </row>
    <row r="47675" spans="6:6">
      <c r="F47675" s="1846"/>
    </row>
    <row r="47676" spans="6:6">
      <c r="F47676" s="1846"/>
    </row>
    <row r="47677" spans="6:6">
      <c r="F47677" s="1846"/>
    </row>
    <row r="47678" spans="6:6">
      <c r="F47678" s="1846"/>
    </row>
    <row r="47679" spans="6:6">
      <c r="F47679" s="1846"/>
    </row>
    <row r="47680" spans="6:6">
      <c r="F47680" s="1846"/>
    </row>
    <row r="47681" spans="6:6">
      <c r="F47681" s="1846"/>
    </row>
    <row r="47682" spans="6:6">
      <c r="F47682" s="1846"/>
    </row>
    <row r="47683" spans="6:6">
      <c r="F47683" s="1846"/>
    </row>
    <row r="47684" spans="6:6">
      <c r="F47684" s="1846"/>
    </row>
    <row r="47685" spans="6:6">
      <c r="F47685" s="1846"/>
    </row>
    <row r="47686" spans="6:6">
      <c r="F47686" s="1846"/>
    </row>
    <row r="47687" spans="6:6">
      <c r="F47687" s="1846"/>
    </row>
    <row r="47688" spans="6:6">
      <c r="F47688" s="1846"/>
    </row>
    <row r="47689" spans="6:6">
      <c r="F47689" s="1846"/>
    </row>
    <row r="47690" spans="6:6">
      <c r="F47690" s="1846"/>
    </row>
    <row r="47691" spans="6:6">
      <c r="F47691" s="1846"/>
    </row>
    <row r="47692" spans="6:6">
      <c r="F47692" s="1846"/>
    </row>
    <row r="47693" spans="6:6">
      <c r="F47693" s="1846"/>
    </row>
    <row r="47694" spans="6:6">
      <c r="F47694" s="1846"/>
    </row>
    <row r="47695" spans="6:6">
      <c r="F47695" s="1846"/>
    </row>
    <row r="47696" spans="6:6">
      <c r="F47696" s="1846"/>
    </row>
    <row r="47697" spans="6:6">
      <c r="F47697" s="1846"/>
    </row>
    <row r="47698" spans="6:6">
      <c r="F47698" s="1846"/>
    </row>
    <row r="47699" spans="6:6">
      <c r="F47699" s="1846"/>
    </row>
    <row r="47700" spans="6:6">
      <c r="F47700" s="1846"/>
    </row>
    <row r="47701" spans="6:6">
      <c r="F47701" s="1846"/>
    </row>
    <row r="47702" spans="6:6">
      <c r="F47702" s="1846"/>
    </row>
    <row r="47703" spans="6:6">
      <c r="F47703" s="1846"/>
    </row>
    <row r="47704" spans="6:6">
      <c r="F47704" s="1846"/>
    </row>
    <row r="47705" spans="6:6">
      <c r="F47705" s="1846"/>
    </row>
    <row r="47706" spans="6:6">
      <c r="F47706" s="1846"/>
    </row>
    <row r="47707" spans="6:6">
      <c r="F47707" s="1846"/>
    </row>
    <row r="47708" spans="6:6">
      <c r="F47708" s="1846"/>
    </row>
    <row r="47709" spans="6:6">
      <c r="F47709" s="1846"/>
    </row>
    <row r="47710" spans="6:6">
      <c r="F47710" s="1846"/>
    </row>
    <row r="47711" spans="6:6">
      <c r="F47711" s="1846"/>
    </row>
    <row r="47712" spans="6:6">
      <c r="F47712" s="1846"/>
    </row>
    <row r="47713" spans="6:6">
      <c r="F47713" s="1846"/>
    </row>
    <row r="47714" spans="6:6">
      <c r="F47714" s="1846"/>
    </row>
    <row r="47715" spans="6:6">
      <c r="F47715" s="1846"/>
    </row>
    <row r="47716" spans="6:6">
      <c r="F47716" s="1846"/>
    </row>
    <row r="47717" spans="6:6">
      <c r="F47717" s="1846"/>
    </row>
    <row r="47718" spans="6:6">
      <c r="F47718" s="1846"/>
    </row>
    <row r="47719" spans="6:6">
      <c r="F47719" s="1846"/>
    </row>
    <row r="47720" spans="6:6">
      <c r="F47720" s="1846"/>
    </row>
    <row r="47721" spans="6:6">
      <c r="F47721" s="1846"/>
    </row>
    <row r="47722" spans="6:6">
      <c r="F47722" s="1846"/>
    </row>
    <row r="47723" spans="6:6">
      <c r="F47723" s="1846"/>
    </row>
    <row r="47724" spans="6:6">
      <c r="F47724" s="1846"/>
    </row>
    <row r="47725" spans="6:6">
      <c r="F47725" s="1846"/>
    </row>
    <row r="47726" spans="6:6">
      <c r="F47726" s="1846"/>
    </row>
    <row r="47727" spans="6:6">
      <c r="F47727" s="1846"/>
    </row>
    <row r="47728" spans="6:6">
      <c r="F47728" s="1846"/>
    </row>
    <row r="47729" spans="6:6">
      <c r="F47729" s="1846"/>
    </row>
    <row r="47730" spans="6:6">
      <c r="F47730" s="1846"/>
    </row>
    <row r="47731" spans="6:6">
      <c r="F47731" s="1846"/>
    </row>
    <row r="47732" spans="6:6">
      <c r="F47732" s="1846"/>
    </row>
    <row r="47733" spans="6:6">
      <c r="F47733" s="1846"/>
    </row>
    <row r="47734" spans="6:6">
      <c r="F47734" s="1846"/>
    </row>
    <row r="47735" spans="6:6">
      <c r="F47735" s="1846"/>
    </row>
    <row r="47736" spans="6:6">
      <c r="F47736" s="1846"/>
    </row>
    <row r="47737" spans="6:6">
      <c r="F47737" s="1846"/>
    </row>
    <row r="47738" spans="6:6">
      <c r="F47738" s="1846"/>
    </row>
    <row r="47739" spans="6:6">
      <c r="F47739" s="1846"/>
    </row>
    <row r="47740" spans="6:6">
      <c r="F47740" s="1846"/>
    </row>
    <row r="47741" spans="6:6">
      <c r="F47741" s="1846"/>
    </row>
    <row r="47742" spans="6:6">
      <c r="F47742" s="1846"/>
    </row>
    <row r="47743" spans="6:6">
      <c r="F47743" s="1846"/>
    </row>
    <row r="47744" spans="6:6">
      <c r="F47744" s="1846"/>
    </row>
    <row r="47745" spans="6:6">
      <c r="F47745" s="1846"/>
    </row>
    <row r="47746" spans="6:6">
      <c r="F47746" s="1846"/>
    </row>
    <row r="47747" spans="6:6">
      <c r="F47747" s="1846"/>
    </row>
    <row r="47748" spans="6:6">
      <c r="F47748" s="1846"/>
    </row>
    <row r="47749" spans="6:6">
      <c r="F47749" s="1846"/>
    </row>
    <row r="47750" spans="6:6">
      <c r="F47750" s="1846"/>
    </row>
    <row r="47751" spans="6:6">
      <c r="F47751" s="1846"/>
    </row>
    <row r="47752" spans="6:6">
      <c r="F47752" s="1846"/>
    </row>
    <row r="47753" spans="6:6">
      <c r="F47753" s="1846"/>
    </row>
    <row r="47754" spans="6:6">
      <c r="F47754" s="1846"/>
    </row>
    <row r="47755" spans="6:6">
      <c r="F47755" s="1846"/>
    </row>
    <row r="47756" spans="6:6">
      <c r="F47756" s="1846"/>
    </row>
    <row r="47757" spans="6:6">
      <c r="F47757" s="1846"/>
    </row>
    <row r="47758" spans="6:6">
      <c r="F47758" s="1846"/>
    </row>
    <row r="47759" spans="6:6">
      <c r="F47759" s="1846"/>
    </row>
    <row r="47760" spans="6:6">
      <c r="F47760" s="1846"/>
    </row>
    <row r="47761" spans="6:6">
      <c r="F47761" s="1846"/>
    </row>
    <row r="47762" spans="6:6">
      <c r="F47762" s="1846"/>
    </row>
    <row r="47763" spans="6:6">
      <c r="F47763" s="1846"/>
    </row>
    <row r="47764" spans="6:6">
      <c r="F47764" s="1846"/>
    </row>
    <row r="47765" spans="6:6">
      <c r="F47765" s="1846"/>
    </row>
    <row r="47766" spans="6:6">
      <c r="F47766" s="1846"/>
    </row>
    <row r="47767" spans="6:6">
      <c r="F47767" s="1846"/>
    </row>
    <row r="47768" spans="6:6">
      <c r="F47768" s="1846"/>
    </row>
    <row r="47769" spans="6:6">
      <c r="F47769" s="1846"/>
    </row>
    <row r="47770" spans="6:6">
      <c r="F47770" s="1846"/>
    </row>
    <row r="47771" spans="6:6">
      <c r="F47771" s="1846"/>
    </row>
    <row r="47772" spans="6:6">
      <c r="F47772" s="1846"/>
    </row>
    <row r="47773" spans="6:6">
      <c r="F47773" s="1846"/>
    </row>
    <row r="47774" spans="6:6">
      <c r="F47774" s="1846"/>
    </row>
    <row r="47775" spans="6:6">
      <c r="F47775" s="1846"/>
    </row>
    <row r="47776" spans="6:6">
      <c r="F47776" s="1846"/>
    </row>
    <row r="47777" spans="6:6">
      <c r="F47777" s="1846"/>
    </row>
    <row r="47778" spans="6:6">
      <c r="F47778" s="1846"/>
    </row>
    <row r="47779" spans="6:6">
      <c r="F47779" s="1846"/>
    </row>
    <row r="47780" spans="6:6">
      <c r="F47780" s="1846"/>
    </row>
    <row r="47781" spans="6:6">
      <c r="F47781" s="1846"/>
    </row>
    <row r="47782" spans="6:6">
      <c r="F47782" s="1846"/>
    </row>
    <row r="47783" spans="6:6">
      <c r="F47783" s="1846"/>
    </row>
    <row r="47784" spans="6:6">
      <c r="F47784" s="1846"/>
    </row>
    <row r="47785" spans="6:6">
      <c r="F47785" s="1846"/>
    </row>
    <row r="47786" spans="6:6">
      <c r="F47786" s="1846"/>
    </row>
    <row r="47787" spans="6:6">
      <c r="F47787" s="1846"/>
    </row>
    <row r="47788" spans="6:6">
      <c r="F47788" s="1846"/>
    </row>
    <row r="47789" spans="6:6">
      <c r="F47789" s="1846"/>
    </row>
    <row r="47790" spans="6:6">
      <c r="F47790" s="1846"/>
    </row>
    <row r="47791" spans="6:6">
      <c r="F47791" s="1846"/>
    </row>
    <row r="47792" spans="6:6">
      <c r="F47792" s="1846"/>
    </row>
    <row r="47793" spans="6:6">
      <c r="F47793" s="1846"/>
    </row>
    <row r="47794" spans="6:6">
      <c r="F47794" s="1846"/>
    </row>
    <row r="47795" spans="6:6">
      <c r="F47795" s="1846"/>
    </row>
    <row r="47796" spans="6:6">
      <c r="F47796" s="1846"/>
    </row>
    <row r="47797" spans="6:6">
      <c r="F47797" s="1846"/>
    </row>
    <row r="47798" spans="6:6">
      <c r="F47798" s="1846"/>
    </row>
    <row r="47799" spans="6:6">
      <c r="F47799" s="1846"/>
    </row>
    <row r="47800" spans="6:6">
      <c r="F47800" s="1846"/>
    </row>
    <row r="47801" spans="6:6">
      <c r="F47801" s="1846"/>
    </row>
    <row r="47802" spans="6:6">
      <c r="F47802" s="1846"/>
    </row>
    <row r="47803" spans="6:6">
      <c r="F47803" s="1846"/>
    </row>
    <row r="47804" spans="6:6">
      <c r="F47804" s="1846"/>
    </row>
    <row r="47805" spans="6:6">
      <c r="F47805" s="1846"/>
    </row>
    <row r="47806" spans="6:6">
      <c r="F47806" s="1846"/>
    </row>
    <row r="47807" spans="6:6">
      <c r="F47807" s="1846"/>
    </row>
    <row r="47808" spans="6:6">
      <c r="F47808" s="1846"/>
    </row>
    <row r="47809" spans="6:6">
      <c r="F47809" s="1846"/>
    </row>
    <row r="47810" spans="6:6">
      <c r="F47810" s="1846"/>
    </row>
    <row r="47811" spans="6:6">
      <c r="F47811" s="1846"/>
    </row>
    <row r="47812" spans="6:6">
      <c r="F47812" s="1846"/>
    </row>
    <row r="47813" spans="6:6">
      <c r="F47813" s="1846"/>
    </row>
    <row r="47814" spans="6:6">
      <c r="F47814" s="1846"/>
    </row>
    <row r="47815" spans="6:6">
      <c r="F47815" s="1846"/>
    </row>
    <row r="47816" spans="6:6">
      <c r="F47816" s="1846"/>
    </row>
    <row r="47817" spans="6:6">
      <c r="F47817" s="1846"/>
    </row>
    <row r="47818" spans="6:6">
      <c r="F47818" s="1846"/>
    </row>
    <row r="47819" spans="6:6">
      <c r="F47819" s="1846"/>
    </row>
    <row r="47820" spans="6:6">
      <c r="F47820" s="1846"/>
    </row>
    <row r="47821" spans="6:6">
      <c r="F47821" s="1846"/>
    </row>
    <row r="47822" spans="6:6">
      <c r="F47822" s="1846"/>
    </row>
    <row r="47823" spans="6:6">
      <c r="F47823" s="1846"/>
    </row>
    <row r="47824" spans="6:6">
      <c r="F47824" s="1846"/>
    </row>
    <row r="47825" spans="6:6">
      <c r="F47825" s="1846"/>
    </row>
    <row r="47826" spans="6:6">
      <c r="F47826" s="1846"/>
    </row>
    <row r="47827" spans="6:6">
      <c r="F47827" s="1846"/>
    </row>
    <row r="47828" spans="6:6">
      <c r="F47828" s="1846"/>
    </row>
    <row r="47829" spans="6:6">
      <c r="F47829" s="1846"/>
    </row>
    <row r="47830" spans="6:6">
      <c r="F47830" s="1846"/>
    </row>
    <row r="47831" spans="6:6">
      <c r="F47831" s="1846"/>
    </row>
    <row r="47832" spans="6:6">
      <c r="F47832" s="1846"/>
    </row>
    <row r="47833" spans="6:6">
      <c r="F47833" s="1846"/>
    </row>
    <row r="47834" spans="6:6">
      <c r="F47834" s="1846"/>
    </row>
    <row r="47835" spans="6:6">
      <c r="F47835" s="1846"/>
    </row>
    <row r="47836" spans="6:6">
      <c r="F47836" s="1846"/>
    </row>
    <row r="47837" spans="6:6">
      <c r="F47837" s="1846"/>
    </row>
    <row r="47838" spans="6:6">
      <c r="F47838" s="1846"/>
    </row>
    <row r="47839" spans="6:6">
      <c r="F47839" s="1846"/>
    </row>
    <row r="47840" spans="6:6">
      <c r="F47840" s="1846"/>
    </row>
    <row r="47841" spans="6:6">
      <c r="F47841" s="1846"/>
    </row>
    <row r="47842" spans="6:6">
      <c r="F47842" s="1846"/>
    </row>
    <row r="47843" spans="6:6">
      <c r="F47843" s="1846"/>
    </row>
    <row r="47844" spans="6:6">
      <c r="F47844" s="1846"/>
    </row>
    <row r="47845" spans="6:6">
      <c r="F47845" s="1846"/>
    </row>
    <row r="47846" spans="6:6">
      <c r="F47846" s="1846"/>
    </row>
    <row r="47847" spans="6:6">
      <c r="F47847" s="1846"/>
    </row>
    <row r="47848" spans="6:6">
      <c r="F47848" s="1846"/>
    </row>
    <row r="47849" spans="6:6">
      <c r="F47849" s="1846"/>
    </row>
    <row r="47850" spans="6:6">
      <c r="F47850" s="1846"/>
    </row>
    <row r="47851" spans="6:6">
      <c r="F47851" s="1846"/>
    </row>
    <row r="47852" spans="6:6">
      <c r="F47852" s="1846"/>
    </row>
    <row r="47853" spans="6:6">
      <c r="F47853" s="1846"/>
    </row>
    <row r="47854" spans="6:6">
      <c r="F47854" s="1846"/>
    </row>
    <row r="47855" spans="6:6">
      <c r="F47855" s="1846"/>
    </row>
    <row r="47856" spans="6:6">
      <c r="F47856" s="1846"/>
    </row>
    <row r="47857" spans="6:6">
      <c r="F47857" s="1846"/>
    </row>
    <row r="47858" spans="6:6">
      <c r="F47858" s="1846"/>
    </row>
    <row r="47859" spans="6:6">
      <c r="F47859" s="1846"/>
    </row>
    <row r="47860" spans="6:6">
      <c r="F47860" s="1846"/>
    </row>
    <row r="47861" spans="6:6">
      <c r="F47861" s="1846"/>
    </row>
    <row r="47862" spans="6:6">
      <c r="F47862" s="1846"/>
    </row>
    <row r="47863" spans="6:6">
      <c r="F47863" s="1846"/>
    </row>
    <row r="47864" spans="6:6">
      <c r="F47864" s="1846"/>
    </row>
    <row r="47865" spans="6:6">
      <c r="F47865" s="1846"/>
    </row>
    <row r="47866" spans="6:6">
      <c r="F47866" s="1846"/>
    </row>
    <row r="47867" spans="6:6">
      <c r="F47867" s="1846"/>
    </row>
    <row r="47868" spans="6:6">
      <c r="F47868" s="1846"/>
    </row>
    <row r="47869" spans="6:6">
      <c r="F47869" s="1846"/>
    </row>
    <row r="47870" spans="6:6">
      <c r="F47870" s="1846"/>
    </row>
    <row r="47871" spans="6:6">
      <c r="F47871" s="1846"/>
    </row>
    <row r="47872" spans="6:6">
      <c r="F47872" s="1846"/>
    </row>
    <row r="47873" spans="6:6">
      <c r="F47873" s="1846"/>
    </row>
    <row r="47874" spans="6:6">
      <c r="F47874" s="1846"/>
    </row>
    <row r="47875" spans="6:6">
      <c r="F47875" s="1846"/>
    </row>
    <row r="47876" spans="6:6">
      <c r="F47876" s="1846"/>
    </row>
    <row r="47877" spans="6:6">
      <c r="F47877" s="1846"/>
    </row>
    <row r="47878" spans="6:6">
      <c r="F47878" s="1846"/>
    </row>
    <row r="47879" spans="6:6">
      <c r="F47879" s="1846"/>
    </row>
    <row r="47880" spans="6:6">
      <c r="F47880" s="1846"/>
    </row>
    <row r="47881" spans="6:6">
      <c r="F47881" s="1846"/>
    </row>
    <row r="47882" spans="6:6">
      <c r="F47882" s="1846"/>
    </row>
    <row r="47883" spans="6:6">
      <c r="F47883" s="1846"/>
    </row>
    <row r="47884" spans="6:6">
      <c r="F47884" s="1846"/>
    </row>
    <row r="47885" spans="6:6">
      <c r="F47885" s="1846"/>
    </row>
    <row r="47886" spans="6:6">
      <c r="F47886" s="1846"/>
    </row>
    <row r="47887" spans="6:6">
      <c r="F47887" s="1846"/>
    </row>
    <row r="47888" spans="6:6">
      <c r="F47888" s="1846"/>
    </row>
    <row r="47889" spans="6:6">
      <c r="F47889" s="1846"/>
    </row>
    <row r="47890" spans="6:6">
      <c r="F47890" s="1846"/>
    </row>
    <row r="47891" spans="6:6">
      <c r="F47891" s="1846"/>
    </row>
    <row r="47892" spans="6:6">
      <c r="F47892" s="1846"/>
    </row>
    <row r="47893" spans="6:6">
      <c r="F47893" s="1846"/>
    </row>
    <row r="47894" spans="6:6">
      <c r="F47894" s="1846"/>
    </row>
    <row r="47895" spans="6:6">
      <c r="F47895" s="1846"/>
    </row>
    <row r="47896" spans="6:6">
      <c r="F47896" s="1846"/>
    </row>
    <row r="47897" spans="6:6">
      <c r="F47897" s="1846"/>
    </row>
    <row r="47898" spans="6:6">
      <c r="F47898" s="1846"/>
    </row>
    <row r="47899" spans="6:6">
      <c r="F47899" s="1846"/>
    </row>
    <row r="47900" spans="6:6">
      <c r="F47900" s="1846"/>
    </row>
    <row r="47901" spans="6:6">
      <c r="F47901" s="1846"/>
    </row>
    <row r="47902" spans="6:6">
      <c r="F47902" s="1846"/>
    </row>
    <row r="47903" spans="6:6">
      <c r="F47903" s="1846"/>
    </row>
    <row r="47904" spans="6:6">
      <c r="F47904" s="1846"/>
    </row>
    <row r="47905" spans="6:6">
      <c r="F47905" s="1846"/>
    </row>
    <row r="47906" spans="6:6">
      <c r="F47906" s="1846"/>
    </row>
    <row r="47907" spans="6:6">
      <c r="F47907" s="1846"/>
    </row>
    <row r="47908" spans="6:6">
      <c r="F47908" s="1846"/>
    </row>
    <row r="47909" spans="6:6">
      <c r="F47909" s="1846"/>
    </row>
    <row r="47910" spans="6:6">
      <c r="F47910" s="1846"/>
    </row>
    <row r="47911" spans="6:6">
      <c r="F47911" s="1846"/>
    </row>
    <row r="47912" spans="6:6">
      <c r="F47912" s="1846"/>
    </row>
    <row r="47913" spans="6:6">
      <c r="F47913" s="1846"/>
    </row>
    <row r="47914" spans="6:6">
      <c r="F47914" s="1846"/>
    </row>
    <row r="47915" spans="6:6">
      <c r="F47915" s="1846"/>
    </row>
    <row r="47916" spans="6:6">
      <c r="F47916" s="1846"/>
    </row>
    <row r="47917" spans="6:6">
      <c r="F47917" s="1846"/>
    </row>
    <row r="47918" spans="6:6">
      <c r="F47918" s="1846"/>
    </row>
    <row r="47919" spans="6:6">
      <c r="F47919" s="1846"/>
    </row>
    <row r="47920" spans="6:6">
      <c r="F47920" s="1846"/>
    </row>
    <row r="47921" spans="6:6">
      <c r="F47921" s="1846"/>
    </row>
    <row r="47922" spans="6:6">
      <c r="F47922" s="1846"/>
    </row>
    <row r="47923" spans="6:6">
      <c r="F47923" s="1846"/>
    </row>
    <row r="47924" spans="6:6">
      <c r="F47924" s="1846"/>
    </row>
    <row r="47925" spans="6:6">
      <c r="F47925" s="1846"/>
    </row>
    <row r="47926" spans="6:6">
      <c r="F47926" s="1846"/>
    </row>
    <row r="47927" spans="6:6">
      <c r="F47927" s="1846"/>
    </row>
    <row r="47928" spans="6:6">
      <c r="F47928" s="1846"/>
    </row>
    <row r="47929" spans="6:6">
      <c r="F47929" s="1846"/>
    </row>
    <row r="47930" spans="6:6">
      <c r="F47930" s="1846"/>
    </row>
    <row r="47931" spans="6:6">
      <c r="F47931" s="1846"/>
    </row>
    <row r="47932" spans="6:6">
      <c r="F47932" s="1846"/>
    </row>
    <row r="47933" spans="6:6">
      <c r="F47933" s="1846"/>
    </row>
    <row r="47934" spans="6:6">
      <c r="F47934" s="1846"/>
    </row>
    <row r="47935" spans="6:6">
      <c r="F47935" s="1846"/>
    </row>
    <row r="47936" spans="6:6">
      <c r="F47936" s="1846"/>
    </row>
    <row r="47937" spans="6:6">
      <c r="F47937" s="1846"/>
    </row>
    <row r="47938" spans="6:6">
      <c r="F47938" s="1846"/>
    </row>
    <row r="47939" spans="6:6">
      <c r="F47939" s="1846"/>
    </row>
    <row r="47940" spans="6:6">
      <c r="F47940" s="1846"/>
    </row>
    <row r="47941" spans="6:6">
      <c r="F47941" s="1846"/>
    </row>
    <row r="47942" spans="6:6">
      <c r="F47942" s="1846"/>
    </row>
    <row r="47943" spans="6:6">
      <c r="F47943" s="1846"/>
    </row>
    <row r="47944" spans="6:6">
      <c r="F47944" s="1846"/>
    </row>
    <row r="47945" spans="6:6">
      <c r="F47945" s="1846"/>
    </row>
    <row r="47946" spans="6:6">
      <c r="F47946" s="1846"/>
    </row>
    <row r="47947" spans="6:6">
      <c r="F47947" s="1846"/>
    </row>
    <row r="47948" spans="6:6">
      <c r="F47948" s="1846"/>
    </row>
    <row r="47949" spans="6:6">
      <c r="F47949" s="1846"/>
    </row>
    <row r="47950" spans="6:6">
      <c r="F47950" s="1846"/>
    </row>
    <row r="47951" spans="6:6">
      <c r="F47951" s="1846"/>
    </row>
    <row r="47952" spans="6:6">
      <c r="F47952" s="1846"/>
    </row>
    <row r="47953" spans="6:6">
      <c r="F47953" s="1846"/>
    </row>
    <row r="47954" spans="6:6">
      <c r="F47954" s="1846"/>
    </row>
    <row r="47955" spans="6:6">
      <c r="F47955" s="1846"/>
    </row>
    <row r="47956" spans="6:6">
      <c r="F47956" s="1846"/>
    </row>
    <row r="47957" spans="6:6">
      <c r="F47957" s="1846"/>
    </row>
    <row r="47958" spans="6:6">
      <c r="F47958" s="1846"/>
    </row>
    <row r="47959" spans="6:6">
      <c r="F47959" s="1846"/>
    </row>
    <row r="47960" spans="6:6">
      <c r="F47960" s="1846"/>
    </row>
    <row r="47961" spans="6:6">
      <c r="F47961" s="1846"/>
    </row>
    <row r="47962" spans="6:6">
      <c r="F47962" s="1846"/>
    </row>
    <row r="47963" spans="6:6">
      <c r="F47963" s="1846"/>
    </row>
    <row r="47964" spans="6:6">
      <c r="F47964" s="1846"/>
    </row>
    <row r="47965" spans="6:6">
      <c r="F47965" s="1846"/>
    </row>
    <row r="47966" spans="6:6">
      <c r="F47966" s="1846"/>
    </row>
    <row r="47967" spans="6:6">
      <c r="F47967" s="1846"/>
    </row>
    <row r="47968" spans="6:6">
      <c r="F47968" s="1846"/>
    </row>
    <row r="47969" spans="6:6">
      <c r="F47969" s="1846"/>
    </row>
    <row r="47970" spans="6:6">
      <c r="F47970" s="1846"/>
    </row>
    <row r="47971" spans="6:6">
      <c r="F47971" s="1846"/>
    </row>
    <row r="47972" spans="6:6">
      <c r="F47972" s="1846"/>
    </row>
    <row r="47973" spans="6:6">
      <c r="F47973" s="1846"/>
    </row>
    <row r="47974" spans="6:6">
      <c r="F47974" s="1846"/>
    </row>
    <row r="47975" spans="6:6">
      <c r="F47975" s="1846"/>
    </row>
    <row r="47976" spans="6:6">
      <c r="F47976" s="1846"/>
    </row>
    <row r="47977" spans="6:6">
      <c r="F47977" s="1846"/>
    </row>
    <row r="47978" spans="6:6">
      <c r="F47978" s="1846"/>
    </row>
    <row r="47979" spans="6:6">
      <c r="F47979" s="1846"/>
    </row>
    <row r="47980" spans="6:6">
      <c r="F47980" s="1846"/>
    </row>
    <row r="47981" spans="6:6">
      <c r="F47981" s="1846"/>
    </row>
    <row r="47982" spans="6:6">
      <c r="F47982" s="1846"/>
    </row>
    <row r="47983" spans="6:6">
      <c r="F47983" s="1846"/>
    </row>
    <row r="47984" spans="6:6">
      <c r="F47984" s="1846"/>
    </row>
    <row r="47985" spans="6:6">
      <c r="F47985" s="1846"/>
    </row>
    <row r="47986" spans="6:6">
      <c r="F47986" s="1846"/>
    </row>
    <row r="47987" spans="6:6">
      <c r="F47987" s="1846"/>
    </row>
    <row r="47988" spans="6:6">
      <c r="F47988" s="1846"/>
    </row>
    <row r="47989" spans="6:6">
      <c r="F47989" s="1846"/>
    </row>
    <row r="47990" spans="6:6">
      <c r="F47990" s="1846"/>
    </row>
    <row r="47991" spans="6:6">
      <c r="F47991" s="1846"/>
    </row>
    <row r="47992" spans="6:6">
      <c r="F47992" s="1846"/>
    </row>
    <row r="47993" spans="6:6">
      <c r="F47993" s="1846"/>
    </row>
    <row r="47994" spans="6:6">
      <c r="F47994" s="1846"/>
    </row>
    <row r="47995" spans="6:6">
      <c r="F47995" s="1846"/>
    </row>
    <row r="47996" spans="6:6">
      <c r="F47996" s="1846"/>
    </row>
    <row r="47997" spans="6:6">
      <c r="F47997" s="1846"/>
    </row>
    <row r="47998" spans="6:6">
      <c r="F47998" s="1846"/>
    </row>
    <row r="47999" spans="6:6">
      <c r="F47999" s="1846"/>
    </row>
    <row r="48000" spans="6:6">
      <c r="F48000" s="1846"/>
    </row>
    <row r="48001" spans="6:6">
      <c r="F48001" s="1846"/>
    </row>
    <row r="48002" spans="6:6">
      <c r="F48002" s="1846"/>
    </row>
    <row r="48003" spans="6:6">
      <c r="F48003" s="1846"/>
    </row>
    <row r="48004" spans="6:6">
      <c r="F48004" s="1846"/>
    </row>
    <row r="48005" spans="6:6">
      <c r="F48005" s="1846"/>
    </row>
    <row r="48006" spans="6:6">
      <c r="F48006" s="1846"/>
    </row>
    <row r="48007" spans="6:6">
      <c r="F48007" s="1846"/>
    </row>
    <row r="48008" spans="6:6">
      <c r="F48008" s="1846"/>
    </row>
    <row r="48009" spans="6:6">
      <c r="F48009" s="1846"/>
    </row>
    <row r="48010" spans="6:6">
      <c r="F48010" s="1846"/>
    </row>
    <row r="48011" spans="6:6">
      <c r="F48011" s="1846"/>
    </row>
    <row r="48012" spans="6:6">
      <c r="F48012" s="1846"/>
    </row>
    <row r="48013" spans="6:6">
      <c r="F48013" s="1846"/>
    </row>
    <row r="48014" spans="6:6">
      <c r="F48014" s="1846"/>
    </row>
    <row r="48015" spans="6:6">
      <c r="F48015" s="1846"/>
    </row>
    <row r="48016" spans="6:6">
      <c r="F48016" s="1846"/>
    </row>
    <row r="48017" spans="6:6">
      <c r="F48017" s="1846"/>
    </row>
    <row r="48018" spans="6:6">
      <c r="F48018" s="1846"/>
    </row>
    <row r="48019" spans="6:6">
      <c r="F48019" s="1846"/>
    </row>
    <row r="48020" spans="6:6">
      <c r="F48020" s="1846"/>
    </row>
    <row r="48021" spans="6:6">
      <c r="F48021" s="1846"/>
    </row>
    <row r="48022" spans="6:6">
      <c r="F48022" s="1846"/>
    </row>
    <row r="48023" spans="6:6">
      <c r="F48023" s="1846"/>
    </row>
    <row r="48024" spans="6:6">
      <c r="F48024" s="1846"/>
    </row>
    <row r="48025" spans="6:6">
      <c r="F48025" s="1846"/>
    </row>
    <row r="48026" spans="6:6">
      <c r="F48026" s="1846"/>
    </row>
    <row r="48027" spans="6:6">
      <c r="F48027" s="1846"/>
    </row>
    <row r="48028" spans="6:6">
      <c r="F48028" s="1846"/>
    </row>
    <row r="48029" spans="6:6">
      <c r="F48029" s="1846"/>
    </row>
    <row r="48030" spans="6:6">
      <c r="F48030" s="1846"/>
    </row>
    <row r="48031" spans="6:6">
      <c r="F48031" s="1846"/>
    </row>
    <row r="48032" spans="6:6">
      <c r="F48032" s="1846"/>
    </row>
    <row r="48033" spans="6:6">
      <c r="F48033" s="1846"/>
    </row>
    <row r="48034" spans="6:6">
      <c r="F48034" s="1846"/>
    </row>
    <row r="48035" spans="6:6">
      <c r="F48035" s="1846"/>
    </row>
    <row r="48036" spans="6:6">
      <c r="F48036" s="1846"/>
    </row>
    <row r="48037" spans="6:6">
      <c r="F48037" s="1846"/>
    </row>
    <row r="48038" spans="6:6">
      <c r="F48038" s="1846"/>
    </row>
    <row r="48039" spans="6:6">
      <c r="F48039" s="1846"/>
    </row>
    <row r="48040" spans="6:6">
      <c r="F48040" s="1846"/>
    </row>
    <row r="48041" spans="6:6">
      <c r="F48041" s="1846"/>
    </row>
    <row r="48042" spans="6:6">
      <c r="F48042" s="1846"/>
    </row>
    <row r="48043" spans="6:6">
      <c r="F48043" s="1846"/>
    </row>
    <row r="48044" spans="6:6">
      <c r="F48044" s="1846"/>
    </row>
    <row r="48045" spans="6:6">
      <c r="F48045" s="1846"/>
    </row>
    <row r="48046" spans="6:6">
      <c r="F48046" s="1846"/>
    </row>
    <row r="48047" spans="6:6">
      <c r="F48047" s="1846"/>
    </row>
    <row r="48048" spans="6:6">
      <c r="F48048" s="1846"/>
    </row>
    <row r="48049" spans="6:6">
      <c r="F48049" s="1846"/>
    </row>
    <row r="48050" spans="6:6">
      <c r="F48050" s="1846"/>
    </row>
    <row r="48051" spans="6:6">
      <c r="F48051" s="1846"/>
    </row>
    <row r="48052" spans="6:6">
      <c r="F48052" s="1846"/>
    </row>
    <row r="48053" spans="6:6">
      <c r="F48053" s="1846"/>
    </row>
    <row r="48054" spans="6:6">
      <c r="F48054" s="1846"/>
    </row>
    <row r="48055" spans="6:6">
      <c r="F48055" s="1846"/>
    </row>
    <row r="48056" spans="6:6">
      <c r="F48056" s="1846"/>
    </row>
    <row r="48057" spans="6:6">
      <c r="F48057" s="1846"/>
    </row>
    <row r="48058" spans="6:6">
      <c r="F48058" s="1846"/>
    </row>
    <row r="48059" spans="6:6">
      <c r="F48059" s="1846"/>
    </row>
    <row r="48060" spans="6:6">
      <c r="F48060" s="1846"/>
    </row>
    <row r="48061" spans="6:6">
      <c r="F48061" s="1846"/>
    </row>
    <row r="48062" spans="6:6">
      <c r="F48062" s="1846"/>
    </row>
    <row r="48063" spans="6:6">
      <c r="F48063" s="1846"/>
    </row>
    <row r="48064" spans="6:6">
      <c r="F48064" s="1846"/>
    </row>
    <row r="48065" spans="6:6">
      <c r="F48065" s="1846"/>
    </row>
    <row r="48066" spans="6:6">
      <c r="F48066" s="1846"/>
    </row>
    <row r="48067" spans="6:6">
      <c r="F48067" s="1846"/>
    </row>
    <row r="48068" spans="6:6">
      <c r="F48068" s="1846"/>
    </row>
    <row r="48069" spans="6:6">
      <c r="F48069" s="1846"/>
    </row>
    <row r="48070" spans="6:6">
      <c r="F48070" s="1846"/>
    </row>
    <row r="48071" spans="6:6">
      <c r="F48071" s="1846"/>
    </row>
    <row r="48072" spans="6:6">
      <c r="F48072" s="1846"/>
    </row>
    <row r="48073" spans="6:6">
      <c r="F48073" s="1846"/>
    </row>
    <row r="48074" spans="6:6">
      <c r="F48074" s="1846"/>
    </row>
    <row r="48075" spans="6:6">
      <c r="F48075" s="1846"/>
    </row>
    <row r="48076" spans="6:6">
      <c r="F48076" s="1846"/>
    </row>
    <row r="48077" spans="6:6">
      <c r="F48077" s="1846"/>
    </row>
    <row r="48078" spans="6:6">
      <c r="F48078" s="1846"/>
    </row>
    <row r="48079" spans="6:6">
      <c r="F48079" s="1846"/>
    </row>
    <row r="48080" spans="6:6">
      <c r="F48080" s="1846"/>
    </row>
    <row r="48081" spans="6:6">
      <c r="F48081" s="1846"/>
    </row>
    <row r="48082" spans="6:6">
      <c r="F48082" s="1846"/>
    </row>
    <row r="48083" spans="6:6">
      <c r="F48083" s="1846"/>
    </row>
    <row r="48084" spans="6:6">
      <c r="F48084" s="1846"/>
    </row>
    <row r="48085" spans="6:6">
      <c r="F48085" s="1846"/>
    </row>
    <row r="48086" spans="6:6">
      <c r="F48086" s="1846"/>
    </row>
    <row r="48087" spans="6:6">
      <c r="F48087" s="1846"/>
    </row>
    <row r="48088" spans="6:6">
      <c r="F48088" s="1846"/>
    </row>
    <row r="48089" spans="6:6">
      <c r="F48089" s="1846"/>
    </row>
    <row r="48090" spans="6:6">
      <c r="F48090" s="1846"/>
    </row>
    <row r="48091" spans="6:6">
      <c r="F48091" s="1846"/>
    </row>
    <row r="48092" spans="6:6">
      <c r="F48092" s="1846"/>
    </row>
    <row r="48093" spans="6:6">
      <c r="F48093" s="1846"/>
    </row>
    <row r="48094" spans="6:6">
      <c r="F48094" s="1846"/>
    </row>
    <row r="48095" spans="6:6">
      <c r="F48095" s="1846"/>
    </row>
    <row r="48096" spans="6:6">
      <c r="F48096" s="1846"/>
    </row>
    <row r="48097" spans="6:6">
      <c r="F48097" s="1846"/>
    </row>
    <row r="48098" spans="6:6">
      <c r="F48098" s="1846"/>
    </row>
    <row r="48099" spans="6:6">
      <c r="F48099" s="1846"/>
    </row>
    <row r="48100" spans="6:6">
      <c r="F48100" s="1846"/>
    </row>
    <row r="48101" spans="6:6">
      <c r="F48101" s="1846"/>
    </row>
    <row r="48102" spans="6:6">
      <c r="F48102" s="1846"/>
    </row>
    <row r="48103" spans="6:6">
      <c r="F48103" s="1846"/>
    </row>
    <row r="48104" spans="6:6">
      <c r="F48104" s="1846"/>
    </row>
    <row r="48105" spans="6:6">
      <c r="F48105" s="1846"/>
    </row>
    <row r="48106" spans="6:6">
      <c r="F48106" s="1846"/>
    </row>
    <row r="48107" spans="6:6">
      <c r="F48107" s="1846"/>
    </row>
    <row r="48108" spans="6:6">
      <c r="F48108" s="1846"/>
    </row>
    <row r="48109" spans="6:6">
      <c r="F48109" s="1846"/>
    </row>
    <row r="48110" spans="6:6">
      <c r="F48110" s="1846"/>
    </row>
    <row r="48111" spans="6:6">
      <c r="F48111" s="1846"/>
    </row>
    <row r="48112" spans="6:6">
      <c r="F48112" s="1846"/>
    </row>
    <row r="48113" spans="6:6">
      <c r="F48113" s="1846"/>
    </row>
    <row r="48114" spans="6:6">
      <c r="F48114" s="1846"/>
    </row>
    <row r="48115" spans="6:6">
      <c r="F48115" s="1846"/>
    </row>
    <row r="48116" spans="6:6">
      <c r="F48116" s="1846"/>
    </row>
    <row r="48117" spans="6:6">
      <c r="F48117" s="1846"/>
    </row>
    <row r="48118" spans="6:6">
      <c r="F48118" s="1846"/>
    </row>
    <row r="48119" spans="6:6">
      <c r="F48119" s="1846"/>
    </row>
    <row r="48120" spans="6:6">
      <c r="F48120" s="1846"/>
    </row>
    <row r="48121" spans="6:6">
      <c r="F48121" s="1846"/>
    </row>
    <row r="48122" spans="6:6">
      <c r="F48122" s="1846"/>
    </row>
    <row r="48123" spans="6:6">
      <c r="F48123" s="1846"/>
    </row>
    <row r="48124" spans="6:6">
      <c r="F48124" s="1846"/>
    </row>
    <row r="48125" spans="6:6">
      <c r="F48125" s="1846"/>
    </row>
    <row r="48126" spans="6:6">
      <c r="F48126" s="1846"/>
    </row>
    <row r="48127" spans="6:6">
      <c r="F48127" s="1846"/>
    </row>
    <row r="48128" spans="6:6">
      <c r="F48128" s="1846"/>
    </row>
    <row r="48129" spans="6:6">
      <c r="F48129" s="1846"/>
    </row>
    <row r="48130" spans="6:6">
      <c r="F48130" s="1846"/>
    </row>
    <row r="48131" spans="6:6">
      <c r="F48131" s="1846"/>
    </row>
    <row r="48132" spans="6:6">
      <c r="F48132" s="1846"/>
    </row>
    <row r="48133" spans="6:6">
      <c r="F48133" s="1846"/>
    </row>
    <row r="48134" spans="6:6">
      <c r="F48134" s="1846"/>
    </row>
    <row r="48135" spans="6:6">
      <c r="F48135" s="1846"/>
    </row>
    <row r="48136" spans="6:6">
      <c r="F48136" s="1846"/>
    </row>
    <row r="48137" spans="6:6">
      <c r="F48137" s="1846"/>
    </row>
    <row r="48138" spans="6:6">
      <c r="F48138" s="1846"/>
    </row>
    <row r="48139" spans="6:6">
      <c r="F48139" s="1846"/>
    </row>
    <row r="48140" spans="6:6">
      <c r="F48140" s="1846"/>
    </row>
    <row r="48141" spans="6:6">
      <c r="F48141" s="1846"/>
    </row>
    <row r="48142" spans="6:6">
      <c r="F48142" s="1846"/>
    </row>
    <row r="48143" spans="6:6">
      <c r="F48143" s="1846"/>
    </row>
    <row r="48144" spans="6:6">
      <c r="F48144" s="1846"/>
    </row>
    <row r="48145" spans="6:6">
      <c r="F48145" s="1846"/>
    </row>
    <row r="48146" spans="6:6">
      <c r="F48146" s="1846"/>
    </row>
    <row r="48147" spans="6:6">
      <c r="F48147" s="1846"/>
    </row>
    <row r="48148" spans="6:6">
      <c r="F48148" s="1846"/>
    </row>
    <row r="48149" spans="6:6">
      <c r="F48149" s="1846"/>
    </row>
    <row r="48150" spans="6:6">
      <c r="F48150" s="1846"/>
    </row>
    <row r="48151" spans="6:6">
      <c r="F48151" s="1846"/>
    </row>
    <row r="48152" spans="6:6">
      <c r="F48152" s="1846"/>
    </row>
    <row r="48153" spans="6:6">
      <c r="F48153" s="1846"/>
    </row>
    <row r="48154" spans="6:6">
      <c r="F48154" s="1846"/>
    </row>
    <row r="48155" spans="6:6">
      <c r="F48155" s="1846"/>
    </row>
    <row r="48156" spans="6:6">
      <c r="F48156" s="1846"/>
    </row>
    <row r="48157" spans="6:6">
      <c r="F48157" s="1846"/>
    </row>
    <row r="48158" spans="6:6">
      <c r="F48158" s="1846"/>
    </row>
    <row r="48159" spans="6:6">
      <c r="F48159" s="1846"/>
    </row>
    <row r="48160" spans="6:6">
      <c r="F48160" s="1846"/>
    </row>
    <row r="48161" spans="6:6">
      <c r="F48161" s="1846"/>
    </row>
    <row r="48162" spans="6:6">
      <c r="F48162" s="1846"/>
    </row>
    <row r="48163" spans="6:6">
      <c r="F48163" s="1846"/>
    </row>
    <row r="48164" spans="6:6">
      <c r="F48164" s="1846"/>
    </row>
    <row r="48165" spans="6:6">
      <c r="F48165" s="1846"/>
    </row>
    <row r="48166" spans="6:6">
      <c r="F48166" s="1846"/>
    </row>
    <row r="48167" spans="6:6">
      <c r="F48167" s="1846"/>
    </row>
    <row r="48168" spans="6:6">
      <c r="F48168" s="1846"/>
    </row>
    <row r="48169" spans="6:6">
      <c r="F48169" s="1846"/>
    </row>
    <row r="48170" spans="6:6">
      <c r="F48170" s="1846"/>
    </row>
    <row r="48171" spans="6:6">
      <c r="F48171" s="1846"/>
    </row>
    <row r="48172" spans="6:6">
      <c r="F48172" s="1846"/>
    </row>
    <row r="48173" spans="6:6">
      <c r="F48173" s="1846"/>
    </row>
    <row r="48174" spans="6:6">
      <c r="F48174" s="1846"/>
    </row>
    <row r="48175" spans="6:6">
      <c r="F48175" s="1846"/>
    </row>
    <row r="48176" spans="6:6">
      <c r="F48176" s="1846"/>
    </row>
    <row r="48177" spans="6:6">
      <c r="F48177" s="1846"/>
    </row>
    <row r="48178" spans="6:6">
      <c r="F48178" s="1846"/>
    </row>
    <row r="48179" spans="6:6">
      <c r="F48179" s="1846"/>
    </row>
    <row r="48180" spans="6:6">
      <c r="F48180" s="1846"/>
    </row>
    <row r="48181" spans="6:6">
      <c r="F48181" s="1846"/>
    </row>
    <row r="48182" spans="6:6">
      <c r="F48182" s="1846"/>
    </row>
    <row r="48183" spans="6:6">
      <c r="F48183" s="1846"/>
    </row>
    <row r="48184" spans="6:6">
      <c r="F48184" s="1846"/>
    </row>
    <row r="48185" spans="6:6">
      <c r="F48185" s="1846"/>
    </row>
    <row r="48186" spans="6:6">
      <c r="F48186" s="1846"/>
    </row>
    <row r="48187" spans="6:6">
      <c r="F48187" s="1846"/>
    </row>
    <row r="48188" spans="6:6">
      <c r="F48188" s="1846"/>
    </row>
    <row r="48189" spans="6:6">
      <c r="F48189" s="1846"/>
    </row>
    <row r="48190" spans="6:6">
      <c r="F48190" s="1846"/>
    </row>
    <row r="48191" spans="6:6">
      <c r="F48191" s="1846"/>
    </row>
    <row r="48192" spans="6:6">
      <c r="F48192" s="1846"/>
    </row>
    <row r="48193" spans="6:6">
      <c r="F48193" s="1846"/>
    </row>
    <row r="48194" spans="6:6">
      <c r="F48194" s="1846"/>
    </row>
    <row r="48195" spans="6:6">
      <c r="F48195" s="1846"/>
    </row>
    <row r="48196" spans="6:6">
      <c r="F48196" s="1846"/>
    </row>
    <row r="48197" spans="6:6">
      <c r="F48197" s="1846"/>
    </row>
    <row r="48198" spans="6:6">
      <c r="F48198" s="1846"/>
    </row>
    <row r="48199" spans="6:6">
      <c r="F48199" s="1846"/>
    </row>
    <row r="48200" spans="6:6">
      <c r="F48200" s="1846"/>
    </row>
    <row r="48201" spans="6:6">
      <c r="F48201" s="1846"/>
    </row>
    <row r="48202" spans="6:6">
      <c r="F48202" s="1846"/>
    </row>
    <row r="48203" spans="6:6">
      <c r="F48203" s="1846"/>
    </row>
    <row r="48204" spans="6:6">
      <c r="F48204" s="1846"/>
    </row>
    <row r="48205" spans="6:6">
      <c r="F48205" s="1846"/>
    </row>
    <row r="48206" spans="6:6">
      <c r="F48206" s="1846"/>
    </row>
    <row r="48207" spans="6:6">
      <c r="F48207" s="1846"/>
    </row>
    <row r="48208" spans="6:6">
      <c r="F48208" s="1846"/>
    </row>
    <row r="48209" spans="6:6">
      <c r="F48209" s="1846"/>
    </row>
    <row r="48210" spans="6:6">
      <c r="F48210" s="1846"/>
    </row>
    <row r="48211" spans="6:6">
      <c r="F48211" s="1846"/>
    </row>
    <row r="48212" spans="6:6">
      <c r="F48212" s="1846"/>
    </row>
    <row r="48213" spans="6:6">
      <c r="F48213" s="1846"/>
    </row>
    <row r="48214" spans="6:6">
      <c r="F48214" s="1846"/>
    </row>
    <row r="48215" spans="6:6">
      <c r="F48215" s="1846"/>
    </row>
    <row r="48216" spans="6:6">
      <c r="F48216" s="1846"/>
    </row>
    <row r="48217" spans="6:6">
      <c r="F48217" s="1846"/>
    </row>
    <row r="48218" spans="6:6">
      <c r="F48218" s="1846"/>
    </row>
    <row r="48219" spans="6:6">
      <c r="F48219" s="1846"/>
    </row>
    <row r="48220" spans="6:6">
      <c r="F48220" s="1846"/>
    </row>
    <row r="48221" spans="6:6">
      <c r="F48221" s="1846"/>
    </row>
    <row r="48222" spans="6:6">
      <c r="F48222" s="1846"/>
    </row>
    <row r="48223" spans="6:6">
      <c r="F48223" s="1846"/>
    </row>
    <row r="48224" spans="6:6">
      <c r="F48224" s="1846"/>
    </row>
    <row r="48225" spans="6:6">
      <c r="F48225" s="1846"/>
    </row>
    <row r="48226" spans="6:6">
      <c r="F48226" s="1846"/>
    </row>
    <row r="48227" spans="6:6">
      <c r="F48227" s="1846"/>
    </row>
    <row r="48228" spans="6:6">
      <c r="F48228" s="1846"/>
    </row>
    <row r="48229" spans="6:6">
      <c r="F48229" s="1846"/>
    </row>
    <row r="48230" spans="6:6">
      <c r="F48230" s="1846"/>
    </row>
    <row r="48231" spans="6:6">
      <c r="F48231" s="1846"/>
    </row>
    <row r="48232" spans="6:6">
      <c r="F48232" s="1846"/>
    </row>
    <row r="48233" spans="6:6">
      <c r="F48233" s="1846"/>
    </row>
    <row r="48234" spans="6:6">
      <c r="F48234" s="1846"/>
    </row>
    <row r="48235" spans="6:6">
      <c r="F48235" s="1846"/>
    </row>
    <row r="48236" spans="6:6">
      <c r="F48236" s="1846"/>
    </row>
    <row r="48237" spans="6:6">
      <c r="F48237" s="1846"/>
    </row>
    <row r="48238" spans="6:6">
      <c r="F48238" s="1846"/>
    </row>
    <row r="48239" spans="6:6">
      <c r="F48239" s="1846"/>
    </row>
    <row r="48240" spans="6:6">
      <c r="F48240" s="1846"/>
    </row>
    <row r="48241" spans="6:6">
      <c r="F48241" s="1846"/>
    </row>
    <row r="48242" spans="6:6">
      <c r="F48242" s="1846"/>
    </row>
    <row r="48243" spans="6:6">
      <c r="F48243" s="1846"/>
    </row>
    <row r="48244" spans="6:6">
      <c r="F48244" s="1846"/>
    </row>
    <row r="48245" spans="6:6">
      <c r="F48245" s="1846"/>
    </row>
    <row r="48246" spans="6:6">
      <c r="F48246" s="1846"/>
    </row>
    <row r="48247" spans="6:6">
      <c r="F48247" s="1846"/>
    </row>
    <row r="48248" spans="6:6">
      <c r="F48248" s="1846"/>
    </row>
    <row r="48249" spans="6:6">
      <c r="F48249" s="1846"/>
    </row>
    <row r="48250" spans="6:6">
      <c r="F48250" s="1846"/>
    </row>
    <row r="48251" spans="6:6">
      <c r="F48251" s="1846"/>
    </row>
    <row r="48252" spans="6:6">
      <c r="F48252" s="1846"/>
    </row>
    <row r="48253" spans="6:6">
      <c r="F48253" s="1846"/>
    </row>
    <row r="48254" spans="6:6">
      <c r="F48254" s="1846"/>
    </row>
    <row r="48255" spans="6:6">
      <c r="F48255" s="1846"/>
    </row>
    <row r="48256" spans="6:6">
      <c r="F48256" s="1846"/>
    </row>
    <row r="48257" spans="6:6">
      <c r="F48257" s="1846"/>
    </row>
    <row r="48258" spans="6:6">
      <c r="F48258" s="1846"/>
    </row>
    <row r="48259" spans="6:6">
      <c r="F48259" s="1846"/>
    </row>
    <row r="48260" spans="6:6">
      <c r="F48260" s="1846"/>
    </row>
    <row r="48261" spans="6:6">
      <c r="F48261" s="1846"/>
    </row>
    <row r="48262" spans="6:6">
      <c r="F48262" s="1846"/>
    </row>
    <row r="48263" spans="6:6">
      <c r="F48263" s="1846"/>
    </row>
    <row r="48264" spans="6:6">
      <c r="F48264" s="1846"/>
    </row>
    <row r="48265" spans="6:6">
      <c r="F48265" s="1846"/>
    </row>
    <row r="48266" spans="6:6">
      <c r="F48266" s="1846"/>
    </row>
    <row r="48267" spans="6:6">
      <c r="F48267" s="1846"/>
    </row>
    <row r="48268" spans="6:6">
      <c r="F48268" s="1846"/>
    </row>
    <row r="48269" spans="6:6">
      <c r="F48269" s="1846"/>
    </row>
    <row r="48270" spans="6:6">
      <c r="F48270" s="1846"/>
    </row>
    <row r="48271" spans="6:6">
      <c r="F48271" s="1846"/>
    </row>
    <row r="48272" spans="6:6">
      <c r="F48272" s="1846"/>
    </row>
    <row r="48273" spans="6:6">
      <c r="F48273" s="1846"/>
    </row>
    <row r="48274" spans="6:6">
      <c r="F48274" s="1846"/>
    </row>
    <row r="48275" spans="6:6">
      <c r="F48275" s="1846"/>
    </row>
    <row r="48276" spans="6:6">
      <c r="F48276" s="1846"/>
    </row>
    <row r="48277" spans="6:6">
      <c r="F48277" s="1846"/>
    </row>
    <row r="48278" spans="6:6">
      <c r="F48278" s="1846"/>
    </row>
    <row r="48279" spans="6:6">
      <c r="F48279" s="1846"/>
    </row>
    <row r="48280" spans="6:6">
      <c r="F48280" s="1846"/>
    </row>
    <row r="48281" spans="6:6">
      <c r="F48281" s="1846"/>
    </row>
    <row r="48282" spans="6:6">
      <c r="F48282" s="1846"/>
    </row>
    <row r="48283" spans="6:6">
      <c r="F48283" s="1846"/>
    </row>
    <row r="48284" spans="6:6">
      <c r="F48284" s="1846"/>
    </row>
    <row r="48285" spans="6:6">
      <c r="F48285" s="1846"/>
    </row>
    <row r="48286" spans="6:6">
      <c r="F48286" s="1846"/>
    </row>
    <row r="48287" spans="6:6">
      <c r="F48287" s="1846"/>
    </row>
    <row r="48288" spans="6:6">
      <c r="F48288" s="1846"/>
    </row>
    <row r="48289" spans="6:6">
      <c r="F48289" s="1846"/>
    </row>
    <row r="48290" spans="6:6">
      <c r="F48290" s="1846"/>
    </row>
    <row r="48291" spans="6:6">
      <c r="F48291" s="1846"/>
    </row>
    <row r="48292" spans="6:6">
      <c r="F48292" s="1846"/>
    </row>
    <row r="48293" spans="6:6">
      <c r="F48293" s="1846"/>
    </row>
    <row r="48294" spans="6:6">
      <c r="F48294" s="1846"/>
    </row>
    <row r="48295" spans="6:6">
      <c r="F48295" s="1846"/>
    </row>
    <row r="48296" spans="6:6">
      <c r="F48296" s="1846"/>
    </row>
    <row r="48297" spans="6:6">
      <c r="F48297" s="1846"/>
    </row>
    <row r="48298" spans="6:6">
      <c r="F48298" s="1846"/>
    </row>
    <row r="48299" spans="6:6">
      <c r="F48299" s="1846"/>
    </row>
    <row r="48300" spans="6:6">
      <c r="F48300" s="1846"/>
    </row>
    <row r="48301" spans="6:6">
      <c r="F48301" s="1846"/>
    </row>
    <row r="48302" spans="6:6">
      <c r="F48302" s="1846"/>
    </row>
    <row r="48303" spans="6:6">
      <c r="F48303" s="1846"/>
    </row>
    <row r="48304" spans="6:6">
      <c r="F48304" s="1846"/>
    </row>
    <row r="48305" spans="6:6">
      <c r="F48305" s="1846"/>
    </row>
    <row r="48306" spans="6:6">
      <c r="F48306" s="1846"/>
    </row>
    <row r="48307" spans="6:6">
      <c r="F48307" s="1846"/>
    </row>
    <row r="48308" spans="6:6">
      <c r="F48308" s="1846"/>
    </row>
    <row r="48309" spans="6:6">
      <c r="F48309" s="1846"/>
    </row>
    <row r="48310" spans="6:6">
      <c r="F48310" s="1846"/>
    </row>
    <row r="48311" spans="6:6">
      <c r="F48311" s="1846"/>
    </row>
    <row r="48312" spans="6:6">
      <c r="F48312" s="1846"/>
    </row>
    <row r="48313" spans="6:6">
      <c r="F48313" s="1846"/>
    </row>
    <row r="48314" spans="6:6">
      <c r="F48314" s="1846"/>
    </row>
    <row r="48315" spans="6:6">
      <c r="F48315" s="1846"/>
    </row>
    <row r="48316" spans="6:6">
      <c r="F48316" s="1846"/>
    </row>
    <row r="48317" spans="6:6">
      <c r="F48317" s="1846"/>
    </row>
    <row r="48318" spans="6:6">
      <c r="F48318" s="1846"/>
    </row>
    <row r="48319" spans="6:6">
      <c r="F48319" s="1846"/>
    </row>
    <row r="48320" spans="6:6">
      <c r="F48320" s="1846"/>
    </row>
    <row r="48321" spans="6:6">
      <c r="F48321" s="1846"/>
    </row>
    <row r="48322" spans="6:6">
      <c r="F48322" s="1846"/>
    </row>
    <row r="48323" spans="6:6">
      <c r="F48323" s="1846"/>
    </row>
    <row r="48324" spans="6:6">
      <c r="F48324" s="1846"/>
    </row>
    <row r="48325" spans="6:6">
      <c r="F48325" s="1846"/>
    </row>
    <row r="48326" spans="6:6">
      <c r="F48326" s="1846"/>
    </row>
    <row r="48327" spans="6:6">
      <c r="F48327" s="1846"/>
    </row>
    <row r="48328" spans="6:6">
      <c r="F48328" s="1846"/>
    </row>
    <row r="48329" spans="6:6">
      <c r="F48329" s="1846"/>
    </row>
    <row r="48330" spans="6:6">
      <c r="F48330" s="1846"/>
    </row>
    <row r="48331" spans="6:6">
      <c r="F48331" s="1846"/>
    </row>
    <row r="48332" spans="6:6">
      <c r="F48332" s="1846"/>
    </row>
    <row r="48333" spans="6:6">
      <c r="F48333" s="1846"/>
    </row>
    <row r="48334" spans="6:6">
      <c r="F48334" s="1846"/>
    </row>
    <row r="48335" spans="6:6">
      <c r="F48335" s="1846"/>
    </row>
    <row r="48336" spans="6:6">
      <c r="F48336" s="1846"/>
    </row>
    <row r="48337" spans="6:6">
      <c r="F48337" s="1846"/>
    </row>
    <row r="48338" spans="6:6">
      <c r="F48338" s="1846"/>
    </row>
    <row r="48339" spans="6:6">
      <c r="F48339" s="1846"/>
    </row>
    <row r="48340" spans="6:6">
      <c r="F48340" s="1846"/>
    </row>
    <row r="48341" spans="6:6">
      <c r="F48341" s="1846"/>
    </row>
    <row r="48342" spans="6:6">
      <c r="F48342" s="1846"/>
    </row>
    <row r="48343" spans="6:6">
      <c r="F48343" s="1846"/>
    </row>
    <row r="48344" spans="6:6">
      <c r="F48344" s="1846"/>
    </row>
    <row r="48345" spans="6:6">
      <c r="F48345" s="1846"/>
    </row>
    <row r="48346" spans="6:6">
      <c r="F48346" s="1846"/>
    </row>
    <row r="48347" spans="6:6">
      <c r="F48347" s="1846"/>
    </row>
    <row r="48348" spans="6:6">
      <c r="F48348" s="1846"/>
    </row>
    <row r="48349" spans="6:6">
      <c r="F48349" s="1846"/>
    </row>
    <row r="48350" spans="6:6">
      <c r="F48350" s="1846"/>
    </row>
    <row r="48351" spans="6:6">
      <c r="F48351" s="1846"/>
    </row>
    <row r="48352" spans="6:6">
      <c r="F48352" s="1846"/>
    </row>
    <row r="48353" spans="6:6">
      <c r="F48353" s="1846"/>
    </row>
    <row r="48354" spans="6:6">
      <c r="F48354" s="1846"/>
    </row>
    <row r="48355" spans="6:6">
      <c r="F48355" s="1846"/>
    </row>
    <row r="48356" spans="6:6">
      <c r="F48356" s="1846"/>
    </row>
    <row r="48357" spans="6:6">
      <c r="F48357" s="1846"/>
    </row>
    <row r="48358" spans="6:6">
      <c r="F48358" s="1846"/>
    </row>
    <row r="48359" spans="6:6">
      <c r="F48359" s="1846"/>
    </row>
    <row r="48360" spans="6:6">
      <c r="F48360" s="1846"/>
    </row>
    <row r="48361" spans="6:6">
      <c r="F48361" s="1846"/>
    </row>
    <row r="48362" spans="6:6">
      <c r="F48362" s="1846"/>
    </row>
    <row r="48363" spans="6:6">
      <c r="F48363" s="1846"/>
    </row>
    <row r="48364" spans="6:6">
      <c r="F48364" s="1846"/>
    </row>
    <row r="48365" spans="6:6">
      <c r="F48365" s="1846"/>
    </row>
    <row r="48366" spans="6:6">
      <c r="F48366" s="1846"/>
    </row>
    <row r="48367" spans="6:6">
      <c r="F48367" s="1846"/>
    </row>
    <row r="48368" spans="6:6">
      <c r="F48368" s="1846"/>
    </row>
    <row r="48369" spans="6:6">
      <c r="F48369" s="1846"/>
    </row>
    <row r="48370" spans="6:6">
      <c r="F48370" s="1846"/>
    </row>
    <row r="48371" spans="6:6">
      <c r="F48371" s="1846"/>
    </row>
    <row r="48372" spans="6:6">
      <c r="F48372" s="1846"/>
    </row>
    <row r="48373" spans="6:6">
      <c r="F48373" s="1846"/>
    </row>
    <row r="48374" spans="6:6">
      <c r="F48374" s="1846"/>
    </row>
    <row r="48375" spans="6:6">
      <c r="F48375" s="1846"/>
    </row>
    <row r="48376" spans="6:6">
      <c r="F48376" s="1846"/>
    </row>
    <row r="48377" spans="6:6">
      <c r="F48377" s="1846"/>
    </row>
    <row r="48378" spans="6:6">
      <c r="F48378" s="1846"/>
    </row>
    <row r="48379" spans="6:6">
      <c r="F48379" s="1846"/>
    </row>
    <row r="48380" spans="6:6">
      <c r="F48380" s="1846"/>
    </row>
    <row r="48381" spans="6:6">
      <c r="F48381" s="1846"/>
    </row>
    <row r="48382" spans="6:6">
      <c r="F48382" s="1846"/>
    </row>
    <row r="48383" spans="6:6">
      <c r="F48383" s="1846"/>
    </row>
    <row r="48384" spans="6:6">
      <c r="F48384" s="1846"/>
    </row>
    <row r="48385" spans="6:6">
      <c r="F48385" s="1846"/>
    </row>
    <row r="48386" spans="6:6">
      <c r="F48386" s="1846"/>
    </row>
    <row r="48387" spans="6:6">
      <c r="F48387" s="1846"/>
    </row>
    <row r="48388" spans="6:6">
      <c r="F48388" s="1846"/>
    </row>
    <row r="48389" spans="6:6">
      <c r="F48389" s="1846"/>
    </row>
    <row r="48390" spans="6:6">
      <c r="F48390" s="1846"/>
    </row>
    <row r="48391" spans="6:6">
      <c r="F48391" s="1846"/>
    </row>
    <row r="48392" spans="6:6">
      <c r="F48392" s="1846"/>
    </row>
    <row r="48393" spans="6:6">
      <c r="F48393" s="1846"/>
    </row>
    <row r="48394" spans="6:6">
      <c r="F48394" s="1846"/>
    </row>
    <row r="48395" spans="6:6">
      <c r="F48395" s="1846"/>
    </row>
    <row r="48396" spans="6:6">
      <c r="F48396" s="1846"/>
    </row>
    <row r="48397" spans="6:6">
      <c r="F48397" s="1846"/>
    </row>
    <row r="48398" spans="6:6">
      <c r="F48398" s="1846"/>
    </row>
    <row r="48399" spans="6:6">
      <c r="F48399" s="1846"/>
    </row>
    <row r="48400" spans="6:6">
      <c r="F48400" s="1846"/>
    </row>
    <row r="48401" spans="6:6">
      <c r="F48401" s="1846"/>
    </row>
    <row r="48402" spans="6:6">
      <c r="F48402" s="1846"/>
    </row>
    <row r="48403" spans="6:6">
      <c r="F48403" s="1846"/>
    </row>
    <row r="48404" spans="6:6">
      <c r="F48404" s="1846"/>
    </row>
    <row r="48405" spans="6:6">
      <c r="F48405" s="1846"/>
    </row>
    <row r="48406" spans="6:6">
      <c r="F48406" s="1846"/>
    </row>
    <row r="48407" spans="6:6">
      <c r="F48407" s="1846"/>
    </row>
    <row r="48408" spans="6:6">
      <c r="F48408" s="1846"/>
    </row>
    <row r="48409" spans="6:6">
      <c r="F48409" s="1846"/>
    </row>
    <row r="48410" spans="6:6">
      <c r="F48410" s="1846"/>
    </row>
    <row r="48411" spans="6:6">
      <c r="F48411" s="1846"/>
    </row>
    <row r="48412" spans="6:6">
      <c r="F48412" s="1846"/>
    </row>
    <row r="48413" spans="6:6">
      <c r="F48413" s="1846"/>
    </row>
    <row r="48414" spans="6:6">
      <c r="F48414" s="1846"/>
    </row>
    <row r="48415" spans="6:6">
      <c r="F48415" s="1846"/>
    </row>
    <row r="48416" spans="6:6">
      <c r="F48416" s="1846"/>
    </row>
    <row r="48417" spans="6:6">
      <c r="F48417" s="1846"/>
    </row>
    <row r="48418" spans="6:6">
      <c r="F48418" s="1846"/>
    </row>
    <row r="48419" spans="6:6">
      <c r="F48419" s="1846"/>
    </row>
    <row r="48420" spans="6:6">
      <c r="F48420" s="1846"/>
    </row>
    <row r="48421" spans="6:6">
      <c r="F48421" s="1846"/>
    </row>
    <row r="48422" spans="6:6">
      <c r="F48422" s="1846"/>
    </row>
    <row r="48423" spans="6:6">
      <c r="F48423" s="1846"/>
    </row>
    <row r="48424" spans="6:6">
      <c r="F48424" s="1846"/>
    </row>
    <row r="48425" spans="6:6">
      <c r="F48425" s="1846"/>
    </row>
    <row r="48426" spans="6:6">
      <c r="F48426" s="1846"/>
    </row>
    <row r="48427" spans="6:6">
      <c r="F48427" s="1846"/>
    </row>
    <row r="48428" spans="6:6">
      <c r="F48428" s="1846"/>
    </row>
    <row r="48429" spans="6:6">
      <c r="F48429" s="1846"/>
    </row>
    <row r="48430" spans="6:6">
      <c r="F48430" s="1846"/>
    </row>
    <row r="48431" spans="6:6">
      <c r="F48431" s="1846"/>
    </row>
    <row r="48432" spans="6:6">
      <c r="F48432" s="1846"/>
    </row>
    <row r="48433" spans="6:6">
      <c r="F48433" s="1846"/>
    </row>
    <row r="48434" spans="6:6">
      <c r="F48434" s="1846"/>
    </row>
    <row r="48435" spans="6:6">
      <c r="F48435" s="1846"/>
    </row>
    <row r="48436" spans="6:6">
      <c r="F48436" s="1846"/>
    </row>
    <row r="48437" spans="6:6">
      <c r="F48437" s="1846"/>
    </row>
    <row r="48438" spans="6:6">
      <c r="F48438" s="1846"/>
    </row>
    <row r="48439" spans="6:6">
      <c r="F48439" s="1846"/>
    </row>
    <row r="48440" spans="6:6">
      <c r="F48440" s="1846"/>
    </row>
    <row r="48441" spans="6:6">
      <c r="F48441" s="1846"/>
    </row>
    <row r="48442" spans="6:6">
      <c r="F48442" s="1846"/>
    </row>
    <row r="48443" spans="6:6">
      <c r="F48443" s="1846"/>
    </row>
    <row r="48444" spans="6:6">
      <c r="F48444" s="1846"/>
    </row>
    <row r="48445" spans="6:6">
      <c r="F48445" s="1846"/>
    </row>
    <row r="48446" spans="6:6">
      <c r="F48446" s="1846"/>
    </row>
    <row r="48447" spans="6:6">
      <c r="F48447" s="1846"/>
    </row>
    <row r="48448" spans="6:6">
      <c r="F48448" s="1846"/>
    </row>
    <row r="48449" spans="6:6">
      <c r="F48449" s="1846"/>
    </row>
    <row r="48450" spans="6:6">
      <c r="F48450" s="1846"/>
    </row>
    <row r="48451" spans="6:6">
      <c r="F48451" s="1846"/>
    </row>
    <row r="48452" spans="6:6">
      <c r="F48452" s="1846"/>
    </row>
    <row r="48453" spans="6:6">
      <c r="F48453" s="1846"/>
    </row>
    <row r="48454" spans="6:6">
      <c r="F48454" s="1846"/>
    </row>
    <row r="48455" spans="6:6">
      <c r="F48455" s="1846"/>
    </row>
    <row r="48456" spans="6:6">
      <c r="F48456" s="1846"/>
    </row>
    <row r="48457" spans="6:6">
      <c r="F48457" s="1846"/>
    </row>
    <row r="48458" spans="6:6">
      <c r="F48458" s="1846"/>
    </row>
    <row r="48459" spans="6:6">
      <c r="F48459" s="1846"/>
    </row>
    <row r="48460" spans="6:6">
      <c r="F48460" s="1846"/>
    </row>
    <row r="48461" spans="6:6">
      <c r="F48461" s="1846"/>
    </row>
    <row r="48462" spans="6:6">
      <c r="F48462" s="1846"/>
    </row>
    <row r="48463" spans="6:6">
      <c r="F48463" s="1846"/>
    </row>
    <row r="48464" spans="6:6">
      <c r="F48464" s="1846"/>
    </row>
    <row r="48465" spans="6:6">
      <c r="F48465" s="1846"/>
    </row>
    <row r="48466" spans="6:6">
      <c r="F48466" s="1846"/>
    </row>
    <row r="48467" spans="6:6">
      <c r="F48467" s="1846"/>
    </row>
    <row r="48468" spans="6:6">
      <c r="F48468" s="1846"/>
    </row>
    <row r="48469" spans="6:6">
      <c r="F48469" s="1846"/>
    </row>
    <row r="48470" spans="6:6">
      <c r="F48470" s="1846"/>
    </row>
    <row r="48471" spans="6:6">
      <c r="F48471" s="1846"/>
    </row>
    <row r="48472" spans="6:6">
      <c r="F48472" s="1846"/>
    </row>
    <row r="48473" spans="6:6">
      <c r="F48473" s="1846"/>
    </row>
    <row r="48474" spans="6:6">
      <c r="F48474" s="1846"/>
    </row>
    <row r="48475" spans="6:6">
      <c r="F48475" s="1846"/>
    </row>
    <row r="48476" spans="6:6">
      <c r="F48476" s="1846"/>
    </row>
    <row r="48477" spans="6:6">
      <c r="F48477" s="1846"/>
    </row>
    <row r="48478" spans="6:6">
      <c r="F48478" s="1846"/>
    </row>
    <row r="48479" spans="6:6">
      <c r="F48479" s="1846"/>
    </row>
    <row r="48480" spans="6:6">
      <c r="F48480" s="1846"/>
    </row>
    <row r="48481" spans="6:6">
      <c r="F48481" s="1846"/>
    </row>
    <row r="48482" spans="6:6">
      <c r="F48482" s="1846"/>
    </row>
    <row r="48483" spans="6:6">
      <c r="F48483" s="1846"/>
    </row>
    <row r="48484" spans="6:6">
      <c r="F48484" s="1846"/>
    </row>
    <row r="48485" spans="6:6">
      <c r="F48485" s="1846"/>
    </row>
    <row r="48486" spans="6:6">
      <c r="F48486" s="1846"/>
    </row>
    <row r="48487" spans="6:6">
      <c r="F48487" s="1846"/>
    </row>
    <row r="48488" spans="6:6">
      <c r="F48488" s="1846"/>
    </row>
    <row r="48489" spans="6:6">
      <c r="F48489" s="1846"/>
    </row>
    <row r="48490" spans="6:6">
      <c r="F48490" s="1846"/>
    </row>
    <row r="48491" spans="6:6">
      <c r="F48491" s="1846"/>
    </row>
    <row r="48492" spans="6:6">
      <c r="F48492" s="1846"/>
    </row>
    <row r="48493" spans="6:6">
      <c r="F48493" s="1846"/>
    </row>
    <row r="48494" spans="6:6">
      <c r="F48494" s="1846"/>
    </row>
    <row r="48495" spans="6:6">
      <c r="F48495" s="1846"/>
    </row>
    <row r="48496" spans="6:6">
      <c r="F48496" s="1846"/>
    </row>
    <row r="48497" spans="6:6">
      <c r="F48497" s="1846"/>
    </row>
    <row r="48498" spans="6:6">
      <c r="F48498" s="1846"/>
    </row>
    <row r="48499" spans="6:6">
      <c r="F48499" s="1846"/>
    </row>
    <row r="48500" spans="6:6">
      <c r="F48500" s="1846"/>
    </row>
    <row r="48501" spans="6:6">
      <c r="F48501" s="1846"/>
    </row>
    <row r="48502" spans="6:6">
      <c r="F48502" s="1846"/>
    </row>
    <row r="48503" spans="6:6">
      <c r="F48503" s="1846"/>
    </row>
    <row r="48504" spans="6:6">
      <c r="F48504" s="1846"/>
    </row>
    <row r="48505" spans="6:6">
      <c r="F48505" s="1846"/>
    </row>
    <row r="48506" spans="6:6">
      <c r="F48506" s="1846"/>
    </row>
    <row r="48507" spans="6:6">
      <c r="F48507" s="1846"/>
    </row>
    <row r="48508" spans="6:6">
      <c r="F48508" s="1846"/>
    </row>
    <row r="48509" spans="6:6">
      <c r="F48509" s="1846"/>
    </row>
    <row r="48510" spans="6:6">
      <c r="F48510" s="1846"/>
    </row>
    <row r="48511" spans="6:6">
      <c r="F48511" s="1846"/>
    </row>
    <row r="48512" spans="6:6">
      <c r="F48512" s="1846"/>
    </row>
    <row r="48513" spans="6:6">
      <c r="F48513" s="1846"/>
    </row>
    <row r="48514" spans="6:6">
      <c r="F48514" s="1846"/>
    </row>
    <row r="48515" spans="6:6">
      <c r="F48515" s="1846"/>
    </row>
    <row r="48516" spans="6:6">
      <c r="F48516" s="1846"/>
    </row>
    <row r="48517" spans="6:6">
      <c r="F48517" s="1846"/>
    </row>
    <row r="48518" spans="6:6">
      <c r="F48518" s="1846"/>
    </row>
    <row r="48519" spans="6:6">
      <c r="F48519" s="1846"/>
    </row>
    <row r="48520" spans="6:6">
      <c r="F48520" s="1846"/>
    </row>
    <row r="48521" spans="6:6">
      <c r="F48521" s="1846"/>
    </row>
    <row r="48522" spans="6:6">
      <c r="F48522" s="1846"/>
    </row>
    <row r="48523" spans="6:6">
      <c r="F48523" s="1846"/>
    </row>
    <row r="48524" spans="6:6">
      <c r="F48524" s="1846"/>
    </row>
    <row r="48525" spans="6:6">
      <c r="F48525" s="1846"/>
    </row>
    <row r="48526" spans="6:6">
      <c r="F48526" s="1846"/>
    </row>
    <row r="48527" spans="6:6">
      <c r="F48527" s="1846"/>
    </row>
    <row r="48528" spans="6:6">
      <c r="F48528" s="1846"/>
    </row>
    <row r="48529" spans="6:6">
      <c r="F48529" s="1846"/>
    </row>
    <row r="48530" spans="6:6">
      <c r="F48530" s="1846"/>
    </row>
    <row r="48531" spans="6:6">
      <c r="F48531" s="1846"/>
    </row>
    <row r="48532" spans="6:6">
      <c r="F48532" s="1846"/>
    </row>
    <row r="48533" spans="6:6">
      <c r="F48533" s="1846"/>
    </row>
    <row r="48534" spans="6:6">
      <c r="F48534" s="1846"/>
    </row>
    <row r="48535" spans="6:6">
      <c r="F48535" s="1846"/>
    </row>
    <row r="48536" spans="6:6">
      <c r="F48536" s="1846"/>
    </row>
    <row r="48537" spans="6:6">
      <c r="F48537" s="1846"/>
    </row>
    <row r="48538" spans="6:6">
      <c r="F48538" s="1846"/>
    </row>
    <row r="48539" spans="6:6">
      <c r="F48539" s="1846"/>
    </row>
    <row r="48540" spans="6:6">
      <c r="F48540" s="1846"/>
    </row>
    <row r="48541" spans="6:6">
      <c r="F48541" s="1846"/>
    </row>
    <row r="48542" spans="6:6">
      <c r="F48542" s="1846"/>
    </row>
    <row r="48543" spans="6:6">
      <c r="F48543" s="1846"/>
    </row>
    <row r="48544" spans="6:6">
      <c r="F48544" s="1846"/>
    </row>
    <row r="48545" spans="6:6">
      <c r="F48545" s="1846"/>
    </row>
    <row r="48546" spans="6:6">
      <c r="F48546" s="1846"/>
    </row>
    <row r="48547" spans="6:6">
      <c r="F48547" s="1846"/>
    </row>
    <row r="48548" spans="6:6">
      <c r="F48548" s="1846"/>
    </row>
    <row r="48549" spans="6:6">
      <c r="F48549" s="1846"/>
    </row>
    <row r="48550" spans="6:6">
      <c r="F48550" s="1846"/>
    </row>
    <row r="48551" spans="6:6">
      <c r="F48551" s="1846"/>
    </row>
    <row r="48552" spans="6:6">
      <c r="F48552" s="1846"/>
    </row>
    <row r="48553" spans="6:6">
      <c r="F48553" s="1846"/>
    </row>
    <row r="48554" spans="6:6">
      <c r="F48554" s="1846"/>
    </row>
    <row r="48555" spans="6:6">
      <c r="F48555" s="1846"/>
    </row>
    <row r="48556" spans="6:6">
      <c r="F48556" s="1846"/>
    </row>
    <row r="48557" spans="6:6">
      <c r="F48557" s="1846"/>
    </row>
    <row r="48558" spans="6:6">
      <c r="F48558" s="1846"/>
    </row>
    <row r="48559" spans="6:6">
      <c r="F48559" s="1846"/>
    </row>
    <row r="48560" spans="6:6">
      <c r="F48560" s="1846"/>
    </row>
    <row r="48561" spans="6:6">
      <c r="F48561" s="1846"/>
    </row>
    <row r="48562" spans="6:6">
      <c r="F48562" s="1846"/>
    </row>
    <row r="48563" spans="6:6">
      <c r="F48563" s="1846"/>
    </row>
    <row r="48564" spans="6:6">
      <c r="F48564" s="1846"/>
    </row>
    <row r="48565" spans="6:6">
      <c r="F48565" s="1846"/>
    </row>
    <row r="48566" spans="6:6">
      <c r="F48566" s="1846"/>
    </row>
    <row r="48567" spans="6:6">
      <c r="F48567" s="1846"/>
    </row>
    <row r="48568" spans="6:6">
      <c r="F48568" s="1846"/>
    </row>
    <row r="48569" spans="6:6">
      <c r="F48569" s="1846"/>
    </row>
    <row r="48570" spans="6:6">
      <c r="F48570" s="1846"/>
    </row>
    <row r="48571" spans="6:6">
      <c r="F48571" s="1846"/>
    </row>
    <row r="48572" spans="6:6">
      <c r="F48572" s="1846"/>
    </row>
    <row r="48573" spans="6:6">
      <c r="F48573" s="1846"/>
    </row>
    <row r="48574" spans="6:6">
      <c r="F48574" s="1846"/>
    </row>
    <row r="48575" spans="6:6">
      <c r="F48575" s="1846"/>
    </row>
    <row r="48576" spans="6:6">
      <c r="F48576" s="1846"/>
    </row>
    <row r="48577" spans="6:6">
      <c r="F48577" s="1846"/>
    </row>
    <row r="48578" spans="6:6">
      <c r="F48578" s="1846"/>
    </row>
    <row r="48579" spans="6:6">
      <c r="F48579" s="1846"/>
    </row>
    <row r="48580" spans="6:6">
      <c r="F48580" s="1846"/>
    </row>
    <row r="48581" spans="6:6">
      <c r="F48581" s="1846"/>
    </row>
    <row r="48582" spans="6:6">
      <c r="F48582" s="1846"/>
    </row>
    <row r="48583" spans="6:6">
      <c r="F48583" s="1846"/>
    </row>
    <row r="48584" spans="6:6">
      <c r="F48584" s="1846"/>
    </row>
    <row r="48585" spans="6:6">
      <c r="F48585" s="1846"/>
    </row>
    <row r="48586" spans="6:6">
      <c r="F48586" s="1846"/>
    </row>
    <row r="48587" spans="6:6">
      <c r="F48587" s="1846"/>
    </row>
    <row r="48588" spans="6:6">
      <c r="F48588" s="1846"/>
    </row>
    <row r="48589" spans="6:6">
      <c r="F48589" s="1846"/>
    </row>
    <row r="48590" spans="6:6">
      <c r="F48590" s="1846"/>
    </row>
    <row r="48591" spans="6:6">
      <c r="F48591" s="1846"/>
    </row>
    <row r="48592" spans="6:6">
      <c r="F48592" s="1846"/>
    </row>
    <row r="48593" spans="6:6">
      <c r="F48593" s="1846"/>
    </row>
    <row r="48594" spans="6:6">
      <c r="F48594" s="1846"/>
    </row>
    <row r="48595" spans="6:6">
      <c r="F48595" s="1846"/>
    </row>
    <row r="48596" spans="6:6">
      <c r="F48596" s="1846"/>
    </row>
    <row r="48597" spans="6:6">
      <c r="F48597" s="1846"/>
    </row>
    <row r="48598" spans="6:6">
      <c r="F48598" s="1846"/>
    </row>
    <row r="48599" spans="6:6">
      <c r="F48599" s="1846"/>
    </row>
    <row r="48600" spans="6:6">
      <c r="F48600" s="1846"/>
    </row>
    <row r="48601" spans="6:6">
      <c r="F48601" s="1846"/>
    </row>
    <row r="48602" spans="6:6">
      <c r="F48602" s="1846"/>
    </row>
    <row r="48603" spans="6:6">
      <c r="F48603" s="1846"/>
    </row>
    <row r="48604" spans="6:6">
      <c r="F48604" s="1846"/>
    </row>
    <row r="48605" spans="6:6">
      <c r="F48605" s="1846"/>
    </row>
    <row r="48606" spans="6:6">
      <c r="F48606" s="1846"/>
    </row>
    <row r="48607" spans="6:6">
      <c r="F48607" s="1846"/>
    </row>
    <row r="48608" spans="6:6">
      <c r="F48608" s="1846"/>
    </row>
    <row r="48609" spans="6:6">
      <c r="F48609" s="1846"/>
    </row>
    <row r="48610" spans="6:6">
      <c r="F48610" s="1846"/>
    </row>
    <row r="48611" spans="6:6">
      <c r="F48611" s="1846"/>
    </row>
    <row r="48612" spans="6:6">
      <c r="F48612" s="1846"/>
    </row>
    <row r="48613" spans="6:6">
      <c r="F48613" s="1846"/>
    </row>
    <row r="48614" spans="6:6">
      <c r="F48614" s="1846"/>
    </row>
    <row r="48615" spans="6:6">
      <c r="F48615" s="1846"/>
    </row>
    <row r="48616" spans="6:6">
      <c r="F48616" s="1846"/>
    </row>
    <row r="48617" spans="6:6">
      <c r="F48617" s="1846"/>
    </row>
    <row r="48618" spans="6:6">
      <c r="F48618" s="1846"/>
    </row>
    <row r="48619" spans="6:6">
      <c r="F48619" s="1846"/>
    </row>
    <row r="48620" spans="6:6">
      <c r="F48620" s="1846"/>
    </row>
    <row r="48621" spans="6:6">
      <c r="F48621" s="1846"/>
    </row>
    <row r="48622" spans="6:6">
      <c r="F48622" s="1846"/>
    </row>
    <row r="48623" spans="6:6">
      <c r="F48623" s="1846"/>
    </row>
    <row r="48624" spans="6:6">
      <c r="F48624" s="1846"/>
    </row>
    <row r="48625" spans="6:6">
      <c r="F48625" s="1846"/>
    </row>
    <row r="48626" spans="6:6">
      <c r="F48626" s="1846"/>
    </row>
    <row r="48627" spans="6:6">
      <c r="F48627" s="1846"/>
    </row>
    <row r="48628" spans="6:6">
      <c r="F48628" s="1846"/>
    </row>
    <row r="48629" spans="6:6">
      <c r="F48629" s="1846"/>
    </row>
    <row r="48630" spans="6:6">
      <c r="F48630" s="1846"/>
    </row>
    <row r="48631" spans="6:6">
      <c r="F48631" s="1846"/>
    </row>
    <row r="48632" spans="6:6">
      <c r="F48632" s="1846"/>
    </row>
    <row r="48633" spans="6:6">
      <c r="F48633" s="1846"/>
    </row>
    <row r="48634" spans="6:6">
      <c r="F48634" s="1846"/>
    </row>
    <row r="48635" spans="6:6">
      <c r="F48635" s="1846"/>
    </row>
    <row r="48636" spans="6:6">
      <c r="F48636" s="1846"/>
    </row>
    <row r="48637" spans="6:6">
      <c r="F48637" s="1846"/>
    </row>
    <row r="48638" spans="6:6">
      <c r="F48638" s="1846"/>
    </row>
    <row r="48639" spans="6:6">
      <c r="F48639" s="1846"/>
    </row>
    <row r="48640" spans="6:6">
      <c r="F48640" s="1846"/>
    </row>
    <row r="48641" spans="6:6">
      <c r="F48641" s="1846"/>
    </row>
    <row r="48642" spans="6:6">
      <c r="F48642" s="1846"/>
    </row>
    <row r="48643" spans="6:6">
      <c r="F48643" s="1846"/>
    </row>
    <row r="48644" spans="6:6">
      <c r="F48644" s="1846"/>
    </row>
    <row r="48645" spans="6:6">
      <c r="F48645" s="1846"/>
    </row>
    <row r="48646" spans="6:6">
      <c r="F48646" s="1846"/>
    </row>
    <row r="48647" spans="6:6">
      <c r="F48647" s="1846"/>
    </row>
    <row r="48648" spans="6:6">
      <c r="F48648" s="1846"/>
    </row>
    <row r="48649" spans="6:6">
      <c r="F48649" s="1846"/>
    </row>
    <row r="48650" spans="6:6">
      <c r="F48650" s="1846"/>
    </row>
    <row r="48651" spans="6:6">
      <c r="F48651" s="1846"/>
    </row>
    <row r="48652" spans="6:6">
      <c r="F48652" s="1846"/>
    </row>
    <row r="48653" spans="6:6">
      <c r="F48653" s="1846"/>
    </row>
    <row r="48654" spans="6:6">
      <c r="F48654" s="1846"/>
    </row>
    <row r="48655" spans="6:6">
      <c r="F48655" s="1846"/>
    </row>
    <row r="48656" spans="6:6">
      <c r="F48656" s="1846"/>
    </row>
    <row r="48657" spans="6:6">
      <c r="F48657" s="1846"/>
    </row>
    <row r="48658" spans="6:6">
      <c r="F48658" s="1846"/>
    </row>
    <row r="48659" spans="6:6">
      <c r="F48659" s="1846"/>
    </row>
    <row r="48660" spans="6:6">
      <c r="F48660" s="1846"/>
    </row>
    <row r="48661" spans="6:6">
      <c r="F48661" s="1846"/>
    </row>
    <row r="48662" spans="6:6">
      <c r="F48662" s="1846"/>
    </row>
    <row r="48663" spans="6:6">
      <c r="F48663" s="1846"/>
    </row>
    <row r="48664" spans="6:6">
      <c r="F48664" s="1846"/>
    </row>
    <row r="48665" spans="6:6">
      <c r="F48665" s="1846"/>
    </row>
    <row r="48666" spans="6:6">
      <c r="F48666" s="1846"/>
    </row>
    <row r="48667" spans="6:6">
      <c r="F48667" s="1846"/>
    </row>
    <row r="48668" spans="6:6">
      <c r="F48668" s="1846"/>
    </row>
    <row r="48669" spans="6:6">
      <c r="F48669" s="1846"/>
    </row>
    <row r="48670" spans="6:6">
      <c r="F48670" s="1846"/>
    </row>
    <row r="48671" spans="6:6">
      <c r="F48671" s="1846"/>
    </row>
    <row r="48672" spans="6:6">
      <c r="F48672" s="1846"/>
    </row>
    <row r="48673" spans="6:6">
      <c r="F48673" s="1846"/>
    </row>
    <row r="48674" spans="6:6">
      <c r="F48674" s="1846"/>
    </row>
    <row r="48675" spans="6:6">
      <c r="F48675" s="1846"/>
    </row>
    <row r="48676" spans="6:6">
      <c r="F48676" s="1846"/>
    </row>
    <row r="48677" spans="6:6">
      <c r="F48677" s="1846"/>
    </row>
    <row r="48678" spans="6:6">
      <c r="F48678" s="1846"/>
    </row>
    <row r="48679" spans="6:6">
      <c r="F48679" s="1846"/>
    </row>
    <row r="48680" spans="6:6">
      <c r="F48680" s="1846"/>
    </row>
    <row r="48681" spans="6:6">
      <c r="F48681" s="1846"/>
    </row>
    <row r="48682" spans="6:6">
      <c r="F48682" s="1846"/>
    </row>
    <row r="48683" spans="6:6">
      <c r="F48683" s="1846"/>
    </row>
    <row r="48684" spans="6:6">
      <c r="F48684" s="1846"/>
    </row>
    <row r="48685" spans="6:6">
      <c r="F48685" s="1846"/>
    </row>
    <row r="48686" spans="6:6">
      <c r="F48686" s="1846"/>
    </row>
    <row r="48687" spans="6:6">
      <c r="F48687" s="1846"/>
    </row>
    <row r="48688" spans="6:6">
      <c r="F48688" s="1846"/>
    </row>
    <row r="48689" spans="6:6">
      <c r="F48689" s="1846"/>
    </row>
    <row r="48690" spans="6:6">
      <c r="F48690" s="1846"/>
    </row>
    <row r="48691" spans="6:6">
      <c r="F48691" s="1846"/>
    </row>
    <row r="48692" spans="6:6">
      <c r="F48692" s="1846"/>
    </row>
    <row r="48693" spans="6:6">
      <c r="F48693" s="1846"/>
    </row>
    <row r="48694" spans="6:6">
      <c r="F48694" s="1846"/>
    </row>
    <row r="48695" spans="6:6">
      <c r="F48695" s="1846"/>
    </row>
    <row r="48696" spans="6:6">
      <c r="F48696" s="1846"/>
    </row>
    <row r="48697" spans="6:6">
      <c r="F48697" s="1846"/>
    </row>
    <row r="48698" spans="6:6">
      <c r="F48698" s="1846"/>
    </row>
    <row r="48699" spans="6:6">
      <c r="F48699" s="1846"/>
    </row>
    <row r="48700" spans="6:6">
      <c r="F48700" s="1846"/>
    </row>
    <row r="48701" spans="6:6">
      <c r="F48701" s="1846"/>
    </row>
    <row r="48702" spans="6:6">
      <c r="F48702" s="1846"/>
    </row>
    <row r="48703" spans="6:6">
      <c r="F48703" s="1846"/>
    </row>
    <row r="48704" spans="6:6">
      <c r="F48704" s="1846"/>
    </row>
    <row r="48705" spans="6:6">
      <c r="F48705" s="1846"/>
    </row>
    <row r="48706" spans="6:6">
      <c r="F48706" s="1846"/>
    </row>
    <row r="48707" spans="6:6">
      <c r="F48707" s="1846"/>
    </row>
    <row r="48708" spans="6:6">
      <c r="F48708" s="1846"/>
    </row>
    <row r="48709" spans="6:6">
      <c r="F48709" s="1846"/>
    </row>
    <row r="48710" spans="6:6">
      <c r="F48710" s="1846"/>
    </row>
    <row r="48711" spans="6:6">
      <c r="F48711" s="1846"/>
    </row>
    <row r="48712" spans="6:6">
      <c r="F48712" s="1846"/>
    </row>
    <row r="48713" spans="6:6">
      <c r="F48713" s="1846"/>
    </row>
    <row r="48714" spans="6:6">
      <c r="F48714" s="1846"/>
    </row>
    <row r="48715" spans="6:6">
      <c r="F48715" s="1846"/>
    </row>
    <row r="48716" spans="6:6">
      <c r="F48716" s="1846"/>
    </row>
    <row r="48717" spans="6:6">
      <c r="F48717" s="1846"/>
    </row>
    <row r="48718" spans="6:6">
      <c r="F48718" s="1846"/>
    </row>
    <row r="48719" spans="6:6">
      <c r="F48719" s="1846"/>
    </row>
    <row r="48720" spans="6:6">
      <c r="F48720" s="1846"/>
    </row>
    <row r="48721" spans="6:6">
      <c r="F48721" s="1846"/>
    </row>
    <row r="48722" spans="6:6">
      <c r="F48722" s="1846"/>
    </row>
    <row r="48723" spans="6:6">
      <c r="F48723" s="1846"/>
    </row>
    <row r="48724" spans="6:6">
      <c r="F48724" s="1846"/>
    </row>
    <row r="48725" spans="6:6">
      <c r="F48725" s="1846"/>
    </row>
    <row r="48726" spans="6:6">
      <c r="F48726" s="1846"/>
    </row>
    <row r="48727" spans="6:6">
      <c r="F48727" s="1846"/>
    </row>
    <row r="48728" spans="6:6">
      <c r="F48728" s="1846"/>
    </row>
    <row r="48729" spans="6:6">
      <c r="F48729" s="1846"/>
    </row>
    <row r="48730" spans="6:6">
      <c r="F48730" s="1846"/>
    </row>
    <row r="48731" spans="6:6">
      <c r="F48731" s="1846"/>
    </row>
    <row r="48732" spans="6:6">
      <c r="F48732" s="1846"/>
    </row>
    <row r="48733" spans="6:6">
      <c r="F48733" s="1846"/>
    </row>
    <row r="48734" spans="6:6">
      <c r="F48734" s="1846"/>
    </row>
    <row r="48735" spans="6:6">
      <c r="F48735" s="1846"/>
    </row>
    <row r="48736" spans="6:6">
      <c r="F48736" s="1846"/>
    </row>
    <row r="48737" spans="6:6">
      <c r="F48737" s="1846"/>
    </row>
    <row r="48738" spans="6:6">
      <c r="F48738" s="1846"/>
    </row>
    <row r="48739" spans="6:6">
      <c r="F48739" s="1846"/>
    </row>
    <row r="48740" spans="6:6">
      <c r="F48740" s="1846"/>
    </row>
    <row r="48741" spans="6:6">
      <c r="F48741" s="1846"/>
    </row>
    <row r="48742" spans="6:6">
      <c r="F48742" s="1846"/>
    </row>
    <row r="48743" spans="6:6">
      <c r="F48743" s="1846"/>
    </row>
    <row r="48744" spans="6:6">
      <c r="F48744" s="1846"/>
    </row>
    <row r="48745" spans="6:6">
      <c r="F48745" s="1846"/>
    </row>
    <row r="48746" spans="6:6">
      <c r="F48746" s="1846"/>
    </row>
    <row r="48747" spans="6:6">
      <c r="F48747" s="1846"/>
    </row>
    <row r="48748" spans="6:6">
      <c r="F48748" s="1846"/>
    </row>
    <row r="48749" spans="6:6">
      <c r="F48749" s="1846"/>
    </row>
    <row r="48750" spans="6:6">
      <c r="F48750" s="1846"/>
    </row>
    <row r="48751" spans="6:6">
      <c r="F48751" s="1846"/>
    </row>
    <row r="48752" spans="6:6">
      <c r="F48752" s="1846"/>
    </row>
    <row r="48753" spans="6:6">
      <c r="F48753" s="1846"/>
    </row>
    <row r="48754" spans="6:6">
      <c r="F48754" s="1846"/>
    </row>
    <row r="48755" spans="6:6">
      <c r="F48755" s="1846"/>
    </row>
    <row r="48756" spans="6:6">
      <c r="F48756" s="1846"/>
    </row>
    <row r="48757" spans="6:6">
      <c r="F48757" s="1846"/>
    </row>
    <row r="48758" spans="6:6">
      <c r="F48758" s="1846"/>
    </row>
    <row r="48759" spans="6:6">
      <c r="F48759" s="1846"/>
    </row>
    <row r="48760" spans="6:6">
      <c r="F48760" s="1846"/>
    </row>
    <row r="48761" spans="6:6">
      <c r="F48761" s="1846"/>
    </row>
    <row r="48762" spans="6:6">
      <c r="F48762" s="1846"/>
    </row>
    <row r="48763" spans="6:6">
      <c r="F48763" s="1846"/>
    </row>
    <row r="48764" spans="6:6">
      <c r="F48764" s="1846"/>
    </row>
    <row r="48765" spans="6:6">
      <c r="F48765" s="1846"/>
    </row>
    <row r="48766" spans="6:6">
      <c r="F48766" s="1846"/>
    </row>
    <row r="48767" spans="6:6">
      <c r="F48767" s="1846"/>
    </row>
    <row r="48768" spans="6:6">
      <c r="F48768" s="1846"/>
    </row>
    <row r="48769" spans="6:6">
      <c r="F48769" s="1846"/>
    </row>
    <row r="48770" spans="6:6">
      <c r="F48770" s="1846"/>
    </row>
    <row r="48771" spans="6:6">
      <c r="F48771" s="1846"/>
    </row>
    <row r="48772" spans="6:6">
      <c r="F48772" s="1846"/>
    </row>
    <row r="48773" spans="6:6">
      <c r="F48773" s="1846"/>
    </row>
    <row r="48774" spans="6:6">
      <c r="F48774" s="1846"/>
    </row>
    <row r="48775" spans="6:6">
      <c r="F48775" s="1846"/>
    </row>
    <row r="48776" spans="6:6">
      <c r="F48776" s="1846"/>
    </row>
    <row r="48777" spans="6:6">
      <c r="F48777" s="1846"/>
    </row>
    <row r="48778" spans="6:6">
      <c r="F48778" s="1846"/>
    </row>
    <row r="48779" spans="6:6">
      <c r="F48779" s="1846"/>
    </row>
    <row r="48780" spans="6:6">
      <c r="F48780" s="1846"/>
    </row>
    <row r="48781" spans="6:6">
      <c r="F48781" s="1846"/>
    </row>
    <row r="48782" spans="6:6">
      <c r="F48782" s="1846"/>
    </row>
    <row r="48783" spans="6:6">
      <c r="F48783" s="1846"/>
    </row>
    <row r="48784" spans="6:6">
      <c r="F48784" s="1846"/>
    </row>
    <row r="48785" spans="6:6">
      <c r="F48785" s="1846"/>
    </row>
    <row r="48786" spans="6:6">
      <c r="F48786" s="1846"/>
    </row>
    <row r="48787" spans="6:6">
      <c r="F48787" s="1846"/>
    </row>
    <row r="48788" spans="6:6">
      <c r="F48788" s="1846"/>
    </row>
    <row r="48789" spans="6:6">
      <c r="F48789" s="1846"/>
    </row>
    <row r="48790" spans="6:6">
      <c r="F48790" s="1846"/>
    </row>
    <row r="48791" spans="6:6">
      <c r="F48791" s="1846"/>
    </row>
    <row r="48792" spans="6:6">
      <c r="F48792" s="1846"/>
    </row>
    <row r="48793" spans="6:6">
      <c r="F48793" s="1846"/>
    </row>
    <row r="48794" spans="6:6">
      <c r="F48794" s="1846"/>
    </row>
    <row r="48795" spans="6:6">
      <c r="F48795" s="1846"/>
    </row>
    <row r="48796" spans="6:6">
      <c r="F48796" s="1846"/>
    </row>
    <row r="48797" spans="6:6">
      <c r="F48797" s="1846"/>
    </row>
    <row r="48798" spans="6:6">
      <c r="F48798" s="1846"/>
    </row>
    <row r="48799" spans="6:6">
      <c r="F48799" s="1846"/>
    </row>
    <row r="48800" spans="6:6">
      <c r="F48800" s="1846"/>
    </row>
    <row r="48801" spans="6:6">
      <c r="F48801" s="1846"/>
    </row>
    <row r="48802" spans="6:6">
      <c r="F48802" s="1846"/>
    </row>
    <row r="48803" spans="6:6">
      <c r="F48803" s="1846"/>
    </row>
    <row r="48804" spans="6:6">
      <c r="F48804" s="1846"/>
    </row>
    <row r="48805" spans="6:6">
      <c r="F48805" s="1846"/>
    </row>
    <row r="48806" spans="6:6">
      <c r="F48806" s="1846"/>
    </row>
    <row r="48807" spans="6:6">
      <c r="F48807" s="1846"/>
    </row>
    <row r="48808" spans="6:6">
      <c r="F48808" s="1846"/>
    </row>
    <row r="48809" spans="6:6">
      <c r="F48809" s="1846"/>
    </row>
    <row r="48810" spans="6:6">
      <c r="F48810" s="1846"/>
    </row>
    <row r="48811" spans="6:6">
      <c r="F48811" s="1846"/>
    </row>
    <row r="48812" spans="6:6">
      <c r="F48812" s="1846"/>
    </row>
    <row r="48813" spans="6:6">
      <c r="F48813" s="1846"/>
    </row>
    <row r="48814" spans="6:6">
      <c r="F48814" s="1846"/>
    </row>
    <row r="48815" spans="6:6">
      <c r="F48815" s="1846"/>
    </row>
    <row r="48816" spans="6:6">
      <c r="F48816" s="1846"/>
    </row>
    <row r="48817" spans="6:6">
      <c r="F48817" s="1846"/>
    </row>
    <row r="48818" spans="6:6">
      <c r="F48818" s="1846"/>
    </row>
    <row r="48819" spans="6:6">
      <c r="F48819" s="1846"/>
    </row>
    <row r="48820" spans="6:6">
      <c r="F48820" s="1846"/>
    </row>
    <row r="48821" spans="6:6">
      <c r="F48821" s="1846"/>
    </row>
    <row r="48822" spans="6:6">
      <c r="F48822" s="1846"/>
    </row>
    <row r="48823" spans="6:6">
      <c r="F48823" s="1846"/>
    </row>
    <row r="48824" spans="6:6">
      <c r="F48824" s="1846"/>
    </row>
    <row r="48825" spans="6:6">
      <c r="F48825" s="1846"/>
    </row>
    <row r="48826" spans="6:6">
      <c r="F48826" s="1846"/>
    </row>
    <row r="48827" spans="6:6">
      <c r="F48827" s="1846"/>
    </row>
    <row r="48828" spans="6:6">
      <c r="F48828" s="1846"/>
    </row>
    <row r="48829" spans="6:6">
      <c r="F48829" s="1846"/>
    </row>
    <row r="48830" spans="6:6">
      <c r="F48830" s="1846"/>
    </row>
    <row r="48831" spans="6:6">
      <c r="F48831" s="1846"/>
    </row>
    <row r="48832" spans="6:6">
      <c r="F48832" s="1846"/>
    </row>
    <row r="48833" spans="6:6">
      <c r="F48833" s="1846"/>
    </row>
    <row r="48834" spans="6:6">
      <c r="F48834" s="1846"/>
    </row>
    <row r="48835" spans="6:6">
      <c r="F48835" s="1846"/>
    </row>
    <row r="48836" spans="6:6">
      <c r="F48836" s="1846"/>
    </row>
    <row r="48837" spans="6:6">
      <c r="F48837" s="1846"/>
    </row>
    <row r="48838" spans="6:6">
      <c r="F48838" s="1846"/>
    </row>
    <row r="48839" spans="6:6">
      <c r="F48839" s="1846"/>
    </row>
    <row r="48840" spans="6:6">
      <c r="F48840" s="1846"/>
    </row>
    <row r="48841" spans="6:6">
      <c r="F48841" s="1846"/>
    </row>
    <row r="48842" spans="6:6">
      <c r="F48842" s="1846"/>
    </row>
    <row r="48843" spans="6:6">
      <c r="F48843" s="1846"/>
    </row>
    <row r="48844" spans="6:6">
      <c r="F48844" s="1846"/>
    </row>
    <row r="48845" spans="6:6">
      <c r="F48845" s="1846"/>
    </row>
    <row r="48846" spans="6:6">
      <c r="F48846" s="1846"/>
    </row>
    <row r="48847" spans="6:6">
      <c r="F48847" s="1846"/>
    </row>
    <row r="48848" spans="6:6">
      <c r="F48848" s="1846"/>
    </row>
    <row r="48849" spans="6:6">
      <c r="F48849" s="1846"/>
    </row>
    <row r="48850" spans="6:6">
      <c r="F48850" s="1846"/>
    </row>
    <row r="48851" spans="6:6">
      <c r="F48851" s="1846"/>
    </row>
    <row r="48852" spans="6:6">
      <c r="F48852" s="1846"/>
    </row>
    <row r="48853" spans="6:6">
      <c r="F48853" s="1846"/>
    </row>
    <row r="48854" spans="6:6">
      <c r="F48854" s="1846"/>
    </row>
    <row r="48855" spans="6:6">
      <c r="F48855" s="1846"/>
    </row>
    <row r="48856" spans="6:6">
      <c r="F48856" s="1846"/>
    </row>
    <row r="48857" spans="6:6">
      <c r="F48857" s="1846"/>
    </row>
    <row r="48858" spans="6:6">
      <c r="F48858" s="1846"/>
    </row>
    <row r="48859" spans="6:6">
      <c r="F48859" s="1846"/>
    </row>
    <row r="48860" spans="6:6">
      <c r="F48860" s="1846"/>
    </row>
    <row r="48861" spans="6:6">
      <c r="F48861" s="1846"/>
    </row>
    <row r="48862" spans="6:6">
      <c r="F48862" s="1846"/>
    </row>
    <row r="48863" spans="6:6">
      <c r="F48863" s="1846"/>
    </row>
    <row r="48864" spans="6:6">
      <c r="F48864" s="1846"/>
    </row>
    <row r="48865" spans="6:6">
      <c r="F48865" s="1846"/>
    </row>
    <row r="48866" spans="6:6">
      <c r="F48866" s="1846"/>
    </row>
    <row r="48867" spans="6:6">
      <c r="F48867" s="1846"/>
    </row>
    <row r="48868" spans="6:6">
      <c r="F48868" s="1846"/>
    </row>
    <row r="48869" spans="6:6">
      <c r="F48869" s="1846"/>
    </row>
    <row r="48870" spans="6:6">
      <c r="F48870" s="1846"/>
    </row>
    <row r="48871" spans="6:6">
      <c r="F48871" s="1846"/>
    </row>
    <row r="48872" spans="6:6">
      <c r="F48872" s="1846"/>
    </row>
    <row r="48873" spans="6:6">
      <c r="F48873" s="1846"/>
    </row>
    <row r="48874" spans="6:6">
      <c r="F48874" s="1846"/>
    </row>
    <row r="48875" spans="6:6">
      <c r="F48875" s="1846"/>
    </row>
    <row r="48876" spans="6:6">
      <c r="F48876" s="1846"/>
    </row>
    <row r="48877" spans="6:6">
      <c r="F48877" s="1846"/>
    </row>
    <row r="48878" spans="6:6">
      <c r="F48878" s="1846"/>
    </row>
    <row r="48879" spans="6:6">
      <c r="F48879" s="1846"/>
    </row>
    <row r="48880" spans="6:6">
      <c r="F48880" s="1846"/>
    </row>
    <row r="48881" spans="6:6">
      <c r="F48881" s="1846"/>
    </row>
    <row r="48882" spans="6:6">
      <c r="F48882" s="1846"/>
    </row>
    <row r="48883" spans="6:6">
      <c r="F48883" s="1846"/>
    </row>
    <row r="48884" spans="6:6">
      <c r="F48884" s="1846"/>
    </row>
    <row r="48885" spans="6:6">
      <c r="F48885" s="1846"/>
    </row>
    <row r="48886" spans="6:6">
      <c r="F48886" s="1846"/>
    </row>
    <row r="48887" spans="6:6">
      <c r="F48887" s="1846"/>
    </row>
    <row r="48888" spans="6:6">
      <c r="F48888" s="1846"/>
    </row>
    <row r="48889" spans="6:6">
      <c r="F48889" s="1846"/>
    </row>
    <row r="48890" spans="6:6">
      <c r="F48890" s="1846"/>
    </row>
    <row r="48891" spans="6:6">
      <c r="F48891" s="1846"/>
    </row>
    <row r="48892" spans="6:6">
      <c r="F48892" s="1846"/>
    </row>
    <row r="48893" spans="6:6">
      <c r="F48893" s="1846"/>
    </row>
    <row r="48894" spans="6:6">
      <c r="F48894" s="1846"/>
    </row>
    <row r="48895" spans="6:6">
      <c r="F48895" s="1846"/>
    </row>
    <row r="48896" spans="6:6">
      <c r="F48896" s="1846"/>
    </row>
    <row r="48897" spans="6:6">
      <c r="F48897" s="1846"/>
    </row>
    <row r="48898" spans="6:6">
      <c r="F48898" s="1846"/>
    </row>
    <row r="48899" spans="6:6">
      <c r="F48899" s="1846"/>
    </row>
    <row r="48900" spans="6:6">
      <c r="F48900" s="1846"/>
    </row>
    <row r="48901" spans="6:6">
      <c r="F48901" s="1846"/>
    </row>
    <row r="48902" spans="6:6">
      <c r="F48902" s="1846"/>
    </row>
    <row r="48903" spans="6:6">
      <c r="F48903" s="1846"/>
    </row>
    <row r="48904" spans="6:6">
      <c r="F48904" s="1846"/>
    </row>
    <row r="48905" spans="6:6">
      <c r="F48905" s="1846"/>
    </row>
    <row r="48906" spans="6:6">
      <c r="F48906" s="1846"/>
    </row>
    <row r="48907" spans="6:6">
      <c r="F48907" s="1846"/>
    </row>
    <row r="48908" spans="6:6">
      <c r="F48908" s="1846"/>
    </row>
    <row r="48909" spans="6:6">
      <c r="F48909" s="1846"/>
    </row>
    <row r="48910" spans="6:6">
      <c r="F48910" s="1846"/>
    </row>
    <row r="48911" spans="6:6">
      <c r="F48911" s="1846"/>
    </row>
    <row r="48912" spans="6:6">
      <c r="F48912" s="1846"/>
    </row>
    <row r="48913" spans="6:6">
      <c r="F48913" s="1846"/>
    </row>
    <row r="48914" spans="6:6">
      <c r="F48914" s="1846"/>
    </row>
    <row r="48915" spans="6:6">
      <c r="F48915" s="1846"/>
    </row>
    <row r="48916" spans="6:6">
      <c r="F48916" s="1846"/>
    </row>
    <row r="48917" spans="6:6">
      <c r="F48917" s="1846"/>
    </row>
    <row r="48918" spans="6:6">
      <c r="F48918" s="1846"/>
    </row>
    <row r="48919" spans="6:6">
      <c r="F48919" s="1846"/>
    </row>
    <row r="48920" spans="6:6">
      <c r="F48920" s="1846"/>
    </row>
    <row r="48921" spans="6:6">
      <c r="F48921" s="1846"/>
    </row>
    <row r="48922" spans="6:6">
      <c r="F48922" s="1846"/>
    </row>
    <row r="48923" spans="6:6">
      <c r="F48923" s="1846"/>
    </row>
    <row r="48924" spans="6:6">
      <c r="F48924" s="1846"/>
    </row>
    <row r="48925" spans="6:6">
      <c r="F48925" s="1846"/>
    </row>
    <row r="48926" spans="6:6">
      <c r="F48926" s="1846"/>
    </row>
    <row r="48927" spans="6:6">
      <c r="F48927" s="1846"/>
    </row>
    <row r="48928" spans="6:6">
      <c r="F48928" s="1846"/>
    </row>
    <row r="48929" spans="6:6">
      <c r="F48929" s="1846"/>
    </row>
    <row r="48930" spans="6:6">
      <c r="F48930" s="1846"/>
    </row>
    <row r="48931" spans="6:6">
      <c r="F48931" s="1846"/>
    </row>
    <row r="48932" spans="6:6">
      <c r="F48932" s="1846"/>
    </row>
    <row r="48933" spans="6:6">
      <c r="F48933" s="1846"/>
    </row>
    <row r="48934" spans="6:6">
      <c r="F48934" s="1846"/>
    </row>
    <row r="48935" spans="6:6">
      <c r="F48935" s="1846"/>
    </row>
    <row r="48936" spans="6:6">
      <c r="F48936" s="1846"/>
    </row>
    <row r="48937" spans="6:6">
      <c r="F48937" s="1846"/>
    </row>
    <row r="48938" spans="6:6">
      <c r="F48938" s="1846"/>
    </row>
    <row r="48939" spans="6:6">
      <c r="F48939" s="1846"/>
    </row>
    <row r="48940" spans="6:6">
      <c r="F48940" s="1846"/>
    </row>
    <row r="48941" spans="6:6">
      <c r="F48941" s="1846"/>
    </row>
    <row r="48942" spans="6:6">
      <c r="F48942" s="1846"/>
    </row>
    <row r="48943" spans="6:6">
      <c r="F48943" s="1846"/>
    </row>
    <row r="48944" spans="6:6">
      <c r="F48944" s="1846"/>
    </row>
    <row r="48945" spans="6:6">
      <c r="F48945" s="1846"/>
    </row>
    <row r="48946" spans="6:6">
      <c r="F48946" s="1846"/>
    </row>
    <row r="48947" spans="6:6">
      <c r="F48947" s="1846"/>
    </row>
    <row r="48948" spans="6:6">
      <c r="F48948" s="1846"/>
    </row>
    <row r="48949" spans="6:6">
      <c r="F48949" s="1846"/>
    </row>
    <row r="48950" spans="6:6">
      <c r="F48950" s="1846"/>
    </row>
    <row r="48951" spans="6:6">
      <c r="F48951" s="1846"/>
    </row>
    <row r="48952" spans="6:6">
      <c r="F48952" s="1846"/>
    </row>
    <row r="48953" spans="6:6">
      <c r="F48953" s="1846"/>
    </row>
    <row r="48954" spans="6:6">
      <c r="F48954" s="1846"/>
    </row>
    <row r="48955" spans="6:6">
      <c r="F48955" s="1846"/>
    </row>
    <row r="48956" spans="6:6">
      <c r="F48956" s="1846"/>
    </row>
    <row r="48957" spans="6:6">
      <c r="F48957" s="1846"/>
    </row>
    <row r="48958" spans="6:6">
      <c r="F48958" s="1846"/>
    </row>
    <row r="48959" spans="6:6">
      <c r="F48959" s="1846"/>
    </row>
    <row r="48960" spans="6:6">
      <c r="F48960" s="1846"/>
    </row>
    <row r="48961" spans="6:6">
      <c r="F48961" s="1846"/>
    </row>
    <row r="48962" spans="6:6">
      <c r="F48962" s="1846"/>
    </row>
    <row r="48963" spans="6:6">
      <c r="F48963" s="1846"/>
    </row>
    <row r="48964" spans="6:6">
      <c r="F48964" s="1846"/>
    </row>
    <row r="48965" spans="6:6">
      <c r="F48965" s="1846"/>
    </row>
    <row r="48966" spans="6:6">
      <c r="F48966" s="1846"/>
    </row>
    <row r="48967" spans="6:6">
      <c r="F48967" s="1846"/>
    </row>
    <row r="48968" spans="6:6">
      <c r="F48968" s="1846"/>
    </row>
    <row r="48969" spans="6:6">
      <c r="F48969" s="1846"/>
    </row>
    <row r="48970" spans="6:6">
      <c r="F48970" s="1846"/>
    </row>
    <row r="48971" spans="6:6">
      <c r="F48971" s="1846"/>
    </row>
    <row r="48972" spans="6:6">
      <c r="F48972" s="1846"/>
    </row>
    <row r="48973" spans="6:6">
      <c r="F48973" s="1846"/>
    </row>
    <row r="48974" spans="6:6">
      <c r="F48974" s="1846"/>
    </row>
    <row r="48975" spans="6:6">
      <c r="F48975" s="1846"/>
    </row>
    <row r="48976" spans="6:6">
      <c r="F48976" s="1846"/>
    </row>
    <row r="48977" spans="6:6">
      <c r="F48977" s="1846"/>
    </row>
    <row r="48978" spans="6:6">
      <c r="F48978" s="1846"/>
    </row>
    <row r="48979" spans="6:6">
      <c r="F48979" s="1846"/>
    </row>
    <row r="48980" spans="6:6">
      <c r="F48980" s="1846"/>
    </row>
    <row r="48981" spans="6:6">
      <c r="F48981" s="1846"/>
    </row>
    <row r="48982" spans="6:6">
      <c r="F48982" s="1846"/>
    </row>
    <row r="48983" spans="6:6">
      <c r="F48983" s="1846"/>
    </row>
    <row r="48984" spans="6:6">
      <c r="F48984" s="1846"/>
    </row>
    <row r="48985" spans="6:6">
      <c r="F48985" s="1846"/>
    </row>
    <row r="48986" spans="6:6">
      <c r="F48986" s="1846"/>
    </row>
    <row r="48987" spans="6:6">
      <c r="F48987" s="1846"/>
    </row>
    <row r="48988" spans="6:6">
      <c r="F48988" s="1846"/>
    </row>
    <row r="48989" spans="6:6">
      <c r="F48989" s="1846"/>
    </row>
    <row r="48990" spans="6:6">
      <c r="F48990" s="1846"/>
    </row>
    <row r="48991" spans="6:6">
      <c r="F48991" s="1846"/>
    </row>
    <row r="48992" spans="6:6">
      <c r="F48992" s="1846"/>
    </row>
    <row r="48993" spans="6:6">
      <c r="F48993" s="1846"/>
    </row>
    <row r="48994" spans="6:6">
      <c r="F48994" s="1846"/>
    </row>
    <row r="48995" spans="6:6">
      <c r="F48995" s="1846"/>
    </row>
    <row r="48996" spans="6:6">
      <c r="F48996" s="1846"/>
    </row>
    <row r="48997" spans="6:6">
      <c r="F48997" s="1846"/>
    </row>
    <row r="48998" spans="6:6">
      <c r="F48998" s="1846"/>
    </row>
    <row r="48999" spans="6:6">
      <c r="F48999" s="1846"/>
    </row>
    <row r="49000" spans="6:6">
      <c r="F49000" s="1846"/>
    </row>
    <row r="49001" spans="6:6">
      <c r="F49001" s="1846"/>
    </row>
    <row r="49002" spans="6:6">
      <c r="F49002" s="1846"/>
    </row>
    <row r="49003" spans="6:6">
      <c r="F49003" s="1846"/>
    </row>
    <row r="49004" spans="6:6">
      <c r="F49004" s="1846"/>
    </row>
    <row r="49005" spans="6:6">
      <c r="F49005" s="1846"/>
    </row>
    <row r="49006" spans="6:6">
      <c r="F49006" s="1846"/>
    </row>
    <row r="49007" spans="6:6">
      <c r="F49007" s="1846"/>
    </row>
    <row r="49008" spans="6:6">
      <c r="F49008" s="1846"/>
    </row>
    <row r="49009" spans="6:6">
      <c r="F49009" s="1846"/>
    </row>
    <row r="49010" spans="6:6">
      <c r="F49010" s="1846"/>
    </row>
    <row r="49011" spans="6:6">
      <c r="F49011" s="1846"/>
    </row>
    <row r="49012" spans="6:6">
      <c r="F49012" s="1846"/>
    </row>
    <row r="49013" spans="6:6">
      <c r="F49013" s="1846"/>
    </row>
    <row r="49014" spans="6:6">
      <c r="F49014" s="1846"/>
    </row>
    <row r="49015" spans="6:6">
      <c r="F49015" s="1846"/>
    </row>
    <row r="49016" spans="6:6">
      <c r="F49016" s="1846"/>
    </row>
    <row r="49017" spans="6:6">
      <c r="F49017" s="1846"/>
    </row>
    <row r="49018" spans="6:6">
      <c r="F49018" s="1846"/>
    </row>
    <row r="49019" spans="6:6">
      <c r="F49019" s="1846"/>
    </row>
    <row r="49020" spans="6:6">
      <c r="F49020" s="1846"/>
    </row>
    <row r="49021" spans="6:6">
      <c r="F49021" s="1846"/>
    </row>
    <row r="49022" spans="6:6">
      <c r="F49022" s="1846"/>
    </row>
    <row r="49023" spans="6:6">
      <c r="F49023" s="1846"/>
    </row>
    <row r="49024" spans="6:6">
      <c r="F49024" s="1846"/>
    </row>
    <row r="49025" spans="6:6">
      <c r="F49025" s="1846"/>
    </row>
    <row r="49026" spans="6:6">
      <c r="F49026" s="1846"/>
    </row>
    <row r="49027" spans="6:6">
      <c r="F49027" s="1846"/>
    </row>
    <row r="49028" spans="6:6">
      <c r="F49028" s="1846"/>
    </row>
    <row r="49029" spans="6:6">
      <c r="F49029" s="1846"/>
    </row>
    <row r="49030" spans="6:6">
      <c r="F49030" s="1846"/>
    </row>
    <row r="49031" spans="6:6">
      <c r="F49031" s="1846"/>
    </row>
    <row r="49032" spans="6:6">
      <c r="F49032" s="1846"/>
    </row>
    <row r="49033" spans="6:6">
      <c r="F49033" s="1846"/>
    </row>
    <row r="49034" spans="6:6">
      <c r="F49034" s="1846"/>
    </row>
    <row r="49035" spans="6:6">
      <c r="F49035" s="1846"/>
    </row>
    <row r="49036" spans="6:6">
      <c r="F49036" s="1846"/>
    </row>
    <row r="49037" spans="6:6">
      <c r="F49037" s="1846"/>
    </row>
    <row r="49038" spans="6:6">
      <c r="F49038" s="1846"/>
    </row>
    <row r="49039" spans="6:6">
      <c r="F49039" s="1846"/>
    </row>
    <row r="49040" spans="6:6">
      <c r="F49040" s="1846"/>
    </row>
    <row r="49041" spans="6:6">
      <c r="F49041" s="1846"/>
    </row>
    <row r="49042" spans="6:6">
      <c r="F49042" s="1846"/>
    </row>
    <row r="49043" spans="6:6">
      <c r="F49043" s="1846"/>
    </row>
    <row r="49044" spans="6:6">
      <c r="F49044" s="1846"/>
    </row>
    <row r="49045" spans="6:6">
      <c r="F49045" s="1846"/>
    </row>
    <row r="49046" spans="6:6">
      <c r="F49046" s="1846"/>
    </row>
    <row r="49047" spans="6:6">
      <c r="F49047" s="1846"/>
    </row>
    <row r="49048" spans="6:6">
      <c r="F49048" s="1846"/>
    </row>
    <row r="49049" spans="6:6">
      <c r="F49049" s="1846"/>
    </row>
    <row r="49050" spans="6:6">
      <c r="F49050" s="1846"/>
    </row>
    <row r="49051" spans="6:6">
      <c r="F49051" s="1846"/>
    </row>
    <row r="49052" spans="6:6">
      <c r="F49052" s="1846"/>
    </row>
    <row r="49053" spans="6:6">
      <c r="F49053" s="1846"/>
    </row>
    <row r="49054" spans="6:6">
      <c r="F49054" s="1846"/>
    </row>
    <row r="49055" spans="6:6">
      <c r="F49055" s="1846"/>
    </row>
    <row r="49056" spans="6:6">
      <c r="F49056" s="1846"/>
    </row>
    <row r="49057" spans="6:6">
      <c r="F49057" s="1846"/>
    </row>
    <row r="49058" spans="6:6">
      <c r="F49058" s="1846"/>
    </row>
    <row r="49059" spans="6:6">
      <c r="F49059" s="1846"/>
    </row>
    <row r="49060" spans="6:6">
      <c r="F49060" s="1846"/>
    </row>
    <row r="49061" spans="6:6">
      <c r="F49061" s="1846"/>
    </row>
    <row r="49062" spans="6:6">
      <c r="F49062" s="1846"/>
    </row>
    <row r="49063" spans="6:6">
      <c r="F49063" s="1846"/>
    </row>
    <row r="49064" spans="6:6">
      <c r="F49064" s="1846"/>
    </row>
    <row r="49065" spans="6:6">
      <c r="F49065" s="1846"/>
    </row>
    <row r="49066" spans="6:6">
      <c r="F49066" s="1846"/>
    </row>
    <row r="49067" spans="6:6">
      <c r="F49067" s="1846"/>
    </row>
    <row r="49068" spans="6:6">
      <c r="F49068" s="1846"/>
    </row>
    <row r="49069" spans="6:6">
      <c r="F49069" s="1846"/>
    </row>
    <row r="49070" spans="6:6">
      <c r="F49070" s="1846"/>
    </row>
    <row r="49071" spans="6:6">
      <c r="F49071" s="1846"/>
    </row>
    <row r="49072" spans="6:6">
      <c r="F49072" s="1846"/>
    </row>
    <row r="49073" spans="6:6">
      <c r="F49073" s="1846"/>
    </row>
    <row r="49074" spans="6:6">
      <c r="F49074" s="1846"/>
    </row>
    <row r="49075" spans="6:6">
      <c r="F49075" s="1846"/>
    </row>
    <row r="49076" spans="6:6">
      <c r="F49076" s="1846"/>
    </row>
    <row r="49077" spans="6:6">
      <c r="F49077" s="1846"/>
    </row>
    <row r="49078" spans="6:6">
      <c r="F49078" s="1846"/>
    </row>
    <row r="49079" spans="6:6">
      <c r="F49079" s="1846"/>
    </row>
    <row r="49080" spans="6:6">
      <c r="F49080" s="1846"/>
    </row>
    <row r="49081" spans="6:6">
      <c r="F49081" s="1846"/>
    </row>
    <row r="49082" spans="6:6">
      <c r="F49082" s="1846"/>
    </row>
    <row r="49083" spans="6:6">
      <c r="F49083" s="1846"/>
    </row>
    <row r="49084" spans="6:6">
      <c r="F49084" s="1846"/>
    </row>
    <row r="49085" spans="6:6">
      <c r="F49085" s="1846"/>
    </row>
    <row r="49086" spans="6:6">
      <c r="F49086" s="1846"/>
    </row>
    <row r="49087" spans="6:6">
      <c r="F49087" s="1846"/>
    </row>
    <row r="49088" spans="6:6">
      <c r="F49088" s="1846"/>
    </row>
    <row r="49089" spans="6:6">
      <c r="F49089" s="1846"/>
    </row>
    <row r="49090" spans="6:6">
      <c r="F49090" s="1846"/>
    </row>
    <row r="49091" spans="6:6">
      <c r="F49091" s="1846"/>
    </row>
    <row r="49092" spans="6:6">
      <c r="F49092" s="1846"/>
    </row>
    <row r="49093" spans="6:6">
      <c r="F49093" s="1846"/>
    </row>
    <row r="49094" spans="6:6">
      <c r="F49094" s="1846"/>
    </row>
    <row r="49095" spans="6:6">
      <c r="F49095" s="1846"/>
    </row>
    <row r="49096" spans="6:6">
      <c r="F49096" s="1846"/>
    </row>
    <row r="49097" spans="6:6">
      <c r="F49097" s="1846"/>
    </row>
    <row r="49098" spans="6:6">
      <c r="F49098" s="1846"/>
    </row>
    <row r="49099" spans="6:6">
      <c r="F49099" s="1846"/>
    </row>
    <row r="49100" spans="6:6">
      <c r="F49100" s="1846"/>
    </row>
    <row r="49101" spans="6:6">
      <c r="F49101" s="1846"/>
    </row>
    <row r="49102" spans="6:6">
      <c r="F49102" s="1846"/>
    </row>
    <row r="49103" spans="6:6">
      <c r="F49103" s="1846"/>
    </row>
    <row r="49104" spans="6:6">
      <c r="F49104" s="1846"/>
    </row>
    <row r="49105" spans="6:6">
      <c r="F49105" s="1846"/>
    </row>
    <row r="49106" spans="6:6">
      <c r="F49106" s="1846"/>
    </row>
    <row r="49107" spans="6:6">
      <c r="F49107" s="1846"/>
    </row>
    <row r="49108" spans="6:6">
      <c r="F49108" s="1846"/>
    </row>
    <row r="49109" spans="6:6">
      <c r="F49109" s="1846"/>
    </row>
    <row r="49110" spans="6:6">
      <c r="F49110" s="1846"/>
    </row>
    <row r="49111" spans="6:6">
      <c r="F49111" s="1846"/>
    </row>
    <row r="49112" spans="6:6">
      <c r="F49112" s="1846"/>
    </row>
    <row r="49113" spans="6:6">
      <c r="F49113" s="1846"/>
    </row>
    <row r="49114" spans="6:6">
      <c r="F49114" s="1846"/>
    </row>
    <row r="49115" spans="6:6">
      <c r="F49115" s="1846"/>
    </row>
    <row r="49116" spans="6:6">
      <c r="F49116" s="1846"/>
    </row>
    <row r="49117" spans="6:6">
      <c r="F49117" s="1846"/>
    </row>
    <row r="49118" spans="6:6">
      <c r="F49118" s="1846"/>
    </row>
    <row r="49119" spans="6:6">
      <c r="F49119" s="1846"/>
    </row>
    <row r="49120" spans="6:6">
      <c r="F49120" s="1846"/>
    </row>
    <row r="49121" spans="6:6">
      <c r="F49121" s="1846"/>
    </row>
    <row r="49122" spans="6:6">
      <c r="F49122" s="1846"/>
    </row>
    <row r="49123" spans="6:6">
      <c r="F49123" s="1846"/>
    </row>
    <row r="49124" spans="6:6">
      <c r="F49124" s="1846"/>
    </row>
    <row r="49125" spans="6:6">
      <c r="F49125" s="1846"/>
    </row>
    <row r="49126" spans="6:6">
      <c r="F49126" s="1846"/>
    </row>
    <row r="49127" spans="6:6">
      <c r="F49127" s="1846"/>
    </row>
    <row r="49128" spans="6:6">
      <c r="F49128" s="1846"/>
    </row>
    <row r="49129" spans="6:6">
      <c r="F49129" s="1846"/>
    </row>
    <row r="49130" spans="6:6">
      <c r="F49130" s="1846"/>
    </row>
    <row r="49131" spans="6:6">
      <c r="F49131" s="1846"/>
    </row>
    <row r="49132" spans="6:6">
      <c r="F49132" s="1846"/>
    </row>
    <row r="49133" spans="6:6">
      <c r="F49133" s="1846"/>
    </row>
    <row r="49134" spans="6:6">
      <c r="F49134" s="1846"/>
    </row>
    <row r="49135" spans="6:6">
      <c r="F49135" s="1846"/>
    </row>
    <row r="49136" spans="6:6">
      <c r="F49136" s="1846"/>
    </row>
    <row r="49137" spans="6:6">
      <c r="F49137" s="1846"/>
    </row>
    <row r="49138" spans="6:6">
      <c r="F49138" s="1846"/>
    </row>
    <row r="49139" spans="6:6">
      <c r="F49139" s="1846"/>
    </row>
    <row r="49140" spans="6:6">
      <c r="F49140" s="1846"/>
    </row>
    <row r="49141" spans="6:6">
      <c r="F49141" s="1846"/>
    </row>
    <row r="49142" spans="6:6">
      <c r="F49142" s="1846"/>
    </row>
    <row r="49143" spans="6:6">
      <c r="F49143" s="1846"/>
    </row>
    <row r="49144" spans="6:6">
      <c r="F49144" s="1846"/>
    </row>
    <row r="49145" spans="6:6">
      <c r="F49145" s="1846"/>
    </row>
    <row r="49146" spans="6:6">
      <c r="F49146" s="1846"/>
    </row>
    <row r="49147" spans="6:6">
      <c r="F49147" s="1846"/>
    </row>
    <row r="49148" spans="6:6">
      <c r="F49148" s="1846"/>
    </row>
    <row r="49149" spans="6:6">
      <c r="F49149" s="1846"/>
    </row>
    <row r="49150" spans="6:6">
      <c r="F49150" s="1846"/>
    </row>
    <row r="49151" spans="6:6">
      <c r="F49151" s="1846"/>
    </row>
    <row r="49152" spans="6:6">
      <c r="F49152" s="1846"/>
    </row>
    <row r="49153" spans="6:6">
      <c r="F49153" s="1846"/>
    </row>
    <row r="49154" spans="6:6">
      <c r="F49154" s="1846"/>
    </row>
    <row r="49155" spans="6:6">
      <c r="F49155" s="1846"/>
    </row>
    <row r="49156" spans="6:6">
      <c r="F49156" s="1846"/>
    </row>
    <row r="49157" spans="6:6">
      <c r="F49157" s="1846"/>
    </row>
    <row r="49158" spans="6:6">
      <c r="F49158" s="1846"/>
    </row>
    <row r="49159" spans="6:6">
      <c r="F49159" s="1846"/>
    </row>
    <row r="49160" spans="6:6">
      <c r="F49160" s="1846"/>
    </row>
    <row r="49161" spans="6:6">
      <c r="F49161" s="1846"/>
    </row>
    <row r="49162" spans="6:6">
      <c r="F49162" s="1846"/>
    </row>
    <row r="49163" spans="6:6">
      <c r="F49163" s="1846"/>
    </row>
    <row r="49164" spans="6:6">
      <c r="F49164" s="1846"/>
    </row>
    <row r="49165" spans="6:6">
      <c r="F49165" s="1846"/>
    </row>
    <row r="49166" spans="6:6">
      <c r="F49166" s="1846"/>
    </row>
    <row r="49167" spans="6:6">
      <c r="F49167" s="1846"/>
    </row>
    <row r="49168" spans="6:6">
      <c r="F49168" s="1846"/>
    </row>
    <row r="49169" spans="6:6">
      <c r="F49169" s="1846"/>
    </row>
    <row r="49170" spans="6:6">
      <c r="F49170" s="1846"/>
    </row>
    <row r="49171" spans="6:6">
      <c r="F49171" s="1846"/>
    </row>
    <row r="49172" spans="6:6">
      <c r="F49172" s="1846"/>
    </row>
    <row r="49173" spans="6:6">
      <c r="F49173" s="1846"/>
    </row>
    <row r="49174" spans="6:6">
      <c r="F49174" s="1846"/>
    </row>
    <row r="49175" spans="6:6">
      <c r="F49175" s="1846"/>
    </row>
    <row r="49176" spans="6:6">
      <c r="F49176" s="1846"/>
    </row>
    <row r="49177" spans="6:6">
      <c r="F49177" s="1846"/>
    </row>
    <row r="49178" spans="6:6">
      <c r="F49178" s="1846"/>
    </row>
    <row r="49179" spans="6:6">
      <c r="F49179" s="1846"/>
    </row>
    <row r="49180" spans="6:6">
      <c r="F49180" s="1846"/>
    </row>
    <row r="49181" spans="6:6">
      <c r="F49181" s="1846"/>
    </row>
    <row r="49182" spans="6:6">
      <c r="F49182" s="1846"/>
    </row>
    <row r="49183" spans="6:6">
      <c r="F49183" s="1846"/>
    </row>
    <row r="49184" spans="6:6">
      <c r="F49184" s="1846"/>
    </row>
    <row r="49185" spans="6:6">
      <c r="F49185" s="1846"/>
    </row>
    <row r="49186" spans="6:6">
      <c r="F49186" s="1846"/>
    </row>
    <row r="49187" spans="6:6">
      <c r="F49187" s="1846"/>
    </row>
    <row r="49188" spans="6:6">
      <c r="F49188" s="1846"/>
    </row>
    <row r="49189" spans="6:6">
      <c r="F49189" s="1846"/>
    </row>
    <row r="49190" spans="6:6">
      <c r="F49190" s="1846"/>
    </row>
    <row r="49191" spans="6:6">
      <c r="F49191" s="1846"/>
    </row>
    <row r="49192" spans="6:6">
      <c r="F49192" s="1846"/>
    </row>
    <row r="49193" spans="6:6">
      <c r="F49193" s="1846"/>
    </row>
    <row r="49194" spans="6:6">
      <c r="F49194" s="1846"/>
    </row>
    <row r="49195" spans="6:6">
      <c r="F49195" s="1846"/>
    </row>
    <row r="49196" spans="6:6">
      <c r="F49196" s="1846"/>
    </row>
    <row r="49197" spans="6:6">
      <c r="F49197" s="1846"/>
    </row>
    <row r="49198" spans="6:6">
      <c r="F49198" s="1846"/>
    </row>
    <row r="49199" spans="6:6">
      <c r="F49199" s="1846"/>
    </row>
    <row r="49200" spans="6:6">
      <c r="F49200" s="1846"/>
    </row>
    <row r="49201" spans="6:6">
      <c r="F49201" s="1846"/>
    </row>
    <row r="49202" spans="6:6">
      <c r="F49202" s="1846"/>
    </row>
    <row r="49203" spans="6:6">
      <c r="F49203" s="1846"/>
    </row>
    <row r="49204" spans="6:6">
      <c r="F49204" s="1846"/>
    </row>
    <row r="49205" spans="6:6">
      <c r="F49205" s="1846"/>
    </row>
    <row r="49206" spans="6:6">
      <c r="F49206" s="1846"/>
    </row>
    <row r="49207" spans="6:6">
      <c r="F49207" s="1846"/>
    </row>
    <row r="49208" spans="6:6">
      <c r="F49208" s="1846"/>
    </row>
    <row r="49209" spans="6:6">
      <c r="F49209" s="1846"/>
    </row>
    <row r="49210" spans="6:6">
      <c r="F49210" s="1846"/>
    </row>
    <row r="49211" spans="6:6">
      <c r="F49211" s="1846"/>
    </row>
    <row r="49212" spans="6:6">
      <c r="F49212" s="1846"/>
    </row>
    <row r="49213" spans="6:6">
      <c r="F49213" s="1846"/>
    </row>
    <row r="49214" spans="6:6">
      <c r="F49214" s="1846"/>
    </row>
    <row r="49215" spans="6:6">
      <c r="F49215" s="1846"/>
    </row>
    <row r="49216" spans="6:6">
      <c r="F49216" s="1846"/>
    </row>
    <row r="49217" spans="6:6">
      <c r="F49217" s="1846"/>
    </row>
    <row r="49218" spans="6:6">
      <c r="F49218" s="1846"/>
    </row>
    <row r="49219" spans="6:6">
      <c r="F49219" s="1846"/>
    </row>
    <row r="49220" spans="6:6">
      <c r="F49220" s="1846"/>
    </row>
    <row r="49221" spans="6:6">
      <c r="F49221" s="1846"/>
    </row>
    <row r="49222" spans="6:6">
      <c r="F49222" s="1846"/>
    </row>
    <row r="49223" spans="6:6">
      <c r="F49223" s="1846"/>
    </row>
    <row r="49224" spans="6:6">
      <c r="F49224" s="1846"/>
    </row>
    <row r="49225" spans="6:6">
      <c r="F49225" s="1846"/>
    </row>
    <row r="49226" spans="6:6">
      <c r="F49226" s="1846"/>
    </row>
    <row r="49227" spans="6:6">
      <c r="F49227" s="1846"/>
    </row>
    <row r="49228" spans="6:6">
      <c r="F49228" s="1846"/>
    </row>
    <row r="49229" spans="6:6">
      <c r="F49229" s="1846"/>
    </row>
    <row r="49230" spans="6:6">
      <c r="F49230" s="1846"/>
    </row>
    <row r="49231" spans="6:6">
      <c r="F49231" s="1846"/>
    </row>
    <row r="49232" spans="6:6">
      <c r="F49232" s="1846"/>
    </row>
    <row r="49233" spans="6:6">
      <c r="F49233" s="1846"/>
    </row>
    <row r="49234" spans="6:6">
      <c r="F49234" s="1846"/>
    </row>
    <row r="49235" spans="6:6">
      <c r="F49235" s="1846"/>
    </row>
    <row r="49236" spans="6:6">
      <c r="F49236" s="1846"/>
    </row>
    <row r="49237" spans="6:6">
      <c r="F49237" s="1846"/>
    </row>
    <row r="49238" spans="6:6">
      <c r="F49238" s="1846"/>
    </row>
    <row r="49239" spans="6:6">
      <c r="F49239" s="1846"/>
    </row>
    <row r="49240" spans="6:6">
      <c r="F49240" s="1846"/>
    </row>
    <row r="49241" spans="6:6">
      <c r="F49241" s="1846"/>
    </row>
    <row r="49242" spans="6:6">
      <c r="F49242" s="1846"/>
    </row>
    <row r="49243" spans="6:6">
      <c r="F49243" s="1846"/>
    </row>
    <row r="49244" spans="6:6">
      <c r="F49244" s="1846"/>
    </row>
    <row r="49245" spans="6:6">
      <c r="F49245" s="1846"/>
    </row>
    <row r="49246" spans="6:6">
      <c r="F49246" s="1846"/>
    </row>
    <row r="49247" spans="6:6">
      <c r="F49247" s="1846"/>
    </row>
    <row r="49248" spans="6:6">
      <c r="F49248" s="1846"/>
    </row>
    <row r="49249" spans="6:6">
      <c r="F49249" s="1846"/>
    </row>
    <row r="49250" spans="6:6">
      <c r="F49250" s="1846"/>
    </row>
    <row r="49251" spans="6:6">
      <c r="F49251" s="1846"/>
    </row>
    <row r="49252" spans="6:6">
      <c r="F49252" s="1846"/>
    </row>
    <row r="49253" spans="6:6">
      <c r="F49253" s="1846"/>
    </row>
    <row r="49254" spans="6:6">
      <c r="F49254" s="1846"/>
    </row>
    <row r="49255" spans="6:6">
      <c r="F49255" s="1846"/>
    </row>
    <row r="49256" spans="6:6">
      <c r="F49256" s="1846"/>
    </row>
    <row r="49257" spans="6:6">
      <c r="F49257" s="1846"/>
    </row>
    <row r="49258" spans="6:6">
      <c r="F49258" s="1846"/>
    </row>
    <row r="49259" spans="6:6">
      <c r="F49259" s="1846"/>
    </row>
    <row r="49260" spans="6:6">
      <c r="F49260" s="1846"/>
    </row>
    <row r="49261" spans="6:6">
      <c r="F49261" s="1846"/>
    </row>
    <row r="49262" spans="6:6">
      <c r="F49262" s="1846"/>
    </row>
    <row r="49263" spans="6:6">
      <c r="F49263" s="1846"/>
    </row>
    <row r="49264" spans="6:6">
      <c r="F49264" s="1846"/>
    </row>
    <row r="49265" spans="6:6">
      <c r="F49265" s="1846"/>
    </row>
    <row r="49266" spans="6:6">
      <c r="F49266" s="1846"/>
    </row>
    <row r="49267" spans="6:6">
      <c r="F49267" s="1846"/>
    </row>
    <row r="49268" spans="6:6">
      <c r="F49268" s="1846"/>
    </row>
    <row r="49269" spans="6:6">
      <c r="F49269" s="1846"/>
    </row>
    <row r="49270" spans="6:6">
      <c r="F49270" s="1846"/>
    </row>
    <row r="49271" spans="6:6">
      <c r="F49271" s="1846"/>
    </row>
    <row r="49272" spans="6:6">
      <c r="F49272" s="1846"/>
    </row>
    <row r="49273" spans="6:6">
      <c r="F49273" s="1846"/>
    </row>
    <row r="49274" spans="6:6">
      <c r="F49274" s="1846"/>
    </row>
    <row r="49275" spans="6:6">
      <c r="F49275" s="1846"/>
    </row>
    <row r="49276" spans="6:6">
      <c r="F49276" s="1846"/>
    </row>
    <row r="49277" spans="6:6">
      <c r="F49277" s="1846"/>
    </row>
    <row r="49278" spans="6:6">
      <c r="F49278" s="1846"/>
    </row>
    <row r="49279" spans="6:6">
      <c r="F49279" s="1846"/>
    </row>
    <row r="49280" spans="6:6">
      <c r="F49280" s="1846"/>
    </row>
    <row r="49281" spans="6:6">
      <c r="F49281" s="1846"/>
    </row>
    <row r="49282" spans="6:6">
      <c r="F49282" s="1846"/>
    </row>
    <row r="49283" spans="6:6">
      <c r="F49283" s="1846"/>
    </row>
    <row r="49284" spans="6:6">
      <c r="F49284" s="1846"/>
    </row>
    <row r="49285" spans="6:6">
      <c r="F49285" s="1846"/>
    </row>
    <row r="49286" spans="6:6">
      <c r="F49286" s="1846"/>
    </row>
    <row r="49287" spans="6:6">
      <c r="F49287" s="1846"/>
    </row>
    <row r="49288" spans="6:6">
      <c r="F49288" s="1846"/>
    </row>
    <row r="49289" spans="6:6">
      <c r="F49289" s="1846"/>
    </row>
    <row r="49290" spans="6:6">
      <c r="F49290" s="1846"/>
    </row>
    <row r="49291" spans="6:6">
      <c r="F49291" s="1846"/>
    </row>
    <row r="49292" spans="6:6">
      <c r="F49292" s="1846"/>
    </row>
    <row r="49293" spans="6:6">
      <c r="F49293" s="1846"/>
    </row>
    <row r="49294" spans="6:6">
      <c r="F49294" s="1846"/>
    </row>
    <row r="49295" spans="6:6">
      <c r="F49295" s="1846"/>
    </row>
    <row r="49296" spans="6:6">
      <c r="F49296" s="1846"/>
    </row>
    <row r="49297" spans="6:6">
      <c r="F49297" s="1846"/>
    </row>
    <row r="49298" spans="6:6">
      <c r="F49298" s="1846"/>
    </row>
    <row r="49299" spans="6:6">
      <c r="F49299" s="1846"/>
    </row>
    <row r="49300" spans="6:6">
      <c r="F49300" s="1846"/>
    </row>
    <row r="49301" spans="6:6">
      <c r="F49301" s="1846"/>
    </row>
    <row r="49302" spans="6:6">
      <c r="F49302" s="1846"/>
    </row>
    <row r="49303" spans="6:6">
      <c r="F49303" s="1846"/>
    </row>
    <row r="49304" spans="6:6">
      <c r="F49304" s="1846"/>
    </row>
    <row r="49305" spans="6:6">
      <c r="F49305" s="1846"/>
    </row>
    <row r="49306" spans="6:6">
      <c r="F49306" s="1846"/>
    </row>
    <row r="49307" spans="6:6">
      <c r="F49307" s="1846"/>
    </row>
    <row r="49308" spans="6:6">
      <c r="F49308" s="1846"/>
    </row>
    <row r="49309" spans="6:6">
      <c r="F49309" s="1846"/>
    </row>
    <row r="49310" spans="6:6">
      <c r="F49310" s="1846"/>
    </row>
    <row r="49311" spans="6:6">
      <c r="F49311" s="1846"/>
    </row>
    <row r="49312" spans="6:6">
      <c r="F49312" s="1846"/>
    </row>
    <row r="49313" spans="6:6">
      <c r="F49313" s="1846"/>
    </row>
    <row r="49314" spans="6:6">
      <c r="F49314" s="1846"/>
    </row>
    <row r="49315" spans="6:6">
      <c r="F49315" s="1846"/>
    </row>
    <row r="49316" spans="6:6">
      <c r="F49316" s="1846"/>
    </row>
    <row r="49317" spans="6:6">
      <c r="F49317" s="1846"/>
    </row>
    <row r="49318" spans="6:6">
      <c r="F49318" s="1846"/>
    </row>
    <row r="49319" spans="6:6">
      <c r="F49319" s="1846"/>
    </row>
    <row r="49320" spans="6:6">
      <c r="F49320" s="1846"/>
    </row>
    <row r="49321" spans="6:6">
      <c r="F49321" s="1846"/>
    </row>
    <row r="49322" spans="6:6">
      <c r="F49322" s="1846"/>
    </row>
    <row r="49323" spans="6:6">
      <c r="F49323" s="1846"/>
    </row>
    <row r="49324" spans="6:6">
      <c r="F49324" s="1846"/>
    </row>
    <row r="49325" spans="6:6">
      <c r="F49325" s="1846"/>
    </row>
    <row r="49326" spans="6:6">
      <c r="F49326" s="1846"/>
    </row>
    <row r="49327" spans="6:6">
      <c r="F49327" s="1846"/>
    </row>
    <row r="49328" spans="6:6">
      <c r="F49328" s="1846"/>
    </row>
    <row r="49329" spans="6:6">
      <c r="F49329" s="1846"/>
    </row>
    <row r="49330" spans="6:6">
      <c r="F49330" s="1846"/>
    </row>
    <row r="49331" spans="6:6">
      <c r="F49331" s="1846"/>
    </row>
    <row r="49332" spans="6:6">
      <c r="F49332" s="1846"/>
    </row>
    <row r="49333" spans="6:6">
      <c r="F49333" s="1846"/>
    </row>
    <row r="49334" spans="6:6">
      <c r="F49334" s="1846"/>
    </row>
    <row r="49335" spans="6:6">
      <c r="F49335" s="1846"/>
    </row>
    <row r="49336" spans="6:6">
      <c r="F49336" s="1846"/>
    </row>
    <row r="49337" spans="6:6">
      <c r="F49337" s="1846"/>
    </row>
    <row r="49338" spans="6:6">
      <c r="F49338" s="1846"/>
    </row>
    <row r="49339" spans="6:6">
      <c r="F49339" s="1846"/>
    </row>
    <row r="49340" spans="6:6">
      <c r="F49340" s="1846"/>
    </row>
    <row r="49341" spans="6:6">
      <c r="F49341" s="1846"/>
    </row>
    <row r="49342" spans="6:6">
      <c r="F49342" s="1846"/>
    </row>
    <row r="49343" spans="6:6">
      <c r="F49343" s="1846"/>
    </row>
    <row r="49344" spans="6:6">
      <c r="F49344" s="1846"/>
    </row>
    <row r="49345" spans="6:6">
      <c r="F49345" s="1846"/>
    </row>
    <row r="49346" spans="6:6">
      <c r="F49346" s="1846"/>
    </row>
    <row r="49347" spans="6:6">
      <c r="F49347" s="1846"/>
    </row>
    <row r="49348" spans="6:6">
      <c r="F49348" s="1846"/>
    </row>
    <row r="49349" spans="6:6">
      <c r="F49349" s="1846"/>
    </row>
    <row r="49350" spans="6:6">
      <c r="F49350" s="1846"/>
    </row>
    <row r="49351" spans="6:6">
      <c r="F49351" s="1846"/>
    </row>
    <row r="49352" spans="6:6">
      <c r="F49352" s="1846"/>
    </row>
    <row r="49353" spans="6:6">
      <c r="F49353" s="1846"/>
    </row>
    <row r="49354" spans="6:6">
      <c r="F49354" s="1846"/>
    </row>
    <row r="49355" spans="6:6">
      <c r="F49355" s="1846"/>
    </row>
    <row r="49356" spans="6:6">
      <c r="F49356" s="1846"/>
    </row>
    <row r="49357" spans="6:6">
      <c r="F49357" s="1846"/>
    </row>
    <row r="49358" spans="6:6">
      <c r="F49358" s="1846"/>
    </row>
    <row r="49359" spans="6:6">
      <c r="F49359" s="1846"/>
    </row>
    <row r="49360" spans="6:6">
      <c r="F49360" s="1846"/>
    </row>
    <row r="49361" spans="6:6">
      <c r="F49361" s="1846"/>
    </row>
    <row r="49362" spans="6:6">
      <c r="F49362" s="1846"/>
    </row>
    <row r="49363" spans="6:6">
      <c r="F49363" s="1846"/>
    </row>
    <row r="49364" spans="6:6">
      <c r="F49364" s="1846"/>
    </row>
    <row r="49365" spans="6:6">
      <c r="F49365" s="1846"/>
    </row>
    <row r="49366" spans="6:6">
      <c r="F49366" s="1846"/>
    </row>
    <row r="49367" spans="6:6">
      <c r="F49367" s="1846"/>
    </row>
    <row r="49368" spans="6:6">
      <c r="F49368" s="1846"/>
    </row>
    <row r="49369" spans="6:6">
      <c r="F49369" s="1846"/>
    </row>
    <row r="49370" spans="6:6">
      <c r="F49370" s="1846"/>
    </row>
    <row r="49371" spans="6:6">
      <c r="F49371" s="1846"/>
    </row>
    <row r="49372" spans="6:6">
      <c r="F49372" s="1846"/>
    </row>
    <row r="49373" spans="6:6">
      <c r="F49373" s="1846"/>
    </row>
    <row r="49374" spans="6:6">
      <c r="F49374" s="1846"/>
    </row>
    <row r="49375" spans="6:6">
      <c r="F49375" s="1846"/>
    </row>
    <row r="49376" spans="6:6">
      <c r="F49376" s="1846"/>
    </row>
    <row r="49377" spans="6:6">
      <c r="F49377" s="1846"/>
    </row>
    <row r="49378" spans="6:6">
      <c r="F49378" s="1846"/>
    </row>
    <row r="49379" spans="6:6">
      <c r="F49379" s="1846"/>
    </row>
    <row r="49380" spans="6:6">
      <c r="F49380" s="1846"/>
    </row>
    <row r="49381" spans="6:6">
      <c r="F49381" s="1846"/>
    </row>
    <row r="49382" spans="6:6">
      <c r="F49382" s="1846"/>
    </row>
    <row r="49383" spans="6:6">
      <c r="F49383" s="1846"/>
    </row>
    <row r="49384" spans="6:6">
      <c r="F49384" s="1846"/>
    </row>
    <row r="49385" spans="6:6">
      <c r="F49385" s="1846"/>
    </row>
    <row r="49386" spans="6:6">
      <c r="F49386" s="1846"/>
    </row>
    <row r="49387" spans="6:6">
      <c r="F49387" s="1846"/>
    </row>
    <row r="49388" spans="6:6">
      <c r="F49388" s="1846"/>
    </row>
    <row r="49389" spans="6:6">
      <c r="F49389" s="1846"/>
    </row>
    <row r="49390" spans="6:6">
      <c r="F49390" s="1846"/>
    </row>
    <row r="49391" spans="6:6">
      <c r="F49391" s="1846"/>
    </row>
    <row r="49392" spans="6:6">
      <c r="F49392" s="1846"/>
    </row>
    <row r="49393" spans="6:6">
      <c r="F49393" s="1846"/>
    </row>
    <row r="49394" spans="6:6">
      <c r="F49394" s="1846"/>
    </row>
    <row r="49395" spans="6:6">
      <c r="F49395" s="1846"/>
    </row>
    <row r="49396" spans="6:6">
      <c r="F49396" s="1846"/>
    </row>
    <row r="49397" spans="6:6">
      <c r="F49397" s="1846"/>
    </row>
    <row r="49398" spans="6:6">
      <c r="F49398" s="1846"/>
    </row>
    <row r="49399" spans="6:6">
      <c r="F49399" s="1846"/>
    </row>
    <row r="49400" spans="6:6">
      <c r="F49400" s="1846"/>
    </row>
    <row r="49401" spans="6:6">
      <c r="F49401" s="1846"/>
    </row>
    <row r="49402" spans="6:6">
      <c r="F49402" s="1846"/>
    </row>
    <row r="49403" spans="6:6">
      <c r="F49403" s="1846"/>
    </row>
    <row r="49404" spans="6:6">
      <c r="F49404" s="1846"/>
    </row>
    <row r="49405" spans="6:6">
      <c r="F49405" s="1846"/>
    </row>
    <row r="49406" spans="6:6">
      <c r="F49406" s="1846"/>
    </row>
    <row r="49407" spans="6:6">
      <c r="F49407" s="1846"/>
    </row>
    <row r="49408" spans="6:6">
      <c r="F49408" s="1846"/>
    </row>
    <row r="49409" spans="6:6">
      <c r="F49409" s="1846"/>
    </row>
    <row r="49410" spans="6:6">
      <c r="F49410" s="1846"/>
    </row>
    <row r="49411" spans="6:6">
      <c r="F49411" s="1846"/>
    </row>
    <row r="49412" spans="6:6">
      <c r="F49412" s="1846"/>
    </row>
    <row r="49413" spans="6:6">
      <c r="F49413" s="1846"/>
    </row>
    <row r="49414" spans="6:6">
      <c r="F49414" s="1846"/>
    </row>
    <row r="49415" spans="6:6">
      <c r="F49415" s="1846"/>
    </row>
    <row r="49416" spans="6:6">
      <c r="F49416" s="1846"/>
    </row>
    <row r="49417" spans="6:6">
      <c r="F49417" s="1846"/>
    </row>
    <row r="49418" spans="6:6">
      <c r="F49418" s="1846"/>
    </row>
    <row r="49419" spans="6:6">
      <c r="F49419" s="1846"/>
    </row>
    <row r="49420" spans="6:6">
      <c r="F49420" s="1846"/>
    </row>
    <row r="49421" spans="6:6">
      <c r="F49421" s="1846"/>
    </row>
    <row r="49422" spans="6:6">
      <c r="F49422" s="1846"/>
    </row>
    <row r="49423" spans="6:6">
      <c r="F49423" s="1846"/>
    </row>
    <row r="49424" spans="6:6">
      <c r="F49424" s="1846"/>
    </row>
    <row r="49425" spans="6:6">
      <c r="F49425" s="1846"/>
    </row>
    <row r="49426" spans="6:6">
      <c r="F49426" s="1846"/>
    </row>
    <row r="49427" spans="6:6">
      <c r="F49427" s="1846"/>
    </row>
    <row r="49428" spans="6:6">
      <c r="F49428" s="1846"/>
    </row>
    <row r="49429" spans="6:6">
      <c r="F49429" s="1846"/>
    </row>
    <row r="49430" spans="6:6">
      <c r="F49430" s="1846"/>
    </row>
    <row r="49431" spans="6:6">
      <c r="F49431" s="1846"/>
    </row>
    <row r="49432" spans="6:6">
      <c r="F49432" s="1846"/>
    </row>
    <row r="49433" spans="6:6">
      <c r="F49433" s="1846"/>
    </row>
    <row r="49434" spans="6:6">
      <c r="F49434" s="1846"/>
    </row>
    <row r="49435" spans="6:6">
      <c r="F49435" s="1846"/>
    </row>
    <row r="49436" spans="6:6">
      <c r="F49436" s="1846"/>
    </row>
    <row r="49437" spans="6:6">
      <c r="F49437" s="1846"/>
    </row>
    <row r="49438" spans="6:6">
      <c r="F49438" s="1846"/>
    </row>
    <row r="49439" spans="6:6">
      <c r="F49439" s="1846"/>
    </row>
    <row r="49440" spans="6:6">
      <c r="F49440" s="1846"/>
    </row>
    <row r="49441" spans="6:6">
      <c r="F49441" s="1846"/>
    </row>
    <row r="49442" spans="6:6">
      <c r="F49442" s="1846"/>
    </row>
    <row r="49443" spans="6:6">
      <c r="F49443" s="1846"/>
    </row>
    <row r="49444" spans="6:6">
      <c r="F49444" s="1846"/>
    </row>
    <row r="49445" spans="6:6">
      <c r="F49445" s="1846"/>
    </row>
    <row r="49446" spans="6:6">
      <c r="F49446" s="1846"/>
    </row>
    <row r="49447" spans="6:6">
      <c r="F49447" s="1846"/>
    </row>
    <row r="49448" spans="6:6">
      <c r="F49448" s="1846"/>
    </row>
    <row r="49449" spans="6:6">
      <c r="F49449" s="1846"/>
    </row>
    <row r="49450" spans="6:6">
      <c r="F49450" s="1846"/>
    </row>
    <row r="49451" spans="6:6">
      <c r="F49451" s="1846"/>
    </row>
    <row r="49452" spans="6:6">
      <c r="F49452" s="1846"/>
    </row>
    <row r="49453" spans="6:6">
      <c r="F49453" s="1846"/>
    </row>
    <row r="49454" spans="6:6">
      <c r="F49454" s="1846"/>
    </row>
    <row r="49455" spans="6:6">
      <c r="F49455" s="1846"/>
    </row>
    <row r="49456" spans="6:6">
      <c r="F49456" s="1846"/>
    </row>
    <row r="49457" spans="6:6">
      <c r="F49457" s="1846"/>
    </row>
    <row r="49458" spans="6:6">
      <c r="F49458" s="1846"/>
    </row>
    <row r="49459" spans="6:6">
      <c r="F49459" s="1846"/>
    </row>
    <row r="49460" spans="6:6">
      <c r="F49460" s="1846"/>
    </row>
    <row r="49461" spans="6:6">
      <c r="F49461" s="1846"/>
    </row>
    <row r="49462" spans="6:6">
      <c r="F49462" s="1846"/>
    </row>
    <row r="49463" spans="6:6">
      <c r="F49463" s="1846"/>
    </row>
    <row r="49464" spans="6:6">
      <c r="F49464" s="1846"/>
    </row>
    <row r="49465" spans="6:6">
      <c r="F49465" s="1846"/>
    </row>
    <row r="49466" spans="6:6">
      <c r="F49466" s="1846"/>
    </row>
    <row r="49467" spans="6:6">
      <c r="F49467" s="1846"/>
    </row>
    <row r="49468" spans="6:6">
      <c r="F49468" s="1846"/>
    </row>
    <row r="49469" spans="6:6">
      <c r="F49469" s="1846"/>
    </row>
    <row r="49470" spans="6:6">
      <c r="F49470" s="1846"/>
    </row>
    <row r="49471" spans="6:6">
      <c r="F49471" s="1846"/>
    </row>
    <row r="49472" spans="6:6">
      <c r="F49472" s="1846"/>
    </row>
    <row r="49473" spans="6:6">
      <c r="F49473" s="1846"/>
    </row>
    <row r="49474" spans="6:6">
      <c r="F49474" s="1846"/>
    </row>
    <row r="49475" spans="6:6">
      <c r="F49475" s="1846"/>
    </row>
    <row r="49476" spans="6:6">
      <c r="F49476" s="1846"/>
    </row>
    <row r="49477" spans="6:6">
      <c r="F49477" s="1846"/>
    </row>
    <row r="49478" spans="6:6">
      <c r="F49478" s="1846"/>
    </row>
    <row r="49479" spans="6:6">
      <c r="F49479" s="1846"/>
    </row>
    <row r="49480" spans="6:6">
      <c r="F49480" s="1846"/>
    </row>
    <row r="49481" spans="6:6">
      <c r="F49481" s="1846"/>
    </row>
    <row r="49482" spans="6:6">
      <c r="F49482" s="1846"/>
    </row>
    <row r="49483" spans="6:6">
      <c r="F49483" s="1846"/>
    </row>
    <row r="49484" spans="6:6">
      <c r="F49484" s="1846"/>
    </row>
    <row r="49485" spans="6:6">
      <c r="F49485" s="1846"/>
    </row>
    <row r="49486" spans="6:6">
      <c r="F49486" s="1846"/>
    </row>
    <row r="49487" spans="6:6">
      <c r="F49487" s="1846"/>
    </row>
    <row r="49488" spans="6:6">
      <c r="F49488" s="1846"/>
    </row>
    <row r="49489" spans="6:6">
      <c r="F49489" s="1846"/>
    </row>
    <row r="49490" spans="6:6">
      <c r="F49490" s="1846"/>
    </row>
    <row r="49491" spans="6:6">
      <c r="F49491" s="1846"/>
    </row>
    <row r="49492" spans="6:6">
      <c r="F49492" s="1846"/>
    </row>
    <row r="49493" spans="6:6">
      <c r="F49493" s="1846"/>
    </row>
    <row r="49494" spans="6:6">
      <c r="F49494" s="1846"/>
    </row>
    <row r="49495" spans="6:6">
      <c r="F49495" s="1846"/>
    </row>
    <row r="49496" spans="6:6">
      <c r="F49496" s="1846"/>
    </row>
    <row r="49497" spans="6:6">
      <c r="F49497" s="1846"/>
    </row>
    <row r="49498" spans="6:6">
      <c r="F49498" s="1846"/>
    </row>
    <row r="49499" spans="6:6">
      <c r="F49499" s="1846"/>
    </row>
    <row r="49500" spans="6:6">
      <c r="F49500" s="1846"/>
    </row>
    <row r="49501" spans="6:6">
      <c r="F49501" s="1846"/>
    </row>
    <row r="49502" spans="6:6">
      <c r="F49502" s="1846"/>
    </row>
    <row r="49503" spans="6:6">
      <c r="F49503" s="1846"/>
    </row>
    <row r="49504" spans="6:6">
      <c r="F49504" s="1846"/>
    </row>
    <row r="49505" spans="6:6">
      <c r="F49505" s="1846"/>
    </row>
    <row r="49506" spans="6:6">
      <c r="F49506" s="1846"/>
    </row>
    <row r="49507" spans="6:6">
      <c r="F49507" s="1846"/>
    </row>
    <row r="49508" spans="6:6">
      <c r="F49508" s="1846"/>
    </row>
    <row r="49509" spans="6:6">
      <c r="F49509" s="1846"/>
    </row>
    <row r="49510" spans="6:6">
      <c r="F49510" s="1846"/>
    </row>
    <row r="49511" spans="6:6">
      <c r="F49511" s="1846"/>
    </row>
    <row r="49512" spans="6:6">
      <c r="F49512" s="1846"/>
    </row>
    <row r="49513" spans="6:6">
      <c r="F49513" s="1846"/>
    </row>
    <row r="49514" spans="6:6">
      <c r="F49514" s="1846"/>
    </row>
    <row r="49515" spans="6:6">
      <c r="F49515" s="1846"/>
    </row>
    <row r="49516" spans="6:6">
      <c r="F49516" s="1846"/>
    </row>
    <row r="49517" spans="6:6">
      <c r="F49517" s="1846"/>
    </row>
    <row r="49518" spans="6:6">
      <c r="F49518" s="1846"/>
    </row>
    <row r="49519" spans="6:6">
      <c r="F49519" s="1846"/>
    </row>
    <row r="49520" spans="6:6">
      <c r="F49520" s="1846"/>
    </row>
    <row r="49521" spans="6:6">
      <c r="F49521" s="1846"/>
    </row>
    <row r="49522" spans="6:6">
      <c r="F49522" s="1846"/>
    </row>
    <row r="49523" spans="6:6">
      <c r="F49523" s="1846"/>
    </row>
    <row r="49524" spans="6:6">
      <c r="F49524" s="1846"/>
    </row>
    <row r="49525" spans="6:6">
      <c r="F49525" s="1846"/>
    </row>
    <row r="49526" spans="6:6">
      <c r="F49526" s="1846"/>
    </row>
    <row r="49527" spans="6:6">
      <c r="F49527" s="1846"/>
    </row>
    <row r="49528" spans="6:6">
      <c r="F49528" s="1846"/>
    </row>
    <row r="49529" spans="6:6">
      <c r="F49529" s="1846"/>
    </row>
    <row r="49530" spans="6:6">
      <c r="F49530" s="1846"/>
    </row>
    <row r="49531" spans="6:6">
      <c r="F49531" s="1846"/>
    </row>
    <row r="49532" spans="6:6">
      <c r="F49532" s="1846"/>
    </row>
    <row r="49533" spans="6:6">
      <c r="F49533" s="1846"/>
    </row>
    <row r="49534" spans="6:6">
      <c r="F49534" s="1846"/>
    </row>
    <row r="49535" spans="6:6">
      <c r="F49535" s="1846"/>
    </row>
    <row r="49536" spans="6:6">
      <c r="F49536" s="1846"/>
    </row>
    <row r="49537" spans="6:6">
      <c r="F49537" s="1846"/>
    </row>
    <row r="49538" spans="6:6">
      <c r="F49538" s="1846"/>
    </row>
    <row r="49539" spans="6:6">
      <c r="F49539" s="1846"/>
    </row>
    <row r="49540" spans="6:6">
      <c r="F49540" s="1846"/>
    </row>
    <row r="49541" spans="6:6">
      <c r="F49541" s="1846"/>
    </row>
    <row r="49542" spans="6:6">
      <c r="F49542" s="1846"/>
    </row>
    <row r="49543" spans="6:6">
      <c r="F49543" s="1846"/>
    </row>
    <row r="49544" spans="6:6">
      <c r="F49544" s="1846"/>
    </row>
    <row r="49545" spans="6:6">
      <c r="F49545" s="1846"/>
    </row>
    <row r="49546" spans="6:6">
      <c r="F49546" s="1846"/>
    </row>
    <row r="49547" spans="6:6">
      <c r="F49547" s="1846"/>
    </row>
    <row r="49548" spans="6:6">
      <c r="F49548" s="1846"/>
    </row>
    <row r="49549" spans="6:6">
      <c r="F49549" s="1846"/>
    </row>
    <row r="49550" spans="6:6">
      <c r="F49550" s="1846"/>
    </row>
    <row r="49551" spans="6:6">
      <c r="F49551" s="1846"/>
    </row>
    <row r="49552" spans="6:6">
      <c r="F49552" s="1846"/>
    </row>
    <row r="49553" spans="6:6">
      <c r="F49553" s="1846"/>
    </row>
    <row r="49554" spans="6:6">
      <c r="F49554" s="1846"/>
    </row>
    <row r="49555" spans="6:6">
      <c r="F49555" s="1846"/>
    </row>
    <row r="49556" spans="6:6">
      <c r="F49556" s="1846"/>
    </row>
    <row r="49557" spans="6:6">
      <c r="F49557" s="1846"/>
    </row>
    <row r="49558" spans="6:6">
      <c r="F49558" s="1846"/>
    </row>
    <row r="49559" spans="6:6">
      <c r="F49559" s="1846"/>
    </row>
    <row r="49560" spans="6:6">
      <c r="F49560" s="1846"/>
    </row>
    <row r="49561" spans="6:6">
      <c r="F49561" s="1846"/>
    </row>
    <row r="49562" spans="6:6">
      <c r="F49562" s="1846"/>
    </row>
    <row r="49563" spans="6:6">
      <c r="F49563" s="1846"/>
    </row>
    <row r="49564" spans="6:6">
      <c r="F49564" s="1846"/>
    </row>
    <row r="49565" spans="6:6">
      <c r="F49565" s="1846"/>
    </row>
    <row r="49566" spans="6:6">
      <c r="F49566" s="1846"/>
    </row>
    <row r="49567" spans="6:6">
      <c r="F49567" s="1846"/>
    </row>
    <row r="49568" spans="6:6">
      <c r="F49568" s="1846"/>
    </row>
    <row r="49569" spans="6:6">
      <c r="F49569" s="1846"/>
    </row>
    <row r="49570" spans="6:6">
      <c r="F49570" s="1846"/>
    </row>
    <row r="49571" spans="6:6">
      <c r="F49571" s="1846"/>
    </row>
    <row r="49572" spans="6:6">
      <c r="F49572" s="1846"/>
    </row>
    <row r="49573" spans="6:6">
      <c r="F49573" s="1846"/>
    </row>
    <row r="49574" spans="6:6">
      <c r="F49574" s="1846"/>
    </row>
    <row r="49575" spans="6:6">
      <c r="F49575" s="1846"/>
    </row>
    <row r="49576" spans="6:6">
      <c r="F49576" s="1846"/>
    </row>
    <row r="49577" spans="6:6">
      <c r="F49577" s="1846"/>
    </row>
    <row r="49578" spans="6:6">
      <c r="F49578" s="1846"/>
    </row>
    <row r="49579" spans="6:6">
      <c r="F49579" s="1846"/>
    </row>
    <row r="49580" spans="6:6">
      <c r="F49580" s="1846"/>
    </row>
    <row r="49581" spans="6:6">
      <c r="F49581" s="1846"/>
    </row>
    <row r="49582" spans="6:6">
      <c r="F49582" s="1846"/>
    </row>
    <row r="49583" spans="6:6">
      <c r="F49583" s="1846"/>
    </row>
    <row r="49584" spans="6:6">
      <c r="F49584" s="1846"/>
    </row>
    <row r="49585" spans="6:6">
      <c r="F49585" s="1846"/>
    </row>
    <row r="49586" spans="6:6">
      <c r="F49586" s="1846"/>
    </row>
    <row r="49587" spans="6:6">
      <c r="F49587" s="1846"/>
    </row>
    <row r="49588" spans="6:6">
      <c r="F49588" s="1846"/>
    </row>
    <row r="49589" spans="6:6">
      <c r="F49589" s="1846"/>
    </row>
    <row r="49590" spans="6:6">
      <c r="F49590" s="1846"/>
    </row>
    <row r="49591" spans="6:6">
      <c r="F49591" s="1846"/>
    </row>
    <row r="49592" spans="6:6">
      <c r="F49592" s="1846"/>
    </row>
    <row r="49593" spans="6:6">
      <c r="F49593" s="1846"/>
    </row>
    <row r="49594" spans="6:6">
      <c r="F49594" s="1846"/>
    </row>
    <row r="49595" spans="6:6">
      <c r="F49595" s="1846"/>
    </row>
    <row r="49596" spans="6:6">
      <c r="F49596" s="1846"/>
    </row>
    <row r="49597" spans="6:6">
      <c r="F49597" s="1846"/>
    </row>
    <row r="49598" spans="6:6">
      <c r="F49598" s="1846"/>
    </row>
    <row r="49599" spans="6:6">
      <c r="F49599" s="1846"/>
    </row>
    <row r="49600" spans="6:6">
      <c r="F49600" s="1846"/>
    </row>
    <row r="49601" spans="6:6">
      <c r="F49601" s="1846"/>
    </row>
    <row r="49602" spans="6:6">
      <c r="F49602" s="1846"/>
    </row>
    <row r="49603" spans="6:6">
      <c r="F49603" s="1846"/>
    </row>
    <row r="49604" spans="6:6">
      <c r="F49604" s="1846"/>
    </row>
    <row r="49605" spans="6:6">
      <c r="F49605" s="1846"/>
    </row>
    <row r="49606" spans="6:6">
      <c r="F49606" s="1846"/>
    </row>
    <row r="49607" spans="6:6">
      <c r="F49607" s="1846"/>
    </row>
    <row r="49608" spans="6:6">
      <c r="F49608" s="1846"/>
    </row>
    <row r="49609" spans="6:6">
      <c r="F49609" s="1846"/>
    </row>
    <row r="49610" spans="6:6">
      <c r="F49610" s="1846"/>
    </row>
    <row r="49611" spans="6:6">
      <c r="F49611" s="1846"/>
    </row>
    <row r="49612" spans="6:6">
      <c r="F49612" s="1846"/>
    </row>
    <row r="49613" spans="6:6">
      <c r="F49613" s="1846"/>
    </row>
    <row r="49614" spans="6:6">
      <c r="F49614" s="1846"/>
    </row>
    <row r="49615" spans="6:6">
      <c r="F49615" s="1846"/>
    </row>
    <row r="49616" spans="6:6">
      <c r="F49616" s="1846"/>
    </row>
    <row r="49617" spans="6:6">
      <c r="F49617" s="1846"/>
    </row>
    <row r="49618" spans="6:6">
      <c r="F49618" s="1846"/>
    </row>
    <row r="49619" spans="6:6">
      <c r="F49619" s="1846"/>
    </row>
    <row r="49620" spans="6:6">
      <c r="F49620" s="1846"/>
    </row>
    <row r="49621" spans="6:6">
      <c r="F49621" s="1846"/>
    </row>
    <row r="49622" spans="6:6">
      <c r="F49622" s="1846"/>
    </row>
    <row r="49623" spans="6:6">
      <c r="F49623" s="1846"/>
    </row>
    <row r="49624" spans="6:6">
      <c r="F49624" s="1846"/>
    </row>
    <row r="49625" spans="6:6">
      <c r="F49625" s="1846"/>
    </row>
    <row r="49626" spans="6:6">
      <c r="F49626" s="1846"/>
    </row>
    <row r="49627" spans="6:6">
      <c r="F49627" s="1846"/>
    </row>
    <row r="49628" spans="6:6">
      <c r="F49628" s="1846"/>
    </row>
    <row r="49629" spans="6:6">
      <c r="F49629" s="1846"/>
    </row>
    <row r="49630" spans="6:6">
      <c r="F49630" s="1846"/>
    </row>
    <row r="49631" spans="6:6">
      <c r="F49631" s="1846"/>
    </row>
    <row r="49632" spans="6:6">
      <c r="F49632" s="1846"/>
    </row>
    <row r="49633" spans="6:6">
      <c r="F49633" s="1846"/>
    </row>
    <row r="49634" spans="6:6">
      <c r="F49634" s="1846"/>
    </row>
    <row r="49635" spans="6:6">
      <c r="F49635" s="1846"/>
    </row>
    <row r="49636" spans="6:6">
      <c r="F49636" s="1846"/>
    </row>
    <row r="49637" spans="6:6">
      <c r="F49637" s="1846"/>
    </row>
    <row r="49638" spans="6:6">
      <c r="F49638" s="1846"/>
    </row>
    <row r="49639" spans="6:6">
      <c r="F49639" s="1846"/>
    </row>
    <row r="49640" spans="6:6">
      <c r="F49640" s="1846"/>
    </row>
    <row r="49641" spans="6:6">
      <c r="F49641" s="1846"/>
    </row>
    <row r="49642" spans="6:6">
      <c r="F49642" s="1846"/>
    </row>
    <row r="49643" spans="6:6">
      <c r="F49643" s="1846"/>
    </row>
    <row r="49644" spans="6:6">
      <c r="F49644" s="1846"/>
    </row>
    <row r="49645" spans="6:6">
      <c r="F49645" s="1846"/>
    </row>
    <row r="49646" spans="6:6">
      <c r="F49646" s="1846"/>
    </row>
    <row r="49647" spans="6:6">
      <c r="F49647" s="1846"/>
    </row>
    <row r="49648" spans="6:6">
      <c r="F49648" s="1846"/>
    </row>
    <row r="49649" spans="6:6">
      <c r="F49649" s="1846"/>
    </row>
    <row r="49650" spans="6:6">
      <c r="F49650" s="1846"/>
    </row>
    <row r="49651" spans="6:6">
      <c r="F49651" s="1846"/>
    </row>
    <row r="49652" spans="6:6">
      <c r="F49652" s="1846"/>
    </row>
    <row r="49653" spans="6:6">
      <c r="F49653" s="1846"/>
    </row>
    <row r="49654" spans="6:6">
      <c r="F49654" s="1846"/>
    </row>
    <row r="49655" spans="6:6">
      <c r="F49655" s="1846"/>
    </row>
    <row r="49656" spans="6:6">
      <c r="F49656" s="1846"/>
    </row>
    <row r="49657" spans="6:6">
      <c r="F49657" s="1846"/>
    </row>
    <row r="49658" spans="6:6">
      <c r="F49658" s="1846"/>
    </row>
    <row r="49659" spans="6:6">
      <c r="F49659" s="1846"/>
    </row>
    <row r="49660" spans="6:6">
      <c r="F49660" s="1846"/>
    </row>
    <row r="49661" spans="6:6">
      <c r="F49661" s="1846"/>
    </row>
    <row r="49662" spans="6:6">
      <c r="F49662" s="1846"/>
    </row>
    <row r="49663" spans="6:6">
      <c r="F49663" s="1846"/>
    </row>
    <row r="49664" spans="6:6">
      <c r="F49664" s="1846"/>
    </row>
    <row r="49665" spans="6:6">
      <c r="F49665" s="1846"/>
    </row>
    <row r="49666" spans="6:6">
      <c r="F49666" s="1846"/>
    </row>
    <row r="49667" spans="6:6">
      <c r="F49667" s="1846"/>
    </row>
    <row r="49668" spans="6:6">
      <c r="F49668" s="1846"/>
    </row>
    <row r="49669" spans="6:6">
      <c r="F49669" s="1846"/>
    </row>
    <row r="49670" spans="6:6">
      <c r="F49670" s="1846"/>
    </row>
    <row r="49671" spans="6:6">
      <c r="F49671" s="1846"/>
    </row>
    <row r="49672" spans="6:6">
      <c r="F49672" s="1846"/>
    </row>
    <row r="49673" spans="6:6">
      <c r="F49673" s="1846"/>
    </row>
    <row r="49674" spans="6:6">
      <c r="F49674" s="1846"/>
    </row>
    <row r="49675" spans="6:6">
      <c r="F49675" s="1846"/>
    </row>
    <row r="49676" spans="6:6">
      <c r="F49676" s="1846"/>
    </row>
    <row r="49677" spans="6:6">
      <c r="F49677" s="1846"/>
    </row>
    <row r="49678" spans="6:6">
      <c r="F49678" s="1846"/>
    </row>
    <row r="49679" spans="6:6">
      <c r="F49679" s="1846"/>
    </row>
    <row r="49680" spans="6:6">
      <c r="F49680" s="1846"/>
    </row>
    <row r="49681" spans="6:6">
      <c r="F49681" s="1846"/>
    </row>
    <row r="49682" spans="6:6">
      <c r="F49682" s="1846"/>
    </row>
    <row r="49683" spans="6:6">
      <c r="F49683" s="1846"/>
    </row>
    <row r="49684" spans="6:6">
      <c r="F49684" s="1846"/>
    </row>
    <row r="49685" spans="6:6">
      <c r="F49685" s="1846"/>
    </row>
    <row r="49686" spans="6:6">
      <c r="F49686" s="1846"/>
    </row>
    <row r="49687" spans="6:6">
      <c r="F49687" s="1846"/>
    </row>
    <row r="49688" spans="6:6">
      <c r="F49688" s="1846"/>
    </row>
    <row r="49689" spans="6:6">
      <c r="F49689" s="1846"/>
    </row>
    <row r="49690" spans="6:6">
      <c r="F49690" s="1846"/>
    </row>
    <row r="49691" spans="6:6">
      <c r="F49691" s="1846"/>
    </row>
    <row r="49692" spans="6:6">
      <c r="F49692" s="1846"/>
    </row>
    <row r="49693" spans="6:6">
      <c r="F49693" s="1846"/>
    </row>
    <row r="49694" spans="6:6">
      <c r="F49694" s="1846"/>
    </row>
    <row r="49695" spans="6:6">
      <c r="F49695" s="1846"/>
    </row>
    <row r="49696" spans="6:6">
      <c r="F49696" s="1846"/>
    </row>
    <row r="49697" spans="6:6">
      <c r="F49697" s="1846"/>
    </row>
    <row r="49698" spans="6:6">
      <c r="F49698" s="1846"/>
    </row>
    <row r="49699" spans="6:6">
      <c r="F49699" s="1846"/>
    </row>
    <row r="49700" spans="6:6">
      <c r="F49700" s="1846"/>
    </row>
    <row r="49701" spans="6:6">
      <c r="F49701" s="1846"/>
    </row>
    <row r="49702" spans="6:6">
      <c r="F49702" s="1846"/>
    </row>
    <row r="49703" spans="6:6">
      <c r="F49703" s="1846"/>
    </row>
    <row r="49704" spans="6:6">
      <c r="F49704" s="1846"/>
    </row>
    <row r="49705" spans="6:6">
      <c r="F49705" s="1846"/>
    </row>
    <row r="49706" spans="6:6">
      <c r="F49706" s="1846"/>
    </row>
    <row r="49707" spans="6:6">
      <c r="F49707" s="1846"/>
    </row>
    <row r="49708" spans="6:6">
      <c r="F49708" s="1846"/>
    </row>
    <row r="49709" spans="6:6">
      <c r="F49709" s="1846"/>
    </row>
    <row r="49710" spans="6:6">
      <c r="F49710" s="1846"/>
    </row>
    <row r="49711" spans="6:6">
      <c r="F49711" s="1846"/>
    </row>
    <row r="49712" spans="6:6">
      <c r="F49712" s="1846"/>
    </row>
    <row r="49713" spans="6:6">
      <c r="F49713" s="1846"/>
    </row>
    <row r="49714" spans="6:6">
      <c r="F49714" s="1846"/>
    </row>
    <row r="49715" spans="6:6">
      <c r="F49715" s="1846"/>
    </row>
    <row r="49716" spans="6:6">
      <c r="F49716" s="1846"/>
    </row>
    <row r="49717" spans="6:6">
      <c r="F49717" s="1846"/>
    </row>
    <row r="49718" spans="6:6">
      <c r="F49718" s="1846"/>
    </row>
    <row r="49719" spans="6:6">
      <c r="F49719" s="1846"/>
    </row>
    <row r="49720" spans="6:6">
      <c r="F49720" s="1846"/>
    </row>
    <row r="49721" spans="6:6">
      <c r="F49721" s="1846"/>
    </row>
    <row r="49722" spans="6:6">
      <c r="F49722" s="1846"/>
    </row>
    <row r="49723" spans="6:6">
      <c r="F49723" s="1846"/>
    </row>
    <row r="49724" spans="6:6">
      <c r="F49724" s="1846"/>
    </row>
    <row r="49725" spans="6:6">
      <c r="F49725" s="1846"/>
    </row>
    <row r="49726" spans="6:6">
      <c r="F49726" s="1846"/>
    </row>
    <row r="49727" spans="6:6">
      <c r="F49727" s="1846"/>
    </row>
    <row r="49728" spans="6:6">
      <c r="F49728" s="1846"/>
    </row>
    <row r="49729" spans="6:6">
      <c r="F49729" s="1846"/>
    </row>
    <row r="49730" spans="6:6">
      <c r="F49730" s="1846"/>
    </row>
    <row r="49731" spans="6:6">
      <c r="F49731" s="1846"/>
    </row>
    <row r="49732" spans="6:6">
      <c r="F49732" s="1846"/>
    </row>
    <row r="49733" spans="6:6">
      <c r="F49733" s="1846"/>
    </row>
    <row r="49734" spans="6:6">
      <c r="F49734" s="1846"/>
    </row>
    <row r="49735" spans="6:6">
      <c r="F49735" s="1846"/>
    </row>
    <row r="49736" spans="6:6">
      <c r="F49736" s="1846"/>
    </row>
    <row r="49737" spans="6:6">
      <c r="F49737" s="1846"/>
    </row>
    <row r="49738" spans="6:6">
      <c r="F49738" s="1846"/>
    </row>
    <row r="49739" spans="6:6">
      <c r="F49739" s="1846"/>
    </row>
    <row r="49740" spans="6:6">
      <c r="F49740" s="1846"/>
    </row>
    <row r="49741" spans="6:6">
      <c r="F49741" s="1846"/>
    </row>
    <row r="49742" spans="6:6">
      <c r="F49742" s="1846"/>
    </row>
    <row r="49743" spans="6:6">
      <c r="F49743" s="1846"/>
    </row>
    <row r="49744" spans="6:6">
      <c r="F49744" s="1846"/>
    </row>
    <row r="49745" spans="6:6">
      <c r="F49745" s="1846"/>
    </row>
    <row r="49746" spans="6:6">
      <c r="F49746" s="1846"/>
    </row>
    <row r="49747" spans="6:6">
      <c r="F49747" s="1846"/>
    </row>
    <row r="49748" spans="6:6">
      <c r="F49748" s="1846"/>
    </row>
    <row r="49749" spans="6:6">
      <c r="F49749" s="1846"/>
    </row>
    <row r="49750" spans="6:6">
      <c r="F49750" s="1846"/>
    </row>
    <row r="49751" spans="6:6">
      <c r="F49751" s="1846"/>
    </row>
    <row r="49752" spans="6:6">
      <c r="F49752" s="1846"/>
    </row>
    <row r="49753" spans="6:6">
      <c r="F49753" s="1846"/>
    </row>
    <row r="49754" spans="6:6">
      <c r="F49754" s="1846"/>
    </row>
    <row r="49755" spans="6:6">
      <c r="F49755" s="1846"/>
    </row>
    <row r="49756" spans="6:6">
      <c r="F49756" s="1846"/>
    </row>
    <row r="49757" spans="6:6">
      <c r="F49757" s="1846"/>
    </row>
    <row r="49758" spans="6:6">
      <c r="F49758" s="1846"/>
    </row>
    <row r="49759" spans="6:6">
      <c r="F49759" s="1846"/>
    </row>
    <row r="49760" spans="6:6">
      <c r="F49760" s="1846"/>
    </row>
    <row r="49761" spans="6:6">
      <c r="F49761" s="1846"/>
    </row>
    <row r="49762" spans="6:6">
      <c r="F49762" s="1846"/>
    </row>
    <row r="49763" spans="6:6">
      <c r="F49763" s="1846"/>
    </row>
    <row r="49764" spans="6:6">
      <c r="F49764" s="1846"/>
    </row>
    <row r="49765" spans="6:6">
      <c r="F49765" s="1846"/>
    </row>
    <row r="49766" spans="6:6">
      <c r="F49766" s="1846"/>
    </row>
    <row r="49767" spans="6:6">
      <c r="F49767" s="1846"/>
    </row>
    <row r="49768" spans="6:6">
      <c r="F49768" s="1846"/>
    </row>
    <row r="49769" spans="6:6">
      <c r="F49769" s="1846"/>
    </row>
    <row r="49770" spans="6:6">
      <c r="F49770" s="1846"/>
    </row>
    <row r="49771" spans="6:6">
      <c r="F49771" s="1846"/>
    </row>
    <row r="49772" spans="6:6">
      <c r="F49772" s="1846"/>
    </row>
    <row r="49773" spans="6:6">
      <c r="F49773" s="1846"/>
    </row>
    <row r="49774" spans="6:6">
      <c r="F49774" s="1846"/>
    </row>
    <row r="49775" spans="6:6">
      <c r="F49775" s="1846"/>
    </row>
    <row r="49776" spans="6:6">
      <c r="F49776" s="1846"/>
    </row>
    <row r="49777" spans="6:6">
      <c r="F49777" s="1846"/>
    </row>
    <row r="49778" spans="6:6">
      <c r="F49778" s="1846"/>
    </row>
    <row r="49779" spans="6:6">
      <c r="F49779" s="1846"/>
    </row>
    <row r="49780" spans="6:6">
      <c r="F49780" s="1846"/>
    </row>
    <row r="49781" spans="6:6">
      <c r="F49781" s="1846"/>
    </row>
    <row r="49782" spans="6:6">
      <c r="F49782" s="1846"/>
    </row>
    <row r="49783" spans="6:6">
      <c r="F49783" s="1846"/>
    </row>
    <row r="49784" spans="6:6">
      <c r="F49784" s="1846"/>
    </row>
    <row r="49785" spans="6:6">
      <c r="F49785" s="1846"/>
    </row>
    <row r="49786" spans="6:6">
      <c r="F49786" s="1846"/>
    </row>
    <row r="49787" spans="6:6">
      <c r="F49787" s="1846"/>
    </row>
    <row r="49788" spans="6:6">
      <c r="F49788" s="1846"/>
    </row>
    <row r="49789" spans="6:6">
      <c r="F49789" s="1846"/>
    </row>
    <row r="49790" spans="6:6">
      <c r="F49790" s="1846"/>
    </row>
    <row r="49791" spans="6:6">
      <c r="F49791" s="1846"/>
    </row>
    <row r="49792" spans="6:6">
      <c r="F49792" s="1846"/>
    </row>
    <row r="49793" spans="6:6">
      <c r="F49793" s="1846"/>
    </row>
    <row r="49794" spans="6:6">
      <c r="F49794" s="1846"/>
    </row>
    <row r="49795" spans="6:6">
      <c r="F49795" s="1846"/>
    </row>
    <row r="49796" spans="6:6">
      <c r="F49796" s="1846"/>
    </row>
    <row r="49797" spans="6:6">
      <c r="F49797" s="1846"/>
    </row>
    <row r="49798" spans="6:6">
      <c r="F49798" s="1846"/>
    </row>
    <row r="49799" spans="6:6">
      <c r="F49799" s="1846"/>
    </row>
    <row r="49800" spans="6:6">
      <c r="F49800" s="1846"/>
    </row>
    <row r="49801" spans="6:6">
      <c r="F49801" s="1846"/>
    </row>
    <row r="49802" spans="6:6">
      <c r="F49802" s="1846"/>
    </row>
    <row r="49803" spans="6:6">
      <c r="F49803" s="1846"/>
    </row>
    <row r="49804" spans="6:6">
      <c r="F49804" s="1846"/>
    </row>
    <row r="49805" spans="6:6">
      <c r="F49805" s="1846"/>
    </row>
    <row r="49806" spans="6:6">
      <c r="F49806" s="1846"/>
    </row>
    <row r="49807" spans="6:6">
      <c r="F49807" s="1846"/>
    </row>
    <row r="49808" spans="6:6">
      <c r="F49808" s="1846"/>
    </row>
    <row r="49809" spans="6:6">
      <c r="F49809" s="1846"/>
    </row>
    <row r="49810" spans="6:6">
      <c r="F49810" s="1846"/>
    </row>
    <row r="49811" spans="6:6">
      <c r="F49811" s="1846"/>
    </row>
    <row r="49812" spans="6:6">
      <c r="F49812" s="1846"/>
    </row>
    <row r="49813" spans="6:6">
      <c r="F49813" s="1846"/>
    </row>
    <row r="49814" spans="6:6">
      <c r="F49814" s="1846"/>
    </row>
    <row r="49815" spans="6:6">
      <c r="F49815" s="1846"/>
    </row>
    <row r="49816" spans="6:6">
      <c r="F49816" s="1846"/>
    </row>
    <row r="49817" spans="6:6">
      <c r="F49817" s="1846"/>
    </row>
    <row r="49818" spans="6:6">
      <c r="F49818" s="1846"/>
    </row>
    <row r="49819" spans="6:6">
      <c r="F49819" s="1846"/>
    </row>
    <row r="49820" spans="6:6">
      <c r="F49820" s="1846"/>
    </row>
    <row r="49821" spans="6:6">
      <c r="F49821" s="1846"/>
    </row>
    <row r="49822" spans="6:6">
      <c r="F49822" s="1846"/>
    </row>
    <row r="49823" spans="6:6">
      <c r="F49823" s="1846"/>
    </row>
    <row r="49824" spans="6:6">
      <c r="F49824" s="1846"/>
    </row>
    <row r="49825" spans="6:6">
      <c r="F49825" s="1846"/>
    </row>
    <row r="49826" spans="6:6">
      <c r="F49826" s="1846"/>
    </row>
    <row r="49827" spans="6:6">
      <c r="F49827" s="1846"/>
    </row>
    <row r="49828" spans="6:6">
      <c r="F49828" s="1846"/>
    </row>
    <row r="49829" spans="6:6">
      <c r="F49829" s="1846"/>
    </row>
    <row r="49830" spans="6:6">
      <c r="F49830" s="1846"/>
    </row>
    <row r="49831" spans="6:6">
      <c r="F49831" s="1846"/>
    </row>
    <row r="49832" spans="6:6">
      <c r="F49832" s="1846"/>
    </row>
    <row r="49833" spans="6:6">
      <c r="F49833" s="1846"/>
    </row>
    <row r="49834" spans="6:6">
      <c r="F49834" s="1846"/>
    </row>
    <row r="49835" spans="6:6">
      <c r="F49835" s="1846"/>
    </row>
    <row r="49836" spans="6:6">
      <c r="F49836" s="1846"/>
    </row>
    <row r="49837" spans="6:6">
      <c r="F49837" s="1846"/>
    </row>
    <row r="49838" spans="6:6">
      <c r="F49838" s="1846"/>
    </row>
    <row r="49839" spans="6:6">
      <c r="F49839" s="1846"/>
    </row>
    <row r="49840" spans="6:6">
      <c r="F49840" s="1846"/>
    </row>
    <row r="49841" spans="6:6">
      <c r="F49841" s="1846"/>
    </row>
    <row r="49842" spans="6:6">
      <c r="F49842" s="1846"/>
    </row>
    <row r="49843" spans="6:6">
      <c r="F49843" s="1846"/>
    </row>
    <row r="49844" spans="6:6">
      <c r="F49844" s="1846"/>
    </row>
    <row r="49845" spans="6:6">
      <c r="F49845" s="1846"/>
    </row>
    <row r="49846" spans="6:6">
      <c r="F49846" s="1846"/>
    </row>
    <row r="49847" spans="6:6">
      <c r="F49847" s="1846"/>
    </row>
    <row r="49848" spans="6:6">
      <c r="F49848" s="1846"/>
    </row>
    <row r="49849" spans="6:6">
      <c r="F49849" s="1846"/>
    </row>
    <row r="49850" spans="6:6">
      <c r="F49850" s="1846"/>
    </row>
    <row r="49851" spans="6:6">
      <c r="F49851" s="1846"/>
    </row>
    <row r="49852" spans="6:6">
      <c r="F49852" s="1846"/>
    </row>
    <row r="49853" spans="6:6">
      <c r="F49853" s="1846"/>
    </row>
    <row r="49854" spans="6:6">
      <c r="F49854" s="1846"/>
    </row>
    <row r="49855" spans="6:6">
      <c r="F49855" s="1846"/>
    </row>
    <row r="49856" spans="6:6">
      <c r="F49856" s="1846"/>
    </row>
    <row r="49857" spans="6:6">
      <c r="F49857" s="1846"/>
    </row>
    <row r="49858" spans="6:6">
      <c r="F49858" s="1846"/>
    </row>
    <row r="49859" spans="6:6">
      <c r="F49859" s="1846"/>
    </row>
    <row r="49860" spans="6:6">
      <c r="F49860" s="1846"/>
    </row>
    <row r="49861" spans="6:6">
      <c r="F49861" s="1846"/>
    </row>
    <row r="49862" spans="6:6">
      <c r="F49862" s="1846"/>
    </row>
    <row r="49863" spans="6:6">
      <c r="F49863" s="1846"/>
    </row>
    <row r="49864" spans="6:6">
      <c r="F49864" s="1846"/>
    </row>
    <row r="49865" spans="6:6">
      <c r="F49865" s="1846"/>
    </row>
    <row r="49866" spans="6:6">
      <c r="F49866" s="1846"/>
    </row>
    <row r="49867" spans="6:6">
      <c r="F49867" s="1846"/>
    </row>
    <row r="49868" spans="6:6">
      <c r="F49868" s="1846"/>
    </row>
    <row r="49869" spans="6:6">
      <c r="F49869" s="1846"/>
    </row>
    <row r="49870" spans="6:6">
      <c r="F49870" s="1846"/>
    </row>
    <row r="49871" spans="6:6">
      <c r="F49871" s="1846"/>
    </row>
    <row r="49872" spans="6:6">
      <c r="F49872" s="1846"/>
    </row>
    <row r="49873" spans="6:6">
      <c r="F49873" s="1846"/>
    </row>
    <row r="49874" spans="6:6">
      <c r="F49874" s="1846"/>
    </row>
    <row r="49875" spans="6:6">
      <c r="F49875" s="1846"/>
    </row>
    <row r="49876" spans="6:6">
      <c r="F49876" s="1846"/>
    </row>
    <row r="49877" spans="6:6">
      <c r="F49877" s="1846"/>
    </row>
    <row r="49878" spans="6:6">
      <c r="F49878" s="1846"/>
    </row>
    <row r="49879" spans="6:6">
      <c r="F49879" s="1846"/>
    </row>
    <row r="49880" spans="6:6">
      <c r="F49880" s="1846"/>
    </row>
    <row r="49881" spans="6:6">
      <c r="F49881" s="1846"/>
    </row>
    <row r="49882" spans="6:6">
      <c r="F49882" s="1846"/>
    </row>
    <row r="49883" spans="6:6">
      <c r="F49883" s="1846"/>
    </row>
    <row r="49884" spans="6:6">
      <c r="F49884" s="1846"/>
    </row>
    <row r="49885" spans="6:6">
      <c r="F49885" s="1846"/>
    </row>
    <row r="49886" spans="6:6">
      <c r="F49886" s="1846"/>
    </row>
    <row r="49887" spans="6:6">
      <c r="F49887" s="1846"/>
    </row>
    <row r="49888" spans="6:6">
      <c r="F49888" s="1846"/>
    </row>
    <row r="49889" spans="6:6">
      <c r="F49889" s="1846"/>
    </row>
    <row r="49890" spans="6:6">
      <c r="F49890" s="1846"/>
    </row>
    <row r="49891" spans="6:6">
      <c r="F49891" s="1846"/>
    </row>
    <row r="49892" spans="6:6">
      <c r="F49892" s="1846"/>
    </row>
    <row r="49893" spans="6:6">
      <c r="F49893" s="1846"/>
    </row>
    <row r="49894" spans="6:6">
      <c r="F49894" s="1846"/>
    </row>
    <row r="49895" spans="6:6">
      <c r="F49895" s="1846"/>
    </row>
    <row r="49896" spans="6:6">
      <c r="F49896" s="1846"/>
    </row>
    <row r="49897" spans="6:6">
      <c r="F49897" s="1846"/>
    </row>
    <row r="49898" spans="6:6">
      <c r="F49898" s="1846"/>
    </row>
    <row r="49899" spans="6:6">
      <c r="F49899" s="1846"/>
    </row>
    <row r="49900" spans="6:6">
      <c r="F49900" s="1846"/>
    </row>
    <row r="49901" spans="6:6">
      <c r="F49901" s="1846"/>
    </row>
    <row r="49902" spans="6:6">
      <c r="F49902" s="1846"/>
    </row>
    <row r="49903" spans="6:6">
      <c r="F49903" s="1846"/>
    </row>
    <row r="49904" spans="6:6">
      <c r="F49904" s="1846"/>
    </row>
    <row r="49905" spans="6:6">
      <c r="F49905" s="1846"/>
    </row>
    <row r="49906" spans="6:6">
      <c r="F49906" s="1846"/>
    </row>
    <row r="49907" spans="6:6">
      <c r="F49907" s="1846"/>
    </row>
    <row r="49908" spans="6:6">
      <c r="F49908" s="1846"/>
    </row>
    <row r="49909" spans="6:6">
      <c r="F49909" s="1846"/>
    </row>
    <row r="49910" spans="6:6">
      <c r="F49910" s="1846"/>
    </row>
    <row r="49911" spans="6:6">
      <c r="F49911" s="1846"/>
    </row>
    <row r="49912" spans="6:6">
      <c r="F49912" s="1846"/>
    </row>
    <row r="49913" spans="6:6">
      <c r="F49913" s="1846"/>
    </row>
    <row r="49914" spans="6:6">
      <c r="F49914" s="1846"/>
    </row>
    <row r="49915" spans="6:6">
      <c r="F49915" s="1846"/>
    </row>
    <row r="49916" spans="6:6">
      <c r="F49916" s="1846"/>
    </row>
    <row r="49917" spans="6:6">
      <c r="F49917" s="1846"/>
    </row>
    <row r="49918" spans="6:6">
      <c r="F49918" s="1846"/>
    </row>
    <row r="49919" spans="6:6">
      <c r="F49919" s="1846"/>
    </row>
    <row r="49920" spans="6:6">
      <c r="F49920" s="1846"/>
    </row>
    <row r="49921" spans="6:6">
      <c r="F49921" s="1846"/>
    </row>
    <row r="49922" spans="6:6">
      <c r="F49922" s="1846"/>
    </row>
    <row r="49923" spans="6:6">
      <c r="F49923" s="1846"/>
    </row>
    <row r="49924" spans="6:6">
      <c r="F49924" s="1846"/>
    </row>
    <row r="49925" spans="6:6">
      <c r="F49925" s="1846"/>
    </row>
    <row r="49926" spans="6:6">
      <c r="F49926" s="1846"/>
    </row>
    <row r="49927" spans="6:6">
      <c r="F49927" s="1846"/>
    </row>
    <row r="49928" spans="6:6">
      <c r="F49928" s="1846"/>
    </row>
    <row r="49929" spans="6:6">
      <c r="F49929" s="1846"/>
    </row>
    <row r="49930" spans="6:6">
      <c r="F49930" s="1846"/>
    </row>
    <row r="49931" spans="6:6">
      <c r="F49931" s="1846"/>
    </row>
    <row r="49932" spans="6:6">
      <c r="F49932" s="1846"/>
    </row>
    <row r="49933" spans="6:6">
      <c r="F49933" s="1846"/>
    </row>
    <row r="49934" spans="6:6">
      <c r="F49934" s="1846"/>
    </row>
    <row r="49935" spans="6:6">
      <c r="F49935" s="1846"/>
    </row>
    <row r="49936" spans="6:6">
      <c r="F49936" s="1846"/>
    </row>
    <row r="49937" spans="6:6">
      <c r="F49937" s="1846"/>
    </row>
    <row r="49938" spans="6:6">
      <c r="F49938" s="1846"/>
    </row>
    <row r="49939" spans="6:6">
      <c r="F49939" s="1846"/>
    </row>
    <row r="49940" spans="6:6">
      <c r="F49940" s="1846"/>
    </row>
    <row r="49941" spans="6:6">
      <c r="F49941" s="1846"/>
    </row>
    <row r="49942" spans="6:6">
      <c r="F49942" s="1846"/>
    </row>
    <row r="49943" spans="6:6">
      <c r="F49943" s="1846"/>
    </row>
    <row r="49944" spans="6:6">
      <c r="F49944" s="1846"/>
    </row>
    <row r="49945" spans="6:6">
      <c r="F49945" s="1846"/>
    </row>
    <row r="49946" spans="6:6">
      <c r="F49946" s="1846"/>
    </row>
    <row r="49947" spans="6:6">
      <c r="F49947" s="1846"/>
    </row>
    <row r="49948" spans="6:6">
      <c r="F49948" s="1846"/>
    </row>
    <row r="49949" spans="6:6">
      <c r="F49949" s="1846"/>
    </row>
    <row r="49950" spans="6:6">
      <c r="F49950" s="1846"/>
    </row>
    <row r="49951" spans="6:6">
      <c r="F49951" s="1846"/>
    </row>
    <row r="49952" spans="6:6">
      <c r="F49952" s="1846"/>
    </row>
    <row r="49953" spans="6:6">
      <c r="F49953" s="1846"/>
    </row>
    <row r="49954" spans="6:6">
      <c r="F49954" s="1846"/>
    </row>
    <row r="49955" spans="6:6">
      <c r="F49955" s="1846"/>
    </row>
    <row r="49956" spans="6:6">
      <c r="F49956" s="1846"/>
    </row>
    <row r="49957" spans="6:6">
      <c r="F49957" s="1846"/>
    </row>
    <row r="49958" spans="6:6">
      <c r="F49958" s="1846"/>
    </row>
    <row r="49959" spans="6:6">
      <c r="F49959" s="1846"/>
    </row>
    <row r="49960" spans="6:6">
      <c r="F49960" s="1846"/>
    </row>
    <row r="49961" spans="6:6">
      <c r="F49961" s="1846"/>
    </row>
    <row r="49962" spans="6:6">
      <c r="F49962" s="1846"/>
    </row>
    <row r="49963" spans="6:6">
      <c r="F49963" s="1846"/>
    </row>
    <row r="49964" spans="6:6">
      <c r="F49964" s="1846"/>
    </row>
    <row r="49965" spans="6:6">
      <c r="F49965" s="1846"/>
    </row>
    <row r="49966" spans="6:6">
      <c r="F49966" s="1846"/>
    </row>
    <row r="49967" spans="6:6">
      <c r="F49967" s="1846"/>
    </row>
    <row r="49968" spans="6:6">
      <c r="F49968" s="1846"/>
    </row>
    <row r="49969" spans="6:6">
      <c r="F49969" s="1846"/>
    </row>
    <row r="49970" spans="6:6">
      <c r="F49970" s="1846"/>
    </row>
    <row r="49971" spans="6:6">
      <c r="F49971" s="1846"/>
    </row>
    <row r="49972" spans="6:6">
      <c r="F49972" s="1846"/>
    </row>
    <row r="49973" spans="6:6">
      <c r="F49973" s="1846"/>
    </row>
    <row r="49974" spans="6:6">
      <c r="F49974" s="1846"/>
    </row>
    <row r="49975" spans="6:6">
      <c r="F49975" s="1846"/>
    </row>
    <row r="49976" spans="6:6">
      <c r="F49976" s="1846"/>
    </row>
    <row r="49977" spans="6:6">
      <c r="F49977" s="1846"/>
    </row>
    <row r="49978" spans="6:6">
      <c r="F49978" s="1846"/>
    </row>
    <row r="49979" spans="6:6">
      <c r="F49979" s="1846"/>
    </row>
    <row r="49980" spans="6:6">
      <c r="F49980" s="1846"/>
    </row>
    <row r="49981" spans="6:6">
      <c r="F49981" s="1846"/>
    </row>
    <row r="49982" spans="6:6">
      <c r="F49982" s="1846"/>
    </row>
    <row r="49983" spans="6:6">
      <c r="F49983" s="1846"/>
    </row>
    <row r="49984" spans="6:6">
      <c r="F49984" s="1846"/>
    </row>
    <row r="49985" spans="6:6">
      <c r="F49985" s="1846"/>
    </row>
    <row r="49986" spans="6:6">
      <c r="F49986" s="1846"/>
    </row>
    <row r="49987" spans="6:6">
      <c r="F49987" s="1846"/>
    </row>
    <row r="49988" spans="6:6">
      <c r="F49988" s="1846"/>
    </row>
    <row r="49989" spans="6:6">
      <c r="F49989" s="1846"/>
    </row>
    <row r="49990" spans="6:6">
      <c r="F49990" s="1846"/>
    </row>
    <row r="49991" spans="6:6">
      <c r="F49991" s="1846"/>
    </row>
    <row r="49992" spans="6:6">
      <c r="F49992" s="1846"/>
    </row>
    <row r="49993" spans="6:6">
      <c r="F49993" s="1846"/>
    </row>
    <row r="49994" spans="6:6">
      <c r="F49994" s="1846"/>
    </row>
    <row r="49995" spans="6:6">
      <c r="F49995" s="1846"/>
    </row>
    <row r="49996" spans="6:6">
      <c r="F49996" s="1846"/>
    </row>
    <row r="49997" spans="6:6">
      <c r="F49997" s="1846"/>
    </row>
    <row r="49998" spans="6:6">
      <c r="F49998" s="1846"/>
    </row>
    <row r="49999" spans="6:6">
      <c r="F49999" s="1846"/>
    </row>
    <row r="50000" spans="6:6">
      <c r="F50000" s="1846"/>
    </row>
    <row r="50001" spans="6:6">
      <c r="F50001" s="1846"/>
    </row>
    <row r="50002" spans="6:6">
      <c r="F50002" s="1846"/>
    </row>
    <row r="50003" spans="6:6">
      <c r="F50003" s="1846"/>
    </row>
    <row r="50004" spans="6:6">
      <c r="F50004" s="1846"/>
    </row>
    <row r="50005" spans="6:6">
      <c r="F50005" s="1846"/>
    </row>
    <row r="50006" spans="6:6">
      <c r="F50006" s="1846"/>
    </row>
    <row r="50007" spans="6:6">
      <c r="F50007" s="1846"/>
    </row>
    <row r="50008" spans="6:6">
      <c r="F50008" s="1846"/>
    </row>
    <row r="50009" spans="6:6">
      <c r="F50009" s="1846"/>
    </row>
    <row r="50010" spans="6:6">
      <c r="F50010" s="1846"/>
    </row>
    <row r="50011" spans="6:6">
      <c r="F50011" s="1846"/>
    </row>
    <row r="50012" spans="6:6">
      <c r="F50012" s="1846"/>
    </row>
    <row r="50013" spans="6:6">
      <c r="F50013" s="1846"/>
    </row>
    <row r="50014" spans="6:6">
      <c r="F50014" s="1846"/>
    </row>
    <row r="50015" spans="6:6">
      <c r="F50015" s="1846"/>
    </row>
    <row r="50016" spans="6:6">
      <c r="F50016" s="1846"/>
    </row>
    <row r="50017" spans="6:6">
      <c r="F50017" s="1846"/>
    </row>
    <row r="50018" spans="6:6">
      <c r="F50018" s="1846"/>
    </row>
    <row r="50019" spans="6:6">
      <c r="F50019" s="1846"/>
    </row>
    <row r="50020" spans="6:6">
      <c r="F50020" s="1846"/>
    </row>
    <row r="50021" spans="6:6">
      <c r="F50021" s="1846"/>
    </row>
    <row r="50022" spans="6:6">
      <c r="F50022" s="1846"/>
    </row>
    <row r="50023" spans="6:6">
      <c r="F50023" s="1846"/>
    </row>
    <row r="50024" spans="6:6">
      <c r="F50024" s="1846"/>
    </row>
    <row r="50025" spans="6:6">
      <c r="F50025" s="1846"/>
    </row>
    <row r="50026" spans="6:6">
      <c r="F50026" s="1846"/>
    </row>
    <row r="50027" spans="6:6">
      <c r="F50027" s="1846"/>
    </row>
    <row r="50028" spans="6:6">
      <c r="F50028" s="1846"/>
    </row>
    <row r="50029" spans="6:6">
      <c r="F50029" s="1846"/>
    </row>
    <row r="50030" spans="6:6">
      <c r="F50030" s="1846"/>
    </row>
    <row r="50031" spans="6:6">
      <c r="F50031" s="1846"/>
    </row>
    <row r="50032" spans="6:6">
      <c r="F50032" s="1846"/>
    </row>
    <row r="50033" spans="6:6">
      <c r="F50033" s="1846"/>
    </row>
    <row r="50034" spans="6:6">
      <c r="F50034" s="1846"/>
    </row>
    <row r="50035" spans="6:6">
      <c r="F50035" s="1846"/>
    </row>
    <row r="50036" spans="6:6">
      <c r="F50036" s="1846"/>
    </row>
    <row r="50037" spans="6:6">
      <c r="F50037" s="1846"/>
    </row>
    <row r="50038" spans="6:6">
      <c r="F50038" s="1846"/>
    </row>
    <row r="50039" spans="6:6">
      <c r="F50039" s="1846"/>
    </row>
    <row r="50040" spans="6:6">
      <c r="F50040" s="1846"/>
    </row>
    <row r="50041" spans="6:6">
      <c r="F50041" s="1846"/>
    </row>
    <row r="50042" spans="6:6">
      <c r="F50042" s="1846"/>
    </row>
    <row r="50043" spans="6:6">
      <c r="F50043" s="1846"/>
    </row>
    <row r="50044" spans="6:6">
      <c r="F50044" s="1846"/>
    </row>
    <row r="50045" spans="6:6">
      <c r="F50045" s="1846"/>
    </row>
    <row r="50046" spans="6:6">
      <c r="F50046" s="1846"/>
    </row>
    <row r="50047" spans="6:6">
      <c r="F50047" s="1846"/>
    </row>
    <row r="50048" spans="6:6">
      <c r="F50048" s="1846"/>
    </row>
    <row r="50049" spans="6:6">
      <c r="F50049" s="1846"/>
    </row>
    <row r="50050" spans="6:6">
      <c r="F50050" s="1846"/>
    </row>
    <row r="50051" spans="6:6">
      <c r="F50051" s="1846"/>
    </row>
    <row r="50052" spans="6:6">
      <c r="F50052" s="1846"/>
    </row>
    <row r="50053" spans="6:6">
      <c r="F50053" s="1846"/>
    </row>
    <row r="50054" spans="6:6">
      <c r="F50054" s="1846"/>
    </row>
    <row r="50055" spans="6:6">
      <c r="F50055" s="1846"/>
    </row>
    <row r="50056" spans="6:6">
      <c r="F50056" s="1846"/>
    </row>
    <row r="50057" spans="6:6">
      <c r="F50057" s="1846"/>
    </row>
    <row r="50058" spans="6:6">
      <c r="F50058" s="1846"/>
    </row>
    <row r="50059" spans="6:6">
      <c r="F50059" s="1846"/>
    </row>
    <row r="50060" spans="6:6">
      <c r="F50060" s="1846"/>
    </row>
    <row r="50061" spans="6:6">
      <c r="F50061" s="1846"/>
    </row>
    <row r="50062" spans="6:6">
      <c r="F50062" s="1846"/>
    </row>
    <row r="50063" spans="6:6">
      <c r="F50063" s="1846"/>
    </row>
    <row r="50064" spans="6:6">
      <c r="F50064" s="1846"/>
    </row>
    <row r="50065" spans="6:6">
      <c r="F50065" s="1846"/>
    </row>
    <row r="50066" spans="6:6">
      <c r="F50066" s="1846"/>
    </row>
    <row r="50067" spans="6:6">
      <c r="F50067" s="1846"/>
    </row>
    <row r="50068" spans="6:6">
      <c r="F50068" s="1846"/>
    </row>
    <row r="50069" spans="6:6">
      <c r="F50069" s="1846"/>
    </row>
    <row r="50070" spans="6:6">
      <c r="F50070" s="1846"/>
    </row>
    <row r="50071" spans="6:6">
      <c r="F50071" s="1846"/>
    </row>
    <row r="50072" spans="6:6">
      <c r="F50072" s="1846"/>
    </row>
    <row r="50073" spans="6:6">
      <c r="F50073" s="1846"/>
    </row>
    <row r="50074" spans="6:6">
      <c r="F50074" s="1846"/>
    </row>
    <row r="50075" spans="6:6">
      <c r="F50075" s="1846"/>
    </row>
    <row r="50076" spans="6:6">
      <c r="F50076" s="1846"/>
    </row>
    <row r="50077" spans="6:6">
      <c r="F50077" s="1846"/>
    </row>
    <row r="50078" spans="6:6">
      <c r="F50078" s="1846"/>
    </row>
    <row r="50079" spans="6:6">
      <c r="F50079" s="1846"/>
    </row>
    <row r="50080" spans="6:6">
      <c r="F50080" s="1846"/>
    </row>
    <row r="50081" spans="6:6">
      <c r="F50081" s="1846"/>
    </row>
    <row r="50082" spans="6:6">
      <c r="F50082" s="1846"/>
    </row>
    <row r="50083" spans="6:6">
      <c r="F50083" s="1846"/>
    </row>
    <row r="50084" spans="6:6">
      <c r="F50084" s="1846"/>
    </row>
    <row r="50085" spans="6:6">
      <c r="F50085" s="1846"/>
    </row>
    <row r="50086" spans="6:6">
      <c r="F50086" s="1846"/>
    </row>
    <row r="50087" spans="6:6">
      <c r="F50087" s="1846"/>
    </row>
    <row r="50088" spans="6:6">
      <c r="F50088" s="1846"/>
    </row>
    <row r="50089" spans="6:6">
      <c r="F50089" s="1846"/>
    </row>
    <row r="50090" spans="6:6">
      <c r="F50090" s="1846"/>
    </row>
    <row r="50091" spans="6:6">
      <c r="F50091" s="1846"/>
    </row>
    <row r="50092" spans="6:6">
      <c r="F50092" s="1846"/>
    </row>
    <row r="50093" spans="6:6">
      <c r="F50093" s="1846"/>
    </row>
    <row r="50094" spans="6:6">
      <c r="F50094" s="1846"/>
    </row>
    <row r="50095" spans="6:6">
      <c r="F50095" s="1846"/>
    </row>
    <row r="50096" spans="6:6">
      <c r="F50096" s="1846"/>
    </row>
    <row r="50097" spans="6:6">
      <c r="F50097" s="1846"/>
    </row>
    <row r="50098" spans="6:6">
      <c r="F50098" s="1846"/>
    </row>
    <row r="50099" spans="6:6">
      <c r="F50099" s="1846"/>
    </row>
    <row r="50100" spans="6:6">
      <c r="F50100" s="1846"/>
    </row>
    <row r="50101" spans="6:6">
      <c r="F50101" s="1846"/>
    </row>
    <row r="50102" spans="6:6">
      <c r="F50102" s="1846"/>
    </row>
    <row r="50103" spans="6:6">
      <c r="F50103" s="1846"/>
    </row>
    <row r="50104" spans="6:6">
      <c r="F50104" s="1846"/>
    </row>
    <row r="50105" spans="6:6">
      <c r="F50105" s="1846"/>
    </row>
    <row r="50106" spans="6:6">
      <c r="F50106" s="1846"/>
    </row>
    <row r="50107" spans="6:6">
      <c r="F50107" s="1846"/>
    </row>
    <row r="50108" spans="6:6">
      <c r="F50108" s="1846"/>
    </row>
    <row r="50109" spans="6:6">
      <c r="F50109" s="1846"/>
    </row>
    <row r="50110" spans="6:6">
      <c r="F50110" s="1846"/>
    </row>
    <row r="50111" spans="6:6">
      <c r="F50111" s="1846"/>
    </row>
    <row r="50112" spans="6:6">
      <c r="F50112" s="1846"/>
    </row>
    <row r="50113" spans="6:6">
      <c r="F50113" s="1846"/>
    </row>
    <row r="50114" spans="6:6">
      <c r="F50114" s="1846"/>
    </row>
    <row r="50115" spans="6:6">
      <c r="F50115" s="1846"/>
    </row>
    <row r="50116" spans="6:6">
      <c r="F50116" s="1846"/>
    </row>
    <row r="50117" spans="6:6">
      <c r="F50117" s="1846"/>
    </row>
    <row r="50118" spans="6:6">
      <c r="F50118" s="1846"/>
    </row>
    <row r="50119" spans="6:6">
      <c r="F50119" s="1846"/>
    </row>
    <row r="50120" spans="6:6">
      <c r="F50120" s="1846"/>
    </row>
    <row r="50121" spans="6:6">
      <c r="F50121" s="1846"/>
    </row>
    <row r="50122" spans="6:6">
      <c r="F50122" s="1846"/>
    </row>
    <row r="50123" spans="6:6">
      <c r="F50123" s="1846"/>
    </row>
    <row r="50124" spans="6:6">
      <c r="F50124" s="1846"/>
    </row>
    <row r="50125" spans="6:6">
      <c r="F50125" s="1846"/>
    </row>
    <row r="50126" spans="6:6">
      <c r="F50126" s="1846"/>
    </row>
    <row r="50127" spans="6:6">
      <c r="F50127" s="1846"/>
    </row>
    <row r="50128" spans="6:6">
      <c r="F50128" s="1846"/>
    </row>
    <row r="50129" spans="6:6">
      <c r="F50129" s="1846"/>
    </row>
    <row r="50130" spans="6:6">
      <c r="F50130" s="1846"/>
    </row>
    <row r="50131" spans="6:6">
      <c r="F50131" s="1846"/>
    </row>
    <row r="50132" spans="6:6">
      <c r="F50132" s="1846"/>
    </row>
    <row r="50133" spans="6:6">
      <c r="F50133" s="1846"/>
    </row>
    <row r="50134" spans="6:6">
      <c r="F50134" s="1846"/>
    </row>
    <row r="50135" spans="6:6">
      <c r="F50135" s="1846"/>
    </row>
    <row r="50136" spans="6:6">
      <c r="F50136" s="1846"/>
    </row>
    <row r="50137" spans="6:6">
      <c r="F50137" s="1846"/>
    </row>
    <row r="50138" spans="6:6">
      <c r="F50138" s="1846"/>
    </row>
    <row r="50139" spans="6:6">
      <c r="F50139" s="1846"/>
    </row>
    <row r="50140" spans="6:6">
      <c r="F50140" s="1846"/>
    </row>
    <row r="50141" spans="6:6">
      <c r="F50141" s="1846"/>
    </row>
    <row r="50142" spans="6:6">
      <c r="F50142" s="1846"/>
    </row>
    <row r="50143" spans="6:6">
      <c r="F50143" s="1846"/>
    </row>
    <row r="50144" spans="6:6">
      <c r="F50144" s="1846"/>
    </row>
    <row r="50145" spans="6:6">
      <c r="F50145" s="1846"/>
    </row>
    <row r="50146" spans="6:6">
      <c r="F50146" s="1846"/>
    </row>
    <row r="50147" spans="6:6">
      <c r="F50147" s="1846"/>
    </row>
    <row r="50148" spans="6:6">
      <c r="F50148" s="1846"/>
    </row>
    <row r="50149" spans="6:6">
      <c r="F50149" s="1846"/>
    </row>
    <row r="50150" spans="6:6">
      <c r="F50150" s="1846"/>
    </row>
    <row r="50151" spans="6:6">
      <c r="F50151" s="1846"/>
    </row>
    <row r="50152" spans="6:6">
      <c r="F50152" s="1846"/>
    </row>
    <row r="50153" spans="6:6">
      <c r="F50153" s="1846"/>
    </row>
    <row r="50154" spans="6:6">
      <c r="F50154" s="1846"/>
    </row>
    <row r="50155" spans="6:6">
      <c r="F50155" s="1846"/>
    </row>
    <row r="50156" spans="6:6">
      <c r="F50156" s="1846"/>
    </row>
    <row r="50157" spans="6:6">
      <c r="F50157" s="1846"/>
    </row>
    <row r="50158" spans="6:6">
      <c r="F50158" s="1846"/>
    </row>
    <row r="50159" spans="6:6">
      <c r="F50159" s="1846"/>
    </row>
    <row r="50160" spans="6:6">
      <c r="F50160" s="1846"/>
    </row>
    <row r="50161" spans="6:6">
      <c r="F50161" s="1846"/>
    </row>
    <row r="50162" spans="6:6">
      <c r="F50162" s="1846"/>
    </row>
    <row r="50163" spans="6:6">
      <c r="F50163" s="1846"/>
    </row>
    <row r="50164" spans="6:6">
      <c r="F50164" s="1846"/>
    </row>
    <row r="50165" spans="6:6">
      <c r="F50165" s="1846"/>
    </row>
    <row r="50166" spans="6:6">
      <c r="F50166" s="1846"/>
    </row>
    <row r="50167" spans="6:6">
      <c r="F50167" s="1846"/>
    </row>
    <row r="50168" spans="6:6">
      <c r="F50168" s="1846"/>
    </row>
    <row r="50169" spans="6:6">
      <c r="F50169" s="1846"/>
    </row>
    <row r="50170" spans="6:6">
      <c r="F50170" s="1846"/>
    </row>
    <row r="50171" spans="6:6">
      <c r="F50171" s="1846"/>
    </row>
    <row r="50172" spans="6:6">
      <c r="F50172" s="1846"/>
    </row>
    <row r="50173" spans="6:6">
      <c r="F50173" s="1846"/>
    </row>
    <row r="50174" spans="6:6">
      <c r="F50174" s="1846"/>
    </row>
    <row r="50175" spans="6:6">
      <c r="F50175" s="1846"/>
    </row>
    <row r="50176" spans="6:6">
      <c r="F50176" s="1846"/>
    </row>
    <row r="50177" spans="6:6">
      <c r="F50177" s="1846"/>
    </row>
    <row r="50178" spans="6:6">
      <c r="F50178" s="1846"/>
    </row>
    <row r="50179" spans="6:6">
      <c r="F50179" s="1846"/>
    </row>
    <row r="50180" spans="6:6">
      <c r="F50180" s="1846"/>
    </row>
    <row r="50181" spans="6:6">
      <c r="F50181" s="1846"/>
    </row>
    <row r="50182" spans="6:6">
      <c r="F50182" s="1846"/>
    </row>
    <row r="50183" spans="6:6">
      <c r="F50183" s="1846"/>
    </row>
    <row r="50184" spans="6:6">
      <c r="F50184" s="1846"/>
    </row>
    <row r="50185" spans="6:6">
      <c r="F50185" s="1846"/>
    </row>
    <row r="50186" spans="6:6">
      <c r="F50186" s="1846"/>
    </row>
    <row r="50187" spans="6:6">
      <c r="F50187" s="1846"/>
    </row>
    <row r="50188" spans="6:6">
      <c r="F50188" s="1846"/>
    </row>
    <row r="50189" spans="6:6">
      <c r="F50189" s="1846"/>
    </row>
    <row r="50190" spans="6:6">
      <c r="F50190" s="1846"/>
    </row>
    <row r="50191" spans="6:6">
      <c r="F50191" s="1846"/>
    </row>
    <row r="50192" spans="6:6">
      <c r="F50192" s="1846"/>
    </row>
    <row r="50193" spans="6:6">
      <c r="F50193" s="1846"/>
    </row>
    <row r="50194" spans="6:6">
      <c r="F50194" s="1846"/>
    </row>
    <row r="50195" spans="6:6">
      <c r="F50195" s="1846"/>
    </row>
    <row r="50196" spans="6:6">
      <c r="F50196" s="1846"/>
    </row>
    <row r="50197" spans="6:6">
      <c r="F50197" s="1846"/>
    </row>
    <row r="50198" spans="6:6">
      <c r="F50198" s="1846"/>
    </row>
    <row r="50199" spans="6:6">
      <c r="F50199" s="1846"/>
    </row>
    <row r="50200" spans="6:6">
      <c r="F50200" s="1846"/>
    </row>
    <row r="50201" spans="6:6">
      <c r="F50201" s="1846"/>
    </row>
    <row r="50202" spans="6:6">
      <c r="F50202" s="1846"/>
    </row>
    <row r="50203" spans="6:6">
      <c r="F50203" s="1846"/>
    </row>
    <row r="50204" spans="6:6">
      <c r="F50204" s="1846"/>
    </row>
    <row r="50205" spans="6:6">
      <c r="F50205" s="1846"/>
    </row>
    <row r="50206" spans="6:6">
      <c r="F50206" s="1846"/>
    </row>
    <row r="50207" spans="6:6">
      <c r="F50207" s="1846"/>
    </row>
    <row r="50208" spans="6:6">
      <c r="F50208" s="1846"/>
    </row>
    <row r="50209" spans="6:6">
      <c r="F50209" s="1846"/>
    </row>
    <row r="50210" spans="6:6">
      <c r="F50210" s="1846"/>
    </row>
    <row r="50211" spans="6:6">
      <c r="F50211" s="1846"/>
    </row>
    <row r="50212" spans="6:6">
      <c r="F50212" s="1846"/>
    </row>
    <row r="50213" spans="6:6">
      <c r="F50213" s="1846"/>
    </row>
    <row r="50214" spans="6:6">
      <c r="F50214" s="1846"/>
    </row>
    <row r="50215" spans="6:6">
      <c r="F50215" s="1846"/>
    </row>
    <row r="50216" spans="6:6">
      <c r="F50216" s="1846"/>
    </row>
    <row r="50217" spans="6:6">
      <c r="F50217" s="1846"/>
    </row>
    <row r="50218" spans="6:6">
      <c r="F50218" s="1846"/>
    </row>
    <row r="50219" spans="6:6">
      <c r="F50219" s="1846"/>
    </row>
    <row r="50220" spans="6:6">
      <c r="F50220" s="1846"/>
    </row>
    <row r="50221" spans="6:6">
      <c r="F50221" s="1846"/>
    </row>
    <row r="50222" spans="6:6">
      <c r="F50222" s="1846"/>
    </row>
    <row r="50223" spans="6:6">
      <c r="F50223" s="1846"/>
    </row>
    <row r="50224" spans="6:6">
      <c r="F50224" s="1846"/>
    </row>
    <row r="50225" spans="6:6">
      <c r="F50225" s="1846"/>
    </row>
    <row r="50226" spans="6:6">
      <c r="F50226" s="1846"/>
    </row>
    <row r="50227" spans="6:6">
      <c r="F50227" s="1846"/>
    </row>
    <row r="50228" spans="6:6">
      <c r="F50228" s="1846"/>
    </row>
    <row r="50229" spans="6:6">
      <c r="F50229" s="1846"/>
    </row>
    <row r="50230" spans="6:6">
      <c r="F50230" s="1846"/>
    </row>
    <row r="50231" spans="6:6">
      <c r="F50231" s="1846"/>
    </row>
    <row r="50232" spans="6:6">
      <c r="F50232" s="1846"/>
    </row>
    <row r="50233" spans="6:6">
      <c r="F50233" s="1846"/>
    </row>
    <row r="50234" spans="6:6">
      <c r="F50234" s="1846"/>
    </row>
    <row r="50235" spans="6:6">
      <c r="F50235" s="1846"/>
    </row>
    <row r="50236" spans="6:6">
      <c r="F50236" s="1846"/>
    </row>
    <row r="50237" spans="6:6">
      <c r="F50237" s="1846"/>
    </row>
    <row r="50238" spans="6:6">
      <c r="F50238" s="1846"/>
    </row>
    <row r="50239" spans="6:6">
      <c r="F50239" s="1846"/>
    </row>
    <row r="50240" spans="6:6">
      <c r="F50240" s="1846"/>
    </row>
    <row r="50241" spans="6:6">
      <c r="F50241" s="1846"/>
    </row>
    <row r="50242" spans="6:6">
      <c r="F50242" s="1846"/>
    </row>
    <row r="50243" spans="6:6">
      <c r="F50243" s="1846"/>
    </row>
    <row r="50244" spans="6:6">
      <c r="F50244" s="1846"/>
    </row>
    <row r="50245" spans="6:6">
      <c r="F50245" s="1846"/>
    </row>
    <row r="50246" spans="6:6">
      <c r="F50246" s="1846"/>
    </row>
    <row r="50247" spans="6:6">
      <c r="F50247" s="1846"/>
    </row>
    <row r="50248" spans="6:6">
      <c r="F50248" s="1846"/>
    </row>
    <row r="50249" spans="6:6">
      <c r="F50249" s="1846"/>
    </row>
    <row r="50250" spans="6:6">
      <c r="F50250" s="1846"/>
    </row>
    <row r="50251" spans="6:6">
      <c r="F50251" s="1846"/>
    </row>
    <row r="50252" spans="6:6">
      <c r="F50252" s="1846"/>
    </row>
    <row r="50253" spans="6:6">
      <c r="F50253" s="1846"/>
    </row>
    <row r="50254" spans="6:6">
      <c r="F50254" s="1846"/>
    </row>
    <row r="50255" spans="6:6">
      <c r="F50255" s="1846"/>
    </row>
    <row r="50256" spans="6:6">
      <c r="F50256" s="1846"/>
    </row>
    <row r="50257" spans="6:6">
      <c r="F50257" s="1846"/>
    </row>
    <row r="50258" spans="6:6">
      <c r="F50258" s="1846"/>
    </row>
    <row r="50259" spans="6:6">
      <c r="F50259" s="1846"/>
    </row>
    <row r="50260" spans="6:6">
      <c r="F50260" s="1846"/>
    </row>
    <row r="50261" spans="6:6">
      <c r="F50261" s="1846"/>
    </row>
    <row r="50262" spans="6:6">
      <c r="F50262" s="1846"/>
    </row>
    <row r="50263" spans="6:6">
      <c r="F50263" s="1846"/>
    </row>
    <row r="50264" spans="6:6">
      <c r="F50264" s="1846"/>
    </row>
    <row r="50265" spans="6:6">
      <c r="F50265" s="1846"/>
    </row>
    <row r="50266" spans="6:6">
      <c r="F50266" s="1846"/>
    </row>
    <row r="50267" spans="6:6">
      <c r="F50267" s="1846"/>
    </row>
    <row r="50268" spans="6:6">
      <c r="F50268" s="1846"/>
    </row>
    <row r="50269" spans="6:6">
      <c r="F50269" s="1846"/>
    </row>
    <row r="50270" spans="6:6">
      <c r="F50270" s="1846"/>
    </row>
    <row r="50271" spans="6:6">
      <c r="F50271" s="1846"/>
    </row>
    <row r="50272" spans="6:6">
      <c r="F50272" s="1846"/>
    </row>
    <row r="50273" spans="6:6">
      <c r="F50273" s="1846"/>
    </row>
    <row r="50274" spans="6:6">
      <c r="F50274" s="1846"/>
    </row>
    <row r="50275" spans="6:6">
      <c r="F50275" s="1846"/>
    </row>
    <row r="50276" spans="6:6">
      <c r="F50276" s="1846"/>
    </row>
    <row r="50277" spans="6:6">
      <c r="F50277" s="1846"/>
    </row>
    <row r="50278" spans="6:6">
      <c r="F50278" s="1846"/>
    </row>
    <row r="50279" spans="6:6">
      <c r="F50279" s="1846"/>
    </row>
    <row r="50280" spans="6:6">
      <c r="F50280" s="1846"/>
    </row>
    <row r="50281" spans="6:6">
      <c r="F50281" s="1846"/>
    </row>
    <row r="50282" spans="6:6">
      <c r="F50282" s="1846"/>
    </row>
    <row r="50283" spans="6:6">
      <c r="F50283" s="1846"/>
    </row>
    <row r="50284" spans="6:6">
      <c r="F50284" s="1846"/>
    </row>
    <row r="50285" spans="6:6">
      <c r="F50285" s="1846"/>
    </row>
    <row r="50286" spans="6:6">
      <c r="F50286" s="1846"/>
    </row>
    <row r="50287" spans="6:6">
      <c r="F50287" s="1846"/>
    </row>
    <row r="50288" spans="6:6">
      <c r="F50288" s="1846"/>
    </row>
    <row r="50289" spans="6:6">
      <c r="F50289" s="1846"/>
    </row>
    <row r="50290" spans="6:6">
      <c r="F50290" s="1846"/>
    </row>
    <row r="50291" spans="6:6">
      <c r="F50291" s="1846"/>
    </row>
    <row r="50292" spans="6:6">
      <c r="F50292" s="1846"/>
    </row>
    <row r="50293" spans="6:6">
      <c r="F50293" s="1846"/>
    </row>
    <row r="50294" spans="6:6">
      <c r="F50294" s="1846"/>
    </row>
    <row r="50295" spans="6:6">
      <c r="F50295" s="1846"/>
    </row>
    <row r="50296" spans="6:6">
      <c r="F50296" s="1846"/>
    </row>
    <row r="50297" spans="6:6">
      <c r="F50297" s="1846"/>
    </row>
    <row r="50298" spans="6:6">
      <c r="F50298" s="1846"/>
    </row>
    <row r="50299" spans="6:6">
      <c r="F50299" s="1846"/>
    </row>
    <row r="50300" spans="6:6">
      <c r="F50300" s="1846"/>
    </row>
    <row r="50301" spans="6:6">
      <c r="F50301" s="1846"/>
    </row>
    <row r="50302" spans="6:6">
      <c r="F50302" s="1846"/>
    </row>
    <row r="50303" spans="6:6">
      <c r="F50303" s="1846"/>
    </row>
    <row r="50304" spans="6:6">
      <c r="F50304" s="1846"/>
    </row>
    <row r="50305" spans="6:6">
      <c r="F50305" s="1846"/>
    </row>
    <row r="50306" spans="6:6">
      <c r="F50306" s="1846"/>
    </row>
    <row r="50307" spans="6:6">
      <c r="F50307" s="1846"/>
    </row>
    <row r="50308" spans="6:6">
      <c r="F50308" s="1846"/>
    </row>
    <row r="50309" spans="6:6">
      <c r="F50309" s="1846"/>
    </row>
    <row r="50310" spans="6:6">
      <c r="F50310" s="1846"/>
    </row>
    <row r="50311" spans="6:6">
      <c r="F50311" s="1846"/>
    </row>
    <row r="50312" spans="6:6">
      <c r="F50312" s="1846"/>
    </row>
    <row r="50313" spans="6:6">
      <c r="F50313" s="1846"/>
    </row>
    <row r="50314" spans="6:6">
      <c r="F50314" s="1846"/>
    </row>
    <row r="50315" spans="6:6">
      <c r="F50315" s="1846"/>
    </row>
    <row r="50316" spans="6:6">
      <c r="F50316" s="1846"/>
    </row>
    <row r="50317" spans="6:6">
      <c r="F50317" s="1846"/>
    </row>
    <row r="50318" spans="6:6">
      <c r="F50318" s="1846"/>
    </row>
    <row r="50319" spans="6:6">
      <c r="F50319" s="1846"/>
    </row>
    <row r="50320" spans="6:6">
      <c r="F50320" s="1846"/>
    </row>
    <row r="50321" spans="6:6">
      <c r="F50321" s="1846"/>
    </row>
    <row r="50322" spans="6:6">
      <c r="F50322" s="1846"/>
    </row>
    <row r="50323" spans="6:6">
      <c r="F50323" s="1846"/>
    </row>
    <row r="50324" spans="6:6">
      <c r="F50324" s="1846"/>
    </row>
    <row r="50325" spans="6:6">
      <c r="F50325" s="1846"/>
    </row>
    <row r="50326" spans="6:6">
      <c r="F50326" s="1846"/>
    </row>
    <row r="50327" spans="6:6">
      <c r="F50327" s="1846"/>
    </row>
    <row r="50328" spans="6:6">
      <c r="F50328" s="1846"/>
    </row>
    <row r="50329" spans="6:6">
      <c r="F50329" s="1846"/>
    </row>
    <row r="50330" spans="6:6">
      <c r="F50330" s="1846"/>
    </row>
    <row r="50331" spans="6:6">
      <c r="F50331" s="1846"/>
    </row>
    <row r="50332" spans="6:6">
      <c r="F50332" s="1846"/>
    </row>
    <row r="50333" spans="6:6">
      <c r="F50333" s="1846"/>
    </row>
    <row r="50334" spans="6:6">
      <c r="F50334" s="1846"/>
    </row>
    <row r="50335" spans="6:6">
      <c r="F50335" s="1846"/>
    </row>
    <row r="50336" spans="6:6">
      <c r="F50336" s="1846"/>
    </row>
    <row r="50337" spans="6:6">
      <c r="F50337" s="1846"/>
    </row>
    <row r="50338" spans="6:6">
      <c r="F50338" s="1846"/>
    </row>
    <row r="50339" spans="6:6">
      <c r="F50339" s="1846"/>
    </row>
    <row r="50340" spans="6:6">
      <c r="F50340" s="1846"/>
    </row>
    <row r="50341" spans="6:6">
      <c r="F50341" s="1846"/>
    </row>
    <row r="50342" spans="6:6">
      <c r="F50342" s="1846"/>
    </row>
    <row r="50343" spans="6:6">
      <c r="F50343" s="1846"/>
    </row>
    <row r="50344" spans="6:6">
      <c r="F50344" s="1846"/>
    </row>
    <row r="50345" spans="6:6">
      <c r="F50345" s="1846"/>
    </row>
    <row r="50346" spans="6:6">
      <c r="F50346" s="1846"/>
    </row>
    <row r="50347" spans="6:6">
      <c r="F50347" s="1846"/>
    </row>
    <row r="50348" spans="6:6">
      <c r="F50348" s="1846"/>
    </row>
    <row r="50349" spans="6:6">
      <c r="F50349" s="1846"/>
    </row>
    <row r="50350" spans="6:6">
      <c r="F50350" s="1846"/>
    </row>
    <row r="50351" spans="6:6">
      <c r="F50351" s="1846"/>
    </row>
    <row r="50352" spans="6:6">
      <c r="F50352" s="1846"/>
    </row>
    <row r="50353" spans="6:6">
      <c r="F50353" s="1846"/>
    </row>
    <row r="50354" spans="6:6">
      <c r="F50354" s="1846"/>
    </row>
    <row r="50355" spans="6:6">
      <c r="F50355" s="1846"/>
    </row>
    <row r="50356" spans="6:6">
      <c r="F50356" s="1846"/>
    </row>
    <row r="50357" spans="6:6">
      <c r="F50357" s="1846"/>
    </row>
    <row r="50358" spans="6:6">
      <c r="F50358" s="1846"/>
    </row>
    <row r="50359" spans="6:6">
      <c r="F50359" s="1846"/>
    </row>
    <row r="50360" spans="6:6">
      <c r="F50360" s="1846"/>
    </row>
    <row r="50361" spans="6:6">
      <c r="F50361" s="1846"/>
    </row>
    <row r="50362" spans="6:6">
      <c r="F50362" s="1846"/>
    </row>
    <row r="50363" spans="6:6">
      <c r="F50363" s="1846"/>
    </row>
    <row r="50364" spans="6:6">
      <c r="F50364" s="1846"/>
    </row>
    <row r="50365" spans="6:6">
      <c r="F50365" s="1846"/>
    </row>
    <row r="50366" spans="6:6">
      <c r="F50366" s="1846"/>
    </row>
    <row r="50367" spans="6:6">
      <c r="F50367" s="1846"/>
    </row>
    <row r="50368" spans="6:6">
      <c r="F50368" s="1846"/>
    </row>
    <row r="50369" spans="6:6">
      <c r="F50369" s="1846"/>
    </row>
    <row r="50370" spans="6:6">
      <c r="F50370" s="1846"/>
    </row>
    <row r="50371" spans="6:6">
      <c r="F50371" s="1846"/>
    </row>
    <row r="50372" spans="6:6">
      <c r="F50372" s="1846"/>
    </row>
    <row r="50373" spans="6:6">
      <c r="F50373" s="1846"/>
    </row>
    <row r="50374" spans="6:6">
      <c r="F50374" s="1846"/>
    </row>
    <row r="50375" spans="6:6">
      <c r="F50375" s="1846"/>
    </row>
    <row r="50376" spans="6:6">
      <c r="F50376" s="1846"/>
    </row>
    <row r="50377" spans="6:6">
      <c r="F50377" s="1846"/>
    </row>
    <row r="50378" spans="6:6">
      <c r="F50378" s="1846"/>
    </row>
    <row r="50379" spans="6:6">
      <c r="F50379" s="1846"/>
    </row>
    <row r="50380" spans="6:6">
      <c r="F50380" s="1846"/>
    </row>
    <row r="50381" spans="6:6">
      <c r="F50381" s="1846"/>
    </row>
    <row r="50382" spans="6:6">
      <c r="F50382" s="1846"/>
    </row>
    <row r="50383" spans="6:6">
      <c r="F50383" s="1846"/>
    </row>
    <row r="50384" spans="6:6">
      <c r="F50384" s="1846"/>
    </row>
    <row r="50385" spans="6:6">
      <c r="F50385" s="1846"/>
    </row>
    <row r="50386" spans="6:6">
      <c r="F50386" s="1846"/>
    </row>
    <row r="50387" spans="6:6">
      <c r="F50387" s="1846"/>
    </row>
    <row r="50388" spans="6:6">
      <c r="F50388" s="1846"/>
    </row>
    <row r="50389" spans="6:6">
      <c r="F50389" s="1846"/>
    </row>
    <row r="50390" spans="6:6">
      <c r="F50390" s="1846"/>
    </row>
    <row r="50391" spans="6:6">
      <c r="F50391" s="1846"/>
    </row>
    <row r="50392" spans="6:6">
      <c r="F50392" s="1846"/>
    </row>
    <row r="50393" spans="6:6">
      <c r="F50393" s="1846"/>
    </row>
    <row r="50394" spans="6:6">
      <c r="F50394" s="1846"/>
    </row>
    <row r="50395" spans="6:6">
      <c r="F50395" s="1846"/>
    </row>
    <row r="50396" spans="6:6">
      <c r="F50396" s="1846"/>
    </row>
    <row r="50397" spans="6:6">
      <c r="F50397" s="1846"/>
    </row>
    <row r="50398" spans="6:6">
      <c r="F50398" s="1846"/>
    </row>
    <row r="50399" spans="6:6">
      <c r="F50399" s="1846"/>
    </row>
    <row r="50400" spans="6:6">
      <c r="F50400" s="1846"/>
    </row>
    <row r="50401" spans="6:6">
      <c r="F50401" s="1846"/>
    </row>
    <row r="50402" spans="6:6">
      <c r="F50402" s="1846"/>
    </row>
    <row r="50403" spans="6:6">
      <c r="F50403" s="1846"/>
    </row>
    <row r="50404" spans="6:6">
      <c r="F50404" s="1846"/>
    </row>
    <row r="50405" spans="6:6">
      <c r="F50405" s="1846"/>
    </row>
    <row r="50406" spans="6:6">
      <c r="F50406" s="1846"/>
    </row>
    <row r="50407" spans="6:6">
      <c r="F50407" s="1846"/>
    </row>
    <row r="50408" spans="6:6">
      <c r="F50408" s="1846"/>
    </row>
    <row r="50409" spans="6:6">
      <c r="F50409" s="1846"/>
    </row>
    <row r="50410" spans="6:6">
      <c r="F50410" s="1846"/>
    </row>
    <row r="50411" spans="6:6">
      <c r="F50411" s="1846"/>
    </row>
    <row r="50412" spans="6:6">
      <c r="F50412" s="1846"/>
    </row>
    <row r="50413" spans="6:6">
      <c r="F50413" s="1846"/>
    </row>
    <row r="50414" spans="6:6">
      <c r="F50414" s="1846"/>
    </row>
    <row r="50415" spans="6:6">
      <c r="F50415" s="1846"/>
    </row>
    <row r="50416" spans="6:6">
      <c r="F50416" s="1846"/>
    </row>
    <row r="50417" spans="6:6">
      <c r="F50417" s="1846"/>
    </row>
    <row r="50418" spans="6:6">
      <c r="F50418" s="1846"/>
    </row>
    <row r="50419" spans="6:6">
      <c r="F50419" s="1846"/>
    </row>
    <row r="50420" spans="6:6">
      <c r="F50420" s="1846"/>
    </row>
    <row r="50421" spans="6:6">
      <c r="F50421" s="1846"/>
    </row>
    <row r="50422" spans="6:6">
      <c r="F50422" s="1846"/>
    </row>
    <row r="50423" spans="6:6">
      <c r="F50423" s="1846"/>
    </row>
    <row r="50424" spans="6:6">
      <c r="F50424" s="1846"/>
    </row>
    <row r="50425" spans="6:6">
      <c r="F50425" s="1846"/>
    </row>
    <row r="50426" spans="6:6">
      <c r="F50426" s="1846"/>
    </row>
    <row r="50427" spans="6:6">
      <c r="F50427" s="1846"/>
    </row>
    <row r="50428" spans="6:6">
      <c r="F50428" s="1846"/>
    </row>
    <row r="50429" spans="6:6">
      <c r="F50429" s="1846"/>
    </row>
    <row r="50430" spans="6:6">
      <c r="F50430" s="1846"/>
    </row>
    <row r="50431" spans="6:6">
      <c r="F50431" s="1846"/>
    </row>
    <row r="50432" spans="6:6">
      <c r="F50432" s="1846"/>
    </row>
    <row r="50433" spans="6:6">
      <c r="F50433" s="1846"/>
    </row>
    <row r="50434" spans="6:6">
      <c r="F50434" s="1846"/>
    </row>
    <row r="50435" spans="6:6">
      <c r="F50435" s="1846"/>
    </row>
    <row r="50436" spans="6:6">
      <c r="F50436" s="1846"/>
    </row>
    <row r="50437" spans="6:6">
      <c r="F50437" s="1846"/>
    </row>
    <row r="50438" spans="6:6">
      <c r="F50438" s="1846"/>
    </row>
    <row r="50439" spans="6:6">
      <c r="F50439" s="1846"/>
    </row>
    <row r="50440" spans="6:6">
      <c r="F50440" s="1846"/>
    </row>
    <row r="50441" spans="6:6">
      <c r="F50441" s="1846"/>
    </row>
    <row r="50442" spans="6:6">
      <c r="F50442" s="1846"/>
    </row>
    <row r="50443" spans="6:6">
      <c r="F50443" s="1846"/>
    </row>
    <row r="50444" spans="6:6">
      <c r="F50444" s="1846"/>
    </row>
    <row r="50445" spans="6:6">
      <c r="F50445" s="1846"/>
    </row>
    <row r="50446" spans="6:6">
      <c r="F50446" s="1846"/>
    </row>
    <row r="50447" spans="6:6">
      <c r="F50447" s="1846"/>
    </row>
    <row r="50448" spans="6:6">
      <c r="F50448" s="1846"/>
    </row>
    <row r="50449" spans="6:6">
      <c r="F50449" s="1846"/>
    </row>
    <row r="50450" spans="6:6">
      <c r="F50450" s="1846"/>
    </row>
    <row r="50451" spans="6:6">
      <c r="F50451" s="1846"/>
    </row>
    <row r="50452" spans="6:6">
      <c r="F50452" s="1846"/>
    </row>
    <row r="50453" spans="6:6">
      <c r="F50453" s="1846"/>
    </row>
    <row r="50454" spans="6:6">
      <c r="F50454" s="1846"/>
    </row>
    <row r="50455" spans="6:6">
      <c r="F50455" s="1846"/>
    </row>
    <row r="50456" spans="6:6">
      <c r="F50456" s="1846"/>
    </row>
    <row r="50457" spans="6:6">
      <c r="F50457" s="1846"/>
    </row>
    <row r="50458" spans="6:6">
      <c r="F50458" s="1846"/>
    </row>
    <row r="50459" spans="6:6">
      <c r="F50459" s="1846"/>
    </row>
    <row r="50460" spans="6:6">
      <c r="F50460" s="1846"/>
    </row>
    <row r="50461" spans="6:6">
      <c r="F50461" s="1846"/>
    </row>
    <row r="50462" spans="6:6">
      <c r="F50462" s="1846"/>
    </row>
    <row r="50463" spans="6:6">
      <c r="F50463" s="1846"/>
    </row>
    <row r="50464" spans="6:6">
      <c r="F50464" s="1846"/>
    </row>
    <row r="50465" spans="6:6">
      <c r="F50465" s="1846"/>
    </row>
    <row r="50466" spans="6:6">
      <c r="F50466" s="1846"/>
    </row>
    <row r="50467" spans="6:6">
      <c r="F50467" s="1846"/>
    </row>
    <row r="50468" spans="6:6">
      <c r="F50468" s="1846"/>
    </row>
    <row r="50469" spans="6:6">
      <c r="F50469" s="1846"/>
    </row>
    <row r="50470" spans="6:6">
      <c r="F50470" s="1846"/>
    </row>
    <row r="50471" spans="6:6">
      <c r="F50471" s="1846"/>
    </row>
    <row r="50472" spans="6:6">
      <c r="F50472" s="1846"/>
    </row>
    <row r="50473" spans="6:6">
      <c r="F50473" s="1846"/>
    </row>
    <row r="50474" spans="6:6">
      <c r="F50474" s="1846"/>
    </row>
    <row r="50475" spans="6:6">
      <c r="F50475" s="1846"/>
    </row>
    <row r="50476" spans="6:6">
      <c r="F50476" s="1846"/>
    </row>
    <row r="50477" spans="6:6">
      <c r="F50477" s="1846"/>
    </row>
    <row r="50478" spans="6:6">
      <c r="F50478" s="1846"/>
    </row>
    <row r="50479" spans="6:6">
      <c r="F50479" s="1846"/>
    </row>
    <row r="50480" spans="6:6">
      <c r="F50480" s="1846"/>
    </row>
    <row r="50481" spans="6:6">
      <c r="F50481" s="1846"/>
    </row>
    <row r="50482" spans="6:6">
      <c r="F50482" s="1846"/>
    </row>
    <row r="50483" spans="6:6">
      <c r="F50483" s="1846"/>
    </row>
    <row r="50484" spans="6:6">
      <c r="F50484" s="1846"/>
    </row>
    <row r="50485" spans="6:6">
      <c r="F50485" s="1846"/>
    </row>
    <row r="50486" spans="6:6">
      <c r="F50486" s="1846"/>
    </row>
    <row r="50487" spans="6:6">
      <c r="F50487" s="1846"/>
    </row>
    <row r="50488" spans="6:6">
      <c r="F50488" s="1846"/>
    </row>
    <row r="50489" spans="6:6">
      <c r="F50489" s="1846"/>
    </row>
    <row r="50490" spans="6:6">
      <c r="F50490" s="1846"/>
    </row>
    <row r="50491" spans="6:6">
      <c r="F50491" s="1846"/>
    </row>
    <row r="50492" spans="6:6">
      <c r="F50492" s="1846"/>
    </row>
    <row r="50493" spans="6:6">
      <c r="F50493" s="1846"/>
    </row>
    <row r="50494" spans="6:6">
      <c r="F50494" s="1846"/>
    </row>
    <row r="50495" spans="6:6">
      <c r="F50495" s="1846"/>
    </row>
    <row r="50496" spans="6:6">
      <c r="F50496" s="1846"/>
    </row>
    <row r="50497" spans="6:6">
      <c r="F50497" s="1846"/>
    </row>
    <row r="50498" spans="6:6">
      <c r="F50498" s="1846"/>
    </row>
    <row r="50499" spans="6:6">
      <c r="F50499" s="1846"/>
    </row>
    <row r="50500" spans="6:6">
      <c r="F50500" s="1846"/>
    </row>
    <row r="50501" spans="6:6">
      <c r="F50501" s="1846"/>
    </row>
    <row r="50502" spans="6:6">
      <c r="F50502" s="1846"/>
    </row>
    <row r="50503" spans="6:6">
      <c r="F50503" s="1846"/>
    </row>
    <row r="50504" spans="6:6">
      <c r="F50504" s="1846"/>
    </row>
    <row r="50505" spans="6:6">
      <c r="F50505" s="1846"/>
    </row>
    <row r="50506" spans="6:6">
      <c r="F50506" s="1846"/>
    </row>
    <row r="50507" spans="6:6">
      <c r="F50507" s="1846"/>
    </row>
    <row r="50508" spans="6:6">
      <c r="F50508" s="1846"/>
    </row>
    <row r="50509" spans="6:6">
      <c r="F50509" s="1846"/>
    </row>
    <row r="50510" spans="6:6">
      <c r="F50510" s="1846"/>
    </row>
    <row r="50511" spans="6:6">
      <c r="F50511" s="1846"/>
    </row>
    <row r="50512" spans="6:6">
      <c r="F50512" s="1846"/>
    </row>
    <row r="50513" spans="6:6">
      <c r="F50513" s="1846"/>
    </row>
    <row r="50514" spans="6:6">
      <c r="F50514" s="1846"/>
    </row>
    <row r="50515" spans="6:6">
      <c r="F50515" s="1846"/>
    </row>
    <row r="50516" spans="6:6">
      <c r="F50516" s="1846"/>
    </row>
    <row r="50517" spans="6:6">
      <c r="F50517" s="1846"/>
    </row>
    <row r="50518" spans="6:6">
      <c r="F50518" s="1846"/>
    </row>
    <row r="50519" spans="6:6">
      <c r="F50519" s="1846"/>
    </row>
    <row r="50520" spans="6:6">
      <c r="F50520" s="1846"/>
    </row>
    <row r="50521" spans="6:6">
      <c r="F50521" s="1846"/>
    </row>
    <row r="50522" spans="6:6">
      <c r="F50522" s="1846"/>
    </row>
    <row r="50523" spans="6:6">
      <c r="F50523" s="1846"/>
    </row>
    <row r="50524" spans="6:6">
      <c r="F50524" s="1846"/>
    </row>
    <row r="50525" spans="6:6">
      <c r="F50525" s="1846"/>
    </row>
    <row r="50526" spans="6:6">
      <c r="F50526" s="1846"/>
    </row>
    <row r="50527" spans="6:6">
      <c r="F50527" s="1846"/>
    </row>
    <row r="50528" spans="6:6">
      <c r="F50528" s="1846"/>
    </row>
    <row r="50529" spans="6:6">
      <c r="F50529" s="1846"/>
    </row>
    <row r="50530" spans="6:6">
      <c r="F50530" s="1846"/>
    </row>
    <row r="50531" spans="6:6">
      <c r="F50531" s="1846"/>
    </row>
    <row r="50532" spans="6:6">
      <c r="F50532" s="1846"/>
    </row>
    <row r="50533" spans="6:6">
      <c r="F50533" s="1846"/>
    </row>
    <row r="50534" spans="6:6">
      <c r="F50534" s="1846"/>
    </row>
    <row r="50535" spans="6:6">
      <c r="F50535" s="1846"/>
    </row>
    <row r="50536" spans="6:6">
      <c r="F50536" s="1846"/>
    </row>
    <row r="50537" spans="6:6">
      <c r="F50537" s="1846"/>
    </row>
    <row r="50538" spans="6:6">
      <c r="F50538" s="1846"/>
    </row>
    <row r="50539" spans="6:6">
      <c r="F50539" s="1846"/>
    </row>
    <row r="50540" spans="6:6">
      <c r="F50540" s="1846"/>
    </row>
    <row r="50541" spans="6:6">
      <c r="F50541" s="1846"/>
    </row>
    <row r="50542" spans="6:6">
      <c r="F50542" s="1846"/>
    </row>
    <row r="50543" spans="6:6">
      <c r="F50543" s="1846"/>
    </row>
    <row r="50544" spans="6:6">
      <c r="F50544" s="1846"/>
    </row>
    <row r="50545" spans="6:6">
      <c r="F50545" s="1846"/>
    </row>
    <row r="50546" spans="6:6">
      <c r="F50546" s="1846"/>
    </row>
    <row r="50547" spans="6:6">
      <c r="F50547" s="1846"/>
    </row>
    <row r="50548" spans="6:6">
      <c r="F50548" s="1846"/>
    </row>
    <row r="50549" spans="6:6">
      <c r="F50549" s="1846"/>
    </row>
    <row r="50550" spans="6:6">
      <c r="F50550" s="1846"/>
    </row>
    <row r="50551" spans="6:6">
      <c r="F50551" s="1846"/>
    </row>
    <row r="50552" spans="6:6">
      <c r="F50552" s="1846"/>
    </row>
    <row r="50553" spans="6:6">
      <c r="F50553" s="1846"/>
    </row>
    <row r="50554" spans="6:6">
      <c r="F50554" s="1846"/>
    </row>
    <row r="50555" spans="6:6">
      <c r="F50555" s="1846"/>
    </row>
    <row r="50556" spans="6:6">
      <c r="F50556" s="1846"/>
    </row>
    <row r="50557" spans="6:6">
      <c r="F50557" s="1846"/>
    </row>
    <row r="50558" spans="6:6">
      <c r="F50558" s="1846"/>
    </row>
    <row r="50559" spans="6:6">
      <c r="F50559" s="1846"/>
    </row>
    <row r="50560" spans="6:6">
      <c r="F50560" s="1846"/>
    </row>
    <row r="50561" spans="6:6">
      <c r="F50561" s="1846"/>
    </row>
    <row r="50562" spans="6:6">
      <c r="F50562" s="1846"/>
    </row>
    <row r="50563" spans="6:6">
      <c r="F50563" s="1846"/>
    </row>
    <row r="50564" spans="6:6">
      <c r="F50564" s="1846"/>
    </row>
    <row r="50565" spans="6:6">
      <c r="F50565" s="1846"/>
    </row>
    <row r="50566" spans="6:6">
      <c r="F50566" s="1846"/>
    </row>
    <row r="50567" spans="6:6">
      <c r="F50567" s="1846"/>
    </row>
    <row r="50568" spans="6:6">
      <c r="F50568" s="1846"/>
    </row>
    <row r="50569" spans="6:6">
      <c r="F50569" s="1846"/>
    </row>
    <row r="50570" spans="6:6">
      <c r="F50570" s="1846"/>
    </row>
    <row r="50571" spans="6:6">
      <c r="F50571" s="1846"/>
    </row>
    <row r="50572" spans="6:6">
      <c r="F50572" s="1846"/>
    </row>
    <row r="50573" spans="6:6">
      <c r="F50573" s="1846"/>
    </row>
    <row r="50574" spans="6:6">
      <c r="F50574" s="1846"/>
    </row>
    <row r="50575" spans="6:6">
      <c r="F50575" s="1846"/>
    </row>
    <row r="50576" spans="6:6">
      <c r="F50576" s="1846"/>
    </row>
    <row r="50577" spans="6:6">
      <c r="F50577" s="1846"/>
    </row>
    <row r="50578" spans="6:6">
      <c r="F50578" s="1846"/>
    </row>
    <row r="50579" spans="6:6">
      <c r="F50579" s="1846"/>
    </row>
    <row r="50580" spans="6:6">
      <c r="F50580" s="1846"/>
    </row>
    <row r="50581" spans="6:6">
      <c r="F50581" s="1846"/>
    </row>
    <row r="50582" spans="6:6">
      <c r="F50582" s="1846"/>
    </row>
    <row r="50583" spans="6:6">
      <c r="F50583" s="1846"/>
    </row>
    <row r="50584" spans="6:6">
      <c r="F50584" s="1846"/>
    </row>
    <row r="50585" spans="6:6">
      <c r="F50585" s="1846"/>
    </row>
    <row r="50586" spans="6:6">
      <c r="F50586" s="1846"/>
    </row>
    <row r="50587" spans="6:6">
      <c r="F50587" s="1846"/>
    </row>
    <row r="50588" spans="6:6">
      <c r="F50588" s="1846"/>
    </row>
    <row r="50589" spans="6:6">
      <c r="F50589" s="1846"/>
    </row>
    <row r="50590" spans="6:6">
      <c r="F50590" s="1846"/>
    </row>
    <row r="50591" spans="6:6">
      <c r="F50591" s="1846"/>
    </row>
    <row r="50592" spans="6:6">
      <c r="F50592" s="1846"/>
    </row>
    <row r="50593" spans="6:6">
      <c r="F50593" s="1846"/>
    </row>
    <row r="50594" spans="6:6">
      <c r="F50594" s="1846"/>
    </row>
    <row r="50595" spans="6:6">
      <c r="F50595" s="1846"/>
    </row>
    <row r="50596" spans="6:6">
      <c r="F50596" s="1846"/>
    </row>
    <row r="50597" spans="6:6">
      <c r="F50597" s="1846"/>
    </row>
    <row r="50598" spans="6:6">
      <c r="F50598" s="1846"/>
    </row>
    <row r="50599" spans="6:6">
      <c r="F50599" s="1846"/>
    </row>
    <row r="50600" spans="6:6">
      <c r="F50600" s="1846"/>
    </row>
    <row r="50601" spans="6:6">
      <c r="F50601" s="1846"/>
    </row>
    <row r="50602" spans="6:6">
      <c r="F50602" s="1846"/>
    </row>
    <row r="50603" spans="6:6">
      <c r="F50603" s="1846"/>
    </row>
    <row r="50604" spans="6:6">
      <c r="F50604" s="1846"/>
    </row>
    <row r="50605" spans="6:6">
      <c r="F50605" s="1846"/>
    </row>
    <row r="50606" spans="6:6">
      <c r="F50606" s="1846"/>
    </row>
    <row r="50607" spans="6:6">
      <c r="F50607" s="1846"/>
    </row>
    <row r="50608" spans="6:6">
      <c r="F50608" s="1846"/>
    </row>
    <row r="50609" spans="6:6">
      <c r="F50609" s="1846"/>
    </row>
    <row r="50610" spans="6:6">
      <c r="F50610" s="1846"/>
    </row>
    <row r="50611" spans="6:6">
      <c r="F50611" s="1846"/>
    </row>
    <row r="50612" spans="6:6">
      <c r="F50612" s="1846"/>
    </row>
    <row r="50613" spans="6:6">
      <c r="F50613" s="1846"/>
    </row>
    <row r="50614" spans="6:6">
      <c r="F50614" s="1846"/>
    </row>
    <row r="50615" spans="6:6">
      <c r="F50615" s="1846"/>
    </row>
    <row r="50616" spans="6:6">
      <c r="F50616" s="1846"/>
    </row>
    <row r="50617" spans="6:6">
      <c r="F50617" s="1846"/>
    </row>
    <row r="50618" spans="6:6">
      <c r="F50618" s="1846"/>
    </row>
    <row r="50619" spans="6:6">
      <c r="F50619" s="1846"/>
    </row>
    <row r="50620" spans="6:6">
      <c r="F50620" s="1846"/>
    </row>
    <row r="50621" spans="6:6">
      <c r="F50621" s="1846"/>
    </row>
    <row r="50622" spans="6:6">
      <c r="F50622" s="1846"/>
    </row>
    <row r="50623" spans="6:6">
      <c r="F50623" s="1846"/>
    </row>
    <row r="50624" spans="6:6">
      <c r="F50624" s="1846"/>
    </row>
    <row r="50625" spans="6:6">
      <c r="F50625" s="1846"/>
    </row>
    <row r="50626" spans="6:6">
      <c r="F50626" s="1846"/>
    </row>
    <row r="50627" spans="6:6">
      <c r="F50627" s="1846"/>
    </row>
    <row r="50628" spans="6:6">
      <c r="F50628" s="1846"/>
    </row>
    <row r="50629" spans="6:6">
      <c r="F50629" s="1846"/>
    </row>
    <row r="50630" spans="6:6">
      <c r="F50630" s="1846"/>
    </row>
    <row r="50631" spans="6:6">
      <c r="F50631" s="1846"/>
    </row>
    <row r="50632" spans="6:6">
      <c r="F50632" s="1846"/>
    </row>
    <row r="50633" spans="6:6">
      <c r="F50633" s="1846"/>
    </row>
    <row r="50634" spans="6:6">
      <c r="F50634" s="1846"/>
    </row>
    <row r="50635" spans="6:6">
      <c r="F50635" s="1846"/>
    </row>
    <row r="50636" spans="6:6">
      <c r="F50636" s="1846"/>
    </row>
    <row r="50637" spans="6:6">
      <c r="F50637" s="1846"/>
    </row>
    <row r="50638" spans="6:6">
      <c r="F50638" s="1846"/>
    </row>
    <row r="50639" spans="6:6">
      <c r="F50639" s="1846"/>
    </row>
    <row r="50640" spans="6:6">
      <c r="F50640" s="1846"/>
    </row>
    <row r="50641" spans="6:6">
      <c r="F50641" s="1846"/>
    </row>
    <row r="50642" spans="6:6">
      <c r="F50642" s="1846"/>
    </row>
    <row r="50643" spans="6:6">
      <c r="F50643" s="1846"/>
    </row>
    <row r="50644" spans="6:6">
      <c r="F50644" s="1846"/>
    </row>
    <row r="50645" spans="6:6">
      <c r="F50645" s="1846"/>
    </row>
    <row r="50646" spans="6:6">
      <c r="F50646" s="1846"/>
    </row>
    <row r="50647" spans="6:6">
      <c r="F50647" s="1846"/>
    </row>
    <row r="50648" spans="6:6">
      <c r="F50648" s="1846"/>
    </row>
    <row r="50649" spans="6:6">
      <c r="F50649" s="1846"/>
    </row>
    <row r="50650" spans="6:6">
      <c r="F50650" s="1846"/>
    </row>
    <row r="50651" spans="6:6">
      <c r="F50651" s="1846"/>
    </row>
    <row r="50652" spans="6:6">
      <c r="F50652" s="1846"/>
    </row>
    <row r="50653" spans="6:6">
      <c r="F50653" s="1846"/>
    </row>
    <row r="50654" spans="6:6">
      <c r="F50654" s="1846"/>
    </row>
    <row r="50655" spans="6:6">
      <c r="F50655" s="1846"/>
    </row>
    <row r="50656" spans="6:6">
      <c r="F50656" s="1846"/>
    </row>
    <row r="50657" spans="6:6">
      <c r="F50657" s="1846"/>
    </row>
    <row r="50658" spans="6:6">
      <c r="F50658" s="1846"/>
    </row>
    <row r="50659" spans="6:6">
      <c r="F50659" s="1846"/>
    </row>
    <row r="50660" spans="6:6">
      <c r="F50660" s="1846"/>
    </row>
    <row r="50661" spans="6:6">
      <c r="F50661" s="1846"/>
    </row>
    <row r="50662" spans="6:6">
      <c r="F50662" s="1846"/>
    </row>
    <row r="50663" spans="6:6">
      <c r="F50663" s="1846"/>
    </row>
    <row r="50664" spans="6:6">
      <c r="F50664" s="1846"/>
    </row>
    <row r="50665" spans="6:6">
      <c r="F50665" s="1846"/>
    </row>
    <row r="50666" spans="6:6">
      <c r="F50666" s="1846"/>
    </row>
    <row r="50667" spans="6:6">
      <c r="F50667" s="1846"/>
    </row>
    <row r="50668" spans="6:6">
      <c r="F50668" s="1846"/>
    </row>
    <row r="50669" spans="6:6">
      <c r="F50669" s="1846"/>
    </row>
    <row r="50670" spans="6:6">
      <c r="F50670" s="1846"/>
    </row>
    <row r="50671" spans="6:6">
      <c r="F50671" s="1846"/>
    </row>
    <row r="50672" spans="6:6">
      <c r="F50672" s="1846"/>
    </row>
    <row r="50673" spans="6:6">
      <c r="F50673" s="1846"/>
    </row>
    <row r="50674" spans="6:6">
      <c r="F50674" s="1846"/>
    </row>
    <row r="50675" spans="6:6">
      <c r="F50675" s="1846"/>
    </row>
    <row r="50676" spans="6:6">
      <c r="F50676" s="1846"/>
    </row>
    <row r="50677" spans="6:6">
      <c r="F50677" s="1846"/>
    </row>
    <row r="50678" spans="6:6">
      <c r="F50678" s="1846"/>
    </row>
    <row r="50679" spans="6:6">
      <c r="F50679" s="1846"/>
    </row>
    <row r="50680" spans="6:6">
      <c r="F50680" s="1846"/>
    </row>
    <row r="50681" spans="6:6">
      <c r="F50681" s="1846"/>
    </row>
    <row r="50682" spans="6:6">
      <c r="F50682" s="1846"/>
    </row>
    <row r="50683" spans="6:6">
      <c r="F50683" s="1846"/>
    </row>
    <row r="50684" spans="6:6">
      <c r="F50684" s="1846"/>
    </row>
    <row r="50685" spans="6:6">
      <c r="F50685" s="1846"/>
    </row>
    <row r="50686" spans="6:6">
      <c r="F50686" s="1846"/>
    </row>
    <row r="50687" spans="6:6">
      <c r="F50687" s="1846"/>
    </row>
    <row r="50688" spans="6:6">
      <c r="F50688" s="1846"/>
    </row>
    <row r="50689" spans="6:6">
      <c r="F50689" s="1846"/>
    </row>
    <row r="50690" spans="6:6">
      <c r="F50690" s="1846"/>
    </row>
    <row r="50691" spans="6:6">
      <c r="F50691" s="1846"/>
    </row>
    <row r="50692" spans="6:6">
      <c r="F50692" s="1846"/>
    </row>
    <row r="50693" spans="6:6">
      <c r="F50693" s="1846"/>
    </row>
    <row r="50694" spans="6:6">
      <c r="F50694" s="1846"/>
    </row>
    <row r="50695" spans="6:6">
      <c r="F50695" s="1846"/>
    </row>
    <row r="50696" spans="6:6">
      <c r="F50696" s="1846"/>
    </row>
    <row r="50697" spans="6:6">
      <c r="F50697" s="1846"/>
    </row>
    <row r="50698" spans="6:6">
      <c r="F50698" s="1846"/>
    </row>
    <row r="50699" spans="6:6">
      <c r="F50699" s="1846"/>
    </row>
    <row r="50700" spans="6:6">
      <c r="F50700" s="1846"/>
    </row>
    <row r="50701" spans="6:6">
      <c r="F50701" s="1846"/>
    </row>
    <row r="50702" spans="6:6">
      <c r="F50702" s="1846"/>
    </row>
    <row r="50703" spans="6:6">
      <c r="F50703" s="1846"/>
    </row>
    <row r="50704" spans="6:6">
      <c r="F50704" s="1846"/>
    </row>
    <row r="50705" spans="6:6">
      <c r="F50705" s="1846"/>
    </row>
    <row r="50706" spans="6:6">
      <c r="F50706" s="1846"/>
    </row>
    <row r="50707" spans="6:6">
      <c r="F50707" s="1846"/>
    </row>
    <row r="50708" spans="6:6">
      <c r="F50708" s="1846"/>
    </row>
    <row r="50709" spans="6:6">
      <c r="F50709" s="1846"/>
    </row>
    <row r="50710" spans="6:6">
      <c r="F50710" s="1846"/>
    </row>
    <row r="50711" spans="6:6">
      <c r="F50711" s="1846"/>
    </row>
    <row r="50712" spans="6:6">
      <c r="F50712" s="1846"/>
    </row>
    <row r="50713" spans="6:6">
      <c r="F50713" s="1846"/>
    </row>
    <row r="50714" spans="6:6">
      <c r="F50714" s="1846"/>
    </row>
    <row r="50715" spans="6:6">
      <c r="F50715" s="1846"/>
    </row>
    <row r="50716" spans="6:6">
      <c r="F50716" s="1846"/>
    </row>
    <row r="50717" spans="6:6">
      <c r="F50717" s="1846"/>
    </row>
    <row r="50718" spans="6:6">
      <c r="F50718" s="1846"/>
    </row>
    <row r="50719" spans="6:6">
      <c r="F50719" s="1846"/>
    </row>
    <row r="50720" spans="6:6">
      <c r="F50720" s="1846"/>
    </row>
    <row r="50721" spans="6:6">
      <c r="F50721" s="1846"/>
    </row>
    <row r="50722" spans="6:6">
      <c r="F50722" s="1846"/>
    </row>
    <row r="50723" spans="6:6">
      <c r="F50723" s="1846"/>
    </row>
    <row r="50724" spans="6:6">
      <c r="F50724" s="1846"/>
    </row>
    <row r="50725" spans="6:6">
      <c r="F50725" s="1846"/>
    </row>
    <row r="50726" spans="6:6">
      <c r="F50726" s="1846"/>
    </row>
    <row r="50727" spans="6:6">
      <c r="F50727" s="1846"/>
    </row>
    <row r="50728" spans="6:6">
      <c r="F50728" s="1846"/>
    </row>
    <row r="50729" spans="6:6">
      <c r="F50729" s="1846"/>
    </row>
    <row r="50730" spans="6:6">
      <c r="F50730" s="1846"/>
    </row>
    <row r="50731" spans="6:6">
      <c r="F50731" s="1846"/>
    </row>
    <row r="50732" spans="6:6">
      <c r="F50732" s="1846"/>
    </row>
    <row r="50733" spans="6:6">
      <c r="F50733" s="1846"/>
    </row>
    <row r="50734" spans="6:6">
      <c r="F50734" s="1846"/>
    </row>
    <row r="50735" spans="6:6">
      <c r="F50735" s="1846"/>
    </row>
    <row r="50736" spans="6:6">
      <c r="F50736" s="1846"/>
    </row>
    <row r="50737" spans="6:6">
      <c r="F50737" s="1846"/>
    </row>
    <row r="50738" spans="6:6">
      <c r="F50738" s="1846"/>
    </row>
    <row r="50739" spans="6:6">
      <c r="F50739" s="1846"/>
    </row>
    <row r="50740" spans="6:6">
      <c r="F50740" s="1846"/>
    </row>
    <row r="50741" spans="6:6">
      <c r="F50741" s="1846"/>
    </row>
    <row r="50742" spans="6:6">
      <c r="F50742" s="1846"/>
    </row>
    <row r="50743" spans="6:6">
      <c r="F50743" s="1846"/>
    </row>
    <row r="50744" spans="6:6">
      <c r="F50744" s="1846"/>
    </row>
    <row r="50745" spans="6:6">
      <c r="F50745" s="1846"/>
    </row>
    <row r="50746" spans="6:6">
      <c r="F50746" s="1846"/>
    </row>
    <row r="50747" spans="6:6">
      <c r="F50747" s="1846"/>
    </row>
    <row r="50748" spans="6:6">
      <c r="F50748" s="1846"/>
    </row>
    <row r="50749" spans="6:6">
      <c r="F50749" s="1846"/>
    </row>
    <row r="50750" spans="6:6">
      <c r="F50750" s="1846"/>
    </row>
    <row r="50751" spans="6:6">
      <c r="F50751" s="1846"/>
    </row>
    <row r="50752" spans="6:6">
      <c r="F50752" s="1846"/>
    </row>
    <row r="50753" spans="6:6">
      <c r="F50753" s="1846"/>
    </row>
    <row r="50754" spans="6:6">
      <c r="F50754" s="1846"/>
    </row>
    <row r="50755" spans="6:6">
      <c r="F50755" s="1846"/>
    </row>
    <row r="50756" spans="6:6">
      <c r="F50756" s="1846"/>
    </row>
    <row r="50757" spans="6:6">
      <c r="F50757" s="1846"/>
    </row>
    <row r="50758" spans="6:6">
      <c r="F50758" s="1846"/>
    </row>
    <row r="50759" spans="6:6">
      <c r="F50759" s="1846"/>
    </row>
    <row r="50760" spans="6:6">
      <c r="F50760" s="1846"/>
    </row>
    <row r="50761" spans="6:6">
      <c r="F50761" s="1846"/>
    </row>
    <row r="50762" spans="6:6">
      <c r="F50762" s="1846"/>
    </row>
    <row r="50763" spans="6:6">
      <c r="F50763" s="1846"/>
    </row>
    <row r="50764" spans="6:6">
      <c r="F50764" s="1846"/>
    </row>
    <row r="50765" spans="6:6">
      <c r="F50765" s="1846"/>
    </row>
    <row r="50766" spans="6:6">
      <c r="F50766" s="1846"/>
    </row>
    <row r="50767" spans="6:6">
      <c r="F50767" s="1846"/>
    </row>
    <row r="50768" spans="6:6">
      <c r="F50768" s="1846"/>
    </row>
    <row r="50769" spans="6:6">
      <c r="F50769" s="1846"/>
    </row>
    <row r="50770" spans="6:6">
      <c r="F50770" s="1846"/>
    </row>
    <row r="50771" spans="6:6">
      <c r="F50771" s="1846"/>
    </row>
    <row r="50772" spans="6:6">
      <c r="F50772" s="1846"/>
    </row>
    <row r="50773" spans="6:6">
      <c r="F50773" s="1846"/>
    </row>
    <row r="50774" spans="6:6">
      <c r="F50774" s="1846"/>
    </row>
    <row r="50775" spans="6:6">
      <c r="F50775" s="1846"/>
    </row>
    <row r="50776" spans="6:6">
      <c r="F50776" s="1846"/>
    </row>
    <row r="50777" spans="6:6">
      <c r="F50777" s="1846"/>
    </row>
    <row r="50778" spans="6:6">
      <c r="F50778" s="1846"/>
    </row>
    <row r="50779" spans="6:6">
      <c r="F50779" s="1846"/>
    </row>
    <row r="50780" spans="6:6">
      <c r="F50780" s="1846"/>
    </row>
    <row r="50781" spans="6:6">
      <c r="F50781" s="1846"/>
    </row>
    <row r="50782" spans="6:6">
      <c r="F50782" s="1846"/>
    </row>
    <row r="50783" spans="6:6">
      <c r="F50783" s="1846"/>
    </row>
    <row r="50784" spans="6:6">
      <c r="F50784" s="1846"/>
    </row>
    <row r="50785" spans="6:6">
      <c r="F50785" s="1846"/>
    </row>
    <row r="50786" spans="6:6">
      <c r="F50786" s="1846"/>
    </row>
    <row r="50787" spans="6:6">
      <c r="F50787" s="1846"/>
    </row>
    <row r="50788" spans="6:6">
      <c r="F50788" s="1846"/>
    </row>
    <row r="50789" spans="6:6">
      <c r="F50789" s="1846"/>
    </row>
    <row r="50790" spans="6:6">
      <c r="F50790" s="1846"/>
    </row>
    <row r="50791" spans="6:6">
      <c r="F50791" s="1846"/>
    </row>
    <row r="50792" spans="6:6">
      <c r="F50792" s="1846"/>
    </row>
    <row r="50793" spans="6:6">
      <c r="F50793" s="1846"/>
    </row>
    <row r="50794" spans="6:6">
      <c r="F50794" s="1846"/>
    </row>
    <row r="50795" spans="6:6">
      <c r="F50795" s="1846"/>
    </row>
    <row r="50796" spans="6:6">
      <c r="F50796" s="1846"/>
    </row>
    <row r="50797" spans="6:6">
      <c r="F50797" s="1846"/>
    </row>
    <row r="50798" spans="6:6">
      <c r="F50798" s="1846"/>
    </row>
    <row r="50799" spans="6:6">
      <c r="F50799" s="1846"/>
    </row>
    <row r="50800" spans="6:6">
      <c r="F50800" s="1846"/>
    </row>
    <row r="50801" spans="6:6">
      <c r="F50801" s="1846"/>
    </row>
    <row r="50802" spans="6:6">
      <c r="F50802" s="1846"/>
    </row>
    <row r="50803" spans="6:6">
      <c r="F50803" s="1846"/>
    </row>
    <row r="50804" spans="6:6">
      <c r="F50804" s="1846"/>
    </row>
    <row r="50805" spans="6:6">
      <c r="F50805" s="1846"/>
    </row>
    <row r="50806" spans="6:6">
      <c r="F50806" s="1846"/>
    </row>
    <row r="50807" spans="6:6">
      <c r="F50807" s="1846"/>
    </row>
    <row r="50808" spans="6:6">
      <c r="F50808" s="1846"/>
    </row>
    <row r="50809" spans="6:6">
      <c r="F50809" s="1846"/>
    </row>
    <row r="50810" spans="6:6">
      <c r="F50810" s="1846"/>
    </row>
    <row r="50811" spans="6:6">
      <c r="F50811" s="1846"/>
    </row>
    <row r="50812" spans="6:6">
      <c r="F50812" s="1846"/>
    </row>
    <row r="50813" spans="6:6">
      <c r="F50813" s="1846"/>
    </row>
    <row r="50814" spans="6:6">
      <c r="F50814" s="1846"/>
    </row>
    <row r="50815" spans="6:6">
      <c r="F50815" s="1846"/>
    </row>
    <row r="50816" spans="6:6">
      <c r="F50816" s="1846"/>
    </row>
    <row r="50817" spans="6:6">
      <c r="F50817" s="1846"/>
    </row>
    <row r="50818" spans="6:6">
      <c r="F50818" s="1846"/>
    </row>
    <row r="50819" spans="6:6">
      <c r="F50819" s="1846"/>
    </row>
    <row r="50820" spans="6:6">
      <c r="F50820" s="1846"/>
    </row>
    <row r="50821" spans="6:6">
      <c r="F50821" s="1846"/>
    </row>
    <row r="50822" spans="6:6">
      <c r="F50822" s="1846"/>
    </row>
    <row r="50823" spans="6:6">
      <c r="F50823" s="1846"/>
    </row>
    <row r="50824" spans="6:6">
      <c r="F50824" s="1846"/>
    </row>
    <row r="50825" spans="6:6">
      <c r="F50825" s="1846"/>
    </row>
    <row r="50826" spans="6:6">
      <c r="F50826" s="1846"/>
    </row>
    <row r="50827" spans="6:6">
      <c r="F50827" s="1846"/>
    </row>
    <row r="50828" spans="6:6">
      <c r="F50828" s="1846"/>
    </row>
    <row r="50829" spans="6:6">
      <c r="F50829" s="1846"/>
    </row>
    <row r="50830" spans="6:6">
      <c r="F50830" s="1846"/>
    </row>
    <row r="50831" spans="6:6">
      <c r="F50831" s="1846"/>
    </row>
    <row r="50832" spans="6:6">
      <c r="F50832" s="1846"/>
    </row>
    <row r="50833" spans="6:6">
      <c r="F50833" s="1846"/>
    </row>
    <row r="50834" spans="6:6">
      <c r="F50834" s="1846"/>
    </row>
    <row r="50835" spans="6:6">
      <c r="F50835" s="1846"/>
    </row>
    <row r="50836" spans="6:6">
      <c r="F50836" s="1846"/>
    </row>
    <row r="50837" spans="6:6">
      <c r="F50837" s="1846"/>
    </row>
    <row r="50838" spans="6:6">
      <c r="F50838" s="1846"/>
    </row>
    <row r="50839" spans="6:6">
      <c r="F50839" s="1846"/>
    </row>
    <row r="50840" spans="6:6">
      <c r="F50840" s="1846"/>
    </row>
    <row r="50841" spans="6:6">
      <c r="F50841" s="1846"/>
    </row>
    <row r="50842" spans="6:6">
      <c r="F50842" s="1846"/>
    </row>
    <row r="50843" spans="6:6">
      <c r="F50843" s="1846"/>
    </row>
    <row r="50844" spans="6:6">
      <c r="F50844" s="1846"/>
    </row>
    <row r="50845" spans="6:6">
      <c r="F50845" s="1846"/>
    </row>
    <row r="50846" spans="6:6">
      <c r="F50846" s="1846"/>
    </row>
    <row r="50847" spans="6:6">
      <c r="F50847" s="1846"/>
    </row>
    <row r="50848" spans="6:6">
      <c r="F50848" s="1846"/>
    </row>
    <row r="50849" spans="6:6">
      <c r="F50849" s="1846"/>
    </row>
    <row r="50850" spans="6:6">
      <c r="F50850" s="1846"/>
    </row>
    <row r="50851" spans="6:6">
      <c r="F50851" s="1846"/>
    </row>
    <row r="50852" spans="6:6">
      <c r="F50852" s="1846"/>
    </row>
    <row r="50853" spans="6:6">
      <c r="F50853" s="1846"/>
    </row>
    <row r="50854" spans="6:6">
      <c r="F50854" s="1846"/>
    </row>
    <row r="50855" spans="6:6">
      <c r="F50855" s="1846"/>
    </row>
    <row r="50856" spans="6:6">
      <c r="F50856" s="1846"/>
    </row>
    <row r="50857" spans="6:6">
      <c r="F50857" s="1846"/>
    </row>
    <row r="50858" spans="6:6">
      <c r="F50858" s="1846"/>
    </row>
    <row r="50859" spans="6:6">
      <c r="F50859" s="1846"/>
    </row>
    <row r="50860" spans="6:6">
      <c r="F50860" s="1846"/>
    </row>
    <row r="50861" spans="6:6">
      <c r="F50861" s="1846"/>
    </row>
    <row r="50862" spans="6:6">
      <c r="F50862" s="1846"/>
    </row>
    <row r="50863" spans="6:6">
      <c r="F50863" s="1846"/>
    </row>
    <row r="50864" spans="6:6">
      <c r="F50864" s="1846"/>
    </row>
    <row r="50865" spans="6:6">
      <c r="F50865" s="1846"/>
    </row>
    <row r="50866" spans="6:6">
      <c r="F50866" s="1846"/>
    </row>
    <row r="50867" spans="6:6">
      <c r="F50867" s="1846"/>
    </row>
    <row r="50868" spans="6:6">
      <c r="F50868" s="1846"/>
    </row>
    <row r="50869" spans="6:6">
      <c r="F50869" s="1846"/>
    </row>
    <row r="50870" spans="6:6">
      <c r="F50870" s="1846"/>
    </row>
    <row r="50871" spans="6:6">
      <c r="F50871" s="1846"/>
    </row>
    <row r="50872" spans="6:6">
      <c r="F50872" s="1846"/>
    </row>
    <row r="50873" spans="6:6">
      <c r="F50873" s="1846"/>
    </row>
    <row r="50874" spans="6:6">
      <c r="F50874" s="1846"/>
    </row>
    <row r="50875" spans="6:6">
      <c r="F50875" s="1846"/>
    </row>
    <row r="50876" spans="6:6">
      <c r="F50876" s="1846"/>
    </row>
    <row r="50877" spans="6:6">
      <c r="F50877" s="1846"/>
    </row>
    <row r="50878" spans="6:6">
      <c r="F50878" s="1846"/>
    </row>
    <row r="50879" spans="6:6">
      <c r="F50879" s="1846"/>
    </row>
    <row r="50880" spans="6:6">
      <c r="F50880" s="1846"/>
    </row>
    <row r="50881" spans="6:6">
      <c r="F50881" s="1846"/>
    </row>
    <row r="50882" spans="6:6">
      <c r="F50882" s="1846"/>
    </row>
    <row r="50883" spans="6:6">
      <c r="F50883" s="1846"/>
    </row>
    <row r="50884" spans="6:6">
      <c r="F50884" s="1846"/>
    </row>
    <row r="50885" spans="6:6">
      <c r="F50885" s="1846"/>
    </row>
    <row r="50886" spans="6:6">
      <c r="F50886" s="1846"/>
    </row>
    <row r="50887" spans="6:6">
      <c r="F50887" s="1846"/>
    </row>
    <row r="50888" spans="6:6">
      <c r="F50888" s="1846"/>
    </row>
    <row r="50889" spans="6:6">
      <c r="F50889" s="1846"/>
    </row>
    <row r="50890" spans="6:6">
      <c r="F50890" s="1846"/>
    </row>
    <row r="50891" spans="6:6">
      <c r="F50891" s="1846"/>
    </row>
    <row r="50892" spans="6:6">
      <c r="F50892" s="1846"/>
    </row>
    <row r="50893" spans="6:6">
      <c r="F50893" s="1846"/>
    </row>
    <row r="50894" spans="6:6">
      <c r="F50894" s="1846"/>
    </row>
    <row r="50895" spans="6:6">
      <c r="F50895" s="1846"/>
    </row>
    <row r="50896" spans="6:6">
      <c r="F50896" s="1846"/>
    </row>
    <row r="50897" spans="6:6">
      <c r="F50897" s="1846"/>
    </row>
    <row r="50898" spans="6:6">
      <c r="F50898" s="1846"/>
    </row>
    <row r="50899" spans="6:6">
      <c r="F50899" s="1846"/>
    </row>
    <row r="50900" spans="6:6">
      <c r="F50900" s="1846"/>
    </row>
    <row r="50901" spans="6:6">
      <c r="F50901" s="1846"/>
    </row>
    <row r="50902" spans="6:6">
      <c r="F50902" s="1846"/>
    </row>
    <row r="50903" spans="6:6">
      <c r="F50903" s="1846"/>
    </row>
    <row r="50904" spans="6:6">
      <c r="F50904" s="1846"/>
    </row>
    <row r="50905" spans="6:6">
      <c r="F50905" s="1846"/>
    </row>
    <row r="50906" spans="6:6">
      <c r="F50906" s="1846"/>
    </row>
    <row r="50907" spans="6:6">
      <c r="F50907" s="1846"/>
    </row>
    <row r="50908" spans="6:6">
      <c r="F50908" s="1846"/>
    </row>
    <row r="50909" spans="6:6">
      <c r="F50909" s="1846"/>
    </row>
    <row r="50910" spans="6:6">
      <c r="F50910" s="1846"/>
    </row>
    <row r="50911" spans="6:6">
      <c r="F50911" s="1846"/>
    </row>
    <row r="50912" spans="6:6">
      <c r="F50912" s="1846"/>
    </row>
    <row r="50913" spans="6:6">
      <c r="F50913" s="1846"/>
    </row>
    <row r="50914" spans="6:6">
      <c r="F50914" s="1846"/>
    </row>
    <row r="50915" spans="6:6">
      <c r="F50915" s="1846"/>
    </row>
    <row r="50916" spans="6:6">
      <c r="F50916" s="1846"/>
    </row>
    <row r="50917" spans="6:6">
      <c r="F50917" s="1846"/>
    </row>
    <row r="50918" spans="6:6">
      <c r="F50918" s="1846"/>
    </row>
    <row r="50919" spans="6:6">
      <c r="F50919" s="1846"/>
    </row>
    <row r="50920" spans="6:6">
      <c r="F50920" s="1846"/>
    </row>
    <row r="50921" spans="6:6">
      <c r="F50921" s="1846"/>
    </row>
    <row r="50922" spans="6:6">
      <c r="F50922" s="1846"/>
    </row>
    <row r="50923" spans="6:6">
      <c r="F50923" s="1846"/>
    </row>
    <row r="50924" spans="6:6">
      <c r="F50924" s="1846"/>
    </row>
    <row r="50925" spans="6:6">
      <c r="F50925" s="1846"/>
    </row>
    <row r="50926" spans="6:6">
      <c r="F50926" s="1846"/>
    </row>
    <row r="50927" spans="6:6">
      <c r="F50927" s="1846"/>
    </row>
    <row r="50928" spans="6:6">
      <c r="F50928" s="1846"/>
    </row>
    <row r="50929" spans="6:6">
      <c r="F50929" s="1846"/>
    </row>
    <row r="50930" spans="6:6">
      <c r="F50930" s="1846"/>
    </row>
    <row r="50931" spans="6:6">
      <c r="F50931" s="1846"/>
    </row>
    <row r="50932" spans="6:6">
      <c r="F50932" s="1846"/>
    </row>
    <row r="50933" spans="6:6">
      <c r="F50933" s="1846"/>
    </row>
    <row r="50934" spans="6:6">
      <c r="F50934" s="1846"/>
    </row>
    <row r="50935" spans="6:6">
      <c r="F50935" s="1846"/>
    </row>
    <row r="50936" spans="6:6">
      <c r="F50936" s="1846"/>
    </row>
    <row r="50937" spans="6:6">
      <c r="F50937" s="1846"/>
    </row>
    <row r="50938" spans="6:6">
      <c r="F50938" s="1846"/>
    </row>
    <row r="50939" spans="6:6">
      <c r="F50939" s="1846"/>
    </row>
    <row r="50940" spans="6:6">
      <c r="F50940" s="1846"/>
    </row>
    <row r="50941" spans="6:6">
      <c r="F50941" s="1846"/>
    </row>
    <row r="50942" spans="6:6">
      <c r="F50942" s="1846"/>
    </row>
    <row r="50943" spans="6:6">
      <c r="F50943" s="1846"/>
    </row>
    <row r="50944" spans="6:6">
      <c r="F50944" s="1846"/>
    </row>
    <row r="50945" spans="6:6">
      <c r="F50945" s="1846"/>
    </row>
    <row r="50946" spans="6:6">
      <c r="F50946" s="1846"/>
    </row>
    <row r="50947" spans="6:6">
      <c r="F50947" s="1846"/>
    </row>
    <row r="50948" spans="6:6">
      <c r="F50948" s="1846"/>
    </row>
    <row r="50949" spans="6:6">
      <c r="F50949" s="1846"/>
    </row>
    <row r="50950" spans="6:6">
      <c r="F50950" s="1846"/>
    </row>
    <row r="50951" spans="6:6">
      <c r="F50951" s="1846"/>
    </row>
    <row r="50952" spans="6:6">
      <c r="F50952" s="1846"/>
    </row>
    <row r="50953" spans="6:6">
      <c r="F50953" s="1846"/>
    </row>
    <row r="50954" spans="6:6">
      <c r="F50954" s="1846"/>
    </row>
    <row r="50955" spans="6:6">
      <c r="F50955" s="1846"/>
    </row>
    <row r="50956" spans="6:6">
      <c r="F50956" s="1846"/>
    </row>
    <row r="50957" spans="6:6">
      <c r="F50957" s="1846"/>
    </row>
    <row r="50958" spans="6:6">
      <c r="F50958" s="1846"/>
    </row>
    <row r="50959" spans="6:6">
      <c r="F50959" s="1846"/>
    </row>
    <row r="50960" spans="6:6">
      <c r="F50960" s="1846"/>
    </row>
    <row r="50961" spans="6:6">
      <c r="F50961" s="1846"/>
    </row>
    <row r="50962" spans="6:6">
      <c r="F50962" s="1846"/>
    </row>
    <row r="50963" spans="6:6">
      <c r="F50963" s="1846"/>
    </row>
    <row r="50964" spans="6:6">
      <c r="F50964" s="1846"/>
    </row>
    <row r="50965" spans="6:6">
      <c r="F50965" s="1846"/>
    </row>
    <row r="50966" spans="6:6">
      <c r="F50966" s="1846"/>
    </row>
    <row r="50967" spans="6:6">
      <c r="F50967" s="1846"/>
    </row>
    <row r="50968" spans="6:6">
      <c r="F50968" s="1846"/>
    </row>
    <row r="50969" spans="6:6">
      <c r="F50969" s="1846"/>
    </row>
    <row r="50970" spans="6:6">
      <c r="F50970" s="1846"/>
    </row>
    <row r="50971" spans="6:6">
      <c r="F50971" s="1846"/>
    </row>
    <row r="50972" spans="6:6">
      <c r="F50972" s="1846"/>
    </row>
    <row r="50973" spans="6:6">
      <c r="F50973" s="1846"/>
    </row>
    <row r="50974" spans="6:6">
      <c r="F50974" s="1846"/>
    </row>
    <row r="50975" spans="6:6">
      <c r="F50975" s="1846"/>
    </row>
    <row r="50976" spans="6:6">
      <c r="F50976" s="1846"/>
    </row>
    <row r="50977" spans="6:6">
      <c r="F50977" s="1846"/>
    </row>
    <row r="50978" spans="6:6">
      <c r="F50978" s="1846"/>
    </row>
    <row r="50979" spans="6:6">
      <c r="F50979" s="1846"/>
    </row>
    <row r="50980" spans="6:6">
      <c r="F50980" s="1846"/>
    </row>
    <row r="50981" spans="6:6">
      <c r="F50981" s="1846"/>
    </row>
    <row r="50982" spans="6:6">
      <c r="F50982" s="1846"/>
    </row>
    <row r="50983" spans="6:6">
      <c r="F50983" s="1846"/>
    </row>
    <row r="50984" spans="6:6">
      <c r="F50984" s="1846"/>
    </row>
    <row r="50985" spans="6:6">
      <c r="F50985" s="1846"/>
    </row>
    <row r="50986" spans="6:6">
      <c r="F50986" s="1846"/>
    </row>
    <row r="50987" spans="6:6">
      <c r="F50987" s="1846"/>
    </row>
    <row r="50988" spans="6:6">
      <c r="F50988" s="1846"/>
    </row>
    <row r="50989" spans="6:6">
      <c r="F50989" s="1846"/>
    </row>
    <row r="50990" spans="6:6">
      <c r="F50990" s="1846"/>
    </row>
    <row r="50991" spans="6:6">
      <c r="F50991" s="1846"/>
    </row>
    <row r="50992" spans="6:6">
      <c r="F50992" s="1846"/>
    </row>
    <row r="50993" spans="6:6">
      <c r="F50993" s="1846"/>
    </row>
    <row r="50994" spans="6:6">
      <c r="F50994" s="1846"/>
    </row>
    <row r="50995" spans="6:6">
      <c r="F50995" s="1846"/>
    </row>
    <row r="50996" spans="6:6">
      <c r="F50996" s="1846"/>
    </row>
    <row r="50997" spans="6:6">
      <c r="F50997" s="1846"/>
    </row>
    <row r="50998" spans="6:6">
      <c r="F50998" s="1846"/>
    </row>
    <row r="50999" spans="6:6">
      <c r="F50999" s="1846"/>
    </row>
    <row r="51000" spans="6:6">
      <c r="F51000" s="1846"/>
    </row>
    <row r="51001" spans="6:6">
      <c r="F51001" s="1846"/>
    </row>
    <row r="51002" spans="6:6">
      <c r="F51002" s="1846"/>
    </row>
    <row r="51003" spans="6:6">
      <c r="F51003" s="1846"/>
    </row>
    <row r="51004" spans="6:6">
      <c r="F51004" s="1846"/>
    </row>
    <row r="51005" spans="6:6">
      <c r="F51005" s="1846"/>
    </row>
    <row r="51006" spans="6:6">
      <c r="F51006" s="1846"/>
    </row>
    <row r="51007" spans="6:6">
      <c r="F51007" s="1846"/>
    </row>
    <row r="51008" spans="6:6">
      <c r="F51008" s="1846"/>
    </row>
    <row r="51009" spans="6:6">
      <c r="F51009" s="1846"/>
    </row>
    <row r="51010" spans="6:6">
      <c r="F51010" s="1846"/>
    </row>
    <row r="51011" spans="6:6">
      <c r="F51011" s="1846"/>
    </row>
    <row r="51012" spans="6:6">
      <c r="F51012" s="1846"/>
    </row>
    <row r="51013" spans="6:6">
      <c r="F51013" s="1846"/>
    </row>
    <row r="51014" spans="6:6">
      <c r="F51014" s="1846"/>
    </row>
    <row r="51015" spans="6:6">
      <c r="F51015" s="1846"/>
    </row>
    <row r="51016" spans="6:6">
      <c r="F51016" s="1846"/>
    </row>
    <row r="51017" spans="6:6">
      <c r="F51017" s="1846"/>
    </row>
    <row r="51018" spans="6:6">
      <c r="F51018" s="1846"/>
    </row>
    <row r="51019" spans="6:6">
      <c r="F51019" s="1846"/>
    </row>
    <row r="51020" spans="6:6">
      <c r="F51020" s="1846"/>
    </row>
    <row r="51021" spans="6:6">
      <c r="F51021" s="1846"/>
    </row>
    <row r="51022" spans="6:6">
      <c r="F51022" s="1846"/>
    </row>
    <row r="51023" spans="6:6">
      <c r="F51023" s="1846"/>
    </row>
    <row r="51024" spans="6:6">
      <c r="F51024" s="1846"/>
    </row>
    <row r="51025" spans="6:6">
      <c r="F51025" s="1846"/>
    </row>
    <row r="51026" spans="6:6">
      <c r="F51026" s="1846"/>
    </row>
    <row r="51027" spans="6:6">
      <c r="F51027" s="1846"/>
    </row>
    <row r="51028" spans="6:6">
      <c r="F51028" s="1846"/>
    </row>
    <row r="51029" spans="6:6">
      <c r="F51029" s="1846"/>
    </row>
    <row r="51030" spans="6:6">
      <c r="F51030" s="1846"/>
    </row>
    <row r="51031" spans="6:6">
      <c r="F51031" s="1846"/>
    </row>
    <row r="51032" spans="6:6">
      <c r="F51032" s="1846"/>
    </row>
    <row r="51033" spans="6:6">
      <c r="F51033" s="1846"/>
    </row>
    <row r="51034" spans="6:6">
      <c r="F51034" s="1846"/>
    </row>
    <row r="51035" spans="6:6">
      <c r="F51035" s="1846"/>
    </row>
    <row r="51036" spans="6:6">
      <c r="F51036" s="1846"/>
    </row>
    <row r="51037" spans="6:6">
      <c r="F51037" s="1846"/>
    </row>
    <row r="51038" spans="6:6">
      <c r="F51038" s="1846"/>
    </row>
    <row r="51039" spans="6:6">
      <c r="F51039" s="1846"/>
    </row>
    <row r="51040" spans="6:6">
      <c r="F51040" s="1846"/>
    </row>
    <row r="51041" spans="6:6">
      <c r="F51041" s="1846"/>
    </row>
    <row r="51042" spans="6:6">
      <c r="F51042" s="1846"/>
    </row>
    <row r="51043" spans="6:6">
      <c r="F51043" s="1846"/>
    </row>
    <row r="51044" spans="6:6">
      <c r="F51044" s="1846"/>
    </row>
    <row r="51045" spans="6:6">
      <c r="F51045" s="1846"/>
    </row>
    <row r="51046" spans="6:6">
      <c r="F51046" s="1846"/>
    </row>
    <row r="51047" spans="6:6">
      <c r="F51047" s="1846"/>
    </row>
    <row r="51048" spans="6:6">
      <c r="F51048" s="1846"/>
    </row>
    <row r="51049" spans="6:6">
      <c r="F51049" s="1846"/>
    </row>
    <row r="51050" spans="6:6">
      <c r="F51050" s="1846"/>
    </row>
    <row r="51051" spans="6:6">
      <c r="F51051" s="1846"/>
    </row>
    <row r="51052" spans="6:6">
      <c r="F51052" s="1846"/>
    </row>
    <row r="51053" spans="6:6">
      <c r="F51053" s="1846"/>
    </row>
    <row r="51054" spans="6:6">
      <c r="F51054" s="1846"/>
    </row>
    <row r="51055" spans="6:6">
      <c r="F51055" s="1846"/>
    </row>
    <row r="51056" spans="6:6">
      <c r="F51056" s="1846"/>
    </row>
    <row r="51057" spans="6:6">
      <c r="F51057" s="1846"/>
    </row>
    <row r="51058" spans="6:6">
      <c r="F51058" s="1846"/>
    </row>
    <row r="51059" spans="6:6">
      <c r="F51059" s="1846"/>
    </row>
    <row r="51060" spans="6:6">
      <c r="F51060" s="1846"/>
    </row>
    <row r="51061" spans="6:6">
      <c r="F51061" s="1846"/>
    </row>
    <row r="51062" spans="6:6">
      <c r="F51062" s="1846"/>
    </row>
    <row r="51063" spans="6:6">
      <c r="F51063" s="1846"/>
    </row>
    <row r="51064" spans="6:6">
      <c r="F51064" s="1846"/>
    </row>
    <row r="51065" spans="6:6">
      <c r="F51065" s="1846"/>
    </row>
    <row r="51066" spans="6:6">
      <c r="F51066" s="1846"/>
    </row>
    <row r="51067" spans="6:6">
      <c r="F51067" s="1846"/>
    </row>
    <row r="51068" spans="6:6">
      <c r="F51068" s="1846"/>
    </row>
    <row r="51069" spans="6:6">
      <c r="F51069" s="1846"/>
    </row>
    <row r="51070" spans="6:6">
      <c r="F51070" s="1846"/>
    </row>
    <row r="51071" spans="6:6">
      <c r="F51071" s="1846"/>
    </row>
    <row r="51072" spans="6:6">
      <c r="F51072" s="1846"/>
    </row>
    <row r="51073" spans="6:6">
      <c r="F51073" s="1846"/>
    </row>
    <row r="51074" spans="6:6">
      <c r="F51074" s="1846"/>
    </row>
    <row r="51075" spans="6:6">
      <c r="F51075" s="1846"/>
    </row>
    <row r="51076" spans="6:6">
      <c r="F51076" s="1846"/>
    </row>
    <row r="51077" spans="6:6">
      <c r="F51077" s="1846"/>
    </row>
    <row r="51078" spans="6:6">
      <c r="F51078" s="1846"/>
    </row>
    <row r="51079" spans="6:6">
      <c r="F51079" s="1846"/>
    </row>
    <row r="51080" spans="6:6">
      <c r="F51080" s="1846"/>
    </row>
    <row r="51081" spans="6:6">
      <c r="F51081" s="1846"/>
    </row>
    <row r="51082" spans="6:6">
      <c r="F51082" s="1846"/>
    </row>
    <row r="51083" spans="6:6">
      <c r="F51083" s="1846"/>
    </row>
    <row r="51084" spans="6:6">
      <c r="F51084" s="1846"/>
    </row>
    <row r="51085" spans="6:6">
      <c r="F51085" s="1846"/>
    </row>
    <row r="51086" spans="6:6">
      <c r="F51086" s="1846"/>
    </row>
    <row r="51087" spans="6:6">
      <c r="F51087" s="1846"/>
    </row>
    <row r="51088" spans="6:6">
      <c r="F51088" s="1846"/>
    </row>
    <row r="51089" spans="6:6">
      <c r="F51089" s="1846"/>
    </row>
    <row r="51090" spans="6:6">
      <c r="F51090" s="1846"/>
    </row>
    <row r="51091" spans="6:6">
      <c r="F51091" s="1846"/>
    </row>
    <row r="51092" spans="6:6">
      <c r="F51092" s="1846"/>
    </row>
    <row r="51093" spans="6:6">
      <c r="F51093" s="1846"/>
    </row>
    <row r="51094" spans="6:6">
      <c r="F51094" s="1846"/>
    </row>
    <row r="51095" spans="6:6">
      <c r="F51095" s="1846"/>
    </row>
    <row r="51096" spans="6:6">
      <c r="F51096" s="1846"/>
    </row>
    <row r="51097" spans="6:6">
      <c r="F51097" s="1846"/>
    </row>
    <row r="51098" spans="6:6">
      <c r="F51098" s="1846"/>
    </row>
    <row r="51099" spans="6:6">
      <c r="F51099" s="1846"/>
    </row>
    <row r="51100" spans="6:6">
      <c r="F51100" s="1846"/>
    </row>
    <row r="51101" spans="6:6">
      <c r="F51101" s="1846"/>
    </row>
    <row r="51102" spans="6:6">
      <c r="F51102" s="1846"/>
    </row>
    <row r="51103" spans="6:6">
      <c r="F51103" s="1846"/>
    </row>
    <row r="51104" spans="6:6">
      <c r="F51104" s="1846"/>
    </row>
    <row r="51105" spans="6:6">
      <c r="F51105" s="1846"/>
    </row>
    <row r="51106" spans="6:6">
      <c r="F51106" s="1846"/>
    </row>
    <row r="51107" spans="6:6">
      <c r="F51107" s="1846"/>
    </row>
    <row r="51108" spans="6:6">
      <c r="F51108" s="1846"/>
    </row>
    <row r="51109" spans="6:6">
      <c r="F51109" s="1846"/>
    </row>
    <row r="51110" spans="6:6">
      <c r="F51110" s="1846"/>
    </row>
    <row r="51111" spans="6:6">
      <c r="F51111" s="1846"/>
    </row>
    <row r="51112" spans="6:6">
      <c r="F51112" s="1846"/>
    </row>
    <row r="51113" spans="6:6">
      <c r="F51113" s="1846"/>
    </row>
    <row r="51114" spans="6:6">
      <c r="F51114" s="1846"/>
    </row>
    <row r="51115" spans="6:6">
      <c r="F51115" s="1846"/>
    </row>
    <row r="51116" spans="6:6">
      <c r="F51116" s="1846"/>
    </row>
    <row r="51117" spans="6:6">
      <c r="F51117" s="1846"/>
    </row>
    <row r="51118" spans="6:6">
      <c r="F51118" s="1846"/>
    </row>
    <row r="51119" spans="6:6">
      <c r="F51119" s="1846"/>
    </row>
    <row r="51120" spans="6:6">
      <c r="F51120" s="1846"/>
    </row>
    <row r="51121" spans="6:6">
      <c r="F51121" s="1846"/>
    </row>
    <row r="51122" spans="6:6">
      <c r="F51122" s="1846"/>
    </row>
    <row r="51123" spans="6:6">
      <c r="F51123" s="1846"/>
    </row>
    <row r="51124" spans="6:6">
      <c r="F51124" s="1846"/>
    </row>
    <row r="51125" spans="6:6">
      <c r="F51125" s="1846"/>
    </row>
    <row r="51126" spans="6:6">
      <c r="F51126" s="1846"/>
    </row>
    <row r="51127" spans="6:6">
      <c r="F51127" s="1846"/>
    </row>
    <row r="51128" spans="6:6">
      <c r="F51128" s="1846"/>
    </row>
    <row r="51129" spans="6:6">
      <c r="F51129" s="1846"/>
    </row>
    <row r="51130" spans="6:6">
      <c r="F51130" s="1846"/>
    </row>
    <row r="51131" spans="6:6">
      <c r="F51131" s="1846"/>
    </row>
    <row r="51132" spans="6:6">
      <c r="F51132" s="1846"/>
    </row>
    <row r="51133" spans="6:6">
      <c r="F51133" s="1846"/>
    </row>
    <row r="51134" spans="6:6">
      <c r="F51134" s="1846"/>
    </row>
    <row r="51135" spans="6:6">
      <c r="F51135" s="1846"/>
    </row>
    <row r="51136" spans="6:6">
      <c r="F51136" s="1846"/>
    </row>
    <row r="51137" spans="6:6">
      <c r="F51137" s="1846"/>
    </row>
    <row r="51138" spans="6:6">
      <c r="F51138" s="1846"/>
    </row>
    <row r="51139" spans="6:6">
      <c r="F51139" s="1846"/>
    </row>
    <row r="51140" spans="6:6">
      <c r="F51140" s="1846"/>
    </row>
    <row r="51141" spans="6:6">
      <c r="F51141" s="1846"/>
    </row>
    <row r="51142" spans="6:6">
      <c r="F51142" s="1846"/>
    </row>
    <row r="51143" spans="6:6">
      <c r="F51143" s="1846"/>
    </row>
    <row r="51144" spans="6:6">
      <c r="F51144" s="1846"/>
    </row>
    <row r="51145" spans="6:6">
      <c r="F51145" s="1846"/>
    </row>
    <row r="51146" spans="6:6">
      <c r="F51146" s="1846"/>
    </row>
    <row r="51147" spans="6:6">
      <c r="F51147" s="1846"/>
    </row>
    <row r="51148" spans="6:6">
      <c r="F51148" s="1846"/>
    </row>
    <row r="51149" spans="6:6">
      <c r="F51149" s="1846"/>
    </row>
    <row r="51150" spans="6:6">
      <c r="F51150" s="1846"/>
    </row>
    <row r="51151" spans="6:6">
      <c r="F51151" s="1846"/>
    </row>
    <row r="51152" spans="6:6">
      <c r="F51152" s="1846"/>
    </row>
    <row r="51153" spans="6:6">
      <c r="F51153" s="1846"/>
    </row>
    <row r="51154" spans="6:6">
      <c r="F51154" s="1846"/>
    </row>
    <row r="51155" spans="6:6">
      <c r="F51155" s="1846"/>
    </row>
    <row r="51156" spans="6:6">
      <c r="F51156" s="1846"/>
    </row>
    <row r="51157" spans="6:6">
      <c r="F51157" s="1846"/>
    </row>
    <row r="51158" spans="6:6">
      <c r="F51158" s="1846"/>
    </row>
    <row r="51159" spans="6:6">
      <c r="F51159" s="1846"/>
    </row>
    <row r="51160" spans="6:6">
      <c r="F51160" s="1846"/>
    </row>
    <row r="51161" spans="6:6">
      <c r="F51161" s="1846"/>
    </row>
    <row r="51162" spans="6:6">
      <c r="F51162" s="1846"/>
    </row>
    <row r="51163" spans="6:6">
      <c r="F51163" s="1846"/>
    </row>
    <row r="51164" spans="6:6">
      <c r="F51164" s="1846"/>
    </row>
    <row r="51165" spans="6:6">
      <c r="F51165" s="1846"/>
    </row>
    <row r="51166" spans="6:6">
      <c r="F51166" s="1846"/>
    </row>
    <row r="51167" spans="6:6">
      <c r="F51167" s="1846"/>
    </row>
    <row r="51168" spans="6:6">
      <c r="F51168" s="1846"/>
    </row>
    <row r="51169" spans="6:6">
      <c r="F51169" s="1846"/>
    </row>
    <row r="51170" spans="6:6">
      <c r="F51170" s="1846"/>
    </row>
    <row r="51171" spans="6:6">
      <c r="F51171" s="1846"/>
    </row>
    <row r="51172" spans="6:6">
      <c r="F51172" s="1846"/>
    </row>
    <row r="51173" spans="6:6">
      <c r="F51173" s="1846"/>
    </row>
    <row r="51174" spans="6:6">
      <c r="F51174" s="1846"/>
    </row>
    <row r="51175" spans="6:6">
      <c r="F51175" s="1846"/>
    </row>
    <row r="51176" spans="6:6">
      <c r="F51176" s="1846"/>
    </row>
    <row r="51177" spans="6:6">
      <c r="F51177" s="1846"/>
    </row>
    <row r="51178" spans="6:6">
      <c r="F51178" s="1846"/>
    </row>
    <row r="51179" spans="6:6">
      <c r="F51179" s="1846"/>
    </row>
    <row r="51180" spans="6:6">
      <c r="F51180" s="1846"/>
    </row>
    <row r="51181" spans="6:6">
      <c r="F51181" s="1846"/>
    </row>
    <row r="51182" spans="6:6">
      <c r="F51182" s="1846"/>
    </row>
    <row r="51183" spans="6:6">
      <c r="F51183" s="1846"/>
    </row>
    <row r="51184" spans="6:6">
      <c r="F51184" s="1846"/>
    </row>
    <row r="51185" spans="6:6">
      <c r="F51185" s="1846"/>
    </row>
    <row r="51186" spans="6:6">
      <c r="F51186" s="1846"/>
    </row>
    <row r="51187" spans="6:6">
      <c r="F51187" s="1846"/>
    </row>
    <row r="51188" spans="6:6">
      <c r="F51188" s="1846"/>
    </row>
    <row r="51189" spans="6:6">
      <c r="F51189" s="1846"/>
    </row>
    <row r="51190" spans="6:6">
      <c r="F51190" s="1846"/>
    </row>
    <row r="51191" spans="6:6">
      <c r="F51191" s="1846"/>
    </row>
    <row r="51192" spans="6:6">
      <c r="F51192" s="1846"/>
    </row>
    <row r="51193" spans="6:6">
      <c r="F51193" s="1846"/>
    </row>
    <row r="51194" spans="6:6">
      <c r="F51194" s="1846"/>
    </row>
    <row r="51195" spans="6:6">
      <c r="F51195" s="1846"/>
    </row>
    <row r="51196" spans="6:6">
      <c r="F51196" s="1846"/>
    </row>
    <row r="51197" spans="6:6">
      <c r="F51197" s="1846"/>
    </row>
    <row r="51198" spans="6:6">
      <c r="F51198" s="1846"/>
    </row>
    <row r="51199" spans="6:6">
      <c r="F51199" s="1846"/>
    </row>
    <row r="51200" spans="6:6">
      <c r="F51200" s="1846"/>
    </row>
    <row r="51201" spans="6:6">
      <c r="F51201" s="1846"/>
    </row>
    <row r="51202" spans="6:6">
      <c r="F51202" s="1846"/>
    </row>
    <row r="51203" spans="6:6">
      <c r="F51203" s="1846"/>
    </row>
    <row r="51204" spans="6:6">
      <c r="F51204" s="1846"/>
    </row>
    <row r="51205" spans="6:6">
      <c r="F51205" s="1846"/>
    </row>
    <row r="51206" spans="6:6">
      <c r="F51206" s="1846"/>
    </row>
    <row r="51207" spans="6:6">
      <c r="F51207" s="1846"/>
    </row>
    <row r="51208" spans="6:6">
      <c r="F51208" s="1846"/>
    </row>
    <row r="51209" spans="6:6">
      <c r="F51209" s="1846"/>
    </row>
    <row r="51210" spans="6:6">
      <c r="F51210" s="1846"/>
    </row>
    <row r="51211" spans="6:6">
      <c r="F51211" s="1846"/>
    </row>
    <row r="51212" spans="6:6">
      <c r="F51212" s="1846"/>
    </row>
    <row r="51213" spans="6:6">
      <c r="F51213" s="1846"/>
    </row>
    <row r="51214" spans="6:6">
      <c r="F51214" s="1846"/>
    </row>
    <row r="51215" spans="6:6">
      <c r="F51215" s="1846"/>
    </row>
    <row r="51216" spans="6:6">
      <c r="F51216" s="1846"/>
    </row>
    <row r="51217" spans="6:6">
      <c r="F51217" s="1846"/>
    </row>
    <row r="51218" spans="6:6">
      <c r="F51218" s="1846"/>
    </row>
    <row r="51219" spans="6:6">
      <c r="F51219" s="1846"/>
    </row>
    <row r="51220" spans="6:6">
      <c r="F51220" s="1846"/>
    </row>
    <row r="51221" spans="6:6">
      <c r="F51221" s="1846"/>
    </row>
    <row r="51222" spans="6:6">
      <c r="F51222" s="1846"/>
    </row>
    <row r="51223" spans="6:6">
      <c r="F51223" s="1846"/>
    </row>
    <row r="51224" spans="6:6">
      <c r="F51224" s="1846"/>
    </row>
    <row r="51225" spans="6:6">
      <c r="F51225" s="1846"/>
    </row>
    <row r="51226" spans="6:6">
      <c r="F51226" s="1846"/>
    </row>
    <row r="51227" spans="6:6">
      <c r="F51227" s="1846"/>
    </row>
    <row r="51228" spans="6:6">
      <c r="F51228" s="1846"/>
    </row>
    <row r="51229" spans="6:6">
      <c r="F51229" s="1846"/>
    </row>
    <row r="51230" spans="6:6">
      <c r="F51230" s="1846"/>
    </row>
    <row r="51231" spans="6:6">
      <c r="F51231" s="1846"/>
    </row>
    <row r="51232" spans="6:6">
      <c r="F51232" s="1846"/>
    </row>
    <row r="51233" spans="6:6">
      <c r="F51233" s="1846"/>
    </row>
    <row r="51234" spans="6:6">
      <c r="F51234" s="1846"/>
    </row>
    <row r="51235" spans="6:6">
      <c r="F51235" s="1846"/>
    </row>
    <row r="51236" spans="6:6">
      <c r="F51236" s="1846"/>
    </row>
    <row r="51237" spans="6:6">
      <c r="F51237" s="1846"/>
    </row>
    <row r="51238" spans="6:6">
      <c r="F51238" s="1846"/>
    </row>
    <row r="51239" spans="6:6">
      <c r="F51239" s="1846"/>
    </row>
    <row r="51240" spans="6:6">
      <c r="F51240" s="1846"/>
    </row>
    <row r="51241" spans="6:6">
      <c r="F51241" s="1846"/>
    </row>
    <row r="51242" spans="6:6">
      <c r="F51242" s="1846"/>
    </row>
    <row r="51243" spans="6:6">
      <c r="F51243" s="1846"/>
    </row>
    <row r="51244" spans="6:6">
      <c r="F51244" s="1846"/>
    </row>
    <row r="51245" spans="6:6">
      <c r="F51245" s="1846"/>
    </row>
    <row r="51246" spans="6:6">
      <c r="F51246" s="1846"/>
    </row>
    <row r="51247" spans="6:6">
      <c r="F51247" s="1846"/>
    </row>
    <row r="51248" spans="6:6">
      <c r="F51248" s="1846"/>
    </row>
    <row r="51249" spans="6:6">
      <c r="F51249" s="1846"/>
    </row>
    <row r="51250" spans="6:6">
      <c r="F51250" s="1846"/>
    </row>
    <row r="51251" spans="6:6">
      <c r="F51251" s="1846"/>
    </row>
    <row r="51252" spans="6:6">
      <c r="F51252" s="1846"/>
    </row>
    <row r="51253" spans="6:6">
      <c r="F51253" s="1846"/>
    </row>
    <row r="51254" spans="6:6">
      <c r="F51254" s="1846"/>
    </row>
    <row r="51255" spans="6:6">
      <c r="F51255" s="1846"/>
    </row>
    <row r="51256" spans="6:6">
      <c r="F51256" s="1846"/>
    </row>
    <row r="51257" spans="6:6">
      <c r="F51257" s="1846"/>
    </row>
    <row r="51258" spans="6:6">
      <c r="F51258" s="1846"/>
    </row>
    <row r="51259" spans="6:6">
      <c r="F51259" s="1846"/>
    </row>
    <row r="51260" spans="6:6">
      <c r="F51260" s="1846"/>
    </row>
    <row r="51261" spans="6:6">
      <c r="F51261" s="1846"/>
    </row>
    <row r="51262" spans="6:6">
      <c r="F51262" s="1846"/>
    </row>
    <row r="51263" spans="6:6">
      <c r="F51263" s="1846"/>
    </row>
    <row r="51264" spans="6:6">
      <c r="F51264" s="1846"/>
    </row>
    <row r="51265" spans="6:6">
      <c r="F51265" s="1846"/>
    </row>
    <row r="51266" spans="6:6">
      <c r="F51266" s="1846"/>
    </row>
    <row r="51267" spans="6:6">
      <c r="F51267" s="1846"/>
    </row>
    <row r="51268" spans="6:6">
      <c r="F51268" s="1846"/>
    </row>
    <row r="51269" spans="6:6">
      <c r="F51269" s="1846"/>
    </row>
    <row r="51270" spans="6:6">
      <c r="F51270" s="1846"/>
    </row>
    <row r="51271" spans="6:6">
      <c r="F51271" s="1846"/>
    </row>
    <row r="51272" spans="6:6">
      <c r="F51272" s="1846"/>
    </row>
    <row r="51273" spans="6:6">
      <c r="F51273" s="1846"/>
    </row>
    <row r="51274" spans="6:6">
      <c r="F51274" s="1846"/>
    </row>
    <row r="51275" spans="6:6">
      <c r="F51275" s="1846"/>
    </row>
    <row r="51276" spans="6:6">
      <c r="F51276" s="1846"/>
    </row>
    <row r="51277" spans="6:6">
      <c r="F51277" s="1846"/>
    </row>
    <row r="51278" spans="6:6">
      <c r="F51278" s="1846"/>
    </row>
    <row r="51279" spans="6:6">
      <c r="F51279" s="1846"/>
    </row>
    <row r="51280" spans="6:6">
      <c r="F51280" s="1846"/>
    </row>
    <row r="51281" spans="6:6">
      <c r="F51281" s="1846"/>
    </row>
    <row r="51282" spans="6:6">
      <c r="F51282" s="1846"/>
    </row>
    <row r="51283" spans="6:6">
      <c r="F51283" s="1846"/>
    </row>
    <row r="51284" spans="6:6">
      <c r="F51284" s="1846"/>
    </row>
    <row r="51285" spans="6:6">
      <c r="F51285" s="1846"/>
    </row>
    <row r="51286" spans="6:6">
      <c r="F51286" s="1846"/>
    </row>
    <row r="51287" spans="6:6">
      <c r="F51287" s="1846"/>
    </row>
    <row r="51288" spans="6:6">
      <c r="F51288" s="1846"/>
    </row>
    <row r="51289" spans="6:6">
      <c r="F51289" s="1846"/>
    </row>
    <row r="51290" spans="6:6">
      <c r="F51290" s="1846"/>
    </row>
    <row r="51291" spans="6:6">
      <c r="F51291" s="1846"/>
    </row>
    <row r="51292" spans="6:6">
      <c r="F51292" s="1846"/>
    </row>
    <row r="51293" spans="6:6">
      <c r="F51293" s="1846"/>
    </row>
    <row r="51294" spans="6:6">
      <c r="F51294" s="1846"/>
    </row>
    <row r="51295" spans="6:6">
      <c r="F51295" s="1846"/>
    </row>
    <row r="51296" spans="6:6">
      <c r="F51296" s="1846"/>
    </row>
    <row r="51297" spans="6:6">
      <c r="F51297" s="1846"/>
    </row>
    <row r="51298" spans="6:6">
      <c r="F51298" s="1846"/>
    </row>
    <row r="51299" spans="6:6">
      <c r="F51299" s="1846"/>
    </row>
    <row r="51300" spans="6:6">
      <c r="F51300" s="1846"/>
    </row>
    <row r="51301" spans="6:6">
      <c r="F51301" s="1846"/>
    </row>
    <row r="51302" spans="6:6">
      <c r="F51302" s="1846"/>
    </row>
    <row r="51303" spans="6:6">
      <c r="F51303" s="1846"/>
    </row>
    <row r="51304" spans="6:6">
      <c r="F51304" s="1846"/>
    </row>
    <row r="51305" spans="6:6">
      <c r="F51305" s="1846"/>
    </row>
    <row r="51306" spans="6:6">
      <c r="F51306" s="1846"/>
    </row>
    <row r="51307" spans="6:6">
      <c r="F51307" s="1846"/>
    </row>
    <row r="51308" spans="6:6">
      <c r="F51308" s="1846"/>
    </row>
    <row r="51309" spans="6:6">
      <c r="F51309" s="1846"/>
    </row>
    <row r="51310" spans="6:6">
      <c r="F51310" s="1846"/>
    </row>
    <row r="51311" spans="6:6">
      <c r="F51311" s="1846"/>
    </row>
    <row r="51312" spans="6:6">
      <c r="F51312" s="1846"/>
    </row>
    <row r="51313" spans="6:6">
      <c r="F51313" s="1846"/>
    </row>
    <row r="51314" spans="6:6">
      <c r="F51314" s="1846"/>
    </row>
    <row r="51315" spans="6:6">
      <c r="F51315" s="1846"/>
    </row>
    <row r="51316" spans="6:6">
      <c r="F51316" s="1846"/>
    </row>
    <row r="51317" spans="6:6">
      <c r="F51317" s="1846"/>
    </row>
    <row r="51318" spans="6:6">
      <c r="F51318" s="1846"/>
    </row>
    <row r="51319" spans="6:6">
      <c r="F51319" s="1846"/>
    </row>
    <row r="51320" spans="6:6">
      <c r="F51320" s="1846"/>
    </row>
    <row r="51321" spans="6:6">
      <c r="F51321" s="1846"/>
    </row>
    <row r="51322" spans="6:6">
      <c r="F51322" s="1846"/>
    </row>
    <row r="51323" spans="6:6">
      <c r="F51323" s="1846"/>
    </row>
    <row r="51324" spans="6:6">
      <c r="F51324" s="1846"/>
    </row>
    <row r="51325" spans="6:6">
      <c r="F51325" s="1846"/>
    </row>
    <row r="51326" spans="6:6">
      <c r="F51326" s="1846"/>
    </row>
    <row r="51327" spans="6:6">
      <c r="F51327" s="1846"/>
    </row>
    <row r="51328" spans="6:6">
      <c r="F51328" s="1846"/>
    </row>
    <row r="51329" spans="6:6">
      <c r="F51329" s="1846"/>
    </row>
    <row r="51330" spans="6:6">
      <c r="F51330" s="1846"/>
    </row>
    <row r="51331" spans="6:6">
      <c r="F51331" s="1846"/>
    </row>
    <row r="51332" spans="6:6">
      <c r="F51332" s="1846"/>
    </row>
    <row r="51333" spans="6:6">
      <c r="F51333" s="1846"/>
    </row>
    <row r="51334" spans="6:6">
      <c r="F51334" s="1846"/>
    </row>
    <row r="51335" spans="6:6">
      <c r="F51335" s="1846"/>
    </row>
    <row r="51336" spans="6:6">
      <c r="F51336" s="1846"/>
    </row>
    <row r="51337" spans="6:6">
      <c r="F51337" s="1846"/>
    </row>
    <row r="51338" spans="6:6">
      <c r="F51338" s="1846"/>
    </row>
    <row r="51339" spans="6:6">
      <c r="F51339" s="1846"/>
    </row>
    <row r="51340" spans="6:6">
      <c r="F51340" s="1846"/>
    </row>
    <row r="51341" spans="6:6">
      <c r="F51341" s="1846"/>
    </row>
    <row r="51342" spans="6:6">
      <c r="F51342" s="1846"/>
    </row>
    <row r="51343" spans="6:6">
      <c r="F51343" s="1846"/>
    </row>
    <row r="51344" spans="6:6">
      <c r="F51344" s="1846"/>
    </row>
    <row r="51345" spans="6:6">
      <c r="F51345" s="1846"/>
    </row>
    <row r="51346" spans="6:6">
      <c r="F51346" s="1846"/>
    </row>
    <row r="51347" spans="6:6">
      <c r="F51347" s="1846"/>
    </row>
    <row r="51348" spans="6:6">
      <c r="F51348" s="1846"/>
    </row>
    <row r="51349" spans="6:6">
      <c r="F51349" s="1846"/>
    </row>
    <row r="51350" spans="6:6">
      <c r="F51350" s="1846"/>
    </row>
    <row r="51351" spans="6:6">
      <c r="F51351" s="1846"/>
    </row>
    <row r="51352" spans="6:6">
      <c r="F51352" s="1846"/>
    </row>
    <row r="51353" spans="6:6">
      <c r="F51353" s="1846"/>
    </row>
    <row r="51354" spans="6:6">
      <c r="F51354" s="1846"/>
    </row>
    <row r="51355" spans="6:6">
      <c r="F51355" s="1846"/>
    </row>
    <row r="51356" spans="6:6">
      <c r="F51356" s="1846"/>
    </row>
    <row r="51357" spans="6:6">
      <c r="F51357" s="1846"/>
    </row>
    <row r="51358" spans="6:6">
      <c r="F51358" s="1846"/>
    </row>
    <row r="51359" spans="6:6">
      <c r="F51359" s="1846"/>
    </row>
    <row r="51360" spans="6:6">
      <c r="F51360" s="1846"/>
    </row>
    <row r="51361" spans="6:6">
      <c r="F51361" s="1846"/>
    </row>
    <row r="51362" spans="6:6">
      <c r="F51362" s="1846"/>
    </row>
    <row r="51363" spans="6:6">
      <c r="F51363" s="1846"/>
    </row>
    <row r="51364" spans="6:6">
      <c r="F51364" s="1846"/>
    </row>
    <row r="51365" spans="6:6">
      <c r="F51365" s="1846"/>
    </row>
    <row r="51366" spans="6:6">
      <c r="F51366" s="1846"/>
    </row>
    <row r="51367" spans="6:6">
      <c r="F51367" s="1846"/>
    </row>
    <row r="51368" spans="6:6">
      <c r="F51368" s="1846"/>
    </row>
    <row r="51369" spans="6:6">
      <c r="F51369" s="1846"/>
    </row>
    <row r="51370" spans="6:6">
      <c r="F51370" s="1846"/>
    </row>
    <row r="51371" spans="6:6">
      <c r="F51371" s="1846"/>
    </row>
    <row r="51372" spans="6:6">
      <c r="F51372" s="1846"/>
    </row>
    <row r="51373" spans="6:6">
      <c r="F51373" s="1846"/>
    </row>
    <row r="51374" spans="6:6">
      <c r="F51374" s="1846"/>
    </row>
    <row r="51375" spans="6:6">
      <c r="F51375" s="1846"/>
    </row>
    <row r="51376" spans="6:6">
      <c r="F51376" s="1846"/>
    </row>
    <row r="51377" spans="6:6">
      <c r="F51377" s="1846"/>
    </row>
    <row r="51378" spans="6:6">
      <c r="F51378" s="1846"/>
    </row>
    <row r="51379" spans="6:6">
      <c r="F51379" s="1846"/>
    </row>
    <row r="51380" spans="6:6">
      <c r="F51380" s="1846"/>
    </row>
    <row r="51381" spans="6:6">
      <c r="F51381" s="1846"/>
    </row>
    <row r="51382" spans="6:6">
      <c r="F51382" s="1846"/>
    </row>
    <row r="51383" spans="6:6">
      <c r="F51383" s="1846"/>
    </row>
    <row r="51384" spans="6:6">
      <c r="F51384" s="1846"/>
    </row>
    <row r="51385" spans="6:6">
      <c r="F51385" s="1846"/>
    </row>
    <row r="51386" spans="6:6">
      <c r="F51386" s="1846"/>
    </row>
    <row r="51387" spans="6:6">
      <c r="F51387" s="1846"/>
    </row>
    <row r="51388" spans="6:6">
      <c r="F51388" s="1846"/>
    </row>
    <row r="51389" spans="6:6">
      <c r="F51389" s="1846"/>
    </row>
    <row r="51390" spans="6:6">
      <c r="F51390" s="1846"/>
    </row>
    <row r="51391" spans="6:6">
      <c r="F51391" s="1846"/>
    </row>
    <row r="51392" spans="6:6">
      <c r="F51392" s="1846"/>
    </row>
    <row r="51393" spans="6:6">
      <c r="F51393" s="1846"/>
    </row>
    <row r="51394" spans="6:6">
      <c r="F51394" s="1846"/>
    </row>
    <row r="51395" spans="6:6">
      <c r="F51395" s="1846"/>
    </row>
    <row r="51396" spans="6:6">
      <c r="F51396" s="1846"/>
    </row>
    <row r="51397" spans="6:6">
      <c r="F51397" s="1846"/>
    </row>
    <row r="51398" spans="6:6">
      <c r="F51398" s="1846"/>
    </row>
    <row r="51399" spans="6:6">
      <c r="F51399" s="1846"/>
    </row>
    <row r="51400" spans="6:6">
      <c r="F51400" s="1846"/>
    </row>
    <row r="51401" spans="6:6">
      <c r="F51401" s="1846"/>
    </row>
    <row r="51402" spans="6:6">
      <c r="F51402" s="1846"/>
    </row>
    <row r="51403" spans="6:6">
      <c r="F51403" s="1846"/>
    </row>
    <row r="51404" spans="6:6">
      <c r="F51404" s="1846"/>
    </row>
    <row r="51405" spans="6:6">
      <c r="F51405" s="1846"/>
    </row>
    <row r="51406" spans="6:6">
      <c r="F51406" s="1846"/>
    </row>
    <row r="51407" spans="6:6">
      <c r="F51407" s="1846"/>
    </row>
    <row r="51408" spans="6:6">
      <c r="F51408" s="1846"/>
    </row>
    <row r="51409" spans="6:6">
      <c r="F51409" s="1846"/>
    </row>
    <row r="51410" spans="6:6">
      <c r="F51410" s="1846"/>
    </row>
    <row r="51411" spans="6:6">
      <c r="F51411" s="1846"/>
    </row>
    <row r="51412" spans="6:6">
      <c r="F51412" s="1846"/>
    </row>
    <row r="51413" spans="6:6">
      <c r="F51413" s="1846"/>
    </row>
    <row r="51414" spans="6:6">
      <c r="F51414" s="1846"/>
    </row>
    <row r="51415" spans="6:6">
      <c r="F51415" s="1846"/>
    </row>
    <row r="51416" spans="6:6">
      <c r="F51416" s="1846"/>
    </row>
    <row r="51417" spans="6:6">
      <c r="F51417" s="1846"/>
    </row>
    <row r="51418" spans="6:6">
      <c r="F51418" s="1846"/>
    </row>
    <row r="51419" spans="6:6">
      <c r="F51419" s="1846"/>
    </row>
    <row r="51420" spans="6:6">
      <c r="F51420" s="1846"/>
    </row>
    <row r="51421" spans="6:6">
      <c r="F51421" s="1846"/>
    </row>
    <row r="51422" spans="6:6">
      <c r="F51422" s="1846"/>
    </row>
    <row r="51423" spans="6:6">
      <c r="F51423" s="1846"/>
    </row>
    <row r="51424" spans="6:6">
      <c r="F51424" s="1846"/>
    </row>
    <row r="51425" spans="6:6">
      <c r="F51425" s="1846"/>
    </row>
    <row r="51426" spans="6:6">
      <c r="F51426" s="1846"/>
    </row>
    <row r="51427" spans="6:6">
      <c r="F51427" s="1846"/>
    </row>
    <row r="51428" spans="6:6">
      <c r="F51428" s="1846"/>
    </row>
    <row r="51429" spans="6:6">
      <c r="F51429" s="1846"/>
    </row>
    <row r="51430" spans="6:6">
      <c r="F51430" s="1846"/>
    </row>
    <row r="51431" spans="6:6">
      <c r="F51431" s="1846"/>
    </row>
    <row r="51432" spans="6:6">
      <c r="F51432" s="1846"/>
    </row>
    <row r="51433" spans="6:6">
      <c r="F51433" s="1846"/>
    </row>
    <row r="51434" spans="6:6">
      <c r="F51434" s="1846"/>
    </row>
    <row r="51435" spans="6:6">
      <c r="F51435" s="1846"/>
    </row>
    <row r="51436" spans="6:6">
      <c r="F51436" s="1846"/>
    </row>
    <row r="51437" spans="6:6">
      <c r="F51437" s="1846"/>
    </row>
    <row r="51438" spans="6:6">
      <c r="F51438" s="1846"/>
    </row>
    <row r="51439" spans="6:6">
      <c r="F51439" s="1846"/>
    </row>
    <row r="51440" spans="6:6">
      <c r="F51440" s="1846"/>
    </row>
    <row r="51441" spans="6:6">
      <c r="F51441" s="1846"/>
    </row>
    <row r="51442" spans="6:6">
      <c r="F51442" s="1846"/>
    </row>
    <row r="51443" spans="6:6">
      <c r="F51443" s="1846"/>
    </row>
    <row r="51444" spans="6:6">
      <c r="F51444" s="1846"/>
    </row>
    <row r="51445" spans="6:6">
      <c r="F51445" s="1846"/>
    </row>
    <row r="51446" spans="6:6">
      <c r="F51446" s="1846"/>
    </row>
    <row r="51447" spans="6:6">
      <c r="F51447" s="1846"/>
    </row>
    <row r="51448" spans="6:6">
      <c r="F51448" s="1846"/>
    </row>
    <row r="51449" spans="6:6">
      <c r="F51449" s="1846"/>
    </row>
    <row r="51450" spans="6:6">
      <c r="F51450" s="1846"/>
    </row>
    <row r="51451" spans="6:6">
      <c r="F51451" s="1846"/>
    </row>
    <row r="51452" spans="6:6">
      <c r="F51452" s="1846"/>
    </row>
    <row r="51453" spans="6:6">
      <c r="F51453" s="1846"/>
    </row>
    <row r="51454" spans="6:6">
      <c r="F51454" s="1846"/>
    </row>
    <row r="51455" spans="6:6">
      <c r="F51455" s="1846"/>
    </row>
    <row r="51456" spans="6:6">
      <c r="F51456" s="1846"/>
    </row>
    <row r="51457" spans="6:6">
      <c r="F51457" s="1846"/>
    </row>
    <row r="51458" spans="6:6">
      <c r="F51458" s="1846"/>
    </row>
    <row r="51459" spans="6:6">
      <c r="F51459" s="1846"/>
    </row>
    <row r="51460" spans="6:6">
      <c r="F51460" s="1846"/>
    </row>
    <row r="51461" spans="6:6">
      <c r="F51461" s="1846"/>
    </row>
    <row r="51462" spans="6:6">
      <c r="F51462" s="1846"/>
    </row>
    <row r="51463" spans="6:6">
      <c r="F51463" s="1846"/>
    </row>
    <row r="51464" spans="6:6">
      <c r="F51464" s="1846"/>
    </row>
    <row r="51465" spans="6:6">
      <c r="F51465" s="1846"/>
    </row>
    <row r="51466" spans="6:6">
      <c r="F51466" s="1846"/>
    </row>
    <row r="51467" spans="6:6">
      <c r="F51467" s="1846"/>
    </row>
    <row r="51468" spans="6:6">
      <c r="F51468" s="1846"/>
    </row>
    <row r="51469" spans="6:6">
      <c r="F51469" s="1846"/>
    </row>
    <row r="51470" spans="6:6">
      <c r="F51470" s="1846"/>
    </row>
    <row r="51471" spans="6:6">
      <c r="F51471" s="1846"/>
    </row>
    <row r="51472" spans="6:6">
      <c r="F51472" s="1846"/>
    </row>
    <row r="51473" spans="6:6">
      <c r="F51473" s="1846"/>
    </row>
    <row r="51474" spans="6:6">
      <c r="F51474" s="1846"/>
    </row>
    <row r="51475" spans="6:6">
      <c r="F51475" s="1846"/>
    </row>
    <row r="51476" spans="6:6">
      <c r="F51476" s="1846"/>
    </row>
    <row r="51477" spans="6:6">
      <c r="F51477" s="1846"/>
    </row>
    <row r="51478" spans="6:6">
      <c r="F51478" s="1846"/>
    </row>
    <row r="51479" spans="6:6">
      <c r="F51479" s="1846"/>
    </row>
    <row r="51480" spans="6:6">
      <c r="F51480" s="1846"/>
    </row>
    <row r="51481" spans="6:6">
      <c r="F51481" s="1846"/>
    </row>
    <row r="51482" spans="6:6">
      <c r="F51482" s="1846"/>
    </row>
    <row r="51483" spans="6:6">
      <c r="F51483" s="1846"/>
    </row>
    <row r="51484" spans="6:6">
      <c r="F51484" s="1846"/>
    </row>
    <row r="51485" spans="6:6">
      <c r="F51485" s="1846"/>
    </row>
    <row r="51486" spans="6:6">
      <c r="F51486" s="1846"/>
    </row>
    <row r="51487" spans="6:6">
      <c r="F51487" s="1846"/>
    </row>
    <row r="51488" spans="6:6">
      <c r="F51488" s="1846"/>
    </row>
    <row r="51489" spans="6:6">
      <c r="F51489" s="1846"/>
    </row>
    <row r="51490" spans="6:6">
      <c r="F51490" s="1846"/>
    </row>
    <row r="51491" spans="6:6">
      <c r="F51491" s="1846"/>
    </row>
    <row r="51492" spans="6:6">
      <c r="F51492" s="1846"/>
    </row>
    <row r="51493" spans="6:6">
      <c r="F51493" s="1846"/>
    </row>
    <row r="51494" spans="6:6">
      <c r="F51494" s="1846"/>
    </row>
    <row r="51495" spans="6:6">
      <c r="F51495" s="1846"/>
    </row>
    <row r="51496" spans="6:6">
      <c r="F51496" s="1846"/>
    </row>
    <row r="51497" spans="6:6">
      <c r="F51497" s="1846"/>
    </row>
    <row r="51498" spans="6:6">
      <c r="F51498" s="1846"/>
    </row>
    <row r="51499" spans="6:6">
      <c r="F51499" s="1846"/>
    </row>
    <row r="51500" spans="6:6">
      <c r="F51500" s="1846"/>
    </row>
    <row r="51501" spans="6:6">
      <c r="F51501" s="1846"/>
    </row>
    <row r="51502" spans="6:6">
      <c r="F51502" s="1846"/>
    </row>
    <row r="51503" spans="6:6">
      <c r="F51503" s="1846"/>
    </row>
    <row r="51504" spans="6:6">
      <c r="F51504" s="1846"/>
    </row>
    <row r="51505" spans="6:6">
      <c r="F51505" s="1846"/>
    </row>
    <row r="51506" spans="6:6">
      <c r="F51506" s="1846"/>
    </row>
    <row r="51507" spans="6:6">
      <c r="F51507" s="1846"/>
    </row>
    <row r="51508" spans="6:6">
      <c r="F51508" s="1846"/>
    </row>
    <row r="51509" spans="6:6">
      <c r="F51509" s="1846"/>
    </row>
    <row r="51510" spans="6:6">
      <c r="F51510" s="1846"/>
    </row>
    <row r="51511" spans="6:6">
      <c r="F51511" s="1846"/>
    </row>
    <row r="51512" spans="6:6">
      <c r="F51512" s="1846"/>
    </row>
    <row r="51513" spans="6:6">
      <c r="F51513" s="1846"/>
    </row>
    <row r="51514" spans="6:6">
      <c r="F51514" s="1846"/>
    </row>
    <row r="51515" spans="6:6">
      <c r="F51515" s="1846"/>
    </row>
    <row r="51516" spans="6:6">
      <c r="F51516" s="1846"/>
    </row>
    <row r="51517" spans="6:6">
      <c r="F51517" s="1846"/>
    </row>
    <row r="51518" spans="6:6">
      <c r="F51518" s="1846"/>
    </row>
    <row r="51519" spans="6:6">
      <c r="F51519" s="1846"/>
    </row>
    <row r="51520" spans="6:6">
      <c r="F51520" s="1846"/>
    </row>
    <row r="51521" spans="6:6">
      <c r="F51521" s="1846"/>
    </row>
    <row r="51522" spans="6:6">
      <c r="F51522" s="1846"/>
    </row>
    <row r="51523" spans="6:6">
      <c r="F51523" s="1846"/>
    </row>
    <row r="51524" spans="6:6">
      <c r="F51524" s="1846"/>
    </row>
    <row r="51525" spans="6:6">
      <c r="F51525" s="1846"/>
    </row>
    <row r="51526" spans="6:6">
      <c r="F51526" s="1846"/>
    </row>
    <row r="51527" spans="6:6">
      <c r="F51527" s="1846"/>
    </row>
    <row r="51528" spans="6:6">
      <c r="F51528" s="1846"/>
    </row>
    <row r="51529" spans="6:6">
      <c r="F51529" s="1846"/>
    </row>
    <row r="51530" spans="6:6">
      <c r="F51530" s="1846"/>
    </row>
    <row r="51531" spans="6:6">
      <c r="F51531" s="1846"/>
    </row>
    <row r="51532" spans="6:6">
      <c r="F51532" s="1846"/>
    </row>
    <row r="51533" spans="6:6">
      <c r="F51533" s="1846"/>
    </row>
    <row r="51534" spans="6:6">
      <c r="F51534" s="1846"/>
    </row>
    <row r="51535" spans="6:6">
      <c r="F51535" s="1846"/>
    </row>
    <row r="51536" spans="6:6">
      <c r="F51536" s="1846"/>
    </row>
    <row r="51537" spans="6:6">
      <c r="F51537" s="1846"/>
    </row>
    <row r="51538" spans="6:6">
      <c r="F51538" s="1846"/>
    </row>
    <row r="51539" spans="6:6">
      <c r="F51539" s="1846"/>
    </row>
    <row r="51540" spans="6:6">
      <c r="F51540" s="1846"/>
    </row>
    <row r="51541" spans="6:6">
      <c r="F51541" s="1846"/>
    </row>
    <row r="51542" spans="6:6">
      <c r="F51542" s="1846"/>
    </row>
    <row r="51543" spans="6:6">
      <c r="F51543" s="1846"/>
    </row>
    <row r="51544" spans="6:6">
      <c r="F51544" s="1846"/>
    </row>
    <row r="51545" spans="6:6">
      <c r="F51545" s="1846"/>
    </row>
    <row r="51546" spans="6:6">
      <c r="F51546" s="1846"/>
    </row>
    <row r="51547" spans="6:6">
      <c r="F51547" s="1846"/>
    </row>
    <row r="51548" spans="6:6">
      <c r="F51548" s="1846"/>
    </row>
    <row r="51549" spans="6:6">
      <c r="F51549" s="1846"/>
    </row>
    <row r="51550" spans="6:6">
      <c r="F51550" s="1846"/>
    </row>
    <row r="51551" spans="6:6">
      <c r="F51551" s="1846"/>
    </row>
    <row r="51552" spans="6:6">
      <c r="F51552" s="1846"/>
    </row>
    <row r="51553" spans="6:6">
      <c r="F51553" s="1846"/>
    </row>
    <row r="51554" spans="6:6">
      <c r="F51554" s="1846"/>
    </row>
    <row r="51555" spans="6:6">
      <c r="F51555" s="1846"/>
    </row>
    <row r="51556" spans="6:6">
      <c r="F51556" s="1846"/>
    </row>
    <row r="51557" spans="6:6">
      <c r="F51557" s="1846"/>
    </row>
    <row r="51558" spans="6:6">
      <c r="F51558" s="1846"/>
    </row>
    <row r="51559" spans="6:6">
      <c r="F51559" s="1846"/>
    </row>
    <row r="51560" spans="6:6">
      <c r="F51560" s="1846"/>
    </row>
    <row r="51561" spans="6:6">
      <c r="F51561" s="1846"/>
    </row>
    <row r="51562" spans="6:6">
      <c r="F51562" s="1846"/>
    </row>
    <row r="51563" spans="6:6">
      <c r="F51563" s="1846"/>
    </row>
    <row r="51564" spans="6:6">
      <c r="F51564" s="1846"/>
    </row>
    <row r="51565" spans="6:6">
      <c r="F51565" s="1846"/>
    </row>
    <row r="51566" spans="6:6">
      <c r="F51566" s="1846"/>
    </row>
    <row r="51567" spans="6:6">
      <c r="F51567" s="1846"/>
    </row>
    <row r="51568" spans="6:6">
      <c r="F51568" s="1846"/>
    </row>
    <row r="51569" spans="6:6">
      <c r="F51569" s="1846"/>
    </row>
    <row r="51570" spans="6:6">
      <c r="F51570" s="1846"/>
    </row>
    <row r="51571" spans="6:6">
      <c r="F51571" s="1846"/>
    </row>
    <row r="51572" spans="6:6">
      <c r="F51572" s="1846"/>
    </row>
    <row r="51573" spans="6:6">
      <c r="F51573" s="1846"/>
    </row>
    <row r="51574" spans="6:6">
      <c r="F51574" s="1846"/>
    </row>
    <row r="51575" spans="6:6">
      <c r="F51575" s="1846"/>
    </row>
    <row r="51576" spans="6:6">
      <c r="F51576" s="1846"/>
    </row>
    <row r="51577" spans="6:6">
      <c r="F51577" s="1846"/>
    </row>
    <row r="51578" spans="6:6">
      <c r="F51578" s="1846"/>
    </row>
    <row r="51579" spans="6:6">
      <c r="F51579" s="1846"/>
    </row>
    <row r="51580" spans="6:6">
      <c r="F51580" s="1846"/>
    </row>
    <row r="51581" spans="6:6">
      <c r="F51581" s="1846"/>
    </row>
    <row r="51582" spans="6:6">
      <c r="F51582" s="1846"/>
    </row>
    <row r="51583" spans="6:6">
      <c r="F51583" s="1846"/>
    </row>
    <row r="51584" spans="6:6">
      <c r="F51584" s="1846"/>
    </row>
    <row r="51585" spans="6:6">
      <c r="F51585" s="1846"/>
    </row>
    <row r="51586" spans="6:6">
      <c r="F51586" s="1846"/>
    </row>
    <row r="51587" spans="6:6">
      <c r="F51587" s="1846"/>
    </row>
    <row r="51588" spans="6:6">
      <c r="F51588" s="1846"/>
    </row>
    <row r="51589" spans="6:6">
      <c r="F51589" s="1846"/>
    </row>
    <row r="51590" spans="6:6">
      <c r="F51590" s="1846"/>
    </row>
    <row r="51591" spans="6:6">
      <c r="F51591" s="1846"/>
    </row>
    <row r="51592" spans="6:6">
      <c r="F51592" s="1846"/>
    </row>
    <row r="51593" spans="6:6">
      <c r="F51593" s="1846"/>
    </row>
    <row r="51594" spans="6:6">
      <c r="F51594" s="1846"/>
    </row>
    <row r="51595" spans="6:6">
      <c r="F51595" s="1846"/>
    </row>
    <row r="51596" spans="6:6">
      <c r="F51596" s="1846"/>
    </row>
    <row r="51597" spans="6:6">
      <c r="F51597" s="1846"/>
    </row>
    <row r="51598" spans="6:6">
      <c r="F51598" s="1846"/>
    </row>
    <row r="51599" spans="6:6">
      <c r="F51599" s="1846"/>
    </row>
    <row r="51600" spans="6:6">
      <c r="F51600" s="1846"/>
    </row>
    <row r="51601" spans="6:6">
      <c r="F51601" s="1846"/>
    </row>
    <row r="51602" spans="6:6">
      <c r="F51602" s="1846"/>
    </row>
    <row r="51603" spans="6:6">
      <c r="F51603" s="1846"/>
    </row>
    <row r="51604" spans="6:6">
      <c r="F51604" s="1846"/>
    </row>
    <row r="51605" spans="6:6">
      <c r="F51605" s="1846"/>
    </row>
    <row r="51606" spans="6:6">
      <c r="F51606" s="1846"/>
    </row>
    <row r="51607" spans="6:6">
      <c r="F51607" s="1846"/>
    </row>
    <row r="51608" spans="6:6">
      <c r="F51608" s="1846"/>
    </row>
    <row r="51609" spans="6:6">
      <c r="F51609" s="1846"/>
    </row>
    <row r="51610" spans="6:6">
      <c r="F51610" s="1846"/>
    </row>
    <row r="51611" spans="6:6">
      <c r="F51611" s="1846"/>
    </row>
    <row r="51612" spans="6:6">
      <c r="F51612" s="1846"/>
    </row>
    <row r="51613" spans="6:6">
      <c r="F51613" s="1846"/>
    </row>
    <row r="51614" spans="6:6">
      <c r="F51614" s="1846"/>
    </row>
    <row r="51615" spans="6:6">
      <c r="F51615" s="1846"/>
    </row>
    <row r="51616" spans="6:6">
      <c r="F51616" s="1846"/>
    </row>
    <row r="51617" spans="6:6">
      <c r="F51617" s="1846"/>
    </row>
    <row r="51618" spans="6:6">
      <c r="F51618" s="1846"/>
    </row>
    <row r="51619" spans="6:6">
      <c r="F51619" s="1846"/>
    </row>
    <row r="51620" spans="6:6">
      <c r="F51620" s="1846"/>
    </row>
    <row r="51621" spans="6:6">
      <c r="F51621" s="1846"/>
    </row>
    <row r="51622" spans="6:6">
      <c r="F51622" s="1846"/>
    </row>
    <row r="51623" spans="6:6">
      <c r="F51623" s="1846"/>
    </row>
    <row r="51624" spans="6:6">
      <c r="F51624" s="1846"/>
    </row>
    <row r="51625" spans="6:6">
      <c r="F51625" s="1846"/>
    </row>
    <row r="51626" spans="6:6">
      <c r="F51626" s="1846"/>
    </row>
    <row r="51627" spans="6:6">
      <c r="F51627" s="1846"/>
    </row>
    <row r="51628" spans="6:6">
      <c r="F51628" s="1846"/>
    </row>
    <row r="51629" spans="6:6">
      <c r="F51629" s="1846"/>
    </row>
    <row r="51630" spans="6:6">
      <c r="F51630" s="1846"/>
    </row>
    <row r="51631" spans="6:6">
      <c r="F51631" s="1846"/>
    </row>
    <row r="51632" spans="6:6">
      <c r="F51632" s="1846"/>
    </row>
    <row r="51633" spans="6:6">
      <c r="F51633" s="1846"/>
    </row>
    <row r="51634" spans="6:6">
      <c r="F51634" s="1846"/>
    </row>
    <row r="51635" spans="6:6">
      <c r="F51635" s="1846"/>
    </row>
    <row r="51636" spans="6:6">
      <c r="F51636" s="1846"/>
    </row>
    <row r="51637" spans="6:6">
      <c r="F51637" s="1846"/>
    </row>
    <row r="51638" spans="6:6">
      <c r="F51638" s="1846"/>
    </row>
    <row r="51639" spans="6:6">
      <c r="F51639" s="1846"/>
    </row>
    <row r="51640" spans="6:6">
      <c r="F51640" s="1846"/>
    </row>
    <row r="51641" spans="6:6">
      <c r="F51641" s="1846"/>
    </row>
    <row r="51642" spans="6:6">
      <c r="F51642" s="1846"/>
    </row>
    <row r="51643" spans="6:6">
      <c r="F51643" s="1846"/>
    </row>
    <row r="51644" spans="6:6">
      <c r="F51644" s="1846"/>
    </row>
    <row r="51645" spans="6:6">
      <c r="F51645" s="1846"/>
    </row>
    <row r="51646" spans="6:6">
      <c r="F51646" s="1846"/>
    </row>
    <row r="51647" spans="6:6">
      <c r="F51647" s="1846"/>
    </row>
    <row r="51648" spans="6:6">
      <c r="F51648" s="1846"/>
    </row>
    <row r="51649" spans="6:6">
      <c r="F51649" s="1846"/>
    </row>
    <row r="51650" spans="6:6">
      <c r="F51650" s="1846"/>
    </row>
    <row r="51651" spans="6:6">
      <c r="F51651" s="1846"/>
    </row>
    <row r="51652" spans="6:6">
      <c r="F51652" s="1846"/>
    </row>
    <row r="51653" spans="6:6">
      <c r="F51653" s="1846"/>
    </row>
    <row r="51654" spans="6:6">
      <c r="F51654" s="1846"/>
    </row>
    <row r="51655" spans="6:6">
      <c r="F51655" s="1846"/>
    </row>
    <row r="51656" spans="6:6">
      <c r="F51656" s="1846"/>
    </row>
    <row r="51657" spans="6:6">
      <c r="F51657" s="1846"/>
    </row>
    <row r="51658" spans="6:6">
      <c r="F51658" s="1846"/>
    </row>
    <row r="51659" spans="6:6">
      <c r="F51659" s="1846"/>
    </row>
    <row r="51660" spans="6:6">
      <c r="F51660" s="1846"/>
    </row>
    <row r="51661" spans="6:6">
      <c r="F51661" s="1846"/>
    </row>
    <row r="51662" spans="6:6">
      <c r="F51662" s="1846"/>
    </row>
    <row r="51663" spans="6:6">
      <c r="F51663" s="1846"/>
    </row>
    <row r="51664" spans="6:6">
      <c r="F51664" s="1846"/>
    </row>
    <row r="51665" spans="6:6">
      <c r="F51665" s="1846"/>
    </row>
    <row r="51666" spans="6:6">
      <c r="F51666" s="1846"/>
    </row>
    <row r="51667" spans="6:6">
      <c r="F51667" s="1846"/>
    </row>
    <row r="51668" spans="6:6">
      <c r="F51668" s="1846"/>
    </row>
    <row r="51669" spans="6:6">
      <c r="F51669" s="1846"/>
    </row>
    <row r="51670" spans="6:6">
      <c r="F51670" s="1846"/>
    </row>
    <row r="51671" spans="6:6">
      <c r="F51671" s="1846"/>
    </row>
    <row r="51672" spans="6:6">
      <c r="F51672" s="1846"/>
    </row>
    <row r="51673" spans="6:6">
      <c r="F51673" s="1846"/>
    </row>
    <row r="51674" spans="6:6">
      <c r="F51674" s="1846"/>
    </row>
    <row r="51675" spans="6:6">
      <c r="F51675" s="1846"/>
    </row>
    <row r="51676" spans="6:6">
      <c r="F51676" s="1846"/>
    </row>
    <row r="51677" spans="6:6">
      <c r="F51677" s="1846"/>
    </row>
    <row r="51678" spans="6:6">
      <c r="F51678" s="1846"/>
    </row>
    <row r="51679" spans="6:6">
      <c r="F51679" s="1846"/>
    </row>
    <row r="51680" spans="6:6">
      <c r="F51680" s="1846"/>
    </row>
    <row r="51681" spans="6:6">
      <c r="F51681" s="1846"/>
    </row>
    <row r="51682" spans="6:6">
      <c r="F51682" s="1846"/>
    </row>
    <row r="51683" spans="6:6">
      <c r="F51683" s="1846"/>
    </row>
    <row r="51684" spans="6:6">
      <c r="F51684" s="1846"/>
    </row>
    <row r="51685" spans="6:6">
      <c r="F51685" s="1846"/>
    </row>
    <row r="51686" spans="6:6">
      <c r="F51686" s="1846"/>
    </row>
    <row r="51687" spans="6:6">
      <c r="F51687" s="1846"/>
    </row>
    <row r="51688" spans="6:6">
      <c r="F51688" s="1846"/>
    </row>
    <row r="51689" spans="6:6">
      <c r="F51689" s="1846"/>
    </row>
    <row r="51690" spans="6:6">
      <c r="F51690" s="1846"/>
    </row>
    <row r="51691" spans="6:6">
      <c r="F51691" s="1846"/>
    </row>
    <row r="51692" spans="6:6">
      <c r="F51692" s="1846"/>
    </row>
    <row r="51693" spans="6:6">
      <c r="F51693" s="1846"/>
    </row>
    <row r="51694" spans="6:6">
      <c r="F51694" s="1846"/>
    </row>
    <row r="51695" spans="6:6">
      <c r="F51695" s="1846"/>
    </row>
    <row r="51696" spans="6:6">
      <c r="F51696" s="1846"/>
    </row>
    <row r="51697" spans="6:6">
      <c r="F51697" s="1846"/>
    </row>
    <row r="51698" spans="6:6">
      <c r="F51698" s="1846"/>
    </row>
    <row r="51699" spans="6:6">
      <c r="F51699" s="1846"/>
    </row>
    <row r="51700" spans="6:6">
      <c r="F51700" s="1846"/>
    </row>
    <row r="51701" spans="6:6">
      <c r="F51701" s="1846"/>
    </row>
    <row r="51702" spans="6:6">
      <c r="F51702" s="1846"/>
    </row>
    <row r="51703" spans="6:6">
      <c r="F51703" s="1846"/>
    </row>
    <row r="51704" spans="6:6">
      <c r="F51704" s="1846"/>
    </row>
    <row r="51705" spans="6:6">
      <c r="F51705" s="1846"/>
    </row>
    <row r="51706" spans="6:6">
      <c r="F51706" s="1846"/>
    </row>
    <row r="51707" spans="6:6">
      <c r="F51707" s="1846"/>
    </row>
    <row r="51708" spans="6:6">
      <c r="F51708" s="1846"/>
    </row>
    <row r="51709" spans="6:6">
      <c r="F51709" s="1846"/>
    </row>
    <row r="51710" spans="6:6">
      <c r="F51710" s="1846"/>
    </row>
    <row r="51711" spans="6:6">
      <c r="F51711" s="1846"/>
    </row>
    <row r="51712" spans="6:6">
      <c r="F51712" s="1846"/>
    </row>
    <row r="51713" spans="6:6">
      <c r="F51713" s="1846"/>
    </row>
    <row r="51714" spans="6:6">
      <c r="F51714" s="1846"/>
    </row>
    <row r="51715" spans="6:6">
      <c r="F51715" s="1846"/>
    </row>
    <row r="51716" spans="6:6">
      <c r="F51716" s="1846"/>
    </row>
    <row r="51717" spans="6:6">
      <c r="F51717" s="1846"/>
    </row>
    <row r="51718" spans="6:6">
      <c r="F51718" s="1846"/>
    </row>
    <row r="51719" spans="6:6">
      <c r="F51719" s="1846"/>
    </row>
    <row r="51720" spans="6:6">
      <c r="F51720" s="1846"/>
    </row>
    <row r="51721" spans="6:6">
      <c r="F51721" s="1846"/>
    </row>
    <row r="51722" spans="6:6">
      <c r="F51722" s="1846"/>
    </row>
    <row r="51723" spans="6:6">
      <c r="F51723" s="1846"/>
    </row>
    <row r="51724" spans="6:6">
      <c r="F51724" s="1846"/>
    </row>
    <row r="51725" spans="6:6">
      <c r="F51725" s="1846"/>
    </row>
    <row r="51726" spans="6:6">
      <c r="F51726" s="1846"/>
    </row>
    <row r="51727" spans="6:6">
      <c r="F51727" s="1846"/>
    </row>
    <row r="51728" spans="6:6">
      <c r="F51728" s="1846"/>
    </row>
    <row r="51729" spans="6:6">
      <c r="F51729" s="1846"/>
    </row>
    <row r="51730" spans="6:6">
      <c r="F51730" s="1846"/>
    </row>
    <row r="51731" spans="6:6">
      <c r="F51731" s="1846"/>
    </row>
    <row r="51732" spans="6:6">
      <c r="F51732" s="1846"/>
    </row>
    <row r="51733" spans="6:6">
      <c r="F51733" s="1846"/>
    </row>
    <row r="51734" spans="6:6">
      <c r="F51734" s="1846"/>
    </row>
    <row r="51735" spans="6:6">
      <c r="F51735" s="1846"/>
    </row>
    <row r="51736" spans="6:6">
      <c r="F51736" s="1846"/>
    </row>
    <row r="51737" spans="6:6">
      <c r="F51737" s="1846"/>
    </row>
    <row r="51738" spans="6:6">
      <c r="F51738" s="1846"/>
    </row>
    <row r="51739" spans="6:6">
      <c r="F51739" s="1846"/>
    </row>
    <row r="51740" spans="6:6">
      <c r="F51740" s="1846"/>
    </row>
    <row r="51741" spans="6:6">
      <c r="F51741" s="1846"/>
    </row>
    <row r="51742" spans="6:6">
      <c r="F51742" s="1846"/>
    </row>
    <row r="51743" spans="6:6">
      <c r="F51743" s="1846"/>
    </row>
    <row r="51744" spans="6:6">
      <c r="F51744" s="1846"/>
    </row>
    <row r="51745" spans="6:6">
      <c r="F51745" s="1846"/>
    </row>
    <row r="51746" spans="6:6">
      <c r="F51746" s="1846"/>
    </row>
    <row r="51747" spans="6:6">
      <c r="F51747" s="1846"/>
    </row>
    <row r="51748" spans="6:6">
      <c r="F51748" s="1846"/>
    </row>
    <row r="51749" spans="6:6">
      <c r="F51749" s="1846"/>
    </row>
    <row r="51750" spans="6:6">
      <c r="F51750" s="1846"/>
    </row>
    <row r="51751" spans="6:6">
      <c r="F51751" s="1846"/>
    </row>
    <row r="51752" spans="6:6">
      <c r="F51752" s="1846"/>
    </row>
    <row r="51753" spans="6:6">
      <c r="F51753" s="1846"/>
    </row>
    <row r="51754" spans="6:6">
      <c r="F51754" s="1846"/>
    </row>
    <row r="51755" spans="6:6">
      <c r="F51755" s="1846"/>
    </row>
    <row r="51756" spans="6:6">
      <c r="F51756" s="1846"/>
    </row>
    <row r="51757" spans="6:6">
      <c r="F51757" s="1846"/>
    </row>
    <row r="51758" spans="6:6">
      <c r="F51758" s="1846"/>
    </row>
    <row r="51759" spans="6:6">
      <c r="F51759" s="1846"/>
    </row>
    <row r="51760" spans="6:6">
      <c r="F51760" s="1846"/>
    </row>
    <row r="51761" spans="6:6">
      <c r="F51761" s="1846"/>
    </row>
    <row r="51762" spans="6:6">
      <c r="F51762" s="1846"/>
    </row>
    <row r="51763" spans="6:6">
      <c r="F51763" s="1846"/>
    </row>
    <row r="51764" spans="6:6">
      <c r="F51764" s="1846"/>
    </row>
    <row r="51765" spans="6:6">
      <c r="F51765" s="1846"/>
    </row>
    <row r="51766" spans="6:6">
      <c r="F51766" s="1846"/>
    </row>
    <row r="51767" spans="6:6">
      <c r="F51767" s="1846"/>
    </row>
    <row r="51768" spans="6:6">
      <c r="F51768" s="1846"/>
    </row>
    <row r="51769" spans="6:6">
      <c r="F51769" s="1846"/>
    </row>
    <row r="51770" spans="6:6">
      <c r="F51770" s="1846"/>
    </row>
    <row r="51771" spans="6:6">
      <c r="F51771" s="1846"/>
    </row>
    <row r="51772" spans="6:6">
      <c r="F51772" s="1846"/>
    </row>
    <row r="51773" spans="6:6">
      <c r="F51773" s="1846"/>
    </row>
    <row r="51774" spans="6:6">
      <c r="F51774" s="1846"/>
    </row>
    <row r="51775" spans="6:6">
      <c r="F51775" s="1846"/>
    </row>
    <row r="51776" spans="6:6">
      <c r="F51776" s="1846"/>
    </row>
    <row r="51777" spans="6:6">
      <c r="F51777" s="1846"/>
    </row>
    <row r="51778" spans="6:6">
      <c r="F51778" s="1846"/>
    </row>
    <row r="51779" spans="6:6">
      <c r="F51779" s="1846"/>
    </row>
    <row r="51780" spans="6:6">
      <c r="F51780" s="1846"/>
    </row>
    <row r="51781" spans="6:6">
      <c r="F51781" s="1846"/>
    </row>
    <row r="51782" spans="6:6">
      <c r="F51782" s="1846"/>
    </row>
    <row r="51783" spans="6:6">
      <c r="F51783" s="1846"/>
    </row>
    <row r="51784" spans="6:6">
      <c r="F51784" s="1846"/>
    </row>
    <row r="51785" spans="6:6">
      <c r="F51785" s="1846"/>
    </row>
    <row r="51786" spans="6:6">
      <c r="F51786" s="1846"/>
    </row>
    <row r="51787" spans="6:6">
      <c r="F51787" s="1846"/>
    </row>
    <row r="51788" spans="6:6">
      <c r="F51788" s="1846"/>
    </row>
    <row r="51789" spans="6:6">
      <c r="F51789" s="1846"/>
    </row>
    <row r="51790" spans="6:6">
      <c r="F51790" s="1846"/>
    </row>
    <row r="51791" spans="6:6">
      <c r="F51791" s="1846"/>
    </row>
    <row r="51792" spans="6:6">
      <c r="F51792" s="1846"/>
    </row>
    <row r="51793" spans="6:6">
      <c r="F51793" s="1846"/>
    </row>
    <row r="51794" spans="6:6">
      <c r="F51794" s="1846"/>
    </row>
    <row r="51795" spans="6:6">
      <c r="F51795" s="1846"/>
    </row>
    <row r="51796" spans="6:6">
      <c r="F51796" s="1846"/>
    </row>
    <row r="51797" spans="6:6">
      <c r="F51797" s="1846"/>
    </row>
    <row r="51798" spans="6:6">
      <c r="F51798" s="1846"/>
    </row>
    <row r="51799" spans="6:6">
      <c r="F51799" s="1846"/>
    </row>
    <row r="51800" spans="6:6">
      <c r="F51800" s="1846"/>
    </row>
    <row r="51801" spans="6:6">
      <c r="F51801" s="1846"/>
    </row>
    <row r="51802" spans="6:6">
      <c r="F51802" s="1846"/>
    </row>
    <row r="51803" spans="6:6">
      <c r="F51803" s="1846"/>
    </row>
    <row r="51804" spans="6:6">
      <c r="F51804" s="1846"/>
    </row>
    <row r="51805" spans="6:6">
      <c r="F51805" s="1846"/>
    </row>
    <row r="51806" spans="6:6">
      <c r="F51806" s="1846"/>
    </row>
    <row r="51807" spans="6:6">
      <c r="F51807" s="1846"/>
    </row>
    <row r="51808" spans="6:6">
      <c r="F51808" s="1846"/>
    </row>
    <row r="51809" spans="6:6">
      <c r="F51809" s="1846"/>
    </row>
    <row r="51810" spans="6:6">
      <c r="F51810" s="1846"/>
    </row>
    <row r="51811" spans="6:6">
      <c r="F51811" s="1846"/>
    </row>
    <row r="51812" spans="6:6">
      <c r="F51812" s="1846"/>
    </row>
    <row r="51813" spans="6:6">
      <c r="F51813" s="1846"/>
    </row>
    <row r="51814" spans="6:6">
      <c r="F51814" s="1846"/>
    </row>
    <row r="51815" spans="6:6">
      <c r="F51815" s="1846"/>
    </row>
    <row r="51816" spans="6:6">
      <c r="F51816" s="1846"/>
    </row>
    <row r="51817" spans="6:6">
      <c r="F51817" s="1846"/>
    </row>
    <row r="51818" spans="6:6">
      <c r="F51818" s="1846"/>
    </row>
    <row r="51819" spans="6:6">
      <c r="F51819" s="1846"/>
    </row>
    <row r="51820" spans="6:6">
      <c r="F51820" s="1846"/>
    </row>
    <row r="51821" spans="6:6">
      <c r="F51821" s="1846"/>
    </row>
    <row r="51822" spans="6:6">
      <c r="F51822" s="1846"/>
    </row>
    <row r="51823" spans="6:6">
      <c r="F51823" s="1846"/>
    </row>
    <row r="51824" spans="6:6">
      <c r="F51824" s="1846"/>
    </row>
    <row r="51825" spans="6:6">
      <c r="F51825" s="1846"/>
    </row>
    <row r="51826" spans="6:6">
      <c r="F51826" s="1846"/>
    </row>
    <row r="51827" spans="6:6">
      <c r="F51827" s="1846"/>
    </row>
    <row r="51828" spans="6:6">
      <c r="F51828" s="1846"/>
    </row>
    <row r="51829" spans="6:6">
      <c r="F51829" s="1846"/>
    </row>
    <row r="51830" spans="6:6">
      <c r="F51830" s="1846"/>
    </row>
    <row r="51831" spans="6:6">
      <c r="F51831" s="1846"/>
    </row>
    <row r="51832" spans="6:6">
      <c r="F51832" s="1846"/>
    </row>
    <row r="51833" spans="6:6">
      <c r="F51833" s="1846"/>
    </row>
    <row r="51834" spans="6:6">
      <c r="F51834" s="1846"/>
    </row>
    <row r="51835" spans="6:6">
      <c r="F51835" s="1846"/>
    </row>
    <row r="51836" spans="6:6">
      <c r="F51836" s="1846"/>
    </row>
    <row r="51837" spans="6:6">
      <c r="F51837" s="1846"/>
    </row>
    <row r="51838" spans="6:6">
      <c r="F51838" s="1846"/>
    </row>
    <row r="51839" spans="6:6">
      <c r="F51839" s="1846"/>
    </row>
    <row r="51840" spans="6:6">
      <c r="F51840" s="1846"/>
    </row>
    <row r="51841" spans="6:6">
      <c r="F51841" s="1846"/>
    </row>
    <row r="51842" spans="6:6">
      <c r="F51842" s="1846"/>
    </row>
    <row r="51843" spans="6:6">
      <c r="F51843" s="1846"/>
    </row>
    <row r="51844" spans="6:6">
      <c r="F51844" s="1846"/>
    </row>
    <row r="51845" spans="6:6">
      <c r="F51845" s="1846"/>
    </row>
    <row r="51846" spans="6:6">
      <c r="F51846" s="1846"/>
    </row>
    <row r="51847" spans="6:6">
      <c r="F51847" s="1846"/>
    </row>
    <row r="51848" spans="6:6">
      <c r="F51848" s="1846"/>
    </row>
    <row r="51849" spans="6:6">
      <c r="F51849" s="1846"/>
    </row>
    <row r="51850" spans="6:6">
      <c r="F51850" s="1846"/>
    </row>
    <row r="51851" spans="6:6">
      <c r="F51851" s="1846"/>
    </row>
    <row r="51852" spans="6:6">
      <c r="F51852" s="1846"/>
    </row>
    <row r="51853" spans="6:6">
      <c r="F51853" s="1846"/>
    </row>
    <row r="51854" spans="6:6">
      <c r="F51854" s="1846"/>
    </row>
    <row r="51855" spans="6:6">
      <c r="F51855" s="1846"/>
    </row>
    <row r="51856" spans="6:6">
      <c r="F51856" s="1846"/>
    </row>
    <row r="51857" spans="6:6">
      <c r="F51857" s="1846"/>
    </row>
    <row r="51858" spans="6:6">
      <c r="F51858" s="1846"/>
    </row>
    <row r="51859" spans="6:6">
      <c r="F51859" s="1846"/>
    </row>
    <row r="51860" spans="6:6">
      <c r="F51860" s="1846"/>
    </row>
    <row r="51861" spans="6:6">
      <c r="F51861" s="1846"/>
    </row>
    <row r="51862" spans="6:6">
      <c r="F51862" s="1846"/>
    </row>
    <row r="51863" spans="6:6">
      <c r="F51863" s="1846"/>
    </row>
    <row r="51864" spans="6:6">
      <c r="F51864" s="1846"/>
    </row>
    <row r="51865" spans="6:6">
      <c r="F51865" s="1846"/>
    </row>
    <row r="51866" spans="6:6">
      <c r="F51866" s="1846"/>
    </row>
    <row r="51867" spans="6:6">
      <c r="F51867" s="1846"/>
    </row>
    <row r="51868" spans="6:6">
      <c r="F51868" s="1846"/>
    </row>
    <row r="51869" spans="6:6">
      <c r="F51869" s="1846"/>
    </row>
    <row r="51870" spans="6:6">
      <c r="F51870" s="1846"/>
    </row>
    <row r="51871" spans="6:6">
      <c r="F51871" s="1846"/>
    </row>
    <row r="51872" spans="6:6">
      <c r="F51872" s="1846"/>
    </row>
    <row r="51873" spans="6:6">
      <c r="F51873" s="1846"/>
    </row>
    <row r="51874" spans="6:6">
      <c r="F51874" s="1846"/>
    </row>
    <row r="51875" spans="6:6">
      <c r="F51875" s="1846"/>
    </row>
    <row r="51876" spans="6:6">
      <c r="F51876" s="1846"/>
    </row>
    <row r="51877" spans="6:6">
      <c r="F51877" s="1846"/>
    </row>
    <row r="51878" spans="6:6">
      <c r="F51878" s="1846"/>
    </row>
    <row r="51879" spans="6:6">
      <c r="F51879" s="1846"/>
    </row>
    <row r="51880" spans="6:6">
      <c r="F51880" s="1846"/>
    </row>
    <row r="51881" spans="6:6">
      <c r="F51881" s="1846"/>
    </row>
    <row r="51882" spans="6:6">
      <c r="F51882" s="1846"/>
    </row>
    <row r="51883" spans="6:6">
      <c r="F51883" s="1846"/>
    </row>
    <row r="51884" spans="6:6">
      <c r="F51884" s="1846"/>
    </row>
    <row r="51885" spans="6:6">
      <c r="F51885" s="1846"/>
    </row>
    <row r="51886" spans="6:6">
      <c r="F51886" s="1846"/>
    </row>
    <row r="51887" spans="6:6">
      <c r="F51887" s="1846"/>
    </row>
    <row r="51888" spans="6:6">
      <c r="F51888" s="1846"/>
    </row>
    <row r="51889" spans="6:6">
      <c r="F51889" s="1846"/>
    </row>
    <row r="51890" spans="6:6">
      <c r="F51890" s="1846"/>
    </row>
    <row r="51891" spans="6:6">
      <c r="F51891" s="1846"/>
    </row>
    <row r="51892" spans="6:6">
      <c r="F51892" s="1846"/>
    </row>
    <row r="51893" spans="6:6">
      <c r="F51893" s="1846"/>
    </row>
    <row r="51894" spans="6:6">
      <c r="F51894" s="1846"/>
    </row>
    <row r="51895" spans="6:6">
      <c r="F51895" s="1846"/>
    </row>
    <row r="51896" spans="6:6">
      <c r="F51896" s="1846"/>
    </row>
    <row r="51897" spans="6:6">
      <c r="F51897" s="1846"/>
    </row>
    <row r="51898" spans="6:6">
      <c r="F51898" s="1846"/>
    </row>
    <row r="51899" spans="6:6">
      <c r="F51899" s="1846"/>
    </row>
    <row r="51900" spans="6:6">
      <c r="F51900" s="1846"/>
    </row>
    <row r="51901" spans="6:6">
      <c r="F51901" s="1846"/>
    </row>
    <row r="51902" spans="6:6">
      <c r="F51902" s="1846"/>
    </row>
    <row r="51903" spans="6:6">
      <c r="F51903" s="1846"/>
    </row>
    <row r="51904" spans="6:6">
      <c r="F51904" s="1846"/>
    </row>
    <row r="51905" spans="6:6">
      <c r="F51905" s="1846"/>
    </row>
    <row r="51906" spans="6:6">
      <c r="F51906" s="1846"/>
    </row>
    <row r="51907" spans="6:6">
      <c r="F51907" s="1846"/>
    </row>
    <row r="51908" spans="6:6">
      <c r="F51908" s="1846"/>
    </row>
    <row r="51909" spans="6:6">
      <c r="F51909" s="1846"/>
    </row>
    <row r="51910" spans="6:6">
      <c r="F51910" s="1846"/>
    </row>
    <row r="51911" spans="6:6">
      <c r="F51911" s="1846"/>
    </row>
    <row r="51912" spans="6:6">
      <c r="F51912" s="1846"/>
    </row>
    <row r="51913" spans="6:6">
      <c r="F51913" s="1846"/>
    </row>
    <row r="51914" spans="6:6">
      <c r="F51914" s="1846"/>
    </row>
    <row r="51915" spans="6:6">
      <c r="F51915" s="1846"/>
    </row>
    <row r="51916" spans="6:6">
      <c r="F51916" s="1846"/>
    </row>
    <row r="51917" spans="6:6">
      <c r="F51917" s="1846"/>
    </row>
    <row r="51918" spans="6:6">
      <c r="F51918" s="1846"/>
    </row>
    <row r="51919" spans="6:6">
      <c r="F51919" s="1846"/>
    </row>
    <row r="51920" spans="6:6">
      <c r="F51920" s="1846"/>
    </row>
    <row r="51921" spans="6:6">
      <c r="F51921" s="1846"/>
    </row>
    <row r="51922" spans="6:6">
      <c r="F51922" s="1846"/>
    </row>
    <row r="51923" spans="6:6">
      <c r="F51923" s="1846"/>
    </row>
    <row r="51924" spans="6:6">
      <c r="F51924" s="1846"/>
    </row>
    <row r="51925" spans="6:6">
      <c r="F51925" s="1846"/>
    </row>
    <row r="51926" spans="6:6">
      <c r="F51926" s="1846"/>
    </row>
    <row r="51927" spans="6:6">
      <c r="F51927" s="1846"/>
    </row>
    <row r="51928" spans="6:6">
      <c r="F51928" s="1846"/>
    </row>
    <row r="51929" spans="6:6">
      <c r="F51929" s="1846"/>
    </row>
    <row r="51930" spans="6:6">
      <c r="F51930" s="1846"/>
    </row>
    <row r="51931" spans="6:6">
      <c r="F51931" s="1846"/>
    </row>
    <row r="51932" spans="6:6">
      <c r="F51932" s="1846"/>
    </row>
    <row r="51933" spans="6:6">
      <c r="F51933" s="1846"/>
    </row>
    <row r="51934" spans="6:6">
      <c r="F51934" s="1846"/>
    </row>
    <row r="51935" spans="6:6">
      <c r="F51935" s="1846"/>
    </row>
    <row r="51936" spans="6:6">
      <c r="F51936" s="1846"/>
    </row>
    <row r="51937" spans="6:6">
      <c r="F51937" s="1846"/>
    </row>
    <row r="51938" spans="6:6">
      <c r="F51938" s="1846"/>
    </row>
    <row r="51939" spans="6:6">
      <c r="F51939" s="1846"/>
    </row>
    <row r="51940" spans="6:6">
      <c r="F51940" s="1846"/>
    </row>
    <row r="51941" spans="6:6">
      <c r="F51941" s="1846"/>
    </row>
    <row r="51942" spans="6:6">
      <c r="F51942" s="1846"/>
    </row>
    <row r="51943" spans="6:6">
      <c r="F51943" s="1846"/>
    </row>
    <row r="51944" spans="6:6">
      <c r="F51944" s="1846"/>
    </row>
    <row r="51945" spans="6:6">
      <c r="F51945" s="1846"/>
    </row>
    <row r="51946" spans="6:6">
      <c r="F51946" s="1846"/>
    </row>
    <row r="51947" spans="6:6">
      <c r="F51947" s="1846"/>
    </row>
    <row r="51948" spans="6:6">
      <c r="F51948" s="1846"/>
    </row>
    <row r="51949" spans="6:6">
      <c r="F51949" s="1846"/>
    </row>
    <row r="51950" spans="6:6">
      <c r="F51950" s="1846"/>
    </row>
    <row r="51951" spans="6:6">
      <c r="F51951" s="1846"/>
    </row>
    <row r="51952" spans="6:6">
      <c r="F51952" s="1846"/>
    </row>
    <row r="51953" spans="6:6">
      <c r="F51953" s="1846"/>
    </row>
    <row r="51954" spans="6:6">
      <c r="F51954" s="1846"/>
    </row>
    <row r="51955" spans="6:6">
      <c r="F51955" s="1846"/>
    </row>
    <row r="51956" spans="6:6">
      <c r="F51956" s="1846"/>
    </row>
    <row r="51957" spans="6:6">
      <c r="F51957" s="1846"/>
    </row>
    <row r="51958" spans="6:6">
      <c r="F51958" s="1846"/>
    </row>
    <row r="51959" spans="6:6">
      <c r="F51959" s="1846"/>
    </row>
    <row r="51960" spans="6:6">
      <c r="F51960" s="1846"/>
    </row>
    <row r="51961" spans="6:6">
      <c r="F51961" s="1846"/>
    </row>
    <row r="51962" spans="6:6">
      <c r="F51962" s="1846"/>
    </row>
    <row r="51963" spans="6:6">
      <c r="F51963" s="1846"/>
    </row>
    <row r="51964" spans="6:6">
      <c r="F51964" s="1846"/>
    </row>
    <row r="51965" spans="6:6">
      <c r="F51965" s="1846"/>
    </row>
    <row r="51966" spans="6:6">
      <c r="F51966" s="1846"/>
    </row>
    <row r="51967" spans="6:6">
      <c r="F51967" s="1846"/>
    </row>
    <row r="51968" spans="6:6">
      <c r="F51968" s="1846"/>
    </row>
    <row r="51969" spans="6:6">
      <c r="F51969" s="1846"/>
    </row>
    <row r="51970" spans="6:6">
      <c r="F51970" s="1846"/>
    </row>
    <row r="51971" spans="6:6">
      <c r="F51971" s="1846"/>
    </row>
    <row r="51972" spans="6:6">
      <c r="F51972" s="1846"/>
    </row>
    <row r="51973" spans="6:6">
      <c r="F51973" s="1846"/>
    </row>
    <row r="51974" spans="6:6">
      <c r="F51974" s="1846"/>
    </row>
    <row r="51975" spans="6:6">
      <c r="F51975" s="1846"/>
    </row>
    <row r="51976" spans="6:6">
      <c r="F51976" s="1846"/>
    </row>
    <row r="51977" spans="6:6">
      <c r="F51977" s="1846"/>
    </row>
    <row r="51978" spans="6:6">
      <c r="F51978" s="1846"/>
    </row>
    <row r="51979" spans="6:6">
      <c r="F51979" s="1846"/>
    </row>
    <row r="51980" spans="6:6">
      <c r="F51980" s="1846"/>
    </row>
    <row r="51981" spans="6:6">
      <c r="F51981" s="1846"/>
    </row>
    <row r="51982" spans="6:6">
      <c r="F51982" s="1846"/>
    </row>
    <row r="51983" spans="6:6">
      <c r="F51983" s="1846"/>
    </row>
    <row r="51984" spans="6:6">
      <c r="F51984" s="1846"/>
    </row>
    <row r="51985" spans="6:6">
      <c r="F51985" s="1846"/>
    </row>
    <row r="51986" spans="6:6">
      <c r="F51986" s="1846"/>
    </row>
    <row r="51987" spans="6:6">
      <c r="F51987" s="1846"/>
    </row>
    <row r="51988" spans="6:6">
      <c r="F51988" s="1846"/>
    </row>
    <row r="51989" spans="6:6">
      <c r="F51989" s="1846"/>
    </row>
    <row r="51990" spans="6:6">
      <c r="F51990" s="1846"/>
    </row>
    <row r="51991" spans="6:6">
      <c r="F51991" s="1846"/>
    </row>
    <row r="51992" spans="6:6">
      <c r="F51992" s="1846"/>
    </row>
    <row r="51993" spans="6:6">
      <c r="F51993" s="1846"/>
    </row>
    <row r="51994" spans="6:6">
      <c r="F51994" s="1846"/>
    </row>
    <row r="51995" spans="6:6">
      <c r="F51995" s="1846"/>
    </row>
    <row r="51996" spans="6:6">
      <c r="F51996" s="1846"/>
    </row>
    <row r="51997" spans="6:6">
      <c r="F51997" s="1846"/>
    </row>
    <row r="51998" spans="6:6">
      <c r="F51998" s="1846"/>
    </row>
    <row r="51999" spans="6:6">
      <c r="F51999" s="1846"/>
    </row>
    <row r="52000" spans="6:6">
      <c r="F52000" s="1846"/>
    </row>
    <row r="52001" spans="6:6">
      <c r="F52001" s="1846"/>
    </row>
    <row r="52002" spans="6:6">
      <c r="F52002" s="1846"/>
    </row>
    <row r="52003" spans="6:6">
      <c r="F52003" s="1846"/>
    </row>
    <row r="52004" spans="6:6">
      <c r="F52004" s="1846"/>
    </row>
    <row r="52005" spans="6:6">
      <c r="F52005" s="1846"/>
    </row>
    <row r="52006" spans="6:6">
      <c r="F52006" s="1846"/>
    </row>
    <row r="52007" spans="6:6">
      <c r="F52007" s="1846"/>
    </row>
    <row r="52008" spans="6:6">
      <c r="F52008" s="1846"/>
    </row>
    <row r="52009" spans="6:6">
      <c r="F52009" s="1846"/>
    </row>
    <row r="52010" spans="6:6">
      <c r="F52010" s="1846"/>
    </row>
    <row r="52011" spans="6:6">
      <c r="F52011" s="1846"/>
    </row>
    <row r="52012" spans="6:6">
      <c r="F52012" s="1846"/>
    </row>
    <row r="52013" spans="6:6">
      <c r="F52013" s="1846"/>
    </row>
    <row r="52014" spans="6:6">
      <c r="F52014" s="1846"/>
    </row>
    <row r="52015" spans="6:6">
      <c r="F52015" s="1846"/>
    </row>
    <row r="52016" spans="6:6">
      <c r="F52016" s="1846"/>
    </row>
    <row r="52017" spans="6:6">
      <c r="F52017" s="1846"/>
    </row>
    <row r="52018" spans="6:6">
      <c r="F52018" s="1846"/>
    </row>
    <row r="52019" spans="6:6">
      <c r="F52019" s="1846"/>
    </row>
    <row r="52020" spans="6:6">
      <c r="F52020" s="1846"/>
    </row>
    <row r="52021" spans="6:6">
      <c r="F52021" s="1846"/>
    </row>
    <row r="52022" spans="6:6">
      <c r="F52022" s="1846"/>
    </row>
    <row r="52023" spans="6:6">
      <c r="F52023" s="1846"/>
    </row>
    <row r="52024" spans="6:6">
      <c r="F52024" s="1846"/>
    </row>
    <row r="52025" spans="6:6">
      <c r="F52025" s="1846"/>
    </row>
    <row r="52026" spans="6:6">
      <c r="F52026" s="1846"/>
    </row>
    <row r="52027" spans="6:6">
      <c r="F52027" s="1846"/>
    </row>
    <row r="52028" spans="6:6">
      <c r="F52028" s="1846"/>
    </row>
    <row r="52029" spans="6:6">
      <c r="F52029" s="1846"/>
    </row>
    <row r="52030" spans="6:6">
      <c r="F52030" s="1846"/>
    </row>
    <row r="52031" spans="6:6">
      <c r="F52031" s="1846"/>
    </row>
    <row r="52032" spans="6:6">
      <c r="F52032" s="1846"/>
    </row>
    <row r="52033" spans="6:6">
      <c r="F52033" s="1846"/>
    </row>
    <row r="52034" spans="6:6">
      <c r="F52034" s="1846"/>
    </row>
    <row r="52035" spans="6:6">
      <c r="F52035" s="1846"/>
    </row>
    <row r="52036" spans="6:6">
      <c r="F52036" s="1846"/>
    </row>
    <row r="52037" spans="6:6">
      <c r="F52037" s="1846"/>
    </row>
    <row r="52038" spans="6:6">
      <c r="F52038" s="1846"/>
    </row>
    <row r="52039" spans="6:6">
      <c r="F52039" s="1846"/>
    </row>
    <row r="52040" spans="6:6">
      <c r="F52040" s="1846"/>
    </row>
    <row r="52041" spans="6:6">
      <c r="F52041" s="1846"/>
    </row>
    <row r="52042" spans="6:6">
      <c r="F52042" s="1846"/>
    </row>
    <row r="52043" spans="6:6">
      <c r="F52043" s="1846"/>
    </row>
    <row r="52044" spans="6:6">
      <c r="F52044" s="1846"/>
    </row>
    <row r="52045" spans="6:6">
      <c r="F52045" s="1846"/>
    </row>
    <row r="52046" spans="6:6">
      <c r="F52046" s="1846"/>
    </row>
    <row r="52047" spans="6:6">
      <c r="F52047" s="1846"/>
    </row>
    <row r="52048" spans="6:6">
      <c r="F52048" s="1846"/>
    </row>
    <row r="52049" spans="6:6">
      <c r="F52049" s="1846"/>
    </row>
    <row r="52050" spans="6:6">
      <c r="F52050" s="1846"/>
    </row>
    <row r="52051" spans="6:6">
      <c r="F52051" s="1846"/>
    </row>
    <row r="52052" spans="6:6">
      <c r="F52052" s="1846"/>
    </row>
    <row r="52053" spans="6:6">
      <c r="F52053" s="1846"/>
    </row>
    <row r="52054" spans="6:6">
      <c r="F52054" s="1846"/>
    </row>
    <row r="52055" spans="6:6">
      <c r="F52055" s="1846"/>
    </row>
    <row r="52056" spans="6:6">
      <c r="F52056" s="1846"/>
    </row>
    <row r="52057" spans="6:6">
      <c r="F52057" s="1846"/>
    </row>
    <row r="52058" spans="6:6">
      <c r="F52058" s="1846"/>
    </row>
    <row r="52059" spans="6:6">
      <c r="F52059" s="1846"/>
    </row>
    <row r="52060" spans="6:6">
      <c r="F52060" s="1846"/>
    </row>
    <row r="52061" spans="6:6">
      <c r="F52061" s="1846"/>
    </row>
    <row r="52062" spans="6:6">
      <c r="F52062" s="1846"/>
    </row>
    <row r="52063" spans="6:6">
      <c r="F52063" s="1846"/>
    </row>
    <row r="52064" spans="6:6">
      <c r="F52064" s="1846"/>
    </row>
    <row r="52065" spans="6:6">
      <c r="F52065" s="1846"/>
    </row>
    <row r="52066" spans="6:6">
      <c r="F52066" s="1846"/>
    </row>
    <row r="52067" spans="6:6">
      <c r="F52067" s="1846"/>
    </row>
    <row r="52068" spans="6:6">
      <c r="F52068" s="1846"/>
    </row>
    <row r="52069" spans="6:6">
      <c r="F52069" s="1846"/>
    </row>
    <row r="52070" spans="6:6">
      <c r="F52070" s="1846"/>
    </row>
    <row r="52071" spans="6:6">
      <c r="F52071" s="1846"/>
    </row>
    <row r="52072" spans="6:6">
      <c r="F52072" s="1846"/>
    </row>
    <row r="52073" spans="6:6">
      <c r="F52073" s="1846"/>
    </row>
    <row r="52074" spans="6:6">
      <c r="F52074" s="1846"/>
    </row>
    <row r="52075" spans="6:6">
      <c r="F52075" s="1846"/>
    </row>
    <row r="52076" spans="6:6">
      <c r="F52076" s="1846"/>
    </row>
    <row r="52077" spans="6:6">
      <c r="F52077" s="1846"/>
    </row>
    <row r="52078" spans="6:6">
      <c r="F52078" s="1846"/>
    </row>
    <row r="52079" spans="6:6">
      <c r="F52079" s="1846"/>
    </row>
    <row r="52080" spans="6:6">
      <c r="F52080" s="1846"/>
    </row>
    <row r="52081" spans="6:6">
      <c r="F52081" s="1846"/>
    </row>
    <row r="52082" spans="6:6">
      <c r="F52082" s="1846"/>
    </row>
    <row r="52083" spans="6:6">
      <c r="F52083" s="1846"/>
    </row>
    <row r="52084" spans="6:6">
      <c r="F52084" s="1846"/>
    </row>
    <row r="52085" spans="6:6">
      <c r="F52085" s="1846"/>
    </row>
    <row r="52086" spans="6:6">
      <c r="F52086" s="1846"/>
    </row>
    <row r="52087" spans="6:6">
      <c r="F52087" s="1846"/>
    </row>
    <row r="52088" spans="6:6">
      <c r="F52088" s="1846"/>
    </row>
    <row r="52089" spans="6:6">
      <c r="F52089" s="1846"/>
    </row>
    <row r="52090" spans="6:6">
      <c r="F52090" s="1846"/>
    </row>
    <row r="52091" spans="6:6">
      <c r="F52091" s="1846"/>
    </row>
    <row r="52092" spans="6:6">
      <c r="F52092" s="1846"/>
    </row>
    <row r="52093" spans="6:6">
      <c r="F52093" s="1846"/>
    </row>
    <row r="52094" spans="6:6">
      <c r="F52094" s="1846"/>
    </row>
    <row r="52095" spans="6:6">
      <c r="F52095" s="1846"/>
    </row>
    <row r="52096" spans="6:6">
      <c r="F52096" s="1846"/>
    </row>
    <row r="52097" spans="6:6">
      <c r="F52097" s="1846"/>
    </row>
    <row r="52098" spans="6:6">
      <c r="F52098" s="1846"/>
    </row>
    <row r="52099" spans="6:6">
      <c r="F52099" s="1846"/>
    </row>
    <row r="52100" spans="6:6">
      <c r="F52100" s="1846"/>
    </row>
    <row r="52101" spans="6:6">
      <c r="F52101" s="1846"/>
    </row>
    <row r="52102" spans="6:6">
      <c r="F52102" s="1846"/>
    </row>
    <row r="52103" spans="6:6">
      <c r="F52103" s="1846"/>
    </row>
    <row r="52104" spans="6:6">
      <c r="F52104" s="1846"/>
    </row>
    <row r="52105" spans="6:6">
      <c r="F52105" s="1846"/>
    </row>
    <row r="52106" spans="6:6">
      <c r="F52106" s="1846"/>
    </row>
    <row r="52107" spans="6:6">
      <c r="F52107" s="1846"/>
    </row>
    <row r="52108" spans="6:6">
      <c r="F52108" s="1846"/>
    </row>
    <row r="52109" spans="6:6">
      <c r="F52109" s="1846"/>
    </row>
    <row r="52110" spans="6:6">
      <c r="F52110" s="1846"/>
    </row>
    <row r="52111" spans="6:6">
      <c r="F52111" s="1846"/>
    </row>
    <row r="52112" spans="6:6">
      <c r="F52112" s="1846"/>
    </row>
    <row r="52113" spans="6:6">
      <c r="F52113" s="1846"/>
    </row>
    <row r="52114" spans="6:6">
      <c r="F52114" s="1846"/>
    </row>
    <row r="52115" spans="6:6">
      <c r="F52115" s="1846"/>
    </row>
    <row r="52116" spans="6:6">
      <c r="F52116" s="1846"/>
    </row>
    <row r="52117" spans="6:6">
      <c r="F52117" s="1846"/>
    </row>
    <row r="52118" spans="6:6">
      <c r="F52118" s="1846"/>
    </row>
    <row r="52119" spans="6:6">
      <c r="F52119" s="1846"/>
    </row>
    <row r="52120" spans="6:6">
      <c r="F52120" s="1846"/>
    </row>
    <row r="52121" spans="6:6">
      <c r="F52121" s="1846"/>
    </row>
    <row r="52122" spans="6:6">
      <c r="F52122" s="1846"/>
    </row>
    <row r="52123" spans="6:6">
      <c r="F52123" s="1846"/>
    </row>
    <row r="52124" spans="6:6">
      <c r="F52124" s="1846"/>
    </row>
    <row r="52125" spans="6:6">
      <c r="F52125" s="1846"/>
    </row>
    <row r="52126" spans="6:6">
      <c r="F52126" s="1846"/>
    </row>
    <row r="52127" spans="6:6">
      <c r="F52127" s="1846"/>
    </row>
    <row r="52128" spans="6:6">
      <c r="F52128" s="1846"/>
    </row>
    <row r="52129" spans="6:6">
      <c r="F52129" s="1846"/>
    </row>
    <row r="52130" spans="6:6">
      <c r="F52130" s="1846"/>
    </row>
    <row r="52131" spans="6:6">
      <c r="F52131" s="1846"/>
    </row>
    <row r="52132" spans="6:6">
      <c r="F52132" s="1846"/>
    </row>
    <row r="52133" spans="6:6">
      <c r="F52133" s="1846"/>
    </row>
    <row r="52134" spans="6:6">
      <c r="F52134" s="1846"/>
    </row>
    <row r="52135" spans="6:6">
      <c r="F52135" s="1846"/>
    </row>
    <row r="52136" spans="6:6">
      <c r="F52136" s="1846"/>
    </row>
    <row r="52137" spans="6:6">
      <c r="F52137" s="1846"/>
    </row>
    <row r="52138" spans="6:6">
      <c r="F52138" s="1846"/>
    </row>
    <row r="52139" spans="6:6">
      <c r="F52139" s="1846"/>
    </row>
    <row r="52140" spans="6:6">
      <c r="F52140" s="1846"/>
    </row>
    <row r="52141" spans="6:6">
      <c r="F52141" s="1846"/>
    </row>
    <row r="52142" spans="6:6">
      <c r="F52142" s="1846"/>
    </row>
    <row r="52143" spans="6:6">
      <c r="F52143" s="1846"/>
    </row>
    <row r="52144" spans="6:6">
      <c r="F52144" s="1846"/>
    </row>
    <row r="52145" spans="6:6">
      <c r="F52145" s="1846"/>
    </row>
    <row r="52146" spans="6:6">
      <c r="F52146" s="1846"/>
    </row>
    <row r="52147" spans="6:6">
      <c r="F52147" s="1846"/>
    </row>
    <row r="52148" spans="6:6">
      <c r="F52148" s="1846"/>
    </row>
    <row r="52149" spans="6:6">
      <c r="F52149" s="1846"/>
    </row>
    <row r="52150" spans="6:6">
      <c r="F52150" s="1846"/>
    </row>
    <row r="52151" spans="6:6">
      <c r="F52151" s="1846"/>
    </row>
    <row r="52152" spans="6:6">
      <c r="F52152" s="1846"/>
    </row>
    <row r="52153" spans="6:6">
      <c r="F52153" s="1846"/>
    </row>
    <row r="52154" spans="6:6">
      <c r="F52154" s="1846"/>
    </row>
    <row r="52155" spans="6:6">
      <c r="F52155" s="1846"/>
    </row>
    <row r="52156" spans="6:6">
      <c r="F52156" s="1846"/>
    </row>
    <row r="52157" spans="6:6">
      <c r="F52157" s="1846"/>
    </row>
    <row r="52158" spans="6:6">
      <c r="F52158" s="1846"/>
    </row>
    <row r="52159" spans="6:6">
      <c r="F52159" s="1846"/>
    </row>
    <row r="52160" spans="6:6">
      <c r="F52160" s="1846"/>
    </row>
    <row r="52161" spans="6:6">
      <c r="F52161" s="1846"/>
    </row>
    <row r="52162" spans="6:6">
      <c r="F52162" s="1846"/>
    </row>
    <row r="52163" spans="6:6">
      <c r="F52163" s="1846"/>
    </row>
    <row r="52164" spans="6:6">
      <c r="F52164" s="1846"/>
    </row>
    <row r="52165" spans="6:6">
      <c r="F52165" s="1846"/>
    </row>
    <row r="52166" spans="6:6">
      <c r="F52166" s="1846"/>
    </row>
    <row r="52167" spans="6:6">
      <c r="F52167" s="1846"/>
    </row>
    <row r="52168" spans="6:6">
      <c r="F52168" s="1846"/>
    </row>
    <row r="52169" spans="6:6">
      <c r="F52169" s="1846"/>
    </row>
    <row r="52170" spans="6:6">
      <c r="F52170" s="1846"/>
    </row>
    <row r="52171" spans="6:6">
      <c r="F52171" s="1846"/>
    </row>
    <row r="52172" spans="6:6">
      <c r="F52172" s="1846"/>
    </row>
    <row r="52173" spans="6:6">
      <c r="F52173" s="1846"/>
    </row>
    <row r="52174" spans="6:6">
      <c r="F52174" s="1846"/>
    </row>
    <row r="52175" spans="6:6">
      <c r="F52175" s="1846"/>
    </row>
    <row r="52176" spans="6:6">
      <c r="F52176" s="1846"/>
    </row>
    <row r="52177" spans="6:6">
      <c r="F52177" s="1846"/>
    </row>
    <row r="52178" spans="6:6">
      <c r="F52178" s="1846"/>
    </row>
    <row r="52179" spans="6:6">
      <c r="F52179" s="1846"/>
    </row>
    <row r="52180" spans="6:6">
      <c r="F52180" s="1846"/>
    </row>
    <row r="52181" spans="6:6">
      <c r="F52181" s="1846"/>
    </row>
    <row r="52182" spans="6:6">
      <c r="F52182" s="1846"/>
    </row>
    <row r="52183" spans="6:6">
      <c r="F52183" s="1846"/>
    </row>
    <row r="52184" spans="6:6">
      <c r="F52184" s="1846"/>
    </row>
    <row r="52185" spans="6:6">
      <c r="F52185" s="1846"/>
    </row>
    <row r="52186" spans="6:6">
      <c r="F52186" s="1846"/>
    </row>
    <row r="52187" spans="6:6">
      <c r="F52187" s="1846"/>
    </row>
    <row r="52188" spans="6:6">
      <c r="F52188" s="1846"/>
    </row>
    <row r="52189" spans="6:6">
      <c r="F52189" s="1846"/>
    </row>
    <row r="52190" spans="6:6">
      <c r="F52190" s="1846"/>
    </row>
    <row r="52191" spans="6:6">
      <c r="F52191" s="1846"/>
    </row>
    <row r="52192" spans="6:6">
      <c r="F52192" s="1846"/>
    </row>
    <row r="52193" spans="6:6">
      <c r="F52193" s="1846"/>
    </row>
    <row r="52194" spans="6:6">
      <c r="F52194" s="1846"/>
    </row>
    <row r="52195" spans="6:6">
      <c r="F52195" s="1846"/>
    </row>
    <row r="52196" spans="6:6">
      <c r="F52196" s="1846"/>
    </row>
    <row r="52197" spans="6:6">
      <c r="F52197" s="1846"/>
    </row>
    <row r="52198" spans="6:6">
      <c r="F52198" s="1846"/>
    </row>
    <row r="52199" spans="6:6">
      <c r="F52199" s="1846"/>
    </row>
    <row r="52200" spans="6:6">
      <c r="F52200" s="1846"/>
    </row>
    <row r="52201" spans="6:6">
      <c r="F52201" s="1846"/>
    </row>
    <row r="52202" spans="6:6">
      <c r="F52202" s="1846"/>
    </row>
    <row r="52203" spans="6:6">
      <c r="F52203" s="1846"/>
    </row>
    <row r="52204" spans="6:6">
      <c r="F52204" s="1846"/>
    </row>
    <row r="52205" spans="6:6">
      <c r="F52205" s="1846"/>
    </row>
    <row r="52206" spans="6:6">
      <c r="F52206" s="1846"/>
    </row>
    <row r="52207" spans="6:6">
      <c r="F52207" s="1846"/>
    </row>
    <row r="52208" spans="6:6">
      <c r="F52208" s="1846"/>
    </row>
    <row r="52209" spans="6:6">
      <c r="F52209" s="1846"/>
    </row>
    <row r="52210" spans="6:6">
      <c r="F52210" s="1846"/>
    </row>
    <row r="52211" spans="6:6">
      <c r="F52211" s="1846"/>
    </row>
    <row r="52212" spans="6:6">
      <c r="F52212" s="1846"/>
    </row>
    <row r="52213" spans="6:6">
      <c r="F52213" s="1846"/>
    </row>
    <row r="52214" spans="6:6">
      <c r="F52214" s="1846"/>
    </row>
    <row r="52215" spans="6:6">
      <c r="F52215" s="1846"/>
    </row>
    <row r="52216" spans="6:6">
      <c r="F52216" s="1846"/>
    </row>
    <row r="52217" spans="6:6">
      <c r="F52217" s="1846"/>
    </row>
    <row r="52218" spans="6:6">
      <c r="F52218" s="1846"/>
    </row>
    <row r="52219" spans="6:6">
      <c r="F52219" s="1846"/>
    </row>
    <row r="52220" spans="6:6">
      <c r="F52220" s="1846"/>
    </row>
    <row r="52221" spans="6:6">
      <c r="F52221" s="1846"/>
    </row>
    <row r="52222" spans="6:6">
      <c r="F52222" s="1846"/>
    </row>
    <row r="52223" spans="6:6">
      <c r="F52223" s="1846"/>
    </row>
    <row r="52224" spans="6:6">
      <c r="F52224" s="1846"/>
    </row>
    <row r="52225" spans="6:6">
      <c r="F52225" s="1846"/>
    </row>
    <row r="52226" spans="6:6">
      <c r="F52226" s="1846"/>
    </row>
    <row r="52227" spans="6:6">
      <c r="F52227" s="1846"/>
    </row>
    <row r="52228" spans="6:6">
      <c r="F52228" s="1846"/>
    </row>
    <row r="52229" spans="6:6">
      <c r="F52229" s="1846"/>
    </row>
    <row r="52230" spans="6:6">
      <c r="F52230" s="1846"/>
    </row>
    <row r="52231" spans="6:6">
      <c r="F52231" s="1846"/>
    </row>
    <row r="52232" spans="6:6">
      <c r="F52232" s="1846"/>
    </row>
    <row r="52233" spans="6:6">
      <c r="F52233" s="1846"/>
    </row>
    <row r="52234" spans="6:6">
      <c r="F52234" s="1846"/>
    </row>
    <row r="52235" spans="6:6">
      <c r="F52235" s="1846"/>
    </row>
    <row r="52236" spans="6:6">
      <c r="F52236" s="1846"/>
    </row>
    <row r="52237" spans="6:6">
      <c r="F52237" s="1846"/>
    </row>
    <row r="52238" spans="6:6">
      <c r="F52238" s="1846"/>
    </row>
    <row r="52239" spans="6:6">
      <c r="F52239" s="1846"/>
    </row>
    <row r="52240" spans="6:6">
      <c r="F52240" s="1846"/>
    </row>
    <row r="52241" spans="6:6">
      <c r="F52241" s="1846"/>
    </row>
    <row r="52242" spans="6:6">
      <c r="F52242" s="1846"/>
    </row>
    <row r="52243" spans="6:6">
      <c r="F52243" s="1846"/>
    </row>
    <row r="52244" spans="6:6">
      <c r="F52244" s="1846"/>
    </row>
    <row r="52245" spans="6:6">
      <c r="F52245" s="1846"/>
    </row>
    <row r="52246" spans="6:6">
      <c r="F52246" s="1846"/>
    </row>
    <row r="52247" spans="6:6">
      <c r="F52247" s="1846"/>
    </row>
    <row r="52248" spans="6:6">
      <c r="F52248" s="1846"/>
    </row>
    <row r="52249" spans="6:6">
      <c r="F52249" s="1846"/>
    </row>
    <row r="52250" spans="6:6">
      <c r="F52250" s="1846"/>
    </row>
    <row r="52251" spans="6:6">
      <c r="F52251" s="1846"/>
    </row>
    <row r="52252" spans="6:6">
      <c r="F52252" s="1846"/>
    </row>
    <row r="52253" spans="6:6">
      <c r="F52253" s="1846"/>
    </row>
    <row r="52254" spans="6:6">
      <c r="F52254" s="1846"/>
    </row>
    <row r="52255" spans="6:6">
      <c r="F52255" s="1846"/>
    </row>
    <row r="52256" spans="6:6">
      <c r="F52256" s="1846"/>
    </row>
    <row r="52257" spans="6:6">
      <c r="F52257" s="1846"/>
    </row>
    <row r="52258" spans="6:6">
      <c r="F52258" s="1846"/>
    </row>
    <row r="52259" spans="6:6">
      <c r="F52259" s="1846"/>
    </row>
    <row r="52260" spans="6:6">
      <c r="F52260" s="1846"/>
    </row>
    <row r="52261" spans="6:6">
      <c r="F52261" s="1846"/>
    </row>
    <row r="52262" spans="6:6">
      <c r="F52262" s="1846"/>
    </row>
    <row r="52263" spans="6:6">
      <c r="F52263" s="1846"/>
    </row>
    <row r="52264" spans="6:6">
      <c r="F52264" s="1846"/>
    </row>
    <row r="52265" spans="6:6">
      <c r="F52265" s="1846"/>
    </row>
    <row r="52266" spans="6:6">
      <c r="F52266" s="1846"/>
    </row>
    <row r="52267" spans="6:6">
      <c r="F52267" s="1846"/>
    </row>
    <row r="52268" spans="6:6">
      <c r="F52268" s="1846"/>
    </row>
    <row r="52269" spans="6:6">
      <c r="F52269" s="1846"/>
    </row>
    <row r="52270" spans="6:6">
      <c r="F52270" s="1846"/>
    </row>
    <row r="52271" spans="6:6">
      <c r="F52271" s="1846"/>
    </row>
    <row r="52272" spans="6:6">
      <c r="F52272" s="1846"/>
    </row>
    <row r="52273" spans="6:6">
      <c r="F52273" s="1846"/>
    </row>
    <row r="52274" spans="6:6">
      <c r="F52274" s="1846"/>
    </row>
    <row r="52275" spans="6:6">
      <c r="F52275" s="1846"/>
    </row>
    <row r="52276" spans="6:6">
      <c r="F52276" s="1846"/>
    </row>
    <row r="52277" spans="6:6">
      <c r="F52277" s="1846"/>
    </row>
    <row r="52278" spans="6:6">
      <c r="F52278" s="1846"/>
    </row>
    <row r="52279" spans="6:6">
      <c r="F52279" s="1846"/>
    </row>
    <row r="52280" spans="6:6">
      <c r="F52280" s="1846"/>
    </row>
    <row r="52281" spans="6:6">
      <c r="F52281" s="1846"/>
    </row>
    <row r="52282" spans="6:6">
      <c r="F52282" s="1846"/>
    </row>
    <row r="52283" spans="6:6">
      <c r="F52283" s="1846"/>
    </row>
    <row r="52284" spans="6:6">
      <c r="F52284" s="1846"/>
    </row>
    <row r="52285" spans="6:6">
      <c r="F52285" s="1846"/>
    </row>
    <row r="52286" spans="6:6">
      <c r="F52286" s="1846"/>
    </row>
    <row r="52287" spans="6:6">
      <c r="F52287" s="1846"/>
    </row>
    <row r="52288" spans="6:6">
      <c r="F52288" s="1846"/>
    </row>
    <row r="52289" spans="6:6">
      <c r="F52289" s="1846"/>
    </row>
    <row r="52290" spans="6:6">
      <c r="F52290" s="1846"/>
    </row>
    <row r="52291" spans="6:6">
      <c r="F52291" s="1846"/>
    </row>
    <row r="52292" spans="6:6">
      <c r="F52292" s="1846"/>
    </row>
    <row r="52293" spans="6:6">
      <c r="F52293" s="1846"/>
    </row>
    <row r="52294" spans="6:6">
      <c r="F52294" s="1846"/>
    </row>
    <row r="52295" spans="6:6">
      <c r="F52295" s="1846"/>
    </row>
    <row r="52296" spans="6:6">
      <c r="F52296" s="1846"/>
    </row>
    <row r="52297" spans="6:6">
      <c r="F52297" s="1846"/>
    </row>
    <row r="52298" spans="6:6">
      <c r="F52298" s="1846"/>
    </row>
    <row r="52299" spans="6:6">
      <c r="F52299" s="1846"/>
    </row>
    <row r="52300" spans="6:6">
      <c r="F52300" s="1846"/>
    </row>
    <row r="52301" spans="6:6">
      <c r="F52301" s="1846"/>
    </row>
    <row r="52302" spans="6:6">
      <c r="F52302" s="1846"/>
    </row>
    <row r="52303" spans="6:6">
      <c r="F52303" s="1846"/>
    </row>
    <row r="52304" spans="6:6">
      <c r="F52304" s="1846"/>
    </row>
    <row r="52305" spans="6:6">
      <c r="F52305" s="1846"/>
    </row>
    <row r="52306" spans="6:6">
      <c r="F52306" s="1846"/>
    </row>
    <row r="52307" spans="6:6">
      <c r="F52307" s="1846"/>
    </row>
    <row r="52308" spans="6:6">
      <c r="F52308" s="1846"/>
    </row>
    <row r="52309" spans="6:6">
      <c r="F52309" s="1846"/>
    </row>
    <row r="52310" spans="6:6">
      <c r="F52310" s="1846"/>
    </row>
    <row r="52311" spans="6:6">
      <c r="F52311" s="1846"/>
    </row>
    <row r="52312" spans="6:6">
      <c r="F52312" s="1846"/>
    </row>
    <row r="52313" spans="6:6">
      <c r="F52313" s="1846"/>
    </row>
    <row r="52314" spans="6:6">
      <c r="F52314" s="1846"/>
    </row>
    <row r="52315" spans="6:6">
      <c r="F52315" s="1846"/>
    </row>
    <row r="52316" spans="6:6">
      <c r="F52316" s="1846"/>
    </row>
    <row r="52317" spans="6:6">
      <c r="F52317" s="1846"/>
    </row>
    <row r="52318" spans="6:6">
      <c r="F52318" s="1846"/>
    </row>
    <row r="52319" spans="6:6">
      <c r="F52319" s="1846"/>
    </row>
    <row r="52320" spans="6:6">
      <c r="F52320" s="1846"/>
    </row>
    <row r="52321" spans="6:6">
      <c r="F52321" s="1846"/>
    </row>
    <row r="52322" spans="6:6">
      <c r="F52322" s="1846"/>
    </row>
    <row r="52323" spans="6:6">
      <c r="F52323" s="1846"/>
    </row>
    <row r="52324" spans="6:6">
      <c r="F52324" s="1846"/>
    </row>
    <row r="52325" spans="6:6">
      <c r="F52325" s="1846"/>
    </row>
    <row r="52326" spans="6:6">
      <c r="F52326" s="1846"/>
    </row>
    <row r="52327" spans="6:6">
      <c r="F52327" s="1846"/>
    </row>
    <row r="52328" spans="6:6">
      <c r="F52328" s="1846"/>
    </row>
    <row r="52329" spans="6:6">
      <c r="F52329" s="1846"/>
    </row>
    <row r="52330" spans="6:6">
      <c r="F52330" s="1846"/>
    </row>
    <row r="52331" spans="6:6">
      <c r="F52331" s="1846"/>
    </row>
    <row r="52332" spans="6:6">
      <c r="F52332" s="1846"/>
    </row>
    <row r="52333" spans="6:6">
      <c r="F52333" s="1846"/>
    </row>
    <row r="52334" spans="6:6">
      <c r="F52334" s="1846"/>
    </row>
    <row r="52335" spans="6:6">
      <c r="F52335" s="1846"/>
    </row>
    <row r="52336" spans="6:6">
      <c r="F52336" s="1846"/>
    </row>
    <row r="52337" spans="6:6">
      <c r="F52337" s="1846"/>
    </row>
    <row r="52338" spans="6:6">
      <c r="F52338" s="1846"/>
    </row>
    <row r="52339" spans="6:6">
      <c r="F52339" s="1846"/>
    </row>
    <row r="52340" spans="6:6">
      <c r="F52340" s="1846"/>
    </row>
    <row r="52341" spans="6:6">
      <c r="F52341" s="1846"/>
    </row>
    <row r="52342" spans="6:6">
      <c r="F52342" s="1846"/>
    </row>
    <row r="52343" spans="6:6">
      <c r="F52343" s="1846"/>
    </row>
    <row r="52344" spans="6:6">
      <c r="F52344" s="1846"/>
    </row>
    <row r="52345" spans="6:6">
      <c r="F52345" s="1846"/>
    </row>
    <row r="52346" spans="6:6">
      <c r="F52346" s="1846"/>
    </row>
    <row r="52347" spans="6:6">
      <c r="F52347" s="1846"/>
    </row>
    <row r="52348" spans="6:6">
      <c r="F52348" s="1846"/>
    </row>
    <row r="52349" spans="6:6">
      <c r="F52349" s="1846"/>
    </row>
    <row r="52350" spans="6:6">
      <c r="F52350" s="1846"/>
    </row>
    <row r="52351" spans="6:6">
      <c r="F52351" s="1846"/>
    </row>
    <row r="52352" spans="6:6">
      <c r="F52352" s="1846"/>
    </row>
    <row r="52353" spans="6:6">
      <c r="F52353" s="1846"/>
    </row>
    <row r="52354" spans="6:6">
      <c r="F52354" s="1846"/>
    </row>
    <row r="52355" spans="6:6">
      <c r="F52355" s="1846"/>
    </row>
    <row r="52356" spans="6:6">
      <c r="F52356" s="1846"/>
    </row>
    <row r="52357" spans="6:6">
      <c r="F52357" s="1846"/>
    </row>
    <row r="52358" spans="6:6">
      <c r="F52358" s="1846"/>
    </row>
    <row r="52359" spans="6:6">
      <c r="F52359" s="1846"/>
    </row>
    <row r="52360" spans="6:6">
      <c r="F52360" s="1846"/>
    </row>
    <row r="52361" spans="6:6">
      <c r="F52361" s="1846"/>
    </row>
    <row r="52362" spans="6:6">
      <c r="F52362" s="1846"/>
    </row>
    <row r="52363" spans="6:6">
      <c r="F52363" s="1846"/>
    </row>
    <row r="52364" spans="6:6">
      <c r="F52364" s="1846"/>
    </row>
    <row r="52365" spans="6:6">
      <c r="F52365" s="1846"/>
    </row>
    <row r="52366" spans="6:6">
      <c r="F52366" s="1846"/>
    </row>
    <row r="52367" spans="6:6">
      <c r="F52367" s="1846"/>
    </row>
    <row r="52368" spans="6:6">
      <c r="F52368" s="1846"/>
    </row>
    <row r="52369" spans="6:6">
      <c r="F52369" s="1846"/>
    </row>
    <row r="52370" spans="6:6">
      <c r="F52370" s="1846"/>
    </row>
    <row r="52371" spans="6:6">
      <c r="F52371" s="1846"/>
    </row>
    <row r="52372" spans="6:6">
      <c r="F52372" s="1846"/>
    </row>
    <row r="52373" spans="6:6">
      <c r="F52373" s="1846"/>
    </row>
    <row r="52374" spans="6:6">
      <c r="F52374" s="1846"/>
    </row>
    <row r="52375" spans="6:6">
      <c r="F52375" s="1846"/>
    </row>
    <row r="52376" spans="6:6">
      <c r="F52376" s="1846"/>
    </row>
    <row r="52377" spans="6:6">
      <c r="F52377" s="1846"/>
    </row>
    <row r="52378" spans="6:6">
      <c r="F52378" s="1846"/>
    </row>
    <row r="52379" spans="6:6">
      <c r="F52379" s="1846"/>
    </row>
    <row r="52380" spans="6:6">
      <c r="F52380" s="1846"/>
    </row>
    <row r="52381" spans="6:6">
      <c r="F52381" s="1846"/>
    </row>
    <row r="52382" spans="6:6">
      <c r="F52382" s="1846"/>
    </row>
    <row r="52383" spans="6:6">
      <c r="F52383" s="1846"/>
    </row>
    <row r="52384" spans="6:6">
      <c r="F52384" s="1846"/>
    </row>
    <row r="52385" spans="6:6">
      <c r="F52385" s="1846"/>
    </row>
    <row r="52386" spans="6:6">
      <c r="F52386" s="1846"/>
    </row>
    <row r="52387" spans="6:6">
      <c r="F52387" s="1846"/>
    </row>
    <row r="52388" spans="6:6">
      <c r="F52388" s="1846"/>
    </row>
    <row r="52389" spans="6:6">
      <c r="F52389" s="1846"/>
    </row>
    <row r="52390" spans="6:6">
      <c r="F52390" s="1846"/>
    </row>
    <row r="52391" spans="6:6">
      <c r="F52391" s="1846"/>
    </row>
    <row r="52392" spans="6:6">
      <c r="F52392" s="1846"/>
    </row>
    <row r="52393" spans="6:6">
      <c r="F52393" s="1846"/>
    </row>
    <row r="52394" spans="6:6">
      <c r="F52394" s="1846"/>
    </row>
    <row r="52395" spans="6:6">
      <c r="F52395" s="1846"/>
    </row>
    <row r="52396" spans="6:6">
      <c r="F52396" s="1846"/>
    </row>
    <row r="52397" spans="6:6">
      <c r="F52397" s="1846"/>
    </row>
    <row r="52398" spans="6:6">
      <c r="F52398" s="1846"/>
    </row>
    <row r="52399" spans="6:6">
      <c r="F52399" s="1846"/>
    </row>
    <row r="52400" spans="6:6">
      <c r="F52400" s="1846"/>
    </row>
    <row r="52401" spans="6:6">
      <c r="F52401" s="1846"/>
    </row>
    <row r="52402" spans="6:6">
      <c r="F52402" s="1846"/>
    </row>
    <row r="52403" spans="6:6">
      <c r="F52403" s="1846"/>
    </row>
    <row r="52404" spans="6:6">
      <c r="F52404" s="1846"/>
    </row>
    <row r="52405" spans="6:6">
      <c r="F52405" s="1846"/>
    </row>
    <row r="52406" spans="6:6">
      <c r="F52406" s="1846"/>
    </row>
    <row r="52407" spans="6:6">
      <c r="F52407" s="1846"/>
    </row>
    <row r="52408" spans="6:6">
      <c r="F52408" s="1846"/>
    </row>
    <row r="52409" spans="6:6">
      <c r="F52409" s="1846"/>
    </row>
    <row r="52410" spans="6:6">
      <c r="F52410" s="1846"/>
    </row>
    <row r="52411" spans="6:6">
      <c r="F52411" s="1846"/>
    </row>
    <row r="52412" spans="6:6">
      <c r="F52412" s="1846"/>
    </row>
    <row r="52413" spans="6:6">
      <c r="F52413" s="1846"/>
    </row>
    <row r="52414" spans="6:6">
      <c r="F52414" s="1846"/>
    </row>
    <row r="52415" spans="6:6">
      <c r="F52415" s="1846"/>
    </row>
    <row r="52416" spans="6:6">
      <c r="F52416" s="1846"/>
    </row>
    <row r="52417" spans="6:6">
      <c r="F52417" s="1846"/>
    </row>
    <row r="52418" spans="6:6">
      <c r="F52418" s="1846"/>
    </row>
    <row r="52419" spans="6:6">
      <c r="F52419" s="1846"/>
    </row>
    <row r="52420" spans="6:6">
      <c r="F52420" s="1846"/>
    </row>
    <row r="52421" spans="6:6">
      <c r="F52421" s="1846"/>
    </row>
    <row r="52422" spans="6:6">
      <c r="F52422" s="1846"/>
    </row>
    <row r="52423" spans="6:6">
      <c r="F52423" s="1846"/>
    </row>
    <row r="52424" spans="6:6">
      <c r="F52424" s="1846"/>
    </row>
    <row r="52425" spans="6:6">
      <c r="F52425" s="1846"/>
    </row>
    <row r="52426" spans="6:6">
      <c r="F52426" s="1846"/>
    </row>
    <row r="52427" spans="6:6">
      <c r="F52427" s="1846"/>
    </row>
    <row r="52428" spans="6:6">
      <c r="F52428" s="1846"/>
    </row>
    <row r="52429" spans="6:6">
      <c r="F52429" s="1846"/>
    </row>
    <row r="52430" spans="6:6">
      <c r="F52430" s="1846"/>
    </row>
    <row r="52431" spans="6:6">
      <c r="F52431" s="1846"/>
    </row>
    <row r="52432" spans="6:6">
      <c r="F52432" s="1846"/>
    </row>
    <row r="52433" spans="6:6">
      <c r="F52433" s="1846"/>
    </row>
    <row r="52434" spans="6:6">
      <c r="F52434" s="1846"/>
    </row>
    <row r="52435" spans="6:6">
      <c r="F52435" s="1846"/>
    </row>
    <row r="52436" spans="6:6">
      <c r="F52436" s="1846"/>
    </row>
    <row r="52437" spans="6:6">
      <c r="F52437" s="1846"/>
    </row>
    <row r="52438" spans="6:6">
      <c r="F52438" s="1846"/>
    </row>
    <row r="52439" spans="6:6">
      <c r="F52439" s="1846"/>
    </row>
    <row r="52440" spans="6:6">
      <c r="F52440" s="1846"/>
    </row>
    <row r="52441" spans="6:6">
      <c r="F52441" s="1846"/>
    </row>
    <row r="52442" spans="6:6">
      <c r="F52442" s="1846"/>
    </row>
    <row r="52443" spans="6:6">
      <c r="F52443" s="1846"/>
    </row>
    <row r="52444" spans="6:6">
      <c r="F52444" s="1846"/>
    </row>
    <row r="52445" spans="6:6">
      <c r="F52445" s="1846"/>
    </row>
    <row r="52446" spans="6:6">
      <c r="F52446" s="1846"/>
    </row>
    <row r="52447" spans="6:6">
      <c r="F52447" s="1846"/>
    </row>
    <row r="52448" spans="6:6">
      <c r="F52448" s="1846"/>
    </row>
    <row r="52449" spans="6:6">
      <c r="F52449" s="1846"/>
    </row>
    <row r="52450" spans="6:6">
      <c r="F52450" s="1846"/>
    </row>
    <row r="52451" spans="6:6">
      <c r="F52451" s="1846"/>
    </row>
    <row r="52452" spans="6:6">
      <c r="F52452" s="1846"/>
    </row>
    <row r="52453" spans="6:6">
      <c r="F52453" s="1846"/>
    </row>
    <row r="52454" spans="6:6">
      <c r="F52454" s="1846"/>
    </row>
    <row r="52455" spans="6:6">
      <c r="F52455" s="1846"/>
    </row>
    <row r="52456" spans="6:6">
      <c r="F52456" s="1846"/>
    </row>
    <row r="52457" spans="6:6">
      <c r="F52457" s="1846"/>
    </row>
    <row r="52458" spans="6:6">
      <c r="F52458" s="1846"/>
    </row>
    <row r="52459" spans="6:6">
      <c r="F52459" s="1846"/>
    </row>
    <row r="52460" spans="6:6">
      <c r="F52460" s="1846"/>
    </row>
    <row r="52461" spans="6:6">
      <c r="F52461" s="1846"/>
    </row>
    <row r="52462" spans="6:6">
      <c r="F52462" s="1846"/>
    </row>
    <row r="52463" spans="6:6">
      <c r="F52463" s="1846"/>
    </row>
    <row r="52464" spans="6:6">
      <c r="F52464" s="1846"/>
    </row>
    <row r="52465" spans="6:6">
      <c r="F52465" s="1846"/>
    </row>
    <row r="52466" spans="6:6">
      <c r="F52466" s="1846"/>
    </row>
    <row r="52467" spans="6:6">
      <c r="F52467" s="1846"/>
    </row>
    <row r="52468" spans="6:6">
      <c r="F52468" s="1846"/>
    </row>
    <row r="52469" spans="6:6">
      <c r="F52469" s="1846"/>
    </row>
    <row r="52470" spans="6:6">
      <c r="F52470" s="1846"/>
    </row>
    <row r="52471" spans="6:6">
      <c r="F52471" s="1846"/>
    </row>
    <row r="52472" spans="6:6">
      <c r="F52472" s="1846"/>
    </row>
    <row r="52473" spans="6:6">
      <c r="F52473" s="1846"/>
    </row>
    <row r="52474" spans="6:6">
      <c r="F52474" s="1846"/>
    </row>
    <row r="52475" spans="6:6">
      <c r="F52475" s="1846"/>
    </row>
    <row r="52476" spans="6:6">
      <c r="F52476" s="1846"/>
    </row>
    <row r="52477" spans="6:6">
      <c r="F52477" s="1846"/>
    </row>
    <row r="52478" spans="6:6">
      <c r="F52478" s="1846"/>
    </row>
    <row r="52479" spans="6:6">
      <c r="F52479" s="1846"/>
    </row>
    <row r="52480" spans="6:6">
      <c r="F52480" s="1846"/>
    </row>
    <row r="52481" spans="6:6">
      <c r="F52481" s="1846"/>
    </row>
    <row r="52482" spans="6:6">
      <c r="F52482" s="1846"/>
    </row>
    <row r="52483" spans="6:6">
      <c r="F52483" s="1846"/>
    </row>
    <row r="52484" spans="6:6">
      <c r="F52484" s="1846"/>
    </row>
    <row r="52485" spans="6:6">
      <c r="F52485" s="1846"/>
    </row>
    <row r="52486" spans="6:6">
      <c r="F52486" s="1846"/>
    </row>
    <row r="52487" spans="6:6">
      <c r="F52487" s="1846"/>
    </row>
    <row r="52488" spans="6:6">
      <c r="F52488" s="1846"/>
    </row>
    <row r="52489" spans="6:6">
      <c r="F52489" s="1846"/>
    </row>
    <row r="52490" spans="6:6">
      <c r="F52490" s="1846"/>
    </row>
    <row r="52491" spans="6:6">
      <c r="F52491" s="1846"/>
    </row>
    <row r="52492" spans="6:6">
      <c r="F52492" s="1846"/>
    </row>
    <row r="52493" spans="6:6">
      <c r="F52493" s="1846"/>
    </row>
    <row r="52494" spans="6:6">
      <c r="F52494" s="1846"/>
    </row>
    <row r="52495" spans="6:6">
      <c r="F52495" s="1846"/>
    </row>
    <row r="52496" spans="6:6">
      <c r="F52496" s="1846"/>
    </row>
    <row r="52497" spans="6:6">
      <c r="F52497" s="1846"/>
    </row>
    <row r="52498" spans="6:6">
      <c r="F52498" s="1846"/>
    </row>
    <row r="52499" spans="6:6">
      <c r="F52499" s="1846"/>
    </row>
    <row r="52500" spans="6:6">
      <c r="F52500" s="1846"/>
    </row>
    <row r="52501" spans="6:6">
      <c r="F52501" s="1846"/>
    </row>
    <row r="52502" spans="6:6">
      <c r="F52502" s="1846"/>
    </row>
    <row r="52503" spans="6:6">
      <c r="F52503" s="1846"/>
    </row>
    <row r="52504" spans="6:6">
      <c r="F52504" s="1846"/>
    </row>
    <row r="52505" spans="6:6">
      <c r="F52505" s="1846"/>
    </row>
    <row r="52506" spans="6:6">
      <c r="F52506" s="1846"/>
    </row>
    <row r="52507" spans="6:6">
      <c r="F52507" s="1846"/>
    </row>
    <row r="52508" spans="6:6">
      <c r="F52508" s="1846"/>
    </row>
    <row r="52509" spans="6:6">
      <c r="F52509" s="1846"/>
    </row>
    <row r="52510" spans="6:6">
      <c r="F52510" s="1846"/>
    </row>
    <row r="52511" spans="6:6">
      <c r="F52511" s="1846"/>
    </row>
    <row r="52512" spans="6:6">
      <c r="F52512" s="1846"/>
    </row>
    <row r="52513" spans="6:6">
      <c r="F52513" s="1846"/>
    </row>
    <row r="52514" spans="6:6">
      <c r="F52514" s="1846"/>
    </row>
    <row r="52515" spans="6:6">
      <c r="F52515" s="1846"/>
    </row>
    <row r="52516" spans="6:6">
      <c r="F52516" s="1846"/>
    </row>
    <row r="52517" spans="6:6">
      <c r="F52517" s="1846"/>
    </row>
    <row r="52518" spans="6:6">
      <c r="F52518" s="1846"/>
    </row>
    <row r="52519" spans="6:6">
      <c r="F52519" s="1846"/>
    </row>
    <row r="52520" spans="6:6">
      <c r="F52520" s="1846"/>
    </row>
    <row r="52521" spans="6:6">
      <c r="F52521" s="1846"/>
    </row>
    <row r="52522" spans="6:6">
      <c r="F52522" s="1846"/>
    </row>
    <row r="52523" spans="6:6">
      <c r="F52523" s="1846"/>
    </row>
    <row r="52524" spans="6:6">
      <c r="F52524" s="1846"/>
    </row>
    <row r="52525" spans="6:6">
      <c r="F52525" s="1846"/>
    </row>
    <row r="52526" spans="6:6">
      <c r="F52526" s="1846"/>
    </row>
    <row r="52527" spans="6:6">
      <c r="F52527" s="1846"/>
    </row>
    <row r="52528" spans="6:6">
      <c r="F52528" s="1846"/>
    </row>
    <row r="52529" spans="6:6">
      <c r="F52529" s="1846"/>
    </row>
    <row r="52530" spans="6:6">
      <c r="F52530" s="1846"/>
    </row>
    <row r="52531" spans="6:6">
      <c r="F52531" s="1846"/>
    </row>
    <row r="52532" spans="6:6">
      <c r="F52532" s="1846"/>
    </row>
    <row r="52533" spans="6:6">
      <c r="F52533" s="1846"/>
    </row>
    <row r="52534" spans="6:6">
      <c r="F52534" s="1846"/>
    </row>
    <row r="52535" spans="6:6">
      <c r="F52535" s="1846"/>
    </row>
    <row r="52536" spans="6:6">
      <c r="F52536" s="1846"/>
    </row>
    <row r="52537" spans="6:6">
      <c r="F52537" s="1846"/>
    </row>
    <row r="52538" spans="6:6">
      <c r="F52538" s="1846"/>
    </row>
    <row r="52539" spans="6:6">
      <c r="F52539" s="1846"/>
    </row>
    <row r="52540" spans="6:6">
      <c r="F52540" s="1846"/>
    </row>
    <row r="52541" spans="6:6">
      <c r="F52541" s="1846"/>
    </row>
    <row r="52542" spans="6:6">
      <c r="F52542" s="1846"/>
    </row>
    <row r="52543" spans="6:6">
      <c r="F52543" s="1846"/>
    </row>
    <row r="52544" spans="6:6">
      <c r="F52544" s="1846"/>
    </row>
    <row r="52545" spans="6:6">
      <c r="F52545" s="1846"/>
    </row>
    <row r="52546" spans="6:6">
      <c r="F52546" s="1846"/>
    </row>
    <row r="52547" spans="6:6">
      <c r="F52547" s="1846"/>
    </row>
    <row r="52548" spans="6:6">
      <c r="F52548" s="1846"/>
    </row>
    <row r="52549" spans="6:6">
      <c r="F52549" s="1846"/>
    </row>
    <row r="52550" spans="6:6">
      <c r="F52550" s="1846"/>
    </row>
    <row r="52551" spans="6:6">
      <c r="F52551" s="1846"/>
    </row>
    <row r="52552" spans="6:6">
      <c r="F52552" s="1846"/>
    </row>
    <row r="52553" spans="6:6">
      <c r="F52553" s="1846"/>
    </row>
    <row r="52554" spans="6:6">
      <c r="F52554" s="1846"/>
    </row>
    <row r="52555" spans="6:6">
      <c r="F52555" s="1846"/>
    </row>
    <row r="52556" spans="6:6">
      <c r="F52556" s="1846"/>
    </row>
    <row r="52557" spans="6:6">
      <c r="F52557" s="1846"/>
    </row>
    <row r="52558" spans="6:6">
      <c r="F52558" s="1846"/>
    </row>
    <row r="52559" spans="6:6">
      <c r="F52559" s="1846"/>
    </row>
    <row r="52560" spans="6:6">
      <c r="F52560" s="1846"/>
    </row>
    <row r="52561" spans="6:6">
      <c r="F52561" s="1846"/>
    </row>
    <row r="52562" spans="6:6">
      <c r="F52562" s="1846"/>
    </row>
    <row r="52563" spans="6:6">
      <c r="F52563" s="1846"/>
    </row>
    <row r="52564" spans="6:6">
      <c r="F52564" s="1846"/>
    </row>
    <row r="52565" spans="6:6">
      <c r="F52565" s="1846"/>
    </row>
    <row r="52566" spans="6:6">
      <c r="F52566" s="1846"/>
    </row>
    <row r="52567" spans="6:6">
      <c r="F52567" s="1846"/>
    </row>
    <row r="52568" spans="6:6">
      <c r="F52568" s="1846"/>
    </row>
    <row r="52569" spans="6:6">
      <c r="F52569" s="1846"/>
    </row>
    <row r="52570" spans="6:6">
      <c r="F52570" s="1846"/>
    </row>
    <row r="52571" spans="6:6">
      <c r="F52571" s="1846"/>
    </row>
    <row r="52572" spans="6:6">
      <c r="F52572" s="1846"/>
    </row>
    <row r="52573" spans="6:6">
      <c r="F52573" s="1846"/>
    </row>
    <row r="52574" spans="6:6">
      <c r="F52574" s="1846"/>
    </row>
    <row r="52575" spans="6:6">
      <c r="F52575" s="1846"/>
    </row>
    <row r="52576" spans="6:6">
      <c r="F52576" s="1846"/>
    </row>
    <row r="52577" spans="6:6">
      <c r="F52577" s="1846"/>
    </row>
    <row r="52578" spans="6:6">
      <c r="F52578" s="1846"/>
    </row>
    <row r="52579" spans="6:6">
      <c r="F52579" s="1846"/>
    </row>
    <row r="52580" spans="6:6">
      <c r="F52580" s="1846"/>
    </row>
    <row r="52581" spans="6:6">
      <c r="F52581" s="1846"/>
    </row>
    <row r="52582" spans="6:6">
      <c r="F52582" s="1846"/>
    </row>
    <row r="52583" spans="6:6">
      <c r="F52583" s="1846"/>
    </row>
    <row r="52584" spans="6:6">
      <c r="F52584" s="1846"/>
    </row>
    <row r="52585" spans="6:6">
      <c r="F52585" s="1846"/>
    </row>
    <row r="52586" spans="6:6">
      <c r="F52586" s="1846"/>
    </row>
    <row r="52587" spans="6:6">
      <c r="F52587" s="1846"/>
    </row>
    <row r="52588" spans="6:6">
      <c r="F52588" s="1846"/>
    </row>
    <row r="52589" spans="6:6">
      <c r="F52589" s="1846"/>
    </row>
    <row r="52590" spans="6:6">
      <c r="F52590" s="1846"/>
    </row>
    <row r="52591" spans="6:6">
      <c r="F52591" s="1846"/>
    </row>
    <row r="52592" spans="6:6">
      <c r="F52592" s="1846"/>
    </row>
    <row r="52593" spans="6:6">
      <c r="F52593" s="1846"/>
    </row>
    <row r="52594" spans="6:6">
      <c r="F52594" s="1846"/>
    </row>
    <row r="52595" spans="6:6">
      <c r="F52595" s="1846"/>
    </row>
    <row r="52596" spans="6:6">
      <c r="F52596" s="1846"/>
    </row>
    <row r="52597" spans="6:6">
      <c r="F52597" s="1846"/>
    </row>
    <row r="52598" spans="6:6">
      <c r="F52598" s="1846"/>
    </row>
    <row r="52599" spans="6:6">
      <c r="F52599" s="1846"/>
    </row>
    <row r="52600" spans="6:6">
      <c r="F52600" s="1846"/>
    </row>
    <row r="52601" spans="6:6">
      <c r="F52601" s="1846"/>
    </row>
    <row r="52602" spans="6:6">
      <c r="F52602" s="1846"/>
    </row>
    <row r="52603" spans="6:6">
      <c r="F52603" s="1846"/>
    </row>
    <row r="52604" spans="6:6">
      <c r="F52604" s="1846"/>
    </row>
    <row r="52605" spans="6:6">
      <c r="F52605" s="1846"/>
    </row>
    <row r="52606" spans="6:6">
      <c r="F52606" s="1846"/>
    </row>
    <row r="52607" spans="6:6">
      <c r="F52607" s="1846"/>
    </row>
    <row r="52608" spans="6:6">
      <c r="F52608" s="1846"/>
    </row>
    <row r="52609" spans="6:6">
      <c r="F52609" s="1846"/>
    </row>
    <row r="52610" spans="6:6">
      <c r="F52610" s="1846"/>
    </row>
    <row r="52611" spans="6:6">
      <c r="F52611" s="1846"/>
    </row>
    <row r="52612" spans="6:6">
      <c r="F52612" s="1846"/>
    </row>
    <row r="52613" spans="6:6">
      <c r="F52613" s="1846"/>
    </row>
    <row r="52614" spans="6:6">
      <c r="F52614" s="1846"/>
    </row>
    <row r="52615" spans="6:6">
      <c r="F52615" s="1846"/>
    </row>
    <row r="52616" spans="6:6">
      <c r="F52616" s="1846"/>
    </row>
    <row r="52617" spans="6:6">
      <c r="F52617" s="1846"/>
    </row>
    <row r="52618" spans="6:6">
      <c r="F52618" s="1846"/>
    </row>
    <row r="52619" spans="6:6">
      <c r="F52619" s="1846"/>
    </row>
    <row r="52620" spans="6:6">
      <c r="F52620" s="1846"/>
    </row>
    <row r="52621" spans="6:6">
      <c r="F52621" s="1846"/>
    </row>
    <row r="52622" spans="6:6">
      <c r="F52622" s="1846"/>
    </row>
    <row r="52623" spans="6:6">
      <c r="F52623" s="1846"/>
    </row>
    <row r="52624" spans="6:6">
      <c r="F52624" s="1846"/>
    </row>
    <row r="52625" spans="6:6">
      <c r="F52625" s="1846"/>
    </row>
    <row r="52626" spans="6:6">
      <c r="F52626" s="1846"/>
    </row>
    <row r="52627" spans="6:6">
      <c r="F52627" s="1846"/>
    </row>
    <row r="52628" spans="6:6">
      <c r="F52628" s="1846"/>
    </row>
    <row r="52629" spans="6:6">
      <c r="F52629" s="1846"/>
    </row>
    <row r="52630" spans="6:6">
      <c r="F52630" s="1846"/>
    </row>
    <row r="52631" spans="6:6">
      <c r="F52631" s="1846"/>
    </row>
    <row r="52632" spans="6:6">
      <c r="F52632" s="1846"/>
    </row>
    <row r="52633" spans="6:6">
      <c r="F52633" s="1846"/>
    </row>
    <row r="52634" spans="6:6">
      <c r="F52634" s="1846"/>
    </row>
    <row r="52635" spans="6:6">
      <c r="F52635" s="1846"/>
    </row>
    <row r="52636" spans="6:6">
      <c r="F52636" s="1846"/>
    </row>
    <row r="52637" spans="6:6">
      <c r="F52637" s="1846"/>
    </row>
    <row r="52638" spans="6:6">
      <c r="F52638" s="1846"/>
    </row>
    <row r="52639" spans="6:6">
      <c r="F52639" s="1846"/>
    </row>
    <row r="52640" spans="6:6">
      <c r="F52640" s="1846"/>
    </row>
    <row r="52641" spans="6:6">
      <c r="F52641" s="1846"/>
    </row>
    <row r="52642" spans="6:6">
      <c r="F52642" s="1846"/>
    </row>
    <row r="52643" spans="6:6">
      <c r="F52643" s="1846"/>
    </row>
    <row r="52644" spans="6:6">
      <c r="F52644" s="1846"/>
    </row>
    <row r="52645" spans="6:6">
      <c r="F52645" s="1846"/>
    </row>
    <row r="52646" spans="6:6">
      <c r="F52646" s="1846"/>
    </row>
    <row r="52647" spans="6:6">
      <c r="F52647" s="1846"/>
    </row>
    <row r="52648" spans="6:6">
      <c r="F52648" s="1846"/>
    </row>
    <row r="52649" spans="6:6">
      <c r="F52649" s="1846"/>
    </row>
    <row r="52650" spans="6:6">
      <c r="F52650" s="1846"/>
    </row>
    <row r="52651" spans="6:6">
      <c r="F52651" s="1846"/>
    </row>
    <row r="52652" spans="6:6">
      <c r="F52652" s="1846"/>
    </row>
    <row r="52653" spans="6:6">
      <c r="F52653" s="1846"/>
    </row>
    <row r="52654" spans="6:6">
      <c r="F52654" s="1846"/>
    </row>
    <row r="52655" spans="6:6">
      <c r="F52655" s="1846"/>
    </row>
    <row r="52656" spans="6:6">
      <c r="F52656" s="1846"/>
    </row>
    <row r="52657" spans="6:6">
      <c r="F52657" s="1846"/>
    </row>
    <row r="52658" spans="6:6">
      <c r="F52658" s="1846"/>
    </row>
    <row r="52659" spans="6:6">
      <c r="F52659" s="1846"/>
    </row>
    <row r="52660" spans="6:6">
      <c r="F52660" s="1846"/>
    </row>
    <row r="52661" spans="6:6">
      <c r="F52661" s="1846"/>
    </row>
    <row r="52662" spans="6:6">
      <c r="F52662" s="1846"/>
    </row>
    <row r="52663" spans="6:6">
      <c r="F52663" s="1846"/>
    </row>
    <row r="52664" spans="6:6">
      <c r="F52664" s="1846"/>
    </row>
    <row r="52665" spans="6:6">
      <c r="F52665" s="1846"/>
    </row>
    <row r="52666" spans="6:6">
      <c r="F52666" s="1846"/>
    </row>
    <row r="52667" spans="6:6">
      <c r="F52667" s="1846"/>
    </row>
    <row r="52668" spans="6:6">
      <c r="F52668" s="1846"/>
    </row>
    <row r="52669" spans="6:6">
      <c r="F52669" s="1846"/>
    </row>
    <row r="52670" spans="6:6">
      <c r="F52670" s="1846"/>
    </row>
    <row r="52671" spans="6:6">
      <c r="F52671" s="1846"/>
    </row>
    <row r="52672" spans="6:6">
      <c r="F52672" s="1846"/>
    </row>
    <row r="52673" spans="6:6">
      <c r="F52673" s="1846"/>
    </row>
    <row r="52674" spans="6:6">
      <c r="F52674" s="1846"/>
    </row>
    <row r="52675" spans="6:6">
      <c r="F52675" s="1846"/>
    </row>
    <row r="52676" spans="6:6">
      <c r="F52676" s="1846"/>
    </row>
    <row r="52677" spans="6:6">
      <c r="F52677" s="1846"/>
    </row>
    <row r="52678" spans="6:6">
      <c r="F52678" s="1846"/>
    </row>
    <row r="52679" spans="6:6">
      <c r="F52679" s="1846"/>
    </row>
    <row r="52680" spans="6:6">
      <c r="F52680" s="1846"/>
    </row>
    <row r="52681" spans="6:6">
      <c r="F52681" s="1846"/>
    </row>
    <row r="52682" spans="6:6">
      <c r="F52682" s="1846"/>
    </row>
    <row r="52683" spans="6:6">
      <c r="F52683" s="1846"/>
    </row>
    <row r="52684" spans="6:6">
      <c r="F52684" s="1846"/>
    </row>
    <row r="52685" spans="6:6">
      <c r="F52685" s="1846"/>
    </row>
    <row r="52686" spans="6:6">
      <c r="F52686" s="1846"/>
    </row>
    <row r="52687" spans="6:6">
      <c r="F52687" s="1846"/>
    </row>
    <row r="52688" spans="6:6">
      <c r="F52688" s="1846"/>
    </row>
    <row r="52689" spans="6:6">
      <c r="F52689" s="1846"/>
    </row>
    <row r="52690" spans="6:6">
      <c r="F52690" s="1846"/>
    </row>
    <row r="52691" spans="6:6">
      <c r="F52691" s="1846"/>
    </row>
    <row r="52692" spans="6:6">
      <c r="F52692" s="1846"/>
    </row>
    <row r="52693" spans="6:6">
      <c r="F52693" s="1846"/>
    </row>
    <row r="52694" spans="6:6">
      <c r="F52694" s="1846"/>
    </row>
    <row r="52695" spans="6:6">
      <c r="F52695" s="1846"/>
    </row>
    <row r="52696" spans="6:6">
      <c r="F52696" s="1846"/>
    </row>
    <row r="52697" spans="6:6">
      <c r="F52697" s="1846"/>
    </row>
    <row r="52698" spans="6:6">
      <c r="F52698" s="1846"/>
    </row>
    <row r="52699" spans="6:6">
      <c r="F52699" s="1846"/>
    </row>
    <row r="52700" spans="6:6">
      <c r="F52700" s="1846"/>
    </row>
    <row r="52701" spans="6:6">
      <c r="F52701" s="1846"/>
    </row>
    <row r="52702" spans="6:6">
      <c r="F52702" s="1846"/>
    </row>
    <row r="52703" spans="6:6">
      <c r="F52703" s="1846"/>
    </row>
    <row r="52704" spans="6:6">
      <c r="F52704" s="1846"/>
    </row>
    <row r="52705" spans="6:6">
      <c r="F52705" s="1846"/>
    </row>
    <row r="52706" spans="6:6">
      <c r="F52706" s="1846"/>
    </row>
    <row r="52707" spans="6:6">
      <c r="F52707" s="1846"/>
    </row>
    <row r="52708" spans="6:6">
      <c r="F52708" s="1846"/>
    </row>
    <row r="52709" spans="6:6">
      <c r="F52709" s="1846"/>
    </row>
    <row r="52710" spans="6:6">
      <c r="F52710" s="1846"/>
    </row>
    <row r="52711" spans="6:6">
      <c r="F52711" s="1846"/>
    </row>
    <row r="52712" spans="6:6">
      <c r="F52712" s="1846"/>
    </row>
    <row r="52713" spans="6:6">
      <c r="F52713" s="1846"/>
    </row>
    <row r="52714" spans="6:6">
      <c r="F52714" s="1846"/>
    </row>
    <row r="52715" spans="6:6">
      <c r="F52715" s="1846"/>
    </row>
    <row r="52716" spans="6:6">
      <c r="F52716" s="1846"/>
    </row>
    <row r="52717" spans="6:6">
      <c r="F52717" s="1846"/>
    </row>
    <row r="52718" spans="6:6">
      <c r="F52718" s="1846"/>
    </row>
    <row r="52719" spans="6:6">
      <c r="F52719" s="1846"/>
    </row>
    <row r="52720" spans="6:6">
      <c r="F52720" s="1846"/>
    </row>
    <row r="52721" spans="6:6">
      <c r="F52721" s="1846"/>
    </row>
    <row r="52722" spans="6:6">
      <c r="F52722" s="1846"/>
    </row>
    <row r="52723" spans="6:6">
      <c r="F52723" s="1846"/>
    </row>
    <row r="52724" spans="6:6">
      <c r="F52724" s="1846"/>
    </row>
    <row r="52725" spans="6:6">
      <c r="F52725" s="1846"/>
    </row>
    <row r="52726" spans="6:6">
      <c r="F52726" s="1846"/>
    </row>
    <row r="52727" spans="6:6">
      <c r="F52727" s="1846"/>
    </row>
    <row r="52728" spans="6:6">
      <c r="F52728" s="1846"/>
    </row>
    <row r="52729" spans="6:6">
      <c r="F52729" s="1846"/>
    </row>
    <row r="52730" spans="6:6">
      <c r="F52730" s="1846"/>
    </row>
    <row r="52731" spans="6:6">
      <c r="F52731" s="1846"/>
    </row>
    <row r="52732" spans="6:6">
      <c r="F52732" s="1846"/>
    </row>
    <row r="52733" spans="6:6">
      <c r="F52733" s="1846"/>
    </row>
    <row r="52734" spans="6:6">
      <c r="F52734" s="1846"/>
    </row>
    <row r="52735" spans="6:6">
      <c r="F52735" s="1846"/>
    </row>
    <row r="52736" spans="6:6">
      <c r="F52736" s="1846"/>
    </row>
    <row r="52737" spans="6:6">
      <c r="F52737" s="1846"/>
    </row>
    <row r="52738" spans="6:6">
      <c r="F52738" s="1846"/>
    </row>
    <row r="52739" spans="6:6">
      <c r="F52739" s="1846"/>
    </row>
    <row r="52740" spans="6:6">
      <c r="F52740" s="1846"/>
    </row>
    <row r="52741" spans="6:6">
      <c r="F52741" s="1846"/>
    </row>
    <row r="52742" spans="6:6">
      <c r="F52742" s="1846"/>
    </row>
    <row r="52743" spans="6:6">
      <c r="F52743" s="1846"/>
    </row>
    <row r="52744" spans="6:6">
      <c r="F52744" s="1846"/>
    </row>
    <row r="52745" spans="6:6">
      <c r="F52745" s="1846"/>
    </row>
    <row r="52746" spans="6:6">
      <c r="F52746" s="1846"/>
    </row>
    <row r="52747" spans="6:6">
      <c r="F52747" s="1846"/>
    </row>
    <row r="52748" spans="6:6">
      <c r="F52748" s="1846"/>
    </row>
    <row r="52749" spans="6:6">
      <c r="F52749" s="1846"/>
    </row>
    <row r="52750" spans="6:6">
      <c r="F52750" s="1846"/>
    </row>
    <row r="52751" spans="6:6">
      <c r="F52751" s="1846"/>
    </row>
    <row r="52752" spans="6:6">
      <c r="F52752" s="1846"/>
    </row>
    <row r="52753" spans="6:6">
      <c r="F52753" s="1846"/>
    </row>
    <row r="52754" spans="6:6">
      <c r="F52754" s="1846"/>
    </row>
    <row r="52755" spans="6:6">
      <c r="F52755" s="1846"/>
    </row>
    <row r="52756" spans="6:6">
      <c r="F52756" s="1846"/>
    </row>
    <row r="52757" spans="6:6">
      <c r="F52757" s="1846"/>
    </row>
    <row r="52758" spans="6:6">
      <c r="F52758" s="1846"/>
    </row>
    <row r="52759" spans="6:6">
      <c r="F52759" s="1846"/>
    </row>
    <row r="52760" spans="6:6">
      <c r="F52760" s="1846"/>
    </row>
    <row r="52761" spans="6:6">
      <c r="F52761" s="1846"/>
    </row>
    <row r="52762" spans="6:6">
      <c r="F52762" s="1846"/>
    </row>
    <row r="52763" spans="6:6">
      <c r="F52763" s="1846"/>
    </row>
    <row r="52764" spans="6:6">
      <c r="F52764" s="1846"/>
    </row>
    <row r="52765" spans="6:6">
      <c r="F52765" s="1846"/>
    </row>
    <row r="52766" spans="6:6">
      <c r="F52766" s="1846"/>
    </row>
    <row r="52767" spans="6:6">
      <c r="F52767" s="1846"/>
    </row>
    <row r="52768" spans="6:6">
      <c r="F52768" s="1846"/>
    </row>
    <row r="52769" spans="6:6">
      <c r="F52769" s="1846"/>
    </row>
    <row r="52770" spans="6:6">
      <c r="F52770" s="1846"/>
    </row>
    <row r="52771" spans="6:6">
      <c r="F52771" s="1846"/>
    </row>
    <row r="52772" spans="6:6">
      <c r="F52772" s="1846"/>
    </row>
    <row r="52773" spans="6:6">
      <c r="F52773" s="1846"/>
    </row>
    <row r="52774" spans="6:6">
      <c r="F52774" s="1846"/>
    </row>
    <row r="52775" spans="6:6">
      <c r="F52775" s="1846"/>
    </row>
    <row r="52776" spans="6:6">
      <c r="F52776" s="1846"/>
    </row>
    <row r="52777" spans="6:6">
      <c r="F52777" s="1846"/>
    </row>
    <row r="52778" spans="6:6">
      <c r="F52778" s="1846"/>
    </row>
    <row r="52779" spans="6:6">
      <c r="F52779" s="1846"/>
    </row>
    <row r="52780" spans="6:6">
      <c r="F52780" s="1846"/>
    </row>
    <row r="52781" spans="6:6">
      <c r="F52781" s="1846"/>
    </row>
    <row r="52782" spans="6:6">
      <c r="F52782" s="1846"/>
    </row>
    <row r="52783" spans="6:6">
      <c r="F52783" s="1846"/>
    </row>
    <row r="52784" spans="6:6">
      <c r="F52784" s="1846"/>
    </row>
    <row r="52785" spans="6:6">
      <c r="F52785" s="1846"/>
    </row>
    <row r="52786" spans="6:6">
      <c r="F52786" s="1846"/>
    </row>
    <row r="52787" spans="6:6">
      <c r="F52787" s="1846"/>
    </row>
    <row r="52788" spans="6:6">
      <c r="F52788" s="1846"/>
    </row>
    <row r="52789" spans="6:6">
      <c r="F52789" s="1846"/>
    </row>
    <row r="52790" spans="6:6">
      <c r="F52790" s="1846"/>
    </row>
    <row r="52791" spans="6:6">
      <c r="F52791" s="1846"/>
    </row>
    <row r="52792" spans="6:6">
      <c r="F52792" s="1846"/>
    </row>
    <row r="52793" spans="6:6">
      <c r="F52793" s="1846"/>
    </row>
    <row r="52794" spans="6:6">
      <c r="F52794" s="1846"/>
    </row>
    <row r="52795" spans="6:6">
      <c r="F52795" s="1846"/>
    </row>
    <row r="52796" spans="6:6">
      <c r="F52796" s="1846"/>
    </row>
    <row r="52797" spans="6:6">
      <c r="F52797" s="1846"/>
    </row>
    <row r="52798" spans="6:6">
      <c r="F52798" s="1846"/>
    </row>
    <row r="52799" spans="6:6">
      <c r="F52799" s="1846"/>
    </row>
    <row r="52800" spans="6:6">
      <c r="F52800" s="1846"/>
    </row>
    <row r="52801" spans="6:6">
      <c r="F52801" s="1846"/>
    </row>
    <row r="52802" spans="6:6">
      <c r="F52802" s="1846"/>
    </row>
    <row r="52803" spans="6:6">
      <c r="F52803" s="1846"/>
    </row>
    <row r="52804" spans="6:6">
      <c r="F52804" s="1846"/>
    </row>
    <row r="52805" spans="6:6">
      <c r="F52805" s="1846"/>
    </row>
    <row r="52806" spans="6:6">
      <c r="F52806" s="1846"/>
    </row>
    <row r="52807" spans="6:6">
      <c r="F52807" s="1846"/>
    </row>
    <row r="52808" spans="6:6">
      <c r="F52808" s="1846"/>
    </row>
    <row r="52809" spans="6:6">
      <c r="F52809" s="1846"/>
    </row>
    <row r="52810" spans="6:6">
      <c r="F52810" s="1846"/>
    </row>
    <row r="52811" spans="6:6">
      <c r="F52811" s="1846"/>
    </row>
    <row r="52812" spans="6:6">
      <c r="F52812" s="1846"/>
    </row>
    <row r="52813" spans="6:6">
      <c r="F52813" s="1846"/>
    </row>
    <row r="52814" spans="6:6">
      <c r="F52814" s="1846"/>
    </row>
    <row r="52815" spans="6:6">
      <c r="F52815" s="1846"/>
    </row>
    <row r="52816" spans="6:6">
      <c r="F52816" s="1846"/>
    </row>
    <row r="52817" spans="6:6">
      <c r="F52817" s="1846"/>
    </row>
    <row r="52818" spans="6:6">
      <c r="F52818" s="1846"/>
    </row>
    <row r="52819" spans="6:6">
      <c r="F52819" s="1846"/>
    </row>
    <row r="52820" spans="6:6">
      <c r="F52820" s="1846"/>
    </row>
    <row r="52821" spans="6:6">
      <c r="F52821" s="1846"/>
    </row>
    <row r="52822" spans="6:6">
      <c r="F52822" s="1846"/>
    </row>
    <row r="52823" spans="6:6">
      <c r="F52823" s="1846"/>
    </row>
    <row r="52824" spans="6:6">
      <c r="F52824" s="1846"/>
    </row>
    <row r="52825" spans="6:6">
      <c r="F52825" s="1846"/>
    </row>
    <row r="52826" spans="6:6">
      <c r="F52826" s="1846"/>
    </row>
    <row r="52827" spans="6:6">
      <c r="F52827" s="1846"/>
    </row>
    <row r="52828" spans="6:6">
      <c r="F52828" s="1846"/>
    </row>
    <row r="52829" spans="6:6">
      <c r="F52829" s="1846"/>
    </row>
    <row r="52830" spans="6:6">
      <c r="F52830" s="1846"/>
    </row>
    <row r="52831" spans="6:6">
      <c r="F52831" s="1846"/>
    </row>
    <row r="52832" spans="6:6">
      <c r="F52832" s="1846"/>
    </row>
    <row r="52833" spans="6:6">
      <c r="F52833" s="1846"/>
    </row>
    <row r="52834" spans="6:6">
      <c r="F52834" s="1846"/>
    </row>
    <row r="52835" spans="6:6">
      <c r="F52835" s="1846"/>
    </row>
    <row r="52836" spans="6:6">
      <c r="F52836" s="1846"/>
    </row>
    <row r="52837" spans="6:6">
      <c r="F52837" s="1846"/>
    </row>
    <row r="52838" spans="6:6">
      <c r="F52838" s="1846"/>
    </row>
    <row r="52839" spans="6:6">
      <c r="F52839" s="1846"/>
    </row>
    <row r="52840" spans="6:6">
      <c r="F52840" s="1846"/>
    </row>
    <row r="52841" spans="6:6">
      <c r="F52841" s="1846"/>
    </row>
    <row r="52842" spans="6:6">
      <c r="F52842" s="1846"/>
    </row>
    <row r="52843" spans="6:6">
      <c r="F52843" s="1846"/>
    </row>
    <row r="52844" spans="6:6">
      <c r="F52844" s="1846"/>
    </row>
    <row r="52845" spans="6:6">
      <c r="F52845" s="1846"/>
    </row>
    <row r="52846" spans="6:6">
      <c r="F52846" s="1846"/>
    </row>
    <row r="52847" spans="6:6">
      <c r="F52847" s="1846"/>
    </row>
    <row r="52848" spans="6:6">
      <c r="F52848" s="1846"/>
    </row>
    <row r="52849" spans="6:6">
      <c r="F52849" s="1846"/>
    </row>
    <row r="52850" spans="6:6">
      <c r="F52850" s="1846"/>
    </row>
    <row r="52851" spans="6:6">
      <c r="F52851" s="1846"/>
    </row>
    <row r="52852" spans="6:6">
      <c r="F52852" s="1846"/>
    </row>
    <row r="52853" spans="6:6">
      <c r="F52853" s="1846"/>
    </row>
    <row r="52854" spans="6:6">
      <c r="F52854" s="1846"/>
    </row>
    <row r="52855" spans="6:6">
      <c r="F52855" s="1846"/>
    </row>
    <row r="52856" spans="6:6">
      <c r="F52856" s="1846"/>
    </row>
    <row r="52857" spans="6:6">
      <c r="F52857" s="1846"/>
    </row>
    <row r="52858" spans="6:6">
      <c r="F52858" s="1846"/>
    </row>
    <row r="52859" spans="6:6">
      <c r="F52859" s="1846"/>
    </row>
    <row r="52860" spans="6:6">
      <c r="F52860" s="1846"/>
    </row>
    <row r="52861" spans="6:6">
      <c r="F52861" s="1846"/>
    </row>
    <row r="52862" spans="6:6">
      <c r="F52862" s="1846"/>
    </row>
    <row r="52863" spans="6:6">
      <c r="F52863" s="1846"/>
    </row>
    <row r="52864" spans="6:6">
      <c r="F52864" s="1846"/>
    </row>
    <row r="52865" spans="6:6">
      <c r="F52865" s="1846"/>
    </row>
    <row r="52866" spans="6:6">
      <c r="F52866" s="1846"/>
    </row>
    <row r="52867" spans="6:6">
      <c r="F52867" s="1846"/>
    </row>
    <row r="52868" spans="6:6">
      <c r="F52868" s="1846"/>
    </row>
    <row r="52869" spans="6:6">
      <c r="F52869" s="1846"/>
    </row>
    <row r="52870" spans="6:6">
      <c r="F52870" s="1846"/>
    </row>
    <row r="52871" spans="6:6">
      <c r="F52871" s="1846"/>
    </row>
    <row r="52872" spans="6:6">
      <c r="F52872" s="1846"/>
    </row>
    <row r="52873" spans="6:6">
      <c r="F52873" s="1846"/>
    </row>
    <row r="52874" spans="6:6">
      <c r="F52874" s="1846"/>
    </row>
    <row r="52875" spans="6:6">
      <c r="F52875" s="1846"/>
    </row>
    <row r="52876" spans="6:6">
      <c r="F52876" s="1846"/>
    </row>
    <row r="52877" spans="6:6">
      <c r="F52877" s="1846"/>
    </row>
    <row r="52878" spans="6:6">
      <c r="F52878" s="1846"/>
    </row>
    <row r="52879" spans="6:6">
      <c r="F52879" s="1846"/>
    </row>
    <row r="52880" spans="6:6">
      <c r="F52880" s="1846"/>
    </row>
    <row r="52881" spans="6:6">
      <c r="F52881" s="1846"/>
    </row>
    <row r="52882" spans="6:6">
      <c r="F52882" s="1846"/>
    </row>
    <row r="52883" spans="6:6">
      <c r="F52883" s="1846"/>
    </row>
    <row r="52884" spans="6:6">
      <c r="F52884" s="1846"/>
    </row>
    <row r="52885" spans="6:6">
      <c r="F52885" s="1846"/>
    </row>
    <row r="52886" spans="6:6">
      <c r="F52886" s="1846"/>
    </row>
    <row r="52887" spans="6:6">
      <c r="F52887" s="1846"/>
    </row>
    <row r="52888" spans="6:6">
      <c r="F52888" s="1846"/>
    </row>
    <row r="52889" spans="6:6">
      <c r="F52889" s="1846"/>
    </row>
    <row r="52890" spans="6:6">
      <c r="F52890" s="1846"/>
    </row>
    <row r="52891" spans="6:6">
      <c r="F52891" s="1846"/>
    </row>
    <row r="52892" spans="6:6">
      <c r="F52892" s="1846"/>
    </row>
    <row r="52893" spans="6:6">
      <c r="F52893" s="1846"/>
    </row>
    <row r="52894" spans="6:6">
      <c r="F52894" s="1846"/>
    </row>
    <row r="52895" spans="6:6">
      <c r="F52895" s="1846"/>
    </row>
    <row r="52896" spans="6:6">
      <c r="F52896" s="1846"/>
    </row>
    <row r="52897" spans="6:6">
      <c r="F52897" s="1846"/>
    </row>
    <row r="52898" spans="6:6">
      <c r="F52898" s="1846"/>
    </row>
    <row r="52899" spans="6:6">
      <c r="F52899" s="1846"/>
    </row>
    <row r="52900" spans="6:6">
      <c r="F52900" s="1846"/>
    </row>
    <row r="52901" spans="6:6">
      <c r="F52901" s="1846"/>
    </row>
    <row r="52902" spans="6:6">
      <c r="F52902" s="1846"/>
    </row>
    <row r="52903" spans="6:6">
      <c r="F52903" s="1846"/>
    </row>
    <row r="52904" spans="6:6">
      <c r="F52904" s="1846"/>
    </row>
    <row r="52905" spans="6:6">
      <c r="F52905" s="1846"/>
    </row>
    <row r="52906" spans="6:6">
      <c r="F52906" s="1846"/>
    </row>
    <row r="52907" spans="6:6">
      <c r="F52907" s="1846"/>
    </row>
    <row r="52908" spans="6:6">
      <c r="F52908" s="1846"/>
    </row>
    <row r="52909" spans="6:6">
      <c r="F52909" s="1846"/>
    </row>
    <row r="52910" spans="6:6">
      <c r="F52910" s="1846"/>
    </row>
    <row r="52911" spans="6:6">
      <c r="F52911" s="1846"/>
    </row>
    <row r="52912" spans="6:6">
      <c r="F52912" s="1846"/>
    </row>
    <row r="52913" spans="6:6">
      <c r="F52913" s="1846"/>
    </row>
    <row r="52914" spans="6:6">
      <c r="F52914" s="1846"/>
    </row>
    <row r="52915" spans="6:6">
      <c r="F52915" s="1846"/>
    </row>
    <row r="52916" spans="6:6">
      <c r="F52916" s="1846"/>
    </row>
    <row r="52917" spans="6:6">
      <c r="F52917" s="1846"/>
    </row>
    <row r="52918" spans="6:6">
      <c r="F52918" s="1846"/>
    </row>
    <row r="52919" spans="6:6">
      <c r="F52919" s="1846"/>
    </row>
    <row r="52920" spans="6:6">
      <c r="F52920" s="1846"/>
    </row>
    <row r="52921" spans="6:6">
      <c r="F52921" s="1846"/>
    </row>
    <row r="52922" spans="6:6">
      <c r="F52922" s="1846"/>
    </row>
    <row r="52923" spans="6:6">
      <c r="F52923" s="1846"/>
    </row>
    <row r="52924" spans="6:6">
      <c r="F52924" s="1846"/>
    </row>
    <row r="52925" spans="6:6">
      <c r="F52925" s="1846"/>
    </row>
    <row r="52926" spans="6:6">
      <c r="F52926" s="1846"/>
    </row>
    <row r="52927" spans="6:6">
      <c r="F52927" s="1846"/>
    </row>
    <row r="52928" spans="6:6">
      <c r="F52928" s="1846"/>
    </row>
    <row r="52929" spans="6:6">
      <c r="F52929" s="1846"/>
    </row>
    <row r="52930" spans="6:6">
      <c r="F52930" s="1846"/>
    </row>
    <row r="52931" spans="6:6">
      <c r="F52931" s="1846"/>
    </row>
    <row r="52932" spans="6:6">
      <c r="F52932" s="1846"/>
    </row>
    <row r="52933" spans="6:6">
      <c r="F52933" s="1846"/>
    </row>
    <row r="52934" spans="6:6">
      <c r="F52934" s="1846"/>
    </row>
    <row r="52935" spans="6:6">
      <c r="F52935" s="1846"/>
    </row>
    <row r="52936" spans="6:6">
      <c r="F52936" s="1846"/>
    </row>
    <row r="52937" spans="6:6">
      <c r="F52937" s="1846"/>
    </row>
    <row r="52938" spans="6:6">
      <c r="F52938" s="1846"/>
    </row>
    <row r="52939" spans="6:6">
      <c r="F52939" s="1846"/>
    </row>
    <row r="52940" spans="6:6">
      <c r="F52940" s="1846"/>
    </row>
    <row r="52941" spans="6:6">
      <c r="F52941" s="1846"/>
    </row>
    <row r="52942" spans="6:6">
      <c r="F52942" s="1846"/>
    </row>
    <row r="52943" spans="6:6">
      <c r="F52943" s="1846"/>
    </row>
    <row r="52944" spans="6:6">
      <c r="F52944" s="1846"/>
    </row>
    <row r="52945" spans="6:6">
      <c r="F52945" s="1846"/>
    </row>
    <row r="52946" spans="6:6">
      <c r="F52946" s="1846"/>
    </row>
    <row r="52947" spans="6:6">
      <c r="F52947" s="1846"/>
    </row>
    <row r="52948" spans="6:6">
      <c r="F52948" s="1846"/>
    </row>
    <row r="52949" spans="6:6">
      <c r="F52949" s="1846"/>
    </row>
    <row r="52950" spans="6:6">
      <c r="F52950" s="1846"/>
    </row>
    <row r="52951" spans="6:6">
      <c r="F52951" s="1846"/>
    </row>
    <row r="52952" spans="6:6">
      <c r="F52952" s="1846"/>
    </row>
    <row r="52953" spans="6:6">
      <c r="F52953" s="1846"/>
    </row>
    <row r="52954" spans="6:6">
      <c r="F52954" s="1846"/>
    </row>
    <row r="52955" spans="6:6">
      <c r="F52955" s="1846"/>
    </row>
    <row r="52956" spans="6:6">
      <c r="F52956" s="1846"/>
    </row>
    <row r="52957" spans="6:6">
      <c r="F52957" s="1846"/>
    </row>
    <row r="52958" spans="6:6">
      <c r="F52958" s="1846"/>
    </row>
    <row r="52959" spans="6:6">
      <c r="F52959" s="1846"/>
    </row>
    <row r="52960" spans="6:6">
      <c r="F52960" s="1846"/>
    </row>
    <row r="52961" spans="6:6">
      <c r="F52961" s="1846"/>
    </row>
    <row r="52962" spans="6:6">
      <c r="F52962" s="1846"/>
    </row>
    <row r="52963" spans="6:6">
      <c r="F52963" s="1846"/>
    </row>
    <row r="52964" spans="6:6">
      <c r="F52964" s="1846"/>
    </row>
    <row r="52965" spans="6:6">
      <c r="F52965" s="1846"/>
    </row>
    <row r="52966" spans="6:6">
      <c r="F52966" s="1846"/>
    </row>
    <row r="52967" spans="6:6">
      <c r="F52967" s="1846"/>
    </row>
    <row r="52968" spans="6:6">
      <c r="F52968" s="1846"/>
    </row>
    <row r="52969" spans="6:6">
      <c r="F52969" s="1846"/>
    </row>
    <row r="52970" spans="6:6">
      <c r="F52970" s="1846"/>
    </row>
    <row r="52971" spans="6:6">
      <c r="F52971" s="1846"/>
    </row>
    <row r="52972" spans="6:6">
      <c r="F52972" s="1846"/>
    </row>
    <row r="52973" spans="6:6">
      <c r="F52973" s="1846"/>
    </row>
    <row r="52974" spans="6:6">
      <c r="F52974" s="1846"/>
    </row>
    <row r="52975" spans="6:6">
      <c r="F52975" s="1846"/>
    </row>
    <row r="52976" spans="6:6">
      <c r="F52976" s="1846"/>
    </row>
    <row r="52977" spans="6:6">
      <c r="F52977" s="1846"/>
    </row>
    <row r="52978" spans="6:6">
      <c r="F52978" s="1846"/>
    </row>
    <row r="52979" spans="6:6">
      <c r="F52979" s="1846"/>
    </row>
    <row r="52980" spans="6:6">
      <c r="F52980" s="1846"/>
    </row>
    <row r="52981" spans="6:6">
      <c r="F52981" s="1846"/>
    </row>
    <row r="52982" spans="6:6">
      <c r="F52982" s="1846"/>
    </row>
    <row r="52983" spans="6:6">
      <c r="F52983" s="1846"/>
    </row>
    <row r="52984" spans="6:6">
      <c r="F52984" s="1846"/>
    </row>
    <row r="52985" spans="6:6">
      <c r="F52985" s="1846"/>
    </row>
    <row r="52986" spans="6:6">
      <c r="F52986" s="1846"/>
    </row>
    <row r="52987" spans="6:6">
      <c r="F52987" s="1846"/>
    </row>
    <row r="52988" spans="6:6">
      <c r="F52988" s="1846"/>
    </row>
    <row r="52989" spans="6:6">
      <c r="F52989" s="1846"/>
    </row>
    <row r="52990" spans="6:6">
      <c r="F52990" s="1846"/>
    </row>
    <row r="52991" spans="6:6">
      <c r="F52991" s="1846"/>
    </row>
    <row r="52992" spans="6:6">
      <c r="F52992" s="1846"/>
    </row>
    <row r="52993" spans="6:6">
      <c r="F52993" s="1846"/>
    </row>
    <row r="52994" spans="6:6">
      <c r="F52994" s="1846"/>
    </row>
    <row r="52995" spans="6:6">
      <c r="F52995" s="1846"/>
    </row>
    <row r="52996" spans="6:6">
      <c r="F52996" s="1846"/>
    </row>
    <row r="52997" spans="6:6">
      <c r="F52997" s="1846"/>
    </row>
    <row r="52998" spans="6:6">
      <c r="F52998" s="1846"/>
    </row>
    <row r="52999" spans="6:6">
      <c r="F52999" s="1846"/>
    </row>
    <row r="53000" spans="6:6">
      <c r="F53000" s="1846"/>
    </row>
    <row r="53001" spans="6:6">
      <c r="F53001" s="1846"/>
    </row>
    <row r="53002" spans="6:6">
      <c r="F53002" s="1846"/>
    </row>
    <row r="53003" spans="6:6">
      <c r="F53003" s="1846"/>
    </row>
    <row r="53004" spans="6:6">
      <c r="F53004" s="1846"/>
    </row>
    <row r="53005" spans="6:6">
      <c r="F53005" s="1846"/>
    </row>
    <row r="53006" spans="6:6">
      <c r="F53006" s="1846"/>
    </row>
    <row r="53007" spans="6:6">
      <c r="F53007" s="1846"/>
    </row>
    <row r="53008" spans="6:6">
      <c r="F53008" s="1846"/>
    </row>
    <row r="53009" spans="6:6">
      <c r="F53009" s="1846"/>
    </row>
    <row r="53010" spans="6:6">
      <c r="F53010" s="1846"/>
    </row>
    <row r="53011" spans="6:6">
      <c r="F53011" s="1846"/>
    </row>
    <row r="53012" spans="6:6">
      <c r="F53012" s="1846"/>
    </row>
    <row r="53013" spans="6:6">
      <c r="F53013" s="1846"/>
    </row>
    <row r="53014" spans="6:6">
      <c r="F53014" s="1846"/>
    </row>
    <row r="53015" spans="6:6">
      <c r="F53015" s="1846"/>
    </row>
    <row r="53016" spans="6:6">
      <c r="F53016" s="1846"/>
    </row>
    <row r="53017" spans="6:6">
      <c r="F53017" s="1846"/>
    </row>
    <row r="53018" spans="6:6">
      <c r="F53018" s="1846"/>
    </row>
    <row r="53019" spans="6:6">
      <c r="F53019" s="1846"/>
    </row>
    <row r="53020" spans="6:6">
      <c r="F53020" s="1846"/>
    </row>
    <row r="53021" spans="6:6">
      <c r="F53021" s="1846"/>
    </row>
    <row r="53022" spans="6:6">
      <c r="F53022" s="1846"/>
    </row>
    <row r="53023" spans="6:6">
      <c r="F53023" s="1846"/>
    </row>
    <row r="53024" spans="6:6">
      <c r="F53024" s="1846"/>
    </row>
    <row r="53025" spans="6:6">
      <c r="F53025" s="1846"/>
    </row>
    <row r="53026" spans="6:6">
      <c r="F53026" s="1846"/>
    </row>
    <row r="53027" spans="6:6">
      <c r="F53027" s="1846"/>
    </row>
    <row r="53028" spans="6:6">
      <c r="F53028" s="1846"/>
    </row>
    <row r="53029" spans="6:6">
      <c r="F53029" s="1846"/>
    </row>
    <row r="53030" spans="6:6">
      <c r="F53030" s="1846"/>
    </row>
    <row r="53031" spans="6:6">
      <c r="F53031" s="1846"/>
    </row>
    <row r="53032" spans="6:6">
      <c r="F53032" s="1846"/>
    </row>
    <row r="53033" spans="6:6">
      <c r="F53033" s="1846"/>
    </row>
    <row r="53034" spans="6:6">
      <c r="F53034" s="1846"/>
    </row>
    <row r="53035" spans="6:6">
      <c r="F53035" s="1846"/>
    </row>
    <row r="53036" spans="6:6">
      <c r="F53036" s="1846"/>
    </row>
    <row r="53037" spans="6:6">
      <c r="F53037" s="1846"/>
    </row>
    <row r="53038" spans="6:6">
      <c r="F53038" s="1846"/>
    </row>
    <row r="53039" spans="6:6">
      <c r="F53039" s="1846"/>
    </row>
    <row r="53040" spans="6:6">
      <c r="F53040" s="1846"/>
    </row>
    <row r="53041" spans="6:6">
      <c r="F53041" s="1846"/>
    </row>
    <row r="53042" spans="6:6">
      <c r="F53042" s="1846"/>
    </row>
    <row r="53043" spans="6:6">
      <c r="F53043" s="1846"/>
    </row>
    <row r="53044" spans="6:6">
      <c r="F53044" s="1846"/>
    </row>
    <row r="53045" spans="6:6">
      <c r="F53045" s="1846"/>
    </row>
    <row r="53046" spans="6:6">
      <c r="F53046" s="1846"/>
    </row>
    <row r="53047" spans="6:6">
      <c r="F53047" s="1846"/>
    </row>
    <row r="53048" spans="6:6">
      <c r="F53048" s="1846"/>
    </row>
    <row r="53049" spans="6:6">
      <c r="F53049" s="1846"/>
    </row>
    <row r="53050" spans="6:6">
      <c r="F53050" s="1846"/>
    </row>
    <row r="53051" spans="6:6">
      <c r="F53051" s="1846"/>
    </row>
    <row r="53052" spans="6:6">
      <c r="F53052" s="1846"/>
    </row>
    <row r="53053" spans="6:6">
      <c r="F53053" s="1846"/>
    </row>
    <row r="53054" spans="6:6">
      <c r="F53054" s="1846"/>
    </row>
    <row r="53055" spans="6:6">
      <c r="F53055" s="1846"/>
    </row>
    <row r="53056" spans="6:6">
      <c r="F53056" s="1846"/>
    </row>
    <row r="53057" spans="6:6">
      <c r="F53057" s="1846"/>
    </row>
    <row r="53058" spans="6:6">
      <c r="F53058" s="1846"/>
    </row>
    <row r="53059" spans="6:6">
      <c r="F53059" s="1846"/>
    </row>
    <row r="53060" spans="6:6">
      <c r="F53060" s="1846"/>
    </row>
    <row r="53061" spans="6:6">
      <c r="F53061" s="1846"/>
    </row>
    <row r="53062" spans="6:6">
      <c r="F53062" s="1846"/>
    </row>
    <row r="53063" spans="6:6">
      <c r="F53063" s="1846"/>
    </row>
    <row r="53064" spans="6:6">
      <c r="F53064" s="1846"/>
    </row>
    <row r="53065" spans="6:6">
      <c r="F53065" s="1846"/>
    </row>
    <row r="53066" spans="6:6">
      <c r="F53066" s="1846"/>
    </row>
    <row r="53067" spans="6:6">
      <c r="F53067" s="1846"/>
    </row>
    <row r="53068" spans="6:6">
      <c r="F53068" s="1846"/>
    </row>
    <row r="53069" spans="6:6">
      <c r="F53069" s="1846"/>
    </row>
    <row r="53070" spans="6:6">
      <c r="F53070" s="1846"/>
    </row>
    <row r="53071" spans="6:6">
      <c r="F53071" s="1846"/>
    </row>
    <row r="53072" spans="6:6">
      <c r="F53072" s="1846"/>
    </row>
    <row r="53073" spans="6:6">
      <c r="F53073" s="1846"/>
    </row>
    <row r="53074" spans="6:6">
      <c r="F53074" s="1846"/>
    </row>
    <row r="53075" spans="6:6">
      <c r="F53075" s="1846"/>
    </row>
    <row r="53076" spans="6:6">
      <c r="F53076" s="1846"/>
    </row>
    <row r="53077" spans="6:6">
      <c r="F53077" s="1846"/>
    </row>
    <row r="53078" spans="6:6">
      <c r="F53078" s="1846"/>
    </row>
    <row r="53079" spans="6:6">
      <c r="F53079" s="1846"/>
    </row>
    <row r="53080" spans="6:6">
      <c r="F53080" s="1846"/>
    </row>
    <row r="53081" spans="6:6">
      <c r="F53081" s="1846"/>
    </row>
    <row r="53082" spans="6:6">
      <c r="F53082" s="1846"/>
    </row>
    <row r="53083" spans="6:6">
      <c r="F53083" s="1846"/>
    </row>
    <row r="53084" spans="6:6">
      <c r="F53084" s="1846"/>
    </row>
    <row r="53085" spans="6:6">
      <c r="F53085" s="1846"/>
    </row>
    <row r="53086" spans="6:6">
      <c r="F53086" s="1846"/>
    </row>
    <row r="53087" spans="6:6">
      <c r="F53087" s="1846"/>
    </row>
    <row r="53088" spans="6:6">
      <c r="F53088" s="1846"/>
    </row>
    <row r="53089" spans="6:6">
      <c r="F53089" s="1846"/>
    </row>
    <row r="53090" spans="6:6">
      <c r="F53090" s="1846"/>
    </row>
    <row r="53091" spans="6:6">
      <c r="F53091" s="1846"/>
    </row>
    <row r="53092" spans="6:6">
      <c r="F53092" s="1846"/>
    </row>
    <row r="53093" spans="6:6">
      <c r="F53093" s="1846"/>
    </row>
    <row r="53094" spans="6:6">
      <c r="F53094" s="1846"/>
    </row>
    <row r="53095" spans="6:6">
      <c r="F53095" s="1846"/>
    </row>
    <row r="53096" spans="6:6">
      <c r="F53096" s="1846"/>
    </row>
    <row r="53097" spans="6:6">
      <c r="F53097" s="1846"/>
    </row>
    <row r="53098" spans="6:6">
      <c r="F53098" s="1846"/>
    </row>
    <row r="53099" spans="6:6">
      <c r="F53099" s="1846"/>
    </row>
    <row r="53100" spans="6:6">
      <c r="F53100" s="1846"/>
    </row>
    <row r="53101" spans="6:6">
      <c r="F53101" s="1846"/>
    </row>
    <row r="53102" spans="6:6">
      <c r="F53102" s="1846"/>
    </row>
    <row r="53103" spans="6:6">
      <c r="F53103" s="1846"/>
    </row>
    <row r="53104" spans="6:6">
      <c r="F53104" s="1846"/>
    </row>
    <row r="53105" spans="6:6">
      <c r="F53105" s="1846"/>
    </row>
    <row r="53106" spans="6:6">
      <c r="F53106" s="1846"/>
    </row>
    <row r="53107" spans="6:6">
      <c r="F53107" s="1846"/>
    </row>
    <row r="53108" spans="6:6">
      <c r="F53108" s="1846"/>
    </row>
    <row r="53109" spans="6:6">
      <c r="F53109" s="1846"/>
    </row>
    <row r="53110" spans="6:6">
      <c r="F53110" s="1846"/>
    </row>
    <row r="53111" spans="6:6">
      <c r="F53111" s="1846"/>
    </row>
    <row r="53112" spans="6:6">
      <c r="F53112" s="1846"/>
    </row>
    <row r="53113" spans="6:6">
      <c r="F53113" s="1846"/>
    </row>
    <row r="53114" spans="6:6">
      <c r="F53114" s="1846"/>
    </row>
    <row r="53115" spans="6:6">
      <c r="F53115" s="1846"/>
    </row>
    <row r="53116" spans="6:6">
      <c r="F53116" s="1846"/>
    </row>
    <row r="53117" spans="6:6">
      <c r="F53117" s="1846"/>
    </row>
    <row r="53118" spans="6:6">
      <c r="F53118" s="1846"/>
    </row>
    <row r="53119" spans="6:6">
      <c r="F53119" s="1846"/>
    </row>
    <row r="53120" spans="6:6">
      <c r="F53120" s="1846"/>
    </row>
    <row r="53121" spans="6:6">
      <c r="F53121" s="1846"/>
    </row>
    <row r="53122" spans="6:6">
      <c r="F53122" s="1846"/>
    </row>
    <row r="53123" spans="6:6">
      <c r="F53123" s="1846"/>
    </row>
    <row r="53124" spans="6:6">
      <c r="F53124" s="1846"/>
    </row>
    <row r="53125" spans="6:6">
      <c r="F53125" s="1846"/>
    </row>
    <row r="53126" spans="6:6">
      <c r="F53126" s="1846"/>
    </row>
    <row r="53127" spans="6:6">
      <c r="F53127" s="1846"/>
    </row>
    <row r="53128" spans="6:6">
      <c r="F53128" s="1846"/>
    </row>
    <row r="53129" spans="6:6">
      <c r="F53129" s="1846"/>
    </row>
    <row r="53130" spans="6:6">
      <c r="F53130" s="1846"/>
    </row>
    <row r="53131" spans="6:6">
      <c r="F53131" s="1846"/>
    </row>
    <row r="53132" spans="6:6">
      <c r="F53132" s="1846"/>
    </row>
    <row r="53133" spans="6:6">
      <c r="F53133" s="1846"/>
    </row>
    <row r="53134" spans="6:6">
      <c r="F53134" s="1846"/>
    </row>
    <row r="53135" spans="6:6">
      <c r="F53135" s="1846"/>
    </row>
    <row r="53136" spans="6:6">
      <c r="F53136" s="1846"/>
    </row>
    <row r="53137" spans="6:6">
      <c r="F53137" s="1846"/>
    </row>
    <row r="53138" spans="6:6">
      <c r="F53138" s="1846"/>
    </row>
    <row r="53139" spans="6:6">
      <c r="F53139" s="1846"/>
    </row>
    <row r="53140" spans="6:6">
      <c r="F53140" s="1846"/>
    </row>
    <row r="53141" spans="6:6">
      <c r="F53141" s="1846"/>
    </row>
    <row r="53142" spans="6:6">
      <c r="F53142" s="1846"/>
    </row>
    <row r="53143" spans="6:6">
      <c r="F53143" s="1846"/>
    </row>
    <row r="53144" spans="6:6">
      <c r="F53144" s="1846"/>
    </row>
    <row r="53145" spans="6:6">
      <c r="F53145" s="1846"/>
    </row>
    <row r="53146" spans="6:6">
      <c r="F53146" s="1846"/>
    </row>
    <row r="53147" spans="6:6">
      <c r="F53147" s="1846"/>
    </row>
    <row r="53148" spans="6:6">
      <c r="F53148" s="1846"/>
    </row>
    <row r="53149" spans="6:6">
      <c r="F53149" s="1846"/>
    </row>
    <row r="53150" spans="6:6">
      <c r="F53150" s="1846"/>
    </row>
    <row r="53151" spans="6:6">
      <c r="F53151" s="1846"/>
    </row>
    <row r="53152" spans="6:6">
      <c r="F53152" s="1846"/>
    </row>
    <row r="53153" spans="6:6">
      <c r="F53153" s="1846"/>
    </row>
    <row r="53154" spans="6:6">
      <c r="F53154" s="1846"/>
    </row>
    <row r="53155" spans="6:6">
      <c r="F53155" s="1846"/>
    </row>
    <row r="53156" spans="6:6">
      <c r="F53156" s="1846"/>
    </row>
    <row r="53157" spans="6:6">
      <c r="F53157" s="1846"/>
    </row>
    <row r="53158" spans="6:6">
      <c r="F53158" s="1846"/>
    </row>
    <row r="53159" spans="6:6">
      <c r="F53159" s="1846"/>
    </row>
    <row r="53160" spans="6:6">
      <c r="F53160" s="1846"/>
    </row>
    <row r="53161" spans="6:6">
      <c r="F53161" s="1846"/>
    </row>
    <row r="53162" spans="6:6">
      <c r="F53162" s="1846"/>
    </row>
    <row r="53163" spans="6:6">
      <c r="F53163" s="1846"/>
    </row>
    <row r="53164" spans="6:6">
      <c r="F53164" s="1846"/>
    </row>
    <row r="53165" spans="6:6">
      <c r="F53165" s="1846"/>
    </row>
    <row r="53166" spans="6:6">
      <c r="F53166" s="1846"/>
    </row>
    <row r="53167" spans="6:6">
      <c r="F53167" s="1846"/>
    </row>
    <row r="53168" spans="6:6">
      <c r="F53168" s="1846"/>
    </row>
    <row r="53169" spans="6:6">
      <c r="F53169" s="1846"/>
    </row>
    <row r="53170" spans="6:6">
      <c r="F53170" s="1846"/>
    </row>
    <row r="53171" spans="6:6">
      <c r="F53171" s="1846"/>
    </row>
    <row r="53172" spans="6:6">
      <c r="F53172" s="1846"/>
    </row>
    <row r="53173" spans="6:6">
      <c r="F53173" s="1846"/>
    </row>
    <row r="53174" spans="6:6">
      <c r="F53174" s="1846"/>
    </row>
    <row r="53175" spans="6:6">
      <c r="F53175" s="1846"/>
    </row>
    <row r="53176" spans="6:6">
      <c r="F53176" s="1846"/>
    </row>
    <row r="53177" spans="6:6">
      <c r="F53177" s="1846"/>
    </row>
    <row r="53178" spans="6:6">
      <c r="F53178" s="1846"/>
    </row>
    <row r="53179" spans="6:6">
      <c r="F53179" s="1846"/>
    </row>
    <row r="53180" spans="6:6">
      <c r="F53180" s="1846"/>
    </row>
    <row r="53181" spans="6:6">
      <c r="F53181" s="1846"/>
    </row>
    <row r="53182" spans="6:6">
      <c r="F53182" s="1846"/>
    </row>
    <row r="53183" spans="6:6">
      <c r="F53183" s="1846"/>
    </row>
    <row r="53184" spans="6:6">
      <c r="F53184" s="1846"/>
    </row>
    <row r="53185" spans="6:6">
      <c r="F53185" s="1846"/>
    </row>
    <row r="53186" spans="6:6">
      <c r="F53186" s="1846"/>
    </row>
    <row r="53187" spans="6:6">
      <c r="F53187" s="1846"/>
    </row>
    <row r="53188" spans="6:6">
      <c r="F53188" s="1846"/>
    </row>
    <row r="53189" spans="6:6">
      <c r="F53189" s="1846"/>
    </row>
    <row r="53190" spans="6:6">
      <c r="F53190" s="1846"/>
    </row>
    <row r="53191" spans="6:6">
      <c r="F53191" s="1846"/>
    </row>
    <row r="53192" spans="6:6">
      <c r="F53192" s="1846"/>
    </row>
    <row r="53193" spans="6:6">
      <c r="F53193" s="1846"/>
    </row>
    <row r="53194" spans="6:6">
      <c r="F53194" s="1846"/>
    </row>
    <row r="53195" spans="6:6">
      <c r="F53195" s="1846"/>
    </row>
    <row r="53196" spans="6:6">
      <c r="F53196" s="1846"/>
    </row>
    <row r="53197" spans="6:6">
      <c r="F53197" s="1846"/>
    </row>
    <row r="53198" spans="6:6">
      <c r="F53198" s="1846"/>
    </row>
    <row r="53199" spans="6:6">
      <c r="F53199" s="1846"/>
    </row>
    <row r="53200" spans="6:6">
      <c r="F53200" s="1846"/>
    </row>
    <row r="53201" spans="6:6">
      <c r="F53201" s="1846"/>
    </row>
    <row r="53202" spans="6:6">
      <c r="F53202" s="1846"/>
    </row>
    <row r="53203" spans="6:6">
      <c r="F53203" s="1846"/>
    </row>
    <row r="53204" spans="6:6">
      <c r="F53204" s="1846"/>
    </row>
    <row r="53205" spans="6:6">
      <c r="F53205" s="1846"/>
    </row>
    <row r="53206" spans="6:6">
      <c r="F53206" s="1846"/>
    </row>
    <row r="53207" spans="6:6">
      <c r="F53207" s="1846"/>
    </row>
    <row r="53208" spans="6:6">
      <c r="F53208" s="1846"/>
    </row>
    <row r="53209" spans="6:6">
      <c r="F53209" s="1846"/>
    </row>
    <row r="53210" spans="6:6">
      <c r="F53210" s="1846"/>
    </row>
    <row r="53211" spans="6:6">
      <c r="F53211" s="1846"/>
    </row>
    <row r="53212" spans="6:6">
      <c r="F53212" s="1846"/>
    </row>
    <row r="53213" spans="6:6">
      <c r="F53213" s="1846"/>
    </row>
    <row r="53214" spans="6:6">
      <c r="F53214" s="1846"/>
    </row>
    <row r="53215" spans="6:6">
      <c r="F53215" s="1846"/>
    </row>
    <row r="53216" spans="6:6">
      <c r="F53216" s="1846"/>
    </row>
    <row r="53217" spans="6:6">
      <c r="F53217" s="1846"/>
    </row>
    <row r="53218" spans="6:6">
      <c r="F53218" s="1846"/>
    </row>
    <row r="53219" spans="6:6">
      <c r="F53219" s="1846"/>
    </row>
    <row r="53220" spans="6:6">
      <c r="F53220" s="1846"/>
    </row>
    <row r="53221" spans="6:6">
      <c r="F53221" s="1846"/>
    </row>
    <row r="53222" spans="6:6">
      <c r="F53222" s="1846"/>
    </row>
    <row r="53223" spans="6:6">
      <c r="F53223" s="1846"/>
    </row>
    <row r="53224" spans="6:6">
      <c r="F53224" s="1846"/>
    </row>
    <row r="53225" spans="6:6">
      <c r="F53225" s="1846"/>
    </row>
    <row r="53226" spans="6:6">
      <c r="F53226" s="1846"/>
    </row>
    <row r="53227" spans="6:6">
      <c r="F53227" s="1846"/>
    </row>
    <row r="53228" spans="6:6">
      <c r="F53228" s="1846"/>
    </row>
    <row r="53229" spans="6:6">
      <c r="F53229" s="1846"/>
    </row>
    <row r="53230" spans="6:6">
      <c r="F53230" s="1846"/>
    </row>
    <row r="53231" spans="6:6">
      <c r="F53231" s="1846"/>
    </row>
    <row r="53232" spans="6:6">
      <c r="F53232" s="1846"/>
    </row>
    <row r="53233" spans="6:6">
      <c r="F53233" s="1846"/>
    </row>
    <row r="53234" spans="6:6">
      <c r="F53234" s="1846"/>
    </row>
    <row r="53235" spans="6:6">
      <c r="F53235" s="1846"/>
    </row>
    <row r="53236" spans="6:6">
      <c r="F53236" s="1846"/>
    </row>
    <row r="53237" spans="6:6">
      <c r="F53237" s="1846"/>
    </row>
    <row r="53238" spans="6:6">
      <c r="F53238" s="1846"/>
    </row>
    <row r="53239" spans="6:6">
      <c r="F53239" s="1846"/>
    </row>
    <row r="53240" spans="6:6">
      <c r="F53240" s="1846"/>
    </row>
    <row r="53241" spans="6:6">
      <c r="F53241" s="1846"/>
    </row>
    <row r="53242" spans="6:6">
      <c r="F53242" s="1846"/>
    </row>
    <row r="53243" spans="6:6">
      <c r="F53243" s="1846"/>
    </row>
    <row r="53244" spans="6:6">
      <c r="F53244" s="1846"/>
    </row>
    <row r="53245" spans="6:6">
      <c r="F53245" s="1846"/>
    </row>
    <row r="53246" spans="6:6">
      <c r="F53246" s="1846"/>
    </row>
    <row r="53247" spans="6:6">
      <c r="F53247" s="1846"/>
    </row>
    <row r="53248" spans="6:6">
      <c r="F53248" s="1846"/>
    </row>
    <row r="53249" spans="6:6">
      <c r="F53249" s="1846"/>
    </row>
    <row r="53250" spans="6:6">
      <c r="F53250" s="1846"/>
    </row>
    <row r="53251" spans="6:6">
      <c r="F53251" s="1846"/>
    </row>
    <row r="53252" spans="6:6">
      <c r="F53252" s="1846"/>
    </row>
    <row r="53253" spans="6:6">
      <c r="F53253" s="1846"/>
    </row>
    <row r="53254" spans="6:6">
      <c r="F53254" s="1846"/>
    </row>
    <row r="53255" spans="6:6">
      <c r="F53255" s="1846"/>
    </row>
    <row r="53256" spans="6:6">
      <c r="F53256" s="1846"/>
    </row>
    <row r="53257" spans="6:6">
      <c r="F53257" s="1846"/>
    </row>
    <row r="53258" spans="6:6">
      <c r="F53258" s="1846"/>
    </row>
    <row r="53259" spans="6:6">
      <c r="F53259" s="1846"/>
    </row>
    <row r="53260" spans="6:6">
      <c r="F53260" s="1846"/>
    </row>
    <row r="53261" spans="6:6">
      <c r="F53261" s="1846"/>
    </row>
    <row r="53262" spans="6:6">
      <c r="F53262" s="1846"/>
    </row>
    <row r="53263" spans="6:6">
      <c r="F53263" s="1846"/>
    </row>
    <row r="53264" spans="6:6">
      <c r="F53264" s="1846"/>
    </row>
    <row r="53265" spans="6:6">
      <c r="F53265" s="1846"/>
    </row>
    <row r="53266" spans="6:6">
      <c r="F53266" s="1846"/>
    </row>
    <row r="53267" spans="6:6">
      <c r="F53267" s="1846"/>
    </row>
    <row r="53268" spans="6:6">
      <c r="F53268" s="1846"/>
    </row>
    <row r="53269" spans="6:6">
      <c r="F53269" s="1846"/>
    </row>
    <row r="53270" spans="6:6">
      <c r="F53270" s="1846"/>
    </row>
    <row r="53271" spans="6:6">
      <c r="F53271" s="1846"/>
    </row>
    <row r="53272" spans="6:6">
      <c r="F53272" s="1846"/>
    </row>
    <row r="53273" spans="6:6">
      <c r="F53273" s="1846"/>
    </row>
    <row r="53274" spans="6:6">
      <c r="F53274" s="1846"/>
    </row>
    <row r="53275" spans="6:6">
      <c r="F53275" s="1846"/>
    </row>
    <row r="53276" spans="6:6">
      <c r="F53276" s="1846"/>
    </row>
    <row r="53277" spans="6:6">
      <c r="F53277" s="1846"/>
    </row>
    <row r="53278" spans="6:6">
      <c r="F53278" s="1846"/>
    </row>
    <row r="53279" spans="6:6">
      <c r="F53279" s="1846"/>
    </row>
    <row r="53280" spans="6:6">
      <c r="F53280" s="1846"/>
    </row>
    <row r="53281" spans="6:6">
      <c r="F53281" s="1846"/>
    </row>
    <row r="53282" spans="6:6">
      <c r="F53282" s="1846"/>
    </row>
    <row r="53283" spans="6:6">
      <c r="F53283" s="1846"/>
    </row>
    <row r="53284" spans="6:6">
      <c r="F53284" s="1846"/>
    </row>
    <row r="53285" spans="6:6">
      <c r="F53285" s="1846"/>
    </row>
    <row r="53286" spans="6:6">
      <c r="F53286" s="1846"/>
    </row>
    <row r="53287" spans="6:6">
      <c r="F53287" s="1846"/>
    </row>
    <row r="53288" spans="6:6">
      <c r="F53288" s="1846"/>
    </row>
    <row r="53289" spans="6:6">
      <c r="F53289" s="1846"/>
    </row>
    <row r="53290" spans="6:6">
      <c r="F53290" s="1846"/>
    </row>
    <row r="53291" spans="6:6">
      <c r="F53291" s="1846"/>
    </row>
    <row r="53292" spans="6:6">
      <c r="F53292" s="1846"/>
    </row>
    <row r="53293" spans="6:6">
      <c r="F53293" s="1846"/>
    </row>
    <row r="53294" spans="6:6">
      <c r="F53294" s="1846"/>
    </row>
    <row r="53295" spans="6:6">
      <c r="F53295" s="1846"/>
    </row>
    <row r="53296" spans="6:6">
      <c r="F53296" s="1846"/>
    </row>
    <row r="53297" spans="6:6">
      <c r="F53297" s="1846"/>
    </row>
    <row r="53298" spans="6:6">
      <c r="F53298" s="1846"/>
    </row>
    <row r="53299" spans="6:6">
      <c r="F53299" s="1846"/>
    </row>
    <row r="53300" spans="6:6">
      <c r="F53300" s="1846"/>
    </row>
    <row r="53301" spans="6:6">
      <c r="F53301" s="1846"/>
    </row>
    <row r="53302" spans="6:6">
      <c r="F53302" s="1846"/>
    </row>
    <row r="53303" spans="6:6">
      <c r="F53303" s="1846"/>
    </row>
    <row r="53304" spans="6:6">
      <c r="F53304" s="1846"/>
    </row>
    <row r="53305" spans="6:6">
      <c r="F53305" s="1846"/>
    </row>
    <row r="53306" spans="6:6">
      <c r="F53306" s="1846"/>
    </row>
    <row r="53307" spans="6:6">
      <c r="F53307" s="1846"/>
    </row>
    <row r="53308" spans="6:6">
      <c r="F53308" s="1846"/>
    </row>
    <row r="53309" spans="6:6">
      <c r="F53309" s="1846"/>
    </row>
    <row r="53310" spans="6:6">
      <c r="F53310" s="1846"/>
    </row>
    <row r="53311" spans="6:6">
      <c r="F53311" s="1846"/>
    </row>
    <row r="53312" spans="6:6">
      <c r="F53312" s="1846"/>
    </row>
    <row r="53313" spans="6:6">
      <c r="F53313" s="1846"/>
    </row>
    <row r="53314" spans="6:6">
      <c r="F53314" s="1846"/>
    </row>
    <row r="53315" spans="6:6">
      <c r="F53315" s="1846"/>
    </row>
    <row r="53316" spans="6:6">
      <c r="F53316" s="1846"/>
    </row>
    <row r="53317" spans="6:6">
      <c r="F53317" s="1846"/>
    </row>
    <row r="53318" spans="6:6">
      <c r="F53318" s="1846"/>
    </row>
    <row r="53319" spans="6:6">
      <c r="F53319" s="1846"/>
    </row>
    <row r="53320" spans="6:6">
      <c r="F53320" s="1846"/>
    </row>
    <row r="53321" spans="6:6">
      <c r="F53321" s="1846"/>
    </row>
    <row r="53322" spans="6:6">
      <c r="F53322" s="1846"/>
    </row>
    <row r="53323" spans="6:6">
      <c r="F53323" s="1846"/>
    </row>
    <row r="53324" spans="6:6">
      <c r="F53324" s="1846"/>
    </row>
    <row r="53325" spans="6:6">
      <c r="F53325" s="1846"/>
    </row>
    <row r="53326" spans="6:6">
      <c r="F53326" s="1846"/>
    </row>
    <row r="53327" spans="6:6">
      <c r="F53327" s="1846"/>
    </row>
    <row r="53328" spans="6:6">
      <c r="F53328" s="1846"/>
    </row>
    <row r="53329" spans="6:6">
      <c r="F53329" s="1846"/>
    </row>
    <row r="53330" spans="6:6">
      <c r="F53330" s="1846"/>
    </row>
    <row r="53331" spans="6:6">
      <c r="F53331" s="1846"/>
    </row>
    <row r="53332" spans="6:6">
      <c r="F53332" s="1846"/>
    </row>
    <row r="53333" spans="6:6">
      <c r="F53333" s="1846"/>
    </row>
    <row r="53334" spans="6:6">
      <c r="F53334" s="1846"/>
    </row>
    <row r="53335" spans="6:6">
      <c r="F53335" s="1846"/>
    </row>
    <row r="53336" spans="6:6">
      <c r="F53336" s="1846"/>
    </row>
    <row r="53337" spans="6:6">
      <c r="F53337" s="1846"/>
    </row>
    <row r="53338" spans="6:6">
      <c r="F53338" s="1846"/>
    </row>
    <row r="53339" spans="6:6">
      <c r="F53339" s="1846"/>
    </row>
    <row r="53340" spans="6:6">
      <c r="F53340" s="1846"/>
    </row>
    <row r="53341" spans="6:6">
      <c r="F53341" s="1846"/>
    </row>
    <row r="53342" spans="6:6">
      <c r="F53342" s="1846"/>
    </row>
    <row r="53343" spans="6:6">
      <c r="F53343" s="1846"/>
    </row>
    <row r="53344" spans="6:6">
      <c r="F53344" s="1846"/>
    </row>
    <row r="53345" spans="6:6">
      <c r="F53345" s="1846"/>
    </row>
    <row r="53346" spans="6:6">
      <c r="F53346" s="1846"/>
    </row>
    <row r="53347" spans="6:6">
      <c r="F53347" s="1846"/>
    </row>
    <row r="53348" spans="6:6">
      <c r="F53348" s="1846"/>
    </row>
    <row r="53349" spans="6:6">
      <c r="F53349" s="1846"/>
    </row>
    <row r="53350" spans="6:6">
      <c r="F53350" s="1846"/>
    </row>
    <row r="53351" spans="6:6">
      <c r="F53351" s="1846"/>
    </row>
    <row r="53352" spans="6:6">
      <c r="F53352" s="1846"/>
    </row>
    <row r="53353" spans="6:6">
      <c r="F53353" s="1846"/>
    </row>
    <row r="53354" spans="6:6">
      <c r="F53354" s="1846"/>
    </row>
    <row r="53355" spans="6:6">
      <c r="F53355" s="1846"/>
    </row>
    <row r="53356" spans="6:6">
      <c r="F53356" s="1846"/>
    </row>
    <row r="53357" spans="6:6">
      <c r="F53357" s="1846"/>
    </row>
    <row r="53358" spans="6:6">
      <c r="F53358" s="1846"/>
    </row>
    <row r="53359" spans="6:6">
      <c r="F53359" s="1846"/>
    </row>
    <row r="53360" spans="6:6">
      <c r="F53360" s="1846"/>
    </row>
    <row r="53361" spans="6:6">
      <c r="F53361" s="1846"/>
    </row>
    <row r="53362" spans="6:6">
      <c r="F53362" s="1846"/>
    </row>
    <row r="53363" spans="6:6">
      <c r="F53363" s="1846"/>
    </row>
    <row r="53364" spans="6:6">
      <c r="F53364" s="1846"/>
    </row>
    <row r="53365" spans="6:6">
      <c r="F53365" s="1846"/>
    </row>
    <row r="53366" spans="6:6">
      <c r="F53366" s="1846"/>
    </row>
    <row r="53367" spans="6:6">
      <c r="F53367" s="1846"/>
    </row>
    <row r="53368" spans="6:6">
      <c r="F53368" s="1846"/>
    </row>
    <row r="53369" spans="6:6">
      <c r="F53369" s="1846"/>
    </row>
    <row r="53370" spans="6:6">
      <c r="F53370" s="1846"/>
    </row>
    <row r="53371" spans="6:6">
      <c r="F53371" s="1846"/>
    </row>
    <row r="53372" spans="6:6">
      <c r="F53372" s="1846"/>
    </row>
    <row r="53373" spans="6:6">
      <c r="F53373" s="1846"/>
    </row>
    <row r="53374" spans="6:6">
      <c r="F53374" s="1846"/>
    </row>
    <row r="53375" spans="6:6">
      <c r="F53375" s="1846"/>
    </row>
    <row r="53376" spans="6:6">
      <c r="F53376" s="1846"/>
    </row>
    <row r="53377" spans="6:6">
      <c r="F53377" s="1846"/>
    </row>
    <row r="53378" spans="6:6">
      <c r="F53378" s="1846"/>
    </row>
    <row r="53379" spans="6:6">
      <c r="F53379" s="1846"/>
    </row>
    <row r="53380" spans="6:6">
      <c r="F53380" s="1846"/>
    </row>
    <row r="53381" spans="6:6">
      <c r="F53381" s="1846"/>
    </row>
    <row r="53382" spans="6:6">
      <c r="F53382" s="1846"/>
    </row>
    <row r="53383" spans="6:6">
      <c r="F53383" s="1846"/>
    </row>
    <row r="53384" spans="6:6">
      <c r="F53384" s="1846"/>
    </row>
    <row r="53385" spans="6:6">
      <c r="F53385" s="1846"/>
    </row>
    <row r="53386" spans="6:6">
      <c r="F53386" s="1846"/>
    </row>
    <row r="53387" spans="6:6">
      <c r="F53387" s="1846"/>
    </row>
    <row r="53388" spans="6:6">
      <c r="F53388" s="1846"/>
    </row>
    <row r="53389" spans="6:6">
      <c r="F53389" s="1846"/>
    </row>
    <row r="53390" spans="6:6">
      <c r="F53390" s="1846"/>
    </row>
    <row r="53391" spans="6:6">
      <c r="F53391" s="1846"/>
    </row>
    <row r="53392" spans="6:6">
      <c r="F53392" s="1846"/>
    </row>
    <row r="53393" spans="6:6">
      <c r="F53393" s="1846"/>
    </row>
    <row r="53394" spans="6:6">
      <c r="F53394" s="1846"/>
    </row>
    <row r="53395" spans="6:6">
      <c r="F53395" s="1846"/>
    </row>
    <row r="53396" spans="6:6">
      <c r="F53396" s="1846"/>
    </row>
    <row r="53397" spans="6:6">
      <c r="F53397" s="1846"/>
    </row>
    <row r="53398" spans="6:6">
      <c r="F53398" s="1846"/>
    </row>
    <row r="53399" spans="6:6">
      <c r="F53399" s="1846"/>
    </row>
    <row r="53400" spans="6:6">
      <c r="F53400" s="1846"/>
    </row>
    <row r="53401" spans="6:6">
      <c r="F53401" s="1846"/>
    </row>
    <row r="53402" spans="6:6">
      <c r="F53402" s="1846"/>
    </row>
    <row r="53403" spans="6:6">
      <c r="F53403" s="1846"/>
    </row>
    <row r="53404" spans="6:6">
      <c r="F53404" s="1846"/>
    </row>
    <row r="53405" spans="6:6">
      <c r="F53405" s="1846"/>
    </row>
    <row r="53406" spans="6:6">
      <c r="F53406" s="1846"/>
    </row>
    <row r="53407" spans="6:6">
      <c r="F53407" s="1846"/>
    </row>
    <row r="53408" spans="6:6">
      <c r="F53408" s="1846"/>
    </row>
    <row r="53409" spans="6:6">
      <c r="F53409" s="1846"/>
    </row>
    <row r="53410" spans="6:6">
      <c r="F53410" s="1846"/>
    </row>
    <row r="53411" spans="6:6">
      <c r="F53411" s="1846"/>
    </row>
    <row r="53412" spans="6:6">
      <c r="F53412" s="1846"/>
    </row>
    <row r="53413" spans="6:6">
      <c r="F53413" s="1846"/>
    </row>
    <row r="53414" spans="6:6">
      <c r="F53414" s="1846"/>
    </row>
    <row r="53415" spans="6:6">
      <c r="F53415" s="1846"/>
    </row>
    <row r="53416" spans="6:6">
      <c r="F53416" s="1846"/>
    </row>
    <row r="53417" spans="6:6">
      <c r="F53417" s="1846"/>
    </row>
    <row r="53418" spans="6:6">
      <c r="F53418" s="1846"/>
    </row>
    <row r="53419" spans="6:6">
      <c r="F53419" s="1846"/>
    </row>
    <row r="53420" spans="6:6">
      <c r="F53420" s="1846"/>
    </row>
    <row r="53421" spans="6:6">
      <c r="F53421" s="1846"/>
    </row>
    <row r="53422" spans="6:6">
      <c r="F53422" s="1846"/>
    </row>
    <row r="53423" spans="6:6">
      <c r="F53423" s="1846"/>
    </row>
    <row r="53424" spans="6:6">
      <c r="F53424" s="1846"/>
    </row>
    <row r="53425" spans="6:6">
      <c r="F53425" s="1846"/>
    </row>
    <row r="53426" spans="6:6">
      <c r="F53426" s="1846"/>
    </row>
    <row r="53427" spans="6:6">
      <c r="F53427" s="1846"/>
    </row>
    <row r="53428" spans="6:6">
      <c r="F53428" s="1846"/>
    </row>
    <row r="53429" spans="6:6">
      <c r="F53429" s="1846"/>
    </row>
    <row r="53430" spans="6:6">
      <c r="F53430" s="1846"/>
    </row>
    <row r="53431" spans="6:6">
      <c r="F53431" s="1846"/>
    </row>
    <row r="53432" spans="6:6">
      <c r="F53432" s="1846"/>
    </row>
    <row r="53433" spans="6:6">
      <c r="F53433" s="1846"/>
    </row>
    <row r="53434" spans="6:6">
      <c r="F53434" s="1846"/>
    </row>
    <row r="53435" spans="6:6">
      <c r="F53435" s="1846"/>
    </row>
    <row r="53436" spans="6:6">
      <c r="F53436" s="1846"/>
    </row>
    <row r="53437" spans="6:6">
      <c r="F53437" s="1846"/>
    </row>
    <row r="53438" spans="6:6">
      <c r="F53438" s="1846"/>
    </row>
    <row r="53439" spans="6:6">
      <c r="F53439" s="1846"/>
    </row>
    <row r="53440" spans="6:6">
      <c r="F53440" s="1846"/>
    </row>
    <row r="53441" spans="6:6">
      <c r="F53441" s="1846"/>
    </row>
    <row r="53442" spans="6:6">
      <c r="F53442" s="1846"/>
    </row>
    <row r="53443" spans="6:6">
      <c r="F53443" s="1846"/>
    </row>
    <row r="53444" spans="6:6">
      <c r="F53444" s="1846"/>
    </row>
    <row r="53445" spans="6:6">
      <c r="F53445" s="1846"/>
    </row>
    <row r="53446" spans="6:6">
      <c r="F53446" s="1846"/>
    </row>
    <row r="53447" spans="6:6">
      <c r="F53447" s="1846"/>
    </row>
    <row r="53448" spans="6:6">
      <c r="F53448" s="1846"/>
    </row>
    <row r="53449" spans="6:6">
      <c r="F53449" s="1846"/>
    </row>
    <row r="53450" spans="6:6">
      <c r="F53450" s="1846"/>
    </row>
    <row r="53451" spans="6:6">
      <c r="F53451" s="1846"/>
    </row>
    <row r="53452" spans="6:6">
      <c r="F53452" s="1846"/>
    </row>
    <row r="53453" spans="6:6">
      <c r="F53453" s="1846"/>
    </row>
    <row r="53454" spans="6:6">
      <c r="F53454" s="1846"/>
    </row>
    <row r="53455" spans="6:6">
      <c r="F53455" s="1846"/>
    </row>
    <row r="53456" spans="6:6">
      <c r="F53456" s="1846"/>
    </row>
    <row r="53457" spans="6:6">
      <c r="F53457" s="1846"/>
    </row>
    <row r="53458" spans="6:6">
      <c r="F53458" s="1846"/>
    </row>
    <row r="53459" spans="6:6">
      <c r="F53459" s="1846"/>
    </row>
    <row r="53460" spans="6:6">
      <c r="F53460" s="1846"/>
    </row>
    <row r="53461" spans="6:6">
      <c r="F53461" s="1846"/>
    </row>
    <row r="53462" spans="6:6">
      <c r="F53462" s="1846"/>
    </row>
    <row r="53463" spans="6:6">
      <c r="F53463" s="1846"/>
    </row>
    <row r="53464" spans="6:6">
      <c r="F53464" s="1846"/>
    </row>
    <row r="53465" spans="6:6">
      <c r="F53465" s="1846"/>
    </row>
    <row r="53466" spans="6:6">
      <c r="F53466" s="1846"/>
    </row>
    <row r="53467" spans="6:6">
      <c r="F53467" s="1846"/>
    </row>
    <row r="53468" spans="6:6">
      <c r="F53468" s="1846"/>
    </row>
    <row r="53469" spans="6:6">
      <c r="F53469" s="1846"/>
    </row>
    <row r="53470" spans="6:6">
      <c r="F53470" s="1846"/>
    </row>
    <row r="53471" spans="6:6">
      <c r="F53471" s="1846"/>
    </row>
    <row r="53472" spans="6:6">
      <c r="F53472" s="1846"/>
    </row>
    <row r="53473" spans="6:6">
      <c r="F53473" s="1846"/>
    </row>
    <row r="53474" spans="6:6">
      <c r="F53474" s="1846"/>
    </row>
    <row r="53475" spans="6:6">
      <c r="F53475" s="1846"/>
    </row>
    <row r="53476" spans="6:6">
      <c r="F53476" s="1846"/>
    </row>
    <row r="53477" spans="6:6">
      <c r="F53477" s="1846"/>
    </row>
    <row r="53478" spans="6:6">
      <c r="F53478" s="1846"/>
    </row>
    <row r="53479" spans="6:6">
      <c r="F53479" s="1846"/>
    </row>
    <row r="53480" spans="6:6">
      <c r="F53480" s="1846"/>
    </row>
    <row r="53481" spans="6:6">
      <c r="F53481" s="1846"/>
    </row>
    <row r="53482" spans="6:6">
      <c r="F53482" s="1846"/>
    </row>
    <row r="53483" spans="6:6">
      <c r="F53483" s="1846"/>
    </row>
    <row r="53484" spans="6:6">
      <c r="F53484" s="1846"/>
    </row>
    <row r="53485" spans="6:6">
      <c r="F53485" s="1846"/>
    </row>
    <row r="53486" spans="6:6">
      <c r="F53486" s="1846"/>
    </row>
    <row r="53487" spans="6:6">
      <c r="F53487" s="1846"/>
    </row>
    <row r="53488" spans="6:6">
      <c r="F53488" s="1846"/>
    </row>
    <row r="53489" spans="6:6">
      <c r="F53489" s="1846"/>
    </row>
    <row r="53490" spans="6:6">
      <c r="F53490" s="1846"/>
    </row>
    <row r="53491" spans="6:6">
      <c r="F53491" s="1846"/>
    </row>
    <row r="53492" spans="6:6">
      <c r="F53492" s="1846"/>
    </row>
    <row r="53493" spans="6:6">
      <c r="F53493" s="1846"/>
    </row>
    <row r="53494" spans="6:6">
      <c r="F53494" s="1846"/>
    </row>
    <row r="53495" spans="6:6">
      <c r="F53495" s="1846"/>
    </row>
    <row r="53496" spans="6:6">
      <c r="F53496" s="1846"/>
    </row>
    <row r="53497" spans="6:6">
      <c r="F53497" s="1846"/>
    </row>
    <row r="53498" spans="6:6">
      <c r="F53498" s="1846"/>
    </row>
    <row r="53499" spans="6:6">
      <c r="F53499" s="1846"/>
    </row>
    <row r="53500" spans="6:6">
      <c r="F53500" s="1846"/>
    </row>
    <row r="53501" spans="6:6">
      <c r="F53501" s="1846"/>
    </row>
    <row r="53502" spans="6:6">
      <c r="F53502" s="1846"/>
    </row>
    <row r="53503" spans="6:6">
      <c r="F53503" s="1846"/>
    </row>
    <row r="53504" spans="6:6">
      <c r="F53504" s="1846"/>
    </row>
    <row r="53505" spans="6:6">
      <c r="F53505" s="1846"/>
    </row>
    <row r="53506" spans="6:6">
      <c r="F53506" s="1846"/>
    </row>
    <row r="53507" spans="6:6">
      <c r="F53507" s="1846"/>
    </row>
    <row r="53508" spans="6:6">
      <c r="F53508" s="1846"/>
    </row>
    <row r="53509" spans="6:6">
      <c r="F53509" s="1846"/>
    </row>
    <row r="53510" spans="6:6">
      <c r="F53510" s="1846"/>
    </row>
    <row r="53511" spans="6:6">
      <c r="F53511" s="1846"/>
    </row>
    <row r="53512" spans="6:6">
      <c r="F53512" s="1846"/>
    </row>
    <row r="53513" spans="6:6">
      <c r="F53513" s="1846"/>
    </row>
    <row r="53514" spans="6:6">
      <c r="F53514" s="1846"/>
    </row>
    <row r="53515" spans="6:6">
      <c r="F53515" s="1846"/>
    </row>
    <row r="53516" spans="6:6">
      <c r="F53516" s="1846"/>
    </row>
    <row r="53517" spans="6:6">
      <c r="F53517" s="1846"/>
    </row>
    <row r="53518" spans="6:6">
      <c r="F53518" s="1846"/>
    </row>
    <row r="53519" spans="6:6">
      <c r="F53519" s="1846"/>
    </row>
    <row r="53520" spans="6:6">
      <c r="F53520" s="1846"/>
    </row>
    <row r="53521" spans="6:6">
      <c r="F53521" s="1846"/>
    </row>
    <row r="53522" spans="6:6">
      <c r="F53522" s="1846"/>
    </row>
    <row r="53523" spans="6:6">
      <c r="F53523" s="1846"/>
    </row>
    <row r="53524" spans="6:6">
      <c r="F53524" s="1846"/>
    </row>
    <row r="53525" spans="6:6">
      <c r="F53525" s="1846"/>
    </row>
    <row r="53526" spans="6:6">
      <c r="F53526" s="1846"/>
    </row>
    <row r="53527" spans="6:6">
      <c r="F53527" s="1846"/>
    </row>
    <row r="53528" spans="6:6">
      <c r="F53528" s="1846"/>
    </row>
    <row r="53529" spans="6:6">
      <c r="F53529" s="1846"/>
    </row>
    <row r="53530" spans="6:6">
      <c r="F53530" s="1846"/>
    </row>
    <row r="53531" spans="6:6">
      <c r="F53531" s="1846"/>
    </row>
    <row r="53532" spans="6:6">
      <c r="F53532" s="1846"/>
    </row>
    <row r="53533" spans="6:6">
      <c r="F53533" s="1846"/>
    </row>
    <row r="53534" spans="6:6">
      <c r="F53534" s="1846"/>
    </row>
    <row r="53535" spans="6:6">
      <c r="F53535" s="1846"/>
    </row>
    <row r="53536" spans="6:6">
      <c r="F53536" s="1846"/>
    </row>
    <row r="53537" spans="6:6">
      <c r="F53537" s="1846"/>
    </row>
    <row r="53538" spans="6:6">
      <c r="F53538" s="1846"/>
    </row>
    <row r="53539" spans="6:6">
      <c r="F53539" s="1846"/>
    </row>
    <row r="53540" spans="6:6">
      <c r="F53540" s="1846"/>
    </row>
    <row r="53541" spans="6:6">
      <c r="F53541" s="1846"/>
    </row>
    <row r="53542" spans="6:6">
      <c r="F53542" s="1846"/>
    </row>
    <row r="53543" spans="6:6">
      <c r="F53543" s="1846"/>
    </row>
    <row r="53544" spans="6:6">
      <c r="F53544" s="1846"/>
    </row>
    <row r="53545" spans="6:6">
      <c r="F53545" s="1846"/>
    </row>
    <row r="53546" spans="6:6">
      <c r="F53546" s="1846"/>
    </row>
    <row r="53547" spans="6:6">
      <c r="F53547" s="1846"/>
    </row>
    <row r="53548" spans="6:6">
      <c r="F53548" s="1846"/>
    </row>
    <row r="53549" spans="6:6">
      <c r="F53549" s="1846"/>
    </row>
    <row r="53550" spans="6:6">
      <c r="F53550" s="1846"/>
    </row>
    <row r="53551" spans="6:6">
      <c r="F53551" s="1846"/>
    </row>
    <row r="53552" spans="6:6">
      <c r="F53552" s="1846"/>
    </row>
    <row r="53553" spans="6:6">
      <c r="F53553" s="1846"/>
    </row>
    <row r="53554" spans="6:6">
      <c r="F53554" s="1846"/>
    </row>
    <row r="53555" spans="6:6">
      <c r="F53555" s="1846"/>
    </row>
    <row r="53556" spans="6:6">
      <c r="F53556" s="1846"/>
    </row>
    <row r="53557" spans="6:6">
      <c r="F53557" s="1846"/>
    </row>
    <row r="53558" spans="6:6">
      <c r="F53558" s="1846"/>
    </row>
    <row r="53559" spans="6:6">
      <c r="F53559" s="1846"/>
    </row>
    <row r="53560" spans="6:6">
      <c r="F53560" s="1846"/>
    </row>
    <row r="53561" spans="6:6">
      <c r="F53561" s="1846"/>
    </row>
    <row r="53562" spans="6:6">
      <c r="F53562" s="1846"/>
    </row>
    <row r="53563" spans="6:6">
      <c r="F53563" s="1846"/>
    </row>
    <row r="53564" spans="6:6">
      <c r="F53564" s="1846"/>
    </row>
    <row r="53565" spans="6:6">
      <c r="F53565" s="1846"/>
    </row>
    <row r="53566" spans="6:6">
      <c r="F53566" s="1846"/>
    </row>
    <row r="53567" spans="6:6">
      <c r="F53567" s="1846"/>
    </row>
    <row r="53568" spans="6:6">
      <c r="F53568" s="1846"/>
    </row>
    <row r="53569" spans="6:6">
      <c r="F53569" s="1846"/>
    </row>
    <row r="53570" spans="6:6">
      <c r="F53570" s="1846"/>
    </row>
    <row r="53571" spans="6:6">
      <c r="F53571" s="1846"/>
    </row>
    <row r="53572" spans="6:6">
      <c r="F53572" s="1846"/>
    </row>
    <row r="53573" spans="6:6">
      <c r="F53573" s="1846"/>
    </row>
    <row r="53574" spans="6:6">
      <c r="F53574" s="1846"/>
    </row>
    <row r="53575" spans="6:6">
      <c r="F53575" s="1846"/>
    </row>
    <row r="53576" spans="6:6">
      <c r="F53576" s="1846"/>
    </row>
    <row r="53577" spans="6:6">
      <c r="F53577" s="1846"/>
    </row>
    <row r="53578" spans="6:6">
      <c r="F53578" s="1846"/>
    </row>
    <row r="53579" spans="6:6">
      <c r="F53579" s="1846"/>
    </row>
    <row r="53580" spans="6:6">
      <c r="F53580" s="1846"/>
    </row>
    <row r="53581" spans="6:6">
      <c r="F53581" s="1846"/>
    </row>
    <row r="53582" spans="6:6">
      <c r="F53582" s="1846"/>
    </row>
    <row r="53583" spans="6:6">
      <c r="F53583" s="1846"/>
    </row>
    <row r="53584" spans="6:6">
      <c r="F53584" s="1846"/>
    </row>
    <row r="53585" spans="6:6">
      <c r="F53585" s="1846"/>
    </row>
    <row r="53586" spans="6:6">
      <c r="F53586" s="1846"/>
    </row>
    <row r="53587" spans="6:6">
      <c r="F53587" s="1846"/>
    </row>
    <row r="53588" spans="6:6">
      <c r="F53588" s="1846"/>
    </row>
    <row r="53589" spans="6:6">
      <c r="F53589" s="1846"/>
    </row>
    <row r="53590" spans="6:6">
      <c r="F53590" s="1846"/>
    </row>
    <row r="53591" spans="6:6">
      <c r="F53591" s="1846"/>
    </row>
    <row r="53592" spans="6:6">
      <c r="F53592" s="1846"/>
    </row>
    <row r="53593" spans="6:6">
      <c r="F53593" s="1846"/>
    </row>
    <row r="53594" spans="6:6">
      <c r="F53594" s="1846"/>
    </row>
    <row r="53595" spans="6:6">
      <c r="F53595" s="1846"/>
    </row>
    <row r="53596" spans="6:6">
      <c r="F53596" s="1846"/>
    </row>
    <row r="53597" spans="6:6">
      <c r="F53597" s="1846"/>
    </row>
    <row r="53598" spans="6:6">
      <c r="F53598" s="1846"/>
    </row>
    <row r="53599" spans="6:6">
      <c r="F53599" s="1846"/>
    </row>
    <row r="53600" spans="6:6">
      <c r="F53600" s="1846"/>
    </row>
    <row r="53601" spans="6:6">
      <c r="F53601" s="1846"/>
    </row>
    <row r="53602" spans="6:6">
      <c r="F53602" s="1846"/>
    </row>
    <row r="53603" spans="6:6">
      <c r="F53603" s="1846"/>
    </row>
    <row r="53604" spans="6:6">
      <c r="F53604" s="1846"/>
    </row>
    <row r="53605" spans="6:6">
      <c r="F53605" s="1846"/>
    </row>
    <row r="53606" spans="6:6">
      <c r="F53606" s="1846"/>
    </row>
    <row r="53607" spans="6:6">
      <c r="F53607" s="1846"/>
    </row>
    <row r="53608" spans="6:6">
      <c r="F53608" s="1846"/>
    </row>
    <row r="53609" spans="6:6">
      <c r="F53609" s="1846"/>
    </row>
    <row r="53610" spans="6:6">
      <c r="F53610" s="1846"/>
    </row>
    <row r="53611" spans="6:6">
      <c r="F53611" s="1846"/>
    </row>
    <row r="53612" spans="6:6">
      <c r="F53612" s="1846"/>
    </row>
    <row r="53613" spans="6:6">
      <c r="F53613" s="1846"/>
    </row>
    <row r="53614" spans="6:6">
      <c r="F53614" s="1846"/>
    </row>
    <row r="53615" spans="6:6">
      <c r="F53615" s="1846"/>
    </row>
    <row r="53616" spans="6:6">
      <c r="F53616" s="1846"/>
    </row>
    <row r="53617" spans="6:6">
      <c r="F53617" s="1846"/>
    </row>
    <row r="53618" spans="6:6">
      <c r="F53618" s="1846"/>
    </row>
    <row r="53619" spans="6:6">
      <c r="F53619" s="1846"/>
    </row>
    <row r="53620" spans="6:6">
      <c r="F53620" s="1846"/>
    </row>
    <row r="53621" spans="6:6">
      <c r="F53621" s="1846"/>
    </row>
    <row r="53622" spans="6:6">
      <c r="F53622" s="1846"/>
    </row>
    <row r="53623" spans="6:6">
      <c r="F53623" s="1846"/>
    </row>
    <row r="53624" spans="6:6">
      <c r="F53624" s="1846"/>
    </row>
    <row r="53625" spans="6:6">
      <c r="F53625" s="1846"/>
    </row>
    <row r="53626" spans="6:6">
      <c r="F53626" s="1846"/>
    </row>
    <row r="53627" spans="6:6">
      <c r="F53627" s="1846"/>
    </row>
    <row r="53628" spans="6:6">
      <c r="F53628" s="1846"/>
    </row>
    <row r="53629" spans="6:6">
      <c r="F53629" s="1846"/>
    </row>
    <row r="53630" spans="6:6">
      <c r="F53630" s="1846"/>
    </row>
    <row r="53631" spans="6:6">
      <c r="F53631" s="1846"/>
    </row>
    <row r="53632" spans="6:6">
      <c r="F53632" s="1846"/>
    </row>
    <row r="53633" spans="6:6">
      <c r="F53633" s="1846"/>
    </row>
    <row r="53634" spans="6:6">
      <c r="F53634" s="1846"/>
    </row>
    <row r="53635" spans="6:6">
      <c r="F53635" s="1846"/>
    </row>
    <row r="53636" spans="6:6">
      <c r="F53636" s="1846"/>
    </row>
    <row r="53637" spans="6:6">
      <c r="F53637" s="1846"/>
    </row>
    <row r="53638" spans="6:6">
      <c r="F53638" s="1846"/>
    </row>
    <row r="53639" spans="6:6">
      <c r="F53639" s="1846"/>
    </row>
    <row r="53640" spans="6:6">
      <c r="F53640" s="1846"/>
    </row>
    <row r="53641" spans="6:6">
      <c r="F53641" s="1846"/>
    </row>
    <row r="53642" spans="6:6">
      <c r="F53642" s="1846"/>
    </row>
    <row r="53643" spans="6:6">
      <c r="F53643" s="1846"/>
    </row>
    <row r="53644" spans="6:6">
      <c r="F53644" s="1846"/>
    </row>
    <row r="53645" spans="6:6">
      <c r="F53645" s="1846"/>
    </row>
    <row r="53646" spans="6:6">
      <c r="F53646" s="1846"/>
    </row>
    <row r="53647" spans="6:6">
      <c r="F53647" s="1846"/>
    </row>
    <row r="53648" spans="6:6">
      <c r="F53648" s="1846"/>
    </row>
    <row r="53649" spans="6:6">
      <c r="F53649" s="1846"/>
    </row>
    <row r="53650" spans="6:6">
      <c r="F53650" s="1846"/>
    </row>
    <row r="53651" spans="6:6">
      <c r="F53651" s="1846"/>
    </row>
    <row r="53652" spans="6:6">
      <c r="F53652" s="1846"/>
    </row>
    <row r="53653" spans="6:6">
      <c r="F53653" s="1846"/>
    </row>
    <row r="53654" spans="6:6">
      <c r="F53654" s="1846"/>
    </row>
    <row r="53655" spans="6:6">
      <c r="F53655" s="1846"/>
    </row>
    <row r="53656" spans="6:6">
      <c r="F53656" s="1846"/>
    </row>
    <row r="53657" spans="6:6">
      <c r="F53657" s="1846"/>
    </row>
    <row r="53658" spans="6:6">
      <c r="F53658" s="1846"/>
    </row>
    <row r="53659" spans="6:6">
      <c r="F53659" s="1846"/>
    </row>
    <row r="53660" spans="6:6">
      <c r="F53660" s="1846"/>
    </row>
    <row r="53661" spans="6:6">
      <c r="F53661" s="1846"/>
    </row>
    <row r="53662" spans="6:6">
      <c r="F53662" s="1846"/>
    </row>
    <row r="53663" spans="6:6">
      <c r="F53663" s="1846"/>
    </row>
    <row r="53664" spans="6:6">
      <c r="F53664" s="1846"/>
    </row>
    <row r="53665" spans="6:6">
      <c r="F53665" s="1846"/>
    </row>
    <row r="53666" spans="6:6">
      <c r="F53666" s="1846"/>
    </row>
    <row r="53667" spans="6:6">
      <c r="F53667" s="1846"/>
    </row>
    <row r="53668" spans="6:6">
      <c r="F53668" s="1846"/>
    </row>
    <row r="53669" spans="6:6">
      <c r="F53669" s="1846"/>
    </row>
    <row r="53670" spans="6:6">
      <c r="F53670" s="1846"/>
    </row>
    <row r="53671" spans="6:6">
      <c r="F53671" s="1846"/>
    </row>
    <row r="53672" spans="6:6">
      <c r="F53672" s="1846"/>
    </row>
    <row r="53673" spans="6:6">
      <c r="F53673" s="1846"/>
    </row>
    <row r="53674" spans="6:6">
      <c r="F53674" s="1846"/>
    </row>
    <row r="53675" spans="6:6">
      <c r="F53675" s="1846"/>
    </row>
    <row r="53676" spans="6:6">
      <c r="F53676" s="1846"/>
    </row>
    <row r="53677" spans="6:6">
      <c r="F53677" s="1846"/>
    </row>
    <row r="53678" spans="6:6">
      <c r="F53678" s="1846"/>
    </row>
    <row r="53679" spans="6:6">
      <c r="F53679" s="1846"/>
    </row>
    <row r="53680" spans="6:6">
      <c r="F53680" s="1846"/>
    </row>
    <row r="53681" spans="6:6">
      <c r="F53681" s="1846"/>
    </row>
    <row r="53682" spans="6:6">
      <c r="F53682" s="1846"/>
    </row>
    <row r="53683" spans="6:6">
      <c r="F53683" s="1846"/>
    </row>
    <row r="53684" spans="6:6">
      <c r="F53684" s="1846"/>
    </row>
    <row r="53685" spans="6:6">
      <c r="F53685" s="1846"/>
    </row>
    <row r="53686" spans="6:6">
      <c r="F53686" s="1846"/>
    </row>
    <row r="53687" spans="6:6">
      <c r="F53687" s="1846"/>
    </row>
    <row r="53688" spans="6:6">
      <c r="F53688" s="1846"/>
    </row>
    <row r="53689" spans="6:6">
      <c r="F53689" s="1846"/>
    </row>
    <row r="53690" spans="6:6">
      <c r="F53690" s="1846"/>
    </row>
    <row r="53691" spans="6:6">
      <c r="F53691" s="1846"/>
    </row>
    <row r="53692" spans="6:6">
      <c r="F53692" s="1846"/>
    </row>
    <row r="53693" spans="6:6">
      <c r="F53693" s="1846"/>
    </row>
    <row r="53694" spans="6:6">
      <c r="F53694" s="1846"/>
    </row>
    <row r="53695" spans="6:6">
      <c r="F53695" s="1846"/>
    </row>
    <row r="53696" spans="6:6">
      <c r="F53696" s="1846"/>
    </row>
    <row r="53697" spans="6:6">
      <c r="F53697" s="1846"/>
    </row>
    <row r="53698" spans="6:6">
      <c r="F53698" s="1846"/>
    </row>
    <row r="53699" spans="6:6">
      <c r="F53699" s="1846"/>
    </row>
    <row r="53700" spans="6:6">
      <c r="F53700" s="1846"/>
    </row>
    <row r="53701" spans="6:6">
      <c r="F53701" s="1846"/>
    </row>
    <row r="53702" spans="6:6">
      <c r="F53702" s="1846"/>
    </row>
    <row r="53703" spans="6:6">
      <c r="F53703" s="1846"/>
    </row>
    <row r="53704" spans="6:6">
      <c r="F53704" s="1846"/>
    </row>
    <row r="53705" spans="6:6">
      <c r="F53705" s="1846"/>
    </row>
    <row r="53706" spans="6:6">
      <c r="F53706" s="1846"/>
    </row>
    <row r="53707" spans="6:6">
      <c r="F53707" s="1846"/>
    </row>
    <row r="53708" spans="6:6">
      <c r="F53708" s="1846"/>
    </row>
    <row r="53709" spans="6:6">
      <c r="F53709" s="1846"/>
    </row>
    <row r="53710" spans="6:6">
      <c r="F53710" s="1846"/>
    </row>
    <row r="53711" spans="6:6">
      <c r="F53711" s="1846"/>
    </row>
    <row r="53712" spans="6:6">
      <c r="F53712" s="1846"/>
    </row>
    <row r="53713" spans="6:6">
      <c r="F53713" s="1846"/>
    </row>
    <row r="53714" spans="6:6">
      <c r="F53714" s="1846"/>
    </row>
    <row r="53715" spans="6:6">
      <c r="F53715" s="1846"/>
    </row>
    <row r="53716" spans="6:6">
      <c r="F53716" s="1846"/>
    </row>
    <row r="53717" spans="6:6">
      <c r="F53717" s="1846"/>
    </row>
    <row r="53718" spans="6:6">
      <c r="F53718" s="1846"/>
    </row>
    <row r="53719" spans="6:6">
      <c r="F53719" s="1846"/>
    </row>
    <row r="53720" spans="6:6">
      <c r="F53720" s="1846"/>
    </row>
    <row r="53721" spans="6:6">
      <c r="F53721" s="1846"/>
    </row>
    <row r="53722" spans="6:6">
      <c r="F53722" s="1846"/>
    </row>
    <row r="53723" spans="6:6">
      <c r="F53723" s="1846"/>
    </row>
    <row r="53724" spans="6:6">
      <c r="F53724" s="1846"/>
    </row>
    <row r="53725" spans="6:6">
      <c r="F53725" s="1846"/>
    </row>
    <row r="53726" spans="6:6">
      <c r="F53726" s="1846"/>
    </row>
    <row r="53727" spans="6:6">
      <c r="F53727" s="1846"/>
    </row>
    <row r="53728" spans="6:6">
      <c r="F53728" s="1846"/>
    </row>
    <row r="53729" spans="6:6">
      <c r="F53729" s="1846"/>
    </row>
    <row r="53730" spans="6:6">
      <c r="F53730" s="1846"/>
    </row>
    <row r="53731" spans="6:6">
      <c r="F53731" s="1846"/>
    </row>
    <row r="53732" spans="6:6">
      <c r="F53732" s="1846"/>
    </row>
    <row r="53733" spans="6:6">
      <c r="F53733" s="1846"/>
    </row>
    <row r="53734" spans="6:6">
      <c r="F53734" s="1846"/>
    </row>
    <row r="53735" spans="6:6">
      <c r="F53735" s="1846"/>
    </row>
    <row r="53736" spans="6:6">
      <c r="F53736" s="1846"/>
    </row>
    <row r="53737" spans="6:6">
      <c r="F53737" s="1846"/>
    </row>
    <row r="53738" spans="6:6">
      <c r="F53738" s="1846"/>
    </row>
    <row r="53739" spans="6:6">
      <c r="F53739" s="1846"/>
    </row>
    <row r="53740" spans="6:6">
      <c r="F53740" s="1846"/>
    </row>
    <row r="53741" spans="6:6">
      <c r="F53741" s="1846"/>
    </row>
    <row r="53742" spans="6:6">
      <c r="F53742" s="1846"/>
    </row>
    <row r="53743" spans="6:6">
      <c r="F53743" s="1846"/>
    </row>
    <row r="53744" spans="6:6">
      <c r="F53744" s="1846"/>
    </row>
    <row r="53745" spans="6:6">
      <c r="F53745" s="1846"/>
    </row>
    <row r="53746" spans="6:6">
      <c r="F53746" s="1846"/>
    </row>
    <row r="53747" spans="6:6">
      <c r="F53747" s="1846"/>
    </row>
    <row r="53748" spans="6:6">
      <c r="F53748" s="1846"/>
    </row>
    <row r="53749" spans="6:6">
      <c r="F53749" s="1846"/>
    </row>
    <row r="53750" spans="6:6">
      <c r="F53750" s="1846"/>
    </row>
    <row r="53751" spans="6:6">
      <c r="F53751" s="1846"/>
    </row>
    <row r="53752" spans="6:6">
      <c r="F53752" s="1846"/>
    </row>
    <row r="53753" spans="6:6">
      <c r="F53753" s="1846"/>
    </row>
    <row r="53754" spans="6:6">
      <c r="F53754" s="1846"/>
    </row>
    <row r="53755" spans="6:6">
      <c r="F53755" s="1846"/>
    </row>
    <row r="53756" spans="6:6">
      <c r="F53756" s="1846"/>
    </row>
    <row r="53757" spans="6:6">
      <c r="F53757" s="1846"/>
    </row>
    <row r="53758" spans="6:6">
      <c r="F53758" s="1846"/>
    </row>
    <row r="53759" spans="6:6">
      <c r="F53759" s="1846"/>
    </row>
    <row r="53760" spans="6:6">
      <c r="F53760" s="1846"/>
    </row>
    <row r="53761" spans="6:6">
      <c r="F53761" s="1846"/>
    </row>
    <row r="53762" spans="6:6">
      <c r="F53762" s="1846"/>
    </row>
    <row r="53763" spans="6:6">
      <c r="F53763" s="1846"/>
    </row>
    <row r="53764" spans="6:6">
      <c r="F53764" s="1846"/>
    </row>
    <row r="53765" spans="6:6">
      <c r="F53765" s="1846"/>
    </row>
    <row r="53766" spans="6:6">
      <c r="F53766" s="1846"/>
    </row>
    <row r="53767" spans="6:6">
      <c r="F53767" s="1846"/>
    </row>
    <row r="53768" spans="6:6">
      <c r="F53768" s="1846"/>
    </row>
    <row r="53769" spans="6:6">
      <c r="F53769" s="1846"/>
    </row>
    <row r="53770" spans="6:6">
      <c r="F53770" s="1846"/>
    </row>
    <row r="53771" spans="6:6">
      <c r="F53771" s="1846"/>
    </row>
    <row r="53772" spans="6:6">
      <c r="F53772" s="1846"/>
    </row>
    <row r="53773" spans="6:6">
      <c r="F53773" s="1846"/>
    </row>
    <row r="53774" spans="6:6">
      <c r="F53774" s="1846"/>
    </row>
    <row r="53775" spans="6:6">
      <c r="F53775" s="1846"/>
    </row>
    <row r="53776" spans="6:6">
      <c r="F53776" s="1846"/>
    </row>
    <row r="53777" spans="6:6">
      <c r="F53777" s="1846"/>
    </row>
    <row r="53778" spans="6:6">
      <c r="F53778" s="1846"/>
    </row>
    <row r="53779" spans="6:6">
      <c r="F53779" s="1846"/>
    </row>
    <row r="53780" spans="6:6">
      <c r="F53780" s="1846"/>
    </row>
    <row r="53781" spans="6:6">
      <c r="F53781" s="1846"/>
    </row>
    <row r="53782" spans="6:6">
      <c r="F53782" s="1846"/>
    </row>
    <row r="53783" spans="6:6">
      <c r="F53783" s="1846"/>
    </row>
    <row r="53784" spans="6:6">
      <c r="F53784" s="1846"/>
    </row>
    <row r="53785" spans="6:6">
      <c r="F53785" s="1846"/>
    </row>
    <row r="53786" spans="6:6">
      <c r="F53786" s="1846"/>
    </row>
    <row r="53787" spans="6:6">
      <c r="F53787" s="1846"/>
    </row>
    <row r="53788" spans="6:6">
      <c r="F53788" s="1846"/>
    </row>
    <row r="53789" spans="6:6">
      <c r="F53789" s="1846"/>
    </row>
    <row r="53790" spans="6:6">
      <c r="F53790" s="1846"/>
    </row>
    <row r="53791" spans="6:6">
      <c r="F53791" s="1846"/>
    </row>
    <row r="53792" spans="6:6">
      <c r="F53792" s="1846"/>
    </row>
    <row r="53793" spans="6:6">
      <c r="F53793" s="1846"/>
    </row>
    <row r="53794" spans="6:6">
      <c r="F53794" s="1846"/>
    </row>
    <row r="53795" spans="6:6">
      <c r="F53795" s="1846"/>
    </row>
    <row r="53796" spans="6:6">
      <c r="F53796" s="1846"/>
    </row>
    <row r="53797" spans="6:6">
      <c r="F53797" s="1846"/>
    </row>
    <row r="53798" spans="6:6">
      <c r="F53798" s="1846"/>
    </row>
    <row r="53799" spans="6:6">
      <c r="F53799" s="1846"/>
    </row>
    <row r="53800" spans="6:6">
      <c r="F53800" s="1846"/>
    </row>
    <row r="53801" spans="6:6">
      <c r="F53801" s="1846"/>
    </row>
    <row r="53802" spans="6:6">
      <c r="F53802" s="1846"/>
    </row>
    <row r="53803" spans="6:6">
      <c r="F53803" s="1846"/>
    </row>
    <row r="53804" spans="6:6">
      <c r="F53804" s="1846"/>
    </row>
    <row r="53805" spans="6:6">
      <c r="F53805" s="1846"/>
    </row>
    <row r="53806" spans="6:6">
      <c r="F53806" s="1846"/>
    </row>
    <row r="53807" spans="6:6">
      <c r="F53807" s="1846"/>
    </row>
    <row r="53808" spans="6:6">
      <c r="F53808" s="1846"/>
    </row>
    <row r="53809" spans="6:6">
      <c r="F53809" s="1846"/>
    </row>
    <row r="53810" spans="6:6">
      <c r="F53810" s="1846"/>
    </row>
    <row r="53811" spans="6:6">
      <c r="F53811" s="1846"/>
    </row>
    <row r="53812" spans="6:6">
      <c r="F53812" s="1846"/>
    </row>
    <row r="53813" spans="6:6">
      <c r="F53813" s="1846"/>
    </row>
    <row r="53814" spans="6:6">
      <c r="F53814" s="1846"/>
    </row>
    <row r="53815" spans="6:6">
      <c r="F53815" s="1846"/>
    </row>
    <row r="53816" spans="6:6">
      <c r="F53816" s="1846"/>
    </row>
    <row r="53817" spans="6:6">
      <c r="F53817" s="1846"/>
    </row>
    <row r="53818" spans="6:6">
      <c r="F53818" s="1846"/>
    </row>
    <row r="53819" spans="6:6">
      <c r="F53819" s="1846"/>
    </row>
    <row r="53820" spans="6:6">
      <c r="F53820" s="1846"/>
    </row>
    <row r="53821" spans="6:6">
      <c r="F53821" s="1846"/>
    </row>
    <row r="53822" spans="6:6">
      <c r="F53822" s="1846"/>
    </row>
    <row r="53823" spans="6:6">
      <c r="F53823" s="1846"/>
    </row>
    <row r="53824" spans="6:6">
      <c r="F53824" s="1846"/>
    </row>
    <row r="53825" spans="6:6">
      <c r="F53825" s="1846"/>
    </row>
    <row r="53826" spans="6:6">
      <c r="F53826" s="1846"/>
    </row>
    <row r="53827" spans="6:6">
      <c r="F53827" s="1846"/>
    </row>
    <row r="53828" spans="6:6">
      <c r="F53828" s="1846"/>
    </row>
    <row r="53829" spans="6:6">
      <c r="F53829" s="1846"/>
    </row>
    <row r="53830" spans="6:6">
      <c r="F53830" s="1846"/>
    </row>
    <row r="53831" spans="6:6">
      <c r="F53831" s="1846"/>
    </row>
    <row r="53832" spans="6:6">
      <c r="F53832" s="1846"/>
    </row>
    <row r="53833" spans="6:6">
      <c r="F53833" s="1846"/>
    </row>
    <row r="53834" spans="6:6">
      <c r="F53834" s="1846"/>
    </row>
    <row r="53835" spans="6:6">
      <c r="F53835" s="1846"/>
    </row>
    <row r="53836" spans="6:6">
      <c r="F53836" s="1846"/>
    </row>
    <row r="53837" spans="6:6">
      <c r="F53837" s="1846"/>
    </row>
    <row r="53838" spans="6:6">
      <c r="F53838" s="1846"/>
    </row>
    <row r="53839" spans="6:6">
      <c r="F53839" s="1846"/>
    </row>
    <row r="53840" spans="6:6">
      <c r="F53840" s="1846"/>
    </row>
    <row r="53841" spans="6:6">
      <c r="F53841" s="1846"/>
    </row>
    <row r="53842" spans="6:6">
      <c r="F53842" s="1846"/>
    </row>
    <row r="53843" spans="6:6">
      <c r="F53843" s="1846"/>
    </row>
    <row r="53844" spans="6:6">
      <c r="F53844" s="1846"/>
    </row>
    <row r="53845" spans="6:6">
      <c r="F53845" s="1846"/>
    </row>
    <row r="53846" spans="6:6">
      <c r="F53846" s="1846"/>
    </row>
    <row r="53847" spans="6:6">
      <c r="F53847" s="1846"/>
    </row>
    <row r="53848" spans="6:6">
      <c r="F53848" s="1846"/>
    </row>
    <row r="53849" spans="6:6">
      <c r="F53849" s="1846"/>
    </row>
    <row r="53850" spans="6:6">
      <c r="F53850" s="1846"/>
    </row>
    <row r="53851" spans="6:6">
      <c r="F53851" s="1846"/>
    </row>
    <row r="53852" spans="6:6">
      <c r="F53852" s="1846"/>
    </row>
    <row r="53853" spans="6:6">
      <c r="F53853" s="1846"/>
    </row>
    <row r="53854" spans="6:6">
      <c r="F53854" s="1846"/>
    </row>
    <row r="53855" spans="6:6">
      <c r="F53855" s="1846"/>
    </row>
    <row r="53856" spans="6:6">
      <c r="F53856" s="1846"/>
    </row>
    <row r="53857" spans="6:6">
      <c r="F53857" s="1846"/>
    </row>
    <row r="53858" spans="6:6">
      <c r="F53858" s="1846"/>
    </row>
    <row r="53859" spans="6:6">
      <c r="F53859" s="1846"/>
    </row>
    <row r="53860" spans="6:6">
      <c r="F53860" s="1846"/>
    </row>
    <row r="53861" spans="6:6">
      <c r="F53861" s="1846"/>
    </row>
    <row r="53862" spans="6:6">
      <c r="F53862" s="1846"/>
    </row>
    <row r="53863" spans="6:6">
      <c r="F53863" s="1846"/>
    </row>
    <row r="53864" spans="6:6">
      <c r="F53864" s="1846"/>
    </row>
    <row r="53865" spans="6:6">
      <c r="F53865" s="1846"/>
    </row>
    <row r="53866" spans="6:6">
      <c r="F53866" s="1846"/>
    </row>
    <row r="53867" spans="6:6">
      <c r="F53867" s="1846"/>
    </row>
    <row r="53868" spans="6:6">
      <c r="F53868" s="1846"/>
    </row>
    <row r="53869" spans="6:6">
      <c r="F53869" s="1846"/>
    </row>
    <row r="53870" spans="6:6">
      <c r="F53870" s="1846"/>
    </row>
    <row r="53871" spans="6:6">
      <c r="F53871" s="1846"/>
    </row>
    <row r="53872" spans="6:6">
      <c r="F53872" s="1846"/>
    </row>
    <row r="53873" spans="6:6">
      <c r="F53873" s="1846"/>
    </row>
    <row r="53874" spans="6:6">
      <c r="F53874" s="1846"/>
    </row>
    <row r="53875" spans="6:6">
      <c r="F53875" s="1846"/>
    </row>
    <row r="53876" spans="6:6">
      <c r="F53876" s="1846"/>
    </row>
    <row r="53877" spans="6:6">
      <c r="F53877" s="1846"/>
    </row>
    <row r="53878" spans="6:6">
      <c r="F53878" s="1846"/>
    </row>
    <row r="53879" spans="6:6">
      <c r="F53879" s="1846"/>
    </row>
    <row r="53880" spans="6:6">
      <c r="F53880" s="1846"/>
    </row>
    <row r="53881" spans="6:6">
      <c r="F53881" s="1846"/>
    </row>
    <row r="53882" spans="6:6">
      <c r="F53882" s="1846"/>
    </row>
    <row r="53883" spans="6:6">
      <c r="F53883" s="1846"/>
    </row>
    <row r="53884" spans="6:6">
      <c r="F53884" s="1846"/>
    </row>
    <row r="53885" spans="6:6">
      <c r="F53885" s="1846"/>
    </row>
    <row r="53886" spans="6:6">
      <c r="F53886" s="1846"/>
    </row>
    <row r="53887" spans="6:6">
      <c r="F53887" s="1846"/>
    </row>
    <row r="53888" spans="6:6">
      <c r="F53888" s="1846"/>
    </row>
    <row r="53889" spans="6:6">
      <c r="F53889" s="1846"/>
    </row>
    <row r="53890" spans="6:6">
      <c r="F53890" s="1846"/>
    </row>
    <row r="53891" spans="6:6">
      <c r="F53891" s="1846"/>
    </row>
    <row r="53892" spans="6:6">
      <c r="F53892" s="1846"/>
    </row>
    <row r="53893" spans="6:6">
      <c r="F53893" s="1846"/>
    </row>
    <row r="53894" spans="6:6">
      <c r="F53894" s="1846"/>
    </row>
    <row r="53895" spans="6:6">
      <c r="F53895" s="1846"/>
    </row>
    <row r="53896" spans="6:6">
      <c r="F53896" s="1846"/>
    </row>
    <row r="53897" spans="6:6">
      <c r="F53897" s="1846"/>
    </row>
    <row r="53898" spans="6:6">
      <c r="F53898" s="1846"/>
    </row>
    <row r="53899" spans="6:6">
      <c r="F53899" s="1846"/>
    </row>
    <row r="53900" spans="6:6">
      <c r="F53900" s="1846"/>
    </row>
    <row r="53901" spans="6:6">
      <c r="F53901" s="1846"/>
    </row>
    <row r="53902" spans="6:6">
      <c r="F53902" s="1846"/>
    </row>
    <row r="53903" spans="6:6">
      <c r="F53903" s="1846"/>
    </row>
    <row r="53904" spans="6:6">
      <c r="F53904" s="1846"/>
    </row>
    <row r="53905" spans="6:6">
      <c r="F53905" s="1846"/>
    </row>
    <row r="53906" spans="6:6">
      <c r="F53906" s="1846"/>
    </row>
    <row r="53907" spans="6:6">
      <c r="F53907" s="1846"/>
    </row>
    <row r="53908" spans="6:6">
      <c r="F53908" s="1846"/>
    </row>
    <row r="53909" spans="6:6">
      <c r="F53909" s="1846"/>
    </row>
    <row r="53910" spans="6:6">
      <c r="F53910" s="1846"/>
    </row>
    <row r="53911" spans="6:6">
      <c r="F53911" s="1846"/>
    </row>
    <row r="53912" spans="6:6">
      <c r="F53912" s="1846"/>
    </row>
    <row r="53913" spans="6:6">
      <c r="F53913" s="1846"/>
    </row>
    <row r="53914" spans="6:6">
      <c r="F53914" s="1846"/>
    </row>
    <row r="53915" spans="6:6">
      <c r="F53915" s="1846"/>
    </row>
    <row r="53916" spans="6:6">
      <c r="F53916" s="1846"/>
    </row>
    <row r="53917" spans="6:6">
      <c r="F53917" s="1846"/>
    </row>
    <row r="53918" spans="6:6">
      <c r="F53918" s="1846"/>
    </row>
    <row r="53919" spans="6:6">
      <c r="F53919" s="1846"/>
    </row>
    <row r="53920" spans="6:6">
      <c r="F53920" s="1846"/>
    </row>
    <row r="53921" spans="6:6">
      <c r="F53921" s="1846"/>
    </row>
    <row r="53922" spans="6:6">
      <c r="F53922" s="1846"/>
    </row>
    <row r="53923" spans="6:6">
      <c r="F53923" s="1846"/>
    </row>
    <row r="53924" spans="6:6">
      <c r="F53924" s="1846"/>
    </row>
    <row r="53925" spans="6:6">
      <c r="F53925" s="1846"/>
    </row>
    <row r="53926" spans="6:6">
      <c r="F53926" s="1846"/>
    </row>
    <row r="53927" spans="6:6">
      <c r="F53927" s="1846"/>
    </row>
    <row r="53928" spans="6:6">
      <c r="F53928" s="1846"/>
    </row>
    <row r="53929" spans="6:6">
      <c r="F53929" s="1846"/>
    </row>
    <row r="53930" spans="6:6">
      <c r="F53930" s="1846"/>
    </row>
    <row r="53931" spans="6:6">
      <c r="F53931" s="1846"/>
    </row>
    <row r="53932" spans="6:6">
      <c r="F53932" s="1846"/>
    </row>
    <row r="53933" spans="6:6">
      <c r="F53933" s="1846"/>
    </row>
    <row r="53934" spans="6:6">
      <c r="F53934" s="1846"/>
    </row>
    <row r="53935" spans="6:6">
      <c r="F53935" s="1846"/>
    </row>
    <row r="53936" spans="6:6">
      <c r="F53936" s="1846"/>
    </row>
    <row r="53937" spans="6:6">
      <c r="F53937" s="1846"/>
    </row>
    <row r="53938" spans="6:6">
      <c r="F53938" s="1846"/>
    </row>
    <row r="53939" spans="6:6">
      <c r="F53939" s="1846"/>
    </row>
    <row r="53940" spans="6:6">
      <c r="F53940" s="1846"/>
    </row>
    <row r="53941" spans="6:6">
      <c r="F53941" s="1846"/>
    </row>
    <row r="53942" spans="6:6">
      <c r="F53942" s="1846"/>
    </row>
    <row r="53943" spans="6:6">
      <c r="F53943" s="1846"/>
    </row>
    <row r="53944" spans="6:6">
      <c r="F53944" s="1846"/>
    </row>
    <row r="53945" spans="6:6">
      <c r="F53945" s="1846"/>
    </row>
    <row r="53946" spans="6:6">
      <c r="F53946" s="1846"/>
    </row>
    <row r="53947" spans="6:6">
      <c r="F53947" s="1846"/>
    </row>
    <row r="53948" spans="6:6">
      <c r="F53948" s="1846"/>
    </row>
    <row r="53949" spans="6:6">
      <c r="F53949" s="1846"/>
    </row>
    <row r="53950" spans="6:6">
      <c r="F53950" s="1846"/>
    </row>
    <row r="53951" spans="6:6">
      <c r="F53951" s="1846"/>
    </row>
    <row r="53952" spans="6:6">
      <c r="F53952" s="1846"/>
    </row>
    <row r="53953" spans="6:6">
      <c r="F53953" s="1846"/>
    </row>
    <row r="53954" spans="6:6">
      <c r="F53954" s="1846"/>
    </row>
    <row r="53955" spans="6:6">
      <c r="F53955" s="1846"/>
    </row>
    <row r="53956" spans="6:6">
      <c r="F53956" s="1846"/>
    </row>
    <row r="53957" spans="6:6">
      <c r="F53957" s="1846"/>
    </row>
    <row r="53958" spans="6:6">
      <c r="F53958" s="1846"/>
    </row>
    <row r="53959" spans="6:6">
      <c r="F53959" s="1846"/>
    </row>
    <row r="53960" spans="6:6">
      <c r="F53960" s="1846"/>
    </row>
    <row r="53961" spans="6:6">
      <c r="F53961" s="1846"/>
    </row>
    <row r="53962" spans="6:6">
      <c r="F53962" s="1846"/>
    </row>
    <row r="53963" spans="6:6">
      <c r="F53963" s="1846"/>
    </row>
    <row r="53964" spans="6:6">
      <c r="F53964" s="1846"/>
    </row>
    <row r="53965" spans="6:6">
      <c r="F53965" s="1846"/>
    </row>
    <row r="53966" spans="6:6">
      <c r="F53966" s="1846"/>
    </row>
    <row r="53967" spans="6:6">
      <c r="F53967" s="1846"/>
    </row>
    <row r="53968" spans="6:6">
      <c r="F53968" s="1846"/>
    </row>
    <row r="53969" spans="6:6">
      <c r="F53969" s="1846"/>
    </row>
    <row r="53970" spans="6:6">
      <c r="F53970" s="1846"/>
    </row>
    <row r="53971" spans="6:6">
      <c r="F53971" s="1846"/>
    </row>
    <row r="53972" spans="6:6">
      <c r="F53972" s="1846"/>
    </row>
    <row r="53973" spans="6:6">
      <c r="F53973" s="1846"/>
    </row>
    <row r="53974" spans="6:6">
      <c r="F53974" s="1846"/>
    </row>
    <row r="53975" spans="6:6">
      <c r="F53975" s="1846"/>
    </row>
    <row r="53976" spans="6:6">
      <c r="F53976" s="1846"/>
    </row>
    <row r="53977" spans="6:6">
      <c r="F53977" s="1846"/>
    </row>
    <row r="53978" spans="6:6">
      <c r="F53978" s="1846"/>
    </row>
    <row r="53979" spans="6:6">
      <c r="F53979" s="1846"/>
    </row>
    <row r="53980" spans="6:6">
      <c r="F53980" s="1846"/>
    </row>
    <row r="53981" spans="6:6">
      <c r="F53981" s="1846"/>
    </row>
    <row r="53982" spans="6:6">
      <c r="F53982" s="1846"/>
    </row>
    <row r="53983" spans="6:6">
      <c r="F53983" s="1846"/>
    </row>
    <row r="53984" spans="6:6">
      <c r="F53984" s="1846"/>
    </row>
    <row r="53985" spans="6:6">
      <c r="F53985" s="1846"/>
    </row>
    <row r="53986" spans="6:6">
      <c r="F53986" s="1846"/>
    </row>
    <row r="53987" spans="6:6">
      <c r="F53987" s="1846"/>
    </row>
    <row r="53988" spans="6:6">
      <c r="F53988" s="1846"/>
    </row>
    <row r="53989" spans="6:6">
      <c r="F53989" s="1846"/>
    </row>
    <row r="53990" spans="6:6">
      <c r="F53990" s="1846"/>
    </row>
    <row r="53991" spans="6:6">
      <c r="F53991" s="1846"/>
    </row>
    <row r="53992" spans="6:6">
      <c r="F53992" s="1846"/>
    </row>
    <row r="53993" spans="6:6">
      <c r="F53993" s="1846"/>
    </row>
    <row r="53994" spans="6:6">
      <c r="F53994" s="1846"/>
    </row>
    <row r="53995" spans="6:6">
      <c r="F53995" s="1846"/>
    </row>
    <row r="53996" spans="6:6">
      <c r="F53996" s="1846"/>
    </row>
    <row r="53997" spans="6:6">
      <c r="F53997" s="1846"/>
    </row>
    <row r="53998" spans="6:6">
      <c r="F53998" s="1846"/>
    </row>
    <row r="53999" spans="6:6">
      <c r="F53999" s="1846"/>
    </row>
    <row r="54000" spans="6:6">
      <c r="F54000" s="1846"/>
    </row>
    <row r="54001" spans="6:6">
      <c r="F54001" s="1846"/>
    </row>
    <row r="54002" spans="6:6">
      <c r="F54002" s="1846"/>
    </row>
    <row r="54003" spans="6:6">
      <c r="F54003" s="1846"/>
    </row>
    <row r="54004" spans="6:6">
      <c r="F54004" s="1846"/>
    </row>
    <row r="54005" spans="6:6">
      <c r="F54005" s="1846"/>
    </row>
    <row r="54006" spans="6:6">
      <c r="F54006" s="1846"/>
    </row>
    <row r="54007" spans="6:6">
      <c r="F54007" s="1846"/>
    </row>
    <row r="54008" spans="6:6">
      <c r="F54008" s="1846"/>
    </row>
    <row r="54009" spans="6:6">
      <c r="F54009" s="1846"/>
    </row>
    <row r="54010" spans="6:6">
      <c r="F54010" s="1846"/>
    </row>
    <row r="54011" spans="6:6">
      <c r="F54011" s="1846"/>
    </row>
    <row r="54012" spans="6:6">
      <c r="F54012" s="1846"/>
    </row>
    <row r="54013" spans="6:6">
      <c r="F54013" s="1846"/>
    </row>
    <row r="54014" spans="6:6">
      <c r="F54014" s="1846"/>
    </row>
    <row r="54015" spans="6:6">
      <c r="F54015" s="1846"/>
    </row>
    <row r="54016" spans="6:6">
      <c r="F54016" s="1846"/>
    </row>
    <row r="54017" spans="6:6">
      <c r="F54017" s="1846"/>
    </row>
    <row r="54018" spans="6:6">
      <c r="F54018" s="1846"/>
    </row>
    <row r="54019" spans="6:6">
      <c r="F54019" s="1846"/>
    </row>
    <row r="54020" spans="6:6">
      <c r="F54020" s="1846"/>
    </row>
    <row r="54021" spans="6:6">
      <c r="F54021" s="1846"/>
    </row>
    <row r="54022" spans="6:6">
      <c r="F54022" s="1846"/>
    </row>
    <row r="54023" spans="6:6">
      <c r="F54023" s="1846"/>
    </row>
    <row r="54024" spans="6:6">
      <c r="F54024" s="1846"/>
    </row>
    <row r="54025" spans="6:6">
      <c r="F54025" s="1846"/>
    </row>
    <row r="54026" spans="6:6">
      <c r="F54026" s="1846"/>
    </row>
    <row r="54027" spans="6:6">
      <c r="F54027" s="1846"/>
    </row>
    <row r="54028" spans="6:6">
      <c r="F54028" s="1846"/>
    </row>
    <row r="54029" spans="6:6">
      <c r="F54029" s="1846"/>
    </row>
    <row r="54030" spans="6:6">
      <c r="F54030" s="1846"/>
    </row>
    <row r="54031" spans="6:6">
      <c r="F54031" s="1846"/>
    </row>
    <row r="54032" spans="6:6">
      <c r="F54032" s="1846"/>
    </row>
    <row r="54033" spans="6:6">
      <c r="F54033" s="1846"/>
    </row>
    <row r="54034" spans="6:6">
      <c r="F54034" s="1846"/>
    </row>
    <row r="54035" spans="6:6">
      <c r="F54035" s="1846"/>
    </row>
    <row r="54036" spans="6:6">
      <c r="F54036" s="1846"/>
    </row>
    <row r="54037" spans="6:6">
      <c r="F54037" s="1846"/>
    </row>
    <row r="54038" spans="6:6">
      <c r="F54038" s="1846"/>
    </row>
    <row r="54039" spans="6:6">
      <c r="F54039" s="1846"/>
    </row>
    <row r="54040" spans="6:6">
      <c r="F54040" s="1846"/>
    </row>
    <row r="54041" spans="6:6">
      <c r="F54041" s="1846"/>
    </row>
    <row r="54042" spans="6:6">
      <c r="F54042" s="1846"/>
    </row>
    <row r="54043" spans="6:6">
      <c r="F54043" s="1846"/>
    </row>
    <row r="54044" spans="6:6">
      <c r="F54044" s="1846"/>
    </row>
    <row r="54045" spans="6:6">
      <c r="F54045" s="1846"/>
    </row>
    <row r="54046" spans="6:6">
      <c r="F54046" s="1846"/>
    </row>
    <row r="54047" spans="6:6">
      <c r="F54047" s="1846"/>
    </row>
    <row r="54048" spans="6:6">
      <c r="F54048" s="1846"/>
    </row>
    <row r="54049" spans="6:6">
      <c r="F54049" s="1846"/>
    </row>
    <row r="54050" spans="6:6">
      <c r="F54050" s="1846"/>
    </row>
    <row r="54051" spans="6:6">
      <c r="F54051" s="1846"/>
    </row>
    <row r="54052" spans="6:6">
      <c r="F54052" s="1846"/>
    </row>
    <row r="54053" spans="6:6">
      <c r="F54053" s="1846"/>
    </row>
    <row r="54054" spans="6:6">
      <c r="F54054" s="1846"/>
    </row>
    <row r="54055" spans="6:6">
      <c r="F54055" s="1846"/>
    </row>
    <row r="54056" spans="6:6">
      <c r="F54056" s="1846"/>
    </row>
    <row r="54057" spans="6:6">
      <c r="F54057" s="1846"/>
    </row>
    <row r="54058" spans="6:6">
      <c r="F54058" s="1846"/>
    </row>
    <row r="54059" spans="6:6">
      <c r="F54059" s="1846"/>
    </row>
    <row r="54060" spans="6:6">
      <c r="F54060" s="1846"/>
    </row>
    <row r="54061" spans="6:6">
      <c r="F54061" s="1846"/>
    </row>
    <row r="54062" spans="6:6">
      <c r="F54062" s="1846"/>
    </row>
    <row r="54063" spans="6:6">
      <c r="F54063" s="1846"/>
    </row>
    <row r="54064" spans="6:6">
      <c r="F54064" s="1846"/>
    </row>
    <row r="54065" spans="6:6">
      <c r="F54065" s="1846"/>
    </row>
    <row r="54066" spans="6:6">
      <c r="F54066" s="1846"/>
    </row>
    <row r="54067" spans="6:6">
      <c r="F54067" s="1846"/>
    </row>
    <row r="54068" spans="6:6">
      <c r="F54068" s="1846"/>
    </row>
    <row r="54069" spans="6:6">
      <c r="F54069" s="1846"/>
    </row>
    <row r="54070" spans="6:6">
      <c r="F54070" s="1846"/>
    </row>
    <row r="54071" spans="6:6">
      <c r="F54071" s="1846"/>
    </row>
    <row r="54072" spans="6:6">
      <c r="F54072" s="1846"/>
    </row>
    <row r="54073" spans="6:6">
      <c r="F54073" s="1846"/>
    </row>
    <row r="54074" spans="6:6">
      <c r="F54074" s="1846"/>
    </row>
    <row r="54075" spans="6:6">
      <c r="F54075" s="1846"/>
    </row>
    <row r="54076" spans="6:6">
      <c r="F54076" s="1846"/>
    </row>
    <row r="54077" spans="6:6">
      <c r="F54077" s="1846"/>
    </row>
    <row r="54078" spans="6:6">
      <c r="F54078" s="1846"/>
    </row>
    <row r="54079" spans="6:6">
      <c r="F54079" s="1846"/>
    </row>
    <row r="54080" spans="6:6">
      <c r="F54080" s="1846"/>
    </row>
    <row r="54081" spans="6:6">
      <c r="F54081" s="1846"/>
    </row>
    <row r="54082" spans="6:6">
      <c r="F54082" s="1846"/>
    </row>
    <row r="54083" spans="6:6">
      <c r="F54083" s="1846"/>
    </row>
    <row r="54084" spans="6:6">
      <c r="F54084" s="1846"/>
    </row>
    <row r="54085" spans="6:6">
      <c r="F54085" s="1846"/>
    </row>
    <row r="54086" spans="6:6">
      <c r="F54086" s="1846"/>
    </row>
    <row r="54087" spans="6:6">
      <c r="F54087" s="1846"/>
    </row>
    <row r="54088" spans="6:6">
      <c r="F54088" s="1846"/>
    </row>
    <row r="54089" spans="6:6">
      <c r="F54089" s="1846"/>
    </row>
    <row r="54090" spans="6:6">
      <c r="F54090" s="1846"/>
    </row>
    <row r="54091" spans="6:6">
      <c r="F54091" s="1846"/>
    </row>
    <row r="54092" spans="6:6">
      <c r="F54092" s="1846"/>
    </row>
    <row r="54093" spans="6:6">
      <c r="F54093" s="1846"/>
    </row>
    <row r="54094" spans="6:6">
      <c r="F54094" s="1846"/>
    </row>
    <row r="54095" spans="6:6">
      <c r="F54095" s="1846"/>
    </row>
    <row r="54096" spans="6:6">
      <c r="F54096" s="1846"/>
    </row>
    <row r="54097" spans="6:6">
      <c r="F54097" s="1846"/>
    </row>
    <row r="54098" spans="6:6">
      <c r="F54098" s="1846"/>
    </row>
    <row r="54099" spans="6:6">
      <c r="F54099" s="1846"/>
    </row>
    <row r="54100" spans="6:6">
      <c r="F54100" s="1846"/>
    </row>
    <row r="54101" spans="6:6">
      <c r="F54101" s="1846"/>
    </row>
    <row r="54102" spans="6:6">
      <c r="F54102" s="1846"/>
    </row>
    <row r="54103" spans="6:6">
      <c r="F54103" s="1846"/>
    </row>
    <row r="54104" spans="6:6">
      <c r="F54104" s="1846"/>
    </row>
    <row r="54105" spans="6:6">
      <c r="F54105" s="1846"/>
    </row>
    <row r="54106" spans="6:6">
      <c r="F54106" s="1846"/>
    </row>
    <row r="54107" spans="6:6">
      <c r="F54107" s="1846"/>
    </row>
    <row r="54108" spans="6:6">
      <c r="F54108" s="1846"/>
    </row>
    <row r="54109" spans="6:6">
      <c r="F54109" s="1846"/>
    </row>
    <row r="54110" spans="6:6">
      <c r="F54110" s="1846"/>
    </row>
    <row r="54111" spans="6:6">
      <c r="F54111" s="1846"/>
    </row>
    <row r="54112" spans="6:6">
      <c r="F54112" s="1846"/>
    </row>
    <row r="54113" spans="6:6">
      <c r="F54113" s="1846"/>
    </row>
    <row r="54114" spans="6:6">
      <c r="F54114" s="1846"/>
    </row>
    <row r="54115" spans="6:6">
      <c r="F54115" s="1846"/>
    </row>
    <row r="54116" spans="6:6">
      <c r="F54116" s="1846"/>
    </row>
    <row r="54117" spans="6:6">
      <c r="F54117" s="1846"/>
    </row>
    <row r="54118" spans="6:6">
      <c r="F54118" s="1846"/>
    </row>
    <row r="54119" spans="6:6">
      <c r="F54119" s="1846"/>
    </row>
    <row r="54120" spans="6:6">
      <c r="F54120" s="1846"/>
    </row>
    <row r="54121" spans="6:6">
      <c r="F54121" s="1846"/>
    </row>
    <row r="54122" spans="6:6">
      <c r="F54122" s="1846"/>
    </row>
    <row r="54123" spans="6:6">
      <c r="F54123" s="1846"/>
    </row>
    <row r="54124" spans="6:6">
      <c r="F54124" s="1846"/>
    </row>
    <row r="54125" spans="6:6">
      <c r="F54125" s="1846"/>
    </row>
    <row r="54126" spans="6:6">
      <c r="F54126" s="1846"/>
    </row>
    <row r="54127" spans="6:6">
      <c r="F54127" s="1846"/>
    </row>
    <row r="54128" spans="6:6">
      <c r="F54128" s="1846"/>
    </row>
    <row r="54129" spans="6:6">
      <c r="F54129" s="1846"/>
    </row>
    <row r="54130" spans="6:6">
      <c r="F54130" s="1846"/>
    </row>
    <row r="54131" spans="6:6">
      <c r="F54131" s="1846"/>
    </row>
    <row r="54132" spans="6:6">
      <c r="F54132" s="1846"/>
    </row>
    <row r="54133" spans="6:6">
      <c r="F54133" s="1846"/>
    </row>
    <row r="54134" spans="6:6">
      <c r="F54134" s="1846"/>
    </row>
    <row r="54135" spans="6:6">
      <c r="F54135" s="1846"/>
    </row>
    <row r="54136" spans="6:6">
      <c r="F54136" s="1846"/>
    </row>
    <row r="54137" spans="6:6">
      <c r="F54137" s="1846"/>
    </row>
    <row r="54138" spans="6:6">
      <c r="F54138" s="1846"/>
    </row>
    <row r="54139" spans="6:6">
      <c r="F54139" s="1846"/>
    </row>
    <row r="54140" spans="6:6">
      <c r="F54140" s="1846"/>
    </row>
    <row r="54141" spans="6:6">
      <c r="F54141" s="1846"/>
    </row>
    <row r="54142" spans="6:6">
      <c r="F54142" s="1846"/>
    </row>
    <row r="54143" spans="6:6">
      <c r="F54143" s="1846"/>
    </row>
    <row r="54144" spans="6:6">
      <c r="F54144" s="1846"/>
    </row>
    <row r="54145" spans="6:6">
      <c r="F54145" s="1846"/>
    </row>
    <row r="54146" spans="6:6">
      <c r="F54146" s="1846"/>
    </row>
    <row r="54147" spans="6:6">
      <c r="F54147" s="1846"/>
    </row>
    <row r="54148" spans="6:6">
      <c r="F54148" s="1846"/>
    </row>
    <row r="54149" spans="6:6">
      <c r="F54149" s="1846"/>
    </row>
    <row r="54150" spans="6:6">
      <c r="F54150" s="1846"/>
    </row>
    <row r="54151" spans="6:6">
      <c r="F54151" s="1846"/>
    </row>
    <row r="54152" spans="6:6">
      <c r="F54152" s="1846"/>
    </row>
    <row r="54153" spans="6:6">
      <c r="F54153" s="1846"/>
    </row>
    <row r="54154" spans="6:6">
      <c r="F54154" s="1846"/>
    </row>
    <row r="54155" spans="6:6">
      <c r="F54155" s="1846"/>
    </row>
    <row r="54156" spans="6:6">
      <c r="F54156" s="1846"/>
    </row>
    <row r="54157" spans="6:6">
      <c r="F54157" s="1846"/>
    </row>
    <row r="54158" spans="6:6">
      <c r="F54158" s="1846"/>
    </row>
    <row r="54159" spans="6:6">
      <c r="F54159" s="1846"/>
    </row>
    <row r="54160" spans="6:6">
      <c r="F54160" s="1846"/>
    </row>
    <row r="54161" spans="6:6">
      <c r="F54161" s="1846"/>
    </row>
    <row r="54162" spans="6:6">
      <c r="F54162" s="1846"/>
    </row>
    <row r="54163" spans="6:6">
      <c r="F54163" s="1846"/>
    </row>
    <row r="54164" spans="6:6">
      <c r="F54164" s="1846"/>
    </row>
    <row r="54165" spans="6:6">
      <c r="F54165" s="1846"/>
    </row>
    <row r="54166" spans="6:6">
      <c r="F54166" s="1846"/>
    </row>
    <row r="54167" spans="6:6">
      <c r="F54167" s="1846"/>
    </row>
    <row r="54168" spans="6:6">
      <c r="F54168" s="1846"/>
    </row>
    <row r="54169" spans="6:6">
      <c r="F54169" s="1846"/>
    </row>
    <row r="54170" spans="6:6">
      <c r="F54170" s="1846"/>
    </row>
    <row r="54171" spans="6:6">
      <c r="F54171" s="1846"/>
    </row>
    <row r="54172" spans="6:6">
      <c r="F54172" s="1846"/>
    </row>
    <row r="54173" spans="6:6">
      <c r="F54173" s="1846"/>
    </row>
    <row r="54174" spans="6:6">
      <c r="F54174" s="1846"/>
    </row>
    <row r="54175" spans="6:6">
      <c r="F54175" s="1846"/>
    </row>
    <row r="54176" spans="6:6">
      <c r="F54176" s="1846"/>
    </row>
    <row r="54177" spans="6:6">
      <c r="F54177" s="1846"/>
    </row>
    <row r="54178" spans="6:6">
      <c r="F54178" s="1846"/>
    </row>
    <row r="54179" spans="6:6">
      <c r="F54179" s="1846"/>
    </row>
    <row r="54180" spans="6:6">
      <c r="F54180" s="1846"/>
    </row>
    <row r="54181" spans="6:6">
      <c r="F54181" s="1846"/>
    </row>
    <row r="54182" spans="6:6">
      <c r="F54182" s="1846"/>
    </row>
    <row r="54183" spans="6:6">
      <c r="F54183" s="1846"/>
    </row>
    <row r="54184" spans="6:6">
      <c r="F54184" s="1846"/>
    </row>
    <row r="54185" spans="6:6">
      <c r="F54185" s="1846"/>
    </row>
    <row r="54186" spans="6:6">
      <c r="F54186" s="1846"/>
    </row>
    <row r="54187" spans="6:6">
      <c r="F54187" s="1846"/>
    </row>
    <row r="54188" spans="6:6">
      <c r="F54188" s="1846"/>
    </row>
    <row r="54189" spans="6:6">
      <c r="F54189" s="1846"/>
    </row>
    <row r="54190" spans="6:6">
      <c r="F54190" s="1846"/>
    </row>
    <row r="54191" spans="6:6">
      <c r="F54191" s="1846"/>
    </row>
    <row r="54192" spans="6:6">
      <c r="F54192" s="1846"/>
    </row>
    <row r="54193" spans="6:6">
      <c r="F54193" s="1846"/>
    </row>
    <row r="54194" spans="6:6">
      <c r="F54194" s="1846"/>
    </row>
    <row r="54195" spans="6:6">
      <c r="F54195" s="1846"/>
    </row>
    <row r="54196" spans="6:6">
      <c r="F54196" s="1846"/>
    </row>
    <row r="54197" spans="6:6">
      <c r="F54197" s="1846"/>
    </row>
    <row r="54198" spans="6:6">
      <c r="F54198" s="1846"/>
    </row>
    <row r="54199" spans="6:6">
      <c r="F54199" s="1846"/>
    </row>
    <row r="54200" spans="6:6">
      <c r="F54200" s="1846"/>
    </row>
    <row r="54201" spans="6:6">
      <c r="F54201" s="1846"/>
    </row>
    <row r="54202" spans="6:6">
      <c r="F54202" s="1846"/>
    </row>
    <row r="54203" spans="6:6">
      <c r="F54203" s="1846"/>
    </row>
    <row r="54204" spans="6:6">
      <c r="F54204" s="1846"/>
    </row>
    <row r="54205" spans="6:6">
      <c r="F54205" s="1846"/>
    </row>
    <row r="54206" spans="6:6">
      <c r="F54206" s="1846"/>
    </row>
    <row r="54207" spans="6:6">
      <c r="F54207" s="1846"/>
    </row>
    <row r="54208" spans="6:6">
      <c r="F54208" s="1846"/>
    </row>
    <row r="54209" spans="6:6">
      <c r="F54209" s="1846"/>
    </row>
    <row r="54210" spans="6:6">
      <c r="F54210" s="1846"/>
    </row>
    <row r="54211" spans="6:6">
      <c r="F54211" s="1846"/>
    </row>
    <row r="54212" spans="6:6">
      <c r="F54212" s="1846"/>
    </row>
    <row r="54213" spans="6:6">
      <c r="F54213" s="1846"/>
    </row>
    <row r="54214" spans="6:6">
      <c r="F54214" s="1846"/>
    </row>
    <row r="54215" spans="6:6">
      <c r="F54215" s="1846"/>
    </row>
    <row r="54216" spans="6:6">
      <c r="F54216" s="1846"/>
    </row>
    <row r="54217" spans="6:6">
      <c r="F54217" s="1846"/>
    </row>
    <row r="54218" spans="6:6">
      <c r="F54218" s="1846"/>
    </row>
    <row r="54219" spans="6:6">
      <c r="F54219" s="1846"/>
    </row>
    <row r="54220" spans="6:6">
      <c r="F54220" s="1846"/>
    </row>
    <row r="54221" spans="6:6">
      <c r="F54221" s="1846"/>
    </row>
    <row r="54222" spans="6:6">
      <c r="F54222" s="1846"/>
    </row>
    <row r="54223" spans="6:6">
      <c r="F54223" s="1846"/>
    </row>
    <row r="54224" spans="6:6">
      <c r="F54224" s="1846"/>
    </row>
    <row r="54225" spans="6:6">
      <c r="F54225" s="1846"/>
    </row>
    <row r="54226" spans="6:6">
      <c r="F54226" s="1846"/>
    </row>
    <row r="54227" spans="6:6">
      <c r="F54227" s="1846"/>
    </row>
    <row r="54228" spans="6:6">
      <c r="F54228" s="1846"/>
    </row>
    <row r="54229" spans="6:6">
      <c r="F54229" s="1846"/>
    </row>
    <row r="54230" spans="6:6">
      <c r="F54230" s="1846"/>
    </row>
    <row r="54231" spans="6:6">
      <c r="F54231" s="1846"/>
    </row>
    <row r="54232" spans="6:6">
      <c r="F54232" s="1846"/>
    </row>
    <row r="54233" spans="6:6">
      <c r="F54233" s="1846"/>
    </row>
    <row r="54234" spans="6:6">
      <c r="F54234" s="1846"/>
    </row>
    <row r="54235" spans="6:6">
      <c r="F54235" s="1846"/>
    </row>
    <row r="54236" spans="6:6">
      <c r="F54236" s="1846"/>
    </row>
    <row r="54237" spans="6:6">
      <c r="F54237" s="1846"/>
    </row>
    <row r="54238" spans="6:6">
      <c r="F54238" s="1846"/>
    </row>
    <row r="54239" spans="6:6">
      <c r="F54239" s="1846"/>
    </row>
    <row r="54240" spans="6:6">
      <c r="F54240" s="1846"/>
    </row>
    <row r="54241" spans="6:6">
      <c r="F54241" s="1846"/>
    </row>
    <row r="54242" spans="6:6">
      <c r="F54242" s="1846"/>
    </row>
    <row r="54243" spans="6:6">
      <c r="F54243" s="1846"/>
    </row>
    <row r="54244" spans="6:6">
      <c r="F54244" s="1846"/>
    </row>
    <row r="54245" spans="6:6">
      <c r="F54245" s="1846"/>
    </row>
    <row r="54246" spans="6:6">
      <c r="F54246" s="1846"/>
    </row>
    <row r="54247" spans="6:6">
      <c r="F54247" s="1846"/>
    </row>
    <row r="54248" spans="6:6">
      <c r="F54248" s="1846"/>
    </row>
    <row r="54249" spans="6:6">
      <c r="F54249" s="1846"/>
    </row>
    <row r="54250" spans="6:6">
      <c r="F54250" s="1846"/>
    </row>
    <row r="54251" spans="6:6">
      <c r="F54251" s="1846"/>
    </row>
    <row r="54252" spans="6:6">
      <c r="F54252" s="1846"/>
    </row>
    <row r="54253" spans="6:6">
      <c r="F54253" s="1846"/>
    </row>
    <row r="54254" spans="6:6">
      <c r="F54254" s="1846"/>
    </row>
    <row r="54255" spans="6:6">
      <c r="F54255" s="1846"/>
    </row>
    <row r="54256" spans="6:6">
      <c r="F54256" s="1846"/>
    </row>
    <row r="54257" spans="6:6">
      <c r="F54257" s="1846"/>
    </row>
    <row r="54258" spans="6:6">
      <c r="F54258" s="1846"/>
    </row>
    <row r="54259" spans="6:6">
      <c r="F54259" s="1846"/>
    </row>
    <row r="54260" spans="6:6">
      <c r="F54260" s="1846"/>
    </row>
    <row r="54261" spans="6:6">
      <c r="F54261" s="1846"/>
    </row>
    <row r="54262" spans="6:6">
      <c r="F54262" s="1846"/>
    </row>
    <row r="54263" spans="6:6">
      <c r="F54263" s="1846"/>
    </row>
    <row r="54264" spans="6:6">
      <c r="F54264" s="1846"/>
    </row>
    <row r="54265" spans="6:6">
      <c r="F54265" s="1846"/>
    </row>
    <row r="54266" spans="6:6">
      <c r="F54266" s="1846"/>
    </row>
    <row r="54267" spans="6:6">
      <c r="F54267" s="1846"/>
    </row>
    <row r="54268" spans="6:6">
      <c r="F54268" s="1846"/>
    </row>
    <row r="54269" spans="6:6">
      <c r="F54269" s="1846"/>
    </row>
    <row r="54270" spans="6:6">
      <c r="F54270" s="1846"/>
    </row>
    <row r="54271" spans="6:6">
      <c r="F54271" s="1846"/>
    </row>
    <row r="54272" spans="6:6">
      <c r="F54272" s="1846"/>
    </row>
    <row r="54273" spans="6:6">
      <c r="F54273" s="1846"/>
    </row>
    <row r="54274" spans="6:6">
      <c r="F54274" s="1846"/>
    </row>
    <row r="54275" spans="6:6">
      <c r="F54275" s="1846"/>
    </row>
    <row r="54276" spans="6:6">
      <c r="F54276" s="1846"/>
    </row>
    <row r="54277" spans="6:6">
      <c r="F54277" s="1846"/>
    </row>
    <row r="54278" spans="6:6">
      <c r="F54278" s="1846"/>
    </row>
    <row r="54279" spans="6:6">
      <c r="F54279" s="1846"/>
    </row>
    <row r="54280" spans="6:6">
      <c r="F54280" s="1846"/>
    </row>
    <row r="54281" spans="6:6">
      <c r="F54281" s="1846"/>
    </row>
    <row r="54282" spans="6:6">
      <c r="F54282" s="1846"/>
    </row>
    <row r="54283" spans="6:6">
      <c r="F54283" s="1846"/>
    </row>
    <row r="54284" spans="6:6">
      <c r="F54284" s="1846"/>
    </row>
    <row r="54285" spans="6:6">
      <c r="F54285" s="1846"/>
    </row>
    <row r="54286" spans="6:6">
      <c r="F54286" s="1846"/>
    </row>
    <row r="54287" spans="6:6">
      <c r="F54287" s="1846"/>
    </row>
    <row r="54288" spans="6:6">
      <c r="F54288" s="1846"/>
    </row>
    <row r="54289" spans="6:6">
      <c r="F54289" s="1846"/>
    </row>
    <row r="54290" spans="6:6">
      <c r="F54290" s="1846"/>
    </row>
    <row r="54291" spans="6:6">
      <c r="F54291" s="1846"/>
    </row>
    <row r="54292" spans="6:6">
      <c r="F54292" s="1846"/>
    </row>
    <row r="54293" spans="6:6">
      <c r="F54293" s="1846"/>
    </row>
    <row r="54294" spans="6:6">
      <c r="F54294" s="1846"/>
    </row>
    <row r="54295" spans="6:6">
      <c r="F54295" s="1846"/>
    </row>
    <row r="54296" spans="6:6">
      <c r="F54296" s="1846"/>
    </row>
    <row r="54297" spans="6:6">
      <c r="F54297" s="1846"/>
    </row>
    <row r="54298" spans="6:6">
      <c r="F54298" s="1846"/>
    </row>
    <row r="54299" spans="6:6">
      <c r="F54299" s="1846"/>
    </row>
    <row r="54300" spans="6:6">
      <c r="F54300" s="1846"/>
    </row>
    <row r="54301" spans="6:6">
      <c r="F54301" s="1846"/>
    </row>
    <row r="54302" spans="6:6">
      <c r="F54302" s="1846"/>
    </row>
    <row r="54303" spans="6:6">
      <c r="F54303" s="1846"/>
    </row>
    <row r="54304" spans="6:6">
      <c r="F54304" s="1846"/>
    </row>
    <row r="54305" spans="6:6">
      <c r="F54305" s="1846"/>
    </row>
    <row r="54306" spans="6:6">
      <c r="F54306" s="1846"/>
    </row>
    <row r="54307" spans="6:6">
      <c r="F54307" s="1846"/>
    </row>
    <row r="54308" spans="6:6">
      <c r="F54308" s="1846"/>
    </row>
    <row r="54309" spans="6:6">
      <c r="F54309" s="1846"/>
    </row>
    <row r="54310" spans="6:6">
      <c r="F54310" s="1846"/>
    </row>
    <row r="54311" spans="6:6">
      <c r="F54311" s="1846"/>
    </row>
    <row r="54312" spans="6:6">
      <c r="F54312" s="1846"/>
    </row>
    <row r="54313" spans="6:6">
      <c r="F54313" s="1846"/>
    </row>
    <row r="54314" spans="6:6">
      <c r="F54314" s="1846"/>
    </row>
    <row r="54315" spans="6:6">
      <c r="F54315" s="1846"/>
    </row>
    <row r="54316" spans="6:6">
      <c r="F54316" s="1846"/>
    </row>
    <row r="54317" spans="6:6">
      <c r="F54317" s="1846"/>
    </row>
    <row r="54318" spans="6:6">
      <c r="F54318" s="1846"/>
    </row>
    <row r="54319" spans="6:6">
      <c r="F54319" s="1846"/>
    </row>
    <row r="54320" spans="6:6">
      <c r="F54320" s="1846"/>
    </row>
    <row r="54321" spans="6:6">
      <c r="F54321" s="1846"/>
    </row>
    <row r="54322" spans="6:6">
      <c r="F54322" s="1846"/>
    </row>
    <row r="54323" spans="6:6">
      <c r="F54323" s="1846"/>
    </row>
    <row r="54324" spans="6:6">
      <c r="F54324" s="1846"/>
    </row>
    <row r="54325" spans="6:6">
      <c r="F54325" s="1846"/>
    </row>
    <row r="54326" spans="6:6">
      <c r="F54326" s="1846"/>
    </row>
    <row r="54327" spans="6:6">
      <c r="F54327" s="1846"/>
    </row>
    <row r="54328" spans="6:6">
      <c r="F54328" s="1846"/>
    </row>
    <row r="54329" spans="6:6">
      <c r="F54329" s="1846"/>
    </row>
    <row r="54330" spans="6:6">
      <c r="F54330" s="1846"/>
    </row>
    <row r="54331" spans="6:6">
      <c r="F54331" s="1846"/>
    </row>
    <row r="54332" spans="6:6">
      <c r="F54332" s="1846"/>
    </row>
    <row r="54333" spans="6:6">
      <c r="F54333" s="1846"/>
    </row>
    <row r="54334" spans="6:6">
      <c r="F54334" s="1846"/>
    </row>
    <row r="54335" spans="6:6">
      <c r="F54335" s="1846"/>
    </row>
    <row r="54336" spans="6:6">
      <c r="F54336" s="1846"/>
    </row>
    <row r="54337" spans="6:6">
      <c r="F54337" s="1846"/>
    </row>
    <row r="54338" spans="6:6">
      <c r="F54338" s="1846"/>
    </row>
    <row r="54339" spans="6:6">
      <c r="F54339" s="1846"/>
    </row>
    <row r="54340" spans="6:6">
      <c r="F54340" s="1846"/>
    </row>
    <row r="54341" spans="6:6">
      <c r="F54341" s="1846"/>
    </row>
    <row r="54342" spans="6:6">
      <c r="F54342" s="1846"/>
    </row>
    <row r="54343" spans="6:6">
      <c r="F54343" s="1846"/>
    </row>
    <row r="54344" spans="6:6">
      <c r="F54344" s="1846"/>
    </row>
    <row r="54345" spans="6:6">
      <c r="F54345" s="1846"/>
    </row>
    <row r="54346" spans="6:6">
      <c r="F54346" s="1846"/>
    </row>
    <row r="54347" spans="6:6">
      <c r="F54347" s="1846"/>
    </row>
    <row r="54348" spans="6:6">
      <c r="F54348" s="1846"/>
    </row>
    <row r="54349" spans="6:6">
      <c r="F54349" s="1846"/>
    </row>
    <row r="54350" spans="6:6">
      <c r="F54350" s="1846"/>
    </row>
    <row r="54351" spans="6:6">
      <c r="F54351" s="1846"/>
    </row>
    <row r="54352" spans="6:6">
      <c r="F54352" s="1846"/>
    </row>
    <row r="54353" spans="6:6">
      <c r="F54353" s="1846"/>
    </row>
    <row r="54354" spans="6:6">
      <c r="F54354" s="1846"/>
    </row>
    <row r="54355" spans="6:6">
      <c r="F54355" s="1846"/>
    </row>
    <row r="54356" spans="6:6">
      <c r="F54356" s="1846"/>
    </row>
    <row r="54357" spans="6:6">
      <c r="F54357" s="1846"/>
    </row>
    <row r="54358" spans="6:6">
      <c r="F54358" s="1846"/>
    </row>
    <row r="54359" spans="6:6">
      <c r="F54359" s="1846"/>
    </row>
    <row r="54360" spans="6:6">
      <c r="F54360" s="1846"/>
    </row>
    <row r="54361" spans="6:6">
      <c r="F54361" s="1846"/>
    </row>
    <row r="54362" spans="6:6">
      <c r="F54362" s="1846"/>
    </row>
    <row r="54363" spans="6:6">
      <c r="F54363" s="1846"/>
    </row>
    <row r="54364" spans="6:6">
      <c r="F54364" s="1846"/>
    </row>
    <row r="54365" spans="6:6">
      <c r="F54365" s="1846"/>
    </row>
    <row r="54366" spans="6:6">
      <c r="F54366" s="1846"/>
    </row>
    <row r="54367" spans="6:6">
      <c r="F54367" s="1846"/>
    </row>
    <row r="54368" spans="6:6">
      <c r="F54368" s="1846"/>
    </row>
    <row r="54369" spans="6:6">
      <c r="F54369" s="1846"/>
    </row>
    <row r="54370" spans="6:6">
      <c r="F54370" s="1846"/>
    </row>
    <row r="54371" spans="6:6">
      <c r="F54371" s="1846"/>
    </row>
    <row r="54372" spans="6:6">
      <c r="F54372" s="1846"/>
    </row>
    <row r="54373" spans="6:6">
      <c r="F54373" s="1846"/>
    </row>
    <row r="54374" spans="6:6">
      <c r="F54374" s="1846"/>
    </row>
    <row r="54375" spans="6:6">
      <c r="F54375" s="1846"/>
    </row>
    <row r="54376" spans="6:6">
      <c r="F54376" s="1846"/>
    </row>
    <row r="54377" spans="6:6">
      <c r="F54377" s="1846"/>
    </row>
    <row r="54378" spans="6:6">
      <c r="F54378" s="1846"/>
    </row>
    <row r="54379" spans="6:6">
      <c r="F54379" s="1846"/>
    </row>
    <row r="54380" spans="6:6">
      <c r="F54380" s="1846"/>
    </row>
    <row r="54381" spans="6:6">
      <c r="F54381" s="1846"/>
    </row>
    <row r="54382" spans="6:6">
      <c r="F54382" s="1846"/>
    </row>
    <row r="54383" spans="6:6">
      <c r="F54383" s="1846"/>
    </row>
    <row r="54384" spans="6:6">
      <c r="F54384" s="1846"/>
    </row>
    <row r="54385" spans="6:6">
      <c r="F54385" s="1846"/>
    </row>
    <row r="54386" spans="6:6">
      <c r="F54386" s="1846"/>
    </row>
    <row r="54387" spans="6:6">
      <c r="F54387" s="1846"/>
    </row>
    <row r="54388" spans="6:6">
      <c r="F54388" s="1846"/>
    </row>
    <row r="54389" spans="6:6">
      <c r="F54389" s="1846"/>
    </row>
    <row r="54390" spans="6:6">
      <c r="F54390" s="1846"/>
    </row>
    <row r="54391" spans="6:6">
      <c r="F54391" s="1846"/>
    </row>
    <row r="54392" spans="6:6">
      <c r="F54392" s="1846"/>
    </row>
    <row r="54393" spans="6:6">
      <c r="F54393" s="1846"/>
    </row>
    <row r="54394" spans="6:6">
      <c r="F54394" s="1846"/>
    </row>
    <row r="54395" spans="6:6">
      <c r="F54395" s="1846"/>
    </row>
    <row r="54396" spans="6:6">
      <c r="F54396" s="1846"/>
    </row>
    <row r="54397" spans="6:6">
      <c r="F54397" s="1846"/>
    </row>
    <row r="54398" spans="6:6">
      <c r="F54398" s="1846"/>
    </row>
    <row r="54399" spans="6:6">
      <c r="F54399" s="1846"/>
    </row>
    <row r="54400" spans="6:6">
      <c r="F54400" s="1846"/>
    </row>
    <row r="54401" spans="6:6">
      <c r="F54401" s="1846"/>
    </row>
    <row r="54402" spans="6:6">
      <c r="F54402" s="1846"/>
    </row>
    <row r="54403" spans="6:6">
      <c r="F54403" s="1846"/>
    </row>
    <row r="54404" spans="6:6">
      <c r="F54404" s="1846"/>
    </row>
    <row r="54405" spans="6:6">
      <c r="F54405" s="1846"/>
    </row>
    <row r="54406" spans="6:6">
      <c r="F54406" s="1846"/>
    </row>
    <row r="54407" spans="6:6">
      <c r="F54407" s="1846"/>
    </row>
    <row r="54408" spans="6:6">
      <c r="F54408" s="1846"/>
    </row>
    <row r="54409" spans="6:6">
      <c r="F54409" s="1846"/>
    </row>
    <row r="54410" spans="6:6">
      <c r="F54410" s="1846"/>
    </row>
    <row r="54411" spans="6:6">
      <c r="F54411" s="1846"/>
    </row>
    <row r="54412" spans="6:6">
      <c r="F54412" s="1846"/>
    </row>
    <row r="54413" spans="6:6">
      <c r="F54413" s="1846"/>
    </row>
    <row r="54414" spans="6:6">
      <c r="F54414" s="1846"/>
    </row>
    <row r="54415" spans="6:6">
      <c r="F54415" s="1846"/>
    </row>
    <row r="54416" spans="6:6">
      <c r="F54416" s="1846"/>
    </row>
    <row r="54417" spans="6:6">
      <c r="F54417" s="1846"/>
    </row>
    <row r="54418" spans="6:6">
      <c r="F54418" s="1846"/>
    </row>
    <row r="54419" spans="6:6">
      <c r="F54419" s="1846"/>
    </row>
    <row r="54420" spans="6:6">
      <c r="F54420" s="1846"/>
    </row>
    <row r="54421" spans="6:6">
      <c r="F54421" s="1846"/>
    </row>
    <row r="54422" spans="6:6">
      <c r="F54422" s="1846"/>
    </row>
    <row r="54423" spans="6:6">
      <c r="F54423" s="1846"/>
    </row>
    <row r="54424" spans="6:6">
      <c r="F54424" s="1846"/>
    </row>
    <row r="54425" spans="6:6">
      <c r="F54425" s="1846"/>
    </row>
    <row r="54426" spans="6:6">
      <c r="F54426" s="1846"/>
    </row>
    <row r="54427" spans="6:6">
      <c r="F54427" s="1846"/>
    </row>
    <row r="54428" spans="6:6">
      <c r="F54428" s="1846"/>
    </row>
    <row r="54429" spans="6:6">
      <c r="F54429" s="1846"/>
    </row>
    <row r="54430" spans="6:6">
      <c r="F54430" s="1846"/>
    </row>
    <row r="54431" spans="6:6">
      <c r="F54431" s="1846"/>
    </row>
    <row r="54432" spans="6:6">
      <c r="F54432" s="1846"/>
    </row>
    <row r="54433" spans="6:6">
      <c r="F54433" s="1846"/>
    </row>
    <row r="54434" spans="6:6">
      <c r="F54434" s="1846"/>
    </row>
    <row r="54435" spans="6:6">
      <c r="F54435" s="1846"/>
    </row>
    <row r="54436" spans="6:6">
      <c r="F54436" s="1846"/>
    </row>
    <row r="54437" spans="6:6">
      <c r="F54437" s="1846"/>
    </row>
    <row r="54438" spans="6:6">
      <c r="F54438" s="1846"/>
    </row>
    <row r="54439" spans="6:6">
      <c r="F54439" s="1846"/>
    </row>
    <row r="54440" spans="6:6">
      <c r="F54440" s="1846"/>
    </row>
    <row r="54441" spans="6:6">
      <c r="F54441" s="1846"/>
    </row>
    <row r="54442" spans="6:6">
      <c r="F54442" s="1846"/>
    </row>
    <row r="54443" spans="6:6">
      <c r="F54443" s="1846"/>
    </row>
    <row r="54444" spans="6:6">
      <c r="F54444" s="1846"/>
    </row>
    <row r="54445" spans="6:6">
      <c r="F54445" s="1846"/>
    </row>
    <row r="54446" spans="6:6">
      <c r="F54446" s="1846"/>
    </row>
    <row r="54447" spans="6:6">
      <c r="F54447" s="1846"/>
    </row>
    <row r="54448" spans="6:6">
      <c r="F54448" s="1846"/>
    </row>
    <row r="54449" spans="6:6">
      <c r="F54449" s="1846"/>
    </row>
    <row r="54450" spans="6:6">
      <c r="F54450" s="1846"/>
    </row>
    <row r="54451" spans="6:6">
      <c r="F54451" s="1846"/>
    </row>
    <row r="54452" spans="6:6">
      <c r="F54452" s="1846"/>
    </row>
    <row r="54453" spans="6:6">
      <c r="F54453" s="1846"/>
    </row>
    <row r="54454" spans="6:6">
      <c r="F54454" s="1846"/>
    </row>
    <row r="54455" spans="6:6">
      <c r="F54455" s="1846"/>
    </row>
    <row r="54456" spans="6:6">
      <c r="F54456" s="1846"/>
    </row>
    <row r="54457" spans="6:6">
      <c r="F54457" s="1846"/>
    </row>
    <row r="54458" spans="6:6">
      <c r="F54458" s="1846"/>
    </row>
    <row r="54459" spans="6:6">
      <c r="F54459" s="1846"/>
    </row>
    <row r="54460" spans="6:6">
      <c r="F54460" s="1846"/>
    </row>
    <row r="54461" spans="6:6">
      <c r="F54461" s="1846"/>
    </row>
    <row r="54462" spans="6:6">
      <c r="F54462" s="1846"/>
    </row>
    <row r="54463" spans="6:6">
      <c r="F54463" s="1846"/>
    </row>
    <row r="54464" spans="6:6">
      <c r="F54464" s="1846"/>
    </row>
    <row r="54465" spans="6:6">
      <c r="F54465" s="1846"/>
    </row>
    <row r="54466" spans="6:6">
      <c r="F54466" s="1846"/>
    </row>
    <row r="54467" spans="6:6">
      <c r="F54467" s="1846"/>
    </row>
    <row r="54468" spans="6:6">
      <c r="F54468" s="1846"/>
    </row>
    <row r="54469" spans="6:6">
      <c r="F54469" s="1846"/>
    </row>
    <row r="54470" spans="6:6">
      <c r="F54470" s="1846"/>
    </row>
    <row r="54471" spans="6:6">
      <c r="F54471" s="1846"/>
    </row>
    <row r="54472" spans="6:6">
      <c r="F54472" s="1846"/>
    </row>
    <row r="54473" spans="6:6">
      <c r="F54473" s="1846"/>
    </row>
    <row r="54474" spans="6:6">
      <c r="F54474" s="1846"/>
    </row>
    <row r="54475" spans="6:6">
      <c r="F54475" s="1846"/>
    </row>
    <row r="54476" spans="6:6">
      <c r="F54476" s="1846"/>
    </row>
    <row r="54477" spans="6:6">
      <c r="F54477" s="1846"/>
    </row>
    <row r="54478" spans="6:6">
      <c r="F54478" s="1846"/>
    </row>
    <row r="54479" spans="6:6">
      <c r="F54479" s="1846"/>
    </row>
    <row r="54480" spans="6:6">
      <c r="F54480" s="1846"/>
    </row>
    <row r="54481" spans="6:6">
      <c r="F54481" s="1846"/>
    </row>
    <row r="54482" spans="6:6">
      <c r="F54482" s="1846"/>
    </row>
    <row r="54483" spans="6:6">
      <c r="F54483" s="1846"/>
    </row>
    <row r="54484" spans="6:6">
      <c r="F54484" s="1846"/>
    </row>
    <row r="54485" spans="6:6">
      <c r="F54485" s="1846"/>
    </row>
    <row r="54486" spans="6:6">
      <c r="F54486" s="1846"/>
    </row>
    <row r="54487" spans="6:6">
      <c r="F54487" s="1846"/>
    </row>
    <row r="54488" spans="6:6">
      <c r="F54488" s="1846"/>
    </row>
    <row r="54489" spans="6:6">
      <c r="F54489" s="1846"/>
    </row>
    <row r="54490" spans="6:6">
      <c r="F54490" s="1846"/>
    </row>
    <row r="54491" spans="6:6">
      <c r="F54491" s="1846"/>
    </row>
    <row r="54492" spans="6:6">
      <c r="F54492" s="1846"/>
    </row>
    <row r="54493" spans="6:6">
      <c r="F54493" s="1846"/>
    </row>
    <row r="54494" spans="6:6">
      <c r="F54494" s="1846"/>
    </row>
    <row r="54495" spans="6:6">
      <c r="F54495" s="1846"/>
    </row>
    <row r="54496" spans="6:6">
      <c r="F54496" s="1846"/>
    </row>
    <row r="54497" spans="6:6">
      <c r="F54497" s="1846"/>
    </row>
    <row r="54498" spans="6:6">
      <c r="F54498" s="1846"/>
    </row>
    <row r="54499" spans="6:6">
      <c r="F54499" s="1846"/>
    </row>
    <row r="54500" spans="6:6">
      <c r="F54500" s="1846"/>
    </row>
    <row r="54501" spans="6:6">
      <c r="F54501" s="1846"/>
    </row>
    <row r="54502" spans="6:6">
      <c r="F54502" s="1846"/>
    </row>
    <row r="54503" spans="6:6">
      <c r="F54503" s="1846"/>
    </row>
    <row r="54504" spans="6:6">
      <c r="F54504" s="1846"/>
    </row>
    <row r="54505" spans="6:6">
      <c r="F54505" s="1846"/>
    </row>
    <row r="54506" spans="6:6">
      <c r="F54506" s="1846"/>
    </row>
    <row r="54507" spans="6:6">
      <c r="F54507" s="1846"/>
    </row>
    <row r="54508" spans="6:6">
      <c r="F54508" s="1846"/>
    </row>
    <row r="54509" spans="6:6">
      <c r="F54509" s="1846"/>
    </row>
    <row r="54510" spans="6:6">
      <c r="F54510" s="1846"/>
    </row>
    <row r="54511" spans="6:6">
      <c r="F54511" s="1846"/>
    </row>
    <row r="54512" spans="6:6">
      <c r="F54512" s="1846"/>
    </row>
    <row r="54513" spans="6:6">
      <c r="F54513" s="1846"/>
    </row>
    <row r="54514" spans="6:6">
      <c r="F54514" s="1846"/>
    </row>
    <row r="54515" spans="6:6">
      <c r="F54515" s="1846"/>
    </row>
    <row r="54516" spans="6:6">
      <c r="F54516" s="1846"/>
    </row>
    <row r="54517" spans="6:6">
      <c r="F54517" s="1846"/>
    </row>
    <row r="54518" spans="6:6">
      <c r="F54518" s="1846"/>
    </row>
    <row r="54519" spans="6:6">
      <c r="F54519" s="1846"/>
    </row>
    <row r="54520" spans="6:6">
      <c r="F54520" s="1846"/>
    </row>
    <row r="54521" spans="6:6">
      <c r="F54521" s="1846"/>
    </row>
    <row r="54522" spans="6:6">
      <c r="F54522" s="1846"/>
    </row>
    <row r="54523" spans="6:6">
      <c r="F54523" s="1846"/>
    </row>
    <row r="54524" spans="6:6">
      <c r="F54524" s="1846"/>
    </row>
    <row r="54525" spans="6:6">
      <c r="F54525" s="1846"/>
    </row>
    <row r="54526" spans="6:6">
      <c r="F54526" s="1846"/>
    </row>
    <row r="54527" spans="6:6">
      <c r="F54527" s="1846"/>
    </row>
    <row r="54528" spans="6:6">
      <c r="F54528" s="1846"/>
    </row>
    <row r="54529" spans="6:6">
      <c r="F54529" s="1846"/>
    </row>
    <row r="54530" spans="6:6">
      <c r="F54530" s="1846"/>
    </row>
    <row r="54531" spans="6:6">
      <c r="F54531" s="1846"/>
    </row>
    <row r="54532" spans="6:6">
      <c r="F54532" s="1846"/>
    </row>
    <row r="54533" spans="6:6">
      <c r="F54533" s="1846"/>
    </row>
    <row r="54534" spans="6:6">
      <c r="F54534" s="1846"/>
    </row>
    <row r="54535" spans="6:6">
      <c r="F54535" s="1846"/>
    </row>
    <row r="54536" spans="6:6">
      <c r="F54536" s="1846"/>
    </row>
    <row r="54537" spans="6:6">
      <c r="F54537" s="1846"/>
    </row>
    <row r="54538" spans="6:6">
      <c r="F54538" s="1846"/>
    </row>
    <row r="54539" spans="6:6">
      <c r="F54539" s="1846"/>
    </row>
    <row r="54540" spans="6:6">
      <c r="F54540" s="1846"/>
    </row>
    <row r="54541" spans="6:6">
      <c r="F54541" s="1846"/>
    </row>
    <row r="54542" spans="6:6">
      <c r="F54542" s="1846"/>
    </row>
    <row r="54543" spans="6:6">
      <c r="F54543" s="1846"/>
    </row>
    <row r="54544" spans="6:6">
      <c r="F54544" s="1846"/>
    </row>
    <row r="54545" spans="6:6">
      <c r="F54545" s="1846"/>
    </row>
    <row r="54546" spans="6:6">
      <c r="F54546" s="1846"/>
    </row>
    <row r="54547" spans="6:6">
      <c r="F54547" s="1846"/>
    </row>
    <row r="54548" spans="6:6">
      <c r="F54548" s="1846"/>
    </row>
    <row r="54549" spans="6:6">
      <c r="F54549" s="1846"/>
    </row>
    <row r="54550" spans="6:6">
      <c r="F54550" s="1846"/>
    </row>
    <row r="54551" spans="6:6">
      <c r="F54551" s="1846"/>
    </row>
    <row r="54552" spans="6:6">
      <c r="F54552" s="1846"/>
    </row>
    <row r="54553" spans="6:6">
      <c r="F54553" s="1846"/>
    </row>
    <row r="54554" spans="6:6">
      <c r="F54554" s="1846"/>
    </row>
    <row r="54555" spans="6:6">
      <c r="F54555" s="1846"/>
    </row>
    <row r="54556" spans="6:6">
      <c r="F54556" s="1846"/>
    </row>
    <row r="54557" spans="6:6">
      <c r="F54557" s="1846"/>
    </row>
    <row r="54558" spans="6:6">
      <c r="F54558" s="1846"/>
    </row>
    <row r="54559" spans="6:6">
      <c r="F54559" s="1846"/>
    </row>
    <row r="54560" spans="6:6">
      <c r="F54560" s="1846"/>
    </row>
    <row r="54561" spans="6:6">
      <c r="F54561" s="1846"/>
    </row>
    <row r="54562" spans="6:6">
      <c r="F54562" s="1846"/>
    </row>
    <row r="54563" spans="6:6">
      <c r="F54563" s="1846"/>
    </row>
    <row r="54564" spans="6:6">
      <c r="F54564" s="1846"/>
    </row>
    <row r="54565" spans="6:6">
      <c r="F54565" s="1846"/>
    </row>
    <row r="54566" spans="6:6">
      <c r="F54566" s="1846"/>
    </row>
    <row r="54567" spans="6:6">
      <c r="F54567" s="1846"/>
    </row>
    <row r="54568" spans="6:6">
      <c r="F54568" s="1846"/>
    </row>
    <row r="54569" spans="6:6">
      <c r="F54569" s="1846"/>
    </row>
    <row r="54570" spans="6:6">
      <c r="F54570" s="1846"/>
    </row>
    <row r="54571" spans="6:6">
      <c r="F54571" s="1846"/>
    </row>
    <row r="54572" spans="6:6">
      <c r="F54572" s="1846"/>
    </row>
    <row r="54573" spans="6:6">
      <c r="F54573" s="1846"/>
    </row>
    <row r="54574" spans="6:6">
      <c r="F54574" s="1846"/>
    </row>
    <row r="54575" spans="6:6">
      <c r="F54575" s="1846"/>
    </row>
    <row r="54576" spans="6:6">
      <c r="F54576" s="1846"/>
    </row>
    <row r="54577" spans="6:6">
      <c r="F54577" s="1846"/>
    </row>
    <row r="54578" spans="6:6">
      <c r="F54578" s="1846"/>
    </row>
    <row r="54579" spans="6:6">
      <c r="F54579" s="1846"/>
    </row>
    <row r="54580" spans="6:6">
      <c r="F54580" s="1846"/>
    </row>
    <row r="54581" spans="6:6">
      <c r="F54581" s="1846"/>
    </row>
    <row r="54582" spans="6:6">
      <c r="F54582" s="1846"/>
    </row>
    <row r="54583" spans="6:6">
      <c r="F54583" s="1846"/>
    </row>
    <row r="54584" spans="6:6">
      <c r="F54584" s="1846"/>
    </row>
    <row r="54585" spans="6:6">
      <c r="F54585" s="1846"/>
    </row>
    <row r="54586" spans="6:6">
      <c r="F54586" s="1846"/>
    </row>
    <row r="54587" spans="6:6">
      <c r="F54587" s="1846"/>
    </row>
    <row r="54588" spans="6:6">
      <c r="F54588" s="1846"/>
    </row>
    <row r="54589" spans="6:6">
      <c r="F54589" s="1846"/>
    </row>
    <row r="54590" spans="6:6">
      <c r="F54590" s="1846"/>
    </row>
    <row r="54591" spans="6:6">
      <c r="F54591" s="1846"/>
    </row>
    <row r="54592" spans="6:6">
      <c r="F54592" s="1846"/>
    </row>
    <row r="54593" spans="6:6">
      <c r="F54593" s="1846"/>
    </row>
    <row r="54594" spans="6:6">
      <c r="F54594" s="1846"/>
    </row>
    <row r="54595" spans="6:6">
      <c r="F54595" s="1846"/>
    </row>
    <row r="54596" spans="6:6">
      <c r="F54596" s="1846"/>
    </row>
    <row r="54597" spans="6:6">
      <c r="F54597" s="1846"/>
    </row>
    <row r="54598" spans="6:6">
      <c r="F54598" s="1846"/>
    </row>
    <row r="54599" spans="6:6">
      <c r="F54599" s="1846"/>
    </row>
    <row r="54600" spans="6:6">
      <c r="F54600" s="1846"/>
    </row>
    <row r="54601" spans="6:6">
      <c r="F54601" s="1846"/>
    </row>
    <row r="54602" spans="6:6">
      <c r="F54602" s="1846"/>
    </row>
    <row r="54603" spans="6:6">
      <c r="F54603" s="1846"/>
    </row>
    <row r="54604" spans="6:6">
      <c r="F54604" s="1846"/>
    </row>
    <row r="54605" spans="6:6">
      <c r="F54605" s="1846"/>
    </row>
    <row r="54606" spans="6:6">
      <c r="F54606" s="1846"/>
    </row>
    <row r="54607" spans="6:6">
      <c r="F54607" s="1846"/>
    </row>
    <row r="54608" spans="6:6">
      <c r="F54608" s="1846"/>
    </row>
    <row r="54609" spans="6:6">
      <c r="F54609" s="1846"/>
    </row>
    <row r="54610" spans="6:6">
      <c r="F54610" s="1846"/>
    </row>
    <row r="54611" spans="6:6">
      <c r="F54611" s="1846"/>
    </row>
    <row r="54612" spans="6:6">
      <c r="F54612" s="1846"/>
    </row>
    <row r="54613" spans="6:6">
      <c r="F54613" s="1846"/>
    </row>
    <row r="54614" spans="6:6">
      <c r="F54614" s="1846"/>
    </row>
    <row r="54615" spans="6:6">
      <c r="F54615" s="1846"/>
    </row>
    <row r="54616" spans="6:6">
      <c r="F54616" s="1846"/>
    </row>
    <row r="54617" spans="6:6">
      <c r="F54617" s="1846"/>
    </row>
    <row r="54618" spans="6:6">
      <c r="F54618" s="1846"/>
    </row>
    <row r="54619" spans="6:6">
      <c r="F54619" s="1846"/>
    </row>
    <row r="54620" spans="6:6">
      <c r="F54620" s="1846"/>
    </row>
    <row r="54621" spans="6:6">
      <c r="F54621" s="1846"/>
    </row>
    <row r="54622" spans="6:6">
      <c r="F54622" s="1846"/>
    </row>
    <row r="54623" spans="6:6">
      <c r="F54623" s="1846"/>
    </row>
    <row r="54624" spans="6:6">
      <c r="F54624" s="1846"/>
    </row>
    <row r="54625" spans="6:6">
      <c r="F54625" s="1846"/>
    </row>
    <row r="54626" spans="6:6">
      <c r="F54626" s="1846"/>
    </row>
    <row r="54627" spans="6:6">
      <c r="F54627" s="1846"/>
    </row>
    <row r="54628" spans="6:6">
      <c r="F54628" s="1846"/>
    </row>
    <row r="54629" spans="6:6">
      <c r="F54629" s="1846"/>
    </row>
    <row r="54630" spans="6:6">
      <c r="F54630" s="1846"/>
    </row>
    <row r="54631" spans="6:6">
      <c r="F54631" s="1846"/>
    </row>
    <row r="54632" spans="6:6">
      <c r="F54632" s="1846"/>
    </row>
    <row r="54633" spans="6:6">
      <c r="F54633" s="1846"/>
    </row>
    <row r="54634" spans="6:6">
      <c r="F54634" s="1846"/>
    </row>
    <row r="54635" spans="6:6">
      <c r="F54635" s="1846"/>
    </row>
    <row r="54636" spans="6:6">
      <c r="F54636" s="1846"/>
    </row>
    <row r="54637" spans="6:6">
      <c r="F54637" s="1846"/>
    </row>
    <row r="54638" spans="6:6">
      <c r="F54638" s="1846"/>
    </row>
    <row r="54639" spans="6:6">
      <c r="F54639" s="1846"/>
    </row>
    <row r="54640" spans="6:6">
      <c r="F54640" s="1846"/>
    </row>
    <row r="54641" spans="6:6">
      <c r="F54641" s="1846"/>
    </row>
    <row r="54642" spans="6:6">
      <c r="F54642" s="1846"/>
    </row>
    <row r="54643" spans="6:6">
      <c r="F54643" s="1846"/>
    </row>
    <row r="54644" spans="6:6">
      <c r="F54644" s="1846"/>
    </row>
    <row r="54645" spans="6:6">
      <c r="F54645" s="1846"/>
    </row>
    <row r="54646" spans="6:6">
      <c r="F54646" s="1846"/>
    </row>
    <row r="54647" spans="6:6">
      <c r="F54647" s="1846"/>
    </row>
    <row r="54648" spans="6:6">
      <c r="F54648" s="1846"/>
    </row>
    <row r="54649" spans="6:6">
      <c r="F54649" s="1846"/>
    </row>
    <row r="54650" spans="6:6">
      <c r="F54650" s="1846"/>
    </row>
    <row r="54651" spans="6:6">
      <c r="F54651" s="1846"/>
    </row>
    <row r="54652" spans="6:6">
      <c r="F54652" s="1846"/>
    </row>
    <row r="54653" spans="6:6">
      <c r="F54653" s="1846"/>
    </row>
    <row r="54654" spans="6:6">
      <c r="F54654" s="1846"/>
    </row>
    <row r="54655" spans="6:6">
      <c r="F54655" s="1846"/>
    </row>
    <row r="54656" spans="6:6">
      <c r="F54656" s="1846"/>
    </row>
    <row r="54657" spans="6:6">
      <c r="F54657" s="1846"/>
    </row>
    <row r="54658" spans="6:6">
      <c r="F54658" s="1846"/>
    </row>
    <row r="54659" spans="6:6">
      <c r="F54659" s="1846"/>
    </row>
    <row r="54660" spans="6:6">
      <c r="F54660" s="1846"/>
    </row>
    <row r="54661" spans="6:6">
      <c r="F54661" s="1846"/>
    </row>
    <row r="54662" spans="6:6">
      <c r="F54662" s="1846"/>
    </row>
    <row r="54663" spans="6:6">
      <c r="F54663" s="1846"/>
    </row>
    <row r="54664" spans="6:6">
      <c r="F54664" s="1846"/>
    </row>
    <row r="54665" spans="6:6">
      <c r="F54665" s="1846"/>
    </row>
    <row r="54666" spans="6:6">
      <c r="F54666" s="1846"/>
    </row>
    <row r="54667" spans="6:6">
      <c r="F54667" s="1846"/>
    </row>
    <row r="54668" spans="6:6">
      <c r="F54668" s="1846"/>
    </row>
    <row r="54669" spans="6:6">
      <c r="F54669" s="1846"/>
    </row>
    <row r="54670" spans="6:6">
      <c r="F54670" s="1846"/>
    </row>
    <row r="54671" spans="6:6">
      <c r="F54671" s="1846"/>
    </row>
    <row r="54672" spans="6:6">
      <c r="F54672" s="1846"/>
    </row>
    <row r="54673" spans="6:6">
      <c r="F54673" s="1846"/>
    </row>
    <row r="54674" spans="6:6">
      <c r="F54674" s="1846"/>
    </row>
    <row r="54675" spans="6:6">
      <c r="F54675" s="1846"/>
    </row>
    <row r="54676" spans="6:6">
      <c r="F54676" s="1846"/>
    </row>
    <row r="54677" spans="6:6">
      <c r="F54677" s="1846"/>
    </row>
    <row r="54678" spans="6:6">
      <c r="F54678" s="1846"/>
    </row>
    <row r="54679" spans="6:6">
      <c r="F54679" s="1846"/>
    </row>
    <row r="54680" spans="6:6">
      <c r="F54680" s="1846"/>
    </row>
    <row r="54681" spans="6:6">
      <c r="F54681" s="1846"/>
    </row>
    <row r="54682" spans="6:6">
      <c r="F54682" s="1846"/>
    </row>
    <row r="54683" spans="6:6">
      <c r="F54683" s="1846"/>
    </row>
    <row r="54684" spans="6:6">
      <c r="F54684" s="1846"/>
    </row>
    <row r="54685" spans="6:6">
      <c r="F54685" s="1846"/>
    </row>
    <row r="54686" spans="6:6">
      <c r="F54686" s="1846"/>
    </row>
    <row r="54687" spans="6:6">
      <c r="F54687" s="1846"/>
    </row>
    <row r="54688" spans="6:6">
      <c r="F54688" s="1846"/>
    </row>
    <row r="54689" spans="6:6">
      <c r="F54689" s="1846"/>
    </row>
    <row r="54690" spans="6:6">
      <c r="F54690" s="1846"/>
    </row>
    <row r="54691" spans="6:6">
      <c r="F54691" s="1846"/>
    </row>
    <row r="54692" spans="6:6">
      <c r="F54692" s="1846"/>
    </row>
    <row r="54693" spans="6:6">
      <c r="F54693" s="1846"/>
    </row>
    <row r="54694" spans="6:6">
      <c r="F54694" s="1846"/>
    </row>
    <row r="54695" spans="6:6">
      <c r="F54695" s="1846"/>
    </row>
    <row r="54696" spans="6:6">
      <c r="F54696" s="1846"/>
    </row>
    <row r="54697" spans="6:6">
      <c r="F54697" s="1846"/>
    </row>
    <row r="54698" spans="6:6">
      <c r="F54698" s="1846"/>
    </row>
    <row r="54699" spans="6:6">
      <c r="F54699" s="1846"/>
    </row>
    <row r="54700" spans="6:6">
      <c r="F54700" s="1846"/>
    </row>
    <row r="54701" spans="6:6">
      <c r="F54701" s="1846"/>
    </row>
    <row r="54702" spans="6:6">
      <c r="F54702" s="1846"/>
    </row>
    <row r="54703" spans="6:6">
      <c r="F54703" s="1846"/>
    </row>
    <row r="54704" spans="6:6">
      <c r="F54704" s="1846"/>
    </row>
    <row r="54705" spans="6:6">
      <c r="F54705" s="1846"/>
    </row>
    <row r="54706" spans="6:6">
      <c r="F54706" s="1846"/>
    </row>
    <row r="54707" spans="6:6">
      <c r="F54707" s="1846"/>
    </row>
    <row r="54708" spans="6:6">
      <c r="F54708" s="1846"/>
    </row>
    <row r="54709" spans="6:6">
      <c r="F54709" s="1846"/>
    </row>
    <row r="54710" spans="6:6">
      <c r="F54710" s="1846"/>
    </row>
    <row r="54711" spans="6:6">
      <c r="F54711" s="1846"/>
    </row>
    <row r="54712" spans="6:6">
      <c r="F54712" s="1846"/>
    </row>
    <row r="54713" spans="6:6">
      <c r="F54713" s="1846"/>
    </row>
    <row r="54714" spans="6:6">
      <c r="F54714" s="1846"/>
    </row>
    <row r="54715" spans="6:6">
      <c r="F54715" s="1846"/>
    </row>
    <row r="54716" spans="6:6">
      <c r="F54716" s="1846"/>
    </row>
    <row r="54717" spans="6:6">
      <c r="F54717" s="1846"/>
    </row>
    <row r="54718" spans="6:6">
      <c r="F54718" s="1846"/>
    </row>
    <row r="54719" spans="6:6">
      <c r="F54719" s="1846"/>
    </row>
    <row r="54720" spans="6:6">
      <c r="F54720" s="1846"/>
    </row>
    <row r="54721" spans="6:6">
      <c r="F54721" s="1846"/>
    </row>
    <row r="54722" spans="6:6">
      <c r="F54722" s="1846"/>
    </row>
    <row r="54723" spans="6:6">
      <c r="F54723" s="1846"/>
    </row>
    <row r="54724" spans="6:6">
      <c r="F54724" s="1846"/>
    </row>
    <row r="54725" spans="6:6">
      <c r="F54725" s="1846"/>
    </row>
    <row r="54726" spans="6:6">
      <c r="F54726" s="1846"/>
    </row>
    <row r="54727" spans="6:6">
      <c r="F54727" s="1846"/>
    </row>
    <row r="54728" spans="6:6">
      <c r="F54728" s="1846"/>
    </row>
    <row r="54729" spans="6:6">
      <c r="F54729" s="1846"/>
    </row>
    <row r="54730" spans="6:6">
      <c r="F54730" s="1846"/>
    </row>
    <row r="54731" spans="6:6">
      <c r="F54731" s="1846"/>
    </row>
    <row r="54732" spans="6:6">
      <c r="F54732" s="1846"/>
    </row>
    <row r="54733" spans="6:6">
      <c r="F54733" s="1846"/>
    </row>
    <row r="54734" spans="6:6">
      <c r="F54734" s="1846"/>
    </row>
    <row r="54735" spans="6:6">
      <c r="F54735" s="1846"/>
    </row>
    <row r="54736" spans="6:6">
      <c r="F54736" s="1846"/>
    </row>
    <row r="54737" spans="6:6">
      <c r="F54737" s="1846"/>
    </row>
    <row r="54738" spans="6:6">
      <c r="F54738" s="1846"/>
    </row>
    <row r="54739" spans="6:6">
      <c r="F54739" s="1846"/>
    </row>
    <row r="54740" spans="6:6">
      <c r="F54740" s="1846"/>
    </row>
    <row r="54741" spans="6:6">
      <c r="F54741" s="1846"/>
    </row>
    <row r="54742" spans="6:6">
      <c r="F54742" s="1846"/>
    </row>
    <row r="54743" spans="6:6">
      <c r="F54743" s="1846"/>
    </row>
    <row r="54744" spans="6:6">
      <c r="F54744" s="1846"/>
    </row>
    <row r="54745" spans="6:6">
      <c r="F54745" s="1846"/>
    </row>
    <row r="54746" spans="6:6">
      <c r="F54746" s="1846"/>
    </row>
    <row r="54747" spans="6:6">
      <c r="F54747" s="1846"/>
    </row>
    <row r="54748" spans="6:6">
      <c r="F54748" s="1846"/>
    </row>
    <row r="54749" spans="6:6">
      <c r="F54749" s="1846"/>
    </row>
    <row r="54750" spans="6:6">
      <c r="F54750" s="1846"/>
    </row>
    <row r="54751" spans="6:6">
      <c r="F54751" s="1846"/>
    </row>
    <row r="54752" spans="6:6">
      <c r="F54752" s="1846"/>
    </row>
    <row r="54753" spans="6:6">
      <c r="F54753" s="1846"/>
    </row>
    <row r="54754" spans="6:6">
      <c r="F54754" s="1846"/>
    </row>
    <row r="54755" spans="6:6">
      <c r="F54755" s="1846"/>
    </row>
    <row r="54756" spans="6:6">
      <c r="F54756" s="1846"/>
    </row>
    <row r="54757" spans="6:6">
      <c r="F54757" s="1846"/>
    </row>
    <row r="54758" spans="6:6">
      <c r="F54758" s="1846"/>
    </row>
    <row r="54759" spans="6:6">
      <c r="F54759" s="1846"/>
    </row>
    <row r="54760" spans="6:6">
      <c r="F54760" s="1846"/>
    </row>
    <row r="54761" spans="6:6">
      <c r="F54761" s="1846"/>
    </row>
    <row r="54762" spans="6:6">
      <c r="F54762" s="1846"/>
    </row>
    <row r="54763" spans="6:6">
      <c r="F54763" s="1846"/>
    </row>
    <row r="54764" spans="6:6">
      <c r="F54764" s="1846"/>
    </row>
    <row r="54765" spans="6:6">
      <c r="F54765" s="1846"/>
    </row>
    <row r="54766" spans="6:6">
      <c r="F54766" s="1846"/>
    </row>
    <row r="54767" spans="6:6">
      <c r="F54767" s="1846"/>
    </row>
    <row r="54768" spans="6:6">
      <c r="F54768" s="1846"/>
    </row>
    <row r="54769" spans="6:6">
      <c r="F54769" s="1846"/>
    </row>
    <row r="54770" spans="6:6">
      <c r="F54770" s="1846"/>
    </row>
    <row r="54771" spans="6:6">
      <c r="F54771" s="1846"/>
    </row>
    <row r="54772" spans="6:6">
      <c r="F54772" s="1846"/>
    </row>
    <row r="54773" spans="6:6">
      <c r="F54773" s="1846"/>
    </row>
    <row r="54774" spans="6:6">
      <c r="F54774" s="1846"/>
    </row>
    <row r="54775" spans="6:6">
      <c r="F54775" s="1846"/>
    </row>
    <row r="54776" spans="6:6">
      <c r="F54776" s="1846"/>
    </row>
    <row r="54777" spans="6:6">
      <c r="F54777" s="1846"/>
    </row>
    <row r="54778" spans="6:6">
      <c r="F54778" s="1846"/>
    </row>
    <row r="54779" spans="6:6">
      <c r="F54779" s="1846"/>
    </row>
    <row r="54780" spans="6:6">
      <c r="F54780" s="1846"/>
    </row>
    <row r="54781" spans="6:6">
      <c r="F54781" s="1846"/>
    </row>
    <row r="54782" spans="6:6">
      <c r="F54782" s="1846"/>
    </row>
    <row r="54783" spans="6:6">
      <c r="F54783" s="1846"/>
    </row>
    <row r="54784" spans="6:6">
      <c r="F54784" s="1846"/>
    </row>
    <row r="54785" spans="6:6">
      <c r="F54785" s="1846"/>
    </row>
    <row r="54786" spans="6:6">
      <c r="F54786" s="1846"/>
    </row>
    <row r="54787" spans="6:6">
      <c r="F54787" s="1846"/>
    </row>
    <row r="54788" spans="6:6">
      <c r="F54788" s="1846"/>
    </row>
    <row r="54789" spans="6:6">
      <c r="F54789" s="1846"/>
    </row>
    <row r="54790" spans="6:6">
      <c r="F54790" s="1846"/>
    </row>
    <row r="54791" spans="6:6">
      <c r="F54791" s="1846"/>
    </row>
    <row r="54792" spans="6:6">
      <c r="F54792" s="1846"/>
    </row>
    <row r="54793" spans="6:6">
      <c r="F54793" s="1846"/>
    </row>
    <row r="54794" spans="6:6">
      <c r="F54794" s="1846"/>
    </row>
    <row r="54795" spans="6:6">
      <c r="F54795" s="1846"/>
    </row>
    <row r="54796" spans="6:6">
      <c r="F54796" s="1846"/>
    </row>
    <row r="54797" spans="6:6">
      <c r="F54797" s="1846"/>
    </row>
    <row r="54798" spans="6:6">
      <c r="F54798" s="1846"/>
    </row>
    <row r="54799" spans="6:6">
      <c r="F54799" s="1846"/>
    </row>
    <row r="54800" spans="6:6">
      <c r="F54800" s="1846"/>
    </row>
    <row r="54801" spans="6:6">
      <c r="F54801" s="1846"/>
    </row>
    <row r="54802" spans="6:6">
      <c r="F54802" s="1846"/>
    </row>
    <row r="54803" spans="6:6">
      <c r="F54803" s="1846"/>
    </row>
    <row r="54804" spans="6:6">
      <c r="F54804" s="1846"/>
    </row>
    <row r="54805" spans="6:6">
      <c r="F54805" s="1846"/>
    </row>
    <row r="54806" spans="6:6">
      <c r="F54806" s="1846"/>
    </row>
    <row r="54807" spans="6:6">
      <c r="F54807" s="1846"/>
    </row>
    <row r="54808" spans="6:6">
      <c r="F54808" s="1846"/>
    </row>
    <row r="54809" spans="6:6">
      <c r="F54809" s="1846"/>
    </row>
    <row r="54810" spans="6:6">
      <c r="F54810" s="1846"/>
    </row>
    <row r="54811" spans="6:6">
      <c r="F54811" s="1846"/>
    </row>
    <row r="54812" spans="6:6">
      <c r="F54812" s="1846"/>
    </row>
    <row r="54813" spans="6:6">
      <c r="F54813" s="1846"/>
    </row>
    <row r="54814" spans="6:6">
      <c r="F54814" s="1846"/>
    </row>
    <row r="54815" spans="6:6">
      <c r="F54815" s="1846"/>
    </row>
    <row r="54816" spans="6:6">
      <c r="F54816" s="1846"/>
    </row>
    <row r="54817" spans="6:6">
      <c r="F54817" s="1846"/>
    </row>
    <row r="54818" spans="6:6">
      <c r="F54818" s="1846"/>
    </row>
    <row r="54819" spans="6:6">
      <c r="F54819" s="1846"/>
    </row>
    <row r="54820" spans="6:6">
      <c r="F54820" s="1846"/>
    </row>
    <row r="54821" spans="6:6">
      <c r="F54821" s="1846"/>
    </row>
    <row r="54822" spans="6:6">
      <c r="F54822" s="1846"/>
    </row>
    <row r="54823" spans="6:6">
      <c r="F54823" s="1846"/>
    </row>
    <row r="54824" spans="6:6">
      <c r="F54824" s="1846"/>
    </row>
    <row r="54825" spans="6:6">
      <c r="F54825" s="1846"/>
    </row>
    <row r="54826" spans="6:6">
      <c r="F54826" s="1846"/>
    </row>
    <row r="54827" spans="6:6">
      <c r="F54827" s="1846"/>
    </row>
    <row r="54828" spans="6:6">
      <c r="F54828" s="1846"/>
    </row>
    <row r="54829" spans="6:6">
      <c r="F54829" s="1846"/>
    </row>
    <row r="54830" spans="6:6">
      <c r="F54830" s="1846"/>
    </row>
    <row r="54831" spans="6:6">
      <c r="F54831" s="1846"/>
    </row>
    <row r="54832" spans="6:6">
      <c r="F54832" s="1846"/>
    </row>
    <row r="54833" spans="6:6">
      <c r="F54833" s="1846"/>
    </row>
    <row r="54834" spans="6:6">
      <c r="F54834" s="1846"/>
    </row>
    <row r="54835" spans="6:6">
      <c r="F54835" s="1846"/>
    </row>
    <row r="54836" spans="6:6">
      <c r="F54836" s="1846"/>
    </row>
    <row r="54837" spans="6:6">
      <c r="F54837" s="1846"/>
    </row>
    <row r="54838" spans="6:6">
      <c r="F54838" s="1846"/>
    </row>
    <row r="54839" spans="6:6">
      <c r="F54839" s="1846"/>
    </row>
    <row r="54840" spans="6:6">
      <c r="F54840" s="1846"/>
    </row>
    <row r="54841" spans="6:6">
      <c r="F54841" s="1846"/>
    </row>
    <row r="54842" spans="6:6">
      <c r="F54842" s="1846"/>
    </row>
    <row r="54843" spans="6:6">
      <c r="F54843" s="1846"/>
    </row>
    <row r="54844" spans="6:6">
      <c r="F54844" s="1846"/>
    </row>
    <row r="54845" spans="6:6">
      <c r="F54845" s="1846"/>
    </row>
    <row r="54846" spans="6:6">
      <c r="F54846" s="1846"/>
    </row>
    <row r="54847" spans="6:6">
      <c r="F54847" s="1846"/>
    </row>
    <row r="54848" spans="6:6">
      <c r="F54848" s="1846"/>
    </row>
    <row r="54849" spans="6:6">
      <c r="F54849" s="1846"/>
    </row>
    <row r="54850" spans="6:6">
      <c r="F54850" s="1846"/>
    </row>
    <row r="54851" spans="6:6">
      <c r="F54851" s="1846"/>
    </row>
    <row r="54852" spans="6:6">
      <c r="F54852" s="1846"/>
    </row>
    <row r="54853" spans="6:6">
      <c r="F54853" s="1846"/>
    </row>
    <row r="54854" spans="6:6">
      <c r="F54854" s="1846"/>
    </row>
    <row r="54855" spans="6:6">
      <c r="F54855" s="1846"/>
    </row>
    <row r="54856" spans="6:6">
      <c r="F54856" s="1846"/>
    </row>
    <row r="54857" spans="6:6">
      <c r="F54857" s="1846"/>
    </row>
    <row r="54858" spans="6:6">
      <c r="F54858" s="1846"/>
    </row>
    <row r="54859" spans="6:6">
      <c r="F54859" s="1846"/>
    </row>
    <row r="54860" spans="6:6">
      <c r="F54860" s="1846"/>
    </row>
    <row r="54861" spans="6:6">
      <c r="F54861" s="1846"/>
    </row>
    <row r="54862" spans="6:6">
      <c r="F54862" s="1846"/>
    </row>
    <row r="54863" spans="6:6">
      <c r="F54863" s="1846"/>
    </row>
    <row r="54864" spans="6:6">
      <c r="F54864" s="1846"/>
    </row>
    <row r="54865" spans="6:6">
      <c r="F54865" s="1846"/>
    </row>
    <row r="54866" spans="6:6">
      <c r="F54866" s="1846"/>
    </row>
    <row r="54867" spans="6:6">
      <c r="F54867" s="1846"/>
    </row>
    <row r="54868" spans="6:6">
      <c r="F54868" s="1846"/>
    </row>
    <row r="54869" spans="6:6">
      <c r="F54869" s="1846"/>
    </row>
    <row r="54870" spans="6:6">
      <c r="F54870" s="1846"/>
    </row>
    <row r="54871" spans="6:6">
      <c r="F54871" s="1846"/>
    </row>
    <row r="54872" spans="6:6">
      <c r="F54872" s="1846"/>
    </row>
    <row r="54873" spans="6:6">
      <c r="F54873" s="1846"/>
    </row>
    <row r="54874" spans="6:6">
      <c r="F54874" s="1846"/>
    </row>
    <row r="54875" spans="6:6">
      <c r="F54875" s="1846"/>
    </row>
    <row r="54876" spans="6:6">
      <c r="F54876" s="1846"/>
    </row>
    <row r="54877" spans="6:6">
      <c r="F54877" s="1846"/>
    </row>
    <row r="54878" spans="6:6">
      <c r="F54878" s="1846"/>
    </row>
    <row r="54879" spans="6:6">
      <c r="F54879" s="1846"/>
    </row>
    <row r="54880" spans="6:6">
      <c r="F54880" s="1846"/>
    </row>
    <row r="54881" spans="6:6">
      <c r="F54881" s="1846"/>
    </row>
    <row r="54882" spans="6:6">
      <c r="F54882" s="1846"/>
    </row>
    <row r="54883" spans="6:6">
      <c r="F54883" s="1846"/>
    </row>
    <row r="54884" spans="6:6">
      <c r="F54884" s="1846"/>
    </row>
    <row r="54885" spans="6:6">
      <c r="F54885" s="1846"/>
    </row>
    <row r="54886" spans="6:6">
      <c r="F54886" s="1846"/>
    </row>
    <row r="54887" spans="6:6">
      <c r="F54887" s="1846"/>
    </row>
    <row r="54888" spans="6:6">
      <c r="F54888" s="1846"/>
    </row>
    <row r="54889" spans="6:6">
      <c r="F54889" s="1846"/>
    </row>
    <row r="54890" spans="6:6">
      <c r="F54890" s="1846"/>
    </row>
    <row r="54891" spans="6:6">
      <c r="F54891" s="1846"/>
    </row>
    <row r="54892" spans="6:6">
      <c r="F54892" s="1846"/>
    </row>
    <row r="54893" spans="6:6">
      <c r="F54893" s="1846"/>
    </row>
    <row r="54894" spans="6:6">
      <c r="F54894" s="1846"/>
    </row>
    <row r="54895" spans="6:6">
      <c r="F54895" s="1846"/>
    </row>
    <row r="54896" spans="6:6">
      <c r="F54896" s="1846"/>
    </row>
    <row r="54897" spans="6:6">
      <c r="F54897" s="1846"/>
    </row>
    <row r="54898" spans="6:6">
      <c r="F54898" s="1846"/>
    </row>
    <row r="54899" spans="6:6">
      <c r="F54899" s="1846"/>
    </row>
    <row r="54900" spans="6:6">
      <c r="F54900" s="1846"/>
    </row>
    <row r="54901" spans="6:6">
      <c r="F54901" s="1846"/>
    </row>
    <row r="54902" spans="6:6">
      <c r="F54902" s="1846"/>
    </row>
    <row r="54903" spans="6:6">
      <c r="F54903" s="1846"/>
    </row>
    <row r="54904" spans="6:6">
      <c r="F54904" s="1846"/>
    </row>
    <row r="54905" spans="6:6">
      <c r="F54905" s="1846"/>
    </row>
    <row r="54906" spans="6:6">
      <c r="F54906" s="1846"/>
    </row>
    <row r="54907" spans="6:6">
      <c r="F54907" s="1846"/>
    </row>
    <row r="54908" spans="6:6">
      <c r="F54908" s="1846"/>
    </row>
    <row r="54909" spans="6:6">
      <c r="F54909" s="1846"/>
    </row>
    <row r="54910" spans="6:6">
      <c r="F54910" s="1846"/>
    </row>
    <row r="54911" spans="6:6">
      <c r="F54911" s="1846"/>
    </row>
    <row r="54912" spans="6:6">
      <c r="F54912" s="1846"/>
    </row>
    <row r="54913" spans="6:6">
      <c r="F54913" s="1846"/>
    </row>
    <row r="54914" spans="6:6">
      <c r="F54914" s="1846"/>
    </row>
    <row r="54915" spans="6:6">
      <c r="F54915" s="1846"/>
    </row>
    <row r="54916" spans="6:6">
      <c r="F54916" s="1846"/>
    </row>
    <row r="54917" spans="6:6">
      <c r="F54917" s="1846"/>
    </row>
    <row r="54918" spans="6:6">
      <c r="F54918" s="1846"/>
    </row>
    <row r="54919" spans="6:6">
      <c r="F54919" s="1846"/>
    </row>
    <row r="54920" spans="6:6">
      <c r="F54920" s="1846"/>
    </row>
    <row r="54921" spans="6:6">
      <c r="F54921" s="1846"/>
    </row>
    <row r="54922" spans="6:6">
      <c r="F54922" s="1846"/>
    </row>
    <row r="54923" spans="6:6">
      <c r="F54923" s="1846"/>
    </row>
    <row r="54924" spans="6:6">
      <c r="F54924" s="1846"/>
    </row>
    <row r="54925" spans="6:6">
      <c r="F54925" s="1846"/>
    </row>
    <row r="54926" spans="6:6">
      <c r="F54926" s="1846"/>
    </row>
    <row r="54927" spans="6:6">
      <c r="F54927" s="1846"/>
    </row>
    <row r="54928" spans="6:6">
      <c r="F54928" s="1846"/>
    </row>
    <row r="54929" spans="6:6">
      <c r="F54929" s="1846"/>
    </row>
    <row r="54930" spans="6:6">
      <c r="F54930" s="1846"/>
    </row>
    <row r="54931" spans="6:6">
      <c r="F54931" s="1846"/>
    </row>
    <row r="54932" spans="6:6">
      <c r="F54932" s="1846"/>
    </row>
    <row r="54933" spans="6:6">
      <c r="F54933" s="1846"/>
    </row>
    <row r="54934" spans="6:6">
      <c r="F54934" s="1846"/>
    </row>
    <row r="54935" spans="6:6">
      <c r="F54935" s="1846"/>
    </row>
    <row r="54936" spans="6:6">
      <c r="F54936" s="1846"/>
    </row>
    <row r="54937" spans="6:6">
      <c r="F54937" s="1846"/>
    </row>
    <row r="54938" spans="6:6">
      <c r="F54938" s="1846"/>
    </row>
    <row r="54939" spans="6:6">
      <c r="F54939" s="1846"/>
    </row>
    <row r="54940" spans="6:6">
      <c r="F54940" s="1846"/>
    </row>
    <row r="54941" spans="6:6">
      <c r="F54941" s="1846"/>
    </row>
    <row r="54942" spans="6:6">
      <c r="F54942" s="1846"/>
    </row>
    <row r="54943" spans="6:6">
      <c r="F54943" s="1846"/>
    </row>
    <row r="54944" spans="6:6">
      <c r="F54944" s="1846"/>
    </row>
    <row r="54945" spans="6:6">
      <c r="F54945" s="1846"/>
    </row>
    <row r="54946" spans="6:6">
      <c r="F54946" s="1846"/>
    </row>
    <row r="54947" spans="6:6">
      <c r="F54947" s="1846"/>
    </row>
    <row r="54948" spans="6:6">
      <c r="F54948" s="1846"/>
    </row>
    <row r="54949" spans="6:6">
      <c r="F54949" s="1846"/>
    </row>
    <row r="54950" spans="6:6">
      <c r="F54950" s="1846"/>
    </row>
    <row r="54951" spans="6:6">
      <c r="F54951" s="1846"/>
    </row>
    <row r="54952" spans="6:6">
      <c r="F54952" s="1846"/>
    </row>
    <row r="54953" spans="6:6">
      <c r="F54953" s="1846"/>
    </row>
    <row r="54954" spans="6:6">
      <c r="F54954" s="1846"/>
    </row>
    <row r="54955" spans="6:6">
      <c r="F54955" s="1846"/>
    </row>
    <row r="54956" spans="6:6">
      <c r="F54956" s="1846"/>
    </row>
    <row r="54957" spans="6:6">
      <c r="F54957" s="1846"/>
    </row>
    <row r="54958" spans="6:6">
      <c r="F54958" s="1846"/>
    </row>
    <row r="54959" spans="6:6">
      <c r="F54959" s="1846"/>
    </row>
    <row r="54960" spans="6:6">
      <c r="F54960" s="1846"/>
    </row>
    <row r="54961" spans="6:6">
      <c r="F54961" s="1846"/>
    </row>
    <row r="54962" spans="6:6">
      <c r="F54962" s="1846"/>
    </row>
    <row r="54963" spans="6:6">
      <c r="F54963" s="1846"/>
    </row>
    <row r="54964" spans="6:6">
      <c r="F54964" s="1846"/>
    </row>
    <row r="54965" spans="6:6">
      <c r="F54965" s="1846"/>
    </row>
    <row r="54966" spans="6:6">
      <c r="F54966" s="1846"/>
    </row>
    <row r="54967" spans="6:6">
      <c r="F54967" s="1846"/>
    </row>
    <row r="54968" spans="6:6">
      <c r="F54968" s="1846"/>
    </row>
    <row r="54969" spans="6:6">
      <c r="F54969" s="1846"/>
    </row>
    <row r="54970" spans="6:6">
      <c r="F54970" s="1846"/>
    </row>
    <row r="54971" spans="6:6">
      <c r="F54971" s="1846"/>
    </row>
    <row r="54972" spans="6:6">
      <c r="F54972" s="1846"/>
    </row>
    <row r="54973" spans="6:6">
      <c r="F54973" s="1846"/>
    </row>
    <row r="54974" spans="6:6">
      <c r="F54974" s="1846"/>
    </row>
    <row r="54975" spans="6:6">
      <c r="F54975" s="1846"/>
    </row>
    <row r="54976" spans="6:6">
      <c r="F54976" s="1846"/>
    </row>
    <row r="54977" spans="6:6">
      <c r="F54977" s="1846"/>
    </row>
    <row r="54978" spans="6:6">
      <c r="F54978" s="1846"/>
    </row>
    <row r="54979" spans="6:6">
      <c r="F54979" s="1846"/>
    </row>
    <row r="54980" spans="6:6">
      <c r="F54980" s="1846"/>
    </row>
    <row r="54981" spans="6:6">
      <c r="F54981" s="1846"/>
    </row>
    <row r="54982" spans="6:6">
      <c r="F54982" s="1846"/>
    </row>
    <row r="54983" spans="6:6">
      <c r="F54983" s="1846"/>
    </row>
    <row r="54984" spans="6:6">
      <c r="F54984" s="1846"/>
    </row>
    <row r="54985" spans="6:6">
      <c r="F54985" s="1846"/>
    </row>
    <row r="54986" spans="6:6">
      <c r="F54986" s="1846"/>
    </row>
    <row r="54987" spans="6:6">
      <c r="F54987" s="1846"/>
    </row>
    <row r="54988" spans="6:6">
      <c r="F54988" s="1846"/>
    </row>
    <row r="54989" spans="6:6">
      <c r="F54989" s="1846"/>
    </row>
    <row r="54990" spans="6:6">
      <c r="F54990" s="1846"/>
    </row>
    <row r="54991" spans="6:6">
      <c r="F54991" s="1846"/>
    </row>
    <row r="54992" spans="6:6">
      <c r="F54992" s="1846"/>
    </row>
    <row r="54993" spans="6:6">
      <c r="F54993" s="1846"/>
    </row>
    <row r="54994" spans="6:6">
      <c r="F54994" s="1846"/>
    </row>
    <row r="54995" spans="6:6">
      <c r="F54995" s="1846"/>
    </row>
    <row r="54996" spans="6:6">
      <c r="F54996" s="1846"/>
    </row>
    <row r="54997" spans="6:6">
      <c r="F54997" s="1846"/>
    </row>
    <row r="54998" spans="6:6">
      <c r="F54998" s="1846"/>
    </row>
    <row r="54999" spans="6:6">
      <c r="F54999" s="1846"/>
    </row>
    <row r="55000" spans="6:6">
      <c r="F55000" s="1846"/>
    </row>
    <row r="55001" spans="6:6">
      <c r="F55001" s="1846"/>
    </row>
    <row r="55002" spans="6:6">
      <c r="F55002" s="1846"/>
    </row>
    <row r="55003" spans="6:6">
      <c r="F55003" s="1846"/>
    </row>
    <row r="55004" spans="6:6">
      <c r="F55004" s="1846"/>
    </row>
    <row r="55005" spans="6:6">
      <c r="F55005" s="1846"/>
    </row>
    <row r="55006" spans="6:6">
      <c r="F55006" s="1846"/>
    </row>
    <row r="55007" spans="6:6">
      <c r="F55007" s="1846"/>
    </row>
    <row r="55008" spans="6:6">
      <c r="F55008" s="1846"/>
    </row>
    <row r="55009" spans="6:6">
      <c r="F55009" s="1846"/>
    </row>
    <row r="55010" spans="6:6">
      <c r="F55010" s="1846"/>
    </row>
    <row r="55011" spans="6:6">
      <c r="F55011" s="1846"/>
    </row>
    <row r="55012" spans="6:6">
      <c r="F55012" s="1846"/>
    </row>
    <row r="55013" spans="6:6">
      <c r="F55013" s="1846"/>
    </row>
    <row r="55014" spans="6:6">
      <c r="F55014" s="1846"/>
    </row>
    <row r="55015" spans="6:6">
      <c r="F55015" s="1846"/>
    </row>
    <row r="55016" spans="6:6">
      <c r="F55016" s="1846"/>
    </row>
    <row r="55017" spans="6:6">
      <c r="F55017" s="1846"/>
    </row>
    <row r="55018" spans="6:6">
      <c r="F55018" s="1846"/>
    </row>
    <row r="55019" spans="6:6">
      <c r="F55019" s="1846"/>
    </row>
    <row r="55020" spans="6:6">
      <c r="F55020" s="1846"/>
    </row>
    <row r="55021" spans="6:6">
      <c r="F55021" s="1846"/>
    </row>
    <row r="55022" spans="6:6">
      <c r="F55022" s="1846"/>
    </row>
    <row r="55023" spans="6:6">
      <c r="F55023" s="1846"/>
    </row>
    <row r="55024" spans="6:6">
      <c r="F55024" s="1846"/>
    </row>
    <row r="55025" spans="6:6">
      <c r="F55025" s="1846"/>
    </row>
    <row r="55026" spans="6:6">
      <c r="F55026" s="1846"/>
    </row>
    <row r="55027" spans="6:6">
      <c r="F55027" s="1846"/>
    </row>
    <row r="55028" spans="6:6">
      <c r="F55028" s="1846"/>
    </row>
    <row r="55029" spans="6:6">
      <c r="F55029" s="1846"/>
    </row>
    <row r="55030" spans="6:6">
      <c r="F55030" s="1846"/>
    </row>
    <row r="55031" spans="6:6">
      <c r="F55031" s="1846"/>
    </row>
    <row r="55032" spans="6:6">
      <c r="F55032" s="1846"/>
    </row>
    <row r="55033" spans="6:6">
      <c r="F55033" s="1846"/>
    </row>
    <row r="55034" spans="6:6">
      <c r="F55034" s="1846"/>
    </row>
    <row r="55035" spans="6:6">
      <c r="F55035" s="1846"/>
    </row>
    <row r="55036" spans="6:6">
      <c r="F55036" s="1846"/>
    </row>
    <row r="55037" spans="6:6">
      <c r="F55037" s="1846"/>
    </row>
    <row r="55038" spans="6:6">
      <c r="F55038" s="1846"/>
    </row>
    <row r="55039" spans="6:6">
      <c r="F55039" s="1846"/>
    </row>
    <row r="55040" spans="6:6">
      <c r="F55040" s="1846"/>
    </row>
    <row r="55041" spans="6:6">
      <c r="F55041" s="1846"/>
    </row>
    <row r="55042" spans="6:6">
      <c r="F55042" s="1846"/>
    </row>
    <row r="55043" spans="6:6">
      <c r="F55043" s="1846"/>
    </row>
    <row r="55044" spans="6:6">
      <c r="F55044" s="1846"/>
    </row>
    <row r="55045" spans="6:6">
      <c r="F55045" s="1846"/>
    </row>
    <row r="55046" spans="6:6">
      <c r="F55046" s="1846"/>
    </row>
    <row r="55047" spans="6:6">
      <c r="F55047" s="1846"/>
    </row>
    <row r="55048" spans="6:6">
      <c r="F55048" s="1846"/>
    </row>
    <row r="55049" spans="6:6">
      <c r="F55049" s="1846"/>
    </row>
    <row r="55050" spans="6:6">
      <c r="F55050" s="1846"/>
    </row>
    <row r="55051" spans="6:6">
      <c r="F55051" s="1846"/>
    </row>
    <row r="55052" spans="6:6">
      <c r="F55052" s="1846"/>
    </row>
    <row r="55053" spans="6:6">
      <c r="F55053" s="1846"/>
    </row>
    <row r="55054" spans="6:6">
      <c r="F55054" s="1846"/>
    </row>
    <row r="55055" spans="6:6">
      <c r="F55055" s="1846"/>
    </row>
    <row r="55056" spans="6:6">
      <c r="F55056" s="1846"/>
    </row>
    <row r="55057" spans="6:6">
      <c r="F55057" s="1846"/>
    </row>
    <row r="55058" spans="6:6">
      <c r="F55058" s="1846"/>
    </row>
    <row r="55059" spans="6:6">
      <c r="F55059" s="1846"/>
    </row>
    <row r="55060" spans="6:6">
      <c r="F55060" s="1846"/>
    </row>
    <row r="55061" spans="6:6">
      <c r="F55061" s="1846"/>
    </row>
    <row r="55062" spans="6:6">
      <c r="F55062" s="1846"/>
    </row>
    <row r="55063" spans="6:6">
      <c r="F55063" s="1846"/>
    </row>
    <row r="55064" spans="6:6">
      <c r="F55064" s="1846"/>
    </row>
    <row r="55065" spans="6:6">
      <c r="F55065" s="1846"/>
    </row>
    <row r="55066" spans="6:6">
      <c r="F55066" s="1846"/>
    </row>
    <row r="55067" spans="6:6">
      <c r="F55067" s="1846"/>
    </row>
    <row r="55068" spans="6:6">
      <c r="F55068" s="1846"/>
    </row>
    <row r="55069" spans="6:6">
      <c r="F55069" s="1846"/>
    </row>
    <row r="55070" spans="6:6">
      <c r="F55070" s="1846"/>
    </row>
    <row r="55071" spans="6:6">
      <c r="F55071" s="1846"/>
    </row>
    <row r="55072" spans="6:6">
      <c r="F55072" s="1846"/>
    </row>
    <row r="55073" spans="6:6">
      <c r="F55073" s="1846"/>
    </row>
    <row r="55074" spans="6:6">
      <c r="F55074" s="1846"/>
    </row>
    <row r="55075" spans="6:6">
      <c r="F55075" s="1846"/>
    </row>
    <row r="55076" spans="6:6">
      <c r="F55076" s="1846"/>
    </row>
    <row r="55077" spans="6:6">
      <c r="F55077" s="1846"/>
    </row>
    <row r="55078" spans="6:6">
      <c r="F55078" s="1846"/>
    </row>
    <row r="55079" spans="6:6">
      <c r="F55079" s="1846"/>
    </row>
    <row r="55080" spans="6:6">
      <c r="F55080" s="1846"/>
    </row>
    <row r="55081" spans="6:6">
      <c r="F55081" s="1846"/>
    </row>
    <row r="55082" spans="6:6">
      <c r="F55082" s="1846"/>
    </row>
    <row r="55083" spans="6:6">
      <c r="F55083" s="1846"/>
    </row>
    <row r="55084" spans="6:6">
      <c r="F55084" s="1846"/>
    </row>
    <row r="55085" spans="6:6">
      <c r="F55085" s="1846"/>
    </row>
    <row r="55086" spans="6:6">
      <c r="F55086" s="1846"/>
    </row>
    <row r="55087" spans="6:6">
      <c r="F55087" s="1846"/>
    </row>
    <row r="55088" spans="6:6">
      <c r="F55088" s="1846"/>
    </row>
    <row r="55089" spans="6:6">
      <c r="F55089" s="1846"/>
    </row>
    <row r="55090" spans="6:6">
      <c r="F55090" s="1846"/>
    </row>
    <row r="55091" spans="6:6">
      <c r="F55091" s="1846"/>
    </row>
    <row r="55092" spans="6:6">
      <c r="F55092" s="1846"/>
    </row>
    <row r="55093" spans="6:6">
      <c r="F55093" s="1846"/>
    </row>
    <row r="55094" spans="6:6">
      <c r="F55094" s="1846"/>
    </row>
    <row r="55095" spans="6:6">
      <c r="F55095" s="1846"/>
    </row>
    <row r="55096" spans="6:6">
      <c r="F55096" s="1846"/>
    </row>
    <row r="55097" spans="6:6">
      <c r="F55097" s="1846"/>
    </row>
    <row r="55098" spans="6:6">
      <c r="F55098" s="1846"/>
    </row>
    <row r="55099" spans="6:6">
      <c r="F55099" s="1846"/>
    </row>
    <row r="55100" spans="6:6">
      <c r="F55100" s="1846"/>
    </row>
    <row r="55101" spans="6:6">
      <c r="F55101" s="1846"/>
    </row>
    <row r="55102" spans="6:6">
      <c r="F55102" s="1846"/>
    </row>
    <row r="55103" spans="6:6">
      <c r="F55103" s="1846"/>
    </row>
    <row r="55104" spans="6:6">
      <c r="F55104" s="1846"/>
    </row>
    <row r="55105" spans="6:6">
      <c r="F55105" s="1846"/>
    </row>
    <row r="55106" spans="6:6">
      <c r="F55106" s="1846"/>
    </row>
    <row r="55107" spans="6:6">
      <c r="F55107" s="1846"/>
    </row>
    <row r="55108" spans="6:6">
      <c r="F55108" s="1846"/>
    </row>
    <row r="55109" spans="6:6">
      <c r="F55109" s="1846"/>
    </row>
    <row r="55110" spans="6:6">
      <c r="F55110" s="1846"/>
    </row>
    <row r="55111" spans="6:6">
      <c r="F55111" s="1846"/>
    </row>
    <row r="55112" spans="6:6">
      <c r="F55112" s="1846"/>
    </row>
    <row r="55113" spans="6:6">
      <c r="F55113" s="1846"/>
    </row>
    <row r="55114" spans="6:6">
      <c r="F55114" s="1846"/>
    </row>
    <row r="55115" spans="6:6">
      <c r="F55115" s="1846"/>
    </row>
    <row r="55116" spans="6:6">
      <c r="F55116" s="1846"/>
    </row>
    <row r="55117" spans="6:6">
      <c r="F55117" s="1846"/>
    </row>
    <row r="55118" spans="6:6">
      <c r="F55118" s="1846"/>
    </row>
    <row r="55119" spans="6:6">
      <c r="F55119" s="1846"/>
    </row>
    <row r="55120" spans="6:6">
      <c r="F55120" s="1846"/>
    </row>
    <row r="55121" spans="6:6">
      <c r="F55121" s="1846"/>
    </row>
    <row r="55122" spans="6:6">
      <c r="F55122" s="1846"/>
    </row>
    <row r="55123" spans="6:6">
      <c r="F55123" s="1846"/>
    </row>
    <row r="55124" spans="6:6">
      <c r="F55124" s="1846"/>
    </row>
    <row r="55125" spans="6:6">
      <c r="F55125" s="1846"/>
    </row>
    <row r="55126" spans="6:6">
      <c r="F55126" s="1846"/>
    </row>
    <row r="55127" spans="6:6">
      <c r="F55127" s="1846"/>
    </row>
    <row r="55128" spans="6:6">
      <c r="F55128" s="1846"/>
    </row>
    <row r="55129" spans="6:6">
      <c r="F55129" s="1846"/>
    </row>
    <row r="55130" spans="6:6">
      <c r="F55130" s="1846"/>
    </row>
    <row r="55131" spans="6:6">
      <c r="F55131" s="1846"/>
    </row>
    <row r="55132" spans="6:6">
      <c r="F55132" s="1846"/>
    </row>
    <row r="55133" spans="6:6">
      <c r="F55133" s="1846"/>
    </row>
    <row r="55134" spans="6:6">
      <c r="F55134" s="1846"/>
    </row>
    <row r="55135" spans="6:6">
      <c r="F55135" s="1846"/>
    </row>
    <row r="55136" spans="6:6">
      <c r="F55136" s="1846"/>
    </row>
    <row r="55137" spans="6:6">
      <c r="F55137" s="1846"/>
    </row>
    <row r="55138" spans="6:6">
      <c r="F55138" s="1846"/>
    </row>
    <row r="55139" spans="6:6">
      <c r="F55139" s="1846"/>
    </row>
    <row r="55140" spans="6:6">
      <c r="F55140" s="1846"/>
    </row>
    <row r="55141" spans="6:6">
      <c r="F55141" s="1846"/>
    </row>
    <row r="55142" spans="6:6">
      <c r="F55142" s="1846"/>
    </row>
    <row r="55143" spans="6:6">
      <c r="F55143" s="1846"/>
    </row>
    <row r="55144" spans="6:6">
      <c r="F55144" s="1846"/>
    </row>
    <row r="55145" spans="6:6">
      <c r="F55145" s="1846"/>
    </row>
    <row r="55146" spans="6:6">
      <c r="F55146" s="1846"/>
    </row>
    <row r="55147" spans="6:6">
      <c r="F55147" s="1846"/>
    </row>
    <row r="55148" spans="6:6">
      <c r="F55148" s="1846"/>
    </row>
    <row r="55149" spans="6:6">
      <c r="F55149" s="1846"/>
    </row>
    <row r="55150" spans="6:6">
      <c r="F55150" s="1846"/>
    </row>
    <row r="55151" spans="6:6">
      <c r="F55151" s="1846"/>
    </row>
    <row r="55152" spans="6:6">
      <c r="F55152" s="1846"/>
    </row>
    <row r="55153" spans="6:6">
      <c r="F55153" s="1846"/>
    </row>
    <row r="55154" spans="6:6">
      <c r="F55154" s="1846"/>
    </row>
    <row r="55155" spans="6:6">
      <c r="F55155" s="1846"/>
    </row>
    <row r="55156" spans="6:6">
      <c r="F55156" s="1846"/>
    </row>
    <row r="55157" spans="6:6">
      <c r="F55157" s="1846"/>
    </row>
    <row r="55158" spans="6:6">
      <c r="F55158" s="1846"/>
    </row>
    <row r="55159" spans="6:6">
      <c r="F55159" s="1846"/>
    </row>
    <row r="55160" spans="6:6">
      <c r="F55160" s="1846"/>
    </row>
    <row r="55161" spans="6:6">
      <c r="F55161" s="1846"/>
    </row>
    <row r="55162" spans="6:6">
      <c r="F55162" s="1846"/>
    </row>
    <row r="55163" spans="6:6">
      <c r="F55163" s="1846"/>
    </row>
    <row r="55164" spans="6:6">
      <c r="F55164" s="1846"/>
    </row>
    <row r="55165" spans="6:6">
      <c r="F55165" s="1846"/>
    </row>
    <row r="55166" spans="6:6">
      <c r="F55166" s="1846"/>
    </row>
    <row r="55167" spans="6:6">
      <c r="F55167" s="1846"/>
    </row>
    <row r="55168" spans="6:6">
      <c r="F55168" s="1846"/>
    </row>
    <row r="55169" spans="6:6">
      <c r="F55169" s="1846"/>
    </row>
    <row r="55170" spans="6:6">
      <c r="F55170" s="1846"/>
    </row>
    <row r="55171" spans="6:6">
      <c r="F55171" s="1846"/>
    </row>
    <row r="55172" spans="6:6">
      <c r="F55172" s="1846"/>
    </row>
    <row r="55173" spans="6:6">
      <c r="F55173" s="1846"/>
    </row>
    <row r="55174" spans="6:6">
      <c r="F55174" s="1846"/>
    </row>
    <row r="55175" spans="6:6">
      <c r="F55175" s="1846"/>
    </row>
    <row r="55176" spans="6:6">
      <c r="F55176" s="1846"/>
    </row>
    <row r="55177" spans="6:6">
      <c r="F55177" s="1846"/>
    </row>
    <row r="55178" spans="6:6">
      <c r="F55178" s="1846"/>
    </row>
    <row r="55179" spans="6:6">
      <c r="F55179" s="1846"/>
    </row>
    <row r="55180" spans="6:6">
      <c r="F55180" s="1846"/>
    </row>
    <row r="55181" spans="6:6">
      <c r="F55181" s="1846"/>
    </row>
    <row r="55182" spans="6:6">
      <c r="F55182" s="1846"/>
    </row>
    <row r="55183" spans="6:6">
      <c r="F55183" s="1846"/>
    </row>
    <row r="55184" spans="6:6">
      <c r="F55184" s="1846"/>
    </row>
    <row r="55185" spans="6:6">
      <c r="F55185" s="1846"/>
    </row>
    <row r="55186" spans="6:6">
      <c r="F55186" s="1846"/>
    </row>
    <row r="55187" spans="6:6">
      <c r="F55187" s="1846"/>
    </row>
    <row r="55188" spans="6:6">
      <c r="F55188" s="1846"/>
    </row>
    <row r="55189" spans="6:6">
      <c r="F55189" s="1846"/>
    </row>
    <row r="55190" spans="6:6">
      <c r="F55190" s="1846"/>
    </row>
    <row r="55191" spans="6:6">
      <c r="F55191" s="1846"/>
    </row>
    <row r="55192" spans="6:6">
      <c r="F55192" s="1846"/>
    </row>
    <row r="55193" spans="6:6">
      <c r="F55193" s="1846"/>
    </row>
    <row r="55194" spans="6:6">
      <c r="F55194" s="1846"/>
    </row>
    <row r="55195" spans="6:6">
      <c r="F55195" s="1846"/>
    </row>
    <row r="55196" spans="6:6">
      <c r="F55196" s="1846"/>
    </row>
    <row r="55197" spans="6:6">
      <c r="F55197" s="1846"/>
    </row>
    <row r="55198" spans="6:6">
      <c r="F55198" s="1846"/>
    </row>
    <row r="55199" spans="6:6">
      <c r="F55199" s="1846"/>
    </row>
    <row r="55200" spans="6:6">
      <c r="F55200" s="1846"/>
    </row>
    <row r="55201" spans="6:6">
      <c r="F55201" s="1846"/>
    </row>
    <row r="55202" spans="6:6">
      <c r="F55202" s="1846"/>
    </row>
    <row r="55203" spans="6:6">
      <c r="F55203" s="1846"/>
    </row>
    <row r="55204" spans="6:6">
      <c r="F55204" s="1846"/>
    </row>
    <row r="55205" spans="6:6">
      <c r="F55205" s="1846"/>
    </row>
    <row r="55206" spans="6:6">
      <c r="F55206" s="1846"/>
    </row>
    <row r="55207" spans="6:6">
      <c r="F55207" s="1846"/>
    </row>
    <row r="55208" spans="6:6">
      <c r="F55208" s="1846"/>
    </row>
    <row r="55209" spans="6:6">
      <c r="F55209" s="1846"/>
    </row>
    <row r="55210" spans="6:6">
      <c r="F55210" s="1846"/>
    </row>
    <row r="55211" spans="6:6">
      <c r="F55211" s="1846"/>
    </row>
    <row r="55212" spans="6:6">
      <c r="F55212" s="1846"/>
    </row>
    <row r="55213" spans="6:6">
      <c r="F55213" s="1846"/>
    </row>
    <row r="55214" spans="6:6">
      <c r="F55214" s="1846"/>
    </row>
    <row r="55215" spans="6:6">
      <c r="F55215" s="1846"/>
    </row>
    <row r="55216" spans="6:6">
      <c r="F55216" s="1846"/>
    </row>
    <row r="55217" spans="6:6">
      <c r="F55217" s="1846"/>
    </row>
    <row r="55218" spans="6:6">
      <c r="F55218" s="1846"/>
    </row>
    <row r="55219" spans="6:6">
      <c r="F55219" s="1846"/>
    </row>
    <row r="55220" spans="6:6">
      <c r="F55220" s="1846"/>
    </row>
    <row r="55221" spans="6:6">
      <c r="F55221" s="1846"/>
    </row>
    <row r="55222" spans="6:6">
      <c r="F55222" s="1846"/>
    </row>
    <row r="55223" spans="6:6">
      <c r="F55223" s="1846"/>
    </row>
    <row r="55224" spans="6:6">
      <c r="F55224" s="1846"/>
    </row>
    <row r="55225" spans="6:6">
      <c r="F55225" s="1846"/>
    </row>
    <row r="55226" spans="6:6">
      <c r="F55226" s="1846"/>
    </row>
    <row r="55227" spans="6:6">
      <c r="F55227" s="1846"/>
    </row>
    <row r="55228" spans="6:6">
      <c r="F55228" s="1846"/>
    </row>
    <row r="55229" spans="6:6">
      <c r="F55229" s="1846"/>
    </row>
    <row r="55230" spans="6:6">
      <c r="F55230" s="1846"/>
    </row>
    <row r="55231" spans="6:6">
      <c r="F55231" s="1846"/>
    </row>
    <row r="55232" spans="6:6">
      <c r="F55232" s="1846"/>
    </row>
    <row r="55233" spans="6:6">
      <c r="F55233" s="1846"/>
    </row>
    <row r="55234" spans="6:6">
      <c r="F55234" s="1846"/>
    </row>
    <row r="55235" spans="6:6">
      <c r="F55235" s="1846"/>
    </row>
    <row r="55236" spans="6:6">
      <c r="F55236" s="1846"/>
    </row>
    <row r="55237" spans="6:6">
      <c r="F55237" s="1846"/>
    </row>
    <row r="55238" spans="6:6">
      <c r="F55238" s="1846"/>
    </row>
    <row r="55239" spans="6:6">
      <c r="F55239" s="1846"/>
    </row>
    <row r="55240" spans="6:6">
      <c r="F55240" s="1846"/>
    </row>
    <row r="55241" spans="6:6">
      <c r="F55241" s="1846"/>
    </row>
    <row r="55242" spans="6:6">
      <c r="F55242" s="1846"/>
    </row>
    <row r="55243" spans="6:6">
      <c r="F55243" s="1846"/>
    </row>
    <row r="55244" spans="6:6">
      <c r="F55244" s="1846"/>
    </row>
    <row r="55245" spans="6:6">
      <c r="F55245" s="1846"/>
    </row>
    <row r="55246" spans="6:6">
      <c r="F55246" s="1846"/>
    </row>
    <row r="55247" spans="6:6">
      <c r="F55247" s="1846"/>
    </row>
    <row r="55248" spans="6:6">
      <c r="F55248" s="1846"/>
    </row>
    <row r="55249" spans="6:6">
      <c r="F55249" s="1846"/>
    </row>
    <row r="55250" spans="6:6">
      <c r="F55250" s="1846"/>
    </row>
    <row r="55251" spans="6:6">
      <c r="F55251" s="1846"/>
    </row>
    <row r="55252" spans="6:6">
      <c r="F55252" s="1846"/>
    </row>
    <row r="55253" spans="6:6">
      <c r="F55253" s="1846"/>
    </row>
    <row r="55254" spans="6:6">
      <c r="F55254" s="1846"/>
    </row>
    <row r="55255" spans="6:6">
      <c r="F55255" s="1846"/>
    </row>
    <row r="55256" spans="6:6">
      <c r="F55256" s="1846"/>
    </row>
    <row r="55257" spans="6:6">
      <c r="F55257" s="1846"/>
    </row>
    <row r="55258" spans="6:6">
      <c r="F55258" s="1846"/>
    </row>
    <row r="55259" spans="6:6">
      <c r="F55259" s="1846"/>
    </row>
    <row r="55260" spans="6:6">
      <c r="F55260" s="1846"/>
    </row>
    <row r="55261" spans="6:6">
      <c r="F55261" s="1846"/>
    </row>
    <row r="55262" spans="6:6">
      <c r="F55262" s="1846"/>
    </row>
    <row r="55263" spans="6:6">
      <c r="F55263" s="1846"/>
    </row>
    <row r="55264" spans="6:6">
      <c r="F55264" s="1846"/>
    </row>
    <row r="55265" spans="6:6">
      <c r="F55265" s="1846"/>
    </row>
    <row r="55266" spans="6:6">
      <c r="F55266" s="1846"/>
    </row>
    <row r="55267" spans="6:6">
      <c r="F55267" s="1846"/>
    </row>
    <row r="55268" spans="6:6">
      <c r="F55268" s="1846"/>
    </row>
    <row r="55269" spans="6:6">
      <c r="F55269" s="1846"/>
    </row>
    <row r="55270" spans="6:6">
      <c r="F55270" s="1846"/>
    </row>
    <row r="55271" spans="6:6">
      <c r="F55271" s="1846"/>
    </row>
    <row r="55272" spans="6:6">
      <c r="F55272" s="1846"/>
    </row>
    <row r="55273" spans="6:6">
      <c r="F55273" s="1846"/>
    </row>
    <row r="55274" spans="6:6">
      <c r="F55274" s="1846"/>
    </row>
    <row r="55275" spans="6:6">
      <c r="F55275" s="1846"/>
    </row>
    <row r="55276" spans="6:6">
      <c r="F55276" s="1846"/>
    </row>
    <row r="55277" spans="6:6">
      <c r="F55277" s="1846"/>
    </row>
    <row r="55278" spans="6:6">
      <c r="F55278" s="1846"/>
    </row>
    <row r="55279" spans="6:6">
      <c r="F55279" s="1846"/>
    </row>
    <row r="55280" spans="6:6">
      <c r="F55280" s="1846"/>
    </row>
    <row r="55281" spans="6:6">
      <c r="F55281" s="1846"/>
    </row>
    <row r="55282" spans="6:6">
      <c r="F55282" s="1846"/>
    </row>
    <row r="55283" spans="6:6">
      <c r="F55283" s="1846"/>
    </row>
    <row r="55284" spans="6:6">
      <c r="F55284" s="1846"/>
    </row>
    <row r="55285" spans="6:6">
      <c r="F55285" s="1846"/>
    </row>
    <row r="55286" spans="6:6">
      <c r="F55286" s="1846"/>
    </row>
    <row r="55287" spans="6:6">
      <c r="F55287" s="1846"/>
    </row>
    <row r="55288" spans="6:6">
      <c r="F55288" s="1846"/>
    </row>
    <row r="55289" spans="6:6">
      <c r="F55289" s="1846"/>
    </row>
    <row r="55290" spans="6:6">
      <c r="F55290" s="1846"/>
    </row>
    <row r="55291" spans="6:6">
      <c r="F55291" s="1846"/>
    </row>
    <row r="55292" spans="6:6">
      <c r="F55292" s="1846"/>
    </row>
    <row r="55293" spans="6:6">
      <c r="F55293" s="1846"/>
    </row>
    <row r="55294" spans="6:6">
      <c r="F55294" s="1846"/>
    </row>
    <row r="55295" spans="6:6">
      <c r="F55295" s="1846"/>
    </row>
    <row r="55296" spans="6:6">
      <c r="F55296" s="1846"/>
    </row>
    <row r="55297" spans="6:6">
      <c r="F55297" s="1846"/>
    </row>
    <row r="55298" spans="6:6">
      <c r="F55298" s="1846"/>
    </row>
    <row r="55299" spans="6:6">
      <c r="F55299" s="1846"/>
    </row>
    <row r="55300" spans="6:6">
      <c r="F55300" s="1846"/>
    </row>
    <row r="55301" spans="6:6">
      <c r="F55301" s="1846"/>
    </row>
    <row r="55302" spans="6:6">
      <c r="F55302" s="1846"/>
    </row>
    <row r="55303" spans="6:6">
      <c r="F55303" s="1846"/>
    </row>
    <row r="55304" spans="6:6">
      <c r="F55304" s="1846"/>
    </row>
    <row r="55305" spans="6:6">
      <c r="F55305" s="1846"/>
    </row>
    <row r="55306" spans="6:6">
      <c r="F55306" s="1846"/>
    </row>
    <row r="55307" spans="6:6">
      <c r="F55307" s="1846"/>
    </row>
    <row r="55308" spans="6:6">
      <c r="F55308" s="1846"/>
    </row>
    <row r="55309" spans="6:6">
      <c r="F55309" s="1846"/>
    </row>
    <row r="55310" spans="6:6">
      <c r="F55310" s="1846"/>
    </row>
    <row r="55311" spans="6:6">
      <c r="F55311" s="1846"/>
    </row>
    <row r="55312" spans="6:6">
      <c r="F55312" s="1846"/>
    </row>
    <row r="55313" spans="6:6">
      <c r="F55313" s="1846"/>
    </row>
    <row r="55314" spans="6:6">
      <c r="F55314" s="1846"/>
    </row>
    <row r="55315" spans="6:6">
      <c r="F55315" s="1846"/>
    </row>
    <row r="55316" spans="6:6">
      <c r="F55316" s="1846"/>
    </row>
    <row r="55317" spans="6:6">
      <c r="F55317" s="1846"/>
    </row>
    <row r="55318" spans="6:6">
      <c r="F55318" s="1846"/>
    </row>
    <row r="55319" spans="6:6">
      <c r="F55319" s="1846"/>
    </row>
    <row r="55320" spans="6:6">
      <c r="F55320" s="1846"/>
    </row>
    <row r="55321" spans="6:6">
      <c r="F55321" s="1846"/>
    </row>
    <row r="55322" spans="6:6">
      <c r="F55322" s="1846"/>
    </row>
    <row r="55323" spans="6:6">
      <c r="F55323" s="1846"/>
    </row>
    <row r="55324" spans="6:6">
      <c r="F55324" s="1846"/>
    </row>
    <row r="55325" spans="6:6">
      <c r="F55325" s="1846"/>
    </row>
    <row r="55326" spans="6:6">
      <c r="F55326" s="1846"/>
    </row>
    <row r="55327" spans="6:6">
      <c r="F55327" s="1846"/>
    </row>
    <row r="55328" spans="6:6">
      <c r="F55328" s="1846"/>
    </row>
    <row r="55329" spans="6:6">
      <c r="F55329" s="1846"/>
    </row>
    <row r="55330" spans="6:6">
      <c r="F55330" s="1846"/>
    </row>
    <row r="55331" spans="6:6">
      <c r="F55331" s="1846"/>
    </row>
    <row r="55332" spans="6:6">
      <c r="F55332" s="1846"/>
    </row>
    <row r="55333" spans="6:6">
      <c r="F55333" s="1846"/>
    </row>
    <row r="55334" spans="6:6">
      <c r="F55334" s="1846"/>
    </row>
    <row r="55335" spans="6:6">
      <c r="F55335" s="1846"/>
    </row>
    <row r="55336" spans="6:6">
      <c r="F55336" s="1846"/>
    </row>
    <row r="55337" spans="6:6">
      <c r="F55337" s="1846"/>
    </row>
    <row r="55338" spans="6:6">
      <c r="F55338" s="1846"/>
    </row>
    <row r="55339" spans="6:6">
      <c r="F55339" s="1846"/>
    </row>
    <row r="55340" spans="6:6">
      <c r="F55340" s="1846"/>
    </row>
    <row r="55341" spans="6:6">
      <c r="F55341" s="1846"/>
    </row>
    <row r="55342" spans="6:6">
      <c r="F55342" s="1846"/>
    </row>
    <row r="55343" spans="6:6">
      <c r="F55343" s="1846"/>
    </row>
    <row r="55344" spans="6:6">
      <c r="F55344" s="1846"/>
    </row>
    <row r="55345" spans="6:6">
      <c r="F55345" s="1846"/>
    </row>
    <row r="55346" spans="6:6">
      <c r="F55346" s="1846"/>
    </row>
    <row r="55347" spans="6:6">
      <c r="F55347" s="1846"/>
    </row>
    <row r="55348" spans="6:6">
      <c r="F55348" s="1846"/>
    </row>
    <row r="55349" spans="6:6">
      <c r="F55349" s="1846"/>
    </row>
    <row r="55350" spans="6:6">
      <c r="F55350" s="1846"/>
    </row>
    <row r="55351" spans="6:6">
      <c r="F55351" s="1846"/>
    </row>
    <row r="55352" spans="6:6">
      <c r="F55352" s="1846"/>
    </row>
    <row r="55353" spans="6:6">
      <c r="F55353" s="1846"/>
    </row>
    <row r="55354" spans="6:6">
      <c r="F55354" s="1846"/>
    </row>
    <row r="55355" spans="6:6">
      <c r="F55355" s="1846"/>
    </row>
    <row r="55356" spans="6:6">
      <c r="F55356" s="1846"/>
    </row>
    <row r="55357" spans="6:6">
      <c r="F55357" s="1846"/>
    </row>
    <row r="55358" spans="6:6">
      <c r="F55358" s="1846"/>
    </row>
    <row r="55359" spans="6:6">
      <c r="F55359" s="1846"/>
    </row>
    <row r="55360" spans="6:6">
      <c r="F55360" s="1846"/>
    </row>
    <row r="55361" spans="6:6">
      <c r="F55361" s="1846"/>
    </row>
    <row r="55362" spans="6:6">
      <c r="F55362" s="1846"/>
    </row>
    <row r="55363" spans="6:6">
      <c r="F55363" s="1846"/>
    </row>
    <row r="55364" spans="6:6">
      <c r="F55364" s="1846"/>
    </row>
    <row r="55365" spans="6:6">
      <c r="F55365" s="1846"/>
    </row>
    <row r="55366" spans="6:6">
      <c r="F55366" s="1846"/>
    </row>
    <row r="55367" spans="6:6">
      <c r="F55367" s="1846"/>
    </row>
    <row r="55368" spans="6:6">
      <c r="F55368" s="1846"/>
    </row>
    <row r="55369" spans="6:6">
      <c r="F55369" s="1846"/>
    </row>
    <row r="55370" spans="6:6">
      <c r="F55370" s="1846"/>
    </row>
    <row r="55371" spans="6:6">
      <c r="F55371" s="1846"/>
    </row>
    <row r="55372" spans="6:6">
      <c r="F55372" s="1846"/>
    </row>
    <row r="55373" spans="6:6">
      <c r="F55373" s="1846"/>
    </row>
    <row r="55374" spans="6:6">
      <c r="F55374" s="1846"/>
    </row>
    <row r="55375" spans="6:6">
      <c r="F55375" s="1846"/>
    </row>
    <row r="55376" spans="6:6">
      <c r="F55376" s="1846"/>
    </row>
    <row r="55377" spans="6:6">
      <c r="F55377" s="1846"/>
    </row>
    <row r="55378" spans="6:6">
      <c r="F55378" s="1846"/>
    </row>
    <row r="55379" spans="6:6">
      <c r="F55379" s="1846"/>
    </row>
    <row r="55380" spans="6:6">
      <c r="F55380" s="1846"/>
    </row>
    <row r="55381" spans="6:6">
      <c r="F55381" s="1846"/>
    </row>
    <row r="55382" spans="6:6">
      <c r="F55382" s="1846"/>
    </row>
    <row r="55383" spans="6:6">
      <c r="F55383" s="1846"/>
    </row>
    <row r="55384" spans="6:6">
      <c r="F55384" s="1846"/>
    </row>
    <row r="55385" spans="6:6">
      <c r="F55385" s="1846"/>
    </row>
    <row r="55386" spans="6:6">
      <c r="F55386" s="1846"/>
    </row>
    <row r="55387" spans="6:6">
      <c r="F55387" s="1846"/>
    </row>
    <row r="55388" spans="6:6">
      <c r="F55388" s="1846"/>
    </row>
    <row r="55389" spans="6:6">
      <c r="F55389" s="1846"/>
    </row>
    <row r="55390" spans="6:6">
      <c r="F55390" s="1846"/>
    </row>
    <row r="55391" spans="6:6">
      <c r="F55391" s="1846"/>
    </row>
    <row r="55392" spans="6:6">
      <c r="F55392" s="1846"/>
    </row>
    <row r="55393" spans="6:6">
      <c r="F55393" s="1846"/>
    </row>
    <row r="55394" spans="6:6">
      <c r="F55394" s="1846"/>
    </row>
    <row r="55395" spans="6:6">
      <c r="F55395" s="1846"/>
    </row>
    <row r="55396" spans="6:6">
      <c r="F55396" s="1846"/>
    </row>
    <row r="55397" spans="6:6">
      <c r="F55397" s="1846"/>
    </row>
    <row r="55398" spans="6:6">
      <c r="F55398" s="1846"/>
    </row>
    <row r="55399" spans="6:6">
      <c r="F55399" s="1846"/>
    </row>
    <row r="55400" spans="6:6">
      <c r="F55400" s="1846"/>
    </row>
    <row r="55401" spans="6:6">
      <c r="F55401" s="1846"/>
    </row>
    <row r="55402" spans="6:6">
      <c r="F55402" s="1846"/>
    </row>
    <row r="55403" spans="6:6">
      <c r="F55403" s="1846"/>
    </row>
    <row r="55404" spans="6:6">
      <c r="F55404" s="1846"/>
    </row>
    <row r="55405" spans="6:6">
      <c r="F55405" s="1846"/>
    </row>
    <row r="55406" spans="6:6">
      <c r="F55406" s="1846"/>
    </row>
    <row r="55407" spans="6:6">
      <c r="F55407" s="1846"/>
    </row>
    <row r="55408" spans="6:6">
      <c r="F55408" s="1846"/>
    </row>
    <row r="55409" spans="6:6">
      <c r="F55409" s="1846"/>
    </row>
    <row r="55410" spans="6:6">
      <c r="F55410" s="1846"/>
    </row>
    <row r="55411" spans="6:6">
      <c r="F55411" s="1846"/>
    </row>
    <row r="55412" spans="6:6">
      <c r="F55412" s="1846"/>
    </row>
    <row r="55413" spans="6:6">
      <c r="F55413" s="1846"/>
    </row>
    <row r="55414" spans="6:6">
      <c r="F55414" s="1846"/>
    </row>
    <row r="55415" spans="6:6">
      <c r="F55415" s="1846"/>
    </row>
    <row r="55416" spans="6:6">
      <c r="F55416" s="1846"/>
    </row>
    <row r="55417" spans="6:6">
      <c r="F55417" s="1846"/>
    </row>
    <row r="55418" spans="6:6">
      <c r="F55418" s="1846"/>
    </row>
    <row r="55419" spans="6:6">
      <c r="F55419" s="1846"/>
    </row>
    <row r="55420" spans="6:6">
      <c r="F55420" s="1846"/>
    </row>
    <row r="55421" spans="6:6">
      <c r="F55421" s="1846"/>
    </row>
    <row r="55422" spans="6:6">
      <c r="F55422" s="1846"/>
    </row>
    <row r="55423" spans="6:6">
      <c r="F55423" s="1846"/>
    </row>
    <row r="55424" spans="6:6">
      <c r="F55424" s="1846"/>
    </row>
    <row r="55425" spans="6:6">
      <c r="F55425" s="1846"/>
    </row>
    <row r="55426" spans="6:6">
      <c r="F55426" s="1846"/>
    </row>
    <row r="55427" spans="6:6">
      <c r="F55427" s="1846"/>
    </row>
    <row r="55428" spans="6:6">
      <c r="F55428" s="1846"/>
    </row>
    <row r="55429" spans="6:6">
      <c r="F55429" s="1846"/>
    </row>
    <row r="55430" spans="6:6">
      <c r="F55430" s="1846"/>
    </row>
    <row r="55431" spans="6:6">
      <c r="F55431" s="1846"/>
    </row>
    <row r="55432" spans="6:6">
      <c r="F55432" s="1846"/>
    </row>
    <row r="55433" spans="6:6">
      <c r="F55433" s="1846"/>
    </row>
    <row r="55434" spans="6:6">
      <c r="F55434" s="1846"/>
    </row>
    <row r="55435" spans="6:6">
      <c r="F55435" s="1846"/>
    </row>
    <row r="55436" spans="6:6">
      <c r="F55436" s="1846"/>
    </row>
    <row r="55437" spans="6:6">
      <c r="F55437" s="1846"/>
    </row>
    <row r="55438" spans="6:6">
      <c r="F55438" s="1846"/>
    </row>
    <row r="55439" spans="6:6">
      <c r="F55439" s="1846"/>
    </row>
    <row r="55440" spans="6:6">
      <c r="F55440" s="1846"/>
    </row>
    <row r="55441" spans="6:6">
      <c r="F55441" s="1846"/>
    </row>
    <row r="55442" spans="6:6">
      <c r="F55442" s="1846"/>
    </row>
    <row r="55443" spans="6:6">
      <c r="F55443" s="1846"/>
    </row>
    <row r="55444" spans="6:6">
      <c r="F55444" s="1846"/>
    </row>
    <row r="55445" spans="6:6">
      <c r="F55445" s="1846"/>
    </row>
    <row r="55446" spans="6:6">
      <c r="F55446" s="1846"/>
    </row>
    <row r="55447" spans="6:6">
      <c r="F55447" s="1846"/>
    </row>
    <row r="55448" spans="6:6">
      <c r="F55448" s="1846"/>
    </row>
    <row r="55449" spans="6:6">
      <c r="F55449" s="1846"/>
    </row>
    <row r="55450" spans="6:6">
      <c r="F55450" s="1846"/>
    </row>
    <row r="55451" spans="6:6">
      <c r="F55451" s="1846"/>
    </row>
    <row r="55452" spans="6:6">
      <c r="F55452" s="1846"/>
    </row>
    <row r="55453" spans="6:6">
      <c r="F55453" s="1846"/>
    </row>
    <row r="55454" spans="6:6">
      <c r="F55454" s="1846"/>
    </row>
    <row r="55455" spans="6:6">
      <c r="F55455" s="1846"/>
    </row>
    <row r="55456" spans="6:6">
      <c r="F55456" s="1846"/>
    </row>
    <row r="55457" spans="6:6">
      <c r="F55457" s="1846"/>
    </row>
    <row r="55458" spans="6:6">
      <c r="F55458" s="1846"/>
    </row>
    <row r="55459" spans="6:6">
      <c r="F55459" s="1846"/>
    </row>
    <row r="55460" spans="6:6">
      <c r="F55460" s="1846"/>
    </row>
    <row r="55461" spans="6:6">
      <c r="F55461" s="1846"/>
    </row>
    <row r="55462" spans="6:6">
      <c r="F55462" s="1846"/>
    </row>
    <row r="55463" spans="6:6">
      <c r="F55463" s="1846"/>
    </row>
    <row r="55464" spans="6:6">
      <c r="F55464" s="1846"/>
    </row>
    <row r="55465" spans="6:6">
      <c r="F55465" s="1846"/>
    </row>
    <row r="55466" spans="6:6">
      <c r="F55466" s="1846"/>
    </row>
    <row r="55467" spans="6:6">
      <c r="F55467" s="1846"/>
    </row>
    <row r="55468" spans="6:6">
      <c r="F55468" s="1846"/>
    </row>
    <row r="55469" spans="6:6">
      <c r="F55469" s="1846"/>
    </row>
    <row r="55470" spans="6:6">
      <c r="F55470" s="1846"/>
    </row>
    <row r="55471" spans="6:6">
      <c r="F55471" s="1846"/>
    </row>
    <row r="55472" spans="6:6">
      <c r="F55472" s="1846"/>
    </row>
    <row r="55473" spans="6:6">
      <c r="F55473" s="1846"/>
    </row>
    <row r="55474" spans="6:6">
      <c r="F55474" s="1846"/>
    </row>
    <row r="55475" spans="6:6">
      <c r="F55475" s="1846"/>
    </row>
    <row r="55476" spans="6:6">
      <c r="F55476" s="1846"/>
    </row>
    <row r="55477" spans="6:6">
      <c r="F55477" s="1846"/>
    </row>
    <row r="55478" spans="6:6">
      <c r="F55478" s="1846"/>
    </row>
    <row r="55479" spans="6:6">
      <c r="F55479" s="1846"/>
    </row>
    <row r="55480" spans="6:6">
      <c r="F55480" s="1846"/>
    </row>
    <row r="55481" spans="6:6">
      <c r="F55481" s="1846"/>
    </row>
    <row r="55482" spans="6:6">
      <c r="F55482" s="1846"/>
    </row>
    <row r="55483" spans="6:6">
      <c r="F55483" s="1846"/>
    </row>
    <row r="55484" spans="6:6">
      <c r="F55484" s="1846"/>
    </row>
    <row r="55485" spans="6:6">
      <c r="F55485" s="1846"/>
    </row>
    <row r="55486" spans="6:6">
      <c r="F55486" s="1846"/>
    </row>
    <row r="55487" spans="6:6">
      <c r="F55487" s="1846"/>
    </row>
    <row r="55488" spans="6:6">
      <c r="F55488" s="1846"/>
    </row>
    <row r="55489" spans="6:6">
      <c r="F55489" s="1846"/>
    </row>
    <row r="55490" spans="6:6">
      <c r="F55490" s="1846"/>
    </row>
    <row r="55491" spans="6:6">
      <c r="F55491" s="1846"/>
    </row>
    <row r="55492" spans="6:6">
      <c r="F55492" s="1846"/>
    </row>
    <row r="55493" spans="6:6">
      <c r="F55493" s="1846"/>
    </row>
    <row r="55494" spans="6:6">
      <c r="F55494" s="1846"/>
    </row>
    <row r="55495" spans="6:6">
      <c r="F55495" s="1846"/>
    </row>
    <row r="55496" spans="6:6">
      <c r="F55496" s="1846"/>
    </row>
    <row r="55497" spans="6:6">
      <c r="F55497" s="1846"/>
    </row>
    <row r="55498" spans="6:6">
      <c r="F55498" s="1846"/>
    </row>
    <row r="55499" spans="6:6">
      <c r="F55499" s="1846"/>
    </row>
    <row r="55500" spans="6:6">
      <c r="F55500" s="1846"/>
    </row>
    <row r="55501" spans="6:6">
      <c r="F55501" s="1846"/>
    </row>
    <row r="55502" spans="6:6">
      <c r="F55502" s="1846"/>
    </row>
    <row r="55503" spans="6:6">
      <c r="F55503" s="1846"/>
    </row>
    <row r="55504" spans="6:6">
      <c r="F55504" s="1846"/>
    </row>
    <row r="55505" spans="6:6">
      <c r="F55505" s="1846"/>
    </row>
    <row r="55506" spans="6:6">
      <c r="F55506" s="1846"/>
    </row>
    <row r="55507" spans="6:6">
      <c r="F55507" s="1846"/>
    </row>
    <row r="55508" spans="6:6">
      <c r="F55508" s="1846"/>
    </row>
    <row r="55509" spans="6:6">
      <c r="F55509" s="1846"/>
    </row>
    <row r="55510" spans="6:6">
      <c r="F55510" s="1846"/>
    </row>
    <row r="55511" spans="6:6">
      <c r="F55511" s="1846"/>
    </row>
    <row r="55512" spans="6:6">
      <c r="F55512" s="1846"/>
    </row>
    <row r="55513" spans="6:6">
      <c r="F55513" s="1846"/>
    </row>
    <row r="55514" spans="6:6">
      <c r="F55514" s="1846"/>
    </row>
    <row r="55515" spans="6:6">
      <c r="F55515" s="1846"/>
    </row>
    <row r="55516" spans="6:6">
      <c r="F55516" s="1846"/>
    </row>
    <row r="55517" spans="6:6">
      <c r="F55517" s="1846"/>
    </row>
    <row r="55518" spans="6:6">
      <c r="F55518" s="1846"/>
    </row>
    <row r="55519" spans="6:6">
      <c r="F55519" s="1846"/>
    </row>
    <row r="55520" spans="6:6">
      <c r="F55520" s="1846"/>
    </row>
    <row r="55521" spans="6:6">
      <c r="F55521" s="1846"/>
    </row>
    <row r="55522" spans="6:6">
      <c r="F55522" s="1846"/>
    </row>
    <row r="55523" spans="6:6">
      <c r="F55523" s="1846"/>
    </row>
    <row r="55524" spans="6:6">
      <c r="F55524" s="1846"/>
    </row>
    <row r="55525" spans="6:6">
      <c r="F55525" s="1846"/>
    </row>
    <row r="55526" spans="6:6">
      <c r="F55526" s="1846"/>
    </row>
    <row r="55527" spans="6:6">
      <c r="F55527" s="1846"/>
    </row>
    <row r="55528" spans="6:6">
      <c r="F55528" s="1846"/>
    </row>
    <row r="55529" spans="6:6">
      <c r="F55529" s="1846"/>
    </row>
    <row r="55530" spans="6:6">
      <c r="F55530" s="1846"/>
    </row>
    <row r="55531" spans="6:6">
      <c r="F55531" s="1846"/>
    </row>
    <row r="55532" spans="6:6">
      <c r="F55532" s="1846"/>
    </row>
    <row r="55533" spans="6:6">
      <c r="F55533" s="1846"/>
    </row>
    <row r="55534" spans="6:6">
      <c r="F55534" s="1846"/>
    </row>
    <row r="55535" spans="6:6">
      <c r="F55535" s="1846"/>
    </row>
    <row r="55536" spans="6:6">
      <c r="F55536" s="1846"/>
    </row>
    <row r="55537" spans="6:6">
      <c r="F55537" s="1846"/>
    </row>
    <row r="55538" spans="6:6">
      <c r="F55538" s="1846"/>
    </row>
    <row r="55539" spans="6:6">
      <c r="F55539" s="1846"/>
    </row>
    <row r="55540" spans="6:6">
      <c r="F55540" s="1846"/>
    </row>
    <row r="55541" spans="6:6">
      <c r="F55541" s="1846"/>
    </row>
    <row r="55542" spans="6:6">
      <c r="F55542" s="1846"/>
    </row>
    <row r="55543" spans="6:6">
      <c r="F55543" s="1846"/>
    </row>
    <row r="55544" spans="6:6">
      <c r="F55544" s="1846"/>
    </row>
    <row r="55545" spans="6:6">
      <c r="F55545" s="1846"/>
    </row>
    <row r="55546" spans="6:6">
      <c r="F55546" s="1846"/>
    </row>
    <row r="55547" spans="6:6">
      <c r="F55547" s="1846"/>
    </row>
    <row r="55548" spans="6:6">
      <c r="F55548" s="1846"/>
    </row>
    <row r="55549" spans="6:6">
      <c r="F55549" s="1846"/>
    </row>
    <row r="55550" spans="6:6">
      <c r="F55550" s="1846"/>
    </row>
    <row r="55551" spans="6:6">
      <c r="F55551" s="1846"/>
    </row>
    <row r="55552" spans="6:6">
      <c r="F55552" s="1846"/>
    </row>
    <row r="55553" spans="6:6">
      <c r="F55553" s="1846"/>
    </row>
    <row r="55554" spans="6:6">
      <c r="F55554" s="1846"/>
    </row>
    <row r="55555" spans="6:6">
      <c r="F55555" s="1846"/>
    </row>
    <row r="55556" spans="6:6">
      <c r="F55556" s="1846"/>
    </row>
    <row r="55557" spans="6:6">
      <c r="F55557" s="1846"/>
    </row>
    <row r="55558" spans="6:6">
      <c r="F55558" s="1846"/>
    </row>
    <row r="55559" spans="6:6">
      <c r="F55559" s="1846"/>
    </row>
    <row r="55560" spans="6:6">
      <c r="F55560" s="1846"/>
    </row>
    <row r="55561" spans="6:6">
      <c r="F55561" s="1846"/>
    </row>
    <row r="55562" spans="6:6">
      <c r="F55562" s="1846"/>
    </row>
    <row r="55563" spans="6:6">
      <c r="F55563" s="1846"/>
    </row>
    <row r="55564" spans="6:6">
      <c r="F55564" s="1846"/>
    </row>
    <row r="55565" spans="6:6">
      <c r="F55565" s="1846"/>
    </row>
    <row r="55566" spans="6:6">
      <c r="F55566" s="1846"/>
    </row>
    <row r="55567" spans="6:6">
      <c r="F55567" s="1846"/>
    </row>
    <row r="55568" spans="6:6">
      <c r="F55568" s="1846"/>
    </row>
    <row r="55569" spans="6:6">
      <c r="F55569" s="1846"/>
    </row>
    <row r="55570" spans="6:6">
      <c r="F55570" s="1846"/>
    </row>
    <row r="55571" spans="6:6">
      <c r="F55571" s="1846"/>
    </row>
    <row r="55572" spans="6:6">
      <c r="F55572" s="1846"/>
    </row>
    <row r="55573" spans="6:6">
      <c r="F55573" s="1846"/>
    </row>
    <row r="55574" spans="6:6">
      <c r="F55574" s="1846"/>
    </row>
    <row r="55575" spans="6:6">
      <c r="F55575" s="1846"/>
    </row>
    <row r="55576" spans="6:6">
      <c r="F55576" s="1846"/>
    </row>
    <row r="55577" spans="6:6">
      <c r="F55577" s="1846"/>
    </row>
    <row r="55578" spans="6:6">
      <c r="F55578" s="1846"/>
    </row>
    <row r="55579" spans="6:6">
      <c r="F55579" s="1846"/>
    </row>
    <row r="55580" spans="6:6">
      <c r="F55580" s="1846"/>
    </row>
    <row r="55581" spans="6:6">
      <c r="F55581" s="1846"/>
    </row>
    <row r="55582" spans="6:6">
      <c r="F55582" s="1846"/>
    </row>
    <row r="55583" spans="6:6">
      <c r="F55583" s="1846"/>
    </row>
    <row r="55584" spans="6:6">
      <c r="F55584" s="1846"/>
    </row>
    <row r="55585" spans="6:6">
      <c r="F55585" s="1846"/>
    </row>
    <row r="55586" spans="6:6">
      <c r="F55586" s="1846"/>
    </row>
    <row r="55587" spans="6:6">
      <c r="F55587" s="1846"/>
    </row>
    <row r="55588" spans="6:6">
      <c r="F55588" s="1846"/>
    </row>
    <row r="55589" spans="6:6">
      <c r="F55589" s="1846"/>
    </row>
    <row r="55590" spans="6:6">
      <c r="F55590" s="1846"/>
    </row>
    <row r="55591" spans="6:6">
      <c r="F55591" s="1846"/>
    </row>
    <row r="55592" spans="6:6">
      <c r="F55592" s="1846"/>
    </row>
    <row r="55593" spans="6:6">
      <c r="F55593" s="1846"/>
    </row>
    <row r="55594" spans="6:6">
      <c r="F55594" s="1846"/>
    </row>
    <row r="55595" spans="6:6">
      <c r="F55595" s="1846"/>
    </row>
    <row r="55596" spans="6:6">
      <c r="F55596" s="1846"/>
    </row>
    <row r="55597" spans="6:6">
      <c r="F55597" s="1846"/>
    </row>
    <row r="55598" spans="6:6">
      <c r="F55598" s="1846"/>
    </row>
    <row r="55599" spans="6:6">
      <c r="F55599" s="1846"/>
    </row>
    <row r="55600" spans="6:6">
      <c r="F55600" s="1846"/>
    </row>
    <row r="55601" spans="6:6">
      <c r="F55601" s="1846"/>
    </row>
    <row r="55602" spans="6:6">
      <c r="F55602" s="1846"/>
    </row>
    <row r="55603" spans="6:6">
      <c r="F55603" s="1846"/>
    </row>
    <row r="55604" spans="6:6">
      <c r="F55604" s="1846"/>
    </row>
    <row r="55605" spans="6:6">
      <c r="F55605" s="1846"/>
    </row>
    <row r="55606" spans="6:6">
      <c r="F55606" s="1846"/>
    </row>
    <row r="55607" spans="6:6">
      <c r="F55607" s="1846"/>
    </row>
    <row r="55608" spans="6:6">
      <c r="F55608" s="1846"/>
    </row>
    <row r="55609" spans="6:6">
      <c r="F55609" s="1846"/>
    </row>
    <row r="55610" spans="6:6">
      <c r="F55610" s="1846"/>
    </row>
    <row r="55611" spans="6:6">
      <c r="F55611" s="1846"/>
    </row>
    <row r="55612" spans="6:6">
      <c r="F55612" s="1846"/>
    </row>
    <row r="55613" spans="6:6">
      <c r="F55613" s="1846"/>
    </row>
    <row r="55614" spans="6:6">
      <c r="F55614" s="1846"/>
    </row>
    <row r="55615" spans="6:6">
      <c r="F55615" s="1846"/>
    </row>
    <row r="55616" spans="6:6">
      <c r="F55616" s="1846"/>
    </row>
    <row r="55617" spans="6:6">
      <c r="F55617" s="1846"/>
    </row>
    <row r="55618" spans="6:6">
      <c r="F55618" s="1846"/>
    </row>
    <row r="55619" spans="6:6">
      <c r="F55619" s="1846"/>
    </row>
    <row r="55620" spans="6:6">
      <c r="F55620" s="1846"/>
    </row>
    <row r="55621" spans="6:6">
      <c r="F55621" s="1846"/>
    </row>
    <row r="55622" spans="6:6">
      <c r="F55622" s="1846"/>
    </row>
    <row r="55623" spans="6:6">
      <c r="F55623" s="1846"/>
    </row>
    <row r="55624" spans="6:6">
      <c r="F55624" s="1846"/>
    </row>
    <row r="55625" spans="6:6">
      <c r="F55625" s="1846"/>
    </row>
    <row r="55626" spans="6:6">
      <c r="F55626" s="1846"/>
    </row>
    <row r="55627" spans="6:6">
      <c r="F55627" s="1846"/>
    </row>
    <row r="55628" spans="6:6">
      <c r="F55628" s="1846"/>
    </row>
    <row r="55629" spans="6:6">
      <c r="F55629" s="1846"/>
    </row>
    <row r="55630" spans="6:6">
      <c r="F55630" s="1846"/>
    </row>
    <row r="55631" spans="6:6">
      <c r="F55631" s="1846"/>
    </row>
    <row r="55632" spans="6:6">
      <c r="F55632" s="1846"/>
    </row>
    <row r="55633" spans="6:6">
      <c r="F55633" s="1846"/>
    </row>
    <row r="55634" spans="6:6">
      <c r="F55634" s="1846"/>
    </row>
    <row r="55635" spans="6:6">
      <c r="F55635" s="1846"/>
    </row>
    <row r="55636" spans="6:6">
      <c r="F55636" s="1846"/>
    </row>
    <row r="55637" spans="6:6">
      <c r="F55637" s="1846"/>
    </row>
    <row r="55638" spans="6:6">
      <c r="F55638" s="1846"/>
    </row>
    <row r="55639" spans="6:6">
      <c r="F55639" s="1846"/>
    </row>
    <row r="55640" spans="6:6">
      <c r="F55640" s="1846"/>
    </row>
    <row r="55641" spans="6:6">
      <c r="F55641" s="1846"/>
    </row>
    <row r="55642" spans="6:6">
      <c r="F55642" s="1846"/>
    </row>
    <row r="55643" spans="6:6">
      <c r="F55643" s="1846"/>
    </row>
    <row r="55644" spans="6:6">
      <c r="F55644" s="1846"/>
    </row>
    <row r="55645" spans="6:6">
      <c r="F55645" s="1846"/>
    </row>
    <row r="55646" spans="6:6">
      <c r="F55646" s="1846"/>
    </row>
    <row r="55647" spans="6:6">
      <c r="F55647" s="1846"/>
    </row>
    <row r="55648" spans="6:6">
      <c r="F55648" s="1846"/>
    </row>
    <row r="55649" spans="6:6">
      <c r="F55649" s="1846"/>
    </row>
    <row r="55650" spans="6:6">
      <c r="F55650" s="1846"/>
    </row>
    <row r="55651" spans="6:6">
      <c r="F55651" s="1846"/>
    </row>
    <row r="55652" spans="6:6">
      <c r="F55652" s="1846"/>
    </row>
    <row r="55653" spans="6:6">
      <c r="F55653" s="1846"/>
    </row>
    <row r="55654" spans="6:6">
      <c r="F55654" s="1846"/>
    </row>
    <row r="55655" spans="6:6">
      <c r="F55655" s="1846"/>
    </row>
    <row r="55656" spans="6:6">
      <c r="F55656" s="1846"/>
    </row>
    <row r="55657" spans="6:6">
      <c r="F55657" s="1846"/>
    </row>
    <row r="55658" spans="6:6">
      <c r="F55658" s="1846"/>
    </row>
    <row r="55659" spans="6:6">
      <c r="F55659" s="1846"/>
    </row>
    <row r="55660" spans="6:6">
      <c r="F55660" s="1846"/>
    </row>
    <row r="55661" spans="6:6">
      <c r="F55661" s="1846"/>
    </row>
    <row r="55662" spans="6:6">
      <c r="F55662" s="1846"/>
    </row>
    <row r="55663" spans="6:6">
      <c r="F55663" s="1846"/>
    </row>
    <row r="55664" spans="6:6">
      <c r="F55664" s="1846"/>
    </row>
    <row r="55665" spans="6:6">
      <c r="F55665" s="1846"/>
    </row>
    <row r="55666" spans="6:6">
      <c r="F55666" s="1846"/>
    </row>
    <row r="55667" spans="6:6">
      <c r="F55667" s="1846"/>
    </row>
    <row r="55668" spans="6:6">
      <c r="F55668" s="1846"/>
    </row>
    <row r="55669" spans="6:6">
      <c r="F55669" s="1846"/>
    </row>
    <row r="55670" spans="6:6">
      <c r="F55670" s="1846"/>
    </row>
    <row r="55671" spans="6:6">
      <c r="F55671" s="1846"/>
    </row>
    <row r="55672" spans="6:6">
      <c r="F55672" s="1846"/>
    </row>
    <row r="55673" spans="6:6">
      <c r="F55673" s="1846"/>
    </row>
    <row r="55674" spans="6:6">
      <c r="F55674" s="1846"/>
    </row>
    <row r="55675" spans="6:6">
      <c r="F55675" s="1846"/>
    </row>
    <row r="55676" spans="6:6">
      <c r="F55676" s="1846"/>
    </row>
    <row r="55677" spans="6:6">
      <c r="F55677" s="1846"/>
    </row>
    <row r="55678" spans="6:6">
      <c r="F55678" s="1846"/>
    </row>
    <row r="55679" spans="6:6">
      <c r="F55679" s="1846"/>
    </row>
    <row r="55680" spans="6:6">
      <c r="F55680" s="1846"/>
    </row>
    <row r="55681" spans="6:6">
      <c r="F55681" s="1846"/>
    </row>
    <row r="55682" spans="6:6">
      <c r="F55682" s="1846"/>
    </row>
    <row r="55683" spans="6:6">
      <c r="F55683" s="1846"/>
    </row>
    <row r="55684" spans="6:6">
      <c r="F55684" s="1846"/>
    </row>
    <row r="55685" spans="6:6">
      <c r="F55685" s="1846"/>
    </row>
    <row r="55686" spans="6:6">
      <c r="F55686" s="1846"/>
    </row>
    <row r="55687" spans="6:6">
      <c r="F55687" s="1846"/>
    </row>
    <row r="55688" spans="6:6">
      <c r="F55688" s="1846"/>
    </row>
    <row r="55689" spans="6:6">
      <c r="F55689" s="1846"/>
    </row>
    <row r="55690" spans="6:6">
      <c r="F55690" s="1846"/>
    </row>
    <row r="55691" spans="6:6">
      <c r="F55691" s="1846"/>
    </row>
    <row r="55692" spans="6:6">
      <c r="F55692" s="1846"/>
    </row>
    <row r="55693" spans="6:6">
      <c r="F55693" s="1846"/>
    </row>
    <row r="55694" spans="6:6">
      <c r="F55694" s="1846"/>
    </row>
    <row r="55695" spans="6:6">
      <c r="F55695" s="1846"/>
    </row>
    <row r="55696" spans="6:6">
      <c r="F55696" s="1846"/>
    </row>
    <row r="55697" spans="6:6">
      <c r="F55697" s="1846"/>
    </row>
    <row r="55698" spans="6:6">
      <c r="F55698" s="1846"/>
    </row>
    <row r="55699" spans="6:6">
      <c r="F55699" s="1846"/>
    </row>
    <row r="55700" spans="6:6">
      <c r="F55700" s="1846"/>
    </row>
    <row r="55701" spans="6:6">
      <c r="F55701" s="1846"/>
    </row>
    <row r="55702" spans="6:6">
      <c r="F55702" s="1846"/>
    </row>
    <row r="55703" spans="6:6">
      <c r="F55703" s="1846"/>
    </row>
    <row r="55704" spans="6:6">
      <c r="F55704" s="1846"/>
    </row>
    <row r="55705" spans="6:6">
      <c r="F55705" s="1846"/>
    </row>
    <row r="55706" spans="6:6">
      <c r="F55706" s="1846"/>
    </row>
    <row r="55707" spans="6:6">
      <c r="F55707" s="1846"/>
    </row>
    <row r="55708" spans="6:6">
      <c r="F55708" s="1846"/>
    </row>
    <row r="55709" spans="6:6">
      <c r="F55709" s="1846"/>
    </row>
    <row r="55710" spans="6:6">
      <c r="F55710" s="1846"/>
    </row>
    <row r="55711" spans="6:6">
      <c r="F55711" s="1846"/>
    </row>
    <row r="55712" spans="6:6">
      <c r="F55712" s="1846"/>
    </row>
    <row r="55713" spans="6:6">
      <c r="F55713" s="1846"/>
    </row>
    <row r="55714" spans="6:6">
      <c r="F55714" s="1846"/>
    </row>
    <row r="55715" spans="6:6">
      <c r="F55715" s="1846"/>
    </row>
    <row r="55716" spans="6:6">
      <c r="F55716" s="1846"/>
    </row>
    <row r="55717" spans="6:6">
      <c r="F55717" s="1846"/>
    </row>
    <row r="55718" spans="6:6">
      <c r="F55718" s="1846"/>
    </row>
    <row r="55719" spans="6:6">
      <c r="F55719" s="1846"/>
    </row>
    <row r="55720" spans="6:6">
      <c r="F55720" s="1846"/>
    </row>
    <row r="55721" spans="6:6">
      <c r="F55721" s="1846"/>
    </row>
    <row r="55722" spans="6:6">
      <c r="F55722" s="1846"/>
    </row>
    <row r="55723" spans="6:6">
      <c r="F55723" s="1846"/>
    </row>
    <row r="55724" spans="6:6">
      <c r="F55724" s="1846"/>
    </row>
    <row r="55725" spans="6:6">
      <c r="F55725" s="1846"/>
    </row>
    <row r="55726" spans="6:6">
      <c r="F55726" s="1846"/>
    </row>
    <row r="55727" spans="6:6">
      <c r="F55727" s="1846"/>
    </row>
    <row r="55728" spans="6:6">
      <c r="F55728" s="1846"/>
    </row>
    <row r="55729" spans="6:6">
      <c r="F55729" s="1846"/>
    </row>
    <row r="55730" spans="6:6">
      <c r="F55730" s="1846"/>
    </row>
    <row r="55731" spans="6:6">
      <c r="F55731" s="1846"/>
    </row>
    <row r="55732" spans="6:6">
      <c r="F55732" s="1846"/>
    </row>
    <row r="55733" spans="6:6">
      <c r="F55733" s="1846"/>
    </row>
    <row r="55734" spans="6:6">
      <c r="F55734" s="1846"/>
    </row>
    <row r="55735" spans="6:6">
      <c r="F55735" s="1846"/>
    </row>
    <row r="55736" spans="6:6">
      <c r="F55736" s="1846"/>
    </row>
    <row r="55737" spans="6:6">
      <c r="F55737" s="1846"/>
    </row>
    <row r="55738" spans="6:6">
      <c r="F55738" s="1846"/>
    </row>
    <row r="55739" spans="6:6">
      <c r="F55739" s="1846"/>
    </row>
    <row r="55740" spans="6:6">
      <c r="F55740" s="1846"/>
    </row>
    <row r="55741" spans="6:6">
      <c r="F55741" s="1846"/>
    </row>
    <row r="55742" spans="6:6">
      <c r="F55742" s="1846"/>
    </row>
    <row r="55743" spans="6:6">
      <c r="F55743" s="1846"/>
    </row>
    <row r="55744" spans="6:6">
      <c r="F55744" s="1846"/>
    </row>
    <row r="55745" spans="6:6">
      <c r="F55745" s="1846"/>
    </row>
    <row r="55746" spans="6:6">
      <c r="F55746" s="1846"/>
    </row>
    <row r="55747" spans="6:6">
      <c r="F55747" s="1846"/>
    </row>
    <row r="55748" spans="6:6">
      <c r="F55748" s="1846"/>
    </row>
    <row r="55749" spans="6:6">
      <c r="F55749" s="1846"/>
    </row>
    <row r="55750" spans="6:6">
      <c r="F55750" s="1846"/>
    </row>
    <row r="55751" spans="6:6">
      <c r="F55751" s="1846"/>
    </row>
    <row r="55752" spans="6:6">
      <c r="F55752" s="1846"/>
    </row>
    <row r="55753" spans="6:6">
      <c r="F55753" s="1846"/>
    </row>
    <row r="55754" spans="6:6">
      <c r="F55754" s="1846"/>
    </row>
    <row r="55755" spans="6:6">
      <c r="F55755" s="1846"/>
    </row>
    <row r="55756" spans="6:6">
      <c r="F55756" s="1846"/>
    </row>
    <row r="55757" spans="6:6">
      <c r="F55757" s="1846"/>
    </row>
    <row r="55758" spans="6:6">
      <c r="F55758" s="1846"/>
    </row>
    <row r="55759" spans="6:6">
      <c r="F55759" s="1846"/>
    </row>
    <row r="55760" spans="6:6">
      <c r="F55760" s="1846"/>
    </row>
    <row r="55761" spans="6:6">
      <c r="F55761" s="1846"/>
    </row>
    <row r="55762" spans="6:6">
      <c r="F55762" s="1846"/>
    </row>
    <row r="55763" spans="6:6">
      <c r="F55763" s="1846"/>
    </row>
    <row r="55764" spans="6:6">
      <c r="F55764" s="1846"/>
    </row>
    <row r="55765" spans="6:6">
      <c r="F55765" s="1846"/>
    </row>
    <row r="55766" spans="6:6">
      <c r="F55766" s="1846"/>
    </row>
    <row r="55767" spans="6:6">
      <c r="F55767" s="1846"/>
    </row>
    <row r="55768" spans="6:6">
      <c r="F55768" s="1846"/>
    </row>
    <row r="55769" spans="6:6">
      <c r="F55769" s="1846"/>
    </row>
    <row r="55770" spans="6:6">
      <c r="F55770" s="1846"/>
    </row>
    <row r="55771" spans="6:6">
      <c r="F55771" s="1846"/>
    </row>
    <row r="55772" spans="6:6">
      <c r="F55772" s="1846"/>
    </row>
    <row r="55773" spans="6:6">
      <c r="F55773" s="1846"/>
    </row>
    <row r="55774" spans="6:6">
      <c r="F55774" s="1846"/>
    </row>
    <row r="55775" spans="6:6">
      <c r="F55775" s="1846"/>
    </row>
    <row r="55776" spans="6:6">
      <c r="F55776" s="1846"/>
    </row>
    <row r="55777" spans="6:6">
      <c r="F55777" s="1846"/>
    </row>
    <row r="55778" spans="6:6">
      <c r="F55778" s="1846"/>
    </row>
    <row r="55779" spans="6:6">
      <c r="F55779" s="1846"/>
    </row>
    <row r="55780" spans="6:6">
      <c r="F55780" s="1846"/>
    </row>
    <row r="55781" spans="6:6">
      <c r="F55781" s="1846"/>
    </row>
    <row r="55782" spans="6:6">
      <c r="F55782" s="1846"/>
    </row>
    <row r="55783" spans="6:6">
      <c r="F55783" s="1846"/>
    </row>
    <row r="55784" spans="6:6">
      <c r="F55784" s="1846"/>
    </row>
    <row r="55785" spans="6:6">
      <c r="F55785" s="1846"/>
    </row>
    <row r="55786" spans="6:6">
      <c r="F55786" s="1846"/>
    </row>
    <row r="55787" spans="6:6">
      <c r="F55787" s="1846"/>
    </row>
    <row r="55788" spans="6:6">
      <c r="F55788" s="1846"/>
    </row>
    <row r="55789" spans="6:6">
      <c r="F55789" s="1846"/>
    </row>
    <row r="55790" spans="6:6">
      <c r="F55790" s="1846"/>
    </row>
    <row r="55791" spans="6:6">
      <c r="F55791" s="1846"/>
    </row>
    <row r="55792" spans="6:6">
      <c r="F55792" s="1846"/>
    </row>
    <row r="55793" spans="6:6">
      <c r="F55793" s="1846"/>
    </row>
    <row r="55794" spans="6:6">
      <c r="F55794" s="1846"/>
    </row>
    <row r="55795" spans="6:6">
      <c r="F55795" s="1846"/>
    </row>
    <row r="55796" spans="6:6">
      <c r="F55796" s="1846"/>
    </row>
    <row r="55797" spans="6:6">
      <c r="F55797" s="1846"/>
    </row>
    <row r="55798" spans="6:6">
      <c r="F55798" s="1846"/>
    </row>
    <row r="55799" spans="6:6">
      <c r="F55799" s="1846"/>
    </row>
    <row r="55800" spans="6:6">
      <c r="F55800" s="1846"/>
    </row>
    <row r="55801" spans="6:6">
      <c r="F55801" s="1846"/>
    </row>
    <row r="55802" spans="6:6">
      <c r="F55802" s="1846"/>
    </row>
    <row r="55803" spans="6:6">
      <c r="F55803" s="1846"/>
    </row>
    <row r="55804" spans="6:6">
      <c r="F55804" s="1846"/>
    </row>
    <row r="55805" spans="6:6">
      <c r="F55805" s="1846"/>
    </row>
    <row r="55806" spans="6:6">
      <c r="F55806" s="1846"/>
    </row>
    <row r="55807" spans="6:6">
      <c r="F55807" s="1846"/>
    </row>
    <row r="55808" spans="6:6">
      <c r="F55808" s="1846"/>
    </row>
    <row r="55809" spans="6:6">
      <c r="F55809" s="1846"/>
    </row>
    <row r="55810" spans="6:6">
      <c r="F55810" s="1846"/>
    </row>
    <row r="55811" spans="6:6">
      <c r="F55811" s="1846"/>
    </row>
    <row r="55812" spans="6:6">
      <c r="F55812" s="1846"/>
    </row>
    <row r="55813" spans="6:6">
      <c r="F55813" s="1846"/>
    </row>
    <row r="55814" spans="6:6">
      <c r="F55814" s="1846"/>
    </row>
    <row r="55815" spans="6:6">
      <c r="F55815" s="1846"/>
    </row>
    <row r="55816" spans="6:6">
      <c r="F55816" s="1846"/>
    </row>
    <row r="55817" spans="6:6">
      <c r="F55817" s="1846"/>
    </row>
    <row r="55818" spans="6:6">
      <c r="F55818" s="1846"/>
    </row>
    <row r="55819" spans="6:6">
      <c r="F55819" s="1846"/>
    </row>
    <row r="55820" spans="6:6">
      <c r="F55820" s="1846"/>
    </row>
    <row r="55821" spans="6:6">
      <c r="F55821" s="1846"/>
    </row>
    <row r="55822" spans="6:6">
      <c r="F55822" s="1846"/>
    </row>
    <row r="55823" spans="6:6">
      <c r="F55823" s="1846"/>
    </row>
    <row r="55824" spans="6:6">
      <c r="F55824" s="1846"/>
    </row>
    <row r="55825" spans="6:6">
      <c r="F55825" s="1846"/>
    </row>
    <row r="55826" spans="6:6">
      <c r="F55826" s="1846"/>
    </row>
    <row r="55827" spans="6:6">
      <c r="F55827" s="1846"/>
    </row>
    <row r="55828" spans="6:6">
      <c r="F55828" s="1846"/>
    </row>
    <row r="55829" spans="6:6">
      <c r="F55829" s="1846"/>
    </row>
    <row r="55830" spans="6:6">
      <c r="F55830" s="1846"/>
    </row>
    <row r="55831" spans="6:6">
      <c r="F55831" s="1846"/>
    </row>
    <row r="55832" spans="6:6">
      <c r="F55832" s="1846"/>
    </row>
    <row r="55833" spans="6:6">
      <c r="F55833" s="1846"/>
    </row>
    <row r="55834" spans="6:6">
      <c r="F55834" s="1846"/>
    </row>
    <row r="55835" spans="6:6">
      <c r="F55835" s="1846"/>
    </row>
    <row r="55836" spans="6:6">
      <c r="F55836" s="1846"/>
    </row>
    <row r="55837" spans="6:6">
      <c r="F55837" s="1846"/>
    </row>
    <row r="55838" spans="6:6">
      <c r="F55838" s="1846"/>
    </row>
    <row r="55839" spans="6:6">
      <c r="F55839" s="1846"/>
    </row>
    <row r="55840" spans="6:6">
      <c r="F55840" s="1846"/>
    </row>
    <row r="55841" spans="6:6">
      <c r="F55841" s="1846"/>
    </row>
    <row r="55842" spans="6:6">
      <c r="F55842" s="1846"/>
    </row>
    <row r="55843" spans="6:6">
      <c r="F55843" s="1846"/>
    </row>
    <row r="55844" spans="6:6">
      <c r="F55844" s="1846"/>
    </row>
    <row r="55845" spans="6:6">
      <c r="F55845" s="1846"/>
    </row>
    <row r="55846" spans="6:6">
      <c r="F55846" s="1846"/>
    </row>
    <row r="55847" spans="6:6">
      <c r="F55847" s="1846"/>
    </row>
    <row r="55848" spans="6:6">
      <c r="F55848" s="1846"/>
    </row>
    <row r="55849" spans="6:6">
      <c r="F55849" s="1846"/>
    </row>
    <row r="55850" spans="6:6">
      <c r="F55850" s="1846"/>
    </row>
    <row r="55851" spans="6:6">
      <c r="F55851" s="1846"/>
    </row>
    <row r="55852" spans="6:6">
      <c r="F55852" s="1846"/>
    </row>
    <row r="55853" spans="6:6">
      <c r="F55853" s="1846"/>
    </row>
    <row r="55854" spans="6:6">
      <c r="F55854" s="1846"/>
    </row>
    <row r="55855" spans="6:6">
      <c r="F55855" s="1846"/>
    </row>
    <row r="55856" spans="6:6">
      <c r="F55856" s="1846"/>
    </row>
    <row r="55857" spans="6:6">
      <c r="F55857" s="1846"/>
    </row>
    <row r="55858" spans="6:6">
      <c r="F55858" s="1846"/>
    </row>
    <row r="55859" spans="6:6">
      <c r="F55859" s="1846"/>
    </row>
    <row r="55860" spans="6:6">
      <c r="F55860" s="1846"/>
    </row>
    <row r="55861" spans="6:6">
      <c r="F55861" s="1846"/>
    </row>
    <row r="55862" spans="6:6">
      <c r="F55862" s="1846"/>
    </row>
    <row r="55863" spans="6:6">
      <c r="F55863" s="1846"/>
    </row>
    <row r="55864" spans="6:6">
      <c r="F55864" s="1846"/>
    </row>
    <row r="55865" spans="6:6">
      <c r="F55865" s="1846"/>
    </row>
    <row r="55866" spans="6:6">
      <c r="F55866" s="1846"/>
    </row>
    <row r="55867" spans="6:6">
      <c r="F55867" s="1846"/>
    </row>
    <row r="55868" spans="6:6">
      <c r="F55868" s="1846"/>
    </row>
    <row r="55869" spans="6:6">
      <c r="F55869" s="1846"/>
    </row>
    <row r="55870" spans="6:6">
      <c r="F55870" s="1846"/>
    </row>
    <row r="55871" spans="6:6">
      <c r="F55871" s="1846"/>
    </row>
    <row r="55872" spans="6:6">
      <c r="F55872" s="1846"/>
    </row>
    <row r="55873" spans="6:6">
      <c r="F55873" s="1846"/>
    </row>
    <row r="55874" spans="6:6">
      <c r="F55874" s="1846"/>
    </row>
    <row r="55875" spans="6:6">
      <c r="F55875" s="1846"/>
    </row>
    <row r="55876" spans="6:6">
      <c r="F55876" s="1846"/>
    </row>
    <row r="55877" spans="6:6">
      <c r="F55877" s="1846"/>
    </row>
    <row r="55878" spans="6:6">
      <c r="F55878" s="1846"/>
    </row>
    <row r="55879" spans="6:6">
      <c r="F55879" s="1846"/>
    </row>
    <row r="55880" spans="6:6">
      <c r="F55880" s="1846"/>
    </row>
    <row r="55881" spans="6:6">
      <c r="F55881" s="1846"/>
    </row>
    <row r="55882" spans="6:6">
      <c r="F55882" s="1846"/>
    </row>
    <row r="55883" spans="6:6">
      <c r="F55883" s="1846"/>
    </row>
    <row r="55884" spans="6:6">
      <c r="F55884" s="1846"/>
    </row>
    <row r="55885" spans="6:6">
      <c r="F55885" s="1846"/>
    </row>
    <row r="55886" spans="6:6">
      <c r="F55886" s="1846"/>
    </row>
    <row r="55887" spans="6:6">
      <c r="F55887" s="1846"/>
    </row>
    <row r="55888" spans="6:6">
      <c r="F55888" s="1846"/>
    </row>
    <row r="55889" spans="6:6">
      <c r="F55889" s="1846"/>
    </row>
    <row r="55890" spans="6:6">
      <c r="F55890" s="1846"/>
    </row>
    <row r="55891" spans="6:6">
      <c r="F55891" s="1846"/>
    </row>
    <row r="55892" spans="6:6">
      <c r="F55892" s="1846"/>
    </row>
    <row r="55893" spans="6:6">
      <c r="F55893" s="1846"/>
    </row>
    <row r="55894" spans="6:6">
      <c r="F55894" s="1846"/>
    </row>
    <row r="55895" spans="6:6">
      <c r="F55895" s="1846"/>
    </row>
    <row r="55896" spans="6:6">
      <c r="F55896" s="1846"/>
    </row>
    <row r="55897" spans="6:6">
      <c r="F55897" s="1846"/>
    </row>
    <row r="55898" spans="6:6">
      <c r="F55898" s="1846"/>
    </row>
    <row r="55899" spans="6:6">
      <c r="F55899" s="1846"/>
    </row>
    <row r="55900" spans="6:6">
      <c r="F55900" s="1846"/>
    </row>
    <row r="55901" spans="6:6">
      <c r="F55901" s="1846"/>
    </row>
    <row r="55902" spans="6:6">
      <c r="F55902" s="1846"/>
    </row>
    <row r="55903" spans="6:6">
      <c r="F55903" s="1846"/>
    </row>
    <row r="55904" spans="6:6">
      <c r="F55904" s="1846"/>
    </row>
    <row r="55905" spans="6:6">
      <c r="F55905" s="1846"/>
    </row>
    <row r="55906" spans="6:6">
      <c r="F55906" s="1846"/>
    </row>
    <row r="55907" spans="6:6">
      <c r="F55907" s="1846"/>
    </row>
    <row r="55908" spans="6:6">
      <c r="F55908" s="1846"/>
    </row>
    <row r="55909" spans="6:6">
      <c r="F55909" s="1846"/>
    </row>
    <row r="55910" spans="6:6">
      <c r="F55910" s="1846"/>
    </row>
    <row r="55911" spans="6:6">
      <c r="F55911" s="1846"/>
    </row>
    <row r="55912" spans="6:6">
      <c r="F55912" s="1846"/>
    </row>
    <row r="55913" spans="6:6">
      <c r="F55913" s="1846"/>
    </row>
    <row r="55914" spans="6:6">
      <c r="F55914" s="1846"/>
    </row>
    <row r="55915" spans="6:6">
      <c r="F55915" s="1846"/>
    </row>
    <row r="55916" spans="6:6">
      <c r="F55916" s="1846"/>
    </row>
    <row r="55917" spans="6:6">
      <c r="F55917" s="1846"/>
    </row>
    <row r="55918" spans="6:6">
      <c r="F55918" s="1846"/>
    </row>
    <row r="55919" spans="6:6">
      <c r="F55919" s="1846"/>
    </row>
    <row r="55920" spans="6:6">
      <c r="F55920" s="1846"/>
    </row>
    <row r="55921" spans="6:6">
      <c r="F55921" s="1846"/>
    </row>
    <row r="55922" spans="6:6">
      <c r="F55922" s="1846"/>
    </row>
    <row r="55923" spans="6:6">
      <c r="F55923" s="1846"/>
    </row>
    <row r="55924" spans="6:6">
      <c r="F55924" s="1846"/>
    </row>
    <row r="55925" spans="6:6">
      <c r="F55925" s="1846"/>
    </row>
    <row r="55926" spans="6:6">
      <c r="F55926" s="1846"/>
    </row>
    <row r="55927" spans="6:6">
      <c r="F55927" s="1846"/>
    </row>
    <row r="55928" spans="6:6">
      <c r="F55928" s="1846"/>
    </row>
    <row r="55929" spans="6:6">
      <c r="F55929" s="1846"/>
    </row>
    <row r="55930" spans="6:6">
      <c r="F55930" s="1846"/>
    </row>
    <row r="55931" spans="6:6">
      <c r="F55931" s="1846"/>
    </row>
    <row r="55932" spans="6:6">
      <c r="F55932" s="1846"/>
    </row>
    <row r="55933" spans="6:6">
      <c r="F55933" s="1846"/>
    </row>
    <row r="55934" spans="6:6">
      <c r="F55934" s="1846"/>
    </row>
    <row r="55935" spans="6:6">
      <c r="F55935" s="1846"/>
    </row>
    <row r="55936" spans="6:6">
      <c r="F55936" s="1846"/>
    </row>
    <row r="55937" spans="6:6">
      <c r="F55937" s="1846"/>
    </row>
    <row r="55938" spans="6:6">
      <c r="F55938" s="1846"/>
    </row>
    <row r="55939" spans="6:6">
      <c r="F55939" s="1846"/>
    </row>
    <row r="55940" spans="6:6">
      <c r="F55940" s="1846"/>
    </row>
    <row r="55941" spans="6:6">
      <c r="F55941" s="1846"/>
    </row>
    <row r="55942" spans="6:6">
      <c r="F55942" s="1846"/>
    </row>
    <row r="55943" spans="6:6">
      <c r="F55943" s="1846"/>
    </row>
    <row r="55944" spans="6:6">
      <c r="F55944" s="1846"/>
    </row>
    <row r="55945" spans="6:6">
      <c r="F55945" s="1846"/>
    </row>
    <row r="55946" spans="6:6">
      <c r="F55946" s="1846"/>
    </row>
    <row r="55947" spans="6:6">
      <c r="F55947" s="1846"/>
    </row>
    <row r="55948" spans="6:6">
      <c r="F55948" s="1846"/>
    </row>
    <row r="55949" spans="6:6">
      <c r="F55949" s="1846"/>
    </row>
    <row r="55950" spans="6:6">
      <c r="F55950" s="1846"/>
    </row>
    <row r="55951" spans="6:6">
      <c r="F55951" s="1846"/>
    </row>
    <row r="55952" spans="6:6">
      <c r="F55952" s="1846"/>
    </row>
    <row r="55953" spans="6:6">
      <c r="F55953" s="1846"/>
    </row>
    <row r="55954" spans="6:6">
      <c r="F55954" s="1846"/>
    </row>
    <row r="55955" spans="6:6">
      <c r="F55955" s="1846"/>
    </row>
    <row r="55956" spans="6:6">
      <c r="F55956" s="1846"/>
    </row>
    <row r="55957" spans="6:6">
      <c r="F55957" s="1846"/>
    </row>
    <row r="55958" spans="6:6">
      <c r="F55958" s="1846"/>
    </row>
    <row r="55959" spans="6:6">
      <c r="F55959" s="1846"/>
    </row>
    <row r="55960" spans="6:6">
      <c r="F55960" s="1846"/>
    </row>
    <row r="55961" spans="6:6">
      <c r="F55961" s="1846"/>
    </row>
    <row r="55962" spans="6:6">
      <c r="F55962" s="1846"/>
    </row>
    <row r="55963" spans="6:6">
      <c r="F55963" s="1846"/>
    </row>
    <row r="55964" spans="6:6">
      <c r="F55964" s="1846"/>
    </row>
    <row r="55965" spans="6:6">
      <c r="F55965" s="1846"/>
    </row>
    <row r="55966" spans="6:6">
      <c r="F55966" s="1846"/>
    </row>
    <row r="55967" spans="6:6">
      <c r="F55967" s="1846"/>
    </row>
    <row r="55968" spans="6:6">
      <c r="F55968" s="1846"/>
    </row>
    <row r="55969" spans="6:6">
      <c r="F55969" s="1846"/>
    </row>
    <row r="55970" spans="6:6">
      <c r="F55970" s="1846"/>
    </row>
    <row r="55971" spans="6:6">
      <c r="F55971" s="1846"/>
    </row>
    <row r="55972" spans="6:6">
      <c r="F55972" s="1846"/>
    </row>
    <row r="55973" spans="6:6">
      <c r="F55973" s="1846"/>
    </row>
    <row r="55974" spans="6:6">
      <c r="F55974" s="1846"/>
    </row>
    <row r="55975" spans="6:6">
      <c r="F55975" s="1846"/>
    </row>
    <row r="55976" spans="6:6">
      <c r="F55976" s="1846"/>
    </row>
    <row r="55977" spans="6:6">
      <c r="F55977" s="1846"/>
    </row>
    <row r="55978" spans="6:6">
      <c r="F55978" s="1846"/>
    </row>
    <row r="55979" spans="6:6">
      <c r="F55979" s="1846"/>
    </row>
    <row r="55980" spans="6:6">
      <c r="F55980" s="1846"/>
    </row>
    <row r="55981" spans="6:6">
      <c r="F55981" s="1846"/>
    </row>
    <row r="55982" spans="6:6">
      <c r="F55982" s="1846"/>
    </row>
    <row r="55983" spans="6:6">
      <c r="F55983" s="1846"/>
    </row>
    <row r="55984" spans="6:6">
      <c r="F55984" s="1846"/>
    </row>
    <row r="55985" spans="6:6">
      <c r="F55985" s="1846"/>
    </row>
    <row r="55986" spans="6:6">
      <c r="F55986" s="1846"/>
    </row>
    <row r="55987" spans="6:6">
      <c r="F55987" s="1846"/>
    </row>
    <row r="55988" spans="6:6">
      <c r="F55988" s="1846"/>
    </row>
    <row r="55989" spans="6:6">
      <c r="F55989" s="1846"/>
    </row>
    <row r="55990" spans="6:6">
      <c r="F55990" s="1846"/>
    </row>
    <row r="55991" spans="6:6">
      <c r="F55991" s="1846"/>
    </row>
    <row r="55992" spans="6:6">
      <c r="F55992" s="1846"/>
    </row>
    <row r="55993" spans="6:6">
      <c r="F55993" s="1846"/>
    </row>
    <row r="55994" spans="6:6">
      <c r="F55994" s="1846"/>
    </row>
    <row r="55995" spans="6:6">
      <c r="F55995" s="1846"/>
    </row>
    <row r="55996" spans="6:6">
      <c r="F55996" s="1846"/>
    </row>
    <row r="55997" spans="6:6">
      <c r="F55997" s="1846"/>
    </row>
    <row r="55998" spans="6:6">
      <c r="F55998" s="1846"/>
    </row>
    <row r="55999" spans="6:6">
      <c r="F55999" s="1846"/>
    </row>
    <row r="56000" spans="6:6">
      <c r="F56000" s="1846"/>
    </row>
    <row r="56001" spans="6:6">
      <c r="F56001" s="1846"/>
    </row>
    <row r="56002" spans="6:6">
      <c r="F56002" s="1846"/>
    </row>
    <row r="56003" spans="6:6">
      <c r="F56003" s="1846"/>
    </row>
    <row r="56004" spans="6:6">
      <c r="F56004" s="1846"/>
    </row>
    <row r="56005" spans="6:6">
      <c r="F56005" s="1846"/>
    </row>
    <row r="56006" spans="6:6">
      <c r="F56006" s="1846"/>
    </row>
    <row r="56007" spans="6:6">
      <c r="F56007" s="1846"/>
    </row>
    <row r="56008" spans="6:6">
      <c r="F56008" s="1846"/>
    </row>
    <row r="56009" spans="6:6">
      <c r="F56009" s="1846"/>
    </row>
    <row r="56010" spans="6:6">
      <c r="F56010" s="1846"/>
    </row>
    <row r="56011" spans="6:6">
      <c r="F56011" s="1846"/>
    </row>
    <row r="56012" spans="6:6">
      <c r="F56012" s="1846"/>
    </row>
    <row r="56013" spans="6:6">
      <c r="F56013" s="1846"/>
    </row>
    <row r="56014" spans="6:6">
      <c r="F56014" s="1846"/>
    </row>
    <row r="56015" spans="6:6">
      <c r="F56015" s="1846"/>
    </row>
    <row r="56016" spans="6:6">
      <c r="F56016" s="1846"/>
    </row>
    <row r="56017" spans="6:6">
      <c r="F56017" s="1846"/>
    </row>
    <row r="56018" spans="6:6">
      <c r="F56018" s="1846"/>
    </row>
    <row r="56019" spans="6:6">
      <c r="F56019" s="1846"/>
    </row>
    <row r="56020" spans="6:6">
      <c r="F56020" s="1846"/>
    </row>
    <row r="56021" spans="6:6">
      <c r="F56021" s="1846"/>
    </row>
    <row r="56022" spans="6:6">
      <c r="F56022" s="1846"/>
    </row>
    <row r="56023" spans="6:6">
      <c r="F56023" s="1846"/>
    </row>
    <row r="56024" spans="6:6">
      <c r="F56024" s="1846"/>
    </row>
    <row r="56025" spans="6:6">
      <c r="F56025" s="1846"/>
    </row>
    <row r="56026" spans="6:6">
      <c r="F56026" s="1846"/>
    </row>
    <row r="56027" spans="6:6">
      <c r="F56027" s="1846"/>
    </row>
    <row r="56028" spans="6:6">
      <c r="F56028" s="1846"/>
    </row>
    <row r="56029" spans="6:6">
      <c r="F56029" s="1846"/>
    </row>
    <row r="56030" spans="6:6">
      <c r="F56030" s="1846"/>
    </row>
    <row r="56031" spans="6:6">
      <c r="F56031" s="1846"/>
    </row>
    <row r="56032" spans="6:6">
      <c r="F56032" s="1846"/>
    </row>
    <row r="56033" spans="6:6">
      <c r="F56033" s="1846"/>
    </row>
    <row r="56034" spans="6:6">
      <c r="F56034" s="1846"/>
    </row>
    <row r="56035" spans="6:6">
      <c r="F56035" s="1846"/>
    </row>
    <row r="56036" spans="6:6">
      <c r="F56036" s="1846"/>
    </row>
    <row r="56037" spans="6:6">
      <c r="F56037" s="1846"/>
    </row>
    <row r="56038" spans="6:6">
      <c r="F56038" s="1846"/>
    </row>
    <row r="56039" spans="6:6">
      <c r="F56039" s="1846"/>
    </row>
    <row r="56040" spans="6:6">
      <c r="F56040" s="1846"/>
    </row>
    <row r="56041" spans="6:6">
      <c r="F56041" s="1846"/>
    </row>
    <row r="56042" spans="6:6">
      <c r="F56042" s="1846"/>
    </row>
    <row r="56043" spans="6:6">
      <c r="F56043" s="1846"/>
    </row>
    <row r="56044" spans="6:6">
      <c r="F56044" s="1846"/>
    </row>
    <row r="56045" spans="6:6">
      <c r="F56045" s="1846"/>
    </row>
    <row r="56046" spans="6:6">
      <c r="F56046" s="1846"/>
    </row>
    <row r="56047" spans="6:6">
      <c r="F56047" s="1846"/>
    </row>
    <row r="56048" spans="6:6">
      <c r="F56048" s="1846"/>
    </row>
    <row r="56049" spans="6:6">
      <c r="F56049" s="1846"/>
    </row>
    <row r="56050" spans="6:6">
      <c r="F56050" s="1846"/>
    </row>
    <row r="56051" spans="6:6">
      <c r="F56051" s="1846"/>
    </row>
    <row r="56052" spans="6:6">
      <c r="F56052" s="1846"/>
    </row>
    <row r="56053" spans="6:6">
      <c r="F56053" s="1846"/>
    </row>
    <row r="56054" spans="6:6">
      <c r="F56054" s="1846"/>
    </row>
    <row r="56055" spans="6:6">
      <c r="F56055" s="1846"/>
    </row>
    <row r="56056" spans="6:6">
      <c r="F56056" s="1846"/>
    </row>
    <row r="56057" spans="6:6">
      <c r="F56057" s="1846"/>
    </row>
    <row r="56058" spans="6:6">
      <c r="F56058" s="1846"/>
    </row>
    <row r="56059" spans="6:6">
      <c r="F56059" s="1846"/>
    </row>
    <row r="56060" spans="6:6">
      <c r="F56060" s="1846"/>
    </row>
    <row r="56061" spans="6:6">
      <c r="F56061" s="1846"/>
    </row>
    <row r="56062" spans="6:6">
      <c r="F56062" s="1846"/>
    </row>
    <row r="56063" spans="6:6">
      <c r="F56063" s="1846"/>
    </row>
    <row r="56064" spans="6:6">
      <c r="F56064" s="1846"/>
    </row>
    <row r="56065" spans="6:6">
      <c r="F56065" s="1846"/>
    </row>
    <row r="56066" spans="6:6">
      <c r="F56066" s="1846"/>
    </row>
    <row r="56067" spans="6:6">
      <c r="F56067" s="1846"/>
    </row>
    <row r="56068" spans="6:6">
      <c r="F56068" s="1846"/>
    </row>
    <row r="56069" spans="6:6">
      <c r="F56069" s="1846"/>
    </row>
    <row r="56070" spans="6:6">
      <c r="F56070" s="1846"/>
    </row>
    <row r="56071" spans="6:6">
      <c r="F56071" s="1846"/>
    </row>
    <row r="56072" spans="6:6">
      <c r="F56072" s="1846"/>
    </row>
    <row r="56073" spans="6:6">
      <c r="F56073" s="1846"/>
    </row>
    <row r="56074" spans="6:6">
      <c r="F56074" s="1846"/>
    </row>
    <row r="56075" spans="6:6">
      <c r="F56075" s="1846"/>
    </row>
    <row r="56076" spans="6:6">
      <c r="F56076" s="1846"/>
    </row>
    <row r="56077" spans="6:6">
      <c r="F56077" s="1846"/>
    </row>
    <row r="56078" spans="6:6">
      <c r="F56078" s="1846"/>
    </row>
    <row r="56079" spans="6:6">
      <c r="F56079" s="1846"/>
    </row>
    <row r="56080" spans="6:6">
      <c r="F56080" s="1846"/>
    </row>
    <row r="56081" spans="6:6">
      <c r="F56081" s="1846"/>
    </row>
    <row r="56082" spans="6:6">
      <c r="F56082" s="1846"/>
    </row>
    <row r="56083" spans="6:6">
      <c r="F56083" s="1846"/>
    </row>
    <row r="56084" spans="6:6">
      <c r="F56084" s="1846"/>
    </row>
    <row r="56085" spans="6:6">
      <c r="F56085" s="1846"/>
    </row>
    <row r="56086" spans="6:6">
      <c r="F56086" s="1846"/>
    </row>
    <row r="56087" spans="6:6">
      <c r="F56087" s="1846"/>
    </row>
    <row r="56088" spans="6:6">
      <c r="F56088" s="1846"/>
    </row>
    <row r="56089" spans="6:6">
      <c r="F56089" s="1846"/>
    </row>
    <row r="56090" spans="6:6">
      <c r="F56090" s="1846"/>
    </row>
    <row r="56091" spans="6:6">
      <c r="F56091" s="1846"/>
    </row>
    <row r="56092" spans="6:6">
      <c r="F56092" s="1846"/>
    </row>
    <row r="56093" spans="6:6">
      <c r="F56093" s="1846"/>
    </row>
    <row r="56094" spans="6:6">
      <c r="F56094" s="1846"/>
    </row>
    <row r="56095" spans="6:6">
      <c r="F56095" s="1846"/>
    </row>
    <row r="56096" spans="6:6">
      <c r="F56096" s="1846"/>
    </row>
    <row r="56097" spans="6:6">
      <c r="F56097" s="1846"/>
    </row>
    <row r="56098" spans="6:6">
      <c r="F56098" s="1846"/>
    </row>
    <row r="56099" spans="6:6">
      <c r="F56099" s="1846"/>
    </row>
    <row r="56100" spans="6:6">
      <c r="F56100" s="1846"/>
    </row>
    <row r="56101" spans="6:6">
      <c r="F56101" s="1846"/>
    </row>
    <row r="56102" spans="6:6">
      <c r="F56102" s="1846"/>
    </row>
    <row r="56103" spans="6:6">
      <c r="F56103" s="1846"/>
    </row>
    <row r="56104" spans="6:6">
      <c r="F56104" s="1846"/>
    </row>
    <row r="56105" spans="6:6">
      <c r="F56105" s="1846"/>
    </row>
    <row r="56106" spans="6:6">
      <c r="F56106" s="1846"/>
    </row>
    <row r="56107" spans="6:6">
      <c r="F56107" s="1846"/>
    </row>
    <row r="56108" spans="6:6">
      <c r="F56108" s="1846"/>
    </row>
    <row r="56109" spans="6:6">
      <c r="F56109" s="1846"/>
    </row>
    <row r="56110" spans="6:6">
      <c r="F56110" s="1846"/>
    </row>
    <row r="56111" spans="6:6">
      <c r="F56111" s="1846"/>
    </row>
    <row r="56112" spans="6:6">
      <c r="F56112" s="1846"/>
    </row>
    <row r="56113" spans="6:6">
      <c r="F56113" s="1846"/>
    </row>
    <row r="56114" spans="6:6">
      <c r="F56114" s="1846"/>
    </row>
    <row r="56115" spans="6:6">
      <c r="F56115" s="1846"/>
    </row>
    <row r="56116" spans="6:6">
      <c r="F56116" s="1846"/>
    </row>
    <row r="56117" spans="6:6">
      <c r="F56117" s="1846"/>
    </row>
    <row r="56118" spans="6:6">
      <c r="F56118" s="1846"/>
    </row>
    <row r="56119" spans="6:6">
      <c r="F56119" s="1846"/>
    </row>
    <row r="56120" spans="6:6">
      <c r="F56120" s="1846"/>
    </row>
    <row r="56121" spans="6:6">
      <c r="F56121" s="1846"/>
    </row>
    <row r="56122" spans="6:6">
      <c r="F56122" s="1846"/>
    </row>
    <row r="56123" spans="6:6">
      <c r="F56123" s="1846"/>
    </row>
    <row r="56124" spans="6:6">
      <c r="F56124" s="1846"/>
    </row>
    <row r="56125" spans="6:6">
      <c r="F56125" s="1846"/>
    </row>
    <row r="56126" spans="6:6">
      <c r="F56126" s="1846"/>
    </row>
    <row r="56127" spans="6:6">
      <c r="F56127" s="1846"/>
    </row>
    <row r="56128" spans="6:6">
      <c r="F56128" s="1846"/>
    </row>
    <row r="56129" spans="6:6">
      <c r="F56129" s="1846"/>
    </row>
    <row r="56130" spans="6:6">
      <c r="F56130" s="1846"/>
    </row>
    <row r="56131" spans="6:6">
      <c r="F56131" s="1846"/>
    </row>
    <row r="56132" spans="6:6">
      <c r="F56132" s="1846"/>
    </row>
    <row r="56133" spans="6:6">
      <c r="F56133" s="1846"/>
    </row>
    <row r="56134" spans="6:6">
      <c r="F56134" s="1846"/>
    </row>
    <row r="56135" spans="6:6">
      <c r="F56135" s="1846"/>
    </row>
    <row r="56136" spans="6:6">
      <c r="F56136" s="1846"/>
    </row>
    <row r="56137" spans="6:6">
      <c r="F56137" s="1846"/>
    </row>
    <row r="56138" spans="6:6">
      <c r="F56138" s="1846"/>
    </row>
    <row r="56139" spans="6:6">
      <c r="F56139" s="1846"/>
    </row>
    <row r="56140" spans="6:6">
      <c r="F56140" s="1846"/>
    </row>
    <row r="56141" spans="6:6">
      <c r="F56141" s="1846"/>
    </row>
    <row r="56142" spans="6:6">
      <c r="F56142" s="1846"/>
    </row>
    <row r="56143" spans="6:6">
      <c r="F56143" s="1846"/>
    </row>
    <row r="56144" spans="6:6">
      <c r="F56144" s="1846"/>
    </row>
    <row r="56145" spans="6:6">
      <c r="F56145" s="1846"/>
    </row>
    <row r="56146" spans="6:6">
      <c r="F56146" s="1846"/>
    </row>
    <row r="56147" spans="6:6">
      <c r="F56147" s="1846"/>
    </row>
    <row r="56148" spans="6:6">
      <c r="F56148" s="1846"/>
    </row>
    <row r="56149" spans="6:6">
      <c r="F56149" s="1846"/>
    </row>
    <row r="56150" spans="6:6">
      <c r="F56150" s="1846"/>
    </row>
    <row r="56151" spans="6:6">
      <c r="F56151" s="1846"/>
    </row>
    <row r="56152" spans="6:6">
      <c r="F56152" s="1846"/>
    </row>
    <row r="56153" spans="6:6">
      <c r="F56153" s="1846"/>
    </row>
    <row r="56154" spans="6:6">
      <c r="F56154" s="1846"/>
    </row>
    <row r="56155" spans="6:6">
      <c r="F56155" s="1846"/>
    </row>
    <row r="56156" spans="6:6">
      <c r="F56156" s="1846"/>
    </row>
    <row r="56157" spans="6:6">
      <c r="F56157" s="1846"/>
    </row>
    <row r="56158" spans="6:6">
      <c r="F56158" s="1846"/>
    </row>
    <row r="56159" spans="6:6">
      <c r="F56159" s="1846"/>
    </row>
    <row r="56160" spans="6:6">
      <c r="F56160" s="1846"/>
    </row>
    <row r="56161" spans="6:6">
      <c r="F56161" s="1846"/>
    </row>
    <row r="56162" spans="6:6">
      <c r="F56162" s="1846"/>
    </row>
    <row r="56163" spans="6:6">
      <c r="F56163" s="1846"/>
    </row>
    <row r="56164" spans="6:6">
      <c r="F56164" s="1846"/>
    </row>
    <row r="56165" spans="6:6">
      <c r="F56165" s="1846"/>
    </row>
    <row r="56166" spans="6:6">
      <c r="F56166" s="1846"/>
    </row>
    <row r="56167" spans="6:6">
      <c r="F56167" s="1846"/>
    </row>
    <row r="56168" spans="6:6">
      <c r="F56168" s="1846"/>
    </row>
    <row r="56169" spans="6:6">
      <c r="F56169" s="1846"/>
    </row>
    <row r="56170" spans="6:6">
      <c r="F56170" s="1846"/>
    </row>
    <row r="56171" spans="6:6">
      <c r="F56171" s="1846"/>
    </row>
    <row r="56172" spans="6:6">
      <c r="F56172" s="1846"/>
    </row>
    <row r="56173" spans="6:6">
      <c r="F56173" s="1846"/>
    </row>
    <row r="56174" spans="6:6">
      <c r="F56174" s="1846"/>
    </row>
    <row r="56175" spans="6:6">
      <c r="F56175" s="1846"/>
    </row>
    <row r="56176" spans="6:6">
      <c r="F56176" s="1846"/>
    </row>
    <row r="56177" spans="6:6">
      <c r="F56177" s="1846"/>
    </row>
    <row r="56178" spans="6:6">
      <c r="F56178" s="1846"/>
    </row>
    <row r="56179" spans="6:6">
      <c r="F56179" s="1846"/>
    </row>
    <row r="56180" spans="6:6">
      <c r="F56180" s="1846"/>
    </row>
    <row r="56181" spans="6:6">
      <c r="F56181" s="1846"/>
    </row>
    <row r="56182" spans="6:6">
      <c r="F56182" s="1846"/>
    </row>
    <row r="56183" spans="6:6">
      <c r="F56183" s="1846"/>
    </row>
    <row r="56184" spans="6:6">
      <c r="F56184" s="1846"/>
    </row>
    <row r="56185" spans="6:6">
      <c r="F56185" s="1846"/>
    </row>
    <row r="56186" spans="6:6">
      <c r="F56186" s="1846"/>
    </row>
    <row r="56187" spans="6:6">
      <c r="F56187" s="1846"/>
    </row>
    <row r="56188" spans="6:6">
      <c r="F56188" s="1846"/>
    </row>
    <row r="56189" spans="6:6">
      <c r="F56189" s="1846"/>
    </row>
    <row r="56190" spans="6:6">
      <c r="F56190" s="1846"/>
    </row>
    <row r="56191" spans="6:6">
      <c r="F56191" s="1846"/>
    </row>
    <row r="56192" spans="6:6">
      <c r="F56192" s="1846"/>
    </row>
    <row r="56193" spans="6:6">
      <c r="F56193" s="1846"/>
    </row>
    <row r="56194" spans="6:6">
      <c r="F56194" s="1846"/>
    </row>
    <row r="56195" spans="6:6">
      <c r="F56195" s="1846"/>
    </row>
    <row r="56196" spans="6:6">
      <c r="F56196" s="1846"/>
    </row>
    <row r="56197" spans="6:6">
      <c r="F56197" s="1846"/>
    </row>
    <row r="56198" spans="6:6">
      <c r="F56198" s="1846"/>
    </row>
    <row r="56199" spans="6:6">
      <c r="F56199" s="1846"/>
    </row>
    <row r="56200" spans="6:6">
      <c r="F56200" s="1846"/>
    </row>
    <row r="56201" spans="6:6">
      <c r="F56201" s="1846"/>
    </row>
    <row r="56202" spans="6:6">
      <c r="F56202" s="1846"/>
    </row>
    <row r="56203" spans="6:6">
      <c r="F56203" s="1846"/>
    </row>
    <row r="56204" spans="6:6">
      <c r="F56204" s="1846"/>
    </row>
    <row r="56205" spans="6:6">
      <c r="F56205" s="1846"/>
    </row>
    <row r="56206" spans="6:6">
      <c r="F56206" s="1846"/>
    </row>
    <row r="56207" spans="6:6">
      <c r="F56207" s="1846"/>
    </row>
    <row r="56208" spans="6:6">
      <c r="F56208" s="1846"/>
    </row>
    <row r="56209" spans="6:6">
      <c r="F56209" s="1846"/>
    </row>
    <row r="56210" spans="6:6">
      <c r="F56210" s="1846"/>
    </row>
    <row r="56211" spans="6:6">
      <c r="F56211" s="1846"/>
    </row>
    <row r="56212" spans="6:6">
      <c r="F56212" s="1846"/>
    </row>
    <row r="56213" spans="6:6">
      <c r="F56213" s="1846"/>
    </row>
    <row r="56214" spans="6:6">
      <c r="F56214" s="1846"/>
    </row>
    <row r="56215" spans="6:6">
      <c r="F56215" s="1846"/>
    </row>
    <row r="56216" spans="6:6">
      <c r="F56216" s="1846"/>
    </row>
    <row r="56217" spans="6:6">
      <c r="F56217" s="1846"/>
    </row>
    <row r="56218" spans="6:6">
      <c r="F56218" s="1846"/>
    </row>
    <row r="56219" spans="6:6">
      <c r="F56219" s="1846"/>
    </row>
    <row r="56220" spans="6:6">
      <c r="F56220" s="1846"/>
    </row>
    <row r="56221" spans="6:6">
      <c r="F56221" s="1846"/>
    </row>
    <row r="56222" spans="6:6">
      <c r="F56222" s="1846"/>
    </row>
    <row r="56223" spans="6:6">
      <c r="F56223" s="1846"/>
    </row>
    <row r="56224" spans="6:6">
      <c r="F56224" s="1846"/>
    </row>
    <row r="56225" spans="6:6">
      <c r="F56225" s="1846"/>
    </row>
    <row r="56226" spans="6:6">
      <c r="F56226" s="1846"/>
    </row>
    <row r="56227" spans="6:6">
      <c r="F56227" s="1846"/>
    </row>
    <row r="56228" spans="6:6">
      <c r="F56228" s="1846"/>
    </row>
    <row r="56229" spans="6:6">
      <c r="F56229" s="1846"/>
    </row>
    <row r="56230" spans="6:6">
      <c r="F56230" s="1846"/>
    </row>
    <row r="56231" spans="6:6">
      <c r="F56231" s="1846"/>
    </row>
    <row r="56232" spans="6:6">
      <c r="F56232" s="1846"/>
    </row>
    <row r="56233" spans="6:6">
      <c r="F56233" s="1846"/>
    </row>
    <row r="56234" spans="6:6">
      <c r="F56234" s="1846"/>
    </row>
    <row r="56235" spans="6:6">
      <c r="F56235" s="1846"/>
    </row>
    <row r="56236" spans="6:6">
      <c r="F56236" s="1846"/>
    </row>
    <row r="56237" spans="6:6">
      <c r="F56237" s="1846"/>
    </row>
    <row r="56238" spans="6:6">
      <c r="F56238" s="1846"/>
    </row>
    <row r="56239" spans="6:6">
      <c r="F56239" s="1846"/>
    </row>
    <row r="56240" spans="6:6">
      <c r="F56240" s="1846"/>
    </row>
    <row r="56241" spans="6:6">
      <c r="F56241" s="1846"/>
    </row>
    <row r="56242" spans="6:6">
      <c r="F56242" s="1846"/>
    </row>
    <row r="56243" spans="6:6">
      <c r="F56243" s="1846"/>
    </row>
    <row r="56244" spans="6:6">
      <c r="F56244" s="1846"/>
    </row>
    <row r="56245" spans="6:6">
      <c r="F56245" s="1846"/>
    </row>
    <row r="56246" spans="6:6">
      <c r="F56246" s="1846"/>
    </row>
    <row r="56247" spans="6:6">
      <c r="F56247" s="1846"/>
    </row>
    <row r="56248" spans="6:6">
      <c r="F56248" s="1846"/>
    </row>
    <row r="56249" spans="6:6">
      <c r="F56249" s="1846"/>
    </row>
    <row r="56250" spans="6:6">
      <c r="F56250" s="1846"/>
    </row>
    <row r="56251" spans="6:6">
      <c r="F56251" s="1846"/>
    </row>
    <row r="56252" spans="6:6">
      <c r="F56252" s="1846"/>
    </row>
    <row r="56253" spans="6:6">
      <c r="F56253" s="1846"/>
    </row>
    <row r="56254" spans="6:6">
      <c r="F56254" s="1846"/>
    </row>
    <row r="56255" spans="6:6">
      <c r="F56255" s="1846"/>
    </row>
    <row r="56256" spans="6:6">
      <c r="F56256" s="1846"/>
    </row>
    <row r="56257" spans="6:6">
      <c r="F56257" s="1846"/>
    </row>
    <row r="56258" spans="6:6">
      <c r="F56258" s="1846"/>
    </row>
    <row r="56259" spans="6:6">
      <c r="F56259" s="1846"/>
    </row>
    <row r="56260" spans="6:6">
      <c r="F56260" s="1846"/>
    </row>
    <row r="56261" spans="6:6">
      <c r="F56261" s="1846"/>
    </row>
    <row r="56262" spans="6:6">
      <c r="F56262" s="1846"/>
    </row>
    <row r="56263" spans="6:6">
      <c r="F56263" s="1846"/>
    </row>
    <row r="56264" spans="6:6">
      <c r="F56264" s="1846"/>
    </row>
    <row r="56265" spans="6:6">
      <c r="F56265" s="1846"/>
    </row>
    <row r="56266" spans="6:6">
      <c r="F56266" s="1846"/>
    </row>
    <row r="56267" spans="6:6">
      <c r="F56267" s="1846"/>
    </row>
    <row r="56268" spans="6:6">
      <c r="F56268" s="1846"/>
    </row>
    <row r="56269" spans="6:6">
      <c r="F56269" s="1846"/>
    </row>
    <row r="56270" spans="6:6">
      <c r="F56270" s="1846"/>
    </row>
    <row r="56271" spans="6:6">
      <c r="F56271" s="1846"/>
    </row>
    <row r="56272" spans="6:6">
      <c r="F56272" s="1846"/>
    </row>
    <row r="56273" spans="6:6">
      <c r="F56273" s="1846"/>
    </row>
    <row r="56274" spans="6:6">
      <c r="F56274" s="1846"/>
    </row>
    <row r="56275" spans="6:6">
      <c r="F56275" s="1846"/>
    </row>
    <row r="56276" spans="6:6">
      <c r="F56276" s="1846"/>
    </row>
    <row r="56277" spans="6:6">
      <c r="F56277" s="1846"/>
    </row>
    <row r="56278" spans="6:6">
      <c r="F56278" s="1846"/>
    </row>
    <row r="56279" spans="6:6">
      <c r="F56279" s="1846"/>
    </row>
    <row r="56280" spans="6:6">
      <c r="F56280" s="1846"/>
    </row>
    <row r="56281" spans="6:6">
      <c r="F56281" s="1846"/>
    </row>
    <row r="56282" spans="6:6">
      <c r="F56282" s="1846"/>
    </row>
    <row r="56283" spans="6:6">
      <c r="F56283" s="1846"/>
    </row>
    <row r="56284" spans="6:6">
      <c r="F56284" s="1846"/>
    </row>
    <row r="56285" spans="6:6">
      <c r="F56285" s="1846"/>
    </row>
    <row r="56286" spans="6:6">
      <c r="F56286" s="1846"/>
    </row>
    <row r="56287" spans="6:6">
      <c r="F56287" s="1846"/>
    </row>
    <row r="56288" spans="6:6">
      <c r="F56288" s="1846"/>
    </row>
    <row r="56289" spans="6:6">
      <c r="F56289" s="1846"/>
    </row>
    <row r="56290" spans="6:6">
      <c r="F56290" s="1846"/>
    </row>
    <row r="56291" spans="6:6">
      <c r="F56291" s="1846"/>
    </row>
    <row r="56292" spans="6:6">
      <c r="F56292" s="1846"/>
    </row>
    <row r="56293" spans="6:6">
      <c r="F56293" s="1846"/>
    </row>
    <row r="56294" spans="6:6">
      <c r="F56294" s="1846"/>
    </row>
    <row r="56295" spans="6:6">
      <c r="F56295" s="1846"/>
    </row>
    <row r="56296" spans="6:6">
      <c r="F56296" s="1846"/>
    </row>
    <row r="56297" spans="6:6">
      <c r="F56297" s="1846"/>
    </row>
    <row r="56298" spans="6:6">
      <c r="F56298" s="1846"/>
    </row>
    <row r="56299" spans="6:6">
      <c r="F56299" s="1846"/>
    </row>
    <row r="56300" spans="6:6">
      <c r="F56300" s="1846"/>
    </row>
    <row r="56301" spans="6:6">
      <c r="F56301" s="1846"/>
    </row>
    <row r="56302" spans="6:6">
      <c r="F56302" s="1846"/>
    </row>
    <row r="56303" spans="6:6">
      <c r="F56303" s="1846"/>
    </row>
    <row r="56304" spans="6:6">
      <c r="F56304" s="1846"/>
    </row>
    <row r="56305" spans="6:6">
      <c r="F56305" s="1846"/>
    </row>
    <row r="56306" spans="6:6">
      <c r="F56306" s="1846"/>
    </row>
    <row r="56307" spans="6:6">
      <c r="F56307" s="1846"/>
    </row>
    <row r="56308" spans="6:6">
      <c r="F56308" s="1846"/>
    </row>
    <row r="56309" spans="6:6">
      <c r="F56309" s="1846"/>
    </row>
    <row r="56310" spans="6:6">
      <c r="F56310" s="1846"/>
    </row>
    <row r="56311" spans="6:6">
      <c r="F56311" s="1846"/>
    </row>
    <row r="56312" spans="6:6">
      <c r="F56312" s="1846"/>
    </row>
    <row r="56313" spans="6:6">
      <c r="F56313" s="1846"/>
    </row>
    <row r="56314" spans="6:6">
      <c r="F56314" s="1846"/>
    </row>
    <row r="56315" spans="6:6">
      <c r="F56315" s="1846"/>
    </row>
    <row r="56316" spans="6:6">
      <c r="F56316" s="1846"/>
    </row>
    <row r="56317" spans="6:6">
      <c r="F56317" s="1846"/>
    </row>
    <row r="56318" spans="6:6">
      <c r="F56318" s="1846"/>
    </row>
    <row r="56319" spans="6:6">
      <c r="F56319" s="1846"/>
    </row>
    <row r="56320" spans="6:6">
      <c r="F56320" s="1846"/>
    </row>
    <row r="56321" spans="6:6">
      <c r="F56321" s="1846"/>
    </row>
    <row r="56322" spans="6:6">
      <c r="F56322" s="1846"/>
    </row>
    <row r="56323" spans="6:6">
      <c r="F56323" s="1846"/>
    </row>
    <row r="56324" spans="6:6">
      <c r="F56324" s="1846"/>
    </row>
    <row r="56325" spans="6:6">
      <c r="F56325" s="1846"/>
    </row>
    <row r="56326" spans="6:6">
      <c r="F56326" s="1846"/>
    </row>
    <row r="56327" spans="6:6">
      <c r="F56327" s="1846"/>
    </row>
    <row r="56328" spans="6:6">
      <c r="F56328" s="1846"/>
    </row>
    <row r="56329" spans="6:6">
      <c r="F56329" s="1846"/>
    </row>
    <row r="56330" spans="6:6">
      <c r="F56330" s="1846"/>
    </row>
    <row r="56331" spans="6:6">
      <c r="F56331" s="1846"/>
    </row>
    <row r="56332" spans="6:6">
      <c r="F56332" s="1846"/>
    </row>
    <row r="56333" spans="6:6">
      <c r="F56333" s="1846"/>
    </row>
    <row r="56334" spans="6:6">
      <c r="F56334" s="1846"/>
    </row>
    <row r="56335" spans="6:6">
      <c r="F56335" s="1846"/>
    </row>
    <row r="56336" spans="6:6">
      <c r="F56336" s="1846"/>
    </row>
    <row r="56337" spans="6:6">
      <c r="F56337" s="1846"/>
    </row>
    <row r="56338" spans="6:6">
      <c r="F56338" s="1846"/>
    </row>
    <row r="56339" spans="6:6">
      <c r="F56339" s="1846"/>
    </row>
    <row r="56340" spans="6:6">
      <c r="F56340" s="1846"/>
    </row>
    <row r="56341" spans="6:6">
      <c r="F56341" s="1846"/>
    </row>
    <row r="56342" spans="6:6">
      <c r="F56342" s="1846"/>
    </row>
    <row r="56343" spans="6:6">
      <c r="F56343" s="1846"/>
    </row>
    <row r="56344" spans="6:6">
      <c r="F56344" s="1846"/>
    </row>
    <row r="56345" spans="6:6">
      <c r="F56345" s="1846"/>
    </row>
    <row r="56346" spans="6:6">
      <c r="F56346" s="1846"/>
    </row>
    <row r="56347" spans="6:6">
      <c r="F56347" s="1846"/>
    </row>
    <row r="56348" spans="6:6">
      <c r="F56348" s="1846"/>
    </row>
    <row r="56349" spans="6:6">
      <c r="F56349" s="1846"/>
    </row>
    <row r="56350" spans="6:6">
      <c r="F56350" s="1846"/>
    </row>
    <row r="56351" spans="6:6">
      <c r="F56351" s="1846"/>
    </row>
    <row r="56352" spans="6:6">
      <c r="F56352" s="1846"/>
    </row>
    <row r="56353" spans="6:6">
      <c r="F56353" s="1846"/>
    </row>
    <row r="56354" spans="6:6">
      <c r="F56354" s="1846"/>
    </row>
    <row r="56355" spans="6:6">
      <c r="F56355" s="1846"/>
    </row>
    <row r="56356" spans="6:6">
      <c r="F56356" s="1846"/>
    </row>
    <row r="56357" spans="6:6">
      <c r="F56357" s="1846"/>
    </row>
    <row r="56358" spans="6:6">
      <c r="F56358" s="1846"/>
    </row>
    <row r="56359" spans="6:6">
      <c r="F56359" s="1846"/>
    </row>
    <row r="56360" spans="6:6">
      <c r="F56360" s="1846"/>
    </row>
    <row r="56361" spans="6:6">
      <c r="F56361" s="1846"/>
    </row>
    <row r="56362" spans="6:6">
      <c r="F56362" s="1846"/>
    </row>
    <row r="56363" spans="6:6">
      <c r="F56363" s="1846"/>
    </row>
    <row r="56364" spans="6:6">
      <c r="F56364" s="1846"/>
    </row>
    <row r="56365" spans="6:6">
      <c r="F56365" s="1846"/>
    </row>
    <row r="56366" spans="6:6">
      <c r="F56366" s="1846"/>
    </row>
    <row r="56367" spans="6:6">
      <c r="F56367" s="1846"/>
    </row>
    <row r="56368" spans="6:6">
      <c r="F56368" s="1846"/>
    </row>
    <row r="56369" spans="6:6">
      <c r="F56369" s="1846"/>
    </row>
    <row r="56370" spans="6:6">
      <c r="F56370" s="1846"/>
    </row>
    <row r="56371" spans="6:6">
      <c r="F56371" s="1846"/>
    </row>
    <row r="56372" spans="6:6">
      <c r="F56372" s="1846"/>
    </row>
    <row r="56373" spans="6:6">
      <c r="F56373" s="1846"/>
    </row>
    <row r="56374" spans="6:6">
      <c r="F56374" s="1846"/>
    </row>
    <row r="56375" spans="6:6">
      <c r="F56375" s="1846"/>
    </row>
    <row r="56376" spans="6:6">
      <c r="F56376" s="1846"/>
    </row>
    <row r="56377" spans="6:6">
      <c r="F56377" s="1846"/>
    </row>
    <row r="56378" spans="6:6">
      <c r="F56378" s="1846"/>
    </row>
    <row r="56379" spans="6:6">
      <c r="F56379" s="1846"/>
    </row>
    <row r="56380" spans="6:6">
      <c r="F56380" s="1846"/>
    </row>
    <row r="56381" spans="6:6">
      <c r="F56381" s="1846"/>
    </row>
    <row r="56382" spans="6:6">
      <c r="F56382" s="1846"/>
    </row>
    <row r="56383" spans="6:6">
      <c r="F56383" s="1846"/>
    </row>
    <row r="56384" spans="6:6">
      <c r="F56384" s="1846"/>
    </row>
    <row r="56385" spans="6:6">
      <c r="F56385" s="1846"/>
    </row>
    <row r="56386" spans="6:6">
      <c r="F56386" s="1846"/>
    </row>
    <row r="56387" spans="6:6">
      <c r="F56387" s="1846"/>
    </row>
    <row r="56388" spans="6:6">
      <c r="F56388" s="1846"/>
    </row>
    <row r="56389" spans="6:6">
      <c r="F56389" s="1846"/>
    </row>
    <row r="56390" spans="6:6">
      <c r="F56390" s="1846"/>
    </row>
    <row r="56391" spans="6:6">
      <c r="F56391" s="1846"/>
    </row>
    <row r="56392" spans="6:6">
      <c r="F56392" s="1846"/>
    </row>
    <row r="56393" spans="6:6">
      <c r="F56393" s="1846"/>
    </row>
    <row r="56394" spans="6:6">
      <c r="F56394" s="1846"/>
    </row>
    <row r="56395" spans="6:6">
      <c r="F56395" s="1846"/>
    </row>
    <row r="56396" spans="6:6">
      <c r="F56396" s="1846"/>
    </row>
    <row r="56397" spans="6:6">
      <c r="F56397" s="1846"/>
    </row>
    <row r="56398" spans="6:6">
      <c r="F56398" s="1846"/>
    </row>
    <row r="56399" spans="6:6">
      <c r="F56399" s="1846"/>
    </row>
    <row r="56400" spans="6:6">
      <c r="F56400" s="1846"/>
    </row>
    <row r="56401" spans="6:6">
      <c r="F56401" s="1846"/>
    </row>
    <row r="56402" spans="6:6">
      <c r="F56402" s="1846"/>
    </row>
    <row r="56403" spans="6:6">
      <c r="F56403" s="1846"/>
    </row>
    <row r="56404" spans="6:6">
      <c r="F56404" s="1846"/>
    </row>
    <row r="56405" spans="6:6">
      <c r="F56405" s="1846"/>
    </row>
    <row r="56406" spans="6:6">
      <c r="F56406" s="1846"/>
    </row>
    <row r="56407" spans="6:6">
      <c r="F56407" s="1846"/>
    </row>
    <row r="56408" spans="6:6">
      <c r="F56408" s="1846"/>
    </row>
    <row r="56409" spans="6:6">
      <c r="F56409" s="1846"/>
    </row>
    <row r="56410" spans="6:6">
      <c r="F56410" s="1846"/>
    </row>
    <row r="56411" spans="6:6">
      <c r="F56411" s="1846"/>
    </row>
    <row r="56412" spans="6:6">
      <c r="F56412" s="1846"/>
    </row>
    <row r="56413" spans="6:6">
      <c r="F56413" s="1846"/>
    </row>
    <row r="56414" spans="6:6">
      <c r="F56414" s="1846"/>
    </row>
    <row r="56415" spans="6:6">
      <c r="F56415" s="1846"/>
    </row>
    <row r="56416" spans="6:6">
      <c r="F56416" s="1846"/>
    </row>
    <row r="56417" spans="6:6">
      <c r="F56417" s="1846"/>
    </row>
    <row r="56418" spans="6:6">
      <c r="F56418" s="1846"/>
    </row>
    <row r="56419" spans="6:6">
      <c r="F56419" s="1846"/>
    </row>
    <row r="56420" spans="6:6">
      <c r="F56420" s="1846"/>
    </row>
    <row r="56421" spans="6:6">
      <c r="F56421" s="1846"/>
    </row>
    <row r="56422" spans="6:6">
      <c r="F56422" s="1846"/>
    </row>
    <row r="56423" spans="6:6">
      <c r="F56423" s="1846"/>
    </row>
    <row r="56424" spans="6:6">
      <c r="F56424" s="1846"/>
    </row>
    <row r="56425" spans="6:6">
      <c r="F56425" s="1846"/>
    </row>
    <row r="56426" spans="6:6">
      <c r="F56426" s="1846"/>
    </row>
    <row r="56427" spans="6:6">
      <c r="F56427" s="1846"/>
    </row>
    <row r="56428" spans="6:6">
      <c r="F56428" s="1846"/>
    </row>
    <row r="56429" spans="6:6">
      <c r="F56429" s="1846"/>
    </row>
    <row r="56430" spans="6:6">
      <c r="F56430" s="1846"/>
    </row>
    <row r="56431" spans="6:6">
      <c r="F56431" s="1846"/>
    </row>
    <row r="56432" spans="6:6">
      <c r="F56432" s="1846"/>
    </row>
    <row r="56433" spans="6:6">
      <c r="F56433" s="1846"/>
    </row>
    <row r="56434" spans="6:6">
      <c r="F56434" s="1846"/>
    </row>
    <row r="56435" spans="6:6">
      <c r="F56435" s="1846"/>
    </row>
    <row r="56436" spans="6:6">
      <c r="F56436" s="1846"/>
    </row>
    <row r="56437" spans="6:6">
      <c r="F56437" s="1846"/>
    </row>
    <row r="56438" spans="6:6">
      <c r="F56438" s="1846"/>
    </row>
    <row r="56439" spans="6:6">
      <c r="F56439" s="1846"/>
    </row>
    <row r="56440" spans="6:6">
      <c r="F56440" s="1846"/>
    </row>
    <row r="56441" spans="6:6">
      <c r="F56441" s="1846"/>
    </row>
    <row r="56442" spans="6:6">
      <c r="F56442" s="1846"/>
    </row>
    <row r="56443" spans="6:6">
      <c r="F56443" s="1846"/>
    </row>
    <row r="56444" spans="6:6">
      <c r="F56444" s="1846"/>
    </row>
    <row r="56445" spans="6:6">
      <c r="F56445" s="1846"/>
    </row>
    <row r="56446" spans="6:6">
      <c r="F56446" s="1846"/>
    </row>
    <row r="56447" spans="6:6">
      <c r="F56447" s="1846"/>
    </row>
    <row r="56448" spans="6:6">
      <c r="F56448" s="1846"/>
    </row>
    <row r="56449" spans="6:6">
      <c r="F56449" s="1846"/>
    </row>
    <row r="56450" spans="6:6">
      <c r="F56450" s="1846"/>
    </row>
    <row r="56451" spans="6:6">
      <c r="F56451" s="1846"/>
    </row>
    <row r="56452" spans="6:6">
      <c r="F56452" s="1846"/>
    </row>
    <row r="56453" spans="6:6">
      <c r="F56453" s="1846"/>
    </row>
    <row r="56454" spans="6:6">
      <c r="F56454" s="1846"/>
    </row>
    <row r="56455" spans="6:6">
      <c r="F56455" s="1846"/>
    </row>
    <row r="56456" spans="6:6">
      <c r="F56456" s="1846"/>
    </row>
    <row r="56457" spans="6:6">
      <c r="F56457" s="1846"/>
    </row>
    <row r="56458" spans="6:6">
      <c r="F56458" s="1846"/>
    </row>
    <row r="56459" spans="6:6">
      <c r="F56459" s="1846"/>
    </row>
    <row r="56460" spans="6:6">
      <c r="F56460" s="1846"/>
    </row>
    <row r="56461" spans="6:6">
      <c r="F56461" s="1846"/>
    </row>
    <row r="56462" spans="6:6">
      <c r="F56462" s="1846"/>
    </row>
    <row r="56463" spans="6:6">
      <c r="F56463" s="1846"/>
    </row>
    <row r="56464" spans="6:6">
      <c r="F56464" s="1846"/>
    </row>
    <row r="56465" spans="6:6">
      <c r="F56465" s="1846"/>
    </row>
    <row r="56466" spans="6:6">
      <c r="F56466" s="1846"/>
    </row>
    <row r="56467" spans="6:6">
      <c r="F56467" s="1846"/>
    </row>
    <row r="56468" spans="6:6">
      <c r="F56468" s="1846"/>
    </row>
    <row r="56469" spans="6:6">
      <c r="F56469" s="1846"/>
    </row>
    <row r="56470" spans="6:6">
      <c r="F56470" s="1846"/>
    </row>
    <row r="56471" spans="6:6">
      <c r="F56471" s="1846"/>
    </row>
    <row r="56472" spans="6:6">
      <c r="F56472" s="1846"/>
    </row>
    <row r="56473" spans="6:6">
      <c r="F56473" s="1846"/>
    </row>
    <row r="56474" spans="6:6">
      <c r="F56474" s="1846"/>
    </row>
    <row r="56475" spans="6:6">
      <c r="F56475" s="1846"/>
    </row>
    <row r="56476" spans="6:6">
      <c r="F56476" s="1846"/>
    </row>
    <row r="56477" spans="6:6">
      <c r="F56477" s="1846"/>
    </row>
    <row r="56478" spans="6:6">
      <c r="F56478" s="1846"/>
    </row>
    <row r="56479" spans="6:6">
      <c r="F56479" s="1846"/>
    </row>
    <row r="56480" spans="6:6">
      <c r="F56480" s="1846"/>
    </row>
    <row r="56481" spans="6:6">
      <c r="F56481" s="1846"/>
    </row>
    <row r="56482" spans="6:6">
      <c r="F56482" s="1846"/>
    </row>
    <row r="56483" spans="6:6">
      <c r="F56483" s="1846"/>
    </row>
    <row r="56484" spans="6:6">
      <c r="F56484" s="1846"/>
    </row>
    <row r="56485" spans="6:6">
      <c r="F56485" s="1846"/>
    </row>
    <row r="56486" spans="6:6">
      <c r="F56486" s="1846"/>
    </row>
    <row r="56487" spans="6:6">
      <c r="F56487" s="1846"/>
    </row>
    <row r="56488" spans="6:6">
      <c r="F56488" s="1846"/>
    </row>
    <row r="56489" spans="6:6">
      <c r="F56489" s="1846"/>
    </row>
    <row r="56490" spans="6:6">
      <c r="F56490" s="1846"/>
    </row>
    <row r="56491" spans="6:6">
      <c r="F56491" s="1846"/>
    </row>
    <row r="56492" spans="6:6">
      <c r="F56492" s="1846"/>
    </row>
    <row r="56493" spans="6:6">
      <c r="F56493" s="1846"/>
    </row>
    <row r="56494" spans="6:6">
      <c r="F56494" s="1846"/>
    </row>
    <row r="56495" spans="6:6">
      <c r="F56495" s="1846"/>
    </row>
    <row r="56496" spans="6:6">
      <c r="F56496" s="1846"/>
    </row>
    <row r="56497" spans="6:6">
      <c r="F56497" s="1846"/>
    </row>
    <row r="56498" spans="6:6">
      <c r="F56498" s="1846"/>
    </row>
    <row r="56499" spans="6:6">
      <c r="F56499" s="1846"/>
    </row>
    <row r="56500" spans="6:6">
      <c r="F56500" s="1846"/>
    </row>
    <row r="56501" spans="6:6">
      <c r="F56501" s="1846"/>
    </row>
    <row r="56502" spans="6:6">
      <c r="F56502" s="1846"/>
    </row>
    <row r="56503" spans="6:6">
      <c r="F56503" s="1846"/>
    </row>
    <row r="56504" spans="6:6">
      <c r="F56504" s="1846"/>
    </row>
    <row r="56505" spans="6:6">
      <c r="F56505" s="1846"/>
    </row>
    <row r="56506" spans="6:6">
      <c r="F56506" s="1846"/>
    </row>
    <row r="56507" spans="6:6">
      <c r="F56507" s="1846"/>
    </row>
    <row r="56508" spans="6:6">
      <c r="F56508" s="1846"/>
    </row>
    <row r="56509" spans="6:6">
      <c r="F56509" s="1846"/>
    </row>
    <row r="56510" spans="6:6">
      <c r="F56510" s="1846"/>
    </row>
    <row r="56511" spans="6:6">
      <c r="F56511" s="1846"/>
    </row>
    <row r="56512" spans="6:6">
      <c r="F56512" s="1846"/>
    </row>
    <row r="56513" spans="6:6">
      <c r="F56513" s="1846"/>
    </row>
    <row r="56514" spans="6:6">
      <c r="F56514" s="1846"/>
    </row>
    <row r="56515" spans="6:6">
      <c r="F56515" s="1846"/>
    </row>
    <row r="56516" spans="6:6">
      <c r="F56516" s="1846"/>
    </row>
    <row r="56517" spans="6:6">
      <c r="F56517" s="1846"/>
    </row>
    <row r="56518" spans="6:6">
      <c r="F56518" s="1846"/>
    </row>
    <row r="56519" spans="6:6">
      <c r="F56519" s="1846"/>
    </row>
    <row r="56520" spans="6:6">
      <c r="F56520" s="1846"/>
    </row>
    <row r="56521" spans="6:6">
      <c r="F56521" s="1846"/>
    </row>
    <row r="56522" spans="6:6">
      <c r="F56522" s="1846"/>
    </row>
    <row r="56523" spans="6:6">
      <c r="F56523" s="1846"/>
    </row>
    <row r="56524" spans="6:6">
      <c r="F56524" s="1846"/>
    </row>
    <row r="56525" spans="6:6">
      <c r="F56525" s="1846"/>
    </row>
    <row r="56526" spans="6:6">
      <c r="F56526" s="1846"/>
    </row>
    <row r="56527" spans="6:6">
      <c r="F56527" s="1846"/>
    </row>
    <row r="56528" spans="6:6">
      <c r="F56528" s="1846"/>
    </row>
    <row r="56529" spans="6:6">
      <c r="F56529" s="1846"/>
    </row>
    <row r="56530" spans="6:6">
      <c r="F56530" s="1846"/>
    </row>
    <row r="56531" spans="6:6">
      <c r="F56531" s="1846"/>
    </row>
    <row r="56532" spans="6:6">
      <c r="F56532" s="1846"/>
    </row>
    <row r="56533" spans="6:6">
      <c r="F56533" s="1846"/>
    </row>
    <row r="56534" spans="6:6">
      <c r="F56534" s="1846"/>
    </row>
    <row r="56535" spans="6:6">
      <c r="F56535" s="1846"/>
    </row>
    <row r="56536" spans="6:6">
      <c r="F56536" s="1846"/>
    </row>
    <row r="56537" spans="6:6">
      <c r="F56537" s="1846"/>
    </row>
    <row r="56538" spans="6:6">
      <c r="F56538" s="1846"/>
    </row>
    <row r="56539" spans="6:6">
      <c r="F56539" s="1846"/>
    </row>
    <row r="56540" spans="6:6">
      <c r="F56540" s="1846"/>
    </row>
    <row r="56541" spans="6:6">
      <c r="F56541" s="1846"/>
    </row>
    <row r="56542" spans="6:6">
      <c r="F56542" s="1846"/>
    </row>
    <row r="56543" spans="6:6">
      <c r="F56543" s="1846"/>
    </row>
    <row r="56544" spans="6:6">
      <c r="F56544" s="1846"/>
    </row>
    <row r="56545" spans="6:6">
      <c r="F56545" s="1846"/>
    </row>
    <row r="56546" spans="6:6">
      <c r="F56546" s="1846"/>
    </row>
    <row r="56547" spans="6:6">
      <c r="F56547" s="1846"/>
    </row>
    <row r="56548" spans="6:6">
      <c r="F56548" s="1846"/>
    </row>
    <row r="56549" spans="6:6">
      <c r="F56549" s="1846"/>
    </row>
    <row r="56550" spans="6:6">
      <c r="F56550" s="1846"/>
    </row>
    <row r="56551" spans="6:6">
      <c r="F56551" s="1846"/>
    </row>
    <row r="56552" spans="6:6">
      <c r="F56552" s="1846"/>
    </row>
    <row r="56553" spans="6:6">
      <c r="F56553" s="1846"/>
    </row>
    <row r="56554" spans="6:6">
      <c r="F56554" s="1846"/>
    </row>
    <row r="56555" spans="6:6">
      <c r="F56555" s="1846"/>
    </row>
    <row r="56556" spans="6:6">
      <c r="F56556" s="1846"/>
    </row>
    <row r="56557" spans="6:6">
      <c r="F56557" s="1846"/>
    </row>
    <row r="56558" spans="6:6">
      <c r="F56558" s="1846"/>
    </row>
    <row r="56559" spans="6:6">
      <c r="F56559" s="1846"/>
    </row>
    <row r="56560" spans="6:6">
      <c r="F56560" s="1846"/>
    </row>
    <row r="56561" spans="6:6">
      <c r="F56561" s="1846"/>
    </row>
    <row r="56562" spans="6:6">
      <c r="F56562" s="1846"/>
    </row>
    <row r="56563" spans="6:6">
      <c r="F56563" s="1846"/>
    </row>
    <row r="56564" spans="6:6">
      <c r="F56564" s="1846"/>
    </row>
    <row r="56565" spans="6:6">
      <c r="F56565" s="1846"/>
    </row>
    <row r="56566" spans="6:6">
      <c r="F56566" s="1846"/>
    </row>
    <row r="56567" spans="6:6">
      <c r="F56567" s="1846"/>
    </row>
    <row r="56568" spans="6:6">
      <c r="F56568" s="1846"/>
    </row>
    <row r="56569" spans="6:6">
      <c r="F56569" s="1846"/>
    </row>
    <row r="56570" spans="6:6">
      <c r="F56570" s="1846"/>
    </row>
    <row r="56571" spans="6:6">
      <c r="F56571" s="1846"/>
    </row>
    <row r="56572" spans="6:6">
      <c r="F56572" s="1846"/>
    </row>
    <row r="56573" spans="6:6">
      <c r="F56573" s="1846"/>
    </row>
    <row r="56574" spans="6:6">
      <c r="F56574" s="1846"/>
    </row>
    <row r="56575" spans="6:6">
      <c r="F56575" s="1846"/>
    </row>
    <row r="56576" spans="6:6">
      <c r="F56576" s="1846"/>
    </row>
    <row r="56577" spans="6:6">
      <c r="F56577" s="1846"/>
    </row>
    <row r="56578" spans="6:6">
      <c r="F56578" s="1846"/>
    </row>
    <row r="56579" spans="6:6">
      <c r="F56579" s="1846"/>
    </row>
    <row r="56580" spans="6:6">
      <c r="F56580" s="1846"/>
    </row>
    <row r="56581" spans="6:6">
      <c r="F56581" s="1846"/>
    </row>
    <row r="56582" spans="6:6">
      <c r="F56582" s="1846"/>
    </row>
    <row r="56583" spans="6:6">
      <c r="F56583" s="1846"/>
    </row>
    <row r="56584" spans="6:6">
      <c r="F56584" s="1846"/>
    </row>
    <row r="56585" spans="6:6">
      <c r="F56585" s="1846"/>
    </row>
    <row r="56586" spans="6:6">
      <c r="F56586" s="1846"/>
    </row>
    <row r="56587" spans="6:6">
      <c r="F56587" s="1846"/>
    </row>
    <row r="56588" spans="6:6">
      <c r="F56588" s="1846"/>
    </row>
    <row r="56589" spans="6:6">
      <c r="F56589" s="1846"/>
    </row>
    <row r="56590" spans="6:6">
      <c r="F56590" s="1846"/>
    </row>
    <row r="56591" spans="6:6">
      <c r="F56591" s="1846"/>
    </row>
    <row r="56592" spans="6:6">
      <c r="F56592" s="1846"/>
    </row>
    <row r="56593" spans="6:6">
      <c r="F56593" s="1846"/>
    </row>
    <row r="56594" spans="6:6">
      <c r="F56594" s="1846"/>
    </row>
    <row r="56595" spans="6:6">
      <c r="F56595" s="1846"/>
    </row>
    <row r="56596" spans="6:6">
      <c r="F56596" s="1846"/>
    </row>
    <row r="56597" spans="6:6">
      <c r="F56597" s="1846"/>
    </row>
    <row r="56598" spans="6:6">
      <c r="F56598" s="1846"/>
    </row>
    <row r="56599" spans="6:6">
      <c r="F56599" s="1846"/>
    </row>
    <row r="56600" spans="6:6">
      <c r="F56600" s="1846"/>
    </row>
    <row r="56601" spans="6:6">
      <c r="F56601" s="1846"/>
    </row>
    <row r="56602" spans="6:6">
      <c r="F56602" s="1846"/>
    </row>
    <row r="56603" spans="6:6">
      <c r="F56603" s="1846"/>
    </row>
    <row r="56604" spans="6:6">
      <c r="F56604" s="1846"/>
    </row>
    <row r="56605" spans="6:6">
      <c r="F56605" s="1846"/>
    </row>
    <row r="56606" spans="6:6">
      <c r="F56606" s="1846"/>
    </row>
    <row r="56607" spans="6:6">
      <c r="F56607" s="1846"/>
    </row>
    <row r="56608" spans="6:6">
      <c r="F56608" s="1846"/>
    </row>
    <row r="56609" spans="6:6">
      <c r="F56609" s="1846"/>
    </row>
    <row r="56610" spans="6:6">
      <c r="F56610" s="1846"/>
    </row>
    <row r="56611" spans="6:6">
      <c r="F56611" s="1846"/>
    </row>
    <row r="56612" spans="6:6">
      <c r="F56612" s="1846"/>
    </row>
    <row r="56613" spans="6:6">
      <c r="F56613" s="1846"/>
    </row>
    <row r="56614" spans="6:6">
      <c r="F56614" s="1846"/>
    </row>
    <row r="56615" spans="6:6">
      <c r="F56615" s="1846"/>
    </row>
    <row r="56616" spans="6:6">
      <c r="F56616" s="1846"/>
    </row>
    <row r="56617" spans="6:6">
      <c r="F56617" s="1846"/>
    </row>
    <row r="56618" spans="6:6">
      <c r="F56618" s="1846"/>
    </row>
    <row r="56619" spans="6:6">
      <c r="F56619" s="1846"/>
    </row>
    <row r="56620" spans="6:6">
      <c r="F56620" s="1846"/>
    </row>
    <row r="56621" spans="6:6">
      <c r="F56621" s="1846"/>
    </row>
    <row r="56622" spans="6:6">
      <c r="F56622" s="1846"/>
    </row>
    <row r="56623" spans="6:6">
      <c r="F56623" s="1846"/>
    </row>
    <row r="56624" spans="6:6">
      <c r="F56624" s="1846"/>
    </row>
    <row r="56625" spans="6:6">
      <c r="F56625" s="1846"/>
    </row>
    <row r="56626" spans="6:6">
      <c r="F56626" s="1846"/>
    </row>
    <row r="56627" spans="6:6">
      <c r="F56627" s="1846"/>
    </row>
    <row r="56628" spans="6:6">
      <c r="F56628" s="1846"/>
    </row>
    <row r="56629" spans="6:6">
      <c r="F56629" s="1846"/>
    </row>
    <row r="56630" spans="6:6">
      <c r="F56630" s="1846"/>
    </row>
    <row r="56631" spans="6:6">
      <c r="F56631" s="1846"/>
    </row>
    <row r="56632" spans="6:6">
      <c r="F56632" s="1846"/>
    </row>
    <row r="56633" spans="6:6">
      <c r="F56633" s="1846"/>
    </row>
    <row r="56634" spans="6:6">
      <c r="F56634" s="1846"/>
    </row>
    <row r="56635" spans="6:6">
      <c r="F56635" s="1846"/>
    </row>
    <row r="56636" spans="6:6">
      <c r="F56636" s="1846"/>
    </row>
    <row r="56637" spans="6:6">
      <c r="F56637" s="1846"/>
    </row>
    <row r="56638" spans="6:6">
      <c r="F56638" s="1846"/>
    </row>
    <row r="56639" spans="6:6">
      <c r="F56639" s="1846"/>
    </row>
    <row r="56640" spans="6:6">
      <c r="F56640" s="1846"/>
    </row>
    <row r="56641" spans="6:6">
      <c r="F56641" s="1846"/>
    </row>
    <row r="56642" spans="6:6">
      <c r="F56642" s="1846"/>
    </row>
    <row r="56643" spans="6:6">
      <c r="F56643" s="1846"/>
    </row>
    <row r="56644" spans="6:6">
      <c r="F56644" s="1846"/>
    </row>
    <row r="56645" spans="6:6">
      <c r="F56645" s="1846"/>
    </row>
    <row r="56646" spans="6:6">
      <c r="F56646" s="1846"/>
    </row>
    <row r="56647" spans="6:6">
      <c r="F56647" s="1846"/>
    </row>
    <row r="56648" spans="6:6">
      <c r="F56648" s="1846"/>
    </row>
    <row r="56649" spans="6:6">
      <c r="F56649" s="1846"/>
    </row>
    <row r="56650" spans="6:6">
      <c r="F56650" s="1846"/>
    </row>
    <row r="56651" spans="6:6">
      <c r="F56651" s="1846"/>
    </row>
    <row r="56652" spans="6:6">
      <c r="F56652" s="1846"/>
    </row>
    <row r="56653" spans="6:6">
      <c r="F56653" s="1846"/>
    </row>
    <row r="56654" spans="6:6">
      <c r="F56654" s="1846"/>
    </row>
    <row r="56655" spans="6:6">
      <c r="F56655" s="1846"/>
    </row>
    <row r="56656" spans="6:6">
      <c r="F56656" s="1846"/>
    </row>
    <row r="56657" spans="6:6">
      <c r="F56657" s="1846"/>
    </row>
    <row r="56658" spans="6:6">
      <c r="F56658" s="1846"/>
    </row>
    <row r="56659" spans="6:6">
      <c r="F56659" s="1846"/>
    </row>
    <row r="56660" spans="6:6">
      <c r="F56660" s="1846"/>
    </row>
    <row r="56661" spans="6:6">
      <c r="F56661" s="1846"/>
    </row>
    <row r="56662" spans="6:6">
      <c r="F56662" s="1846"/>
    </row>
    <row r="56663" spans="6:6">
      <c r="F56663" s="1846"/>
    </row>
    <row r="56664" spans="6:6">
      <c r="F56664" s="1846"/>
    </row>
    <row r="56665" spans="6:6">
      <c r="F56665" s="1846"/>
    </row>
    <row r="56666" spans="6:6">
      <c r="F56666" s="1846"/>
    </row>
    <row r="56667" spans="6:6">
      <c r="F56667" s="1846"/>
    </row>
    <row r="56668" spans="6:6">
      <c r="F56668" s="1846"/>
    </row>
    <row r="56669" spans="6:6">
      <c r="F56669" s="1846"/>
    </row>
    <row r="56670" spans="6:6">
      <c r="F56670" s="1846"/>
    </row>
    <row r="56671" spans="6:6">
      <c r="F56671" s="1846"/>
    </row>
    <row r="56672" spans="6:6">
      <c r="F56672" s="1846"/>
    </row>
    <row r="56673" spans="6:6">
      <c r="F56673" s="1846"/>
    </row>
    <row r="56674" spans="6:6">
      <c r="F56674" s="1846"/>
    </row>
    <row r="56675" spans="6:6">
      <c r="F56675" s="1846"/>
    </row>
    <row r="56676" spans="6:6">
      <c r="F56676" s="1846"/>
    </row>
    <row r="56677" spans="6:6">
      <c r="F56677" s="1846"/>
    </row>
    <row r="56678" spans="6:6">
      <c r="F56678" s="1846"/>
    </row>
    <row r="56679" spans="6:6">
      <c r="F56679" s="1846"/>
    </row>
    <row r="56680" spans="6:6">
      <c r="F56680" s="1846"/>
    </row>
    <row r="56681" spans="6:6">
      <c r="F56681" s="1846"/>
    </row>
    <row r="56682" spans="6:6">
      <c r="F56682" s="1846"/>
    </row>
    <row r="56683" spans="6:6">
      <c r="F56683" s="1846"/>
    </row>
    <row r="56684" spans="6:6">
      <c r="F56684" s="1846"/>
    </row>
    <row r="56685" spans="6:6">
      <c r="F56685" s="1846"/>
    </row>
    <row r="56686" spans="6:6">
      <c r="F56686" s="1846"/>
    </row>
    <row r="56687" spans="6:6">
      <c r="F56687" s="1846"/>
    </row>
    <row r="56688" spans="6:6">
      <c r="F56688" s="1846"/>
    </row>
    <row r="56689" spans="6:6">
      <c r="F56689" s="1846"/>
    </row>
    <row r="56690" spans="6:6">
      <c r="F56690" s="1846"/>
    </row>
    <row r="56691" spans="6:6">
      <c r="F56691" s="1846"/>
    </row>
    <row r="56692" spans="6:6">
      <c r="F56692" s="1846"/>
    </row>
    <row r="56693" spans="6:6">
      <c r="F56693" s="1846"/>
    </row>
    <row r="56694" spans="6:6">
      <c r="F56694" s="1846"/>
    </row>
    <row r="56695" spans="6:6">
      <c r="F56695" s="1846"/>
    </row>
    <row r="56696" spans="6:6">
      <c r="F56696" s="1846"/>
    </row>
    <row r="56697" spans="6:6">
      <c r="F56697" s="1846"/>
    </row>
    <row r="56698" spans="6:6">
      <c r="F56698" s="1846"/>
    </row>
    <row r="56699" spans="6:6">
      <c r="F56699" s="1846"/>
    </row>
    <row r="56700" spans="6:6">
      <c r="F56700" s="1846"/>
    </row>
    <row r="56701" spans="6:6">
      <c r="F56701" s="1846"/>
    </row>
    <row r="56702" spans="6:6">
      <c r="F56702" s="1846"/>
    </row>
    <row r="56703" spans="6:6">
      <c r="F56703" s="1846"/>
    </row>
    <row r="56704" spans="6:6">
      <c r="F56704" s="1846"/>
    </row>
    <row r="56705" spans="6:6">
      <c r="F56705" s="1846"/>
    </row>
    <row r="56706" spans="6:6">
      <c r="F56706" s="1846"/>
    </row>
    <row r="56707" spans="6:6">
      <c r="F56707" s="1846"/>
    </row>
    <row r="56708" spans="6:6">
      <c r="F56708" s="1846"/>
    </row>
    <row r="56709" spans="6:6">
      <c r="F56709" s="1846"/>
    </row>
    <row r="56710" spans="6:6">
      <c r="F56710" s="1846"/>
    </row>
    <row r="56711" spans="6:6">
      <c r="F56711" s="1846"/>
    </row>
    <row r="56712" spans="6:6">
      <c r="F56712" s="1846"/>
    </row>
    <row r="56713" spans="6:6">
      <c r="F56713" s="1846"/>
    </row>
    <row r="56714" spans="6:6">
      <c r="F56714" s="1846"/>
    </row>
    <row r="56715" spans="6:6">
      <c r="F56715" s="1846"/>
    </row>
    <row r="56716" spans="6:6">
      <c r="F56716" s="1846"/>
    </row>
    <row r="56717" spans="6:6">
      <c r="F56717" s="1846"/>
    </row>
    <row r="56718" spans="6:6">
      <c r="F56718" s="1846"/>
    </row>
    <row r="56719" spans="6:6">
      <c r="F56719" s="1846"/>
    </row>
    <row r="56720" spans="6:6">
      <c r="F56720" s="1846"/>
    </row>
    <row r="56721" spans="6:6">
      <c r="F56721" s="1846"/>
    </row>
    <row r="56722" spans="6:6">
      <c r="F56722" s="1846"/>
    </row>
    <row r="56723" spans="6:6">
      <c r="F56723" s="1846"/>
    </row>
    <row r="56724" spans="6:6">
      <c r="F56724" s="1846"/>
    </row>
    <row r="56725" spans="6:6">
      <c r="F56725" s="1846"/>
    </row>
    <row r="56726" spans="6:6">
      <c r="F56726" s="1846"/>
    </row>
    <row r="56727" spans="6:6">
      <c r="F56727" s="1846"/>
    </row>
    <row r="56728" spans="6:6">
      <c r="F56728" s="1846"/>
    </row>
    <row r="56729" spans="6:6">
      <c r="F56729" s="1846"/>
    </row>
    <row r="56730" spans="6:6">
      <c r="F56730" s="1846"/>
    </row>
    <row r="56731" spans="6:6">
      <c r="F56731" s="1846"/>
    </row>
    <row r="56732" spans="6:6">
      <c r="F56732" s="1846"/>
    </row>
    <row r="56733" spans="6:6">
      <c r="F56733" s="1846"/>
    </row>
    <row r="56734" spans="6:6">
      <c r="F56734" s="1846"/>
    </row>
    <row r="56735" spans="6:6">
      <c r="F56735" s="1846"/>
    </row>
    <row r="56736" spans="6:6">
      <c r="F56736" s="1846"/>
    </row>
    <row r="56737" spans="6:6">
      <c r="F56737" s="1846"/>
    </row>
    <row r="56738" spans="6:6">
      <c r="F56738" s="1846"/>
    </row>
    <row r="56739" spans="6:6">
      <c r="F56739" s="1846"/>
    </row>
    <row r="56740" spans="6:6">
      <c r="F56740" s="1846"/>
    </row>
    <row r="56741" spans="6:6">
      <c r="F56741" s="1846"/>
    </row>
    <row r="56742" spans="6:6">
      <c r="F56742" s="1846"/>
    </row>
    <row r="56743" spans="6:6">
      <c r="F56743" s="1846"/>
    </row>
    <row r="56744" spans="6:6">
      <c r="F56744" s="1846"/>
    </row>
    <row r="56745" spans="6:6">
      <c r="F56745" s="1846"/>
    </row>
    <row r="56746" spans="6:6">
      <c r="F56746" s="1846"/>
    </row>
    <row r="56747" spans="6:6">
      <c r="F56747" s="1846"/>
    </row>
    <row r="56748" spans="6:6">
      <c r="F56748" s="1846"/>
    </row>
    <row r="56749" spans="6:6">
      <c r="F56749" s="1846"/>
    </row>
    <row r="56750" spans="6:6">
      <c r="F56750" s="1846"/>
    </row>
    <row r="56751" spans="6:6">
      <c r="F56751" s="1846"/>
    </row>
    <row r="56752" spans="6:6">
      <c r="F56752" s="1846"/>
    </row>
    <row r="56753" spans="6:6">
      <c r="F56753" s="1846"/>
    </row>
    <row r="56754" spans="6:6">
      <c r="F56754" s="1846"/>
    </row>
    <row r="56755" spans="6:6">
      <c r="F56755" s="1846"/>
    </row>
    <row r="56756" spans="6:6">
      <c r="F56756" s="1846"/>
    </row>
    <row r="56757" spans="6:6">
      <c r="F56757" s="1846"/>
    </row>
    <row r="56758" spans="6:6">
      <c r="F56758" s="1846"/>
    </row>
    <row r="56759" spans="6:6">
      <c r="F56759" s="1846"/>
    </row>
    <row r="56760" spans="6:6">
      <c r="F56760" s="1846"/>
    </row>
    <row r="56761" spans="6:6">
      <c r="F56761" s="1846"/>
    </row>
    <row r="56762" spans="6:6">
      <c r="F56762" s="1846"/>
    </row>
    <row r="56763" spans="6:6">
      <c r="F56763" s="1846"/>
    </row>
    <row r="56764" spans="6:6">
      <c r="F56764" s="1846"/>
    </row>
    <row r="56765" spans="6:6">
      <c r="F56765" s="1846"/>
    </row>
    <row r="56766" spans="6:6">
      <c r="F56766" s="1846"/>
    </row>
    <row r="56767" spans="6:6">
      <c r="F56767" s="1846"/>
    </row>
    <row r="56768" spans="6:6">
      <c r="F56768" s="1846"/>
    </row>
    <row r="56769" spans="6:6">
      <c r="F56769" s="1846"/>
    </row>
    <row r="56770" spans="6:6">
      <c r="F56770" s="1846"/>
    </row>
    <row r="56771" spans="6:6">
      <c r="F56771" s="1846"/>
    </row>
    <row r="56772" spans="6:6">
      <c r="F56772" s="1846"/>
    </row>
    <row r="56773" spans="6:6">
      <c r="F56773" s="1846"/>
    </row>
    <row r="56774" spans="6:6">
      <c r="F56774" s="1846"/>
    </row>
    <row r="56775" spans="6:6">
      <c r="F56775" s="1846"/>
    </row>
    <row r="56776" spans="6:6">
      <c r="F56776" s="1846"/>
    </row>
    <row r="56777" spans="6:6">
      <c r="F56777" s="1846"/>
    </row>
    <row r="56778" spans="6:6">
      <c r="F56778" s="1846"/>
    </row>
    <row r="56779" spans="6:6">
      <c r="F56779" s="1846"/>
    </row>
    <row r="56780" spans="6:6">
      <c r="F56780" s="1846"/>
    </row>
    <row r="56781" spans="6:6">
      <c r="F56781" s="1846"/>
    </row>
    <row r="56782" spans="6:6">
      <c r="F56782" s="1846"/>
    </row>
    <row r="56783" spans="6:6">
      <c r="F56783" s="1846"/>
    </row>
    <row r="56784" spans="6:6">
      <c r="F56784" s="1846"/>
    </row>
    <row r="56785" spans="6:6">
      <c r="F56785" s="1846"/>
    </row>
    <row r="56786" spans="6:6">
      <c r="F56786" s="1846"/>
    </row>
    <row r="56787" spans="6:6">
      <c r="F56787" s="1846"/>
    </row>
    <row r="56788" spans="6:6">
      <c r="F56788" s="1846"/>
    </row>
    <row r="56789" spans="6:6">
      <c r="F56789" s="1846"/>
    </row>
    <row r="56790" spans="6:6">
      <c r="F56790" s="1846"/>
    </row>
    <row r="56791" spans="6:6">
      <c r="F56791" s="1846"/>
    </row>
    <row r="56792" spans="6:6">
      <c r="F56792" s="1846"/>
    </row>
    <row r="56793" spans="6:6">
      <c r="F56793" s="1846"/>
    </row>
    <row r="56794" spans="6:6">
      <c r="F56794" s="1846"/>
    </row>
    <row r="56795" spans="6:6">
      <c r="F56795" s="1846"/>
    </row>
    <row r="56796" spans="6:6">
      <c r="F56796" s="1846"/>
    </row>
    <row r="56797" spans="6:6">
      <c r="F56797" s="1846"/>
    </row>
    <row r="56798" spans="6:6">
      <c r="F56798" s="1846"/>
    </row>
    <row r="56799" spans="6:6">
      <c r="F56799" s="1846"/>
    </row>
    <row r="56800" spans="6:6">
      <c r="F56800" s="1846"/>
    </row>
    <row r="56801" spans="6:6">
      <c r="F56801" s="1846"/>
    </row>
    <row r="56802" spans="6:6">
      <c r="F56802" s="1846"/>
    </row>
    <row r="56803" spans="6:6">
      <c r="F56803" s="1846"/>
    </row>
    <row r="56804" spans="6:6">
      <c r="F56804" s="1846"/>
    </row>
    <row r="56805" spans="6:6">
      <c r="F56805" s="1846"/>
    </row>
    <row r="56806" spans="6:6">
      <c r="F56806" s="1846"/>
    </row>
    <row r="56807" spans="6:6">
      <c r="F56807" s="1846"/>
    </row>
    <row r="56808" spans="6:6">
      <c r="F56808" s="1846"/>
    </row>
    <row r="56809" spans="6:6">
      <c r="F56809" s="1846"/>
    </row>
    <row r="56810" spans="6:6">
      <c r="F56810" s="1846"/>
    </row>
    <row r="56811" spans="6:6">
      <c r="F56811" s="1846"/>
    </row>
    <row r="56812" spans="6:6">
      <c r="F56812" s="1846"/>
    </row>
    <row r="56813" spans="6:6">
      <c r="F56813" s="1846"/>
    </row>
    <row r="56814" spans="6:6">
      <c r="F56814" s="1846"/>
    </row>
    <row r="56815" spans="6:6">
      <c r="F56815" s="1846"/>
    </row>
    <row r="56816" spans="6:6">
      <c r="F56816" s="1846"/>
    </row>
    <row r="56817" spans="6:6">
      <c r="F56817" s="1846"/>
    </row>
    <row r="56818" spans="6:6">
      <c r="F56818" s="1846"/>
    </row>
    <row r="56819" spans="6:6">
      <c r="F56819" s="1846"/>
    </row>
    <row r="56820" spans="6:6">
      <c r="F56820" s="1846"/>
    </row>
    <row r="56821" spans="6:6">
      <c r="F56821" s="1846"/>
    </row>
    <row r="56822" spans="6:6">
      <c r="F56822" s="1846"/>
    </row>
    <row r="56823" spans="6:6">
      <c r="F56823" s="1846"/>
    </row>
    <row r="56824" spans="6:6">
      <c r="F56824" s="1846"/>
    </row>
    <row r="56825" spans="6:6">
      <c r="F56825" s="1846"/>
    </row>
    <row r="56826" spans="6:6">
      <c r="F56826" s="1846"/>
    </row>
    <row r="56827" spans="6:6">
      <c r="F56827" s="1846"/>
    </row>
    <row r="56828" spans="6:6">
      <c r="F56828" s="1846"/>
    </row>
    <row r="56829" spans="6:6">
      <c r="F56829" s="1846"/>
    </row>
    <row r="56830" spans="6:6">
      <c r="F56830" s="1846"/>
    </row>
    <row r="56831" spans="6:6">
      <c r="F56831" s="1846"/>
    </row>
    <row r="56832" spans="6:6">
      <c r="F56832" s="1846"/>
    </row>
    <row r="56833" spans="6:6">
      <c r="F56833" s="1846"/>
    </row>
    <row r="56834" spans="6:6">
      <c r="F56834" s="1846"/>
    </row>
    <row r="56835" spans="6:6">
      <c r="F56835" s="1846"/>
    </row>
    <row r="56836" spans="6:6">
      <c r="F56836" s="1846"/>
    </row>
    <row r="56837" spans="6:6">
      <c r="F56837" s="1846"/>
    </row>
    <row r="56838" spans="6:6">
      <c r="F56838" s="1846"/>
    </row>
    <row r="56839" spans="6:6">
      <c r="F56839" s="1846"/>
    </row>
    <row r="56840" spans="6:6">
      <c r="F56840" s="1846"/>
    </row>
    <row r="56841" spans="6:6">
      <c r="F56841" s="1846"/>
    </row>
    <row r="56842" spans="6:6">
      <c r="F56842" s="1846"/>
    </row>
    <row r="56843" spans="6:6">
      <c r="F56843" s="1846"/>
    </row>
    <row r="56844" spans="6:6">
      <c r="F56844" s="1846"/>
    </row>
    <row r="56845" spans="6:6">
      <c r="F56845" s="1846"/>
    </row>
    <row r="56846" spans="6:6">
      <c r="F56846" s="1846"/>
    </row>
    <row r="56847" spans="6:6">
      <c r="F56847" s="1846"/>
    </row>
    <row r="56848" spans="6:6">
      <c r="F56848" s="1846"/>
    </row>
    <row r="56849" spans="6:6">
      <c r="F56849" s="1846"/>
    </row>
    <row r="56850" spans="6:6">
      <c r="F56850" s="1846"/>
    </row>
    <row r="56851" spans="6:6">
      <c r="F56851" s="1846"/>
    </row>
    <row r="56852" spans="6:6">
      <c r="F56852" s="1846"/>
    </row>
    <row r="56853" spans="6:6">
      <c r="F56853" s="1846"/>
    </row>
    <row r="56854" spans="6:6">
      <c r="F56854" s="1846"/>
    </row>
    <row r="56855" spans="6:6">
      <c r="F56855" s="1846"/>
    </row>
    <row r="56856" spans="6:6">
      <c r="F56856" s="1846"/>
    </row>
    <row r="56857" spans="6:6">
      <c r="F56857" s="1846"/>
    </row>
    <row r="56858" spans="6:6">
      <c r="F56858" s="1846"/>
    </row>
    <row r="56859" spans="6:6">
      <c r="F56859" s="1846"/>
    </row>
    <row r="56860" spans="6:6">
      <c r="F56860" s="1846"/>
    </row>
    <row r="56861" spans="6:6">
      <c r="F56861" s="1846"/>
    </row>
    <row r="56862" spans="6:6">
      <c r="F56862" s="1846"/>
    </row>
    <row r="56863" spans="6:6">
      <c r="F56863" s="1846"/>
    </row>
    <row r="56864" spans="6:6">
      <c r="F56864" s="1846"/>
    </row>
    <row r="56865" spans="6:6">
      <c r="F56865" s="1846"/>
    </row>
    <row r="56866" spans="6:6">
      <c r="F56866" s="1846"/>
    </row>
    <row r="56867" spans="6:6">
      <c r="F56867" s="1846"/>
    </row>
    <row r="56868" spans="6:6">
      <c r="F56868" s="1846"/>
    </row>
    <row r="56869" spans="6:6">
      <c r="F56869" s="1846"/>
    </row>
    <row r="56870" spans="6:6">
      <c r="F56870" s="1846"/>
    </row>
    <row r="56871" spans="6:6">
      <c r="F56871" s="1846"/>
    </row>
    <row r="56872" spans="6:6">
      <c r="F56872" s="1846"/>
    </row>
    <row r="56873" spans="6:6">
      <c r="F56873" s="1846"/>
    </row>
    <row r="56874" spans="6:6">
      <c r="F56874" s="1846"/>
    </row>
    <row r="56875" spans="6:6">
      <c r="F56875" s="1846"/>
    </row>
    <row r="56876" spans="6:6">
      <c r="F56876" s="1846"/>
    </row>
    <row r="56877" spans="6:6">
      <c r="F56877" s="1846"/>
    </row>
    <row r="56878" spans="6:6">
      <c r="F56878" s="1846"/>
    </row>
    <row r="56879" spans="6:6">
      <c r="F56879" s="1846"/>
    </row>
    <row r="56880" spans="6:6">
      <c r="F56880" s="1846"/>
    </row>
    <row r="56881" spans="6:6">
      <c r="F56881" s="1846"/>
    </row>
    <row r="56882" spans="6:6">
      <c r="F56882" s="1846"/>
    </row>
    <row r="56883" spans="6:6">
      <c r="F56883" s="1846"/>
    </row>
    <row r="56884" spans="6:6">
      <c r="F56884" s="1846"/>
    </row>
    <row r="56885" spans="6:6">
      <c r="F56885" s="1846"/>
    </row>
    <row r="56886" spans="6:6">
      <c r="F56886" s="1846"/>
    </row>
    <row r="56887" spans="6:6">
      <c r="F56887" s="1846"/>
    </row>
    <row r="56888" spans="6:6">
      <c r="F56888" s="1846"/>
    </row>
    <row r="56889" spans="6:6">
      <c r="F56889" s="1846"/>
    </row>
    <row r="56890" spans="6:6">
      <c r="F56890" s="1846"/>
    </row>
    <row r="56891" spans="6:6">
      <c r="F56891" s="1846"/>
    </row>
    <row r="56892" spans="6:6">
      <c r="F56892" s="1846"/>
    </row>
    <row r="56893" spans="6:6">
      <c r="F56893" s="1846"/>
    </row>
    <row r="56894" spans="6:6">
      <c r="F56894" s="1846"/>
    </row>
    <row r="56895" spans="6:6">
      <c r="F56895" s="1846"/>
    </row>
    <row r="56896" spans="6:6">
      <c r="F56896" s="1846"/>
    </row>
    <row r="56897" spans="6:6">
      <c r="F56897" s="1846"/>
    </row>
    <row r="56898" spans="6:6">
      <c r="F56898" s="1846"/>
    </row>
    <row r="56899" spans="6:6">
      <c r="F56899" s="1846"/>
    </row>
    <row r="56900" spans="6:6">
      <c r="F56900" s="1846"/>
    </row>
    <row r="56901" spans="6:6">
      <c r="F56901" s="1846"/>
    </row>
    <row r="56902" spans="6:6">
      <c r="F56902" s="1846"/>
    </row>
    <row r="56903" spans="6:6">
      <c r="F56903" s="1846"/>
    </row>
    <row r="56904" spans="6:6">
      <c r="F56904" s="1846"/>
    </row>
    <row r="56905" spans="6:6">
      <c r="F56905" s="1846"/>
    </row>
    <row r="56906" spans="6:6">
      <c r="F56906" s="1846"/>
    </row>
    <row r="56907" spans="6:6">
      <c r="F56907" s="1846"/>
    </row>
    <row r="56908" spans="6:6">
      <c r="F56908" s="1846"/>
    </row>
    <row r="56909" spans="6:6">
      <c r="F56909" s="1846"/>
    </row>
    <row r="56910" spans="6:6">
      <c r="F56910" s="1846"/>
    </row>
    <row r="56911" spans="6:6">
      <c r="F56911" s="1846"/>
    </row>
    <row r="56912" spans="6:6">
      <c r="F56912" s="1846"/>
    </row>
    <row r="56913" spans="6:6">
      <c r="F56913" s="1846"/>
    </row>
    <row r="56914" spans="6:6">
      <c r="F56914" s="1846"/>
    </row>
    <row r="56915" spans="6:6">
      <c r="F56915" s="1846"/>
    </row>
    <row r="56916" spans="6:6">
      <c r="F56916" s="1846"/>
    </row>
    <row r="56917" spans="6:6">
      <c r="F56917" s="1846"/>
    </row>
    <row r="56918" spans="6:6">
      <c r="F56918" s="1846"/>
    </row>
    <row r="56919" spans="6:6">
      <c r="F56919" s="1846"/>
    </row>
    <row r="56920" spans="6:6">
      <c r="F56920" s="1846"/>
    </row>
    <row r="56921" spans="6:6">
      <c r="F56921" s="1846"/>
    </row>
    <row r="56922" spans="6:6">
      <c r="F56922" s="1846"/>
    </row>
    <row r="56923" spans="6:6">
      <c r="F56923" s="1846"/>
    </row>
    <row r="56924" spans="6:6">
      <c r="F56924" s="1846"/>
    </row>
    <row r="56925" spans="6:6">
      <c r="F56925" s="1846"/>
    </row>
    <row r="56926" spans="6:6">
      <c r="F56926" s="1846"/>
    </row>
    <row r="56927" spans="6:6">
      <c r="F56927" s="1846"/>
    </row>
    <row r="56928" spans="6:6">
      <c r="F56928" s="1846"/>
    </row>
    <row r="56929" spans="6:6">
      <c r="F56929" s="1846"/>
    </row>
    <row r="56930" spans="6:6">
      <c r="F56930" s="1846"/>
    </row>
    <row r="56931" spans="6:6">
      <c r="F56931" s="1846"/>
    </row>
    <row r="56932" spans="6:6">
      <c r="F56932" s="1846"/>
    </row>
    <row r="56933" spans="6:6">
      <c r="F56933" s="1846"/>
    </row>
    <row r="56934" spans="6:6">
      <c r="F56934" s="1846"/>
    </row>
    <row r="56935" spans="6:6">
      <c r="F56935" s="1846"/>
    </row>
    <row r="56936" spans="6:6">
      <c r="F56936" s="1846"/>
    </row>
    <row r="56937" spans="6:6">
      <c r="F56937" s="1846"/>
    </row>
    <row r="56938" spans="6:6">
      <c r="F56938" s="1846"/>
    </row>
    <row r="56939" spans="6:6">
      <c r="F56939" s="1846"/>
    </row>
    <row r="56940" spans="6:6">
      <c r="F56940" s="1846"/>
    </row>
    <row r="56941" spans="6:6">
      <c r="F56941" s="1846"/>
    </row>
    <row r="56942" spans="6:6">
      <c r="F56942" s="1846"/>
    </row>
    <row r="56943" spans="6:6">
      <c r="F56943" s="1846"/>
    </row>
    <row r="56944" spans="6:6">
      <c r="F56944" s="1846"/>
    </row>
    <row r="56945" spans="6:6">
      <c r="F56945" s="1846"/>
    </row>
    <row r="56946" spans="6:6">
      <c r="F56946" s="1846"/>
    </row>
    <row r="56947" spans="6:6">
      <c r="F56947" s="1846"/>
    </row>
    <row r="56948" spans="6:6">
      <c r="F56948" s="1846"/>
    </row>
    <row r="56949" spans="6:6">
      <c r="F56949" s="1846"/>
    </row>
    <row r="56950" spans="6:6">
      <c r="F56950" s="1846"/>
    </row>
    <row r="56951" spans="6:6">
      <c r="F56951" s="1846"/>
    </row>
    <row r="56952" spans="6:6">
      <c r="F56952" s="1846"/>
    </row>
    <row r="56953" spans="6:6">
      <c r="F56953" s="1846"/>
    </row>
    <row r="56954" spans="6:6">
      <c r="F56954" s="1846"/>
    </row>
    <row r="56955" spans="6:6">
      <c r="F56955" s="1846"/>
    </row>
    <row r="56956" spans="6:6">
      <c r="F56956" s="1846"/>
    </row>
    <row r="56957" spans="6:6">
      <c r="F56957" s="1846"/>
    </row>
    <row r="56958" spans="6:6">
      <c r="F56958" s="1846"/>
    </row>
    <row r="56959" spans="6:6">
      <c r="F56959" s="1846"/>
    </row>
    <row r="56960" spans="6:6">
      <c r="F56960" s="1846"/>
    </row>
    <row r="56961" spans="6:6">
      <c r="F56961" s="1846"/>
    </row>
    <row r="56962" spans="6:6">
      <c r="F56962" s="1846"/>
    </row>
    <row r="56963" spans="6:6">
      <c r="F56963" s="1846"/>
    </row>
    <row r="56964" spans="6:6">
      <c r="F56964" s="1846"/>
    </row>
    <row r="56965" spans="6:6">
      <c r="F56965" s="1846"/>
    </row>
    <row r="56966" spans="6:6">
      <c r="F56966" s="1846"/>
    </row>
    <row r="56967" spans="6:6">
      <c r="F56967" s="1846"/>
    </row>
    <row r="56968" spans="6:6">
      <c r="F56968" s="1846"/>
    </row>
    <row r="56969" spans="6:6">
      <c r="F56969" s="1846"/>
    </row>
    <row r="56970" spans="6:6">
      <c r="F56970" s="1846"/>
    </row>
    <row r="56971" spans="6:6">
      <c r="F56971" s="1846"/>
    </row>
    <row r="56972" spans="6:6">
      <c r="F56972" s="1846"/>
    </row>
    <row r="56973" spans="6:6">
      <c r="F56973" s="1846"/>
    </row>
    <row r="56974" spans="6:6">
      <c r="F56974" s="1846"/>
    </row>
    <row r="56975" spans="6:6">
      <c r="F56975" s="1846"/>
    </row>
    <row r="56976" spans="6:6">
      <c r="F56976" s="1846"/>
    </row>
    <row r="56977" spans="6:6">
      <c r="F56977" s="1846"/>
    </row>
    <row r="56978" spans="6:6">
      <c r="F56978" s="1846"/>
    </row>
    <row r="56979" spans="6:6">
      <c r="F56979" s="1846"/>
    </row>
    <row r="56980" spans="6:6">
      <c r="F56980" s="1846"/>
    </row>
    <row r="56981" spans="6:6">
      <c r="F56981" s="1846"/>
    </row>
    <row r="56982" spans="6:6">
      <c r="F56982" s="1846"/>
    </row>
    <row r="56983" spans="6:6">
      <c r="F56983" s="1846"/>
    </row>
    <row r="56984" spans="6:6">
      <c r="F56984" s="1846"/>
    </row>
    <row r="56985" spans="6:6">
      <c r="F56985" s="1846"/>
    </row>
    <row r="56986" spans="6:6">
      <c r="F56986" s="1846"/>
    </row>
    <row r="56987" spans="6:6">
      <c r="F56987" s="1846"/>
    </row>
    <row r="56988" spans="6:6">
      <c r="F56988" s="1846"/>
    </row>
    <row r="56989" spans="6:6">
      <c r="F56989" s="1846"/>
    </row>
    <row r="56990" spans="6:6">
      <c r="F56990" s="1846"/>
    </row>
    <row r="56991" spans="6:6">
      <c r="F56991" s="1846"/>
    </row>
    <row r="56992" spans="6:6">
      <c r="F56992" s="1846"/>
    </row>
    <row r="56993" spans="6:6">
      <c r="F56993" s="1846"/>
    </row>
    <row r="56994" spans="6:6">
      <c r="F56994" s="1846"/>
    </row>
    <row r="56995" spans="6:6">
      <c r="F56995" s="1846"/>
    </row>
    <row r="56996" spans="6:6">
      <c r="F56996" s="1846"/>
    </row>
    <row r="56997" spans="6:6">
      <c r="F56997" s="1846"/>
    </row>
    <row r="56998" spans="6:6">
      <c r="F56998" s="1846"/>
    </row>
    <row r="56999" spans="6:6">
      <c r="F56999" s="1846"/>
    </row>
    <row r="57000" spans="6:6">
      <c r="F57000" s="1846"/>
    </row>
    <row r="57001" spans="6:6">
      <c r="F57001" s="1846"/>
    </row>
    <row r="57002" spans="6:6">
      <c r="F57002" s="1846"/>
    </row>
    <row r="57003" spans="6:6">
      <c r="F57003" s="1846"/>
    </row>
    <row r="57004" spans="6:6">
      <c r="F57004" s="1846"/>
    </row>
    <row r="57005" spans="6:6">
      <c r="F57005" s="1846"/>
    </row>
    <row r="57006" spans="6:6">
      <c r="F57006" s="1846"/>
    </row>
    <row r="57007" spans="6:6">
      <c r="F57007" s="1846"/>
    </row>
    <row r="57008" spans="6:6">
      <c r="F57008" s="1846"/>
    </row>
    <row r="57009" spans="6:6">
      <c r="F57009" s="1846"/>
    </row>
    <row r="57010" spans="6:6">
      <c r="F57010" s="1846"/>
    </row>
    <row r="57011" spans="6:6">
      <c r="F57011" s="1846"/>
    </row>
    <row r="57012" spans="6:6">
      <c r="F57012" s="1846"/>
    </row>
    <row r="57013" spans="6:6">
      <c r="F57013" s="1846"/>
    </row>
    <row r="57014" spans="6:6">
      <c r="F57014" s="1846"/>
    </row>
    <row r="57015" spans="6:6">
      <c r="F57015" s="1846"/>
    </row>
    <row r="57016" spans="6:6">
      <c r="F57016" s="1846"/>
    </row>
    <row r="57017" spans="6:6">
      <c r="F57017" s="1846"/>
    </row>
    <row r="57018" spans="6:6">
      <c r="F57018" s="1846"/>
    </row>
    <row r="57019" spans="6:6">
      <c r="F57019" s="1846"/>
    </row>
    <row r="57020" spans="6:6">
      <c r="F57020" s="1846"/>
    </row>
    <row r="57021" spans="6:6">
      <c r="F57021" s="1846"/>
    </row>
    <row r="57022" spans="6:6">
      <c r="F57022" s="1846"/>
    </row>
    <row r="57023" spans="6:6">
      <c r="F57023" s="1846"/>
    </row>
    <row r="57024" spans="6:6">
      <c r="F57024" s="1846"/>
    </row>
    <row r="57025" spans="6:6">
      <c r="F57025" s="1846"/>
    </row>
    <row r="57026" spans="6:6">
      <c r="F57026" s="1846"/>
    </row>
    <row r="57027" spans="6:6">
      <c r="F57027" s="1846"/>
    </row>
    <row r="57028" spans="6:6">
      <c r="F57028" s="1846"/>
    </row>
    <row r="57029" spans="6:6">
      <c r="F57029" s="1846"/>
    </row>
    <row r="57030" spans="6:6">
      <c r="F57030" s="1846"/>
    </row>
    <row r="57031" spans="6:6">
      <c r="F57031" s="1846"/>
    </row>
    <row r="57032" spans="6:6">
      <c r="F57032" s="1846"/>
    </row>
    <row r="57033" spans="6:6">
      <c r="F57033" s="1846"/>
    </row>
    <row r="57034" spans="6:6">
      <c r="F57034" s="1846"/>
    </row>
    <row r="57035" spans="6:6">
      <c r="F57035" s="1846"/>
    </row>
    <row r="57036" spans="6:6">
      <c r="F57036" s="1846"/>
    </row>
    <row r="57037" spans="6:6">
      <c r="F57037" s="1846"/>
    </row>
    <row r="57038" spans="6:6">
      <c r="F57038" s="1846"/>
    </row>
    <row r="57039" spans="6:6">
      <c r="F57039" s="1846"/>
    </row>
    <row r="57040" spans="6:6">
      <c r="F57040" s="1846"/>
    </row>
    <row r="57041" spans="6:6">
      <c r="F57041" s="1846"/>
    </row>
    <row r="57042" spans="6:6">
      <c r="F57042" s="1846"/>
    </row>
    <row r="57043" spans="6:6">
      <c r="F57043" s="1846"/>
    </row>
    <row r="57044" spans="6:6">
      <c r="F57044" s="1846"/>
    </row>
    <row r="57045" spans="6:6">
      <c r="F57045" s="1846"/>
    </row>
    <row r="57046" spans="6:6">
      <c r="F57046" s="1846"/>
    </row>
    <row r="57047" spans="6:6">
      <c r="F57047" s="1846"/>
    </row>
    <row r="57048" spans="6:6">
      <c r="F57048" s="1846"/>
    </row>
    <row r="57049" spans="6:6">
      <c r="F57049" s="1846"/>
    </row>
    <row r="57050" spans="6:6">
      <c r="F57050" s="1846"/>
    </row>
    <row r="57051" spans="6:6">
      <c r="F57051" s="1846"/>
    </row>
    <row r="57052" spans="6:6">
      <c r="F57052" s="1846"/>
    </row>
    <row r="57053" spans="6:6">
      <c r="F57053" s="1846"/>
    </row>
    <row r="57054" spans="6:6">
      <c r="F57054" s="1846"/>
    </row>
    <row r="57055" spans="6:6">
      <c r="F57055" s="1846"/>
    </row>
    <row r="57056" spans="6:6">
      <c r="F57056" s="1846"/>
    </row>
    <row r="57057" spans="6:6">
      <c r="F57057" s="1846"/>
    </row>
    <row r="57058" spans="6:6">
      <c r="F57058" s="1846"/>
    </row>
    <row r="57059" spans="6:6">
      <c r="F57059" s="1846"/>
    </row>
    <row r="57060" spans="6:6">
      <c r="F57060" s="1846"/>
    </row>
    <row r="57061" spans="6:6">
      <c r="F57061" s="1846"/>
    </row>
    <row r="57062" spans="6:6">
      <c r="F57062" s="1846"/>
    </row>
    <row r="57063" spans="6:6">
      <c r="F57063" s="1846"/>
    </row>
    <row r="57064" spans="6:6">
      <c r="F57064" s="1846"/>
    </row>
    <row r="57065" spans="6:6">
      <c r="F57065" s="1846"/>
    </row>
    <row r="57066" spans="6:6">
      <c r="F57066" s="1846"/>
    </row>
    <row r="57067" spans="6:6">
      <c r="F57067" s="1846"/>
    </row>
    <row r="57068" spans="6:6">
      <c r="F57068" s="1846"/>
    </row>
    <row r="57069" spans="6:6">
      <c r="F57069" s="1846"/>
    </row>
    <row r="57070" spans="6:6">
      <c r="F57070" s="1846"/>
    </row>
    <row r="57071" spans="6:6">
      <c r="F57071" s="1846"/>
    </row>
    <row r="57072" spans="6:6">
      <c r="F57072" s="1846"/>
    </row>
    <row r="57073" spans="6:6">
      <c r="F57073" s="1846"/>
    </row>
    <row r="57074" spans="6:6">
      <c r="F57074" s="1846"/>
    </row>
    <row r="57075" spans="6:6">
      <c r="F57075" s="1846"/>
    </row>
    <row r="57076" spans="6:6">
      <c r="F57076" s="1846"/>
    </row>
    <row r="57077" spans="6:6">
      <c r="F57077" s="1846"/>
    </row>
    <row r="57078" spans="6:6">
      <c r="F57078" s="1846"/>
    </row>
    <row r="57079" spans="6:6">
      <c r="F57079" s="1846"/>
    </row>
    <row r="57080" spans="6:6">
      <c r="F57080" s="1846"/>
    </row>
    <row r="57081" spans="6:6">
      <c r="F57081" s="1846"/>
    </row>
    <row r="57082" spans="6:6">
      <c r="F57082" s="1846"/>
    </row>
    <row r="57083" spans="6:6">
      <c r="F57083" s="1846"/>
    </row>
    <row r="57084" spans="6:6">
      <c r="F57084" s="1846"/>
    </row>
    <row r="57085" spans="6:6">
      <c r="F57085" s="1846"/>
    </row>
    <row r="57086" spans="6:6">
      <c r="F57086" s="1846"/>
    </row>
    <row r="57087" spans="6:6">
      <c r="F57087" s="1846"/>
    </row>
    <row r="57088" spans="6:6">
      <c r="F57088" s="1846"/>
    </row>
    <row r="57089" spans="6:6">
      <c r="F57089" s="1846"/>
    </row>
    <row r="57090" spans="6:6">
      <c r="F57090" s="1846"/>
    </row>
    <row r="57091" spans="6:6">
      <c r="F57091" s="1846"/>
    </row>
    <row r="57092" spans="6:6">
      <c r="F57092" s="1846"/>
    </row>
    <row r="57093" spans="6:6">
      <c r="F57093" s="1846"/>
    </row>
    <row r="57094" spans="6:6">
      <c r="F57094" s="1846"/>
    </row>
    <row r="57095" spans="6:6">
      <c r="F57095" s="1846"/>
    </row>
    <row r="57096" spans="6:6">
      <c r="F57096" s="1846"/>
    </row>
    <row r="57097" spans="6:6">
      <c r="F57097" s="1846"/>
    </row>
    <row r="57098" spans="6:6">
      <c r="F57098" s="1846"/>
    </row>
    <row r="57099" spans="6:6">
      <c r="F57099" s="1846"/>
    </row>
    <row r="57100" spans="6:6">
      <c r="F57100" s="1846"/>
    </row>
    <row r="57101" spans="6:6">
      <c r="F57101" s="1846"/>
    </row>
    <row r="57102" spans="6:6">
      <c r="F57102" s="1846"/>
    </row>
    <row r="57103" spans="6:6">
      <c r="F57103" s="1846"/>
    </row>
    <row r="57104" spans="6:6">
      <c r="F57104" s="1846"/>
    </row>
    <row r="57105" spans="6:6">
      <c r="F57105" s="1846"/>
    </row>
    <row r="57106" spans="6:6">
      <c r="F57106" s="1846"/>
    </row>
    <row r="57107" spans="6:6">
      <c r="F57107" s="1846"/>
    </row>
    <row r="57108" spans="6:6">
      <c r="F57108" s="1846"/>
    </row>
    <row r="57109" spans="6:6">
      <c r="F57109" s="1846"/>
    </row>
    <row r="57110" spans="6:6">
      <c r="F57110" s="1846"/>
    </row>
    <row r="57111" spans="6:6">
      <c r="F57111" s="1846"/>
    </row>
    <row r="57112" spans="6:6">
      <c r="F57112" s="1846"/>
    </row>
    <row r="57113" spans="6:6">
      <c r="F57113" s="1846"/>
    </row>
    <row r="57114" spans="6:6">
      <c r="F57114" s="1846"/>
    </row>
    <row r="57115" spans="6:6">
      <c r="F57115" s="1846"/>
    </row>
    <row r="57116" spans="6:6">
      <c r="F57116" s="1846"/>
    </row>
    <row r="57117" spans="6:6">
      <c r="F57117" s="1846"/>
    </row>
    <row r="57118" spans="6:6">
      <c r="F57118" s="1846"/>
    </row>
    <row r="57119" spans="6:6">
      <c r="F57119" s="1846"/>
    </row>
    <row r="57120" spans="6:6">
      <c r="F57120" s="1846"/>
    </row>
    <row r="57121" spans="6:6">
      <c r="F57121" s="1846"/>
    </row>
    <row r="57122" spans="6:6">
      <c r="F57122" s="1846"/>
    </row>
    <row r="57123" spans="6:6">
      <c r="F57123" s="1846"/>
    </row>
    <row r="57124" spans="6:6">
      <c r="F57124" s="1846"/>
    </row>
    <row r="57125" spans="6:6">
      <c r="F57125" s="1846"/>
    </row>
    <row r="57126" spans="6:6">
      <c r="F57126" s="1846"/>
    </row>
    <row r="57127" spans="6:6">
      <c r="F57127" s="1846"/>
    </row>
    <row r="57128" spans="6:6">
      <c r="F57128" s="1846"/>
    </row>
    <row r="57129" spans="6:6">
      <c r="F57129" s="1846"/>
    </row>
    <row r="57130" spans="6:6">
      <c r="F57130" s="1846"/>
    </row>
    <row r="57131" spans="6:6">
      <c r="F57131" s="1846"/>
    </row>
    <row r="57132" spans="6:6">
      <c r="F57132" s="1846"/>
    </row>
    <row r="57133" spans="6:6">
      <c r="F57133" s="1846"/>
    </row>
    <row r="57134" spans="6:6">
      <c r="F57134" s="1846"/>
    </row>
    <row r="57135" spans="6:6">
      <c r="F57135" s="1846"/>
    </row>
    <row r="57136" spans="6:6">
      <c r="F57136" s="1846"/>
    </row>
    <row r="57137" spans="6:6">
      <c r="F57137" s="1846"/>
    </row>
    <row r="57138" spans="6:6">
      <c r="F57138" s="1846"/>
    </row>
    <row r="57139" spans="6:6">
      <c r="F57139" s="1846"/>
    </row>
    <row r="57140" spans="6:6">
      <c r="F57140" s="1846"/>
    </row>
    <row r="57141" spans="6:6">
      <c r="F57141" s="1846"/>
    </row>
    <row r="57142" spans="6:6">
      <c r="F57142" s="1846"/>
    </row>
    <row r="57143" spans="6:6">
      <c r="F57143" s="1846"/>
    </row>
    <row r="57144" spans="6:6">
      <c r="F57144" s="1846"/>
    </row>
    <row r="57145" spans="6:6">
      <c r="F57145" s="1846"/>
    </row>
    <row r="57146" spans="6:6">
      <c r="F57146" s="1846"/>
    </row>
    <row r="57147" spans="6:6">
      <c r="F57147" s="1846"/>
    </row>
    <row r="57148" spans="6:6">
      <c r="F57148" s="1846"/>
    </row>
    <row r="57149" spans="6:6">
      <c r="F57149" s="1846"/>
    </row>
    <row r="57150" spans="6:6">
      <c r="F57150" s="1846"/>
    </row>
    <row r="57151" spans="6:6">
      <c r="F57151" s="1846"/>
    </row>
    <row r="57152" spans="6:6">
      <c r="F57152" s="1846"/>
    </row>
    <row r="57153" spans="6:6">
      <c r="F57153" s="1846"/>
    </row>
    <row r="57154" spans="6:6">
      <c r="F57154" s="1846"/>
    </row>
    <row r="57155" spans="6:6">
      <c r="F57155" s="1846"/>
    </row>
    <row r="57156" spans="6:6">
      <c r="F57156" s="1846"/>
    </row>
    <row r="57157" spans="6:6">
      <c r="F57157" s="1846"/>
    </row>
    <row r="57158" spans="6:6">
      <c r="F57158" s="1846"/>
    </row>
    <row r="57159" spans="6:6">
      <c r="F57159" s="1846"/>
    </row>
    <row r="57160" spans="6:6">
      <c r="F57160" s="1846"/>
    </row>
    <row r="57161" spans="6:6">
      <c r="F57161" s="1846"/>
    </row>
    <row r="57162" spans="6:6">
      <c r="F57162" s="1846"/>
    </row>
    <row r="57163" spans="6:6">
      <c r="F57163" s="1846"/>
    </row>
    <row r="57164" spans="6:6">
      <c r="F57164" s="1846"/>
    </row>
    <row r="57165" spans="6:6">
      <c r="F57165" s="1846"/>
    </row>
    <row r="57166" spans="6:6">
      <c r="F57166" s="1846"/>
    </row>
    <row r="57167" spans="6:6">
      <c r="F57167" s="1846"/>
    </row>
    <row r="57168" spans="6:6">
      <c r="F57168" s="1846"/>
    </row>
    <row r="57169" spans="6:6">
      <c r="F57169" s="1846"/>
    </row>
    <row r="57170" spans="6:6">
      <c r="F57170" s="1846"/>
    </row>
    <row r="57171" spans="6:6">
      <c r="F57171" s="1846"/>
    </row>
    <row r="57172" spans="6:6">
      <c r="F57172" s="1846"/>
    </row>
    <row r="57173" spans="6:6">
      <c r="F57173" s="1846"/>
    </row>
    <row r="57174" spans="6:6">
      <c r="F57174" s="1846"/>
    </row>
    <row r="57175" spans="6:6">
      <c r="F57175" s="1846"/>
    </row>
    <row r="57176" spans="6:6">
      <c r="F57176" s="1846"/>
    </row>
    <row r="57177" spans="6:6">
      <c r="F57177" s="1846"/>
    </row>
    <row r="57178" spans="6:6">
      <c r="F57178" s="1846"/>
    </row>
    <row r="57179" spans="6:6">
      <c r="F57179" s="1846"/>
    </row>
    <row r="57180" spans="6:6">
      <c r="F57180" s="1846"/>
    </row>
    <row r="57181" spans="6:6">
      <c r="F57181" s="1846"/>
    </row>
    <row r="57182" spans="6:6">
      <c r="F57182" s="1846"/>
    </row>
    <row r="57183" spans="6:6">
      <c r="F57183" s="1846"/>
    </row>
    <row r="57184" spans="6:6">
      <c r="F57184" s="1846"/>
    </row>
    <row r="57185" spans="6:6">
      <c r="F57185" s="1846"/>
    </row>
    <row r="57186" spans="6:6">
      <c r="F57186" s="1846"/>
    </row>
    <row r="57187" spans="6:6">
      <c r="F57187" s="1846"/>
    </row>
    <row r="57188" spans="6:6">
      <c r="F57188" s="1846"/>
    </row>
    <row r="57189" spans="6:6">
      <c r="F57189" s="1846"/>
    </row>
    <row r="57190" spans="6:6">
      <c r="F57190" s="1846"/>
    </row>
    <row r="57191" spans="6:6">
      <c r="F57191" s="1846"/>
    </row>
    <row r="57192" spans="6:6">
      <c r="F57192" s="1846"/>
    </row>
    <row r="57193" spans="6:6">
      <c r="F57193" s="1846"/>
    </row>
    <row r="57194" spans="6:6">
      <c r="F57194" s="1846"/>
    </row>
    <row r="57195" spans="6:6">
      <c r="F57195" s="1846"/>
    </row>
    <row r="57196" spans="6:6">
      <c r="F57196" s="1846"/>
    </row>
    <row r="57197" spans="6:6">
      <c r="F57197" s="1846"/>
    </row>
    <row r="57198" spans="6:6">
      <c r="F57198" s="1846"/>
    </row>
    <row r="57199" spans="6:6">
      <c r="F57199" s="1846"/>
    </row>
    <row r="57200" spans="6:6">
      <c r="F57200" s="1846"/>
    </row>
    <row r="57201" spans="6:6">
      <c r="F57201" s="1846"/>
    </row>
    <row r="57202" spans="6:6">
      <c r="F57202" s="1846"/>
    </row>
    <row r="57203" spans="6:6">
      <c r="F57203" s="1846"/>
    </row>
    <row r="57204" spans="6:6">
      <c r="F57204" s="1846"/>
    </row>
    <row r="57205" spans="6:6">
      <c r="F57205" s="1846"/>
    </row>
    <row r="57206" spans="6:6">
      <c r="F57206" s="1846"/>
    </row>
    <row r="57207" spans="6:6">
      <c r="F57207" s="1846"/>
    </row>
    <row r="57208" spans="6:6">
      <c r="F57208" s="1846"/>
    </row>
    <row r="57209" spans="6:6">
      <c r="F57209" s="1846"/>
    </row>
    <row r="57210" spans="6:6">
      <c r="F57210" s="1846"/>
    </row>
    <row r="57211" spans="6:6">
      <c r="F57211" s="1846"/>
    </row>
    <row r="57212" spans="6:6">
      <c r="F57212" s="1846"/>
    </row>
    <row r="57213" spans="6:6">
      <c r="F57213" s="1846"/>
    </row>
    <row r="57214" spans="6:6">
      <c r="F57214" s="1846"/>
    </row>
    <row r="57215" spans="6:6">
      <c r="F57215" s="1846"/>
    </row>
    <row r="57216" spans="6:6">
      <c r="F57216" s="1846"/>
    </row>
    <row r="57217" spans="6:6">
      <c r="F57217" s="1846"/>
    </row>
    <row r="57218" spans="6:6">
      <c r="F57218" s="1846"/>
    </row>
    <row r="57219" spans="6:6">
      <c r="F57219" s="1846"/>
    </row>
    <row r="57220" spans="6:6">
      <c r="F57220" s="1846"/>
    </row>
    <row r="57221" spans="6:6">
      <c r="F57221" s="1846"/>
    </row>
    <row r="57222" spans="6:6">
      <c r="F57222" s="1846"/>
    </row>
    <row r="57223" spans="6:6">
      <c r="F57223" s="1846"/>
    </row>
    <row r="57224" spans="6:6">
      <c r="F57224" s="1846"/>
    </row>
    <row r="57225" spans="6:6">
      <c r="F57225" s="1846"/>
    </row>
    <row r="57226" spans="6:6">
      <c r="F57226" s="1846"/>
    </row>
    <row r="57227" spans="6:6">
      <c r="F57227" s="1846"/>
    </row>
    <row r="57228" spans="6:6">
      <c r="F57228" s="1846"/>
    </row>
    <row r="57229" spans="6:6">
      <c r="F57229" s="1846"/>
    </row>
    <row r="57230" spans="6:6">
      <c r="F57230" s="1846"/>
    </row>
    <row r="57231" spans="6:6">
      <c r="F57231" s="1846"/>
    </row>
    <row r="57232" spans="6:6">
      <c r="F57232" s="1846"/>
    </row>
    <row r="57233" spans="6:6">
      <c r="F57233" s="1846"/>
    </row>
    <row r="57234" spans="6:6">
      <c r="F57234" s="1846"/>
    </row>
    <row r="57235" spans="6:6">
      <c r="F57235" s="1846"/>
    </row>
    <row r="57236" spans="6:6">
      <c r="F57236" s="1846"/>
    </row>
    <row r="57237" spans="6:6">
      <c r="F57237" s="1846"/>
    </row>
    <row r="57238" spans="6:6">
      <c r="F57238" s="1846"/>
    </row>
    <row r="57239" spans="6:6">
      <c r="F57239" s="1846"/>
    </row>
    <row r="57240" spans="6:6">
      <c r="F57240" s="1846"/>
    </row>
    <row r="57241" spans="6:6">
      <c r="F57241" s="1846"/>
    </row>
    <row r="57242" spans="6:6">
      <c r="F57242" s="1846"/>
    </row>
    <row r="57243" spans="6:6">
      <c r="F57243" s="1846"/>
    </row>
    <row r="57244" spans="6:6">
      <c r="F57244" s="1846"/>
    </row>
    <row r="57245" spans="6:6">
      <c r="F57245" s="1846"/>
    </row>
    <row r="57246" spans="6:6">
      <c r="F57246" s="1846"/>
    </row>
    <row r="57247" spans="6:6">
      <c r="F57247" s="1846"/>
    </row>
    <row r="57248" spans="6:6">
      <c r="F57248" s="1846"/>
    </row>
    <row r="57249" spans="6:6">
      <c r="F57249" s="1846"/>
    </row>
    <row r="57250" spans="6:6">
      <c r="F57250" s="1846"/>
    </row>
    <row r="57251" spans="6:6">
      <c r="F57251" s="1846"/>
    </row>
    <row r="57252" spans="6:6">
      <c r="F57252" s="1846"/>
    </row>
    <row r="57253" spans="6:6">
      <c r="F57253" s="1846"/>
    </row>
    <row r="57254" spans="6:6">
      <c r="F57254" s="1846"/>
    </row>
    <row r="57255" spans="6:6">
      <c r="F57255" s="1846"/>
    </row>
    <row r="57256" spans="6:6">
      <c r="F57256" s="1846"/>
    </row>
    <row r="57257" spans="6:6">
      <c r="F57257" s="1846"/>
    </row>
    <row r="57258" spans="6:6">
      <c r="F57258" s="1846"/>
    </row>
    <row r="57259" spans="6:6">
      <c r="F57259" s="1846"/>
    </row>
    <row r="57260" spans="6:6">
      <c r="F57260" s="1846"/>
    </row>
    <row r="57261" spans="6:6">
      <c r="F57261" s="1846"/>
    </row>
    <row r="57262" spans="6:6">
      <c r="F57262" s="1846"/>
    </row>
    <row r="57263" spans="6:6">
      <c r="F57263" s="1846"/>
    </row>
    <row r="57264" spans="6:6">
      <c r="F57264" s="1846"/>
    </row>
    <row r="57265" spans="6:6">
      <c r="F57265" s="1846"/>
    </row>
    <row r="57266" spans="6:6">
      <c r="F57266" s="1846"/>
    </row>
    <row r="57267" spans="6:6">
      <c r="F57267" s="1846"/>
    </row>
    <row r="57268" spans="6:6">
      <c r="F57268" s="1846"/>
    </row>
    <row r="57269" spans="6:6">
      <c r="F57269" s="1846"/>
    </row>
    <row r="57270" spans="6:6">
      <c r="F57270" s="1846"/>
    </row>
    <row r="57271" spans="6:6">
      <c r="F57271" s="1846"/>
    </row>
    <row r="57272" spans="6:6">
      <c r="F57272" s="1846"/>
    </row>
    <row r="57273" spans="6:6">
      <c r="F57273" s="1846"/>
    </row>
    <row r="57274" spans="6:6">
      <c r="F57274" s="1846"/>
    </row>
    <row r="57275" spans="6:6">
      <c r="F57275" s="1846"/>
    </row>
    <row r="57276" spans="6:6">
      <c r="F57276" s="1846"/>
    </row>
    <row r="57277" spans="6:6">
      <c r="F57277" s="1846"/>
    </row>
    <row r="57278" spans="6:6">
      <c r="F57278" s="1846"/>
    </row>
    <row r="57279" spans="6:6">
      <c r="F57279" s="1846"/>
    </row>
    <row r="57280" spans="6:6">
      <c r="F57280" s="1846"/>
    </row>
    <row r="57281" spans="6:6">
      <c r="F57281" s="1846"/>
    </row>
    <row r="57282" spans="6:6">
      <c r="F57282" s="1846"/>
    </row>
    <row r="57283" spans="6:6">
      <c r="F57283" s="1846"/>
    </row>
    <row r="57284" spans="6:6">
      <c r="F57284" s="1846"/>
    </row>
    <row r="57285" spans="6:6">
      <c r="F57285" s="1846"/>
    </row>
    <row r="57286" spans="6:6">
      <c r="F57286" s="1846"/>
    </row>
    <row r="57287" spans="6:6">
      <c r="F57287" s="1846"/>
    </row>
    <row r="57288" spans="6:6">
      <c r="F57288" s="1846"/>
    </row>
    <row r="57289" spans="6:6">
      <c r="F57289" s="1846"/>
    </row>
    <row r="57290" spans="6:6">
      <c r="F57290" s="1846"/>
    </row>
    <row r="57291" spans="6:6">
      <c r="F57291" s="1846"/>
    </row>
    <row r="57292" spans="6:6">
      <c r="F57292" s="1846"/>
    </row>
    <row r="57293" spans="6:6">
      <c r="F57293" s="1846"/>
    </row>
    <row r="57294" spans="6:6">
      <c r="F57294" s="1846"/>
    </row>
    <row r="57295" spans="6:6">
      <c r="F57295" s="1846"/>
    </row>
    <row r="57296" spans="6:6">
      <c r="F57296" s="1846"/>
    </row>
    <row r="57297" spans="6:6">
      <c r="F57297" s="1846"/>
    </row>
    <row r="57298" spans="6:6">
      <c r="F57298" s="1846"/>
    </row>
    <row r="57299" spans="6:6">
      <c r="F57299" s="1846"/>
    </row>
    <row r="57300" spans="6:6">
      <c r="F57300" s="1846"/>
    </row>
    <row r="57301" spans="6:6">
      <c r="F57301" s="1846"/>
    </row>
    <row r="57302" spans="6:6">
      <c r="F57302" s="1846"/>
    </row>
    <row r="57303" spans="6:6">
      <c r="F57303" s="1846"/>
    </row>
    <row r="57304" spans="6:6">
      <c r="F57304" s="1846"/>
    </row>
    <row r="57305" spans="6:6">
      <c r="F57305" s="1846"/>
    </row>
    <row r="57306" spans="6:6">
      <c r="F57306" s="1846"/>
    </row>
    <row r="57307" spans="6:6">
      <c r="F57307" s="1846"/>
    </row>
    <row r="57308" spans="6:6">
      <c r="F57308" s="1846"/>
    </row>
    <row r="57309" spans="6:6">
      <c r="F57309" s="1846"/>
    </row>
    <row r="57310" spans="6:6">
      <c r="F57310" s="1846"/>
    </row>
    <row r="57311" spans="6:6">
      <c r="F57311" s="1846"/>
    </row>
    <row r="57312" spans="6:6">
      <c r="F57312" s="1846"/>
    </row>
    <row r="57313" spans="6:6">
      <c r="F57313" s="1846"/>
    </row>
    <row r="57314" spans="6:6">
      <c r="F57314" s="1846"/>
    </row>
    <row r="57315" spans="6:6">
      <c r="F57315" s="1846"/>
    </row>
    <row r="57316" spans="6:6">
      <c r="F57316" s="1846"/>
    </row>
    <row r="57317" spans="6:6">
      <c r="F57317" s="1846"/>
    </row>
    <row r="57318" spans="6:6">
      <c r="F57318" s="1846"/>
    </row>
    <row r="57319" spans="6:6">
      <c r="F57319" s="1846"/>
    </row>
    <row r="57320" spans="6:6">
      <c r="F57320" s="1846"/>
    </row>
    <row r="57321" spans="6:6">
      <c r="F57321" s="1846"/>
    </row>
    <row r="57322" spans="6:6">
      <c r="F57322" s="1846"/>
    </row>
    <row r="57323" spans="6:6">
      <c r="F57323" s="1846"/>
    </row>
    <row r="57324" spans="6:6">
      <c r="F57324" s="1846"/>
    </row>
    <row r="57325" spans="6:6">
      <c r="F57325" s="1846"/>
    </row>
    <row r="57326" spans="6:6">
      <c r="F57326" s="1846"/>
    </row>
    <row r="57327" spans="6:6">
      <c r="F57327" s="1846"/>
    </row>
    <row r="57328" spans="6:6">
      <c r="F57328" s="1846"/>
    </row>
    <row r="57329" spans="6:6">
      <c r="F57329" s="1846"/>
    </row>
    <row r="57330" spans="6:6">
      <c r="F57330" s="1846"/>
    </row>
    <row r="57331" spans="6:6">
      <c r="F57331" s="1846"/>
    </row>
    <row r="57332" spans="6:6">
      <c r="F57332" s="1846"/>
    </row>
    <row r="57333" spans="6:6">
      <c r="F57333" s="1846"/>
    </row>
    <row r="57334" spans="6:6">
      <c r="F57334" s="1846"/>
    </row>
    <row r="57335" spans="6:6">
      <c r="F57335" s="1846"/>
    </row>
    <row r="57336" spans="6:6">
      <c r="F57336" s="1846"/>
    </row>
    <row r="57337" spans="6:6">
      <c r="F57337" s="1846"/>
    </row>
    <row r="57338" spans="6:6">
      <c r="F57338" s="1846"/>
    </row>
    <row r="57339" spans="6:6">
      <c r="F57339" s="1846"/>
    </row>
    <row r="57340" spans="6:6">
      <c r="F57340" s="1846"/>
    </row>
    <row r="57341" spans="6:6">
      <c r="F57341" s="1846"/>
    </row>
    <row r="57342" spans="6:6">
      <c r="F57342" s="1846"/>
    </row>
    <row r="57343" spans="6:6">
      <c r="F57343" s="1846"/>
    </row>
    <row r="57344" spans="6:6">
      <c r="F57344" s="1846"/>
    </row>
    <row r="57345" spans="6:6">
      <c r="F57345" s="1846"/>
    </row>
    <row r="57346" spans="6:6">
      <c r="F57346" s="1846"/>
    </row>
    <row r="57347" spans="6:6">
      <c r="F57347" s="1846"/>
    </row>
    <row r="57348" spans="6:6">
      <c r="F57348" s="1846"/>
    </row>
    <row r="57349" spans="6:6">
      <c r="F57349" s="1846"/>
    </row>
    <row r="57350" spans="6:6">
      <c r="F57350" s="1846"/>
    </row>
    <row r="57351" spans="6:6">
      <c r="F57351" s="1846"/>
    </row>
    <row r="57352" spans="6:6">
      <c r="F57352" s="1846"/>
    </row>
    <row r="57353" spans="6:6">
      <c r="F57353" s="1846"/>
    </row>
    <row r="57354" spans="6:6">
      <c r="F57354" s="1846"/>
    </row>
    <row r="57355" spans="6:6">
      <c r="F57355" s="1846"/>
    </row>
    <row r="57356" spans="6:6">
      <c r="F57356" s="1846"/>
    </row>
    <row r="57357" spans="6:6">
      <c r="F57357" s="1846"/>
    </row>
    <row r="57358" spans="6:6">
      <c r="F57358" s="1846"/>
    </row>
    <row r="57359" spans="6:6">
      <c r="F57359" s="1846"/>
    </row>
    <row r="57360" spans="6:6">
      <c r="F57360" s="1846"/>
    </row>
    <row r="57361" spans="6:6">
      <c r="F57361" s="1846"/>
    </row>
    <row r="57362" spans="6:6">
      <c r="F57362" s="1846"/>
    </row>
    <row r="57363" spans="6:6">
      <c r="F57363" s="1846"/>
    </row>
    <row r="57364" spans="6:6">
      <c r="F57364" s="1846"/>
    </row>
    <row r="57365" spans="6:6">
      <c r="F57365" s="1846"/>
    </row>
    <row r="57366" spans="6:6">
      <c r="F57366" s="1846"/>
    </row>
    <row r="57367" spans="6:6">
      <c r="F57367" s="1846"/>
    </row>
    <row r="57368" spans="6:6">
      <c r="F57368" s="1846"/>
    </row>
    <row r="57369" spans="6:6">
      <c r="F57369" s="1846"/>
    </row>
    <row r="57370" spans="6:6">
      <c r="F57370" s="1846"/>
    </row>
    <row r="57371" spans="6:6">
      <c r="F57371" s="1846"/>
    </row>
    <row r="57372" spans="6:6">
      <c r="F57372" s="1846"/>
    </row>
    <row r="57373" spans="6:6">
      <c r="F57373" s="1846"/>
    </row>
    <row r="57374" spans="6:6">
      <c r="F57374" s="1846"/>
    </row>
    <row r="57375" spans="6:6">
      <c r="F57375" s="1846"/>
    </row>
    <row r="57376" spans="6:6">
      <c r="F57376" s="1846"/>
    </row>
    <row r="57377" spans="6:6">
      <c r="F57377" s="1846"/>
    </row>
    <row r="57378" spans="6:6">
      <c r="F57378" s="1846"/>
    </row>
    <row r="57379" spans="6:6">
      <c r="F57379" s="1846"/>
    </row>
    <row r="57380" spans="6:6">
      <c r="F57380" s="1846"/>
    </row>
    <row r="57381" spans="6:6">
      <c r="F57381" s="1846"/>
    </row>
    <row r="57382" spans="6:6">
      <c r="F57382" s="1846"/>
    </row>
    <row r="57383" spans="6:6">
      <c r="F57383" s="1846"/>
    </row>
    <row r="57384" spans="6:6">
      <c r="F57384" s="1846"/>
    </row>
    <row r="57385" spans="6:6">
      <c r="F57385" s="1846"/>
    </row>
    <row r="57386" spans="6:6">
      <c r="F57386" s="1846"/>
    </row>
    <row r="57387" spans="6:6">
      <c r="F57387" s="1846"/>
    </row>
    <row r="57388" spans="6:6">
      <c r="F57388" s="1846"/>
    </row>
    <row r="57389" spans="6:6">
      <c r="F57389" s="1846"/>
    </row>
    <row r="57390" spans="6:6">
      <c r="F57390" s="1846"/>
    </row>
    <row r="57391" spans="6:6">
      <c r="F57391" s="1846"/>
    </row>
    <row r="57392" spans="6:6">
      <c r="F57392" s="1846"/>
    </row>
    <row r="57393" spans="6:6">
      <c r="F57393" s="1846"/>
    </row>
    <row r="57394" spans="6:6">
      <c r="F57394" s="1846"/>
    </row>
    <row r="57395" spans="6:6">
      <c r="F57395" s="1846"/>
    </row>
    <row r="57396" spans="6:6">
      <c r="F57396" s="1846"/>
    </row>
    <row r="57397" spans="6:6">
      <c r="F57397" s="1846"/>
    </row>
    <row r="57398" spans="6:6">
      <c r="F57398" s="1846"/>
    </row>
    <row r="57399" spans="6:6">
      <c r="F57399" s="1846"/>
    </row>
    <row r="57400" spans="6:6">
      <c r="F57400" s="1846"/>
    </row>
    <row r="57401" spans="6:6">
      <c r="F57401" s="1846"/>
    </row>
    <row r="57402" spans="6:6">
      <c r="F57402" s="1846"/>
    </row>
    <row r="57403" spans="6:6">
      <c r="F57403" s="1846"/>
    </row>
    <row r="57404" spans="6:6">
      <c r="F57404" s="1846"/>
    </row>
    <row r="57405" spans="6:6">
      <c r="F57405" s="1846"/>
    </row>
    <row r="57406" spans="6:6">
      <c r="F57406" s="1846"/>
    </row>
    <row r="57407" spans="6:6">
      <c r="F57407" s="1846"/>
    </row>
    <row r="57408" spans="6:6">
      <c r="F57408" s="1846"/>
    </row>
    <row r="57409" spans="6:6">
      <c r="F57409" s="1846"/>
    </row>
    <row r="57410" spans="6:6">
      <c r="F57410" s="1846"/>
    </row>
    <row r="57411" spans="6:6">
      <c r="F57411" s="1846"/>
    </row>
    <row r="57412" spans="6:6">
      <c r="F57412" s="1846"/>
    </row>
    <row r="57413" spans="6:6">
      <c r="F57413" s="1846"/>
    </row>
    <row r="57414" spans="6:6">
      <c r="F57414" s="1846"/>
    </row>
    <row r="57415" spans="6:6">
      <c r="F57415" s="1846"/>
    </row>
    <row r="57416" spans="6:6">
      <c r="F57416" s="1846"/>
    </row>
    <row r="57417" spans="6:6">
      <c r="F57417" s="1846"/>
    </row>
    <row r="57418" spans="6:6">
      <c r="F57418" s="1846"/>
    </row>
    <row r="57419" spans="6:6">
      <c r="F57419" s="1846"/>
    </row>
    <row r="57420" spans="6:6">
      <c r="F57420" s="1846"/>
    </row>
    <row r="57421" spans="6:6">
      <c r="F57421" s="1846"/>
    </row>
    <row r="57422" spans="6:6">
      <c r="F57422" s="1846"/>
    </row>
    <row r="57423" spans="6:6">
      <c r="F57423" s="1846"/>
    </row>
    <row r="57424" spans="6:6">
      <c r="F57424" s="1846"/>
    </row>
    <row r="57425" spans="6:6">
      <c r="F57425" s="1846"/>
    </row>
    <row r="57426" spans="6:6">
      <c r="F57426" s="1846"/>
    </row>
    <row r="57427" spans="6:6">
      <c r="F57427" s="1846"/>
    </row>
    <row r="57428" spans="6:6">
      <c r="F57428" s="1846"/>
    </row>
    <row r="57429" spans="6:6">
      <c r="F57429" s="1846"/>
    </row>
    <row r="57430" spans="6:6">
      <c r="F57430" s="1846"/>
    </row>
    <row r="57431" spans="6:6">
      <c r="F57431" s="1846"/>
    </row>
    <row r="57432" spans="6:6">
      <c r="F57432" s="1846"/>
    </row>
    <row r="57433" spans="6:6">
      <c r="F57433" s="1846"/>
    </row>
    <row r="57434" spans="6:6">
      <c r="F57434" s="1846"/>
    </row>
    <row r="57435" spans="6:6">
      <c r="F57435" s="1846"/>
    </row>
    <row r="57436" spans="6:6">
      <c r="F57436" s="1846"/>
    </row>
    <row r="57437" spans="6:6">
      <c r="F57437" s="1846"/>
    </row>
    <row r="57438" spans="6:6">
      <c r="F57438" s="1846"/>
    </row>
    <row r="57439" spans="6:6">
      <c r="F57439" s="1846"/>
    </row>
    <row r="57440" spans="6:6">
      <c r="F57440" s="1846"/>
    </row>
    <row r="57441" spans="6:6">
      <c r="F57441" s="1846"/>
    </row>
    <row r="57442" spans="6:6">
      <c r="F57442" s="1846"/>
    </row>
    <row r="57443" spans="6:6">
      <c r="F57443" s="1846"/>
    </row>
    <row r="57444" spans="6:6">
      <c r="F57444" s="1846"/>
    </row>
    <row r="57445" spans="6:6">
      <c r="F57445" s="1846"/>
    </row>
    <row r="57446" spans="6:6">
      <c r="F57446" s="1846"/>
    </row>
    <row r="57447" spans="6:6">
      <c r="F57447" s="1846"/>
    </row>
    <row r="57448" spans="6:6">
      <c r="F57448" s="1846"/>
    </row>
    <row r="57449" spans="6:6">
      <c r="F57449" s="1846"/>
    </row>
    <row r="57450" spans="6:6">
      <c r="F57450" s="1846"/>
    </row>
    <row r="57451" spans="6:6">
      <c r="F57451" s="1846"/>
    </row>
    <row r="57452" spans="6:6">
      <c r="F57452" s="1846"/>
    </row>
    <row r="57453" spans="6:6">
      <c r="F57453" s="1846"/>
    </row>
    <row r="57454" spans="6:6">
      <c r="F57454" s="1846"/>
    </row>
    <row r="57455" spans="6:6">
      <c r="F57455" s="1846"/>
    </row>
    <row r="57456" spans="6:6">
      <c r="F57456" s="1846"/>
    </row>
    <row r="57457" spans="6:6">
      <c r="F57457" s="1846"/>
    </row>
    <row r="57458" spans="6:6">
      <c r="F57458" s="1846"/>
    </row>
    <row r="57459" spans="6:6">
      <c r="F57459" s="1846"/>
    </row>
    <row r="57460" spans="6:6">
      <c r="F57460" s="1846"/>
    </row>
    <row r="57461" spans="6:6">
      <c r="F57461" s="1846"/>
    </row>
    <row r="57462" spans="6:6">
      <c r="F57462" s="1846"/>
    </row>
    <row r="57463" spans="6:6">
      <c r="F57463" s="1846"/>
    </row>
    <row r="57464" spans="6:6">
      <c r="F57464" s="1846"/>
    </row>
    <row r="57465" spans="6:6">
      <c r="F57465" s="1846"/>
    </row>
    <row r="57466" spans="6:6">
      <c r="F57466" s="1846"/>
    </row>
    <row r="57467" spans="6:6">
      <c r="F57467" s="1846"/>
    </row>
    <row r="57468" spans="6:6">
      <c r="F57468" s="1846"/>
    </row>
    <row r="57469" spans="6:6">
      <c r="F57469" s="1846"/>
    </row>
    <row r="57470" spans="6:6">
      <c r="F57470" s="1846"/>
    </row>
    <row r="57471" spans="6:6">
      <c r="F57471" s="1846"/>
    </row>
    <row r="57472" spans="6:6">
      <c r="F57472" s="1846"/>
    </row>
    <row r="57473" spans="6:6">
      <c r="F57473" s="1846"/>
    </row>
    <row r="57474" spans="6:6">
      <c r="F57474" s="1846"/>
    </row>
    <row r="57475" spans="6:6">
      <c r="F57475" s="1846"/>
    </row>
    <row r="57476" spans="6:6">
      <c r="F57476" s="1846"/>
    </row>
    <row r="57477" spans="6:6">
      <c r="F57477" s="1846"/>
    </row>
    <row r="57478" spans="6:6">
      <c r="F57478" s="1846"/>
    </row>
    <row r="57479" spans="6:6">
      <c r="F57479" s="1846"/>
    </row>
    <row r="57480" spans="6:6">
      <c r="F57480" s="1846"/>
    </row>
    <row r="57481" spans="6:6">
      <c r="F57481" s="1846"/>
    </row>
    <row r="57482" spans="6:6">
      <c r="F57482" s="1846"/>
    </row>
    <row r="57483" spans="6:6">
      <c r="F57483" s="1846"/>
    </row>
    <row r="57484" spans="6:6">
      <c r="F57484" s="1846"/>
    </row>
    <row r="57485" spans="6:6">
      <c r="F57485" s="1846"/>
    </row>
    <row r="57486" spans="6:6">
      <c r="F57486" s="1846"/>
    </row>
    <row r="57487" spans="6:6">
      <c r="F57487" s="1846"/>
    </row>
    <row r="57488" spans="6:6">
      <c r="F57488" s="1846"/>
    </row>
    <row r="57489" spans="6:6">
      <c r="F57489" s="1846"/>
    </row>
    <row r="57490" spans="6:6">
      <c r="F57490" s="1846"/>
    </row>
    <row r="57491" spans="6:6">
      <c r="F57491" s="1846"/>
    </row>
    <row r="57492" spans="6:6">
      <c r="F57492" s="1846"/>
    </row>
    <row r="57493" spans="6:6">
      <c r="F57493" s="1846"/>
    </row>
    <row r="57494" spans="6:6">
      <c r="F57494" s="1846"/>
    </row>
    <row r="57495" spans="6:6">
      <c r="F57495" s="1846"/>
    </row>
    <row r="57496" spans="6:6">
      <c r="F57496" s="1846"/>
    </row>
    <row r="57497" spans="6:6">
      <c r="F57497" s="1846"/>
    </row>
    <row r="57498" spans="6:6">
      <c r="F57498" s="1846"/>
    </row>
    <row r="57499" spans="6:6">
      <c r="F57499" s="1846"/>
    </row>
    <row r="57500" spans="6:6">
      <c r="F57500" s="1846"/>
    </row>
    <row r="57501" spans="6:6">
      <c r="F57501" s="1846"/>
    </row>
    <row r="57502" spans="6:6">
      <c r="F57502" s="1846"/>
    </row>
    <row r="57503" spans="6:6">
      <c r="F57503" s="1846"/>
    </row>
    <row r="57504" spans="6:6">
      <c r="F57504" s="1846"/>
    </row>
    <row r="57505" spans="6:6">
      <c r="F57505" s="1846"/>
    </row>
    <row r="57506" spans="6:6">
      <c r="F57506" s="1846"/>
    </row>
    <row r="57507" spans="6:6">
      <c r="F57507" s="1846"/>
    </row>
    <row r="57508" spans="6:6">
      <c r="F57508" s="1846"/>
    </row>
    <row r="57509" spans="6:6">
      <c r="F57509" s="1846"/>
    </row>
    <row r="57510" spans="6:6">
      <c r="F57510" s="1846"/>
    </row>
    <row r="57511" spans="6:6">
      <c r="F57511" s="1846"/>
    </row>
    <row r="57512" spans="6:6">
      <c r="F57512" s="1846"/>
    </row>
    <row r="57513" spans="6:6">
      <c r="F57513" s="1846"/>
    </row>
    <row r="57514" spans="6:6">
      <c r="F57514" s="1846"/>
    </row>
    <row r="57515" spans="6:6">
      <c r="F57515" s="1846"/>
    </row>
    <row r="57516" spans="6:6">
      <c r="F57516" s="1846"/>
    </row>
    <row r="57517" spans="6:6">
      <c r="F57517" s="1846"/>
    </row>
    <row r="57518" spans="6:6">
      <c r="F57518" s="1846"/>
    </row>
    <row r="57519" spans="6:6">
      <c r="F57519" s="1846"/>
    </row>
    <row r="57520" spans="6:6">
      <c r="F57520" s="1846"/>
    </row>
    <row r="57521" spans="6:6">
      <c r="F57521" s="1846"/>
    </row>
    <row r="57522" spans="6:6">
      <c r="F57522" s="1846"/>
    </row>
    <row r="57523" spans="6:6">
      <c r="F57523" s="1846"/>
    </row>
    <row r="57524" spans="6:6">
      <c r="F57524" s="1846"/>
    </row>
    <row r="57525" spans="6:6">
      <c r="F57525" s="1846"/>
    </row>
    <row r="57526" spans="6:6">
      <c r="F57526" s="1846"/>
    </row>
    <row r="57527" spans="6:6">
      <c r="F57527" s="1846"/>
    </row>
    <row r="57528" spans="6:6">
      <c r="F57528" s="1846"/>
    </row>
    <row r="57529" spans="6:6">
      <c r="F57529" s="1846"/>
    </row>
    <row r="57530" spans="6:6">
      <c r="F57530" s="1846"/>
    </row>
    <row r="57531" spans="6:6">
      <c r="F57531" s="1846"/>
    </row>
    <row r="57532" spans="6:6">
      <c r="F57532" s="1846"/>
    </row>
    <row r="57533" spans="6:6">
      <c r="F57533" s="1846"/>
    </row>
    <row r="57534" spans="6:6">
      <c r="F57534" s="1846"/>
    </row>
    <row r="57535" spans="6:6">
      <c r="F57535" s="1846"/>
    </row>
    <row r="57536" spans="6:6">
      <c r="F57536" s="1846"/>
    </row>
    <row r="57537" spans="6:6">
      <c r="F57537" s="1846"/>
    </row>
    <row r="57538" spans="6:6">
      <c r="F57538" s="1846"/>
    </row>
    <row r="57539" spans="6:6">
      <c r="F57539" s="1846"/>
    </row>
    <row r="57540" spans="6:6">
      <c r="F57540" s="1846"/>
    </row>
    <row r="57541" spans="6:6">
      <c r="F57541" s="1846"/>
    </row>
    <row r="57542" spans="6:6">
      <c r="F57542" s="1846"/>
    </row>
    <row r="57543" spans="6:6">
      <c r="F57543" s="1846"/>
    </row>
    <row r="57544" spans="6:6">
      <c r="F57544" s="1846"/>
    </row>
    <row r="57545" spans="6:6">
      <c r="F57545" s="1846"/>
    </row>
    <row r="57546" spans="6:6">
      <c r="F57546" s="1846"/>
    </row>
    <row r="57547" spans="6:6">
      <c r="F57547" s="1846"/>
    </row>
    <row r="57548" spans="6:6">
      <c r="F57548" s="1846"/>
    </row>
    <row r="57549" spans="6:6">
      <c r="F57549" s="1846"/>
    </row>
    <row r="57550" spans="6:6">
      <c r="F57550" s="1846"/>
    </row>
    <row r="57551" spans="6:6">
      <c r="F57551" s="1846"/>
    </row>
    <row r="57552" spans="6:6">
      <c r="F57552" s="1846"/>
    </row>
    <row r="57553" spans="6:6">
      <c r="F57553" s="1846"/>
    </row>
    <row r="57554" spans="6:6">
      <c r="F57554" s="1846"/>
    </row>
    <row r="57555" spans="6:6">
      <c r="F57555" s="1846"/>
    </row>
    <row r="57556" spans="6:6">
      <c r="F57556" s="1846"/>
    </row>
    <row r="57557" spans="6:6">
      <c r="F57557" s="1846"/>
    </row>
    <row r="57558" spans="6:6">
      <c r="F57558" s="1846"/>
    </row>
    <row r="57559" spans="6:6">
      <c r="F57559" s="1846"/>
    </row>
    <row r="57560" spans="6:6">
      <c r="F57560" s="1846"/>
    </row>
    <row r="57561" spans="6:6">
      <c r="F57561" s="1846"/>
    </row>
    <row r="57562" spans="6:6">
      <c r="F57562" s="1846"/>
    </row>
    <row r="57563" spans="6:6">
      <c r="F57563" s="1846"/>
    </row>
    <row r="57564" spans="6:6">
      <c r="F57564" s="1846"/>
    </row>
    <row r="57565" spans="6:6">
      <c r="F57565" s="1846"/>
    </row>
    <row r="57566" spans="6:6">
      <c r="F57566" s="1846"/>
    </row>
    <row r="57567" spans="6:6">
      <c r="F57567" s="1846"/>
    </row>
    <row r="57568" spans="6:6">
      <c r="F57568" s="1846"/>
    </row>
    <row r="57569" spans="6:6">
      <c r="F57569" s="1846"/>
    </row>
    <row r="57570" spans="6:6">
      <c r="F57570" s="1846"/>
    </row>
    <row r="57571" spans="6:6">
      <c r="F57571" s="1846"/>
    </row>
    <row r="57572" spans="6:6">
      <c r="F57572" s="1846"/>
    </row>
    <row r="57573" spans="6:6">
      <c r="F57573" s="1846"/>
    </row>
    <row r="57574" spans="6:6">
      <c r="F57574" s="1846"/>
    </row>
    <row r="57575" spans="6:6">
      <c r="F57575" s="1846"/>
    </row>
    <row r="57576" spans="6:6">
      <c r="F57576" s="1846"/>
    </row>
    <row r="57577" spans="6:6">
      <c r="F57577" s="1846"/>
    </row>
    <row r="57578" spans="6:6">
      <c r="F57578" s="1846"/>
    </row>
    <row r="57579" spans="6:6">
      <c r="F57579" s="1846"/>
    </row>
    <row r="57580" spans="6:6">
      <c r="F57580" s="1846"/>
    </row>
    <row r="57581" spans="6:6">
      <c r="F57581" s="1846"/>
    </row>
    <row r="57582" spans="6:6">
      <c r="F57582" s="1846"/>
    </row>
    <row r="57583" spans="6:6">
      <c r="F57583" s="1846"/>
    </row>
    <row r="57584" spans="6:6">
      <c r="F57584" s="1846"/>
    </row>
    <row r="57585" spans="6:6">
      <c r="F57585" s="1846"/>
    </row>
    <row r="57586" spans="6:6">
      <c r="F57586" s="1846"/>
    </row>
    <row r="57587" spans="6:6">
      <c r="F57587" s="1846"/>
    </row>
    <row r="57588" spans="6:6">
      <c r="F57588" s="1846"/>
    </row>
    <row r="57589" spans="6:6">
      <c r="F57589" s="1846"/>
    </row>
    <row r="57590" spans="6:6">
      <c r="F57590" s="1846"/>
    </row>
    <row r="57591" spans="6:6">
      <c r="F57591" s="1846"/>
    </row>
    <row r="57592" spans="6:6">
      <c r="F57592" s="1846"/>
    </row>
    <row r="57593" spans="6:6">
      <c r="F57593" s="1846"/>
    </row>
    <row r="57594" spans="6:6">
      <c r="F57594" s="1846"/>
    </row>
    <row r="57595" spans="6:6">
      <c r="F57595" s="1846"/>
    </row>
    <row r="57596" spans="6:6">
      <c r="F57596" s="1846"/>
    </row>
    <row r="57597" spans="6:6">
      <c r="F57597" s="1846"/>
    </row>
    <row r="57598" spans="6:6">
      <c r="F57598" s="1846"/>
    </row>
    <row r="57599" spans="6:6">
      <c r="F57599" s="1846"/>
    </row>
    <row r="57600" spans="6:6">
      <c r="F57600" s="1846"/>
    </row>
    <row r="57601" spans="6:6">
      <c r="F57601" s="1846"/>
    </row>
    <row r="57602" spans="6:6">
      <c r="F57602" s="1846"/>
    </row>
    <row r="57603" spans="6:6">
      <c r="F57603" s="1846"/>
    </row>
    <row r="57604" spans="6:6">
      <c r="F57604" s="1846"/>
    </row>
    <row r="57605" spans="6:6">
      <c r="F57605" s="1846"/>
    </row>
    <row r="57606" spans="6:6">
      <c r="F57606" s="1846"/>
    </row>
    <row r="57607" spans="6:6">
      <c r="F57607" s="1846"/>
    </row>
    <row r="57608" spans="6:6">
      <c r="F57608" s="1846"/>
    </row>
    <row r="57609" spans="6:6">
      <c r="F57609" s="1846"/>
    </row>
    <row r="57610" spans="6:6">
      <c r="F57610" s="1846"/>
    </row>
    <row r="57611" spans="6:6">
      <c r="F57611" s="1846"/>
    </row>
    <row r="57612" spans="6:6">
      <c r="F57612" s="1846"/>
    </row>
    <row r="57613" spans="6:6">
      <c r="F57613" s="1846"/>
    </row>
    <row r="57614" spans="6:6">
      <c r="F57614" s="1846"/>
    </row>
    <row r="57615" spans="6:6">
      <c r="F57615" s="1846"/>
    </row>
    <row r="57616" spans="6:6">
      <c r="F57616" s="1846"/>
    </row>
    <row r="57617" spans="6:6">
      <c r="F57617" s="1846"/>
    </row>
    <row r="57618" spans="6:6">
      <c r="F57618" s="1846"/>
    </row>
    <row r="57619" spans="6:6">
      <c r="F57619" s="1846"/>
    </row>
    <row r="57620" spans="6:6">
      <c r="F57620" s="1846"/>
    </row>
    <row r="57621" spans="6:6">
      <c r="F57621" s="1846"/>
    </row>
    <row r="57622" spans="6:6">
      <c r="F57622" s="1846"/>
    </row>
    <row r="57623" spans="6:6">
      <c r="F57623" s="1846"/>
    </row>
    <row r="57624" spans="6:6">
      <c r="F57624" s="1846"/>
    </row>
    <row r="57625" spans="6:6">
      <c r="F57625" s="1846"/>
    </row>
    <row r="57626" spans="6:6">
      <c r="F57626" s="1846"/>
    </row>
    <row r="57627" spans="6:6">
      <c r="F57627" s="1846"/>
    </row>
    <row r="57628" spans="6:6">
      <c r="F57628" s="1846"/>
    </row>
    <row r="57629" spans="6:6">
      <c r="F57629" s="1846"/>
    </row>
    <row r="57630" spans="6:6">
      <c r="F57630" s="1846"/>
    </row>
    <row r="57631" spans="6:6">
      <c r="F57631" s="1846"/>
    </row>
    <row r="57632" spans="6:6">
      <c r="F57632" s="1846"/>
    </row>
    <row r="57633" spans="6:6">
      <c r="F57633" s="1846"/>
    </row>
    <row r="57634" spans="6:6">
      <c r="F57634" s="1846"/>
    </row>
    <row r="57635" spans="6:6">
      <c r="F57635" s="1846"/>
    </row>
    <row r="57636" spans="6:6">
      <c r="F57636" s="1846"/>
    </row>
    <row r="57637" spans="6:6">
      <c r="F57637" s="1846"/>
    </row>
    <row r="57638" spans="6:6">
      <c r="F57638" s="1846"/>
    </row>
    <row r="57639" spans="6:6">
      <c r="F57639" s="1846"/>
    </row>
    <row r="57640" spans="6:6">
      <c r="F57640" s="1846"/>
    </row>
    <row r="57641" spans="6:6">
      <c r="F57641" s="1846"/>
    </row>
    <row r="57642" spans="6:6">
      <c r="F57642" s="1846"/>
    </row>
    <row r="57643" spans="6:6">
      <c r="F57643" s="1846"/>
    </row>
    <row r="57644" spans="6:6">
      <c r="F57644" s="1846"/>
    </row>
    <row r="57645" spans="6:6">
      <c r="F57645" s="1846"/>
    </row>
    <row r="57646" spans="6:6">
      <c r="F57646" s="1846"/>
    </row>
    <row r="57647" spans="6:6">
      <c r="F57647" s="1846"/>
    </row>
    <row r="57648" spans="6:6">
      <c r="F57648" s="1846"/>
    </row>
    <row r="57649" spans="6:6">
      <c r="F57649" s="1846"/>
    </row>
    <row r="57650" spans="6:6">
      <c r="F57650" s="1846"/>
    </row>
    <row r="57651" spans="6:6">
      <c r="F57651" s="1846"/>
    </row>
    <row r="57652" spans="6:6">
      <c r="F57652" s="1846"/>
    </row>
    <row r="57653" spans="6:6">
      <c r="F57653" s="1846"/>
    </row>
    <row r="57654" spans="6:6">
      <c r="F57654" s="1846"/>
    </row>
    <row r="57655" spans="6:6">
      <c r="F57655" s="1846"/>
    </row>
    <row r="57656" spans="6:6">
      <c r="F57656" s="1846"/>
    </row>
    <row r="57657" spans="6:6">
      <c r="F57657" s="1846"/>
    </row>
    <row r="57658" spans="6:6">
      <c r="F57658" s="1846"/>
    </row>
    <row r="57659" spans="6:6">
      <c r="F57659" s="1846"/>
    </row>
    <row r="57660" spans="6:6">
      <c r="F57660" s="1846"/>
    </row>
    <row r="57661" spans="6:6">
      <c r="F57661" s="1846"/>
    </row>
    <row r="57662" spans="6:6">
      <c r="F57662" s="1846"/>
    </row>
    <row r="57663" spans="6:6">
      <c r="F57663" s="1846"/>
    </row>
    <row r="57664" spans="6:6">
      <c r="F57664" s="1846"/>
    </row>
    <row r="57665" spans="6:6">
      <c r="F57665" s="1846"/>
    </row>
    <row r="57666" spans="6:6">
      <c r="F57666" s="1846"/>
    </row>
    <row r="57667" spans="6:6">
      <c r="F57667" s="1846"/>
    </row>
    <row r="57668" spans="6:6">
      <c r="F57668" s="1846"/>
    </row>
    <row r="57669" spans="6:6">
      <c r="F57669" s="1846"/>
    </row>
    <row r="57670" spans="6:6">
      <c r="F57670" s="1846"/>
    </row>
    <row r="57671" spans="6:6">
      <c r="F57671" s="1846"/>
    </row>
    <row r="57672" spans="6:6">
      <c r="F57672" s="1846"/>
    </row>
    <row r="57673" spans="6:6">
      <c r="F57673" s="1846"/>
    </row>
    <row r="57674" spans="6:6">
      <c r="F57674" s="1846"/>
    </row>
    <row r="57675" spans="6:6">
      <c r="F57675" s="1846"/>
    </row>
    <row r="57676" spans="6:6">
      <c r="F57676" s="1846"/>
    </row>
    <row r="57677" spans="6:6">
      <c r="F57677" s="1846"/>
    </row>
    <row r="57678" spans="6:6">
      <c r="F57678" s="1846"/>
    </row>
    <row r="57679" spans="6:6">
      <c r="F57679" s="1846"/>
    </row>
    <row r="57680" spans="6:6">
      <c r="F57680" s="1846"/>
    </row>
    <row r="57681" spans="6:6">
      <c r="F57681" s="1846"/>
    </row>
    <row r="57682" spans="6:6">
      <c r="F57682" s="1846"/>
    </row>
    <row r="57683" spans="6:6">
      <c r="F57683" s="1846"/>
    </row>
    <row r="57684" spans="6:6">
      <c r="F57684" s="1846"/>
    </row>
    <row r="57685" spans="6:6">
      <c r="F57685" s="1846"/>
    </row>
    <row r="57686" spans="6:6">
      <c r="F57686" s="1846"/>
    </row>
    <row r="57687" spans="6:6">
      <c r="F57687" s="1846"/>
    </row>
    <row r="57688" spans="6:6">
      <c r="F57688" s="1846"/>
    </row>
    <row r="57689" spans="6:6">
      <c r="F57689" s="1846"/>
    </row>
    <row r="57690" spans="6:6">
      <c r="F57690" s="1846"/>
    </row>
    <row r="57691" spans="6:6">
      <c r="F57691" s="1846"/>
    </row>
    <row r="57692" spans="6:6">
      <c r="F57692" s="1846"/>
    </row>
    <row r="57693" spans="6:6">
      <c r="F57693" s="1846"/>
    </row>
    <row r="57694" spans="6:6">
      <c r="F57694" s="1846"/>
    </row>
    <row r="57695" spans="6:6">
      <c r="F57695" s="1846"/>
    </row>
    <row r="57696" spans="6:6">
      <c r="F57696" s="1846"/>
    </row>
    <row r="57697" spans="6:6">
      <c r="F57697" s="1846"/>
    </row>
    <row r="57698" spans="6:6">
      <c r="F57698" s="1846"/>
    </row>
    <row r="57699" spans="6:6">
      <c r="F57699" s="1846"/>
    </row>
    <row r="57700" spans="6:6">
      <c r="F57700" s="1846"/>
    </row>
    <row r="57701" spans="6:6">
      <c r="F57701" s="1846"/>
    </row>
    <row r="57702" spans="6:6">
      <c r="F57702" s="1846"/>
    </row>
    <row r="57703" spans="6:6">
      <c r="F57703" s="1846"/>
    </row>
    <row r="57704" spans="6:6">
      <c r="F57704" s="1846"/>
    </row>
    <row r="57705" spans="6:6">
      <c r="F57705" s="1846"/>
    </row>
    <row r="57706" spans="6:6">
      <c r="F57706" s="1846"/>
    </row>
    <row r="57707" spans="6:6">
      <c r="F57707" s="1846"/>
    </row>
    <row r="57708" spans="6:6">
      <c r="F57708" s="1846"/>
    </row>
    <row r="57709" spans="6:6">
      <c r="F57709" s="1846"/>
    </row>
    <row r="57710" spans="6:6">
      <c r="F57710" s="1846"/>
    </row>
    <row r="57711" spans="6:6">
      <c r="F57711" s="1846"/>
    </row>
    <row r="57712" spans="6:6">
      <c r="F57712" s="1846"/>
    </row>
    <row r="57713" spans="6:6">
      <c r="F57713" s="1846"/>
    </row>
    <row r="57714" spans="6:6">
      <c r="F57714" s="1846"/>
    </row>
    <row r="57715" spans="6:6">
      <c r="F57715" s="1846"/>
    </row>
    <row r="57716" spans="6:6">
      <c r="F57716" s="1846"/>
    </row>
    <row r="57717" spans="6:6">
      <c r="F57717" s="1846"/>
    </row>
    <row r="57718" spans="6:6">
      <c r="F57718" s="1846"/>
    </row>
    <row r="57719" spans="6:6">
      <c r="F57719" s="1846"/>
    </row>
    <row r="57720" spans="6:6">
      <c r="F57720" s="1846"/>
    </row>
    <row r="57721" spans="6:6">
      <c r="F57721" s="1846"/>
    </row>
    <row r="57722" spans="6:6">
      <c r="F57722" s="1846"/>
    </row>
    <row r="57723" spans="6:6">
      <c r="F57723" s="1846"/>
    </row>
    <row r="57724" spans="6:6">
      <c r="F57724" s="1846"/>
    </row>
    <row r="57725" spans="6:6">
      <c r="F57725" s="1846"/>
    </row>
    <row r="57726" spans="6:6">
      <c r="F57726" s="1846"/>
    </row>
    <row r="57727" spans="6:6">
      <c r="F57727" s="1846"/>
    </row>
    <row r="57728" spans="6:6">
      <c r="F57728" s="1846"/>
    </row>
    <row r="57729" spans="6:6">
      <c r="F57729" s="1846"/>
    </row>
    <row r="57730" spans="6:6">
      <c r="F57730" s="1846"/>
    </row>
    <row r="57731" spans="6:6">
      <c r="F57731" s="1846"/>
    </row>
    <row r="57732" spans="6:6">
      <c r="F57732" s="1846"/>
    </row>
    <row r="57733" spans="6:6">
      <c r="F57733" s="1846"/>
    </row>
    <row r="57734" spans="6:6">
      <c r="F57734" s="1846"/>
    </row>
    <row r="57735" spans="6:6">
      <c r="F57735" s="1846"/>
    </row>
    <row r="57736" spans="6:6">
      <c r="F57736" s="1846"/>
    </row>
    <row r="57737" spans="6:6">
      <c r="F57737" s="1846"/>
    </row>
    <row r="57738" spans="6:6">
      <c r="F57738" s="1846"/>
    </row>
    <row r="57739" spans="6:6">
      <c r="F57739" s="1846"/>
    </row>
    <row r="57740" spans="6:6">
      <c r="F57740" s="1846"/>
    </row>
    <row r="57741" spans="6:6">
      <c r="F57741" s="1846"/>
    </row>
    <row r="57742" spans="6:6">
      <c r="F57742" s="1846"/>
    </row>
    <row r="57743" spans="6:6">
      <c r="F57743" s="1846"/>
    </row>
    <row r="57744" spans="6:6">
      <c r="F57744" s="1846"/>
    </row>
    <row r="57745" spans="6:6">
      <c r="F57745" s="1846"/>
    </row>
    <row r="57746" spans="6:6">
      <c r="F57746" s="1846"/>
    </row>
    <row r="57747" spans="6:6">
      <c r="F57747" s="1846"/>
    </row>
    <row r="57748" spans="6:6">
      <c r="F57748" s="1846"/>
    </row>
    <row r="57749" spans="6:6">
      <c r="F57749" s="1846"/>
    </row>
    <row r="57750" spans="6:6">
      <c r="F57750" s="1846"/>
    </row>
    <row r="57751" spans="6:6">
      <c r="F57751" s="1846"/>
    </row>
    <row r="57752" spans="6:6">
      <c r="F57752" s="1846"/>
    </row>
    <row r="57753" spans="6:6">
      <c r="F57753" s="1846"/>
    </row>
    <row r="57754" spans="6:6">
      <c r="F57754" s="1846"/>
    </row>
    <row r="57755" spans="6:6">
      <c r="F57755" s="1846"/>
    </row>
    <row r="57756" spans="6:6">
      <c r="F57756" s="1846"/>
    </row>
    <row r="57757" spans="6:6">
      <c r="F57757" s="1846"/>
    </row>
    <row r="57758" spans="6:6">
      <c r="F57758" s="1846"/>
    </row>
    <row r="57759" spans="6:6">
      <c r="F57759" s="1846"/>
    </row>
    <row r="57760" spans="6:6">
      <c r="F57760" s="1846"/>
    </row>
    <row r="57761" spans="6:6">
      <c r="F57761" s="1846"/>
    </row>
    <row r="57762" spans="6:6">
      <c r="F57762" s="1846"/>
    </row>
    <row r="57763" spans="6:6">
      <c r="F57763" s="1846"/>
    </row>
    <row r="57764" spans="6:6">
      <c r="F57764" s="1846"/>
    </row>
    <row r="57765" spans="6:6">
      <c r="F57765" s="1846"/>
    </row>
    <row r="57766" spans="6:6">
      <c r="F57766" s="1846"/>
    </row>
    <row r="57767" spans="6:6">
      <c r="F57767" s="1846"/>
    </row>
    <row r="57768" spans="6:6">
      <c r="F57768" s="1846"/>
    </row>
    <row r="57769" spans="6:6">
      <c r="F57769" s="1846"/>
    </row>
    <row r="57770" spans="6:6">
      <c r="F57770" s="1846"/>
    </row>
    <row r="57771" spans="6:6">
      <c r="F57771" s="1846"/>
    </row>
    <row r="57772" spans="6:6">
      <c r="F57772" s="1846"/>
    </row>
    <row r="57773" spans="6:6">
      <c r="F57773" s="1846"/>
    </row>
    <row r="57774" spans="6:6">
      <c r="F57774" s="1846"/>
    </row>
    <row r="57775" spans="6:6">
      <c r="F57775" s="1846"/>
    </row>
    <row r="57776" spans="6:6">
      <c r="F57776" s="1846"/>
    </row>
    <row r="57777" spans="6:6">
      <c r="F57777" s="1846"/>
    </row>
    <row r="57778" spans="6:6">
      <c r="F57778" s="1846"/>
    </row>
    <row r="57779" spans="6:6">
      <c r="F57779" s="1846"/>
    </row>
    <row r="57780" spans="6:6">
      <c r="F57780" s="1846"/>
    </row>
    <row r="57781" spans="6:6">
      <c r="F57781" s="1846"/>
    </row>
    <row r="57782" spans="6:6">
      <c r="F57782" s="1846"/>
    </row>
    <row r="57783" spans="6:6">
      <c r="F57783" s="1846"/>
    </row>
    <row r="57784" spans="6:6">
      <c r="F57784" s="1846"/>
    </row>
    <row r="57785" spans="6:6">
      <c r="F57785" s="1846"/>
    </row>
    <row r="57786" spans="6:6">
      <c r="F57786" s="1846"/>
    </row>
    <row r="57787" spans="6:6">
      <c r="F57787" s="1846"/>
    </row>
    <row r="57788" spans="6:6">
      <c r="F57788" s="1846"/>
    </row>
    <row r="57789" spans="6:6">
      <c r="F57789" s="1846"/>
    </row>
    <row r="57790" spans="6:6">
      <c r="F57790" s="1846"/>
    </row>
    <row r="57791" spans="6:6">
      <c r="F57791" s="1846"/>
    </row>
    <row r="57792" spans="6:6">
      <c r="F57792" s="1846"/>
    </row>
    <row r="57793" spans="6:6">
      <c r="F57793" s="1846"/>
    </row>
    <row r="57794" spans="6:6">
      <c r="F57794" s="1846"/>
    </row>
    <row r="57795" spans="6:6">
      <c r="F57795" s="1846"/>
    </row>
    <row r="57796" spans="6:6">
      <c r="F57796" s="1846"/>
    </row>
    <row r="57797" spans="6:6">
      <c r="F57797" s="1846"/>
    </row>
    <row r="57798" spans="6:6">
      <c r="F57798" s="1846"/>
    </row>
    <row r="57799" spans="6:6">
      <c r="F57799" s="1846"/>
    </row>
    <row r="57800" spans="6:6">
      <c r="F57800" s="1846"/>
    </row>
    <row r="57801" spans="6:6">
      <c r="F57801" s="1846"/>
    </row>
    <row r="57802" spans="6:6">
      <c r="F57802" s="1846"/>
    </row>
    <row r="57803" spans="6:6">
      <c r="F57803" s="1846"/>
    </row>
    <row r="57804" spans="6:6">
      <c r="F57804" s="1846"/>
    </row>
    <row r="57805" spans="6:6">
      <c r="F57805" s="1846"/>
    </row>
    <row r="57806" spans="6:6">
      <c r="F57806" s="1846"/>
    </row>
    <row r="57807" spans="6:6">
      <c r="F57807" s="1846"/>
    </row>
    <row r="57808" spans="6:6">
      <c r="F57808" s="1846"/>
    </row>
    <row r="57809" spans="6:6">
      <c r="F57809" s="1846"/>
    </row>
    <row r="57810" spans="6:6">
      <c r="F57810" s="1846"/>
    </row>
    <row r="57811" spans="6:6">
      <c r="F57811" s="1846"/>
    </row>
    <row r="57812" spans="6:6">
      <c r="F57812" s="1846"/>
    </row>
    <row r="57813" spans="6:6">
      <c r="F57813" s="1846"/>
    </row>
    <row r="57814" spans="6:6">
      <c r="F57814" s="1846"/>
    </row>
    <row r="57815" spans="6:6">
      <c r="F57815" s="1846"/>
    </row>
    <row r="57816" spans="6:6">
      <c r="F57816" s="1846"/>
    </row>
    <row r="57817" spans="6:6">
      <c r="F57817" s="1846"/>
    </row>
    <row r="57818" spans="6:6">
      <c r="F57818" s="1846"/>
    </row>
    <row r="57819" spans="6:6">
      <c r="F57819" s="1846"/>
    </row>
    <row r="57820" spans="6:6">
      <c r="F57820" s="1846"/>
    </row>
    <row r="57821" spans="6:6">
      <c r="F57821" s="1846"/>
    </row>
    <row r="57822" spans="6:6">
      <c r="F57822" s="1846"/>
    </row>
    <row r="57823" spans="6:6">
      <c r="F57823" s="1846"/>
    </row>
    <row r="57824" spans="6:6">
      <c r="F57824" s="1846"/>
    </row>
    <row r="57825" spans="6:6">
      <c r="F57825" s="1846"/>
    </row>
    <row r="57826" spans="6:6">
      <c r="F57826" s="1846"/>
    </row>
    <row r="57827" spans="6:6">
      <c r="F57827" s="1846"/>
    </row>
    <row r="57828" spans="6:6">
      <c r="F57828" s="1846"/>
    </row>
    <row r="57829" spans="6:6">
      <c r="F57829" s="1846"/>
    </row>
    <row r="57830" spans="6:6">
      <c r="F57830" s="1846"/>
    </row>
    <row r="57831" spans="6:6">
      <c r="F57831" s="1846"/>
    </row>
    <row r="57832" spans="6:6">
      <c r="F57832" s="1846"/>
    </row>
    <row r="57833" spans="6:6">
      <c r="F57833" s="1846"/>
    </row>
    <row r="57834" spans="6:6">
      <c r="F57834" s="1846"/>
    </row>
    <row r="57835" spans="6:6">
      <c r="F57835" s="1846"/>
    </row>
    <row r="57836" spans="6:6">
      <c r="F57836" s="1846"/>
    </row>
    <row r="57837" spans="6:6">
      <c r="F57837" s="1846"/>
    </row>
    <row r="57838" spans="6:6">
      <c r="F57838" s="1846"/>
    </row>
    <row r="57839" spans="6:6">
      <c r="F57839" s="1846"/>
    </row>
    <row r="57840" spans="6:6">
      <c r="F57840" s="1846"/>
    </row>
    <row r="57841" spans="6:6">
      <c r="F57841" s="1846"/>
    </row>
    <row r="57842" spans="6:6">
      <c r="F57842" s="1846"/>
    </row>
    <row r="57843" spans="6:6">
      <c r="F57843" s="1846"/>
    </row>
    <row r="57844" spans="6:6">
      <c r="F57844" s="1846"/>
    </row>
    <row r="57845" spans="6:6">
      <c r="F57845" s="1846"/>
    </row>
    <row r="57846" spans="6:6">
      <c r="F57846" s="1846"/>
    </row>
    <row r="57847" spans="6:6">
      <c r="F57847" s="1846"/>
    </row>
    <row r="57848" spans="6:6">
      <c r="F57848" s="1846"/>
    </row>
    <row r="57849" spans="6:6">
      <c r="F57849" s="1846"/>
    </row>
    <row r="57850" spans="6:6">
      <c r="F57850" s="1846"/>
    </row>
    <row r="57851" spans="6:6">
      <c r="F57851" s="1846"/>
    </row>
    <row r="57852" spans="6:6">
      <c r="F57852" s="1846"/>
    </row>
    <row r="57853" spans="6:6">
      <c r="F57853" s="1846"/>
    </row>
    <row r="57854" spans="6:6">
      <c r="F57854" s="1846"/>
    </row>
    <row r="57855" spans="6:6">
      <c r="F57855" s="1846"/>
    </row>
    <row r="57856" spans="6:6">
      <c r="F57856" s="1846"/>
    </row>
    <row r="57857" spans="6:6">
      <c r="F57857" s="1846"/>
    </row>
    <row r="57858" spans="6:6">
      <c r="F57858" s="1846"/>
    </row>
    <row r="57859" spans="6:6">
      <c r="F57859" s="1846"/>
    </row>
    <row r="57860" spans="6:6">
      <c r="F57860" s="1846"/>
    </row>
    <row r="57861" spans="6:6">
      <c r="F57861" s="1846"/>
    </row>
    <row r="57862" spans="6:6">
      <c r="F57862" s="1846"/>
    </row>
    <row r="57863" spans="6:6">
      <c r="F57863" s="1846"/>
    </row>
    <row r="57864" spans="6:6">
      <c r="F57864" s="1846"/>
    </row>
    <row r="57865" spans="6:6">
      <c r="F57865" s="1846"/>
    </row>
    <row r="57866" spans="6:6">
      <c r="F57866" s="1846"/>
    </row>
    <row r="57867" spans="6:6">
      <c r="F57867" s="1846"/>
    </row>
    <row r="57868" spans="6:6">
      <c r="F57868" s="1846"/>
    </row>
    <row r="57869" spans="6:6">
      <c r="F57869" s="1846"/>
    </row>
    <row r="57870" spans="6:6">
      <c r="F57870" s="1846"/>
    </row>
    <row r="57871" spans="6:6">
      <c r="F57871" s="1846"/>
    </row>
    <row r="57872" spans="6:6">
      <c r="F57872" s="1846"/>
    </row>
    <row r="57873" spans="6:6">
      <c r="F57873" s="1846"/>
    </row>
    <row r="57874" spans="6:6">
      <c r="F57874" s="1846"/>
    </row>
    <row r="57875" spans="6:6">
      <c r="F57875" s="1846"/>
    </row>
    <row r="57876" spans="6:6">
      <c r="F57876" s="1846"/>
    </row>
    <row r="57877" spans="6:6">
      <c r="F57877" s="1846"/>
    </row>
    <row r="57878" spans="6:6">
      <c r="F57878" s="1846"/>
    </row>
    <row r="57879" spans="6:6">
      <c r="F57879" s="1846"/>
    </row>
    <row r="57880" spans="6:6">
      <c r="F57880" s="1846"/>
    </row>
    <row r="57881" spans="6:6">
      <c r="F57881" s="1846"/>
    </row>
    <row r="57882" spans="6:6">
      <c r="F57882" s="1846"/>
    </row>
    <row r="57883" spans="6:6">
      <c r="F57883" s="1846"/>
    </row>
    <row r="57884" spans="6:6">
      <c r="F57884" s="1846"/>
    </row>
    <row r="57885" spans="6:6">
      <c r="F57885" s="1846"/>
    </row>
    <row r="57886" spans="6:6">
      <c r="F57886" s="1846"/>
    </row>
    <row r="57887" spans="6:6">
      <c r="F57887" s="1846"/>
    </row>
    <row r="57888" spans="6:6">
      <c r="F57888" s="1846"/>
    </row>
    <row r="57889" spans="6:6">
      <c r="F57889" s="1846"/>
    </row>
    <row r="57890" spans="6:6">
      <c r="F57890" s="1846"/>
    </row>
    <row r="57891" spans="6:6">
      <c r="F57891" s="1846"/>
    </row>
    <row r="57892" spans="6:6">
      <c r="F57892" s="1846"/>
    </row>
    <row r="57893" spans="6:6">
      <c r="F57893" s="1846"/>
    </row>
    <row r="57894" spans="6:6">
      <c r="F57894" s="1846"/>
    </row>
    <row r="57895" spans="6:6">
      <c r="F57895" s="1846"/>
    </row>
    <row r="57896" spans="6:6">
      <c r="F57896" s="1846"/>
    </row>
    <row r="57897" spans="6:6">
      <c r="F57897" s="1846"/>
    </row>
    <row r="57898" spans="6:6">
      <c r="F57898" s="1846"/>
    </row>
    <row r="57899" spans="6:6">
      <c r="F57899" s="1846"/>
    </row>
    <row r="57900" spans="6:6">
      <c r="F57900" s="1846"/>
    </row>
    <row r="57901" spans="6:6">
      <c r="F57901" s="1846"/>
    </row>
    <row r="57902" spans="6:6">
      <c r="F57902" s="1846"/>
    </row>
    <row r="57903" spans="6:6">
      <c r="F57903" s="1846"/>
    </row>
    <row r="57904" spans="6:6">
      <c r="F57904" s="1846"/>
    </row>
    <row r="57905" spans="6:6">
      <c r="F57905" s="1846"/>
    </row>
    <row r="57906" spans="6:6">
      <c r="F57906" s="1846"/>
    </row>
    <row r="57907" spans="6:6">
      <c r="F57907" s="1846"/>
    </row>
    <row r="57908" spans="6:6">
      <c r="F57908" s="1846"/>
    </row>
    <row r="57909" spans="6:6">
      <c r="F57909" s="1846"/>
    </row>
    <row r="57910" spans="6:6">
      <c r="F57910" s="1846"/>
    </row>
    <row r="57911" spans="6:6">
      <c r="F57911" s="1846"/>
    </row>
    <row r="57912" spans="6:6">
      <c r="F57912" s="1846"/>
    </row>
    <row r="57913" spans="6:6">
      <c r="F57913" s="1846"/>
    </row>
    <row r="57914" spans="6:6">
      <c r="F57914" s="1846"/>
    </row>
    <row r="57915" spans="6:6">
      <c r="F57915" s="1846"/>
    </row>
    <row r="57916" spans="6:6">
      <c r="F57916" s="1846"/>
    </row>
    <row r="57917" spans="6:6">
      <c r="F57917" s="1846"/>
    </row>
    <row r="57918" spans="6:6">
      <c r="F57918" s="1846"/>
    </row>
    <row r="57919" spans="6:6">
      <c r="F57919" s="1846"/>
    </row>
    <row r="57920" spans="6:6">
      <c r="F57920" s="1846"/>
    </row>
    <row r="57921" spans="6:6">
      <c r="F57921" s="1846"/>
    </row>
    <row r="57922" spans="6:6">
      <c r="F57922" s="1846"/>
    </row>
    <row r="57923" spans="6:6">
      <c r="F57923" s="1846"/>
    </row>
    <row r="57924" spans="6:6">
      <c r="F57924" s="1846"/>
    </row>
    <row r="57925" spans="6:6">
      <c r="F57925" s="1846"/>
    </row>
    <row r="57926" spans="6:6">
      <c r="F57926" s="1846"/>
    </row>
    <row r="57927" spans="6:6">
      <c r="F57927" s="1846"/>
    </row>
    <row r="57928" spans="6:6">
      <c r="F57928" s="1846"/>
    </row>
    <row r="57929" spans="6:6">
      <c r="F57929" s="1846"/>
    </row>
    <row r="57930" spans="6:6">
      <c r="F57930" s="1846"/>
    </row>
    <row r="57931" spans="6:6">
      <c r="F57931" s="1846"/>
    </row>
    <row r="57932" spans="6:6">
      <c r="F57932" s="1846"/>
    </row>
    <row r="57933" spans="6:6">
      <c r="F57933" s="1846"/>
    </row>
    <row r="57934" spans="6:6">
      <c r="F57934" s="1846"/>
    </row>
    <row r="57935" spans="6:6">
      <c r="F57935" s="1846"/>
    </row>
    <row r="57936" spans="6:6">
      <c r="F57936" s="1846"/>
    </row>
    <row r="57937" spans="6:6">
      <c r="F57937" s="1846"/>
    </row>
    <row r="57938" spans="6:6">
      <c r="F57938" s="1846"/>
    </row>
    <row r="57939" spans="6:6">
      <c r="F57939" s="1846"/>
    </row>
    <row r="57940" spans="6:6">
      <c r="F57940" s="1846"/>
    </row>
    <row r="57941" spans="6:6">
      <c r="F57941" s="1846"/>
    </row>
    <row r="57942" spans="6:6">
      <c r="F57942" s="1846"/>
    </row>
    <row r="57943" spans="6:6">
      <c r="F57943" s="1846"/>
    </row>
    <row r="57944" spans="6:6">
      <c r="F57944" s="1846"/>
    </row>
    <row r="57945" spans="6:6">
      <c r="F57945" s="1846"/>
    </row>
    <row r="57946" spans="6:6">
      <c r="F57946" s="1846"/>
    </row>
    <row r="57947" spans="6:6">
      <c r="F57947" s="1846"/>
    </row>
    <row r="57948" spans="6:6">
      <c r="F57948" s="1846"/>
    </row>
    <row r="57949" spans="6:6">
      <c r="F57949" s="1846"/>
    </row>
    <row r="57950" spans="6:6">
      <c r="F57950" s="1846"/>
    </row>
    <row r="57951" spans="6:6">
      <c r="F57951" s="1846"/>
    </row>
    <row r="57952" spans="6:6">
      <c r="F57952" s="1846"/>
    </row>
    <row r="57953" spans="6:6">
      <c r="F57953" s="1846"/>
    </row>
    <row r="57954" spans="6:6">
      <c r="F57954" s="1846"/>
    </row>
    <row r="57955" spans="6:6">
      <c r="F57955" s="1846"/>
    </row>
    <row r="57956" spans="6:6">
      <c r="F57956" s="1846"/>
    </row>
    <row r="57957" spans="6:6">
      <c r="F57957" s="1846"/>
    </row>
    <row r="57958" spans="6:6">
      <c r="F57958" s="1846"/>
    </row>
    <row r="57959" spans="6:6">
      <c r="F57959" s="1846"/>
    </row>
    <row r="57960" spans="6:6">
      <c r="F57960" s="1846"/>
    </row>
    <row r="57961" spans="6:6">
      <c r="F57961" s="1846"/>
    </row>
    <row r="57962" spans="6:6">
      <c r="F57962" s="1846"/>
    </row>
    <row r="57963" spans="6:6">
      <c r="F57963" s="1846"/>
    </row>
    <row r="57964" spans="6:6">
      <c r="F57964" s="1846"/>
    </row>
    <row r="57965" spans="6:6">
      <c r="F57965" s="1846"/>
    </row>
    <row r="57966" spans="6:6">
      <c r="F57966" s="1846"/>
    </row>
    <row r="57967" spans="6:6">
      <c r="F57967" s="1846"/>
    </row>
    <row r="57968" spans="6:6">
      <c r="F57968" s="1846"/>
    </row>
    <row r="57969" spans="6:6">
      <c r="F57969" s="1846"/>
    </row>
    <row r="57970" spans="6:6">
      <c r="F57970" s="1846"/>
    </row>
    <row r="57971" spans="6:6">
      <c r="F57971" s="1846"/>
    </row>
    <row r="57972" spans="6:6">
      <c r="F57972" s="1846"/>
    </row>
    <row r="57973" spans="6:6">
      <c r="F57973" s="1846"/>
    </row>
    <row r="57974" spans="6:6">
      <c r="F57974" s="1846"/>
    </row>
    <row r="57975" spans="6:6">
      <c r="F57975" s="1846"/>
    </row>
    <row r="57976" spans="6:6">
      <c r="F57976" s="1846"/>
    </row>
    <row r="57977" spans="6:6">
      <c r="F57977" s="1846"/>
    </row>
    <row r="57978" spans="6:6">
      <c r="F57978" s="1846"/>
    </row>
    <row r="57979" spans="6:6">
      <c r="F57979" s="1846"/>
    </row>
    <row r="57980" spans="6:6">
      <c r="F57980" s="1846"/>
    </row>
    <row r="57981" spans="6:6">
      <c r="F57981" s="1846"/>
    </row>
    <row r="57982" spans="6:6">
      <c r="F57982" s="1846"/>
    </row>
    <row r="57983" spans="6:6">
      <c r="F57983" s="1846"/>
    </row>
    <row r="57984" spans="6:6">
      <c r="F57984" s="1846"/>
    </row>
    <row r="57985" spans="6:6">
      <c r="F57985" s="1846"/>
    </row>
    <row r="57986" spans="6:6">
      <c r="F57986" s="1846"/>
    </row>
    <row r="57987" spans="6:6">
      <c r="F57987" s="1846"/>
    </row>
    <row r="57988" spans="6:6">
      <c r="F57988" s="1846"/>
    </row>
    <row r="57989" spans="6:6">
      <c r="F57989" s="1846"/>
    </row>
    <row r="57990" spans="6:6">
      <c r="F57990" s="1846"/>
    </row>
    <row r="57991" spans="6:6">
      <c r="F57991" s="1846"/>
    </row>
    <row r="57992" spans="6:6">
      <c r="F57992" s="1846"/>
    </row>
    <row r="57993" spans="6:6">
      <c r="F57993" s="1846"/>
    </row>
    <row r="57994" spans="6:6">
      <c r="F57994" s="1846"/>
    </row>
    <row r="57995" spans="6:6">
      <c r="F57995" s="1846"/>
    </row>
    <row r="57996" spans="6:6">
      <c r="F57996" s="1846"/>
    </row>
    <row r="57997" spans="6:6">
      <c r="F57997" s="1846"/>
    </row>
    <row r="57998" spans="6:6">
      <c r="F57998" s="1846"/>
    </row>
    <row r="57999" spans="6:6">
      <c r="F57999" s="1846"/>
    </row>
    <row r="58000" spans="6:6">
      <c r="F58000" s="1846"/>
    </row>
    <row r="58001" spans="6:6">
      <c r="F58001" s="1846"/>
    </row>
    <row r="58002" spans="6:6">
      <c r="F58002" s="1846"/>
    </row>
    <row r="58003" spans="6:6">
      <c r="F58003" s="1846"/>
    </row>
    <row r="58004" spans="6:6">
      <c r="F58004" s="1846"/>
    </row>
    <row r="58005" spans="6:6">
      <c r="F58005" s="1846"/>
    </row>
    <row r="58006" spans="6:6">
      <c r="F58006" s="1846"/>
    </row>
    <row r="58007" spans="6:6">
      <c r="F58007" s="1846"/>
    </row>
    <row r="58008" spans="6:6">
      <c r="F58008" s="1846"/>
    </row>
    <row r="58009" spans="6:6">
      <c r="F58009" s="1846"/>
    </row>
    <row r="58010" spans="6:6">
      <c r="F58010" s="1846"/>
    </row>
    <row r="58011" spans="6:6">
      <c r="F58011" s="1846"/>
    </row>
    <row r="58012" spans="6:6">
      <c r="F58012" s="1846"/>
    </row>
    <row r="58013" spans="6:6">
      <c r="F58013" s="1846"/>
    </row>
    <row r="58014" spans="6:6">
      <c r="F58014" s="1846"/>
    </row>
    <row r="58015" spans="6:6">
      <c r="F58015" s="1846"/>
    </row>
    <row r="58016" spans="6:6">
      <c r="F58016" s="1846"/>
    </row>
    <row r="58017" spans="6:6">
      <c r="F58017" s="1846"/>
    </row>
    <row r="58018" spans="6:6">
      <c r="F58018" s="1846"/>
    </row>
    <row r="58019" spans="6:6">
      <c r="F58019" s="1846"/>
    </row>
    <row r="58020" spans="6:6">
      <c r="F58020" s="1846"/>
    </row>
    <row r="58021" spans="6:6">
      <c r="F58021" s="1846"/>
    </row>
    <row r="58022" spans="6:6">
      <c r="F58022" s="1846"/>
    </row>
    <row r="58023" spans="6:6">
      <c r="F58023" s="1846"/>
    </row>
    <row r="58024" spans="6:6">
      <c r="F58024" s="1846"/>
    </row>
    <row r="58025" spans="6:6">
      <c r="F58025" s="1846"/>
    </row>
    <row r="58026" spans="6:6">
      <c r="F58026" s="1846"/>
    </row>
    <row r="58027" spans="6:6">
      <c r="F58027" s="1846"/>
    </row>
    <row r="58028" spans="6:6">
      <c r="F58028" s="1846"/>
    </row>
    <row r="58029" spans="6:6">
      <c r="F58029" s="1846"/>
    </row>
    <row r="58030" spans="6:6">
      <c r="F58030" s="1846"/>
    </row>
    <row r="58031" spans="6:6">
      <c r="F58031" s="1846"/>
    </row>
    <row r="58032" spans="6:6">
      <c r="F58032" s="1846"/>
    </row>
    <row r="58033" spans="6:6">
      <c r="F58033" s="1846"/>
    </row>
    <row r="58034" spans="6:6">
      <c r="F58034" s="1846"/>
    </row>
    <row r="58035" spans="6:6">
      <c r="F58035" s="1846"/>
    </row>
    <row r="58036" spans="6:6">
      <c r="F58036" s="1846"/>
    </row>
    <row r="58037" spans="6:6">
      <c r="F58037" s="1846"/>
    </row>
    <row r="58038" spans="6:6">
      <c r="F58038" s="1846"/>
    </row>
    <row r="58039" spans="6:6">
      <c r="F58039" s="1846"/>
    </row>
    <row r="58040" spans="6:6">
      <c r="F58040" s="1846"/>
    </row>
    <row r="58041" spans="6:6">
      <c r="F58041" s="1846"/>
    </row>
    <row r="58042" spans="6:6">
      <c r="F58042" s="1846"/>
    </row>
    <row r="58043" spans="6:6">
      <c r="F58043" s="1846"/>
    </row>
    <row r="58044" spans="6:6">
      <c r="F58044" s="1846"/>
    </row>
    <row r="58045" spans="6:6">
      <c r="F58045" s="1846"/>
    </row>
    <row r="58046" spans="6:6">
      <c r="F58046" s="1846"/>
    </row>
    <row r="58047" spans="6:6">
      <c r="F58047" s="1846"/>
    </row>
    <row r="58048" spans="6:6">
      <c r="F58048" s="1846"/>
    </row>
    <row r="58049" spans="6:6">
      <c r="F58049" s="1846"/>
    </row>
    <row r="58050" spans="6:6">
      <c r="F58050" s="1846"/>
    </row>
    <row r="58051" spans="6:6">
      <c r="F58051" s="1846"/>
    </row>
    <row r="58052" spans="6:6">
      <c r="F58052" s="1846"/>
    </row>
    <row r="58053" spans="6:6">
      <c r="F58053" s="1846"/>
    </row>
    <row r="58054" spans="6:6">
      <c r="F58054" s="1846"/>
    </row>
    <row r="58055" spans="6:6">
      <c r="F58055" s="1846"/>
    </row>
    <row r="58056" spans="6:6">
      <c r="F58056" s="1846"/>
    </row>
    <row r="58057" spans="6:6">
      <c r="F58057" s="1846"/>
    </row>
    <row r="58058" spans="6:6">
      <c r="F58058" s="1846"/>
    </row>
    <row r="58059" spans="6:6">
      <c r="F58059" s="1846"/>
    </row>
    <row r="58060" spans="6:6">
      <c r="F58060" s="1846"/>
    </row>
    <row r="58061" spans="6:6">
      <c r="F58061" s="1846"/>
    </row>
    <row r="58062" spans="6:6">
      <c r="F58062" s="1846"/>
    </row>
    <row r="58063" spans="6:6">
      <c r="F58063" s="1846"/>
    </row>
    <row r="58064" spans="6:6">
      <c r="F58064" s="1846"/>
    </row>
    <row r="58065" spans="6:6">
      <c r="F58065" s="1846"/>
    </row>
    <row r="58066" spans="6:6">
      <c r="F58066" s="1846"/>
    </row>
    <row r="58067" spans="6:6">
      <c r="F58067" s="1846"/>
    </row>
    <row r="58068" spans="6:6">
      <c r="F58068" s="1846"/>
    </row>
    <row r="58069" spans="6:6">
      <c r="F58069" s="1846"/>
    </row>
    <row r="58070" spans="6:6">
      <c r="F58070" s="1846"/>
    </row>
    <row r="58071" spans="6:6">
      <c r="F58071" s="1846"/>
    </row>
    <row r="58072" spans="6:6">
      <c r="F58072" s="1846"/>
    </row>
    <row r="58073" spans="6:6">
      <c r="F58073" s="1846"/>
    </row>
    <row r="58074" spans="6:6">
      <c r="F58074" s="1846"/>
    </row>
    <row r="58075" spans="6:6">
      <c r="F58075" s="1846"/>
    </row>
    <row r="58076" spans="6:6">
      <c r="F58076" s="1846"/>
    </row>
    <row r="58077" spans="6:6">
      <c r="F58077" s="1846"/>
    </row>
    <row r="58078" spans="6:6">
      <c r="F58078" s="1846"/>
    </row>
    <row r="58079" spans="6:6">
      <c r="F58079" s="1846"/>
    </row>
    <row r="58080" spans="6:6">
      <c r="F58080" s="1846"/>
    </row>
    <row r="58081" spans="6:6">
      <c r="F58081" s="1846"/>
    </row>
    <row r="58082" spans="6:6">
      <c r="F58082" s="1846"/>
    </row>
    <row r="58083" spans="6:6">
      <c r="F58083" s="1846"/>
    </row>
    <row r="58084" spans="6:6">
      <c r="F58084" s="1846"/>
    </row>
    <row r="58085" spans="6:6">
      <c r="F58085" s="1846"/>
    </row>
    <row r="58086" spans="6:6">
      <c r="F58086" s="1846"/>
    </row>
    <row r="58087" spans="6:6">
      <c r="F58087" s="1846"/>
    </row>
    <row r="58088" spans="6:6">
      <c r="F58088" s="1846"/>
    </row>
    <row r="58089" spans="6:6">
      <c r="F58089" s="1846"/>
    </row>
    <row r="58090" spans="6:6">
      <c r="F58090" s="1846"/>
    </row>
    <row r="58091" spans="6:6">
      <c r="F58091" s="1846"/>
    </row>
    <row r="58092" spans="6:6">
      <c r="F58092" s="1846"/>
    </row>
    <row r="58093" spans="6:6">
      <c r="F58093" s="1846"/>
    </row>
    <row r="58094" spans="6:6">
      <c r="F58094" s="1846"/>
    </row>
    <row r="58095" spans="6:6">
      <c r="F58095" s="1846"/>
    </row>
    <row r="58096" spans="6:6">
      <c r="F58096" s="1846"/>
    </row>
    <row r="58097" spans="6:6">
      <c r="F58097" s="1846"/>
    </row>
    <row r="58098" spans="6:6">
      <c r="F58098" s="1846"/>
    </row>
    <row r="58099" spans="6:6">
      <c r="F58099" s="1846"/>
    </row>
    <row r="58100" spans="6:6">
      <c r="F58100" s="1846"/>
    </row>
    <row r="58101" spans="6:6">
      <c r="F58101" s="1846"/>
    </row>
    <row r="58102" spans="6:6">
      <c r="F58102" s="1846"/>
    </row>
    <row r="58103" spans="6:6">
      <c r="F58103" s="1846"/>
    </row>
    <row r="58104" spans="6:6">
      <c r="F58104" s="1846"/>
    </row>
    <row r="58105" spans="6:6">
      <c r="F58105" s="1846"/>
    </row>
    <row r="58106" spans="6:6">
      <c r="F58106" s="1846"/>
    </row>
    <row r="58107" spans="6:6">
      <c r="F58107" s="1846"/>
    </row>
    <row r="58108" spans="6:6">
      <c r="F58108" s="1846"/>
    </row>
    <row r="58109" spans="6:6">
      <c r="F58109" s="1846"/>
    </row>
    <row r="58110" spans="6:6">
      <c r="F58110" s="1846"/>
    </row>
    <row r="58111" spans="6:6">
      <c r="F58111" s="1846"/>
    </row>
    <row r="58112" spans="6:6">
      <c r="F58112" s="1846"/>
    </row>
    <row r="58113" spans="6:6">
      <c r="F58113" s="1846"/>
    </row>
    <row r="58114" spans="6:6">
      <c r="F58114" s="1846"/>
    </row>
    <row r="58115" spans="6:6">
      <c r="F58115" s="1846"/>
    </row>
    <row r="58116" spans="6:6">
      <c r="F58116" s="1846"/>
    </row>
    <row r="58117" spans="6:6">
      <c r="F58117" s="1846"/>
    </row>
    <row r="58118" spans="6:6">
      <c r="F58118" s="1846"/>
    </row>
    <row r="58119" spans="6:6">
      <c r="F58119" s="1846"/>
    </row>
    <row r="58120" spans="6:6">
      <c r="F58120" s="1846"/>
    </row>
    <row r="58121" spans="6:6">
      <c r="F58121" s="1846"/>
    </row>
    <row r="58122" spans="6:6">
      <c r="F58122" s="1846"/>
    </row>
    <row r="58123" spans="6:6">
      <c r="F58123" s="1846"/>
    </row>
    <row r="58124" spans="6:6">
      <c r="F58124" s="1846"/>
    </row>
    <row r="58125" spans="6:6">
      <c r="F58125" s="1846"/>
    </row>
    <row r="58126" spans="6:6">
      <c r="F58126" s="1846"/>
    </row>
    <row r="58127" spans="6:6">
      <c r="F58127" s="1846"/>
    </row>
    <row r="58128" spans="6:6">
      <c r="F58128" s="1846"/>
    </row>
    <row r="58129" spans="6:6">
      <c r="F58129" s="1846"/>
    </row>
    <row r="58130" spans="6:6">
      <c r="F58130" s="1846"/>
    </row>
    <row r="58131" spans="6:6">
      <c r="F58131" s="1846"/>
    </row>
    <row r="58132" spans="6:6">
      <c r="F58132" s="1846"/>
    </row>
    <row r="58133" spans="6:6">
      <c r="F58133" s="1846"/>
    </row>
    <row r="58134" spans="6:6">
      <c r="F58134" s="1846"/>
    </row>
    <row r="58135" spans="6:6">
      <c r="F58135" s="1846"/>
    </row>
    <row r="58136" spans="6:6">
      <c r="F58136" s="1846"/>
    </row>
    <row r="58137" spans="6:6">
      <c r="F58137" s="1846"/>
    </row>
    <row r="58138" spans="6:6">
      <c r="F58138" s="1846"/>
    </row>
    <row r="58139" spans="6:6">
      <c r="F58139" s="1846"/>
    </row>
    <row r="58140" spans="6:6">
      <c r="F58140" s="1846"/>
    </row>
    <row r="58141" spans="6:6">
      <c r="F58141" s="1846"/>
    </row>
    <row r="58142" spans="6:6">
      <c r="F58142" s="1846"/>
    </row>
    <row r="58143" spans="6:6">
      <c r="F58143" s="1846"/>
    </row>
    <row r="58144" spans="6:6">
      <c r="F58144" s="1846"/>
    </row>
    <row r="58145" spans="6:6">
      <c r="F58145" s="1846"/>
    </row>
    <row r="58146" spans="6:6">
      <c r="F58146" s="1846"/>
    </row>
    <row r="58147" spans="6:6">
      <c r="F58147" s="1846"/>
    </row>
    <row r="58148" spans="6:6">
      <c r="F58148" s="1846"/>
    </row>
    <row r="58149" spans="6:6">
      <c r="F58149" s="1846"/>
    </row>
    <row r="58150" spans="6:6">
      <c r="F58150" s="1846"/>
    </row>
    <row r="58151" spans="6:6">
      <c r="F58151" s="1846"/>
    </row>
    <row r="58152" spans="6:6">
      <c r="F58152" s="1846"/>
    </row>
    <row r="58153" spans="6:6">
      <c r="F58153" s="1846"/>
    </row>
    <row r="58154" spans="6:6">
      <c r="F58154" s="1846"/>
    </row>
    <row r="58155" spans="6:6">
      <c r="F58155" s="1846"/>
    </row>
    <row r="58156" spans="6:6">
      <c r="F58156" s="1846"/>
    </row>
    <row r="58157" spans="6:6">
      <c r="F58157" s="1846"/>
    </row>
    <row r="58158" spans="6:6">
      <c r="F58158" s="1846"/>
    </row>
    <row r="58159" spans="6:6">
      <c r="F58159" s="1846"/>
    </row>
    <row r="58160" spans="6:6">
      <c r="F58160" s="1846"/>
    </row>
    <row r="58161" spans="6:6">
      <c r="F58161" s="1846"/>
    </row>
    <row r="58162" spans="6:6">
      <c r="F58162" s="1846"/>
    </row>
    <row r="58163" spans="6:6">
      <c r="F58163" s="1846"/>
    </row>
    <row r="58164" spans="6:6">
      <c r="F58164" s="1846"/>
    </row>
    <row r="58165" spans="6:6">
      <c r="F58165" s="1846"/>
    </row>
    <row r="58166" spans="6:6">
      <c r="F58166" s="1846"/>
    </row>
    <row r="58167" spans="6:6">
      <c r="F58167" s="1846"/>
    </row>
    <row r="58168" spans="6:6">
      <c r="F58168" s="1846"/>
    </row>
    <row r="58169" spans="6:6">
      <c r="F58169" s="1846"/>
    </row>
    <row r="58170" spans="6:6">
      <c r="F58170" s="1846"/>
    </row>
    <row r="58171" spans="6:6">
      <c r="F58171" s="1846"/>
    </row>
    <row r="58172" spans="6:6">
      <c r="F58172" s="1846"/>
    </row>
    <row r="58173" spans="6:6">
      <c r="F58173" s="1846"/>
    </row>
    <row r="58174" spans="6:6">
      <c r="F58174" s="1846"/>
    </row>
    <row r="58175" spans="6:6">
      <c r="F58175" s="1846"/>
    </row>
    <row r="58176" spans="6:6">
      <c r="F58176" s="1846"/>
    </row>
    <row r="58177" spans="6:6">
      <c r="F58177" s="1846"/>
    </row>
    <row r="58178" spans="6:6">
      <c r="F58178" s="1846"/>
    </row>
    <row r="58179" spans="6:6">
      <c r="F58179" s="1846"/>
    </row>
    <row r="58180" spans="6:6">
      <c r="F58180" s="1846"/>
    </row>
    <row r="58181" spans="6:6">
      <c r="F58181" s="1846"/>
    </row>
    <row r="58182" spans="6:6">
      <c r="F58182" s="1846"/>
    </row>
    <row r="58183" spans="6:6">
      <c r="F58183" s="1846"/>
    </row>
    <row r="58184" spans="6:6">
      <c r="F58184" s="1846"/>
    </row>
    <row r="58185" spans="6:6">
      <c r="F58185" s="1846"/>
    </row>
    <row r="58186" spans="6:6">
      <c r="F58186" s="1846"/>
    </row>
    <row r="58187" spans="6:6">
      <c r="F58187" s="1846"/>
    </row>
    <row r="58188" spans="6:6">
      <c r="F58188" s="1846"/>
    </row>
    <row r="58189" spans="6:6">
      <c r="F58189" s="1846"/>
    </row>
    <row r="58190" spans="6:6">
      <c r="F58190" s="1846"/>
    </row>
    <row r="58191" spans="6:6">
      <c r="F58191" s="1846"/>
    </row>
    <row r="58192" spans="6:6">
      <c r="F58192" s="1846"/>
    </row>
    <row r="58193" spans="6:6">
      <c r="F58193" s="1846"/>
    </row>
    <row r="58194" spans="6:6">
      <c r="F58194" s="1846"/>
    </row>
    <row r="58195" spans="6:6">
      <c r="F58195" s="1846"/>
    </row>
    <row r="58196" spans="6:6">
      <c r="F58196" s="1846"/>
    </row>
    <row r="58197" spans="6:6">
      <c r="F58197" s="1846"/>
    </row>
    <row r="58198" spans="6:6">
      <c r="F58198" s="1846"/>
    </row>
    <row r="58199" spans="6:6">
      <c r="F58199" s="1846"/>
    </row>
    <row r="58200" spans="6:6">
      <c r="F58200" s="1846"/>
    </row>
    <row r="58201" spans="6:6">
      <c r="F58201" s="1846"/>
    </row>
    <row r="58202" spans="6:6">
      <c r="F58202" s="1846"/>
    </row>
    <row r="58203" spans="6:6">
      <c r="F58203" s="1846"/>
    </row>
    <row r="58204" spans="6:6">
      <c r="F58204" s="1846"/>
    </row>
    <row r="58205" spans="6:6">
      <c r="F58205" s="1846"/>
    </row>
    <row r="58206" spans="6:6">
      <c r="F58206" s="1846"/>
    </row>
    <row r="58207" spans="6:6">
      <c r="F58207" s="1846"/>
    </row>
    <row r="58208" spans="6:6">
      <c r="F58208" s="1846"/>
    </row>
    <row r="58209" spans="6:6">
      <c r="F58209" s="1846"/>
    </row>
    <row r="58210" spans="6:6">
      <c r="F58210" s="1846"/>
    </row>
    <row r="58211" spans="6:6">
      <c r="F58211" s="1846"/>
    </row>
    <row r="58212" spans="6:6">
      <c r="F58212" s="1846"/>
    </row>
    <row r="58213" spans="6:6">
      <c r="F58213" s="1846"/>
    </row>
    <row r="58214" spans="6:6">
      <c r="F58214" s="1846"/>
    </row>
    <row r="58215" spans="6:6">
      <c r="F58215" s="1846"/>
    </row>
    <row r="58216" spans="6:6">
      <c r="F58216" s="1846"/>
    </row>
    <row r="58217" spans="6:6">
      <c r="F58217" s="1846"/>
    </row>
    <row r="58218" spans="6:6">
      <c r="F58218" s="1846"/>
    </row>
    <row r="58219" spans="6:6">
      <c r="F58219" s="1846"/>
    </row>
    <row r="58220" spans="6:6">
      <c r="F58220" s="1846"/>
    </row>
    <row r="58221" spans="6:6">
      <c r="F58221" s="1846"/>
    </row>
    <row r="58222" spans="6:6">
      <c r="F58222" s="1846"/>
    </row>
    <row r="58223" spans="6:6">
      <c r="F58223" s="1846"/>
    </row>
    <row r="58224" spans="6:6">
      <c r="F58224" s="1846"/>
    </row>
    <row r="58225" spans="6:6">
      <c r="F58225" s="1846"/>
    </row>
    <row r="58226" spans="6:6">
      <c r="F58226" s="1846"/>
    </row>
    <row r="58227" spans="6:6">
      <c r="F58227" s="1846"/>
    </row>
    <row r="58228" spans="6:6">
      <c r="F58228" s="1846"/>
    </row>
    <row r="58229" spans="6:6">
      <c r="F58229" s="1846"/>
    </row>
    <row r="58230" spans="6:6">
      <c r="F58230" s="1846"/>
    </row>
    <row r="58231" spans="6:6">
      <c r="F58231" s="1846"/>
    </row>
    <row r="58232" spans="6:6">
      <c r="F58232" s="1846"/>
    </row>
    <row r="58233" spans="6:6">
      <c r="F58233" s="1846"/>
    </row>
    <row r="58234" spans="6:6">
      <c r="F58234" s="1846"/>
    </row>
    <row r="58235" spans="6:6">
      <c r="F58235" s="1846"/>
    </row>
    <row r="58236" spans="6:6">
      <c r="F58236" s="1846"/>
    </row>
    <row r="58237" spans="6:6">
      <c r="F58237" s="1846"/>
    </row>
    <row r="58238" spans="6:6">
      <c r="F58238" s="1846"/>
    </row>
    <row r="58239" spans="6:6">
      <c r="F58239" s="1846"/>
    </row>
    <row r="58240" spans="6:6">
      <c r="F58240" s="1846"/>
    </row>
    <row r="58241" spans="6:6">
      <c r="F58241" s="1846"/>
    </row>
    <row r="58242" spans="6:6">
      <c r="F58242" s="1846"/>
    </row>
    <row r="58243" spans="6:6">
      <c r="F58243" s="1846"/>
    </row>
    <row r="58244" spans="6:6">
      <c r="F58244" s="1846"/>
    </row>
    <row r="58245" spans="6:6">
      <c r="F58245" s="1846"/>
    </row>
    <row r="58246" spans="6:6">
      <c r="F58246" s="1846"/>
    </row>
    <row r="58247" spans="6:6">
      <c r="F58247" s="1846"/>
    </row>
    <row r="58248" spans="6:6">
      <c r="F58248" s="1846"/>
    </row>
    <row r="58249" spans="6:6">
      <c r="F58249" s="1846"/>
    </row>
    <row r="58250" spans="6:6">
      <c r="F58250" s="1846"/>
    </row>
    <row r="58251" spans="6:6">
      <c r="F58251" s="1846"/>
    </row>
    <row r="58252" spans="6:6">
      <c r="F58252" s="1846"/>
    </row>
    <row r="58253" spans="6:6">
      <c r="F58253" s="1846"/>
    </row>
    <row r="58254" spans="6:6">
      <c r="F58254" s="1846"/>
    </row>
    <row r="58255" spans="6:6">
      <c r="F58255" s="1846"/>
    </row>
    <row r="58256" spans="6:6">
      <c r="F58256" s="1846"/>
    </row>
    <row r="58257" spans="6:6">
      <c r="F58257" s="1846"/>
    </row>
    <row r="58258" spans="6:6">
      <c r="F58258" s="1846"/>
    </row>
    <row r="58259" spans="6:6">
      <c r="F58259" s="1846"/>
    </row>
    <row r="58260" spans="6:6">
      <c r="F58260" s="1846"/>
    </row>
    <row r="58261" spans="6:6">
      <c r="F58261" s="1846"/>
    </row>
    <row r="58262" spans="6:6">
      <c r="F58262" s="1846"/>
    </row>
    <row r="58263" spans="6:6">
      <c r="F58263" s="1846"/>
    </row>
    <row r="58264" spans="6:6">
      <c r="F58264" s="1846"/>
    </row>
    <row r="58265" spans="6:6">
      <c r="F58265" s="1846"/>
    </row>
    <row r="58266" spans="6:6">
      <c r="F58266" s="1846"/>
    </row>
    <row r="58267" spans="6:6">
      <c r="F58267" s="1846"/>
    </row>
    <row r="58268" spans="6:6">
      <c r="F58268" s="1846"/>
    </row>
    <row r="58269" spans="6:6">
      <c r="F58269" s="1846"/>
    </row>
    <row r="58270" spans="6:6">
      <c r="F58270" s="1846"/>
    </row>
    <row r="58271" spans="6:6">
      <c r="F58271" s="1846"/>
    </row>
    <row r="58272" spans="6:6">
      <c r="F58272" s="1846"/>
    </row>
    <row r="58273" spans="6:6">
      <c r="F58273" s="1846"/>
    </row>
    <row r="58274" spans="6:6">
      <c r="F58274" s="1846"/>
    </row>
    <row r="58275" spans="6:6">
      <c r="F58275" s="1846"/>
    </row>
    <row r="58276" spans="6:6">
      <c r="F58276" s="1846"/>
    </row>
    <row r="58277" spans="6:6">
      <c r="F58277" s="1846"/>
    </row>
    <row r="58278" spans="6:6">
      <c r="F58278" s="1846"/>
    </row>
    <row r="58279" spans="6:6">
      <c r="F58279" s="1846"/>
    </row>
    <row r="58280" spans="6:6">
      <c r="F58280" s="1846"/>
    </row>
    <row r="58281" spans="6:6">
      <c r="F58281" s="1846"/>
    </row>
    <row r="58282" spans="6:6">
      <c r="F58282" s="1846"/>
    </row>
    <row r="58283" spans="6:6">
      <c r="F58283" s="1846"/>
    </row>
    <row r="58284" spans="6:6">
      <c r="F58284" s="1846"/>
    </row>
    <row r="58285" spans="6:6">
      <c r="F58285" s="1846"/>
    </row>
    <row r="58286" spans="6:6">
      <c r="F58286" s="1846"/>
    </row>
    <row r="58287" spans="6:6">
      <c r="F58287" s="1846"/>
    </row>
    <row r="58288" spans="6:6">
      <c r="F58288" s="1846"/>
    </row>
    <row r="58289" spans="6:6">
      <c r="F58289" s="1846"/>
    </row>
    <row r="58290" spans="6:6">
      <c r="F58290" s="1846"/>
    </row>
    <row r="58291" spans="6:6">
      <c r="F58291" s="1846"/>
    </row>
    <row r="58292" spans="6:6">
      <c r="F58292" s="1846"/>
    </row>
    <row r="58293" spans="6:6">
      <c r="F58293" s="1846"/>
    </row>
    <row r="58294" spans="6:6">
      <c r="F58294" s="1846"/>
    </row>
    <row r="58295" spans="6:6">
      <c r="F58295" s="1846"/>
    </row>
    <row r="58296" spans="6:6">
      <c r="F58296" s="1846"/>
    </row>
    <row r="58297" spans="6:6">
      <c r="F58297" s="1846"/>
    </row>
    <row r="58298" spans="6:6">
      <c r="F58298" s="1846"/>
    </row>
    <row r="58299" spans="6:6">
      <c r="F58299" s="1846"/>
    </row>
    <row r="58300" spans="6:6">
      <c r="F58300" s="1846"/>
    </row>
    <row r="58301" spans="6:6">
      <c r="F58301" s="1846"/>
    </row>
    <row r="58302" spans="6:6">
      <c r="F58302" s="1846"/>
    </row>
    <row r="58303" spans="6:6">
      <c r="F58303" s="1846"/>
    </row>
    <row r="58304" spans="6:6">
      <c r="F58304" s="1846"/>
    </row>
    <row r="58305" spans="6:6">
      <c r="F58305" s="1846"/>
    </row>
    <row r="58306" spans="6:6">
      <c r="F58306" s="1846"/>
    </row>
    <row r="58307" spans="6:6">
      <c r="F58307" s="1846"/>
    </row>
    <row r="58308" spans="6:6">
      <c r="F58308" s="1846"/>
    </row>
    <row r="58309" spans="6:6">
      <c r="F58309" s="1846"/>
    </row>
    <row r="58310" spans="6:6">
      <c r="F58310" s="1846"/>
    </row>
    <row r="58311" spans="6:6">
      <c r="F58311" s="1846"/>
    </row>
    <row r="58312" spans="6:6">
      <c r="F58312" s="1846"/>
    </row>
    <row r="58313" spans="6:6">
      <c r="F58313" s="1846"/>
    </row>
    <row r="58314" spans="6:6">
      <c r="F58314" s="1846"/>
    </row>
    <row r="58315" spans="6:6">
      <c r="F58315" s="1846"/>
    </row>
    <row r="58316" spans="6:6">
      <c r="F58316" s="1846"/>
    </row>
    <row r="58317" spans="6:6">
      <c r="F58317" s="1846"/>
    </row>
    <row r="58318" spans="6:6">
      <c r="F58318" s="1846"/>
    </row>
    <row r="58319" spans="6:6">
      <c r="F58319" s="1846"/>
    </row>
    <row r="58320" spans="6:6">
      <c r="F58320" s="1846"/>
    </row>
    <row r="58321" spans="6:6">
      <c r="F58321" s="1846"/>
    </row>
    <row r="58322" spans="6:6">
      <c r="F58322" s="1846"/>
    </row>
    <row r="58323" spans="6:6">
      <c r="F58323" s="1846"/>
    </row>
    <row r="58324" spans="6:6">
      <c r="F58324" s="1846"/>
    </row>
    <row r="58325" spans="6:6">
      <c r="F58325" s="1846"/>
    </row>
    <row r="58326" spans="6:6">
      <c r="F58326" s="1846"/>
    </row>
    <row r="58327" spans="6:6">
      <c r="F58327" s="1846"/>
    </row>
    <row r="58328" spans="6:6">
      <c r="F58328" s="1846"/>
    </row>
    <row r="58329" spans="6:6">
      <c r="F58329" s="1846"/>
    </row>
    <row r="58330" spans="6:6">
      <c r="F58330" s="1846"/>
    </row>
    <row r="58331" spans="6:6">
      <c r="F58331" s="1846"/>
    </row>
    <row r="58332" spans="6:6">
      <c r="F58332" s="1846"/>
    </row>
    <row r="58333" spans="6:6">
      <c r="F58333" s="1846"/>
    </row>
    <row r="58334" spans="6:6">
      <c r="F58334" s="1846"/>
    </row>
    <row r="58335" spans="6:6">
      <c r="F58335" s="1846"/>
    </row>
    <row r="58336" spans="6:6">
      <c r="F58336" s="1846"/>
    </row>
    <row r="58337" spans="6:6">
      <c r="F58337" s="1846"/>
    </row>
    <row r="58338" spans="6:6">
      <c r="F58338" s="1846"/>
    </row>
    <row r="58339" spans="6:6">
      <c r="F58339" s="1846"/>
    </row>
    <row r="58340" spans="6:6">
      <c r="F58340" s="1846"/>
    </row>
    <row r="58341" spans="6:6">
      <c r="F58341" s="1846"/>
    </row>
    <row r="58342" spans="6:6">
      <c r="F58342" s="1846"/>
    </row>
    <row r="58343" spans="6:6">
      <c r="F58343" s="1846"/>
    </row>
    <row r="58344" spans="6:6">
      <c r="F58344" s="1846"/>
    </row>
    <row r="58345" spans="6:6">
      <c r="F58345" s="1846"/>
    </row>
    <row r="58346" spans="6:6">
      <c r="F58346" s="1846"/>
    </row>
    <row r="58347" spans="6:6">
      <c r="F58347" s="1846"/>
    </row>
    <row r="58348" spans="6:6">
      <c r="F58348" s="1846"/>
    </row>
    <row r="58349" spans="6:6">
      <c r="F58349" s="1846"/>
    </row>
    <row r="58350" spans="6:6">
      <c r="F58350" s="1846"/>
    </row>
    <row r="58351" spans="6:6">
      <c r="F58351" s="1846"/>
    </row>
    <row r="58352" spans="6:6">
      <c r="F58352" s="1846"/>
    </row>
    <row r="58353" spans="6:6">
      <c r="F58353" s="1846"/>
    </row>
    <row r="58354" spans="6:6">
      <c r="F58354" s="1846"/>
    </row>
    <row r="58355" spans="6:6">
      <c r="F58355" s="1846"/>
    </row>
    <row r="58356" spans="6:6">
      <c r="F58356" s="1846"/>
    </row>
    <row r="58357" spans="6:6">
      <c r="F58357" s="1846"/>
    </row>
    <row r="58358" spans="6:6">
      <c r="F58358" s="1846"/>
    </row>
    <row r="58359" spans="6:6">
      <c r="F58359" s="1846"/>
    </row>
    <row r="58360" spans="6:6">
      <c r="F58360" s="1846"/>
    </row>
    <row r="58361" spans="6:6">
      <c r="F58361" s="1846"/>
    </row>
    <row r="58362" spans="6:6">
      <c r="F58362" s="1846"/>
    </row>
    <row r="58363" spans="6:6">
      <c r="F58363" s="1846"/>
    </row>
    <row r="58364" spans="6:6">
      <c r="F58364" s="1846"/>
    </row>
    <row r="58365" spans="6:6">
      <c r="F58365" s="1846"/>
    </row>
    <row r="58366" spans="6:6">
      <c r="F58366" s="1846"/>
    </row>
    <row r="58367" spans="6:6">
      <c r="F58367" s="1846"/>
    </row>
    <row r="58368" spans="6:6">
      <c r="F58368" s="1846"/>
    </row>
    <row r="58369" spans="6:6">
      <c r="F58369" s="1846"/>
    </row>
    <row r="58370" spans="6:6">
      <c r="F58370" s="1846"/>
    </row>
    <row r="58371" spans="6:6">
      <c r="F58371" s="1846"/>
    </row>
    <row r="58372" spans="6:6">
      <c r="F58372" s="1846"/>
    </row>
    <row r="58373" spans="6:6">
      <c r="F58373" s="1846"/>
    </row>
    <row r="58374" spans="6:6">
      <c r="F58374" s="1846"/>
    </row>
    <row r="58375" spans="6:6">
      <c r="F58375" s="1846"/>
    </row>
    <row r="58376" spans="6:6">
      <c r="F58376" s="1846"/>
    </row>
    <row r="58377" spans="6:6">
      <c r="F58377" s="1846"/>
    </row>
    <row r="58378" spans="6:6">
      <c r="F58378" s="1846"/>
    </row>
    <row r="58379" spans="6:6">
      <c r="F58379" s="1846"/>
    </row>
    <row r="58380" spans="6:6">
      <c r="F58380" s="1846"/>
    </row>
    <row r="58381" spans="6:6">
      <c r="F58381" s="1846"/>
    </row>
    <row r="58382" spans="6:6">
      <c r="F58382" s="1846"/>
    </row>
    <row r="58383" spans="6:6">
      <c r="F58383" s="1846"/>
    </row>
    <row r="58384" spans="6:6">
      <c r="F58384" s="1846"/>
    </row>
    <row r="58385" spans="6:6">
      <c r="F58385" s="1846"/>
    </row>
    <row r="58386" spans="6:6">
      <c r="F58386" s="1846"/>
    </row>
    <row r="58387" spans="6:6">
      <c r="F58387" s="1846"/>
    </row>
    <row r="58388" spans="6:6">
      <c r="F58388" s="1846"/>
    </row>
    <row r="58389" spans="6:6">
      <c r="F58389" s="1846"/>
    </row>
    <row r="58390" spans="6:6">
      <c r="F58390" s="1846"/>
    </row>
    <row r="58391" spans="6:6">
      <c r="F58391" s="1846"/>
    </row>
    <row r="58392" spans="6:6">
      <c r="F58392" s="1846"/>
    </row>
    <row r="58393" spans="6:6">
      <c r="F58393" s="1846"/>
    </row>
    <row r="58394" spans="6:6">
      <c r="F58394" s="1846"/>
    </row>
    <row r="58395" spans="6:6">
      <c r="F58395" s="1846"/>
    </row>
    <row r="58396" spans="6:6">
      <c r="F58396" s="1846"/>
    </row>
    <row r="58397" spans="6:6">
      <c r="F58397" s="1846"/>
    </row>
    <row r="58398" spans="6:6">
      <c r="F58398" s="1846"/>
    </row>
    <row r="58399" spans="6:6">
      <c r="F58399" s="1846"/>
    </row>
    <row r="58400" spans="6:6">
      <c r="F58400" s="1846"/>
    </row>
    <row r="58401" spans="6:6">
      <c r="F58401" s="1846"/>
    </row>
    <row r="58402" spans="6:6">
      <c r="F58402" s="1846"/>
    </row>
    <row r="58403" spans="6:6">
      <c r="F58403" s="1846"/>
    </row>
    <row r="58404" spans="6:6">
      <c r="F58404" s="1846"/>
    </row>
    <row r="58405" spans="6:6">
      <c r="F58405" s="1846"/>
    </row>
    <row r="58406" spans="6:6">
      <c r="F58406" s="1846"/>
    </row>
    <row r="58407" spans="6:6">
      <c r="F58407" s="1846"/>
    </row>
    <row r="58408" spans="6:6">
      <c r="F58408" s="1846"/>
    </row>
    <row r="58409" spans="6:6">
      <c r="F58409" s="1846"/>
    </row>
    <row r="58410" spans="6:6">
      <c r="F58410" s="1846"/>
    </row>
    <row r="58411" spans="6:6">
      <c r="F58411" s="1846"/>
    </row>
    <row r="58412" spans="6:6">
      <c r="F58412" s="1846"/>
    </row>
    <row r="58413" spans="6:6">
      <c r="F58413" s="1846"/>
    </row>
    <row r="58414" spans="6:6">
      <c r="F58414" s="1846"/>
    </row>
    <row r="58415" spans="6:6">
      <c r="F58415" s="1846"/>
    </row>
    <row r="58416" spans="6:6">
      <c r="F58416" s="1846"/>
    </row>
    <row r="58417" spans="6:6">
      <c r="F58417" s="1846"/>
    </row>
    <row r="58418" spans="6:6">
      <c r="F58418" s="1846"/>
    </row>
    <row r="58419" spans="6:6">
      <c r="F58419" s="1846"/>
    </row>
    <row r="58420" spans="6:6">
      <c r="F58420" s="1846"/>
    </row>
    <row r="58421" spans="6:6">
      <c r="F58421" s="1846"/>
    </row>
    <row r="58422" spans="6:6">
      <c r="F58422" s="1846"/>
    </row>
    <row r="58423" spans="6:6">
      <c r="F58423" s="1846"/>
    </row>
    <row r="58424" spans="6:6">
      <c r="F58424" s="1846"/>
    </row>
    <row r="58425" spans="6:6">
      <c r="F58425" s="1846"/>
    </row>
    <row r="58426" spans="6:6">
      <c r="F58426" s="1846"/>
    </row>
    <row r="58427" spans="6:6">
      <c r="F58427" s="1846"/>
    </row>
    <row r="58428" spans="6:6">
      <c r="F58428" s="1846"/>
    </row>
    <row r="58429" spans="6:6">
      <c r="F58429" s="1846"/>
    </row>
    <row r="58430" spans="6:6">
      <c r="F58430" s="1846"/>
    </row>
    <row r="58431" spans="6:6">
      <c r="F58431" s="1846"/>
    </row>
    <row r="58432" spans="6:6">
      <c r="F58432" s="1846"/>
    </row>
    <row r="58433" spans="6:6">
      <c r="F58433" s="1846"/>
    </row>
    <row r="58434" spans="6:6">
      <c r="F58434" s="1846"/>
    </row>
    <row r="58435" spans="6:6">
      <c r="F58435" s="1846"/>
    </row>
    <row r="58436" spans="6:6">
      <c r="F58436" s="1846"/>
    </row>
    <row r="58437" spans="6:6">
      <c r="F58437" s="1846"/>
    </row>
    <row r="58438" spans="6:6">
      <c r="F58438" s="1846"/>
    </row>
    <row r="58439" spans="6:6">
      <c r="F58439" s="1846"/>
    </row>
    <row r="58440" spans="6:6">
      <c r="F58440" s="1846"/>
    </row>
    <row r="58441" spans="6:6">
      <c r="F58441" s="1846"/>
    </row>
    <row r="58442" spans="6:6">
      <c r="F58442" s="1846"/>
    </row>
    <row r="58443" spans="6:6">
      <c r="F58443" s="1846"/>
    </row>
    <row r="58444" spans="6:6">
      <c r="F58444" s="1846"/>
    </row>
    <row r="58445" spans="6:6">
      <c r="F58445" s="1846"/>
    </row>
    <row r="58446" spans="6:6">
      <c r="F58446" s="1846"/>
    </row>
    <row r="58447" spans="6:6">
      <c r="F58447" s="1846"/>
    </row>
    <row r="58448" spans="6:6">
      <c r="F58448" s="1846"/>
    </row>
    <row r="58449" spans="6:6">
      <c r="F58449" s="1846"/>
    </row>
    <row r="58450" spans="6:6">
      <c r="F58450" s="1846"/>
    </row>
    <row r="58451" spans="6:6">
      <c r="F58451" s="1846"/>
    </row>
    <row r="58452" spans="6:6">
      <c r="F58452" s="1846"/>
    </row>
    <row r="58453" spans="6:6">
      <c r="F58453" s="1846"/>
    </row>
    <row r="58454" spans="6:6">
      <c r="F58454" s="1846"/>
    </row>
    <row r="58455" spans="6:6">
      <c r="F58455" s="1846"/>
    </row>
    <row r="58456" spans="6:6">
      <c r="F58456" s="1846"/>
    </row>
    <row r="58457" spans="6:6">
      <c r="F58457" s="1846"/>
    </row>
    <row r="58458" spans="6:6">
      <c r="F58458" s="1846"/>
    </row>
    <row r="58459" spans="6:6">
      <c r="F58459" s="1846"/>
    </row>
    <row r="58460" spans="6:6">
      <c r="F58460" s="1846"/>
    </row>
    <row r="58461" spans="6:6">
      <c r="F58461" s="1846"/>
    </row>
    <row r="58462" spans="6:6">
      <c r="F58462" s="1846"/>
    </row>
    <row r="58463" spans="6:6">
      <c r="F58463" s="1846"/>
    </row>
    <row r="58464" spans="6:6">
      <c r="F58464" s="1846"/>
    </row>
    <row r="58465" spans="6:6">
      <c r="F58465" s="1846"/>
    </row>
    <row r="58466" spans="6:6">
      <c r="F58466" s="1846"/>
    </row>
    <row r="58467" spans="6:6">
      <c r="F58467" s="1846"/>
    </row>
    <row r="58468" spans="6:6">
      <c r="F58468" s="1846"/>
    </row>
    <row r="58469" spans="6:6">
      <c r="F58469" s="1846"/>
    </row>
    <row r="58470" spans="6:6">
      <c r="F58470" s="1846"/>
    </row>
    <row r="58471" spans="6:6">
      <c r="F58471" s="1846"/>
    </row>
    <row r="58472" spans="6:6">
      <c r="F58472" s="1846"/>
    </row>
    <row r="58473" spans="6:6">
      <c r="F58473" s="1846"/>
    </row>
    <row r="58474" spans="6:6">
      <c r="F58474" s="1846"/>
    </row>
    <row r="58475" spans="6:6">
      <c r="F58475" s="1846"/>
    </row>
    <row r="58476" spans="6:6">
      <c r="F58476" s="1846"/>
    </row>
    <row r="58477" spans="6:6">
      <c r="F58477" s="1846"/>
    </row>
    <row r="58478" spans="6:6">
      <c r="F58478" s="1846"/>
    </row>
    <row r="58479" spans="6:6">
      <c r="F58479" s="1846"/>
    </row>
    <row r="58480" spans="6:6">
      <c r="F58480" s="1846"/>
    </row>
    <row r="58481" spans="6:6">
      <c r="F58481" s="1846"/>
    </row>
    <row r="58482" spans="6:6">
      <c r="F58482" s="1846"/>
    </row>
    <row r="58483" spans="6:6">
      <c r="F58483" s="1846"/>
    </row>
    <row r="58484" spans="6:6">
      <c r="F58484" s="1846"/>
    </row>
    <row r="58485" spans="6:6">
      <c r="F58485" s="1846"/>
    </row>
    <row r="58486" spans="6:6">
      <c r="F58486" s="1846"/>
    </row>
    <row r="58487" spans="6:6">
      <c r="F58487" s="1846"/>
    </row>
    <row r="58488" spans="6:6">
      <c r="F58488" s="1846"/>
    </row>
    <row r="58489" spans="6:6">
      <c r="F58489" s="1846"/>
    </row>
    <row r="58490" spans="6:6">
      <c r="F58490" s="1846"/>
    </row>
    <row r="58491" spans="6:6">
      <c r="F58491" s="1846"/>
    </row>
    <row r="58492" spans="6:6">
      <c r="F58492" s="1846"/>
    </row>
    <row r="58493" spans="6:6">
      <c r="F58493" s="1846"/>
    </row>
    <row r="58494" spans="6:6">
      <c r="F58494" s="1846"/>
    </row>
    <row r="58495" spans="6:6">
      <c r="F58495" s="1846"/>
    </row>
    <row r="58496" spans="6:6">
      <c r="F58496" s="1846"/>
    </row>
    <row r="58497" spans="6:6">
      <c r="F58497" s="1846"/>
    </row>
    <row r="58498" spans="6:6">
      <c r="F58498" s="1846"/>
    </row>
    <row r="58499" spans="6:6">
      <c r="F58499" s="1846"/>
    </row>
    <row r="58500" spans="6:6">
      <c r="F58500" s="1846"/>
    </row>
    <row r="58501" spans="6:6">
      <c r="F58501" s="1846"/>
    </row>
    <row r="58502" spans="6:6">
      <c r="F58502" s="1846"/>
    </row>
    <row r="58503" spans="6:6">
      <c r="F58503" s="1846"/>
    </row>
    <row r="58504" spans="6:6">
      <c r="F58504" s="1846"/>
    </row>
    <row r="58505" spans="6:6">
      <c r="F58505" s="1846"/>
    </row>
    <row r="58506" spans="6:6">
      <c r="F58506" s="1846"/>
    </row>
    <row r="58507" spans="6:6">
      <c r="F58507" s="1846"/>
    </row>
    <row r="58508" spans="6:6">
      <c r="F58508" s="1846"/>
    </row>
    <row r="58509" spans="6:6">
      <c r="F58509" s="1846"/>
    </row>
    <row r="58510" spans="6:6">
      <c r="F58510" s="1846"/>
    </row>
    <row r="58511" spans="6:6">
      <c r="F58511" s="1846"/>
    </row>
    <row r="58512" spans="6:6">
      <c r="F58512" s="1846"/>
    </row>
    <row r="58513" spans="6:6">
      <c r="F58513" s="1846"/>
    </row>
    <row r="58514" spans="6:6">
      <c r="F58514" s="1846"/>
    </row>
    <row r="58515" spans="6:6">
      <c r="F58515" s="1846"/>
    </row>
    <row r="58516" spans="6:6">
      <c r="F58516" s="1846"/>
    </row>
    <row r="58517" spans="6:6">
      <c r="F58517" s="1846"/>
    </row>
    <row r="58518" spans="6:6">
      <c r="F58518" s="1846"/>
    </row>
    <row r="58519" spans="6:6">
      <c r="F58519" s="1846"/>
    </row>
    <row r="58520" spans="6:6">
      <c r="F58520" s="1846"/>
    </row>
    <row r="58521" spans="6:6">
      <c r="F58521" s="1846"/>
    </row>
    <row r="58522" spans="6:6">
      <c r="F58522" s="1846"/>
    </row>
    <row r="58523" spans="6:6">
      <c r="F58523" s="1846"/>
    </row>
    <row r="58524" spans="6:6">
      <c r="F58524" s="1846"/>
    </row>
    <row r="58525" spans="6:6">
      <c r="F58525" s="1846"/>
    </row>
    <row r="58526" spans="6:6">
      <c r="F58526" s="1846"/>
    </row>
    <row r="58527" spans="6:6">
      <c r="F58527" s="1846"/>
    </row>
    <row r="58528" spans="6:6">
      <c r="F58528" s="1846"/>
    </row>
    <row r="58529" spans="6:6">
      <c r="F58529" s="1846"/>
    </row>
    <row r="58530" spans="6:6">
      <c r="F58530" s="1846"/>
    </row>
    <row r="58531" spans="6:6">
      <c r="F58531" s="1846"/>
    </row>
    <row r="58532" spans="6:6">
      <c r="F58532" s="1846"/>
    </row>
    <row r="58533" spans="6:6">
      <c r="F58533" s="1846"/>
    </row>
    <row r="58534" spans="6:6">
      <c r="F58534" s="1846"/>
    </row>
    <row r="58535" spans="6:6">
      <c r="F58535" s="1846"/>
    </row>
    <row r="58536" spans="6:6">
      <c r="F58536" s="1846"/>
    </row>
    <row r="58537" spans="6:6">
      <c r="F58537" s="1846"/>
    </row>
    <row r="58538" spans="6:6">
      <c r="F58538" s="1846"/>
    </row>
    <row r="58539" spans="6:6">
      <c r="F58539" s="1846"/>
    </row>
    <row r="58540" spans="6:6">
      <c r="F58540" s="1846"/>
    </row>
    <row r="58541" spans="6:6">
      <c r="F58541" s="1846"/>
    </row>
    <row r="58542" spans="6:6">
      <c r="F58542" s="1846"/>
    </row>
    <row r="58543" spans="6:6">
      <c r="F58543" s="1846"/>
    </row>
    <row r="58544" spans="6:6">
      <c r="F58544" s="1846"/>
    </row>
    <row r="58545" spans="6:6">
      <c r="F58545" s="1846"/>
    </row>
    <row r="58546" spans="6:6">
      <c r="F58546" s="1846"/>
    </row>
    <row r="58547" spans="6:6">
      <c r="F58547" s="1846"/>
    </row>
    <row r="58548" spans="6:6">
      <c r="F58548" s="1846"/>
    </row>
    <row r="58549" spans="6:6">
      <c r="F58549" s="1846"/>
    </row>
    <row r="58550" spans="6:6">
      <c r="F58550" s="1846"/>
    </row>
    <row r="58551" spans="6:6">
      <c r="F58551" s="1846"/>
    </row>
    <row r="58552" spans="6:6">
      <c r="F58552" s="1846"/>
    </row>
    <row r="58553" spans="6:6">
      <c r="F58553" s="1846"/>
    </row>
    <row r="58554" spans="6:6">
      <c r="F58554" s="1846"/>
    </row>
    <row r="58555" spans="6:6">
      <c r="F58555" s="1846"/>
    </row>
    <row r="58556" spans="6:6">
      <c r="F58556" s="1846"/>
    </row>
    <row r="58557" spans="6:6">
      <c r="F58557" s="1846"/>
    </row>
    <row r="58558" spans="6:6">
      <c r="F58558" s="1846"/>
    </row>
    <row r="58559" spans="6:6">
      <c r="F58559" s="1846"/>
    </row>
    <row r="58560" spans="6:6">
      <c r="F58560" s="1846"/>
    </row>
    <row r="58561" spans="6:6">
      <c r="F58561" s="1846"/>
    </row>
    <row r="58562" spans="6:6">
      <c r="F58562" s="1846"/>
    </row>
    <row r="58563" spans="6:6">
      <c r="F58563" s="1846"/>
    </row>
    <row r="58564" spans="6:6">
      <c r="F58564" s="1846"/>
    </row>
    <row r="58565" spans="6:6">
      <c r="F58565" s="1846"/>
    </row>
    <row r="58566" spans="6:6">
      <c r="F58566" s="1846"/>
    </row>
    <row r="58567" spans="6:6">
      <c r="F58567" s="1846"/>
    </row>
    <row r="58568" spans="6:6">
      <c r="F58568" s="1846"/>
    </row>
    <row r="58569" spans="6:6">
      <c r="F58569" s="1846"/>
    </row>
    <row r="58570" spans="6:6">
      <c r="F58570" s="1846"/>
    </row>
    <row r="58571" spans="6:6">
      <c r="F58571" s="1846"/>
    </row>
    <row r="58572" spans="6:6">
      <c r="F58572" s="1846"/>
    </row>
    <row r="58573" spans="6:6">
      <c r="F58573" s="1846"/>
    </row>
    <row r="58574" spans="6:6">
      <c r="F58574" s="1846"/>
    </row>
    <row r="58575" spans="6:6">
      <c r="F58575" s="1846"/>
    </row>
    <row r="58576" spans="6:6">
      <c r="F58576" s="1846"/>
    </row>
    <row r="58577" spans="6:6">
      <c r="F58577" s="1846"/>
    </row>
    <row r="58578" spans="6:6">
      <c r="F58578" s="1846"/>
    </row>
    <row r="58579" spans="6:6">
      <c r="F58579" s="1846"/>
    </row>
    <row r="58580" spans="6:6">
      <c r="F58580" s="1846"/>
    </row>
    <row r="58581" spans="6:6">
      <c r="F58581" s="1846"/>
    </row>
    <row r="58582" spans="6:6">
      <c r="F58582" s="1846"/>
    </row>
    <row r="58583" spans="6:6">
      <c r="F58583" s="1846"/>
    </row>
    <row r="58584" spans="6:6">
      <c r="F58584" s="1846"/>
    </row>
    <row r="58585" spans="6:6">
      <c r="F58585" s="1846"/>
    </row>
    <row r="58586" spans="6:6">
      <c r="F58586" s="1846"/>
    </row>
    <row r="58587" spans="6:6">
      <c r="F58587" s="1846"/>
    </row>
    <row r="58588" spans="6:6">
      <c r="F58588" s="1846"/>
    </row>
    <row r="58589" spans="6:6">
      <c r="F58589" s="1846"/>
    </row>
    <row r="58590" spans="6:6">
      <c r="F58590" s="1846"/>
    </row>
    <row r="58591" spans="6:6">
      <c r="F58591" s="1846"/>
    </row>
    <row r="58592" spans="6:6">
      <c r="F58592" s="1846"/>
    </row>
    <row r="58593" spans="6:6">
      <c r="F58593" s="1846"/>
    </row>
    <row r="58594" spans="6:6">
      <c r="F58594" s="1846"/>
    </row>
    <row r="58595" spans="6:6">
      <c r="F58595" s="1846"/>
    </row>
    <row r="58596" spans="6:6">
      <c r="F58596" s="1846"/>
    </row>
    <row r="58597" spans="6:6">
      <c r="F58597" s="1846"/>
    </row>
    <row r="58598" spans="6:6">
      <c r="F58598" s="1846"/>
    </row>
    <row r="58599" spans="6:6">
      <c r="F58599" s="1846"/>
    </row>
    <row r="58600" spans="6:6">
      <c r="F58600" s="1846"/>
    </row>
    <row r="58601" spans="6:6">
      <c r="F58601" s="1846"/>
    </row>
    <row r="58602" spans="6:6">
      <c r="F58602" s="1846"/>
    </row>
    <row r="58603" spans="6:6">
      <c r="F58603" s="1846"/>
    </row>
    <row r="58604" spans="6:6">
      <c r="F58604" s="1846"/>
    </row>
    <row r="58605" spans="6:6">
      <c r="F58605" s="1846"/>
    </row>
    <row r="58606" spans="6:6">
      <c r="F58606" s="1846"/>
    </row>
    <row r="58607" spans="6:6">
      <c r="F58607" s="1846"/>
    </row>
    <row r="58608" spans="6:6">
      <c r="F58608" s="1846"/>
    </row>
    <row r="58609" spans="6:6">
      <c r="F58609" s="1846"/>
    </row>
    <row r="58610" spans="6:6">
      <c r="F58610" s="1846"/>
    </row>
    <row r="58611" spans="6:6">
      <c r="F58611" s="1846"/>
    </row>
    <row r="58612" spans="6:6">
      <c r="F58612" s="1846"/>
    </row>
    <row r="58613" spans="6:6">
      <c r="F58613" s="1846"/>
    </row>
    <row r="58614" spans="6:6">
      <c r="F58614" s="1846"/>
    </row>
    <row r="58615" spans="6:6">
      <c r="F58615" s="1846"/>
    </row>
    <row r="58616" spans="6:6">
      <c r="F58616" s="1846"/>
    </row>
    <row r="58617" spans="6:6">
      <c r="F58617" s="1846"/>
    </row>
    <row r="58618" spans="6:6">
      <c r="F58618" s="1846"/>
    </row>
    <row r="58619" spans="6:6">
      <c r="F58619" s="1846"/>
    </row>
    <row r="58620" spans="6:6">
      <c r="F58620" s="1846"/>
    </row>
    <row r="58621" spans="6:6">
      <c r="F58621" s="1846"/>
    </row>
    <row r="58622" spans="6:6">
      <c r="F58622" s="1846"/>
    </row>
    <row r="58623" spans="6:6">
      <c r="F58623" s="1846"/>
    </row>
    <row r="58624" spans="6:6">
      <c r="F58624" s="1846"/>
    </row>
    <row r="58625" spans="6:6">
      <c r="F58625" s="1846"/>
    </row>
    <row r="58626" spans="6:6">
      <c r="F58626" s="1846"/>
    </row>
    <row r="58627" spans="6:6">
      <c r="F58627" s="1846"/>
    </row>
    <row r="58628" spans="6:6">
      <c r="F58628" s="1846"/>
    </row>
    <row r="58629" spans="6:6">
      <c r="F58629" s="1846"/>
    </row>
    <row r="58630" spans="6:6">
      <c r="F58630" s="1846"/>
    </row>
    <row r="58631" spans="6:6">
      <c r="F58631" s="1846"/>
    </row>
    <row r="58632" spans="6:6">
      <c r="F58632" s="1846"/>
    </row>
    <row r="58633" spans="6:6">
      <c r="F58633" s="1846"/>
    </row>
    <row r="58634" spans="6:6">
      <c r="F58634" s="1846"/>
    </row>
    <row r="58635" spans="6:6">
      <c r="F58635" s="1846"/>
    </row>
    <row r="58636" spans="6:6">
      <c r="F58636" s="1846"/>
    </row>
    <row r="58637" spans="6:6">
      <c r="F58637" s="1846"/>
    </row>
    <row r="58638" spans="6:6">
      <c r="F58638" s="1846"/>
    </row>
    <row r="58639" spans="6:6">
      <c r="F58639" s="1846"/>
    </row>
    <row r="58640" spans="6:6">
      <c r="F58640" s="1846"/>
    </row>
    <row r="58641" spans="6:6">
      <c r="F58641" s="1846"/>
    </row>
    <row r="58642" spans="6:6">
      <c r="F58642" s="1846"/>
    </row>
    <row r="58643" spans="6:6">
      <c r="F58643" s="1846"/>
    </row>
    <row r="58644" spans="6:6">
      <c r="F58644" s="1846"/>
    </row>
    <row r="58645" spans="6:6">
      <c r="F58645" s="1846"/>
    </row>
    <row r="58646" spans="6:6">
      <c r="F58646" s="1846"/>
    </row>
    <row r="58647" spans="6:6">
      <c r="F58647" s="1846"/>
    </row>
    <row r="58648" spans="6:6">
      <c r="F58648" s="1846"/>
    </row>
    <row r="58649" spans="6:6">
      <c r="F58649" s="1846"/>
    </row>
    <row r="58650" spans="6:6">
      <c r="F58650" s="1846"/>
    </row>
    <row r="58651" spans="6:6">
      <c r="F58651" s="1846"/>
    </row>
    <row r="58652" spans="6:6">
      <c r="F58652" s="1846"/>
    </row>
    <row r="58653" spans="6:6">
      <c r="F58653" s="1846"/>
    </row>
    <row r="58654" spans="6:6">
      <c r="F58654" s="1846"/>
    </row>
    <row r="58655" spans="6:6">
      <c r="F58655" s="1846"/>
    </row>
    <row r="58656" spans="6:6">
      <c r="F58656" s="1846"/>
    </row>
    <row r="58657" spans="6:6">
      <c r="F58657" s="1846"/>
    </row>
    <row r="58658" spans="6:6">
      <c r="F58658" s="1846"/>
    </row>
    <row r="58659" spans="6:6">
      <c r="F58659" s="1846"/>
    </row>
    <row r="58660" spans="6:6">
      <c r="F58660" s="1846"/>
    </row>
    <row r="58661" spans="6:6">
      <c r="F58661" s="1846"/>
    </row>
    <row r="58662" spans="6:6">
      <c r="F58662" s="1846"/>
    </row>
    <row r="58663" spans="6:6">
      <c r="F58663" s="1846"/>
    </row>
    <row r="58664" spans="6:6">
      <c r="F58664" s="1846"/>
    </row>
    <row r="58665" spans="6:6">
      <c r="F58665" s="1846"/>
    </row>
    <row r="58666" spans="6:6">
      <c r="F58666" s="1846"/>
    </row>
    <row r="58667" spans="6:6">
      <c r="F58667" s="1846"/>
    </row>
    <row r="58668" spans="6:6">
      <c r="F58668" s="1846"/>
    </row>
    <row r="58669" spans="6:6">
      <c r="F58669" s="1846"/>
    </row>
    <row r="58670" spans="6:6">
      <c r="F58670" s="1846"/>
    </row>
    <row r="58671" spans="6:6">
      <c r="F58671" s="1846"/>
    </row>
    <row r="58672" spans="6:6">
      <c r="F58672" s="1846"/>
    </row>
    <row r="58673" spans="6:6">
      <c r="F58673" s="1846"/>
    </row>
    <row r="58674" spans="6:6">
      <c r="F58674" s="1846"/>
    </row>
    <row r="58675" spans="6:6">
      <c r="F58675" s="1846"/>
    </row>
    <row r="58676" spans="6:6">
      <c r="F58676" s="1846"/>
    </row>
    <row r="58677" spans="6:6">
      <c r="F58677" s="1846"/>
    </row>
    <row r="58678" spans="6:6">
      <c r="F58678" s="1846"/>
    </row>
    <row r="58679" spans="6:6">
      <c r="F58679" s="1846"/>
    </row>
    <row r="58680" spans="6:6">
      <c r="F58680" s="1846"/>
    </row>
    <row r="58681" spans="6:6">
      <c r="F58681" s="1846"/>
    </row>
    <row r="58682" spans="6:6">
      <c r="F58682" s="1846"/>
    </row>
    <row r="58683" spans="6:6">
      <c r="F58683" s="1846"/>
    </row>
    <row r="58684" spans="6:6">
      <c r="F58684" s="1846"/>
    </row>
    <row r="58685" spans="6:6">
      <c r="F58685" s="1846"/>
    </row>
    <row r="58686" spans="6:6">
      <c r="F58686" s="1846"/>
    </row>
    <row r="58687" spans="6:6">
      <c r="F58687" s="1846"/>
    </row>
    <row r="58688" spans="6:6">
      <c r="F58688" s="1846"/>
    </row>
    <row r="58689" spans="6:6">
      <c r="F58689" s="1846"/>
    </row>
    <row r="58690" spans="6:6">
      <c r="F58690" s="1846"/>
    </row>
    <row r="58691" spans="6:6">
      <c r="F58691" s="1846"/>
    </row>
    <row r="58692" spans="6:6">
      <c r="F58692" s="1846"/>
    </row>
    <row r="58693" spans="6:6">
      <c r="F58693" s="1846"/>
    </row>
    <row r="58694" spans="6:6">
      <c r="F58694" s="1846"/>
    </row>
    <row r="58695" spans="6:6">
      <c r="F58695" s="1846"/>
    </row>
    <row r="58696" spans="6:6">
      <c r="F58696" s="1846"/>
    </row>
    <row r="58697" spans="6:6">
      <c r="F58697" s="1846"/>
    </row>
    <row r="58698" spans="6:6">
      <c r="F58698" s="1846"/>
    </row>
    <row r="58699" spans="6:6">
      <c r="F58699" s="1846"/>
    </row>
    <row r="58700" spans="6:6">
      <c r="F58700" s="1846"/>
    </row>
    <row r="58701" spans="6:6">
      <c r="F58701" s="1846"/>
    </row>
    <row r="58702" spans="6:6">
      <c r="F58702" s="1846"/>
    </row>
    <row r="58703" spans="6:6">
      <c r="F58703" s="1846"/>
    </row>
    <row r="58704" spans="6:6">
      <c r="F58704" s="1846"/>
    </row>
    <row r="58705" spans="6:6">
      <c r="F58705" s="1846"/>
    </row>
    <row r="58706" spans="6:6">
      <c r="F58706" s="1846"/>
    </row>
    <row r="58707" spans="6:6">
      <c r="F58707" s="1846"/>
    </row>
    <row r="58708" spans="6:6">
      <c r="F58708" s="1846"/>
    </row>
    <row r="58709" spans="6:6">
      <c r="F58709" s="1846"/>
    </row>
    <row r="58710" spans="6:6">
      <c r="F58710" s="1846"/>
    </row>
    <row r="58711" spans="6:6">
      <c r="F58711" s="1846"/>
    </row>
    <row r="58712" spans="6:6">
      <c r="F58712" s="1846"/>
    </row>
    <row r="58713" spans="6:6">
      <c r="F58713" s="1846"/>
    </row>
    <row r="58714" spans="6:6">
      <c r="F58714" s="1846"/>
    </row>
    <row r="58715" spans="6:6">
      <c r="F58715" s="1846"/>
    </row>
    <row r="58716" spans="6:6">
      <c r="F58716" s="1846"/>
    </row>
    <row r="58717" spans="6:6">
      <c r="F58717" s="1846"/>
    </row>
    <row r="58718" spans="6:6">
      <c r="F58718" s="1846"/>
    </row>
    <row r="58719" spans="6:6">
      <c r="F58719" s="1846"/>
    </row>
    <row r="58720" spans="6:6">
      <c r="F58720" s="1846"/>
    </row>
    <row r="58721" spans="6:6">
      <c r="F58721" s="1846"/>
    </row>
    <row r="58722" spans="6:6">
      <c r="F58722" s="1846"/>
    </row>
    <row r="58723" spans="6:6">
      <c r="F58723" s="1846"/>
    </row>
    <row r="58724" spans="6:6">
      <c r="F58724" s="1846"/>
    </row>
    <row r="58725" spans="6:6">
      <c r="F58725" s="1846"/>
    </row>
    <row r="58726" spans="6:6">
      <c r="F58726" s="1846"/>
    </row>
    <row r="58727" spans="6:6">
      <c r="F58727" s="1846"/>
    </row>
    <row r="58728" spans="6:6">
      <c r="F58728" s="1846"/>
    </row>
    <row r="58729" spans="6:6">
      <c r="F58729" s="1846"/>
    </row>
    <row r="58730" spans="6:6">
      <c r="F58730" s="1846"/>
    </row>
    <row r="58731" spans="6:6">
      <c r="F58731" s="1846"/>
    </row>
    <row r="58732" spans="6:6">
      <c r="F58732" s="1846"/>
    </row>
    <row r="58733" spans="6:6">
      <c r="F58733" s="1846"/>
    </row>
    <row r="58734" spans="6:6">
      <c r="F58734" s="1846"/>
    </row>
    <row r="58735" spans="6:6">
      <c r="F58735" s="1846"/>
    </row>
    <row r="58736" spans="6:6">
      <c r="F58736" s="1846"/>
    </row>
    <row r="58737" spans="6:6">
      <c r="F58737" s="1846"/>
    </row>
    <row r="58738" spans="6:6">
      <c r="F58738" s="1846"/>
    </row>
    <row r="58739" spans="6:6">
      <c r="F58739" s="1846"/>
    </row>
    <row r="58740" spans="6:6">
      <c r="F58740" s="1846"/>
    </row>
    <row r="58741" spans="6:6">
      <c r="F58741" s="1846"/>
    </row>
    <row r="58742" spans="6:6">
      <c r="F58742" s="1846"/>
    </row>
    <row r="58743" spans="6:6">
      <c r="F58743" s="1846"/>
    </row>
    <row r="58744" spans="6:6">
      <c r="F58744" s="1846"/>
    </row>
    <row r="58745" spans="6:6">
      <c r="F58745" s="1846"/>
    </row>
    <row r="58746" spans="6:6">
      <c r="F58746" s="1846"/>
    </row>
    <row r="58747" spans="6:6">
      <c r="F58747" s="1846"/>
    </row>
    <row r="58748" spans="6:6">
      <c r="F58748" s="1846"/>
    </row>
    <row r="58749" spans="6:6">
      <c r="F58749" s="1846"/>
    </row>
    <row r="58750" spans="6:6">
      <c r="F58750" s="1846"/>
    </row>
    <row r="58751" spans="6:6">
      <c r="F58751" s="1846"/>
    </row>
    <row r="58752" spans="6:6">
      <c r="F58752" s="1846"/>
    </row>
    <row r="58753" spans="6:6">
      <c r="F58753" s="1846"/>
    </row>
    <row r="58754" spans="6:6">
      <c r="F58754" s="1846"/>
    </row>
    <row r="58755" spans="6:6">
      <c r="F58755" s="1846"/>
    </row>
    <row r="58756" spans="6:6">
      <c r="F58756" s="1846"/>
    </row>
    <row r="58757" spans="6:6">
      <c r="F58757" s="1846"/>
    </row>
    <row r="58758" spans="6:6">
      <c r="F58758" s="1846"/>
    </row>
    <row r="58759" spans="6:6">
      <c r="F58759" s="1846"/>
    </row>
    <row r="58760" spans="6:6">
      <c r="F58760" s="1846"/>
    </row>
    <row r="58761" spans="6:6">
      <c r="F58761" s="1846"/>
    </row>
    <row r="58762" spans="6:6">
      <c r="F58762" s="1846"/>
    </row>
    <row r="58763" spans="6:6">
      <c r="F58763" s="1846"/>
    </row>
    <row r="58764" spans="6:6">
      <c r="F58764" s="1846"/>
    </row>
    <row r="58765" spans="6:6">
      <c r="F58765" s="1846"/>
    </row>
    <row r="58766" spans="6:6">
      <c r="F58766" s="1846"/>
    </row>
    <row r="58767" spans="6:6">
      <c r="F58767" s="1846"/>
    </row>
    <row r="58768" spans="6:6">
      <c r="F58768" s="1846"/>
    </row>
    <row r="58769" spans="6:6">
      <c r="F58769" s="1846"/>
    </row>
    <row r="58770" spans="6:6">
      <c r="F58770" s="1846"/>
    </row>
    <row r="58771" spans="6:6">
      <c r="F58771" s="1846"/>
    </row>
    <row r="58772" spans="6:6">
      <c r="F58772" s="1846"/>
    </row>
    <row r="58773" spans="6:6">
      <c r="F58773" s="1846"/>
    </row>
    <row r="58774" spans="6:6">
      <c r="F58774" s="1846"/>
    </row>
    <row r="58775" spans="6:6">
      <c r="F58775" s="1846"/>
    </row>
    <row r="58776" spans="6:6">
      <c r="F58776" s="1846"/>
    </row>
    <row r="58777" spans="6:6">
      <c r="F58777" s="1846"/>
    </row>
    <row r="58778" spans="6:6">
      <c r="F58778" s="1846"/>
    </row>
    <row r="58779" spans="6:6">
      <c r="F58779" s="1846"/>
    </row>
    <row r="58780" spans="6:6">
      <c r="F58780" s="1846"/>
    </row>
    <row r="58781" spans="6:6">
      <c r="F58781" s="1846"/>
    </row>
    <row r="58782" spans="6:6">
      <c r="F58782" s="1846"/>
    </row>
    <row r="58783" spans="6:6">
      <c r="F58783" s="1846"/>
    </row>
    <row r="58784" spans="6:6">
      <c r="F58784" s="1846"/>
    </row>
    <row r="58785" spans="6:6">
      <c r="F58785" s="1846"/>
    </row>
    <row r="58786" spans="6:6">
      <c r="F58786" s="1846"/>
    </row>
    <row r="58787" spans="6:6">
      <c r="F58787" s="1846"/>
    </row>
    <row r="58788" spans="6:6">
      <c r="F58788" s="1846"/>
    </row>
    <row r="58789" spans="6:6">
      <c r="F58789" s="1846"/>
    </row>
    <row r="58790" spans="6:6">
      <c r="F58790" s="1846"/>
    </row>
    <row r="58791" spans="6:6">
      <c r="F58791" s="1846"/>
    </row>
    <row r="58792" spans="6:6">
      <c r="F58792" s="1846"/>
    </row>
    <row r="58793" spans="6:6">
      <c r="F58793" s="1846"/>
    </row>
    <row r="58794" spans="6:6">
      <c r="F58794" s="1846"/>
    </row>
    <row r="58795" spans="6:6">
      <c r="F58795" s="1846"/>
    </row>
    <row r="58796" spans="6:6">
      <c r="F58796" s="1846"/>
    </row>
    <row r="58797" spans="6:6">
      <c r="F58797" s="1846"/>
    </row>
    <row r="58798" spans="6:6">
      <c r="F58798" s="1846"/>
    </row>
    <row r="58799" spans="6:6">
      <c r="F58799" s="1846"/>
    </row>
    <row r="58800" spans="6:6">
      <c r="F58800" s="1846"/>
    </row>
    <row r="58801" spans="6:6">
      <c r="F58801" s="1846"/>
    </row>
    <row r="58802" spans="6:6">
      <c r="F58802" s="1846"/>
    </row>
    <row r="58803" spans="6:6">
      <c r="F58803" s="1846"/>
    </row>
    <row r="58804" spans="6:6">
      <c r="F58804" s="1846"/>
    </row>
    <row r="58805" spans="6:6">
      <c r="F58805" s="1846"/>
    </row>
    <row r="58806" spans="6:6">
      <c r="F58806" s="1846"/>
    </row>
    <row r="58807" spans="6:6">
      <c r="F58807" s="1846"/>
    </row>
    <row r="58808" spans="6:6">
      <c r="F58808" s="1846"/>
    </row>
    <row r="58809" spans="6:6">
      <c r="F58809" s="1846"/>
    </row>
    <row r="58810" spans="6:6">
      <c r="F58810" s="1846"/>
    </row>
    <row r="58811" spans="6:6">
      <c r="F58811" s="1846"/>
    </row>
    <row r="58812" spans="6:6">
      <c r="F58812" s="1846"/>
    </row>
    <row r="58813" spans="6:6">
      <c r="F58813" s="1846"/>
    </row>
    <row r="58814" spans="6:6">
      <c r="F58814" s="1846"/>
    </row>
    <row r="58815" spans="6:6">
      <c r="F58815" s="1846"/>
    </row>
    <row r="58816" spans="6:6">
      <c r="F58816" s="1846"/>
    </row>
    <row r="58817" spans="6:6">
      <c r="F58817" s="1846"/>
    </row>
    <row r="58818" spans="6:6">
      <c r="F58818" s="1846"/>
    </row>
    <row r="58819" spans="6:6">
      <c r="F58819" s="1846"/>
    </row>
    <row r="58820" spans="6:6">
      <c r="F58820" s="1846"/>
    </row>
    <row r="58821" spans="6:6">
      <c r="F58821" s="1846"/>
    </row>
    <row r="58822" spans="6:6">
      <c r="F58822" s="1846"/>
    </row>
    <row r="58823" spans="6:6">
      <c r="F58823" s="1846"/>
    </row>
    <row r="58824" spans="6:6">
      <c r="F58824" s="1846"/>
    </row>
    <row r="58825" spans="6:6">
      <c r="F58825" s="1846"/>
    </row>
    <row r="58826" spans="6:6">
      <c r="F58826" s="1846"/>
    </row>
    <row r="58827" spans="6:6">
      <c r="F58827" s="1846"/>
    </row>
    <row r="58828" spans="6:6">
      <c r="F58828" s="1846"/>
    </row>
    <row r="58829" spans="6:6">
      <c r="F58829" s="1846"/>
    </row>
    <row r="58830" spans="6:6">
      <c r="F58830" s="1846"/>
    </row>
    <row r="58831" spans="6:6">
      <c r="F58831" s="1846"/>
    </row>
    <row r="58832" spans="6:6">
      <c r="F58832" s="1846"/>
    </row>
    <row r="58833" spans="6:6">
      <c r="F58833" s="1846"/>
    </row>
    <row r="58834" spans="6:6">
      <c r="F58834" s="1846"/>
    </row>
    <row r="58835" spans="6:6">
      <c r="F58835" s="1846"/>
    </row>
    <row r="58836" spans="6:6">
      <c r="F58836" s="1846"/>
    </row>
    <row r="58837" spans="6:6">
      <c r="F58837" s="1846"/>
    </row>
    <row r="58838" spans="6:6">
      <c r="F58838" s="1846"/>
    </row>
    <row r="58839" spans="6:6">
      <c r="F58839" s="1846"/>
    </row>
    <row r="58840" spans="6:6">
      <c r="F58840" s="1846"/>
    </row>
    <row r="58841" spans="6:6">
      <c r="F58841" s="1846"/>
    </row>
    <row r="58842" spans="6:6">
      <c r="F58842" s="1846"/>
    </row>
    <row r="58843" spans="6:6">
      <c r="F58843" s="1846"/>
    </row>
    <row r="58844" spans="6:6">
      <c r="F58844" s="1846"/>
    </row>
    <row r="58845" spans="6:6">
      <c r="F58845" s="1846"/>
    </row>
    <row r="58846" spans="6:6">
      <c r="F58846" s="1846"/>
    </row>
    <row r="58847" spans="6:6">
      <c r="F58847" s="1846"/>
    </row>
    <row r="58848" spans="6:6">
      <c r="F58848" s="1846"/>
    </row>
    <row r="58849" spans="6:6">
      <c r="F58849" s="1846"/>
    </row>
    <row r="58850" spans="6:6">
      <c r="F58850" s="1846"/>
    </row>
    <row r="58851" spans="6:6">
      <c r="F58851" s="1846"/>
    </row>
    <row r="58852" spans="6:6">
      <c r="F58852" s="1846"/>
    </row>
    <row r="58853" spans="6:6">
      <c r="F58853" s="1846"/>
    </row>
    <row r="58854" spans="6:6">
      <c r="F58854" s="1846"/>
    </row>
    <row r="58855" spans="6:6">
      <c r="F58855" s="1846"/>
    </row>
    <row r="58856" spans="6:6">
      <c r="F58856" s="1846"/>
    </row>
    <row r="58857" spans="6:6">
      <c r="F58857" s="1846"/>
    </row>
    <row r="58858" spans="6:6">
      <c r="F58858" s="1846"/>
    </row>
    <row r="58859" spans="6:6">
      <c r="F58859" s="1846"/>
    </row>
    <row r="58860" spans="6:6">
      <c r="F58860" s="1846"/>
    </row>
    <row r="58861" spans="6:6">
      <c r="F58861" s="1846"/>
    </row>
    <row r="58862" spans="6:6">
      <c r="F58862" s="1846"/>
    </row>
    <row r="58863" spans="6:6">
      <c r="F58863" s="1846"/>
    </row>
    <row r="58864" spans="6:6">
      <c r="F58864" s="1846"/>
    </row>
    <row r="58865" spans="6:6">
      <c r="F58865" s="1846"/>
    </row>
    <row r="58866" spans="6:6">
      <c r="F58866" s="1846"/>
    </row>
    <row r="58867" spans="6:6">
      <c r="F58867" s="1846"/>
    </row>
    <row r="58868" spans="6:6">
      <c r="F58868" s="1846"/>
    </row>
    <row r="58869" spans="6:6">
      <c r="F58869" s="1846"/>
    </row>
    <row r="58870" spans="6:6">
      <c r="F58870" s="1846"/>
    </row>
    <row r="58871" spans="6:6">
      <c r="F58871" s="1846"/>
    </row>
    <row r="58872" spans="6:6">
      <c r="F58872" s="1846"/>
    </row>
    <row r="58873" spans="6:6">
      <c r="F58873" s="1846"/>
    </row>
    <row r="58874" spans="6:6">
      <c r="F58874" s="1846"/>
    </row>
    <row r="58875" spans="6:6">
      <c r="F58875" s="1846"/>
    </row>
    <row r="58876" spans="6:6">
      <c r="F58876" s="1846"/>
    </row>
    <row r="58877" spans="6:6">
      <c r="F58877" s="1846"/>
    </row>
    <row r="58878" spans="6:6">
      <c r="F58878" s="1846"/>
    </row>
    <row r="58879" spans="6:6">
      <c r="F58879" s="1846"/>
    </row>
    <row r="58880" spans="6:6">
      <c r="F58880" s="1846"/>
    </row>
    <row r="58881" spans="6:6">
      <c r="F58881" s="1846"/>
    </row>
    <row r="58882" spans="6:6">
      <c r="F58882" s="1846"/>
    </row>
    <row r="58883" spans="6:6">
      <c r="F58883" s="1846"/>
    </row>
    <row r="58884" spans="6:6">
      <c r="F58884" s="1846"/>
    </row>
    <row r="58885" spans="6:6">
      <c r="F58885" s="1846"/>
    </row>
    <row r="58886" spans="6:6">
      <c r="F58886" s="1846"/>
    </row>
    <row r="58887" spans="6:6">
      <c r="F58887" s="1846"/>
    </row>
    <row r="58888" spans="6:6">
      <c r="F58888" s="1846"/>
    </row>
    <row r="58889" spans="6:6">
      <c r="F58889" s="1846"/>
    </row>
    <row r="58890" spans="6:6">
      <c r="F58890" s="1846"/>
    </row>
    <row r="58891" spans="6:6">
      <c r="F58891" s="1846"/>
    </row>
    <row r="58892" spans="6:6">
      <c r="F58892" s="1846"/>
    </row>
    <row r="58893" spans="6:6">
      <c r="F58893" s="1846"/>
    </row>
    <row r="58894" spans="6:6">
      <c r="F58894" s="1846"/>
    </row>
    <row r="58895" spans="6:6">
      <c r="F58895" s="1846"/>
    </row>
    <row r="58896" spans="6:6">
      <c r="F58896" s="1846"/>
    </row>
    <row r="58897" spans="6:6">
      <c r="F58897" s="1846"/>
    </row>
    <row r="58898" spans="6:6">
      <c r="F58898" s="1846"/>
    </row>
    <row r="58899" spans="6:6">
      <c r="F58899" s="1846"/>
    </row>
    <row r="58900" spans="6:6">
      <c r="F58900" s="1846"/>
    </row>
    <row r="58901" spans="6:6">
      <c r="F58901" s="1846"/>
    </row>
    <row r="58902" spans="6:6">
      <c r="F58902" s="1846"/>
    </row>
    <row r="58903" spans="6:6">
      <c r="F58903" s="1846"/>
    </row>
    <row r="58904" spans="6:6">
      <c r="F58904" s="1846"/>
    </row>
    <row r="58905" spans="6:6">
      <c r="F58905" s="1846"/>
    </row>
    <row r="58906" spans="6:6">
      <c r="F58906" s="1846"/>
    </row>
    <row r="58907" spans="6:6">
      <c r="F58907" s="1846"/>
    </row>
    <row r="58908" spans="6:6">
      <c r="F58908" s="1846"/>
    </row>
    <row r="58909" spans="6:6">
      <c r="F58909" s="1846"/>
    </row>
    <row r="58910" spans="6:6">
      <c r="F58910" s="1846"/>
    </row>
    <row r="58911" spans="6:6">
      <c r="F58911" s="1846"/>
    </row>
    <row r="58912" spans="6:6">
      <c r="F58912" s="1846"/>
    </row>
    <row r="58913" spans="6:6">
      <c r="F58913" s="1846"/>
    </row>
    <row r="58914" spans="6:6">
      <c r="F58914" s="1846"/>
    </row>
    <row r="58915" spans="6:6">
      <c r="F58915" s="1846"/>
    </row>
    <row r="58916" spans="6:6">
      <c r="F58916" s="1846"/>
    </row>
    <row r="58917" spans="6:6">
      <c r="F58917" s="1846"/>
    </row>
    <row r="58918" spans="6:6">
      <c r="F58918" s="1846"/>
    </row>
    <row r="58919" spans="6:6">
      <c r="F58919" s="1846"/>
    </row>
    <row r="58920" spans="6:6">
      <c r="F58920" s="1846"/>
    </row>
    <row r="58921" spans="6:6">
      <c r="F58921" s="1846"/>
    </row>
    <row r="58922" spans="6:6">
      <c r="F58922" s="1846"/>
    </row>
    <row r="58923" spans="6:6">
      <c r="F58923" s="1846"/>
    </row>
    <row r="58924" spans="6:6">
      <c r="F58924" s="1846"/>
    </row>
    <row r="58925" spans="6:6">
      <c r="F58925" s="1846"/>
    </row>
    <row r="58926" spans="6:6">
      <c r="F58926" s="1846"/>
    </row>
    <row r="58927" spans="6:6">
      <c r="F58927" s="1846"/>
    </row>
    <row r="58928" spans="6:6">
      <c r="F58928" s="1846"/>
    </row>
    <row r="58929" spans="6:6">
      <c r="F58929" s="1846"/>
    </row>
    <row r="58930" spans="6:6">
      <c r="F58930" s="1846"/>
    </row>
    <row r="58931" spans="6:6">
      <c r="F58931" s="1846"/>
    </row>
    <row r="58932" spans="6:6">
      <c r="F58932" s="1846"/>
    </row>
    <row r="58933" spans="6:6">
      <c r="F58933" s="1846"/>
    </row>
    <row r="58934" spans="6:6">
      <c r="F58934" s="1846"/>
    </row>
    <row r="58935" spans="6:6">
      <c r="F58935" s="1846"/>
    </row>
    <row r="58936" spans="6:6">
      <c r="F58936" s="1846"/>
    </row>
    <row r="58937" spans="6:6">
      <c r="F58937" s="1846"/>
    </row>
    <row r="58938" spans="6:6">
      <c r="F58938" s="1846"/>
    </row>
    <row r="58939" spans="6:6">
      <c r="F58939" s="1846"/>
    </row>
    <row r="58940" spans="6:6">
      <c r="F58940" s="1846"/>
    </row>
    <row r="58941" spans="6:6">
      <c r="F58941" s="1846"/>
    </row>
    <row r="58942" spans="6:6">
      <c r="F58942" s="1846"/>
    </row>
    <row r="58943" spans="6:6">
      <c r="F58943" s="1846"/>
    </row>
    <row r="58944" spans="6:6">
      <c r="F58944" s="1846"/>
    </row>
    <row r="58945" spans="6:6">
      <c r="F58945" s="1846"/>
    </row>
    <row r="58946" spans="6:6">
      <c r="F58946" s="1846"/>
    </row>
    <row r="58947" spans="6:6">
      <c r="F58947" s="1846"/>
    </row>
    <row r="58948" spans="6:6">
      <c r="F58948" s="1846"/>
    </row>
    <row r="58949" spans="6:6">
      <c r="F58949" s="1846"/>
    </row>
    <row r="58950" spans="6:6">
      <c r="F58950" s="1846"/>
    </row>
    <row r="58951" spans="6:6">
      <c r="F58951" s="1846"/>
    </row>
    <row r="58952" spans="6:6">
      <c r="F58952" s="1846"/>
    </row>
    <row r="58953" spans="6:6">
      <c r="F58953" s="1846"/>
    </row>
    <row r="58954" spans="6:6">
      <c r="F58954" s="1846"/>
    </row>
    <row r="58955" spans="6:6">
      <c r="F58955" s="1846"/>
    </row>
    <row r="58956" spans="6:6">
      <c r="F58956" s="1846"/>
    </row>
    <row r="58957" spans="6:6">
      <c r="F58957" s="1846"/>
    </row>
    <row r="58958" spans="6:6">
      <c r="F58958" s="1846"/>
    </row>
    <row r="58959" spans="6:6">
      <c r="F58959" s="1846"/>
    </row>
    <row r="58960" spans="6:6">
      <c r="F58960" s="1846"/>
    </row>
    <row r="58961" spans="6:6">
      <c r="F58961" s="1846"/>
    </row>
    <row r="58962" spans="6:6">
      <c r="F58962" s="1846"/>
    </row>
    <row r="58963" spans="6:6">
      <c r="F58963" s="1846"/>
    </row>
    <row r="58964" spans="6:6">
      <c r="F58964" s="1846"/>
    </row>
    <row r="58965" spans="6:6">
      <c r="F58965" s="1846"/>
    </row>
    <row r="58966" spans="6:6">
      <c r="F58966" s="1846"/>
    </row>
    <row r="58967" spans="6:6">
      <c r="F58967" s="1846"/>
    </row>
    <row r="58968" spans="6:6">
      <c r="F58968" s="1846"/>
    </row>
    <row r="58969" spans="6:6">
      <c r="F58969" s="1846"/>
    </row>
    <row r="58970" spans="6:6">
      <c r="F58970" s="1846"/>
    </row>
    <row r="58971" spans="6:6">
      <c r="F58971" s="1846"/>
    </row>
    <row r="58972" spans="6:6">
      <c r="F58972" s="1846"/>
    </row>
    <row r="58973" spans="6:6">
      <c r="F58973" s="1846"/>
    </row>
    <row r="58974" spans="6:6">
      <c r="F58974" s="1846"/>
    </row>
    <row r="58975" spans="6:6">
      <c r="F58975" s="1846"/>
    </row>
    <row r="58976" spans="6:6">
      <c r="F58976" s="1846"/>
    </row>
    <row r="58977" spans="6:6">
      <c r="F58977" s="1846"/>
    </row>
    <row r="58978" spans="6:6">
      <c r="F58978" s="1846"/>
    </row>
    <row r="58979" spans="6:6">
      <c r="F58979" s="1846"/>
    </row>
    <row r="58980" spans="6:6">
      <c r="F58980" s="1846"/>
    </row>
    <row r="58981" spans="6:6">
      <c r="F58981" s="1846"/>
    </row>
    <row r="58982" spans="6:6">
      <c r="F58982" s="1846"/>
    </row>
    <row r="58983" spans="6:6">
      <c r="F58983" s="1846"/>
    </row>
    <row r="58984" spans="6:6">
      <c r="F58984" s="1846"/>
    </row>
    <row r="58985" spans="6:6">
      <c r="F58985" s="1846"/>
    </row>
    <row r="58986" spans="6:6">
      <c r="F58986" s="1846"/>
    </row>
    <row r="58987" spans="6:6">
      <c r="F58987" s="1846"/>
    </row>
    <row r="58988" spans="6:6">
      <c r="F58988" s="1846"/>
    </row>
    <row r="58989" spans="6:6">
      <c r="F58989" s="1846"/>
    </row>
    <row r="58990" spans="6:6">
      <c r="F58990" s="1846"/>
    </row>
    <row r="58991" spans="6:6">
      <c r="F58991" s="1846"/>
    </row>
    <row r="58992" spans="6:6">
      <c r="F58992" s="1846"/>
    </row>
    <row r="58993" spans="6:6">
      <c r="F58993" s="1846"/>
    </row>
    <row r="58994" spans="6:6">
      <c r="F58994" s="1846"/>
    </row>
    <row r="58995" spans="6:6">
      <c r="F58995" s="1846"/>
    </row>
    <row r="58996" spans="6:6">
      <c r="F58996" s="1846"/>
    </row>
    <row r="58997" spans="6:6">
      <c r="F58997" s="1846"/>
    </row>
    <row r="58998" spans="6:6">
      <c r="F58998" s="1846"/>
    </row>
    <row r="58999" spans="6:6">
      <c r="F58999" s="1846"/>
    </row>
    <row r="59000" spans="6:6">
      <c r="F59000" s="1846"/>
    </row>
    <row r="59001" spans="6:6">
      <c r="F59001" s="1846"/>
    </row>
    <row r="59002" spans="6:6">
      <c r="F59002" s="1846"/>
    </row>
    <row r="59003" spans="6:6">
      <c r="F59003" s="1846"/>
    </row>
    <row r="59004" spans="6:6">
      <c r="F59004" s="1846"/>
    </row>
    <row r="59005" spans="6:6">
      <c r="F59005" s="1846"/>
    </row>
    <row r="59006" spans="6:6">
      <c r="F59006" s="1846"/>
    </row>
    <row r="59007" spans="6:6">
      <c r="F59007" s="1846"/>
    </row>
    <row r="59008" spans="6:6">
      <c r="F59008" s="1846"/>
    </row>
    <row r="59009" spans="6:6">
      <c r="F59009" s="1846"/>
    </row>
    <row r="59010" spans="6:6">
      <c r="F59010" s="1846"/>
    </row>
    <row r="59011" spans="6:6">
      <c r="F59011" s="1846"/>
    </row>
    <row r="59012" spans="6:6">
      <c r="F59012" s="1846"/>
    </row>
    <row r="59013" spans="6:6">
      <c r="F59013" s="1846"/>
    </row>
    <row r="59014" spans="6:6">
      <c r="F59014" s="1846"/>
    </row>
    <row r="59015" spans="6:6">
      <c r="F59015" s="1846"/>
    </row>
    <row r="59016" spans="6:6">
      <c r="F59016" s="1846"/>
    </row>
    <row r="59017" spans="6:6">
      <c r="F59017" s="1846"/>
    </row>
    <row r="59018" spans="6:6">
      <c r="F59018" s="1846"/>
    </row>
    <row r="59019" spans="6:6">
      <c r="F59019" s="1846"/>
    </row>
    <row r="59020" spans="6:6">
      <c r="F59020" s="1846"/>
    </row>
    <row r="59021" spans="6:6">
      <c r="F59021" s="1846"/>
    </row>
    <row r="59022" spans="6:6">
      <c r="F59022" s="1846"/>
    </row>
    <row r="59023" spans="6:6">
      <c r="F59023" s="1846"/>
    </row>
    <row r="59024" spans="6:6">
      <c r="F59024" s="1846"/>
    </row>
    <row r="59025" spans="6:6">
      <c r="F59025" s="1846"/>
    </row>
    <row r="59026" spans="6:6">
      <c r="F59026" s="1846"/>
    </row>
    <row r="59027" spans="6:6">
      <c r="F59027" s="1846"/>
    </row>
    <row r="59028" spans="6:6">
      <c r="F59028" s="1846"/>
    </row>
    <row r="59029" spans="6:6">
      <c r="F59029" s="1846"/>
    </row>
    <row r="59030" spans="6:6">
      <c r="F59030" s="1846"/>
    </row>
    <row r="59031" spans="6:6">
      <c r="F59031" s="1846"/>
    </row>
    <row r="59032" spans="6:6">
      <c r="F59032" s="1846"/>
    </row>
    <row r="59033" spans="6:6">
      <c r="F59033" s="1846"/>
    </row>
    <row r="59034" spans="6:6">
      <c r="F59034" s="1846"/>
    </row>
    <row r="59035" spans="6:6">
      <c r="F59035" s="1846"/>
    </row>
    <row r="59036" spans="6:6">
      <c r="F59036" s="1846"/>
    </row>
    <row r="59037" spans="6:6">
      <c r="F59037" s="1846"/>
    </row>
    <row r="59038" spans="6:6">
      <c r="F59038" s="1846"/>
    </row>
    <row r="59039" spans="6:6">
      <c r="F59039" s="1846"/>
    </row>
    <row r="59040" spans="6:6">
      <c r="F59040" s="1846"/>
    </row>
    <row r="59041" spans="6:6">
      <c r="F59041" s="1846"/>
    </row>
    <row r="59042" spans="6:6">
      <c r="F59042" s="1846"/>
    </row>
    <row r="59043" spans="6:6">
      <c r="F59043" s="1846"/>
    </row>
    <row r="59044" spans="6:6">
      <c r="F59044" s="1846"/>
    </row>
    <row r="59045" spans="6:6">
      <c r="F59045" s="1846"/>
    </row>
    <row r="59046" spans="6:6">
      <c r="F59046" s="1846"/>
    </row>
    <row r="59047" spans="6:6">
      <c r="F59047" s="1846"/>
    </row>
    <row r="59048" spans="6:6">
      <c r="F59048" s="1846"/>
    </row>
    <row r="59049" spans="6:6">
      <c r="F59049" s="1846"/>
    </row>
    <row r="59050" spans="6:6">
      <c r="F59050" s="1846"/>
    </row>
    <row r="59051" spans="6:6">
      <c r="F59051" s="1846"/>
    </row>
    <row r="59052" spans="6:6">
      <c r="F59052" s="1846"/>
    </row>
    <row r="59053" spans="6:6">
      <c r="F59053" s="1846"/>
    </row>
    <row r="59054" spans="6:6">
      <c r="F59054" s="1846"/>
    </row>
    <row r="59055" spans="6:6">
      <c r="F59055" s="1846"/>
    </row>
    <row r="59056" spans="6:6">
      <c r="F59056" s="1846"/>
    </row>
    <row r="59057" spans="6:6">
      <c r="F59057" s="1846"/>
    </row>
    <row r="59058" spans="6:6">
      <c r="F59058" s="1846"/>
    </row>
    <row r="59059" spans="6:6">
      <c r="F59059" s="1846"/>
    </row>
    <row r="59060" spans="6:6">
      <c r="F59060" s="1846"/>
    </row>
    <row r="59061" spans="6:6">
      <c r="F59061" s="1846"/>
    </row>
    <row r="59062" spans="6:6">
      <c r="F59062" s="1846"/>
    </row>
    <row r="59063" spans="6:6">
      <c r="F59063" s="1846"/>
    </row>
    <row r="59064" spans="6:6">
      <c r="F59064" s="1846"/>
    </row>
    <row r="59065" spans="6:6">
      <c r="F59065" s="1846"/>
    </row>
    <row r="59066" spans="6:6">
      <c r="F59066" s="1846"/>
    </row>
    <row r="59067" spans="6:6">
      <c r="F59067" s="1846"/>
    </row>
    <row r="59068" spans="6:6">
      <c r="F59068" s="1846"/>
    </row>
    <row r="59069" spans="6:6">
      <c r="F59069" s="1846"/>
    </row>
    <row r="59070" spans="6:6">
      <c r="F59070" s="1846"/>
    </row>
    <row r="59071" spans="6:6">
      <c r="F59071" s="1846"/>
    </row>
    <row r="59072" spans="6:6">
      <c r="F59072" s="1846"/>
    </row>
    <row r="59073" spans="6:6">
      <c r="F59073" s="1846"/>
    </row>
    <row r="59074" spans="6:6">
      <c r="F59074" s="1846"/>
    </row>
    <row r="59075" spans="6:6">
      <c r="F59075" s="1846"/>
    </row>
    <row r="59076" spans="6:6">
      <c r="F59076" s="1846"/>
    </row>
    <row r="59077" spans="6:6">
      <c r="F59077" s="1846"/>
    </row>
    <row r="59078" spans="6:6">
      <c r="F59078" s="1846"/>
    </row>
    <row r="59079" spans="6:6">
      <c r="F59079" s="1846"/>
    </row>
    <row r="59080" spans="6:6">
      <c r="F59080" s="1846"/>
    </row>
    <row r="59081" spans="6:6">
      <c r="F59081" s="1846"/>
    </row>
    <row r="59082" spans="6:6">
      <c r="F59082" s="1846"/>
    </row>
    <row r="59083" spans="6:6">
      <c r="F59083" s="1846"/>
    </row>
    <row r="59084" spans="6:6">
      <c r="F59084" s="1846"/>
    </row>
    <row r="59085" spans="6:6">
      <c r="F59085" s="1846"/>
    </row>
    <row r="59086" spans="6:6">
      <c r="F59086" s="1846"/>
    </row>
    <row r="59087" spans="6:6">
      <c r="F59087" s="1846"/>
    </row>
    <row r="59088" spans="6:6">
      <c r="F59088" s="1846"/>
    </row>
    <row r="59089" spans="6:6">
      <c r="F59089" s="1846"/>
    </row>
    <row r="59090" spans="6:6">
      <c r="F59090" s="1846"/>
    </row>
    <row r="59091" spans="6:6">
      <c r="F59091" s="1846"/>
    </row>
    <row r="59092" spans="6:6">
      <c r="F59092" s="1846"/>
    </row>
    <row r="59093" spans="6:6">
      <c r="F59093" s="1846"/>
    </row>
    <row r="59094" spans="6:6">
      <c r="F59094" s="1846"/>
    </row>
    <row r="59095" spans="6:6">
      <c r="F59095" s="1846"/>
    </row>
    <row r="59096" spans="6:6">
      <c r="F59096" s="1846"/>
    </row>
    <row r="59097" spans="6:6">
      <c r="F59097" s="1846"/>
    </row>
    <row r="59098" spans="6:6">
      <c r="F59098" s="1846"/>
    </row>
    <row r="59099" spans="6:6">
      <c r="F59099" s="1846"/>
    </row>
    <row r="59100" spans="6:6">
      <c r="F59100" s="1846"/>
    </row>
    <row r="59101" spans="6:6">
      <c r="F59101" s="1846"/>
    </row>
    <row r="59102" spans="6:6">
      <c r="F59102" s="1846"/>
    </row>
    <row r="59103" spans="6:6">
      <c r="F59103" s="1846"/>
    </row>
    <row r="59104" spans="6:6">
      <c r="F59104" s="1846"/>
    </row>
    <row r="59105" spans="6:6">
      <c r="F59105" s="1846"/>
    </row>
    <row r="59106" spans="6:6">
      <c r="F59106" s="1846"/>
    </row>
    <row r="59107" spans="6:6">
      <c r="F59107" s="1846"/>
    </row>
    <row r="59108" spans="6:6">
      <c r="F59108" s="1846"/>
    </row>
    <row r="59109" spans="6:6">
      <c r="F59109" s="1846"/>
    </row>
    <row r="59110" spans="6:6">
      <c r="F59110" s="1846"/>
    </row>
    <row r="59111" spans="6:6">
      <c r="F59111" s="1846"/>
    </row>
    <row r="59112" spans="6:6">
      <c r="F59112" s="1846"/>
    </row>
    <row r="59113" spans="6:6">
      <c r="F59113" s="1846"/>
    </row>
    <row r="59114" spans="6:6">
      <c r="F59114" s="1846"/>
    </row>
    <row r="59115" spans="6:6">
      <c r="F59115" s="1846"/>
    </row>
    <row r="59116" spans="6:6">
      <c r="F59116" s="1846"/>
    </row>
    <row r="59117" spans="6:6">
      <c r="F59117" s="1846"/>
    </row>
    <row r="59118" spans="6:6">
      <c r="F59118" s="1846"/>
    </row>
    <row r="59119" spans="6:6">
      <c r="F59119" s="1846"/>
    </row>
    <row r="59120" spans="6:6">
      <c r="F59120" s="1846"/>
    </row>
    <row r="59121" spans="6:6">
      <c r="F59121" s="1846"/>
    </row>
    <row r="59122" spans="6:6">
      <c r="F59122" s="1846"/>
    </row>
    <row r="59123" spans="6:6">
      <c r="F59123" s="1846"/>
    </row>
    <row r="59124" spans="6:6">
      <c r="F59124" s="1846"/>
    </row>
    <row r="59125" spans="6:6">
      <c r="F59125" s="1846"/>
    </row>
    <row r="59126" spans="6:6">
      <c r="F59126" s="1846"/>
    </row>
    <row r="59127" spans="6:6">
      <c r="F59127" s="1846"/>
    </row>
    <row r="59128" spans="6:6">
      <c r="F59128" s="1846"/>
    </row>
    <row r="59129" spans="6:6">
      <c r="F59129" s="1846"/>
    </row>
    <row r="59130" spans="6:6">
      <c r="F59130" s="1846"/>
    </row>
    <row r="59131" spans="6:6">
      <c r="F59131" s="1846"/>
    </row>
    <row r="59132" spans="6:6">
      <c r="F59132" s="1846"/>
    </row>
    <row r="59133" spans="6:6">
      <c r="F59133" s="1846"/>
    </row>
    <row r="59134" spans="6:6">
      <c r="F59134" s="1846"/>
    </row>
    <row r="59135" spans="6:6">
      <c r="F59135" s="1846"/>
    </row>
    <row r="59136" spans="6:6">
      <c r="F59136" s="1846"/>
    </row>
    <row r="59137" spans="6:6">
      <c r="F59137" s="1846"/>
    </row>
    <row r="59138" spans="6:6">
      <c r="F59138" s="1846"/>
    </row>
    <row r="59139" spans="6:6">
      <c r="F59139" s="1846"/>
    </row>
    <row r="59140" spans="6:6">
      <c r="F59140" s="1846"/>
    </row>
    <row r="59141" spans="6:6">
      <c r="F59141" s="1846"/>
    </row>
    <row r="59142" spans="6:6">
      <c r="F59142" s="1846"/>
    </row>
    <row r="59143" spans="6:6">
      <c r="F59143" s="1846"/>
    </row>
    <row r="59144" spans="6:6">
      <c r="F59144" s="1846"/>
    </row>
    <row r="59145" spans="6:6">
      <c r="F59145" s="1846"/>
    </row>
    <row r="59146" spans="6:6">
      <c r="F59146" s="1846"/>
    </row>
    <row r="59147" spans="6:6">
      <c r="F59147" s="1846"/>
    </row>
    <row r="59148" spans="6:6">
      <c r="F59148" s="1846"/>
    </row>
    <row r="59149" spans="6:6">
      <c r="F59149" s="1846"/>
    </row>
    <row r="59150" spans="6:6">
      <c r="F59150" s="1846"/>
    </row>
    <row r="59151" spans="6:6">
      <c r="F59151" s="1846"/>
    </row>
    <row r="59152" spans="6:6">
      <c r="F59152" s="1846"/>
    </row>
    <row r="59153" spans="6:6">
      <c r="F59153" s="1846"/>
    </row>
    <row r="59154" spans="6:6">
      <c r="F59154" s="1846"/>
    </row>
    <row r="59155" spans="6:6">
      <c r="F59155" s="1846"/>
    </row>
    <row r="59156" spans="6:6">
      <c r="F59156" s="1846"/>
    </row>
    <row r="59157" spans="6:6">
      <c r="F59157" s="1846"/>
    </row>
    <row r="59158" spans="6:6">
      <c r="F59158" s="1846"/>
    </row>
    <row r="59159" spans="6:6">
      <c r="F59159" s="1846"/>
    </row>
    <row r="59160" spans="6:6">
      <c r="F59160" s="1846"/>
    </row>
    <row r="59161" spans="6:6">
      <c r="F59161" s="1846"/>
    </row>
    <row r="59162" spans="6:6">
      <c r="F59162" s="1846"/>
    </row>
    <row r="59163" spans="6:6">
      <c r="F59163" s="1846"/>
    </row>
    <row r="59164" spans="6:6">
      <c r="F59164" s="1846"/>
    </row>
    <row r="59165" spans="6:6">
      <c r="F59165" s="1846"/>
    </row>
    <row r="59166" spans="6:6">
      <c r="F59166" s="1846"/>
    </row>
    <row r="59167" spans="6:6">
      <c r="F59167" s="1846"/>
    </row>
    <row r="59168" spans="6:6">
      <c r="F59168" s="1846"/>
    </row>
    <row r="59169" spans="6:6">
      <c r="F59169" s="1846"/>
    </row>
    <row r="59170" spans="6:6">
      <c r="F59170" s="1846"/>
    </row>
    <row r="59171" spans="6:6">
      <c r="F59171" s="1846"/>
    </row>
    <row r="59172" spans="6:6">
      <c r="F59172" s="1846"/>
    </row>
    <row r="59173" spans="6:6">
      <c r="F59173" s="1846"/>
    </row>
    <row r="59174" spans="6:6">
      <c r="F59174" s="1846"/>
    </row>
    <row r="59175" spans="6:6">
      <c r="F59175" s="1846"/>
    </row>
    <row r="59176" spans="6:6">
      <c r="F59176" s="1846"/>
    </row>
    <row r="59177" spans="6:6">
      <c r="F59177" s="1846"/>
    </row>
    <row r="59178" spans="6:6">
      <c r="F59178" s="1846"/>
    </row>
    <row r="59179" spans="6:6">
      <c r="F59179" s="1846"/>
    </row>
    <row r="59180" spans="6:6">
      <c r="F59180" s="1846"/>
    </row>
    <row r="59181" spans="6:6">
      <c r="F59181" s="1846"/>
    </row>
    <row r="59182" spans="6:6">
      <c r="F59182" s="1846"/>
    </row>
    <row r="59183" spans="6:6">
      <c r="F59183" s="1846"/>
    </row>
    <row r="59184" spans="6:6">
      <c r="F59184" s="1846"/>
    </row>
    <row r="59185" spans="6:6">
      <c r="F59185" s="1846"/>
    </row>
    <row r="59186" spans="6:6">
      <c r="F59186" s="1846"/>
    </row>
    <row r="59187" spans="6:6">
      <c r="F59187" s="1846"/>
    </row>
    <row r="59188" spans="6:6">
      <c r="F59188" s="1846"/>
    </row>
    <row r="59189" spans="6:6">
      <c r="F59189" s="1846"/>
    </row>
    <row r="59190" spans="6:6">
      <c r="F59190" s="1846"/>
    </row>
    <row r="59191" spans="6:6">
      <c r="F59191" s="1846"/>
    </row>
    <row r="59192" spans="6:6">
      <c r="F59192" s="1846"/>
    </row>
    <row r="59193" spans="6:6">
      <c r="F59193" s="1846"/>
    </row>
    <row r="59194" spans="6:6">
      <c r="F59194" s="1846"/>
    </row>
    <row r="59195" spans="6:6">
      <c r="F59195" s="1846"/>
    </row>
    <row r="59196" spans="6:6">
      <c r="F59196" s="1846"/>
    </row>
    <row r="59197" spans="6:6">
      <c r="F59197" s="1846"/>
    </row>
    <row r="59198" spans="6:6">
      <c r="F59198" s="1846"/>
    </row>
    <row r="59199" spans="6:6">
      <c r="F59199" s="1846"/>
    </row>
    <row r="59200" spans="6:6">
      <c r="F59200" s="1846"/>
    </row>
    <row r="59201" spans="6:6">
      <c r="F59201" s="1846"/>
    </row>
    <row r="59202" spans="6:6">
      <c r="F59202" s="1846"/>
    </row>
    <row r="59203" spans="6:6">
      <c r="F59203" s="1846"/>
    </row>
    <row r="59204" spans="6:6">
      <c r="F59204" s="1846"/>
    </row>
    <row r="59205" spans="6:6">
      <c r="F59205" s="1846"/>
    </row>
    <row r="59206" spans="6:6">
      <c r="F59206" s="1846"/>
    </row>
    <row r="59207" spans="6:6">
      <c r="F59207" s="1846"/>
    </row>
    <row r="59208" spans="6:6">
      <c r="F59208" s="1846"/>
    </row>
    <row r="59209" spans="6:6">
      <c r="F59209" s="1846"/>
    </row>
    <row r="59210" spans="6:6">
      <c r="F59210" s="1846"/>
    </row>
    <row r="59211" spans="6:6">
      <c r="F59211" s="1846"/>
    </row>
    <row r="59212" spans="6:6">
      <c r="F59212" s="1846"/>
    </row>
    <row r="59213" spans="6:6">
      <c r="F59213" s="1846"/>
    </row>
    <row r="59214" spans="6:6">
      <c r="F59214" s="1846"/>
    </row>
    <row r="59215" spans="6:6">
      <c r="F59215" s="1846"/>
    </row>
    <row r="59216" spans="6:6">
      <c r="F59216" s="1846"/>
    </row>
    <row r="59217" spans="6:6">
      <c r="F59217" s="1846"/>
    </row>
    <row r="59218" spans="6:6">
      <c r="F59218" s="1846"/>
    </row>
    <row r="59219" spans="6:6">
      <c r="F59219" s="1846"/>
    </row>
    <row r="59220" spans="6:6">
      <c r="F59220" s="1846"/>
    </row>
    <row r="59221" spans="6:6">
      <c r="F59221" s="1846"/>
    </row>
    <row r="59222" spans="6:6">
      <c r="F59222" s="1846"/>
    </row>
    <row r="59223" spans="6:6">
      <c r="F59223" s="1846"/>
    </row>
    <row r="59224" spans="6:6">
      <c r="F59224" s="1846"/>
    </row>
    <row r="59225" spans="6:6">
      <c r="F59225" s="1846"/>
    </row>
    <row r="59226" spans="6:6">
      <c r="F59226" s="1846"/>
    </row>
    <row r="59227" spans="6:6">
      <c r="F59227" s="1846"/>
    </row>
    <row r="59228" spans="6:6">
      <c r="F59228" s="1846"/>
    </row>
    <row r="59229" spans="6:6">
      <c r="F59229" s="1846"/>
    </row>
    <row r="59230" spans="6:6">
      <c r="F59230" s="1846"/>
    </row>
    <row r="59231" spans="6:6">
      <c r="F59231" s="1846"/>
    </row>
    <row r="59232" spans="6:6">
      <c r="F59232" s="1846"/>
    </row>
    <row r="59233" spans="6:6">
      <c r="F59233" s="1846"/>
    </row>
    <row r="59234" spans="6:6">
      <c r="F59234" s="1846"/>
    </row>
    <row r="59235" spans="6:6">
      <c r="F59235" s="1846"/>
    </row>
    <row r="59236" spans="6:6">
      <c r="F59236" s="1846"/>
    </row>
    <row r="59237" spans="6:6">
      <c r="F59237" s="1846"/>
    </row>
    <row r="59238" spans="6:6">
      <c r="F59238" s="1846"/>
    </row>
    <row r="59239" spans="6:6">
      <c r="F59239" s="1846"/>
    </row>
    <row r="59240" spans="6:6">
      <c r="F59240" s="1846"/>
    </row>
    <row r="59241" spans="6:6">
      <c r="F59241" s="1846"/>
    </row>
    <row r="59242" spans="6:6">
      <c r="F59242" s="1846"/>
    </row>
    <row r="59243" spans="6:6">
      <c r="F59243" s="1846"/>
    </row>
    <row r="59244" spans="6:6">
      <c r="F59244" s="1846"/>
    </row>
    <row r="59245" spans="6:6">
      <c r="F59245" s="1846"/>
    </row>
    <row r="59246" spans="6:6">
      <c r="F59246" s="1846"/>
    </row>
    <row r="59247" spans="6:6">
      <c r="F59247" s="1846"/>
    </row>
    <row r="59248" spans="6:6">
      <c r="F59248" s="1846"/>
    </row>
    <row r="59249" spans="6:6">
      <c r="F59249" s="1846"/>
    </row>
    <row r="59250" spans="6:6">
      <c r="F59250" s="1846"/>
    </row>
    <row r="59251" spans="6:6">
      <c r="F59251" s="1846"/>
    </row>
    <row r="59252" spans="6:6">
      <c r="F59252" s="1846"/>
    </row>
    <row r="59253" spans="6:6">
      <c r="F59253" s="1846"/>
    </row>
    <row r="59254" spans="6:6">
      <c r="F59254" s="1846"/>
    </row>
    <row r="59255" spans="6:6">
      <c r="F59255" s="1846"/>
    </row>
    <row r="59256" spans="6:6">
      <c r="F59256" s="1846"/>
    </row>
    <row r="59257" spans="6:6">
      <c r="F59257" s="1846"/>
    </row>
    <row r="59258" spans="6:6">
      <c r="F59258" s="1846"/>
    </row>
    <row r="59259" spans="6:6">
      <c r="F59259" s="1846"/>
    </row>
    <row r="59260" spans="6:6">
      <c r="F59260" s="1846"/>
    </row>
    <row r="59261" spans="6:6">
      <c r="F59261" s="1846"/>
    </row>
    <row r="59262" spans="6:6">
      <c r="F59262" s="1846"/>
    </row>
    <row r="59263" spans="6:6">
      <c r="F59263" s="1846"/>
    </row>
    <row r="59264" spans="6:6">
      <c r="F59264" s="1846"/>
    </row>
    <row r="59265" spans="6:6">
      <c r="F59265" s="1846"/>
    </row>
    <row r="59266" spans="6:6">
      <c r="F59266" s="1846"/>
    </row>
    <row r="59267" spans="6:6">
      <c r="F59267" s="1846"/>
    </row>
    <row r="59268" spans="6:6">
      <c r="F59268" s="1846"/>
    </row>
    <row r="59269" spans="6:6">
      <c r="F59269" s="1846"/>
    </row>
    <row r="59270" spans="6:6">
      <c r="F59270" s="1846"/>
    </row>
    <row r="59271" spans="6:6">
      <c r="F59271" s="1846"/>
    </row>
    <row r="59272" spans="6:6">
      <c r="F59272" s="1846"/>
    </row>
    <row r="59273" spans="6:6">
      <c r="F59273" s="1846"/>
    </row>
    <row r="59274" spans="6:6">
      <c r="F59274" s="1846"/>
    </row>
    <row r="59275" spans="6:6">
      <c r="F59275" s="1846"/>
    </row>
    <row r="59276" spans="6:6">
      <c r="F59276" s="1846"/>
    </row>
    <row r="59277" spans="6:6">
      <c r="F59277" s="1846"/>
    </row>
    <row r="59278" spans="6:6">
      <c r="F59278" s="1846"/>
    </row>
    <row r="59279" spans="6:6">
      <c r="F59279" s="1846"/>
    </row>
    <row r="59280" spans="6:6">
      <c r="F59280" s="1846"/>
    </row>
    <row r="59281" spans="6:6">
      <c r="F59281" s="1846"/>
    </row>
    <row r="59282" spans="6:6">
      <c r="F59282" s="1846"/>
    </row>
    <row r="59283" spans="6:6">
      <c r="F59283" s="1846"/>
    </row>
    <row r="59284" spans="6:6">
      <c r="F59284" s="1846"/>
    </row>
    <row r="59285" spans="6:6">
      <c r="F59285" s="1846"/>
    </row>
    <row r="59286" spans="6:6">
      <c r="F59286" s="1846"/>
    </row>
    <row r="59287" spans="6:6">
      <c r="F59287" s="1846"/>
    </row>
    <row r="59288" spans="6:6">
      <c r="F59288" s="1846"/>
    </row>
    <row r="59289" spans="6:6">
      <c r="F59289" s="1846"/>
    </row>
    <row r="59290" spans="6:6">
      <c r="F59290" s="1846"/>
    </row>
    <row r="59291" spans="6:6">
      <c r="F59291" s="1846"/>
    </row>
    <row r="59292" spans="6:6">
      <c r="F59292" s="1846"/>
    </row>
    <row r="59293" spans="6:6">
      <c r="F59293" s="1846"/>
    </row>
    <row r="59294" spans="6:6">
      <c r="F59294" s="1846"/>
    </row>
    <row r="59295" spans="6:6">
      <c r="F59295" s="1846"/>
    </row>
    <row r="59296" spans="6:6">
      <c r="F59296" s="1846"/>
    </row>
    <row r="59297" spans="6:6">
      <c r="F59297" s="1846"/>
    </row>
    <row r="59298" spans="6:6">
      <c r="F59298" s="1846"/>
    </row>
    <row r="59299" spans="6:6">
      <c r="F59299" s="1846"/>
    </row>
    <row r="59300" spans="6:6">
      <c r="F59300" s="1846"/>
    </row>
    <row r="59301" spans="6:6">
      <c r="F59301" s="1846"/>
    </row>
    <row r="59302" spans="6:6">
      <c r="F59302" s="1846"/>
    </row>
    <row r="59303" spans="6:6">
      <c r="F59303" s="1846"/>
    </row>
    <row r="59304" spans="6:6">
      <c r="F59304" s="1846"/>
    </row>
    <row r="59305" spans="6:6">
      <c r="F59305" s="1846"/>
    </row>
    <row r="59306" spans="6:6">
      <c r="F59306" s="1846"/>
    </row>
    <row r="59307" spans="6:6">
      <c r="F59307" s="1846"/>
    </row>
    <row r="59308" spans="6:6">
      <c r="F59308" s="1846"/>
    </row>
    <row r="59309" spans="6:6">
      <c r="F59309" s="1846"/>
    </row>
    <row r="59310" spans="6:6">
      <c r="F59310" s="1846"/>
    </row>
    <row r="59311" spans="6:6">
      <c r="F59311" s="1846"/>
    </row>
    <row r="59312" spans="6:6">
      <c r="F59312" s="1846"/>
    </row>
    <row r="59313" spans="6:6">
      <c r="F59313" s="1846"/>
    </row>
    <row r="59314" spans="6:6">
      <c r="F59314" s="1846"/>
    </row>
    <row r="59315" spans="6:6">
      <c r="F59315" s="1846"/>
    </row>
    <row r="59316" spans="6:6">
      <c r="F59316" s="1846"/>
    </row>
    <row r="59317" spans="6:6">
      <c r="F59317" s="1846"/>
    </row>
    <row r="59318" spans="6:6">
      <c r="F59318" s="1846"/>
    </row>
    <row r="59319" spans="6:6">
      <c r="F59319" s="1846"/>
    </row>
    <row r="59320" spans="6:6">
      <c r="F59320" s="1846"/>
    </row>
    <row r="59321" spans="6:6">
      <c r="F59321" s="1846"/>
    </row>
    <row r="59322" spans="6:6">
      <c r="F59322" s="1846"/>
    </row>
    <row r="59323" spans="6:6">
      <c r="F59323" s="1846"/>
    </row>
    <row r="59324" spans="6:6">
      <c r="F59324" s="1846"/>
    </row>
    <row r="59325" spans="6:6">
      <c r="F59325" s="1846"/>
    </row>
    <row r="59326" spans="6:6">
      <c r="F59326" s="1846"/>
    </row>
    <row r="59327" spans="6:6">
      <c r="F59327" s="1846"/>
    </row>
    <row r="59328" spans="6:6">
      <c r="F59328" s="1846"/>
    </row>
    <row r="59329" spans="6:6">
      <c r="F59329" s="1846"/>
    </row>
    <row r="59330" spans="6:6">
      <c r="F59330" s="1846"/>
    </row>
    <row r="59331" spans="6:6">
      <c r="F59331" s="1846"/>
    </row>
    <row r="59332" spans="6:6">
      <c r="F59332" s="1846"/>
    </row>
    <row r="59333" spans="6:6">
      <c r="F59333" s="1846"/>
    </row>
    <row r="59334" spans="6:6">
      <c r="F59334" s="1846"/>
    </row>
    <row r="59335" spans="6:6">
      <c r="F59335" s="1846"/>
    </row>
    <row r="59336" spans="6:6">
      <c r="F59336" s="1846"/>
    </row>
    <row r="59337" spans="6:6">
      <c r="F59337" s="1846"/>
    </row>
    <row r="59338" spans="6:6">
      <c r="F59338" s="1846"/>
    </row>
    <row r="59339" spans="6:6">
      <c r="F59339" s="1846"/>
    </row>
    <row r="59340" spans="6:6">
      <c r="F59340" s="1846"/>
    </row>
    <row r="59341" spans="6:6">
      <c r="F59341" s="1846"/>
    </row>
    <row r="59342" spans="6:6">
      <c r="F59342" s="1846"/>
    </row>
    <row r="59343" spans="6:6">
      <c r="F59343" s="1846"/>
    </row>
    <row r="59344" spans="6:6">
      <c r="F59344" s="1846"/>
    </row>
    <row r="59345" spans="6:6">
      <c r="F59345" s="1846"/>
    </row>
    <row r="59346" spans="6:6">
      <c r="F59346" s="1846"/>
    </row>
    <row r="59347" spans="6:6">
      <c r="F59347" s="1846"/>
    </row>
    <row r="59348" spans="6:6">
      <c r="F59348" s="1846"/>
    </row>
    <row r="59349" spans="6:6">
      <c r="F59349" s="1846"/>
    </row>
    <row r="59350" spans="6:6">
      <c r="F59350" s="1846"/>
    </row>
    <row r="59351" spans="6:6">
      <c r="F59351" s="1846"/>
    </row>
    <row r="59352" spans="6:6">
      <c r="F59352" s="1846"/>
    </row>
    <row r="59353" spans="6:6">
      <c r="F59353" s="1846"/>
    </row>
    <row r="59354" spans="6:6">
      <c r="F59354" s="1846"/>
    </row>
    <row r="59355" spans="6:6">
      <c r="F59355" s="1846"/>
    </row>
    <row r="59356" spans="6:6">
      <c r="F59356" s="1846"/>
    </row>
    <row r="59357" spans="6:6">
      <c r="F59357" s="1846"/>
    </row>
    <row r="59358" spans="6:6">
      <c r="F59358" s="1846"/>
    </row>
    <row r="59359" spans="6:6">
      <c r="F59359" s="1846"/>
    </row>
    <row r="59360" spans="6:6">
      <c r="F59360" s="1846"/>
    </row>
    <row r="59361" spans="6:6">
      <c r="F59361" s="1846"/>
    </row>
    <row r="59362" spans="6:6">
      <c r="F59362" s="1846"/>
    </row>
    <row r="59363" spans="6:6">
      <c r="F59363" s="1846"/>
    </row>
    <row r="59364" spans="6:6">
      <c r="F59364" s="1846"/>
    </row>
    <row r="59365" spans="6:6">
      <c r="F59365" s="1846"/>
    </row>
    <row r="59366" spans="6:6">
      <c r="F59366" s="1846"/>
    </row>
    <row r="59367" spans="6:6">
      <c r="F59367" s="1846"/>
    </row>
    <row r="59368" spans="6:6">
      <c r="F59368" s="1846"/>
    </row>
    <row r="59369" spans="6:6">
      <c r="F59369" s="1846"/>
    </row>
    <row r="59370" spans="6:6">
      <c r="F59370" s="1846"/>
    </row>
    <row r="59371" spans="6:6">
      <c r="F59371" s="1846"/>
    </row>
    <row r="59372" spans="6:6">
      <c r="F59372" s="1846"/>
    </row>
    <row r="59373" spans="6:6">
      <c r="F59373" s="1846"/>
    </row>
    <row r="59374" spans="6:6">
      <c r="F59374" s="1846"/>
    </row>
    <row r="59375" spans="6:6">
      <c r="F59375" s="1846"/>
    </row>
    <row r="59376" spans="6:6">
      <c r="F59376" s="1846"/>
    </row>
    <row r="59377" spans="6:6">
      <c r="F59377" s="1846"/>
    </row>
    <row r="59378" spans="6:6">
      <c r="F59378" s="1846"/>
    </row>
    <row r="59379" spans="6:6">
      <c r="F59379" s="1846"/>
    </row>
    <row r="59380" spans="6:6">
      <c r="F59380" s="1846"/>
    </row>
    <row r="59381" spans="6:6">
      <c r="F59381" s="1846"/>
    </row>
    <row r="59382" spans="6:6">
      <c r="F59382" s="1846"/>
    </row>
    <row r="59383" spans="6:6">
      <c r="F59383" s="1846"/>
    </row>
    <row r="59384" spans="6:6">
      <c r="F59384" s="1846"/>
    </row>
    <row r="59385" spans="6:6">
      <c r="F59385" s="1846"/>
    </row>
    <row r="59386" spans="6:6">
      <c r="F59386" s="1846"/>
    </row>
    <row r="59387" spans="6:6">
      <c r="F59387" s="1846"/>
    </row>
    <row r="59388" spans="6:6">
      <c r="F59388" s="1846"/>
    </row>
    <row r="59389" spans="6:6">
      <c r="F59389" s="1846"/>
    </row>
    <row r="59390" spans="6:6">
      <c r="F59390" s="1846"/>
    </row>
    <row r="59391" spans="6:6">
      <c r="F59391" s="1846"/>
    </row>
    <row r="59392" spans="6:6">
      <c r="F59392" s="1846"/>
    </row>
    <row r="59393" spans="6:6">
      <c r="F59393" s="1846"/>
    </row>
    <row r="59394" spans="6:6">
      <c r="F59394" s="1846"/>
    </row>
    <row r="59395" spans="6:6">
      <c r="F59395" s="1846"/>
    </row>
    <row r="59396" spans="6:6">
      <c r="F59396" s="1846"/>
    </row>
    <row r="59397" spans="6:6">
      <c r="F59397" s="1846"/>
    </row>
    <row r="59398" spans="6:6">
      <c r="F59398" s="1846"/>
    </row>
    <row r="59399" spans="6:6">
      <c r="F59399" s="1846"/>
    </row>
    <row r="59400" spans="6:6">
      <c r="F59400" s="1846"/>
    </row>
    <row r="59401" spans="6:6">
      <c r="F59401" s="1846"/>
    </row>
    <row r="59402" spans="6:6">
      <c r="F59402" s="1846"/>
    </row>
    <row r="59403" spans="6:6">
      <c r="F59403" s="1846"/>
    </row>
    <row r="59404" spans="6:6">
      <c r="F59404" s="1846"/>
    </row>
    <row r="59405" spans="6:6">
      <c r="F59405" s="1846"/>
    </row>
    <row r="59406" spans="6:6">
      <c r="F59406" s="1846"/>
    </row>
    <row r="59407" spans="6:6">
      <c r="F59407" s="1846"/>
    </row>
    <row r="59408" spans="6:6">
      <c r="F59408" s="1846"/>
    </row>
    <row r="59409" spans="6:6">
      <c r="F59409" s="1846"/>
    </row>
    <row r="59410" spans="6:6">
      <c r="F59410" s="1846"/>
    </row>
    <row r="59411" spans="6:6">
      <c r="F59411" s="1846"/>
    </row>
    <row r="59412" spans="6:6">
      <c r="F59412" s="1846"/>
    </row>
    <row r="59413" spans="6:6">
      <c r="F59413" s="1846"/>
    </row>
    <row r="59414" spans="6:6">
      <c r="F59414" s="1846"/>
    </row>
    <row r="59415" spans="6:6">
      <c r="F59415" s="1846"/>
    </row>
    <row r="59416" spans="6:6">
      <c r="F59416" s="1846"/>
    </row>
    <row r="59417" spans="6:6">
      <c r="F59417" s="1846"/>
    </row>
    <row r="59418" spans="6:6">
      <c r="F59418" s="1846"/>
    </row>
    <row r="59419" spans="6:6">
      <c r="F59419" s="1846"/>
    </row>
    <row r="59420" spans="6:6">
      <c r="F59420" s="1846"/>
    </row>
    <row r="59421" spans="6:6">
      <c r="F59421" s="1846"/>
    </row>
    <row r="59422" spans="6:6">
      <c r="F59422" s="1846"/>
    </row>
    <row r="59423" spans="6:6">
      <c r="F59423" s="1846"/>
    </row>
    <row r="59424" spans="6:6">
      <c r="F59424" s="1846"/>
    </row>
    <row r="59425" spans="6:6">
      <c r="F59425" s="1846"/>
    </row>
    <row r="59426" spans="6:6">
      <c r="F59426" s="1846"/>
    </row>
    <row r="59427" spans="6:6">
      <c r="F59427" s="1846"/>
    </row>
    <row r="59428" spans="6:6">
      <c r="F59428" s="1846"/>
    </row>
    <row r="59429" spans="6:6">
      <c r="F59429" s="1846"/>
    </row>
    <row r="59430" spans="6:6">
      <c r="F59430" s="1846"/>
    </row>
    <row r="59431" spans="6:6">
      <c r="F59431" s="1846"/>
    </row>
    <row r="59432" spans="6:6">
      <c r="F59432" s="1846"/>
    </row>
    <row r="59433" spans="6:6">
      <c r="F59433" s="1846"/>
    </row>
    <row r="59434" spans="6:6">
      <c r="F59434" s="1846"/>
    </row>
    <row r="59435" spans="6:6">
      <c r="F59435" s="1846"/>
    </row>
    <row r="59436" spans="6:6">
      <c r="F59436" s="1846"/>
    </row>
    <row r="59437" spans="6:6">
      <c r="F59437" s="1846"/>
    </row>
    <row r="59438" spans="6:6">
      <c r="F59438" s="1846"/>
    </row>
    <row r="59439" spans="6:6">
      <c r="F59439" s="1846"/>
    </row>
    <row r="59440" spans="6:6">
      <c r="F59440" s="1846"/>
    </row>
    <row r="59441" spans="6:6">
      <c r="F59441" s="1846"/>
    </row>
    <row r="59442" spans="6:6">
      <c r="F59442" s="1846"/>
    </row>
    <row r="59443" spans="6:6">
      <c r="F59443" s="1846"/>
    </row>
    <row r="59444" spans="6:6">
      <c r="F59444" s="1846"/>
    </row>
    <row r="59445" spans="6:6">
      <c r="F59445" s="1846"/>
    </row>
    <row r="59446" spans="6:6">
      <c r="F59446" s="1846"/>
    </row>
    <row r="59447" spans="6:6">
      <c r="F59447" s="1846"/>
    </row>
    <row r="59448" spans="6:6">
      <c r="F59448" s="1846"/>
    </row>
    <row r="59449" spans="6:6">
      <c r="F59449" s="1846"/>
    </row>
    <row r="59450" spans="6:6">
      <c r="F59450" s="1846"/>
    </row>
    <row r="59451" spans="6:6">
      <c r="F59451" s="1846"/>
    </row>
    <row r="59452" spans="6:6">
      <c r="F59452" s="1846"/>
    </row>
    <row r="59453" spans="6:6">
      <c r="F59453" s="1846"/>
    </row>
    <row r="59454" spans="6:6">
      <c r="F59454" s="1846"/>
    </row>
    <row r="59455" spans="6:6">
      <c r="F59455" s="1846"/>
    </row>
    <row r="59456" spans="6:6">
      <c r="F59456" s="1846"/>
    </row>
    <row r="59457" spans="6:6">
      <c r="F59457" s="1846"/>
    </row>
    <row r="59458" spans="6:6">
      <c r="F59458" s="1846"/>
    </row>
    <row r="59459" spans="6:6">
      <c r="F59459" s="1846"/>
    </row>
    <row r="59460" spans="6:6">
      <c r="F59460" s="1846"/>
    </row>
    <row r="59461" spans="6:6">
      <c r="F59461" s="1846"/>
    </row>
    <row r="59462" spans="6:6">
      <c r="F59462" s="1846"/>
    </row>
    <row r="59463" spans="6:6">
      <c r="F59463" s="1846"/>
    </row>
    <row r="59464" spans="6:6">
      <c r="F59464" s="1846"/>
    </row>
    <row r="59465" spans="6:6">
      <c r="F59465" s="1846"/>
    </row>
    <row r="59466" spans="6:6">
      <c r="F59466" s="1846"/>
    </row>
    <row r="59467" spans="6:6">
      <c r="F59467" s="1846"/>
    </row>
    <row r="59468" spans="6:6">
      <c r="F59468" s="1846"/>
    </row>
    <row r="59469" spans="6:6">
      <c r="F59469" s="1846"/>
    </row>
    <row r="59470" spans="6:6">
      <c r="F59470" s="1846"/>
    </row>
    <row r="59471" spans="6:6">
      <c r="F59471" s="1846"/>
    </row>
    <row r="59472" spans="6:6">
      <c r="F59472" s="1846"/>
    </row>
    <row r="59473" spans="6:6">
      <c r="F59473" s="1846"/>
    </row>
    <row r="59474" spans="6:6">
      <c r="F59474" s="1846"/>
    </row>
    <row r="59475" spans="6:6">
      <c r="F59475" s="1846"/>
    </row>
    <row r="59476" spans="6:6">
      <c r="F59476" s="1846"/>
    </row>
    <row r="59477" spans="6:6">
      <c r="F59477" s="1846"/>
    </row>
    <row r="59478" spans="6:6">
      <c r="F59478" s="1846"/>
    </row>
    <row r="59479" spans="6:6">
      <c r="F59479" s="1846"/>
    </row>
    <row r="59480" spans="6:6">
      <c r="F59480" s="1846"/>
    </row>
    <row r="59481" spans="6:6">
      <c r="F59481" s="1846"/>
    </row>
    <row r="59482" spans="6:6">
      <c r="F59482" s="1846"/>
    </row>
    <row r="59483" spans="6:6">
      <c r="F59483" s="1846"/>
    </row>
    <row r="59484" spans="6:6">
      <c r="F59484" s="1846"/>
    </row>
    <row r="59485" spans="6:6">
      <c r="F59485" s="1846"/>
    </row>
    <row r="59486" spans="6:6">
      <c r="F59486" s="1846"/>
    </row>
    <row r="59487" spans="6:6">
      <c r="F59487" s="1846"/>
    </row>
    <row r="59488" spans="6:6">
      <c r="F59488" s="1846"/>
    </row>
    <row r="59489" spans="6:6">
      <c r="F59489" s="1846"/>
    </row>
    <row r="59490" spans="6:6">
      <c r="F59490" s="1846"/>
    </row>
    <row r="59491" spans="6:6">
      <c r="F59491" s="1846"/>
    </row>
    <row r="59492" spans="6:6">
      <c r="F59492" s="1846"/>
    </row>
    <row r="59493" spans="6:6">
      <c r="F59493" s="1846"/>
    </row>
    <row r="59494" spans="6:6">
      <c r="F59494" s="1846"/>
    </row>
    <row r="59495" spans="6:6">
      <c r="F59495" s="1846"/>
    </row>
    <row r="59496" spans="6:6">
      <c r="F59496" s="1846"/>
    </row>
    <row r="59497" spans="6:6">
      <c r="F59497" s="1846"/>
    </row>
    <row r="59498" spans="6:6">
      <c r="F59498" s="1846"/>
    </row>
    <row r="59499" spans="6:6">
      <c r="F59499" s="1846"/>
    </row>
    <row r="59500" spans="6:6">
      <c r="F59500" s="1846"/>
    </row>
    <row r="59501" spans="6:6">
      <c r="F59501" s="1846"/>
    </row>
    <row r="59502" spans="6:6">
      <c r="F59502" s="1846"/>
    </row>
    <row r="59503" spans="6:6">
      <c r="F59503" s="1846"/>
    </row>
    <row r="59504" spans="6:6">
      <c r="F59504" s="1846"/>
    </row>
    <row r="59505" spans="6:6">
      <c r="F59505" s="1846"/>
    </row>
    <row r="59506" spans="6:6">
      <c r="F59506" s="1846"/>
    </row>
    <row r="59507" spans="6:6">
      <c r="F59507" s="1846"/>
    </row>
    <row r="59508" spans="6:6">
      <c r="F59508" s="1846"/>
    </row>
    <row r="59509" spans="6:6">
      <c r="F59509" s="1846"/>
    </row>
    <row r="59510" spans="6:6">
      <c r="F59510" s="1846"/>
    </row>
    <row r="59511" spans="6:6">
      <c r="F59511" s="1846"/>
    </row>
    <row r="59512" spans="6:6">
      <c r="F59512" s="1846"/>
    </row>
    <row r="59513" spans="6:6">
      <c r="F59513" s="1846"/>
    </row>
    <row r="59514" spans="6:6">
      <c r="F59514" s="1846"/>
    </row>
    <row r="59515" spans="6:6">
      <c r="F59515" s="1846"/>
    </row>
    <row r="59516" spans="6:6">
      <c r="F59516" s="1846"/>
    </row>
    <row r="59517" spans="6:6">
      <c r="F59517" s="1846"/>
    </row>
    <row r="59518" spans="6:6">
      <c r="F59518" s="1846"/>
    </row>
    <row r="59519" spans="6:6">
      <c r="F59519" s="1846"/>
    </row>
    <row r="59520" spans="6:6">
      <c r="F59520" s="1846"/>
    </row>
    <row r="59521" spans="6:6">
      <c r="F59521" s="1846"/>
    </row>
    <row r="59522" spans="6:6">
      <c r="F59522" s="1846"/>
    </row>
    <row r="59523" spans="6:6">
      <c r="F59523" s="1846"/>
    </row>
    <row r="59524" spans="6:6">
      <c r="F59524" s="1846"/>
    </row>
    <row r="59525" spans="6:6">
      <c r="F59525" s="1846"/>
    </row>
    <row r="59526" spans="6:6">
      <c r="F59526" s="1846"/>
    </row>
    <row r="59527" spans="6:6">
      <c r="F59527" s="1846"/>
    </row>
    <row r="59528" spans="6:6">
      <c r="F59528" s="1846"/>
    </row>
    <row r="59529" spans="6:6">
      <c r="F59529" s="1846"/>
    </row>
    <row r="59530" spans="6:6">
      <c r="F59530" s="1846"/>
    </row>
    <row r="59531" spans="6:6">
      <c r="F59531" s="1846"/>
    </row>
    <row r="59532" spans="6:6">
      <c r="F59532" s="1846"/>
    </row>
    <row r="59533" spans="6:6">
      <c r="F59533" s="1846"/>
    </row>
    <row r="59534" spans="6:6">
      <c r="F59534" s="1846"/>
    </row>
    <row r="59535" spans="6:6">
      <c r="F59535" s="1846"/>
    </row>
    <row r="59536" spans="6:6">
      <c r="F59536" s="1846"/>
    </row>
    <row r="59537" spans="6:6">
      <c r="F59537" s="1846"/>
    </row>
    <row r="59538" spans="6:6">
      <c r="F59538" s="1846"/>
    </row>
    <row r="59539" spans="6:6">
      <c r="F59539" s="1846"/>
    </row>
    <row r="59540" spans="6:6">
      <c r="F59540" s="1846"/>
    </row>
    <row r="59541" spans="6:6">
      <c r="F59541" s="1846"/>
    </row>
    <row r="59542" spans="6:6">
      <c r="F59542" s="1846"/>
    </row>
    <row r="59543" spans="6:6">
      <c r="F59543" s="1846"/>
    </row>
    <row r="59544" spans="6:6">
      <c r="F59544" s="1846"/>
    </row>
    <row r="59545" spans="6:6">
      <c r="F59545" s="1846"/>
    </row>
    <row r="59546" spans="6:6">
      <c r="F59546" s="1846"/>
    </row>
    <row r="59547" spans="6:6">
      <c r="F59547" s="1846"/>
    </row>
    <row r="59548" spans="6:6">
      <c r="F59548" s="1846"/>
    </row>
    <row r="59549" spans="6:6">
      <c r="F59549" s="1846"/>
    </row>
    <row r="59550" spans="6:6">
      <c r="F59550" s="1846"/>
    </row>
    <row r="59551" spans="6:6">
      <c r="F59551" s="1846"/>
    </row>
    <row r="59552" spans="6:6">
      <c r="F59552" s="1846"/>
    </row>
    <row r="59553" spans="6:6">
      <c r="F59553" s="1846"/>
    </row>
    <row r="59554" spans="6:6">
      <c r="F59554" s="1846"/>
    </row>
    <row r="59555" spans="6:6">
      <c r="F59555" s="1846"/>
    </row>
    <row r="59556" spans="6:6">
      <c r="F59556" s="1846"/>
    </row>
    <row r="59557" spans="6:6">
      <c r="F59557" s="1846"/>
    </row>
    <row r="59558" spans="6:6">
      <c r="F59558" s="1846"/>
    </row>
    <row r="59559" spans="6:6">
      <c r="F59559" s="1846"/>
    </row>
    <row r="59560" spans="6:6">
      <c r="F59560" s="1846"/>
    </row>
    <row r="59561" spans="6:6">
      <c r="F59561" s="1846"/>
    </row>
    <row r="59562" spans="6:6">
      <c r="F59562" s="1846"/>
    </row>
    <row r="59563" spans="6:6">
      <c r="F59563" s="1846"/>
    </row>
    <row r="59564" spans="6:6">
      <c r="F59564" s="1846"/>
    </row>
    <row r="59565" spans="6:6">
      <c r="F59565" s="1846"/>
    </row>
    <row r="59566" spans="6:6">
      <c r="F59566" s="1846"/>
    </row>
    <row r="59567" spans="6:6">
      <c r="F59567" s="1846"/>
    </row>
    <row r="59568" spans="6:6">
      <c r="F59568" s="1846"/>
    </row>
    <row r="59569" spans="6:6">
      <c r="F59569" s="1846"/>
    </row>
    <row r="59570" spans="6:6">
      <c r="F59570" s="1846"/>
    </row>
    <row r="59571" spans="6:6">
      <c r="F59571" s="1846"/>
    </row>
    <row r="59572" spans="6:6">
      <c r="F59572" s="1846"/>
    </row>
    <row r="59573" spans="6:6">
      <c r="F59573" s="1846"/>
    </row>
    <row r="59574" spans="6:6">
      <c r="F59574" s="1846"/>
    </row>
    <row r="59575" spans="6:6">
      <c r="F59575" s="1846"/>
    </row>
    <row r="59576" spans="6:6">
      <c r="F59576" s="1846"/>
    </row>
    <row r="59577" spans="6:6">
      <c r="F59577" s="1846"/>
    </row>
    <row r="59578" spans="6:6">
      <c r="F59578" s="1846"/>
    </row>
    <row r="59579" spans="6:6">
      <c r="F59579" s="1846"/>
    </row>
    <row r="59580" spans="6:6">
      <c r="F59580" s="1846"/>
    </row>
    <row r="59581" spans="6:6">
      <c r="F59581" s="1846"/>
    </row>
    <row r="59582" spans="6:6">
      <c r="F59582" s="1846"/>
    </row>
    <row r="59583" spans="6:6">
      <c r="F59583" s="1846"/>
    </row>
    <row r="59584" spans="6:6">
      <c r="F59584" s="1846"/>
    </row>
    <row r="59585" spans="6:6">
      <c r="F59585" s="1846"/>
    </row>
    <row r="59586" spans="6:6">
      <c r="F59586" s="1846"/>
    </row>
    <row r="59587" spans="6:6">
      <c r="F59587" s="1846"/>
    </row>
    <row r="59588" spans="6:6">
      <c r="F59588" s="1846"/>
    </row>
    <row r="59589" spans="6:6">
      <c r="F59589" s="1846"/>
    </row>
    <row r="59590" spans="6:6">
      <c r="F59590" s="1846"/>
    </row>
    <row r="59591" spans="6:6">
      <c r="F59591" s="1846"/>
    </row>
    <row r="59592" spans="6:6">
      <c r="F59592" s="1846"/>
    </row>
    <row r="59593" spans="6:6">
      <c r="F59593" s="1846"/>
    </row>
    <row r="59594" spans="6:6">
      <c r="F59594" s="1846"/>
    </row>
    <row r="59595" spans="6:6">
      <c r="F59595" s="1846"/>
    </row>
    <row r="59596" spans="6:6">
      <c r="F59596" s="1846"/>
    </row>
    <row r="59597" spans="6:6">
      <c r="F59597" s="1846"/>
    </row>
    <row r="59598" spans="6:6">
      <c r="F59598" s="1846"/>
    </row>
    <row r="59599" spans="6:6">
      <c r="F59599" s="1846"/>
    </row>
    <row r="59600" spans="6:6">
      <c r="F59600" s="1846"/>
    </row>
    <row r="59601" spans="6:6">
      <c r="F59601" s="1846"/>
    </row>
    <row r="59602" spans="6:6">
      <c r="F59602" s="1846"/>
    </row>
    <row r="59603" spans="6:6">
      <c r="F59603" s="1846"/>
    </row>
    <row r="59604" spans="6:6">
      <c r="F59604" s="1846"/>
    </row>
    <row r="59605" spans="6:6">
      <c r="F59605" s="1846"/>
    </row>
    <row r="59606" spans="6:6">
      <c r="F59606" s="1846"/>
    </row>
    <row r="59607" spans="6:6">
      <c r="F59607" s="1846"/>
    </row>
    <row r="59608" spans="6:6">
      <c r="F59608" s="1846"/>
    </row>
    <row r="59609" spans="6:6">
      <c r="F59609" s="1846"/>
    </row>
    <row r="59610" spans="6:6">
      <c r="F59610" s="1846"/>
    </row>
    <row r="59611" spans="6:6">
      <c r="F59611" s="1846"/>
    </row>
    <row r="59612" spans="6:6">
      <c r="F59612" s="1846"/>
    </row>
    <row r="59613" spans="6:6">
      <c r="F59613" s="1846"/>
    </row>
    <row r="59614" spans="6:6">
      <c r="F59614" s="1846"/>
    </row>
    <row r="59615" spans="6:6">
      <c r="F59615" s="1846"/>
    </row>
    <row r="59616" spans="6:6">
      <c r="F59616" s="1846"/>
    </row>
    <row r="59617" spans="6:6">
      <c r="F59617" s="1846"/>
    </row>
    <row r="59618" spans="6:6">
      <c r="F59618" s="1846"/>
    </row>
    <row r="59619" spans="6:6">
      <c r="F59619" s="1846"/>
    </row>
    <row r="59620" spans="6:6">
      <c r="F59620" s="1846"/>
    </row>
    <row r="59621" spans="6:6">
      <c r="F59621" s="1846"/>
    </row>
    <row r="59622" spans="6:6">
      <c r="F59622" s="1846"/>
    </row>
    <row r="59623" spans="6:6">
      <c r="F59623" s="1846"/>
    </row>
    <row r="59624" spans="6:6">
      <c r="F59624" s="1846"/>
    </row>
    <row r="59625" spans="6:6">
      <c r="F59625" s="1846"/>
    </row>
    <row r="59626" spans="6:6">
      <c r="F59626" s="1846"/>
    </row>
    <row r="59627" spans="6:6">
      <c r="F59627" s="1846"/>
    </row>
    <row r="59628" spans="6:6">
      <c r="F59628" s="1846"/>
    </row>
    <row r="59629" spans="6:6">
      <c r="F59629" s="1846"/>
    </row>
    <row r="59630" spans="6:6">
      <c r="F59630" s="1846"/>
    </row>
    <row r="59631" spans="6:6">
      <c r="F59631" s="1846"/>
    </row>
    <row r="59632" spans="6:6">
      <c r="F59632" s="1846"/>
    </row>
    <row r="59633" spans="6:6">
      <c r="F59633" s="1846"/>
    </row>
    <row r="59634" spans="6:6">
      <c r="F59634" s="1846"/>
    </row>
    <row r="59635" spans="6:6">
      <c r="F59635" s="1846"/>
    </row>
    <row r="59636" spans="6:6">
      <c r="F59636" s="1846"/>
    </row>
    <row r="59637" spans="6:6">
      <c r="F59637" s="1846"/>
    </row>
    <row r="59638" spans="6:6">
      <c r="F59638" s="1846"/>
    </row>
    <row r="59639" spans="6:6">
      <c r="F59639" s="1846"/>
    </row>
    <row r="59640" spans="6:6">
      <c r="F59640" s="1846"/>
    </row>
    <row r="59641" spans="6:6">
      <c r="F59641" s="1846"/>
    </row>
    <row r="59642" spans="6:6">
      <c r="F59642" s="1846"/>
    </row>
    <row r="59643" spans="6:6">
      <c r="F59643" s="1846"/>
    </row>
    <row r="59644" spans="6:6">
      <c r="F59644" s="1846"/>
    </row>
    <row r="59645" spans="6:6">
      <c r="F59645" s="1846"/>
    </row>
    <row r="59646" spans="6:6">
      <c r="F59646" s="1846"/>
    </row>
    <row r="59647" spans="6:6">
      <c r="F59647" s="1846"/>
    </row>
    <row r="59648" spans="6:6">
      <c r="F59648" s="1846"/>
    </row>
    <row r="59649" spans="6:6">
      <c r="F59649" s="1846"/>
    </row>
    <row r="59650" spans="6:6">
      <c r="F59650" s="1846"/>
    </row>
    <row r="59651" spans="6:6">
      <c r="F59651" s="1846"/>
    </row>
    <row r="59652" spans="6:6">
      <c r="F59652" s="1846"/>
    </row>
    <row r="59653" spans="6:6">
      <c r="F59653" s="1846"/>
    </row>
    <row r="59654" spans="6:6">
      <c r="F59654" s="1846"/>
    </row>
    <row r="59655" spans="6:6">
      <c r="F59655" s="1846"/>
    </row>
    <row r="59656" spans="6:6">
      <c r="F59656" s="1846"/>
    </row>
    <row r="59657" spans="6:6">
      <c r="F59657" s="1846"/>
    </row>
    <row r="59658" spans="6:6">
      <c r="F59658" s="1846"/>
    </row>
    <row r="59659" spans="6:6">
      <c r="F59659" s="1846"/>
    </row>
    <row r="59660" spans="6:6">
      <c r="F59660" s="1846"/>
    </row>
    <row r="59661" spans="6:6">
      <c r="F59661" s="1846"/>
    </row>
    <row r="59662" spans="6:6">
      <c r="F59662" s="1846"/>
    </row>
    <row r="59663" spans="6:6">
      <c r="F59663" s="1846"/>
    </row>
    <row r="59664" spans="6:6">
      <c r="F59664" s="1846"/>
    </row>
    <row r="59665" spans="6:6">
      <c r="F59665" s="1846"/>
    </row>
    <row r="59666" spans="6:6">
      <c r="F59666" s="1846"/>
    </row>
    <row r="59667" spans="6:6">
      <c r="F59667" s="1846"/>
    </row>
    <row r="59668" spans="6:6">
      <c r="F59668" s="1846"/>
    </row>
    <row r="59669" spans="6:6">
      <c r="F59669" s="1846"/>
    </row>
    <row r="59670" spans="6:6">
      <c r="F59670" s="1846"/>
    </row>
    <row r="59671" spans="6:6">
      <c r="F59671" s="1846"/>
    </row>
    <row r="59672" spans="6:6">
      <c r="F59672" s="1846"/>
    </row>
    <row r="59673" spans="6:6">
      <c r="F59673" s="1846"/>
    </row>
    <row r="59674" spans="6:6">
      <c r="F59674" s="1846"/>
    </row>
    <row r="59675" spans="6:6">
      <c r="F59675" s="1846"/>
    </row>
    <row r="59676" spans="6:6">
      <c r="F59676" s="1846"/>
    </row>
    <row r="59677" spans="6:6">
      <c r="F59677" s="1846"/>
    </row>
    <row r="59678" spans="6:6">
      <c r="F59678" s="1846"/>
    </row>
    <row r="59679" spans="6:6">
      <c r="F59679" s="1846"/>
    </row>
    <row r="59680" spans="6:6">
      <c r="F59680" s="1846"/>
    </row>
    <row r="59681" spans="6:6">
      <c r="F59681" s="1846"/>
    </row>
    <row r="59682" spans="6:6">
      <c r="F59682" s="1846"/>
    </row>
    <row r="59683" spans="6:6">
      <c r="F59683" s="1846"/>
    </row>
    <row r="59684" spans="6:6">
      <c r="F59684" s="1846"/>
    </row>
    <row r="59685" spans="6:6">
      <c r="F59685" s="1846"/>
    </row>
    <row r="59686" spans="6:6">
      <c r="F59686" s="1846"/>
    </row>
    <row r="59687" spans="6:6">
      <c r="F59687" s="1846"/>
    </row>
    <row r="59688" spans="6:6">
      <c r="F59688" s="1846"/>
    </row>
    <row r="59689" spans="6:6">
      <c r="F59689" s="1846"/>
    </row>
    <row r="59690" spans="6:6">
      <c r="F59690" s="1846"/>
    </row>
    <row r="59691" spans="6:6">
      <c r="F59691" s="1846"/>
    </row>
    <row r="59692" spans="6:6">
      <c r="F59692" s="1846"/>
    </row>
    <row r="59693" spans="6:6">
      <c r="F59693" s="1846"/>
    </row>
    <row r="59694" spans="6:6">
      <c r="F59694" s="1846"/>
    </row>
    <row r="59695" spans="6:6">
      <c r="F59695" s="1846"/>
    </row>
    <row r="59696" spans="6:6">
      <c r="F59696" s="1846"/>
    </row>
    <row r="59697" spans="6:6">
      <c r="F59697" s="1846"/>
    </row>
    <row r="59698" spans="6:6">
      <c r="F59698" s="1846"/>
    </row>
    <row r="59699" spans="6:6">
      <c r="F59699" s="1846"/>
    </row>
    <row r="59700" spans="6:6">
      <c r="F59700" s="1846"/>
    </row>
    <row r="59701" spans="6:6">
      <c r="F59701" s="1846"/>
    </row>
    <row r="59702" spans="6:6">
      <c r="F59702" s="1846"/>
    </row>
    <row r="59703" spans="6:6">
      <c r="F59703" s="1846"/>
    </row>
    <row r="59704" spans="6:6">
      <c r="F59704" s="1846"/>
    </row>
    <row r="59705" spans="6:6">
      <c r="F59705" s="1846"/>
    </row>
    <row r="59706" spans="6:6">
      <c r="F59706" s="1846"/>
    </row>
    <row r="59707" spans="6:6">
      <c r="F59707" s="1846"/>
    </row>
    <row r="59708" spans="6:6">
      <c r="F59708" s="1846"/>
    </row>
    <row r="59709" spans="6:6">
      <c r="F59709" s="1846"/>
    </row>
    <row r="59710" spans="6:6">
      <c r="F59710" s="1846"/>
    </row>
    <row r="59711" spans="6:6">
      <c r="F59711" s="1846"/>
    </row>
    <row r="59712" spans="6:6">
      <c r="F59712" s="1846"/>
    </row>
    <row r="59713" spans="6:6">
      <c r="F59713" s="1846"/>
    </row>
    <row r="59714" spans="6:6">
      <c r="F59714" s="1846"/>
    </row>
    <row r="59715" spans="6:6">
      <c r="F59715" s="1846"/>
    </row>
    <row r="59716" spans="6:6">
      <c r="F59716" s="1846"/>
    </row>
    <row r="59717" spans="6:6">
      <c r="F59717" s="1846"/>
    </row>
    <row r="59718" spans="6:6">
      <c r="F59718" s="1846"/>
    </row>
    <row r="59719" spans="6:6">
      <c r="F59719" s="1846"/>
    </row>
    <row r="59720" spans="6:6">
      <c r="F59720" s="1846"/>
    </row>
    <row r="59721" spans="6:6">
      <c r="F59721" s="1846"/>
    </row>
    <row r="59722" spans="6:6">
      <c r="F59722" s="1846"/>
    </row>
    <row r="59723" spans="6:6">
      <c r="F59723" s="1846"/>
    </row>
    <row r="59724" spans="6:6">
      <c r="F59724" s="1846"/>
    </row>
    <row r="59725" spans="6:6">
      <c r="F59725" s="1846"/>
    </row>
    <row r="59726" spans="6:6">
      <c r="F59726" s="1846"/>
    </row>
    <row r="59727" spans="6:6">
      <c r="F59727" s="1846"/>
    </row>
    <row r="59728" spans="6:6">
      <c r="F59728" s="1846"/>
    </row>
    <row r="59729" spans="6:6">
      <c r="F59729" s="1846"/>
    </row>
    <row r="59730" spans="6:6">
      <c r="F59730" s="1846"/>
    </row>
    <row r="59731" spans="6:6">
      <c r="F59731" s="1846"/>
    </row>
    <row r="59732" spans="6:6">
      <c r="F59732" s="1846"/>
    </row>
    <row r="59733" spans="6:6">
      <c r="F59733" s="1846"/>
    </row>
    <row r="59734" spans="6:6">
      <c r="F59734" s="1846"/>
    </row>
    <row r="59735" spans="6:6">
      <c r="F59735" s="1846"/>
    </row>
    <row r="59736" spans="6:6">
      <c r="F59736" s="1846"/>
    </row>
    <row r="59737" spans="6:6">
      <c r="F59737" s="1846"/>
    </row>
    <row r="59738" spans="6:6">
      <c r="F59738" s="1846"/>
    </row>
    <row r="59739" spans="6:6">
      <c r="F59739" s="1846"/>
    </row>
    <row r="59740" spans="6:6">
      <c r="F59740" s="1846"/>
    </row>
    <row r="59741" spans="6:6">
      <c r="F59741" s="1846"/>
    </row>
    <row r="59742" spans="6:6">
      <c r="F59742" s="1846"/>
    </row>
    <row r="59743" spans="6:6">
      <c r="F59743" s="1846"/>
    </row>
    <row r="59744" spans="6:6">
      <c r="F59744" s="1846"/>
    </row>
    <row r="59745" spans="6:6">
      <c r="F59745" s="1846"/>
    </row>
    <row r="59746" spans="6:6">
      <c r="F59746" s="1846"/>
    </row>
    <row r="59747" spans="6:6">
      <c r="F59747" s="1846"/>
    </row>
    <row r="59748" spans="6:6">
      <c r="F59748" s="1846"/>
    </row>
    <row r="59749" spans="6:6">
      <c r="F59749" s="1846"/>
    </row>
    <row r="59750" spans="6:6">
      <c r="F59750" s="1846"/>
    </row>
    <row r="59751" spans="6:6">
      <c r="F59751" s="1846"/>
    </row>
    <row r="59752" spans="6:6">
      <c r="F59752" s="1846"/>
    </row>
    <row r="59753" spans="6:6">
      <c r="F59753" s="1846"/>
    </row>
    <row r="59754" spans="6:6">
      <c r="F59754" s="1846"/>
    </row>
    <row r="59755" spans="6:6">
      <c r="F59755" s="1846"/>
    </row>
    <row r="59756" spans="6:6">
      <c r="F59756" s="1846"/>
    </row>
    <row r="59757" spans="6:6">
      <c r="F59757" s="1846"/>
    </row>
    <row r="59758" spans="6:6">
      <c r="F59758" s="1846"/>
    </row>
    <row r="59759" spans="6:6">
      <c r="F59759" s="1846"/>
    </row>
    <row r="59760" spans="6:6">
      <c r="F59760" s="1846"/>
    </row>
    <row r="59761" spans="6:6">
      <c r="F59761" s="1846"/>
    </row>
    <row r="59762" spans="6:6">
      <c r="F59762" s="1846"/>
    </row>
    <row r="59763" spans="6:6">
      <c r="F59763" s="1846"/>
    </row>
    <row r="59764" spans="6:6">
      <c r="F59764" s="1846"/>
    </row>
    <row r="59765" spans="6:6">
      <c r="F59765" s="1846"/>
    </row>
    <row r="59766" spans="6:6">
      <c r="F59766" s="1846"/>
    </row>
    <row r="59767" spans="6:6">
      <c r="F59767" s="1846"/>
    </row>
    <row r="59768" spans="6:6">
      <c r="F59768" s="1846"/>
    </row>
    <row r="59769" spans="6:6">
      <c r="F59769" s="1846"/>
    </row>
    <row r="59770" spans="6:6">
      <c r="F59770" s="1846"/>
    </row>
    <row r="59771" spans="6:6">
      <c r="F59771" s="1846"/>
    </row>
    <row r="59772" spans="6:6">
      <c r="F59772" s="1846"/>
    </row>
    <row r="59773" spans="6:6">
      <c r="F59773" s="1846"/>
    </row>
    <row r="59774" spans="6:6">
      <c r="F59774" s="1846"/>
    </row>
    <row r="59775" spans="6:6">
      <c r="F59775" s="1846"/>
    </row>
    <row r="59776" spans="6:6">
      <c r="F59776" s="1846"/>
    </row>
    <row r="59777" spans="6:6">
      <c r="F59777" s="1846"/>
    </row>
    <row r="59778" spans="6:6">
      <c r="F59778" s="1846"/>
    </row>
    <row r="59779" spans="6:6">
      <c r="F59779" s="1846"/>
    </row>
    <row r="59780" spans="6:6">
      <c r="F59780" s="1846"/>
    </row>
    <row r="59781" spans="6:6">
      <c r="F59781" s="1846"/>
    </row>
    <row r="59782" spans="6:6">
      <c r="F59782" s="1846"/>
    </row>
    <row r="59783" spans="6:6">
      <c r="F59783" s="1846"/>
    </row>
    <row r="59784" spans="6:6">
      <c r="F59784" s="1846"/>
    </row>
    <row r="59785" spans="6:6">
      <c r="F59785" s="1846"/>
    </row>
    <row r="59786" spans="6:6">
      <c r="F59786" s="1846"/>
    </row>
    <row r="59787" spans="6:6">
      <c r="F59787" s="1846"/>
    </row>
    <row r="59788" spans="6:6">
      <c r="F59788" s="1846"/>
    </row>
    <row r="59789" spans="6:6">
      <c r="F59789" s="1846"/>
    </row>
    <row r="59790" spans="6:6">
      <c r="F59790" s="1846"/>
    </row>
    <row r="59791" spans="6:6">
      <c r="F59791" s="1846"/>
    </row>
    <row r="59792" spans="6:6">
      <c r="F59792" s="1846"/>
    </row>
    <row r="59793" spans="6:6">
      <c r="F59793" s="1846"/>
    </row>
    <row r="59794" spans="6:6">
      <c r="F59794" s="1846"/>
    </row>
    <row r="59795" spans="6:6">
      <c r="F59795" s="1846"/>
    </row>
    <row r="59796" spans="6:6">
      <c r="F59796" s="1846"/>
    </row>
    <row r="59797" spans="6:6">
      <c r="F59797" s="1846"/>
    </row>
    <row r="59798" spans="6:6">
      <c r="F59798" s="1846"/>
    </row>
    <row r="59799" spans="6:6">
      <c r="F59799" s="1846"/>
    </row>
    <row r="59800" spans="6:6">
      <c r="F59800" s="1846"/>
    </row>
    <row r="59801" spans="6:6">
      <c r="F59801" s="1846"/>
    </row>
    <row r="59802" spans="6:6">
      <c r="F59802" s="1846"/>
    </row>
    <row r="59803" spans="6:6">
      <c r="F59803" s="1846"/>
    </row>
    <row r="59804" spans="6:6">
      <c r="F59804" s="1846"/>
    </row>
    <row r="59805" spans="6:6">
      <c r="F59805" s="1846"/>
    </row>
    <row r="59806" spans="6:6">
      <c r="F59806" s="1846"/>
    </row>
    <row r="59807" spans="6:6">
      <c r="F59807" s="1846"/>
    </row>
    <row r="59808" spans="6:6">
      <c r="F59808" s="1846"/>
    </row>
    <row r="59809" spans="6:6">
      <c r="F59809" s="1846"/>
    </row>
    <row r="59810" spans="6:6">
      <c r="F59810" s="1846"/>
    </row>
    <row r="59811" spans="6:6">
      <c r="F59811" s="1846"/>
    </row>
    <row r="59812" spans="6:6">
      <c r="F59812" s="1846"/>
    </row>
    <row r="59813" spans="6:6">
      <c r="F59813" s="1846"/>
    </row>
    <row r="59814" spans="6:6">
      <c r="F59814" s="1846"/>
    </row>
    <row r="59815" spans="6:6">
      <c r="F59815" s="1846"/>
    </row>
    <row r="59816" spans="6:6">
      <c r="F59816" s="1846"/>
    </row>
    <row r="59817" spans="6:6">
      <c r="F59817" s="1846"/>
    </row>
    <row r="59818" spans="6:6">
      <c r="F59818" s="1846"/>
    </row>
    <row r="59819" spans="6:6">
      <c r="F59819" s="1846"/>
    </row>
    <row r="59820" spans="6:6">
      <c r="F59820" s="1846"/>
    </row>
    <row r="59821" spans="6:6">
      <c r="F59821" s="1846"/>
    </row>
    <row r="59822" spans="6:6">
      <c r="F59822" s="1846"/>
    </row>
    <row r="59823" spans="6:6">
      <c r="F59823" s="1846"/>
    </row>
    <row r="59824" spans="6:6">
      <c r="F59824" s="1846"/>
    </row>
    <row r="59825" spans="6:6">
      <c r="F59825" s="1846"/>
    </row>
    <row r="59826" spans="6:6">
      <c r="F59826" s="1846"/>
    </row>
    <row r="59827" spans="6:6">
      <c r="F59827" s="1846"/>
    </row>
    <row r="59828" spans="6:6">
      <c r="F59828" s="1846"/>
    </row>
    <row r="59829" spans="6:6">
      <c r="F59829" s="1846"/>
    </row>
    <row r="59830" spans="6:6">
      <c r="F59830" s="1846"/>
    </row>
    <row r="59831" spans="6:6">
      <c r="F59831" s="1846"/>
    </row>
    <row r="59832" spans="6:6">
      <c r="F59832" s="1846"/>
    </row>
    <row r="59833" spans="6:6">
      <c r="F59833" s="1846"/>
    </row>
    <row r="59834" spans="6:6">
      <c r="F59834" s="1846"/>
    </row>
    <row r="59835" spans="6:6">
      <c r="F59835" s="1846"/>
    </row>
    <row r="59836" spans="6:6">
      <c r="F59836" s="1846"/>
    </row>
    <row r="59837" spans="6:6">
      <c r="F59837" s="1846"/>
    </row>
    <row r="59838" spans="6:6">
      <c r="F59838" s="1846"/>
    </row>
    <row r="59839" spans="6:6">
      <c r="F59839" s="1846"/>
    </row>
    <row r="59840" spans="6:6">
      <c r="F59840" s="1846"/>
    </row>
    <row r="59841" spans="6:6">
      <c r="F59841" s="1846"/>
    </row>
    <row r="59842" spans="6:6">
      <c r="F59842" s="1846"/>
    </row>
    <row r="59843" spans="6:6">
      <c r="F59843" s="1846"/>
    </row>
    <row r="59844" spans="6:6">
      <c r="F59844" s="1846"/>
    </row>
    <row r="59845" spans="6:6">
      <c r="F59845" s="1846"/>
    </row>
    <row r="59846" spans="6:6">
      <c r="F59846" s="1846"/>
    </row>
    <row r="59847" spans="6:6">
      <c r="F59847" s="1846"/>
    </row>
    <row r="59848" spans="6:6">
      <c r="F59848" s="1846"/>
    </row>
    <row r="59849" spans="6:6">
      <c r="F59849" s="1846"/>
    </row>
    <row r="59850" spans="6:6">
      <c r="F59850" s="1846"/>
    </row>
    <row r="59851" spans="6:6">
      <c r="F59851" s="1846"/>
    </row>
    <row r="59852" spans="6:6">
      <c r="F59852" s="1846"/>
    </row>
    <row r="59853" spans="6:6">
      <c r="F59853" s="1846"/>
    </row>
    <row r="59854" spans="6:6">
      <c r="F59854" s="1846"/>
    </row>
    <row r="59855" spans="6:6">
      <c r="F59855" s="1846"/>
    </row>
    <row r="59856" spans="6:6">
      <c r="F59856" s="1846"/>
    </row>
    <row r="59857" spans="6:6">
      <c r="F59857" s="1846"/>
    </row>
    <row r="59858" spans="6:6">
      <c r="F59858" s="1846"/>
    </row>
    <row r="59859" spans="6:6">
      <c r="F59859" s="1846"/>
    </row>
    <row r="59860" spans="6:6">
      <c r="F59860" s="1846"/>
    </row>
    <row r="59861" spans="6:6">
      <c r="F59861" s="1846"/>
    </row>
    <row r="59862" spans="6:6">
      <c r="F59862" s="1846"/>
    </row>
    <row r="59863" spans="6:6">
      <c r="F59863" s="1846"/>
    </row>
    <row r="59864" spans="6:6">
      <c r="F59864" s="1846"/>
    </row>
    <row r="59865" spans="6:6">
      <c r="F59865" s="1846"/>
    </row>
    <row r="59866" spans="6:6">
      <c r="F59866" s="1846"/>
    </row>
    <row r="59867" spans="6:6">
      <c r="F59867" s="1846"/>
    </row>
    <row r="59868" spans="6:6">
      <c r="F59868" s="1846"/>
    </row>
    <row r="59869" spans="6:6">
      <c r="F59869" s="1846"/>
    </row>
    <row r="59870" spans="6:6">
      <c r="F59870" s="1846"/>
    </row>
    <row r="59871" spans="6:6">
      <c r="F59871" s="1846"/>
    </row>
    <row r="59872" spans="6:6">
      <c r="F59872" s="1846"/>
    </row>
    <row r="59873" spans="6:6">
      <c r="F59873" s="1846"/>
    </row>
    <row r="59874" spans="6:6">
      <c r="F59874" s="1846"/>
    </row>
    <row r="59875" spans="6:6">
      <c r="F59875" s="1846"/>
    </row>
    <row r="59876" spans="6:6">
      <c r="F59876" s="1846"/>
    </row>
    <row r="59877" spans="6:6">
      <c r="F59877" s="1846"/>
    </row>
    <row r="59878" spans="6:6">
      <c r="F59878" s="1846"/>
    </row>
    <row r="59879" spans="6:6">
      <c r="F59879" s="1846"/>
    </row>
    <row r="59880" spans="6:6">
      <c r="F59880" s="1846"/>
    </row>
    <row r="59881" spans="6:6">
      <c r="F59881" s="1846"/>
    </row>
    <row r="59882" spans="6:6">
      <c r="F59882" s="1846"/>
    </row>
    <row r="59883" spans="6:6">
      <c r="F59883" s="1846"/>
    </row>
    <row r="59884" spans="6:6">
      <c r="F59884" s="1846"/>
    </row>
    <row r="59885" spans="6:6">
      <c r="F59885" s="1846"/>
    </row>
    <row r="59886" spans="6:6">
      <c r="F59886" s="1846"/>
    </row>
    <row r="59887" spans="6:6">
      <c r="F59887" s="1846"/>
    </row>
    <row r="59888" spans="6:6">
      <c r="F59888" s="1846"/>
    </row>
    <row r="59889" spans="6:6">
      <c r="F59889" s="1846"/>
    </row>
    <row r="59890" spans="6:6">
      <c r="F59890" s="1846"/>
    </row>
    <row r="59891" spans="6:6">
      <c r="F59891" s="1846"/>
    </row>
    <row r="59892" spans="6:6">
      <c r="F59892" s="1846"/>
    </row>
    <row r="59893" spans="6:6">
      <c r="F59893" s="1846"/>
    </row>
    <row r="59894" spans="6:6">
      <c r="F59894" s="1846"/>
    </row>
    <row r="59895" spans="6:6">
      <c r="F59895" s="1846"/>
    </row>
    <row r="59896" spans="6:6">
      <c r="F59896" s="1846"/>
    </row>
    <row r="59897" spans="6:6">
      <c r="F59897" s="1846"/>
    </row>
    <row r="59898" spans="6:6">
      <c r="F59898" s="1846"/>
    </row>
    <row r="59899" spans="6:6">
      <c r="F59899" s="1846"/>
    </row>
    <row r="59900" spans="6:6">
      <c r="F59900" s="1846"/>
    </row>
    <row r="59901" spans="6:6">
      <c r="F59901" s="1846"/>
    </row>
    <row r="59902" spans="6:6">
      <c r="F59902" s="1846"/>
    </row>
    <row r="59903" spans="6:6">
      <c r="F59903" s="1846"/>
    </row>
    <row r="59904" spans="6:6">
      <c r="F59904" s="1846"/>
    </row>
    <row r="59905" spans="6:6">
      <c r="F59905" s="1846"/>
    </row>
    <row r="59906" spans="6:6">
      <c r="F59906" s="1846"/>
    </row>
    <row r="59907" spans="6:6">
      <c r="F59907" s="1846"/>
    </row>
    <row r="59908" spans="6:6">
      <c r="F59908" s="1846"/>
    </row>
    <row r="59909" spans="6:6">
      <c r="F59909" s="1846"/>
    </row>
    <row r="59910" spans="6:6">
      <c r="F59910" s="1846"/>
    </row>
    <row r="59911" spans="6:6">
      <c r="F59911" s="1846"/>
    </row>
    <row r="59912" spans="6:6">
      <c r="F59912" s="1846"/>
    </row>
    <row r="59913" spans="6:6">
      <c r="F59913" s="1846"/>
    </row>
    <row r="59914" spans="6:6">
      <c r="F59914" s="1846"/>
    </row>
    <row r="59915" spans="6:6">
      <c r="F59915" s="1846"/>
    </row>
    <row r="59916" spans="6:6">
      <c r="F59916" s="1846"/>
    </row>
    <row r="59917" spans="6:6">
      <c r="F59917" s="1846"/>
    </row>
    <row r="59918" spans="6:6">
      <c r="F59918" s="1846"/>
    </row>
    <row r="59919" spans="6:6">
      <c r="F59919" s="1846"/>
    </row>
    <row r="59920" spans="6:6">
      <c r="F59920" s="1846"/>
    </row>
    <row r="59921" spans="6:6">
      <c r="F59921" s="1846"/>
    </row>
    <row r="59922" spans="6:6">
      <c r="F59922" s="1846"/>
    </row>
    <row r="59923" spans="6:6">
      <c r="F59923" s="1846"/>
    </row>
    <row r="59924" spans="6:6">
      <c r="F59924" s="1846"/>
    </row>
    <row r="59925" spans="6:6">
      <c r="F59925" s="1846"/>
    </row>
    <row r="59926" spans="6:6">
      <c r="F59926" s="1846"/>
    </row>
    <row r="59927" spans="6:6">
      <c r="F59927" s="1846"/>
    </row>
    <row r="59928" spans="6:6">
      <c r="F59928" s="1846"/>
    </row>
    <row r="59929" spans="6:6">
      <c r="F59929" s="1846"/>
    </row>
    <row r="59930" spans="6:6">
      <c r="F59930" s="1846"/>
    </row>
    <row r="59931" spans="6:6">
      <c r="F59931" s="1846"/>
    </row>
    <row r="59932" spans="6:6">
      <c r="F59932" s="1846"/>
    </row>
    <row r="59933" spans="6:6">
      <c r="F59933" s="1846"/>
    </row>
    <row r="59934" spans="6:6">
      <c r="F59934" s="1846"/>
    </row>
    <row r="59935" spans="6:6">
      <c r="F59935" s="1846"/>
    </row>
    <row r="59936" spans="6:6">
      <c r="F59936" s="1846"/>
    </row>
    <row r="59937" spans="6:6">
      <c r="F59937" s="1846"/>
    </row>
    <row r="59938" spans="6:6">
      <c r="F59938" s="1846"/>
    </row>
    <row r="59939" spans="6:6">
      <c r="F59939" s="1846"/>
    </row>
    <row r="59940" spans="6:6">
      <c r="F59940" s="1846"/>
    </row>
    <row r="59941" spans="6:6">
      <c r="F59941" s="1846"/>
    </row>
    <row r="59942" spans="6:6">
      <c r="F59942" s="1846"/>
    </row>
    <row r="59943" spans="6:6">
      <c r="F59943" s="1846"/>
    </row>
    <row r="59944" spans="6:6">
      <c r="F59944" s="1846"/>
    </row>
    <row r="59945" spans="6:6">
      <c r="F59945" s="1846"/>
    </row>
    <row r="59946" spans="6:6">
      <c r="F59946" s="1846"/>
    </row>
    <row r="59947" spans="6:6">
      <c r="F59947" s="1846"/>
    </row>
    <row r="59948" spans="6:6">
      <c r="F59948" s="1846"/>
    </row>
    <row r="59949" spans="6:6">
      <c r="F59949" s="1846"/>
    </row>
    <row r="59950" spans="6:6">
      <c r="F59950" s="1846"/>
    </row>
    <row r="59951" spans="6:6">
      <c r="F59951" s="1846"/>
    </row>
    <row r="59952" spans="6:6">
      <c r="F59952" s="1846"/>
    </row>
    <row r="59953" spans="6:6">
      <c r="F59953" s="1846"/>
    </row>
    <row r="59954" spans="6:6">
      <c r="F59954" s="1846"/>
    </row>
    <row r="59955" spans="6:6">
      <c r="F59955" s="1846"/>
    </row>
    <row r="59956" spans="6:6">
      <c r="F59956" s="1846"/>
    </row>
    <row r="59957" spans="6:6">
      <c r="F59957" s="1846"/>
    </row>
    <row r="59958" spans="6:6">
      <c r="F59958" s="1846"/>
    </row>
    <row r="59959" spans="6:6">
      <c r="F59959" s="1846"/>
    </row>
    <row r="59960" spans="6:6">
      <c r="F59960" s="1846"/>
    </row>
    <row r="59961" spans="6:6">
      <c r="F59961" s="1846"/>
    </row>
    <row r="59962" spans="6:6">
      <c r="F59962" s="1846"/>
    </row>
    <row r="59963" spans="6:6">
      <c r="F59963" s="1846"/>
    </row>
    <row r="59964" spans="6:6">
      <c r="F59964" s="1846"/>
    </row>
    <row r="59965" spans="6:6">
      <c r="F59965" s="1846"/>
    </row>
    <row r="59966" spans="6:6">
      <c r="F59966" s="1846"/>
    </row>
    <row r="59967" spans="6:6">
      <c r="F59967" s="1846"/>
    </row>
    <row r="59968" spans="6:6">
      <c r="F59968" s="1846"/>
    </row>
    <row r="59969" spans="6:6">
      <c r="F59969" s="1846"/>
    </row>
    <row r="59970" spans="6:6">
      <c r="F59970" s="1846"/>
    </row>
    <row r="59971" spans="6:6">
      <c r="F59971" s="1846"/>
    </row>
    <row r="59972" spans="6:6">
      <c r="F59972" s="1846"/>
    </row>
    <row r="59973" spans="6:6">
      <c r="F59973" s="1846"/>
    </row>
    <row r="59974" spans="6:6">
      <c r="F59974" s="1846"/>
    </row>
    <row r="59975" spans="6:6">
      <c r="F59975" s="1846"/>
    </row>
    <row r="59976" spans="6:6">
      <c r="F59976" s="1846"/>
    </row>
    <row r="59977" spans="6:6">
      <c r="F59977" s="1846"/>
    </row>
    <row r="59978" spans="6:6">
      <c r="F59978" s="1846"/>
    </row>
    <row r="59979" spans="6:6">
      <c r="F59979" s="1846"/>
    </row>
    <row r="59980" spans="6:6">
      <c r="F59980" s="1846"/>
    </row>
    <row r="59981" spans="6:6">
      <c r="F59981" s="1846"/>
    </row>
    <row r="59982" spans="6:6">
      <c r="F59982" s="1846"/>
    </row>
    <row r="59983" spans="6:6">
      <c r="F59983" s="1846"/>
    </row>
    <row r="59984" spans="6:6">
      <c r="F59984" s="1846"/>
    </row>
    <row r="59985" spans="6:6">
      <c r="F59985" s="1846"/>
    </row>
    <row r="59986" spans="6:6">
      <c r="F59986" s="1846"/>
    </row>
    <row r="59987" spans="6:6">
      <c r="F59987" s="1846"/>
    </row>
    <row r="59988" spans="6:6">
      <c r="F59988" s="1846"/>
    </row>
    <row r="59989" spans="6:6">
      <c r="F59989" s="1846"/>
    </row>
    <row r="59990" spans="6:6">
      <c r="F59990" s="1846"/>
    </row>
    <row r="59991" spans="6:6">
      <c r="F59991" s="1846"/>
    </row>
    <row r="59992" spans="6:6">
      <c r="F59992" s="1846"/>
    </row>
    <row r="59993" spans="6:6">
      <c r="F59993" s="1846"/>
    </row>
    <row r="59994" spans="6:6">
      <c r="F59994" s="1846"/>
    </row>
    <row r="59995" spans="6:6">
      <c r="F59995" s="1846"/>
    </row>
    <row r="59996" spans="6:6">
      <c r="F59996" s="1846"/>
    </row>
    <row r="59997" spans="6:6">
      <c r="F59997" s="1846"/>
    </row>
    <row r="59998" spans="6:6">
      <c r="F59998" s="1846"/>
    </row>
    <row r="59999" spans="6:6">
      <c r="F59999" s="1846"/>
    </row>
    <row r="60000" spans="6:6">
      <c r="F60000" s="1846"/>
    </row>
    <row r="60001" spans="6:6">
      <c r="F60001" s="1846"/>
    </row>
    <row r="60002" spans="6:6">
      <c r="F60002" s="1846"/>
    </row>
    <row r="60003" spans="6:6">
      <c r="F60003" s="1846"/>
    </row>
    <row r="60004" spans="6:6">
      <c r="F60004" s="1846"/>
    </row>
    <row r="60005" spans="6:6">
      <c r="F60005" s="1846"/>
    </row>
    <row r="60006" spans="6:6">
      <c r="F60006" s="1846"/>
    </row>
    <row r="60007" spans="6:6">
      <c r="F60007" s="1846"/>
    </row>
    <row r="60008" spans="6:6">
      <c r="F60008" s="1846"/>
    </row>
    <row r="60009" spans="6:6">
      <c r="F60009" s="1846"/>
    </row>
    <row r="60010" spans="6:6">
      <c r="F60010" s="1846"/>
    </row>
    <row r="60011" spans="6:6">
      <c r="F60011" s="1846"/>
    </row>
    <row r="60012" spans="6:6">
      <c r="F60012" s="1846"/>
    </row>
    <row r="60013" spans="6:6">
      <c r="F60013" s="1846"/>
    </row>
    <row r="60014" spans="6:6">
      <c r="F60014" s="1846"/>
    </row>
    <row r="60015" spans="6:6">
      <c r="F60015" s="1846"/>
    </row>
    <row r="60016" spans="6:6">
      <c r="F60016" s="1846"/>
    </row>
    <row r="60017" spans="6:6">
      <c r="F60017" s="1846"/>
    </row>
    <row r="60018" spans="6:6">
      <c r="F60018" s="1846"/>
    </row>
    <row r="60019" spans="6:6">
      <c r="F60019" s="1846"/>
    </row>
    <row r="60020" spans="6:6">
      <c r="F60020" s="1846"/>
    </row>
    <row r="60021" spans="6:6">
      <c r="F60021" s="1846"/>
    </row>
    <row r="60022" spans="6:6">
      <c r="F60022" s="1846"/>
    </row>
    <row r="60023" spans="6:6">
      <c r="F60023" s="1846"/>
    </row>
    <row r="60024" spans="6:6">
      <c r="F60024" s="1846"/>
    </row>
    <row r="60025" spans="6:6">
      <c r="F60025" s="1846"/>
    </row>
    <row r="60026" spans="6:6">
      <c r="F60026" s="1846"/>
    </row>
    <row r="60027" spans="6:6">
      <c r="F60027" s="1846"/>
    </row>
    <row r="60028" spans="6:6">
      <c r="F60028" s="1846"/>
    </row>
    <row r="60029" spans="6:6">
      <c r="F60029" s="1846"/>
    </row>
    <row r="60030" spans="6:6">
      <c r="F60030" s="1846"/>
    </row>
    <row r="60031" spans="6:6">
      <c r="F60031" s="1846"/>
    </row>
    <row r="60032" spans="6:6">
      <c r="F60032" s="1846"/>
    </row>
    <row r="60033" spans="6:6">
      <c r="F60033" s="1846"/>
    </row>
    <row r="60034" spans="6:6">
      <c r="F60034" s="1846"/>
    </row>
    <row r="60035" spans="6:6">
      <c r="F60035" s="1846"/>
    </row>
    <row r="60036" spans="6:6">
      <c r="F60036" s="1846"/>
    </row>
    <row r="60037" spans="6:6">
      <c r="F60037" s="1846"/>
    </row>
    <row r="60038" spans="6:6">
      <c r="F60038" s="1846"/>
    </row>
    <row r="60039" spans="6:6">
      <c r="F60039" s="1846"/>
    </row>
    <row r="60040" spans="6:6">
      <c r="F60040" s="1846"/>
    </row>
    <row r="60041" spans="6:6">
      <c r="F60041" s="1846"/>
    </row>
    <row r="60042" spans="6:6">
      <c r="F60042" s="1846"/>
    </row>
    <row r="60043" spans="6:6">
      <c r="F60043" s="1846"/>
    </row>
    <row r="60044" spans="6:6">
      <c r="F60044" s="1846"/>
    </row>
    <row r="60045" spans="6:6">
      <c r="F60045" s="1846"/>
    </row>
    <row r="60046" spans="6:6">
      <c r="F60046" s="1846"/>
    </row>
    <row r="60047" spans="6:6">
      <c r="F60047" s="1846"/>
    </row>
    <row r="60048" spans="6:6">
      <c r="F60048" s="1846"/>
    </row>
    <row r="60049" spans="6:6">
      <c r="F60049" s="1846"/>
    </row>
    <row r="60050" spans="6:6">
      <c r="F60050" s="1846"/>
    </row>
    <row r="60051" spans="6:6">
      <c r="F60051" s="1846"/>
    </row>
    <row r="60052" spans="6:6">
      <c r="F60052" s="1846"/>
    </row>
    <row r="60053" spans="6:6">
      <c r="F60053" s="1846"/>
    </row>
    <row r="60054" spans="6:6">
      <c r="F60054" s="1846"/>
    </row>
    <row r="60055" spans="6:6">
      <c r="F60055" s="1846"/>
    </row>
    <row r="60056" spans="6:6">
      <c r="F60056" s="1846"/>
    </row>
    <row r="60057" spans="6:6">
      <c r="F60057" s="1846"/>
    </row>
    <row r="60058" spans="6:6">
      <c r="F60058" s="1846"/>
    </row>
    <row r="60059" spans="6:6">
      <c r="F60059" s="1846"/>
    </row>
    <row r="60060" spans="6:6">
      <c r="F60060" s="1846"/>
    </row>
    <row r="60061" spans="6:6">
      <c r="F60061" s="1846"/>
    </row>
    <row r="60062" spans="6:6">
      <c r="F60062" s="1846"/>
    </row>
    <row r="60063" spans="6:6">
      <c r="F60063" s="1846"/>
    </row>
    <row r="60064" spans="6:6">
      <c r="F60064" s="1846"/>
    </row>
    <row r="60065" spans="6:6">
      <c r="F60065" s="1846"/>
    </row>
    <row r="60066" spans="6:6">
      <c r="F60066" s="1846"/>
    </row>
    <row r="60067" spans="6:6">
      <c r="F60067" s="1846"/>
    </row>
    <row r="60068" spans="6:6">
      <c r="F60068" s="1846"/>
    </row>
    <row r="60069" spans="6:6">
      <c r="F60069" s="1846"/>
    </row>
    <row r="60070" spans="6:6">
      <c r="F60070" s="1846"/>
    </row>
    <row r="60071" spans="6:6">
      <c r="F60071" s="1846"/>
    </row>
    <row r="60072" spans="6:6">
      <c r="F60072" s="1846"/>
    </row>
    <row r="60073" spans="6:6">
      <c r="F60073" s="1846"/>
    </row>
    <row r="60074" spans="6:6">
      <c r="F60074" s="1846"/>
    </row>
    <row r="60075" spans="6:6">
      <c r="F60075" s="1846"/>
    </row>
    <row r="60076" spans="6:6">
      <c r="F60076" s="1846"/>
    </row>
    <row r="60077" spans="6:6">
      <c r="F60077" s="1846"/>
    </row>
    <row r="60078" spans="6:6">
      <c r="F60078" s="1846"/>
    </row>
    <row r="60079" spans="6:6">
      <c r="F60079" s="1846"/>
    </row>
    <row r="60080" spans="6:6">
      <c r="F60080" s="1846"/>
    </row>
    <row r="60081" spans="6:6">
      <c r="F60081" s="1846"/>
    </row>
    <row r="60082" spans="6:6">
      <c r="F60082" s="1846"/>
    </row>
    <row r="60083" spans="6:6">
      <c r="F60083" s="1846"/>
    </row>
    <row r="60084" spans="6:6">
      <c r="F60084" s="1846"/>
    </row>
    <row r="60085" spans="6:6">
      <c r="F60085" s="1846"/>
    </row>
    <row r="60086" spans="6:6">
      <c r="F60086" s="1846"/>
    </row>
    <row r="60087" spans="6:6">
      <c r="F60087" s="1846"/>
    </row>
    <row r="60088" spans="6:6">
      <c r="F60088" s="1846"/>
    </row>
    <row r="60089" spans="6:6">
      <c r="F60089" s="1846"/>
    </row>
    <row r="60090" spans="6:6">
      <c r="F60090" s="1846"/>
    </row>
    <row r="60091" spans="6:6">
      <c r="F60091" s="1846"/>
    </row>
    <row r="60092" spans="6:6">
      <c r="F60092" s="1846"/>
    </row>
    <row r="60093" spans="6:6">
      <c r="F60093" s="1846"/>
    </row>
    <row r="60094" spans="6:6">
      <c r="F60094" s="1846"/>
    </row>
    <row r="60095" spans="6:6">
      <c r="F60095" s="1846"/>
    </row>
    <row r="60096" spans="6:6">
      <c r="F60096" s="1846"/>
    </row>
    <row r="60097" spans="6:6">
      <c r="F60097" s="1846"/>
    </row>
    <row r="60098" spans="6:6">
      <c r="F60098" s="1846"/>
    </row>
    <row r="60099" spans="6:6">
      <c r="F60099" s="1846"/>
    </row>
    <row r="60100" spans="6:6">
      <c r="F60100" s="1846"/>
    </row>
    <row r="60101" spans="6:6">
      <c r="F60101" s="1846"/>
    </row>
    <row r="60102" spans="6:6">
      <c r="F60102" s="1846"/>
    </row>
    <row r="60103" spans="6:6">
      <c r="F60103" s="1846"/>
    </row>
    <row r="60104" spans="6:6">
      <c r="F60104" s="1846"/>
    </row>
    <row r="60105" spans="6:6">
      <c r="F60105" s="1846"/>
    </row>
    <row r="60106" spans="6:6">
      <c r="F60106" s="1846"/>
    </row>
    <row r="60107" spans="6:6">
      <c r="F60107" s="1846"/>
    </row>
    <row r="60108" spans="6:6">
      <c r="F60108" s="1846"/>
    </row>
    <row r="60109" spans="6:6">
      <c r="F60109" s="1846"/>
    </row>
    <row r="60110" spans="6:6">
      <c r="F60110" s="1846"/>
    </row>
    <row r="60111" spans="6:6">
      <c r="F60111" s="1846"/>
    </row>
    <row r="60112" spans="6:6">
      <c r="F60112" s="1846"/>
    </row>
    <row r="60113" spans="6:6">
      <c r="F60113" s="1846"/>
    </row>
    <row r="60114" spans="6:6">
      <c r="F60114" s="1846"/>
    </row>
    <row r="60115" spans="6:6">
      <c r="F60115" s="1846"/>
    </row>
    <row r="60116" spans="6:6">
      <c r="F60116" s="1846"/>
    </row>
    <row r="60117" spans="6:6">
      <c r="F60117" s="1846"/>
    </row>
    <row r="60118" spans="6:6">
      <c r="F60118" s="1846"/>
    </row>
    <row r="60119" spans="6:6">
      <c r="F60119" s="1846"/>
    </row>
    <row r="60120" spans="6:6">
      <c r="F60120" s="1846"/>
    </row>
    <row r="60121" spans="6:6">
      <c r="F60121" s="1846"/>
    </row>
    <row r="60122" spans="6:6">
      <c r="F60122" s="1846"/>
    </row>
    <row r="60123" spans="6:6">
      <c r="F60123" s="1846"/>
    </row>
    <row r="60124" spans="6:6">
      <c r="F60124" s="1846"/>
    </row>
    <row r="60125" spans="6:6">
      <c r="F60125" s="1846"/>
    </row>
    <row r="60126" spans="6:6">
      <c r="F60126" s="1846"/>
    </row>
    <row r="60127" spans="6:6">
      <c r="F60127" s="1846"/>
    </row>
    <row r="60128" spans="6:6">
      <c r="F60128" s="1846"/>
    </row>
    <row r="60129" spans="6:6">
      <c r="F60129" s="1846"/>
    </row>
    <row r="60130" spans="6:6">
      <c r="F60130" s="1846"/>
    </row>
    <row r="60131" spans="6:6">
      <c r="F60131" s="1846"/>
    </row>
    <row r="60132" spans="6:6">
      <c r="F60132" s="1846"/>
    </row>
    <row r="60133" spans="6:6">
      <c r="F60133" s="1846"/>
    </row>
    <row r="60134" spans="6:6">
      <c r="F60134" s="1846"/>
    </row>
    <row r="60135" spans="6:6">
      <c r="F60135" s="1846"/>
    </row>
    <row r="60136" spans="6:6">
      <c r="F60136" s="1846"/>
    </row>
    <row r="60137" spans="6:6">
      <c r="F60137" s="1846"/>
    </row>
    <row r="60138" spans="6:6">
      <c r="F60138" s="1846"/>
    </row>
    <row r="60139" spans="6:6">
      <c r="F60139" s="1846"/>
    </row>
    <row r="60140" spans="6:6">
      <c r="F60140" s="1846"/>
    </row>
    <row r="60141" spans="6:6">
      <c r="F60141" s="1846"/>
    </row>
    <row r="60142" spans="6:6">
      <c r="F60142" s="1846"/>
    </row>
    <row r="60143" spans="6:6">
      <c r="F60143" s="1846"/>
    </row>
    <row r="60144" spans="6:6">
      <c r="F60144" s="1846"/>
    </row>
    <row r="60145" spans="6:6">
      <c r="F60145" s="1846"/>
    </row>
    <row r="60146" spans="6:6">
      <c r="F60146" s="1846"/>
    </row>
    <row r="60147" spans="6:6">
      <c r="F60147" s="1846"/>
    </row>
    <row r="60148" spans="6:6">
      <c r="F60148" s="1846"/>
    </row>
    <row r="60149" spans="6:6">
      <c r="F60149" s="1846"/>
    </row>
    <row r="60150" spans="6:6">
      <c r="F60150" s="1846"/>
    </row>
    <row r="60151" spans="6:6">
      <c r="F60151" s="1846"/>
    </row>
    <row r="60152" spans="6:6">
      <c r="F60152" s="1846"/>
    </row>
    <row r="60153" spans="6:6">
      <c r="F60153" s="1846"/>
    </row>
    <row r="60154" spans="6:6">
      <c r="F60154" s="1846"/>
    </row>
    <row r="60155" spans="6:6">
      <c r="F60155" s="1846"/>
    </row>
    <row r="60156" spans="6:6">
      <c r="F60156" s="1846"/>
    </row>
    <row r="60157" spans="6:6">
      <c r="F60157" s="1846"/>
    </row>
    <row r="60158" spans="6:6">
      <c r="F60158" s="1846"/>
    </row>
    <row r="60159" spans="6:6">
      <c r="F60159" s="1846"/>
    </row>
    <row r="60160" spans="6:6">
      <c r="F60160" s="1846"/>
    </row>
    <row r="60161" spans="6:6">
      <c r="F60161" s="1846"/>
    </row>
    <row r="60162" spans="6:6">
      <c r="F60162" s="1846"/>
    </row>
    <row r="60163" spans="6:6">
      <c r="F60163" s="1846"/>
    </row>
    <row r="60164" spans="6:6">
      <c r="F60164" s="1846"/>
    </row>
    <row r="60165" spans="6:6">
      <c r="F60165" s="1846"/>
    </row>
    <row r="60166" spans="6:6">
      <c r="F60166" s="1846"/>
    </row>
    <row r="60167" spans="6:6">
      <c r="F60167" s="1846"/>
    </row>
    <row r="60168" spans="6:6">
      <c r="F60168" s="1846"/>
    </row>
    <row r="60169" spans="6:6">
      <c r="F60169" s="1846"/>
    </row>
    <row r="60170" spans="6:6">
      <c r="F60170" s="1846"/>
    </row>
    <row r="60171" spans="6:6">
      <c r="F60171" s="1846"/>
    </row>
    <row r="60172" spans="6:6">
      <c r="F60172" s="1846"/>
    </row>
    <row r="60173" spans="6:6">
      <c r="F60173" s="1846"/>
    </row>
    <row r="60174" spans="6:6">
      <c r="F60174" s="1846"/>
    </row>
    <row r="60175" spans="6:6">
      <c r="F60175" s="1846"/>
    </row>
    <row r="60176" spans="6:6">
      <c r="F60176" s="1846"/>
    </row>
    <row r="60177" spans="6:6">
      <c r="F60177" s="1846"/>
    </row>
    <row r="60178" spans="6:6">
      <c r="F60178" s="1846"/>
    </row>
    <row r="60179" spans="6:6">
      <c r="F60179" s="1846"/>
    </row>
    <row r="60180" spans="6:6">
      <c r="F60180" s="1846"/>
    </row>
    <row r="60181" spans="6:6">
      <c r="F60181" s="1846"/>
    </row>
    <row r="60182" spans="6:6">
      <c r="F60182" s="1846"/>
    </row>
    <row r="60183" spans="6:6">
      <c r="F60183" s="1846"/>
    </row>
    <row r="60184" spans="6:6">
      <c r="F60184" s="1846"/>
    </row>
    <row r="60185" spans="6:6">
      <c r="F60185" s="1846"/>
    </row>
    <row r="60186" spans="6:6">
      <c r="F60186" s="1846"/>
    </row>
    <row r="60187" spans="6:6">
      <c r="F60187" s="1846"/>
    </row>
    <row r="60188" spans="6:6">
      <c r="F60188" s="1846"/>
    </row>
    <row r="60189" spans="6:6">
      <c r="F60189" s="1846"/>
    </row>
    <row r="60190" spans="6:6">
      <c r="F60190" s="1846"/>
    </row>
    <row r="60191" spans="6:6">
      <c r="F60191" s="1846"/>
    </row>
    <row r="60192" spans="6:6">
      <c r="F60192" s="1846"/>
    </row>
    <row r="60193" spans="6:6">
      <c r="F60193" s="1846"/>
    </row>
    <row r="60194" spans="6:6">
      <c r="F60194" s="1846"/>
    </row>
    <row r="60195" spans="6:6">
      <c r="F60195" s="1846"/>
    </row>
    <row r="60196" spans="6:6">
      <c r="F60196" s="1846"/>
    </row>
    <row r="60197" spans="6:6">
      <c r="F60197" s="1846"/>
    </row>
    <row r="60198" spans="6:6">
      <c r="F60198" s="1846"/>
    </row>
    <row r="60199" spans="6:6">
      <c r="F60199" s="1846"/>
    </row>
    <row r="60200" spans="6:6">
      <c r="F60200" s="1846"/>
    </row>
    <row r="60201" spans="6:6">
      <c r="F60201" s="1846"/>
    </row>
    <row r="60202" spans="6:6">
      <c r="F60202" s="1846"/>
    </row>
    <row r="60203" spans="6:6">
      <c r="F60203" s="1846"/>
    </row>
    <row r="60204" spans="6:6">
      <c r="F60204" s="1846"/>
    </row>
    <row r="60205" spans="6:6">
      <c r="F60205" s="1846"/>
    </row>
    <row r="60206" spans="6:6">
      <c r="F60206" s="1846"/>
    </row>
    <row r="60207" spans="6:6">
      <c r="F60207" s="1846"/>
    </row>
    <row r="60208" spans="6:6">
      <c r="F60208" s="1846"/>
    </row>
    <row r="60209" spans="6:6">
      <c r="F60209" s="1846"/>
    </row>
    <row r="60210" spans="6:6">
      <c r="F60210" s="1846"/>
    </row>
    <row r="60211" spans="6:6">
      <c r="F60211" s="1846"/>
    </row>
    <row r="60212" spans="6:6">
      <c r="F60212" s="1846"/>
    </row>
    <row r="60213" spans="6:6">
      <c r="F60213" s="1846"/>
    </row>
    <row r="60214" spans="6:6">
      <c r="F60214" s="1846"/>
    </row>
    <row r="60215" spans="6:6">
      <c r="F60215" s="1846"/>
    </row>
    <row r="60216" spans="6:6">
      <c r="F60216" s="1846"/>
    </row>
    <row r="60217" spans="6:6">
      <c r="F60217" s="1846"/>
    </row>
    <row r="60218" spans="6:6">
      <c r="F60218" s="1846"/>
    </row>
    <row r="60219" spans="6:6">
      <c r="F60219" s="1846"/>
    </row>
    <row r="60220" spans="6:6">
      <c r="F60220" s="1846"/>
    </row>
    <row r="60221" spans="6:6">
      <c r="F60221" s="1846"/>
    </row>
    <row r="60222" spans="6:6">
      <c r="F60222" s="1846"/>
    </row>
    <row r="60223" spans="6:6">
      <c r="F60223" s="1846"/>
    </row>
    <row r="60224" spans="6:6">
      <c r="F60224" s="1846"/>
    </row>
    <row r="60225" spans="6:6">
      <c r="F60225" s="1846"/>
    </row>
    <row r="60226" spans="6:6">
      <c r="F60226" s="1846"/>
    </row>
    <row r="60227" spans="6:6">
      <c r="F60227" s="1846"/>
    </row>
    <row r="60228" spans="6:6">
      <c r="F60228" s="1846"/>
    </row>
    <row r="60229" spans="6:6">
      <c r="F60229" s="1846"/>
    </row>
    <row r="60230" spans="6:6">
      <c r="F60230" s="1846"/>
    </row>
    <row r="60231" spans="6:6">
      <c r="F60231" s="1846"/>
    </row>
    <row r="60232" spans="6:6">
      <c r="F60232" s="1846"/>
    </row>
    <row r="60233" spans="6:6">
      <c r="F60233" s="1846"/>
    </row>
    <row r="60234" spans="6:6">
      <c r="F60234" s="1846"/>
    </row>
    <row r="60235" spans="6:6">
      <c r="F60235" s="1846"/>
    </row>
    <row r="60236" spans="6:6">
      <c r="F60236" s="1846"/>
    </row>
    <row r="60237" spans="6:6">
      <c r="F60237" s="1846"/>
    </row>
    <row r="60238" spans="6:6">
      <c r="F60238" s="1846"/>
    </row>
    <row r="60239" spans="6:6">
      <c r="F60239" s="1846"/>
    </row>
    <row r="60240" spans="6:6">
      <c r="F60240" s="1846"/>
    </row>
    <row r="60241" spans="6:6">
      <c r="F60241" s="1846"/>
    </row>
    <row r="60242" spans="6:6">
      <c r="F60242" s="1846"/>
    </row>
    <row r="60243" spans="6:6">
      <c r="F60243" s="1846"/>
    </row>
    <row r="60244" spans="6:6">
      <c r="F60244" s="1846"/>
    </row>
    <row r="60245" spans="6:6">
      <c r="F60245" s="1846"/>
    </row>
    <row r="60246" spans="6:6">
      <c r="F60246" s="1846"/>
    </row>
    <row r="60247" spans="6:6">
      <c r="F60247" s="1846"/>
    </row>
    <row r="60248" spans="6:6">
      <c r="F60248" s="1846"/>
    </row>
    <row r="60249" spans="6:6">
      <c r="F60249" s="1846"/>
    </row>
    <row r="60250" spans="6:6">
      <c r="F60250" s="1846"/>
    </row>
    <row r="60251" spans="6:6">
      <c r="F60251" s="1846"/>
    </row>
    <row r="60252" spans="6:6">
      <c r="F60252" s="1846"/>
    </row>
    <row r="60253" spans="6:6">
      <c r="F60253" s="1846"/>
    </row>
    <row r="60254" spans="6:6">
      <c r="F60254" s="1846"/>
    </row>
    <row r="60255" spans="6:6">
      <c r="F60255" s="1846"/>
    </row>
    <row r="60256" spans="6:6">
      <c r="F60256" s="1846"/>
    </row>
    <row r="60257" spans="6:6">
      <c r="F60257" s="1846"/>
    </row>
    <row r="60258" spans="6:6">
      <c r="F60258" s="1846"/>
    </row>
    <row r="60259" spans="6:6">
      <c r="F60259" s="1846"/>
    </row>
    <row r="60260" spans="6:6">
      <c r="F60260" s="1846"/>
    </row>
    <row r="60261" spans="6:6">
      <c r="F60261" s="1846"/>
    </row>
    <row r="60262" spans="6:6">
      <c r="F60262" s="1846"/>
    </row>
    <row r="60263" spans="6:6">
      <c r="F60263" s="1846"/>
    </row>
    <row r="60264" spans="6:6">
      <c r="F60264" s="1846"/>
    </row>
    <row r="60265" spans="6:6">
      <c r="F60265" s="1846"/>
    </row>
    <row r="60266" spans="6:6">
      <c r="F60266" s="1846"/>
    </row>
    <row r="60267" spans="6:6">
      <c r="F60267" s="1846"/>
    </row>
    <row r="60268" spans="6:6">
      <c r="F60268" s="1846"/>
    </row>
    <row r="60269" spans="6:6">
      <c r="F60269" s="1846"/>
    </row>
    <row r="60270" spans="6:6">
      <c r="F60270" s="1846"/>
    </row>
    <row r="60271" spans="6:6">
      <c r="F60271" s="1846"/>
    </row>
    <row r="60272" spans="6:6">
      <c r="F60272" s="1846"/>
    </row>
    <row r="60273" spans="6:6">
      <c r="F60273" s="1846"/>
    </row>
    <row r="60274" spans="6:6">
      <c r="F60274" s="1846"/>
    </row>
    <row r="60275" spans="6:6">
      <c r="F60275" s="1846"/>
    </row>
    <row r="60276" spans="6:6">
      <c r="F60276" s="1846"/>
    </row>
    <row r="60277" spans="6:6">
      <c r="F60277" s="1846"/>
    </row>
    <row r="60278" spans="6:6">
      <c r="F60278" s="1846"/>
    </row>
    <row r="60279" spans="6:6">
      <c r="F60279" s="1846"/>
    </row>
    <row r="60280" spans="6:6">
      <c r="F60280" s="1846"/>
    </row>
    <row r="60281" spans="6:6">
      <c r="F60281" s="1846"/>
    </row>
    <row r="60282" spans="6:6">
      <c r="F60282" s="1846"/>
    </row>
    <row r="60283" spans="6:6">
      <c r="F60283" s="1846"/>
    </row>
    <row r="60284" spans="6:6">
      <c r="F60284" s="1846"/>
    </row>
    <row r="60285" spans="6:6">
      <c r="F60285" s="1846"/>
    </row>
    <row r="60286" spans="6:6">
      <c r="F60286" s="1846"/>
    </row>
    <row r="60287" spans="6:6">
      <c r="F60287" s="1846"/>
    </row>
    <row r="60288" spans="6:6">
      <c r="F60288" s="1846"/>
    </row>
    <row r="60289" spans="6:6">
      <c r="F60289" s="1846"/>
    </row>
    <row r="60290" spans="6:6">
      <c r="F60290" s="1846"/>
    </row>
    <row r="60291" spans="6:6">
      <c r="F60291" s="1846"/>
    </row>
    <row r="60292" spans="6:6">
      <c r="F60292" s="1846"/>
    </row>
    <row r="60293" spans="6:6">
      <c r="F60293" s="1846"/>
    </row>
    <row r="60294" spans="6:6">
      <c r="F60294" s="1846"/>
    </row>
    <row r="60295" spans="6:6">
      <c r="F60295" s="1846"/>
    </row>
    <row r="60296" spans="6:6">
      <c r="F60296" s="1846"/>
    </row>
    <row r="60297" spans="6:6">
      <c r="F60297" s="1846"/>
    </row>
    <row r="60298" spans="6:6">
      <c r="F60298" s="1846"/>
    </row>
    <row r="60299" spans="6:6">
      <c r="F60299" s="1846"/>
    </row>
    <row r="60300" spans="6:6">
      <c r="F60300" s="1846"/>
    </row>
    <row r="60301" spans="6:6">
      <c r="F60301" s="1846"/>
    </row>
    <row r="60302" spans="6:6">
      <c r="F60302" s="1846"/>
    </row>
    <row r="60303" spans="6:6">
      <c r="F60303" s="1846"/>
    </row>
    <row r="60304" spans="6:6">
      <c r="F60304" s="1846"/>
    </row>
    <row r="60305" spans="6:6">
      <c r="F60305" s="1846"/>
    </row>
    <row r="60306" spans="6:6">
      <c r="F60306" s="1846"/>
    </row>
    <row r="60307" spans="6:6">
      <c r="F60307" s="1846"/>
    </row>
    <row r="60308" spans="6:6">
      <c r="F60308" s="1846"/>
    </row>
    <row r="60309" spans="6:6">
      <c r="F60309" s="1846"/>
    </row>
    <row r="60310" spans="6:6">
      <c r="F60310" s="1846"/>
    </row>
    <row r="60311" spans="6:6">
      <c r="F60311" s="1846"/>
    </row>
    <row r="60312" spans="6:6">
      <c r="F60312" s="1846"/>
    </row>
    <row r="60313" spans="6:6">
      <c r="F60313" s="1846"/>
    </row>
    <row r="60314" spans="6:6">
      <c r="F60314" s="1846"/>
    </row>
    <row r="60315" spans="6:6">
      <c r="F60315" s="1846"/>
    </row>
    <row r="60316" spans="6:6">
      <c r="F60316" s="1846"/>
    </row>
    <row r="60317" spans="6:6">
      <c r="F60317" s="1846"/>
    </row>
    <row r="60318" spans="6:6">
      <c r="F60318" s="1846"/>
    </row>
    <row r="60319" spans="6:6">
      <c r="F60319" s="1846"/>
    </row>
    <row r="60320" spans="6:6">
      <c r="F60320" s="1846"/>
    </row>
    <row r="60321" spans="6:6">
      <c r="F60321" s="1846"/>
    </row>
    <row r="60322" spans="6:6">
      <c r="F60322" s="1846"/>
    </row>
    <row r="60323" spans="6:6">
      <c r="F60323" s="1846"/>
    </row>
    <row r="60324" spans="6:6">
      <c r="F60324" s="1846"/>
    </row>
    <row r="60325" spans="6:6">
      <c r="F60325" s="1846"/>
    </row>
    <row r="60326" spans="6:6">
      <c r="F60326" s="1846"/>
    </row>
    <row r="60327" spans="6:6">
      <c r="F60327" s="1846"/>
    </row>
    <row r="60328" spans="6:6">
      <c r="F60328" s="1846"/>
    </row>
    <row r="60329" spans="6:6">
      <c r="F60329" s="1846"/>
    </row>
    <row r="60330" spans="6:6">
      <c r="F60330" s="1846"/>
    </row>
    <row r="60331" spans="6:6">
      <c r="F60331" s="1846"/>
    </row>
    <row r="60332" spans="6:6">
      <c r="F60332" s="1846"/>
    </row>
    <row r="60333" spans="6:6">
      <c r="F60333" s="1846"/>
    </row>
    <row r="60334" spans="6:6">
      <c r="F60334" s="1846"/>
    </row>
    <row r="60335" spans="6:6">
      <c r="F60335" s="1846"/>
    </row>
    <row r="60336" spans="6:6">
      <c r="F60336" s="1846"/>
    </row>
    <row r="60337" spans="6:6">
      <c r="F60337" s="1846"/>
    </row>
    <row r="60338" spans="6:6">
      <c r="F60338" s="1846"/>
    </row>
    <row r="60339" spans="6:6">
      <c r="F60339" s="1846"/>
    </row>
    <row r="60340" spans="6:6">
      <c r="F60340" s="1846"/>
    </row>
    <row r="60341" spans="6:6">
      <c r="F60341" s="1846"/>
    </row>
    <row r="60342" spans="6:6">
      <c r="F60342" s="1846"/>
    </row>
    <row r="60343" spans="6:6">
      <c r="F60343" s="1846"/>
    </row>
    <row r="60344" spans="6:6">
      <c r="F60344" s="1846"/>
    </row>
    <row r="60345" spans="6:6">
      <c r="F60345" s="1846"/>
    </row>
    <row r="60346" spans="6:6">
      <c r="F60346" s="1846"/>
    </row>
    <row r="60347" spans="6:6">
      <c r="F60347" s="1846"/>
    </row>
    <row r="60348" spans="6:6">
      <c r="F60348" s="1846"/>
    </row>
    <row r="60349" spans="6:6">
      <c r="F60349" s="1846"/>
    </row>
    <row r="60350" spans="6:6">
      <c r="F60350" s="1846"/>
    </row>
    <row r="60351" spans="6:6">
      <c r="F60351" s="1846"/>
    </row>
    <row r="60352" spans="6:6">
      <c r="F60352" s="1846"/>
    </row>
    <row r="60353" spans="6:6">
      <c r="F60353" s="1846"/>
    </row>
    <row r="60354" spans="6:6">
      <c r="F60354" s="1846"/>
    </row>
    <row r="60355" spans="6:6">
      <c r="F60355" s="1846"/>
    </row>
    <row r="60356" spans="6:6">
      <c r="F60356" s="1846"/>
    </row>
    <row r="60357" spans="6:6">
      <c r="F60357" s="1846"/>
    </row>
    <row r="60358" spans="6:6">
      <c r="F60358" s="1846"/>
    </row>
    <row r="60359" spans="6:6">
      <c r="F60359" s="1846"/>
    </row>
    <row r="60360" spans="6:6">
      <c r="F60360" s="1846"/>
    </row>
    <row r="60361" spans="6:6">
      <c r="F60361" s="1846"/>
    </row>
    <row r="60362" spans="6:6">
      <c r="F60362" s="1846"/>
    </row>
    <row r="60363" spans="6:6">
      <c r="F60363" s="1846"/>
    </row>
    <row r="60364" spans="6:6">
      <c r="F60364" s="1846"/>
    </row>
    <row r="60365" spans="6:6">
      <c r="F60365" s="1846"/>
    </row>
    <row r="60366" spans="6:6">
      <c r="F60366" s="1846"/>
    </row>
    <row r="60367" spans="6:6">
      <c r="F60367" s="1846"/>
    </row>
    <row r="60368" spans="6:6">
      <c r="F60368" s="1846"/>
    </row>
    <row r="60369" spans="6:6">
      <c r="F60369" s="1846"/>
    </row>
    <row r="60370" spans="6:6">
      <c r="F60370" s="1846"/>
    </row>
    <row r="60371" spans="6:6">
      <c r="F60371" s="1846"/>
    </row>
    <row r="60372" spans="6:6">
      <c r="F60372" s="1846"/>
    </row>
    <row r="60373" spans="6:6">
      <c r="F60373" s="1846"/>
    </row>
    <row r="60374" spans="6:6">
      <c r="F60374" s="1846"/>
    </row>
    <row r="60375" spans="6:6">
      <c r="F60375" s="1846"/>
    </row>
    <row r="60376" spans="6:6">
      <c r="F60376" s="1846"/>
    </row>
    <row r="60377" spans="6:6">
      <c r="F60377" s="1846"/>
    </row>
    <row r="60378" spans="6:6">
      <c r="F60378" s="1846"/>
    </row>
    <row r="60379" spans="6:6">
      <c r="F60379" s="1846"/>
    </row>
    <row r="60380" spans="6:6">
      <c r="F60380" s="1846"/>
    </row>
    <row r="60381" spans="6:6">
      <c r="F60381" s="1846"/>
    </row>
    <row r="60382" spans="6:6">
      <c r="F60382" s="1846"/>
    </row>
    <row r="60383" spans="6:6">
      <c r="F60383" s="1846"/>
    </row>
    <row r="60384" spans="6:6">
      <c r="F60384" s="1846"/>
    </row>
    <row r="60385" spans="6:6">
      <c r="F60385" s="1846"/>
    </row>
    <row r="60386" spans="6:6">
      <c r="F60386" s="1846"/>
    </row>
    <row r="60387" spans="6:6">
      <c r="F60387" s="1846"/>
    </row>
    <row r="60388" spans="6:6">
      <c r="F60388" s="1846"/>
    </row>
    <row r="60389" spans="6:6">
      <c r="F60389" s="1846"/>
    </row>
    <row r="60390" spans="6:6">
      <c r="F60390" s="1846"/>
    </row>
    <row r="60391" spans="6:6">
      <c r="F60391" s="1846"/>
    </row>
    <row r="60392" spans="6:6">
      <c r="F60392" s="1846"/>
    </row>
    <row r="60393" spans="6:6">
      <c r="F60393" s="1846"/>
    </row>
    <row r="60394" spans="6:6">
      <c r="F60394" s="1846"/>
    </row>
    <row r="60395" spans="6:6">
      <c r="F60395" s="1846"/>
    </row>
    <row r="60396" spans="6:6">
      <c r="F60396" s="1846"/>
    </row>
    <row r="60397" spans="6:6">
      <c r="F60397" s="1846"/>
    </row>
    <row r="60398" spans="6:6">
      <c r="F60398" s="1846"/>
    </row>
    <row r="60399" spans="6:6">
      <c r="F60399" s="1846"/>
    </row>
    <row r="60400" spans="6:6">
      <c r="F60400" s="1846"/>
    </row>
    <row r="60401" spans="6:6">
      <c r="F60401" s="1846"/>
    </row>
    <row r="60402" spans="6:6">
      <c r="F60402" s="1846"/>
    </row>
    <row r="60403" spans="6:6">
      <c r="F60403" s="1846"/>
    </row>
    <row r="60404" spans="6:6">
      <c r="F60404" s="1846"/>
    </row>
    <row r="60405" spans="6:6">
      <c r="F60405" s="1846"/>
    </row>
    <row r="60406" spans="6:6">
      <c r="F60406" s="1846"/>
    </row>
    <row r="60407" spans="6:6">
      <c r="F60407" s="1846"/>
    </row>
    <row r="60408" spans="6:6">
      <c r="F60408" s="1846"/>
    </row>
    <row r="60409" spans="6:6">
      <c r="F60409" s="1846"/>
    </row>
    <row r="60410" spans="6:6">
      <c r="F60410" s="1846"/>
    </row>
    <row r="60411" spans="6:6">
      <c r="F60411" s="1846"/>
    </row>
    <row r="60412" spans="6:6">
      <c r="F60412" s="1846"/>
    </row>
    <row r="60413" spans="6:6">
      <c r="F60413" s="1846"/>
    </row>
    <row r="60414" spans="6:6">
      <c r="F60414" s="1846"/>
    </row>
    <row r="60415" spans="6:6">
      <c r="F60415" s="1846"/>
    </row>
    <row r="60416" spans="6:6">
      <c r="F60416" s="1846"/>
    </row>
    <row r="60417" spans="6:6">
      <c r="F60417" s="1846"/>
    </row>
    <row r="60418" spans="6:6">
      <c r="F60418" s="1846"/>
    </row>
    <row r="60419" spans="6:6">
      <c r="F60419" s="1846"/>
    </row>
    <row r="60420" spans="6:6">
      <c r="F60420" s="1846"/>
    </row>
    <row r="60421" spans="6:6">
      <c r="F60421" s="1846"/>
    </row>
    <row r="60422" spans="6:6">
      <c r="F60422" s="1846"/>
    </row>
    <row r="60423" spans="6:6">
      <c r="F60423" s="1846"/>
    </row>
    <row r="60424" spans="6:6">
      <c r="F60424" s="1846"/>
    </row>
    <row r="60425" spans="6:6">
      <c r="F60425" s="1846"/>
    </row>
    <row r="60426" spans="6:6">
      <c r="F60426" s="1846"/>
    </row>
    <row r="60427" spans="6:6">
      <c r="F60427" s="1846"/>
    </row>
    <row r="60428" spans="6:6">
      <c r="F60428" s="1846"/>
    </row>
    <row r="60429" spans="6:6">
      <c r="F60429" s="1846"/>
    </row>
    <row r="60430" spans="6:6">
      <c r="F60430" s="1846"/>
    </row>
    <row r="60431" spans="6:6">
      <c r="F60431" s="1846"/>
    </row>
    <row r="60432" spans="6:6">
      <c r="F60432" s="1846"/>
    </row>
    <row r="60433" spans="6:6">
      <c r="F60433" s="1846"/>
    </row>
    <row r="60434" spans="6:6">
      <c r="F60434" s="1846"/>
    </row>
    <row r="60435" spans="6:6">
      <c r="F60435" s="1846"/>
    </row>
    <row r="60436" spans="6:6">
      <c r="F60436" s="1846"/>
    </row>
    <row r="60437" spans="6:6">
      <c r="F60437" s="1846"/>
    </row>
    <row r="60438" spans="6:6">
      <c r="F60438" s="1846"/>
    </row>
    <row r="60439" spans="6:6">
      <c r="F60439" s="1846"/>
    </row>
    <row r="60440" spans="6:6">
      <c r="F60440" s="1846"/>
    </row>
    <row r="60441" spans="6:6">
      <c r="F60441" s="1846"/>
    </row>
    <row r="60442" spans="6:6">
      <c r="F60442" s="1846"/>
    </row>
    <row r="60443" spans="6:6">
      <c r="F60443" s="1846"/>
    </row>
    <row r="60444" spans="6:6">
      <c r="F60444" s="1846"/>
    </row>
    <row r="60445" spans="6:6">
      <c r="F60445" s="1846"/>
    </row>
    <row r="60446" spans="6:6">
      <c r="F60446" s="1846"/>
    </row>
    <row r="60447" spans="6:6">
      <c r="F60447" s="1846"/>
    </row>
    <row r="60448" spans="6:6">
      <c r="F60448" s="1846"/>
    </row>
    <row r="60449" spans="6:6">
      <c r="F60449" s="1846"/>
    </row>
    <row r="60450" spans="6:6">
      <c r="F60450" s="1846"/>
    </row>
    <row r="60451" spans="6:6">
      <c r="F60451" s="1846"/>
    </row>
    <row r="60452" spans="6:6">
      <c r="F60452" s="1846"/>
    </row>
    <row r="60453" spans="6:6">
      <c r="F60453" s="1846"/>
    </row>
    <row r="60454" spans="6:6">
      <c r="F60454" s="1846"/>
    </row>
    <row r="60455" spans="6:6">
      <c r="F60455" s="1846"/>
    </row>
    <row r="60456" spans="6:6">
      <c r="F60456" s="1846"/>
    </row>
    <row r="60457" spans="6:6">
      <c r="F60457" s="1846"/>
    </row>
    <row r="60458" spans="6:6">
      <c r="F60458" s="1846"/>
    </row>
    <row r="60459" spans="6:6">
      <c r="F60459" s="1846"/>
    </row>
    <row r="60460" spans="6:6">
      <c r="F60460" s="1846"/>
    </row>
    <row r="60461" spans="6:6">
      <c r="F60461" s="1846"/>
    </row>
    <row r="60462" spans="6:6">
      <c r="F60462" s="1846"/>
    </row>
    <row r="60463" spans="6:6">
      <c r="F60463" s="1846"/>
    </row>
    <row r="60464" spans="6:6">
      <c r="F60464" s="1846"/>
    </row>
    <row r="60465" spans="6:6">
      <c r="F60465" s="1846"/>
    </row>
    <row r="60466" spans="6:6">
      <c r="F60466" s="1846"/>
    </row>
    <row r="60467" spans="6:6">
      <c r="F60467" s="1846"/>
    </row>
    <row r="60468" spans="6:6">
      <c r="F60468" s="1846"/>
    </row>
    <row r="60469" spans="6:6">
      <c r="F60469" s="1846"/>
    </row>
    <row r="60470" spans="6:6">
      <c r="F60470" s="1846"/>
    </row>
    <row r="60471" spans="6:6">
      <c r="F60471" s="1846"/>
    </row>
    <row r="60472" spans="6:6">
      <c r="F60472" s="1846"/>
    </row>
    <row r="60473" spans="6:6">
      <c r="F60473" s="1846"/>
    </row>
    <row r="60474" spans="6:6">
      <c r="F60474" s="1846"/>
    </row>
    <row r="60475" spans="6:6">
      <c r="F60475" s="1846"/>
    </row>
    <row r="60476" spans="6:6">
      <c r="F60476" s="1846"/>
    </row>
    <row r="60477" spans="6:6">
      <c r="F60477" s="1846"/>
    </row>
    <row r="60478" spans="6:6">
      <c r="F60478" s="1846"/>
    </row>
    <row r="60479" spans="6:6">
      <c r="F60479" s="1846"/>
    </row>
    <row r="60480" spans="6:6">
      <c r="F60480" s="1846"/>
    </row>
    <row r="60481" spans="6:6">
      <c r="F60481" s="1846"/>
    </row>
    <row r="60482" spans="6:6">
      <c r="F60482" s="1846"/>
    </row>
    <row r="60483" spans="6:6">
      <c r="F60483" s="1846"/>
    </row>
    <row r="60484" spans="6:6">
      <c r="F60484" s="1846"/>
    </row>
    <row r="60485" spans="6:6">
      <c r="F60485" s="1846"/>
    </row>
    <row r="60486" spans="6:6">
      <c r="F60486" s="1846"/>
    </row>
    <row r="60487" spans="6:6">
      <c r="F60487" s="1846"/>
    </row>
    <row r="60488" spans="6:6">
      <c r="F60488" s="1846"/>
    </row>
    <row r="60489" spans="6:6">
      <c r="F60489" s="1846"/>
    </row>
    <row r="60490" spans="6:6">
      <c r="F60490" s="1846"/>
    </row>
    <row r="60491" spans="6:6">
      <c r="F60491" s="1846"/>
    </row>
    <row r="60492" spans="6:6">
      <c r="F60492" s="1846"/>
    </row>
    <row r="60493" spans="6:6">
      <c r="F60493" s="1846"/>
    </row>
    <row r="60494" spans="6:6">
      <c r="F60494" s="1846"/>
    </row>
    <row r="60495" spans="6:6">
      <c r="F60495" s="1846"/>
    </row>
    <row r="60496" spans="6:6">
      <c r="F60496" s="1846"/>
    </row>
    <row r="60497" spans="6:6">
      <c r="F60497" s="1846"/>
    </row>
    <row r="60498" spans="6:6">
      <c r="F60498" s="1846"/>
    </row>
    <row r="60499" spans="6:6">
      <c r="F60499" s="1846"/>
    </row>
    <row r="60500" spans="6:6">
      <c r="F60500" s="1846"/>
    </row>
    <row r="60501" spans="6:6">
      <c r="F60501" s="1846"/>
    </row>
    <row r="60502" spans="6:6">
      <c r="F60502" s="1846"/>
    </row>
    <row r="60503" spans="6:6">
      <c r="F60503" s="1846"/>
    </row>
    <row r="60504" spans="6:6">
      <c r="F60504" s="1846"/>
    </row>
    <row r="60505" spans="6:6">
      <c r="F60505" s="1846"/>
    </row>
    <row r="60506" spans="6:6">
      <c r="F60506" s="1846"/>
    </row>
    <row r="60507" spans="6:6">
      <c r="F60507" s="1846"/>
    </row>
    <row r="60508" spans="6:6">
      <c r="F60508" s="1846"/>
    </row>
    <row r="60509" spans="6:6">
      <c r="F60509" s="1846"/>
    </row>
    <row r="60510" spans="6:6">
      <c r="F60510" s="1846"/>
    </row>
    <row r="60511" spans="6:6">
      <c r="F60511" s="1846"/>
    </row>
    <row r="60512" spans="6:6">
      <c r="F60512" s="1846"/>
    </row>
    <row r="60513" spans="6:6">
      <c r="F60513" s="1846"/>
    </row>
    <row r="60514" spans="6:6">
      <c r="F60514" s="1846"/>
    </row>
    <row r="60515" spans="6:6">
      <c r="F60515" s="1846"/>
    </row>
    <row r="60516" spans="6:6">
      <c r="F60516" s="1846"/>
    </row>
    <row r="60517" spans="6:6">
      <c r="F60517" s="1846"/>
    </row>
    <row r="60518" spans="6:6">
      <c r="F60518" s="1846"/>
    </row>
    <row r="60519" spans="6:6">
      <c r="F60519" s="1846"/>
    </row>
    <row r="60520" spans="6:6">
      <c r="F60520" s="1846"/>
    </row>
    <row r="60521" spans="6:6">
      <c r="F60521" s="1846"/>
    </row>
    <row r="60522" spans="6:6">
      <c r="F60522" s="1846"/>
    </row>
    <row r="60523" spans="6:6">
      <c r="F60523" s="1846"/>
    </row>
    <row r="60524" spans="6:6">
      <c r="F60524" s="1846"/>
    </row>
    <row r="60525" spans="6:6">
      <c r="F60525" s="1846"/>
    </row>
    <row r="60526" spans="6:6">
      <c r="F60526" s="1846"/>
    </row>
    <row r="60527" spans="6:6">
      <c r="F60527" s="1846"/>
    </row>
    <row r="60528" spans="6:6">
      <c r="F60528" s="1846"/>
    </row>
    <row r="60529" spans="6:6">
      <c r="F60529" s="1846"/>
    </row>
    <row r="60530" spans="6:6">
      <c r="F60530" s="1846"/>
    </row>
    <row r="60531" spans="6:6">
      <c r="F60531" s="1846"/>
    </row>
    <row r="60532" spans="6:6">
      <c r="F60532" s="1846"/>
    </row>
    <row r="60533" spans="6:6">
      <c r="F60533" s="1846"/>
    </row>
    <row r="60534" spans="6:6">
      <c r="F60534" s="1846"/>
    </row>
    <row r="60535" spans="6:6">
      <c r="F60535" s="1846"/>
    </row>
    <row r="60536" spans="6:6">
      <c r="F60536" s="1846"/>
    </row>
    <row r="60537" spans="6:6">
      <c r="F60537" s="1846"/>
    </row>
    <row r="60538" spans="6:6">
      <c r="F60538" s="1846"/>
    </row>
    <row r="60539" spans="6:6">
      <c r="F60539" s="1846"/>
    </row>
    <row r="60540" spans="6:6">
      <c r="F60540" s="1846"/>
    </row>
    <row r="60541" spans="6:6">
      <c r="F60541" s="1846"/>
    </row>
    <row r="60542" spans="6:6">
      <c r="F60542" s="1846"/>
    </row>
    <row r="60543" spans="6:6">
      <c r="F60543" s="1846"/>
    </row>
    <row r="60544" spans="6:6">
      <c r="F60544" s="1846"/>
    </row>
    <row r="60545" spans="6:6">
      <c r="F60545" s="1846"/>
    </row>
    <row r="60546" spans="6:6">
      <c r="F60546" s="1846"/>
    </row>
    <row r="60547" spans="6:6">
      <c r="F60547" s="1846"/>
    </row>
    <row r="60548" spans="6:6">
      <c r="F60548" s="1846"/>
    </row>
    <row r="60549" spans="6:6">
      <c r="F60549" s="1846"/>
    </row>
    <row r="60550" spans="6:6">
      <c r="F60550" s="1846"/>
    </row>
    <row r="60551" spans="6:6">
      <c r="F60551" s="1846"/>
    </row>
    <row r="60552" spans="6:6">
      <c r="F60552" s="1846"/>
    </row>
    <row r="60553" spans="6:6">
      <c r="F60553" s="1846"/>
    </row>
    <row r="60554" spans="6:6">
      <c r="F60554" s="1846"/>
    </row>
    <row r="60555" spans="6:6">
      <c r="F60555" s="1846"/>
    </row>
    <row r="60556" spans="6:6">
      <c r="F60556" s="1846"/>
    </row>
    <row r="60557" spans="6:6">
      <c r="F60557" s="1846"/>
    </row>
    <row r="60558" spans="6:6">
      <c r="F60558" s="1846"/>
    </row>
    <row r="60559" spans="6:6">
      <c r="F60559" s="1846"/>
    </row>
    <row r="60560" spans="6:6">
      <c r="F60560" s="1846"/>
    </row>
    <row r="60561" spans="6:6">
      <c r="F60561" s="1846"/>
    </row>
    <row r="60562" spans="6:6">
      <c r="F60562" s="1846"/>
    </row>
    <row r="60563" spans="6:6">
      <c r="F60563" s="1846"/>
    </row>
    <row r="60564" spans="6:6">
      <c r="F60564" s="1846"/>
    </row>
    <row r="60565" spans="6:6">
      <c r="F60565" s="1846"/>
    </row>
    <row r="60566" spans="6:6">
      <c r="F60566" s="1846"/>
    </row>
    <row r="60567" spans="6:6">
      <c r="F60567" s="1846"/>
    </row>
    <row r="60568" spans="6:6">
      <c r="F60568" s="1846"/>
    </row>
    <row r="60569" spans="6:6">
      <c r="F60569" s="1846"/>
    </row>
    <row r="60570" spans="6:6">
      <c r="F60570" s="1846"/>
    </row>
    <row r="60571" spans="6:6">
      <c r="F60571" s="1846"/>
    </row>
    <row r="60572" spans="6:6">
      <c r="F60572" s="1846"/>
    </row>
    <row r="60573" spans="6:6">
      <c r="F60573" s="1846"/>
    </row>
    <row r="60574" spans="6:6">
      <c r="F60574" s="1846"/>
    </row>
    <row r="60575" spans="6:6">
      <c r="F60575" s="1846"/>
    </row>
    <row r="60576" spans="6:6">
      <c r="F60576" s="1846"/>
    </row>
    <row r="60577" spans="6:6">
      <c r="F60577" s="1846"/>
    </row>
    <row r="60578" spans="6:6">
      <c r="F60578" s="1846"/>
    </row>
    <row r="60579" spans="6:6">
      <c r="F60579" s="1846"/>
    </row>
    <row r="60580" spans="6:6">
      <c r="F60580" s="1846"/>
    </row>
    <row r="60581" spans="6:6">
      <c r="F60581" s="1846"/>
    </row>
    <row r="60582" spans="6:6">
      <c r="F60582" s="1846"/>
    </row>
    <row r="60583" spans="6:6">
      <c r="F60583" s="1846"/>
    </row>
    <row r="60584" spans="6:6">
      <c r="F60584" s="1846"/>
    </row>
    <row r="60585" spans="6:6">
      <c r="F60585" s="1846"/>
    </row>
    <row r="60586" spans="6:6">
      <c r="F60586" s="1846"/>
    </row>
    <row r="60587" spans="6:6">
      <c r="F60587" s="1846"/>
    </row>
    <row r="60588" spans="6:6">
      <c r="F60588" s="1846"/>
    </row>
    <row r="60589" spans="6:6">
      <c r="F60589" s="1846"/>
    </row>
    <row r="60590" spans="6:6">
      <c r="F60590" s="1846"/>
    </row>
    <row r="60591" spans="6:6">
      <c r="F60591" s="1846"/>
    </row>
    <row r="60592" spans="6:6">
      <c r="F60592" s="1846"/>
    </row>
    <row r="60593" spans="6:6">
      <c r="F60593" s="1846"/>
    </row>
    <row r="60594" spans="6:6">
      <c r="F60594" s="1846"/>
    </row>
    <row r="60595" spans="6:6">
      <c r="F60595" s="1846"/>
    </row>
    <row r="60596" spans="6:6">
      <c r="F60596" s="1846"/>
    </row>
    <row r="60597" spans="6:6">
      <c r="F60597" s="1846"/>
    </row>
    <row r="60598" spans="6:6">
      <c r="F60598" s="1846"/>
    </row>
    <row r="60599" spans="6:6">
      <c r="F60599" s="1846"/>
    </row>
    <row r="60600" spans="6:6">
      <c r="F60600" s="1846"/>
    </row>
    <row r="60601" spans="6:6">
      <c r="F60601" s="1846"/>
    </row>
    <row r="60602" spans="6:6">
      <c r="F60602" s="1846"/>
    </row>
    <row r="60603" spans="6:6">
      <c r="F60603" s="1846"/>
    </row>
    <row r="60604" spans="6:6">
      <c r="F60604" s="1846"/>
    </row>
    <row r="60605" spans="6:6">
      <c r="F60605" s="1846"/>
    </row>
    <row r="60606" spans="6:6">
      <c r="F60606" s="1846"/>
    </row>
    <row r="60607" spans="6:6">
      <c r="F60607" s="1846"/>
    </row>
    <row r="60608" spans="6:6">
      <c r="F60608" s="1846"/>
    </row>
    <row r="60609" spans="6:6">
      <c r="F60609" s="1846"/>
    </row>
    <row r="60610" spans="6:6">
      <c r="F60610" s="1846"/>
    </row>
    <row r="60611" spans="6:6">
      <c r="F60611" s="1846"/>
    </row>
    <row r="60612" spans="6:6">
      <c r="F60612" s="1846"/>
    </row>
    <row r="60613" spans="6:6">
      <c r="F60613" s="1846"/>
    </row>
    <row r="60614" spans="6:6">
      <c r="F60614" s="1846"/>
    </row>
    <row r="60615" spans="6:6">
      <c r="F60615" s="1846"/>
    </row>
    <row r="60616" spans="6:6">
      <c r="F60616" s="1846"/>
    </row>
    <row r="60617" spans="6:6">
      <c r="F60617" s="1846"/>
    </row>
    <row r="60618" spans="6:6">
      <c r="F60618" s="1846"/>
    </row>
    <row r="60619" spans="6:6">
      <c r="F60619" s="1846"/>
    </row>
    <row r="60620" spans="6:6">
      <c r="F60620" s="1846"/>
    </row>
    <row r="60621" spans="6:6">
      <c r="F60621" s="1846"/>
    </row>
    <row r="60622" spans="6:6">
      <c r="F60622" s="1846"/>
    </row>
    <row r="60623" spans="6:6">
      <c r="F60623" s="1846"/>
    </row>
    <row r="60624" spans="6:6">
      <c r="F60624" s="1846"/>
    </row>
    <row r="60625" spans="6:6">
      <c r="F60625" s="1846"/>
    </row>
    <row r="60626" spans="6:6">
      <c r="F60626" s="1846"/>
    </row>
    <row r="60627" spans="6:6">
      <c r="F60627" s="1846"/>
    </row>
    <row r="60628" spans="6:6">
      <c r="F60628" s="1846"/>
    </row>
    <row r="60629" spans="6:6">
      <c r="F60629" s="1846"/>
    </row>
    <row r="60630" spans="6:6">
      <c r="F60630" s="1846"/>
    </row>
    <row r="60631" spans="6:6">
      <c r="F60631" s="1846"/>
    </row>
    <row r="60632" spans="6:6">
      <c r="F60632" s="1846"/>
    </row>
    <row r="60633" spans="6:6">
      <c r="F60633" s="1846"/>
    </row>
    <row r="60634" spans="6:6">
      <c r="F60634" s="1846"/>
    </row>
    <row r="60635" spans="6:6">
      <c r="F60635" s="1846"/>
    </row>
    <row r="60636" spans="6:6">
      <c r="F60636" s="1846"/>
    </row>
    <row r="60637" spans="6:6">
      <c r="F60637" s="1846"/>
    </row>
    <row r="60638" spans="6:6">
      <c r="F60638" s="1846"/>
    </row>
    <row r="60639" spans="6:6">
      <c r="F60639" s="1846"/>
    </row>
    <row r="60640" spans="6:6">
      <c r="F60640" s="1846"/>
    </row>
    <row r="60641" spans="6:6">
      <c r="F60641" s="1846"/>
    </row>
    <row r="60642" spans="6:6">
      <c r="F60642" s="1846"/>
    </row>
    <row r="60643" spans="6:6">
      <c r="F60643" s="1846"/>
    </row>
    <row r="60644" spans="6:6">
      <c r="F60644" s="1846"/>
    </row>
    <row r="60645" spans="6:6">
      <c r="F60645" s="1846"/>
    </row>
    <row r="60646" spans="6:6">
      <c r="F60646" s="1846"/>
    </row>
    <row r="60647" spans="6:6">
      <c r="F60647" s="1846"/>
    </row>
    <row r="60648" spans="6:6">
      <c r="F60648" s="1846"/>
    </row>
    <row r="60649" spans="6:6">
      <c r="F60649" s="1846"/>
    </row>
    <row r="60650" spans="6:6">
      <c r="F60650" s="1846"/>
    </row>
    <row r="60651" spans="6:6">
      <c r="F60651" s="1846"/>
    </row>
    <row r="60652" spans="6:6">
      <c r="F60652" s="1846"/>
    </row>
    <row r="60653" spans="6:6">
      <c r="F60653" s="1846"/>
    </row>
    <row r="60654" spans="6:6">
      <c r="F60654" s="1846"/>
    </row>
    <row r="60655" spans="6:6">
      <c r="F60655" s="1846"/>
    </row>
    <row r="60656" spans="6:6">
      <c r="F60656" s="1846"/>
    </row>
    <row r="60657" spans="6:6">
      <c r="F60657" s="1846"/>
    </row>
    <row r="60658" spans="6:6">
      <c r="F60658" s="1846"/>
    </row>
    <row r="60659" spans="6:6">
      <c r="F60659" s="1846"/>
    </row>
    <row r="60660" spans="6:6">
      <c r="F60660" s="1846"/>
    </row>
    <row r="60661" spans="6:6">
      <c r="F60661" s="1846"/>
    </row>
    <row r="60662" spans="6:6">
      <c r="F60662" s="1846"/>
    </row>
    <row r="60663" spans="6:6">
      <c r="F60663" s="1846"/>
    </row>
    <row r="60664" spans="6:6">
      <c r="F60664" s="1846"/>
    </row>
    <row r="60665" spans="6:6">
      <c r="F60665" s="1846"/>
    </row>
    <row r="60666" spans="6:6">
      <c r="F60666" s="1846"/>
    </row>
    <row r="60667" spans="6:6">
      <c r="F60667" s="1846"/>
    </row>
    <row r="60668" spans="6:6">
      <c r="F60668" s="1846"/>
    </row>
    <row r="60669" spans="6:6">
      <c r="F60669" s="1846"/>
    </row>
    <row r="60670" spans="6:6">
      <c r="F60670" s="1846"/>
    </row>
    <row r="60671" spans="6:6">
      <c r="F60671" s="1846"/>
    </row>
    <row r="60672" spans="6:6">
      <c r="F60672" s="1846"/>
    </row>
    <row r="60673" spans="6:6">
      <c r="F60673" s="1846"/>
    </row>
    <row r="60674" spans="6:6">
      <c r="F60674" s="1846"/>
    </row>
    <row r="60675" spans="6:6">
      <c r="F60675" s="1846"/>
    </row>
    <row r="60676" spans="6:6">
      <c r="F60676" s="1846"/>
    </row>
    <row r="60677" spans="6:6">
      <c r="F60677" s="1846"/>
    </row>
    <row r="60678" spans="6:6">
      <c r="F60678" s="1846"/>
    </row>
    <row r="60679" spans="6:6">
      <c r="F60679" s="1846"/>
    </row>
    <row r="60680" spans="6:6">
      <c r="F60680" s="1846"/>
    </row>
    <row r="60681" spans="6:6">
      <c r="F60681" s="1846"/>
    </row>
    <row r="60682" spans="6:6">
      <c r="F60682" s="1846"/>
    </row>
    <row r="60683" spans="6:6">
      <c r="F60683" s="1846"/>
    </row>
    <row r="60684" spans="6:6">
      <c r="F60684" s="1846"/>
    </row>
    <row r="60685" spans="6:6">
      <c r="F60685" s="1846"/>
    </row>
    <row r="60686" spans="6:6">
      <c r="F60686" s="1846"/>
    </row>
    <row r="60687" spans="6:6">
      <c r="F60687" s="1846"/>
    </row>
    <row r="60688" spans="6:6">
      <c r="F60688" s="1846"/>
    </row>
    <row r="60689" spans="6:6">
      <c r="F60689" s="1846"/>
    </row>
    <row r="60690" spans="6:6">
      <c r="F60690" s="1846"/>
    </row>
    <row r="60691" spans="6:6">
      <c r="F60691" s="1846"/>
    </row>
    <row r="60692" spans="6:6">
      <c r="F60692" s="1846"/>
    </row>
    <row r="60693" spans="6:6">
      <c r="F60693" s="1846"/>
    </row>
    <row r="60694" spans="6:6">
      <c r="F60694" s="1846"/>
    </row>
    <row r="60695" spans="6:6">
      <c r="F60695" s="1846"/>
    </row>
    <row r="60696" spans="6:6">
      <c r="F60696" s="1846"/>
    </row>
    <row r="60697" spans="6:6">
      <c r="F60697" s="1846"/>
    </row>
    <row r="60698" spans="6:6">
      <c r="F60698" s="1846"/>
    </row>
    <row r="60699" spans="6:6">
      <c r="F60699" s="1846"/>
    </row>
    <row r="60700" spans="6:6">
      <c r="F60700" s="1846"/>
    </row>
    <row r="60701" spans="6:6">
      <c r="F60701" s="1846"/>
    </row>
    <row r="60702" spans="6:6">
      <c r="F60702" s="1846"/>
    </row>
    <row r="60703" spans="6:6">
      <c r="F60703" s="1846"/>
    </row>
    <row r="60704" spans="6:6">
      <c r="F60704" s="1846"/>
    </row>
    <row r="60705" spans="6:6">
      <c r="F60705" s="1846"/>
    </row>
    <row r="60706" spans="6:6">
      <c r="F60706" s="1846"/>
    </row>
    <row r="60707" spans="6:6">
      <c r="F60707" s="1846"/>
    </row>
    <row r="60708" spans="6:6">
      <c r="F60708" s="1846"/>
    </row>
    <row r="60709" spans="6:6">
      <c r="F60709" s="1846"/>
    </row>
    <row r="60710" spans="6:6">
      <c r="F60710" s="1846"/>
    </row>
    <row r="60711" spans="6:6">
      <c r="F60711" s="1846"/>
    </row>
    <row r="60712" spans="6:6">
      <c r="F60712" s="1846"/>
    </row>
    <row r="60713" spans="6:6">
      <c r="F60713" s="1846"/>
    </row>
    <row r="60714" spans="6:6">
      <c r="F60714" s="1846"/>
    </row>
    <row r="60715" spans="6:6">
      <c r="F60715" s="1846"/>
    </row>
    <row r="60716" spans="6:6">
      <c r="F60716" s="1846"/>
    </row>
    <row r="60717" spans="6:6">
      <c r="F60717" s="1846"/>
    </row>
    <row r="60718" spans="6:6">
      <c r="F60718" s="1846"/>
    </row>
    <row r="60719" spans="6:6">
      <c r="F60719" s="1846"/>
    </row>
    <row r="60720" spans="6:6">
      <c r="F60720" s="1846"/>
    </row>
    <row r="60721" spans="6:6">
      <c r="F60721" s="1846"/>
    </row>
    <row r="60722" spans="6:6">
      <c r="F60722" s="1846"/>
    </row>
    <row r="60723" spans="6:6">
      <c r="F60723" s="1846"/>
    </row>
    <row r="60724" spans="6:6">
      <c r="F60724" s="1846"/>
    </row>
    <row r="60725" spans="6:6">
      <c r="F60725" s="1846"/>
    </row>
    <row r="60726" spans="6:6">
      <c r="F60726" s="1846"/>
    </row>
    <row r="60727" spans="6:6">
      <c r="F60727" s="1846"/>
    </row>
    <row r="60728" spans="6:6">
      <c r="F60728" s="1846"/>
    </row>
    <row r="60729" spans="6:6">
      <c r="F60729" s="1846"/>
    </row>
    <row r="60730" spans="6:6">
      <c r="F60730" s="1846"/>
    </row>
    <row r="60731" spans="6:6">
      <c r="F60731" s="1846"/>
    </row>
    <row r="60732" spans="6:6">
      <c r="F60732" s="1846"/>
    </row>
    <row r="60733" spans="6:6">
      <c r="F60733" s="1846"/>
    </row>
    <row r="60734" spans="6:6">
      <c r="F60734" s="1846"/>
    </row>
    <row r="60735" spans="6:6">
      <c r="F60735" s="1846"/>
    </row>
    <row r="60736" spans="6:6">
      <c r="F60736" s="1846"/>
    </row>
    <row r="60737" spans="6:6">
      <c r="F60737" s="1846"/>
    </row>
    <row r="60738" spans="6:6">
      <c r="F60738" s="1846"/>
    </row>
    <row r="60739" spans="6:6">
      <c r="F60739" s="1846"/>
    </row>
    <row r="60740" spans="6:6">
      <c r="F60740" s="1846"/>
    </row>
    <row r="60741" spans="6:6">
      <c r="F60741" s="1846"/>
    </row>
    <row r="60742" spans="6:6">
      <c r="F60742" s="1846"/>
    </row>
    <row r="60743" spans="6:6">
      <c r="F60743" s="1846"/>
    </row>
    <row r="60744" spans="6:6">
      <c r="F60744" s="1846"/>
    </row>
    <row r="60745" spans="6:6">
      <c r="F60745" s="1846"/>
    </row>
    <row r="60746" spans="6:6">
      <c r="F60746" s="1846"/>
    </row>
    <row r="60747" spans="6:6">
      <c r="F60747" s="1846"/>
    </row>
    <row r="60748" spans="6:6">
      <c r="F60748" s="1846"/>
    </row>
    <row r="60749" spans="6:6">
      <c r="F60749" s="1846"/>
    </row>
    <row r="60750" spans="6:6">
      <c r="F60750" s="1846"/>
    </row>
    <row r="60751" spans="6:6">
      <c r="F60751" s="1846"/>
    </row>
    <row r="60752" spans="6:6">
      <c r="F60752" s="1846"/>
    </row>
    <row r="60753" spans="6:6">
      <c r="F60753" s="1846"/>
    </row>
    <row r="60754" spans="6:6">
      <c r="F60754" s="1846"/>
    </row>
    <row r="60755" spans="6:6">
      <c r="F60755" s="1846"/>
    </row>
    <row r="60756" spans="6:6">
      <c r="F60756" s="1846"/>
    </row>
    <row r="60757" spans="6:6">
      <c r="F60757" s="1846"/>
    </row>
    <row r="60758" spans="6:6">
      <c r="F60758" s="1846"/>
    </row>
    <row r="60759" spans="6:6">
      <c r="F60759" s="1846"/>
    </row>
    <row r="60760" spans="6:6">
      <c r="F60760" s="1846"/>
    </row>
    <row r="60761" spans="6:6">
      <c r="F60761" s="1846"/>
    </row>
    <row r="60762" spans="6:6">
      <c r="F60762" s="1846"/>
    </row>
    <row r="60763" spans="6:6">
      <c r="F60763" s="1846"/>
    </row>
    <row r="60764" spans="6:6">
      <c r="F60764" s="1846"/>
    </row>
    <row r="60765" spans="6:6">
      <c r="F60765" s="1846"/>
    </row>
    <row r="60766" spans="6:6">
      <c r="F60766" s="1846"/>
    </row>
    <row r="60767" spans="6:6">
      <c r="F60767" s="1846"/>
    </row>
    <row r="60768" spans="6:6">
      <c r="F60768" s="1846"/>
    </row>
    <row r="60769" spans="6:6">
      <c r="F60769" s="1846"/>
    </row>
    <row r="60770" spans="6:6">
      <c r="F60770" s="1846"/>
    </row>
    <row r="60771" spans="6:6">
      <c r="F60771" s="1846"/>
    </row>
    <row r="60772" spans="6:6">
      <c r="F60772" s="1846"/>
    </row>
    <row r="60773" spans="6:6">
      <c r="F60773" s="1846"/>
    </row>
    <row r="60774" spans="6:6">
      <c r="F60774" s="1846"/>
    </row>
    <row r="60775" spans="6:6">
      <c r="F60775" s="1846"/>
    </row>
    <row r="60776" spans="6:6">
      <c r="F60776" s="1846"/>
    </row>
    <row r="60777" spans="6:6">
      <c r="F60777" s="1846"/>
    </row>
    <row r="60778" spans="6:6">
      <c r="F60778" s="1846"/>
    </row>
    <row r="60779" spans="6:6">
      <c r="F60779" s="1846"/>
    </row>
    <row r="60780" spans="6:6">
      <c r="F60780" s="1846"/>
    </row>
    <row r="60781" spans="6:6">
      <c r="F60781" s="1846"/>
    </row>
    <row r="60782" spans="6:6">
      <c r="F60782" s="1846"/>
    </row>
    <row r="60783" spans="6:6">
      <c r="F60783" s="1846"/>
    </row>
    <row r="60784" spans="6:6">
      <c r="F60784" s="1846"/>
    </row>
    <row r="60785" spans="6:6">
      <c r="F60785" s="1846"/>
    </row>
    <row r="60786" spans="6:6">
      <c r="F60786" s="1846"/>
    </row>
    <row r="60787" spans="6:6">
      <c r="F60787" s="1846"/>
    </row>
    <row r="60788" spans="6:6">
      <c r="F60788" s="1846"/>
    </row>
    <row r="60789" spans="6:6">
      <c r="F60789" s="1846"/>
    </row>
    <row r="60790" spans="6:6">
      <c r="F60790" s="1846"/>
    </row>
    <row r="60791" spans="6:6">
      <c r="F60791" s="1846"/>
    </row>
    <row r="60792" spans="6:6">
      <c r="F60792" s="1846"/>
    </row>
    <row r="60793" spans="6:6">
      <c r="F60793" s="1846"/>
    </row>
    <row r="60794" spans="6:6">
      <c r="F60794" s="1846"/>
    </row>
    <row r="60795" spans="6:6">
      <c r="F60795" s="1846"/>
    </row>
    <row r="60796" spans="6:6">
      <c r="F60796" s="1846"/>
    </row>
    <row r="60797" spans="6:6">
      <c r="F60797" s="1846"/>
    </row>
    <row r="60798" spans="6:6">
      <c r="F60798" s="1846"/>
    </row>
    <row r="60799" spans="6:6">
      <c r="F60799" s="1846"/>
    </row>
    <row r="60800" spans="6:6">
      <c r="F60800" s="1846"/>
    </row>
    <row r="60801" spans="6:6">
      <c r="F60801" s="1846"/>
    </row>
    <row r="60802" spans="6:6">
      <c r="F60802" s="1846"/>
    </row>
    <row r="60803" spans="6:6">
      <c r="F60803" s="1846"/>
    </row>
    <row r="60804" spans="6:6">
      <c r="F60804" s="1846"/>
    </row>
    <row r="60805" spans="6:6">
      <c r="F60805" s="1846"/>
    </row>
    <row r="60806" spans="6:6">
      <c r="F60806" s="1846"/>
    </row>
    <row r="60807" spans="6:6">
      <c r="F60807" s="1846"/>
    </row>
    <row r="60808" spans="6:6">
      <c r="F60808" s="1846"/>
    </row>
    <row r="60809" spans="6:6">
      <c r="F60809" s="1846"/>
    </row>
    <row r="60810" spans="6:6">
      <c r="F60810" s="1846"/>
    </row>
    <row r="60811" spans="6:6">
      <c r="F60811" s="1846"/>
    </row>
    <row r="60812" spans="6:6">
      <c r="F60812" s="1846"/>
    </row>
    <row r="60813" spans="6:6">
      <c r="F60813" s="1846"/>
    </row>
    <row r="60814" spans="6:6">
      <c r="F60814" s="1846"/>
    </row>
    <row r="60815" spans="6:6">
      <c r="F60815" s="1846"/>
    </row>
    <row r="60816" spans="6:6">
      <c r="F60816" s="1846"/>
    </row>
    <row r="60817" spans="6:6">
      <c r="F60817" s="1846"/>
    </row>
    <row r="60818" spans="6:6">
      <c r="F60818" s="1846"/>
    </row>
    <row r="60819" spans="6:6">
      <c r="F60819" s="1846"/>
    </row>
    <row r="60820" spans="6:6">
      <c r="F60820" s="1846"/>
    </row>
    <row r="60821" spans="6:6">
      <c r="F60821" s="1846"/>
    </row>
    <row r="60822" spans="6:6">
      <c r="F60822" s="1846"/>
    </row>
    <row r="60823" spans="6:6">
      <c r="F60823" s="1846"/>
    </row>
    <row r="60824" spans="6:6">
      <c r="F60824" s="1846"/>
    </row>
    <row r="60825" spans="6:6">
      <c r="F60825" s="1846"/>
    </row>
    <row r="60826" spans="6:6">
      <c r="F60826" s="1846"/>
    </row>
    <row r="60827" spans="6:6">
      <c r="F60827" s="1846"/>
    </row>
    <row r="60828" spans="6:6">
      <c r="F60828" s="1846"/>
    </row>
    <row r="60829" spans="6:6">
      <c r="F60829" s="1846"/>
    </row>
    <row r="60830" spans="6:6">
      <c r="F60830" s="1846"/>
    </row>
    <row r="60831" spans="6:6">
      <c r="F60831" s="1846"/>
    </row>
    <row r="60832" spans="6:6">
      <c r="F60832" s="1846"/>
    </row>
    <row r="60833" spans="6:6">
      <c r="F60833" s="1846"/>
    </row>
    <row r="60834" spans="6:6">
      <c r="F60834" s="1846"/>
    </row>
    <row r="60835" spans="6:6">
      <c r="F60835" s="1846"/>
    </row>
    <row r="60836" spans="6:6">
      <c r="F60836" s="1846"/>
    </row>
    <row r="60837" spans="6:6">
      <c r="F60837" s="1846"/>
    </row>
    <row r="60838" spans="6:6">
      <c r="F60838" s="1846"/>
    </row>
    <row r="60839" spans="6:6">
      <c r="F60839" s="1846"/>
    </row>
    <row r="60840" spans="6:6">
      <c r="F60840" s="1846"/>
    </row>
    <row r="60841" spans="6:6">
      <c r="F60841" s="1846"/>
    </row>
    <row r="60842" spans="6:6">
      <c r="F60842" s="1846"/>
    </row>
    <row r="60843" spans="6:6">
      <c r="F60843" s="1846"/>
    </row>
    <row r="60844" spans="6:6">
      <c r="F60844" s="1846"/>
    </row>
    <row r="60845" spans="6:6">
      <c r="F60845" s="1846"/>
    </row>
    <row r="60846" spans="6:6">
      <c r="F60846" s="1846"/>
    </row>
    <row r="60847" spans="6:6">
      <c r="F60847" s="1846"/>
    </row>
    <row r="60848" spans="6:6">
      <c r="F60848" s="1846"/>
    </row>
    <row r="60849" spans="6:6">
      <c r="F60849" s="1846"/>
    </row>
    <row r="60850" spans="6:6">
      <c r="F60850" s="1846"/>
    </row>
    <row r="60851" spans="6:6">
      <c r="F60851" s="1846"/>
    </row>
    <row r="60852" spans="6:6">
      <c r="F60852" s="1846"/>
    </row>
    <row r="60853" spans="6:6">
      <c r="F60853" s="1846"/>
    </row>
    <row r="60854" spans="6:6">
      <c r="F60854" s="1846"/>
    </row>
    <row r="60855" spans="6:6">
      <c r="F60855" s="1846"/>
    </row>
    <row r="60856" spans="6:6">
      <c r="F60856" s="1846"/>
    </row>
    <row r="60857" spans="6:6">
      <c r="F60857" s="1846"/>
    </row>
    <row r="60858" spans="6:6">
      <c r="F60858" s="1846"/>
    </row>
    <row r="60859" spans="6:6">
      <c r="F60859" s="1846"/>
    </row>
    <row r="60860" spans="6:6">
      <c r="F60860" s="1846"/>
    </row>
    <row r="60861" spans="6:6">
      <c r="F60861" s="1846"/>
    </row>
    <row r="60862" spans="6:6">
      <c r="F60862" s="1846"/>
    </row>
    <row r="60863" spans="6:6">
      <c r="F60863" s="1846"/>
    </row>
    <row r="60864" spans="6:6">
      <c r="F60864" s="1846"/>
    </row>
    <row r="60865" spans="6:6">
      <c r="F60865" s="1846"/>
    </row>
    <row r="60866" spans="6:6">
      <c r="F60866" s="1846"/>
    </row>
    <row r="60867" spans="6:6">
      <c r="F60867" s="1846"/>
    </row>
    <row r="60868" spans="6:6">
      <c r="F60868" s="1846"/>
    </row>
    <row r="60869" spans="6:6">
      <c r="F60869" s="1846"/>
    </row>
    <row r="60870" spans="6:6">
      <c r="F60870" s="1846"/>
    </row>
    <row r="60871" spans="6:6">
      <c r="F60871" s="1846"/>
    </row>
    <row r="60872" spans="6:6">
      <c r="F60872" s="1846"/>
    </row>
    <row r="60873" spans="6:6">
      <c r="F60873" s="1846"/>
    </row>
    <row r="60874" spans="6:6">
      <c r="F60874" s="1846"/>
    </row>
    <row r="60875" spans="6:6">
      <c r="F60875" s="1846"/>
    </row>
    <row r="60876" spans="6:6">
      <c r="F60876" s="1846"/>
    </row>
    <row r="60877" spans="6:6">
      <c r="F60877" s="1846"/>
    </row>
    <row r="60878" spans="6:6">
      <c r="F60878" s="1846"/>
    </row>
    <row r="60879" spans="6:6">
      <c r="F60879" s="1846"/>
    </row>
    <row r="60880" spans="6:6">
      <c r="F60880" s="1846"/>
    </row>
    <row r="60881" spans="6:6">
      <c r="F60881" s="1846"/>
    </row>
    <row r="60882" spans="6:6">
      <c r="F60882" s="1846"/>
    </row>
    <row r="60883" spans="6:6">
      <c r="F60883" s="1846"/>
    </row>
    <row r="60884" spans="6:6">
      <c r="F60884" s="1846"/>
    </row>
    <row r="60885" spans="6:6">
      <c r="F60885" s="1846"/>
    </row>
    <row r="60886" spans="6:6">
      <c r="F60886" s="1846"/>
    </row>
    <row r="60887" spans="6:6">
      <c r="F60887" s="1846"/>
    </row>
    <row r="60888" spans="6:6">
      <c r="F60888" s="1846"/>
    </row>
    <row r="60889" spans="6:6">
      <c r="F60889" s="1846"/>
    </row>
    <row r="60890" spans="6:6">
      <c r="F60890" s="1846"/>
    </row>
    <row r="60891" spans="6:6">
      <c r="F60891" s="1846"/>
    </row>
    <row r="60892" spans="6:6">
      <c r="F60892" s="1846"/>
    </row>
    <row r="60893" spans="6:6">
      <c r="F60893" s="1846"/>
    </row>
    <row r="60894" spans="6:6">
      <c r="F60894" s="1846"/>
    </row>
    <row r="60895" spans="6:6">
      <c r="F60895" s="1846"/>
    </row>
    <row r="60896" spans="6:6">
      <c r="F60896" s="1846"/>
    </row>
    <row r="60897" spans="6:6">
      <c r="F60897" s="1846"/>
    </row>
    <row r="60898" spans="6:6">
      <c r="F60898" s="1846"/>
    </row>
    <row r="60899" spans="6:6">
      <c r="F60899" s="1846"/>
    </row>
    <row r="60900" spans="6:6">
      <c r="F60900" s="1846"/>
    </row>
    <row r="60901" spans="6:6">
      <c r="F60901" s="1846"/>
    </row>
    <row r="60902" spans="6:6">
      <c r="F60902" s="1846"/>
    </row>
    <row r="60903" spans="6:6">
      <c r="F60903" s="1846"/>
    </row>
    <row r="60904" spans="6:6">
      <c r="F60904" s="1846"/>
    </row>
    <row r="60905" spans="6:6">
      <c r="F60905" s="1846"/>
    </row>
    <row r="60906" spans="6:6">
      <c r="F60906" s="1846"/>
    </row>
    <row r="60907" spans="6:6">
      <c r="F60907" s="1846"/>
    </row>
    <row r="60908" spans="6:6">
      <c r="F60908" s="1846"/>
    </row>
    <row r="60909" spans="6:6">
      <c r="F60909" s="1846"/>
    </row>
    <row r="60910" spans="6:6">
      <c r="F60910" s="1846"/>
    </row>
    <row r="60911" spans="6:6">
      <c r="F60911" s="1846"/>
    </row>
    <row r="60912" spans="6:6">
      <c r="F60912" s="1846"/>
    </row>
    <row r="60913" spans="6:6">
      <c r="F60913" s="1846"/>
    </row>
    <row r="60914" spans="6:6">
      <c r="F60914" s="1846"/>
    </row>
    <row r="60915" spans="6:6">
      <c r="F60915" s="1846"/>
    </row>
    <row r="60916" spans="6:6">
      <c r="F60916" s="1846"/>
    </row>
    <row r="60917" spans="6:6">
      <c r="F60917" s="1846"/>
    </row>
    <row r="60918" spans="6:6">
      <c r="F60918" s="1846"/>
    </row>
    <row r="60919" spans="6:6">
      <c r="F60919" s="1846"/>
    </row>
    <row r="60920" spans="6:6">
      <c r="F60920" s="1846"/>
    </row>
    <row r="60921" spans="6:6">
      <c r="F60921" s="1846"/>
    </row>
    <row r="60922" spans="6:6">
      <c r="F60922" s="1846"/>
    </row>
    <row r="60923" spans="6:6">
      <c r="F60923" s="1846"/>
    </row>
    <row r="60924" spans="6:6">
      <c r="F60924" s="1846"/>
    </row>
    <row r="60925" spans="6:6">
      <c r="F60925" s="1846"/>
    </row>
    <row r="60926" spans="6:6">
      <c r="F60926" s="1846"/>
    </row>
    <row r="60927" spans="6:6">
      <c r="F60927" s="1846"/>
    </row>
    <row r="60928" spans="6:6">
      <c r="F60928" s="1846"/>
    </row>
    <row r="60929" spans="6:6">
      <c r="F60929" s="1846"/>
    </row>
    <row r="60930" spans="6:6">
      <c r="F60930" s="1846"/>
    </row>
    <row r="60931" spans="6:6">
      <c r="F60931" s="1846"/>
    </row>
    <row r="60932" spans="6:6">
      <c r="F60932" s="1846"/>
    </row>
    <row r="60933" spans="6:6">
      <c r="F60933" s="1846"/>
    </row>
    <row r="60934" spans="6:6">
      <c r="F60934" s="1846"/>
    </row>
    <row r="60935" spans="6:6">
      <c r="F60935" s="1846"/>
    </row>
    <row r="60936" spans="6:6">
      <c r="F60936" s="1846"/>
    </row>
    <row r="60937" spans="6:6">
      <c r="F60937" s="1846"/>
    </row>
    <row r="60938" spans="6:6">
      <c r="F60938" s="1846"/>
    </row>
    <row r="60939" spans="6:6">
      <c r="F60939" s="1846"/>
    </row>
    <row r="60940" spans="6:6">
      <c r="F60940" s="1846"/>
    </row>
    <row r="60941" spans="6:6">
      <c r="F60941" s="1846"/>
    </row>
    <row r="60942" spans="6:6">
      <c r="F60942" s="1846"/>
    </row>
    <row r="60943" spans="6:6">
      <c r="F60943" s="1846"/>
    </row>
    <row r="60944" spans="6:6">
      <c r="F60944" s="1846"/>
    </row>
    <row r="60945" spans="6:6">
      <c r="F60945" s="1846"/>
    </row>
    <row r="60946" spans="6:6">
      <c r="F60946" s="1846"/>
    </row>
    <row r="60947" spans="6:6">
      <c r="F60947" s="1846"/>
    </row>
    <row r="60948" spans="6:6">
      <c r="F60948" s="1846"/>
    </row>
    <row r="60949" spans="6:6">
      <c r="F60949" s="1846"/>
    </row>
    <row r="60950" spans="6:6">
      <c r="F60950" s="1846"/>
    </row>
    <row r="60951" spans="6:6">
      <c r="F60951" s="1846"/>
    </row>
    <row r="60952" spans="6:6">
      <c r="F60952" s="1846"/>
    </row>
    <row r="60953" spans="6:6">
      <c r="F60953" s="1846"/>
    </row>
    <row r="60954" spans="6:6">
      <c r="F60954" s="1846"/>
    </row>
    <row r="60955" spans="6:6">
      <c r="F60955" s="1846"/>
    </row>
    <row r="60956" spans="6:6">
      <c r="F60956" s="1846"/>
    </row>
    <row r="60957" spans="6:6">
      <c r="F60957" s="1846"/>
    </row>
    <row r="60958" spans="6:6">
      <c r="F60958" s="1846"/>
    </row>
    <row r="60959" spans="6:6">
      <c r="F60959" s="1846"/>
    </row>
    <row r="60960" spans="6:6">
      <c r="F60960" s="1846"/>
    </row>
    <row r="60961" spans="6:6">
      <c r="F60961" s="1846"/>
    </row>
    <row r="60962" spans="6:6">
      <c r="F60962" s="1846"/>
    </row>
    <row r="60963" spans="6:6">
      <c r="F60963" s="1846"/>
    </row>
    <row r="60964" spans="6:6">
      <c r="F60964" s="1846"/>
    </row>
    <row r="60965" spans="6:6">
      <c r="F60965" s="1846"/>
    </row>
    <row r="60966" spans="6:6">
      <c r="F60966" s="1846"/>
    </row>
    <row r="60967" spans="6:6">
      <c r="F60967" s="1846"/>
    </row>
    <row r="60968" spans="6:6">
      <c r="F60968" s="1846"/>
    </row>
    <row r="60969" spans="6:6">
      <c r="F60969" s="1846"/>
    </row>
    <row r="60970" spans="6:6">
      <c r="F60970" s="1846"/>
    </row>
    <row r="60971" spans="6:6">
      <c r="F60971" s="1846"/>
    </row>
    <row r="60972" spans="6:6">
      <c r="F60972" s="1846"/>
    </row>
    <row r="60973" spans="6:6">
      <c r="F60973" s="1846"/>
    </row>
    <row r="60974" spans="6:6">
      <c r="F60974" s="1846"/>
    </row>
    <row r="60975" spans="6:6">
      <c r="F60975" s="1846"/>
    </row>
    <row r="60976" spans="6:6">
      <c r="F60976" s="1846"/>
    </row>
    <row r="60977" spans="6:6">
      <c r="F60977" s="1846"/>
    </row>
    <row r="60978" spans="6:6">
      <c r="F60978" s="1846"/>
    </row>
    <row r="60979" spans="6:6">
      <c r="F60979" s="1846"/>
    </row>
    <row r="60980" spans="6:6">
      <c r="F60980" s="1846"/>
    </row>
    <row r="60981" spans="6:6">
      <c r="F60981" s="1846"/>
    </row>
    <row r="60982" spans="6:6">
      <c r="F60982" s="1846"/>
    </row>
    <row r="60983" spans="6:6">
      <c r="F60983" s="1846"/>
    </row>
    <row r="60984" spans="6:6">
      <c r="F60984" s="1846"/>
    </row>
    <row r="60985" spans="6:6">
      <c r="F60985" s="1846"/>
    </row>
    <row r="60986" spans="6:6">
      <c r="F60986" s="1846"/>
    </row>
    <row r="60987" spans="6:6">
      <c r="F60987" s="1846"/>
    </row>
    <row r="60988" spans="6:6">
      <c r="F60988" s="1846"/>
    </row>
    <row r="60989" spans="6:6">
      <c r="F60989" s="1846"/>
    </row>
    <row r="60990" spans="6:6">
      <c r="F60990" s="1846"/>
    </row>
    <row r="60991" spans="6:6">
      <c r="F60991" s="1846"/>
    </row>
    <row r="60992" spans="6:6">
      <c r="F60992" s="1846"/>
    </row>
    <row r="60993" spans="6:6">
      <c r="F60993" s="1846"/>
    </row>
    <row r="60994" spans="6:6">
      <c r="F60994" s="1846"/>
    </row>
    <row r="60995" spans="6:6">
      <c r="F60995" s="1846"/>
    </row>
    <row r="60996" spans="6:6">
      <c r="F60996" s="1846"/>
    </row>
    <row r="60997" spans="6:6">
      <c r="F60997" s="1846"/>
    </row>
    <row r="60998" spans="6:6">
      <c r="F60998" s="1846"/>
    </row>
    <row r="60999" spans="6:6">
      <c r="F60999" s="1846"/>
    </row>
    <row r="61000" spans="6:6">
      <c r="F61000" s="1846"/>
    </row>
    <row r="61001" spans="6:6">
      <c r="F61001" s="1846"/>
    </row>
    <row r="61002" spans="6:6">
      <c r="F61002" s="1846"/>
    </row>
    <row r="61003" spans="6:6">
      <c r="F61003" s="1846"/>
    </row>
    <row r="61004" spans="6:6">
      <c r="F61004" s="1846"/>
    </row>
    <row r="61005" spans="6:6">
      <c r="F61005" s="1846"/>
    </row>
    <row r="61006" spans="6:6">
      <c r="F61006" s="1846"/>
    </row>
    <row r="61007" spans="6:6">
      <c r="F61007" s="1846"/>
    </row>
    <row r="61008" spans="6:6">
      <c r="F61008" s="1846"/>
    </row>
    <row r="61009" spans="6:6">
      <c r="F61009" s="1846"/>
    </row>
    <row r="61010" spans="6:6">
      <c r="F61010" s="1846"/>
    </row>
    <row r="61011" spans="6:6">
      <c r="F61011" s="1846"/>
    </row>
    <row r="61012" spans="6:6">
      <c r="F61012" s="1846"/>
    </row>
    <row r="61013" spans="6:6">
      <c r="F61013" s="1846"/>
    </row>
    <row r="61014" spans="6:6">
      <c r="F61014" s="1846"/>
    </row>
    <row r="61015" spans="6:6">
      <c r="F61015" s="1846"/>
    </row>
    <row r="61016" spans="6:6">
      <c r="F61016" s="1846"/>
    </row>
    <row r="61017" spans="6:6">
      <c r="F61017" s="1846"/>
    </row>
    <row r="61018" spans="6:6">
      <c r="F61018" s="1846"/>
    </row>
    <row r="61019" spans="6:6">
      <c r="F61019" s="1846"/>
    </row>
    <row r="61020" spans="6:6">
      <c r="F61020" s="1846"/>
    </row>
    <row r="61021" spans="6:6">
      <c r="F61021" s="1846"/>
    </row>
    <row r="61022" spans="6:6">
      <c r="F61022" s="1846"/>
    </row>
    <row r="61023" spans="6:6">
      <c r="F61023" s="1846"/>
    </row>
    <row r="61024" spans="6:6">
      <c r="F61024" s="1846"/>
    </row>
    <row r="61025" spans="6:6">
      <c r="F61025" s="1846"/>
    </row>
    <row r="61026" spans="6:6">
      <c r="F61026" s="1846"/>
    </row>
    <row r="61027" spans="6:6">
      <c r="F61027" s="1846"/>
    </row>
    <row r="61028" spans="6:6">
      <c r="F61028" s="1846"/>
    </row>
    <row r="61029" spans="6:6">
      <c r="F61029" s="1846"/>
    </row>
    <row r="61030" spans="6:6">
      <c r="F61030" s="1846"/>
    </row>
    <row r="61031" spans="6:6">
      <c r="F61031" s="1846"/>
    </row>
    <row r="61032" spans="6:6">
      <c r="F61032" s="1846"/>
    </row>
    <row r="61033" spans="6:6">
      <c r="F61033" s="1846"/>
    </row>
    <row r="61034" spans="6:6">
      <c r="F61034" s="1846"/>
    </row>
    <row r="61035" spans="6:6">
      <c r="F61035" s="1846"/>
    </row>
    <row r="61036" spans="6:6">
      <c r="F61036" s="1846"/>
    </row>
    <row r="61037" spans="6:6">
      <c r="F61037" s="1846"/>
    </row>
    <row r="61038" spans="6:6">
      <c r="F61038" s="1846"/>
    </row>
    <row r="61039" spans="6:6">
      <c r="F61039" s="1846"/>
    </row>
    <row r="61040" spans="6:6">
      <c r="F61040" s="1846"/>
    </row>
    <row r="61041" spans="6:6">
      <c r="F61041" s="1846"/>
    </row>
    <row r="61042" spans="6:6">
      <c r="F61042" s="1846"/>
    </row>
    <row r="61043" spans="6:6">
      <c r="F61043" s="1846"/>
    </row>
    <row r="61044" spans="6:6">
      <c r="F61044" s="1846"/>
    </row>
    <row r="61045" spans="6:6">
      <c r="F61045" s="1846"/>
    </row>
    <row r="61046" spans="6:6">
      <c r="F61046" s="1846"/>
    </row>
    <row r="61047" spans="6:6">
      <c r="F61047" s="1846"/>
    </row>
    <row r="61048" spans="6:6">
      <c r="F61048" s="1846"/>
    </row>
    <row r="61049" spans="6:6">
      <c r="F61049" s="1846"/>
    </row>
    <row r="61050" spans="6:6">
      <c r="F61050" s="1846"/>
    </row>
    <row r="61051" spans="6:6">
      <c r="F61051" s="1846"/>
    </row>
    <row r="61052" spans="6:6">
      <c r="F61052" s="1846"/>
    </row>
    <row r="61053" spans="6:6">
      <c r="F61053" s="1846"/>
    </row>
    <row r="61054" spans="6:6">
      <c r="F61054" s="1846"/>
    </row>
    <row r="61055" spans="6:6">
      <c r="F61055" s="1846"/>
    </row>
    <row r="61056" spans="6:6">
      <c r="F61056" s="1846"/>
    </row>
    <row r="61057" spans="6:6">
      <c r="F61057" s="1846"/>
    </row>
    <row r="61058" spans="6:6">
      <c r="F61058" s="1846"/>
    </row>
    <row r="61059" spans="6:6">
      <c r="F61059" s="1846"/>
    </row>
    <row r="61060" spans="6:6">
      <c r="F61060" s="1846"/>
    </row>
    <row r="61061" spans="6:6">
      <c r="F61061" s="1846"/>
    </row>
    <row r="61062" spans="6:6">
      <c r="F61062" s="1846"/>
    </row>
    <row r="61063" spans="6:6">
      <c r="F61063" s="1846"/>
    </row>
    <row r="61064" spans="6:6">
      <c r="F61064" s="1846"/>
    </row>
    <row r="61065" spans="6:6">
      <c r="F61065" s="1846"/>
    </row>
    <row r="61066" spans="6:6">
      <c r="F61066" s="1846"/>
    </row>
    <row r="61067" spans="6:6">
      <c r="F61067" s="1846"/>
    </row>
    <row r="61068" spans="6:6">
      <c r="F61068" s="1846"/>
    </row>
    <row r="61069" spans="6:6">
      <c r="F61069" s="1846"/>
    </row>
    <row r="61070" spans="6:6">
      <c r="F61070" s="1846"/>
    </row>
    <row r="61071" spans="6:6">
      <c r="F61071" s="1846"/>
    </row>
    <row r="61072" spans="6:6">
      <c r="F61072" s="1846"/>
    </row>
    <row r="61073" spans="6:6">
      <c r="F61073" s="1846"/>
    </row>
    <row r="61074" spans="6:6">
      <c r="F61074" s="1846"/>
    </row>
    <row r="61075" spans="6:6">
      <c r="F61075" s="1846"/>
    </row>
    <row r="61076" spans="6:6">
      <c r="F61076" s="1846"/>
    </row>
    <row r="61077" spans="6:6">
      <c r="F61077" s="1846"/>
    </row>
    <row r="61078" spans="6:6">
      <c r="F61078" s="1846"/>
    </row>
    <row r="61079" spans="6:6">
      <c r="F61079" s="1846"/>
    </row>
    <row r="61080" spans="6:6">
      <c r="F61080" s="1846"/>
    </row>
    <row r="61081" spans="6:6">
      <c r="F61081" s="1846"/>
    </row>
    <row r="61082" spans="6:6">
      <c r="F61082" s="1846"/>
    </row>
    <row r="61083" spans="6:6">
      <c r="F61083" s="1846"/>
    </row>
    <row r="61084" spans="6:6">
      <c r="F61084" s="1846"/>
    </row>
    <row r="61085" spans="6:6">
      <c r="F61085" s="1846"/>
    </row>
    <row r="61086" spans="6:6">
      <c r="F61086" s="1846"/>
    </row>
    <row r="61087" spans="6:6">
      <c r="F61087" s="1846"/>
    </row>
    <row r="61088" spans="6:6">
      <c r="F61088" s="1846"/>
    </row>
    <row r="61089" spans="6:6">
      <c r="F61089" s="1846"/>
    </row>
    <row r="61090" spans="6:6">
      <c r="F61090" s="1846"/>
    </row>
    <row r="61091" spans="6:6">
      <c r="F61091" s="1846"/>
    </row>
    <row r="61092" spans="6:6">
      <c r="F61092" s="1846"/>
    </row>
    <row r="61093" spans="6:6">
      <c r="F61093" s="1846"/>
    </row>
    <row r="61094" spans="6:6">
      <c r="F61094" s="1846"/>
    </row>
    <row r="61095" spans="6:6">
      <c r="F61095" s="1846"/>
    </row>
    <row r="61096" spans="6:6">
      <c r="F61096" s="1846"/>
    </row>
    <row r="61097" spans="6:6">
      <c r="F61097" s="1846"/>
    </row>
    <row r="61098" spans="6:6">
      <c r="F61098" s="1846"/>
    </row>
    <row r="61099" spans="6:6">
      <c r="F61099" s="1846"/>
    </row>
    <row r="61100" spans="6:6">
      <c r="F61100" s="1846"/>
    </row>
    <row r="61101" spans="6:6">
      <c r="F61101" s="1846"/>
    </row>
    <row r="61102" spans="6:6">
      <c r="F61102" s="1846"/>
    </row>
    <row r="61103" spans="6:6">
      <c r="F61103" s="1846"/>
    </row>
    <row r="61104" spans="6:6">
      <c r="F61104" s="1846"/>
    </row>
    <row r="61105" spans="6:6">
      <c r="F61105" s="1846"/>
    </row>
    <row r="61106" spans="6:6">
      <c r="F61106" s="1846"/>
    </row>
    <row r="61107" spans="6:6">
      <c r="F61107" s="1846"/>
    </row>
    <row r="61108" spans="6:6">
      <c r="F61108" s="1846"/>
    </row>
    <row r="61109" spans="6:6">
      <c r="F61109" s="1846"/>
    </row>
    <row r="61110" spans="6:6">
      <c r="F61110" s="1846"/>
    </row>
    <row r="61111" spans="6:6">
      <c r="F61111" s="1846"/>
    </row>
    <row r="61112" spans="6:6">
      <c r="F61112" s="1846"/>
    </row>
    <row r="61113" spans="6:6">
      <c r="F61113" s="1846"/>
    </row>
    <row r="61114" spans="6:6">
      <c r="F61114" s="1846"/>
    </row>
    <row r="61115" spans="6:6">
      <c r="F61115" s="1846"/>
    </row>
    <row r="61116" spans="6:6">
      <c r="F61116" s="1846"/>
    </row>
    <row r="61117" spans="6:6">
      <c r="F61117" s="1846"/>
    </row>
    <row r="61118" spans="6:6">
      <c r="F61118" s="1846"/>
    </row>
    <row r="61119" spans="6:6">
      <c r="F61119" s="1846"/>
    </row>
    <row r="61120" spans="6:6">
      <c r="F61120" s="1846"/>
    </row>
    <row r="61121" spans="6:6">
      <c r="F61121" s="1846"/>
    </row>
    <row r="61122" spans="6:6">
      <c r="F61122" s="1846"/>
    </row>
    <row r="61123" spans="6:6">
      <c r="F61123" s="1846"/>
    </row>
    <row r="61124" spans="6:6">
      <c r="F61124" s="1846"/>
    </row>
    <row r="61125" spans="6:6">
      <c r="F61125" s="1846"/>
    </row>
    <row r="61126" spans="6:6">
      <c r="F61126" s="1846"/>
    </row>
    <row r="61127" spans="6:6">
      <c r="F61127" s="1846"/>
    </row>
    <row r="61128" spans="6:6">
      <c r="F61128" s="1846"/>
    </row>
    <row r="61129" spans="6:6">
      <c r="F61129" s="1846"/>
    </row>
    <row r="61130" spans="6:6">
      <c r="F61130" s="1846"/>
    </row>
    <row r="61131" spans="6:6">
      <c r="F61131" s="1846"/>
    </row>
    <row r="61132" spans="6:6">
      <c r="F61132" s="1846"/>
    </row>
    <row r="61133" spans="6:6">
      <c r="F61133" s="1846"/>
    </row>
    <row r="61134" spans="6:6">
      <c r="F61134" s="1846"/>
    </row>
    <row r="61135" spans="6:6">
      <c r="F61135" s="1846"/>
    </row>
    <row r="61136" spans="6:6">
      <c r="F61136" s="1846"/>
    </row>
    <row r="61137" spans="6:6">
      <c r="F61137" s="1846"/>
    </row>
    <row r="61138" spans="6:6">
      <c r="F61138" s="1846"/>
    </row>
    <row r="61139" spans="6:6">
      <c r="F61139" s="1846"/>
    </row>
    <row r="61140" spans="6:6">
      <c r="F61140" s="1846"/>
    </row>
    <row r="61141" spans="6:6">
      <c r="F61141" s="1846"/>
    </row>
    <row r="61142" spans="6:6">
      <c r="F61142" s="1846"/>
    </row>
    <row r="61143" spans="6:6">
      <c r="F61143" s="1846"/>
    </row>
    <row r="61144" spans="6:6">
      <c r="F61144" s="1846"/>
    </row>
    <row r="61145" spans="6:6">
      <c r="F61145" s="1846"/>
    </row>
    <row r="61146" spans="6:6">
      <c r="F61146" s="1846"/>
    </row>
    <row r="61147" spans="6:6">
      <c r="F61147" s="1846"/>
    </row>
    <row r="61148" spans="6:6">
      <c r="F61148" s="1846"/>
    </row>
    <row r="61149" spans="6:6">
      <c r="F61149" s="1846"/>
    </row>
    <row r="61150" spans="6:6">
      <c r="F61150" s="1846"/>
    </row>
    <row r="61151" spans="6:6">
      <c r="F61151" s="1846"/>
    </row>
    <row r="61152" spans="6:6">
      <c r="F61152" s="1846"/>
    </row>
    <row r="61153" spans="6:6">
      <c r="F61153" s="1846"/>
    </row>
    <row r="61154" spans="6:6">
      <c r="F61154" s="1846"/>
    </row>
    <row r="61155" spans="6:6">
      <c r="F61155" s="1846"/>
    </row>
    <row r="61156" spans="6:6">
      <c r="F61156" s="1846"/>
    </row>
    <row r="61157" spans="6:6">
      <c r="F61157" s="1846"/>
    </row>
    <row r="61158" spans="6:6">
      <c r="F61158" s="1846"/>
    </row>
    <row r="61159" spans="6:6">
      <c r="F61159" s="1846"/>
    </row>
    <row r="61160" spans="6:6">
      <c r="F61160" s="1846"/>
    </row>
    <row r="61161" spans="6:6">
      <c r="F61161" s="1846"/>
    </row>
    <row r="61162" spans="6:6">
      <c r="F61162" s="1846"/>
    </row>
    <row r="61163" spans="6:6">
      <c r="F61163" s="1846"/>
    </row>
    <row r="61164" spans="6:6">
      <c r="F61164" s="1846"/>
    </row>
    <row r="61165" spans="6:6">
      <c r="F61165" s="1846"/>
    </row>
    <row r="61166" spans="6:6">
      <c r="F61166" s="1846"/>
    </row>
    <row r="61167" spans="6:6">
      <c r="F61167" s="1846"/>
    </row>
    <row r="61168" spans="6:6">
      <c r="F61168" s="1846"/>
    </row>
    <row r="61169" spans="6:6">
      <c r="F61169" s="1846"/>
    </row>
    <row r="61170" spans="6:6">
      <c r="F61170" s="1846"/>
    </row>
    <row r="61171" spans="6:6">
      <c r="F61171" s="1846"/>
    </row>
    <row r="61172" spans="6:6">
      <c r="F61172" s="1846"/>
    </row>
    <row r="61173" spans="6:6">
      <c r="F61173" s="1846"/>
    </row>
    <row r="61174" spans="6:6">
      <c r="F61174" s="1846"/>
    </row>
    <row r="61175" spans="6:6">
      <c r="F61175" s="1846"/>
    </row>
    <row r="61176" spans="6:6">
      <c r="F61176" s="1846"/>
    </row>
    <row r="61177" spans="6:6">
      <c r="F61177" s="1846"/>
    </row>
    <row r="61178" spans="6:6">
      <c r="F61178" s="1846"/>
    </row>
    <row r="61179" spans="6:6">
      <c r="F61179" s="1846"/>
    </row>
    <row r="61180" spans="6:6">
      <c r="F61180" s="1846"/>
    </row>
    <row r="61181" spans="6:6">
      <c r="F61181" s="1846"/>
    </row>
    <row r="61182" spans="6:6">
      <c r="F61182" s="1846"/>
    </row>
    <row r="61183" spans="6:6">
      <c r="F61183" s="1846"/>
    </row>
    <row r="61184" spans="6:6">
      <c r="F61184" s="1846"/>
    </row>
    <row r="61185" spans="6:6">
      <c r="F61185" s="1846"/>
    </row>
    <row r="61186" spans="6:6">
      <c r="F61186" s="1846"/>
    </row>
    <row r="61187" spans="6:6">
      <c r="F61187" s="1846"/>
    </row>
    <row r="61188" spans="6:6">
      <c r="F61188" s="1846"/>
    </row>
    <row r="61189" spans="6:6">
      <c r="F61189" s="1846"/>
    </row>
    <row r="61190" spans="6:6">
      <c r="F61190" s="1846"/>
    </row>
    <row r="61191" spans="6:6">
      <c r="F61191" s="1846"/>
    </row>
    <row r="61192" spans="6:6">
      <c r="F61192" s="1846"/>
    </row>
    <row r="61193" spans="6:6">
      <c r="F61193" s="1846"/>
    </row>
    <row r="61194" spans="6:6">
      <c r="F61194" s="1846"/>
    </row>
    <row r="61195" spans="6:6">
      <c r="F61195" s="1846"/>
    </row>
    <row r="61196" spans="6:6">
      <c r="F61196" s="1846"/>
    </row>
    <row r="61197" spans="6:6">
      <c r="F61197" s="1846"/>
    </row>
    <row r="61198" spans="6:6">
      <c r="F61198" s="1846"/>
    </row>
    <row r="61199" spans="6:6">
      <c r="F61199" s="1846"/>
    </row>
    <row r="61200" spans="6:6">
      <c r="F61200" s="1846"/>
    </row>
    <row r="61201" spans="6:6">
      <c r="F61201" s="1846"/>
    </row>
    <row r="61202" spans="6:6">
      <c r="F61202" s="1846"/>
    </row>
    <row r="61203" spans="6:6">
      <c r="F61203" s="1846"/>
    </row>
    <row r="61204" spans="6:6">
      <c r="F61204" s="1846"/>
    </row>
    <row r="61205" spans="6:6">
      <c r="F61205" s="1846"/>
    </row>
    <row r="61206" spans="6:6">
      <c r="F61206" s="1846"/>
    </row>
    <row r="61207" spans="6:6">
      <c r="F61207" s="1846"/>
    </row>
    <row r="61208" spans="6:6">
      <c r="F61208" s="1846"/>
    </row>
    <row r="61209" spans="6:6">
      <c r="F61209" s="1846"/>
    </row>
    <row r="61210" spans="6:6">
      <c r="F61210" s="1846"/>
    </row>
    <row r="61211" spans="6:6">
      <c r="F61211" s="1846"/>
    </row>
    <row r="61212" spans="6:6">
      <c r="F61212" s="1846"/>
    </row>
    <row r="61213" spans="6:6">
      <c r="F61213" s="1846"/>
    </row>
    <row r="61214" spans="6:6">
      <c r="F61214" s="1846"/>
    </row>
    <row r="61215" spans="6:6">
      <c r="F61215" s="1846"/>
    </row>
    <row r="61216" spans="6:6">
      <c r="F61216" s="1846"/>
    </row>
    <row r="61217" spans="6:6">
      <c r="F61217" s="1846"/>
    </row>
    <row r="61218" spans="6:6">
      <c r="F61218" s="1846"/>
    </row>
    <row r="61219" spans="6:6">
      <c r="F61219" s="1846"/>
    </row>
    <row r="61220" spans="6:6">
      <c r="F61220" s="1846"/>
    </row>
    <row r="61221" spans="6:6">
      <c r="F61221" s="1846"/>
    </row>
    <row r="61222" spans="6:6">
      <c r="F61222" s="1846"/>
    </row>
    <row r="61223" spans="6:6">
      <c r="F61223" s="1846"/>
    </row>
    <row r="61224" spans="6:6">
      <c r="F61224" s="1846"/>
    </row>
    <row r="61225" spans="6:6">
      <c r="F61225" s="1846"/>
    </row>
    <row r="61226" spans="6:6">
      <c r="F61226" s="1846"/>
    </row>
    <row r="61227" spans="6:6">
      <c r="F61227" s="1846"/>
    </row>
    <row r="61228" spans="6:6">
      <c r="F61228" s="1846"/>
    </row>
    <row r="61229" spans="6:6">
      <c r="F61229" s="1846"/>
    </row>
    <row r="61230" spans="6:6">
      <c r="F61230" s="1846"/>
    </row>
    <row r="61231" spans="6:6">
      <c r="F61231" s="1846"/>
    </row>
    <row r="61232" spans="6:6">
      <c r="F61232" s="1846"/>
    </row>
    <row r="61233" spans="6:6">
      <c r="F61233" s="1846"/>
    </row>
    <row r="61234" spans="6:6">
      <c r="F61234" s="1846"/>
    </row>
    <row r="61235" spans="6:6">
      <c r="F61235" s="1846"/>
    </row>
    <row r="61236" spans="6:6">
      <c r="F61236" s="1846"/>
    </row>
    <row r="61237" spans="6:6">
      <c r="F61237" s="1846"/>
    </row>
    <row r="61238" spans="6:6">
      <c r="F61238" s="1846"/>
    </row>
    <row r="61239" spans="6:6">
      <c r="F61239" s="1846"/>
    </row>
    <row r="61240" spans="6:6">
      <c r="F61240" s="1846"/>
    </row>
    <row r="61241" spans="6:6">
      <c r="F61241" s="1846"/>
    </row>
    <row r="61242" spans="6:6">
      <c r="F61242" s="1846"/>
    </row>
    <row r="61243" spans="6:6">
      <c r="F61243" s="1846"/>
    </row>
    <row r="61244" spans="6:6">
      <c r="F61244" s="1846"/>
    </row>
    <row r="61245" spans="6:6">
      <c r="F61245" s="1846"/>
    </row>
    <row r="61246" spans="6:6">
      <c r="F61246" s="1846"/>
    </row>
    <row r="61247" spans="6:6">
      <c r="F61247" s="1846"/>
    </row>
    <row r="61248" spans="6:6">
      <c r="F61248" s="1846"/>
    </row>
    <row r="61249" spans="6:6">
      <c r="F61249" s="1846"/>
    </row>
    <row r="61250" spans="6:6">
      <c r="F61250" s="1846"/>
    </row>
    <row r="61251" spans="6:6">
      <c r="F61251" s="1846"/>
    </row>
    <row r="61252" spans="6:6">
      <c r="F61252" s="1846"/>
    </row>
    <row r="61253" spans="6:6">
      <c r="F61253" s="1846"/>
    </row>
    <row r="61254" spans="6:6">
      <c r="F61254" s="1846"/>
    </row>
    <row r="61255" spans="6:6">
      <c r="F61255" s="1846"/>
    </row>
    <row r="61256" spans="6:6">
      <c r="F61256" s="1846"/>
    </row>
    <row r="61257" spans="6:6">
      <c r="F61257" s="1846"/>
    </row>
    <row r="61258" spans="6:6">
      <c r="F61258" s="1846"/>
    </row>
    <row r="61259" spans="6:6">
      <c r="F61259" s="1846"/>
    </row>
    <row r="61260" spans="6:6">
      <c r="F61260" s="1846"/>
    </row>
    <row r="61261" spans="6:6">
      <c r="F61261" s="1846"/>
    </row>
    <row r="61262" spans="6:6">
      <c r="F61262" s="1846"/>
    </row>
    <row r="61263" spans="6:6">
      <c r="F61263" s="1846"/>
    </row>
    <row r="61264" spans="6:6">
      <c r="F61264" s="1846"/>
    </row>
    <row r="61265" spans="6:6">
      <c r="F61265" s="1846"/>
    </row>
    <row r="61266" spans="6:6">
      <c r="F61266" s="1846"/>
    </row>
    <row r="61267" spans="6:6">
      <c r="F61267" s="1846"/>
    </row>
    <row r="61268" spans="6:6">
      <c r="F61268" s="1846"/>
    </row>
    <row r="61269" spans="6:6">
      <c r="F61269" s="1846"/>
    </row>
    <row r="61270" spans="6:6">
      <c r="F61270" s="1846"/>
    </row>
    <row r="61271" spans="6:6">
      <c r="F61271" s="1846"/>
    </row>
    <row r="61272" spans="6:6">
      <c r="F61272" s="1846"/>
    </row>
    <row r="61273" spans="6:6">
      <c r="F61273" s="1846"/>
    </row>
    <row r="61274" spans="6:6">
      <c r="F61274" s="1846"/>
    </row>
    <row r="61275" spans="6:6">
      <c r="F61275" s="1846"/>
    </row>
    <row r="61276" spans="6:6">
      <c r="F61276" s="1846"/>
    </row>
    <row r="61277" spans="6:6">
      <c r="F61277" s="1846"/>
    </row>
    <row r="61278" spans="6:6">
      <c r="F61278" s="1846"/>
    </row>
    <row r="61279" spans="6:6">
      <c r="F61279" s="1846"/>
    </row>
    <row r="61280" spans="6:6">
      <c r="F61280" s="1846"/>
    </row>
    <row r="61281" spans="6:6">
      <c r="F61281" s="1846"/>
    </row>
    <row r="61282" spans="6:6">
      <c r="F61282" s="1846"/>
    </row>
    <row r="61283" spans="6:6">
      <c r="F61283" s="1846"/>
    </row>
    <row r="61284" spans="6:6">
      <c r="F61284" s="1846"/>
    </row>
    <row r="61285" spans="6:6">
      <c r="F61285" s="1846"/>
    </row>
    <row r="61286" spans="6:6">
      <c r="F61286" s="1846"/>
    </row>
    <row r="61287" spans="6:6">
      <c r="F61287" s="1846"/>
    </row>
    <row r="61288" spans="6:6">
      <c r="F61288" s="1846"/>
    </row>
    <row r="61289" spans="6:6">
      <c r="F61289" s="1846"/>
    </row>
    <row r="61290" spans="6:6">
      <c r="F61290" s="1846"/>
    </row>
    <row r="61291" spans="6:6">
      <c r="F61291" s="1846"/>
    </row>
    <row r="61292" spans="6:6">
      <c r="F61292" s="1846"/>
    </row>
    <row r="61293" spans="6:6">
      <c r="F61293" s="1846"/>
    </row>
    <row r="61294" spans="6:6">
      <c r="F61294" s="1846"/>
    </row>
    <row r="61295" spans="6:6">
      <c r="F61295" s="1846"/>
    </row>
    <row r="61296" spans="6:6">
      <c r="F61296" s="1846"/>
    </row>
    <row r="61297" spans="6:6">
      <c r="F61297" s="1846"/>
    </row>
    <row r="61298" spans="6:6">
      <c r="F61298" s="1846"/>
    </row>
    <row r="61299" spans="6:6">
      <c r="F61299" s="1846"/>
    </row>
    <row r="61300" spans="6:6">
      <c r="F61300" s="1846"/>
    </row>
    <row r="61301" spans="6:6">
      <c r="F61301" s="1846"/>
    </row>
    <row r="61302" spans="6:6">
      <c r="F61302" s="1846"/>
    </row>
    <row r="61303" spans="6:6">
      <c r="F61303" s="1846"/>
    </row>
    <row r="61304" spans="6:6">
      <c r="F61304" s="1846"/>
    </row>
    <row r="61305" spans="6:6">
      <c r="F61305" s="1846"/>
    </row>
    <row r="61306" spans="6:6">
      <c r="F61306" s="1846"/>
    </row>
    <row r="61307" spans="6:6">
      <c r="F61307" s="1846"/>
    </row>
    <row r="61308" spans="6:6">
      <c r="F61308" s="1846"/>
    </row>
    <row r="61309" spans="6:6">
      <c r="F61309" s="1846"/>
    </row>
    <row r="61310" spans="6:6">
      <c r="F61310" s="1846"/>
    </row>
    <row r="61311" spans="6:6">
      <c r="F61311" s="1846"/>
    </row>
    <row r="61312" spans="6:6">
      <c r="F61312" s="1846"/>
    </row>
    <row r="61313" spans="6:6">
      <c r="F61313" s="1846"/>
    </row>
    <row r="61314" spans="6:6">
      <c r="F61314" s="1846"/>
    </row>
    <row r="61315" spans="6:6">
      <c r="F61315" s="1846"/>
    </row>
    <row r="61316" spans="6:6">
      <c r="F61316" s="1846"/>
    </row>
    <row r="61317" spans="6:6">
      <c r="F61317" s="1846"/>
    </row>
    <row r="61318" spans="6:6">
      <c r="F61318" s="1846"/>
    </row>
    <row r="61319" spans="6:6">
      <c r="F61319" s="1846"/>
    </row>
    <row r="61320" spans="6:6">
      <c r="F61320" s="1846"/>
    </row>
    <row r="61321" spans="6:6">
      <c r="F61321" s="1846"/>
    </row>
    <row r="61322" spans="6:6">
      <c r="F61322" s="1846"/>
    </row>
    <row r="61323" spans="6:6">
      <c r="F61323" s="1846"/>
    </row>
    <row r="61324" spans="6:6">
      <c r="F61324" s="1846"/>
    </row>
    <row r="61325" spans="6:6">
      <c r="F61325" s="1846"/>
    </row>
    <row r="61326" spans="6:6">
      <c r="F61326" s="1846"/>
    </row>
    <row r="61327" spans="6:6">
      <c r="F61327" s="1846"/>
    </row>
    <row r="61328" spans="6:6">
      <c r="F61328" s="1846"/>
    </row>
    <row r="61329" spans="6:6">
      <c r="F61329" s="1846"/>
    </row>
    <row r="61330" spans="6:6">
      <c r="F61330" s="1846"/>
    </row>
    <row r="61331" spans="6:6">
      <c r="F61331" s="1846"/>
    </row>
    <row r="61332" spans="6:6">
      <c r="F61332" s="1846"/>
    </row>
    <row r="61333" spans="6:6">
      <c r="F61333" s="1846"/>
    </row>
    <row r="61334" spans="6:6">
      <c r="F61334" s="1846"/>
    </row>
    <row r="61335" spans="6:6">
      <c r="F61335" s="1846"/>
    </row>
    <row r="61336" spans="6:6">
      <c r="F61336" s="1846"/>
    </row>
    <row r="61337" spans="6:6">
      <c r="F61337" s="1846"/>
    </row>
    <row r="61338" spans="6:6">
      <c r="F61338" s="1846"/>
    </row>
    <row r="61339" spans="6:6">
      <c r="F61339" s="1846"/>
    </row>
    <row r="61340" spans="6:6">
      <c r="F61340" s="1846"/>
    </row>
    <row r="61341" spans="6:6">
      <c r="F61341" s="1846"/>
    </row>
    <row r="61342" spans="6:6">
      <c r="F61342" s="1846"/>
    </row>
    <row r="61343" spans="6:6">
      <c r="F61343" s="1846"/>
    </row>
    <row r="61344" spans="6:6">
      <c r="F61344" s="1846"/>
    </row>
    <row r="61345" spans="6:6">
      <c r="F61345" s="1846"/>
    </row>
    <row r="61346" spans="6:6">
      <c r="F61346" s="1846"/>
    </row>
    <row r="61347" spans="6:6">
      <c r="F61347" s="1846"/>
    </row>
    <row r="61348" spans="6:6">
      <c r="F61348" s="1846"/>
    </row>
    <row r="61349" spans="6:6">
      <c r="F61349" s="1846"/>
    </row>
    <row r="61350" spans="6:6">
      <c r="F61350" s="1846"/>
    </row>
    <row r="61351" spans="6:6">
      <c r="F61351" s="1846"/>
    </row>
    <row r="61352" spans="6:6">
      <c r="F61352" s="1846"/>
    </row>
    <row r="61353" spans="6:6">
      <c r="F61353" s="1846"/>
    </row>
    <row r="61354" spans="6:6">
      <c r="F61354" s="1846"/>
    </row>
    <row r="61355" spans="6:6">
      <c r="F61355" s="1846"/>
    </row>
    <row r="61356" spans="6:6">
      <c r="F61356" s="1846"/>
    </row>
    <row r="61357" spans="6:6">
      <c r="F61357" s="1846"/>
    </row>
    <row r="61358" spans="6:6">
      <c r="F61358" s="1846"/>
    </row>
    <row r="61359" spans="6:6">
      <c r="F61359" s="1846"/>
    </row>
    <row r="61360" spans="6:6">
      <c r="F61360" s="1846"/>
    </row>
    <row r="61361" spans="6:6">
      <c r="F61361" s="1846"/>
    </row>
    <row r="61362" spans="6:6">
      <c r="F61362" s="1846"/>
    </row>
    <row r="61363" spans="6:6">
      <c r="F61363" s="1846"/>
    </row>
    <row r="61364" spans="6:6">
      <c r="F61364" s="1846"/>
    </row>
    <row r="61365" spans="6:6">
      <c r="F61365" s="1846"/>
    </row>
    <row r="61366" spans="6:6">
      <c r="F61366" s="1846"/>
    </row>
    <row r="61367" spans="6:6">
      <c r="F61367" s="1846"/>
    </row>
    <row r="61368" spans="6:6">
      <c r="F61368" s="1846"/>
    </row>
    <row r="61369" spans="6:6">
      <c r="F61369" s="1846"/>
    </row>
    <row r="61370" spans="6:6">
      <c r="F61370" s="1846"/>
    </row>
    <row r="61371" spans="6:6">
      <c r="F61371" s="1846"/>
    </row>
    <row r="61372" spans="6:6">
      <c r="F61372" s="1846"/>
    </row>
    <row r="61373" spans="6:6">
      <c r="F61373" s="1846"/>
    </row>
    <row r="61374" spans="6:6">
      <c r="F61374" s="1846"/>
    </row>
    <row r="61375" spans="6:6">
      <c r="F61375" s="1846"/>
    </row>
    <row r="61376" spans="6:6">
      <c r="F61376" s="1846"/>
    </row>
    <row r="61377" spans="6:6">
      <c r="F61377" s="1846"/>
    </row>
    <row r="61378" spans="6:6">
      <c r="F61378" s="1846"/>
    </row>
    <row r="61379" spans="6:6">
      <c r="F61379" s="1846"/>
    </row>
    <row r="61380" spans="6:6">
      <c r="F61380" s="1846"/>
    </row>
    <row r="61381" spans="6:6">
      <c r="F61381" s="1846"/>
    </row>
    <row r="61382" spans="6:6">
      <c r="F61382" s="1846"/>
    </row>
    <row r="61383" spans="6:6">
      <c r="F61383" s="1846"/>
    </row>
    <row r="61384" spans="6:6">
      <c r="F61384" s="1846"/>
    </row>
    <row r="61385" spans="6:6">
      <c r="F61385" s="1846"/>
    </row>
    <row r="61386" spans="6:6">
      <c r="F61386" s="1846"/>
    </row>
    <row r="61387" spans="6:6">
      <c r="F61387" s="1846"/>
    </row>
    <row r="61388" spans="6:6">
      <c r="F61388" s="1846"/>
    </row>
    <row r="61389" spans="6:6">
      <c r="F61389" s="1846"/>
    </row>
    <row r="61390" spans="6:6">
      <c r="F61390" s="1846"/>
    </row>
    <row r="61391" spans="6:6">
      <c r="F61391" s="1846"/>
    </row>
    <row r="61392" spans="6:6">
      <c r="F61392" s="1846"/>
    </row>
    <row r="61393" spans="6:6">
      <c r="F61393" s="1846"/>
    </row>
    <row r="61394" spans="6:6">
      <c r="F61394" s="1846"/>
    </row>
    <row r="61395" spans="6:6">
      <c r="F61395" s="1846"/>
    </row>
    <row r="61396" spans="6:6">
      <c r="F61396" s="1846"/>
    </row>
    <row r="61397" spans="6:6">
      <c r="F61397" s="1846"/>
    </row>
    <row r="61398" spans="6:6">
      <c r="F61398" s="1846"/>
    </row>
    <row r="61399" spans="6:6">
      <c r="F61399" s="1846"/>
    </row>
    <row r="61400" spans="6:6">
      <c r="F61400" s="1846"/>
    </row>
    <row r="61401" spans="6:6">
      <c r="F61401" s="1846"/>
    </row>
    <row r="61402" spans="6:6">
      <c r="F61402" s="1846"/>
    </row>
    <row r="61403" spans="6:6">
      <c r="F61403" s="1846"/>
    </row>
    <row r="61404" spans="6:6">
      <c r="F61404" s="1846"/>
    </row>
    <row r="61405" spans="6:6">
      <c r="F61405" s="1846"/>
    </row>
    <row r="61406" spans="6:6">
      <c r="F61406" s="1846"/>
    </row>
    <row r="61407" spans="6:6">
      <c r="F61407" s="1846"/>
    </row>
    <row r="61408" spans="6:6">
      <c r="F61408" s="1846"/>
    </row>
    <row r="61409" spans="6:6">
      <c r="F61409" s="1846"/>
    </row>
    <row r="61410" spans="6:6">
      <c r="F61410" s="1846"/>
    </row>
    <row r="61411" spans="6:6">
      <c r="F61411" s="1846"/>
    </row>
    <row r="61412" spans="6:6">
      <c r="F61412" s="1846"/>
    </row>
    <row r="61413" spans="6:6">
      <c r="F61413" s="1846"/>
    </row>
    <row r="61414" spans="6:6">
      <c r="F61414" s="1846"/>
    </row>
    <row r="61415" spans="6:6">
      <c r="F61415" s="1846"/>
    </row>
    <row r="61416" spans="6:6">
      <c r="F61416" s="1846"/>
    </row>
    <row r="61417" spans="6:6">
      <c r="F61417" s="1846"/>
    </row>
    <row r="61418" spans="6:6">
      <c r="F61418" s="1846"/>
    </row>
    <row r="61419" spans="6:6">
      <c r="F61419" s="1846"/>
    </row>
    <row r="61420" spans="6:6">
      <c r="F61420" s="1846"/>
    </row>
    <row r="61421" spans="6:6">
      <c r="F61421" s="1846"/>
    </row>
    <row r="61422" spans="6:6">
      <c r="F61422" s="1846"/>
    </row>
    <row r="61423" spans="6:6">
      <c r="F61423" s="1846"/>
    </row>
    <row r="61424" spans="6:6">
      <c r="F61424" s="1846"/>
    </row>
    <row r="61425" spans="6:6">
      <c r="F61425" s="1846"/>
    </row>
    <row r="61426" spans="6:6">
      <c r="F61426" s="1846"/>
    </row>
    <row r="61427" spans="6:6">
      <c r="F61427" s="1846"/>
    </row>
    <row r="61428" spans="6:6">
      <c r="F61428" s="1846"/>
    </row>
    <row r="61429" spans="6:6">
      <c r="F61429" s="1846"/>
    </row>
    <row r="61430" spans="6:6">
      <c r="F61430" s="1846"/>
    </row>
    <row r="61431" spans="6:6">
      <c r="F61431" s="1846"/>
    </row>
    <row r="61432" spans="6:6">
      <c r="F61432" s="1846"/>
    </row>
    <row r="61433" spans="6:6">
      <c r="F61433" s="1846"/>
    </row>
    <row r="61434" spans="6:6">
      <c r="F61434" s="1846"/>
    </row>
    <row r="61435" spans="6:6">
      <c r="F61435" s="1846"/>
    </row>
    <row r="61436" spans="6:6">
      <c r="F61436" s="1846"/>
    </row>
    <row r="61437" spans="6:6">
      <c r="F61437" s="1846"/>
    </row>
    <row r="61438" spans="6:6">
      <c r="F61438" s="1846"/>
    </row>
    <row r="61439" spans="6:6">
      <c r="F61439" s="1846"/>
    </row>
    <row r="61440" spans="6:6">
      <c r="F61440" s="1846"/>
    </row>
    <row r="61441" spans="6:6">
      <c r="F61441" s="1846"/>
    </row>
    <row r="61442" spans="6:6">
      <c r="F61442" s="1846"/>
    </row>
    <row r="61443" spans="6:6">
      <c r="F61443" s="1846"/>
    </row>
    <row r="61444" spans="6:6">
      <c r="F61444" s="1846"/>
    </row>
    <row r="61445" spans="6:6">
      <c r="F61445" s="1846"/>
    </row>
    <row r="61446" spans="6:6">
      <c r="F61446" s="1846"/>
    </row>
    <row r="61447" spans="6:6">
      <c r="F61447" s="1846"/>
    </row>
    <row r="61448" spans="6:6">
      <c r="F61448" s="1846"/>
    </row>
    <row r="61449" spans="6:6">
      <c r="F61449" s="1846"/>
    </row>
    <row r="61450" spans="6:6">
      <c r="F61450" s="1846"/>
    </row>
    <row r="61451" spans="6:6">
      <c r="F61451" s="1846"/>
    </row>
    <row r="61452" spans="6:6">
      <c r="F61452" s="1846"/>
    </row>
    <row r="61453" spans="6:6">
      <c r="F61453" s="1846"/>
    </row>
    <row r="61454" spans="6:6">
      <c r="F61454" s="1846"/>
    </row>
    <row r="61455" spans="6:6">
      <c r="F61455" s="1846"/>
    </row>
    <row r="61456" spans="6:6">
      <c r="F61456" s="1846"/>
    </row>
    <row r="61457" spans="6:6">
      <c r="F61457" s="1846"/>
    </row>
    <row r="61458" spans="6:6">
      <c r="F61458" s="1846"/>
    </row>
    <row r="61459" spans="6:6">
      <c r="F61459" s="1846"/>
    </row>
    <row r="61460" spans="6:6">
      <c r="F61460" s="1846"/>
    </row>
    <row r="61461" spans="6:6">
      <c r="F61461" s="1846"/>
    </row>
    <row r="61462" spans="6:6">
      <c r="F61462" s="1846"/>
    </row>
    <row r="61463" spans="6:6">
      <c r="F61463" s="1846"/>
    </row>
    <row r="61464" spans="6:6">
      <c r="F61464" s="1846"/>
    </row>
    <row r="61465" spans="6:6">
      <c r="F61465" s="1846"/>
    </row>
    <row r="61466" spans="6:6">
      <c r="F61466" s="1846"/>
    </row>
    <row r="61467" spans="6:6">
      <c r="F61467" s="1846"/>
    </row>
    <row r="61468" spans="6:6">
      <c r="F61468" s="1846"/>
    </row>
    <row r="61469" spans="6:6">
      <c r="F61469" s="1846"/>
    </row>
    <row r="61470" spans="6:6">
      <c r="F61470" s="1846"/>
    </row>
    <row r="61471" spans="6:6">
      <c r="F61471" s="1846"/>
    </row>
    <row r="61472" spans="6:6">
      <c r="F61472" s="1846"/>
    </row>
    <row r="61473" spans="6:6">
      <c r="F61473" s="1846"/>
    </row>
    <row r="61474" spans="6:6">
      <c r="F61474" s="1846"/>
    </row>
    <row r="61475" spans="6:6">
      <c r="F61475" s="1846"/>
    </row>
    <row r="61476" spans="6:6">
      <c r="F61476" s="1846"/>
    </row>
    <row r="61477" spans="6:6">
      <c r="F61477" s="1846"/>
    </row>
    <row r="61478" spans="6:6">
      <c r="F61478" s="1846"/>
    </row>
    <row r="61479" spans="6:6">
      <c r="F61479" s="1846"/>
    </row>
    <row r="61480" spans="6:6">
      <c r="F61480" s="1846"/>
    </row>
    <row r="61481" spans="6:6">
      <c r="F61481" s="1846"/>
    </row>
    <row r="61482" spans="6:6">
      <c r="F61482" s="1846"/>
    </row>
    <row r="61483" spans="6:6">
      <c r="F61483" s="1846"/>
    </row>
    <row r="61484" spans="6:6">
      <c r="F61484" s="1846"/>
    </row>
    <row r="61485" spans="6:6">
      <c r="F61485" s="1846"/>
    </row>
    <row r="61486" spans="6:6">
      <c r="F61486" s="1846"/>
    </row>
    <row r="61487" spans="6:6">
      <c r="F61487" s="1846"/>
    </row>
    <row r="61488" spans="6:6">
      <c r="F61488" s="1846"/>
    </row>
    <row r="61489" spans="6:6">
      <c r="F61489" s="1846"/>
    </row>
    <row r="61490" spans="6:6">
      <c r="F61490" s="1846"/>
    </row>
    <row r="61491" spans="6:6">
      <c r="F61491" s="1846"/>
    </row>
    <row r="61492" spans="6:6">
      <c r="F61492" s="1846"/>
    </row>
    <row r="61493" spans="6:6">
      <c r="F61493" s="1846"/>
    </row>
    <row r="61494" spans="6:6">
      <c r="F61494" s="1846"/>
    </row>
    <row r="61495" spans="6:6">
      <c r="F61495" s="1846"/>
    </row>
    <row r="61496" spans="6:6">
      <c r="F61496" s="1846"/>
    </row>
    <row r="61497" spans="6:6">
      <c r="F61497" s="1846"/>
    </row>
    <row r="61498" spans="6:6">
      <c r="F61498" s="1846"/>
    </row>
    <row r="61499" spans="6:6">
      <c r="F61499" s="1846"/>
    </row>
    <row r="61500" spans="6:6">
      <c r="F61500" s="1846"/>
    </row>
    <row r="61501" spans="6:6">
      <c r="F61501" s="1846"/>
    </row>
    <row r="61502" spans="6:6">
      <c r="F61502" s="1846"/>
    </row>
    <row r="61503" spans="6:6">
      <c r="F61503" s="1846"/>
    </row>
    <row r="61504" spans="6:6">
      <c r="F61504" s="1846"/>
    </row>
    <row r="61505" spans="6:6">
      <c r="F61505" s="1846"/>
    </row>
    <row r="61506" spans="6:6">
      <c r="F61506" s="1846"/>
    </row>
    <row r="61507" spans="6:6">
      <c r="F61507" s="1846"/>
    </row>
    <row r="61508" spans="6:6">
      <c r="F61508" s="1846"/>
    </row>
    <row r="61509" spans="6:6">
      <c r="F61509" s="1846"/>
    </row>
    <row r="61510" spans="6:6">
      <c r="F61510" s="1846"/>
    </row>
    <row r="61511" spans="6:6">
      <c r="F61511" s="1846"/>
    </row>
    <row r="61512" spans="6:6">
      <c r="F61512" s="1846"/>
    </row>
    <row r="61513" spans="6:6">
      <c r="F61513" s="1846"/>
    </row>
    <row r="61514" spans="6:6">
      <c r="F61514" s="1846"/>
    </row>
    <row r="61515" spans="6:6">
      <c r="F61515" s="1846"/>
    </row>
    <row r="61516" spans="6:6">
      <c r="F61516" s="1846"/>
    </row>
    <row r="61517" spans="6:6">
      <c r="F61517" s="1846"/>
    </row>
    <row r="61518" spans="6:6">
      <c r="F61518" s="1846"/>
    </row>
    <row r="61519" spans="6:6">
      <c r="F61519" s="1846"/>
    </row>
    <row r="61520" spans="6:6">
      <c r="F61520" s="1846"/>
    </row>
    <row r="61521" spans="6:6">
      <c r="F61521" s="1846"/>
    </row>
    <row r="61522" spans="6:6">
      <c r="F61522" s="1846"/>
    </row>
    <row r="61523" spans="6:6">
      <c r="F61523" s="1846"/>
    </row>
    <row r="61524" spans="6:6">
      <c r="F61524" s="1846"/>
    </row>
    <row r="61525" spans="6:6">
      <c r="F61525" s="1846"/>
    </row>
    <row r="61526" spans="6:6">
      <c r="F61526" s="1846"/>
    </row>
    <row r="61527" spans="6:6">
      <c r="F61527" s="1846"/>
    </row>
    <row r="61528" spans="6:6">
      <c r="F61528" s="1846"/>
    </row>
    <row r="61529" spans="6:6">
      <c r="F61529" s="1846"/>
    </row>
    <row r="61530" spans="6:6">
      <c r="F61530" s="1846"/>
    </row>
    <row r="61531" spans="6:6">
      <c r="F61531" s="1846"/>
    </row>
    <row r="61532" spans="6:6">
      <c r="F61532" s="1846"/>
    </row>
    <row r="61533" spans="6:6">
      <c r="F61533" s="1846"/>
    </row>
    <row r="61534" spans="6:6">
      <c r="F61534" s="1846"/>
    </row>
    <row r="61535" spans="6:6">
      <c r="F61535" s="1846"/>
    </row>
    <row r="61536" spans="6:6">
      <c r="F61536" s="1846"/>
    </row>
    <row r="61537" spans="6:6">
      <c r="F61537" s="1846"/>
    </row>
    <row r="61538" spans="6:6">
      <c r="F61538" s="1846"/>
    </row>
    <row r="61539" spans="6:6">
      <c r="F61539" s="1846"/>
    </row>
    <row r="61540" spans="6:6">
      <c r="F61540" s="1846"/>
    </row>
    <row r="61541" spans="6:6">
      <c r="F61541" s="1846"/>
    </row>
    <row r="61542" spans="6:6">
      <c r="F61542" s="1846"/>
    </row>
    <row r="61543" spans="6:6">
      <c r="F61543" s="1846"/>
    </row>
    <row r="61544" spans="6:6">
      <c r="F61544" s="1846"/>
    </row>
    <row r="61545" spans="6:6">
      <c r="F61545" s="1846"/>
    </row>
    <row r="61546" spans="6:6">
      <c r="F61546" s="1846"/>
    </row>
    <row r="61547" spans="6:6">
      <c r="F61547" s="1846"/>
    </row>
    <row r="61548" spans="6:6">
      <c r="F61548" s="1846"/>
    </row>
    <row r="61549" spans="6:6">
      <c r="F61549" s="1846"/>
    </row>
    <row r="61550" spans="6:6">
      <c r="F61550" s="1846"/>
    </row>
    <row r="61551" spans="6:6">
      <c r="F61551" s="1846"/>
    </row>
    <row r="61552" spans="6:6">
      <c r="F61552" s="1846"/>
    </row>
    <row r="61553" spans="6:6">
      <c r="F61553" s="1846"/>
    </row>
    <row r="61554" spans="6:6">
      <c r="F61554" s="1846"/>
    </row>
    <row r="61555" spans="6:6">
      <c r="F61555" s="1846"/>
    </row>
    <row r="61556" spans="6:6">
      <c r="F61556" s="1846"/>
    </row>
    <row r="61557" spans="6:6">
      <c r="F61557" s="1846"/>
    </row>
    <row r="61558" spans="6:6">
      <c r="F61558" s="1846"/>
    </row>
    <row r="61559" spans="6:6">
      <c r="F61559" s="1846"/>
    </row>
    <row r="61560" spans="6:6">
      <c r="F61560" s="1846"/>
    </row>
    <row r="61561" spans="6:6">
      <c r="F61561" s="1846"/>
    </row>
    <row r="61562" spans="6:6">
      <c r="F61562" s="1846"/>
    </row>
    <row r="61563" spans="6:6">
      <c r="F61563" s="1846"/>
    </row>
    <row r="61564" spans="6:6">
      <c r="F61564" s="1846"/>
    </row>
    <row r="61565" spans="6:6">
      <c r="F61565" s="1846"/>
    </row>
    <row r="61566" spans="6:6">
      <c r="F61566" s="1846"/>
    </row>
    <row r="61567" spans="6:6">
      <c r="F61567" s="1846"/>
    </row>
    <row r="61568" spans="6:6">
      <c r="F61568" s="1846"/>
    </row>
    <row r="61569" spans="6:6">
      <c r="F61569" s="1846"/>
    </row>
    <row r="61570" spans="6:6">
      <c r="F61570" s="1846"/>
    </row>
    <row r="61571" spans="6:6">
      <c r="F61571" s="1846"/>
    </row>
    <row r="61572" spans="6:6">
      <c r="F61572" s="1846"/>
    </row>
    <row r="61573" spans="6:6">
      <c r="F61573" s="1846"/>
    </row>
    <row r="61574" spans="6:6">
      <c r="F61574" s="1846"/>
    </row>
    <row r="61575" spans="6:6">
      <c r="F61575" s="1846"/>
    </row>
    <row r="61576" spans="6:6">
      <c r="F61576" s="1846"/>
    </row>
    <row r="61577" spans="6:6">
      <c r="F61577" s="1846"/>
    </row>
    <row r="61578" spans="6:6">
      <c r="F61578" s="1846"/>
    </row>
    <row r="61579" spans="6:6">
      <c r="F61579" s="1846"/>
    </row>
    <row r="61580" spans="6:6">
      <c r="F61580" s="1846"/>
    </row>
    <row r="61581" spans="6:6">
      <c r="F61581" s="1846"/>
    </row>
    <row r="61582" spans="6:6">
      <c r="F61582" s="1846"/>
    </row>
    <row r="61583" spans="6:6">
      <c r="F61583" s="1846"/>
    </row>
    <row r="61584" spans="6:6">
      <c r="F61584" s="1846"/>
    </row>
    <row r="61585" spans="6:6">
      <c r="F61585" s="1846"/>
    </row>
    <row r="61586" spans="6:6">
      <c r="F61586" s="1846"/>
    </row>
    <row r="61587" spans="6:6">
      <c r="F61587" s="1846"/>
    </row>
    <row r="61588" spans="6:6">
      <c r="F61588" s="1846"/>
    </row>
    <row r="61589" spans="6:6">
      <c r="F61589" s="1846"/>
    </row>
    <row r="61590" spans="6:6">
      <c r="F61590" s="1846"/>
    </row>
    <row r="61591" spans="6:6">
      <c r="F61591" s="1846"/>
    </row>
    <row r="61592" spans="6:6">
      <c r="F61592" s="1846"/>
    </row>
    <row r="61593" spans="6:6">
      <c r="F61593" s="1846"/>
    </row>
    <row r="61594" spans="6:6">
      <c r="F61594" s="1846"/>
    </row>
    <row r="61595" spans="6:6">
      <c r="F61595" s="1846"/>
    </row>
    <row r="61596" spans="6:6">
      <c r="F61596" s="1846"/>
    </row>
    <row r="61597" spans="6:6">
      <c r="F61597" s="1846"/>
    </row>
    <row r="61598" spans="6:6">
      <c r="F61598" s="1846"/>
    </row>
    <row r="61599" spans="6:6">
      <c r="F61599" s="1846"/>
    </row>
    <row r="61600" spans="6:6">
      <c r="F61600" s="1846"/>
    </row>
    <row r="61601" spans="6:6">
      <c r="F61601" s="1846"/>
    </row>
    <row r="61602" spans="6:6">
      <c r="F61602" s="1846"/>
    </row>
    <row r="61603" spans="6:6">
      <c r="F61603" s="1846"/>
    </row>
    <row r="61604" spans="6:6">
      <c r="F61604" s="1846"/>
    </row>
    <row r="61605" spans="6:6">
      <c r="F61605" s="1846"/>
    </row>
    <row r="61606" spans="6:6">
      <c r="F61606" s="1846"/>
    </row>
    <row r="61607" spans="6:6">
      <c r="F61607" s="1846"/>
    </row>
    <row r="61608" spans="6:6">
      <c r="F61608" s="1846"/>
    </row>
    <row r="61609" spans="6:6">
      <c r="F61609" s="1846"/>
    </row>
    <row r="61610" spans="6:6">
      <c r="F61610" s="1846"/>
    </row>
    <row r="61611" spans="6:6">
      <c r="F61611" s="1846"/>
    </row>
    <row r="61612" spans="6:6">
      <c r="F61612" s="1846"/>
    </row>
    <row r="61613" spans="6:6">
      <c r="F61613" s="1846"/>
    </row>
    <row r="61614" spans="6:6">
      <c r="F61614" s="1846"/>
    </row>
    <row r="61615" spans="6:6">
      <c r="F61615" s="1846"/>
    </row>
    <row r="61616" spans="6:6">
      <c r="F61616" s="1846"/>
    </row>
    <row r="61617" spans="6:6">
      <c r="F61617" s="1846"/>
    </row>
    <row r="61618" spans="6:6">
      <c r="F61618" s="1846"/>
    </row>
    <row r="61619" spans="6:6">
      <c r="F61619" s="1846"/>
    </row>
    <row r="61620" spans="6:6">
      <c r="F61620" s="1846"/>
    </row>
    <row r="61621" spans="6:6">
      <c r="F61621" s="1846"/>
    </row>
    <row r="61622" spans="6:6">
      <c r="F61622" s="1846"/>
    </row>
    <row r="61623" spans="6:6">
      <c r="F61623" s="1846"/>
    </row>
    <row r="61624" spans="6:6">
      <c r="F61624" s="1846"/>
    </row>
    <row r="61625" spans="6:6">
      <c r="F61625" s="1846"/>
    </row>
    <row r="61626" spans="6:6">
      <c r="F61626" s="1846"/>
    </row>
    <row r="61627" spans="6:6">
      <c r="F61627" s="1846"/>
    </row>
    <row r="61628" spans="6:6">
      <c r="F61628" s="1846"/>
    </row>
    <row r="61629" spans="6:6">
      <c r="F61629" s="1846"/>
    </row>
    <row r="61630" spans="6:6">
      <c r="F61630" s="1846"/>
    </row>
    <row r="61631" spans="6:6">
      <c r="F61631" s="1846"/>
    </row>
    <row r="61632" spans="6:6">
      <c r="F61632" s="1846"/>
    </row>
    <row r="61633" spans="6:6">
      <c r="F61633" s="1846"/>
    </row>
    <row r="61634" spans="6:6">
      <c r="F61634" s="1846"/>
    </row>
    <row r="61635" spans="6:6">
      <c r="F61635" s="1846"/>
    </row>
    <row r="61636" spans="6:6">
      <c r="F61636" s="1846"/>
    </row>
    <row r="61637" spans="6:6">
      <c r="F61637" s="1846"/>
    </row>
    <row r="61638" spans="6:6">
      <c r="F61638" s="1846"/>
    </row>
    <row r="61639" spans="6:6">
      <c r="F61639" s="1846"/>
    </row>
    <row r="61640" spans="6:6">
      <c r="F61640" s="1846"/>
    </row>
    <row r="61641" spans="6:6">
      <c r="F61641" s="1846"/>
    </row>
    <row r="61642" spans="6:6">
      <c r="F61642" s="1846"/>
    </row>
    <row r="61643" spans="6:6">
      <c r="F61643" s="1846"/>
    </row>
    <row r="61644" spans="6:6">
      <c r="F61644" s="1846"/>
    </row>
    <row r="61645" spans="6:6">
      <c r="F61645" s="1846"/>
    </row>
    <row r="61646" spans="6:6">
      <c r="F61646" s="1846"/>
    </row>
    <row r="61647" spans="6:6">
      <c r="F61647" s="1846"/>
    </row>
    <row r="61648" spans="6:6">
      <c r="F61648" s="1846"/>
    </row>
    <row r="61649" spans="6:6">
      <c r="F61649" s="1846"/>
    </row>
    <row r="61650" spans="6:6">
      <c r="F61650" s="1846"/>
    </row>
    <row r="61651" spans="6:6">
      <c r="F61651" s="1846"/>
    </row>
    <row r="61652" spans="6:6">
      <c r="F61652" s="1846"/>
    </row>
    <row r="61653" spans="6:6">
      <c r="F61653" s="1846"/>
    </row>
    <row r="61654" spans="6:6">
      <c r="F61654" s="1846"/>
    </row>
    <row r="61655" spans="6:6">
      <c r="F61655" s="1846"/>
    </row>
    <row r="61656" spans="6:6">
      <c r="F61656" s="1846"/>
    </row>
    <row r="61657" spans="6:6">
      <c r="F61657" s="1846"/>
    </row>
    <row r="61658" spans="6:6">
      <c r="F61658" s="1846"/>
    </row>
    <row r="61659" spans="6:6">
      <c r="F61659" s="1846"/>
    </row>
    <row r="61660" spans="6:6">
      <c r="F61660" s="1846"/>
    </row>
    <row r="61661" spans="6:6">
      <c r="F61661" s="1846"/>
    </row>
    <row r="61662" spans="6:6">
      <c r="F61662" s="1846"/>
    </row>
    <row r="61663" spans="6:6">
      <c r="F61663" s="1846"/>
    </row>
    <row r="61664" spans="6:6">
      <c r="F61664" s="1846"/>
    </row>
    <row r="61665" spans="6:6">
      <c r="F61665" s="1846"/>
    </row>
    <row r="61666" spans="6:6">
      <c r="F61666" s="1846"/>
    </row>
    <row r="61667" spans="6:6">
      <c r="F61667" s="1846"/>
    </row>
    <row r="61668" spans="6:6">
      <c r="F61668" s="1846"/>
    </row>
    <row r="61669" spans="6:6">
      <c r="F61669" s="1846"/>
    </row>
    <row r="61670" spans="6:6">
      <c r="F61670" s="1846"/>
    </row>
    <row r="61671" spans="6:6">
      <c r="F61671" s="1846"/>
    </row>
    <row r="61672" spans="6:6">
      <c r="F61672" s="1846"/>
    </row>
    <row r="61673" spans="6:6">
      <c r="F61673" s="1846"/>
    </row>
    <row r="61674" spans="6:6">
      <c r="F61674" s="1846"/>
    </row>
    <row r="61675" spans="6:6">
      <c r="F61675" s="1846"/>
    </row>
    <row r="61676" spans="6:6">
      <c r="F61676" s="1846"/>
    </row>
    <row r="61677" spans="6:6">
      <c r="F61677" s="1846"/>
    </row>
    <row r="61678" spans="6:6">
      <c r="F61678" s="1846"/>
    </row>
    <row r="61679" spans="6:6">
      <c r="F61679" s="1846"/>
    </row>
    <row r="61680" spans="6:6">
      <c r="F61680" s="1846"/>
    </row>
    <row r="61681" spans="6:6">
      <c r="F61681" s="1846"/>
    </row>
    <row r="61682" spans="6:6">
      <c r="F61682" s="1846"/>
    </row>
    <row r="61683" spans="6:6">
      <c r="F61683" s="1846"/>
    </row>
    <row r="61684" spans="6:6">
      <c r="F61684" s="1846"/>
    </row>
    <row r="61685" spans="6:6">
      <c r="F61685" s="1846"/>
    </row>
    <row r="61686" spans="6:6">
      <c r="F61686" s="1846"/>
    </row>
    <row r="61687" spans="6:6">
      <c r="F61687" s="1846"/>
    </row>
    <row r="61688" spans="6:6">
      <c r="F61688" s="1846"/>
    </row>
    <row r="61689" spans="6:6">
      <c r="F61689" s="1846"/>
    </row>
    <row r="61690" spans="6:6">
      <c r="F61690" s="1846"/>
    </row>
    <row r="61691" spans="6:6">
      <c r="F61691" s="1846"/>
    </row>
    <row r="61692" spans="6:6">
      <c r="F61692" s="1846"/>
    </row>
    <row r="61693" spans="6:6">
      <c r="F61693" s="1846"/>
    </row>
    <row r="61694" spans="6:6">
      <c r="F61694" s="1846"/>
    </row>
    <row r="61695" spans="6:6">
      <c r="F61695" s="1846"/>
    </row>
    <row r="61696" spans="6:6">
      <c r="F61696" s="1846"/>
    </row>
    <row r="61697" spans="6:6">
      <c r="F61697" s="1846"/>
    </row>
    <row r="61698" spans="6:6">
      <c r="F61698" s="1846"/>
    </row>
    <row r="61699" spans="6:6">
      <c r="F61699" s="1846"/>
    </row>
    <row r="61700" spans="6:6">
      <c r="F61700" s="1846"/>
    </row>
    <row r="61701" spans="6:6">
      <c r="F61701" s="1846"/>
    </row>
    <row r="61702" spans="6:6">
      <c r="F61702" s="1846"/>
    </row>
    <row r="61703" spans="6:6">
      <c r="F61703" s="1846"/>
    </row>
    <row r="61704" spans="6:6">
      <c r="F61704" s="1846"/>
    </row>
    <row r="61705" spans="6:6">
      <c r="F61705" s="1846"/>
    </row>
    <row r="61706" spans="6:6">
      <c r="F61706" s="1846"/>
    </row>
    <row r="61707" spans="6:6">
      <c r="F61707" s="1846"/>
    </row>
    <row r="61708" spans="6:6">
      <c r="F61708" s="1846"/>
    </row>
    <row r="61709" spans="6:6">
      <c r="F61709" s="1846"/>
    </row>
    <row r="61710" spans="6:6">
      <c r="F61710" s="1846"/>
    </row>
    <row r="61711" spans="6:6">
      <c r="F61711" s="1846"/>
    </row>
    <row r="61712" spans="6:6">
      <c r="F61712" s="1846"/>
    </row>
    <row r="61713" spans="6:6">
      <c r="F61713" s="1846"/>
    </row>
    <row r="61714" spans="6:6">
      <c r="F61714" s="1846"/>
    </row>
    <row r="61715" spans="6:6">
      <c r="F61715" s="1846"/>
    </row>
    <row r="61716" spans="6:6">
      <c r="F61716" s="1846"/>
    </row>
    <row r="61717" spans="6:6">
      <c r="F61717" s="1846"/>
    </row>
    <row r="61718" spans="6:6">
      <c r="F61718" s="1846"/>
    </row>
    <row r="61719" spans="6:6">
      <c r="F61719" s="1846"/>
    </row>
    <row r="61720" spans="6:6">
      <c r="F61720" s="1846"/>
    </row>
    <row r="61721" spans="6:6">
      <c r="F61721" s="1846"/>
    </row>
    <row r="61722" spans="6:6">
      <c r="F61722" s="1846"/>
    </row>
    <row r="61723" spans="6:6">
      <c r="F61723" s="1846"/>
    </row>
    <row r="61724" spans="6:6">
      <c r="F61724" s="1846"/>
    </row>
    <row r="61725" spans="6:6">
      <c r="F61725" s="1846"/>
    </row>
    <row r="61726" spans="6:6">
      <c r="F61726" s="1846"/>
    </row>
    <row r="61727" spans="6:6">
      <c r="F61727" s="1846"/>
    </row>
    <row r="61728" spans="6:6">
      <c r="F61728" s="1846"/>
    </row>
    <row r="61729" spans="6:6">
      <c r="F61729" s="1846"/>
    </row>
    <row r="61730" spans="6:6">
      <c r="F61730" s="1846"/>
    </row>
    <row r="61731" spans="6:6">
      <c r="F61731" s="1846"/>
    </row>
    <row r="61732" spans="6:6">
      <c r="F61732" s="1846"/>
    </row>
    <row r="61733" spans="6:6">
      <c r="F61733" s="1846"/>
    </row>
    <row r="61734" spans="6:6">
      <c r="F61734" s="1846"/>
    </row>
    <row r="61735" spans="6:6">
      <c r="F61735" s="1846"/>
    </row>
    <row r="61736" spans="6:6">
      <c r="F61736" s="1846"/>
    </row>
    <row r="61737" spans="6:6">
      <c r="F61737" s="1846"/>
    </row>
    <row r="61738" spans="6:6">
      <c r="F61738" s="1846"/>
    </row>
    <row r="61739" spans="6:6">
      <c r="F61739" s="1846"/>
    </row>
    <row r="61740" spans="6:6">
      <c r="F61740" s="1846"/>
    </row>
    <row r="61741" spans="6:6">
      <c r="F61741" s="1846"/>
    </row>
    <row r="61742" spans="6:6">
      <c r="F61742" s="1846"/>
    </row>
    <row r="61743" spans="6:6">
      <c r="F61743" s="1846"/>
    </row>
    <row r="61744" spans="6:6">
      <c r="F61744" s="1846"/>
    </row>
    <row r="61745" spans="6:6">
      <c r="F61745" s="1846"/>
    </row>
    <row r="61746" spans="6:6">
      <c r="F61746" s="1846"/>
    </row>
    <row r="61747" spans="6:6">
      <c r="F61747" s="1846"/>
    </row>
    <row r="61748" spans="6:6">
      <c r="F61748" s="1846"/>
    </row>
    <row r="61749" spans="6:6">
      <c r="F61749" s="1846"/>
    </row>
    <row r="61750" spans="6:6">
      <c r="F61750" s="1846"/>
    </row>
    <row r="61751" spans="6:6">
      <c r="F61751" s="1846"/>
    </row>
    <row r="61752" spans="6:6">
      <c r="F61752" s="1846"/>
    </row>
    <row r="61753" spans="6:6">
      <c r="F61753" s="1846"/>
    </row>
    <row r="61754" spans="6:6">
      <c r="F61754" s="1846"/>
    </row>
    <row r="61755" spans="6:6">
      <c r="F61755" s="1846"/>
    </row>
    <row r="61756" spans="6:6">
      <c r="F61756" s="1846"/>
    </row>
    <row r="61757" spans="6:6">
      <c r="F61757" s="1846"/>
    </row>
    <row r="61758" spans="6:6">
      <c r="F61758" s="1846"/>
    </row>
    <row r="61759" spans="6:6">
      <c r="F61759" s="1846"/>
    </row>
    <row r="61760" spans="6:6">
      <c r="F61760" s="1846"/>
    </row>
    <row r="61761" spans="6:6">
      <c r="F61761" s="1846"/>
    </row>
    <row r="61762" spans="6:6">
      <c r="F61762" s="1846"/>
    </row>
    <row r="61763" spans="6:6">
      <c r="F61763" s="1846"/>
    </row>
    <row r="61764" spans="6:6">
      <c r="F61764" s="1846"/>
    </row>
    <row r="61765" spans="6:6">
      <c r="F61765" s="1846"/>
    </row>
    <row r="61766" spans="6:6">
      <c r="F61766" s="1846"/>
    </row>
    <row r="61767" spans="6:6">
      <c r="F61767" s="1846"/>
    </row>
    <row r="61768" spans="6:6">
      <c r="F61768" s="1846"/>
    </row>
    <row r="61769" spans="6:6">
      <c r="F61769" s="1846"/>
    </row>
    <row r="61770" spans="6:6">
      <c r="F61770" s="1846"/>
    </row>
    <row r="61771" spans="6:6">
      <c r="F61771" s="1846"/>
    </row>
    <row r="61772" spans="6:6">
      <c r="F61772" s="1846"/>
    </row>
    <row r="61773" spans="6:6">
      <c r="F61773" s="1846"/>
    </row>
    <row r="61774" spans="6:6">
      <c r="F61774" s="1846"/>
    </row>
    <row r="61775" spans="6:6">
      <c r="F61775" s="1846"/>
    </row>
    <row r="61776" spans="6:6">
      <c r="F61776" s="1846"/>
    </row>
    <row r="61777" spans="6:6">
      <c r="F61777" s="1846"/>
    </row>
    <row r="61778" spans="6:6">
      <c r="F61778" s="1846"/>
    </row>
    <row r="61779" spans="6:6">
      <c r="F61779" s="1846"/>
    </row>
    <row r="61780" spans="6:6">
      <c r="F61780" s="1846"/>
    </row>
    <row r="61781" spans="6:6">
      <c r="F61781" s="1846"/>
    </row>
    <row r="61782" spans="6:6">
      <c r="F61782" s="1846"/>
    </row>
    <row r="61783" spans="6:6">
      <c r="F61783" s="1846"/>
    </row>
    <row r="61784" spans="6:6">
      <c r="F61784" s="1846"/>
    </row>
    <row r="61785" spans="6:6">
      <c r="F61785" s="1846"/>
    </row>
    <row r="61786" spans="6:6">
      <c r="F61786" s="1846"/>
    </row>
    <row r="61787" spans="6:6">
      <c r="F61787" s="1846"/>
    </row>
    <row r="61788" spans="6:6">
      <c r="F61788" s="1846"/>
    </row>
    <row r="61789" spans="6:6">
      <c r="F61789" s="1846"/>
    </row>
    <row r="61790" spans="6:6">
      <c r="F61790" s="1846"/>
    </row>
    <row r="61791" spans="6:6">
      <c r="F61791" s="1846"/>
    </row>
    <row r="61792" spans="6:6">
      <c r="F61792" s="1846"/>
    </row>
    <row r="61793" spans="6:6">
      <c r="F61793" s="1846"/>
    </row>
    <row r="61794" spans="6:6">
      <c r="F61794" s="1846"/>
    </row>
    <row r="61795" spans="6:6">
      <c r="F61795" s="1846"/>
    </row>
    <row r="61796" spans="6:6">
      <c r="F61796" s="1846"/>
    </row>
    <row r="61797" spans="6:6">
      <c r="F61797" s="1846"/>
    </row>
    <row r="61798" spans="6:6">
      <c r="F61798" s="1846"/>
    </row>
    <row r="61799" spans="6:6">
      <c r="F61799" s="1846"/>
    </row>
    <row r="61800" spans="6:6">
      <c r="F61800" s="1846"/>
    </row>
    <row r="61801" spans="6:6">
      <c r="F61801" s="1846"/>
    </row>
    <row r="61802" spans="6:6">
      <c r="F61802" s="1846"/>
    </row>
    <row r="61803" spans="6:6">
      <c r="F61803" s="1846"/>
    </row>
    <row r="61804" spans="6:6">
      <c r="F61804" s="1846"/>
    </row>
    <row r="61805" spans="6:6">
      <c r="F61805" s="1846"/>
    </row>
    <row r="61806" spans="6:6">
      <c r="F61806" s="1846"/>
    </row>
    <row r="61807" spans="6:6">
      <c r="F61807" s="1846"/>
    </row>
    <row r="61808" spans="6:6">
      <c r="F61808" s="1846"/>
    </row>
    <row r="61809" spans="6:6">
      <c r="F61809" s="1846"/>
    </row>
    <row r="61810" spans="6:6">
      <c r="F61810" s="1846"/>
    </row>
    <row r="61811" spans="6:6">
      <c r="F61811" s="1846"/>
    </row>
    <row r="61812" spans="6:6">
      <c r="F61812" s="1846"/>
    </row>
    <row r="61813" spans="6:6">
      <c r="F61813" s="1846"/>
    </row>
    <row r="61814" spans="6:6">
      <c r="F61814" s="1846"/>
    </row>
    <row r="61815" spans="6:6">
      <c r="F61815" s="1846"/>
    </row>
    <row r="61816" spans="6:6">
      <c r="F61816" s="1846"/>
    </row>
    <row r="61817" spans="6:6">
      <c r="F61817" s="1846"/>
    </row>
    <row r="61818" spans="6:6">
      <c r="F61818" s="1846"/>
    </row>
    <row r="61819" spans="6:6">
      <c r="F61819" s="1846"/>
    </row>
    <row r="61820" spans="6:6">
      <c r="F61820" s="1846"/>
    </row>
    <row r="61821" spans="6:6">
      <c r="F61821" s="1846"/>
    </row>
    <row r="61822" spans="6:6">
      <c r="F61822" s="1846"/>
    </row>
    <row r="61823" spans="6:6">
      <c r="F61823" s="1846"/>
    </row>
    <row r="61824" spans="6:6">
      <c r="F61824" s="1846"/>
    </row>
    <row r="61825" spans="6:6">
      <c r="F61825" s="1846"/>
    </row>
    <row r="61826" spans="6:6">
      <c r="F61826" s="1846"/>
    </row>
    <row r="61827" spans="6:6">
      <c r="F61827" s="1846"/>
    </row>
    <row r="61828" spans="6:6">
      <c r="F61828" s="1846"/>
    </row>
    <row r="61829" spans="6:6">
      <c r="F61829" s="1846"/>
    </row>
    <row r="61830" spans="6:6">
      <c r="F61830" s="1846"/>
    </row>
    <row r="61831" spans="6:6">
      <c r="F61831" s="1846"/>
    </row>
    <row r="61832" spans="6:6">
      <c r="F61832" s="1846"/>
    </row>
    <row r="61833" spans="6:6">
      <c r="F61833" s="1846"/>
    </row>
    <row r="61834" spans="6:6">
      <c r="F61834" s="1846"/>
    </row>
    <row r="61835" spans="6:6">
      <c r="F61835" s="1846"/>
    </row>
    <row r="61836" spans="6:6">
      <c r="F61836" s="1846"/>
    </row>
    <row r="61837" spans="6:6">
      <c r="F61837" s="1846"/>
    </row>
    <row r="61838" spans="6:6">
      <c r="F61838" s="1846"/>
    </row>
    <row r="61839" spans="6:6">
      <c r="F61839" s="1846"/>
    </row>
    <row r="61840" spans="6:6">
      <c r="F61840" s="1846"/>
    </row>
    <row r="61841" spans="6:6">
      <c r="F61841" s="1846"/>
    </row>
    <row r="61842" spans="6:6">
      <c r="F61842" s="1846"/>
    </row>
    <row r="61843" spans="6:6">
      <c r="F61843" s="1846"/>
    </row>
    <row r="61844" spans="6:6">
      <c r="F61844" s="1846"/>
    </row>
    <row r="61845" spans="6:6">
      <c r="F61845" s="1846"/>
    </row>
    <row r="61846" spans="6:6">
      <c r="F61846" s="1846"/>
    </row>
    <row r="61847" spans="6:6">
      <c r="F61847" s="1846"/>
    </row>
    <row r="61848" spans="6:6">
      <c r="F61848" s="1846"/>
    </row>
    <row r="61849" spans="6:6">
      <c r="F61849" s="1846"/>
    </row>
    <row r="61850" spans="6:6">
      <c r="F61850" s="1846"/>
    </row>
    <row r="61851" spans="6:6">
      <c r="F61851" s="1846"/>
    </row>
    <row r="61852" spans="6:6">
      <c r="F61852" s="1846"/>
    </row>
    <row r="61853" spans="6:6">
      <c r="F61853" s="1846"/>
    </row>
    <row r="61854" spans="6:6">
      <c r="F61854" s="1846"/>
    </row>
    <row r="61855" spans="6:6">
      <c r="F61855" s="1846"/>
    </row>
    <row r="61856" spans="6:6">
      <c r="F61856" s="1846"/>
    </row>
    <row r="61857" spans="6:6">
      <c r="F61857" s="1846"/>
    </row>
    <row r="61858" spans="6:6">
      <c r="F61858" s="1846"/>
    </row>
    <row r="61859" spans="6:6">
      <c r="F61859" s="1846"/>
    </row>
    <row r="61860" spans="6:6">
      <c r="F61860" s="1846"/>
    </row>
    <row r="61861" spans="6:6">
      <c r="F61861" s="1846"/>
    </row>
    <row r="61862" spans="6:6">
      <c r="F61862" s="1846"/>
    </row>
    <row r="61863" spans="6:6">
      <c r="F61863" s="1846"/>
    </row>
    <row r="61864" spans="6:6">
      <c r="F61864" s="1846"/>
    </row>
    <row r="61865" spans="6:6">
      <c r="F61865" s="1846"/>
    </row>
    <row r="61866" spans="6:6">
      <c r="F61866" s="1846"/>
    </row>
    <row r="61867" spans="6:6">
      <c r="F61867" s="1846"/>
    </row>
    <row r="61868" spans="6:6">
      <c r="F61868" s="1846"/>
    </row>
    <row r="61869" spans="6:6">
      <c r="F61869" s="1846"/>
    </row>
    <row r="61870" spans="6:6">
      <c r="F61870" s="1846"/>
    </row>
    <row r="61871" spans="6:6">
      <c r="F61871" s="1846"/>
    </row>
    <row r="61872" spans="6:6">
      <c r="F61872" s="1846"/>
    </row>
    <row r="61873" spans="6:6">
      <c r="F61873" s="1846"/>
    </row>
    <row r="61874" spans="6:6">
      <c r="F61874" s="1846"/>
    </row>
    <row r="61875" spans="6:6">
      <c r="F61875" s="1846"/>
    </row>
    <row r="61876" spans="6:6">
      <c r="F61876" s="1846"/>
    </row>
    <row r="61877" spans="6:6">
      <c r="F61877" s="1846"/>
    </row>
    <row r="61878" spans="6:6">
      <c r="F61878" s="1846"/>
    </row>
    <row r="61879" spans="6:6">
      <c r="F61879" s="1846"/>
    </row>
    <row r="61880" spans="6:6">
      <c r="F61880" s="1846"/>
    </row>
    <row r="61881" spans="6:6">
      <c r="F61881" s="1846"/>
    </row>
    <row r="61882" spans="6:6">
      <c r="F61882" s="1846"/>
    </row>
    <row r="61883" spans="6:6">
      <c r="F61883" s="1846"/>
    </row>
    <row r="61884" spans="6:6">
      <c r="F61884" s="1846"/>
    </row>
    <row r="61885" spans="6:6">
      <c r="F61885" s="1846"/>
    </row>
    <row r="61886" spans="6:6">
      <c r="F61886" s="1846"/>
    </row>
    <row r="61887" spans="6:6">
      <c r="F61887" s="1846"/>
    </row>
    <row r="61888" spans="6:6">
      <c r="F61888" s="1846"/>
    </row>
    <row r="61889" spans="6:6">
      <c r="F61889" s="1846"/>
    </row>
    <row r="61890" spans="6:6">
      <c r="F61890" s="1846"/>
    </row>
    <row r="61891" spans="6:6">
      <c r="F61891" s="1846"/>
    </row>
    <row r="61892" spans="6:6">
      <c r="F61892" s="1846"/>
    </row>
    <row r="61893" spans="6:6">
      <c r="F61893" s="1846"/>
    </row>
    <row r="61894" spans="6:6">
      <c r="F61894" s="1846"/>
    </row>
    <row r="61895" spans="6:6">
      <c r="F61895" s="1846"/>
    </row>
    <row r="61896" spans="6:6">
      <c r="F61896" s="1846"/>
    </row>
    <row r="61897" spans="6:6">
      <c r="F61897" s="1846"/>
    </row>
    <row r="61898" spans="6:6">
      <c r="F61898" s="1846"/>
    </row>
    <row r="61899" spans="6:6">
      <c r="F61899" s="1846"/>
    </row>
    <row r="61900" spans="6:6">
      <c r="F61900" s="1846"/>
    </row>
    <row r="61901" spans="6:6">
      <c r="F61901" s="1846"/>
    </row>
    <row r="61902" spans="6:6">
      <c r="F61902" s="1846"/>
    </row>
    <row r="61903" spans="6:6">
      <c r="F61903" s="1846"/>
    </row>
    <row r="61904" spans="6:6">
      <c r="F61904" s="1846"/>
    </row>
    <row r="61905" spans="6:6">
      <c r="F61905" s="1846"/>
    </row>
    <row r="61906" spans="6:6">
      <c r="F61906" s="1846"/>
    </row>
    <row r="61907" spans="6:6">
      <c r="F61907" s="1846"/>
    </row>
    <row r="61908" spans="6:6">
      <c r="F61908" s="1846"/>
    </row>
    <row r="61909" spans="6:6">
      <c r="F61909" s="1846"/>
    </row>
    <row r="61910" spans="6:6">
      <c r="F61910" s="1846"/>
    </row>
    <row r="61911" spans="6:6">
      <c r="F61911" s="1846"/>
    </row>
    <row r="61912" spans="6:6">
      <c r="F61912" s="1846"/>
    </row>
    <row r="61913" spans="6:6">
      <c r="F61913" s="1846"/>
    </row>
    <row r="61914" spans="6:6">
      <c r="F61914" s="1846"/>
    </row>
    <row r="61915" spans="6:6">
      <c r="F61915" s="1846"/>
    </row>
    <row r="61916" spans="6:6">
      <c r="F61916" s="1846"/>
    </row>
    <row r="61917" spans="6:6">
      <c r="F61917" s="1846"/>
    </row>
    <row r="61918" spans="6:6">
      <c r="F61918" s="1846"/>
    </row>
    <row r="61919" spans="6:6">
      <c r="F61919" s="1846"/>
    </row>
    <row r="61920" spans="6:6">
      <c r="F61920" s="1846"/>
    </row>
    <row r="61921" spans="6:6">
      <c r="F61921" s="1846"/>
    </row>
    <row r="61922" spans="6:6">
      <c r="F61922" s="1846"/>
    </row>
    <row r="61923" spans="6:6">
      <c r="F61923" s="1846"/>
    </row>
    <row r="61924" spans="6:6">
      <c r="F61924" s="1846"/>
    </row>
    <row r="61925" spans="6:6">
      <c r="F61925" s="1846"/>
    </row>
    <row r="61926" spans="6:6">
      <c r="F61926" s="1846"/>
    </row>
    <row r="61927" spans="6:6">
      <c r="F61927" s="1846"/>
    </row>
    <row r="61928" spans="6:6">
      <c r="F61928" s="1846"/>
    </row>
    <row r="61929" spans="6:6">
      <c r="F61929" s="1846"/>
    </row>
    <row r="61930" spans="6:6">
      <c r="F61930" s="1846"/>
    </row>
    <row r="61931" spans="6:6">
      <c r="F61931" s="1846"/>
    </row>
    <row r="61932" spans="6:6">
      <c r="F61932" s="1846"/>
    </row>
    <row r="61933" spans="6:6">
      <c r="F61933" s="1846"/>
    </row>
    <row r="61934" spans="6:6">
      <c r="F61934" s="1846"/>
    </row>
    <row r="61935" spans="6:6">
      <c r="F61935" s="1846"/>
    </row>
    <row r="61936" spans="6:6">
      <c r="F61936" s="1846"/>
    </row>
    <row r="61937" spans="6:6">
      <c r="F61937" s="1846"/>
    </row>
    <row r="61938" spans="6:6">
      <c r="F61938" s="1846"/>
    </row>
    <row r="61939" spans="6:6">
      <c r="F61939" s="1846"/>
    </row>
    <row r="61940" spans="6:6">
      <c r="F61940" s="1846"/>
    </row>
    <row r="61941" spans="6:6">
      <c r="F61941" s="1846"/>
    </row>
    <row r="61942" spans="6:6">
      <c r="F61942" s="1846"/>
    </row>
    <row r="61943" spans="6:6">
      <c r="F61943" s="1846"/>
    </row>
    <row r="61944" spans="6:6">
      <c r="F61944" s="1846"/>
    </row>
    <row r="61945" spans="6:6">
      <c r="F61945" s="1846"/>
    </row>
    <row r="61946" spans="6:6">
      <c r="F61946" s="1846"/>
    </row>
    <row r="61947" spans="6:6">
      <c r="F61947" s="1846"/>
    </row>
    <row r="61948" spans="6:6">
      <c r="F61948" s="1846"/>
    </row>
    <row r="61949" spans="6:6">
      <c r="F61949" s="1846"/>
    </row>
    <row r="61950" spans="6:6">
      <c r="F61950" s="1846"/>
    </row>
    <row r="61951" spans="6:6">
      <c r="F61951" s="1846"/>
    </row>
    <row r="61952" spans="6:6">
      <c r="F61952" s="1846"/>
    </row>
    <row r="61953" spans="6:6">
      <c r="F61953" s="1846"/>
    </row>
    <row r="61954" spans="6:6">
      <c r="F61954" s="1846"/>
    </row>
    <row r="61955" spans="6:6">
      <c r="F61955" s="1846"/>
    </row>
    <row r="61956" spans="6:6">
      <c r="F61956" s="1846"/>
    </row>
    <row r="61957" spans="6:6">
      <c r="F61957" s="1846"/>
    </row>
    <row r="61958" spans="6:6">
      <c r="F61958" s="1846"/>
    </row>
    <row r="61959" spans="6:6">
      <c r="F61959" s="1846"/>
    </row>
    <row r="61960" spans="6:6">
      <c r="F61960" s="1846"/>
    </row>
    <row r="61961" spans="6:6">
      <c r="F61961" s="1846"/>
    </row>
    <row r="61962" spans="6:6">
      <c r="F61962" s="1846"/>
    </row>
    <row r="61963" spans="6:6">
      <c r="F61963" s="1846"/>
    </row>
    <row r="61964" spans="6:6">
      <c r="F61964" s="1846"/>
    </row>
    <row r="61965" spans="6:6">
      <c r="F61965" s="1846"/>
    </row>
    <row r="61966" spans="6:6">
      <c r="F61966" s="1846"/>
    </row>
    <row r="61967" spans="6:6">
      <c r="F61967" s="1846"/>
    </row>
    <row r="61968" spans="6:6">
      <c r="F61968" s="1846"/>
    </row>
    <row r="61969" spans="6:6">
      <c r="F61969" s="1846"/>
    </row>
    <row r="61970" spans="6:6">
      <c r="F61970" s="1846"/>
    </row>
    <row r="61971" spans="6:6">
      <c r="F61971" s="1846"/>
    </row>
    <row r="61972" spans="6:6">
      <c r="F61972" s="1846"/>
    </row>
    <row r="61973" spans="6:6">
      <c r="F61973" s="1846"/>
    </row>
    <row r="61974" spans="6:6">
      <c r="F61974" s="1846"/>
    </row>
    <row r="61975" spans="6:6">
      <c r="F61975" s="1846"/>
    </row>
    <row r="61976" spans="6:6">
      <c r="F61976" s="1846"/>
    </row>
    <row r="61977" spans="6:6">
      <c r="F61977" s="1846"/>
    </row>
    <row r="61978" spans="6:6">
      <c r="F61978" s="1846"/>
    </row>
    <row r="61979" spans="6:6">
      <c r="F61979" s="1846"/>
    </row>
    <row r="61980" spans="6:6">
      <c r="F61980" s="1846"/>
    </row>
    <row r="61981" spans="6:6">
      <c r="F61981" s="1846"/>
    </row>
    <row r="61982" spans="6:6">
      <c r="F61982" s="1846"/>
    </row>
    <row r="61983" spans="6:6">
      <c r="F61983" s="1846"/>
    </row>
    <row r="61984" spans="6:6">
      <c r="F61984" s="1846"/>
    </row>
    <row r="61985" spans="6:6">
      <c r="F61985" s="1846"/>
    </row>
    <row r="61986" spans="6:6">
      <c r="F61986" s="1846"/>
    </row>
    <row r="61987" spans="6:6">
      <c r="F61987" s="1846"/>
    </row>
    <row r="61988" spans="6:6">
      <c r="F61988" s="1846"/>
    </row>
    <row r="61989" spans="6:6">
      <c r="F61989" s="1846"/>
    </row>
    <row r="61990" spans="6:6">
      <c r="F61990" s="1846"/>
    </row>
    <row r="61991" spans="6:6">
      <c r="F61991" s="1846"/>
    </row>
    <row r="61992" spans="6:6">
      <c r="F61992" s="1846"/>
    </row>
    <row r="61993" spans="6:6">
      <c r="F61993" s="1846"/>
    </row>
    <row r="61994" spans="6:6">
      <c r="F61994" s="1846"/>
    </row>
    <row r="61995" spans="6:6">
      <c r="F61995" s="1846"/>
    </row>
    <row r="61996" spans="6:6">
      <c r="F61996" s="1846"/>
    </row>
    <row r="61997" spans="6:6">
      <c r="F61997" s="1846"/>
    </row>
    <row r="61998" spans="6:6">
      <c r="F61998" s="1846"/>
    </row>
    <row r="61999" spans="6:6">
      <c r="F61999" s="1846"/>
    </row>
    <row r="62000" spans="6:6">
      <c r="F62000" s="1846"/>
    </row>
    <row r="62001" spans="6:6">
      <c r="F62001" s="1846"/>
    </row>
    <row r="62002" spans="6:6">
      <c r="F62002" s="1846"/>
    </row>
    <row r="62003" spans="6:6">
      <c r="F62003" s="1846"/>
    </row>
    <row r="62004" spans="6:6">
      <c r="F62004" s="1846"/>
    </row>
    <row r="62005" spans="6:6">
      <c r="F62005" s="1846"/>
    </row>
    <row r="62006" spans="6:6">
      <c r="F62006" s="1846"/>
    </row>
    <row r="62007" spans="6:6">
      <c r="F62007" s="1846"/>
    </row>
    <row r="62008" spans="6:6">
      <c r="F62008" s="1846"/>
    </row>
    <row r="62009" spans="6:6">
      <c r="F62009" s="1846"/>
    </row>
    <row r="62010" spans="6:6">
      <c r="F62010" s="1846"/>
    </row>
    <row r="62011" spans="6:6">
      <c r="F62011" s="1846"/>
    </row>
    <row r="62012" spans="6:6">
      <c r="F62012" s="1846"/>
    </row>
    <row r="62013" spans="6:6">
      <c r="F62013" s="1846"/>
    </row>
    <row r="62014" spans="6:6">
      <c r="F62014" s="1846"/>
    </row>
    <row r="62015" spans="6:6">
      <c r="F62015" s="1846"/>
    </row>
    <row r="62016" spans="6:6">
      <c r="F62016" s="1846"/>
    </row>
    <row r="62017" spans="6:6">
      <c r="F62017" s="1846"/>
    </row>
    <row r="62018" spans="6:6">
      <c r="F62018" s="1846"/>
    </row>
    <row r="62019" spans="6:6">
      <c r="F62019" s="1846"/>
    </row>
    <row r="62020" spans="6:6">
      <c r="F62020" s="1846"/>
    </row>
    <row r="62021" spans="6:6">
      <c r="F62021" s="1846"/>
    </row>
    <row r="62022" spans="6:6">
      <c r="F62022" s="1846"/>
    </row>
    <row r="62023" spans="6:6">
      <c r="F62023" s="1846"/>
    </row>
    <row r="62024" spans="6:6">
      <c r="F62024" s="1846"/>
    </row>
    <row r="62025" spans="6:6">
      <c r="F62025" s="1846"/>
    </row>
    <row r="62026" spans="6:6">
      <c r="F62026" s="1846"/>
    </row>
    <row r="62027" spans="6:6">
      <c r="F62027" s="1846"/>
    </row>
    <row r="62028" spans="6:6">
      <c r="F62028" s="1846"/>
    </row>
    <row r="62029" spans="6:6">
      <c r="F62029" s="1846"/>
    </row>
    <row r="62030" spans="6:6">
      <c r="F62030" s="1846"/>
    </row>
    <row r="62031" spans="6:6">
      <c r="F62031" s="1846"/>
    </row>
    <row r="62032" spans="6:6">
      <c r="F62032" s="1846"/>
    </row>
    <row r="62033" spans="6:6">
      <c r="F62033" s="1846"/>
    </row>
    <row r="62034" spans="6:6">
      <c r="F62034" s="1846"/>
    </row>
    <row r="62035" spans="6:6">
      <c r="F62035" s="1846"/>
    </row>
    <row r="62036" spans="6:6">
      <c r="F62036" s="1846"/>
    </row>
    <row r="62037" spans="6:6">
      <c r="F62037" s="1846"/>
    </row>
    <row r="62038" spans="6:6">
      <c r="F62038" s="1846"/>
    </row>
    <row r="62039" spans="6:6">
      <c r="F62039" s="1846"/>
    </row>
    <row r="62040" spans="6:6">
      <c r="F62040" s="1846"/>
    </row>
    <row r="62041" spans="6:6">
      <c r="F62041" s="1846"/>
    </row>
    <row r="62042" spans="6:6">
      <c r="F62042" s="1846"/>
    </row>
    <row r="62043" spans="6:6">
      <c r="F62043" s="1846"/>
    </row>
    <row r="62044" spans="6:6">
      <c r="F62044" s="1846"/>
    </row>
    <row r="62045" spans="6:6">
      <c r="F62045" s="1846"/>
    </row>
    <row r="62046" spans="6:6">
      <c r="F62046" s="1846"/>
    </row>
    <row r="62047" spans="6:6">
      <c r="F62047" s="1846"/>
    </row>
    <row r="62048" spans="6:6">
      <c r="F62048" s="1846"/>
    </row>
    <row r="62049" spans="6:6">
      <c r="F62049" s="1846"/>
    </row>
    <row r="62050" spans="6:6">
      <c r="F62050" s="1846"/>
    </row>
    <row r="62051" spans="6:6">
      <c r="F62051" s="1846"/>
    </row>
    <row r="62052" spans="6:6">
      <c r="F62052" s="1846"/>
    </row>
    <row r="62053" spans="6:6">
      <c r="F62053" s="1846"/>
    </row>
    <row r="62054" spans="6:6">
      <c r="F62054" s="1846"/>
    </row>
    <row r="62055" spans="6:6">
      <c r="F62055" s="1846"/>
    </row>
    <row r="62056" spans="6:6">
      <c r="F62056" s="1846"/>
    </row>
    <row r="62057" spans="6:6">
      <c r="F62057" s="1846"/>
    </row>
    <row r="62058" spans="6:6">
      <c r="F62058" s="1846"/>
    </row>
    <row r="62059" spans="6:6">
      <c r="F62059" s="1846"/>
    </row>
    <row r="62060" spans="6:6">
      <c r="F62060" s="1846"/>
    </row>
    <row r="62061" spans="6:6">
      <c r="F62061" s="1846"/>
    </row>
    <row r="62062" spans="6:6">
      <c r="F62062" s="1846"/>
    </row>
    <row r="62063" spans="6:6">
      <c r="F62063" s="1846"/>
    </row>
    <row r="62064" spans="6:6">
      <c r="F62064" s="1846"/>
    </row>
    <row r="62065" spans="6:6">
      <c r="F62065" s="1846"/>
    </row>
    <row r="62066" spans="6:6">
      <c r="F62066" s="1846"/>
    </row>
    <row r="62067" spans="6:6">
      <c r="F62067" s="1846"/>
    </row>
    <row r="62068" spans="6:6">
      <c r="F62068" s="1846"/>
    </row>
    <row r="62069" spans="6:6">
      <c r="F62069" s="1846"/>
    </row>
    <row r="62070" spans="6:6">
      <c r="F62070" s="1846"/>
    </row>
    <row r="62071" spans="6:6">
      <c r="F62071" s="1846"/>
    </row>
    <row r="62072" spans="6:6">
      <c r="F62072" s="1846"/>
    </row>
    <row r="62073" spans="6:6">
      <c r="F62073" s="1846"/>
    </row>
    <row r="62074" spans="6:6">
      <c r="F62074" s="1846"/>
    </row>
    <row r="62075" spans="6:6">
      <c r="F62075" s="1846"/>
    </row>
    <row r="62076" spans="6:6">
      <c r="F62076" s="1846"/>
    </row>
    <row r="62077" spans="6:6">
      <c r="F62077" s="1846"/>
    </row>
    <row r="62078" spans="6:6">
      <c r="F62078" s="1846"/>
    </row>
    <row r="62079" spans="6:6">
      <c r="F62079" s="1846"/>
    </row>
    <row r="62080" spans="6:6">
      <c r="F62080" s="1846"/>
    </row>
    <row r="62081" spans="6:6">
      <c r="F62081" s="1846"/>
    </row>
    <row r="62082" spans="6:6">
      <c r="F62082" s="1846"/>
    </row>
    <row r="62083" spans="6:6">
      <c r="F62083" s="1846"/>
    </row>
    <row r="62084" spans="6:6">
      <c r="F62084" s="1846"/>
    </row>
    <row r="62085" spans="6:6">
      <c r="F62085" s="1846"/>
    </row>
    <row r="62086" spans="6:6">
      <c r="F62086" s="1846"/>
    </row>
    <row r="62087" spans="6:6">
      <c r="F62087" s="1846"/>
    </row>
    <row r="62088" spans="6:6">
      <c r="F62088" s="1846"/>
    </row>
    <row r="62089" spans="6:6">
      <c r="F62089" s="1846"/>
    </row>
    <row r="62090" spans="6:6">
      <c r="F62090" s="1846"/>
    </row>
    <row r="62091" spans="6:6">
      <c r="F62091" s="1846"/>
    </row>
    <row r="62092" spans="6:6">
      <c r="F62092" s="1846"/>
    </row>
    <row r="62093" spans="6:6">
      <c r="F62093" s="1846"/>
    </row>
    <row r="62094" spans="6:6">
      <c r="F62094" s="1846"/>
    </row>
    <row r="62095" spans="6:6">
      <c r="F62095" s="1846"/>
    </row>
    <row r="62096" spans="6:6">
      <c r="F62096" s="1846"/>
    </row>
    <row r="62097" spans="6:6">
      <c r="F62097" s="1846"/>
    </row>
    <row r="62098" spans="6:6">
      <c r="F62098" s="1846"/>
    </row>
    <row r="62099" spans="6:6">
      <c r="F62099" s="1846"/>
    </row>
    <row r="62100" spans="6:6">
      <c r="F62100" s="1846"/>
    </row>
    <row r="62101" spans="6:6">
      <c r="F62101" s="1846"/>
    </row>
    <row r="62102" spans="6:6">
      <c r="F62102" s="1846"/>
    </row>
    <row r="62103" spans="6:6">
      <c r="F62103" s="1846"/>
    </row>
    <row r="62104" spans="6:6">
      <c r="F62104" s="1846"/>
    </row>
    <row r="62105" spans="6:6">
      <c r="F62105" s="1846"/>
    </row>
    <row r="62106" spans="6:6">
      <c r="F62106" s="1846"/>
    </row>
    <row r="62107" spans="6:6">
      <c r="F62107" s="1846"/>
    </row>
    <row r="62108" spans="6:6">
      <c r="F62108" s="1846"/>
    </row>
    <row r="62109" spans="6:6">
      <c r="F62109" s="1846"/>
    </row>
    <row r="62110" spans="6:6">
      <c r="F62110" s="1846"/>
    </row>
    <row r="62111" spans="6:6">
      <c r="F62111" s="1846"/>
    </row>
    <row r="62112" spans="6:6">
      <c r="F62112" s="1846"/>
    </row>
    <row r="62113" spans="6:6">
      <c r="F62113" s="1846"/>
    </row>
    <row r="62114" spans="6:6">
      <c r="F62114" s="1846"/>
    </row>
    <row r="62115" spans="6:6">
      <c r="F62115" s="1846"/>
    </row>
    <row r="62116" spans="6:6">
      <c r="F62116" s="1846"/>
    </row>
    <row r="62117" spans="6:6">
      <c r="F62117" s="1846"/>
    </row>
    <row r="62118" spans="6:6">
      <c r="F62118" s="1846"/>
    </row>
    <row r="62119" spans="6:6">
      <c r="F62119" s="1846"/>
    </row>
    <row r="62120" spans="6:6">
      <c r="F62120" s="1846"/>
    </row>
    <row r="62121" spans="6:6">
      <c r="F62121" s="1846"/>
    </row>
    <row r="62122" spans="6:6">
      <c r="F62122" s="1846"/>
    </row>
    <row r="62123" spans="6:6">
      <c r="F62123" s="1846"/>
    </row>
    <row r="62124" spans="6:6">
      <c r="F62124" s="1846"/>
    </row>
    <row r="62125" spans="6:6">
      <c r="F62125" s="1846"/>
    </row>
    <row r="62126" spans="6:6">
      <c r="F62126" s="1846"/>
    </row>
    <row r="62127" spans="6:6">
      <c r="F62127" s="1846"/>
    </row>
    <row r="62128" spans="6:6">
      <c r="F62128" s="1846"/>
    </row>
    <row r="62129" spans="6:6">
      <c r="F62129" s="1846"/>
    </row>
    <row r="62130" spans="6:6">
      <c r="F62130" s="1846"/>
    </row>
    <row r="62131" spans="6:6">
      <c r="F62131" s="1846"/>
    </row>
    <row r="62132" spans="6:6">
      <c r="F62132" s="1846"/>
    </row>
    <row r="62133" spans="6:6">
      <c r="F62133" s="1846"/>
    </row>
    <row r="62134" spans="6:6">
      <c r="F62134" s="1846"/>
    </row>
    <row r="62135" spans="6:6">
      <c r="F62135" s="1846"/>
    </row>
    <row r="62136" spans="6:6">
      <c r="F62136" s="1846"/>
    </row>
    <row r="62137" spans="6:6">
      <c r="F62137" s="1846"/>
    </row>
    <row r="62138" spans="6:6">
      <c r="F62138" s="1846"/>
    </row>
    <row r="62139" spans="6:6">
      <c r="F62139" s="1846"/>
    </row>
    <row r="62140" spans="6:6">
      <c r="F62140" s="1846"/>
    </row>
    <row r="62141" spans="6:6">
      <c r="F62141" s="1846"/>
    </row>
    <row r="62142" spans="6:6">
      <c r="F62142" s="1846"/>
    </row>
    <row r="62143" spans="6:6">
      <c r="F62143" s="1846"/>
    </row>
    <row r="62144" spans="6:6">
      <c r="F62144" s="1846"/>
    </row>
    <row r="62145" spans="6:6">
      <c r="F62145" s="1846"/>
    </row>
    <row r="62146" spans="6:6">
      <c r="F62146" s="1846"/>
    </row>
    <row r="62147" spans="6:6">
      <c r="F62147" s="1846"/>
    </row>
    <row r="62148" spans="6:6">
      <c r="F62148" s="1846"/>
    </row>
    <row r="62149" spans="6:6">
      <c r="F62149" s="1846"/>
    </row>
    <row r="62150" spans="6:6">
      <c r="F62150" s="1846"/>
    </row>
    <row r="62151" spans="6:6">
      <c r="F62151" s="1846"/>
    </row>
    <row r="62152" spans="6:6">
      <c r="F62152" s="1846"/>
    </row>
    <row r="62153" spans="6:6">
      <c r="F62153" s="1846"/>
    </row>
    <row r="62154" spans="6:6">
      <c r="F62154" s="1846"/>
    </row>
    <row r="62155" spans="6:6">
      <c r="F62155" s="1846"/>
    </row>
    <row r="62156" spans="6:6">
      <c r="F62156" s="1846"/>
    </row>
    <row r="62157" spans="6:6">
      <c r="F62157" s="1846"/>
    </row>
    <row r="62158" spans="6:6">
      <c r="F62158" s="1846"/>
    </row>
    <row r="62159" spans="6:6">
      <c r="F62159" s="1846"/>
    </row>
    <row r="62160" spans="6:6">
      <c r="F62160" s="1846"/>
    </row>
    <row r="62161" spans="6:6">
      <c r="F62161" s="1846"/>
    </row>
    <row r="62162" spans="6:6">
      <c r="F62162" s="1846"/>
    </row>
    <row r="62163" spans="6:6">
      <c r="F62163" s="1846"/>
    </row>
    <row r="62164" spans="6:6">
      <c r="F62164" s="1846"/>
    </row>
    <row r="62165" spans="6:6">
      <c r="F62165" s="1846"/>
    </row>
    <row r="62166" spans="6:6">
      <c r="F62166" s="1846"/>
    </row>
    <row r="62167" spans="6:6">
      <c r="F62167" s="1846"/>
    </row>
    <row r="62168" spans="6:6">
      <c r="F62168" s="1846"/>
    </row>
    <row r="62169" spans="6:6">
      <c r="F62169" s="1846"/>
    </row>
    <row r="62170" spans="6:6">
      <c r="F62170" s="1846"/>
    </row>
    <row r="62171" spans="6:6">
      <c r="F62171" s="1846"/>
    </row>
    <row r="62172" spans="6:6">
      <c r="F62172" s="1846"/>
    </row>
    <row r="62173" spans="6:6">
      <c r="F62173" s="1846"/>
    </row>
    <row r="62174" spans="6:6">
      <c r="F62174" s="1846"/>
    </row>
    <row r="62175" spans="6:6">
      <c r="F62175" s="1846"/>
    </row>
    <row r="62176" spans="6:6">
      <c r="F62176" s="1846"/>
    </row>
    <row r="62177" spans="6:6">
      <c r="F62177" s="1846"/>
    </row>
    <row r="62178" spans="6:6">
      <c r="F62178" s="1846"/>
    </row>
    <row r="62179" spans="6:6">
      <c r="F62179" s="1846"/>
    </row>
    <row r="62180" spans="6:6">
      <c r="F62180" s="1846"/>
    </row>
    <row r="62181" spans="6:6">
      <c r="F62181" s="1846"/>
    </row>
    <row r="62182" spans="6:6">
      <c r="F62182" s="1846"/>
    </row>
    <row r="62183" spans="6:6">
      <c r="F62183" s="1846"/>
    </row>
    <row r="62184" spans="6:6">
      <c r="F62184" s="1846"/>
    </row>
    <row r="62185" spans="6:6">
      <c r="F62185" s="1846"/>
    </row>
    <row r="62186" spans="6:6">
      <c r="F62186" s="1846"/>
    </row>
    <row r="62187" spans="6:6">
      <c r="F62187" s="1846"/>
    </row>
    <row r="62188" spans="6:6">
      <c r="F62188" s="1846"/>
    </row>
    <row r="62189" spans="6:6">
      <c r="F62189" s="1846"/>
    </row>
    <row r="62190" spans="6:6">
      <c r="F62190" s="1846"/>
    </row>
    <row r="62191" spans="6:6">
      <c r="F62191" s="1846"/>
    </row>
    <row r="62192" spans="6:6">
      <c r="F62192" s="1846"/>
    </row>
    <row r="62193" spans="6:6">
      <c r="F62193" s="1846"/>
    </row>
    <row r="62194" spans="6:6">
      <c r="F62194" s="1846"/>
    </row>
    <row r="62195" spans="6:6">
      <c r="F62195" s="1846"/>
    </row>
    <row r="62196" spans="6:6">
      <c r="F62196" s="1846"/>
    </row>
    <row r="62197" spans="6:6">
      <c r="F62197" s="1846"/>
    </row>
    <row r="62198" spans="6:6">
      <c r="F62198" s="1846"/>
    </row>
    <row r="62199" spans="6:6">
      <c r="F62199" s="1846"/>
    </row>
    <row r="62200" spans="6:6">
      <c r="F62200" s="1846"/>
    </row>
    <row r="62201" spans="6:6">
      <c r="F62201" s="1846"/>
    </row>
    <row r="62202" spans="6:6">
      <c r="F62202" s="1846"/>
    </row>
    <row r="62203" spans="6:6">
      <c r="F62203" s="1846"/>
    </row>
    <row r="62204" spans="6:6">
      <c r="F62204" s="1846"/>
    </row>
    <row r="62205" spans="6:6">
      <c r="F62205" s="1846"/>
    </row>
    <row r="62206" spans="6:6">
      <c r="F62206" s="1846"/>
    </row>
    <row r="62207" spans="6:6">
      <c r="F62207" s="1846"/>
    </row>
    <row r="62208" spans="6:6">
      <c r="F62208" s="1846"/>
    </row>
    <row r="62209" spans="6:6">
      <c r="F62209" s="1846"/>
    </row>
    <row r="62210" spans="6:6">
      <c r="F62210" s="1846"/>
    </row>
    <row r="62211" spans="6:6">
      <c r="F62211" s="1846"/>
    </row>
    <row r="62212" spans="6:6">
      <c r="F62212" s="1846"/>
    </row>
    <row r="62213" spans="6:6">
      <c r="F62213" s="1846"/>
    </row>
    <row r="62214" spans="6:6">
      <c r="F62214" s="1846"/>
    </row>
    <row r="62215" spans="6:6">
      <c r="F62215" s="1846"/>
    </row>
    <row r="62216" spans="6:6">
      <c r="F62216" s="1846"/>
    </row>
    <row r="62217" spans="6:6">
      <c r="F62217" s="1846"/>
    </row>
    <row r="62218" spans="6:6">
      <c r="F62218" s="1846"/>
    </row>
    <row r="62219" spans="6:6">
      <c r="F62219" s="1846"/>
    </row>
    <row r="62220" spans="6:6">
      <c r="F62220" s="1846"/>
    </row>
    <row r="62221" spans="6:6">
      <c r="F62221" s="1846"/>
    </row>
    <row r="62222" spans="6:6">
      <c r="F62222" s="1846"/>
    </row>
    <row r="62223" spans="6:6">
      <c r="F62223" s="1846"/>
    </row>
    <row r="62224" spans="6:6">
      <c r="F62224" s="1846"/>
    </row>
    <row r="62225" spans="6:6">
      <c r="F62225" s="1846"/>
    </row>
    <row r="62226" spans="6:6">
      <c r="F62226" s="1846"/>
    </row>
    <row r="62227" spans="6:6">
      <c r="F62227" s="1846"/>
    </row>
    <row r="62228" spans="6:6">
      <c r="F62228" s="1846"/>
    </row>
    <row r="62229" spans="6:6">
      <c r="F62229" s="1846"/>
    </row>
    <row r="62230" spans="6:6">
      <c r="F62230" s="1846"/>
    </row>
    <row r="62231" spans="6:6">
      <c r="F62231" s="1846"/>
    </row>
    <row r="62232" spans="6:6">
      <c r="F62232" s="1846"/>
    </row>
    <row r="62233" spans="6:6">
      <c r="F62233" s="1846"/>
    </row>
    <row r="62234" spans="6:6">
      <c r="F62234" s="1846"/>
    </row>
    <row r="62235" spans="6:6">
      <c r="F62235" s="1846"/>
    </row>
    <row r="62236" spans="6:6">
      <c r="F62236" s="1846"/>
    </row>
    <row r="62237" spans="6:6">
      <c r="F62237" s="1846"/>
    </row>
    <row r="62238" spans="6:6">
      <c r="F62238" s="1846"/>
    </row>
    <row r="62239" spans="6:6">
      <c r="F62239" s="1846"/>
    </row>
    <row r="62240" spans="6:6">
      <c r="F62240" s="1846"/>
    </row>
    <row r="62241" spans="6:6">
      <c r="F62241" s="1846"/>
    </row>
    <row r="62242" spans="6:6">
      <c r="F62242" s="1846"/>
    </row>
    <row r="62243" spans="6:6">
      <c r="F62243" s="1846"/>
    </row>
    <row r="62244" spans="6:6">
      <c r="F62244" s="1846"/>
    </row>
    <row r="62245" spans="6:6">
      <c r="F62245" s="1846"/>
    </row>
    <row r="62246" spans="6:6">
      <c r="F62246" s="1846"/>
    </row>
    <row r="62247" spans="6:6">
      <c r="F62247" s="1846"/>
    </row>
    <row r="62248" spans="6:6">
      <c r="F62248" s="1846"/>
    </row>
    <row r="62249" spans="6:6">
      <c r="F62249" s="1846"/>
    </row>
    <row r="62250" spans="6:6">
      <c r="F62250" s="1846"/>
    </row>
    <row r="62251" spans="6:6">
      <c r="F62251" s="1846"/>
    </row>
    <row r="62252" spans="6:6">
      <c r="F62252" s="1846"/>
    </row>
    <row r="62253" spans="6:6">
      <c r="F62253" s="1846"/>
    </row>
    <row r="62254" spans="6:6">
      <c r="F62254" s="1846"/>
    </row>
    <row r="62255" spans="6:6">
      <c r="F62255" s="1846"/>
    </row>
    <row r="62256" spans="6:6">
      <c r="F62256" s="1846"/>
    </row>
    <row r="62257" spans="6:6">
      <c r="F62257" s="1846"/>
    </row>
    <row r="62258" spans="6:6">
      <c r="F62258" s="1846"/>
    </row>
    <row r="62259" spans="6:6">
      <c r="F62259" s="1846"/>
    </row>
    <row r="62260" spans="6:6">
      <c r="F62260" s="1846"/>
    </row>
    <row r="62261" spans="6:6">
      <c r="F62261" s="1846"/>
    </row>
    <row r="62262" spans="6:6">
      <c r="F62262" s="1846"/>
    </row>
    <row r="62263" spans="6:6">
      <c r="F62263" s="1846"/>
    </row>
    <row r="62264" spans="6:6">
      <c r="F62264" s="1846"/>
    </row>
    <row r="62265" spans="6:6">
      <c r="F62265" s="1846"/>
    </row>
    <row r="62266" spans="6:6">
      <c r="F62266" s="1846"/>
    </row>
    <row r="62267" spans="6:6">
      <c r="F62267" s="1846"/>
    </row>
    <row r="62268" spans="6:6">
      <c r="F62268" s="1846"/>
    </row>
    <row r="62269" spans="6:6">
      <c r="F62269" s="1846"/>
    </row>
    <row r="62270" spans="6:6">
      <c r="F62270" s="1846"/>
    </row>
    <row r="62271" spans="6:6">
      <c r="F62271" s="1846"/>
    </row>
    <row r="62272" spans="6:6">
      <c r="F62272" s="1846"/>
    </row>
    <row r="62273" spans="6:6">
      <c r="F62273" s="1846"/>
    </row>
    <row r="62274" spans="6:6">
      <c r="F62274" s="1846"/>
    </row>
    <row r="62275" spans="6:6">
      <c r="F62275" s="1846"/>
    </row>
    <row r="62276" spans="6:6">
      <c r="F62276" s="1846"/>
    </row>
    <row r="62277" spans="6:6">
      <c r="F62277" s="1846"/>
    </row>
    <row r="62278" spans="6:6">
      <c r="F62278" s="1846"/>
    </row>
    <row r="62279" spans="6:6">
      <c r="F62279" s="1846"/>
    </row>
    <row r="62280" spans="6:6">
      <c r="F62280" s="1846"/>
    </row>
    <row r="62281" spans="6:6">
      <c r="F62281" s="1846"/>
    </row>
    <row r="62282" spans="6:6">
      <c r="F62282" s="1846"/>
    </row>
    <row r="62283" spans="6:6">
      <c r="F62283" s="1846"/>
    </row>
    <row r="62284" spans="6:6">
      <c r="F62284" s="1846"/>
    </row>
    <row r="62285" spans="6:6">
      <c r="F62285" s="1846"/>
    </row>
    <row r="62286" spans="6:6">
      <c r="F62286" s="1846"/>
    </row>
    <row r="62287" spans="6:6">
      <c r="F62287" s="1846"/>
    </row>
    <row r="62288" spans="6:6">
      <c r="F62288" s="1846"/>
    </row>
    <row r="62289" spans="6:6">
      <c r="F62289" s="1846"/>
    </row>
    <row r="62290" spans="6:6">
      <c r="F62290" s="1846"/>
    </row>
    <row r="62291" spans="6:6">
      <c r="F62291" s="1846"/>
    </row>
    <row r="62292" spans="6:6">
      <c r="F62292" s="1846"/>
    </row>
    <row r="62293" spans="6:6">
      <c r="F62293" s="1846"/>
    </row>
    <row r="62294" spans="6:6">
      <c r="F62294" s="1846"/>
    </row>
    <row r="62295" spans="6:6">
      <c r="F62295" s="1846"/>
    </row>
    <row r="62296" spans="6:6">
      <c r="F62296" s="1846"/>
    </row>
    <row r="62297" spans="6:6">
      <c r="F62297" s="1846"/>
    </row>
    <row r="62298" spans="6:6">
      <c r="F62298" s="1846"/>
    </row>
    <row r="62299" spans="6:6">
      <c r="F62299" s="1846"/>
    </row>
    <row r="62300" spans="6:6">
      <c r="F62300" s="1846"/>
    </row>
    <row r="62301" spans="6:6">
      <c r="F62301" s="1846"/>
    </row>
    <row r="62302" spans="6:6">
      <c r="F62302" s="1846"/>
    </row>
    <row r="62303" spans="6:6">
      <c r="F62303" s="1846"/>
    </row>
    <row r="62304" spans="6:6">
      <c r="F62304" s="1846"/>
    </row>
    <row r="62305" spans="6:6">
      <c r="F62305" s="1846"/>
    </row>
    <row r="62306" spans="6:6">
      <c r="F62306" s="1846"/>
    </row>
    <row r="62307" spans="6:6">
      <c r="F62307" s="1846"/>
    </row>
    <row r="62308" spans="6:6">
      <c r="F62308" s="1846"/>
    </row>
    <row r="62309" spans="6:6">
      <c r="F62309" s="1846"/>
    </row>
    <row r="62310" spans="6:6">
      <c r="F62310" s="1846"/>
    </row>
    <row r="62311" spans="6:6">
      <c r="F62311" s="1846"/>
    </row>
    <row r="62312" spans="6:6">
      <c r="F62312" s="1846"/>
    </row>
    <row r="62313" spans="6:6">
      <c r="F62313" s="1846"/>
    </row>
    <row r="62314" spans="6:6">
      <c r="F62314" s="1846"/>
    </row>
    <row r="62315" spans="6:6">
      <c r="F62315" s="1846"/>
    </row>
    <row r="62316" spans="6:6">
      <c r="F62316" s="1846"/>
    </row>
    <row r="62317" spans="6:6">
      <c r="F62317" s="1846"/>
    </row>
    <row r="62318" spans="6:6">
      <c r="F62318" s="1846"/>
    </row>
    <row r="62319" spans="6:6">
      <c r="F62319" s="1846"/>
    </row>
    <row r="62320" spans="6:6">
      <c r="F62320" s="1846"/>
    </row>
    <row r="62321" spans="6:6">
      <c r="F62321" s="1846"/>
    </row>
    <row r="62322" spans="6:6">
      <c r="F62322" s="1846"/>
    </row>
    <row r="62323" spans="6:6">
      <c r="F62323" s="1846"/>
    </row>
    <row r="62324" spans="6:6">
      <c r="F62324" s="1846"/>
    </row>
    <row r="62325" spans="6:6">
      <c r="F62325" s="1846"/>
    </row>
    <row r="62326" spans="6:6">
      <c r="F62326" s="1846"/>
    </row>
    <row r="62327" spans="6:6">
      <c r="F62327" s="1846"/>
    </row>
    <row r="62328" spans="6:6">
      <c r="F62328" s="1846"/>
    </row>
    <row r="62329" spans="6:6">
      <c r="F62329" s="1846"/>
    </row>
    <row r="62330" spans="6:6">
      <c r="F62330" s="1846"/>
    </row>
    <row r="62331" spans="6:6">
      <c r="F62331" s="1846"/>
    </row>
    <row r="62332" spans="6:6">
      <c r="F62332" s="1846"/>
    </row>
    <row r="62333" spans="6:6">
      <c r="F62333" s="1846"/>
    </row>
    <row r="62334" spans="6:6">
      <c r="F62334" s="1846"/>
    </row>
    <row r="62335" spans="6:6">
      <c r="F62335" s="1846"/>
    </row>
    <row r="62336" spans="6:6">
      <c r="F62336" s="1846"/>
    </row>
    <row r="62337" spans="6:6">
      <c r="F62337" s="1846"/>
    </row>
    <row r="62338" spans="6:6">
      <c r="F62338" s="1846"/>
    </row>
    <row r="62339" spans="6:6">
      <c r="F62339" s="1846"/>
    </row>
    <row r="62340" spans="6:6">
      <c r="F62340" s="1846"/>
    </row>
    <row r="62341" spans="6:6">
      <c r="F62341" s="1846"/>
    </row>
    <row r="62342" spans="6:6">
      <c r="F62342" s="1846"/>
    </row>
    <row r="62343" spans="6:6">
      <c r="F62343" s="1846"/>
    </row>
    <row r="62344" spans="6:6">
      <c r="F62344" s="1846"/>
    </row>
    <row r="62345" spans="6:6">
      <c r="F62345" s="1846"/>
    </row>
    <row r="62346" spans="6:6">
      <c r="F62346" s="1846"/>
    </row>
    <row r="62347" spans="6:6">
      <c r="F62347" s="1846"/>
    </row>
    <row r="62348" spans="6:6">
      <c r="F62348" s="1846"/>
    </row>
    <row r="62349" spans="6:6">
      <c r="F62349" s="1846"/>
    </row>
    <row r="62350" spans="6:6">
      <c r="F62350" s="1846"/>
    </row>
    <row r="62351" spans="6:6">
      <c r="F62351" s="1846"/>
    </row>
    <row r="62352" spans="6:6">
      <c r="F62352" s="1846"/>
    </row>
    <row r="62353" spans="6:6">
      <c r="F62353" s="1846"/>
    </row>
    <row r="62354" spans="6:6">
      <c r="F62354" s="1846"/>
    </row>
    <row r="62355" spans="6:6">
      <c r="F62355" s="1846"/>
    </row>
    <row r="62356" spans="6:6">
      <c r="F62356" s="1846"/>
    </row>
    <row r="62357" spans="6:6">
      <c r="F62357" s="1846"/>
    </row>
    <row r="62358" spans="6:6">
      <c r="F62358" s="1846"/>
    </row>
    <row r="62359" spans="6:6">
      <c r="F62359" s="1846"/>
    </row>
    <row r="62360" spans="6:6">
      <c r="F62360" s="1846"/>
    </row>
    <row r="62361" spans="6:6">
      <c r="F62361" s="1846"/>
    </row>
    <row r="62362" spans="6:6">
      <c r="F62362" s="1846"/>
    </row>
    <row r="62363" spans="6:6">
      <c r="F62363" s="1846"/>
    </row>
    <row r="62364" spans="6:6">
      <c r="F62364" s="1846"/>
    </row>
    <row r="62365" spans="6:6">
      <c r="F62365" s="1846"/>
    </row>
    <row r="62366" spans="6:6">
      <c r="F62366" s="1846"/>
    </row>
    <row r="62367" spans="6:6">
      <c r="F62367" s="1846"/>
    </row>
    <row r="62368" spans="6:6">
      <c r="F62368" s="1846"/>
    </row>
    <row r="62369" spans="6:6">
      <c r="F62369" s="1846"/>
    </row>
    <row r="62370" spans="6:6">
      <c r="F62370" s="1846"/>
    </row>
    <row r="62371" spans="6:6">
      <c r="F62371" s="1846"/>
    </row>
    <row r="62372" spans="6:6">
      <c r="F62372" s="1846"/>
    </row>
    <row r="62373" spans="6:6">
      <c r="F62373" s="1846"/>
    </row>
    <row r="62374" spans="6:6">
      <c r="F62374" s="1846"/>
    </row>
    <row r="62375" spans="6:6">
      <c r="F62375" s="1846"/>
    </row>
    <row r="62376" spans="6:6">
      <c r="F62376" s="1846"/>
    </row>
    <row r="62377" spans="6:6">
      <c r="F62377" s="1846"/>
    </row>
    <row r="62378" spans="6:6">
      <c r="F62378" s="1846"/>
    </row>
    <row r="62379" spans="6:6">
      <c r="F62379" s="1846"/>
    </row>
    <row r="62380" spans="6:6">
      <c r="F62380" s="1846"/>
    </row>
    <row r="62381" spans="6:6">
      <c r="F62381" s="1846"/>
    </row>
    <row r="62382" spans="6:6">
      <c r="F62382" s="1846"/>
    </row>
    <row r="62383" spans="6:6">
      <c r="F62383" s="1846"/>
    </row>
    <row r="62384" spans="6:6">
      <c r="F62384" s="1846"/>
    </row>
    <row r="62385" spans="6:6">
      <c r="F62385" s="1846"/>
    </row>
    <row r="62386" spans="6:6">
      <c r="F62386" s="1846"/>
    </row>
    <row r="62387" spans="6:6">
      <c r="F62387" s="1846"/>
    </row>
    <row r="62388" spans="6:6">
      <c r="F62388" s="1846"/>
    </row>
    <row r="62389" spans="6:6">
      <c r="F62389" s="1846"/>
    </row>
    <row r="62390" spans="6:6">
      <c r="F62390" s="1846"/>
    </row>
    <row r="62391" spans="6:6">
      <c r="F62391" s="1846"/>
    </row>
    <row r="62392" spans="6:6">
      <c r="F62392" s="1846"/>
    </row>
    <row r="62393" spans="6:6">
      <c r="F62393" s="1846"/>
    </row>
    <row r="62394" spans="6:6">
      <c r="F62394" s="1846"/>
    </row>
    <row r="62395" spans="6:6">
      <c r="F62395" s="1846"/>
    </row>
    <row r="62396" spans="6:6">
      <c r="F62396" s="1846"/>
    </row>
    <row r="62397" spans="6:6">
      <c r="F62397" s="1846"/>
    </row>
    <row r="62398" spans="6:6">
      <c r="F62398" s="1846"/>
    </row>
    <row r="62399" spans="6:6">
      <c r="F62399" s="1846"/>
    </row>
    <row r="62400" spans="6:6">
      <c r="F62400" s="1846"/>
    </row>
    <row r="62401" spans="6:6">
      <c r="F62401" s="1846"/>
    </row>
    <row r="62402" spans="6:6">
      <c r="F62402" s="1846"/>
    </row>
    <row r="62403" spans="6:6">
      <c r="F62403" s="1846"/>
    </row>
    <row r="62404" spans="6:6">
      <c r="F62404" s="1846"/>
    </row>
    <row r="62405" spans="6:6">
      <c r="F62405" s="1846"/>
    </row>
    <row r="62406" spans="6:6">
      <c r="F62406" s="1846"/>
    </row>
    <row r="62407" spans="6:6">
      <c r="F62407" s="1846"/>
    </row>
    <row r="62408" spans="6:6">
      <c r="F62408" s="1846"/>
    </row>
    <row r="62409" spans="6:6">
      <c r="F62409" s="1846"/>
    </row>
    <row r="62410" spans="6:6">
      <c r="F62410" s="1846"/>
    </row>
    <row r="62411" spans="6:6">
      <c r="F62411" s="1846"/>
    </row>
    <row r="62412" spans="6:6">
      <c r="F62412" s="1846"/>
    </row>
    <row r="62413" spans="6:6">
      <c r="F62413" s="1846"/>
    </row>
    <row r="62414" spans="6:6">
      <c r="F62414" s="1846"/>
    </row>
    <row r="62415" spans="6:6">
      <c r="F62415" s="1846"/>
    </row>
    <row r="62416" spans="6:6">
      <c r="F62416" s="1846"/>
    </row>
    <row r="62417" spans="6:6">
      <c r="F62417" s="1846"/>
    </row>
    <row r="62418" spans="6:6">
      <c r="F62418" s="1846"/>
    </row>
    <row r="62419" spans="6:6">
      <c r="F62419" s="1846"/>
    </row>
    <row r="62420" spans="6:6">
      <c r="F62420" s="1846"/>
    </row>
    <row r="62421" spans="6:6">
      <c r="F62421" s="1846"/>
    </row>
    <row r="62422" spans="6:6">
      <c r="F62422" s="1846"/>
    </row>
    <row r="62423" spans="6:6">
      <c r="F62423" s="1846"/>
    </row>
    <row r="62424" spans="6:6">
      <c r="F62424" s="1846"/>
    </row>
    <row r="62425" spans="6:6">
      <c r="F62425" s="1846"/>
    </row>
    <row r="62426" spans="6:6">
      <c r="F62426" s="1846"/>
    </row>
    <row r="62427" spans="6:6">
      <c r="F62427" s="1846"/>
    </row>
    <row r="62428" spans="6:6">
      <c r="F62428" s="1846"/>
    </row>
    <row r="62429" spans="6:6">
      <c r="F62429" s="1846"/>
    </row>
    <row r="62430" spans="6:6">
      <c r="F62430" s="1846"/>
    </row>
    <row r="62431" spans="6:6">
      <c r="F62431" s="1846"/>
    </row>
    <row r="62432" spans="6:6">
      <c r="F62432" s="1846"/>
    </row>
    <row r="62433" spans="6:6">
      <c r="F62433" s="1846"/>
    </row>
    <row r="62434" spans="6:6">
      <c r="F62434" s="1846"/>
    </row>
    <row r="62435" spans="6:6">
      <c r="F62435" s="1846"/>
    </row>
    <row r="62436" spans="6:6">
      <c r="F62436" s="1846"/>
    </row>
    <row r="62437" spans="6:6">
      <c r="F62437" s="1846"/>
    </row>
    <row r="62438" spans="6:6">
      <c r="F62438" s="1846"/>
    </row>
    <row r="62439" spans="6:6">
      <c r="F62439" s="1846"/>
    </row>
    <row r="62440" spans="6:6">
      <c r="F62440" s="1846"/>
    </row>
    <row r="62441" spans="6:6">
      <c r="F62441" s="1846"/>
    </row>
    <row r="62442" spans="6:6">
      <c r="F62442" s="1846"/>
    </row>
    <row r="62443" spans="6:6">
      <c r="F62443" s="1846"/>
    </row>
    <row r="62444" spans="6:6">
      <c r="F62444" s="1846"/>
    </row>
    <row r="62445" spans="6:6">
      <c r="F62445" s="1846"/>
    </row>
    <row r="62446" spans="6:6">
      <c r="F62446" s="1846"/>
    </row>
    <row r="62447" spans="6:6">
      <c r="F62447" s="1846"/>
    </row>
    <row r="62448" spans="6:6">
      <c r="F62448" s="1846"/>
    </row>
    <row r="62449" spans="6:6">
      <c r="F62449" s="1846"/>
    </row>
    <row r="62450" spans="6:6">
      <c r="F62450" s="1846"/>
    </row>
    <row r="62451" spans="6:6">
      <c r="F62451" s="1846"/>
    </row>
    <row r="62452" spans="6:6">
      <c r="F62452" s="1846"/>
    </row>
    <row r="62453" spans="6:6">
      <c r="F62453" s="1846"/>
    </row>
    <row r="62454" spans="6:6">
      <c r="F62454" s="1846"/>
    </row>
    <row r="62455" spans="6:6">
      <c r="F62455" s="1846"/>
    </row>
    <row r="62456" spans="6:6">
      <c r="F62456" s="1846"/>
    </row>
    <row r="62457" spans="6:6">
      <c r="F62457" s="1846"/>
    </row>
    <row r="62458" spans="6:6">
      <c r="F62458" s="1846"/>
    </row>
    <row r="62459" spans="6:6">
      <c r="F62459" s="1846"/>
    </row>
    <row r="62460" spans="6:6">
      <c r="F62460" s="1846"/>
    </row>
    <row r="62461" spans="6:6">
      <c r="F62461" s="1846"/>
    </row>
    <row r="62462" spans="6:6">
      <c r="F62462" s="1846"/>
    </row>
    <row r="62463" spans="6:6">
      <c r="F62463" s="1846"/>
    </row>
    <row r="62464" spans="6:6">
      <c r="F62464" s="1846"/>
    </row>
    <row r="62465" spans="6:6">
      <c r="F62465" s="1846"/>
    </row>
    <row r="62466" spans="6:6">
      <c r="F62466" s="1846"/>
    </row>
    <row r="62467" spans="6:6">
      <c r="F62467" s="1846"/>
    </row>
    <row r="62468" spans="6:6">
      <c r="F62468" s="1846"/>
    </row>
    <row r="62469" spans="6:6">
      <c r="F62469" s="1846"/>
    </row>
    <row r="62470" spans="6:6">
      <c r="F62470" s="1846"/>
    </row>
    <row r="62471" spans="6:6">
      <c r="F62471" s="1846"/>
    </row>
    <row r="62472" spans="6:6">
      <c r="F62472" s="1846"/>
    </row>
    <row r="62473" spans="6:6">
      <c r="F62473" s="1846"/>
    </row>
    <row r="62474" spans="6:6">
      <c r="F62474" s="1846"/>
    </row>
    <row r="62475" spans="6:6">
      <c r="F62475" s="1846"/>
    </row>
    <row r="62476" spans="6:6">
      <c r="F62476" s="1846"/>
    </row>
    <row r="62477" spans="6:6">
      <c r="F62477" s="1846"/>
    </row>
    <row r="62478" spans="6:6">
      <c r="F62478" s="1846"/>
    </row>
    <row r="62479" spans="6:6">
      <c r="F62479" s="1846"/>
    </row>
    <row r="62480" spans="6:6">
      <c r="F62480" s="1846"/>
    </row>
    <row r="62481" spans="6:6">
      <c r="F62481" s="1846"/>
    </row>
    <row r="62482" spans="6:6">
      <c r="F62482" s="1846"/>
    </row>
    <row r="62483" spans="6:6">
      <c r="F62483" s="1846"/>
    </row>
    <row r="62484" spans="6:6">
      <c r="F62484" s="1846"/>
    </row>
    <row r="62485" spans="6:6">
      <c r="F62485" s="1846"/>
    </row>
    <row r="62486" spans="6:6">
      <c r="F62486" s="1846"/>
    </row>
    <row r="62487" spans="6:6">
      <c r="F62487" s="1846"/>
    </row>
    <row r="62488" spans="6:6">
      <c r="F62488" s="1846"/>
    </row>
    <row r="62489" spans="6:6">
      <c r="F62489" s="1846"/>
    </row>
    <row r="62490" spans="6:6">
      <c r="F62490" s="1846"/>
    </row>
    <row r="62491" spans="6:6">
      <c r="F62491" s="1846"/>
    </row>
    <row r="62492" spans="6:6">
      <c r="F62492" s="1846"/>
    </row>
    <row r="62493" spans="6:6">
      <c r="F62493" s="1846"/>
    </row>
    <row r="62494" spans="6:6">
      <c r="F62494" s="1846"/>
    </row>
    <row r="62495" spans="6:6">
      <c r="F62495" s="1846"/>
    </row>
    <row r="62496" spans="6:6">
      <c r="F62496" s="1846"/>
    </row>
    <row r="62497" spans="6:6">
      <c r="F62497" s="1846"/>
    </row>
    <row r="62498" spans="6:6">
      <c r="F62498" s="1846"/>
    </row>
    <row r="62499" spans="6:6">
      <c r="F62499" s="1846"/>
    </row>
    <row r="62500" spans="6:6">
      <c r="F62500" s="1846"/>
    </row>
    <row r="62501" spans="6:6">
      <c r="F62501" s="1846"/>
    </row>
    <row r="62502" spans="6:6">
      <c r="F62502" s="1846"/>
    </row>
    <row r="62503" spans="6:6">
      <c r="F62503" s="1846"/>
    </row>
    <row r="62504" spans="6:6">
      <c r="F62504" s="1846"/>
    </row>
    <row r="62505" spans="6:6">
      <c r="F62505" s="1846"/>
    </row>
    <row r="62506" spans="6:6">
      <c r="F62506" s="1846"/>
    </row>
    <row r="62507" spans="6:6">
      <c r="F62507" s="1846"/>
    </row>
    <row r="62508" spans="6:6">
      <c r="F62508" s="1846"/>
    </row>
    <row r="62509" spans="6:6">
      <c r="F62509" s="1846"/>
    </row>
    <row r="62510" spans="6:6">
      <c r="F62510" s="1846"/>
    </row>
    <row r="62511" spans="6:6">
      <c r="F62511" s="1846"/>
    </row>
    <row r="62512" spans="6:6">
      <c r="F62512" s="1846"/>
    </row>
    <row r="62513" spans="6:6">
      <c r="F62513" s="1846"/>
    </row>
    <row r="62514" spans="6:6">
      <c r="F62514" s="1846"/>
    </row>
    <row r="62515" spans="6:6">
      <c r="F62515" s="1846"/>
    </row>
    <row r="62516" spans="6:6">
      <c r="F62516" s="1846"/>
    </row>
    <row r="62517" spans="6:6">
      <c r="F62517" s="1846"/>
    </row>
    <row r="62518" spans="6:6">
      <c r="F62518" s="1846"/>
    </row>
    <row r="62519" spans="6:6">
      <c r="F62519" s="1846"/>
    </row>
    <row r="62520" spans="6:6">
      <c r="F62520" s="1846"/>
    </row>
    <row r="62521" spans="6:6">
      <c r="F62521" s="1846"/>
    </row>
    <row r="62522" spans="6:6">
      <c r="F62522" s="1846"/>
    </row>
    <row r="62523" spans="6:6">
      <c r="F62523" s="1846"/>
    </row>
    <row r="62524" spans="6:6">
      <c r="F62524" s="1846"/>
    </row>
    <row r="62525" spans="6:6">
      <c r="F62525" s="1846"/>
    </row>
    <row r="62526" spans="6:6">
      <c r="F62526" s="1846"/>
    </row>
    <row r="62527" spans="6:6">
      <c r="F62527" s="1846"/>
    </row>
    <row r="62528" spans="6:6">
      <c r="F62528" s="1846"/>
    </row>
    <row r="62529" spans="6:6">
      <c r="F62529" s="1846"/>
    </row>
    <row r="62530" spans="6:6">
      <c r="F62530" s="1846"/>
    </row>
    <row r="62531" spans="6:6">
      <c r="F62531" s="1846"/>
    </row>
    <row r="62532" spans="6:6">
      <c r="F62532" s="1846"/>
    </row>
    <row r="62533" spans="6:6">
      <c r="F62533" s="1846"/>
    </row>
    <row r="62534" spans="6:6">
      <c r="F62534" s="1846"/>
    </row>
    <row r="62535" spans="6:6">
      <c r="F62535" s="1846"/>
    </row>
    <row r="62536" spans="6:6">
      <c r="F62536" s="1846"/>
    </row>
    <row r="62537" spans="6:6">
      <c r="F62537" s="1846"/>
    </row>
    <row r="62538" spans="6:6">
      <c r="F62538" s="1846"/>
    </row>
    <row r="62539" spans="6:6">
      <c r="F62539" s="1846"/>
    </row>
    <row r="62540" spans="6:6">
      <c r="F62540" s="1846"/>
    </row>
    <row r="62541" spans="6:6">
      <c r="F62541" s="1846"/>
    </row>
    <row r="62542" spans="6:6">
      <c r="F62542" s="1846"/>
    </row>
    <row r="62543" spans="6:6">
      <c r="F62543" s="1846"/>
    </row>
    <row r="62544" spans="6:6">
      <c r="F62544" s="1846"/>
    </row>
    <row r="62545" spans="6:6">
      <c r="F62545" s="1846"/>
    </row>
    <row r="62546" spans="6:6">
      <c r="F62546" s="1846"/>
    </row>
    <row r="62547" spans="6:6">
      <c r="F62547" s="1846"/>
    </row>
    <row r="62548" spans="6:6">
      <c r="F62548" s="1846"/>
    </row>
    <row r="62549" spans="6:6">
      <c r="F62549" s="1846"/>
    </row>
    <row r="62550" spans="6:6">
      <c r="F62550" s="1846"/>
    </row>
    <row r="62551" spans="6:6">
      <c r="F62551" s="1846"/>
    </row>
    <row r="62552" spans="6:6">
      <c r="F62552" s="1846"/>
    </row>
    <row r="62553" spans="6:6">
      <c r="F62553" s="1846"/>
    </row>
    <row r="62554" spans="6:6">
      <c r="F62554" s="1846"/>
    </row>
    <row r="62555" spans="6:6">
      <c r="F62555" s="1846"/>
    </row>
    <row r="62556" spans="6:6">
      <c r="F62556" s="1846"/>
    </row>
    <row r="62557" spans="6:6">
      <c r="F62557" s="1846"/>
    </row>
    <row r="62558" spans="6:6">
      <c r="F62558" s="1846"/>
    </row>
    <row r="62559" spans="6:6">
      <c r="F62559" s="1846"/>
    </row>
    <row r="62560" spans="6:6">
      <c r="F62560" s="1846"/>
    </row>
    <row r="62561" spans="6:6">
      <c r="F62561" s="1846"/>
    </row>
    <row r="62562" spans="6:6">
      <c r="F62562" s="1846"/>
    </row>
    <row r="62563" spans="6:6">
      <c r="F62563" s="1846"/>
    </row>
    <row r="62564" spans="6:6">
      <c r="F62564" s="1846"/>
    </row>
    <row r="62565" spans="6:6">
      <c r="F62565" s="1846"/>
    </row>
    <row r="62566" spans="6:6">
      <c r="F62566" s="1846"/>
    </row>
    <row r="62567" spans="6:6">
      <c r="F62567" s="1846"/>
    </row>
    <row r="62568" spans="6:6">
      <c r="F62568" s="1846"/>
    </row>
    <row r="62569" spans="6:6">
      <c r="F62569" s="1846"/>
    </row>
    <row r="62570" spans="6:6">
      <c r="F62570" s="1846"/>
    </row>
    <row r="62571" spans="6:6">
      <c r="F62571" s="1846"/>
    </row>
    <row r="62572" spans="6:6">
      <c r="F62572" s="1846"/>
    </row>
    <row r="62573" spans="6:6">
      <c r="F62573" s="1846"/>
    </row>
    <row r="62574" spans="6:6">
      <c r="F62574" s="1846"/>
    </row>
    <row r="62575" spans="6:6">
      <c r="F62575" s="1846"/>
    </row>
    <row r="62576" spans="6:6">
      <c r="F62576" s="1846"/>
    </row>
    <row r="62577" spans="6:6">
      <c r="F62577" s="1846"/>
    </row>
    <row r="62578" spans="6:6">
      <c r="F62578" s="1846"/>
    </row>
    <row r="62579" spans="6:6">
      <c r="F62579" s="1846"/>
    </row>
    <row r="62580" spans="6:6">
      <c r="F62580" s="1846"/>
    </row>
    <row r="62581" spans="6:6">
      <c r="F62581" s="1846"/>
    </row>
    <row r="62582" spans="6:6">
      <c r="F62582" s="1846"/>
    </row>
    <row r="62583" spans="6:6">
      <c r="F62583" s="1846"/>
    </row>
    <row r="62584" spans="6:6">
      <c r="F62584" s="1846"/>
    </row>
    <row r="62585" spans="6:6">
      <c r="F62585" s="1846"/>
    </row>
    <row r="62586" spans="6:6">
      <c r="F62586" s="1846"/>
    </row>
    <row r="62587" spans="6:6">
      <c r="F62587" s="1846"/>
    </row>
    <row r="62588" spans="6:6">
      <c r="F62588" s="1846"/>
    </row>
    <row r="62589" spans="6:6">
      <c r="F62589" s="1846"/>
    </row>
    <row r="62590" spans="6:6">
      <c r="F62590" s="1846"/>
    </row>
    <row r="62591" spans="6:6">
      <c r="F62591" s="1846"/>
    </row>
    <row r="62592" spans="6:6">
      <c r="F62592" s="1846"/>
    </row>
    <row r="62593" spans="6:6">
      <c r="F62593" s="1846"/>
    </row>
    <row r="62594" spans="6:6">
      <c r="F62594" s="1846"/>
    </row>
    <row r="62595" spans="6:6">
      <c r="F62595" s="1846"/>
    </row>
    <row r="62596" spans="6:6">
      <c r="F62596" s="1846"/>
    </row>
    <row r="62597" spans="6:6">
      <c r="F62597" s="1846"/>
    </row>
    <row r="62598" spans="6:6">
      <c r="F62598" s="1846"/>
    </row>
    <row r="62599" spans="6:6">
      <c r="F62599" s="1846"/>
    </row>
    <row r="62600" spans="6:6">
      <c r="F62600" s="1846"/>
    </row>
    <row r="62601" spans="6:6">
      <c r="F62601" s="1846"/>
    </row>
    <row r="62602" spans="6:6">
      <c r="F62602" s="1846"/>
    </row>
    <row r="62603" spans="6:6">
      <c r="F62603" s="1846"/>
    </row>
    <row r="62604" spans="6:6">
      <c r="F62604" s="1846"/>
    </row>
    <row r="62605" spans="6:6">
      <c r="F62605" s="1846"/>
    </row>
    <row r="62606" spans="6:6">
      <c r="F62606" s="1846"/>
    </row>
    <row r="62607" spans="6:6">
      <c r="F62607" s="1846"/>
    </row>
    <row r="62608" spans="6:6">
      <c r="F62608" s="1846"/>
    </row>
    <row r="62609" spans="6:6">
      <c r="F62609" s="1846"/>
    </row>
    <row r="62610" spans="6:6">
      <c r="F62610" s="1846"/>
    </row>
    <row r="62611" spans="6:6">
      <c r="F62611" s="1846"/>
    </row>
    <row r="62612" spans="6:6">
      <c r="F62612" s="1846"/>
    </row>
    <row r="62613" spans="6:6">
      <c r="F62613" s="1846"/>
    </row>
    <row r="62614" spans="6:6">
      <c r="F62614" s="1846"/>
    </row>
    <row r="62615" spans="6:6">
      <c r="F62615" s="1846"/>
    </row>
    <row r="62616" spans="6:6">
      <c r="F62616" s="1846"/>
    </row>
    <row r="62617" spans="6:6">
      <c r="F62617" s="1846"/>
    </row>
    <row r="62618" spans="6:6">
      <c r="F62618" s="1846"/>
    </row>
    <row r="62619" spans="6:6">
      <c r="F62619" s="1846"/>
    </row>
    <row r="62620" spans="6:6">
      <c r="F62620" s="1846"/>
    </row>
    <row r="62621" spans="6:6">
      <c r="F62621" s="1846"/>
    </row>
    <row r="62622" spans="6:6">
      <c r="F62622" s="1846"/>
    </row>
    <row r="62623" spans="6:6">
      <c r="F62623" s="1846"/>
    </row>
    <row r="62624" spans="6:6">
      <c r="F62624" s="1846"/>
    </row>
    <row r="62625" spans="6:6">
      <c r="F62625" s="1846"/>
    </row>
    <row r="62626" spans="6:6">
      <c r="F62626" s="1846"/>
    </row>
    <row r="62627" spans="6:6">
      <c r="F62627" s="1846"/>
    </row>
    <row r="62628" spans="6:6">
      <c r="F62628" s="1846"/>
    </row>
    <row r="62629" spans="6:6">
      <c r="F62629" s="1846"/>
    </row>
    <row r="62630" spans="6:6">
      <c r="F62630" s="1846"/>
    </row>
    <row r="62631" spans="6:6">
      <c r="F62631" s="1846"/>
    </row>
    <row r="62632" spans="6:6">
      <c r="F62632" s="1846"/>
    </row>
    <row r="62633" spans="6:6">
      <c r="F62633" s="1846"/>
    </row>
    <row r="62634" spans="6:6">
      <c r="F62634" s="1846"/>
    </row>
    <row r="62635" spans="6:6">
      <c r="F62635" s="1846"/>
    </row>
    <row r="62636" spans="6:6">
      <c r="F62636" s="1846"/>
    </row>
    <row r="62637" spans="6:6">
      <c r="F62637" s="1846"/>
    </row>
    <row r="62638" spans="6:6">
      <c r="F62638" s="1846"/>
    </row>
    <row r="62639" spans="6:6">
      <c r="F62639" s="1846"/>
    </row>
    <row r="62640" spans="6:6">
      <c r="F62640" s="1846"/>
    </row>
    <row r="62641" spans="6:6">
      <c r="F62641" s="1846"/>
    </row>
    <row r="62642" spans="6:6">
      <c r="F62642" s="1846"/>
    </row>
    <row r="62643" spans="6:6">
      <c r="F62643" s="1846"/>
    </row>
    <row r="62644" spans="6:6">
      <c r="F62644" s="1846"/>
    </row>
    <row r="62645" spans="6:6">
      <c r="F62645" s="1846"/>
    </row>
    <row r="62646" spans="6:6">
      <c r="F62646" s="1846"/>
    </row>
    <row r="62647" spans="6:6">
      <c r="F62647" s="1846"/>
    </row>
    <row r="62648" spans="6:6">
      <c r="F62648" s="1846"/>
    </row>
    <row r="62649" spans="6:6">
      <c r="F62649" s="1846"/>
    </row>
    <row r="62650" spans="6:6">
      <c r="F62650" s="1846"/>
    </row>
    <row r="62651" spans="6:6">
      <c r="F62651" s="1846"/>
    </row>
    <row r="62652" spans="6:6">
      <c r="F62652" s="1846"/>
    </row>
    <row r="62653" spans="6:6">
      <c r="F62653" s="1846"/>
    </row>
    <row r="62654" spans="6:6">
      <c r="F62654" s="1846"/>
    </row>
    <row r="62655" spans="6:6">
      <c r="F62655" s="1846"/>
    </row>
    <row r="62656" spans="6:6">
      <c r="F62656" s="1846"/>
    </row>
    <row r="62657" spans="6:6">
      <c r="F62657" s="1846"/>
    </row>
    <row r="62658" spans="6:6">
      <c r="F62658" s="1846"/>
    </row>
    <row r="62659" spans="6:6">
      <c r="F62659" s="1846"/>
    </row>
    <row r="62660" spans="6:6">
      <c r="F62660" s="1846"/>
    </row>
    <row r="62661" spans="6:6">
      <c r="F62661" s="1846"/>
    </row>
    <row r="62662" spans="6:6">
      <c r="F62662" s="1846"/>
    </row>
    <row r="62663" spans="6:6">
      <c r="F62663" s="1846"/>
    </row>
    <row r="62664" spans="6:6">
      <c r="F62664" s="1846"/>
    </row>
    <row r="62665" spans="6:6">
      <c r="F62665" s="1846"/>
    </row>
    <row r="62666" spans="6:6">
      <c r="F62666" s="1846"/>
    </row>
    <row r="62667" spans="6:6">
      <c r="F62667" s="1846"/>
    </row>
    <row r="62668" spans="6:6">
      <c r="F62668" s="1846"/>
    </row>
    <row r="62669" spans="6:6">
      <c r="F62669" s="1846"/>
    </row>
    <row r="62670" spans="6:6">
      <c r="F62670" s="1846"/>
    </row>
    <row r="62671" spans="6:6">
      <c r="F62671" s="1846"/>
    </row>
    <row r="62672" spans="6:6">
      <c r="F62672" s="1846"/>
    </row>
    <row r="62673" spans="6:6">
      <c r="F62673" s="1846"/>
    </row>
    <row r="62674" spans="6:6">
      <c r="F62674" s="1846"/>
    </row>
    <row r="62675" spans="6:6">
      <c r="F62675" s="1846"/>
    </row>
    <row r="62676" spans="6:6">
      <c r="F62676" s="1846"/>
    </row>
    <row r="62677" spans="6:6">
      <c r="F62677" s="1846"/>
    </row>
    <row r="62678" spans="6:6">
      <c r="F62678" s="1846"/>
    </row>
    <row r="62679" spans="6:6">
      <c r="F62679" s="1846"/>
    </row>
    <row r="62680" spans="6:6">
      <c r="F62680" s="1846"/>
    </row>
    <row r="62681" spans="6:6">
      <c r="F62681" s="1846"/>
    </row>
    <row r="62682" spans="6:6">
      <c r="F62682" s="1846"/>
    </row>
    <row r="62683" spans="6:6">
      <c r="F62683" s="1846"/>
    </row>
    <row r="62684" spans="6:6">
      <c r="F62684" s="1846"/>
    </row>
    <row r="62685" spans="6:6">
      <c r="F62685" s="1846"/>
    </row>
    <row r="62686" spans="6:6">
      <c r="F62686" s="1846"/>
    </row>
    <row r="62687" spans="6:6">
      <c r="F62687" s="1846"/>
    </row>
    <row r="62688" spans="6:6">
      <c r="F62688" s="1846"/>
    </row>
    <row r="62689" spans="6:6">
      <c r="F62689" s="1846"/>
    </row>
    <row r="62690" spans="6:6">
      <c r="F62690" s="1846"/>
    </row>
    <row r="62691" spans="6:6">
      <c r="F62691" s="1846"/>
    </row>
    <row r="62692" spans="6:6">
      <c r="F62692" s="1846"/>
    </row>
    <row r="62693" spans="6:6">
      <c r="F62693" s="1846"/>
    </row>
    <row r="62694" spans="6:6">
      <c r="F62694" s="1846"/>
    </row>
    <row r="62695" spans="6:6">
      <c r="F62695" s="1846"/>
    </row>
    <row r="62696" spans="6:6">
      <c r="F62696" s="1846"/>
    </row>
    <row r="62697" spans="6:6">
      <c r="F62697" s="1846"/>
    </row>
    <row r="62698" spans="6:6">
      <c r="F62698" s="1846"/>
    </row>
    <row r="62699" spans="6:6">
      <c r="F62699" s="1846"/>
    </row>
    <row r="62700" spans="6:6">
      <c r="F62700" s="1846"/>
    </row>
    <row r="62701" spans="6:6">
      <c r="F62701" s="1846"/>
    </row>
    <row r="62702" spans="6:6">
      <c r="F62702" s="1846"/>
    </row>
    <row r="62703" spans="6:6">
      <c r="F62703" s="1846"/>
    </row>
    <row r="62704" spans="6:6">
      <c r="F62704" s="1846"/>
    </row>
    <row r="62705" spans="6:6">
      <c r="F62705" s="1846"/>
    </row>
    <row r="62706" spans="6:6">
      <c r="F62706" s="1846"/>
    </row>
    <row r="62707" spans="6:6">
      <c r="F62707" s="1846"/>
    </row>
    <row r="62708" spans="6:6">
      <c r="F62708" s="1846"/>
    </row>
    <row r="62709" spans="6:6">
      <c r="F62709" s="1846"/>
    </row>
    <row r="62710" spans="6:6">
      <c r="F62710" s="1846"/>
    </row>
    <row r="62711" spans="6:6">
      <c r="F62711" s="1846"/>
    </row>
    <row r="62712" spans="6:6">
      <c r="F62712" s="1846"/>
    </row>
    <row r="62713" spans="6:6">
      <c r="F62713" s="1846"/>
    </row>
    <row r="62714" spans="6:6">
      <c r="F62714" s="1846"/>
    </row>
    <row r="62715" spans="6:6">
      <c r="F62715" s="1846"/>
    </row>
    <row r="62716" spans="6:6">
      <c r="F62716" s="1846"/>
    </row>
    <row r="62717" spans="6:6">
      <c r="F62717" s="1846"/>
    </row>
    <row r="62718" spans="6:6">
      <c r="F62718" s="1846"/>
    </row>
    <row r="62719" spans="6:6">
      <c r="F62719" s="1846"/>
    </row>
    <row r="62720" spans="6:6">
      <c r="F62720" s="1846"/>
    </row>
    <row r="62721" spans="6:6">
      <c r="F62721" s="1846"/>
    </row>
    <row r="62722" spans="6:6">
      <c r="F62722" s="1846"/>
    </row>
    <row r="62723" spans="6:6">
      <c r="F62723" s="1846"/>
    </row>
    <row r="62724" spans="6:6">
      <c r="F62724" s="1846"/>
    </row>
    <row r="62725" spans="6:6">
      <c r="F62725" s="1846"/>
    </row>
    <row r="62726" spans="6:6">
      <c r="F62726" s="1846"/>
    </row>
    <row r="62727" spans="6:6">
      <c r="F62727" s="1846"/>
    </row>
    <row r="62728" spans="6:6">
      <c r="F62728" s="1846"/>
    </row>
    <row r="62729" spans="6:6">
      <c r="F62729" s="1846"/>
    </row>
    <row r="62730" spans="6:6">
      <c r="F62730" s="1846"/>
    </row>
    <row r="62731" spans="6:6">
      <c r="F62731" s="1846"/>
    </row>
    <row r="62732" spans="6:6">
      <c r="F62732" s="1846"/>
    </row>
    <row r="62733" spans="6:6">
      <c r="F62733" s="1846"/>
    </row>
    <row r="62734" spans="6:6">
      <c r="F62734" s="1846"/>
    </row>
    <row r="62735" spans="6:6">
      <c r="F62735" s="1846"/>
    </row>
    <row r="62736" spans="6:6">
      <c r="F62736" s="1846"/>
    </row>
    <row r="62737" spans="6:6">
      <c r="F62737" s="1846"/>
    </row>
    <row r="62738" spans="6:6">
      <c r="F62738" s="1846"/>
    </row>
    <row r="62739" spans="6:6">
      <c r="F62739" s="1846"/>
    </row>
    <row r="62740" spans="6:6">
      <c r="F62740" s="1846"/>
    </row>
    <row r="62741" spans="6:6">
      <c r="F62741" s="1846"/>
    </row>
    <row r="62742" spans="6:6">
      <c r="F62742" s="1846"/>
    </row>
    <row r="62743" spans="6:6">
      <c r="F62743" s="1846"/>
    </row>
    <row r="62744" spans="6:6">
      <c r="F62744" s="1846"/>
    </row>
    <row r="62745" spans="6:6">
      <c r="F62745" s="1846"/>
    </row>
    <row r="62746" spans="6:6">
      <c r="F62746" s="1846"/>
    </row>
    <row r="62747" spans="6:6">
      <c r="F62747" s="1846"/>
    </row>
    <row r="62748" spans="6:6">
      <c r="F62748" s="1846"/>
    </row>
    <row r="62749" spans="6:6">
      <c r="F62749" s="1846"/>
    </row>
    <row r="62750" spans="6:6">
      <c r="F62750" s="1846"/>
    </row>
    <row r="62751" spans="6:6">
      <c r="F62751" s="1846"/>
    </row>
    <row r="62752" spans="6:6">
      <c r="F62752" s="1846"/>
    </row>
    <row r="62753" spans="6:6">
      <c r="F62753" s="1846"/>
    </row>
    <row r="62754" spans="6:6">
      <c r="F62754" s="1846"/>
    </row>
    <row r="62755" spans="6:6">
      <c r="F62755" s="1846"/>
    </row>
    <row r="62756" spans="6:6">
      <c r="F62756" s="1846"/>
    </row>
    <row r="62757" spans="6:6">
      <c r="F62757" s="1846"/>
    </row>
    <row r="62758" spans="6:6">
      <c r="F62758" s="1846"/>
    </row>
    <row r="62759" spans="6:6">
      <c r="F62759" s="1846"/>
    </row>
    <row r="62760" spans="6:6">
      <c r="F62760" s="1846"/>
    </row>
    <row r="62761" spans="6:6">
      <c r="F62761" s="1846"/>
    </row>
    <row r="62762" spans="6:6">
      <c r="F62762" s="1846"/>
    </row>
    <row r="62763" spans="6:6">
      <c r="F62763" s="1846"/>
    </row>
    <row r="62764" spans="6:6">
      <c r="F62764" s="1846"/>
    </row>
    <row r="62765" spans="6:6">
      <c r="F62765" s="1846"/>
    </row>
    <row r="62766" spans="6:6">
      <c r="F62766" s="1846"/>
    </row>
    <row r="62767" spans="6:6">
      <c r="F62767" s="1846"/>
    </row>
    <row r="62768" spans="6:6">
      <c r="F62768" s="1846"/>
    </row>
    <row r="62769" spans="6:6">
      <c r="F62769" s="1846"/>
    </row>
    <row r="62770" spans="6:6">
      <c r="F62770" s="1846"/>
    </row>
    <row r="62771" spans="6:6">
      <c r="F62771" s="1846"/>
    </row>
    <row r="62772" spans="6:6">
      <c r="F62772" s="1846"/>
    </row>
    <row r="62773" spans="6:6">
      <c r="F62773" s="1846"/>
    </row>
    <row r="62774" spans="6:6">
      <c r="F62774" s="1846"/>
    </row>
    <row r="62775" spans="6:6">
      <c r="F62775" s="1846"/>
    </row>
    <row r="62776" spans="6:6">
      <c r="F62776" s="1846"/>
    </row>
    <row r="62777" spans="6:6">
      <c r="F62777" s="1846"/>
    </row>
    <row r="62778" spans="6:6">
      <c r="F62778" s="1846"/>
    </row>
    <row r="62779" spans="6:6">
      <c r="F62779" s="1846"/>
    </row>
    <row r="62780" spans="6:6">
      <c r="F62780" s="1846"/>
    </row>
    <row r="62781" spans="6:6">
      <c r="F62781" s="1846"/>
    </row>
    <row r="62782" spans="6:6">
      <c r="F62782" s="1846"/>
    </row>
    <row r="62783" spans="6:6">
      <c r="F62783" s="1846"/>
    </row>
    <row r="62784" spans="6:6">
      <c r="F62784" s="1846"/>
    </row>
    <row r="62785" spans="6:6">
      <c r="F62785" s="1846"/>
    </row>
    <row r="62786" spans="6:6">
      <c r="F62786" s="1846"/>
    </row>
    <row r="62787" spans="6:6">
      <c r="F62787" s="1846"/>
    </row>
    <row r="62788" spans="6:6">
      <c r="F62788" s="1846"/>
    </row>
    <row r="62789" spans="6:6">
      <c r="F62789" s="1846"/>
    </row>
    <row r="62790" spans="6:6">
      <c r="F62790" s="1846"/>
    </row>
    <row r="62791" spans="6:6">
      <c r="F62791" s="1846"/>
    </row>
    <row r="62792" spans="6:6">
      <c r="F62792" s="1846"/>
    </row>
    <row r="62793" spans="6:6">
      <c r="F62793" s="1846"/>
    </row>
    <row r="62794" spans="6:6">
      <c r="F62794" s="1846"/>
    </row>
    <row r="62795" spans="6:6">
      <c r="F62795" s="1846"/>
    </row>
    <row r="62796" spans="6:6">
      <c r="F62796" s="1846"/>
    </row>
    <row r="62797" spans="6:6">
      <c r="F62797" s="1846"/>
    </row>
    <row r="62798" spans="6:6">
      <c r="F62798" s="1846"/>
    </row>
    <row r="62799" spans="6:6">
      <c r="F62799" s="1846"/>
    </row>
    <row r="62800" spans="6:6">
      <c r="F62800" s="1846"/>
    </row>
    <row r="62801" spans="6:6">
      <c r="F62801" s="1846"/>
    </row>
    <row r="62802" spans="6:6">
      <c r="F62802" s="1846"/>
    </row>
    <row r="62803" spans="6:6">
      <c r="F62803" s="1846"/>
    </row>
    <row r="62804" spans="6:6">
      <c r="F62804" s="1846"/>
    </row>
    <row r="62805" spans="6:6">
      <c r="F62805" s="1846"/>
    </row>
    <row r="62806" spans="6:6">
      <c r="F62806" s="1846"/>
    </row>
    <row r="62807" spans="6:6">
      <c r="F62807" s="1846"/>
    </row>
    <row r="62808" spans="6:6">
      <c r="F62808" s="1846"/>
    </row>
    <row r="62809" spans="6:6">
      <c r="F62809" s="1846"/>
    </row>
    <row r="62810" spans="6:6">
      <c r="F62810" s="1846"/>
    </row>
    <row r="62811" spans="6:6">
      <c r="F62811" s="1846"/>
    </row>
    <row r="62812" spans="6:6">
      <c r="F62812" s="1846"/>
    </row>
    <row r="62813" spans="6:6">
      <c r="F62813" s="1846"/>
    </row>
    <row r="62814" spans="6:6">
      <c r="F62814" s="1846"/>
    </row>
    <row r="62815" spans="6:6">
      <c r="F62815" s="1846"/>
    </row>
    <row r="62816" spans="6:6">
      <c r="F62816" s="1846"/>
    </row>
    <row r="62817" spans="6:6">
      <c r="F62817" s="1846"/>
    </row>
    <row r="62818" spans="6:6">
      <c r="F62818" s="1846"/>
    </row>
    <row r="62819" spans="6:6">
      <c r="F62819" s="1846"/>
    </row>
    <row r="62820" spans="6:6">
      <c r="F62820" s="1846"/>
    </row>
    <row r="62821" spans="6:6">
      <c r="F62821" s="1846"/>
    </row>
    <row r="62822" spans="6:6">
      <c r="F62822" s="1846"/>
    </row>
    <row r="62823" spans="6:6">
      <c r="F62823" s="1846"/>
    </row>
    <row r="62824" spans="6:6">
      <c r="F62824" s="1846"/>
    </row>
    <row r="62825" spans="6:6">
      <c r="F62825" s="1846"/>
    </row>
    <row r="62826" spans="6:6">
      <c r="F62826" s="1846"/>
    </row>
    <row r="62827" spans="6:6">
      <c r="F62827" s="1846"/>
    </row>
    <row r="62828" spans="6:6">
      <c r="F62828" s="1846"/>
    </row>
    <row r="62829" spans="6:6">
      <c r="F62829" s="1846"/>
    </row>
    <row r="62830" spans="6:6">
      <c r="F62830" s="1846"/>
    </row>
    <row r="62831" spans="6:6">
      <c r="F62831" s="1846"/>
    </row>
    <row r="62832" spans="6:6">
      <c r="F62832" s="1846"/>
    </row>
    <row r="62833" spans="6:6">
      <c r="F62833" s="1846"/>
    </row>
    <row r="62834" spans="6:6">
      <c r="F62834" s="1846"/>
    </row>
    <row r="62835" spans="6:6">
      <c r="F62835" s="1846"/>
    </row>
    <row r="62836" spans="6:6">
      <c r="F62836" s="1846"/>
    </row>
    <row r="62837" spans="6:6">
      <c r="F62837" s="1846"/>
    </row>
    <row r="62838" spans="6:6">
      <c r="F62838" s="1846"/>
    </row>
    <row r="62839" spans="6:6">
      <c r="F62839" s="1846"/>
    </row>
    <row r="62840" spans="6:6">
      <c r="F62840" s="1846"/>
    </row>
    <row r="62841" spans="6:6">
      <c r="F62841" s="1846"/>
    </row>
    <row r="62842" spans="6:6">
      <c r="F62842" s="1846"/>
    </row>
    <row r="62843" spans="6:6">
      <c r="F62843" s="1846"/>
    </row>
    <row r="62844" spans="6:6">
      <c r="F62844" s="1846"/>
    </row>
    <row r="62845" spans="6:6">
      <c r="F62845" s="1846"/>
    </row>
    <row r="62846" spans="6:6">
      <c r="F62846" s="1846"/>
    </row>
    <row r="62847" spans="6:6">
      <c r="F62847" s="1846"/>
    </row>
    <row r="62848" spans="6:6">
      <c r="F62848" s="1846"/>
    </row>
    <row r="62849" spans="6:6">
      <c r="F62849" s="1846"/>
    </row>
    <row r="62850" spans="6:6">
      <c r="F62850" s="1846"/>
    </row>
    <row r="62851" spans="6:6">
      <c r="F62851" s="1846"/>
    </row>
    <row r="62852" spans="6:6">
      <c r="F62852" s="1846"/>
    </row>
    <row r="62853" spans="6:6">
      <c r="F62853" s="1846"/>
    </row>
    <row r="62854" spans="6:6">
      <c r="F62854" s="1846"/>
    </row>
    <row r="62855" spans="6:6">
      <c r="F62855" s="1846"/>
    </row>
    <row r="62856" spans="6:6">
      <c r="F62856" s="1846"/>
    </row>
    <row r="62857" spans="6:6">
      <c r="F62857" s="1846"/>
    </row>
    <row r="62858" spans="6:6">
      <c r="F62858" s="1846"/>
    </row>
    <row r="62859" spans="6:6">
      <c r="F62859" s="1846"/>
    </row>
    <row r="62860" spans="6:6">
      <c r="F62860" s="1846"/>
    </row>
    <row r="62861" spans="6:6">
      <c r="F62861" s="1846"/>
    </row>
    <row r="62862" spans="6:6">
      <c r="F62862" s="1846"/>
    </row>
    <row r="62863" spans="6:6">
      <c r="F62863" s="1846"/>
    </row>
    <row r="62864" spans="6:6">
      <c r="F62864" s="1846"/>
    </row>
    <row r="62865" spans="6:6">
      <c r="F62865" s="1846"/>
    </row>
    <row r="62866" spans="6:6">
      <c r="F62866" s="1846"/>
    </row>
    <row r="62867" spans="6:6">
      <c r="F62867" s="1846"/>
    </row>
    <row r="62868" spans="6:6">
      <c r="F62868" s="1846"/>
    </row>
    <row r="62869" spans="6:6">
      <c r="F62869" s="1846"/>
    </row>
    <row r="62870" spans="6:6">
      <c r="F62870" s="1846"/>
    </row>
    <row r="62871" spans="6:6">
      <c r="F62871" s="1846"/>
    </row>
    <row r="62872" spans="6:6">
      <c r="F62872" s="1846"/>
    </row>
    <row r="62873" spans="6:6">
      <c r="F62873" s="1846"/>
    </row>
    <row r="62874" spans="6:6">
      <c r="F62874" s="1846"/>
    </row>
    <row r="62875" spans="6:6">
      <c r="F62875" s="1846"/>
    </row>
    <row r="62876" spans="6:6">
      <c r="F62876" s="1846"/>
    </row>
    <row r="62877" spans="6:6">
      <c r="F62877" s="1846"/>
    </row>
    <row r="62878" spans="6:6">
      <c r="F62878" s="1846"/>
    </row>
    <row r="62879" spans="6:6">
      <c r="F62879" s="1846"/>
    </row>
    <row r="62880" spans="6:6">
      <c r="F62880" s="1846"/>
    </row>
    <row r="62881" spans="6:6">
      <c r="F62881" s="1846"/>
    </row>
    <row r="62882" spans="6:6">
      <c r="F62882" s="1846"/>
    </row>
    <row r="62883" spans="6:6">
      <c r="F62883" s="1846"/>
    </row>
    <row r="62884" spans="6:6">
      <c r="F62884" s="1846"/>
    </row>
    <row r="62885" spans="6:6">
      <c r="F62885" s="1846"/>
    </row>
    <row r="62886" spans="6:6">
      <c r="F62886" s="1846"/>
    </row>
    <row r="62887" spans="6:6">
      <c r="F62887" s="1846"/>
    </row>
    <row r="62888" spans="6:6">
      <c r="F62888" s="1846"/>
    </row>
    <row r="62889" spans="6:6">
      <c r="F62889" s="1846"/>
    </row>
    <row r="62890" spans="6:6">
      <c r="F62890" s="1846"/>
    </row>
    <row r="62891" spans="6:6">
      <c r="F62891" s="1846"/>
    </row>
    <row r="62892" spans="6:6">
      <c r="F62892" s="1846"/>
    </row>
    <row r="62893" spans="6:6">
      <c r="F62893" s="1846"/>
    </row>
    <row r="62894" spans="6:6">
      <c r="F62894" s="1846"/>
    </row>
    <row r="62895" spans="6:6">
      <c r="F62895" s="1846"/>
    </row>
    <row r="62896" spans="6:6">
      <c r="F62896" s="1846"/>
    </row>
    <row r="62897" spans="6:6">
      <c r="F62897" s="1846"/>
    </row>
    <row r="62898" spans="6:6">
      <c r="F62898" s="1846"/>
    </row>
    <row r="62899" spans="6:6">
      <c r="F62899" s="1846"/>
    </row>
    <row r="62900" spans="6:6">
      <c r="F62900" s="1846"/>
    </row>
    <row r="62901" spans="6:6">
      <c r="F62901" s="1846"/>
    </row>
    <row r="62902" spans="6:6">
      <c r="F62902" s="1846"/>
    </row>
    <row r="62903" spans="6:6">
      <c r="F62903" s="1846"/>
    </row>
    <row r="62904" spans="6:6">
      <c r="F62904" s="1846"/>
    </row>
    <row r="62905" spans="6:6">
      <c r="F62905" s="1846"/>
    </row>
    <row r="62906" spans="6:6">
      <c r="F62906" s="1846"/>
    </row>
    <row r="62907" spans="6:6">
      <c r="F62907" s="1846"/>
    </row>
    <row r="62908" spans="6:6">
      <c r="F62908" s="1846"/>
    </row>
    <row r="62909" spans="6:6">
      <c r="F62909" s="1846"/>
    </row>
    <row r="62910" spans="6:6">
      <c r="F62910" s="1846"/>
    </row>
    <row r="62911" spans="6:6">
      <c r="F62911" s="1846"/>
    </row>
    <row r="62912" spans="6:6">
      <c r="F62912" s="1846"/>
    </row>
    <row r="62913" spans="6:6">
      <c r="F62913" s="1846"/>
    </row>
    <row r="62914" spans="6:6">
      <c r="F62914" s="1846"/>
    </row>
    <row r="62915" spans="6:6">
      <c r="F62915" s="1846"/>
    </row>
    <row r="62916" spans="6:6">
      <c r="F62916" s="1846"/>
    </row>
    <row r="62917" spans="6:6">
      <c r="F62917" s="1846"/>
    </row>
    <row r="62918" spans="6:6">
      <c r="F62918" s="1846"/>
    </row>
    <row r="62919" spans="6:6">
      <c r="F62919" s="1846"/>
    </row>
    <row r="62920" spans="6:6">
      <c r="F62920" s="1846"/>
    </row>
    <row r="62921" spans="6:6">
      <c r="F62921" s="1846"/>
    </row>
    <row r="62922" spans="6:6">
      <c r="F62922" s="1846"/>
    </row>
    <row r="62923" spans="6:6">
      <c r="F62923" s="1846"/>
    </row>
    <row r="62924" spans="6:6">
      <c r="F62924" s="1846"/>
    </row>
    <row r="62925" spans="6:6">
      <c r="F62925" s="1846"/>
    </row>
    <row r="62926" spans="6:6">
      <c r="F62926" s="1846"/>
    </row>
    <row r="62927" spans="6:6">
      <c r="F62927" s="1846"/>
    </row>
    <row r="62928" spans="6:6">
      <c r="F62928" s="1846"/>
    </row>
    <row r="62929" spans="6:6">
      <c r="F62929" s="1846"/>
    </row>
    <row r="62930" spans="6:6">
      <c r="F62930" s="1846"/>
    </row>
    <row r="62931" spans="6:6">
      <c r="F62931" s="1846"/>
    </row>
    <row r="62932" spans="6:6">
      <c r="F62932" s="1846"/>
    </row>
    <row r="62933" spans="6:6">
      <c r="F62933" s="1846"/>
    </row>
    <row r="62934" spans="6:6">
      <c r="F62934" s="1846"/>
    </row>
    <row r="62935" spans="6:6">
      <c r="F62935" s="1846"/>
    </row>
    <row r="62936" spans="6:6">
      <c r="F62936" s="1846"/>
    </row>
    <row r="62937" spans="6:6">
      <c r="F62937" s="1846"/>
    </row>
    <row r="62938" spans="6:6">
      <c r="F62938" s="1846"/>
    </row>
    <row r="62939" spans="6:6">
      <c r="F62939" s="1846"/>
    </row>
    <row r="62940" spans="6:6">
      <c r="F62940" s="1846"/>
    </row>
    <row r="62941" spans="6:6">
      <c r="F62941" s="1846"/>
    </row>
    <row r="62942" spans="6:6">
      <c r="F62942" s="1846"/>
    </row>
    <row r="62943" spans="6:6">
      <c r="F62943" s="1846"/>
    </row>
    <row r="62944" spans="6:6">
      <c r="F62944" s="1846"/>
    </row>
    <row r="62945" spans="6:6">
      <c r="F62945" s="1846"/>
    </row>
    <row r="62946" spans="6:6">
      <c r="F62946" s="1846"/>
    </row>
    <row r="62947" spans="6:6">
      <c r="F62947" s="1846"/>
    </row>
    <row r="62948" spans="6:6">
      <c r="F62948" s="1846"/>
    </row>
    <row r="62949" spans="6:6">
      <c r="F62949" s="1846"/>
    </row>
    <row r="62950" spans="6:6">
      <c r="F62950" s="1846"/>
    </row>
    <row r="62951" spans="6:6">
      <c r="F62951" s="1846"/>
    </row>
    <row r="62952" spans="6:6">
      <c r="F62952" s="1846"/>
    </row>
    <row r="62953" spans="6:6">
      <c r="F62953" s="1846"/>
    </row>
    <row r="62954" spans="6:6">
      <c r="F62954" s="1846"/>
    </row>
    <row r="62955" spans="6:6">
      <c r="F62955" s="1846"/>
    </row>
    <row r="62956" spans="6:6">
      <c r="F62956" s="1846"/>
    </row>
    <row r="62957" spans="6:6">
      <c r="F62957" s="1846"/>
    </row>
    <row r="62958" spans="6:6">
      <c r="F62958" s="1846"/>
    </row>
    <row r="62959" spans="6:6">
      <c r="F62959" s="1846"/>
    </row>
    <row r="62960" spans="6:6">
      <c r="F62960" s="1846"/>
    </row>
    <row r="62961" spans="6:6">
      <c r="F62961" s="1846"/>
    </row>
    <row r="62962" spans="6:6">
      <c r="F62962" s="1846"/>
    </row>
    <row r="62963" spans="6:6">
      <c r="F62963" s="1846"/>
    </row>
    <row r="62964" spans="6:6">
      <c r="F62964" s="1846"/>
    </row>
    <row r="62965" spans="6:6">
      <c r="F62965" s="1846"/>
    </row>
    <row r="62966" spans="6:6">
      <c r="F62966" s="1846"/>
    </row>
    <row r="62967" spans="6:6">
      <c r="F62967" s="1846"/>
    </row>
    <row r="62968" spans="6:6">
      <c r="F62968" s="1846"/>
    </row>
    <row r="62969" spans="6:6">
      <c r="F62969" s="1846"/>
    </row>
    <row r="62970" spans="6:6">
      <c r="F62970" s="1846"/>
    </row>
    <row r="62971" spans="6:6">
      <c r="F62971" s="1846"/>
    </row>
    <row r="62972" spans="6:6">
      <c r="F62972" s="1846"/>
    </row>
    <row r="62973" spans="6:6">
      <c r="F62973" s="1846"/>
    </row>
    <row r="62974" spans="6:6">
      <c r="F62974" s="1846"/>
    </row>
    <row r="62975" spans="6:6">
      <c r="F62975" s="1846"/>
    </row>
    <row r="62976" spans="6:6">
      <c r="F62976" s="1846"/>
    </row>
    <row r="62977" spans="6:6">
      <c r="F62977" s="1846"/>
    </row>
    <row r="62978" spans="6:6">
      <c r="F62978" s="1846"/>
    </row>
    <row r="62979" spans="6:6">
      <c r="F62979" s="1846"/>
    </row>
    <row r="62980" spans="6:6">
      <c r="F62980" s="1846"/>
    </row>
    <row r="62981" spans="6:6">
      <c r="F62981" s="1846"/>
    </row>
    <row r="62982" spans="6:6">
      <c r="F62982" s="1846"/>
    </row>
    <row r="62983" spans="6:6">
      <c r="F62983" s="1846"/>
    </row>
    <row r="62984" spans="6:6">
      <c r="F62984" s="1846"/>
    </row>
    <row r="62985" spans="6:6">
      <c r="F62985" s="1846"/>
    </row>
    <row r="62986" spans="6:6">
      <c r="F62986" s="1846"/>
    </row>
    <row r="62987" spans="6:6">
      <c r="F62987" s="1846"/>
    </row>
    <row r="62988" spans="6:6">
      <c r="F62988" s="1846"/>
    </row>
    <row r="62989" spans="6:6">
      <c r="F62989" s="1846"/>
    </row>
    <row r="62990" spans="6:6">
      <c r="F62990" s="1846"/>
    </row>
    <row r="62991" spans="6:6">
      <c r="F62991" s="1846"/>
    </row>
    <row r="62992" spans="6:6">
      <c r="F62992" s="1846"/>
    </row>
    <row r="62993" spans="6:6">
      <c r="F62993" s="1846"/>
    </row>
    <row r="62994" spans="6:6">
      <c r="F62994" s="1846"/>
    </row>
    <row r="62995" spans="6:6">
      <c r="F62995" s="1846"/>
    </row>
    <row r="62996" spans="6:6">
      <c r="F62996" s="1846"/>
    </row>
    <row r="62997" spans="6:6">
      <c r="F62997" s="1846"/>
    </row>
    <row r="62998" spans="6:6">
      <c r="F62998" s="1846"/>
    </row>
    <row r="62999" spans="6:6">
      <c r="F62999" s="1846"/>
    </row>
    <row r="63000" spans="6:6">
      <c r="F63000" s="1846"/>
    </row>
    <row r="63001" spans="6:6">
      <c r="F63001" s="1846"/>
    </row>
    <row r="63002" spans="6:6">
      <c r="F63002" s="1846"/>
    </row>
    <row r="63003" spans="6:6">
      <c r="F63003" s="1846"/>
    </row>
    <row r="63004" spans="6:6">
      <c r="F63004" s="1846"/>
    </row>
    <row r="63005" spans="6:6">
      <c r="F63005" s="1846"/>
    </row>
    <row r="63006" spans="6:6">
      <c r="F63006" s="1846"/>
    </row>
    <row r="63007" spans="6:6">
      <c r="F63007" s="1846"/>
    </row>
    <row r="63008" spans="6:6">
      <c r="F63008" s="1846"/>
    </row>
    <row r="63009" spans="6:6">
      <c r="F63009" s="1846"/>
    </row>
    <row r="63010" spans="6:6">
      <c r="F63010" s="1846"/>
    </row>
    <row r="63011" spans="6:6">
      <c r="F63011" s="1846"/>
    </row>
    <row r="63012" spans="6:6">
      <c r="F63012" s="1846"/>
    </row>
    <row r="63013" spans="6:6">
      <c r="F63013" s="1846"/>
    </row>
    <row r="63014" spans="6:6">
      <c r="F63014" s="1846"/>
    </row>
    <row r="63015" spans="6:6">
      <c r="F63015" s="1846"/>
    </row>
    <row r="63016" spans="6:6">
      <c r="F63016" s="1846"/>
    </row>
    <row r="63017" spans="6:6">
      <c r="F63017" s="1846"/>
    </row>
    <row r="63018" spans="6:6">
      <c r="F63018" s="1846"/>
    </row>
    <row r="63019" spans="6:6">
      <c r="F63019" s="1846"/>
    </row>
    <row r="63020" spans="6:6">
      <c r="F63020" s="1846"/>
    </row>
    <row r="63021" spans="6:6">
      <c r="F63021" s="1846"/>
    </row>
    <row r="63022" spans="6:6">
      <c r="F63022" s="1846"/>
    </row>
    <row r="63023" spans="6:6">
      <c r="F63023" s="1846"/>
    </row>
    <row r="63024" spans="6:6">
      <c r="F63024" s="1846"/>
    </row>
    <row r="63025" spans="6:6">
      <c r="F63025" s="1846"/>
    </row>
    <row r="63026" spans="6:6">
      <c r="F63026" s="1846"/>
    </row>
    <row r="63027" spans="6:6">
      <c r="F63027" s="1846"/>
    </row>
    <row r="63028" spans="6:6">
      <c r="F63028" s="1846"/>
    </row>
    <row r="63029" spans="6:6">
      <c r="F63029" s="1846"/>
    </row>
    <row r="63030" spans="6:6">
      <c r="F63030" s="1846"/>
    </row>
    <row r="63031" spans="6:6">
      <c r="F63031" s="1846"/>
    </row>
    <row r="63032" spans="6:6">
      <c r="F63032" s="1846"/>
    </row>
    <row r="63033" spans="6:6">
      <c r="F63033" s="1846"/>
    </row>
    <row r="63034" spans="6:6">
      <c r="F63034" s="1846"/>
    </row>
    <row r="63035" spans="6:6">
      <c r="F63035" s="1846"/>
    </row>
    <row r="63036" spans="6:6">
      <c r="F63036" s="1846"/>
    </row>
    <row r="63037" spans="6:6">
      <c r="F63037" s="1846"/>
    </row>
    <row r="63038" spans="6:6">
      <c r="F63038" s="1846"/>
    </row>
    <row r="63039" spans="6:6">
      <c r="F63039" s="1846"/>
    </row>
    <row r="63040" spans="6:6">
      <c r="F63040" s="1846"/>
    </row>
    <row r="63041" spans="6:6">
      <c r="F63041" s="1846"/>
    </row>
    <row r="63042" spans="6:6">
      <c r="F63042" s="1846"/>
    </row>
    <row r="63043" spans="6:6">
      <c r="F63043" s="1846"/>
    </row>
    <row r="63044" spans="6:6">
      <c r="F63044" s="1846"/>
    </row>
    <row r="63045" spans="6:6">
      <c r="F63045" s="1846"/>
    </row>
    <row r="63046" spans="6:6">
      <c r="F63046" s="1846"/>
    </row>
    <row r="63047" spans="6:6">
      <c r="F63047" s="1846"/>
    </row>
    <row r="63048" spans="6:6">
      <c r="F63048" s="1846"/>
    </row>
    <row r="63049" spans="6:6">
      <c r="F63049" s="1846"/>
    </row>
    <row r="63050" spans="6:6">
      <c r="F63050" s="1846"/>
    </row>
    <row r="63051" spans="6:6">
      <c r="F63051" s="1846"/>
    </row>
    <row r="63052" spans="6:6">
      <c r="F63052" s="1846"/>
    </row>
    <row r="63053" spans="6:6">
      <c r="F63053" s="1846"/>
    </row>
    <row r="63054" spans="6:6">
      <c r="F63054" s="1846"/>
    </row>
    <row r="63055" spans="6:6">
      <c r="F63055" s="1846"/>
    </row>
    <row r="63056" spans="6:6">
      <c r="F63056" s="1846"/>
    </row>
    <row r="63057" spans="6:6">
      <c r="F63057" s="1846"/>
    </row>
    <row r="63058" spans="6:6">
      <c r="F63058" s="1846"/>
    </row>
    <row r="63059" spans="6:6">
      <c r="F63059" s="1846"/>
    </row>
    <row r="63060" spans="6:6">
      <c r="F63060" s="1846"/>
    </row>
    <row r="63061" spans="6:6">
      <c r="F63061" s="1846"/>
    </row>
    <row r="63062" spans="6:6">
      <c r="F63062" s="1846"/>
    </row>
    <row r="63063" spans="6:6">
      <c r="F63063" s="1846"/>
    </row>
    <row r="63064" spans="6:6">
      <c r="F63064" s="1846"/>
    </row>
    <row r="63065" spans="6:6">
      <c r="F63065" s="1846"/>
    </row>
    <row r="63066" spans="6:6">
      <c r="F63066" s="1846"/>
    </row>
    <row r="63067" spans="6:6">
      <c r="F63067" s="1846"/>
    </row>
    <row r="63068" spans="6:6">
      <c r="F63068" s="1846"/>
    </row>
    <row r="63069" spans="6:6">
      <c r="F63069" s="1846"/>
    </row>
    <row r="63070" spans="6:6">
      <c r="F63070" s="1846"/>
    </row>
    <row r="63071" spans="6:6">
      <c r="F63071" s="1846"/>
    </row>
    <row r="63072" spans="6:6">
      <c r="F63072" s="1846"/>
    </row>
    <row r="63073" spans="6:6">
      <c r="F63073" s="1846"/>
    </row>
    <row r="63074" spans="6:6">
      <c r="F63074" s="1846"/>
    </row>
    <row r="63075" spans="6:6">
      <c r="F63075" s="1846"/>
    </row>
    <row r="63076" spans="6:6">
      <c r="F63076" s="1846"/>
    </row>
    <row r="63077" spans="6:6">
      <c r="F63077" s="1846"/>
    </row>
    <row r="63078" spans="6:6">
      <c r="F63078" s="1846"/>
    </row>
    <row r="63079" spans="6:6">
      <c r="F63079" s="1846"/>
    </row>
    <row r="63080" spans="6:6">
      <c r="F63080" s="1846"/>
    </row>
    <row r="63081" spans="6:6">
      <c r="F63081" s="1846"/>
    </row>
    <row r="63082" spans="6:6">
      <c r="F63082" s="1846"/>
    </row>
    <row r="63083" spans="6:6">
      <c r="F63083" s="1846"/>
    </row>
    <row r="63084" spans="6:6">
      <c r="F63084" s="1846"/>
    </row>
    <row r="63085" spans="6:6">
      <c r="F63085" s="1846"/>
    </row>
    <row r="63086" spans="6:6">
      <c r="F63086" s="1846"/>
    </row>
    <row r="63087" spans="6:6">
      <c r="F63087" s="1846"/>
    </row>
    <row r="63088" spans="6:6">
      <c r="F63088" s="1846"/>
    </row>
    <row r="63089" spans="6:6">
      <c r="F63089" s="1846"/>
    </row>
    <row r="63090" spans="6:6">
      <c r="F63090" s="1846"/>
    </row>
    <row r="63091" spans="6:6">
      <c r="F63091" s="1846"/>
    </row>
    <row r="63092" spans="6:6">
      <c r="F63092" s="1846"/>
    </row>
    <row r="63093" spans="6:6">
      <c r="F63093" s="1846"/>
    </row>
    <row r="63094" spans="6:6">
      <c r="F63094" s="1846"/>
    </row>
    <row r="63095" spans="6:6">
      <c r="F63095" s="1846"/>
    </row>
    <row r="63096" spans="6:6">
      <c r="F63096" s="1846"/>
    </row>
    <row r="63097" spans="6:6">
      <c r="F63097" s="1846"/>
    </row>
    <row r="63098" spans="6:6">
      <c r="F63098" s="1846"/>
    </row>
    <row r="63099" spans="6:6">
      <c r="F63099" s="1846"/>
    </row>
    <row r="63100" spans="6:6">
      <c r="F63100" s="1846"/>
    </row>
    <row r="63101" spans="6:6">
      <c r="F63101" s="1846"/>
    </row>
    <row r="63102" spans="6:6">
      <c r="F63102" s="1846"/>
    </row>
    <row r="63103" spans="6:6">
      <c r="F63103" s="1846"/>
    </row>
    <row r="63104" spans="6:6">
      <c r="F63104" s="1846"/>
    </row>
    <row r="63105" spans="6:6">
      <c r="F63105" s="1846"/>
    </row>
    <row r="63106" spans="6:6">
      <c r="F63106" s="1846"/>
    </row>
    <row r="63107" spans="6:6">
      <c r="F63107" s="1846"/>
    </row>
    <row r="63108" spans="6:6">
      <c r="F63108" s="1846"/>
    </row>
    <row r="63109" spans="6:6">
      <c r="F63109" s="1846"/>
    </row>
    <row r="63110" spans="6:6">
      <c r="F63110" s="1846"/>
    </row>
    <row r="63111" spans="6:6">
      <c r="F63111" s="1846"/>
    </row>
    <row r="63112" spans="6:6">
      <c r="F63112" s="1846"/>
    </row>
    <row r="63113" spans="6:6">
      <c r="F63113" s="1846"/>
    </row>
    <row r="63114" spans="6:6">
      <c r="F63114" s="1846"/>
    </row>
    <row r="63115" spans="6:6">
      <c r="F63115" s="1846"/>
    </row>
    <row r="63116" spans="6:6">
      <c r="F63116" s="1846"/>
    </row>
    <row r="63117" spans="6:6">
      <c r="F63117" s="1846"/>
    </row>
    <row r="63118" spans="6:6">
      <c r="F63118" s="1846"/>
    </row>
    <row r="63119" spans="6:6">
      <c r="F63119" s="1846"/>
    </row>
    <row r="63120" spans="6:6">
      <c r="F63120" s="1846"/>
    </row>
    <row r="63121" spans="6:6">
      <c r="F63121" s="1846"/>
    </row>
    <row r="63122" spans="6:6">
      <c r="F63122" s="1846"/>
    </row>
    <row r="63123" spans="6:6">
      <c r="F63123" s="1846"/>
    </row>
    <row r="63124" spans="6:6">
      <c r="F63124" s="1846"/>
    </row>
    <row r="63125" spans="6:6">
      <c r="F63125" s="1846"/>
    </row>
    <row r="63126" spans="6:6">
      <c r="F63126" s="1846"/>
    </row>
    <row r="63127" spans="6:6">
      <c r="F63127" s="1846"/>
    </row>
    <row r="63128" spans="6:6">
      <c r="F63128" s="1846"/>
    </row>
    <row r="63129" spans="6:6">
      <c r="F63129" s="1846"/>
    </row>
    <row r="63130" spans="6:6">
      <c r="F63130" s="1846"/>
    </row>
    <row r="63131" spans="6:6">
      <c r="F63131" s="1846"/>
    </row>
    <row r="63132" spans="6:6">
      <c r="F63132" s="1846"/>
    </row>
    <row r="63133" spans="6:6">
      <c r="F63133" s="1846"/>
    </row>
    <row r="63134" spans="6:6">
      <c r="F63134" s="1846"/>
    </row>
    <row r="63135" spans="6:6">
      <c r="F63135" s="1846"/>
    </row>
    <row r="63136" spans="6:6">
      <c r="F63136" s="1846"/>
    </row>
    <row r="63137" spans="6:6">
      <c r="F63137" s="1846"/>
    </row>
    <row r="63138" spans="6:6">
      <c r="F63138" s="1846"/>
    </row>
    <row r="63139" spans="6:6">
      <c r="F63139" s="1846"/>
    </row>
    <row r="63140" spans="6:6">
      <c r="F63140" s="1846"/>
    </row>
    <row r="63141" spans="6:6">
      <c r="F63141" s="1846"/>
    </row>
    <row r="63142" spans="6:6">
      <c r="F63142" s="1846"/>
    </row>
    <row r="63143" spans="6:6">
      <c r="F63143" s="1846"/>
    </row>
    <row r="63144" spans="6:6">
      <c r="F63144" s="1846"/>
    </row>
    <row r="63145" spans="6:6">
      <c r="F63145" s="1846"/>
    </row>
    <row r="63146" spans="6:6">
      <c r="F63146" s="1846"/>
    </row>
    <row r="63147" spans="6:6">
      <c r="F63147" s="1846"/>
    </row>
    <row r="63148" spans="6:6">
      <c r="F63148" s="1846"/>
    </row>
    <row r="63149" spans="6:6">
      <c r="F63149" s="1846"/>
    </row>
    <row r="63150" spans="6:6">
      <c r="F63150" s="1846"/>
    </row>
    <row r="63151" spans="6:6">
      <c r="F63151" s="1846"/>
    </row>
    <row r="63152" spans="6:6">
      <c r="F63152" s="1846"/>
    </row>
    <row r="63153" spans="6:6">
      <c r="F63153" s="1846"/>
    </row>
    <row r="63154" spans="6:6">
      <c r="F63154" s="1846"/>
    </row>
    <row r="63155" spans="6:6">
      <c r="F63155" s="1846"/>
    </row>
    <row r="63156" spans="6:6">
      <c r="F63156" s="1846"/>
    </row>
    <row r="63157" spans="6:6">
      <c r="F63157" s="1846"/>
    </row>
    <row r="63158" spans="6:6">
      <c r="F63158" s="1846"/>
    </row>
    <row r="63159" spans="6:6">
      <c r="F63159" s="1846"/>
    </row>
    <row r="63160" spans="6:6">
      <c r="F63160" s="1846"/>
    </row>
    <row r="63161" spans="6:6">
      <c r="F63161" s="1846"/>
    </row>
    <row r="63162" spans="6:6">
      <c r="F63162" s="1846"/>
    </row>
    <row r="63163" spans="6:6">
      <c r="F63163" s="1846"/>
    </row>
    <row r="63164" spans="6:6">
      <c r="F63164" s="1846"/>
    </row>
    <row r="63165" spans="6:6">
      <c r="F63165" s="1846"/>
    </row>
    <row r="63166" spans="6:6">
      <c r="F63166" s="1846"/>
    </row>
    <row r="63167" spans="6:6">
      <c r="F63167" s="1846"/>
    </row>
    <row r="63168" spans="6:6">
      <c r="F63168" s="1846"/>
    </row>
    <row r="63169" spans="6:6">
      <c r="F63169" s="1846"/>
    </row>
    <row r="63170" spans="6:6">
      <c r="F63170" s="1846"/>
    </row>
    <row r="63171" spans="6:6">
      <c r="F63171" s="1846"/>
    </row>
    <row r="63172" spans="6:6">
      <c r="F63172" s="1846"/>
    </row>
    <row r="63173" spans="6:6">
      <c r="F63173" s="1846"/>
    </row>
    <row r="63174" spans="6:6">
      <c r="F63174" s="1846"/>
    </row>
    <row r="63175" spans="6:6">
      <c r="F63175" s="1846"/>
    </row>
    <row r="63176" spans="6:6">
      <c r="F63176" s="1846"/>
    </row>
    <row r="63177" spans="6:6">
      <c r="F63177" s="1846"/>
    </row>
    <row r="63178" spans="6:6">
      <c r="F63178" s="1846"/>
    </row>
    <row r="63179" spans="6:6">
      <c r="F63179" s="1846"/>
    </row>
    <row r="63180" spans="6:6">
      <c r="F63180" s="1846"/>
    </row>
    <row r="63181" spans="6:6">
      <c r="F63181" s="1846"/>
    </row>
    <row r="63182" spans="6:6">
      <c r="F63182" s="1846"/>
    </row>
    <row r="63183" spans="6:6">
      <c r="F63183" s="1846"/>
    </row>
    <row r="63184" spans="6:6">
      <c r="F63184" s="1846"/>
    </row>
    <row r="63185" spans="6:6">
      <c r="F63185" s="1846"/>
    </row>
    <row r="63186" spans="6:6">
      <c r="F63186" s="1846"/>
    </row>
    <row r="63187" spans="6:6">
      <c r="F63187" s="1846"/>
    </row>
    <row r="63188" spans="6:6">
      <c r="F63188" s="1846"/>
    </row>
    <row r="63189" spans="6:6">
      <c r="F63189" s="1846"/>
    </row>
    <row r="63190" spans="6:6">
      <c r="F63190" s="1846"/>
    </row>
    <row r="63191" spans="6:6">
      <c r="F63191" s="1846"/>
    </row>
    <row r="63192" spans="6:6">
      <c r="F63192" s="1846"/>
    </row>
    <row r="63193" spans="6:6">
      <c r="F63193" s="1846"/>
    </row>
    <row r="63194" spans="6:6">
      <c r="F63194" s="1846"/>
    </row>
    <row r="63195" spans="6:6">
      <c r="F63195" s="1846"/>
    </row>
    <row r="63196" spans="6:6">
      <c r="F63196" s="1846"/>
    </row>
    <row r="63197" spans="6:6">
      <c r="F63197" s="1846"/>
    </row>
    <row r="63198" spans="6:6">
      <c r="F63198" s="1846"/>
    </row>
    <row r="63199" spans="6:6">
      <c r="F63199" s="1846"/>
    </row>
    <row r="63200" spans="6:6">
      <c r="F63200" s="1846"/>
    </row>
    <row r="63201" spans="6:6">
      <c r="F63201" s="1846"/>
    </row>
    <row r="63202" spans="6:6">
      <c r="F63202" s="1846"/>
    </row>
    <row r="63203" spans="6:6">
      <c r="F63203" s="1846"/>
    </row>
    <row r="63204" spans="6:6">
      <c r="F63204" s="1846"/>
    </row>
    <row r="63205" spans="6:6">
      <c r="F63205" s="1846"/>
    </row>
    <row r="63206" spans="6:6">
      <c r="F63206" s="1846"/>
    </row>
    <row r="63207" spans="6:6">
      <c r="F63207" s="1846"/>
    </row>
    <row r="63208" spans="6:6">
      <c r="F63208" s="1846"/>
    </row>
    <row r="63209" spans="6:6">
      <c r="F63209" s="1846"/>
    </row>
    <row r="63210" spans="6:6">
      <c r="F63210" s="1846"/>
    </row>
    <row r="63211" spans="6:6">
      <c r="F63211" s="1846"/>
    </row>
    <row r="63212" spans="6:6">
      <c r="F63212" s="1846"/>
    </row>
    <row r="63213" spans="6:6">
      <c r="F63213" s="1846"/>
    </row>
    <row r="63214" spans="6:6">
      <c r="F63214" s="1846"/>
    </row>
    <row r="63215" spans="6:6">
      <c r="F63215" s="1846"/>
    </row>
    <row r="63216" spans="6:6">
      <c r="F63216" s="1846"/>
    </row>
    <row r="63217" spans="6:6">
      <c r="F63217" s="1846"/>
    </row>
    <row r="63218" spans="6:6">
      <c r="F63218" s="1846"/>
    </row>
    <row r="63219" spans="6:6">
      <c r="F63219" s="1846"/>
    </row>
    <row r="63220" spans="6:6">
      <c r="F63220" s="1846"/>
    </row>
    <row r="63221" spans="6:6">
      <c r="F63221" s="1846"/>
    </row>
    <row r="63222" spans="6:6">
      <c r="F63222" s="1846"/>
    </row>
    <row r="63223" spans="6:6">
      <c r="F63223" s="1846"/>
    </row>
    <row r="63224" spans="6:6">
      <c r="F63224" s="1846"/>
    </row>
    <row r="63225" spans="6:6">
      <c r="F63225" s="1846"/>
    </row>
    <row r="63226" spans="6:6">
      <c r="F63226" s="1846"/>
    </row>
    <row r="63227" spans="6:6">
      <c r="F63227" s="1846"/>
    </row>
    <row r="63228" spans="6:6">
      <c r="F63228" s="1846"/>
    </row>
    <row r="63229" spans="6:6">
      <c r="F63229" s="1846"/>
    </row>
    <row r="63230" spans="6:6">
      <c r="F63230" s="1846"/>
    </row>
    <row r="63231" spans="6:6">
      <c r="F63231" s="1846"/>
    </row>
    <row r="63232" spans="6:6">
      <c r="F63232" s="1846"/>
    </row>
    <row r="63233" spans="6:6">
      <c r="F63233" s="1846"/>
    </row>
    <row r="63234" spans="6:6">
      <c r="F63234" s="1846"/>
    </row>
    <row r="63235" spans="6:6">
      <c r="F63235" s="1846"/>
    </row>
    <row r="63236" spans="6:6">
      <c r="F63236" s="1846"/>
    </row>
    <row r="63237" spans="6:6">
      <c r="F63237" s="1846"/>
    </row>
    <row r="63238" spans="6:6">
      <c r="F63238" s="1846"/>
    </row>
    <row r="63239" spans="6:6">
      <c r="F63239" s="1846"/>
    </row>
    <row r="63240" spans="6:6">
      <c r="F63240" s="1846"/>
    </row>
    <row r="63241" spans="6:6">
      <c r="F63241" s="1846"/>
    </row>
    <row r="63242" spans="6:6">
      <c r="F63242" s="1846"/>
    </row>
    <row r="63243" spans="6:6">
      <c r="F63243" s="1846"/>
    </row>
    <row r="63244" spans="6:6">
      <c r="F63244" s="1846"/>
    </row>
    <row r="63245" spans="6:6">
      <c r="F63245" s="1846"/>
    </row>
    <row r="63246" spans="6:6">
      <c r="F63246" s="1846"/>
    </row>
    <row r="63247" spans="6:6">
      <c r="F63247" s="1846"/>
    </row>
    <row r="63248" spans="6:6">
      <c r="F63248" s="1846"/>
    </row>
    <row r="63249" spans="6:6">
      <c r="F63249" s="1846"/>
    </row>
    <row r="63250" spans="6:6">
      <c r="F63250" s="1846"/>
    </row>
    <row r="63251" spans="6:6">
      <c r="F63251" s="1846"/>
    </row>
    <row r="63252" spans="6:6">
      <c r="F63252" s="1846"/>
    </row>
    <row r="63253" spans="6:6">
      <c r="F63253" s="1846"/>
    </row>
    <row r="63254" spans="6:6">
      <c r="F63254" s="1846"/>
    </row>
    <row r="63255" spans="6:6">
      <c r="F63255" s="1846"/>
    </row>
    <row r="63256" spans="6:6">
      <c r="F63256" s="1846"/>
    </row>
    <row r="63257" spans="6:6">
      <c r="F63257" s="1846"/>
    </row>
    <row r="63258" spans="6:6">
      <c r="F63258" s="1846"/>
    </row>
    <row r="63259" spans="6:6">
      <c r="F63259" s="1846"/>
    </row>
    <row r="63260" spans="6:6">
      <c r="F63260" s="1846"/>
    </row>
    <row r="63261" spans="6:6">
      <c r="F63261" s="1846"/>
    </row>
    <row r="63262" spans="6:6">
      <c r="F63262" s="1846"/>
    </row>
    <row r="63263" spans="6:6">
      <c r="F63263" s="1846"/>
    </row>
    <row r="63264" spans="6:6">
      <c r="F63264" s="1846"/>
    </row>
    <row r="63265" spans="6:6">
      <c r="F63265" s="1846"/>
    </row>
    <row r="63266" spans="6:6">
      <c r="F63266" s="1846"/>
    </row>
    <row r="63267" spans="6:6">
      <c r="F63267" s="1846"/>
    </row>
    <row r="63268" spans="6:6">
      <c r="F63268" s="1846"/>
    </row>
    <row r="63269" spans="6:6">
      <c r="F63269" s="1846"/>
    </row>
    <row r="63270" spans="6:6">
      <c r="F63270" s="1846"/>
    </row>
    <row r="63271" spans="6:6">
      <c r="F63271" s="1846"/>
    </row>
    <row r="63272" spans="6:6">
      <c r="F63272" s="1846"/>
    </row>
    <row r="63273" spans="6:6">
      <c r="F63273" s="1846"/>
    </row>
    <row r="63274" spans="6:6">
      <c r="F63274" s="1846"/>
    </row>
    <row r="63275" spans="6:6">
      <c r="F63275" s="1846"/>
    </row>
    <row r="63276" spans="6:6">
      <c r="F63276" s="1846"/>
    </row>
    <row r="63277" spans="6:6">
      <c r="F63277" s="1846"/>
    </row>
    <row r="63278" spans="6:6">
      <c r="F63278" s="1846"/>
    </row>
    <row r="63279" spans="6:6">
      <c r="F63279" s="1846"/>
    </row>
    <row r="63280" spans="6:6">
      <c r="F63280" s="1846"/>
    </row>
    <row r="63281" spans="6:6">
      <c r="F63281" s="1846"/>
    </row>
    <row r="63282" spans="6:6">
      <c r="F63282" s="1846"/>
    </row>
    <row r="63283" spans="6:6">
      <c r="F63283" s="1846"/>
    </row>
    <row r="63284" spans="6:6">
      <c r="F63284" s="1846"/>
    </row>
    <row r="63285" spans="6:6">
      <c r="F63285" s="1846"/>
    </row>
    <row r="63286" spans="6:6">
      <c r="F63286" s="1846"/>
    </row>
    <row r="63287" spans="6:6">
      <c r="F63287" s="1846"/>
    </row>
    <row r="63288" spans="6:6">
      <c r="F63288" s="1846"/>
    </row>
    <row r="63289" spans="6:6">
      <c r="F63289" s="1846"/>
    </row>
    <row r="63290" spans="6:6">
      <c r="F63290" s="1846"/>
    </row>
    <row r="63291" spans="6:6">
      <c r="F63291" s="1846"/>
    </row>
    <row r="63292" spans="6:6">
      <c r="F63292" s="1846"/>
    </row>
    <row r="63293" spans="6:6">
      <c r="F63293" s="1846"/>
    </row>
    <row r="63294" spans="6:6">
      <c r="F63294" s="1846"/>
    </row>
    <row r="63295" spans="6:6">
      <c r="F63295" s="1846"/>
    </row>
    <row r="63296" spans="6:6">
      <c r="F63296" s="1846"/>
    </row>
    <row r="63297" spans="6:6">
      <c r="F63297" s="1846"/>
    </row>
    <row r="63298" spans="6:6">
      <c r="F63298" s="1846"/>
    </row>
    <row r="63299" spans="6:6">
      <c r="F63299" s="1846"/>
    </row>
    <row r="63300" spans="6:6">
      <c r="F63300" s="1846"/>
    </row>
    <row r="63301" spans="6:6">
      <c r="F63301" s="1846"/>
    </row>
    <row r="63302" spans="6:6">
      <c r="F63302" s="1846"/>
    </row>
    <row r="63303" spans="6:6">
      <c r="F63303" s="1846"/>
    </row>
    <row r="63304" spans="6:6">
      <c r="F63304" s="1846"/>
    </row>
    <row r="63305" spans="6:6">
      <c r="F63305" s="1846"/>
    </row>
    <row r="63306" spans="6:6">
      <c r="F63306" s="1846"/>
    </row>
    <row r="63307" spans="6:6">
      <c r="F63307" s="1846"/>
    </row>
    <row r="63308" spans="6:6">
      <c r="F63308" s="1846"/>
    </row>
    <row r="63309" spans="6:6">
      <c r="F63309" s="1846"/>
    </row>
    <row r="63310" spans="6:6">
      <c r="F63310" s="1846"/>
    </row>
    <row r="63311" spans="6:6">
      <c r="F63311" s="1846"/>
    </row>
    <row r="63312" spans="6:6">
      <c r="F63312" s="1846"/>
    </row>
    <row r="63313" spans="6:6">
      <c r="F63313" s="1846"/>
    </row>
    <row r="63314" spans="6:6">
      <c r="F63314" s="1846"/>
    </row>
    <row r="63315" spans="6:6">
      <c r="F63315" s="1846"/>
    </row>
    <row r="63316" spans="6:6">
      <c r="F63316" s="1846"/>
    </row>
    <row r="63317" spans="6:6">
      <c r="F63317" s="1846"/>
    </row>
    <row r="63318" spans="6:6">
      <c r="F63318" s="1846"/>
    </row>
    <row r="63319" spans="6:6">
      <c r="F63319" s="1846"/>
    </row>
    <row r="63320" spans="6:6">
      <c r="F63320" s="1846"/>
    </row>
    <row r="63321" spans="6:6">
      <c r="F63321" s="1846"/>
    </row>
    <row r="63322" spans="6:6">
      <c r="F63322" s="1846"/>
    </row>
    <row r="63323" spans="6:6">
      <c r="F63323" s="1846"/>
    </row>
    <row r="63324" spans="6:6">
      <c r="F63324" s="1846"/>
    </row>
    <row r="63325" spans="6:6">
      <c r="F63325" s="1846"/>
    </row>
    <row r="63326" spans="6:6">
      <c r="F63326" s="1846"/>
    </row>
    <row r="63327" spans="6:6">
      <c r="F63327" s="1846"/>
    </row>
    <row r="63328" spans="6:6">
      <c r="F63328" s="1846"/>
    </row>
    <row r="63329" spans="6:6">
      <c r="F63329" s="1846"/>
    </row>
    <row r="63330" spans="6:6">
      <c r="F63330" s="1846"/>
    </row>
    <row r="63331" spans="6:6">
      <c r="F63331" s="1846"/>
    </row>
    <row r="63332" spans="6:6">
      <c r="F63332" s="1846"/>
    </row>
    <row r="63333" spans="6:6">
      <c r="F63333" s="1846"/>
    </row>
    <row r="63334" spans="6:6">
      <c r="F63334" s="1846"/>
    </row>
    <row r="63335" spans="6:6">
      <c r="F63335" s="1846"/>
    </row>
    <row r="63336" spans="6:6">
      <c r="F63336" s="1846"/>
    </row>
    <row r="63337" spans="6:6">
      <c r="F63337" s="1846"/>
    </row>
    <row r="63338" spans="6:6">
      <c r="F63338" s="1846"/>
    </row>
    <row r="63339" spans="6:6">
      <c r="F63339" s="1846"/>
    </row>
    <row r="63340" spans="6:6">
      <c r="F63340" s="1846"/>
    </row>
    <row r="63341" spans="6:6">
      <c r="F63341" s="1846"/>
    </row>
    <row r="63342" spans="6:6">
      <c r="F63342" s="1846"/>
    </row>
    <row r="63343" spans="6:6">
      <c r="F63343" s="1846"/>
    </row>
    <row r="63344" spans="6:6">
      <c r="F63344" s="1846"/>
    </row>
    <row r="63345" spans="6:6">
      <c r="F63345" s="1846"/>
    </row>
    <row r="63346" spans="6:6">
      <c r="F63346" s="1846"/>
    </row>
    <row r="63347" spans="6:6">
      <c r="F63347" s="1846"/>
    </row>
    <row r="63348" spans="6:6">
      <c r="F63348" s="1846"/>
    </row>
    <row r="63349" spans="6:6">
      <c r="F63349" s="1846"/>
    </row>
    <row r="63350" spans="6:6">
      <c r="F63350" s="1846"/>
    </row>
    <row r="63351" spans="6:6">
      <c r="F63351" s="1846"/>
    </row>
    <row r="63352" spans="6:6">
      <c r="F63352" s="1846"/>
    </row>
    <row r="63353" spans="6:6">
      <c r="F63353" s="1846"/>
    </row>
    <row r="63354" spans="6:6">
      <c r="F63354" s="1846"/>
    </row>
    <row r="63355" spans="6:6">
      <c r="F63355" s="1846"/>
    </row>
    <row r="63356" spans="6:6">
      <c r="F63356" s="1846"/>
    </row>
    <row r="63357" spans="6:6">
      <c r="F63357" s="1846"/>
    </row>
    <row r="63358" spans="6:6">
      <c r="F63358" s="1846"/>
    </row>
    <row r="63359" spans="6:6">
      <c r="F63359" s="1846"/>
    </row>
    <row r="63360" spans="6:6">
      <c r="F63360" s="1846"/>
    </row>
    <row r="63361" spans="6:6">
      <c r="F63361" s="1846"/>
    </row>
    <row r="63362" spans="6:6">
      <c r="F63362" s="1846"/>
    </row>
    <row r="63363" spans="6:6">
      <c r="F63363" s="1846"/>
    </row>
    <row r="63364" spans="6:6">
      <c r="F63364" s="1846"/>
    </row>
    <row r="63365" spans="6:6">
      <c r="F63365" s="1846"/>
    </row>
    <row r="63366" spans="6:6">
      <c r="F63366" s="1846"/>
    </row>
    <row r="63367" spans="6:6">
      <c r="F63367" s="1846"/>
    </row>
    <row r="63368" spans="6:6">
      <c r="F63368" s="1846"/>
    </row>
    <row r="63369" spans="6:6">
      <c r="F63369" s="1846"/>
    </row>
    <row r="63370" spans="6:6">
      <c r="F63370" s="1846"/>
    </row>
    <row r="63371" spans="6:6">
      <c r="F63371" s="1846"/>
    </row>
    <row r="63372" spans="6:6">
      <c r="F63372" s="1846"/>
    </row>
    <row r="63373" spans="6:6">
      <c r="F63373" s="1846"/>
    </row>
    <row r="63374" spans="6:6">
      <c r="F63374" s="1846"/>
    </row>
    <row r="63375" spans="6:6">
      <c r="F63375" s="1846"/>
    </row>
    <row r="63376" spans="6:6">
      <c r="F63376" s="1846"/>
    </row>
    <row r="63377" spans="6:6">
      <c r="F63377" s="1846"/>
    </row>
    <row r="63378" spans="6:6">
      <c r="F63378" s="1846"/>
    </row>
    <row r="63379" spans="6:6">
      <c r="F63379" s="1846"/>
    </row>
    <row r="63380" spans="6:6">
      <c r="F63380" s="1846"/>
    </row>
    <row r="63381" spans="6:6">
      <c r="F63381" s="1846"/>
    </row>
    <row r="63382" spans="6:6">
      <c r="F63382" s="1846"/>
    </row>
    <row r="63383" spans="6:6">
      <c r="F63383" s="1846"/>
    </row>
    <row r="63384" spans="6:6">
      <c r="F63384" s="1846"/>
    </row>
    <row r="63385" spans="6:6">
      <c r="F63385" s="1846"/>
    </row>
    <row r="63386" spans="6:6">
      <c r="F63386" s="1846"/>
    </row>
    <row r="63387" spans="6:6">
      <c r="F63387" s="1846"/>
    </row>
    <row r="63388" spans="6:6">
      <c r="F63388" s="1846"/>
    </row>
    <row r="63389" spans="6:6">
      <c r="F63389" s="1846"/>
    </row>
    <row r="63390" spans="6:6">
      <c r="F63390" s="1846"/>
    </row>
    <row r="63391" spans="6:6">
      <c r="F63391" s="1846"/>
    </row>
    <row r="63392" spans="6:6">
      <c r="F63392" s="1846"/>
    </row>
    <row r="63393" spans="6:6">
      <c r="F63393" s="1846"/>
    </row>
    <row r="63394" spans="6:6">
      <c r="F63394" s="1846"/>
    </row>
    <row r="63395" spans="6:6">
      <c r="F63395" s="1846"/>
    </row>
    <row r="63396" spans="6:6">
      <c r="F63396" s="1846"/>
    </row>
    <row r="63397" spans="6:6">
      <c r="F63397" s="1846"/>
    </row>
    <row r="63398" spans="6:6">
      <c r="F63398" s="1846"/>
    </row>
    <row r="63399" spans="6:6">
      <c r="F63399" s="1846"/>
    </row>
    <row r="63400" spans="6:6">
      <c r="F63400" s="1846"/>
    </row>
    <row r="63401" spans="6:6">
      <c r="F63401" s="1846"/>
    </row>
    <row r="63402" spans="6:6">
      <c r="F63402" s="1846"/>
    </row>
    <row r="63403" spans="6:6">
      <c r="F63403" s="1846"/>
    </row>
    <row r="63404" spans="6:6">
      <c r="F63404" s="1846"/>
    </row>
    <row r="63405" spans="6:6">
      <c r="F63405" s="1846"/>
    </row>
    <row r="63406" spans="6:6">
      <c r="F63406" s="1846"/>
    </row>
    <row r="63407" spans="6:6">
      <c r="F63407" s="1846"/>
    </row>
    <row r="63408" spans="6:6">
      <c r="F63408" s="1846"/>
    </row>
    <row r="63409" spans="6:6">
      <c r="F63409" s="1846"/>
    </row>
    <row r="63410" spans="6:6">
      <c r="F63410" s="1846"/>
    </row>
    <row r="63411" spans="6:6">
      <c r="F63411" s="1846"/>
    </row>
    <row r="63412" spans="6:6">
      <c r="F63412" s="1846"/>
    </row>
    <row r="63413" spans="6:6">
      <c r="F63413" s="1846"/>
    </row>
    <row r="63414" spans="6:6">
      <c r="F63414" s="1846"/>
    </row>
    <row r="63415" spans="6:6">
      <c r="F63415" s="1846"/>
    </row>
    <row r="63416" spans="6:6">
      <c r="F63416" s="1846"/>
    </row>
    <row r="63417" spans="6:6">
      <c r="F63417" s="1846"/>
    </row>
    <row r="63418" spans="6:6">
      <c r="F63418" s="1846"/>
    </row>
    <row r="63419" spans="6:6">
      <c r="F63419" s="1846"/>
    </row>
    <row r="63420" spans="6:6">
      <c r="F63420" s="1846"/>
    </row>
    <row r="63421" spans="6:6">
      <c r="F63421" s="1846"/>
    </row>
    <row r="63422" spans="6:6">
      <c r="F63422" s="1846"/>
    </row>
    <row r="63423" spans="6:6">
      <c r="F63423" s="1846"/>
    </row>
    <row r="63424" spans="6:6">
      <c r="F63424" s="1846"/>
    </row>
    <row r="63425" spans="6:6">
      <c r="F63425" s="1846"/>
    </row>
    <row r="63426" spans="6:6">
      <c r="F63426" s="1846"/>
    </row>
    <row r="63427" spans="6:6">
      <c r="F63427" s="1846"/>
    </row>
    <row r="63428" spans="6:6">
      <c r="F63428" s="1846"/>
    </row>
    <row r="63429" spans="6:6">
      <c r="F63429" s="1846"/>
    </row>
    <row r="63430" spans="6:6">
      <c r="F63430" s="1846"/>
    </row>
    <row r="63431" spans="6:6">
      <c r="F63431" s="1846"/>
    </row>
    <row r="63432" spans="6:6">
      <c r="F63432" s="1846"/>
    </row>
    <row r="63433" spans="6:6">
      <c r="F63433" s="1846"/>
    </row>
    <row r="63434" spans="6:6">
      <c r="F63434" s="1846"/>
    </row>
    <row r="63435" spans="6:6">
      <c r="F63435" s="1846"/>
    </row>
    <row r="63436" spans="6:6">
      <c r="F63436" s="1846"/>
    </row>
    <row r="63437" spans="6:6">
      <c r="F63437" s="1846"/>
    </row>
    <row r="63438" spans="6:6">
      <c r="F63438" s="1846"/>
    </row>
    <row r="63439" spans="6:6">
      <c r="F63439" s="1846"/>
    </row>
    <row r="63440" spans="6:6">
      <c r="F63440" s="1846"/>
    </row>
    <row r="63441" spans="6:6">
      <c r="F63441" s="1846"/>
    </row>
    <row r="63442" spans="6:6">
      <c r="F63442" s="1846"/>
    </row>
    <row r="63443" spans="6:6">
      <c r="F63443" s="1846"/>
    </row>
    <row r="63444" spans="6:6">
      <c r="F63444" s="1846"/>
    </row>
    <row r="63445" spans="6:6">
      <c r="F63445" s="1846"/>
    </row>
    <row r="63446" spans="6:6">
      <c r="F63446" s="1846"/>
    </row>
    <row r="63447" spans="6:6">
      <c r="F63447" s="1846"/>
    </row>
    <row r="63448" spans="6:6">
      <c r="F63448" s="1846"/>
    </row>
    <row r="63449" spans="6:6">
      <c r="F63449" s="1846"/>
    </row>
    <row r="63450" spans="6:6">
      <c r="F63450" s="1846"/>
    </row>
    <row r="63451" spans="6:6">
      <c r="F63451" s="1846"/>
    </row>
    <row r="63452" spans="6:6">
      <c r="F63452" s="1846"/>
    </row>
    <row r="63453" spans="6:6">
      <c r="F63453" s="1846"/>
    </row>
    <row r="63454" spans="6:6">
      <c r="F63454" s="1846"/>
    </row>
    <row r="63455" spans="6:6">
      <c r="F63455" s="1846"/>
    </row>
    <row r="63456" spans="6:6">
      <c r="F63456" s="1846"/>
    </row>
    <row r="63457" spans="6:6">
      <c r="F63457" s="1846"/>
    </row>
    <row r="63458" spans="6:6">
      <c r="F63458" s="1846"/>
    </row>
    <row r="63459" spans="6:6">
      <c r="F63459" s="1846"/>
    </row>
    <row r="63460" spans="6:6">
      <c r="F63460" s="1846"/>
    </row>
    <row r="63461" spans="6:6">
      <c r="F63461" s="1846"/>
    </row>
    <row r="63462" spans="6:6">
      <c r="F63462" s="1846"/>
    </row>
    <row r="63463" spans="6:6">
      <c r="F63463" s="1846"/>
    </row>
    <row r="63464" spans="6:6">
      <c r="F63464" s="1846"/>
    </row>
    <row r="63465" spans="6:6">
      <c r="F63465" s="1846"/>
    </row>
    <row r="63466" spans="6:6">
      <c r="F63466" s="1846"/>
    </row>
    <row r="63467" spans="6:6">
      <c r="F63467" s="1846"/>
    </row>
    <row r="63468" spans="6:6">
      <c r="F63468" s="1846"/>
    </row>
    <row r="63469" spans="6:6">
      <c r="F63469" s="1846"/>
    </row>
    <row r="63470" spans="6:6">
      <c r="F63470" s="1846"/>
    </row>
    <row r="63471" spans="6:6">
      <c r="F63471" s="1846"/>
    </row>
    <row r="63472" spans="6:6">
      <c r="F63472" s="1846"/>
    </row>
    <row r="63473" spans="6:6">
      <c r="F63473" s="1846"/>
    </row>
    <row r="63474" spans="6:6">
      <c r="F63474" s="1846"/>
    </row>
    <row r="63475" spans="6:6">
      <c r="F63475" s="1846"/>
    </row>
    <row r="63476" spans="6:6">
      <c r="F63476" s="1846"/>
    </row>
    <row r="63477" spans="6:6">
      <c r="F63477" s="1846"/>
    </row>
    <row r="63478" spans="6:6">
      <c r="F63478" s="1846"/>
    </row>
    <row r="63479" spans="6:6">
      <c r="F63479" s="1846"/>
    </row>
    <row r="63480" spans="6:6">
      <c r="F63480" s="1846"/>
    </row>
    <row r="63481" spans="6:6">
      <c r="F63481" s="1846"/>
    </row>
    <row r="63482" spans="6:6">
      <c r="F63482" s="1846"/>
    </row>
    <row r="63483" spans="6:6">
      <c r="F63483" s="1846"/>
    </row>
    <row r="63484" spans="6:6">
      <c r="F63484" s="1846"/>
    </row>
    <row r="63485" spans="6:6">
      <c r="F63485" s="1846"/>
    </row>
    <row r="63486" spans="6:6">
      <c r="F63486" s="1846"/>
    </row>
    <row r="63487" spans="6:6">
      <c r="F63487" s="1846"/>
    </row>
    <row r="63488" spans="6:6">
      <c r="F63488" s="1846"/>
    </row>
    <row r="63489" spans="6:6">
      <c r="F63489" s="1846"/>
    </row>
    <row r="63490" spans="6:6">
      <c r="F63490" s="1846"/>
    </row>
    <row r="63491" spans="6:6">
      <c r="F63491" s="1846"/>
    </row>
    <row r="63492" spans="6:6">
      <c r="F63492" s="1846"/>
    </row>
    <row r="63493" spans="6:6">
      <c r="F63493" s="1846"/>
    </row>
    <row r="63494" spans="6:6">
      <c r="F63494" s="1846"/>
    </row>
    <row r="63495" spans="6:6">
      <c r="F63495" s="1846"/>
    </row>
    <row r="63496" spans="6:6">
      <c r="F63496" s="1846"/>
    </row>
    <row r="63497" spans="6:6">
      <c r="F63497" s="1846"/>
    </row>
    <row r="63498" spans="6:6">
      <c r="F63498" s="1846"/>
    </row>
    <row r="63499" spans="6:6">
      <c r="F63499" s="1846"/>
    </row>
    <row r="63500" spans="6:6">
      <c r="F63500" s="1846"/>
    </row>
    <row r="63501" spans="6:6">
      <c r="F63501" s="1846"/>
    </row>
    <row r="63502" spans="6:6">
      <c r="F63502" s="1846"/>
    </row>
    <row r="63503" spans="6:6">
      <c r="F63503" s="1846"/>
    </row>
    <row r="63504" spans="6:6">
      <c r="F63504" s="1846"/>
    </row>
    <row r="63505" spans="6:6">
      <c r="F63505" s="1846"/>
    </row>
    <row r="63506" spans="6:6">
      <c r="F63506" s="1846"/>
    </row>
    <row r="63507" spans="6:6">
      <c r="F63507" s="1846"/>
    </row>
    <row r="63508" spans="6:6">
      <c r="F63508" s="1846"/>
    </row>
    <row r="63509" spans="6:6">
      <c r="F63509" s="1846"/>
    </row>
    <row r="63510" spans="6:6">
      <c r="F63510" s="1846"/>
    </row>
    <row r="63511" spans="6:6">
      <c r="F63511" s="1846"/>
    </row>
    <row r="63512" spans="6:6">
      <c r="F63512" s="1846"/>
    </row>
    <row r="63513" spans="6:6">
      <c r="F63513" s="1846"/>
    </row>
    <row r="63514" spans="6:6">
      <c r="F63514" s="1846"/>
    </row>
    <row r="63515" spans="6:6">
      <c r="F63515" s="1846"/>
    </row>
    <row r="63516" spans="6:6">
      <c r="F63516" s="1846"/>
    </row>
    <row r="63517" spans="6:6">
      <c r="F63517" s="1846"/>
    </row>
    <row r="63518" spans="6:6">
      <c r="F63518" s="1846"/>
    </row>
    <row r="63519" spans="6:6">
      <c r="F63519" s="1846"/>
    </row>
    <row r="63520" spans="6:6">
      <c r="F63520" s="1846"/>
    </row>
    <row r="63521" spans="6:6">
      <c r="F63521" s="1846"/>
    </row>
    <row r="63522" spans="6:6">
      <c r="F63522" s="1846"/>
    </row>
    <row r="63523" spans="6:6">
      <c r="F63523" s="1846"/>
    </row>
    <row r="63524" spans="6:6">
      <c r="F63524" s="1846"/>
    </row>
    <row r="63525" spans="6:6">
      <c r="F63525" s="1846"/>
    </row>
    <row r="63526" spans="6:6">
      <c r="F63526" s="1846"/>
    </row>
    <row r="63527" spans="6:6">
      <c r="F63527" s="1846"/>
    </row>
    <row r="63528" spans="6:6">
      <c r="F63528" s="1846"/>
    </row>
    <row r="63529" spans="6:6">
      <c r="F63529" s="1846"/>
    </row>
    <row r="63530" spans="6:6">
      <c r="F63530" s="1846"/>
    </row>
    <row r="63531" spans="6:6">
      <c r="F63531" s="1846"/>
    </row>
    <row r="63532" spans="6:6">
      <c r="F63532" s="1846"/>
    </row>
    <row r="63533" spans="6:6">
      <c r="F63533" s="1846"/>
    </row>
    <row r="63534" spans="6:6">
      <c r="F63534" s="1846"/>
    </row>
    <row r="63535" spans="6:6">
      <c r="F63535" s="1846"/>
    </row>
    <row r="63536" spans="6:6">
      <c r="F63536" s="1846"/>
    </row>
    <row r="63537" spans="6:6">
      <c r="F63537" s="1846"/>
    </row>
    <row r="63538" spans="6:6">
      <c r="F63538" s="1846"/>
    </row>
    <row r="63539" spans="6:6">
      <c r="F63539" s="1846"/>
    </row>
    <row r="63540" spans="6:6">
      <c r="F63540" s="1846"/>
    </row>
    <row r="63541" spans="6:6">
      <c r="F63541" s="1846"/>
    </row>
    <row r="63542" spans="6:6">
      <c r="F63542" s="1846"/>
    </row>
    <row r="63543" spans="6:6">
      <c r="F63543" s="1846"/>
    </row>
    <row r="63544" spans="6:6">
      <c r="F63544" s="1846"/>
    </row>
    <row r="63545" spans="6:6">
      <c r="F63545" s="1846"/>
    </row>
    <row r="63546" spans="6:6">
      <c r="F63546" s="1846"/>
    </row>
    <row r="63547" spans="6:6">
      <c r="F63547" s="1846"/>
    </row>
    <row r="63548" spans="6:6">
      <c r="F63548" s="1846"/>
    </row>
    <row r="63549" spans="6:6">
      <c r="F63549" s="1846"/>
    </row>
    <row r="63550" spans="6:6">
      <c r="F63550" s="1846"/>
    </row>
    <row r="63551" spans="6:6">
      <c r="F63551" s="1846"/>
    </row>
    <row r="63552" spans="6:6">
      <c r="F63552" s="1846"/>
    </row>
    <row r="63553" spans="6:6">
      <c r="F63553" s="1846"/>
    </row>
    <row r="63554" spans="6:6">
      <c r="F63554" s="1846"/>
    </row>
    <row r="63555" spans="6:6">
      <c r="F63555" s="1846"/>
    </row>
    <row r="63556" spans="6:6">
      <c r="F63556" s="1846"/>
    </row>
    <row r="63557" spans="6:6">
      <c r="F63557" s="1846"/>
    </row>
    <row r="63558" spans="6:6">
      <c r="F63558" s="1846"/>
    </row>
    <row r="63559" spans="6:6">
      <c r="F63559" s="1846"/>
    </row>
    <row r="63560" spans="6:6">
      <c r="F63560" s="1846"/>
    </row>
    <row r="63561" spans="6:6">
      <c r="F63561" s="1846"/>
    </row>
    <row r="63562" spans="6:6">
      <c r="F63562" s="1846"/>
    </row>
    <row r="63563" spans="6:6">
      <c r="F63563" s="1846"/>
    </row>
    <row r="63564" spans="6:6">
      <c r="F63564" s="1846"/>
    </row>
    <row r="63565" spans="6:6">
      <c r="F63565" s="1846"/>
    </row>
    <row r="63566" spans="6:6">
      <c r="F63566" s="1846"/>
    </row>
    <row r="63567" spans="6:6">
      <c r="F63567" s="1846"/>
    </row>
    <row r="63568" spans="6:6">
      <c r="F63568" s="1846"/>
    </row>
    <row r="63569" spans="6:6">
      <c r="F63569" s="1846"/>
    </row>
    <row r="63570" spans="6:6">
      <c r="F63570" s="1846"/>
    </row>
    <row r="63571" spans="6:6">
      <c r="F63571" s="1846"/>
    </row>
    <row r="63572" spans="6:6">
      <c r="F63572" s="1846"/>
    </row>
    <row r="63573" spans="6:6">
      <c r="F63573" s="1846"/>
    </row>
    <row r="63574" spans="6:6">
      <c r="F63574" s="1846"/>
    </row>
    <row r="63575" spans="6:6">
      <c r="F63575" s="1846"/>
    </row>
    <row r="63576" spans="6:6">
      <c r="F63576" s="1846"/>
    </row>
    <row r="63577" spans="6:6">
      <c r="F63577" s="1846"/>
    </row>
    <row r="63578" spans="6:6">
      <c r="F63578" s="1846"/>
    </row>
    <row r="63579" spans="6:6">
      <c r="F63579" s="1846"/>
    </row>
    <row r="63580" spans="6:6">
      <c r="F63580" s="1846"/>
    </row>
    <row r="63581" spans="6:6">
      <c r="F63581" s="1846"/>
    </row>
    <row r="63582" spans="6:6">
      <c r="F63582" s="1846"/>
    </row>
    <row r="63583" spans="6:6">
      <c r="F63583" s="1846"/>
    </row>
    <row r="63584" spans="6:6">
      <c r="F63584" s="1846"/>
    </row>
    <row r="63585" spans="6:6">
      <c r="F63585" s="1846"/>
    </row>
    <row r="63586" spans="6:6">
      <c r="F63586" s="1846"/>
    </row>
    <row r="63587" spans="6:6">
      <c r="F63587" s="1846"/>
    </row>
    <row r="63588" spans="6:6">
      <c r="F63588" s="1846"/>
    </row>
    <row r="63589" spans="6:6">
      <c r="F63589" s="1846"/>
    </row>
    <row r="63590" spans="6:6">
      <c r="F63590" s="1846"/>
    </row>
    <row r="63591" spans="6:6">
      <c r="F63591" s="1846"/>
    </row>
    <row r="63592" spans="6:6">
      <c r="F63592" s="1846"/>
    </row>
    <row r="63593" spans="6:6">
      <c r="F63593" s="1846"/>
    </row>
    <row r="63594" spans="6:6">
      <c r="F63594" s="1846"/>
    </row>
    <row r="63595" spans="6:6">
      <c r="F63595" s="1846"/>
    </row>
    <row r="63596" spans="6:6">
      <c r="F63596" s="1846"/>
    </row>
    <row r="63597" spans="6:6">
      <c r="F63597" s="1846"/>
    </row>
    <row r="63598" spans="6:6">
      <c r="F63598" s="1846"/>
    </row>
    <row r="63599" spans="6:6">
      <c r="F63599" s="1846"/>
    </row>
    <row r="63600" spans="6:6">
      <c r="F63600" s="1846"/>
    </row>
    <row r="63601" spans="6:6">
      <c r="F63601" s="1846"/>
    </row>
    <row r="63602" spans="6:6">
      <c r="F63602" s="1846"/>
    </row>
    <row r="63603" spans="6:6">
      <c r="F63603" s="1846"/>
    </row>
    <row r="63604" spans="6:6">
      <c r="F63604" s="1846"/>
    </row>
    <row r="63605" spans="6:6">
      <c r="F63605" s="1846"/>
    </row>
    <row r="63606" spans="6:6">
      <c r="F63606" s="1846"/>
    </row>
    <row r="63607" spans="6:6">
      <c r="F63607" s="1846"/>
    </row>
    <row r="63608" spans="6:6">
      <c r="F63608" s="1846"/>
    </row>
    <row r="63609" spans="6:6">
      <c r="F63609" s="1846"/>
    </row>
    <row r="63610" spans="6:6">
      <c r="F63610" s="1846"/>
    </row>
    <row r="63611" spans="6:6">
      <c r="F63611" s="1846"/>
    </row>
    <row r="63612" spans="6:6">
      <c r="F63612" s="1846"/>
    </row>
    <row r="63613" spans="6:6">
      <c r="F63613" s="1846"/>
    </row>
    <row r="63614" spans="6:6">
      <c r="F63614" s="1846"/>
    </row>
    <row r="63615" spans="6:6">
      <c r="F63615" s="1846"/>
    </row>
    <row r="63616" spans="6:6">
      <c r="F63616" s="1846"/>
    </row>
    <row r="63617" spans="6:6">
      <c r="F63617" s="1846"/>
    </row>
    <row r="63618" spans="6:6">
      <c r="F63618" s="1846"/>
    </row>
    <row r="63619" spans="6:6">
      <c r="F63619" s="1846"/>
    </row>
    <row r="63620" spans="6:6">
      <c r="F63620" s="1846"/>
    </row>
    <row r="63621" spans="6:6">
      <c r="F63621" s="1846"/>
    </row>
    <row r="63622" spans="6:6">
      <c r="F63622" s="1846"/>
    </row>
    <row r="63623" spans="6:6">
      <c r="F63623" s="1846"/>
    </row>
    <row r="63624" spans="6:6">
      <c r="F63624" s="1846"/>
    </row>
    <row r="63625" spans="6:6">
      <c r="F63625" s="1846"/>
    </row>
    <row r="63626" spans="6:6">
      <c r="F63626" s="1846"/>
    </row>
    <row r="63627" spans="6:6">
      <c r="F63627" s="1846"/>
    </row>
    <row r="63628" spans="6:6">
      <c r="F63628" s="1846"/>
    </row>
    <row r="63629" spans="6:6">
      <c r="F63629" s="1846"/>
    </row>
    <row r="63630" spans="6:6">
      <c r="F63630" s="1846"/>
    </row>
    <row r="63631" spans="6:6">
      <c r="F63631" s="1846"/>
    </row>
    <row r="63632" spans="6:6">
      <c r="F63632" s="1846"/>
    </row>
    <row r="63633" spans="6:6">
      <c r="F63633" s="1846"/>
    </row>
    <row r="63634" spans="6:6">
      <c r="F63634" s="1846"/>
    </row>
    <row r="63635" spans="6:6">
      <c r="F63635" s="1846"/>
    </row>
    <row r="63636" spans="6:6">
      <c r="F63636" s="1846"/>
    </row>
    <row r="63637" spans="6:6">
      <c r="F63637" s="1846"/>
    </row>
    <row r="63638" spans="6:6">
      <c r="F63638" s="1846"/>
    </row>
    <row r="63639" spans="6:6">
      <c r="F63639" s="1846"/>
    </row>
    <row r="63640" spans="6:6">
      <c r="F63640" s="1846"/>
    </row>
    <row r="63641" spans="6:6">
      <c r="F63641" s="1846"/>
    </row>
    <row r="63642" spans="6:6">
      <c r="F63642" s="1846"/>
    </row>
    <row r="63643" spans="6:6">
      <c r="F63643" s="1846"/>
    </row>
    <row r="63644" spans="6:6">
      <c r="F63644" s="1846"/>
    </row>
    <row r="63645" spans="6:6">
      <c r="F63645" s="1846"/>
    </row>
    <row r="63646" spans="6:6">
      <c r="F63646" s="1846"/>
    </row>
    <row r="63647" spans="6:6">
      <c r="F63647" s="1846"/>
    </row>
    <row r="63648" spans="6:6">
      <c r="F63648" s="1846"/>
    </row>
    <row r="63649" spans="6:6">
      <c r="F63649" s="1846"/>
    </row>
    <row r="63650" spans="6:6">
      <c r="F63650" s="1846"/>
    </row>
    <row r="63651" spans="6:6">
      <c r="F63651" s="1846"/>
    </row>
    <row r="63652" spans="6:6">
      <c r="F63652" s="1846"/>
    </row>
    <row r="63653" spans="6:6">
      <c r="F63653" s="1846"/>
    </row>
    <row r="63654" spans="6:6">
      <c r="F63654" s="1846"/>
    </row>
    <row r="63655" spans="6:6">
      <c r="F63655" s="1846"/>
    </row>
    <row r="63656" spans="6:6">
      <c r="F63656" s="1846"/>
    </row>
    <row r="63657" spans="6:6">
      <c r="F63657" s="1846"/>
    </row>
    <row r="63658" spans="6:6">
      <c r="F63658" s="1846"/>
    </row>
    <row r="63659" spans="6:6">
      <c r="F63659" s="1846"/>
    </row>
    <row r="63660" spans="6:6">
      <c r="F63660" s="1846"/>
    </row>
    <row r="63661" spans="6:6">
      <c r="F63661" s="1846"/>
    </row>
    <row r="63662" spans="6:6">
      <c r="F63662" s="1846"/>
    </row>
    <row r="63663" spans="6:6">
      <c r="F63663" s="1846"/>
    </row>
    <row r="63664" spans="6:6">
      <c r="F63664" s="1846"/>
    </row>
    <row r="63665" spans="6:6">
      <c r="F63665" s="1846"/>
    </row>
    <row r="63666" spans="6:6">
      <c r="F63666" s="1846"/>
    </row>
    <row r="63667" spans="6:6">
      <c r="F63667" s="1846"/>
    </row>
    <row r="63668" spans="6:6">
      <c r="F63668" s="1846"/>
    </row>
    <row r="63669" spans="6:6">
      <c r="F63669" s="1846"/>
    </row>
    <row r="63670" spans="6:6">
      <c r="F63670" s="1846"/>
    </row>
    <row r="63671" spans="6:6">
      <c r="F63671" s="1846"/>
    </row>
    <row r="63672" spans="6:6">
      <c r="F63672" s="1846"/>
    </row>
    <row r="63673" spans="6:6">
      <c r="F63673" s="1846"/>
    </row>
    <row r="63674" spans="6:6">
      <c r="F63674" s="1846"/>
    </row>
    <row r="63675" spans="6:6">
      <c r="F63675" s="1846"/>
    </row>
    <row r="63676" spans="6:6">
      <c r="F63676" s="1846"/>
    </row>
    <row r="63677" spans="6:6">
      <c r="F63677" s="1846"/>
    </row>
    <row r="63678" spans="6:6">
      <c r="F63678" s="1846"/>
    </row>
    <row r="63679" spans="6:6">
      <c r="F63679" s="1846"/>
    </row>
    <row r="63680" spans="6:6">
      <c r="F63680" s="1846"/>
    </row>
    <row r="63681" spans="6:6">
      <c r="F63681" s="1846"/>
    </row>
    <row r="63682" spans="6:6">
      <c r="F63682" s="1846"/>
    </row>
    <row r="63683" spans="6:6">
      <c r="F63683" s="1846"/>
    </row>
    <row r="63684" spans="6:6">
      <c r="F63684" s="1846"/>
    </row>
    <row r="63685" spans="6:6">
      <c r="F63685" s="1846"/>
    </row>
    <row r="63686" spans="6:6">
      <c r="F63686" s="1846"/>
    </row>
    <row r="63687" spans="6:6">
      <c r="F63687" s="1846"/>
    </row>
    <row r="63688" spans="6:6">
      <c r="F63688" s="1846"/>
    </row>
    <row r="63689" spans="6:6">
      <c r="F63689" s="1846"/>
    </row>
    <row r="63690" spans="6:6">
      <c r="F63690" s="1846"/>
    </row>
    <row r="63691" spans="6:6">
      <c r="F63691" s="1846"/>
    </row>
    <row r="63692" spans="6:6">
      <c r="F63692" s="1846"/>
    </row>
    <row r="63693" spans="6:6">
      <c r="F63693" s="1846"/>
    </row>
    <row r="63694" spans="6:6">
      <c r="F63694" s="1846"/>
    </row>
    <row r="63695" spans="6:6">
      <c r="F63695" s="1846"/>
    </row>
    <row r="63696" spans="6:6">
      <c r="F63696" s="1846"/>
    </row>
    <row r="63697" spans="6:6">
      <c r="F63697" s="1846"/>
    </row>
    <row r="63698" spans="6:6">
      <c r="F63698" s="1846"/>
    </row>
    <row r="63699" spans="6:6">
      <c r="F63699" s="1846"/>
    </row>
    <row r="63700" spans="6:6">
      <c r="F63700" s="1846"/>
    </row>
    <row r="63701" spans="6:6">
      <c r="F63701" s="1846"/>
    </row>
    <row r="63702" spans="6:6">
      <c r="F63702" s="1846"/>
    </row>
    <row r="63703" spans="6:6">
      <c r="F63703" s="1846"/>
    </row>
    <row r="63704" spans="6:6">
      <c r="F63704" s="1846"/>
    </row>
    <row r="63705" spans="6:6">
      <c r="F63705" s="1846"/>
    </row>
    <row r="63706" spans="6:6">
      <c r="F63706" s="1846"/>
    </row>
    <row r="63707" spans="6:6">
      <c r="F63707" s="1846"/>
    </row>
    <row r="63708" spans="6:6">
      <c r="F63708" s="1846"/>
    </row>
    <row r="63709" spans="6:6">
      <c r="F63709" s="1846"/>
    </row>
    <row r="63710" spans="6:6">
      <c r="F63710" s="1846"/>
    </row>
    <row r="63711" spans="6:6">
      <c r="F63711" s="1846"/>
    </row>
    <row r="63712" spans="6:6">
      <c r="F63712" s="1846"/>
    </row>
    <row r="63713" spans="6:6">
      <c r="F63713" s="1846"/>
    </row>
    <row r="63714" spans="6:6">
      <c r="F63714" s="1846"/>
    </row>
    <row r="63715" spans="6:6">
      <c r="F63715" s="1846"/>
    </row>
    <row r="63716" spans="6:6">
      <c r="F63716" s="1846"/>
    </row>
    <row r="63717" spans="6:6">
      <c r="F63717" s="1846"/>
    </row>
    <row r="63718" spans="6:6">
      <c r="F63718" s="1846"/>
    </row>
    <row r="63719" spans="6:6">
      <c r="F63719" s="1846"/>
    </row>
    <row r="63720" spans="6:6">
      <c r="F63720" s="1846"/>
    </row>
    <row r="63721" spans="6:6">
      <c r="F63721" s="1846"/>
    </row>
    <row r="63722" spans="6:6">
      <c r="F63722" s="1846"/>
    </row>
    <row r="63723" spans="6:6">
      <c r="F63723" s="1846"/>
    </row>
    <row r="63724" spans="6:6">
      <c r="F63724" s="1846"/>
    </row>
    <row r="63725" spans="6:6">
      <c r="F63725" s="1846"/>
    </row>
    <row r="63726" spans="6:6">
      <c r="F63726" s="1846"/>
    </row>
    <row r="63727" spans="6:6">
      <c r="F63727" s="1846"/>
    </row>
    <row r="63728" spans="6:6">
      <c r="F63728" s="1846"/>
    </row>
    <row r="63729" spans="6:6">
      <c r="F63729" s="1846"/>
    </row>
    <row r="63730" spans="6:6">
      <c r="F63730" s="1846"/>
    </row>
    <row r="63731" spans="6:6">
      <c r="F63731" s="1846"/>
    </row>
    <row r="63732" spans="6:6">
      <c r="F63732" s="1846"/>
    </row>
    <row r="63733" spans="6:6">
      <c r="F63733" s="1846"/>
    </row>
    <row r="63734" spans="6:6">
      <c r="F63734" s="1846"/>
    </row>
    <row r="63735" spans="6:6">
      <c r="F63735" s="1846"/>
    </row>
    <row r="63736" spans="6:6">
      <c r="F63736" s="1846"/>
    </row>
    <row r="63737" spans="6:6">
      <c r="F63737" s="1846"/>
    </row>
    <row r="63738" spans="6:6">
      <c r="F63738" s="1846"/>
    </row>
    <row r="63739" spans="6:6">
      <c r="F63739" s="1846"/>
    </row>
    <row r="63740" spans="6:6">
      <c r="F63740" s="1846"/>
    </row>
    <row r="63741" spans="6:6">
      <c r="F63741" s="1846"/>
    </row>
    <row r="63742" spans="6:6">
      <c r="F63742" s="1846"/>
    </row>
    <row r="63743" spans="6:6">
      <c r="F63743" s="1846"/>
    </row>
    <row r="63744" spans="6:6">
      <c r="F63744" s="1846"/>
    </row>
    <row r="63745" spans="6:6">
      <c r="F63745" s="1846"/>
    </row>
    <row r="63746" spans="6:6">
      <c r="F63746" s="1846"/>
    </row>
    <row r="63747" spans="6:6">
      <c r="F63747" s="1846"/>
    </row>
    <row r="63748" spans="6:6">
      <c r="F63748" s="1846"/>
    </row>
    <row r="63749" spans="6:6">
      <c r="F63749" s="1846"/>
    </row>
    <row r="63750" spans="6:6">
      <c r="F63750" s="1846"/>
    </row>
    <row r="63751" spans="6:6">
      <c r="F63751" s="1846"/>
    </row>
    <row r="63752" spans="6:6">
      <c r="F63752" s="1846"/>
    </row>
    <row r="63753" spans="6:6">
      <c r="F63753" s="1846"/>
    </row>
    <row r="63754" spans="6:6">
      <c r="F63754" s="1846"/>
    </row>
    <row r="63755" spans="6:6">
      <c r="F63755" s="1846"/>
    </row>
    <row r="63756" spans="6:6">
      <c r="F63756" s="1846"/>
    </row>
    <row r="63757" spans="6:6">
      <c r="F63757" s="1846"/>
    </row>
    <row r="63758" spans="6:6">
      <c r="F63758" s="1846"/>
    </row>
    <row r="63759" spans="6:6">
      <c r="F63759" s="1846"/>
    </row>
    <row r="63760" spans="6:6">
      <c r="F63760" s="1846"/>
    </row>
    <row r="63761" spans="6:6">
      <c r="F63761" s="1846"/>
    </row>
    <row r="63762" spans="6:6">
      <c r="F63762" s="1846"/>
    </row>
    <row r="63763" spans="6:6">
      <c r="F63763" s="1846"/>
    </row>
    <row r="63764" spans="6:6">
      <c r="F63764" s="1846"/>
    </row>
    <row r="63765" spans="6:6">
      <c r="F63765" s="1846"/>
    </row>
    <row r="63766" spans="6:6">
      <c r="F63766" s="1846"/>
    </row>
    <row r="63767" spans="6:6">
      <c r="F63767" s="1846"/>
    </row>
    <row r="63768" spans="6:6">
      <c r="F63768" s="1846"/>
    </row>
    <row r="63769" spans="6:6">
      <c r="F63769" s="1846"/>
    </row>
    <row r="63770" spans="6:6">
      <c r="F63770" s="1846"/>
    </row>
    <row r="63771" spans="6:6">
      <c r="F63771" s="1846"/>
    </row>
    <row r="63772" spans="6:6">
      <c r="F63772" s="1846"/>
    </row>
    <row r="63773" spans="6:6">
      <c r="F63773" s="1846"/>
    </row>
    <row r="63774" spans="6:6">
      <c r="F63774" s="1846"/>
    </row>
    <row r="63775" spans="6:6">
      <c r="F63775" s="1846"/>
    </row>
    <row r="63776" spans="6:6">
      <c r="F63776" s="1846"/>
    </row>
    <row r="63777" spans="6:6">
      <c r="F63777" s="1846"/>
    </row>
    <row r="63778" spans="6:6">
      <c r="F63778" s="1846"/>
    </row>
    <row r="63779" spans="6:6">
      <c r="F63779" s="1846"/>
    </row>
    <row r="63780" spans="6:6">
      <c r="F63780" s="1846"/>
    </row>
    <row r="63781" spans="6:6">
      <c r="F63781" s="1846"/>
    </row>
    <row r="63782" spans="6:6">
      <c r="F63782" s="1846"/>
    </row>
    <row r="63783" spans="6:6">
      <c r="F63783" s="1846"/>
    </row>
    <row r="63784" spans="6:6">
      <c r="F63784" s="1846"/>
    </row>
    <row r="63785" spans="6:6">
      <c r="F63785" s="1846"/>
    </row>
    <row r="63786" spans="6:6">
      <c r="F63786" s="1846"/>
    </row>
    <row r="63787" spans="6:6">
      <c r="F63787" s="1846"/>
    </row>
    <row r="63788" spans="6:6">
      <c r="F63788" s="1846"/>
    </row>
    <row r="63789" spans="6:6">
      <c r="F63789" s="1846"/>
    </row>
    <row r="63790" spans="6:6">
      <c r="F63790" s="1846"/>
    </row>
    <row r="63791" spans="6:6">
      <c r="F63791" s="1846"/>
    </row>
    <row r="63792" spans="6:6">
      <c r="F63792" s="1846"/>
    </row>
    <row r="63793" spans="6:6">
      <c r="F63793" s="1846"/>
    </row>
    <row r="63794" spans="6:6">
      <c r="F63794" s="1846"/>
    </row>
    <row r="63795" spans="6:6">
      <c r="F63795" s="1846"/>
    </row>
    <row r="63796" spans="6:6">
      <c r="F63796" s="1846"/>
    </row>
    <row r="63797" spans="6:6">
      <c r="F63797" s="1846"/>
    </row>
    <row r="63798" spans="6:6">
      <c r="F63798" s="1846"/>
    </row>
    <row r="63799" spans="6:6">
      <c r="F63799" s="1846"/>
    </row>
    <row r="63800" spans="6:6">
      <c r="F63800" s="1846"/>
    </row>
    <row r="63801" spans="6:6">
      <c r="F63801" s="1846"/>
    </row>
    <row r="63802" spans="6:6">
      <c r="F63802" s="1846"/>
    </row>
    <row r="63803" spans="6:6">
      <c r="F63803" s="1846"/>
    </row>
    <row r="63804" spans="6:6">
      <c r="F63804" s="1846"/>
    </row>
    <row r="63805" spans="6:6">
      <c r="F63805" s="1846"/>
    </row>
    <row r="63806" spans="6:6">
      <c r="F63806" s="1846"/>
    </row>
    <row r="63807" spans="6:6">
      <c r="F63807" s="1846"/>
    </row>
    <row r="63808" spans="6:6">
      <c r="F63808" s="1846"/>
    </row>
    <row r="63809" spans="6:6">
      <c r="F63809" s="1846"/>
    </row>
    <row r="63810" spans="6:6">
      <c r="F63810" s="1846"/>
    </row>
    <row r="63811" spans="6:6">
      <c r="F63811" s="1846"/>
    </row>
    <row r="63812" spans="6:6">
      <c r="F63812" s="1846"/>
    </row>
    <row r="63813" spans="6:6">
      <c r="F63813" s="1846"/>
    </row>
    <row r="63814" spans="6:6">
      <c r="F63814" s="1846"/>
    </row>
    <row r="63815" spans="6:6">
      <c r="F63815" s="1846"/>
    </row>
    <row r="63816" spans="6:6">
      <c r="F63816" s="1846"/>
    </row>
    <row r="63817" spans="6:6">
      <c r="F63817" s="1846"/>
    </row>
    <row r="63818" spans="6:6">
      <c r="F63818" s="1846"/>
    </row>
    <row r="63819" spans="6:6">
      <c r="F63819" s="1846"/>
    </row>
    <row r="63820" spans="6:6">
      <c r="F63820" s="1846"/>
    </row>
    <row r="63821" spans="6:6">
      <c r="F63821" s="1846"/>
    </row>
    <row r="63822" spans="6:6">
      <c r="F63822" s="1846"/>
    </row>
    <row r="63823" spans="6:6">
      <c r="F63823" s="1846"/>
    </row>
    <row r="63824" spans="6:6">
      <c r="F63824" s="1846"/>
    </row>
    <row r="63825" spans="6:6">
      <c r="F63825" s="1846"/>
    </row>
    <row r="63826" spans="6:6">
      <c r="F63826" s="1846"/>
    </row>
    <row r="63827" spans="6:6">
      <c r="F63827" s="1846"/>
    </row>
    <row r="63828" spans="6:6">
      <c r="F63828" s="1846"/>
    </row>
    <row r="63829" spans="6:6">
      <c r="F63829" s="1846"/>
    </row>
    <row r="63830" spans="6:6">
      <c r="F63830" s="1846"/>
    </row>
    <row r="63831" spans="6:6">
      <c r="F63831" s="1846"/>
    </row>
    <row r="63832" spans="6:6">
      <c r="F63832" s="1846"/>
    </row>
    <row r="63833" spans="6:6">
      <c r="F63833" s="1846"/>
    </row>
    <row r="63834" spans="6:6">
      <c r="F63834" s="1846"/>
    </row>
    <row r="63835" spans="6:6">
      <c r="F63835" s="1846"/>
    </row>
    <row r="63836" spans="6:6">
      <c r="F63836" s="1846"/>
    </row>
    <row r="63837" spans="6:6">
      <c r="F63837" s="1846"/>
    </row>
    <row r="63838" spans="6:6">
      <c r="F63838" s="1846"/>
    </row>
    <row r="63839" spans="6:6">
      <c r="F63839" s="1846"/>
    </row>
    <row r="63840" spans="6:6">
      <c r="F63840" s="1846"/>
    </row>
    <row r="63841" spans="6:6">
      <c r="F63841" s="1846"/>
    </row>
    <row r="63842" spans="6:6">
      <c r="F63842" s="1846"/>
    </row>
    <row r="63843" spans="6:6">
      <c r="F63843" s="1846"/>
    </row>
    <row r="63844" spans="6:6">
      <c r="F63844" s="1846"/>
    </row>
    <row r="63845" spans="6:6">
      <c r="F63845" s="1846"/>
    </row>
    <row r="63846" spans="6:6">
      <c r="F63846" s="1846"/>
    </row>
    <row r="63847" spans="6:6">
      <c r="F63847" s="1846"/>
    </row>
    <row r="63848" spans="6:6">
      <c r="F63848" s="1846"/>
    </row>
    <row r="63849" spans="6:6">
      <c r="F63849" s="1846"/>
    </row>
    <row r="63850" spans="6:6">
      <c r="F63850" s="1846"/>
    </row>
    <row r="63851" spans="6:6">
      <c r="F63851" s="1846"/>
    </row>
    <row r="63852" spans="6:6">
      <c r="F63852" s="1846"/>
    </row>
    <row r="63853" spans="6:6">
      <c r="F63853" s="1846"/>
    </row>
    <row r="63854" spans="6:6">
      <c r="F63854" s="1846"/>
    </row>
    <row r="63855" spans="6:6">
      <c r="F63855" s="1846"/>
    </row>
    <row r="63856" spans="6:6">
      <c r="F63856" s="1846"/>
    </row>
    <row r="63857" spans="6:6">
      <c r="F63857" s="1846"/>
    </row>
    <row r="63858" spans="6:6">
      <c r="F63858" s="1846"/>
    </row>
    <row r="63859" spans="6:6">
      <c r="F63859" s="1846"/>
    </row>
    <row r="63860" spans="6:6">
      <c r="F63860" s="1846"/>
    </row>
    <row r="63861" spans="6:6">
      <c r="F63861" s="1846"/>
    </row>
    <row r="63862" spans="6:6">
      <c r="F63862" s="1846"/>
    </row>
    <row r="63863" spans="6:6">
      <c r="F63863" s="1846"/>
    </row>
    <row r="63864" spans="6:6">
      <c r="F63864" s="1846"/>
    </row>
    <row r="63865" spans="6:6">
      <c r="F63865" s="1846"/>
    </row>
    <row r="63866" spans="6:6">
      <c r="F63866" s="1846"/>
    </row>
    <row r="63867" spans="6:6">
      <c r="F63867" s="1846"/>
    </row>
    <row r="63868" spans="6:6">
      <c r="F63868" s="1846"/>
    </row>
    <row r="63869" spans="6:6">
      <c r="F63869" s="1846"/>
    </row>
    <row r="63870" spans="6:6">
      <c r="F63870" s="1846"/>
    </row>
    <row r="63871" spans="6:6">
      <c r="F63871" s="1846"/>
    </row>
    <row r="63872" spans="6:6">
      <c r="F63872" s="1846"/>
    </row>
    <row r="63873" spans="6:6">
      <c r="F63873" s="1846"/>
    </row>
    <row r="63874" spans="6:6">
      <c r="F63874" s="1846"/>
    </row>
    <row r="63875" spans="6:6">
      <c r="F63875" s="1846"/>
    </row>
    <row r="63876" spans="6:6">
      <c r="F63876" s="1846"/>
    </row>
    <row r="63877" spans="6:6">
      <c r="F63877" s="1846"/>
    </row>
    <row r="63878" spans="6:6">
      <c r="F63878" s="1846"/>
    </row>
    <row r="63879" spans="6:6">
      <c r="F63879" s="1846"/>
    </row>
    <row r="63880" spans="6:6">
      <c r="F63880" s="1846"/>
    </row>
    <row r="63881" spans="6:6">
      <c r="F63881" s="1846"/>
    </row>
    <row r="63882" spans="6:6">
      <c r="F63882" s="1846"/>
    </row>
    <row r="63883" spans="6:6">
      <c r="F63883" s="1846"/>
    </row>
    <row r="63884" spans="6:6">
      <c r="F63884" s="1846"/>
    </row>
    <row r="63885" spans="6:6">
      <c r="F63885" s="1846"/>
    </row>
    <row r="63886" spans="6:6">
      <c r="F63886" s="1846"/>
    </row>
    <row r="63887" spans="6:6">
      <c r="F63887" s="1846"/>
    </row>
    <row r="63888" spans="6:6">
      <c r="F63888" s="1846"/>
    </row>
    <row r="63889" spans="6:6">
      <c r="F63889" s="1846"/>
    </row>
    <row r="63890" spans="6:6">
      <c r="F63890" s="1846"/>
    </row>
    <row r="63891" spans="6:6">
      <c r="F63891" s="1846"/>
    </row>
    <row r="63892" spans="6:6">
      <c r="F63892" s="1846"/>
    </row>
    <row r="63893" spans="6:6">
      <c r="F63893" s="1846"/>
    </row>
    <row r="63894" spans="6:6">
      <c r="F63894" s="1846"/>
    </row>
    <row r="63895" spans="6:6">
      <c r="F63895" s="1846"/>
    </row>
    <row r="63896" spans="6:6">
      <c r="F63896" s="1846"/>
    </row>
    <row r="63897" spans="6:6">
      <c r="F63897" s="1846"/>
    </row>
    <row r="63898" spans="6:6">
      <c r="F63898" s="1846"/>
    </row>
    <row r="63899" spans="6:6">
      <c r="F63899" s="1846"/>
    </row>
    <row r="63900" spans="6:6">
      <c r="F63900" s="1846"/>
    </row>
    <row r="63901" spans="6:6">
      <c r="F63901" s="1846"/>
    </row>
    <row r="63902" spans="6:6">
      <c r="F63902" s="1846"/>
    </row>
    <row r="63903" spans="6:6">
      <c r="F63903" s="1846"/>
    </row>
    <row r="63904" spans="6:6">
      <c r="F63904" s="1846"/>
    </row>
    <row r="63905" spans="6:6">
      <c r="F63905" s="1846"/>
    </row>
    <row r="63906" spans="6:6">
      <c r="F63906" s="1846"/>
    </row>
    <row r="63907" spans="6:6">
      <c r="F63907" s="1846"/>
    </row>
    <row r="63908" spans="6:6">
      <c r="F63908" s="1846"/>
    </row>
    <row r="63909" spans="6:6">
      <c r="F63909" s="1846"/>
    </row>
    <row r="63910" spans="6:6">
      <c r="F63910" s="1846"/>
    </row>
    <row r="63911" spans="6:6">
      <c r="F63911" s="1846"/>
    </row>
    <row r="63912" spans="6:6">
      <c r="F63912" s="1846"/>
    </row>
    <row r="63913" spans="6:6">
      <c r="F63913" s="1846"/>
    </row>
    <row r="63914" spans="6:6">
      <c r="F63914" s="1846"/>
    </row>
    <row r="63915" spans="6:6">
      <c r="F63915" s="1846"/>
    </row>
    <row r="63916" spans="6:6">
      <c r="F63916" s="1846"/>
    </row>
    <row r="63917" spans="6:6">
      <c r="F63917" s="1846"/>
    </row>
    <row r="63918" spans="6:6">
      <c r="F63918" s="1846"/>
    </row>
    <row r="63919" spans="6:6">
      <c r="F63919" s="1846"/>
    </row>
    <row r="63920" spans="6:6">
      <c r="F63920" s="1846"/>
    </row>
    <row r="63921" spans="6:6">
      <c r="F63921" s="1846"/>
    </row>
    <row r="63922" spans="6:6">
      <c r="F63922" s="1846"/>
    </row>
    <row r="63923" spans="6:6">
      <c r="F63923" s="1846"/>
    </row>
    <row r="63924" spans="6:6">
      <c r="F63924" s="1846"/>
    </row>
    <row r="63925" spans="6:6">
      <c r="F63925" s="1846"/>
    </row>
    <row r="63926" spans="6:6">
      <c r="F63926" s="1846"/>
    </row>
    <row r="63927" spans="6:6">
      <c r="F63927" s="1846"/>
    </row>
    <row r="63928" spans="6:6">
      <c r="F63928" s="1846"/>
    </row>
    <row r="63929" spans="6:6">
      <c r="F63929" s="1846"/>
    </row>
    <row r="63930" spans="6:6">
      <c r="F63930" s="1846"/>
    </row>
    <row r="63931" spans="6:6">
      <c r="F63931" s="1846"/>
    </row>
    <row r="63932" spans="6:6">
      <c r="F63932" s="1846"/>
    </row>
    <row r="63933" spans="6:6">
      <c r="F63933" s="1846"/>
    </row>
    <row r="63934" spans="6:6">
      <c r="F63934" s="1846"/>
    </row>
    <row r="63935" spans="6:6">
      <c r="F63935" s="1846"/>
    </row>
    <row r="63936" spans="6:6">
      <c r="F63936" s="1846"/>
    </row>
    <row r="63937" spans="6:6">
      <c r="F63937" s="1846"/>
    </row>
    <row r="63938" spans="6:6">
      <c r="F63938" s="1846"/>
    </row>
    <row r="63939" spans="6:6">
      <c r="F63939" s="1846"/>
    </row>
    <row r="63940" spans="6:6">
      <c r="F63940" s="1846"/>
    </row>
    <row r="63941" spans="6:6">
      <c r="F63941" s="1846"/>
    </row>
    <row r="63942" spans="6:6">
      <c r="F63942" s="1846"/>
    </row>
    <row r="63943" spans="6:6">
      <c r="F63943" s="1846"/>
    </row>
    <row r="63944" spans="6:6">
      <c r="F63944" s="1846"/>
    </row>
    <row r="63945" spans="6:6">
      <c r="F63945" s="1846"/>
    </row>
    <row r="63946" spans="6:6">
      <c r="F63946" s="1846"/>
    </row>
    <row r="63947" spans="6:6">
      <c r="F63947" s="1846"/>
    </row>
    <row r="63948" spans="6:6">
      <c r="F63948" s="1846"/>
    </row>
    <row r="63949" spans="6:6">
      <c r="F63949" s="1846"/>
    </row>
    <row r="63950" spans="6:6">
      <c r="F63950" s="1846"/>
    </row>
    <row r="63951" spans="6:6">
      <c r="F63951" s="1846"/>
    </row>
    <row r="63952" spans="6:6">
      <c r="F63952" s="1846"/>
    </row>
    <row r="63953" spans="6:6">
      <c r="F63953" s="1846"/>
    </row>
    <row r="63954" spans="6:6">
      <c r="F63954" s="1846"/>
    </row>
    <row r="63955" spans="6:6">
      <c r="F63955" s="1846"/>
    </row>
    <row r="63956" spans="6:6">
      <c r="F63956" s="1846"/>
    </row>
    <row r="63957" spans="6:6">
      <c r="F63957" s="1846"/>
    </row>
    <row r="63958" spans="6:6">
      <c r="F63958" s="1846"/>
    </row>
    <row r="63959" spans="6:6">
      <c r="F63959" s="1846"/>
    </row>
    <row r="63960" spans="6:6">
      <c r="F63960" s="1846"/>
    </row>
    <row r="63961" spans="6:6">
      <c r="F63961" s="1846"/>
    </row>
    <row r="63962" spans="6:6">
      <c r="F63962" s="1846"/>
    </row>
    <row r="63963" spans="6:6">
      <c r="F63963" s="1846"/>
    </row>
    <row r="63964" spans="6:6">
      <c r="F63964" s="1846"/>
    </row>
    <row r="63965" spans="6:6">
      <c r="F63965" s="1846"/>
    </row>
    <row r="63966" spans="6:6">
      <c r="F63966" s="1846"/>
    </row>
    <row r="63967" spans="6:6">
      <c r="F63967" s="1846"/>
    </row>
    <row r="63968" spans="6:6">
      <c r="F63968" s="1846"/>
    </row>
    <row r="63969" spans="6:6">
      <c r="F63969" s="1846"/>
    </row>
    <row r="63970" spans="6:6">
      <c r="F63970" s="1846"/>
    </row>
    <row r="63971" spans="6:6">
      <c r="F63971" s="1846"/>
    </row>
    <row r="63972" spans="6:6">
      <c r="F63972" s="1846"/>
    </row>
    <row r="63973" spans="6:6">
      <c r="F63973" s="1846"/>
    </row>
    <row r="63974" spans="6:6">
      <c r="F63974" s="1846"/>
    </row>
    <row r="63975" spans="6:6">
      <c r="F63975" s="1846"/>
    </row>
    <row r="63976" spans="6:6">
      <c r="F63976" s="1846"/>
    </row>
    <row r="63977" spans="6:6">
      <c r="F63977" s="1846"/>
    </row>
    <row r="63978" spans="6:6">
      <c r="F63978" s="1846"/>
    </row>
    <row r="63979" spans="6:6">
      <c r="F63979" s="1846"/>
    </row>
    <row r="63980" spans="6:6">
      <c r="F63980" s="1846"/>
    </row>
    <row r="63981" spans="6:6">
      <c r="F63981" s="1846"/>
    </row>
    <row r="63982" spans="6:6">
      <c r="F63982" s="1846"/>
    </row>
    <row r="63983" spans="6:6">
      <c r="F63983" s="1846"/>
    </row>
    <row r="63984" spans="6:6">
      <c r="F63984" s="1846"/>
    </row>
    <row r="63985" spans="6:6">
      <c r="F63985" s="1846"/>
    </row>
    <row r="63986" spans="6:6">
      <c r="F63986" s="1846"/>
    </row>
    <row r="63987" spans="6:6">
      <c r="F63987" s="1846"/>
    </row>
    <row r="63988" spans="6:6">
      <c r="F63988" s="1846"/>
    </row>
    <row r="63989" spans="6:6">
      <c r="F63989" s="1846"/>
    </row>
    <row r="63990" spans="6:6">
      <c r="F63990" s="1846"/>
    </row>
    <row r="63991" spans="6:6">
      <c r="F63991" s="1846"/>
    </row>
    <row r="63992" spans="6:6">
      <c r="F63992" s="1846"/>
    </row>
    <row r="63993" spans="6:6">
      <c r="F63993" s="1846"/>
    </row>
    <row r="63994" spans="6:6">
      <c r="F63994" s="1846"/>
    </row>
    <row r="63995" spans="6:6">
      <c r="F63995" s="1846"/>
    </row>
    <row r="63996" spans="6:6">
      <c r="F63996" s="1846"/>
    </row>
    <row r="63997" spans="6:6">
      <c r="F63997" s="1846"/>
    </row>
    <row r="63998" spans="6:6">
      <c r="F63998" s="1846"/>
    </row>
    <row r="63999" spans="6:6">
      <c r="F63999" s="1846"/>
    </row>
    <row r="64000" spans="6:6">
      <c r="F64000" s="1846"/>
    </row>
    <row r="64001" spans="6:6">
      <c r="F64001" s="1846"/>
    </row>
    <row r="64002" spans="6:6">
      <c r="F64002" s="1846"/>
    </row>
    <row r="64003" spans="6:6">
      <c r="F64003" s="1846"/>
    </row>
    <row r="64004" spans="6:6">
      <c r="F64004" s="1846"/>
    </row>
    <row r="64005" spans="6:6">
      <c r="F64005" s="1846"/>
    </row>
    <row r="64006" spans="6:6">
      <c r="F64006" s="1846"/>
    </row>
    <row r="64007" spans="6:6">
      <c r="F64007" s="1846"/>
    </row>
    <row r="64008" spans="6:6">
      <c r="F64008" s="1846"/>
    </row>
    <row r="64009" spans="6:6">
      <c r="F64009" s="1846"/>
    </row>
    <row r="64010" spans="6:6">
      <c r="F64010" s="1846"/>
    </row>
    <row r="64011" spans="6:6">
      <c r="F64011" s="1846"/>
    </row>
    <row r="64012" spans="6:6">
      <c r="F64012" s="1846"/>
    </row>
    <row r="64013" spans="6:6">
      <c r="F64013" s="1846"/>
    </row>
    <row r="64014" spans="6:6">
      <c r="F64014" s="1846"/>
    </row>
    <row r="64015" spans="6:6">
      <c r="F64015" s="1846"/>
    </row>
    <row r="64016" spans="6:6">
      <c r="F64016" s="1846"/>
    </row>
    <row r="64017" spans="6:6">
      <c r="F64017" s="1846"/>
    </row>
    <row r="64018" spans="6:6">
      <c r="F64018" s="1846"/>
    </row>
    <row r="64019" spans="6:6">
      <c r="F64019" s="1846"/>
    </row>
    <row r="64020" spans="6:6">
      <c r="F64020" s="1846"/>
    </row>
    <row r="64021" spans="6:6">
      <c r="F64021" s="1846"/>
    </row>
    <row r="64022" spans="6:6">
      <c r="F64022" s="1846"/>
    </row>
    <row r="64023" spans="6:6">
      <c r="F64023" s="1846"/>
    </row>
    <row r="64024" spans="6:6">
      <c r="F64024" s="1846"/>
    </row>
    <row r="64025" spans="6:6">
      <c r="F64025" s="1846"/>
    </row>
    <row r="64026" spans="6:6">
      <c r="F64026" s="1846"/>
    </row>
    <row r="64027" spans="6:6">
      <c r="F64027" s="1846"/>
    </row>
    <row r="64028" spans="6:6">
      <c r="F64028" s="1846"/>
    </row>
    <row r="64029" spans="6:6">
      <c r="F64029" s="1846"/>
    </row>
    <row r="64030" spans="6:6">
      <c r="F64030" s="1846"/>
    </row>
    <row r="64031" spans="6:6">
      <c r="F64031" s="1846"/>
    </row>
    <row r="64032" spans="6:6">
      <c r="F64032" s="1846"/>
    </row>
    <row r="64033" spans="6:6">
      <c r="F64033" s="1846"/>
    </row>
    <row r="64034" spans="6:6">
      <c r="F64034" s="1846"/>
    </row>
    <row r="64035" spans="6:6">
      <c r="F64035" s="1846"/>
    </row>
    <row r="64036" spans="6:6">
      <c r="F64036" s="1846"/>
    </row>
    <row r="64037" spans="6:6">
      <c r="F64037" s="1846"/>
    </row>
    <row r="64038" spans="6:6">
      <c r="F64038" s="1846"/>
    </row>
    <row r="64039" spans="6:6">
      <c r="F64039" s="1846"/>
    </row>
    <row r="64040" spans="6:6">
      <c r="F64040" s="1846"/>
    </row>
    <row r="64041" spans="6:6">
      <c r="F64041" s="1846"/>
    </row>
    <row r="64042" spans="6:6">
      <c r="F64042" s="1846"/>
    </row>
    <row r="64043" spans="6:6">
      <c r="F64043" s="1846"/>
    </row>
    <row r="64044" spans="6:6">
      <c r="F64044" s="1846"/>
    </row>
    <row r="64045" spans="6:6">
      <c r="F64045" s="1846"/>
    </row>
    <row r="64046" spans="6:6">
      <c r="F64046" s="1846"/>
    </row>
    <row r="64047" spans="6:6">
      <c r="F64047" s="1846"/>
    </row>
    <row r="64048" spans="6:6">
      <c r="F64048" s="1846"/>
    </row>
    <row r="64049" spans="6:6">
      <c r="F64049" s="1846"/>
    </row>
    <row r="64050" spans="6:6">
      <c r="F64050" s="1846"/>
    </row>
    <row r="64051" spans="6:6">
      <c r="F64051" s="1846"/>
    </row>
    <row r="64052" spans="6:6">
      <c r="F64052" s="1846"/>
    </row>
    <row r="64053" spans="6:6">
      <c r="F64053" s="1846"/>
    </row>
    <row r="64054" spans="6:6">
      <c r="F64054" s="1846"/>
    </row>
    <row r="64055" spans="6:6">
      <c r="F64055" s="1846"/>
    </row>
    <row r="64056" spans="6:6">
      <c r="F64056" s="1846"/>
    </row>
    <row r="64057" spans="6:6">
      <c r="F64057" s="1846"/>
    </row>
    <row r="64058" spans="6:6">
      <c r="F64058" s="1846"/>
    </row>
    <row r="64059" spans="6:6">
      <c r="F64059" s="1846"/>
    </row>
    <row r="64060" spans="6:6">
      <c r="F64060" s="1846"/>
    </row>
    <row r="64061" spans="6:6">
      <c r="F64061" s="1846"/>
    </row>
    <row r="64062" spans="6:6">
      <c r="F64062" s="1846"/>
    </row>
    <row r="64063" spans="6:6">
      <c r="F64063" s="1846"/>
    </row>
    <row r="64064" spans="6:6">
      <c r="F64064" s="1846"/>
    </row>
    <row r="64065" spans="6:6">
      <c r="F64065" s="1846"/>
    </row>
    <row r="64066" spans="6:6">
      <c r="F64066" s="1846"/>
    </row>
    <row r="64067" spans="6:6">
      <c r="F64067" s="1846"/>
    </row>
    <row r="64068" spans="6:6">
      <c r="F64068" s="1846"/>
    </row>
    <row r="64069" spans="6:6">
      <c r="F64069" s="1846"/>
    </row>
    <row r="64070" spans="6:6">
      <c r="F64070" s="1846"/>
    </row>
    <row r="64071" spans="6:6">
      <c r="F64071" s="1846"/>
    </row>
    <row r="64072" spans="6:6">
      <c r="F64072" s="1846"/>
    </row>
    <row r="64073" spans="6:6">
      <c r="F64073" s="1846"/>
    </row>
    <row r="64074" spans="6:6">
      <c r="F64074" s="1846"/>
    </row>
    <row r="64075" spans="6:6">
      <c r="F64075" s="1846"/>
    </row>
    <row r="64076" spans="6:6">
      <c r="F64076" s="1846"/>
    </row>
    <row r="64077" spans="6:6">
      <c r="F64077" s="1846"/>
    </row>
    <row r="64078" spans="6:6">
      <c r="F64078" s="1846"/>
    </row>
    <row r="64079" spans="6:6">
      <c r="F64079" s="1846"/>
    </row>
    <row r="64080" spans="6:6">
      <c r="F64080" s="1846"/>
    </row>
    <row r="64081" spans="6:6">
      <c r="F64081" s="1846"/>
    </row>
    <row r="64082" spans="6:6">
      <c r="F64082" s="1846"/>
    </row>
    <row r="64083" spans="6:6">
      <c r="F64083" s="1846"/>
    </row>
    <row r="64084" spans="6:6">
      <c r="F64084" s="1846"/>
    </row>
    <row r="64085" spans="6:6">
      <c r="F64085" s="1846"/>
    </row>
    <row r="64086" spans="6:6">
      <c r="F64086" s="1846"/>
    </row>
    <row r="64087" spans="6:6">
      <c r="F64087" s="1846"/>
    </row>
    <row r="64088" spans="6:6">
      <c r="F64088" s="1846"/>
    </row>
    <row r="64089" spans="6:6">
      <c r="F64089" s="1846"/>
    </row>
    <row r="64090" spans="6:6">
      <c r="F64090" s="1846"/>
    </row>
    <row r="64091" spans="6:6">
      <c r="F64091" s="1846"/>
    </row>
    <row r="64092" spans="6:6">
      <c r="F64092" s="1846"/>
    </row>
    <row r="64093" spans="6:6">
      <c r="F64093" s="1846"/>
    </row>
    <row r="64094" spans="6:6">
      <c r="F64094" s="1846"/>
    </row>
    <row r="64095" spans="6:6">
      <c r="F64095" s="1846"/>
    </row>
    <row r="64096" spans="6:6">
      <c r="F64096" s="1846"/>
    </row>
    <row r="64097" spans="6:6">
      <c r="F64097" s="1846"/>
    </row>
    <row r="64098" spans="6:6">
      <c r="F64098" s="1846"/>
    </row>
    <row r="64099" spans="6:6">
      <c r="F64099" s="1846"/>
    </row>
    <row r="64100" spans="6:6">
      <c r="F64100" s="1846"/>
    </row>
    <row r="64101" spans="6:6">
      <c r="F64101" s="1846"/>
    </row>
    <row r="64102" spans="6:6">
      <c r="F64102" s="1846"/>
    </row>
    <row r="64103" spans="6:6">
      <c r="F64103" s="1846"/>
    </row>
    <row r="64104" spans="6:6">
      <c r="F64104" s="1846"/>
    </row>
    <row r="64105" spans="6:6">
      <c r="F64105" s="1846"/>
    </row>
    <row r="64106" spans="6:6">
      <c r="F64106" s="1846"/>
    </row>
    <row r="64107" spans="6:6">
      <c r="F64107" s="1846"/>
    </row>
    <row r="64108" spans="6:6">
      <c r="F64108" s="1846"/>
    </row>
    <row r="64109" spans="6:6">
      <c r="F64109" s="1846"/>
    </row>
    <row r="64110" spans="6:6">
      <c r="F64110" s="1846"/>
    </row>
    <row r="64111" spans="6:6">
      <c r="F64111" s="1846"/>
    </row>
    <row r="64112" spans="6:6">
      <c r="F64112" s="1846"/>
    </row>
    <row r="64113" spans="6:6">
      <c r="F64113" s="1846"/>
    </row>
    <row r="64114" spans="6:6">
      <c r="F64114" s="1846"/>
    </row>
    <row r="64115" spans="6:6">
      <c r="F64115" s="1846"/>
    </row>
    <row r="64116" spans="6:6">
      <c r="F64116" s="1846"/>
    </row>
    <row r="64117" spans="6:6">
      <c r="F64117" s="1846"/>
    </row>
    <row r="64118" spans="6:6">
      <c r="F64118" s="1846"/>
    </row>
    <row r="64119" spans="6:6">
      <c r="F64119" s="1846"/>
    </row>
    <row r="64120" spans="6:6">
      <c r="F64120" s="1846"/>
    </row>
    <row r="64121" spans="6:6">
      <c r="F64121" s="1846"/>
    </row>
    <row r="64122" spans="6:6">
      <c r="F64122" s="1846"/>
    </row>
    <row r="64123" spans="6:6">
      <c r="F64123" s="1846"/>
    </row>
    <row r="64124" spans="6:6">
      <c r="F64124" s="1846"/>
    </row>
    <row r="64125" spans="6:6">
      <c r="F64125" s="1846"/>
    </row>
    <row r="64126" spans="6:6">
      <c r="F64126" s="1846"/>
    </row>
    <row r="64127" spans="6:6">
      <c r="F64127" s="1846"/>
    </row>
    <row r="64128" spans="6:6">
      <c r="F64128" s="1846"/>
    </row>
    <row r="64129" spans="6:6">
      <c r="F64129" s="1846"/>
    </row>
    <row r="64130" spans="6:6">
      <c r="F64130" s="1846"/>
    </row>
    <row r="64131" spans="6:6">
      <c r="F64131" s="1846"/>
    </row>
    <row r="64132" spans="6:6">
      <c r="F64132" s="1846"/>
    </row>
    <row r="64133" spans="6:6">
      <c r="F64133" s="1846"/>
    </row>
    <row r="64134" spans="6:6">
      <c r="F64134" s="1846"/>
    </row>
    <row r="64135" spans="6:6">
      <c r="F64135" s="1846"/>
    </row>
    <row r="64136" spans="6:6">
      <c r="F64136" s="1846"/>
    </row>
    <row r="64137" spans="6:6">
      <c r="F64137" s="1846"/>
    </row>
    <row r="64138" spans="6:6">
      <c r="F64138" s="1846"/>
    </row>
    <row r="64139" spans="6:6">
      <c r="F64139" s="1846"/>
    </row>
    <row r="64140" spans="6:6">
      <c r="F64140" s="1846"/>
    </row>
    <row r="64141" spans="6:6">
      <c r="F64141" s="1846"/>
    </row>
    <row r="64142" spans="6:6">
      <c r="F64142" s="1846"/>
    </row>
    <row r="64143" spans="6:6">
      <c r="F64143" s="1846"/>
    </row>
    <row r="64144" spans="6:6">
      <c r="F64144" s="1846"/>
    </row>
    <row r="64145" spans="6:6">
      <c r="F64145" s="1846"/>
    </row>
    <row r="64146" spans="6:6">
      <c r="F64146" s="1846"/>
    </row>
    <row r="64147" spans="6:6">
      <c r="F64147" s="1846"/>
    </row>
    <row r="64148" spans="6:6">
      <c r="F64148" s="1846"/>
    </row>
    <row r="64149" spans="6:6">
      <c r="F64149" s="1846"/>
    </row>
    <row r="64150" spans="6:6">
      <c r="F64150" s="1846"/>
    </row>
    <row r="64151" spans="6:6">
      <c r="F64151" s="1846"/>
    </row>
    <row r="64152" spans="6:6">
      <c r="F64152" s="1846"/>
    </row>
    <row r="64153" spans="6:6">
      <c r="F64153" s="1846"/>
    </row>
    <row r="64154" spans="6:6">
      <c r="F64154" s="1846"/>
    </row>
    <row r="64155" spans="6:6">
      <c r="F64155" s="1846"/>
    </row>
    <row r="64156" spans="6:6">
      <c r="F64156" s="1846"/>
    </row>
    <row r="64157" spans="6:6">
      <c r="F64157" s="1846"/>
    </row>
    <row r="64158" spans="6:6">
      <c r="F64158" s="1846"/>
    </row>
    <row r="64159" spans="6:6">
      <c r="F64159" s="1846"/>
    </row>
    <row r="64160" spans="6:6">
      <c r="F64160" s="1846"/>
    </row>
    <row r="64161" spans="6:6">
      <c r="F64161" s="1846"/>
    </row>
    <row r="64162" spans="6:6">
      <c r="F64162" s="1846"/>
    </row>
    <row r="64163" spans="6:6">
      <c r="F64163" s="1846"/>
    </row>
    <row r="64164" spans="6:6">
      <c r="F64164" s="1846"/>
    </row>
    <row r="64165" spans="6:6">
      <c r="F64165" s="1846"/>
    </row>
    <row r="64166" spans="6:6">
      <c r="F64166" s="1846"/>
    </row>
    <row r="64167" spans="6:6">
      <c r="F64167" s="1846"/>
    </row>
    <row r="64168" spans="6:6">
      <c r="F64168" s="1846"/>
    </row>
    <row r="64169" spans="6:6">
      <c r="F64169" s="1846"/>
    </row>
    <row r="64170" spans="6:6">
      <c r="F64170" s="1846"/>
    </row>
    <row r="64171" spans="6:6">
      <c r="F64171" s="1846"/>
    </row>
    <row r="64172" spans="6:6">
      <c r="F64172" s="1846"/>
    </row>
    <row r="64173" spans="6:6">
      <c r="F64173" s="1846"/>
    </row>
    <row r="64174" spans="6:6">
      <c r="F64174" s="1846"/>
    </row>
    <row r="64175" spans="6:6">
      <c r="F64175" s="1846"/>
    </row>
    <row r="64176" spans="6:6">
      <c r="F64176" s="1846"/>
    </row>
    <row r="64177" spans="6:6">
      <c r="F64177" s="1846"/>
    </row>
    <row r="64178" spans="6:6">
      <c r="F64178" s="1846"/>
    </row>
    <row r="64179" spans="6:6">
      <c r="F64179" s="1846"/>
    </row>
    <row r="64180" spans="6:6">
      <c r="F64180" s="1846"/>
    </row>
    <row r="64181" spans="6:6">
      <c r="F64181" s="1846"/>
    </row>
    <row r="64182" spans="6:6">
      <c r="F64182" s="1846"/>
    </row>
    <row r="64183" spans="6:6">
      <c r="F64183" s="1846"/>
    </row>
    <row r="64184" spans="6:6">
      <c r="F64184" s="1846"/>
    </row>
    <row r="64185" spans="6:6">
      <c r="F64185" s="1846"/>
    </row>
    <row r="64186" spans="6:6">
      <c r="F64186" s="1846"/>
    </row>
    <row r="64187" spans="6:6">
      <c r="F64187" s="1846"/>
    </row>
    <row r="64188" spans="6:6">
      <c r="F64188" s="1846"/>
    </row>
    <row r="64189" spans="6:6">
      <c r="F64189" s="1846"/>
    </row>
    <row r="64190" spans="6:6">
      <c r="F64190" s="1846"/>
    </row>
    <row r="64191" spans="6:6">
      <c r="F64191" s="1846"/>
    </row>
    <row r="64192" spans="6:6">
      <c r="F64192" s="1846"/>
    </row>
    <row r="64193" spans="6:6">
      <c r="F64193" s="1846"/>
    </row>
    <row r="64194" spans="6:6">
      <c r="F64194" s="1846"/>
    </row>
    <row r="64195" spans="6:6">
      <c r="F64195" s="1846"/>
    </row>
    <row r="64196" spans="6:6">
      <c r="F64196" s="1846"/>
    </row>
    <row r="64197" spans="6:6">
      <c r="F64197" s="1846"/>
    </row>
    <row r="64198" spans="6:6">
      <c r="F64198" s="1846"/>
    </row>
    <row r="64199" spans="6:6">
      <c r="F64199" s="1846"/>
    </row>
    <row r="64200" spans="6:6">
      <c r="F64200" s="1846"/>
    </row>
    <row r="64201" spans="6:6">
      <c r="F64201" s="1846"/>
    </row>
    <row r="64202" spans="6:6">
      <c r="F64202" s="1846"/>
    </row>
    <row r="64203" spans="6:6">
      <c r="F64203" s="1846"/>
    </row>
    <row r="64204" spans="6:6">
      <c r="F64204" s="1846"/>
    </row>
    <row r="64205" spans="6:6">
      <c r="F64205" s="1846"/>
    </row>
    <row r="64206" spans="6:6">
      <c r="F64206" s="1846"/>
    </row>
    <row r="64207" spans="6:6">
      <c r="F64207" s="1846"/>
    </row>
    <row r="64208" spans="6:6">
      <c r="F64208" s="1846"/>
    </row>
    <row r="64209" spans="6:6">
      <c r="F64209" s="1846"/>
    </row>
    <row r="64210" spans="6:6">
      <c r="F64210" s="1846"/>
    </row>
    <row r="64211" spans="6:6">
      <c r="F64211" s="1846"/>
    </row>
    <row r="64212" spans="6:6">
      <c r="F64212" s="1846"/>
    </row>
    <row r="64213" spans="6:6">
      <c r="F64213" s="1846"/>
    </row>
    <row r="64214" spans="6:6">
      <c r="F64214" s="1846"/>
    </row>
    <row r="64215" spans="6:6">
      <c r="F64215" s="1846"/>
    </row>
    <row r="64216" spans="6:6">
      <c r="F64216" s="1846"/>
    </row>
    <row r="64217" spans="6:6">
      <c r="F64217" s="1846"/>
    </row>
    <row r="64218" spans="6:6">
      <c r="F64218" s="1846"/>
    </row>
    <row r="64219" spans="6:6">
      <c r="F64219" s="1846"/>
    </row>
    <row r="64220" spans="6:6">
      <c r="F64220" s="1846"/>
    </row>
    <row r="64221" spans="6:6">
      <c r="F64221" s="1846"/>
    </row>
    <row r="64222" spans="6:6">
      <c r="F64222" s="1846"/>
    </row>
    <row r="64223" spans="6:6">
      <c r="F64223" s="1846"/>
    </row>
    <row r="64224" spans="6:6">
      <c r="F64224" s="1846"/>
    </row>
    <row r="64225" spans="6:6">
      <c r="F64225" s="1846"/>
    </row>
    <row r="64226" spans="6:6">
      <c r="F64226" s="1846"/>
    </row>
    <row r="64227" spans="6:6">
      <c r="F64227" s="1846"/>
    </row>
    <row r="64228" spans="6:6">
      <c r="F64228" s="1846"/>
    </row>
    <row r="64229" spans="6:6">
      <c r="F64229" s="1846"/>
    </row>
    <row r="64230" spans="6:6">
      <c r="F64230" s="1846"/>
    </row>
    <row r="64231" spans="6:6">
      <c r="F64231" s="1846"/>
    </row>
    <row r="64232" spans="6:6">
      <c r="F64232" s="1846"/>
    </row>
    <row r="64233" spans="6:6">
      <c r="F64233" s="1846"/>
    </row>
    <row r="64234" spans="6:6">
      <c r="F64234" s="1846"/>
    </row>
    <row r="64235" spans="6:6">
      <c r="F64235" s="1846"/>
    </row>
    <row r="64236" spans="6:6">
      <c r="F64236" s="1846"/>
    </row>
    <row r="64237" spans="6:6">
      <c r="F64237" s="1846"/>
    </row>
    <row r="64238" spans="6:6">
      <c r="F64238" s="1846"/>
    </row>
    <row r="64239" spans="6:6">
      <c r="F64239" s="1846"/>
    </row>
    <row r="64240" spans="6:6">
      <c r="F64240" s="1846"/>
    </row>
    <row r="64241" spans="6:6">
      <c r="F64241" s="1846"/>
    </row>
    <row r="64242" spans="6:6">
      <c r="F64242" s="1846"/>
    </row>
    <row r="64243" spans="6:6">
      <c r="F64243" s="1846"/>
    </row>
    <row r="64244" spans="6:6">
      <c r="F64244" s="1846"/>
    </row>
    <row r="64245" spans="6:6">
      <c r="F64245" s="1846"/>
    </row>
    <row r="64246" spans="6:6">
      <c r="F64246" s="1846"/>
    </row>
    <row r="64247" spans="6:6">
      <c r="F64247" s="1846"/>
    </row>
    <row r="64248" spans="6:6">
      <c r="F64248" s="1846"/>
    </row>
    <row r="64249" spans="6:6">
      <c r="F64249" s="1846"/>
    </row>
    <row r="64250" spans="6:6">
      <c r="F64250" s="1846"/>
    </row>
    <row r="64251" spans="6:6">
      <c r="F64251" s="1846"/>
    </row>
    <row r="64252" spans="6:6">
      <c r="F64252" s="1846"/>
    </row>
    <row r="64253" spans="6:6">
      <c r="F64253" s="1846"/>
    </row>
    <row r="64254" spans="6:6">
      <c r="F64254" s="1846"/>
    </row>
    <row r="64255" spans="6:6">
      <c r="F64255" s="1846"/>
    </row>
    <row r="64256" spans="6:6">
      <c r="F64256" s="1846"/>
    </row>
    <row r="64257" spans="6:6">
      <c r="F64257" s="1846"/>
    </row>
    <row r="64258" spans="6:6">
      <c r="F64258" s="1846"/>
    </row>
    <row r="64259" spans="6:6">
      <c r="F64259" s="1846"/>
    </row>
    <row r="64260" spans="6:6">
      <c r="F64260" s="1846"/>
    </row>
    <row r="64261" spans="6:6">
      <c r="F64261" s="1846"/>
    </row>
    <row r="64262" spans="6:6">
      <c r="F64262" s="1846"/>
    </row>
    <row r="64263" spans="6:6">
      <c r="F64263" s="1846"/>
    </row>
    <row r="64264" spans="6:6">
      <c r="F64264" s="1846"/>
    </row>
    <row r="64265" spans="6:6">
      <c r="F64265" s="1846"/>
    </row>
    <row r="64266" spans="6:6">
      <c r="F64266" s="1846"/>
    </row>
    <row r="64267" spans="6:6">
      <c r="F64267" s="1846"/>
    </row>
    <row r="64268" spans="6:6">
      <c r="F64268" s="1846"/>
    </row>
    <row r="64269" spans="6:6">
      <c r="F64269" s="1846"/>
    </row>
    <row r="64270" spans="6:6">
      <c r="F64270" s="1846"/>
    </row>
    <row r="64271" spans="6:6">
      <c r="F64271" s="1846"/>
    </row>
    <row r="64272" spans="6:6">
      <c r="F64272" s="1846"/>
    </row>
    <row r="64273" spans="6:6">
      <c r="F64273" s="1846"/>
    </row>
    <row r="64274" spans="6:6">
      <c r="F64274" s="1846"/>
    </row>
    <row r="64275" spans="6:6">
      <c r="F64275" s="1846"/>
    </row>
    <row r="64276" spans="6:6">
      <c r="F64276" s="1846"/>
    </row>
    <row r="64277" spans="6:6">
      <c r="F64277" s="1846"/>
    </row>
    <row r="64278" spans="6:6">
      <c r="F64278" s="1846"/>
    </row>
    <row r="64279" spans="6:6">
      <c r="F64279" s="1846"/>
    </row>
    <row r="64280" spans="6:6">
      <c r="F64280" s="1846"/>
    </row>
    <row r="64281" spans="6:6">
      <c r="F64281" s="1846"/>
    </row>
    <row r="64282" spans="6:6">
      <c r="F64282" s="1846"/>
    </row>
    <row r="64283" spans="6:6">
      <c r="F64283" s="1846"/>
    </row>
    <row r="64284" spans="6:6">
      <c r="F64284" s="1846"/>
    </row>
    <row r="64285" spans="6:6">
      <c r="F64285" s="1846"/>
    </row>
    <row r="64286" spans="6:6">
      <c r="F64286" s="1846"/>
    </row>
    <row r="64287" spans="6:6">
      <c r="F64287" s="1846"/>
    </row>
    <row r="64288" spans="6:6">
      <c r="F64288" s="1846"/>
    </row>
    <row r="64289" spans="6:6">
      <c r="F64289" s="1846"/>
    </row>
    <row r="64290" spans="6:6">
      <c r="F64290" s="1846"/>
    </row>
    <row r="64291" spans="6:6">
      <c r="F64291" s="1846"/>
    </row>
    <row r="64292" spans="6:6">
      <c r="F64292" s="1846"/>
    </row>
    <row r="64293" spans="6:6">
      <c r="F64293" s="1846"/>
    </row>
    <row r="64294" spans="6:6">
      <c r="F64294" s="1846"/>
    </row>
    <row r="64295" spans="6:6">
      <c r="F64295" s="1846"/>
    </row>
    <row r="64296" spans="6:6">
      <c r="F64296" s="1846"/>
    </row>
    <row r="64297" spans="6:6">
      <c r="F64297" s="1846"/>
    </row>
    <row r="64298" spans="6:6">
      <c r="F64298" s="1846"/>
    </row>
    <row r="64299" spans="6:6">
      <c r="F64299" s="1846"/>
    </row>
    <row r="64300" spans="6:6">
      <c r="F64300" s="1846"/>
    </row>
    <row r="64301" spans="6:6">
      <c r="F64301" s="1846"/>
    </row>
    <row r="64302" spans="6:6">
      <c r="F64302" s="1846"/>
    </row>
    <row r="64303" spans="6:6">
      <c r="F64303" s="1846"/>
    </row>
    <row r="64304" spans="6:6">
      <c r="F64304" s="1846"/>
    </row>
    <row r="64305" spans="6:6">
      <c r="F64305" s="1846"/>
    </row>
    <row r="64306" spans="6:6">
      <c r="F64306" s="1846"/>
    </row>
    <row r="64307" spans="6:6">
      <c r="F64307" s="1846"/>
    </row>
    <row r="64308" spans="6:6">
      <c r="F64308" s="1846"/>
    </row>
    <row r="64309" spans="6:6">
      <c r="F64309" s="1846"/>
    </row>
    <row r="64310" spans="6:6">
      <c r="F64310" s="1846"/>
    </row>
    <row r="64311" spans="6:6">
      <c r="F64311" s="1846"/>
    </row>
    <row r="64312" spans="6:6">
      <c r="F64312" s="1846"/>
    </row>
    <row r="64313" spans="6:6">
      <c r="F64313" s="1846"/>
    </row>
    <row r="64314" spans="6:6">
      <c r="F64314" s="1846"/>
    </row>
    <row r="64315" spans="6:6">
      <c r="F64315" s="1846"/>
    </row>
    <row r="64316" spans="6:6">
      <c r="F64316" s="1846"/>
    </row>
    <row r="64317" spans="6:6">
      <c r="F64317" s="1846"/>
    </row>
    <row r="64318" spans="6:6">
      <c r="F64318" s="1846"/>
    </row>
    <row r="64319" spans="6:6">
      <c r="F64319" s="1846"/>
    </row>
    <row r="64320" spans="6:6">
      <c r="F64320" s="1846"/>
    </row>
    <row r="64321" spans="6:6">
      <c r="F64321" s="1846"/>
    </row>
    <row r="64322" spans="6:6">
      <c r="F64322" s="1846"/>
    </row>
    <row r="64323" spans="6:6">
      <c r="F64323" s="1846"/>
    </row>
    <row r="64324" spans="6:6">
      <c r="F64324" s="1846"/>
    </row>
    <row r="64325" spans="6:6">
      <c r="F64325" s="1846"/>
    </row>
    <row r="64326" spans="6:6">
      <c r="F64326" s="1846"/>
    </row>
    <row r="64327" spans="6:6">
      <c r="F64327" s="1846"/>
    </row>
    <row r="64328" spans="6:6">
      <c r="F64328" s="1846"/>
    </row>
    <row r="64329" spans="6:6">
      <c r="F64329" s="1846"/>
    </row>
    <row r="64330" spans="6:6">
      <c r="F64330" s="1846"/>
    </row>
    <row r="64331" spans="6:6">
      <c r="F64331" s="1846"/>
    </row>
    <row r="64332" spans="6:6">
      <c r="F64332" s="1846"/>
    </row>
    <row r="64333" spans="6:6">
      <c r="F64333" s="1846"/>
    </row>
    <row r="64334" spans="6:6">
      <c r="F64334" s="1846"/>
    </row>
    <row r="64335" spans="6:6">
      <c r="F64335" s="1846"/>
    </row>
    <row r="64336" spans="6:6">
      <c r="F64336" s="1846"/>
    </row>
    <row r="64337" spans="6:6">
      <c r="F64337" s="1846"/>
    </row>
    <row r="64338" spans="6:6">
      <c r="F64338" s="1846"/>
    </row>
    <row r="64339" spans="6:6">
      <c r="F64339" s="1846"/>
    </row>
    <row r="64340" spans="6:6">
      <c r="F64340" s="1846"/>
    </row>
    <row r="64341" spans="6:6">
      <c r="F64341" s="1846"/>
    </row>
    <row r="64342" spans="6:6">
      <c r="F64342" s="1846"/>
    </row>
    <row r="64343" spans="6:6">
      <c r="F64343" s="1846"/>
    </row>
    <row r="64344" spans="6:6">
      <c r="F64344" s="1846"/>
    </row>
    <row r="64345" spans="6:6">
      <c r="F64345" s="1846"/>
    </row>
    <row r="64346" spans="6:6">
      <c r="F64346" s="1846"/>
    </row>
    <row r="64347" spans="6:6">
      <c r="F64347" s="1846"/>
    </row>
    <row r="64348" spans="6:6">
      <c r="F64348" s="1846"/>
    </row>
    <row r="64349" spans="6:6">
      <c r="F64349" s="1846"/>
    </row>
    <row r="64350" spans="6:6">
      <c r="F64350" s="1846"/>
    </row>
    <row r="64351" spans="6:6">
      <c r="F64351" s="1846"/>
    </row>
    <row r="64352" spans="6:6">
      <c r="F64352" s="1846"/>
    </row>
    <row r="64353" spans="6:6">
      <c r="F64353" s="1846"/>
    </row>
    <row r="64354" spans="6:6">
      <c r="F64354" s="1846"/>
    </row>
    <row r="64355" spans="6:6">
      <c r="F64355" s="1846"/>
    </row>
    <row r="64356" spans="6:6">
      <c r="F64356" s="1846"/>
    </row>
    <row r="64357" spans="6:6">
      <c r="F64357" s="1846"/>
    </row>
    <row r="64358" spans="6:6">
      <c r="F64358" s="1846"/>
    </row>
    <row r="64359" spans="6:6">
      <c r="F64359" s="1846"/>
    </row>
    <row r="64360" spans="6:6">
      <c r="F64360" s="1846"/>
    </row>
    <row r="64361" spans="6:6">
      <c r="F64361" s="1846"/>
    </row>
    <row r="64362" spans="6:6">
      <c r="F64362" s="1846"/>
    </row>
    <row r="64363" spans="6:6">
      <c r="F64363" s="1846"/>
    </row>
    <row r="64364" spans="6:6">
      <c r="F64364" s="1846"/>
    </row>
    <row r="64365" spans="6:6">
      <c r="F64365" s="1846"/>
    </row>
    <row r="64366" spans="6:6">
      <c r="F64366" s="1846"/>
    </row>
    <row r="64367" spans="6:6">
      <c r="F64367" s="1846"/>
    </row>
    <row r="64368" spans="6:6">
      <c r="F64368" s="1846"/>
    </row>
    <row r="64369" spans="6:6">
      <c r="F64369" s="1846"/>
    </row>
    <row r="64370" spans="6:6">
      <c r="F64370" s="1846"/>
    </row>
    <row r="64371" spans="6:6">
      <c r="F64371" s="1846"/>
    </row>
    <row r="64372" spans="6:6">
      <c r="F64372" s="1846"/>
    </row>
    <row r="64373" spans="6:6">
      <c r="F64373" s="1846"/>
    </row>
    <row r="64374" spans="6:6">
      <c r="F64374" s="1846"/>
    </row>
    <row r="64375" spans="6:6">
      <c r="F64375" s="1846"/>
    </row>
    <row r="64376" spans="6:6">
      <c r="F64376" s="1846"/>
    </row>
    <row r="64377" spans="6:6">
      <c r="F64377" s="1846"/>
    </row>
    <row r="64378" spans="6:6">
      <c r="F64378" s="1846"/>
    </row>
    <row r="64379" spans="6:6">
      <c r="F64379" s="1846"/>
    </row>
    <row r="64380" spans="6:6">
      <c r="F64380" s="1846"/>
    </row>
    <row r="64381" spans="6:6">
      <c r="F64381" s="1846"/>
    </row>
    <row r="64382" spans="6:6">
      <c r="F64382" s="1846"/>
    </row>
    <row r="64383" spans="6:6">
      <c r="F64383" s="1846"/>
    </row>
    <row r="64384" spans="6:6">
      <c r="F64384" s="1846"/>
    </row>
    <row r="64385" spans="6:6">
      <c r="F64385" s="1846"/>
    </row>
    <row r="64386" spans="6:6">
      <c r="F64386" s="1846"/>
    </row>
    <row r="64387" spans="6:6">
      <c r="F64387" s="1846"/>
    </row>
    <row r="64388" spans="6:6">
      <c r="F64388" s="1846"/>
    </row>
    <row r="64389" spans="6:6">
      <c r="F64389" s="1846"/>
    </row>
    <row r="64390" spans="6:6">
      <c r="F64390" s="1846"/>
    </row>
    <row r="64391" spans="6:6">
      <c r="F64391" s="1846"/>
    </row>
    <row r="64392" spans="6:6">
      <c r="F64392" s="1846"/>
    </row>
    <row r="64393" spans="6:6">
      <c r="F64393" s="1846"/>
    </row>
    <row r="64394" spans="6:6">
      <c r="F64394" s="1846"/>
    </row>
    <row r="64395" spans="6:6">
      <c r="F64395" s="1846"/>
    </row>
    <row r="64396" spans="6:6">
      <c r="F64396" s="1846"/>
    </row>
    <row r="64397" spans="6:6">
      <c r="F64397" s="1846"/>
    </row>
    <row r="64398" spans="6:6">
      <c r="F64398" s="1846"/>
    </row>
    <row r="64399" spans="6:6">
      <c r="F64399" s="1846"/>
    </row>
    <row r="64400" spans="6:6">
      <c r="F64400" s="1846"/>
    </row>
    <row r="64401" spans="6:6">
      <c r="F64401" s="1846"/>
    </row>
    <row r="64402" spans="6:6">
      <c r="F64402" s="1846"/>
    </row>
    <row r="64403" spans="6:6">
      <c r="F64403" s="1846"/>
    </row>
    <row r="64404" spans="6:6">
      <c r="F64404" s="1846"/>
    </row>
    <row r="64405" spans="6:6">
      <c r="F64405" s="1846"/>
    </row>
    <row r="64406" spans="6:6">
      <c r="F64406" s="1846"/>
    </row>
    <row r="64407" spans="6:6">
      <c r="F64407" s="1846"/>
    </row>
    <row r="64408" spans="6:6">
      <c r="F64408" s="1846"/>
    </row>
    <row r="64409" spans="6:6">
      <c r="F64409" s="1846"/>
    </row>
    <row r="64410" spans="6:6">
      <c r="F64410" s="1846"/>
    </row>
    <row r="64411" spans="6:6">
      <c r="F64411" s="1846"/>
    </row>
    <row r="64412" spans="6:6">
      <c r="F64412" s="1846"/>
    </row>
    <row r="64413" spans="6:6">
      <c r="F64413" s="1846"/>
    </row>
    <row r="64414" spans="6:6">
      <c r="F64414" s="1846"/>
    </row>
    <row r="64415" spans="6:6">
      <c r="F64415" s="1846"/>
    </row>
    <row r="64416" spans="6:6">
      <c r="F64416" s="1846"/>
    </row>
    <row r="64417" spans="6:6">
      <c r="F64417" s="1846"/>
    </row>
    <row r="64418" spans="6:6">
      <c r="F64418" s="1846"/>
    </row>
    <row r="64419" spans="6:6">
      <c r="F64419" s="1846"/>
    </row>
    <row r="64420" spans="6:6">
      <c r="F64420" s="1846"/>
    </row>
    <row r="64421" spans="6:6">
      <c r="F64421" s="1846"/>
    </row>
    <row r="64422" spans="6:6">
      <c r="F64422" s="1846"/>
    </row>
    <row r="64423" spans="6:6">
      <c r="F64423" s="1846"/>
    </row>
    <row r="64424" spans="6:6">
      <c r="F64424" s="1846"/>
    </row>
    <row r="64425" spans="6:6">
      <c r="F64425" s="1846"/>
    </row>
    <row r="64426" spans="6:6">
      <c r="F64426" s="1846"/>
    </row>
    <row r="64427" spans="6:6">
      <c r="F64427" s="1846"/>
    </row>
    <row r="64428" spans="6:6">
      <c r="F64428" s="1846"/>
    </row>
    <row r="64429" spans="6:6">
      <c r="F64429" s="1846"/>
    </row>
    <row r="64430" spans="6:6">
      <c r="F64430" s="1846"/>
    </row>
    <row r="64431" spans="6:6">
      <c r="F64431" s="1846"/>
    </row>
    <row r="64432" spans="6:6">
      <c r="F64432" s="1846"/>
    </row>
    <row r="64433" spans="6:6">
      <c r="F64433" s="1846"/>
    </row>
    <row r="64434" spans="6:6">
      <c r="F64434" s="1846"/>
    </row>
    <row r="64435" spans="6:6">
      <c r="F64435" s="1846"/>
    </row>
    <row r="64436" spans="6:6">
      <c r="F64436" s="1846"/>
    </row>
    <row r="64437" spans="6:6">
      <c r="F64437" s="1846"/>
    </row>
    <row r="64438" spans="6:6">
      <c r="F64438" s="1846"/>
    </row>
    <row r="64439" spans="6:6">
      <c r="F64439" s="1846"/>
    </row>
    <row r="64440" spans="6:6">
      <c r="F64440" s="1846"/>
    </row>
    <row r="64441" spans="6:6">
      <c r="F64441" s="1846"/>
    </row>
    <row r="64442" spans="6:6">
      <c r="F64442" s="1846"/>
    </row>
    <row r="64443" spans="6:6">
      <c r="F64443" s="1846"/>
    </row>
    <row r="64444" spans="6:6">
      <c r="F64444" s="1846"/>
    </row>
    <row r="64445" spans="6:6">
      <c r="F64445" s="1846"/>
    </row>
    <row r="64446" spans="6:6">
      <c r="F64446" s="1846"/>
    </row>
    <row r="64447" spans="6:6">
      <c r="F64447" s="1846"/>
    </row>
    <row r="64448" spans="6:6">
      <c r="F64448" s="1846"/>
    </row>
    <row r="64449" spans="6:6">
      <c r="F64449" s="1846"/>
    </row>
    <row r="64450" spans="6:6">
      <c r="F64450" s="1846"/>
    </row>
    <row r="64451" spans="6:6">
      <c r="F64451" s="1846"/>
    </row>
    <row r="64452" spans="6:6">
      <c r="F64452" s="1846"/>
    </row>
    <row r="64453" spans="6:6">
      <c r="F64453" s="1846"/>
    </row>
    <row r="64454" spans="6:6">
      <c r="F64454" s="1846"/>
    </row>
    <row r="64455" spans="6:6">
      <c r="F64455" s="1846"/>
    </row>
    <row r="64456" spans="6:6">
      <c r="F64456" s="1846"/>
    </row>
    <row r="64457" spans="6:6">
      <c r="F64457" s="1846"/>
    </row>
    <row r="64458" spans="6:6">
      <c r="F64458" s="1846"/>
    </row>
    <row r="64459" spans="6:6">
      <c r="F64459" s="1846"/>
    </row>
    <row r="64460" spans="6:6">
      <c r="F64460" s="1846"/>
    </row>
    <row r="64461" spans="6:6">
      <c r="F64461" s="1846"/>
    </row>
    <row r="64462" spans="6:6">
      <c r="F64462" s="1846"/>
    </row>
    <row r="64463" spans="6:6">
      <c r="F64463" s="1846"/>
    </row>
    <row r="64464" spans="6:6">
      <c r="F64464" s="1846"/>
    </row>
    <row r="64465" spans="6:6">
      <c r="F64465" s="1846"/>
    </row>
    <row r="64466" spans="6:6">
      <c r="F64466" s="1846"/>
    </row>
    <row r="64467" spans="6:6">
      <c r="F64467" s="1846"/>
    </row>
    <row r="64468" spans="6:6">
      <c r="F64468" s="1846"/>
    </row>
    <row r="64469" spans="6:6">
      <c r="F64469" s="1846"/>
    </row>
    <row r="64470" spans="6:6">
      <c r="F64470" s="1846"/>
    </row>
    <row r="64471" spans="6:6">
      <c r="F64471" s="1846"/>
    </row>
    <row r="64472" spans="6:6">
      <c r="F64472" s="1846"/>
    </row>
    <row r="64473" spans="6:6">
      <c r="F64473" s="1846"/>
    </row>
    <row r="64474" spans="6:6">
      <c r="F64474" s="1846"/>
    </row>
    <row r="64475" spans="6:6">
      <c r="F64475" s="1846"/>
    </row>
    <row r="64476" spans="6:6">
      <c r="F64476" s="1846"/>
    </row>
    <row r="64477" spans="6:6">
      <c r="F64477" s="1846"/>
    </row>
    <row r="64478" spans="6:6">
      <c r="F64478" s="1846"/>
    </row>
    <row r="64479" spans="6:6">
      <c r="F64479" s="1846"/>
    </row>
    <row r="64480" spans="6:6">
      <c r="F64480" s="1846"/>
    </row>
    <row r="64481" spans="6:6">
      <c r="F64481" s="1846"/>
    </row>
    <row r="64482" spans="6:6">
      <c r="F64482" s="1846"/>
    </row>
    <row r="64483" spans="6:6">
      <c r="F64483" s="1846"/>
    </row>
    <row r="64484" spans="6:6">
      <c r="F64484" s="1846"/>
    </row>
    <row r="64485" spans="6:6">
      <c r="F64485" s="1846"/>
    </row>
    <row r="64486" spans="6:6">
      <c r="F64486" s="1846"/>
    </row>
    <row r="64487" spans="6:6">
      <c r="F64487" s="1846"/>
    </row>
    <row r="64488" spans="6:6">
      <c r="F64488" s="1846"/>
    </row>
    <row r="64489" spans="6:6">
      <c r="F64489" s="1846"/>
    </row>
    <row r="64490" spans="6:6">
      <c r="F64490" s="1846"/>
    </row>
    <row r="64491" spans="6:6">
      <c r="F64491" s="1846"/>
    </row>
    <row r="64492" spans="6:6">
      <c r="F64492" s="1846"/>
    </row>
    <row r="64493" spans="6:6">
      <c r="F64493" s="1846"/>
    </row>
    <row r="64494" spans="6:6">
      <c r="F64494" s="1846"/>
    </row>
    <row r="64495" spans="6:6">
      <c r="F64495" s="1846"/>
    </row>
    <row r="64496" spans="6:6">
      <c r="F64496" s="1846"/>
    </row>
    <row r="64497" spans="6:6">
      <c r="F64497" s="1846"/>
    </row>
    <row r="64498" spans="6:6">
      <c r="F64498" s="1846"/>
    </row>
    <row r="64499" spans="6:6">
      <c r="F64499" s="1846"/>
    </row>
    <row r="64500" spans="6:6">
      <c r="F64500" s="1846"/>
    </row>
    <row r="64501" spans="6:6">
      <c r="F64501" s="1846"/>
    </row>
    <row r="64502" spans="6:6">
      <c r="F64502" s="1846"/>
    </row>
    <row r="64503" spans="6:6">
      <c r="F64503" s="1846"/>
    </row>
    <row r="64504" spans="6:6">
      <c r="F64504" s="1846"/>
    </row>
    <row r="64505" spans="6:6">
      <c r="F64505" s="1846"/>
    </row>
    <row r="64506" spans="6:6">
      <c r="F64506" s="1846"/>
    </row>
    <row r="64507" spans="6:6">
      <c r="F64507" s="1846"/>
    </row>
    <row r="64508" spans="6:6">
      <c r="F64508" s="1846"/>
    </row>
    <row r="64509" spans="6:6">
      <c r="F64509" s="1846"/>
    </row>
    <row r="64510" spans="6:6">
      <c r="F64510" s="1846"/>
    </row>
    <row r="64511" spans="6:6">
      <c r="F64511" s="1846"/>
    </row>
    <row r="64512" spans="6:6">
      <c r="F64512" s="1846"/>
    </row>
    <row r="64513" spans="6:6">
      <c r="F64513" s="1846"/>
    </row>
    <row r="64514" spans="6:6">
      <c r="F64514" s="1846"/>
    </row>
    <row r="64515" spans="6:6">
      <c r="F64515" s="1846"/>
    </row>
    <row r="64516" spans="6:6">
      <c r="F64516" s="1846"/>
    </row>
    <row r="64517" spans="6:6">
      <c r="F64517" s="1846"/>
    </row>
    <row r="64518" spans="6:6">
      <c r="F64518" s="1846"/>
    </row>
    <row r="64519" spans="6:6">
      <c r="F64519" s="1846"/>
    </row>
    <row r="64520" spans="6:6">
      <c r="F64520" s="1846"/>
    </row>
    <row r="64521" spans="6:6">
      <c r="F64521" s="1846"/>
    </row>
    <row r="64522" spans="6:6">
      <c r="F64522" s="1846"/>
    </row>
    <row r="64523" spans="6:6">
      <c r="F64523" s="1846"/>
    </row>
    <row r="64524" spans="6:6">
      <c r="F64524" s="1846"/>
    </row>
    <row r="64525" spans="6:6">
      <c r="F64525" s="1846"/>
    </row>
    <row r="64526" spans="6:6">
      <c r="F64526" s="1846"/>
    </row>
    <row r="64527" spans="6:6">
      <c r="F64527" s="1846"/>
    </row>
    <row r="64528" spans="6:6">
      <c r="F64528" s="1846"/>
    </row>
    <row r="64529" spans="6:6">
      <c r="F64529" s="1846"/>
    </row>
    <row r="64530" spans="6:6">
      <c r="F64530" s="1846"/>
    </row>
    <row r="64531" spans="6:6">
      <c r="F64531" s="1846"/>
    </row>
    <row r="64532" spans="6:6">
      <c r="F64532" s="1846"/>
    </row>
    <row r="64533" spans="6:6">
      <c r="F64533" s="1846"/>
    </row>
    <row r="64534" spans="6:6">
      <c r="F64534" s="1846"/>
    </row>
    <row r="64535" spans="6:6">
      <c r="F64535" s="1846"/>
    </row>
    <row r="64536" spans="6:6">
      <c r="F64536" s="1846"/>
    </row>
    <row r="64537" spans="6:6">
      <c r="F64537" s="1846"/>
    </row>
    <row r="64538" spans="6:6">
      <c r="F64538" s="1846"/>
    </row>
    <row r="64539" spans="6:6">
      <c r="F64539" s="1846"/>
    </row>
    <row r="64540" spans="6:6">
      <c r="F64540" s="1846"/>
    </row>
    <row r="64541" spans="6:6">
      <c r="F64541" s="1846"/>
    </row>
    <row r="64542" spans="6:6">
      <c r="F64542" s="1846"/>
    </row>
    <row r="64543" spans="6:6">
      <c r="F64543" s="1846"/>
    </row>
    <row r="64544" spans="6:6">
      <c r="F64544" s="1846"/>
    </row>
    <row r="64545" spans="6:6">
      <c r="F64545" s="1846"/>
    </row>
    <row r="64546" spans="6:6">
      <c r="F64546" s="1846"/>
    </row>
    <row r="64547" spans="6:6">
      <c r="F64547" s="1846"/>
    </row>
    <row r="64548" spans="6:6">
      <c r="F64548" s="1846"/>
    </row>
    <row r="64549" spans="6:6">
      <c r="F64549" s="1846"/>
    </row>
    <row r="64550" spans="6:6">
      <c r="F64550" s="1846"/>
    </row>
    <row r="64551" spans="6:6">
      <c r="F64551" s="1846"/>
    </row>
    <row r="64552" spans="6:6">
      <c r="F64552" s="1846"/>
    </row>
    <row r="64553" spans="6:6">
      <c r="F64553" s="1846"/>
    </row>
    <row r="64554" spans="6:6">
      <c r="F64554" s="1846"/>
    </row>
    <row r="64555" spans="6:6">
      <c r="F64555" s="1846"/>
    </row>
    <row r="64556" spans="6:6">
      <c r="F64556" s="1846"/>
    </row>
    <row r="64557" spans="6:6">
      <c r="F64557" s="1846"/>
    </row>
    <row r="64558" spans="6:6">
      <c r="F64558" s="1846"/>
    </row>
    <row r="64559" spans="6:6">
      <c r="F64559" s="1846"/>
    </row>
    <row r="64560" spans="6:6">
      <c r="F64560" s="1846"/>
    </row>
    <row r="64561" spans="6:6">
      <c r="F64561" s="1846"/>
    </row>
    <row r="64562" spans="6:6">
      <c r="F64562" s="1846"/>
    </row>
    <row r="64563" spans="6:6">
      <c r="F64563" s="1846"/>
    </row>
    <row r="64564" spans="6:6">
      <c r="F64564" s="1846"/>
    </row>
    <row r="64565" spans="6:6">
      <c r="F64565" s="1846"/>
    </row>
    <row r="64566" spans="6:6">
      <c r="F64566" s="1846"/>
    </row>
    <row r="64567" spans="6:6">
      <c r="F64567" s="1846"/>
    </row>
    <row r="64568" spans="6:6">
      <c r="F64568" s="1846"/>
    </row>
    <row r="64569" spans="6:6">
      <c r="F64569" s="1846"/>
    </row>
    <row r="64570" spans="6:6">
      <c r="F64570" s="1846"/>
    </row>
    <row r="64571" spans="6:6">
      <c r="F64571" s="1846"/>
    </row>
    <row r="64572" spans="6:6">
      <c r="F64572" s="1846"/>
    </row>
    <row r="64573" spans="6:6">
      <c r="F64573" s="1846"/>
    </row>
    <row r="64574" spans="6:6">
      <c r="F64574" s="1846"/>
    </row>
    <row r="64575" spans="6:6">
      <c r="F64575" s="1846"/>
    </row>
    <row r="64576" spans="6:6">
      <c r="F64576" s="1846"/>
    </row>
    <row r="64577" spans="6:6">
      <c r="F64577" s="1846"/>
    </row>
    <row r="64578" spans="6:6">
      <c r="F64578" s="1846"/>
    </row>
    <row r="64579" spans="6:6">
      <c r="F64579" s="1846"/>
    </row>
    <row r="64580" spans="6:6">
      <c r="F64580" s="1846"/>
    </row>
    <row r="64581" spans="6:6">
      <c r="F64581" s="1846"/>
    </row>
    <row r="64582" spans="6:6">
      <c r="F64582" s="1846"/>
    </row>
    <row r="64583" spans="6:6">
      <c r="F64583" s="1846"/>
    </row>
    <row r="64584" spans="6:6">
      <c r="F64584" s="1846"/>
    </row>
    <row r="64585" spans="6:6">
      <c r="F64585" s="1846"/>
    </row>
    <row r="64586" spans="6:6">
      <c r="F64586" s="1846"/>
    </row>
    <row r="64587" spans="6:6">
      <c r="F64587" s="1846"/>
    </row>
    <row r="64588" spans="6:6">
      <c r="F64588" s="1846"/>
    </row>
    <row r="64589" spans="6:6">
      <c r="F64589" s="1846"/>
    </row>
    <row r="64590" spans="6:6">
      <c r="F64590" s="1846"/>
    </row>
    <row r="64591" spans="6:6">
      <c r="F64591" s="1846"/>
    </row>
    <row r="64592" spans="6:6">
      <c r="F64592" s="1846"/>
    </row>
    <row r="64593" spans="6:6">
      <c r="F64593" s="1846"/>
    </row>
    <row r="64594" spans="6:6">
      <c r="F64594" s="1846"/>
    </row>
    <row r="64595" spans="6:6">
      <c r="F64595" s="1846"/>
    </row>
    <row r="64596" spans="6:6">
      <c r="F64596" s="1846"/>
    </row>
    <row r="64597" spans="6:6">
      <c r="F64597" s="1846"/>
    </row>
    <row r="64598" spans="6:6">
      <c r="F64598" s="1846"/>
    </row>
    <row r="64599" spans="6:6">
      <c r="F64599" s="1846"/>
    </row>
    <row r="64600" spans="6:6">
      <c r="F64600" s="1846"/>
    </row>
    <row r="64601" spans="6:6">
      <c r="F64601" s="1846"/>
    </row>
    <row r="64602" spans="6:6">
      <c r="F64602" s="1846"/>
    </row>
    <row r="64603" spans="6:6">
      <c r="F64603" s="1846"/>
    </row>
    <row r="64604" spans="6:6">
      <c r="F64604" s="1846"/>
    </row>
    <row r="64605" spans="6:6">
      <c r="F64605" s="1846"/>
    </row>
    <row r="64606" spans="6:6">
      <c r="F64606" s="1846"/>
    </row>
    <row r="64607" spans="6:6">
      <c r="F64607" s="1846"/>
    </row>
    <row r="64608" spans="6:6">
      <c r="F64608" s="1846"/>
    </row>
    <row r="64609" spans="6:6">
      <c r="F64609" s="1846"/>
    </row>
    <row r="64610" spans="6:6">
      <c r="F64610" s="1846"/>
    </row>
    <row r="64611" spans="6:6">
      <c r="F64611" s="1846"/>
    </row>
    <row r="64612" spans="6:6">
      <c r="F64612" s="1846"/>
    </row>
    <row r="64613" spans="6:6">
      <c r="F64613" s="1846"/>
    </row>
    <row r="64614" spans="6:6">
      <c r="F64614" s="1846"/>
    </row>
    <row r="64615" spans="6:6">
      <c r="F64615" s="1846"/>
    </row>
    <row r="64616" spans="6:6">
      <c r="F64616" s="1846"/>
    </row>
    <row r="64617" spans="6:6">
      <c r="F64617" s="1846"/>
    </row>
    <row r="64618" spans="6:6">
      <c r="F64618" s="1846"/>
    </row>
    <row r="64619" spans="6:6">
      <c r="F64619" s="1846"/>
    </row>
    <row r="64620" spans="6:6">
      <c r="F64620" s="1846"/>
    </row>
    <row r="64621" spans="6:6">
      <c r="F64621" s="1846"/>
    </row>
    <row r="64622" spans="6:6">
      <c r="F64622" s="1846"/>
    </row>
    <row r="64623" spans="6:6">
      <c r="F64623" s="1846"/>
    </row>
    <row r="64624" spans="6:6">
      <c r="F64624" s="1846"/>
    </row>
    <row r="64625" spans="6:6">
      <c r="F64625" s="1846"/>
    </row>
    <row r="64626" spans="6:6">
      <c r="F64626" s="1846"/>
    </row>
    <row r="64627" spans="6:6">
      <c r="F64627" s="1846"/>
    </row>
    <row r="64628" spans="6:6">
      <c r="F64628" s="1846"/>
    </row>
    <row r="64629" spans="6:6">
      <c r="F64629" s="1846"/>
    </row>
    <row r="64630" spans="6:6">
      <c r="F64630" s="1846"/>
    </row>
    <row r="64631" spans="6:6">
      <c r="F64631" s="1846"/>
    </row>
    <row r="64632" spans="6:6">
      <c r="F64632" s="1846"/>
    </row>
    <row r="64633" spans="6:6">
      <c r="F64633" s="1846"/>
    </row>
    <row r="64634" spans="6:6">
      <c r="F64634" s="1846"/>
    </row>
    <row r="64635" spans="6:6">
      <c r="F64635" s="1846"/>
    </row>
    <row r="64636" spans="6:6">
      <c r="F64636" s="1846"/>
    </row>
    <row r="64637" spans="6:6">
      <c r="F64637" s="1846"/>
    </row>
    <row r="64638" spans="6:6">
      <c r="F64638" s="1846"/>
    </row>
    <row r="64639" spans="6:6">
      <c r="F64639" s="1846"/>
    </row>
    <row r="64640" spans="6:6">
      <c r="F64640" s="1846"/>
    </row>
    <row r="64641" spans="6:6">
      <c r="F64641" s="1846"/>
    </row>
    <row r="64642" spans="6:6">
      <c r="F64642" s="1846"/>
    </row>
    <row r="64643" spans="6:6">
      <c r="F64643" s="1846"/>
    </row>
    <row r="64644" spans="6:6">
      <c r="F64644" s="1846"/>
    </row>
    <row r="64645" spans="6:6">
      <c r="F64645" s="1846"/>
    </row>
    <row r="64646" spans="6:6">
      <c r="F64646" s="1846"/>
    </row>
    <row r="64647" spans="6:6">
      <c r="F64647" s="1846"/>
    </row>
    <row r="64648" spans="6:6">
      <c r="F64648" s="1846"/>
    </row>
    <row r="64649" spans="6:6">
      <c r="F64649" s="1846"/>
    </row>
    <row r="64650" spans="6:6">
      <c r="F64650" s="1846"/>
    </row>
    <row r="64651" spans="6:6">
      <c r="F64651" s="1846"/>
    </row>
    <row r="64652" spans="6:6">
      <c r="F64652" s="1846"/>
    </row>
    <row r="64653" spans="6:6">
      <c r="F64653" s="1846"/>
    </row>
    <row r="64654" spans="6:6">
      <c r="F64654" s="1846"/>
    </row>
    <row r="64655" spans="6:6">
      <c r="F64655" s="1846"/>
    </row>
    <row r="64656" spans="6:6">
      <c r="F64656" s="1846"/>
    </row>
    <row r="64657" spans="6:6">
      <c r="F64657" s="1846"/>
    </row>
    <row r="64658" spans="6:6">
      <c r="F64658" s="1846"/>
    </row>
    <row r="64659" spans="6:6">
      <c r="F64659" s="1846"/>
    </row>
    <row r="64660" spans="6:6">
      <c r="F64660" s="1846"/>
    </row>
    <row r="64661" spans="6:6">
      <c r="F64661" s="1846"/>
    </row>
    <row r="64662" spans="6:6">
      <c r="F64662" s="1846"/>
    </row>
    <row r="64663" spans="6:6">
      <c r="F64663" s="1846"/>
    </row>
    <row r="64664" spans="6:6">
      <c r="F64664" s="1846"/>
    </row>
    <row r="64665" spans="6:6">
      <c r="F64665" s="1846"/>
    </row>
    <row r="64666" spans="6:6">
      <c r="F64666" s="1846"/>
    </row>
    <row r="64667" spans="6:6">
      <c r="F64667" s="1846"/>
    </row>
    <row r="64668" spans="6:6">
      <c r="F64668" s="1846"/>
    </row>
    <row r="64669" spans="6:6">
      <c r="F64669" s="1846"/>
    </row>
    <row r="64670" spans="6:6">
      <c r="F64670" s="1846"/>
    </row>
    <row r="64671" spans="6:6">
      <c r="F64671" s="1846"/>
    </row>
    <row r="64672" spans="6:6">
      <c r="F64672" s="1846"/>
    </row>
    <row r="64673" spans="6:6">
      <c r="F64673" s="1846"/>
    </row>
    <row r="64674" spans="6:6">
      <c r="F64674" s="1846"/>
    </row>
    <row r="64675" spans="6:6">
      <c r="F64675" s="1846"/>
    </row>
    <row r="64676" spans="6:6">
      <c r="F64676" s="1846"/>
    </row>
    <row r="64677" spans="6:6">
      <c r="F64677" s="1846"/>
    </row>
    <row r="64678" spans="6:6">
      <c r="F64678" s="1846"/>
    </row>
    <row r="64679" spans="6:6">
      <c r="F64679" s="1846"/>
    </row>
    <row r="64680" spans="6:6">
      <c r="F64680" s="1846"/>
    </row>
    <row r="64681" spans="6:6">
      <c r="F64681" s="1846"/>
    </row>
    <row r="64682" spans="6:6">
      <c r="F64682" s="1846"/>
    </row>
    <row r="64683" spans="6:6">
      <c r="F64683" s="1846"/>
    </row>
    <row r="64684" spans="6:6">
      <c r="F64684" s="1846"/>
    </row>
    <row r="64685" spans="6:6">
      <c r="F64685" s="1846"/>
    </row>
    <row r="64686" spans="6:6">
      <c r="F64686" s="1846"/>
    </row>
    <row r="64687" spans="6:6">
      <c r="F64687" s="1846"/>
    </row>
    <row r="64688" spans="6:6">
      <c r="F64688" s="1846"/>
    </row>
    <row r="64689" spans="6:6">
      <c r="F64689" s="1846"/>
    </row>
    <row r="64690" spans="6:6">
      <c r="F64690" s="1846"/>
    </row>
    <row r="64691" spans="6:6">
      <c r="F64691" s="1846"/>
    </row>
    <row r="64692" spans="6:6">
      <c r="F64692" s="1846"/>
    </row>
    <row r="64693" spans="6:6">
      <c r="F64693" s="1846"/>
    </row>
    <row r="64694" spans="6:6">
      <c r="F64694" s="1846"/>
    </row>
    <row r="64695" spans="6:6">
      <c r="F64695" s="1846"/>
    </row>
    <row r="64696" spans="6:6">
      <c r="F64696" s="1846"/>
    </row>
    <row r="64697" spans="6:6">
      <c r="F64697" s="1846"/>
    </row>
    <row r="64698" spans="6:6">
      <c r="F64698" s="1846"/>
    </row>
    <row r="64699" spans="6:6">
      <c r="F64699" s="1846"/>
    </row>
    <row r="64700" spans="6:6">
      <c r="F64700" s="1846"/>
    </row>
    <row r="64701" spans="6:6">
      <c r="F64701" s="1846"/>
    </row>
    <row r="64702" spans="6:6">
      <c r="F64702" s="1846"/>
    </row>
    <row r="64703" spans="6:6">
      <c r="F64703" s="1846"/>
    </row>
    <row r="64704" spans="6:6">
      <c r="F64704" s="1846"/>
    </row>
    <row r="64705" spans="6:6">
      <c r="F64705" s="1846"/>
    </row>
    <row r="64706" spans="6:6">
      <c r="F64706" s="1846"/>
    </row>
    <row r="64707" spans="6:6">
      <c r="F64707" s="1846"/>
    </row>
    <row r="64708" spans="6:6">
      <c r="F64708" s="1846"/>
    </row>
    <row r="64709" spans="6:6">
      <c r="F64709" s="1846"/>
    </row>
    <row r="64710" spans="6:6">
      <c r="F64710" s="1846"/>
    </row>
    <row r="64711" spans="6:6">
      <c r="F64711" s="1846"/>
    </row>
    <row r="64712" spans="6:6">
      <c r="F64712" s="1846"/>
    </row>
    <row r="64713" spans="6:6">
      <c r="F64713" s="1846"/>
    </row>
    <row r="64714" spans="6:6">
      <c r="F64714" s="1846"/>
    </row>
    <row r="64715" spans="6:6">
      <c r="F64715" s="1846"/>
    </row>
    <row r="64716" spans="6:6">
      <c r="F64716" s="1846"/>
    </row>
    <row r="64717" spans="6:6">
      <c r="F64717" s="1846"/>
    </row>
    <row r="64718" spans="6:6">
      <c r="F64718" s="1846"/>
    </row>
    <row r="64719" spans="6:6">
      <c r="F64719" s="1846"/>
    </row>
    <row r="64720" spans="6:6">
      <c r="F64720" s="1846"/>
    </row>
    <row r="64721" spans="6:6">
      <c r="F64721" s="1846"/>
    </row>
    <row r="64722" spans="6:6">
      <c r="F64722" s="1846"/>
    </row>
    <row r="64723" spans="6:6">
      <c r="F64723" s="1846"/>
    </row>
    <row r="64724" spans="6:6">
      <c r="F64724" s="1846"/>
    </row>
    <row r="64725" spans="6:6">
      <c r="F64725" s="1846"/>
    </row>
    <row r="64726" spans="6:6">
      <c r="F64726" s="1846"/>
    </row>
    <row r="64727" spans="6:6">
      <c r="F64727" s="1846"/>
    </row>
    <row r="64728" spans="6:6">
      <c r="F64728" s="1846"/>
    </row>
    <row r="64729" spans="6:6">
      <c r="F64729" s="1846"/>
    </row>
    <row r="64730" spans="6:6">
      <c r="F64730" s="1846"/>
    </row>
    <row r="64731" spans="6:6">
      <c r="F64731" s="1846"/>
    </row>
    <row r="64732" spans="6:6">
      <c r="F64732" s="1846"/>
    </row>
    <row r="64733" spans="6:6">
      <c r="F64733" s="1846"/>
    </row>
    <row r="64734" spans="6:6">
      <c r="F64734" s="1846"/>
    </row>
    <row r="64735" spans="6:6">
      <c r="F64735" s="1846"/>
    </row>
    <row r="64736" spans="6:6">
      <c r="F64736" s="1846"/>
    </row>
    <row r="64737" spans="6:6">
      <c r="F64737" s="1846"/>
    </row>
    <row r="64738" spans="6:6">
      <c r="F64738" s="1846"/>
    </row>
    <row r="64739" spans="6:6">
      <c r="F64739" s="1846"/>
    </row>
    <row r="64740" spans="6:6">
      <c r="F64740" s="1846"/>
    </row>
    <row r="64741" spans="6:6">
      <c r="F64741" s="1846"/>
    </row>
    <row r="64742" spans="6:6">
      <c r="F64742" s="1846"/>
    </row>
    <row r="64743" spans="6:6">
      <c r="F64743" s="1846"/>
    </row>
    <row r="64744" spans="6:6">
      <c r="F64744" s="1846"/>
    </row>
    <row r="64745" spans="6:6">
      <c r="F64745" s="1846"/>
    </row>
    <row r="64746" spans="6:6">
      <c r="F64746" s="1846"/>
    </row>
    <row r="64747" spans="6:6">
      <c r="F64747" s="1846"/>
    </row>
    <row r="64748" spans="6:6">
      <c r="F64748" s="1846"/>
    </row>
    <row r="64749" spans="6:6">
      <c r="F64749" s="1846"/>
    </row>
    <row r="64750" spans="6:6">
      <c r="F64750" s="1846"/>
    </row>
    <row r="64751" spans="6:6">
      <c r="F64751" s="1846"/>
    </row>
    <row r="64752" spans="6:6">
      <c r="F64752" s="1846"/>
    </row>
    <row r="64753" spans="6:6">
      <c r="F64753" s="1846"/>
    </row>
    <row r="64754" spans="6:6">
      <c r="F64754" s="1846"/>
    </row>
    <row r="64755" spans="6:6">
      <c r="F64755" s="1846"/>
    </row>
    <row r="64756" spans="6:6">
      <c r="F64756" s="1846"/>
    </row>
    <row r="64757" spans="6:6">
      <c r="F64757" s="1846"/>
    </row>
    <row r="64758" spans="6:6">
      <c r="F64758" s="1846"/>
    </row>
    <row r="64759" spans="6:6">
      <c r="F64759" s="1846"/>
    </row>
    <row r="64760" spans="6:6">
      <c r="F64760" s="1846"/>
    </row>
    <row r="64761" spans="6:6">
      <c r="F64761" s="1846"/>
    </row>
    <row r="64762" spans="6:6">
      <c r="F64762" s="1846"/>
    </row>
    <row r="64763" spans="6:6">
      <c r="F64763" s="1846"/>
    </row>
    <row r="64764" spans="6:6">
      <c r="F64764" s="1846"/>
    </row>
    <row r="64765" spans="6:6">
      <c r="F64765" s="1846"/>
    </row>
    <row r="64766" spans="6:6">
      <c r="F64766" s="1846"/>
    </row>
    <row r="64767" spans="6:6">
      <c r="F64767" s="1846"/>
    </row>
    <row r="64768" spans="6:6">
      <c r="F64768" s="1846"/>
    </row>
    <row r="64769" spans="6:6">
      <c r="F64769" s="1846"/>
    </row>
    <row r="64770" spans="6:6">
      <c r="F64770" s="1846"/>
    </row>
    <row r="64771" spans="6:6">
      <c r="F64771" s="1846"/>
    </row>
    <row r="64772" spans="6:6">
      <c r="F64772" s="1846"/>
    </row>
    <row r="64773" spans="6:6">
      <c r="F64773" s="1846"/>
    </row>
    <row r="64774" spans="6:6">
      <c r="F64774" s="1846"/>
    </row>
    <row r="64775" spans="6:6">
      <c r="F64775" s="1846"/>
    </row>
    <row r="64776" spans="6:6">
      <c r="F64776" s="1846"/>
    </row>
    <row r="64777" spans="6:6">
      <c r="F64777" s="1846"/>
    </row>
    <row r="64778" spans="6:6">
      <c r="F64778" s="1846"/>
    </row>
    <row r="64779" spans="6:6">
      <c r="F64779" s="1846"/>
    </row>
    <row r="64780" spans="6:6">
      <c r="F64780" s="1846"/>
    </row>
    <row r="64781" spans="6:6">
      <c r="F64781" s="1846"/>
    </row>
    <row r="64782" spans="6:6">
      <c r="F64782" s="1846"/>
    </row>
    <row r="64783" spans="6:6">
      <c r="F64783" s="1846"/>
    </row>
    <row r="64784" spans="6:6">
      <c r="F64784" s="1846"/>
    </row>
    <row r="64785" spans="6:6">
      <c r="F64785" s="1846"/>
    </row>
    <row r="64786" spans="6:6">
      <c r="F64786" s="1846"/>
    </row>
    <row r="64787" spans="6:6">
      <c r="F64787" s="1846"/>
    </row>
    <row r="64788" spans="6:6">
      <c r="F64788" s="1846"/>
    </row>
    <row r="64789" spans="6:6">
      <c r="F64789" s="1846"/>
    </row>
    <row r="64790" spans="6:6">
      <c r="F64790" s="1846"/>
    </row>
    <row r="64791" spans="6:6">
      <c r="F64791" s="1846"/>
    </row>
    <row r="64792" spans="6:6">
      <c r="F64792" s="1846"/>
    </row>
    <row r="64793" spans="6:6">
      <c r="F64793" s="1846"/>
    </row>
    <row r="64794" spans="6:6">
      <c r="F64794" s="1846"/>
    </row>
    <row r="64795" spans="6:6">
      <c r="F64795" s="1846"/>
    </row>
    <row r="64796" spans="6:6">
      <c r="F64796" s="1846"/>
    </row>
    <row r="64797" spans="6:6">
      <c r="F64797" s="1846"/>
    </row>
    <row r="64798" spans="6:6">
      <c r="F64798" s="1846"/>
    </row>
    <row r="64799" spans="6:6">
      <c r="F64799" s="1846"/>
    </row>
    <row r="64800" spans="6:6">
      <c r="F64800" s="1846"/>
    </row>
    <row r="64801" spans="6:6">
      <c r="F64801" s="1846"/>
    </row>
    <row r="64802" spans="6:6">
      <c r="F64802" s="1846"/>
    </row>
    <row r="64803" spans="6:6">
      <c r="F64803" s="1846"/>
    </row>
    <row r="64804" spans="6:6">
      <c r="F64804" s="1846"/>
    </row>
    <row r="64805" spans="6:6">
      <c r="F64805" s="1846"/>
    </row>
    <row r="64806" spans="6:6">
      <c r="F64806" s="1846"/>
    </row>
    <row r="64807" spans="6:6">
      <c r="F64807" s="1846"/>
    </row>
    <row r="64808" spans="6:6">
      <c r="F64808" s="1846"/>
    </row>
    <row r="64809" spans="6:6">
      <c r="F64809" s="1846"/>
    </row>
    <row r="64810" spans="6:6">
      <c r="F64810" s="1846"/>
    </row>
    <row r="64811" spans="6:6">
      <c r="F64811" s="1846"/>
    </row>
    <row r="64812" spans="6:6">
      <c r="F64812" s="1846"/>
    </row>
    <row r="64813" spans="6:6">
      <c r="F64813" s="1846"/>
    </row>
    <row r="64814" spans="6:6">
      <c r="F64814" s="1846"/>
    </row>
    <row r="64815" spans="6:6">
      <c r="F64815" s="1846"/>
    </row>
    <row r="64816" spans="6:6">
      <c r="F64816" s="1846"/>
    </row>
    <row r="64817" spans="6:6">
      <c r="F64817" s="1846"/>
    </row>
    <row r="64818" spans="6:6">
      <c r="F64818" s="1846"/>
    </row>
    <row r="64819" spans="6:6">
      <c r="F64819" s="1846"/>
    </row>
    <row r="64820" spans="6:6">
      <c r="F64820" s="1846"/>
    </row>
    <row r="64821" spans="6:6">
      <c r="F64821" s="1846"/>
    </row>
    <row r="64822" spans="6:6">
      <c r="F64822" s="1846"/>
    </row>
    <row r="64823" spans="6:6">
      <c r="F64823" s="1846"/>
    </row>
    <row r="64824" spans="6:6">
      <c r="F64824" s="1846"/>
    </row>
    <row r="64825" spans="6:6">
      <c r="F64825" s="1846"/>
    </row>
    <row r="64826" spans="6:6">
      <c r="F64826" s="1846"/>
    </row>
    <row r="64827" spans="6:6">
      <c r="F64827" s="1846"/>
    </row>
    <row r="64828" spans="6:6">
      <c r="F64828" s="1846"/>
    </row>
    <row r="64829" spans="6:6">
      <c r="F64829" s="1846"/>
    </row>
    <row r="64830" spans="6:6">
      <c r="F64830" s="1846"/>
    </row>
    <row r="64831" spans="6:6">
      <c r="F64831" s="1846"/>
    </row>
    <row r="64832" spans="6:6">
      <c r="F64832" s="1846"/>
    </row>
    <row r="64833" spans="6:6">
      <c r="F64833" s="1846"/>
    </row>
    <row r="64834" spans="6:6">
      <c r="F64834" s="1846"/>
    </row>
    <row r="64835" spans="6:6">
      <c r="F64835" s="1846"/>
    </row>
    <row r="64836" spans="6:6">
      <c r="F64836" s="1846"/>
    </row>
    <row r="64837" spans="6:6">
      <c r="F64837" s="1846"/>
    </row>
    <row r="64838" spans="6:6">
      <c r="F64838" s="1846"/>
    </row>
    <row r="64839" spans="6:6">
      <c r="F64839" s="1846"/>
    </row>
    <row r="64840" spans="6:6">
      <c r="F64840" s="1846"/>
    </row>
    <row r="64841" spans="6:6">
      <c r="F64841" s="1846"/>
    </row>
    <row r="64842" spans="6:6">
      <c r="F64842" s="1846"/>
    </row>
    <row r="64843" spans="6:6">
      <c r="F64843" s="1846"/>
    </row>
    <row r="64844" spans="6:6">
      <c r="F64844" s="1846"/>
    </row>
    <row r="64845" spans="6:6">
      <c r="F64845" s="1846"/>
    </row>
    <row r="64846" spans="6:6">
      <c r="F64846" s="1846"/>
    </row>
    <row r="64847" spans="6:6">
      <c r="F64847" s="1846"/>
    </row>
    <row r="64848" spans="6:6">
      <c r="F64848" s="1846"/>
    </row>
    <row r="64849" spans="6:6">
      <c r="F64849" s="1846"/>
    </row>
    <row r="64850" spans="6:6">
      <c r="F64850" s="1846"/>
    </row>
    <row r="64851" spans="6:6">
      <c r="F64851" s="1846"/>
    </row>
    <row r="64852" spans="6:6">
      <c r="F64852" s="1846"/>
    </row>
    <row r="64853" spans="6:6">
      <c r="F64853" s="1846"/>
    </row>
    <row r="64854" spans="6:6">
      <c r="F64854" s="1846"/>
    </row>
    <row r="64855" spans="6:6">
      <c r="F64855" s="1846"/>
    </row>
    <row r="64856" spans="6:6">
      <c r="F64856" s="1846"/>
    </row>
    <row r="64857" spans="6:6">
      <c r="F64857" s="1846"/>
    </row>
    <row r="64858" spans="6:6">
      <c r="F64858" s="1846"/>
    </row>
    <row r="64859" spans="6:6">
      <c r="F64859" s="1846"/>
    </row>
    <row r="64860" spans="6:6">
      <c r="F64860" s="1846"/>
    </row>
    <row r="64861" spans="6:6">
      <c r="F64861" s="1846"/>
    </row>
    <row r="64862" spans="6:6">
      <c r="F64862" s="1846"/>
    </row>
    <row r="64863" spans="6:6">
      <c r="F64863" s="1846"/>
    </row>
    <row r="64864" spans="6:6">
      <c r="F64864" s="1846"/>
    </row>
    <row r="64865" spans="6:6">
      <c r="F64865" s="1846"/>
    </row>
    <row r="64866" spans="6:6">
      <c r="F64866" s="1846"/>
    </row>
    <row r="64867" spans="6:6">
      <c r="F64867" s="1846"/>
    </row>
    <row r="64868" spans="6:6">
      <c r="F64868" s="1846"/>
    </row>
    <row r="64869" spans="6:6">
      <c r="F64869" s="1846"/>
    </row>
    <row r="64870" spans="6:6">
      <c r="F64870" s="1846"/>
    </row>
    <row r="64871" spans="6:6">
      <c r="F64871" s="1846"/>
    </row>
    <row r="64872" spans="6:6">
      <c r="F64872" s="1846"/>
    </row>
    <row r="64873" spans="6:6">
      <c r="F64873" s="1846"/>
    </row>
    <row r="64874" spans="6:6">
      <c r="F64874" s="1846"/>
    </row>
    <row r="64875" spans="6:6">
      <c r="F64875" s="1846"/>
    </row>
    <row r="64876" spans="6:6">
      <c r="F64876" s="1846"/>
    </row>
    <row r="64877" spans="6:6">
      <c r="F64877" s="1846"/>
    </row>
    <row r="64878" spans="6:6">
      <c r="F64878" s="1846"/>
    </row>
    <row r="64879" spans="6:6">
      <c r="F64879" s="1846"/>
    </row>
    <row r="64880" spans="6:6">
      <c r="F64880" s="1846"/>
    </row>
    <row r="64881" spans="6:6">
      <c r="F64881" s="1846"/>
    </row>
    <row r="64882" spans="6:6">
      <c r="F64882" s="1846"/>
    </row>
    <row r="64883" spans="6:6">
      <c r="F64883" s="1846"/>
    </row>
    <row r="64884" spans="6:6">
      <c r="F64884" s="1846"/>
    </row>
    <row r="64885" spans="6:6">
      <c r="F64885" s="1846"/>
    </row>
    <row r="64886" spans="6:6">
      <c r="F64886" s="1846"/>
    </row>
    <row r="64887" spans="6:6">
      <c r="F64887" s="1846"/>
    </row>
    <row r="64888" spans="6:6">
      <c r="F64888" s="1846"/>
    </row>
    <row r="64889" spans="6:6">
      <c r="F64889" s="1846"/>
    </row>
    <row r="64890" spans="6:6">
      <c r="F64890" s="1846"/>
    </row>
    <row r="64891" spans="6:6">
      <c r="F64891" s="1846"/>
    </row>
    <row r="64892" spans="6:6">
      <c r="F64892" s="1846"/>
    </row>
    <row r="64893" spans="6:6">
      <c r="F64893" s="1846"/>
    </row>
    <row r="64894" spans="6:6">
      <c r="F64894" s="1846"/>
    </row>
    <row r="64895" spans="6:6">
      <c r="F64895" s="1846"/>
    </row>
    <row r="64896" spans="6:6">
      <c r="F64896" s="1846"/>
    </row>
    <row r="64897" spans="6:6">
      <c r="F64897" s="1846"/>
    </row>
    <row r="64898" spans="6:6">
      <c r="F64898" s="1846"/>
    </row>
    <row r="64899" spans="6:6">
      <c r="F64899" s="1846"/>
    </row>
    <row r="64900" spans="6:6">
      <c r="F64900" s="1846"/>
    </row>
    <row r="64901" spans="6:6">
      <c r="F64901" s="1846"/>
    </row>
    <row r="64902" spans="6:6">
      <c r="F64902" s="1846"/>
    </row>
    <row r="64903" spans="6:6">
      <c r="F64903" s="1846"/>
    </row>
    <row r="64904" spans="6:6">
      <c r="F64904" s="1846"/>
    </row>
    <row r="64905" spans="6:6">
      <c r="F64905" s="1846"/>
    </row>
    <row r="64906" spans="6:6">
      <c r="F64906" s="1846"/>
    </row>
    <row r="64907" spans="6:6">
      <c r="F64907" s="1846"/>
    </row>
    <row r="64908" spans="6:6">
      <c r="F64908" s="1846"/>
    </row>
    <row r="64909" spans="6:6">
      <c r="F64909" s="1846"/>
    </row>
    <row r="64910" spans="6:6">
      <c r="F64910" s="1846"/>
    </row>
    <row r="64911" spans="6:6">
      <c r="F64911" s="1846"/>
    </row>
    <row r="64912" spans="6:6">
      <c r="F64912" s="1846"/>
    </row>
    <row r="64913" spans="6:6">
      <c r="F64913" s="1846"/>
    </row>
    <row r="64914" spans="6:6">
      <c r="F64914" s="1846"/>
    </row>
    <row r="64915" spans="6:6">
      <c r="F64915" s="1846"/>
    </row>
    <row r="64916" spans="6:6">
      <c r="F64916" s="1846"/>
    </row>
    <row r="64917" spans="6:6">
      <c r="F64917" s="1846"/>
    </row>
    <row r="64918" spans="6:6">
      <c r="F64918" s="1846"/>
    </row>
    <row r="64919" spans="6:6">
      <c r="F64919" s="1846"/>
    </row>
    <row r="64920" spans="6:6">
      <c r="F64920" s="1846"/>
    </row>
    <row r="64921" spans="6:6">
      <c r="F64921" s="1846"/>
    </row>
    <row r="64922" spans="6:6">
      <c r="F64922" s="1846"/>
    </row>
    <row r="64923" spans="6:6">
      <c r="F64923" s="1846"/>
    </row>
    <row r="64924" spans="6:6">
      <c r="F64924" s="1846"/>
    </row>
    <row r="64925" spans="6:6">
      <c r="F64925" s="1846"/>
    </row>
    <row r="64926" spans="6:6">
      <c r="F64926" s="1846"/>
    </row>
    <row r="64927" spans="6:6">
      <c r="F64927" s="1846"/>
    </row>
    <row r="64928" spans="6:6">
      <c r="F64928" s="1846"/>
    </row>
    <row r="64929" spans="6:6">
      <c r="F64929" s="1846"/>
    </row>
    <row r="64930" spans="6:6">
      <c r="F64930" s="1846"/>
    </row>
    <row r="64931" spans="6:6">
      <c r="F64931" s="1846"/>
    </row>
    <row r="64932" spans="6:6">
      <c r="F64932" s="1846"/>
    </row>
    <row r="64933" spans="6:6">
      <c r="F64933" s="1846"/>
    </row>
    <row r="64934" spans="6:6">
      <c r="F64934" s="1846"/>
    </row>
    <row r="64935" spans="6:6">
      <c r="F64935" s="1846"/>
    </row>
    <row r="64936" spans="6:6">
      <c r="F64936" s="1846"/>
    </row>
    <row r="64937" spans="6:6">
      <c r="F64937" s="1846"/>
    </row>
    <row r="64938" spans="6:6">
      <c r="F64938" s="1846"/>
    </row>
    <row r="64939" spans="6:6">
      <c r="F64939" s="1846"/>
    </row>
    <row r="64940" spans="6:6">
      <c r="F64940" s="1846"/>
    </row>
    <row r="64941" spans="6:6">
      <c r="F64941" s="1846"/>
    </row>
    <row r="64942" spans="6:6">
      <c r="F64942" s="1846"/>
    </row>
    <row r="64943" spans="6:6">
      <c r="F64943" s="1846"/>
    </row>
    <row r="64944" spans="6:6">
      <c r="F64944" s="1846"/>
    </row>
    <row r="64945" spans="6:6">
      <c r="F64945" s="1846"/>
    </row>
    <row r="64946" spans="6:6">
      <c r="F64946" s="1846"/>
    </row>
    <row r="64947" spans="6:6">
      <c r="F64947" s="1846"/>
    </row>
    <row r="64948" spans="6:6">
      <c r="F64948" s="1846"/>
    </row>
    <row r="64949" spans="6:6">
      <c r="F64949" s="1846"/>
    </row>
    <row r="64950" spans="6:6">
      <c r="F64950" s="1846"/>
    </row>
    <row r="64951" spans="6:6">
      <c r="F64951" s="1846"/>
    </row>
    <row r="64952" spans="6:6">
      <c r="F64952" s="1846"/>
    </row>
    <row r="64953" spans="6:6">
      <c r="F64953" s="1846"/>
    </row>
    <row r="64954" spans="6:6">
      <c r="F64954" s="1846"/>
    </row>
    <row r="64955" spans="6:6">
      <c r="F64955" s="1846"/>
    </row>
    <row r="64956" spans="6:6">
      <c r="F64956" s="1846"/>
    </row>
    <row r="64957" spans="6:6">
      <c r="F64957" s="1846"/>
    </row>
    <row r="64958" spans="6:6">
      <c r="F64958" s="1846"/>
    </row>
    <row r="64959" spans="6:6">
      <c r="F64959" s="1846"/>
    </row>
    <row r="64960" spans="6:6">
      <c r="F64960" s="1846"/>
    </row>
    <row r="64961" spans="6:6">
      <c r="F64961" s="1846"/>
    </row>
    <row r="64962" spans="6:6">
      <c r="F64962" s="1846"/>
    </row>
    <row r="64963" spans="6:6">
      <c r="F64963" s="1846"/>
    </row>
    <row r="64964" spans="6:6">
      <c r="F64964" s="1846"/>
    </row>
    <row r="64965" spans="6:6">
      <c r="F64965" s="1846"/>
    </row>
    <row r="64966" spans="6:6">
      <c r="F64966" s="1846"/>
    </row>
    <row r="64967" spans="6:6">
      <c r="F64967" s="1846"/>
    </row>
    <row r="64968" spans="6:6">
      <c r="F64968" s="1846"/>
    </row>
    <row r="64969" spans="6:6">
      <c r="F64969" s="1846"/>
    </row>
    <row r="64970" spans="6:6">
      <c r="F64970" s="1846"/>
    </row>
    <row r="64971" spans="6:6">
      <c r="F64971" s="1846"/>
    </row>
    <row r="64972" spans="6:6">
      <c r="F64972" s="1846"/>
    </row>
    <row r="64973" spans="6:6">
      <c r="F64973" s="1846"/>
    </row>
    <row r="64974" spans="6:6">
      <c r="F64974" s="1846"/>
    </row>
    <row r="64975" spans="6:6">
      <c r="F64975" s="1846"/>
    </row>
    <row r="64976" spans="6:6">
      <c r="F64976" s="1846"/>
    </row>
    <row r="64977" spans="6:6">
      <c r="F64977" s="1846"/>
    </row>
    <row r="64978" spans="6:6">
      <c r="F64978" s="1846"/>
    </row>
    <row r="64979" spans="6:6">
      <c r="F64979" s="1846"/>
    </row>
    <row r="64980" spans="6:6">
      <c r="F64980" s="1846"/>
    </row>
    <row r="64981" spans="6:6">
      <c r="F64981" s="1846"/>
    </row>
    <row r="64982" spans="6:6">
      <c r="F64982" s="1846"/>
    </row>
    <row r="64983" spans="6:6">
      <c r="F64983" s="1846"/>
    </row>
    <row r="64984" spans="6:6">
      <c r="F64984" s="1846"/>
    </row>
    <row r="64985" spans="6:6">
      <c r="F64985" s="1846"/>
    </row>
    <row r="64986" spans="6:6">
      <c r="F64986" s="1846"/>
    </row>
    <row r="64987" spans="6:6">
      <c r="F64987" s="1846"/>
    </row>
    <row r="64988" spans="6:6">
      <c r="F64988" s="1846"/>
    </row>
    <row r="64989" spans="6:6">
      <c r="F64989" s="1846"/>
    </row>
    <row r="64990" spans="6:6">
      <c r="F64990" s="1846"/>
    </row>
    <row r="64991" spans="6:6">
      <c r="F64991" s="1846"/>
    </row>
    <row r="64992" spans="6:6">
      <c r="F64992" s="1846"/>
    </row>
    <row r="64993" spans="6:6">
      <c r="F64993" s="1846"/>
    </row>
    <row r="64994" spans="6:6">
      <c r="F64994" s="1846"/>
    </row>
    <row r="64995" spans="6:6">
      <c r="F64995" s="1846"/>
    </row>
    <row r="64996" spans="6:6">
      <c r="F64996" s="1846"/>
    </row>
    <row r="64997" spans="6:6">
      <c r="F64997" s="1846"/>
    </row>
    <row r="64998" spans="6:6">
      <c r="F64998" s="1846"/>
    </row>
    <row r="64999" spans="6:6">
      <c r="F64999" s="1846"/>
    </row>
    <row r="65000" spans="6:6">
      <c r="F65000" s="1846"/>
    </row>
    <row r="65001" spans="6:6">
      <c r="F65001" s="1846"/>
    </row>
    <row r="65002" spans="6:6">
      <c r="F65002" s="1846"/>
    </row>
    <row r="65003" spans="6:6">
      <c r="F65003" s="1846"/>
    </row>
    <row r="65004" spans="6:6">
      <c r="F65004" s="1846"/>
    </row>
    <row r="65005" spans="6:6">
      <c r="F65005" s="1846"/>
    </row>
    <row r="65006" spans="6:6">
      <c r="F65006" s="1846"/>
    </row>
    <row r="65007" spans="6:6">
      <c r="F65007" s="1846"/>
    </row>
    <row r="65008" spans="6:6">
      <c r="F65008" s="1846"/>
    </row>
    <row r="65009" spans="6:6">
      <c r="F65009" s="1846"/>
    </row>
    <row r="65010" spans="6:6">
      <c r="F65010" s="1846"/>
    </row>
    <row r="65011" spans="6:6">
      <c r="F65011" s="1846"/>
    </row>
    <row r="65012" spans="6:6">
      <c r="F65012" s="1846"/>
    </row>
    <row r="65013" spans="6:6">
      <c r="F65013" s="1846"/>
    </row>
    <row r="65014" spans="6:6">
      <c r="F65014" s="1846"/>
    </row>
    <row r="65015" spans="6:6">
      <c r="F65015" s="1846"/>
    </row>
    <row r="65016" spans="6:6">
      <c r="F65016" s="1846"/>
    </row>
    <row r="65017" spans="6:6">
      <c r="F65017" s="1846"/>
    </row>
    <row r="65018" spans="6:6">
      <c r="F65018" s="1846"/>
    </row>
    <row r="65019" spans="6:6">
      <c r="F65019" s="1846"/>
    </row>
    <row r="65020" spans="6:6">
      <c r="F65020" s="1846"/>
    </row>
    <row r="65021" spans="6:6">
      <c r="F65021" s="1846"/>
    </row>
    <row r="65022" spans="6:6">
      <c r="F65022" s="1846"/>
    </row>
    <row r="65023" spans="6:6">
      <c r="F65023" s="1846"/>
    </row>
    <row r="65024" spans="6:6">
      <c r="F65024" s="1846"/>
    </row>
    <row r="65025" spans="6:6">
      <c r="F65025" s="1846"/>
    </row>
    <row r="65026" spans="6:6">
      <c r="F65026" s="1846"/>
    </row>
    <row r="65027" spans="6:6">
      <c r="F65027" s="1846"/>
    </row>
    <row r="65028" spans="6:6">
      <c r="F65028" s="1846"/>
    </row>
    <row r="65029" spans="6:6">
      <c r="F65029" s="1846"/>
    </row>
    <row r="65030" spans="6:6">
      <c r="F65030" s="1846"/>
    </row>
    <row r="65031" spans="6:6">
      <c r="F65031" s="1846"/>
    </row>
    <row r="65032" spans="6:6">
      <c r="F65032" s="1846"/>
    </row>
    <row r="65033" spans="6:6">
      <c r="F65033" s="1846"/>
    </row>
    <row r="65034" spans="6:6">
      <c r="F65034" s="1846"/>
    </row>
    <row r="65035" spans="6:6">
      <c r="F65035" s="1846"/>
    </row>
    <row r="65036" spans="6:6">
      <c r="F65036" s="1846"/>
    </row>
    <row r="65037" spans="6:6">
      <c r="F65037" s="1846"/>
    </row>
    <row r="65038" spans="6:6">
      <c r="F65038" s="1846"/>
    </row>
    <row r="65039" spans="6:6">
      <c r="F65039" s="1846"/>
    </row>
    <row r="65040" spans="6:6">
      <c r="F65040" s="1846"/>
    </row>
    <row r="65041" spans="6:6">
      <c r="F65041" s="1846"/>
    </row>
    <row r="65042" spans="6:6">
      <c r="F65042" s="1846"/>
    </row>
    <row r="65043" spans="6:6">
      <c r="F65043" s="1846"/>
    </row>
    <row r="65044" spans="6:6">
      <c r="F65044" s="1846"/>
    </row>
    <row r="65045" spans="6:6">
      <c r="F65045" s="1846"/>
    </row>
    <row r="65046" spans="6:6">
      <c r="F65046" s="1846"/>
    </row>
    <row r="65047" spans="6:6">
      <c r="F65047" s="1846"/>
    </row>
    <row r="65048" spans="6:6">
      <c r="F65048" s="1846"/>
    </row>
    <row r="65049" spans="6:6">
      <c r="F65049" s="1846"/>
    </row>
    <row r="65050" spans="6:6">
      <c r="F65050" s="1846"/>
    </row>
    <row r="65051" spans="6:6">
      <c r="F65051" s="1846"/>
    </row>
    <row r="65052" spans="6:6">
      <c r="F65052" s="1846"/>
    </row>
    <row r="65053" spans="6:6">
      <c r="F65053" s="1846"/>
    </row>
    <row r="65054" spans="6:6">
      <c r="F65054" s="1846"/>
    </row>
    <row r="65055" spans="6:6">
      <c r="F65055" s="1846"/>
    </row>
    <row r="65056" spans="6:6">
      <c r="F65056" s="1846"/>
    </row>
    <row r="65057" spans="6:6">
      <c r="F65057" s="1846"/>
    </row>
    <row r="65058" spans="6:6">
      <c r="F65058" s="1846"/>
    </row>
    <row r="65059" spans="6:6">
      <c r="F65059" s="1846"/>
    </row>
    <row r="65060" spans="6:6">
      <c r="F65060" s="1846"/>
    </row>
    <row r="65061" spans="6:6">
      <c r="F65061" s="1846"/>
    </row>
    <row r="65062" spans="6:6">
      <c r="F65062" s="1846"/>
    </row>
    <row r="65063" spans="6:6">
      <c r="F65063" s="1846"/>
    </row>
    <row r="65064" spans="6:6">
      <c r="F65064" s="1846"/>
    </row>
    <row r="65065" spans="6:6">
      <c r="F65065" s="1846"/>
    </row>
    <row r="65066" spans="6:6">
      <c r="F65066" s="1846"/>
    </row>
    <row r="65067" spans="6:6">
      <c r="F65067" s="1846"/>
    </row>
    <row r="65068" spans="6:6">
      <c r="F65068" s="1846"/>
    </row>
    <row r="65069" spans="6:6">
      <c r="F65069" s="1846"/>
    </row>
    <row r="65070" spans="6:6">
      <c r="F65070" s="1846"/>
    </row>
    <row r="65071" spans="6:6">
      <c r="F65071" s="1846"/>
    </row>
    <row r="65072" spans="6:6">
      <c r="F65072" s="1846"/>
    </row>
    <row r="65073" spans="6:6">
      <c r="F65073" s="1846"/>
    </row>
    <row r="65074" spans="6:6">
      <c r="F65074" s="1846"/>
    </row>
    <row r="65075" spans="6:6">
      <c r="F65075" s="1846"/>
    </row>
    <row r="65076" spans="6:6">
      <c r="F65076" s="1846"/>
    </row>
    <row r="65077" spans="6:6">
      <c r="F65077" s="1846"/>
    </row>
    <row r="65078" spans="6:6">
      <c r="F65078" s="1846"/>
    </row>
    <row r="65079" spans="6:6">
      <c r="F65079" s="1846"/>
    </row>
    <row r="65080" spans="6:6">
      <c r="F65080" s="1846"/>
    </row>
    <row r="65081" spans="6:6">
      <c r="F65081" s="1846"/>
    </row>
    <row r="65082" spans="6:6">
      <c r="F65082" s="1846"/>
    </row>
    <row r="65083" spans="6:6">
      <c r="F65083" s="1846"/>
    </row>
    <row r="65084" spans="6:6">
      <c r="F65084" s="1846"/>
    </row>
    <row r="65085" spans="6:6">
      <c r="F65085" s="1846"/>
    </row>
    <row r="65086" spans="6:6">
      <c r="F65086" s="1846"/>
    </row>
    <row r="65087" spans="6:6">
      <c r="F65087" s="1846"/>
    </row>
    <row r="65088" spans="6:6">
      <c r="F65088" s="1846"/>
    </row>
    <row r="65089" spans="6:6">
      <c r="F65089" s="1846"/>
    </row>
    <row r="65090" spans="6:6">
      <c r="F65090" s="1846"/>
    </row>
    <row r="65091" spans="6:6">
      <c r="F65091" s="1846"/>
    </row>
    <row r="65092" spans="6:6">
      <c r="F65092" s="1846"/>
    </row>
    <row r="65093" spans="6:6">
      <c r="F65093" s="1846"/>
    </row>
    <row r="65094" spans="6:6">
      <c r="F65094" s="1846"/>
    </row>
    <row r="65095" spans="6:6">
      <c r="F65095" s="1846"/>
    </row>
    <row r="65096" spans="6:6">
      <c r="F65096" s="1846"/>
    </row>
    <row r="65097" spans="6:6">
      <c r="F65097" s="1846"/>
    </row>
    <row r="65098" spans="6:6">
      <c r="F65098" s="1846"/>
    </row>
    <row r="65099" spans="6:6">
      <c r="F65099" s="1846"/>
    </row>
    <row r="65100" spans="6:6">
      <c r="F65100" s="1846"/>
    </row>
    <row r="65101" spans="6:6">
      <c r="F65101" s="1846"/>
    </row>
    <row r="65102" spans="6:6">
      <c r="F65102" s="1846"/>
    </row>
    <row r="65103" spans="6:6">
      <c r="F65103" s="1846"/>
    </row>
    <row r="65104" spans="6:6">
      <c r="F65104" s="1846"/>
    </row>
    <row r="65105" spans="6:6">
      <c r="F65105" s="1846"/>
    </row>
    <row r="65106" spans="6:6">
      <c r="F65106" s="1846"/>
    </row>
    <row r="65107" spans="6:6">
      <c r="F65107" s="1846"/>
    </row>
    <row r="65108" spans="6:6">
      <c r="F65108" s="1846"/>
    </row>
    <row r="65109" spans="6:6">
      <c r="F65109" s="1846"/>
    </row>
    <row r="65110" spans="6:6">
      <c r="F65110" s="1846"/>
    </row>
    <row r="65111" spans="6:6">
      <c r="F65111" s="1846"/>
    </row>
    <row r="65112" spans="6:6">
      <c r="F65112" s="1846"/>
    </row>
    <row r="65113" spans="6:6">
      <c r="F65113" s="1846"/>
    </row>
    <row r="65114" spans="6:6">
      <c r="F65114" s="1846"/>
    </row>
    <row r="65115" spans="6:6">
      <c r="F65115" s="1846"/>
    </row>
    <row r="65116" spans="6:6">
      <c r="F65116" s="1846"/>
    </row>
    <row r="65117" spans="6:6">
      <c r="F65117" s="1846"/>
    </row>
    <row r="65118" spans="6:6">
      <c r="F65118" s="1846"/>
    </row>
    <row r="65119" spans="6:6">
      <c r="F65119" s="1846"/>
    </row>
    <row r="65120" spans="6:6">
      <c r="F65120" s="1846"/>
    </row>
    <row r="65121" spans="6:6">
      <c r="F65121" s="1846"/>
    </row>
    <row r="65122" spans="6:6">
      <c r="F65122" s="1846"/>
    </row>
    <row r="65123" spans="6:6">
      <c r="F65123" s="1846"/>
    </row>
    <row r="65124" spans="6:6">
      <c r="F65124" s="1846"/>
    </row>
    <row r="65125" spans="6:6">
      <c r="F65125" s="1846"/>
    </row>
    <row r="65126" spans="6:6">
      <c r="F65126" s="1846"/>
    </row>
    <row r="65127" spans="6:6">
      <c r="F65127" s="1846"/>
    </row>
    <row r="65128" spans="6:6">
      <c r="F65128" s="1846"/>
    </row>
    <row r="65129" spans="6:6">
      <c r="F65129" s="1846"/>
    </row>
    <row r="65130" spans="6:6">
      <c r="F65130" s="1846"/>
    </row>
    <row r="65131" spans="6:6">
      <c r="F65131" s="1846"/>
    </row>
    <row r="65132" spans="6:6">
      <c r="F65132" s="1846"/>
    </row>
    <row r="65133" spans="6:6">
      <c r="F65133" s="1846"/>
    </row>
    <row r="65134" spans="6:6">
      <c r="F65134" s="1846"/>
    </row>
    <row r="65135" spans="6:6">
      <c r="F65135" s="1846"/>
    </row>
    <row r="65136" spans="6:6">
      <c r="F65136" s="1846"/>
    </row>
    <row r="65137" spans="6:6">
      <c r="F65137" s="1846"/>
    </row>
    <row r="65138" spans="6:6">
      <c r="F65138" s="1846"/>
    </row>
    <row r="65139" spans="6:6">
      <c r="F65139" s="1846"/>
    </row>
    <row r="65140" spans="6:6">
      <c r="F65140" s="1846"/>
    </row>
    <row r="65141" spans="6:6">
      <c r="F65141" s="1846"/>
    </row>
    <row r="65142" spans="6:6">
      <c r="F65142" s="1846"/>
    </row>
    <row r="65143" spans="6:6">
      <c r="F65143" s="1846"/>
    </row>
    <row r="65144" spans="6:6">
      <c r="F65144" s="1846"/>
    </row>
    <row r="65145" spans="6:6">
      <c r="F65145" s="1846"/>
    </row>
    <row r="65146" spans="6:6">
      <c r="F65146" s="1846"/>
    </row>
    <row r="65147" spans="6:6">
      <c r="F65147" s="1846"/>
    </row>
    <row r="65148" spans="6:6">
      <c r="F65148" s="1846"/>
    </row>
    <row r="65149" spans="6:6">
      <c r="F65149" s="1846"/>
    </row>
    <row r="65150" spans="6:6">
      <c r="F65150" s="1846"/>
    </row>
    <row r="65151" spans="6:6">
      <c r="F65151" s="1846"/>
    </row>
    <row r="65152" spans="6:6">
      <c r="F65152" s="1846"/>
    </row>
    <row r="65153" spans="6:6">
      <c r="F65153" s="1846"/>
    </row>
    <row r="65154" spans="6:6">
      <c r="F65154" s="1846"/>
    </row>
    <row r="65155" spans="6:6">
      <c r="F65155" s="1846"/>
    </row>
    <row r="65156" spans="6:6">
      <c r="F65156" s="1846"/>
    </row>
    <row r="65157" spans="6:6">
      <c r="F65157" s="1846"/>
    </row>
    <row r="65158" spans="6:6">
      <c r="F65158" s="1846"/>
    </row>
    <row r="65159" spans="6:6">
      <c r="F65159" s="1846"/>
    </row>
    <row r="65160" spans="6:6">
      <c r="F65160" s="1846"/>
    </row>
    <row r="65161" spans="6:6">
      <c r="F65161" s="1846"/>
    </row>
    <row r="65162" spans="6:6">
      <c r="F65162" s="1846"/>
    </row>
    <row r="65163" spans="6:6">
      <c r="F65163" s="1846"/>
    </row>
    <row r="65164" spans="6:6">
      <c r="F65164" s="1846"/>
    </row>
    <row r="65165" spans="6:6">
      <c r="F65165" s="1846"/>
    </row>
    <row r="65166" spans="6:6">
      <c r="F65166" s="1846"/>
    </row>
    <row r="65167" spans="6:6">
      <c r="F65167" s="1846"/>
    </row>
    <row r="65168" spans="6:6">
      <c r="F65168" s="1846"/>
    </row>
    <row r="65169" spans="6:6">
      <c r="F65169" s="1846"/>
    </row>
    <row r="65170" spans="6:6">
      <c r="F65170" s="1846"/>
    </row>
    <row r="65171" spans="6:6">
      <c r="F65171" s="1846"/>
    </row>
    <row r="65172" spans="6:6">
      <c r="F65172" s="1846"/>
    </row>
    <row r="65173" spans="6:6">
      <c r="F65173" s="1846"/>
    </row>
    <row r="65174" spans="6:6">
      <c r="F65174" s="1846"/>
    </row>
    <row r="65175" spans="6:6">
      <c r="F65175" s="1846"/>
    </row>
    <row r="65176" spans="6:6">
      <c r="F65176" s="1846"/>
    </row>
    <row r="65177" spans="6:6">
      <c r="F65177" s="1846"/>
    </row>
    <row r="65178" spans="6:6">
      <c r="F65178" s="1846"/>
    </row>
    <row r="65179" spans="6:6">
      <c r="F65179" s="1846"/>
    </row>
    <row r="65180" spans="6:6">
      <c r="F65180" s="1846"/>
    </row>
    <row r="65181" spans="6:6">
      <c r="F65181" s="1846"/>
    </row>
    <row r="65182" spans="6:6">
      <c r="F65182" s="1846"/>
    </row>
    <row r="65183" spans="6:6">
      <c r="F65183" s="1846"/>
    </row>
    <row r="65184" spans="6:6">
      <c r="F65184" s="1846"/>
    </row>
    <row r="65185" spans="6:6">
      <c r="F65185" s="1846"/>
    </row>
    <row r="65186" spans="6:6">
      <c r="F65186" s="1846"/>
    </row>
    <row r="65187" spans="6:6">
      <c r="F65187" s="1846"/>
    </row>
    <row r="65188" spans="6:6">
      <c r="F65188" s="1846"/>
    </row>
    <row r="65189" spans="6:6">
      <c r="F65189" s="1846"/>
    </row>
    <row r="65190" spans="6:6">
      <c r="F65190" s="1846"/>
    </row>
    <row r="65191" spans="6:6">
      <c r="F65191" s="1846"/>
    </row>
    <row r="65192" spans="6:6">
      <c r="F65192" s="1846"/>
    </row>
    <row r="65193" spans="6:6">
      <c r="F65193" s="1846"/>
    </row>
    <row r="65194" spans="6:6">
      <c r="F65194" s="1846"/>
    </row>
    <row r="65195" spans="6:6">
      <c r="F65195" s="1846"/>
    </row>
    <row r="65196" spans="6:6">
      <c r="F65196" s="1846"/>
    </row>
    <row r="65197" spans="6:6">
      <c r="F65197" s="1846"/>
    </row>
    <row r="65198" spans="6:6">
      <c r="F65198" s="1846"/>
    </row>
    <row r="65199" spans="6:6">
      <c r="F65199" s="1846"/>
    </row>
    <row r="65200" spans="6:6">
      <c r="F65200" s="1846"/>
    </row>
    <row r="65201" spans="6:6">
      <c r="F65201" s="1846"/>
    </row>
    <row r="65202" spans="6:6">
      <c r="F65202" s="1846"/>
    </row>
    <row r="65203" spans="6:6">
      <c r="F65203" s="1846"/>
    </row>
    <row r="65204" spans="6:6">
      <c r="F65204" s="1846"/>
    </row>
    <row r="65205" spans="6:6">
      <c r="F65205" s="1846"/>
    </row>
    <row r="65206" spans="6:6">
      <c r="F65206" s="1846"/>
    </row>
    <row r="65207" spans="6:6">
      <c r="F65207" s="1846"/>
    </row>
    <row r="65208" spans="6:6">
      <c r="F65208" s="1846"/>
    </row>
    <row r="65209" spans="6:6">
      <c r="F65209" s="1846"/>
    </row>
    <row r="65210" spans="6:6">
      <c r="F65210" s="1846"/>
    </row>
    <row r="65211" spans="6:6">
      <c r="F65211" s="1846"/>
    </row>
    <row r="65212" spans="6:6">
      <c r="F65212" s="1846"/>
    </row>
    <row r="65213" spans="6:6">
      <c r="F65213" s="1846"/>
    </row>
    <row r="65214" spans="6:6">
      <c r="F65214" s="1846"/>
    </row>
    <row r="65215" spans="6:6">
      <c r="F65215" s="1846"/>
    </row>
    <row r="65216" spans="6:6">
      <c r="F65216" s="1846"/>
    </row>
    <row r="65217" spans="6:6">
      <c r="F65217" s="1846"/>
    </row>
    <row r="65218" spans="6:6">
      <c r="F65218" s="1846"/>
    </row>
    <row r="65219" spans="6:6">
      <c r="F65219" s="1846"/>
    </row>
    <row r="65220" spans="6:6">
      <c r="F65220" s="1846"/>
    </row>
    <row r="65221" spans="6:6">
      <c r="F65221" s="1846"/>
    </row>
    <row r="65222" spans="6:6">
      <c r="F65222" s="1846"/>
    </row>
    <row r="65223" spans="6:6">
      <c r="F65223" s="1846"/>
    </row>
    <row r="65224" spans="6:6">
      <c r="F65224" s="1846"/>
    </row>
    <row r="65225" spans="6:6">
      <c r="F65225" s="1846"/>
    </row>
    <row r="65226" spans="6:6">
      <c r="F65226" s="1846"/>
    </row>
    <row r="65227" spans="6:6">
      <c r="F65227" s="1846"/>
    </row>
    <row r="65228" spans="6:6">
      <c r="F65228" s="1846"/>
    </row>
    <row r="65229" spans="6:6">
      <c r="F65229" s="1846"/>
    </row>
    <row r="65230" spans="6:6">
      <c r="F65230" s="1846"/>
    </row>
    <row r="65231" spans="6:6">
      <c r="F65231" s="1846"/>
    </row>
    <row r="65232" spans="6:6">
      <c r="F65232" s="1846"/>
    </row>
    <row r="65233" spans="6:6">
      <c r="F65233" s="1846"/>
    </row>
    <row r="65234" spans="6:6">
      <c r="F65234" s="1846"/>
    </row>
    <row r="65235" spans="6:6">
      <c r="F65235" s="1846"/>
    </row>
    <row r="65236" spans="6:6">
      <c r="F65236" s="1846"/>
    </row>
    <row r="65237" spans="6:6">
      <c r="F65237" s="1846"/>
    </row>
    <row r="65238" spans="6:6">
      <c r="F65238" s="1846"/>
    </row>
    <row r="65239" spans="6:6">
      <c r="F65239" s="1846"/>
    </row>
    <row r="65240" spans="6:6">
      <c r="F65240" s="1846"/>
    </row>
    <row r="65241" spans="6:6">
      <c r="F65241" s="1846"/>
    </row>
    <row r="65242" spans="6:6">
      <c r="F65242" s="1846"/>
    </row>
    <row r="65243" spans="6:6">
      <c r="F65243" s="1846"/>
    </row>
    <row r="65244" spans="6:6">
      <c r="F65244" s="1846"/>
    </row>
    <row r="65245" spans="6:6">
      <c r="F65245" s="1846"/>
    </row>
    <row r="65246" spans="6:6">
      <c r="F65246" s="1846"/>
    </row>
    <row r="65247" spans="6:6">
      <c r="F65247" s="1846"/>
    </row>
    <row r="65248" spans="6:6">
      <c r="F65248" s="1846"/>
    </row>
    <row r="65249" spans="6:6">
      <c r="F65249" s="1846"/>
    </row>
    <row r="65250" spans="6:6">
      <c r="F65250" s="1846"/>
    </row>
    <row r="65251" spans="6:6">
      <c r="F65251" s="1846"/>
    </row>
    <row r="65252" spans="6:6">
      <c r="F65252" s="1846"/>
    </row>
    <row r="65253" spans="6:6">
      <c r="F65253" s="1846"/>
    </row>
    <row r="65254" spans="6:6">
      <c r="F65254" s="1846"/>
    </row>
    <row r="65255" spans="6:6">
      <c r="F65255" s="1846"/>
    </row>
    <row r="65256" spans="6:6">
      <c r="F65256" s="1846"/>
    </row>
    <row r="65257" spans="6:6">
      <c r="F65257" s="1846"/>
    </row>
    <row r="65258" spans="6:6">
      <c r="F65258" s="1846"/>
    </row>
    <row r="65259" spans="6:6">
      <c r="F65259" s="1846"/>
    </row>
    <row r="65260" spans="6:6">
      <c r="F65260" s="1846"/>
    </row>
    <row r="65261" spans="6:6">
      <c r="F65261" s="1846"/>
    </row>
    <row r="65262" spans="6:6">
      <c r="F65262" s="1846"/>
    </row>
    <row r="65263" spans="6:6">
      <c r="F65263" s="1846"/>
    </row>
    <row r="65264" spans="6:6">
      <c r="F65264" s="1846"/>
    </row>
    <row r="65265" spans="6:6">
      <c r="F65265" s="1846"/>
    </row>
    <row r="65266" spans="6:6">
      <c r="F65266" s="1846"/>
    </row>
    <row r="65267" spans="6:6">
      <c r="F65267" s="1846"/>
    </row>
    <row r="65268" spans="6:6">
      <c r="F65268" s="1846"/>
    </row>
    <row r="65269" spans="6:6">
      <c r="F65269" s="1846"/>
    </row>
    <row r="65270" spans="6:6">
      <c r="F65270" s="1846"/>
    </row>
    <row r="65271" spans="6:6">
      <c r="F65271" s="1846"/>
    </row>
    <row r="65272" spans="6:6">
      <c r="F65272" s="1846"/>
    </row>
    <row r="65273" spans="6:6">
      <c r="F65273" s="1846"/>
    </row>
    <row r="65274" spans="6:6">
      <c r="F65274" s="1846"/>
    </row>
    <row r="65275" spans="6:6">
      <c r="F65275" s="1846"/>
    </row>
    <row r="65276" spans="6:6">
      <c r="F65276" s="1846"/>
    </row>
    <row r="65277" spans="6:6">
      <c r="F65277" s="1846"/>
    </row>
    <row r="65278" spans="6:6">
      <c r="F65278" s="1846"/>
    </row>
    <row r="65279" spans="6:6">
      <c r="F65279" s="1846"/>
    </row>
    <row r="65280" spans="6:6">
      <c r="F65280" s="1846"/>
    </row>
    <row r="65281" spans="6:6">
      <c r="F65281" s="1846"/>
    </row>
    <row r="65282" spans="6:6">
      <c r="F65282" s="1846"/>
    </row>
    <row r="65283" spans="6:6">
      <c r="F65283" s="1846"/>
    </row>
    <row r="65284" spans="6:6">
      <c r="F65284" s="1846"/>
    </row>
    <row r="65285" spans="6:6">
      <c r="F65285" s="1846"/>
    </row>
    <row r="65286" spans="6:6">
      <c r="F65286" s="1846"/>
    </row>
    <row r="65287" spans="6:6">
      <c r="F65287" s="1846"/>
    </row>
    <row r="65288" spans="6:6">
      <c r="F65288" s="1846"/>
    </row>
    <row r="65289" spans="6:6">
      <c r="F65289" s="1846"/>
    </row>
    <row r="65290" spans="6:6">
      <c r="F65290" s="1846"/>
    </row>
    <row r="65291" spans="6:6">
      <c r="F65291" s="1846"/>
    </row>
    <row r="65292" spans="6:6">
      <c r="F65292" s="1846"/>
    </row>
    <row r="65293" spans="6:6">
      <c r="F65293" s="1846"/>
    </row>
    <row r="65294" spans="6:6">
      <c r="F65294" s="1846"/>
    </row>
    <row r="65295" spans="6:6">
      <c r="F65295" s="1846"/>
    </row>
    <row r="65296" spans="6:6">
      <c r="F65296" s="1846"/>
    </row>
    <row r="65297" spans="6:6">
      <c r="F65297" s="1846"/>
    </row>
    <row r="65298" spans="6:6">
      <c r="F65298" s="1846"/>
    </row>
    <row r="65299" spans="6:6">
      <c r="F65299" s="1846"/>
    </row>
    <row r="65300" spans="6:6">
      <c r="F65300" s="1846"/>
    </row>
    <row r="65301" spans="6:6">
      <c r="F65301" s="1846"/>
    </row>
    <row r="65302" spans="6:6">
      <c r="F65302" s="1846"/>
    </row>
    <row r="65303" spans="6:6">
      <c r="F65303" s="1846"/>
    </row>
    <row r="65304" spans="6:6">
      <c r="F65304" s="1846"/>
    </row>
    <row r="65305" spans="6:6">
      <c r="F65305" s="1846"/>
    </row>
    <row r="65306" spans="6:6">
      <c r="F65306" s="1846"/>
    </row>
    <row r="65307" spans="6:6">
      <c r="F65307" s="1846"/>
    </row>
    <row r="65308" spans="6:6">
      <c r="F65308" s="1846"/>
    </row>
    <row r="65309" spans="6:6">
      <c r="F65309" s="1846"/>
    </row>
    <row r="65310" spans="6:6">
      <c r="F65310" s="1846"/>
    </row>
    <row r="65311" spans="6:6">
      <c r="F65311" s="1846"/>
    </row>
    <row r="65312" spans="6:6">
      <c r="F65312" s="1846"/>
    </row>
    <row r="65313" spans="6:6">
      <c r="F65313" s="1846"/>
    </row>
    <row r="65314" spans="6:6">
      <c r="F65314" s="1846"/>
    </row>
    <row r="65315" spans="6:6">
      <c r="F65315" s="1846"/>
    </row>
    <row r="65316" spans="6:6">
      <c r="F65316" s="1846"/>
    </row>
    <row r="65317" spans="6:6">
      <c r="F65317" s="1846"/>
    </row>
    <row r="65318" spans="6:6">
      <c r="F65318" s="1846"/>
    </row>
    <row r="65319" spans="6:6">
      <c r="F65319" s="1846"/>
    </row>
    <row r="65320" spans="6:6">
      <c r="F65320" s="1846"/>
    </row>
    <row r="65321" spans="6:6">
      <c r="F65321" s="1846"/>
    </row>
    <row r="65322" spans="6:6">
      <c r="F65322" s="1846"/>
    </row>
    <row r="65323" spans="6:6">
      <c r="F65323" s="1846"/>
    </row>
    <row r="65324" spans="6:6">
      <c r="F65324" s="1846"/>
    </row>
    <row r="65325" spans="6:6">
      <c r="F65325" s="1846"/>
    </row>
    <row r="65326" spans="6:6">
      <c r="F65326" s="1846"/>
    </row>
    <row r="65327" spans="6:6">
      <c r="F65327" s="1846"/>
    </row>
    <row r="65328" spans="6:6">
      <c r="F65328" s="1846"/>
    </row>
    <row r="65329" spans="6:6">
      <c r="F65329" s="1846"/>
    </row>
    <row r="65330" spans="6:6">
      <c r="F65330" s="1846"/>
    </row>
    <row r="65331" spans="6:6">
      <c r="F65331" s="1846"/>
    </row>
    <row r="65332" spans="6:6">
      <c r="F65332" s="1846"/>
    </row>
    <row r="65333" spans="6:6">
      <c r="F65333" s="1846"/>
    </row>
    <row r="65334" spans="6:6">
      <c r="F65334" s="1846"/>
    </row>
    <row r="65335" spans="6:6">
      <c r="F65335" s="1846"/>
    </row>
    <row r="65336" spans="6:6">
      <c r="F65336" s="1846"/>
    </row>
    <row r="65337" spans="6:6">
      <c r="F65337" s="1846"/>
    </row>
    <row r="65338" spans="6:6">
      <c r="F65338" s="1846"/>
    </row>
    <row r="65339" spans="6:6">
      <c r="F65339" s="1846"/>
    </row>
    <row r="65340" spans="6:6">
      <c r="F65340" s="1846"/>
    </row>
    <row r="65341" spans="6:6">
      <c r="F65341" s="1846"/>
    </row>
    <row r="65342" spans="6:6">
      <c r="F65342" s="1846"/>
    </row>
    <row r="65343" spans="6:6">
      <c r="F65343" s="1846"/>
    </row>
    <row r="65344" spans="6:6">
      <c r="F65344" s="1846"/>
    </row>
    <row r="65345" spans="6:6">
      <c r="F65345" s="1846"/>
    </row>
    <row r="65346" spans="6:6">
      <c r="F65346" s="1846"/>
    </row>
    <row r="65347" spans="6:6">
      <c r="F65347" s="1846"/>
    </row>
    <row r="65348" spans="6:6">
      <c r="F65348" s="1846"/>
    </row>
    <row r="65349" spans="6:6">
      <c r="F65349" s="1846"/>
    </row>
    <row r="65350" spans="6:6">
      <c r="F65350" s="1846"/>
    </row>
    <row r="65351" spans="6:6">
      <c r="F65351" s="1846"/>
    </row>
    <row r="65352" spans="6:6">
      <c r="F65352" s="1846"/>
    </row>
    <row r="65353" spans="6:6">
      <c r="F65353" s="1846"/>
    </row>
    <row r="65354" spans="6:6">
      <c r="F65354" s="1846"/>
    </row>
    <row r="65355" spans="6:6">
      <c r="F65355" s="1846"/>
    </row>
    <row r="65356" spans="6:6">
      <c r="F65356" s="1846"/>
    </row>
    <row r="65357" spans="6:6">
      <c r="F65357" s="1846"/>
    </row>
    <row r="65358" spans="6:6">
      <c r="F65358" s="1846"/>
    </row>
    <row r="65359" spans="6:6">
      <c r="F65359" s="1846"/>
    </row>
    <row r="65360" spans="6:6">
      <c r="F65360" s="1846"/>
    </row>
    <row r="65361" spans="6:6">
      <c r="F65361" s="1846"/>
    </row>
    <row r="65362" spans="6:6">
      <c r="F65362" s="1846"/>
    </row>
    <row r="65363" spans="6:6">
      <c r="F65363" s="1846"/>
    </row>
    <row r="65364" spans="6:6">
      <c r="F65364" s="1846"/>
    </row>
    <row r="65365" spans="6:6">
      <c r="F65365" s="1846"/>
    </row>
    <row r="65366" spans="6:6">
      <c r="F65366" s="1846"/>
    </row>
    <row r="65367" spans="6:6">
      <c r="F65367" s="1846"/>
    </row>
    <row r="65368" spans="6:6">
      <c r="F65368" s="1846"/>
    </row>
    <row r="65369" spans="6:6">
      <c r="F65369" s="1846"/>
    </row>
    <row r="65370" spans="6:6">
      <c r="F65370" s="1846"/>
    </row>
    <row r="65371" spans="6:6">
      <c r="F65371" s="1846"/>
    </row>
    <row r="65372" spans="6:6">
      <c r="F65372" s="1846"/>
    </row>
    <row r="65373" spans="6:6">
      <c r="F65373" s="1846"/>
    </row>
    <row r="65374" spans="6:6">
      <c r="F65374" s="1846"/>
    </row>
    <row r="65375" spans="6:6">
      <c r="F65375" s="1846"/>
    </row>
    <row r="65376" spans="6:6">
      <c r="F65376" s="1846"/>
    </row>
    <row r="65377" spans="6:6">
      <c r="F65377" s="1846"/>
    </row>
    <row r="65378" spans="6:6">
      <c r="F65378" s="1846"/>
    </row>
    <row r="65379" spans="6:6">
      <c r="F65379" s="1846"/>
    </row>
    <row r="65380" spans="6:6">
      <c r="F65380" s="1846"/>
    </row>
    <row r="65381" spans="6:6">
      <c r="F65381" s="1846"/>
    </row>
    <row r="65382" spans="6:6">
      <c r="F65382" s="1846"/>
    </row>
    <row r="65383" spans="6:6">
      <c r="F65383" s="1846"/>
    </row>
    <row r="65384" spans="6:6">
      <c r="F65384" s="1846"/>
    </row>
    <row r="65385" spans="6:6">
      <c r="F65385" s="1846"/>
    </row>
    <row r="65386" spans="6:6">
      <c r="F65386" s="1846"/>
    </row>
    <row r="65387" spans="6:6">
      <c r="F65387" s="1846"/>
    </row>
    <row r="65388" spans="6:6">
      <c r="F65388" s="1846"/>
    </row>
    <row r="65389" spans="6:6">
      <c r="F65389" s="1846"/>
    </row>
    <row r="65390" spans="6:6">
      <c r="F65390" s="1846"/>
    </row>
    <row r="65391" spans="6:6">
      <c r="F65391" s="1846"/>
    </row>
    <row r="65392" spans="6:6">
      <c r="F65392" s="1846"/>
    </row>
    <row r="65393" spans="6:6">
      <c r="F65393" s="1846"/>
    </row>
    <row r="65394" spans="6:6">
      <c r="F65394" s="1846"/>
    </row>
    <row r="65395" spans="6:6">
      <c r="F65395" s="1846"/>
    </row>
    <row r="65396" spans="6:6">
      <c r="F65396" s="1846"/>
    </row>
    <row r="65397" spans="6:6">
      <c r="F65397" s="1846"/>
    </row>
    <row r="65398" spans="6:6">
      <c r="F65398" s="1846"/>
    </row>
    <row r="65399" spans="6:6">
      <c r="F65399" s="1846"/>
    </row>
    <row r="65400" spans="6:6">
      <c r="F65400" s="1846"/>
    </row>
    <row r="65401" spans="6:6">
      <c r="F65401" s="1846"/>
    </row>
    <row r="65402" spans="6:6">
      <c r="F65402" s="1846"/>
    </row>
    <row r="65403" spans="6:6">
      <c r="F65403" s="1846"/>
    </row>
    <row r="65404" spans="6:6">
      <c r="F65404" s="1846"/>
    </row>
    <row r="65405" spans="6:6">
      <c r="F65405" s="1846"/>
    </row>
    <row r="65406" spans="6:6">
      <c r="F65406" s="1846"/>
    </row>
    <row r="65407" spans="6:6">
      <c r="F65407" s="1846"/>
    </row>
    <row r="65408" spans="6:6">
      <c r="F65408" s="1846"/>
    </row>
    <row r="65409" spans="6:6">
      <c r="F65409" s="1846"/>
    </row>
    <row r="65410" spans="6:6">
      <c r="F65410" s="1846"/>
    </row>
    <row r="65411" spans="6:6">
      <c r="F65411" s="1846"/>
    </row>
    <row r="65412" spans="6:6">
      <c r="F65412" s="1846"/>
    </row>
    <row r="65413" spans="6:6">
      <c r="F65413" s="1846"/>
    </row>
    <row r="65414" spans="6:6">
      <c r="F65414" s="1846"/>
    </row>
    <row r="65415" spans="6:6">
      <c r="F65415" s="1846"/>
    </row>
    <row r="65416" spans="6:6">
      <c r="F65416" s="1846"/>
    </row>
    <row r="65417" spans="6:6">
      <c r="F65417" s="1846"/>
    </row>
    <row r="65418" spans="6:6">
      <c r="F65418" s="1846"/>
    </row>
    <row r="65419" spans="6:6">
      <c r="F65419" s="1846"/>
    </row>
    <row r="65420" spans="6:6">
      <c r="F65420" s="1846"/>
    </row>
    <row r="65421" spans="6:6">
      <c r="F65421" s="1846"/>
    </row>
    <row r="65422" spans="6:6">
      <c r="F65422" s="1846"/>
    </row>
    <row r="65423" spans="6:6">
      <c r="F65423" s="1846"/>
    </row>
    <row r="65424" spans="6:6">
      <c r="F65424" s="1846"/>
    </row>
    <row r="65425" spans="6:6">
      <c r="F65425" s="1846"/>
    </row>
    <row r="65426" spans="6:6">
      <c r="F65426" s="1846"/>
    </row>
    <row r="65427" spans="6:6">
      <c r="F65427" s="1846"/>
    </row>
    <row r="65428" spans="6:6">
      <c r="F65428" s="1846"/>
    </row>
    <row r="65429" spans="6:6">
      <c r="F65429" s="1846"/>
    </row>
    <row r="65430" spans="6:6">
      <c r="F65430" s="1846"/>
    </row>
    <row r="65431" spans="6:6">
      <c r="F65431" s="1846"/>
    </row>
    <row r="65432" spans="6:6">
      <c r="F65432" s="1846"/>
    </row>
    <row r="65433" spans="6:6">
      <c r="F65433" s="1846"/>
    </row>
    <row r="65434" spans="6:6">
      <c r="F65434" s="1846"/>
    </row>
    <row r="65435" spans="6:6">
      <c r="F65435" s="1846"/>
    </row>
    <row r="65436" spans="6:6">
      <c r="F65436" s="1846"/>
    </row>
    <row r="65437" spans="6:6">
      <c r="F65437" s="1846"/>
    </row>
    <row r="65438" spans="6:6">
      <c r="F65438" s="1846"/>
    </row>
    <row r="65439" spans="6:6">
      <c r="F65439" s="1846"/>
    </row>
    <row r="65440" spans="6:6">
      <c r="F65440" s="1846"/>
    </row>
    <row r="65441" spans="6:6">
      <c r="F65441" s="1846"/>
    </row>
    <row r="65442" spans="6:6">
      <c r="F65442" s="1846"/>
    </row>
    <row r="65443" spans="6:6">
      <c r="F65443" s="1846"/>
    </row>
    <row r="65444" spans="6:6">
      <c r="F65444" s="1846"/>
    </row>
    <row r="65445" spans="6:6">
      <c r="F65445" s="1846"/>
    </row>
    <row r="65446" spans="6:6">
      <c r="F65446" s="1846"/>
    </row>
    <row r="65447" spans="6:6">
      <c r="F65447" s="1846"/>
    </row>
    <row r="65448" spans="6:6">
      <c r="F65448" s="1846"/>
    </row>
    <row r="65449" spans="6:6">
      <c r="F65449" s="1846"/>
    </row>
    <row r="65450" spans="6:6">
      <c r="F65450" s="1846"/>
    </row>
    <row r="65451" spans="6:6">
      <c r="F65451" s="1846"/>
    </row>
    <row r="65452" spans="6:6">
      <c r="F65452" s="1846"/>
    </row>
    <row r="65453" spans="6:6">
      <c r="F65453" s="1846"/>
    </row>
    <row r="65454" spans="6:6">
      <c r="F65454" s="1846"/>
    </row>
    <row r="65455" spans="6:6">
      <c r="F65455" s="1846"/>
    </row>
    <row r="65456" spans="6:6">
      <c r="F65456" s="1846"/>
    </row>
    <row r="65457" spans="6:6">
      <c r="F65457" s="1846"/>
    </row>
    <row r="65458" spans="6:6">
      <c r="F65458" s="1846"/>
    </row>
    <row r="65459" spans="6:6">
      <c r="F65459" s="1846"/>
    </row>
    <row r="65460" spans="6:6">
      <c r="F65460" s="1846"/>
    </row>
    <row r="65461" spans="6:6">
      <c r="F65461" s="1846"/>
    </row>
    <row r="65462" spans="6:6">
      <c r="F65462" s="1846"/>
    </row>
    <row r="65463" spans="6:6">
      <c r="F65463" s="1846"/>
    </row>
    <row r="65464" spans="6:6">
      <c r="F65464" s="1846"/>
    </row>
    <row r="65465" spans="6:6">
      <c r="F65465" s="1846"/>
    </row>
    <row r="65466" spans="6:6">
      <c r="F65466" s="1846"/>
    </row>
    <row r="65467" spans="6:6">
      <c r="F65467" s="1846"/>
    </row>
    <row r="65468" spans="6:6">
      <c r="F65468" s="1846"/>
    </row>
    <row r="65469" spans="6:6">
      <c r="F65469" s="1846"/>
    </row>
    <row r="65470" spans="6:6">
      <c r="F65470" s="1846"/>
    </row>
    <row r="65471" spans="6:6">
      <c r="F65471" s="1846"/>
    </row>
    <row r="65472" spans="6:6">
      <c r="F65472" s="1846"/>
    </row>
    <row r="65473" spans="6:6">
      <c r="F65473" s="1846"/>
    </row>
    <row r="65474" spans="6:6">
      <c r="F65474" s="1846"/>
    </row>
    <row r="65475" spans="6:6">
      <c r="F65475" s="1846"/>
    </row>
    <row r="65476" spans="6:6">
      <c r="F65476" s="1846"/>
    </row>
    <row r="65477" spans="6:6">
      <c r="F65477" s="1846"/>
    </row>
    <row r="65478" spans="6:6">
      <c r="F65478" s="1846"/>
    </row>
    <row r="65479" spans="6:6">
      <c r="F65479" s="1846"/>
    </row>
    <row r="65480" spans="6:6">
      <c r="F65480" s="1846"/>
    </row>
    <row r="65481" spans="6:6">
      <c r="F65481" s="1846"/>
    </row>
    <row r="65482" spans="6:6">
      <c r="F65482" s="1846"/>
    </row>
    <row r="65483" spans="6:6">
      <c r="F65483" s="1846"/>
    </row>
    <row r="65484" spans="6:6">
      <c r="F65484" s="1846"/>
    </row>
    <row r="65485" spans="6:6">
      <c r="F65485" s="1846"/>
    </row>
    <row r="65486" spans="6:6">
      <c r="F65486" s="1846"/>
    </row>
    <row r="65487" spans="6:6">
      <c r="F65487" s="1846"/>
    </row>
    <row r="65488" spans="6:6">
      <c r="F65488" s="1846"/>
    </row>
    <row r="65489" spans="6:6">
      <c r="F65489" s="1846"/>
    </row>
    <row r="65490" spans="6:6">
      <c r="F65490" s="1846"/>
    </row>
    <row r="65491" spans="6:6">
      <c r="F65491" s="1846"/>
    </row>
    <row r="65492" spans="6:6">
      <c r="F65492" s="1846"/>
    </row>
    <row r="65493" spans="6:6">
      <c r="F65493" s="1846"/>
    </row>
    <row r="65494" spans="6:6">
      <c r="F65494" s="1846"/>
    </row>
    <row r="65495" spans="6:6">
      <c r="F65495" s="1846"/>
    </row>
    <row r="65496" spans="6:6">
      <c r="F65496" s="1846"/>
    </row>
    <row r="65497" spans="6:6">
      <c r="F65497" s="1846"/>
    </row>
    <row r="65498" spans="6:6">
      <c r="F65498" s="1846"/>
    </row>
    <row r="65499" spans="6:6">
      <c r="F65499" s="1846"/>
    </row>
    <row r="65500" spans="6:6">
      <c r="F65500" s="1846"/>
    </row>
    <row r="65501" spans="6:6">
      <c r="F65501" s="1846"/>
    </row>
    <row r="65502" spans="6:6">
      <c r="F65502" s="1846"/>
    </row>
    <row r="65503" spans="6:6">
      <c r="F65503" s="1846"/>
    </row>
    <row r="65504" spans="6:6">
      <c r="F65504" s="1846"/>
    </row>
    <row r="65505" spans="6:6">
      <c r="F65505" s="1846"/>
    </row>
    <row r="65506" spans="6:6">
      <c r="F65506" s="1846"/>
    </row>
    <row r="65507" spans="6:6">
      <c r="F65507" s="1846"/>
    </row>
    <row r="65508" spans="6:6">
      <c r="F65508" s="1846"/>
    </row>
    <row r="65509" spans="6:6">
      <c r="F65509" s="1846"/>
    </row>
    <row r="65510" spans="6:6">
      <c r="F65510" s="1846"/>
    </row>
    <row r="65511" spans="6:6">
      <c r="F65511" s="1846"/>
    </row>
    <row r="65512" spans="6:6">
      <c r="F65512" s="1846"/>
    </row>
    <row r="65513" spans="6:6">
      <c r="F65513" s="1846"/>
    </row>
    <row r="65514" spans="6:6">
      <c r="F65514" s="1846"/>
    </row>
    <row r="65515" spans="6:6">
      <c r="F65515" s="1846"/>
    </row>
    <row r="65516" spans="6:6">
      <c r="F65516" s="1846"/>
    </row>
    <row r="65517" spans="6:6">
      <c r="F65517" s="1846"/>
    </row>
    <row r="65518" spans="6:6">
      <c r="F65518" s="1846"/>
    </row>
    <row r="65519" spans="6:6">
      <c r="F65519" s="1846"/>
    </row>
    <row r="65520" spans="6:6">
      <c r="F65520" s="1846"/>
    </row>
    <row r="65521" spans="6:6">
      <c r="F65521" s="1846"/>
    </row>
    <row r="65522" spans="6:6">
      <c r="F65522" s="1846"/>
    </row>
    <row r="65523" spans="6:6">
      <c r="F65523" s="1846"/>
    </row>
    <row r="65524" spans="6:6">
      <c r="F65524" s="1846"/>
    </row>
    <row r="65525" spans="6:6">
      <c r="F65525" s="1846"/>
    </row>
    <row r="65526" spans="6:6">
      <c r="F65526" s="1846"/>
    </row>
    <row r="65527" spans="6:6">
      <c r="F65527" s="1846"/>
    </row>
    <row r="65528" spans="6:6">
      <c r="F65528" s="1846"/>
    </row>
    <row r="65529" spans="6:6">
      <c r="F65529" s="1846"/>
    </row>
    <row r="65530" spans="6:6">
      <c r="F65530" s="1846"/>
    </row>
    <row r="65531" spans="6:6">
      <c r="F65531" s="1846"/>
    </row>
    <row r="65532" spans="6:6">
      <c r="F65532" s="1846"/>
    </row>
    <row r="65533" spans="6:6">
      <c r="F65533" s="1846"/>
    </row>
    <row r="65534" spans="6:6">
      <c r="F65534" s="1846"/>
    </row>
    <row r="65535" spans="6:6">
      <c r="F65535" s="1846"/>
    </row>
  </sheetData>
  <mergeCells count="3">
    <mergeCell ref="A2:B2"/>
    <mergeCell ref="A3:B3"/>
    <mergeCell ref="A4:B4"/>
  </mergeCells>
  <phoneticPr fontId="2"/>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28"/>
  <sheetViews>
    <sheetView workbookViewId="0">
      <pane xSplit="1" ySplit="3" topLeftCell="B11" activePane="bottomRight" state="frozen"/>
      <selection pane="topRight" activeCell="B1" sqref="B1"/>
      <selection pane="bottomLeft" activeCell="A4" sqref="A4"/>
      <selection pane="bottomRight" activeCell="M23" sqref="M23"/>
    </sheetView>
  </sheetViews>
  <sheetFormatPr defaultColWidth="9" defaultRowHeight="13.5"/>
  <cols>
    <col min="1" max="1" width="8.375" style="1086" customWidth="1"/>
    <col min="2" max="4" width="10.5" style="1086" customWidth="1"/>
    <col min="5" max="7" width="9.875" style="1086" customWidth="1"/>
    <col min="8" max="9" width="8.625" style="1086" customWidth="1"/>
    <col min="10" max="10" width="9.5" style="1086" customWidth="1"/>
    <col min="11" max="11" width="8.625" style="1086" customWidth="1"/>
    <col min="12" max="12" width="8.875" style="1086" customWidth="1"/>
    <col min="13" max="16384" width="9" style="1086"/>
  </cols>
  <sheetData>
    <row r="1" spans="1:15" ht="15" customHeight="1">
      <c r="A1" s="690" t="s">
        <v>397</v>
      </c>
      <c r="B1" s="1085"/>
      <c r="C1" s="1085"/>
      <c r="D1" s="1085"/>
      <c r="E1" s="1085"/>
      <c r="F1" s="1085"/>
      <c r="G1" s="1085"/>
      <c r="H1" s="1085"/>
      <c r="I1" s="1085"/>
      <c r="J1" s="1085"/>
      <c r="K1" s="1085" t="s">
        <v>706</v>
      </c>
      <c r="L1" s="1085"/>
    </row>
    <row r="2" spans="1:15">
      <c r="A2" s="1115"/>
      <c r="B2" s="1101"/>
      <c r="C2" s="1092"/>
      <c r="D2" s="1097"/>
      <c r="E2" s="1345" t="s">
        <v>703</v>
      </c>
      <c r="F2" s="1091"/>
      <c r="G2" s="1091"/>
      <c r="H2" s="1091"/>
      <c r="I2" s="3074" t="s">
        <v>697</v>
      </c>
      <c r="J2" s="3076" t="s">
        <v>698</v>
      </c>
      <c r="K2" s="3078" t="s">
        <v>699</v>
      </c>
      <c r="L2" s="1105" t="s">
        <v>768</v>
      </c>
      <c r="M2" s="1105" t="s">
        <v>769</v>
      </c>
      <c r="N2" s="1097"/>
      <c r="O2" s="1137"/>
    </row>
    <row r="3" spans="1:15" ht="27">
      <c r="A3" s="1107" t="s">
        <v>707</v>
      </c>
      <c r="B3" s="1107" t="s">
        <v>700</v>
      </c>
      <c r="C3" s="1108" t="s">
        <v>701</v>
      </c>
      <c r="D3" s="1331" t="s">
        <v>702</v>
      </c>
      <c r="E3" s="1106" t="s">
        <v>700</v>
      </c>
      <c r="F3" s="1108" t="s">
        <v>701</v>
      </c>
      <c r="G3" s="1331" t="s">
        <v>702</v>
      </c>
      <c r="H3" s="1106" t="s">
        <v>705</v>
      </c>
      <c r="I3" s="3075"/>
      <c r="J3" s="3077"/>
      <c r="K3" s="3079"/>
      <c r="L3" s="1104" t="s">
        <v>695</v>
      </c>
      <c r="M3" s="1136" t="s">
        <v>696</v>
      </c>
      <c r="N3" s="1098" t="s">
        <v>704</v>
      </c>
      <c r="O3" s="1140" t="s">
        <v>711</v>
      </c>
    </row>
    <row r="4" spans="1:15">
      <c r="A4" s="1093">
        <v>1920</v>
      </c>
      <c r="B4" s="1102">
        <v>2301799</v>
      </c>
      <c r="C4" s="1102">
        <v>1175426</v>
      </c>
      <c r="D4" s="1332">
        <v>1126373</v>
      </c>
      <c r="E4" s="1095"/>
      <c r="F4" s="1087"/>
      <c r="G4" s="1335"/>
      <c r="H4" s="2175"/>
      <c r="I4" s="1099">
        <v>798303</v>
      </c>
      <c r="J4" s="1123">
        <v>1385734</v>
      </c>
      <c r="K4" s="1089">
        <v>117762</v>
      </c>
      <c r="L4" s="1099">
        <v>89135</v>
      </c>
      <c r="M4" s="1123">
        <v>28627</v>
      </c>
      <c r="N4" s="1100">
        <f>K4/SUM(I4:K4)*100</f>
        <v>5.1160852880725036</v>
      </c>
      <c r="O4" s="1138"/>
    </row>
    <row r="5" spans="1:15">
      <c r="A5" s="1093">
        <v>1925</v>
      </c>
      <c r="B5" s="1103">
        <v>2454679</v>
      </c>
      <c r="C5" s="1103">
        <v>1239326</v>
      </c>
      <c r="D5" s="1333">
        <v>1215353</v>
      </c>
      <c r="E5" s="1090">
        <f t="shared" ref="E5:E23" si="0">B5-B4</f>
        <v>152880</v>
      </c>
      <c r="F5" s="1103">
        <f t="shared" ref="F5:F23" si="1">C5-C4</f>
        <v>63900</v>
      </c>
      <c r="G5" s="1333">
        <f t="shared" ref="G5:G23" si="2">D5-D4</f>
        <v>88980</v>
      </c>
      <c r="H5" s="1096">
        <f t="shared" ref="H5:H9" si="3">E5/B4*100</f>
        <v>6.6417615091500171</v>
      </c>
      <c r="I5" s="1116">
        <v>849925</v>
      </c>
      <c r="J5" s="1124">
        <v>1479870</v>
      </c>
      <c r="K5" s="1117">
        <v>124884</v>
      </c>
      <c r="L5" s="1116">
        <v>91898</v>
      </c>
      <c r="M5" s="1124">
        <v>32986</v>
      </c>
      <c r="N5" s="1100">
        <f t="shared" ref="N5:N8" si="4">K5/SUM(I5:K5)*100</f>
        <v>5.0875898640922088</v>
      </c>
      <c r="O5" s="1138"/>
    </row>
    <row r="6" spans="1:15">
      <c r="A6" s="1093">
        <v>1930</v>
      </c>
      <c r="B6" s="1114">
        <v>2646301</v>
      </c>
      <c r="C6" s="1114">
        <v>1332918</v>
      </c>
      <c r="D6" s="1334">
        <v>1313383</v>
      </c>
      <c r="E6" s="1090">
        <f t="shared" si="0"/>
        <v>191622</v>
      </c>
      <c r="F6" s="1103">
        <f t="shared" si="1"/>
        <v>93592</v>
      </c>
      <c r="G6" s="1333">
        <f t="shared" si="2"/>
        <v>98030</v>
      </c>
      <c r="H6" s="1096">
        <f t="shared" si="3"/>
        <v>7.8063974963732532</v>
      </c>
      <c r="I6" s="1116">
        <v>906528</v>
      </c>
      <c r="J6" s="1124">
        <v>1612580</v>
      </c>
      <c r="K6" s="1117">
        <v>127193</v>
      </c>
      <c r="L6" s="1116">
        <v>89796</v>
      </c>
      <c r="M6" s="1124">
        <v>37397</v>
      </c>
      <c r="N6" s="1100">
        <f t="shared" si="4"/>
        <v>4.8064449206647319</v>
      </c>
      <c r="O6" s="1138"/>
    </row>
    <row r="7" spans="1:15">
      <c r="A7" s="1093">
        <v>1935</v>
      </c>
      <c r="B7" s="1114">
        <v>2923249</v>
      </c>
      <c r="C7" s="1114">
        <v>1466284</v>
      </c>
      <c r="D7" s="1334">
        <v>1456965</v>
      </c>
      <c r="E7" s="1090">
        <f t="shared" si="0"/>
        <v>276948</v>
      </c>
      <c r="F7" s="1103">
        <f t="shared" si="1"/>
        <v>133366</v>
      </c>
      <c r="G7" s="1333">
        <f t="shared" si="2"/>
        <v>143582</v>
      </c>
      <c r="H7" s="1096">
        <f t="shared" si="3"/>
        <v>10.465476149538544</v>
      </c>
      <c r="I7" s="1116">
        <v>1004167</v>
      </c>
      <c r="J7" s="1124">
        <v>1786409</v>
      </c>
      <c r="K7" s="1117">
        <v>132673</v>
      </c>
      <c r="L7" s="1116">
        <v>93238</v>
      </c>
      <c r="M7" s="1124">
        <v>39435</v>
      </c>
      <c r="N7" s="1100">
        <f t="shared" si="4"/>
        <v>4.5385459808589692</v>
      </c>
      <c r="O7" s="1138"/>
    </row>
    <row r="8" spans="1:15">
      <c r="A8" s="1093">
        <v>1940</v>
      </c>
      <c r="B8" s="1114">
        <v>3173800</v>
      </c>
      <c r="C8" s="1114">
        <v>1575400</v>
      </c>
      <c r="D8" s="1334">
        <v>1598400</v>
      </c>
      <c r="E8" s="1090">
        <f t="shared" si="0"/>
        <v>250551</v>
      </c>
      <c r="F8" s="1103">
        <f t="shared" si="1"/>
        <v>109116</v>
      </c>
      <c r="G8" s="1333">
        <f t="shared" si="2"/>
        <v>141435</v>
      </c>
      <c r="H8" s="1096">
        <f t="shared" si="3"/>
        <v>8.5709770190633776</v>
      </c>
      <c r="I8" s="1116">
        <v>1071170</v>
      </c>
      <c r="J8" s="1124">
        <v>1997406</v>
      </c>
      <c r="K8" s="1117">
        <v>143180</v>
      </c>
      <c r="L8" s="1116">
        <v>105306</v>
      </c>
      <c r="M8" s="1124">
        <v>37874</v>
      </c>
      <c r="N8" s="1100">
        <f t="shared" si="4"/>
        <v>4.4579974319344311</v>
      </c>
      <c r="O8" s="1138"/>
    </row>
    <row r="9" spans="1:15">
      <c r="A9" s="1094">
        <v>1945</v>
      </c>
      <c r="B9" s="1087">
        <v>2821892</v>
      </c>
      <c r="C9" s="1087">
        <v>1344778</v>
      </c>
      <c r="D9" s="1335">
        <v>1477114</v>
      </c>
      <c r="E9" s="1095">
        <f t="shared" si="0"/>
        <v>-351908</v>
      </c>
      <c r="F9" s="1087">
        <f t="shared" si="1"/>
        <v>-230622</v>
      </c>
      <c r="G9" s="1335">
        <f t="shared" si="2"/>
        <v>-121286</v>
      </c>
      <c r="H9" s="1109">
        <f t="shared" si="3"/>
        <v>-11.087907240531855</v>
      </c>
      <c r="I9" s="1110"/>
      <c r="J9" s="1125"/>
      <c r="K9" s="1111"/>
      <c r="L9" s="1112"/>
      <c r="M9" s="1125"/>
      <c r="N9" s="1113"/>
      <c r="O9" s="1138" t="s">
        <v>708</v>
      </c>
    </row>
    <row r="10" spans="1:15">
      <c r="A10" s="1126">
        <v>1947</v>
      </c>
      <c r="B10" s="1127">
        <v>3057444</v>
      </c>
      <c r="C10" s="1127">
        <v>1505493</v>
      </c>
      <c r="D10" s="1336">
        <v>1551951</v>
      </c>
      <c r="E10" s="1128"/>
      <c r="F10" s="1127"/>
      <c r="G10" s="1336"/>
      <c r="H10" s="1129"/>
      <c r="I10" s="1130"/>
      <c r="J10" s="1131"/>
      <c r="K10" s="1132"/>
      <c r="L10" s="1133"/>
      <c r="M10" s="1131"/>
      <c r="N10" s="1134"/>
      <c r="O10" s="1138" t="s">
        <v>758</v>
      </c>
    </row>
    <row r="11" spans="1:15">
      <c r="A11" s="1203">
        <v>1950</v>
      </c>
      <c r="B11" s="1204">
        <v>3309935</v>
      </c>
      <c r="C11" s="1204">
        <v>1622755</v>
      </c>
      <c r="D11" s="1337">
        <v>1687180</v>
      </c>
      <c r="E11" s="1205">
        <f>B11-B9</f>
        <v>488043</v>
      </c>
      <c r="F11" s="1206">
        <f>C11-C9</f>
        <v>277977</v>
      </c>
      <c r="G11" s="1339">
        <f>D11-D9</f>
        <v>210066</v>
      </c>
      <c r="H11" s="1207">
        <f>E11/B9*100</f>
        <v>17.29488584254819</v>
      </c>
      <c r="I11" s="1208">
        <v>1102820</v>
      </c>
      <c r="J11" s="1209">
        <v>2045505</v>
      </c>
      <c r="K11" s="1092">
        <v>161276</v>
      </c>
      <c r="L11" s="1208">
        <v>120336</v>
      </c>
      <c r="M11" s="1209">
        <v>40940</v>
      </c>
      <c r="N11" s="1210">
        <f>K11/SUM(I11:K11)*100</f>
        <v>4.8729741137980076</v>
      </c>
      <c r="O11" s="1137"/>
    </row>
    <row r="12" spans="1:15">
      <c r="A12" s="1211">
        <v>1955</v>
      </c>
      <c r="B12" s="1114">
        <v>3620947</v>
      </c>
      <c r="C12" s="1114">
        <v>1773488</v>
      </c>
      <c r="D12" s="1334">
        <v>1847459</v>
      </c>
      <c r="E12" s="1090">
        <f t="shared" si="0"/>
        <v>311012</v>
      </c>
      <c r="F12" s="1103">
        <f t="shared" ref="F12" si="5">C12-C11</f>
        <v>150733</v>
      </c>
      <c r="G12" s="1333">
        <f t="shared" ref="G12" si="6">D12-D11</f>
        <v>160279</v>
      </c>
      <c r="H12" s="1096">
        <f t="shared" ref="H12:H23" si="7">E12/B11*100</f>
        <v>9.3963174503426803</v>
      </c>
      <c r="I12" s="1099">
        <v>1142402</v>
      </c>
      <c r="J12" s="1123">
        <v>2284166</v>
      </c>
      <c r="K12" s="1089">
        <v>194282</v>
      </c>
      <c r="L12" s="1099">
        <v>136555</v>
      </c>
      <c r="M12" s="1123">
        <v>57727</v>
      </c>
      <c r="N12" s="1100">
        <f t="shared" ref="N12:N25" si="8">K12/SUM(I12:K12)*100</f>
        <v>5.3656461880497668</v>
      </c>
      <c r="O12" s="1138"/>
    </row>
    <row r="13" spans="1:15">
      <c r="A13" s="1211">
        <v>1960</v>
      </c>
      <c r="B13" s="1102">
        <v>3906487</v>
      </c>
      <c r="C13" s="1102">
        <v>1917887</v>
      </c>
      <c r="D13" s="1332">
        <v>1988600</v>
      </c>
      <c r="E13" s="1090">
        <f t="shared" si="0"/>
        <v>285540</v>
      </c>
      <c r="F13" s="1103">
        <f t="shared" si="1"/>
        <v>144399</v>
      </c>
      <c r="G13" s="1333">
        <f t="shared" si="2"/>
        <v>141141</v>
      </c>
      <c r="H13" s="1096">
        <f t="shared" si="7"/>
        <v>7.8857823657733732</v>
      </c>
      <c r="I13" s="1099">
        <v>1089072</v>
      </c>
      <c r="J13" s="1123">
        <v>2594822</v>
      </c>
      <c r="K13" s="1089">
        <v>222593</v>
      </c>
      <c r="L13" s="1099">
        <v>154769</v>
      </c>
      <c r="M13" s="1123">
        <v>67824</v>
      </c>
      <c r="N13" s="1100">
        <f t="shared" si="8"/>
        <v>5.6980350888150912</v>
      </c>
      <c r="O13" s="1138"/>
    </row>
    <row r="14" spans="1:15">
      <c r="A14" s="1211">
        <v>1965</v>
      </c>
      <c r="B14" s="1102">
        <v>4309944</v>
      </c>
      <c r="C14" s="1102">
        <v>2120749</v>
      </c>
      <c r="D14" s="1332">
        <v>2189195</v>
      </c>
      <c r="E14" s="1090">
        <f t="shared" si="0"/>
        <v>403457</v>
      </c>
      <c r="F14" s="1103">
        <f t="shared" si="1"/>
        <v>202862</v>
      </c>
      <c r="G14" s="1333">
        <f t="shared" si="2"/>
        <v>200595</v>
      </c>
      <c r="H14" s="1096">
        <f t="shared" si="7"/>
        <v>10.327872587314383</v>
      </c>
      <c r="I14" s="1099">
        <v>1037393</v>
      </c>
      <c r="J14" s="1123">
        <v>3006974</v>
      </c>
      <c r="K14" s="1089">
        <v>265577</v>
      </c>
      <c r="L14" s="1099">
        <v>186064</v>
      </c>
      <c r="M14" s="1123">
        <v>79513</v>
      </c>
      <c r="N14" s="1100">
        <f t="shared" si="8"/>
        <v>6.1619594129297273</v>
      </c>
      <c r="O14" s="1138"/>
    </row>
    <row r="15" spans="1:15">
      <c r="A15" s="1211">
        <v>1970</v>
      </c>
      <c r="B15" s="1102">
        <v>4667928</v>
      </c>
      <c r="C15" s="1102">
        <v>2299961</v>
      </c>
      <c r="D15" s="1332">
        <v>2367967</v>
      </c>
      <c r="E15" s="1090">
        <f t="shared" si="0"/>
        <v>357984</v>
      </c>
      <c r="F15" s="1103">
        <f t="shared" si="1"/>
        <v>179212</v>
      </c>
      <c r="G15" s="1333">
        <f t="shared" si="2"/>
        <v>178772</v>
      </c>
      <c r="H15" s="1096">
        <f t="shared" si="7"/>
        <v>8.3060011916628156</v>
      </c>
      <c r="I15" s="1099">
        <v>1096958</v>
      </c>
      <c r="J15" s="1123">
        <v>3246965</v>
      </c>
      <c r="K15" s="1089">
        <v>324005</v>
      </c>
      <c r="L15" s="1099">
        <v>228130</v>
      </c>
      <c r="M15" s="1123">
        <v>95875</v>
      </c>
      <c r="N15" s="1100">
        <f t="shared" si="8"/>
        <v>6.9410882087298686</v>
      </c>
      <c r="O15" s="1138"/>
    </row>
    <row r="16" spans="1:15">
      <c r="A16" s="1211">
        <v>1975</v>
      </c>
      <c r="B16" s="1102">
        <v>4992140</v>
      </c>
      <c r="C16" s="1102">
        <v>2453277</v>
      </c>
      <c r="D16" s="1332">
        <v>2538863</v>
      </c>
      <c r="E16" s="1090">
        <f t="shared" si="0"/>
        <v>324212</v>
      </c>
      <c r="F16" s="1103">
        <f t="shared" si="1"/>
        <v>153316</v>
      </c>
      <c r="G16" s="1333">
        <f t="shared" si="2"/>
        <v>170896</v>
      </c>
      <c r="H16" s="1096">
        <f t="shared" si="7"/>
        <v>6.94552272442934</v>
      </c>
      <c r="I16" s="1099">
        <v>1224538</v>
      </c>
      <c r="J16" s="1123">
        <v>3369577</v>
      </c>
      <c r="K16" s="1089">
        <v>395727</v>
      </c>
      <c r="L16" s="1099">
        <v>270725</v>
      </c>
      <c r="M16" s="1123">
        <v>125002</v>
      </c>
      <c r="N16" s="1100">
        <f t="shared" si="8"/>
        <v>7.9306519124252839</v>
      </c>
      <c r="O16" s="1138"/>
    </row>
    <row r="17" spans="1:15">
      <c r="A17" s="1211">
        <v>1980</v>
      </c>
      <c r="B17" s="1102">
        <v>5144892</v>
      </c>
      <c r="C17" s="1102">
        <v>2512358</v>
      </c>
      <c r="D17" s="1332">
        <v>2632534</v>
      </c>
      <c r="E17" s="1090">
        <f t="shared" si="0"/>
        <v>152752</v>
      </c>
      <c r="F17" s="1103">
        <f t="shared" si="1"/>
        <v>59081</v>
      </c>
      <c r="G17" s="1333">
        <f t="shared" si="2"/>
        <v>93671</v>
      </c>
      <c r="H17" s="1096">
        <f t="shared" si="7"/>
        <v>3.0598500843325707</v>
      </c>
      <c r="I17" s="1099">
        <v>1227770</v>
      </c>
      <c r="J17" s="1123">
        <v>3435027</v>
      </c>
      <c r="K17" s="1089">
        <v>474708</v>
      </c>
      <c r="L17" s="1099">
        <v>312011</v>
      </c>
      <c r="M17" s="1123">
        <v>162697</v>
      </c>
      <c r="N17" s="1100">
        <f t="shared" si="8"/>
        <v>9.240049401411774</v>
      </c>
      <c r="O17" s="1138"/>
    </row>
    <row r="18" spans="1:15">
      <c r="A18" s="1211">
        <v>1985</v>
      </c>
      <c r="B18" s="1102">
        <v>5278050</v>
      </c>
      <c r="C18" s="1102">
        <v>2567814</v>
      </c>
      <c r="D18" s="1332">
        <v>2710236</v>
      </c>
      <c r="E18" s="1090">
        <f t="shared" si="0"/>
        <v>133158</v>
      </c>
      <c r="F18" s="1103">
        <f t="shared" si="1"/>
        <v>55456</v>
      </c>
      <c r="G18" s="1333">
        <f t="shared" si="2"/>
        <v>77702</v>
      </c>
      <c r="H18" s="1096">
        <f t="shared" si="7"/>
        <v>2.5881592849762445</v>
      </c>
      <c r="I18" s="1099">
        <v>1149105</v>
      </c>
      <c r="J18" s="1123">
        <v>3581543</v>
      </c>
      <c r="K18" s="1089">
        <v>545382</v>
      </c>
      <c r="L18" s="1099">
        <v>336035</v>
      </c>
      <c r="M18" s="1123">
        <v>209347</v>
      </c>
      <c r="N18" s="1100">
        <f t="shared" si="8"/>
        <v>10.336976855704005</v>
      </c>
      <c r="O18" s="1138"/>
    </row>
    <row r="19" spans="1:15">
      <c r="A19" s="1211">
        <v>1990</v>
      </c>
      <c r="B19" s="1102">
        <v>5405040</v>
      </c>
      <c r="C19" s="1102">
        <v>2619692</v>
      </c>
      <c r="D19" s="1332">
        <v>2785348</v>
      </c>
      <c r="E19" s="1090">
        <f t="shared" si="0"/>
        <v>126990</v>
      </c>
      <c r="F19" s="1103">
        <f t="shared" si="1"/>
        <v>51878</v>
      </c>
      <c r="G19" s="1333">
        <f t="shared" si="2"/>
        <v>75112</v>
      </c>
      <c r="H19" s="1096">
        <f t="shared" si="7"/>
        <v>2.406002216727769</v>
      </c>
      <c r="I19" s="1099">
        <v>991045</v>
      </c>
      <c r="J19" s="1123">
        <v>3752880</v>
      </c>
      <c r="K19" s="1089">
        <v>642401</v>
      </c>
      <c r="L19" s="1099">
        <v>379332</v>
      </c>
      <c r="M19" s="1123">
        <v>263069</v>
      </c>
      <c r="N19" s="1100">
        <f t="shared" si="8"/>
        <v>11.926515402149814</v>
      </c>
      <c r="O19" s="1138"/>
    </row>
    <row r="20" spans="1:15">
      <c r="A20" s="1212">
        <v>1995</v>
      </c>
      <c r="B20" s="1213">
        <v>5401877</v>
      </c>
      <c r="C20" s="1213">
        <v>2612369</v>
      </c>
      <c r="D20" s="1338">
        <v>2789508</v>
      </c>
      <c r="E20" s="1214">
        <f t="shared" si="0"/>
        <v>-3163</v>
      </c>
      <c r="F20" s="1215">
        <f t="shared" si="1"/>
        <v>-7323</v>
      </c>
      <c r="G20" s="1340">
        <f t="shared" si="2"/>
        <v>4160</v>
      </c>
      <c r="H20" s="1216">
        <f t="shared" si="7"/>
        <v>-5.8519455915219863E-2</v>
      </c>
      <c r="I20" s="1217">
        <v>880094</v>
      </c>
      <c r="J20" s="1218">
        <v>3755500</v>
      </c>
      <c r="K20" s="1219">
        <v>763752</v>
      </c>
      <c r="L20" s="1217">
        <v>467092</v>
      </c>
      <c r="M20" s="1218">
        <v>296660</v>
      </c>
      <c r="N20" s="1220">
        <f t="shared" si="8"/>
        <v>14.145268704765353</v>
      </c>
      <c r="O20" s="1139"/>
    </row>
    <row r="21" spans="1:15">
      <c r="A21" s="1093">
        <v>2000</v>
      </c>
      <c r="B21" s="1102">
        <v>5550574</v>
      </c>
      <c r="C21" s="1102">
        <v>2674625</v>
      </c>
      <c r="D21" s="1332">
        <v>2875949</v>
      </c>
      <c r="E21" s="1090">
        <f t="shared" si="0"/>
        <v>148697</v>
      </c>
      <c r="F21" s="1103">
        <f t="shared" si="1"/>
        <v>62256</v>
      </c>
      <c r="G21" s="1333">
        <f t="shared" si="2"/>
        <v>86441</v>
      </c>
      <c r="H21" s="1096">
        <f t="shared" si="7"/>
        <v>2.7526913330310929</v>
      </c>
      <c r="I21" s="1099">
        <v>830112</v>
      </c>
      <c r="J21" s="1123">
        <v>3776483</v>
      </c>
      <c r="K21" s="1089">
        <v>939950</v>
      </c>
      <c r="L21" s="1099">
        <v>563395</v>
      </c>
      <c r="M21" s="1123">
        <v>376555</v>
      </c>
      <c r="N21" s="1100">
        <f t="shared" si="8"/>
        <v>16.946585667293785</v>
      </c>
      <c r="O21" s="1138"/>
    </row>
    <row r="22" spans="1:15">
      <c r="A22" s="1093">
        <v>2005</v>
      </c>
      <c r="B22" s="1102">
        <v>5590601</v>
      </c>
      <c r="C22" s="1102">
        <v>2680288</v>
      </c>
      <c r="D22" s="1332">
        <v>2910313</v>
      </c>
      <c r="E22" s="1090">
        <f t="shared" si="0"/>
        <v>40027</v>
      </c>
      <c r="F22" s="1103">
        <f t="shared" si="1"/>
        <v>5663</v>
      </c>
      <c r="G22" s="1333">
        <f t="shared" si="2"/>
        <v>34364</v>
      </c>
      <c r="H22" s="1096">
        <f t="shared" si="7"/>
        <v>0.72113262520236643</v>
      </c>
      <c r="I22" s="1099">
        <v>793885</v>
      </c>
      <c r="J22" s="1123">
        <v>3667475</v>
      </c>
      <c r="K22" s="1089">
        <v>1108564</v>
      </c>
      <c r="L22" s="1099">
        <v>616949</v>
      </c>
      <c r="M22" s="1123">
        <v>491615</v>
      </c>
      <c r="N22" s="1100">
        <f t="shared" si="8"/>
        <v>19.902677307625741</v>
      </c>
      <c r="O22" s="1138"/>
    </row>
    <row r="23" spans="1:15">
      <c r="A23" s="1093">
        <v>2010</v>
      </c>
      <c r="B23" s="1102">
        <v>5588133</v>
      </c>
      <c r="C23" s="1102">
        <v>2673328</v>
      </c>
      <c r="D23" s="1332">
        <v>2914805</v>
      </c>
      <c r="E23" s="1090">
        <f t="shared" si="0"/>
        <v>-2468</v>
      </c>
      <c r="F23" s="1103">
        <f t="shared" si="1"/>
        <v>-6960</v>
      </c>
      <c r="G23" s="1333">
        <f t="shared" si="2"/>
        <v>4492</v>
      </c>
      <c r="H23" s="1096">
        <f t="shared" si="7"/>
        <v>-4.4145522100396718E-2</v>
      </c>
      <c r="I23" s="1099">
        <v>759277</v>
      </c>
      <c r="J23" s="1123">
        <v>3515442</v>
      </c>
      <c r="K23" s="1089">
        <v>1281486</v>
      </c>
      <c r="L23" s="1099">
        <v>681163</v>
      </c>
      <c r="M23" s="1123">
        <v>600323</v>
      </c>
      <c r="N23" s="1100">
        <f t="shared" si="8"/>
        <v>23.064051812343138</v>
      </c>
      <c r="O23" s="1138"/>
    </row>
    <row r="24" spans="1:15">
      <c r="A24" s="2684">
        <v>2015</v>
      </c>
      <c r="B24" s="2685">
        <v>5534800</v>
      </c>
      <c r="C24" s="2685">
        <v>2641561</v>
      </c>
      <c r="D24" s="2686">
        <v>2893239</v>
      </c>
      <c r="E24" s="2687">
        <f>B24-B23</f>
        <v>-53333</v>
      </c>
      <c r="F24" s="2688">
        <f t="shared" ref="F24:G24" si="9">C24-C23</f>
        <v>-31767</v>
      </c>
      <c r="G24" s="2689">
        <f t="shared" si="9"/>
        <v>-21566</v>
      </c>
      <c r="H24" s="2690">
        <f>E24/B23*100</f>
        <v>-0.95439747049685475</v>
      </c>
      <c r="I24" s="2691">
        <v>710647</v>
      </c>
      <c r="J24" s="2692">
        <v>3322644</v>
      </c>
      <c r="K24" s="2693">
        <v>1501509</v>
      </c>
      <c r="L24" s="2691">
        <f>K24-M24</f>
        <v>796738</v>
      </c>
      <c r="M24" s="2692">
        <v>704771</v>
      </c>
      <c r="N24" s="2694">
        <f t="shared" si="8"/>
        <v>27.128514128785142</v>
      </c>
      <c r="O24" s="2695" t="s">
        <v>1595</v>
      </c>
    </row>
    <row r="25" spans="1:15">
      <c r="A25" s="2696">
        <v>2020</v>
      </c>
      <c r="B25" s="2697">
        <v>5465002</v>
      </c>
      <c r="C25" s="2697">
        <v>2599756</v>
      </c>
      <c r="D25" s="2698">
        <v>2865246</v>
      </c>
      <c r="E25" s="2699">
        <f>B25-B24</f>
        <v>-69798</v>
      </c>
      <c r="F25" s="2697">
        <f t="shared" ref="F25" si="10">C25-C24</f>
        <v>-41805</v>
      </c>
      <c r="G25" s="2698">
        <f t="shared" ref="G25" si="11">D25-D24</f>
        <v>-27993</v>
      </c>
      <c r="H25" s="2700">
        <f>E25/B24*100</f>
        <v>-1.2610753776107537</v>
      </c>
      <c r="I25" s="2701">
        <v>666511</v>
      </c>
      <c r="J25" s="2725">
        <v>3197092</v>
      </c>
      <c r="K25" s="2726">
        <v>1601399</v>
      </c>
      <c r="L25" s="2725">
        <f>K25-M25</f>
        <v>770758</v>
      </c>
      <c r="M25" s="2725">
        <v>830641</v>
      </c>
      <c r="N25" s="2702">
        <f t="shared" si="8"/>
        <v>29.302807208487756</v>
      </c>
      <c r="O25" s="2703" t="s">
        <v>1595</v>
      </c>
    </row>
    <row r="26" spans="1:15">
      <c r="A26" s="1088" t="s">
        <v>398</v>
      </c>
      <c r="I26" s="1460">
        <f>I24-I23</f>
        <v>-48630</v>
      </c>
      <c r="J26" s="1460">
        <f t="shared" ref="J26:M26" si="12">J24-J23</f>
        <v>-192798</v>
      </c>
      <c r="K26" s="1460">
        <f t="shared" si="12"/>
        <v>220023</v>
      </c>
      <c r="L26" s="1460">
        <f t="shared" si="12"/>
        <v>115575</v>
      </c>
      <c r="M26" s="1460">
        <f t="shared" si="12"/>
        <v>104448</v>
      </c>
    </row>
    <row r="27" spans="1:15">
      <c r="E27" s="1086" t="s">
        <v>1285</v>
      </c>
      <c r="H27" s="1086" t="s">
        <v>712</v>
      </c>
      <c r="I27" s="1143">
        <f>MAX(I4:I25)</f>
        <v>1227770</v>
      </c>
      <c r="J27" s="1143">
        <f t="shared" ref="J27:N27" si="13">MAX(J4:J25)</f>
        <v>3776483</v>
      </c>
      <c r="K27" s="1143">
        <f t="shared" si="13"/>
        <v>1601399</v>
      </c>
      <c r="L27" s="1143">
        <f t="shared" si="13"/>
        <v>796738</v>
      </c>
      <c r="M27" s="1143">
        <f t="shared" si="13"/>
        <v>830641</v>
      </c>
      <c r="N27" s="1144">
        <f t="shared" si="13"/>
        <v>29.302807208487756</v>
      </c>
      <c r="O27" s="1086" t="s">
        <v>770</v>
      </c>
    </row>
    <row r="28" spans="1:15">
      <c r="H28" s="1086" t="s">
        <v>713</v>
      </c>
      <c r="I28" s="1143">
        <f>MIN(I4:I25)</f>
        <v>666511</v>
      </c>
      <c r="J28" s="1143">
        <f t="shared" ref="J28:N28" si="14">MIN(J4:J25)</f>
        <v>1385734</v>
      </c>
      <c r="K28" s="1143">
        <f t="shared" si="14"/>
        <v>117762</v>
      </c>
      <c r="L28" s="1143">
        <f t="shared" si="14"/>
        <v>89135</v>
      </c>
      <c r="M28" s="1143">
        <f t="shared" si="14"/>
        <v>28627</v>
      </c>
      <c r="N28" s="1144">
        <f t="shared" si="14"/>
        <v>4.4579974319344311</v>
      </c>
    </row>
  </sheetData>
  <mergeCells count="3">
    <mergeCell ref="I2:I3"/>
    <mergeCell ref="J2:J3"/>
    <mergeCell ref="K2:K3"/>
  </mergeCells>
  <phoneticPr fontId="2"/>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T18"/>
  <sheetViews>
    <sheetView workbookViewId="0">
      <pane xSplit="2" ySplit="4" topLeftCell="C5" activePane="bottomRight" state="frozen"/>
      <selection pane="topRight" activeCell="C1" sqref="C1"/>
      <selection pane="bottomLeft" activeCell="A5" sqref="A5"/>
      <selection pane="bottomRight" activeCell="I17" sqref="I17"/>
    </sheetView>
  </sheetViews>
  <sheetFormatPr defaultColWidth="8.75" defaultRowHeight="13.5"/>
  <cols>
    <col min="1" max="1" width="2.625" style="432" customWidth="1"/>
    <col min="2" max="2" width="11.75" style="432" customWidth="1"/>
    <col min="3" max="3" width="9" style="432" customWidth="1"/>
    <col min="4" max="4" width="9.25" style="432" customWidth="1"/>
    <col min="5" max="5" width="8.75" style="432" customWidth="1"/>
    <col min="6" max="6" width="9.375" style="432" customWidth="1"/>
    <col min="7" max="9" width="8.75" style="432" customWidth="1"/>
    <col min="10" max="10" width="5.25" style="432" customWidth="1"/>
    <col min="11" max="11" width="11.75" style="432" customWidth="1"/>
    <col min="12" max="13" width="9.25" style="432" customWidth="1"/>
    <col min="14" max="17" width="8.75" style="432" customWidth="1"/>
    <col min="18" max="18" width="7.875" style="432" customWidth="1"/>
    <col min="21" max="16384" width="8.75" style="432"/>
  </cols>
  <sheetData>
    <row r="1" spans="2:18" ht="18.75" customHeight="1">
      <c r="B1" s="482" t="s">
        <v>1185</v>
      </c>
      <c r="C1" s="482"/>
      <c r="D1" s="691"/>
      <c r="E1" s="691"/>
      <c r="F1" s="691"/>
      <c r="G1" s="691"/>
      <c r="H1" s="691"/>
      <c r="I1" s="691"/>
      <c r="J1" s="693"/>
      <c r="K1" s="482" t="s">
        <v>1186</v>
      </c>
      <c r="L1" s="691"/>
      <c r="M1" s="691"/>
      <c r="N1" s="691"/>
      <c r="O1" s="691"/>
      <c r="P1" s="691"/>
      <c r="Q1" s="691"/>
      <c r="R1" s="691"/>
    </row>
    <row r="2" spans="2:18" ht="18.75" customHeight="1">
      <c r="B2" s="3080" t="s">
        <v>420</v>
      </c>
      <c r="C2" s="3083" t="s">
        <v>421</v>
      </c>
      <c r="D2" s="3084"/>
      <c r="E2" s="3084"/>
      <c r="F2" s="3084"/>
      <c r="G2" s="3085"/>
      <c r="H2" s="1198" t="s">
        <v>7</v>
      </c>
      <c r="I2" s="2127" t="s">
        <v>6</v>
      </c>
      <c r="J2" s="2131"/>
      <c r="K2" s="3080" t="s">
        <v>420</v>
      </c>
      <c r="L2" s="3083" t="s">
        <v>52</v>
      </c>
      <c r="M2" s="3084"/>
      <c r="N2" s="3084"/>
      <c r="O2" s="3084"/>
      <c r="P2" s="3085"/>
      <c r="Q2" s="1954" t="s">
        <v>422</v>
      </c>
      <c r="R2" s="1198"/>
    </row>
    <row r="3" spans="2:18" ht="18.75" customHeight="1">
      <c r="B3" s="3081"/>
      <c r="C3" s="1202" t="s">
        <v>1187</v>
      </c>
      <c r="D3" s="1955" t="s">
        <v>756</v>
      </c>
      <c r="E3" s="2129" t="s">
        <v>48</v>
      </c>
      <c r="F3" s="1029" t="s">
        <v>1</v>
      </c>
      <c r="G3" s="2129" t="s">
        <v>2</v>
      </c>
      <c r="H3" s="2126" t="s">
        <v>756</v>
      </c>
      <c r="I3" s="1030"/>
      <c r="J3" s="693"/>
      <c r="K3" s="3081"/>
      <c r="L3" s="1955" t="s">
        <v>1187</v>
      </c>
      <c r="M3" s="1955" t="s">
        <v>756</v>
      </c>
      <c r="N3" s="1949" t="s">
        <v>48</v>
      </c>
      <c r="O3" s="1029" t="s">
        <v>1</v>
      </c>
      <c r="P3" s="1031" t="s">
        <v>2</v>
      </c>
      <c r="Q3" s="1031" t="s">
        <v>423</v>
      </c>
      <c r="R3" s="3080" t="s">
        <v>757</v>
      </c>
    </row>
    <row r="4" spans="2:18" ht="18.75" customHeight="1">
      <c r="B4" s="3082"/>
      <c r="C4" s="2130" t="s">
        <v>3</v>
      </c>
      <c r="D4" s="1028" t="s">
        <v>3</v>
      </c>
      <c r="E4" s="2128" t="s">
        <v>180</v>
      </c>
      <c r="F4" s="1029" t="s">
        <v>3</v>
      </c>
      <c r="G4" s="2128" t="s">
        <v>180</v>
      </c>
      <c r="H4" s="1029" t="s">
        <v>425</v>
      </c>
      <c r="I4" s="2128" t="s">
        <v>426</v>
      </c>
      <c r="J4" s="2131"/>
      <c r="K4" s="3082"/>
      <c r="L4" s="1949" t="s">
        <v>358</v>
      </c>
      <c r="M4" s="1195" t="s">
        <v>358</v>
      </c>
      <c r="N4" s="1195" t="s">
        <v>180</v>
      </c>
      <c r="O4" s="1029" t="s">
        <v>3</v>
      </c>
      <c r="P4" s="1195" t="s">
        <v>180</v>
      </c>
      <c r="Q4" s="1031" t="s">
        <v>424</v>
      </c>
      <c r="R4" s="3082"/>
    </row>
    <row r="5" spans="2:18" ht="18.75" customHeight="1">
      <c r="B5" s="1032" t="s">
        <v>84</v>
      </c>
      <c r="C5" s="1033">
        <v>5534800</v>
      </c>
      <c r="D5" s="1033">
        <v>5465002</v>
      </c>
      <c r="E5" s="1034">
        <f>D5/$D$5*100</f>
        <v>100</v>
      </c>
      <c r="F5" s="1035">
        <f>D5-C5</f>
        <v>-69798</v>
      </c>
      <c r="G5" s="1036">
        <f>F5/C5*100</f>
        <v>-1.2610753776107537</v>
      </c>
      <c r="H5" s="1039">
        <v>8401.0299999999988</v>
      </c>
      <c r="I5" s="1040">
        <f t="shared" ref="I5:I15" si="0">D5/H5</f>
        <v>650.51571057358456</v>
      </c>
      <c r="J5" s="1951"/>
      <c r="K5" s="1032" t="s">
        <v>84</v>
      </c>
      <c r="L5" s="1037">
        <v>2315200</v>
      </c>
      <c r="M5" s="1038">
        <v>2402484</v>
      </c>
      <c r="N5" s="1034">
        <f t="shared" ref="N5:N15" si="1">M5/$M$5*100</f>
        <v>100</v>
      </c>
      <c r="O5" s="1035">
        <f t="shared" ref="O5:O15" si="2">M5-L5</f>
        <v>87284</v>
      </c>
      <c r="P5" s="1036">
        <f t="shared" ref="P5:P15" si="3">O5/L5*100</f>
        <v>3.7700414651002072</v>
      </c>
      <c r="Q5" s="1199">
        <f>D5/M5</f>
        <v>2.2747298213016194</v>
      </c>
      <c r="R5" s="1049">
        <f>Q5/$Q$5*100</f>
        <v>100</v>
      </c>
    </row>
    <row r="6" spans="2:18" ht="18.75" customHeight="1">
      <c r="B6" s="1041" t="s">
        <v>427</v>
      </c>
      <c r="C6" s="1042">
        <v>1537272</v>
      </c>
      <c r="D6" s="1043">
        <v>1525152</v>
      </c>
      <c r="E6" s="1040">
        <f t="shared" ref="E6:E15" si="4">D6/$D$5*100</f>
        <v>27.90762016189564</v>
      </c>
      <c r="F6" s="1044">
        <f>D6-C6</f>
        <v>-12120</v>
      </c>
      <c r="G6" s="1045">
        <f>F6/C6*100</f>
        <v>-0.78840959830140667</v>
      </c>
      <c r="H6" s="1048">
        <v>557.02</v>
      </c>
      <c r="I6" s="1040">
        <f t="shared" si="0"/>
        <v>2738.0560841621486</v>
      </c>
      <c r="J6" s="1951"/>
      <c r="K6" s="1041" t="s">
        <v>427</v>
      </c>
      <c r="L6" s="1046">
        <v>705459</v>
      </c>
      <c r="M6" s="1043">
        <v>734920</v>
      </c>
      <c r="N6" s="1040">
        <f t="shared" si="1"/>
        <v>30.590006010445851</v>
      </c>
      <c r="O6" s="1044">
        <f t="shared" si="2"/>
        <v>29461</v>
      </c>
      <c r="P6" s="1047">
        <f t="shared" si="3"/>
        <v>4.176146310416339</v>
      </c>
      <c r="Q6" s="1199">
        <f t="shared" ref="Q6:Q15" si="5">D6/M6</f>
        <v>2.0752626136178089</v>
      </c>
      <c r="R6" s="1040">
        <f t="shared" ref="R6:R15" si="6">Q6/$Q$5*100</f>
        <v>91.231169266085686</v>
      </c>
    </row>
    <row r="7" spans="2:18" ht="18.75" customHeight="1">
      <c r="B7" s="1041" t="s">
        <v>428</v>
      </c>
      <c r="C7" s="1042">
        <v>1035763</v>
      </c>
      <c r="D7" s="1042">
        <v>1039102</v>
      </c>
      <c r="E7" s="1049">
        <f t="shared" si="4"/>
        <v>19.01375333439951</v>
      </c>
      <c r="F7" s="1050">
        <f t="shared" ref="F7:F15" si="7">D7-C7</f>
        <v>3339</v>
      </c>
      <c r="G7" s="1051">
        <f t="shared" ref="G7:G15" si="8">F7/C7*100</f>
        <v>0.32237104434122477</v>
      </c>
      <c r="H7" s="1048">
        <v>169.15</v>
      </c>
      <c r="I7" s="1049">
        <f t="shared" si="0"/>
        <v>6143.0801064144252</v>
      </c>
      <c r="J7" s="1951"/>
      <c r="K7" s="1041" t="s">
        <v>428</v>
      </c>
      <c r="L7" s="1046">
        <v>463279</v>
      </c>
      <c r="M7" s="1042">
        <v>479577</v>
      </c>
      <c r="N7" s="1049">
        <f t="shared" si="1"/>
        <v>19.961714625362749</v>
      </c>
      <c r="O7" s="1050">
        <f t="shared" si="2"/>
        <v>16298</v>
      </c>
      <c r="P7" s="1052">
        <f t="shared" si="3"/>
        <v>3.5179664953516134</v>
      </c>
      <c r="Q7" s="1200">
        <f t="shared" si="5"/>
        <v>2.1667052423281352</v>
      </c>
      <c r="R7" s="1049">
        <f t="shared" si="6"/>
        <v>95.251102879916019</v>
      </c>
    </row>
    <row r="8" spans="2:18" ht="18.75" customHeight="1">
      <c r="B8" s="1041" t="s">
        <v>429</v>
      </c>
      <c r="C8" s="1042">
        <v>721690</v>
      </c>
      <c r="D8" s="1042">
        <v>715809</v>
      </c>
      <c r="E8" s="1049">
        <f t="shared" si="4"/>
        <v>13.098055590830523</v>
      </c>
      <c r="F8" s="1050">
        <f t="shared" si="7"/>
        <v>-5881</v>
      </c>
      <c r="G8" s="1051">
        <f t="shared" si="8"/>
        <v>-0.8148928210173344</v>
      </c>
      <c r="H8" s="1048">
        <v>480.89</v>
      </c>
      <c r="I8" s="1049">
        <f t="shared" si="0"/>
        <v>1488.5088065877851</v>
      </c>
      <c r="J8" s="1951"/>
      <c r="K8" s="1041" t="s">
        <v>429</v>
      </c>
      <c r="L8" s="1046">
        <v>287568</v>
      </c>
      <c r="M8" s="1042">
        <v>294673</v>
      </c>
      <c r="N8" s="1049">
        <f t="shared" si="1"/>
        <v>12.265347032488041</v>
      </c>
      <c r="O8" s="1050">
        <f t="shared" si="2"/>
        <v>7105</v>
      </c>
      <c r="P8" s="1052">
        <f t="shared" si="3"/>
        <v>2.4707199688421522</v>
      </c>
      <c r="Q8" s="1200">
        <f t="shared" si="5"/>
        <v>2.4291638528131183</v>
      </c>
      <c r="R8" s="1054">
        <f t="shared" si="6"/>
        <v>106.78911535186761</v>
      </c>
    </row>
    <row r="9" spans="2:18" ht="18.75" customHeight="1">
      <c r="B9" s="1027" t="s">
        <v>430</v>
      </c>
      <c r="C9" s="1043">
        <v>716633</v>
      </c>
      <c r="D9" s="1043">
        <v>716073</v>
      </c>
      <c r="E9" s="1040">
        <f t="shared" si="4"/>
        <v>13.10288633014224</v>
      </c>
      <c r="F9" s="1044">
        <f t="shared" si="7"/>
        <v>-560</v>
      </c>
      <c r="G9" s="1045">
        <f t="shared" si="8"/>
        <v>-7.8143205797109538E-2</v>
      </c>
      <c r="H9" s="1197">
        <v>266.33</v>
      </c>
      <c r="I9" s="1040">
        <f t="shared" si="0"/>
        <v>2688.668193594413</v>
      </c>
      <c r="J9" s="1951"/>
      <c r="K9" s="1027" t="s">
        <v>430</v>
      </c>
      <c r="L9" s="1196">
        <v>286009</v>
      </c>
      <c r="M9" s="1043">
        <v>302730</v>
      </c>
      <c r="N9" s="1040">
        <f t="shared" si="1"/>
        <v>12.600708266943714</v>
      </c>
      <c r="O9" s="1044">
        <f t="shared" si="2"/>
        <v>16721</v>
      </c>
      <c r="P9" s="1047">
        <f t="shared" si="3"/>
        <v>5.8463195214136618</v>
      </c>
      <c r="Q9" s="1199">
        <f t="shared" si="5"/>
        <v>2.3653849965315628</v>
      </c>
      <c r="R9" s="1049">
        <f t="shared" si="6"/>
        <v>103.9853161628694</v>
      </c>
    </row>
    <row r="10" spans="2:18" ht="18.75" customHeight="1">
      <c r="B10" s="1041" t="s">
        <v>431</v>
      </c>
      <c r="C10" s="1042">
        <v>272447</v>
      </c>
      <c r="D10" s="1042">
        <v>264135</v>
      </c>
      <c r="E10" s="1049">
        <f t="shared" si="4"/>
        <v>4.8332095761355625</v>
      </c>
      <c r="F10" s="1050">
        <f t="shared" si="7"/>
        <v>-8312</v>
      </c>
      <c r="G10" s="1051">
        <f t="shared" si="8"/>
        <v>-3.0508686093074981</v>
      </c>
      <c r="H10" s="1048">
        <v>895.61000000000013</v>
      </c>
      <c r="I10" s="1049">
        <f t="shared" si="0"/>
        <v>294.92189680776227</v>
      </c>
      <c r="J10" s="1951"/>
      <c r="K10" s="1041" t="s">
        <v>431</v>
      </c>
      <c r="L10" s="1046">
        <v>97677</v>
      </c>
      <c r="M10" s="1042">
        <v>103224</v>
      </c>
      <c r="N10" s="1049">
        <f t="shared" si="1"/>
        <v>4.2965530675750596</v>
      </c>
      <c r="O10" s="1050">
        <f t="shared" si="2"/>
        <v>5547</v>
      </c>
      <c r="P10" s="1052">
        <f t="shared" si="3"/>
        <v>5.6789213427930836</v>
      </c>
      <c r="Q10" s="1200">
        <f t="shared" si="5"/>
        <v>2.5588525924203673</v>
      </c>
      <c r="R10" s="1049">
        <f t="shared" si="6"/>
        <v>112.49039637402612</v>
      </c>
    </row>
    <row r="11" spans="2:18" ht="18.75" customHeight="1">
      <c r="B11" s="1041" t="s">
        <v>432</v>
      </c>
      <c r="C11" s="1042">
        <v>579154</v>
      </c>
      <c r="D11" s="1042">
        <v>571719</v>
      </c>
      <c r="E11" s="1049">
        <f t="shared" si="4"/>
        <v>10.461460032402551</v>
      </c>
      <c r="F11" s="1050">
        <f t="shared" si="7"/>
        <v>-7435</v>
      </c>
      <c r="G11" s="1051">
        <f t="shared" si="8"/>
        <v>-1.2837690838706113</v>
      </c>
      <c r="H11" s="1048">
        <v>865.24999999999989</v>
      </c>
      <c r="I11" s="1049">
        <f t="shared" si="0"/>
        <v>660.7558509101417</v>
      </c>
      <c r="J11" s="1951"/>
      <c r="K11" s="1041" t="s">
        <v>432</v>
      </c>
      <c r="L11" s="1046">
        <v>227839</v>
      </c>
      <c r="M11" s="1042">
        <v>240004</v>
      </c>
      <c r="N11" s="1049">
        <f t="shared" si="1"/>
        <v>9.9898271955193039</v>
      </c>
      <c r="O11" s="1050">
        <f t="shared" si="2"/>
        <v>12165</v>
      </c>
      <c r="P11" s="1052">
        <f t="shared" si="3"/>
        <v>5.3392966085700868</v>
      </c>
      <c r="Q11" s="1200">
        <f t="shared" si="5"/>
        <v>2.3821227979533672</v>
      </c>
      <c r="R11" s="1049">
        <f t="shared" si="6"/>
        <v>104.72113108317613</v>
      </c>
    </row>
    <row r="12" spans="2:18" ht="18.75" customHeight="1">
      <c r="B12" s="1030" t="s">
        <v>433</v>
      </c>
      <c r="C12" s="1053">
        <v>260312</v>
      </c>
      <c r="D12" s="1053">
        <v>246601</v>
      </c>
      <c r="E12" s="1054">
        <f t="shared" si="4"/>
        <v>4.512367973515838</v>
      </c>
      <c r="F12" s="1055">
        <f t="shared" si="7"/>
        <v>-13711</v>
      </c>
      <c r="G12" s="1056">
        <f t="shared" si="8"/>
        <v>-5.2671409692983806</v>
      </c>
      <c r="H12" s="1059">
        <v>1566.9699999999998</v>
      </c>
      <c r="I12" s="1054">
        <f t="shared" si="0"/>
        <v>157.37442324996653</v>
      </c>
      <c r="J12" s="1951"/>
      <c r="K12" s="1030" t="s">
        <v>433</v>
      </c>
      <c r="L12" s="1057">
        <v>94817</v>
      </c>
      <c r="M12" s="1053">
        <v>95577</v>
      </c>
      <c r="N12" s="1054">
        <f t="shared" si="1"/>
        <v>3.9782575034838943</v>
      </c>
      <c r="O12" s="1055">
        <f t="shared" si="2"/>
        <v>760</v>
      </c>
      <c r="P12" s="1058">
        <f t="shared" si="3"/>
        <v>0.80154402691500459</v>
      </c>
      <c r="Q12" s="1201">
        <f t="shared" si="5"/>
        <v>2.5801291105600721</v>
      </c>
      <c r="R12" s="1049">
        <f t="shared" si="6"/>
        <v>113.42573902177537</v>
      </c>
    </row>
    <row r="13" spans="2:18" ht="18.75" customHeight="1">
      <c r="B13" s="1041" t="s">
        <v>434</v>
      </c>
      <c r="C13" s="1042">
        <v>170232</v>
      </c>
      <c r="D13" s="1042">
        <v>157989</v>
      </c>
      <c r="E13" s="1049">
        <f t="shared" si="4"/>
        <v>2.8909230042367779</v>
      </c>
      <c r="F13" s="1050">
        <f t="shared" si="7"/>
        <v>-12243</v>
      </c>
      <c r="G13" s="1051">
        <f t="shared" si="8"/>
        <v>-7.1919498096715069</v>
      </c>
      <c r="H13" s="1048">
        <v>2133.3000000000002</v>
      </c>
      <c r="I13" s="1049">
        <f t="shared" si="0"/>
        <v>74.058500914076774</v>
      </c>
      <c r="J13" s="1951"/>
      <c r="K13" s="1041" t="s">
        <v>434</v>
      </c>
      <c r="L13" s="1046">
        <v>61921</v>
      </c>
      <c r="M13" s="1042">
        <v>60808</v>
      </c>
      <c r="N13" s="1049">
        <f t="shared" si="1"/>
        <v>2.5310470329875248</v>
      </c>
      <c r="O13" s="1050">
        <f t="shared" si="2"/>
        <v>-1113</v>
      </c>
      <c r="P13" s="1052">
        <f t="shared" si="3"/>
        <v>-1.7974515915440643</v>
      </c>
      <c r="Q13" s="1200">
        <f t="shared" si="5"/>
        <v>2.5981614261281409</v>
      </c>
      <c r="R13" s="1040">
        <f t="shared" si="6"/>
        <v>114.21846242124047</v>
      </c>
    </row>
    <row r="14" spans="2:18" ht="18.75" customHeight="1">
      <c r="B14" s="1041" t="s">
        <v>435</v>
      </c>
      <c r="C14" s="1042">
        <v>106150</v>
      </c>
      <c r="D14" s="1042">
        <v>101082</v>
      </c>
      <c r="E14" s="1049">
        <f t="shared" si="4"/>
        <v>1.8496242087377095</v>
      </c>
      <c r="F14" s="1050">
        <f t="shared" si="7"/>
        <v>-5068</v>
      </c>
      <c r="G14" s="1051">
        <f t="shared" si="8"/>
        <v>-4.7743758831841729</v>
      </c>
      <c r="H14" s="1048">
        <v>870.8</v>
      </c>
      <c r="I14" s="1049">
        <f t="shared" si="0"/>
        <v>116.07946715663758</v>
      </c>
      <c r="J14" s="1951"/>
      <c r="K14" s="1041" t="s">
        <v>435</v>
      </c>
      <c r="L14" s="1046">
        <v>38131</v>
      </c>
      <c r="M14" s="1042">
        <v>38638</v>
      </c>
      <c r="N14" s="1049">
        <f t="shared" si="1"/>
        <v>1.6082521257165499</v>
      </c>
      <c r="O14" s="1050">
        <f t="shared" si="2"/>
        <v>507</v>
      </c>
      <c r="P14" s="1052">
        <f t="shared" si="3"/>
        <v>1.3296268128294564</v>
      </c>
      <c r="Q14" s="1200">
        <f t="shared" si="5"/>
        <v>2.6161291992339146</v>
      </c>
      <c r="R14" s="1049">
        <f t="shared" si="6"/>
        <v>115.00834845243044</v>
      </c>
    </row>
    <row r="15" spans="2:18" ht="18.75" customHeight="1">
      <c r="B15" s="1030" t="s">
        <v>436</v>
      </c>
      <c r="C15" s="1053">
        <v>135147</v>
      </c>
      <c r="D15" s="1053">
        <v>127340</v>
      </c>
      <c r="E15" s="1054">
        <f t="shared" si="4"/>
        <v>2.3300997877036456</v>
      </c>
      <c r="F15" s="1055">
        <f t="shared" si="7"/>
        <v>-7807</v>
      </c>
      <c r="G15" s="1056">
        <f t="shared" si="8"/>
        <v>-5.7766728081274463</v>
      </c>
      <c r="H15" s="1059">
        <v>595.71</v>
      </c>
      <c r="I15" s="1054">
        <f t="shared" si="0"/>
        <v>213.76172970069328</v>
      </c>
      <c r="J15" s="1951"/>
      <c r="K15" s="1030" t="s">
        <v>436</v>
      </c>
      <c r="L15" s="1057">
        <v>52500</v>
      </c>
      <c r="M15" s="1053">
        <v>52333</v>
      </c>
      <c r="N15" s="1054">
        <f t="shared" si="1"/>
        <v>2.1782871394773076</v>
      </c>
      <c r="O15" s="1055">
        <f t="shared" si="2"/>
        <v>-167</v>
      </c>
      <c r="P15" s="1058">
        <f t="shared" si="3"/>
        <v>-0.3180952380952381</v>
      </c>
      <c r="Q15" s="1201">
        <f t="shared" si="5"/>
        <v>2.4332639061395294</v>
      </c>
      <c r="R15" s="1054">
        <f t="shared" si="6"/>
        <v>106.96935888180319</v>
      </c>
    </row>
    <row r="16" spans="2:18" ht="18.75" customHeight="1">
      <c r="B16" s="691" t="s">
        <v>437</v>
      </c>
      <c r="C16" s="691"/>
      <c r="D16" s="691"/>
      <c r="E16" s="691"/>
      <c r="F16" s="691"/>
      <c r="G16" s="691"/>
      <c r="H16" s="691"/>
      <c r="I16" s="691"/>
      <c r="J16" s="693"/>
      <c r="K16" s="691" t="s">
        <v>437</v>
      </c>
      <c r="L16" s="691"/>
      <c r="M16" s="691"/>
      <c r="N16" s="691"/>
      <c r="O16" s="691"/>
      <c r="P16" s="691"/>
      <c r="Q16" s="691"/>
      <c r="R16" s="691"/>
    </row>
    <row r="17" spans="10:10">
      <c r="J17" s="1730"/>
    </row>
    <row r="18" spans="10:10">
      <c r="J18" s="1730"/>
    </row>
  </sheetData>
  <mergeCells count="5">
    <mergeCell ref="B2:B4"/>
    <mergeCell ref="R3:R4"/>
    <mergeCell ref="L2:P2"/>
    <mergeCell ref="K2:K4"/>
    <mergeCell ref="C2:G2"/>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3FB79-974B-4439-99BA-A92830021826}">
  <dimension ref="A1:L30"/>
  <sheetViews>
    <sheetView workbookViewId="0">
      <pane xSplit="1" ySplit="3" topLeftCell="B4" activePane="bottomRight" state="frozen"/>
      <selection pane="topRight" activeCell="B1" sqref="B1"/>
      <selection pane="bottomLeft" activeCell="A4" sqref="A4"/>
      <selection pane="bottomRight" activeCell="N6" sqref="N6"/>
    </sheetView>
  </sheetViews>
  <sheetFormatPr defaultRowHeight="13.5"/>
  <cols>
    <col min="1" max="1" width="10" customWidth="1"/>
    <col min="2" max="12" width="10.5" customWidth="1"/>
    <col min="259" max="259" width="10" customWidth="1"/>
    <col min="260" max="268" width="10.5" customWidth="1"/>
    <col min="515" max="515" width="10" customWidth="1"/>
    <col min="516" max="524" width="10.5" customWidth="1"/>
    <col min="771" max="771" width="10" customWidth="1"/>
    <col min="772" max="780" width="10.5" customWidth="1"/>
    <col min="1027" max="1027" width="10" customWidth="1"/>
    <col min="1028" max="1036" width="10.5" customWidth="1"/>
    <col min="1283" max="1283" width="10" customWidth="1"/>
    <col min="1284" max="1292" width="10.5" customWidth="1"/>
    <col min="1539" max="1539" width="10" customWidth="1"/>
    <col min="1540" max="1548" width="10.5" customWidth="1"/>
    <col min="1795" max="1795" width="10" customWidth="1"/>
    <col min="1796" max="1804" width="10.5" customWidth="1"/>
    <col min="2051" max="2051" width="10" customWidth="1"/>
    <col min="2052" max="2060" width="10.5" customWidth="1"/>
    <col min="2307" max="2307" width="10" customWidth="1"/>
    <col min="2308" max="2316" width="10.5" customWidth="1"/>
    <col min="2563" max="2563" width="10" customWidth="1"/>
    <col min="2564" max="2572" width="10.5" customWidth="1"/>
    <col min="2819" max="2819" width="10" customWidth="1"/>
    <col min="2820" max="2828" width="10.5" customWidth="1"/>
    <col min="3075" max="3075" width="10" customWidth="1"/>
    <col min="3076" max="3084" width="10.5" customWidth="1"/>
    <col min="3331" max="3331" width="10" customWidth="1"/>
    <col min="3332" max="3340" width="10.5" customWidth="1"/>
    <col min="3587" max="3587" width="10" customWidth="1"/>
    <col min="3588" max="3596" width="10.5" customWidth="1"/>
    <col min="3843" max="3843" width="10" customWidth="1"/>
    <col min="3844" max="3852" width="10.5" customWidth="1"/>
    <col min="4099" max="4099" width="10" customWidth="1"/>
    <col min="4100" max="4108" width="10.5" customWidth="1"/>
    <col min="4355" max="4355" width="10" customWidth="1"/>
    <col min="4356" max="4364" width="10.5" customWidth="1"/>
    <col min="4611" max="4611" width="10" customWidth="1"/>
    <col min="4612" max="4620" width="10.5" customWidth="1"/>
    <col min="4867" max="4867" width="10" customWidth="1"/>
    <col min="4868" max="4876" width="10.5" customWidth="1"/>
    <col min="5123" max="5123" width="10" customWidth="1"/>
    <col min="5124" max="5132" width="10.5" customWidth="1"/>
    <col min="5379" max="5379" width="10" customWidth="1"/>
    <col min="5380" max="5388" width="10.5" customWidth="1"/>
    <col min="5635" max="5635" width="10" customWidth="1"/>
    <col min="5636" max="5644" width="10.5" customWidth="1"/>
    <col min="5891" max="5891" width="10" customWidth="1"/>
    <col min="5892" max="5900" width="10.5" customWidth="1"/>
    <col min="6147" max="6147" width="10" customWidth="1"/>
    <col min="6148" max="6156" width="10.5" customWidth="1"/>
    <col min="6403" max="6403" width="10" customWidth="1"/>
    <col min="6404" max="6412" width="10.5" customWidth="1"/>
    <col min="6659" max="6659" width="10" customWidth="1"/>
    <col min="6660" max="6668" width="10.5" customWidth="1"/>
    <col min="6915" max="6915" width="10" customWidth="1"/>
    <col min="6916" max="6924" width="10.5" customWidth="1"/>
    <col min="7171" max="7171" width="10" customWidth="1"/>
    <col min="7172" max="7180" width="10.5" customWidth="1"/>
    <col min="7427" max="7427" width="10" customWidth="1"/>
    <col min="7428" max="7436" width="10.5" customWidth="1"/>
    <col min="7683" max="7683" width="10" customWidth="1"/>
    <col min="7684" max="7692" width="10.5" customWidth="1"/>
    <col min="7939" max="7939" width="10" customWidth="1"/>
    <col min="7940" max="7948" width="10.5" customWidth="1"/>
    <col min="8195" max="8195" width="10" customWidth="1"/>
    <col min="8196" max="8204" width="10.5" customWidth="1"/>
    <col min="8451" max="8451" width="10" customWidth="1"/>
    <col min="8452" max="8460" width="10.5" customWidth="1"/>
    <col min="8707" max="8707" width="10" customWidth="1"/>
    <col min="8708" max="8716" width="10.5" customWidth="1"/>
    <col min="8963" max="8963" width="10" customWidth="1"/>
    <col min="8964" max="8972" width="10.5" customWidth="1"/>
    <col min="9219" max="9219" width="10" customWidth="1"/>
    <col min="9220" max="9228" width="10.5" customWidth="1"/>
    <col min="9475" max="9475" width="10" customWidth="1"/>
    <col min="9476" max="9484" width="10.5" customWidth="1"/>
    <col min="9731" max="9731" width="10" customWidth="1"/>
    <col min="9732" max="9740" width="10.5" customWidth="1"/>
    <col min="9987" max="9987" width="10" customWidth="1"/>
    <col min="9988" max="9996" width="10.5" customWidth="1"/>
    <col min="10243" max="10243" width="10" customWidth="1"/>
    <col min="10244" max="10252" width="10.5" customWidth="1"/>
    <col min="10499" max="10499" width="10" customWidth="1"/>
    <col min="10500" max="10508" width="10.5" customWidth="1"/>
    <col min="10755" max="10755" width="10" customWidth="1"/>
    <col min="10756" max="10764" width="10.5" customWidth="1"/>
    <col min="11011" max="11011" width="10" customWidth="1"/>
    <col min="11012" max="11020" width="10.5" customWidth="1"/>
    <col min="11267" max="11267" width="10" customWidth="1"/>
    <col min="11268" max="11276" width="10.5" customWidth="1"/>
    <col min="11523" max="11523" width="10" customWidth="1"/>
    <col min="11524" max="11532" width="10.5" customWidth="1"/>
    <col min="11779" max="11779" width="10" customWidth="1"/>
    <col min="11780" max="11788" width="10.5" customWidth="1"/>
    <col min="12035" max="12035" width="10" customWidth="1"/>
    <col min="12036" max="12044" width="10.5" customWidth="1"/>
    <col min="12291" max="12291" width="10" customWidth="1"/>
    <col min="12292" max="12300" width="10.5" customWidth="1"/>
    <col min="12547" max="12547" width="10" customWidth="1"/>
    <col min="12548" max="12556" width="10.5" customWidth="1"/>
    <col min="12803" max="12803" width="10" customWidth="1"/>
    <col min="12804" max="12812" width="10.5" customWidth="1"/>
    <col min="13059" max="13059" width="10" customWidth="1"/>
    <col min="13060" max="13068" width="10.5" customWidth="1"/>
    <col min="13315" max="13315" width="10" customWidth="1"/>
    <col min="13316" max="13324" width="10.5" customWidth="1"/>
    <col min="13571" max="13571" width="10" customWidth="1"/>
    <col min="13572" max="13580" width="10.5" customWidth="1"/>
    <col min="13827" max="13827" width="10" customWidth="1"/>
    <col min="13828" max="13836" width="10.5" customWidth="1"/>
    <col min="14083" max="14083" width="10" customWidth="1"/>
    <col min="14084" max="14092" width="10.5" customWidth="1"/>
    <col min="14339" max="14339" width="10" customWidth="1"/>
    <col min="14340" max="14348" width="10.5" customWidth="1"/>
    <col min="14595" max="14595" width="10" customWidth="1"/>
    <col min="14596" max="14604" width="10.5" customWidth="1"/>
    <col min="14851" max="14851" width="10" customWidth="1"/>
    <col min="14852" max="14860" width="10.5" customWidth="1"/>
    <col min="15107" max="15107" width="10" customWidth="1"/>
    <col min="15108" max="15116" width="10.5" customWidth="1"/>
    <col min="15363" max="15363" width="10" customWidth="1"/>
    <col min="15364" max="15372" width="10.5" customWidth="1"/>
    <col min="15619" max="15619" width="10" customWidth="1"/>
    <col min="15620" max="15628" width="10.5" customWidth="1"/>
    <col min="15875" max="15875" width="10" customWidth="1"/>
    <col min="15876" max="15884" width="10.5" customWidth="1"/>
    <col min="16131" max="16131" width="10" customWidth="1"/>
    <col min="16132" max="16140" width="10.5" customWidth="1"/>
  </cols>
  <sheetData>
    <row r="1" spans="1:12" ht="15.75" customHeight="1">
      <c r="A1" s="482" t="s">
        <v>1046</v>
      </c>
      <c r="B1" s="478"/>
      <c r="C1" s="478"/>
      <c r="D1" s="478"/>
      <c r="E1" s="478"/>
      <c r="F1" s="478"/>
      <c r="G1" s="478"/>
      <c r="H1" s="478" t="s">
        <v>1047</v>
      </c>
      <c r="I1" s="478"/>
      <c r="J1" s="478"/>
      <c r="K1" s="478"/>
      <c r="L1" s="478"/>
    </row>
    <row r="2" spans="1:12" ht="15.75" customHeight="1">
      <c r="A2" s="2168" t="s">
        <v>53</v>
      </c>
      <c r="B2" s="2168" t="s">
        <v>1048</v>
      </c>
      <c r="C2" s="2168" t="s">
        <v>1049</v>
      </c>
      <c r="D2" s="3086" t="s">
        <v>1111</v>
      </c>
      <c r="E2" s="3087"/>
      <c r="F2" s="3087"/>
      <c r="G2" s="3087"/>
      <c r="H2" s="3087"/>
      <c r="I2" s="2168" t="s">
        <v>1225</v>
      </c>
      <c r="J2" s="546" t="s">
        <v>1226</v>
      </c>
      <c r="K2" s="2168" t="s">
        <v>1050</v>
      </c>
      <c r="L2" s="1740" t="s">
        <v>1051</v>
      </c>
    </row>
    <row r="3" spans="1:12" ht="15.75" customHeight="1">
      <c r="A3" s="1122"/>
      <c r="B3" s="1122" t="s">
        <v>331</v>
      </c>
      <c r="C3" s="1122"/>
      <c r="D3" s="2167" t="s">
        <v>405</v>
      </c>
      <c r="E3" s="540" t="s">
        <v>1052</v>
      </c>
      <c r="F3" s="2167" t="s">
        <v>1053</v>
      </c>
      <c r="G3" s="540" t="s">
        <v>1054</v>
      </c>
      <c r="H3" s="2167" t="s">
        <v>1055</v>
      </c>
      <c r="I3" s="2169"/>
      <c r="J3" s="1741" t="s">
        <v>1227</v>
      </c>
      <c r="K3" s="1122"/>
      <c r="L3" s="1767" t="s">
        <v>424</v>
      </c>
    </row>
    <row r="4" spans="1:12" ht="15.75" customHeight="1">
      <c r="A4" s="2174" t="s">
        <v>1150</v>
      </c>
      <c r="B4" s="572">
        <f t="shared" ref="B4:K4" si="0">B20/$B20*100</f>
        <v>100</v>
      </c>
      <c r="C4" s="572">
        <f t="shared" si="0"/>
        <v>8.5243293378995428</v>
      </c>
      <c r="D4" s="572">
        <f t="shared" si="0"/>
        <v>59.435002853881279</v>
      </c>
      <c r="E4" s="572">
        <f t="shared" si="0"/>
        <v>10.364155251141552</v>
      </c>
      <c r="F4" s="572">
        <f t="shared" si="0"/>
        <v>43.055507990867582</v>
      </c>
      <c r="G4" s="572">
        <f t="shared" si="0"/>
        <v>0.96033105022831045</v>
      </c>
      <c r="H4" s="572">
        <f t="shared" si="0"/>
        <v>5.6971318493150687</v>
      </c>
      <c r="I4" s="572">
        <f t="shared" si="0"/>
        <v>1.1363441780821917</v>
      </c>
      <c r="J4" s="572">
        <f t="shared" si="0"/>
        <v>10.741509703196348</v>
      </c>
      <c r="K4" s="572">
        <f t="shared" si="0"/>
        <v>8.1497574200913245</v>
      </c>
      <c r="L4" s="1746"/>
    </row>
    <row r="5" spans="1:12" ht="15.75" customHeight="1">
      <c r="A5" s="1773" t="s">
        <v>1075</v>
      </c>
      <c r="B5" s="572">
        <f t="shared" ref="B5:K5" si="1">B21/$B21*100</f>
        <v>100</v>
      </c>
      <c r="C5" s="572">
        <f t="shared" si="1"/>
        <v>11.163570583369111</v>
      </c>
      <c r="D5" s="572">
        <f t="shared" si="1"/>
        <v>62.854919526267835</v>
      </c>
      <c r="E5" s="572">
        <f t="shared" si="1"/>
        <v>12.103848812004566</v>
      </c>
      <c r="F5" s="572">
        <f t="shared" si="1"/>
        <v>45.029359561033331</v>
      </c>
      <c r="G5" s="572">
        <f t="shared" si="1"/>
        <v>0.88104861932835588</v>
      </c>
      <c r="H5" s="572">
        <f t="shared" si="1"/>
        <v>4.8406625339015887</v>
      </c>
      <c r="I5" s="572">
        <f t="shared" si="1"/>
        <v>1.4038399112013991</v>
      </c>
      <c r="J5" s="572">
        <f t="shared" si="1"/>
        <v>10.518327800873326</v>
      </c>
      <c r="K5" s="572">
        <f t="shared" si="1"/>
        <v>6.3881587903284922</v>
      </c>
      <c r="L5" s="1863">
        <v>3.27</v>
      </c>
    </row>
    <row r="6" spans="1:12" ht="15.75" customHeight="1">
      <c r="A6" s="1773" t="s">
        <v>1076</v>
      </c>
      <c r="B6" s="572">
        <f t="shared" ref="B6:K6" si="2">B22/$B22*100</f>
        <v>100</v>
      </c>
      <c r="C6" s="572">
        <f t="shared" si="2"/>
        <v>13.149855982431058</v>
      </c>
      <c r="D6" s="572">
        <f t="shared" si="2"/>
        <v>64.441528361573504</v>
      </c>
      <c r="E6" s="572">
        <f t="shared" si="2"/>
        <v>13.301360316857606</v>
      </c>
      <c r="F6" s="572">
        <f t="shared" si="2"/>
        <v>45.058260934942219</v>
      </c>
      <c r="G6" s="572">
        <f t="shared" si="2"/>
        <v>0.92886435560430203</v>
      </c>
      <c r="H6" s="572">
        <f t="shared" si="2"/>
        <v>5.1530427541693697</v>
      </c>
      <c r="I6" s="572">
        <f t="shared" si="2"/>
        <v>1.6205530350462758</v>
      </c>
      <c r="J6" s="572">
        <f t="shared" si="2"/>
        <v>10.956644362212874</v>
      </c>
      <c r="K6" s="572">
        <f t="shared" si="2"/>
        <v>4.9947150385426271</v>
      </c>
      <c r="L6" s="1863">
        <v>3.25</v>
      </c>
    </row>
    <row r="7" spans="1:12" ht="15.75" customHeight="1">
      <c r="A7" s="1773" t="s">
        <v>1077</v>
      </c>
      <c r="B7" s="572">
        <f t="shared" ref="B7:K7" si="3">B23/$B23*100</f>
        <v>100</v>
      </c>
      <c r="C7" s="572">
        <f t="shared" si="3"/>
        <v>18.70011409373749</v>
      </c>
      <c r="D7" s="572">
        <f t="shared" si="3"/>
        <v>64.380236195109319</v>
      </c>
      <c r="E7" s="572">
        <f t="shared" si="3"/>
        <v>14.770352486430671</v>
      </c>
      <c r="F7" s="572">
        <f t="shared" si="3"/>
        <v>42.983536183368805</v>
      </c>
      <c r="G7" s="572">
        <f t="shared" si="3"/>
        <v>1.0157051986405086</v>
      </c>
      <c r="H7" s="572">
        <f t="shared" si="3"/>
        <v>5.6106423266693355</v>
      </c>
      <c r="I7" s="572">
        <f t="shared" si="3"/>
        <v>1.7212801377553939</v>
      </c>
      <c r="J7" s="572">
        <f t="shared" si="3"/>
        <v>10.594160447705029</v>
      </c>
      <c r="K7" s="572">
        <f t="shared" si="3"/>
        <v>4.6042091256927664</v>
      </c>
      <c r="L7" s="1863">
        <v>3.18</v>
      </c>
    </row>
    <row r="8" spans="1:12" ht="15.75" customHeight="1">
      <c r="A8" s="1773" t="s">
        <v>1078</v>
      </c>
      <c r="B8" s="572">
        <f t="shared" ref="B8:K8" si="4">B24/$B24*100</f>
        <v>100</v>
      </c>
      <c r="C8" s="572">
        <f t="shared" si="4"/>
        <v>20.629378706142511</v>
      </c>
      <c r="D8" s="572">
        <f t="shared" si="4"/>
        <v>64.27381438652337</v>
      </c>
      <c r="E8" s="572">
        <f t="shared" si="4"/>
        <v>16.660985675451077</v>
      </c>
      <c r="F8" s="572">
        <f t="shared" si="4"/>
        <v>40.509091933461974</v>
      </c>
      <c r="G8" s="572">
        <f t="shared" si="4"/>
        <v>1.1237657929208276</v>
      </c>
      <c r="H8" s="572">
        <f t="shared" si="4"/>
        <v>5.9799709846894942</v>
      </c>
      <c r="I8" s="572">
        <f t="shared" si="4"/>
        <v>1.7561305407270731</v>
      </c>
      <c r="J8" s="572">
        <f t="shared" si="4"/>
        <v>9.3096328013859733</v>
      </c>
      <c r="K8" s="572">
        <f t="shared" si="4"/>
        <v>4.0310435652210659</v>
      </c>
      <c r="L8" s="1863">
        <v>3.05</v>
      </c>
    </row>
    <row r="9" spans="1:12" ht="15.75" customHeight="1">
      <c r="A9" s="1773" t="s">
        <v>1079</v>
      </c>
      <c r="B9" s="572">
        <f t="shared" ref="B9:K9" si="5">B25/$B25*100</f>
        <v>100</v>
      </c>
      <c r="C9" s="572">
        <f t="shared" si="5"/>
        <v>22.37075870727374</v>
      </c>
      <c r="D9" s="572">
        <f t="shared" si="5"/>
        <v>63.701191892368151</v>
      </c>
      <c r="E9" s="572">
        <f t="shared" si="5"/>
        <v>18.534239656438483</v>
      </c>
      <c r="F9" s="572">
        <f t="shared" si="5"/>
        <v>37.742222812583186</v>
      </c>
      <c r="G9" s="572">
        <f t="shared" si="5"/>
        <v>1.1725568563135802</v>
      </c>
      <c r="H9" s="572">
        <f t="shared" si="5"/>
        <v>6.2521725670328987</v>
      </c>
      <c r="I9" s="572">
        <f t="shared" si="5"/>
        <v>1.8315175270255286</v>
      </c>
      <c r="J9" s="572">
        <f t="shared" si="5"/>
        <v>8.1907584823176478</v>
      </c>
      <c r="K9" s="572">
        <f t="shared" si="5"/>
        <v>3.9057733910149319</v>
      </c>
      <c r="L9" s="1863">
        <v>2.89</v>
      </c>
    </row>
    <row r="10" spans="1:12" ht="15.75" customHeight="1">
      <c r="A10" s="1773" t="s">
        <v>401</v>
      </c>
      <c r="B10" s="572">
        <f t="shared" ref="B10:K10" si="6">B26/$B26*100</f>
        <v>100</v>
      </c>
      <c r="C10" s="572">
        <f t="shared" si="6"/>
        <v>24.949818116777724</v>
      </c>
      <c r="D10" s="572">
        <f t="shared" si="6"/>
        <v>63.211385010149392</v>
      </c>
      <c r="E10" s="572">
        <f t="shared" si="6"/>
        <v>20.251319715964399</v>
      </c>
      <c r="F10" s="572">
        <f t="shared" si="6"/>
        <v>35.086239132581888</v>
      </c>
      <c r="G10" s="572">
        <f t="shared" si="6"/>
        <v>1.1978790200172278</v>
      </c>
      <c r="H10" s="572">
        <f t="shared" si="6"/>
        <v>6.6759471415858807</v>
      </c>
      <c r="I10" s="572">
        <f t="shared" si="6"/>
        <v>1.7611445547804354</v>
      </c>
      <c r="J10" s="572">
        <f t="shared" si="6"/>
        <v>6.4139940258375896</v>
      </c>
      <c r="K10" s="572">
        <f t="shared" si="6"/>
        <v>3.6636582924548557</v>
      </c>
      <c r="L10" s="1863">
        <v>2.73</v>
      </c>
    </row>
    <row r="11" spans="1:12" ht="15.75" customHeight="1">
      <c r="A11" s="1773" t="s">
        <v>402</v>
      </c>
      <c r="B11" s="572">
        <f t="shared" ref="B11:K11" si="7">B27/$B27*100</f>
        <v>100</v>
      </c>
      <c r="C11" s="572">
        <f t="shared" si="7"/>
        <v>26.749220160237634</v>
      </c>
      <c r="D11" s="572">
        <f t="shared" si="7"/>
        <v>62.691507555556392</v>
      </c>
      <c r="E11" s="572">
        <f t="shared" si="7"/>
        <v>21.017838262102252</v>
      </c>
      <c r="F11" s="572">
        <f t="shared" si="7"/>
        <v>32.924902875249593</v>
      </c>
      <c r="G11" s="572">
        <f t="shared" si="7"/>
        <v>1.2744702467821187</v>
      </c>
      <c r="H11" s="572">
        <f t="shared" si="7"/>
        <v>7.4742961714224245</v>
      </c>
      <c r="I11" s="572">
        <f t="shared" si="7"/>
        <v>1.7448870647352726</v>
      </c>
      <c r="J11" s="572">
        <f t="shared" si="7"/>
        <v>5.0682891154050118</v>
      </c>
      <c r="K11" s="572">
        <f t="shared" si="7"/>
        <v>3.7460961040656882</v>
      </c>
      <c r="L11" s="1863">
        <v>2.63</v>
      </c>
    </row>
    <row r="12" spans="1:12" ht="15.75" customHeight="1">
      <c r="A12" s="1773" t="s">
        <v>403</v>
      </c>
      <c r="B12" s="572">
        <f t="shared" ref="B12:K12" si="8">B28/$B28*100</f>
        <v>100</v>
      </c>
      <c r="C12" s="572">
        <f t="shared" si="8"/>
        <v>30.233178632661524</v>
      </c>
      <c r="D12" s="572">
        <f t="shared" si="8"/>
        <v>60.464581478005542</v>
      </c>
      <c r="E12" s="572">
        <f t="shared" si="8"/>
        <v>21.026209732912708</v>
      </c>
      <c r="F12" s="572">
        <f t="shared" si="8"/>
        <v>30.398903984067637</v>
      </c>
      <c r="G12" s="572">
        <f t="shared" si="8"/>
        <v>1.2550376866463457</v>
      </c>
      <c r="H12" s="572">
        <f t="shared" si="8"/>
        <v>7.7844300743788519</v>
      </c>
      <c r="I12" s="572">
        <f t="shared" si="8"/>
        <v>1.5735695367237255</v>
      </c>
      <c r="J12" s="572">
        <f t="shared" si="8"/>
        <v>3.7820718288212056</v>
      </c>
      <c r="K12" s="572">
        <f t="shared" si="8"/>
        <v>3.946598523788003</v>
      </c>
      <c r="L12" s="1863">
        <v>2.48</v>
      </c>
    </row>
    <row r="13" spans="1:12" ht="15.75" customHeight="1">
      <c r="A13" s="1773" t="s">
        <v>404</v>
      </c>
      <c r="B13" s="572">
        <f>B29/$B29*100</f>
        <v>100</v>
      </c>
      <c r="C13" s="572">
        <f t="shared" ref="C13:K14" si="9">C29/$B29*100</f>
        <v>32.704589920615291</v>
      </c>
      <c r="D13" s="572">
        <f t="shared" si="9"/>
        <v>59.258983758050476</v>
      </c>
      <c r="E13" s="572">
        <f t="shared" si="9"/>
        <v>21.271089537444361</v>
      </c>
      <c r="F13" s="572">
        <f t="shared" si="9"/>
        <v>28.908516427912833</v>
      </c>
      <c r="G13" s="572">
        <f t="shared" si="9"/>
        <v>1.2621287004537505</v>
      </c>
      <c r="H13" s="572">
        <f t="shared" si="9"/>
        <v>7.8172490922395355</v>
      </c>
      <c r="I13" s="572">
        <f t="shared" si="9"/>
        <v>1.373144475332615</v>
      </c>
      <c r="J13" s="572">
        <f t="shared" si="9"/>
        <v>2.9012439648416892</v>
      </c>
      <c r="K13" s="572">
        <f t="shared" si="9"/>
        <v>3.7620378811599271</v>
      </c>
      <c r="L13" s="1863">
        <v>2.3490937964</v>
      </c>
    </row>
    <row r="14" spans="1:12" ht="15.75" customHeight="1">
      <c r="A14" s="2778" t="s">
        <v>1073</v>
      </c>
      <c r="B14" s="578">
        <f>B30/$B30*100</f>
        <v>100</v>
      </c>
      <c r="C14" s="578">
        <f t="shared" si="9"/>
        <v>35.947574309461118</v>
      </c>
      <c r="D14" s="578">
        <f t="shared" si="9"/>
        <v>57.175377746880628</v>
      </c>
      <c r="E14" s="578">
        <f t="shared" si="9"/>
        <v>21.257978175828701</v>
      </c>
      <c r="F14" s="578">
        <f t="shared" si="9"/>
        <v>26.63270758261168</v>
      </c>
      <c r="G14" s="578">
        <f t="shared" si="9"/>
        <v>1.2919289243205891</v>
      </c>
      <c r="H14" s="578">
        <f t="shared" si="9"/>
        <v>7.9927630641196528</v>
      </c>
      <c r="I14" s="578">
        <f t="shared" si="9"/>
        <v>1.2247442857631083</v>
      </c>
      <c r="J14" s="578">
        <f t="shared" si="9"/>
        <v>2.1599111095551393</v>
      </c>
      <c r="K14" s="578">
        <f t="shared" si="9"/>
        <v>3.492392548340014</v>
      </c>
      <c r="L14" s="2683">
        <v>2.23</v>
      </c>
    </row>
    <row r="15" spans="1:12" ht="15.75" customHeight="1">
      <c r="A15" s="1768" t="s">
        <v>1864</v>
      </c>
      <c r="B15" s="1768" t="s">
        <v>1865</v>
      </c>
      <c r="C15" s="2897">
        <f>C14-C13</f>
        <v>3.2429843888458265</v>
      </c>
      <c r="D15" s="2898">
        <f t="shared" ref="D15:K15" si="10">D14-D13</f>
        <v>-2.0836060111698487</v>
      </c>
      <c r="E15" s="2897">
        <f t="shared" si="10"/>
        <v>-1.31113616156604E-2</v>
      </c>
      <c r="F15" s="2898">
        <f t="shared" si="10"/>
        <v>-2.2758088453011531</v>
      </c>
      <c r="G15" s="2897">
        <f t="shared" si="10"/>
        <v>2.9800223866838671E-2</v>
      </c>
      <c r="H15" s="2898">
        <f t="shared" si="10"/>
        <v>0.1755139718801173</v>
      </c>
      <c r="I15" s="2897">
        <f t="shared" si="10"/>
        <v>-0.14840018956950662</v>
      </c>
      <c r="J15" s="2898">
        <f t="shared" si="10"/>
        <v>-0.74133285528654991</v>
      </c>
      <c r="K15" s="2898">
        <f t="shared" si="10"/>
        <v>-0.2696453328199131</v>
      </c>
      <c r="L15" s="2779" t="s">
        <v>1865</v>
      </c>
    </row>
    <row r="16" spans="1:12" ht="15.75" customHeight="1">
      <c r="A16" t="s">
        <v>418</v>
      </c>
      <c r="C16" s="2762"/>
    </row>
    <row r="17" spans="1:11" ht="15.75" customHeight="1">
      <c r="J17" t="s">
        <v>1233</v>
      </c>
    </row>
    <row r="18" spans="1:11" ht="15.75" customHeight="1">
      <c r="A18" s="2193" t="s">
        <v>53</v>
      </c>
      <c r="B18" s="539" t="s">
        <v>1048</v>
      </c>
      <c r="C18" s="2193" t="s">
        <v>1049</v>
      </c>
      <c r="D18" s="3087" t="s">
        <v>1111</v>
      </c>
      <c r="E18" s="3087"/>
      <c r="F18" s="3087"/>
      <c r="G18" s="3087"/>
      <c r="H18" s="3087"/>
      <c r="I18" s="2193" t="s">
        <v>1225</v>
      </c>
      <c r="J18" s="539" t="s">
        <v>1226</v>
      </c>
      <c r="K18" s="2193" t="s">
        <v>1050</v>
      </c>
    </row>
    <row r="19" spans="1:11" ht="15.75" customHeight="1">
      <c r="A19" s="2194" t="s">
        <v>1232</v>
      </c>
      <c r="B19" s="1745" t="s">
        <v>331</v>
      </c>
      <c r="C19" s="1122"/>
      <c r="D19" s="2192" t="s">
        <v>405</v>
      </c>
      <c r="E19" s="540" t="s">
        <v>1052</v>
      </c>
      <c r="F19" s="2192" t="s">
        <v>1053</v>
      </c>
      <c r="G19" s="540" t="s">
        <v>1054</v>
      </c>
      <c r="H19" s="2192" t="s">
        <v>1055</v>
      </c>
      <c r="I19" s="2194"/>
      <c r="J19" s="1741" t="s">
        <v>1227</v>
      </c>
      <c r="K19" s="1122"/>
    </row>
    <row r="20" spans="1:11" ht="15.75" customHeight="1">
      <c r="A20" s="2197">
        <v>1970</v>
      </c>
      <c r="B20" s="2195">
        <v>1401600</v>
      </c>
      <c r="C20" s="2199">
        <v>119477</v>
      </c>
      <c r="D20" s="2195">
        <v>833041</v>
      </c>
      <c r="E20" s="2199">
        <v>145264</v>
      </c>
      <c r="F20" s="2195">
        <v>603466</v>
      </c>
      <c r="G20" s="2199">
        <v>13460</v>
      </c>
      <c r="H20" s="2195">
        <v>79851</v>
      </c>
      <c r="I20" s="2199">
        <v>15927</v>
      </c>
      <c r="J20" s="2195">
        <v>150553</v>
      </c>
      <c r="K20" s="2199">
        <v>114227</v>
      </c>
    </row>
    <row r="21" spans="1:11" ht="15.75" customHeight="1">
      <c r="A21" s="2198">
        <v>1975</v>
      </c>
      <c r="B21" s="2196">
        <v>1527952</v>
      </c>
      <c r="C21" s="2200">
        <v>170574</v>
      </c>
      <c r="D21" s="2196">
        <v>960393</v>
      </c>
      <c r="E21" s="2200">
        <v>184941</v>
      </c>
      <c r="F21" s="2196">
        <v>688027</v>
      </c>
      <c r="G21" s="2200">
        <v>13462</v>
      </c>
      <c r="H21" s="2196">
        <v>73963</v>
      </c>
      <c r="I21" s="2200">
        <v>21450</v>
      </c>
      <c r="J21" s="2196">
        <v>160715</v>
      </c>
      <c r="K21" s="2200">
        <v>97608</v>
      </c>
    </row>
    <row r="22" spans="1:11" ht="15.75" customHeight="1">
      <c r="A22" s="2198">
        <v>1980</v>
      </c>
      <c r="B22" s="2196">
        <v>1582793</v>
      </c>
      <c r="C22" s="2200">
        <v>208135</v>
      </c>
      <c r="D22" s="2196">
        <v>1019976</v>
      </c>
      <c r="E22" s="2200">
        <v>210533</v>
      </c>
      <c r="F22" s="2196">
        <v>713179</v>
      </c>
      <c r="G22" s="2200">
        <v>14702</v>
      </c>
      <c r="H22" s="2196">
        <v>81562</v>
      </c>
      <c r="I22" s="2200">
        <v>25650</v>
      </c>
      <c r="J22" s="2196">
        <v>173421</v>
      </c>
      <c r="K22" s="2200">
        <v>79056</v>
      </c>
    </row>
    <row r="23" spans="1:11" ht="15.75" customHeight="1">
      <c r="A23" s="2198">
        <v>1985</v>
      </c>
      <c r="B23" s="2196">
        <v>1660915</v>
      </c>
      <c r="C23" s="2200">
        <v>310593</v>
      </c>
      <c r="D23" s="2196">
        <v>1069301</v>
      </c>
      <c r="E23" s="2200">
        <v>245323</v>
      </c>
      <c r="F23" s="2196">
        <v>713920</v>
      </c>
      <c r="G23" s="2200">
        <v>16870</v>
      </c>
      <c r="H23" s="2196">
        <v>93188</v>
      </c>
      <c r="I23" s="2200">
        <v>28589</v>
      </c>
      <c r="J23" s="2196">
        <v>175960</v>
      </c>
      <c r="K23" s="2200">
        <v>76472</v>
      </c>
    </row>
    <row r="24" spans="1:11" ht="15.75" customHeight="1">
      <c r="A24" s="2198">
        <v>1990</v>
      </c>
      <c r="B24" s="1348">
        <v>1774925</v>
      </c>
      <c r="C24" s="2201">
        <v>366156</v>
      </c>
      <c r="D24" s="1348">
        <v>1140812</v>
      </c>
      <c r="E24" s="2201">
        <v>295720</v>
      </c>
      <c r="F24" s="1348">
        <v>719006</v>
      </c>
      <c r="G24" s="2201">
        <v>19946</v>
      </c>
      <c r="H24" s="1348">
        <v>106140</v>
      </c>
      <c r="I24" s="2201">
        <v>31170</v>
      </c>
      <c r="J24" s="1348">
        <v>165239</v>
      </c>
      <c r="K24" s="1046">
        <v>71548</v>
      </c>
    </row>
    <row r="25" spans="1:11" ht="15.75" customHeight="1">
      <c r="A25" s="2198">
        <v>1995</v>
      </c>
      <c r="B25" s="1348">
        <v>1867031</v>
      </c>
      <c r="C25" s="2201">
        <v>417669</v>
      </c>
      <c r="D25" s="1348">
        <v>1189321</v>
      </c>
      <c r="E25" s="2201">
        <v>346040</v>
      </c>
      <c r="F25" s="1348">
        <v>704659</v>
      </c>
      <c r="G25" s="2201">
        <v>21892</v>
      </c>
      <c r="H25" s="1348">
        <v>116730</v>
      </c>
      <c r="I25" s="2201">
        <v>34195</v>
      </c>
      <c r="J25" s="1348">
        <v>152924</v>
      </c>
      <c r="K25" s="1046">
        <v>72922</v>
      </c>
    </row>
    <row r="26" spans="1:11" ht="15.75" customHeight="1">
      <c r="A26" s="2198">
        <v>2000</v>
      </c>
      <c r="B26" s="1348">
        <v>2035097</v>
      </c>
      <c r="C26" s="2201">
        <v>507753</v>
      </c>
      <c r="D26" s="1348">
        <v>1286413</v>
      </c>
      <c r="E26" s="2201">
        <v>412134</v>
      </c>
      <c r="F26" s="1348">
        <v>714039</v>
      </c>
      <c r="G26" s="2201">
        <v>24378</v>
      </c>
      <c r="H26" s="1348">
        <v>135862</v>
      </c>
      <c r="I26" s="2201">
        <v>35841</v>
      </c>
      <c r="J26" s="1348">
        <v>130531</v>
      </c>
      <c r="K26" s="1046">
        <v>74559</v>
      </c>
    </row>
    <row r="27" spans="1:11" ht="15.75" customHeight="1">
      <c r="A27" s="2198">
        <v>2005</v>
      </c>
      <c r="B27" s="1348">
        <v>2128963</v>
      </c>
      <c r="C27" s="2201">
        <v>569481</v>
      </c>
      <c r="D27" s="1348">
        <v>1334679</v>
      </c>
      <c r="E27" s="2201">
        <v>447462</v>
      </c>
      <c r="F27" s="1348">
        <v>700959</v>
      </c>
      <c r="G27" s="2201">
        <v>27133</v>
      </c>
      <c r="H27" s="1348">
        <v>159125</v>
      </c>
      <c r="I27" s="2201">
        <v>37148</v>
      </c>
      <c r="J27" s="1348">
        <v>107902</v>
      </c>
      <c r="K27" s="1046">
        <v>79753</v>
      </c>
    </row>
    <row r="28" spans="1:11">
      <c r="A28" s="2198">
        <v>2010</v>
      </c>
      <c r="B28" s="1348">
        <v>2252522</v>
      </c>
      <c r="C28" s="2201">
        <v>681009</v>
      </c>
      <c r="D28" s="1348">
        <v>1361978</v>
      </c>
      <c r="E28" s="2201">
        <v>473620</v>
      </c>
      <c r="F28" s="1348">
        <v>684742</v>
      </c>
      <c r="G28" s="2201">
        <v>28270</v>
      </c>
      <c r="H28" s="1348">
        <v>175346</v>
      </c>
      <c r="I28" s="2201">
        <v>35445</v>
      </c>
      <c r="J28" s="1348">
        <v>85192</v>
      </c>
      <c r="K28" s="1046">
        <v>88898</v>
      </c>
    </row>
    <row r="29" spans="1:11">
      <c r="A29" s="2198">
        <v>2015</v>
      </c>
      <c r="B29" s="1348">
        <v>2312284</v>
      </c>
      <c r="C29" s="2201">
        <v>756223</v>
      </c>
      <c r="D29" s="1348">
        <v>1370236</v>
      </c>
      <c r="E29" s="2201">
        <v>491848</v>
      </c>
      <c r="F29" s="1348">
        <v>668447</v>
      </c>
      <c r="G29" s="2201">
        <v>29184</v>
      </c>
      <c r="H29" s="1348">
        <v>180757</v>
      </c>
      <c r="I29" s="2201">
        <v>31751</v>
      </c>
      <c r="J29" s="1348">
        <v>67085</v>
      </c>
      <c r="K29" s="1046">
        <v>86989</v>
      </c>
    </row>
    <row r="30" spans="1:11">
      <c r="A30" s="1867">
        <v>2020</v>
      </c>
      <c r="B30" s="2681">
        <v>2399358</v>
      </c>
      <c r="C30" s="2682">
        <v>862511</v>
      </c>
      <c r="D30" s="2681">
        <v>1371842</v>
      </c>
      <c r="E30" s="2682">
        <v>510055</v>
      </c>
      <c r="F30" s="2681">
        <v>639014</v>
      </c>
      <c r="G30" s="2682">
        <v>30998</v>
      </c>
      <c r="H30" s="2681">
        <v>191775</v>
      </c>
      <c r="I30" s="2682">
        <v>29386</v>
      </c>
      <c r="J30" s="2681">
        <v>51824</v>
      </c>
      <c r="K30" s="2682">
        <f>B30-C30-SUM(E30:J30)</f>
        <v>83795</v>
      </c>
    </row>
  </sheetData>
  <mergeCells count="2">
    <mergeCell ref="D2:H2"/>
    <mergeCell ref="D18:H18"/>
  </mergeCells>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81C97-41E0-4733-A478-E48AB48F44FA}">
  <dimension ref="A1:P83"/>
  <sheetViews>
    <sheetView workbookViewId="0">
      <pane xSplit="1" ySplit="3" topLeftCell="B64" activePane="bottomRight" state="frozen"/>
      <selection pane="topRight" activeCell="B1" sqref="B1"/>
      <selection pane="bottomLeft" activeCell="A5" sqref="A5"/>
      <selection pane="bottomRight" activeCell="L18" sqref="L18"/>
    </sheetView>
  </sheetViews>
  <sheetFormatPr defaultColWidth="7.25" defaultRowHeight="13.5"/>
  <cols>
    <col min="1" max="1" width="9.375" style="2142" customWidth="1"/>
    <col min="2" max="5" width="10.625" style="2136" customWidth="1"/>
    <col min="6" max="15" width="10.625" style="2143" customWidth="1"/>
    <col min="16" max="16" width="16" style="1844" customWidth="1"/>
    <col min="17" max="148" width="7.25" style="1844"/>
    <col min="149" max="149" width="8.375" style="1844" bestFit="1" customWidth="1"/>
    <col min="150" max="270" width="7.875" style="1844" customWidth="1"/>
    <col min="271" max="404" width="7.25" style="1844"/>
    <col min="405" max="405" width="8.375" style="1844" bestFit="1" customWidth="1"/>
    <col min="406" max="526" width="7.875" style="1844" customWidth="1"/>
    <col min="527" max="660" width="7.25" style="1844"/>
    <col min="661" max="661" width="8.375" style="1844" bestFit="1" customWidth="1"/>
    <col min="662" max="782" width="7.875" style="1844" customWidth="1"/>
    <col min="783" max="916" width="7.25" style="1844"/>
    <col min="917" max="917" width="8.375" style="1844" bestFit="1" customWidth="1"/>
    <col min="918" max="1038" width="7.875" style="1844" customWidth="1"/>
    <col min="1039" max="1172" width="7.25" style="1844"/>
    <col min="1173" max="1173" width="8.375" style="1844" bestFit="1" customWidth="1"/>
    <col min="1174" max="1294" width="7.875" style="1844" customWidth="1"/>
    <col min="1295" max="1428" width="7.25" style="1844"/>
    <col min="1429" max="1429" width="8.375" style="1844" bestFit="1" customWidth="1"/>
    <col min="1430" max="1550" width="7.875" style="1844" customWidth="1"/>
    <col min="1551" max="1684" width="7.25" style="1844"/>
    <col min="1685" max="1685" width="8.375" style="1844" bestFit="1" customWidth="1"/>
    <col min="1686" max="1806" width="7.875" style="1844" customWidth="1"/>
    <col min="1807" max="1940" width="7.25" style="1844"/>
    <col min="1941" max="1941" width="8.375" style="1844" bestFit="1" customWidth="1"/>
    <col min="1942" max="2062" width="7.875" style="1844" customWidth="1"/>
    <col min="2063" max="2196" width="7.25" style="1844"/>
    <col min="2197" max="2197" width="8.375" style="1844" bestFit="1" customWidth="1"/>
    <col min="2198" max="2318" width="7.875" style="1844" customWidth="1"/>
    <col min="2319" max="2452" width="7.25" style="1844"/>
    <col min="2453" max="2453" width="8.375" style="1844" bestFit="1" customWidth="1"/>
    <col min="2454" max="2574" width="7.875" style="1844" customWidth="1"/>
    <col min="2575" max="2708" width="7.25" style="1844"/>
    <col min="2709" max="2709" width="8.375" style="1844" bestFit="1" customWidth="1"/>
    <col min="2710" max="2830" width="7.875" style="1844" customWidth="1"/>
    <col min="2831" max="2964" width="7.25" style="1844"/>
    <col min="2965" max="2965" width="8.375" style="1844" bestFit="1" customWidth="1"/>
    <col min="2966" max="3086" width="7.875" style="1844" customWidth="1"/>
    <col min="3087" max="3220" width="7.25" style="1844"/>
    <col min="3221" max="3221" width="8.375" style="1844" bestFit="1" customWidth="1"/>
    <col min="3222" max="3342" width="7.875" style="1844" customWidth="1"/>
    <col min="3343" max="3476" width="7.25" style="1844"/>
    <col min="3477" max="3477" width="8.375" style="1844" bestFit="1" customWidth="1"/>
    <col min="3478" max="3598" width="7.875" style="1844" customWidth="1"/>
    <col min="3599" max="3732" width="7.25" style="1844"/>
    <col min="3733" max="3733" width="8.375" style="1844" bestFit="1" customWidth="1"/>
    <col min="3734" max="3854" width="7.875" style="1844" customWidth="1"/>
    <col min="3855" max="3988" width="7.25" style="1844"/>
    <col min="3989" max="3989" width="8.375" style="1844" bestFit="1" customWidth="1"/>
    <col min="3990" max="4110" width="7.875" style="1844" customWidth="1"/>
    <col min="4111" max="4244" width="7.25" style="1844"/>
    <col min="4245" max="4245" width="8.375" style="1844" bestFit="1" customWidth="1"/>
    <col min="4246" max="4366" width="7.875" style="1844" customWidth="1"/>
    <col min="4367" max="4500" width="7.25" style="1844"/>
    <col min="4501" max="4501" width="8.375" style="1844" bestFit="1" customWidth="1"/>
    <col min="4502" max="4622" width="7.875" style="1844" customWidth="1"/>
    <col min="4623" max="4756" width="7.25" style="1844"/>
    <col min="4757" max="4757" width="8.375" style="1844" bestFit="1" customWidth="1"/>
    <col min="4758" max="4878" width="7.875" style="1844" customWidth="1"/>
    <col min="4879" max="5012" width="7.25" style="1844"/>
    <col min="5013" max="5013" width="8.375" style="1844" bestFit="1" customWidth="1"/>
    <col min="5014" max="5134" width="7.875" style="1844" customWidth="1"/>
    <col min="5135" max="5268" width="7.25" style="1844"/>
    <col min="5269" max="5269" width="8.375" style="1844" bestFit="1" customWidth="1"/>
    <col min="5270" max="5390" width="7.875" style="1844" customWidth="1"/>
    <col min="5391" max="5524" width="7.25" style="1844"/>
    <col min="5525" max="5525" width="8.375" style="1844" bestFit="1" customWidth="1"/>
    <col min="5526" max="5646" width="7.875" style="1844" customWidth="1"/>
    <col min="5647" max="5780" width="7.25" style="1844"/>
    <col min="5781" max="5781" width="8.375" style="1844" bestFit="1" customWidth="1"/>
    <col min="5782" max="5902" width="7.875" style="1844" customWidth="1"/>
    <col min="5903" max="6036" width="7.25" style="1844"/>
    <col min="6037" max="6037" width="8.375" style="1844" bestFit="1" customWidth="1"/>
    <col min="6038" max="6158" width="7.875" style="1844" customWidth="1"/>
    <col min="6159" max="6292" width="7.25" style="1844"/>
    <col min="6293" max="6293" width="8.375" style="1844" bestFit="1" customWidth="1"/>
    <col min="6294" max="6414" width="7.875" style="1844" customWidth="1"/>
    <col min="6415" max="6548" width="7.25" style="1844"/>
    <col min="6549" max="6549" width="8.375" style="1844" bestFit="1" customWidth="1"/>
    <col min="6550" max="6670" width="7.875" style="1844" customWidth="1"/>
    <col min="6671" max="6804" width="7.25" style="1844"/>
    <col min="6805" max="6805" width="8.375" style="1844" bestFit="1" customWidth="1"/>
    <col min="6806" max="6926" width="7.875" style="1844" customWidth="1"/>
    <col min="6927" max="7060" width="7.25" style="1844"/>
    <col min="7061" max="7061" width="8.375" style="1844" bestFit="1" customWidth="1"/>
    <col min="7062" max="7182" width="7.875" style="1844" customWidth="1"/>
    <col min="7183" max="7316" width="7.25" style="1844"/>
    <col min="7317" max="7317" width="8.375" style="1844" bestFit="1" customWidth="1"/>
    <col min="7318" max="7438" width="7.875" style="1844" customWidth="1"/>
    <col min="7439" max="7572" width="7.25" style="1844"/>
    <col min="7573" max="7573" width="8.375" style="1844" bestFit="1" customWidth="1"/>
    <col min="7574" max="7694" width="7.875" style="1844" customWidth="1"/>
    <col min="7695" max="7828" width="7.25" style="1844"/>
    <col min="7829" max="7829" width="8.375" style="1844" bestFit="1" customWidth="1"/>
    <col min="7830" max="7950" width="7.875" style="1844" customWidth="1"/>
    <col min="7951" max="8084" width="7.25" style="1844"/>
    <col min="8085" max="8085" width="8.375" style="1844" bestFit="1" customWidth="1"/>
    <col min="8086" max="8206" width="7.875" style="1844" customWidth="1"/>
    <col min="8207" max="8340" width="7.25" style="1844"/>
    <col min="8341" max="8341" width="8.375" style="1844" bestFit="1" customWidth="1"/>
    <col min="8342" max="8462" width="7.875" style="1844" customWidth="1"/>
    <col min="8463" max="8596" width="7.25" style="1844"/>
    <col min="8597" max="8597" width="8.375" style="1844" bestFit="1" customWidth="1"/>
    <col min="8598" max="8718" width="7.875" style="1844" customWidth="1"/>
    <col min="8719" max="8852" width="7.25" style="1844"/>
    <col min="8853" max="8853" width="8.375" style="1844" bestFit="1" customWidth="1"/>
    <col min="8854" max="8974" width="7.875" style="1844" customWidth="1"/>
    <col min="8975" max="9108" width="7.25" style="1844"/>
    <col min="9109" max="9109" width="8.375" style="1844" bestFit="1" customWidth="1"/>
    <col min="9110" max="9230" width="7.875" style="1844" customWidth="1"/>
    <col min="9231" max="9364" width="7.25" style="1844"/>
    <col min="9365" max="9365" width="8.375" style="1844" bestFit="1" customWidth="1"/>
    <col min="9366" max="9486" width="7.875" style="1844" customWidth="1"/>
    <col min="9487" max="9620" width="7.25" style="1844"/>
    <col min="9621" max="9621" width="8.375" style="1844" bestFit="1" customWidth="1"/>
    <col min="9622" max="9742" width="7.875" style="1844" customWidth="1"/>
    <col min="9743" max="9876" width="7.25" style="1844"/>
    <col min="9877" max="9877" width="8.375" style="1844" bestFit="1" customWidth="1"/>
    <col min="9878" max="9998" width="7.875" style="1844" customWidth="1"/>
    <col min="9999" max="10132" width="7.25" style="1844"/>
    <col min="10133" max="10133" width="8.375" style="1844" bestFit="1" customWidth="1"/>
    <col min="10134" max="10254" width="7.875" style="1844" customWidth="1"/>
    <col min="10255" max="10388" width="7.25" style="1844"/>
    <col min="10389" max="10389" width="8.375" style="1844" bestFit="1" customWidth="1"/>
    <col min="10390" max="10510" width="7.875" style="1844" customWidth="1"/>
    <col min="10511" max="10644" width="7.25" style="1844"/>
    <col min="10645" max="10645" width="8.375" style="1844" bestFit="1" customWidth="1"/>
    <col min="10646" max="10766" width="7.875" style="1844" customWidth="1"/>
    <col min="10767" max="10900" width="7.25" style="1844"/>
    <col min="10901" max="10901" width="8.375" style="1844" bestFit="1" customWidth="1"/>
    <col min="10902" max="11022" width="7.875" style="1844" customWidth="1"/>
    <col min="11023" max="11156" width="7.25" style="1844"/>
    <col min="11157" max="11157" width="8.375" style="1844" bestFit="1" customWidth="1"/>
    <col min="11158" max="11278" width="7.875" style="1844" customWidth="1"/>
    <col min="11279" max="11412" width="7.25" style="1844"/>
    <col min="11413" max="11413" width="8.375" style="1844" bestFit="1" customWidth="1"/>
    <col min="11414" max="11534" width="7.875" style="1844" customWidth="1"/>
    <col min="11535" max="11668" width="7.25" style="1844"/>
    <col min="11669" max="11669" width="8.375" style="1844" bestFit="1" customWidth="1"/>
    <col min="11670" max="11790" width="7.875" style="1844" customWidth="1"/>
    <col min="11791" max="11924" width="7.25" style="1844"/>
    <col min="11925" max="11925" width="8.375" style="1844" bestFit="1" customWidth="1"/>
    <col min="11926" max="12046" width="7.875" style="1844" customWidth="1"/>
    <col min="12047" max="12180" width="7.25" style="1844"/>
    <col min="12181" max="12181" width="8.375" style="1844" bestFit="1" customWidth="1"/>
    <col min="12182" max="12302" width="7.875" style="1844" customWidth="1"/>
    <col min="12303" max="12436" width="7.25" style="1844"/>
    <col min="12437" max="12437" width="8.375" style="1844" bestFit="1" customWidth="1"/>
    <col min="12438" max="12558" width="7.875" style="1844" customWidth="1"/>
    <col min="12559" max="12692" width="7.25" style="1844"/>
    <col min="12693" max="12693" width="8.375" style="1844" bestFit="1" customWidth="1"/>
    <col min="12694" max="12814" width="7.875" style="1844" customWidth="1"/>
    <col min="12815" max="12948" width="7.25" style="1844"/>
    <col min="12949" max="12949" width="8.375" style="1844" bestFit="1" customWidth="1"/>
    <col min="12950" max="13070" width="7.875" style="1844" customWidth="1"/>
    <col min="13071" max="13204" width="7.25" style="1844"/>
    <col min="13205" max="13205" width="8.375" style="1844" bestFit="1" customWidth="1"/>
    <col min="13206" max="13326" width="7.875" style="1844" customWidth="1"/>
    <col min="13327" max="13460" width="7.25" style="1844"/>
    <col min="13461" max="13461" width="8.375" style="1844" bestFit="1" customWidth="1"/>
    <col min="13462" max="13582" width="7.875" style="1844" customWidth="1"/>
    <col min="13583" max="13716" width="7.25" style="1844"/>
    <col min="13717" max="13717" width="8.375" style="1844" bestFit="1" customWidth="1"/>
    <col min="13718" max="13838" width="7.875" style="1844" customWidth="1"/>
    <col min="13839" max="13972" width="7.25" style="1844"/>
    <col min="13973" max="13973" width="8.375" style="1844" bestFit="1" customWidth="1"/>
    <col min="13974" max="14094" width="7.875" style="1844" customWidth="1"/>
    <col min="14095" max="14228" width="7.25" style="1844"/>
    <col min="14229" max="14229" width="8.375" style="1844" bestFit="1" customWidth="1"/>
    <col min="14230" max="14350" width="7.875" style="1844" customWidth="1"/>
    <col min="14351" max="14484" width="7.25" style="1844"/>
    <col min="14485" max="14485" width="8.375" style="1844" bestFit="1" customWidth="1"/>
    <col min="14486" max="14606" width="7.875" style="1844" customWidth="1"/>
    <col min="14607" max="14740" width="7.25" style="1844"/>
    <col min="14741" max="14741" width="8.375" style="1844" bestFit="1" customWidth="1"/>
    <col min="14742" max="14862" width="7.875" style="1844" customWidth="1"/>
    <col min="14863" max="14996" width="7.25" style="1844"/>
    <col min="14997" max="14997" width="8.375" style="1844" bestFit="1" customWidth="1"/>
    <col min="14998" max="15118" width="7.875" style="1844" customWidth="1"/>
    <col min="15119" max="15252" width="7.25" style="1844"/>
    <col min="15253" max="15253" width="8.375" style="1844" bestFit="1" customWidth="1"/>
    <col min="15254" max="15374" width="7.875" style="1844" customWidth="1"/>
    <col min="15375" max="15508" width="7.25" style="1844"/>
    <col min="15509" max="15509" width="8.375" style="1844" bestFit="1" customWidth="1"/>
    <col min="15510" max="15630" width="7.875" style="1844" customWidth="1"/>
    <col min="15631" max="15764" width="7.25" style="1844"/>
    <col min="15765" max="15765" width="8.375" style="1844" bestFit="1" customWidth="1"/>
    <col min="15766" max="15886" width="7.875" style="1844" customWidth="1"/>
    <col min="15887" max="16020" width="7.25" style="1844"/>
    <col min="16021" max="16021" width="8.375" style="1844" bestFit="1" customWidth="1"/>
    <col min="16022" max="16142" width="7.875" style="1844" customWidth="1"/>
    <col min="16143" max="16384" width="7.25" style="1844"/>
  </cols>
  <sheetData>
    <row r="1" spans="1:16" ht="12" customHeight="1">
      <c r="A1" s="435" t="s">
        <v>1308</v>
      </c>
      <c r="F1" s="2136"/>
      <c r="G1" s="2136"/>
      <c r="H1" s="2136"/>
      <c r="I1" s="2136"/>
      <c r="J1" s="2136"/>
      <c r="K1" s="2155" t="s">
        <v>1219</v>
      </c>
      <c r="L1" s="2136"/>
      <c r="M1" s="2136"/>
      <c r="N1" s="2604" t="s">
        <v>1440</v>
      </c>
      <c r="O1" s="2136"/>
    </row>
    <row r="2" spans="1:16" ht="12" customHeight="1">
      <c r="A2" s="3088" t="s">
        <v>1191</v>
      </c>
      <c r="B2" s="3090" t="s">
        <v>1192</v>
      </c>
      <c r="C2" s="3091"/>
      <c r="D2" s="3091"/>
      <c r="E2" s="3091"/>
      <c r="F2" s="3091"/>
      <c r="G2" s="3091"/>
      <c r="H2" s="3091"/>
      <c r="I2" s="3091"/>
      <c r="J2" s="3091"/>
      <c r="K2" s="3092"/>
      <c r="L2" s="3092"/>
      <c r="M2" s="2203"/>
      <c r="N2" s="3093" t="s">
        <v>1236</v>
      </c>
      <c r="O2" s="3094"/>
      <c r="P2" s="2278"/>
    </row>
    <row r="3" spans="1:16" ht="25.5" customHeight="1">
      <c r="A3" s="3089"/>
      <c r="B3" s="2204" t="s">
        <v>1193</v>
      </c>
      <c r="C3" s="2204" t="s">
        <v>1194</v>
      </c>
      <c r="D3" s="2204" t="s">
        <v>1195</v>
      </c>
      <c r="E3" s="2204" t="s">
        <v>733</v>
      </c>
      <c r="F3" s="2204" t="s">
        <v>734</v>
      </c>
      <c r="G3" s="2204" t="s">
        <v>735</v>
      </c>
      <c r="H3" s="2204" t="s">
        <v>736</v>
      </c>
      <c r="I3" s="2204" t="s">
        <v>737</v>
      </c>
      <c r="J3" s="2204" t="s">
        <v>738</v>
      </c>
      <c r="K3" s="2204" t="s">
        <v>739</v>
      </c>
      <c r="L3" s="2204" t="s">
        <v>1196</v>
      </c>
      <c r="M3" s="2205" t="s">
        <v>749</v>
      </c>
      <c r="N3" s="2204" t="s">
        <v>1196</v>
      </c>
      <c r="O3" s="2205" t="s">
        <v>749</v>
      </c>
      <c r="P3" s="2307" t="s">
        <v>1229</v>
      </c>
    </row>
    <row r="4" spans="1:16">
      <c r="A4" s="2137" t="s">
        <v>1197</v>
      </c>
      <c r="B4" s="2136">
        <v>4309944</v>
      </c>
      <c r="C4" s="2136">
        <v>4667928</v>
      </c>
      <c r="D4" s="2136">
        <v>4992140</v>
      </c>
      <c r="E4" s="2136">
        <v>5144892</v>
      </c>
      <c r="F4" s="2136">
        <v>5278050</v>
      </c>
      <c r="G4" s="2136">
        <v>5405040</v>
      </c>
      <c r="H4" s="2136">
        <v>5401877</v>
      </c>
      <c r="I4" s="2136">
        <v>5550574</v>
      </c>
      <c r="J4" s="2136">
        <v>5590601</v>
      </c>
      <c r="K4" s="2136">
        <v>5588133</v>
      </c>
      <c r="L4" s="2136">
        <v>5534800</v>
      </c>
      <c r="M4" s="2136">
        <v>5465002</v>
      </c>
      <c r="N4" s="2206">
        <v>5534800</v>
      </c>
      <c r="O4" s="2136">
        <v>5465002</v>
      </c>
      <c r="P4" s="2280"/>
    </row>
    <row r="5" spans="1:16">
      <c r="A5" s="2144" t="s">
        <v>1198</v>
      </c>
      <c r="B5" s="2145">
        <v>362139</v>
      </c>
      <c r="C5" s="2145">
        <v>410525</v>
      </c>
      <c r="D5" s="2145">
        <v>461750</v>
      </c>
      <c r="E5" s="2145">
        <v>376457</v>
      </c>
      <c r="F5" s="2145">
        <v>324476</v>
      </c>
      <c r="G5" s="2145">
        <v>285746</v>
      </c>
      <c r="H5" s="2145">
        <v>261645</v>
      </c>
      <c r="I5" s="2145">
        <v>268862</v>
      </c>
      <c r="J5" s="2145">
        <v>252707</v>
      </c>
      <c r="K5" s="2145">
        <v>236222</v>
      </c>
      <c r="L5" s="2145">
        <v>218203</v>
      </c>
      <c r="M5" s="2145">
        <v>196475</v>
      </c>
      <c r="N5" s="2207">
        <v>219357</v>
      </c>
      <c r="O5" s="2145">
        <v>198522</v>
      </c>
      <c r="P5" s="2278"/>
    </row>
    <row r="6" spans="1:16">
      <c r="A6" s="2137" t="s">
        <v>1199</v>
      </c>
      <c r="B6" s="2136">
        <v>321693</v>
      </c>
      <c r="C6" s="2136">
        <v>362337</v>
      </c>
      <c r="D6" s="2136">
        <v>402551</v>
      </c>
      <c r="E6" s="2136">
        <v>453343</v>
      </c>
      <c r="F6" s="2136">
        <v>373527</v>
      </c>
      <c r="G6" s="2136">
        <v>329979</v>
      </c>
      <c r="H6" s="2136">
        <v>289027</v>
      </c>
      <c r="I6" s="2136">
        <v>268994</v>
      </c>
      <c r="J6" s="2136">
        <v>272261</v>
      </c>
      <c r="K6" s="2136">
        <v>252506</v>
      </c>
      <c r="L6" s="2136">
        <v>236216</v>
      </c>
      <c r="M6" s="2136">
        <v>225034</v>
      </c>
      <c r="N6" s="2206">
        <v>237490</v>
      </c>
      <c r="O6" s="2136">
        <v>227081</v>
      </c>
      <c r="P6" s="2280"/>
    </row>
    <row r="7" spans="1:16">
      <c r="A7" s="2140" t="s">
        <v>1200</v>
      </c>
      <c r="B7" s="2141">
        <v>353561</v>
      </c>
      <c r="C7" s="2141">
        <v>324096</v>
      </c>
      <c r="D7" s="2141">
        <v>360237</v>
      </c>
      <c r="E7" s="2141">
        <v>397970</v>
      </c>
      <c r="F7" s="2141">
        <v>451102</v>
      </c>
      <c r="G7" s="2141">
        <v>375320</v>
      </c>
      <c r="H7" s="2141">
        <v>329422</v>
      </c>
      <c r="I7" s="2141">
        <v>292256</v>
      </c>
      <c r="J7" s="2141">
        <v>268917</v>
      </c>
      <c r="K7" s="2141">
        <v>270549</v>
      </c>
      <c r="L7" s="2141">
        <v>252452</v>
      </c>
      <c r="M7" s="2141">
        <v>238696</v>
      </c>
      <c r="N7" s="2209">
        <v>253800</v>
      </c>
      <c r="O7" s="2141">
        <v>240908</v>
      </c>
      <c r="P7" s="2281"/>
    </row>
    <row r="8" spans="1:16">
      <c r="A8" s="2156" t="s">
        <v>1201</v>
      </c>
      <c r="B8" s="2157">
        <v>474509</v>
      </c>
      <c r="C8" s="2157">
        <v>382359</v>
      </c>
      <c r="D8" s="2157">
        <v>336805</v>
      </c>
      <c r="E8" s="2157">
        <v>355232</v>
      </c>
      <c r="F8" s="2157">
        <v>392823</v>
      </c>
      <c r="G8" s="2157">
        <v>444738</v>
      </c>
      <c r="H8" s="2157">
        <v>368045</v>
      </c>
      <c r="I8" s="2157">
        <v>327690</v>
      </c>
      <c r="J8" s="2157">
        <v>290117</v>
      </c>
      <c r="K8" s="2157">
        <v>268710</v>
      </c>
      <c r="L8" s="2157">
        <v>270905</v>
      </c>
      <c r="M8" s="2157">
        <v>249139</v>
      </c>
      <c r="N8" s="2210">
        <v>273096</v>
      </c>
      <c r="O8" s="2157">
        <v>254119</v>
      </c>
      <c r="P8" s="2280"/>
    </row>
    <row r="9" spans="1:16">
      <c r="A9" s="2156" t="s">
        <v>1202</v>
      </c>
      <c r="B9" s="2157">
        <v>428007</v>
      </c>
      <c r="C9" s="2157">
        <v>494449</v>
      </c>
      <c r="D9" s="2157">
        <v>392525</v>
      </c>
      <c r="E9" s="2157">
        <v>324729</v>
      </c>
      <c r="F9" s="2157">
        <v>349164</v>
      </c>
      <c r="G9" s="2157">
        <v>379295</v>
      </c>
      <c r="H9" s="2157">
        <v>422307</v>
      </c>
      <c r="I9" s="2157">
        <v>359161</v>
      </c>
      <c r="J9" s="2157">
        <v>310158</v>
      </c>
      <c r="K9" s="2157">
        <v>274110</v>
      </c>
      <c r="L9" s="2157">
        <v>250659</v>
      </c>
      <c r="M9" s="2157">
        <v>245645</v>
      </c>
      <c r="N9" s="2210">
        <v>255435</v>
      </c>
      <c r="O9" s="2157">
        <v>264410</v>
      </c>
      <c r="P9" s="2280"/>
    </row>
    <row r="10" spans="1:16">
      <c r="A10" s="2156" t="s">
        <v>1203</v>
      </c>
      <c r="B10" s="2157">
        <v>385664</v>
      </c>
      <c r="C10" s="2157">
        <v>438233</v>
      </c>
      <c r="D10" s="2157">
        <v>493986</v>
      </c>
      <c r="E10" s="2157">
        <v>382915</v>
      </c>
      <c r="F10" s="2157">
        <v>325495</v>
      </c>
      <c r="G10" s="2157">
        <v>347794</v>
      </c>
      <c r="H10" s="2157">
        <v>374839</v>
      </c>
      <c r="I10" s="2157">
        <v>432593</v>
      </c>
      <c r="J10" s="2157">
        <v>346890</v>
      </c>
      <c r="K10" s="2157">
        <v>301352</v>
      </c>
      <c r="L10" s="2157">
        <v>262439</v>
      </c>
      <c r="M10" s="2157">
        <v>234214</v>
      </c>
      <c r="N10" s="2210">
        <v>267118</v>
      </c>
      <c r="O10" s="2157">
        <v>250579</v>
      </c>
      <c r="P10" s="2280"/>
    </row>
    <row r="11" spans="1:16">
      <c r="A11" s="2156" t="s">
        <v>1204</v>
      </c>
      <c r="B11" s="2157">
        <v>373654</v>
      </c>
      <c r="C11" s="2157">
        <v>384106</v>
      </c>
      <c r="D11" s="2157">
        <v>428776</v>
      </c>
      <c r="E11" s="2157">
        <v>478437</v>
      </c>
      <c r="F11" s="2157">
        <v>378545</v>
      </c>
      <c r="G11" s="2157">
        <v>327452</v>
      </c>
      <c r="H11" s="2157">
        <v>347081</v>
      </c>
      <c r="I11" s="2157">
        <v>387340</v>
      </c>
      <c r="J11" s="2157">
        <v>431015</v>
      </c>
      <c r="K11" s="2157">
        <v>351120</v>
      </c>
      <c r="L11" s="2157">
        <v>299718</v>
      </c>
      <c r="M11" s="2157">
        <v>259573</v>
      </c>
      <c r="N11" s="2210">
        <v>304004</v>
      </c>
      <c r="O11" s="2157">
        <v>271081</v>
      </c>
      <c r="P11" s="2280"/>
    </row>
    <row r="12" spans="1:16">
      <c r="A12" s="2156" t="s">
        <v>1205</v>
      </c>
      <c r="B12" s="2157">
        <v>333222</v>
      </c>
      <c r="C12" s="2157">
        <v>374553</v>
      </c>
      <c r="D12" s="2157">
        <v>375473</v>
      </c>
      <c r="E12" s="2157">
        <v>418962</v>
      </c>
      <c r="F12" s="2157">
        <v>473840</v>
      </c>
      <c r="G12" s="2157">
        <v>380701</v>
      </c>
      <c r="H12" s="2157">
        <v>329004</v>
      </c>
      <c r="I12" s="2157">
        <v>355657</v>
      </c>
      <c r="J12" s="2157">
        <v>385849</v>
      </c>
      <c r="K12" s="2157">
        <v>433957</v>
      </c>
      <c r="L12" s="2157">
        <v>349868</v>
      </c>
      <c r="M12" s="2157">
        <v>297280</v>
      </c>
      <c r="N12" s="2210">
        <v>354457</v>
      </c>
      <c r="O12" s="2157">
        <v>307660</v>
      </c>
      <c r="P12" s="2280"/>
    </row>
    <row r="13" spans="1:16">
      <c r="A13" s="2156" t="s">
        <v>1206</v>
      </c>
      <c r="B13" s="2157">
        <v>260084</v>
      </c>
      <c r="C13" s="2157">
        <v>331383</v>
      </c>
      <c r="D13" s="2157">
        <v>368025</v>
      </c>
      <c r="E13" s="2157">
        <v>366667</v>
      </c>
      <c r="F13" s="2157">
        <v>413394</v>
      </c>
      <c r="G13" s="2157">
        <v>473120</v>
      </c>
      <c r="H13" s="2157">
        <v>379072</v>
      </c>
      <c r="I13" s="2157">
        <v>334301</v>
      </c>
      <c r="J13" s="2157">
        <v>354275</v>
      </c>
      <c r="K13" s="2157">
        <v>387432</v>
      </c>
      <c r="L13" s="2157">
        <v>430624</v>
      </c>
      <c r="M13" s="2157">
        <v>344704</v>
      </c>
      <c r="N13" s="2210">
        <v>435646</v>
      </c>
      <c r="O13" s="2157">
        <v>355605</v>
      </c>
      <c r="P13" s="2280"/>
    </row>
    <row r="14" spans="1:16">
      <c r="A14" s="2156" t="s">
        <v>1207</v>
      </c>
      <c r="B14" s="2157">
        <v>213367</v>
      </c>
      <c r="C14" s="2157">
        <v>260121</v>
      </c>
      <c r="D14" s="2157">
        <v>327171</v>
      </c>
      <c r="E14" s="2157">
        <v>358339</v>
      </c>
      <c r="F14" s="2157">
        <v>361083</v>
      </c>
      <c r="G14" s="2157">
        <v>409152</v>
      </c>
      <c r="H14" s="2157">
        <v>467674</v>
      </c>
      <c r="I14" s="2157">
        <v>379606</v>
      </c>
      <c r="J14" s="2157">
        <v>329474</v>
      </c>
      <c r="K14" s="2157">
        <v>352851</v>
      </c>
      <c r="L14" s="2157">
        <v>383156</v>
      </c>
      <c r="M14" s="2157">
        <v>421487</v>
      </c>
      <c r="N14" s="2210">
        <v>387696</v>
      </c>
      <c r="O14" s="2157">
        <v>435266</v>
      </c>
      <c r="P14" s="2280"/>
    </row>
    <row r="15" spans="1:16">
      <c r="A15" s="2156" t="s">
        <v>1208</v>
      </c>
      <c r="B15" s="2157">
        <v>210153</v>
      </c>
      <c r="C15" s="2157">
        <v>211061</v>
      </c>
      <c r="D15" s="2157">
        <v>252755</v>
      </c>
      <c r="E15" s="2157">
        <v>316589</v>
      </c>
      <c r="F15" s="2157">
        <v>350392</v>
      </c>
      <c r="G15" s="2157">
        <v>355058</v>
      </c>
      <c r="H15" s="2157">
        <v>400280</v>
      </c>
      <c r="I15" s="2157">
        <v>464832</v>
      </c>
      <c r="J15" s="2157">
        <v>373072</v>
      </c>
      <c r="K15" s="2157">
        <v>326460</v>
      </c>
      <c r="L15" s="2157">
        <v>347775</v>
      </c>
      <c r="M15" s="2157">
        <v>374245</v>
      </c>
      <c r="N15" s="2210">
        <v>351761</v>
      </c>
      <c r="O15" s="2157">
        <v>387088</v>
      </c>
      <c r="P15" s="2280"/>
    </row>
    <row r="16" spans="1:16">
      <c r="A16" s="2156" t="s">
        <v>1209</v>
      </c>
      <c r="B16" s="2157">
        <v>179920</v>
      </c>
      <c r="C16" s="2157">
        <v>201925</v>
      </c>
      <c r="D16" s="2157">
        <v>202093</v>
      </c>
      <c r="E16" s="2157">
        <v>242504</v>
      </c>
      <c r="F16" s="2157">
        <v>305472</v>
      </c>
      <c r="G16" s="2157">
        <v>341604</v>
      </c>
      <c r="H16" s="2157">
        <v>344064</v>
      </c>
      <c r="I16" s="2157">
        <v>396736</v>
      </c>
      <c r="J16" s="2157">
        <v>457257</v>
      </c>
      <c r="K16" s="2157">
        <v>369226</v>
      </c>
      <c r="L16" s="2157">
        <v>322093</v>
      </c>
      <c r="M16" s="2157">
        <v>338016</v>
      </c>
      <c r="N16" s="2210">
        <v>325755</v>
      </c>
      <c r="O16" s="2157">
        <v>349503</v>
      </c>
      <c r="P16" s="2280"/>
    </row>
    <row r="17" spans="1:16">
      <c r="A17" s="2156" t="s">
        <v>1210</v>
      </c>
      <c r="B17" s="2157">
        <v>148394</v>
      </c>
      <c r="C17" s="2157">
        <v>168775</v>
      </c>
      <c r="D17" s="2157">
        <v>191968</v>
      </c>
      <c r="E17" s="2157">
        <v>190653</v>
      </c>
      <c r="F17" s="2157">
        <v>231335</v>
      </c>
      <c r="G17" s="2157">
        <v>293966</v>
      </c>
      <c r="H17" s="2157">
        <v>323134</v>
      </c>
      <c r="I17" s="2157">
        <v>338567</v>
      </c>
      <c r="J17" s="2157">
        <v>389368</v>
      </c>
      <c r="K17" s="2157">
        <v>450224</v>
      </c>
      <c r="L17" s="2157">
        <v>362975</v>
      </c>
      <c r="M17" s="2157">
        <v>311560</v>
      </c>
      <c r="N17" s="2210">
        <v>367676</v>
      </c>
      <c r="O17" s="2157">
        <v>321781</v>
      </c>
      <c r="P17" s="2280"/>
    </row>
    <row r="18" spans="1:16">
      <c r="A18" s="2158" t="s">
        <v>1211</v>
      </c>
      <c r="B18" s="2159">
        <v>111969</v>
      </c>
      <c r="C18" s="2159">
        <v>133849</v>
      </c>
      <c r="D18" s="2159">
        <v>155415</v>
      </c>
      <c r="E18" s="2159">
        <v>176447</v>
      </c>
      <c r="F18" s="2159">
        <v>177822</v>
      </c>
      <c r="G18" s="2159">
        <v>217944</v>
      </c>
      <c r="H18" s="2159">
        <v>272013</v>
      </c>
      <c r="I18" s="2159">
        <v>310630</v>
      </c>
      <c r="J18" s="2159">
        <v>325891</v>
      </c>
      <c r="K18" s="2159">
        <v>375521</v>
      </c>
      <c r="L18" s="2159">
        <v>434111</v>
      </c>
      <c r="M18" s="2159">
        <v>343794</v>
      </c>
      <c r="N18" s="2211">
        <v>439724</v>
      </c>
      <c r="O18" s="2159">
        <v>355498</v>
      </c>
      <c r="P18" s="2278"/>
    </row>
    <row r="19" spans="1:16">
      <c r="A19" s="2156" t="s">
        <v>1212</v>
      </c>
      <c r="B19" s="2157">
        <v>74095</v>
      </c>
      <c r="C19" s="2157">
        <v>94281</v>
      </c>
      <c r="D19" s="2157">
        <v>115310</v>
      </c>
      <c r="E19" s="2157">
        <v>135564</v>
      </c>
      <c r="F19" s="2157">
        <v>158213</v>
      </c>
      <c r="G19" s="2157">
        <v>161388</v>
      </c>
      <c r="H19" s="2157">
        <v>195079</v>
      </c>
      <c r="I19" s="2157">
        <v>252765</v>
      </c>
      <c r="J19" s="2157">
        <v>291058</v>
      </c>
      <c r="K19" s="2157">
        <v>305642</v>
      </c>
      <c r="L19" s="2157">
        <v>352666</v>
      </c>
      <c r="M19" s="2157">
        <v>401579</v>
      </c>
      <c r="N19" s="2210">
        <v>357014</v>
      </c>
      <c r="O19" s="2157">
        <v>415260</v>
      </c>
      <c r="P19" s="2280"/>
    </row>
    <row r="20" spans="1:16">
      <c r="A20" s="2137" t="s">
        <v>1213</v>
      </c>
      <c r="B20" s="2136">
        <v>46616</v>
      </c>
      <c r="C20" s="2136">
        <v>54829</v>
      </c>
      <c r="D20" s="2136">
        <v>73060</v>
      </c>
      <c r="E20" s="2136">
        <v>91032</v>
      </c>
      <c r="F20" s="2136">
        <v>111395</v>
      </c>
      <c r="G20" s="2136">
        <v>132978</v>
      </c>
      <c r="H20" s="2136">
        <v>134349</v>
      </c>
      <c r="I20" s="2136">
        <v>174042</v>
      </c>
      <c r="J20" s="2136">
        <v>225832</v>
      </c>
      <c r="K20" s="2136">
        <v>259181</v>
      </c>
      <c r="L20" s="2136">
        <v>274773</v>
      </c>
      <c r="M20" s="2136">
        <v>314388</v>
      </c>
      <c r="N20" s="2206">
        <v>278626</v>
      </c>
      <c r="O20" s="2136">
        <v>325082</v>
      </c>
      <c r="P20" s="2280"/>
    </row>
    <row r="21" spans="1:16">
      <c r="A21" s="2137" t="s">
        <v>1214</v>
      </c>
      <c r="B21" s="2136">
        <v>22012</v>
      </c>
      <c r="C21" s="2136">
        <v>28260</v>
      </c>
      <c r="D21" s="2136">
        <v>34939</v>
      </c>
      <c r="E21" s="2136">
        <v>48860</v>
      </c>
      <c r="F21" s="2136">
        <v>63653</v>
      </c>
      <c r="G21" s="2136">
        <v>81349</v>
      </c>
      <c r="H21" s="2136">
        <v>96818</v>
      </c>
      <c r="I21" s="2136">
        <v>107886</v>
      </c>
      <c r="J21" s="2136">
        <v>143078</v>
      </c>
      <c r="K21" s="2136">
        <v>184280</v>
      </c>
      <c r="L21" s="2136">
        <v>215838</v>
      </c>
      <c r="M21" s="2136">
        <v>229724</v>
      </c>
      <c r="N21" s="2206">
        <v>219115</v>
      </c>
      <c r="O21" s="2136">
        <v>238434</v>
      </c>
      <c r="P21" s="2280"/>
    </row>
    <row r="22" spans="1:16">
      <c r="A22" s="2137" t="s">
        <v>1215</v>
      </c>
      <c r="B22" s="2136">
        <v>8717</v>
      </c>
      <c r="C22" s="2136">
        <v>9819</v>
      </c>
      <c r="D22" s="2136">
        <v>13517</v>
      </c>
      <c r="E22" s="2136">
        <v>17708</v>
      </c>
      <c r="F22" s="2136">
        <v>26507</v>
      </c>
      <c r="G22" s="2136">
        <v>36387</v>
      </c>
      <c r="H22" s="2136">
        <v>47563</v>
      </c>
      <c r="I22" s="2136">
        <v>65057</v>
      </c>
      <c r="J22" s="2136">
        <v>76603</v>
      </c>
      <c r="K22" s="2136">
        <v>100702</v>
      </c>
      <c r="L22" s="2136">
        <v>131445</v>
      </c>
      <c r="M22" s="2136">
        <v>158457</v>
      </c>
      <c r="N22" s="2206">
        <v>133439</v>
      </c>
      <c r="O22" s="2136">
        <v>164785</v>
      </c>
      <c r="P22" s="2280"/>
    </row>
    <row r="23" spans="1:16">
      <c r="A23" s="2137" t="s">
        <v>1216</v>
      </c>
      <c r="B23" s="2136">
        <v>2030</v>
      </c>
      <c r="C23" s="2136">
        <v>2689</v>
      </c>
      <c r="D23" s="2136">
        <v>3087</v>
      </c>
      <c r="E23" s="2136">
        <v>4523</v>
      </c>
      <c r="F23" s="2136">
        <v>6758</v>
      </c>
      <c r="G23" s="2136">
        <v>10621</v>
      </c>
      <c r="H23" s="2136">
        <v>14932</v>
      </c>
      <c r="I23" s="2136">
        <v>24202</v>
      </c>
      <c r="J23" s="2136">
        <v>35861</v>
      </c>
      <c r="K23" s="2136">
        <v>41581</v>
      </c>
      <c r="L23" s="2136">
        <v>55485</v>
      </c>
      <c r="M23" s="2136">
        <v>74751</v>
      </c>
      <c r="N23" s="2206">
        <v>56144</v>
      </c>
      <c r="O23" s="2136">
        <v>77630</v>
      </c>
      <c r="P23" s="2280"/>
    </row>
    <row r="24" spans="1:16">
      <c r="A24" s="2137" t="s">
        <v>1217</v>
      </c>
      <c r="B24" s="2136">
        <v>131</v>
      </c>
      <c r="C24" s="2136">
        <v>263</v>
      </c>
      <c r="D24" s="2136">
        <v>367</v>
      </c>
      <c r="E24" s="2136">
        <v>532</v>
      </c>
      <c r="F24" s="2136">
        <v>972</v>
      </c>
      <c r="G24" s="2136">
        <v>1594</v>
      </c>
      <c r="H24" s="2136">
        <v>2774</v>
      </c>
      <c r="I24" s="2136">
        <v>4877</v>
      </c>
      <c r="J24" s="2136">
        <v>9184</v>
      </c>
      <c r="K24" s="2136">
        <v>12661</v>
      </c>
      <c r="L24" s="2136">
        <v>14727</v>
      </c>
      <c r="M24" s="2136">
        <v>20546</v>
      </c>
      <c r="N24" s="2206">
        <v>14840</v>
      </c>
      <c r="O24" s="2136">
        <v>21314</v>
      </c>
      <c r="P24" s="2280"/>
    </row>
    <row r="25" spans="1:16">
      <c r="A25" s="2137" t="s">
        <v>1218</v>
      </c>
      <c r="B25" s="2136">
        <v>7</v>
      </c>
      <c r="C25" s="2136">
        <v>15</v>
      </c>
      <c r="D25" s="2136">
        <v>32</v>
      </c>
      <c r="E25" s="2136">
        <v>42</v>
      </c>
      <c r="F25" s="2136">
        <v>62</v>
      </c>
      <c r="G25" s="2136">
        <v>140</v>
      </c>
      <c r="H25" s="2136">
        <v>224</v>
      </c>
      <c r="I25" s="2136">
        <v>491</v>
      </c>
      <c r="J25" s="2136">
        <v>1057</v>
      </c>
      <c r="K25" s="2136">
        <v>1918</v>
      </c>
      <c r="L25" s="2136">
        <v>2601</v>
      </c>
      <c r="M25" s="2136">
        <v>3304</v>
      </c>
      <c r="N25" s="2206">
        <v>2607</v>
      </c>
      <c r="O25" s="2136">
        <v>3396</v>
      </c>
      <c r="P25" s="2280"/>
    </row>
    <row r="26" spans="1:16">
      <c r="A26" s="2146" t="s">
        <v>1066</v>
      </c>
      <c r="B26" s="2147">
        <v>0</v>
      </c>
      <c r="C26" s="2147">
        <v>0</v>
      </c>
      <c r="D26" s="2148">
        <v>2298</v>
      </c>
      <c r="E26" s="2148">
        <v>7387</v>
      </c>
      <c r="F26" s="2148">
        <v>2020</v>
      </c>
      <c r="G26" s="2148">
        <v>18714</v>
      </c>
      <c r="H26" s="2148">
        <v>2531</v>
      </c>
      <c r="I26" s="2148">
        <v>4029</v>
      </c>
      <c r="J26" s="2148">
        <v>20677</v>
      </c>
      <c r="K26" s="2148">
        <v>31928</v>
      </c>
      <c r="L26" s="2148">
        <v>66071</v>
      </c>
      <c r="M26" s="2148">
        <v>182391</v>
      </c>
      <c r="N26" s="2213">
        <v>0</v>
      </c>
      <c r="O26" s="2148">
        <v>0</v>
      </c>
      <c r="P26" s="2281"/>
    </row>
    <row r="27" spans="1:16">
      <c r="A27" s="2164" t="s">
        <v>1220</v>
      </c>
      <c r="B27" s="2157">
        <f>SUM(B8:B19)</f>
        <v>3193038</v>
      </c>
      <c r="C27" s="2157">
        <f t="shared" ref="C27:L27" si="0">SUM(C8:C19)</f>
        <v>3475095</v>
      </c>
      <c r="D27" s="2157">
        <f t="shared" si="0"/>
        <v>3640302</v>
      </c>
      <c r="E27" s="2157">
        <f t="shared" si="0"/>
        <v>3747038</v>
      </c>
      <c r="F27" s="2157">
        <f t="shared" si="0"/>
        <v>3917578</v>
      </c>
      <c r="G27" s="2157">
        <f t="shared" si="0"/>
        <v>4132212</v>
      </c>
      <c r="H27" s="2157">
        <f t="shared" si="0"/>
        <v>4222592</v>
      </c>
      <c r="I27" s="2157">
        <f t="shared" si="0"/>
        <v>4339878</v>
      </c>
      <c r="J27" s="2157">
        <f t="shared" si="0"/>
        <v>4284424</v>
      </c>
      <c r="K27" s="2157">
        <f t="shared" si="0"/>
        <v>4196605</v>
      </c>
      <c r="L27" s="2157">
        <f t="shared" si="0"/>
        <v>4066989</v>
      </c>
      <c r="M27" s="2157">
        <f t="shared" ref="M27:O27" si="1">SUM(M8:M19)</f>
        <v>3821236</v>
      </c>
      <c r="N27" s="2211">
        <f t="shared" si="1"/>
        <v>4119382</v>
      </c>
      <c r="O27" s="2212">
        <f t="shared" si="1"/>
        <v>3967850</v>
      </c>
      <c r="P27" s="2282" t="s">
        <v>1228</v>
      </c>
    </row>
    <row r="28" spans="1:16">
      <c r="A28" s="2171" t="s">
        <v>1221</v>
      </c>
      <c r="B28" s="2172">
        <f>SUM(B8:B17)</f>
        <v>3006974</v>
      </c>
      <c r="C28" s="2172">
        <f t="shared" ref="C28:L28" si="2">SUM(C8:C17)</f>
        <v>3246965</v>
      </c>
      <c r="D28" s="2172">
        <f t="shared" si="2"/>
        <v>3369577</v>
      </c>
      <c r="E28" s="2172">
        <f t="shared" si="2"/>
        <v>3435027</v>
      </c>
      <c r="F28" s="2172">
        <f t="shared" si="2"/>
        <v>3581543</v>
      </c>
      <c r="G28" s="2172">
        <f t="shared" si="2"/>
        <v>3752880</v>
      </c>
      <c r="H28" s="2172">
        <f t="shared" si="2"/>
        <v>3755500</v>
      </c>
      <c r="I28" s="2172">
        <f t="shared" si="2"/>
        <v>3776483</v>
      </c>
      <c r="J28" s="2172">
        <f t="shared" si="2"/>
        <v>3667475</v>
      </c>
      <c r="K28" s="2172">
        <f t="shared" si="2"/>
        <v>3515442</v>
      </c>
      <c r="L28" s="2172">
        <f t="shared" si="2"/>
        <v>3280212</v>
      </c>
      <c r="M28" s="2172">
        <f t="shared" ref="M28:O28" si="3">SUM(M8:M17)</f>
        <v>3075863</v>
      </c>
      <c r="N28" s="2214">
        <f t="shared" si="3"/>
        <v>3322644</v>
      </c>
      <c r="O28" s="2215">
        <f t="shared" si="3"/>
        <v>3197092</v>
      </c>
      <c r="P28" s="2279" t="s">
        <v>1235</v>
      </c>
    </row>
    <row r="29" spans="1:16">
      <c r="A29" s="2165"/>
      <c r="B29" s="2166">
        <f>B27-B28</f>
        <v>186064</v>
      </c>
      <c r="C29" s="2166">
        <f t="shared" ref="C29:L29" si="4">C27-C28</f>
        <v>228130</v>
      </c>
      <c r="D29" s="2166">
        <f t="shared" si="4"/>
        <v>270725</v>
      </c>
      <c r="E29" s="2166">
        <f t="shared" si="4"/>
        <v>312011</v>
      </c>
      <c r="F29" s="2166">
        <f t="shared" si="4"/>
        <v>336035</v>
      </c>
      <c r="G29" s="2166">
        <f t="shared" si="4"/>
        <v>379332</v>
      </c>
      <c r="H29" s="2166">
        <f t="shared" si="4"/>
        <v>467092</v>
      </c>
      <c r="I29" s="2166">
        <f t="shared" si="4"/>
        <v>563395</v>
      </c>
      <c r="J29" s="2166">
        <f t="shared" si="4"/>
        <v>616949</v>
      </c>
      <c r="K29" s="2166">
        <f t="shared" si="4"/>
        <v>681163</v>
      </c>
      <c r="L29" s="2166">
        <f t="shared" si="4"/>
        <v>786777</v>
      </c>
      <c r="M29" s="2166">
        <f t="shared" ref="M29:O29" si="5">M27-M28</f>
        <v>745373</v>
      </c>
      <c r="N29" s="2166">
        <f t="shared" si="5"/>
        <v>796738</v>
      </c>
      <c r="O29" s="2166">
        <f t="shared" si="5"/>
        <v>770758</v>
      </c>
    </row>
    <row r="30" spans="1:16">
      <c r="A30" s="2165"/>
      <c r="B30" s="2166"/>
      <c r="C30" s="2166"/>
      <c r="D30" s="2166"/>
      <c r="E30" s="2166"/>
      <c r="F30" s="2166"/>
      <c r="G30" s="2166"/>
      <c r="H30" s="2166"/>
      <c r="I30" s="2166"/>
      <c r="J30" s="2166"/>
      <c r="K30" s="2166"/>
      <c r="L30" s="2166"/>
      <c r="M30" s="2166"/>
      <c r="N30" s="2166"/>
      <c r="O30" s="2166"/>
    </row>
    <row r="31" spans="1:16">
      <c r="A31" s="2308" t="s">
        <v>370</v>
      </c>
      <c r="B31" s="2309">
        <v>2120749</v>
      </c>
      <c r="C31" s="2309">
        <v>2299961</v>
      </c>
      <c r="D31" s="2309">
        <v>2453277</v>
      </c>
      <c r="E31" s="2309">
        <v>2512358</v>
      </c>
      <c r="F31" s="2309">
        <v>2567814</v>
      </c>
      <c r="G31" s="2309">
        <v>2619692</v>
      </c>
      <c r="H31" s="2309">
        <v>2612369</v>
      </c>
      <c r="I31" s="2309">
        <v>2674625</v>
      </c>
      <c r="J31" s="2309">
        <v>2680288</v>
      </c>
      <c r="K31" s="2309">
        <v>2673328</v>
      </c>
      <c r="L31" s="2309">
        <v>2641561</v>
      </c>
      <c r="M31" s="2310">
        <v>2599756</v>
      </c>
      <c r="N31" s="2207">
        <v>2641561</v>
      </c>
      <c r="O31" s="2208">
        <v>2599756</v>
      </c>
      <c r="P31" s="2278"/>
    </row>
    <row r="32" spans="1:16">
      <c r="A32" s="2144" t="s">
        <v>1198</v>
      </c>
      <c r="B32" s="2145">
        <v>184454</v>
      </c>
      <c r="C32" s="2145">
        <v>210780</v>
      </c>
      <c r="D32" s="2145">
        <v>236925</v>
      </c>
      <c r="E32" s="2145">
        <v>192927</v>
      </c>
      <c r="F32" s="2149">
        <v>165588</v>
      </c>
      <c r="G32" s="2149">
        <v>146618</v>
      </c>
      <c r="H32" s="2149">
        <v>134121</v>
      </c>
      <c r="I32" s="2150">
        <v>137427</v>
      </c>
      <c r="J32" s="2150">
        <v>129242</v>
      </c>
      <c r="K32" s="2150">
        <v>120792</v>
      </c>
      <c r="L32" s="2150">
        <v>111517</v>
      </c>
      <c r="M32" s="2150">
        <v>100615</v>
      </c>
      <c r="N32" s="2216">
        <v>112153</v>
      </c>
      <c r="O32" s="2217">
        <v>101700</v>
      </c>
      <c r="P32" s="2278"/>
    </row>
    <row r="33" spans="1:16">
      <c r="A33" s="2137" t="s">
        <v>1199</v>
      </c>
      <c r="B33" s="2136">
        <v>163745</v>
      </c>
      <c r="C33" s="2136">
        <v>185147</v>
      </c>
      <c r="D33" s="2136">
        <v>206752</v>
      </c>
      <c r="E33" s="2136">
        <v>232654</v>
      </c>
      <c r="F33" s="2138">
        <v>191348</v>
      </c>
      <c r="G33" s="2138">
        <v>168507</v>
      </c>
      <c r="H33" s="2138">
        <v>148181</v>
      </c>
      <c r="I33" s="2139">
        <v>137942</v>
      </c>
      <c r="J33" s="2139">
        <v>139288</v>
      </c>
      <c r="K33" s="2139">
        <v>129333</v>
      </c>
      <c r="L33" s="2139">
        <v>120769</v>
      </c>
      <c r="M33" s="2139">
        <v>115268</v>
      </c>
      <c r="N33" s="2218">
        <v>121443</v>
      </c>
      <c r="O33" s="2219">
        <v>116394</v>
      </c>
      <c r="P33" s="2280"/>
    </row>
    <row r="34" spans="1:16">
      <c r="A34" s="2140" t="s">
        <v>1200</v>
      </c>
      <c r="B34" s="2141">
        <v>179726</v>
      </c>
      <c r="C34" s="2141">
        <v>165585</v>
      </c>
      <c r="D34" s="2141">
        <v>184184</v>
      </c>
      <c r="E34" s="2141">
        <v>204306</v>
      </c>
      <c r="F34" s="2151">
        <v>231150</v>
      </c>
      <c r="G34" s="2151">
        <v>191799</v>
      </c>
      <c r="H34" s="2151">
        <v>168124</v>
      </c>
      <c r="I34" s="2152">
        <v>149739</v>
      </c>
      <c r="J34" s="2152">
        <v>137855</v>
      </c>
      <c r="K34" s="2152">
        <v>138029</v>
      </c>
      <c r="L34" s="2152">
        <v>129389</v>
      </c>
      <c r="M34" s="2152">
        <v>122259</v>
      </c>
      <c r="N34" s="2220">
        <v>130084</v>
      </c>
      <c r="O34" s="2221">
        <v>123424</v>
      </c>
      <c r="P34" s="2281"/>
    </row>
    <row r="35" spans="1:16">
      <c r="A35" s="2156" t="s">
        <v>1201</v>
      </c>
      <c r="B35" s="2157">
        <v>235741</v>
      </c>
      <c r="C35" s="2157">
        <v>191074</v>
      </c>
      <c r="D35" s="2157">
        <v>167855</v>
      </c>
      <c r="E35" s="2157">
        <v>176025</v>
      </c>
      <c r="F35" s="2160">
        <v>197104</v>
      </c>
      <c r="G35" s="2160">
        <v>222606</v>
      </c>
      <c r="H35" s="2160">
        <v>183768</v>
      </c>
      <c r="I35" s="2161">
        <v>164448</v>
      </c>
      <c r="J35" s="2161">
        <v>146811</v>
      </c>
      <c r="K35" s="2161">
        <v>136239</v>
      </c>
      <c r="L35" s="2161">
        <v>137222</v>
      </c>
      <c r="M35" s="2161">
        <v>126328</v>
      </c>
      <c r="N35" s="2222">
        <v>138428</v>
      </c>
      <c r="O35" s="2223">
        <v>129150</v>
      </c>
      <c r="P35" s="2280"/>
    </row>
    <row r="36" spans="1:16">
      <c r="A36" s="2156" t="s">
        <v>1202</v>
      </c>
      <c r="B36" s="2157">
        <v>213930</v>
      </c>
      <c r="C36" s="2157">
        <v>245861</v>
      </c>
      <c r="D36" s="2157">
        <v>193311</v>
      </c>
      <c r="E36" s="2157">
        <v>154804</v>
      </c>
      <c r="F36" s="2160">
        <v>167558</v>
      </c>
      <c r="G36" s="2160">
        <v>182248</v>
      </c>
      <c r="H36" s="2160">
        <v>204360</v>
      </c>
      <c r="I36" s="2161">
        <v>173633</v>
      </c>
      <c r="J36" s="2161">
        <v>150674</v>
      </c>
      <c r="K36" s="2161">
        <v>134078</v>
      </c>
      <c r="L36" s="2161">
        <v>123045</v>
      </c>
      <c r="M36" s="2161">
        <v>119675</v>
      </c>
      <c r="N36" s="2222">
        <v>125912</v>
      </c>
      <c r="O36" s="2223">
        <v>130036</v>
      </c>
      <c r="P36" s="2280"/>
    </row>
    <row r="37" spans="1:16">
      <c r="A37" s="2156" t="s">
        <v>1203</v>
      </c>
      <c r="B37" s="2157">
        <v>194317</v>
      </c>
      <c r="C37" s="2157">
        <v>219688</v>
      </c>
      <c r="D37" s="2157">
        <v>247862</v>
      </c>
      <c r="E37" s="2157">
        <v>189793</v>
      </c>
      <c r="F37" s="2160">
        <v>159914</v>
      </c>
      <c r="G37" s="2160">
        <v>169433</v>
      </c>
      <c r="H37" s="2160">
        <v>184321</v>
      </c>
      <c r="I37" s="2161">
        <v>212667</v>
      </c>
      <c r="J37" s="2161">
        <v>167884</v>
      </c>
      <c r="K37" s="2161">
        <v>147496</v>
      </c>
      <c r="L37" s="2161">
        <v>130001</v>
      </c>
      <c r="M37" s="2161">
        <v>115518</v>
      </c>
      <c r="N37" s="2222">
        <v>132972</v>
      </c>
      <c r="O37" s="2223">
        <v>124973</v>
      </c>
      <c r="P37" s="2280"/>
    </row>
    <row r="38" spans="1:16">
      <c r="A38" s="2156" t="s">
        <v>1204</v>
      </c>
      <c r="B38" s="2157">
        <v>188721</v>
      </c>
      <c r="C38" s="2157">
        <v>193715</v>
      </c>
      <c r="D38" s="2157">
        <v>214146</v>
      </c>
      <c r="E38" s="2157">
        <v>238520</v>
      </c>
      <c r="F38" s="2160">
        <v>187312</v>
      </c>
      <c r="G38" s="2160">
        <v>160602</v>
      </c>
      <c r="H38" s="2160">
        <v>169993</v>
      </c>
      <c r="I38" s="2161">
        <v>190128</v>
      </c>
      <c r="J38" s="2161">
        <v>210912</v>
      </c>
      <c r="K38" s="2161">
        <v>170931</v>
      </c>
      <c r="L38" s="2161">
        <v>146692</v>
      </c>
      <c r="M38" s="2161">
        <v>128811</v>
      </c>
      <c r="N38" s="2222">
        <v>149217</v>
      </c>
      <c r="O38" s="2223">
        <v>135537</v>
      </c>
      <c r="P38" s="2280"/>
    </row>
    <row r="39" spans="1:16">
      <c r="A39" s="2156" t="s">
        <v>1205</v>
      </c>
      <c r="B39" s="2157">
        <v>168686</v>
      </c>
      <c r="C39" s="2157">
        <v>189008</v>
      </c>
      <c r="D39" s="2157">
        <v>188256</v>
      </c>
      <c r="E39" s="2157">
        <v>208234</v>
      </c>
      <c r="F39" s="2160">
        <v>235414</v>
      </c>
      <c r="G39" s="2160">
        <v>187890</v>
      </c>
      <c r="H39" s="2160">
        <v>161954</v>
      </c>
      <c r="I39" s="2161">
        <v>174537</v>
      </c>
      <c r="J39" s="2161">
        <v>188620</v>
      </c>
      <c r="K39" s="2161">
        <v>212974</v>
      </c>
      <c r="L39" s="2161">
        <v>170553</v>
      </c>
      <c r="M39" s="2161">
        <v>145578</v>
      </c>
      <c r="N39" s="2222">
        <v>173271</v>
      </c>
      <c r="O39" s="2223">
        <v>151543</v>
      </c>
      <c r="P39" s="2280"/>
    </row>
    <row r="40" spans="1:16">
      <c r="A40" s="2156" t="s">
        <v>1206</v>
      </c>
      <c r="B40" s="2157">
        <v>120192</v>
      </c>
      <c r="C40" s="2157">
        <v>168038</v>
      </c>
      <c r="D40" s="2157">
        <v>184945</v>
      </c>
      <c r="E40" s="2157">
        <v>183132</v>
      </c>
      <c r="F40" s="2160">
        <v>204963</v>
      </c>
      <c r="G40" s="2160">
        <v>235160</v>
      </c>
      <c r="H40" s="2160">
        <v>187412</v>
      </c>
      <c r="I40" s="2161">
        <v>164361</v>
      </c>
      <c r="J40" s="2161">
        <v>172838</v>
      </c>
      <c r="K40" s="2161">
        <v>189760</v>
      </c>
      <c r="L40" s="2161">
        <v>210980</v>
      </c>
      <c r="M40" s="2161">
        <v>167862</v>
      </c>
      <c r="N40" s="2222">
        <v>214059</v>
      </c>
      <c r="O40" s="2223">
        <v>174105</v>
      </c>
      <c r="P40" s="2280"/>
    </row>
    <row r="41" spans="1:16">
      <c r="A41" s="2156" t="s">
        <v>1207</v>
      </c>
      <c r="B41" s="2157">
        <v>95943</v>
      </c>
      <c r="C41" s="2157">
        <v>120289</v>
      </c>
      <c r="D41" s="2157">
        <v>164825</v>
      </c>
      <c r="E41" s="2157">
        <v>178409</v>
      </c>
      <c r="F41" s="2160">
        <v>179456</v>
      </c>
      <c r="G41" s="2160">
        <v>202106</v>
      </c>
      <c r="H41" s="2160">
        <v>232708</v>
      </c>
      <c r="I41" s="2161">
        <v>186955</v>
      </c>
      <c r="J41" s="2161">
        <v>160373</v>
      </c>
      <c r="K41" s="2161">
        <v>171733</v>
      </c>
      <c r="L41" s="2161">
        <v>186728</v>
      </c>
      <c r="M41" s="2161">
        <v>204929</v>
      </c>
      <c r="N41" s="2222">
        <v>189544</v>
      </c>
      <c r="O41" s="2223">
        <v>213153</v>
      </c>
      <c r="P41" s="2280"/>
    </row>
    <row r="42" spans="1:16">
      <c r="A42" s="2156" t="s">
        <v>1208</v>
      </c>
      <c r="B42" s="2157">
        <v>99562</v>
      </c>
      <c r="C42" s="2157">
        <v>94695</v>
      </c>
      <c r="D42" s="2157">
        <v>115588</v>
      </c>
      <c r="E42" s="2157">
        <v>157782</v>
      </c>
      <c r="F42" s="2160">
        <v>173301</v>
      </c>
      <c r="G42" s="2160">
        <v>175227</v>
      </c>
      <c r="H42" s="2160">
        <v>197366</v>
      </c>
      <c r="I42" s="2161">
        <v>229304</v>
      </c>
      <c r="J42" s="2161">
        <v>181910</v>
      </c>
      <c r="K42" s="2161">
        <v>157962</v>
      </c>
      <c r="L42" s="2161">
        <v>168080</v>
      </c>
      <c r="M42" s="2161">
        <v>180698</v>
      </c>
      <c r="N42" s="2222">
        <v>170538</v>
      </c>
      <c r="O42" s="2223">
        <v>188226</v>
      </c>
      <c r="P42" s="2280"/>
    </row>
    <row r="43" spans="1:16">
      <c r="A43" s="2156" t="s">
        <v>1209</v>
      </c>
      <c r="B43" s="2157">
        <v>86695</v>
      </c>
      <c r="C43" s="2157">
        <v>94577</v>
      </c>
      <c r="D43" s="2157">
        <v>88877</v>
      </c>
      <c r="E43" s="2157">
        <v>109147</v>
      </c>
      <c r="F43" s="2160">
        <v>150310</v>
      </c>
      <c r="G43" s="2160">
        <v>166847</v>
      </c>
      <c r="H43" s="2160">
        <v>168973</v>
      </c>
      <c r="I43" s="2161">
        <v>193658</v>
      </c>
      <c r="J43" s="2161">
        <v>223381</v>
      </c>
      <c r="K43" s="2161">
        <v>179109</v>
      </c>
      <c r="L43" s="2161">
        <v>154977</v>
      </c>
      <c r="M43" s="2161">
        <v>161950</v>
      </c>
      <c r="N43" s="2222">
        <v>157279</v>
      </c>
      <c r="O43" s="2223">
        <v>168621</v>
      </c>
      <c r="P43" s="2280"/>
    </row>
    <row r="44" spans="1:16">
      <c r="A44" s="2156" t="s">
        <v>1210</v>
      </c>
      <c r="B44" s="2157">
        <v>72117</v>
      </c>
      <c r="C44" s="2157">
        <v>79278</v>
      </c>
      <c r="D44" s="2157">
        <v>87482</v>
      </c>
      <c r="E44" s="2157">
        <v>82011</v>
      </c>
      <c r="F44" s="2160">
        <v>102161</v>
      </c>
      <c r="G44" s="2160">
        <v>142274</v>
      </c>
      <c r="H44" s="2160">
        <v>155633</v>
      </c>
      <c r="I44" s="2161">
        <v>164063</v>
      </c>
      <c r="J44" s="2161">
        <v>188025</v>
      </c>
      <c r="K44" s="2161">
        <v>218167</v>
      </c>
      <c r="L44" s="2161">
        <v>174574</v>
      </c>
      <c r="M44" s="2161">
        <v>148921</v>
      </c>
      <c r="N44" s="2222">
        <v>177522</v>
      </c>
      <c r="O44" s="2223">
        <v>154711</v>
      </c>
      <c r="P44" s="2280"/>
    </row>
    <row r="45" spans="1:16">
      <c r="A45" s="2158" t="s">
        <v>1211</v>
      </c>
      <c r="B45" s="2159">
        <v>53586</v>
      </c>
      <c r="C45" s="2159">
        <v>62665</v>
      </c>
      <c r="D45" s="2159">
        <v>70208</v>
      </c>
      <c r="E45" s="2159">
        <v>77953</v>
      </c>
      <c r="F45" s="2162">
        <v>74292</v>
      </c>
      <c r="G45" s="2162">
        <v>93723</v>
      </c>
      <c r="H45" s="2162">
        <v>128635</v>
      </c>
      <c r="I45" s="2163">
        <v>146092</v>
      </c>
      <c r="J45" s="2163">
        <v>155154</v>
      </c>
      <c r="K45" s="2163">
        <v>178711</v>
      </c>
      <c r="L45" s="2163">
        <v>207193</v>
      </c>
      <c r="M45" s="2163">
        <v>162876</v>
      </c>
      <c r="N45" s="2224">
        <v>210458</v>
      </c>
      <c r="O45" s="2225">
        <v>169343</v>
      </c>
      <c r="P45" s="2278"/>
    </row>
    <row r="46" spans="1:16">
      <c r="A46" s="2156" t="s">
        <v>1212</v>
      </c>
      <c r="B46" s="2157">
        <v>33453</v>
      </c>
      <c r="C46" s="2157">
        <v>42588</v>
      </c>
      <c r="D46" s="2157">
        <v>51386</v>
      </c>
      <c r="E46" s="2157">
        <v>58294</v>
      </c>
      <c r="F46" s="2160">
        <v>66892</v>
      </c>
      <c r="G46" s="2160">
        <v>64579</v>
      </c>
      <c r="H46" s="2160">
        <v>80835</v>
      </c>
      <c r="I46" s="2161">
        <v>114971</v>
      </c>
      <c r="J46" s="2161">
        <v>133012</v>
      </c>
      <c r="K46" s="2161">
        <v>141667</v>
      </c>
      <c r="L46" s="2161">
        <v>163152</v>
      </c>
      <c r="M46" s="2161">
        <v>186558</v>
      </c>
      <c r="N46" s="2222">
        <v>165346</v>
      </c>
      <c r="O46" s="2223">
        <v>193473</v>
      </c>
      <c r="P46" s="2280"/>
    </row>
    <row r="47" spans="1:16">
      <c r="A47" s="2311" t="s">
        <v>1213</v>
      </c>
      <c r="B47" s="2166">
        <v>19131</v>
      </c>
      <c r="C47" s="2166">
        <v>22965</v>
      </c>
      <c r="D47" s="2166">
        <v>30800</v>
      </c>
      <c r="E47" s="2166">
        <v>37744</v>
      </c>
      <c r="F47" s="2312">
        <v>44848</v>
      </c>
      <c r="G47" s="2312">
        <v>52700</v>
      </c>
      <c r="H47" s="2312">
        <v>50249</v>
      </c>
      <c r="I47" s="2313">
        <v>68226</v>
      </c>
      <c r="J47" s="2313">
        <v>97504</v>
      </c>
      <c r="K47" s="2313">
        <v>112423</v>
      </c>
      <c r="L47" s="2313">
        <v>121621</v>
      </c>
      <c r="M47" s="2313">
        <v>139155</v>
      </c>
      <c r="N47" s="2314">
        <v>123317</v>
      </c>
      <c r="O47" s="2315">
        <v>143495</v>
      </c>
      <c r="P47" s="2280"/>
    </row>
    <row r="48" spans="1:16">
      <c r="A48" s="2311" t="s">
        <v>1214</v>
      </c>
      <c r="B48" s="2166">
        <v>7673</v>
      </c>
      <c r="C48" s="2166">
        <v>10320</v>
      </c>
      <c r="D48" s="2166">
        <v>13257</v>
      </c>
      <c r="E48" s="2166">
        <v>18539</v>
      </c>
      <c r="F48" s="2312">
        <v>23884</v>
      </c>
      <c r="G48" s="2312">
        <v>29678</v>
      </c>
      <c r="H48" s="2312">
        <v>34450</v>
      </c>
      <c r="I48" s="2313">
        <v>36754</v>
      </c>
      <c r="J48" s="2313">
        <v>51461</v>
      </c>
      <c r="K48" s="2313">
        <v>72506</v>
      </c>
      <c r="L48" s="2313">
        <v>86433</v>
      </c>
      <c r="M48" s="2313">
        <v>95143</v>
      </c>
      <c r="N48" s="2314">
        <v>87672</v>
      </c>
      <c r="O48" s="2315">
        <v>98052</v>
      </c>
      <c r="P48" s="2280"/>
    </row>
    <row r="49" spans="1:16">
      <c r="A49" s="2311" t="s">
        <v>1215</v>
      </c>
      <c r="B49" s="2166">
        <v>2538</v>
      </c>
      <c r="C49" s="2166">
        <v>2942</v>
      </c>
      <c r="D49" s="2166">
        <v>4245</v>
      </c>
      <c r="E49" s="2166">
        <v>5944</v>
      </c>
      <c r="F49" s="2312">
        <v>8831</v>
      </c>
      <c r="G49" s="2312">
        <v>11994</v>
      </c>
      <c r="H49" s="2312">
        <v>14893</v>
      </c>
      <c r="I49" s="2313">
        <v>20019</v>
      </c>
      <c r="J49" s="2313">
        <v>22235</v>
      </c>
      <c r="K49" s="2313">
        <v>30822</v>
      </c>
      <c r="L49" s="2313">
        <v>44901</v>
      </c>
      <c r="M49" s="2313">
        <v>56058</v>
      </c>
      <c r="N49" s="2314">
        <v>45654</v>
      </c>
      <c r="O49" s="2315">
        <v>57873</v>
      </c>
      <c r="P49" s="2280"/>
    </row>
    <row r="50" spans="1:16">
      <c r="A50" s="2311" t="s">
        <v>1216</v>
      </c>
      <c r="B50" s="2166">
        <v>518</v>
      </c>
      <c r="C50" s="2166">
        <v>699</v>
      </c>
      <c r="D50" s="2166">
        <v>782</v>
      </c>
      <c r="E50" s="2166">
        <v>1250</v>
      </c>
      <c r="F50" s="2312">
        <v>1921</v>
      </c>
      <c r="G50" s="2312">
        <v>3020</v>
      </c>
      <c r="H50" s="2312">
        <v>4029</v>
      </c>
      <c r="I50" s="2313">
        <v>6104</v>
      </c>
      <c r="J50" s="2313">
        <v>8849</v>
      </c>
      <c r="K50" s="2313">
        <v>9300</v>
      </c>
      <c r="L50" s="2313">
        <v>13689</v>
      </c>
      <c r="M50" s="2313">
        <v>20812</v>
      </c>
      <c r="N50" s="2314">
        <v>13896</v>
      </c>
      <c r="O50" s="2315">
        <v>21512</v>
      </c>
      <c r="P50" s="2280"/>
    </row>
    <row r="51" spans="1:16">
      <c r="A51" s="2311" t="s">
        <v>1217</v>
      </c>
      <c r="B51" s="2166">
        <v>20</v>
      </c>
      <c r="C51" s="2166">
        <v>44</v>
      </c>
      <c r="D51" s="2166">
        <v>74</v>
      </c>
      <c r="E51" s="2166">
        <v>135</v>
      </c>
      <c r="F51" s="2312">
        <v>232</v>
      </c>
      <c r="G51" s="2312">
        <v>406</v>
      </c>
      <c r="H51" s="2312">
        <v>614</v>
      </c>
      <c r="I51" s="2313">
        <v>1042</v>
      </c>
      <c r="J51" s="2313">
        <v>1705</v>
      </c>
      <c r="K51" s="2313">
        <v>2328</v>
      </c>
      <c r="L51" s="2313">
        <v>2433</v>
      </c>
      <c r="M51" s="2313">
        <v>3899</v>
      </c>
      <c r="N51" s="2314">
        <v>2457</v>
      </c>
      <c r="O51" s="2315">
        <v>4042</v>
      </c>
      <c r="P51" s="2280"/>
    </row>
    <row r="52" spans="1:16">
      <c r="A52" s="2316" t="s">
        <v>1218</v>
      </c>
      <c r="B52" s="2317">
        <v>1</v>
      </c>
      <c r="C52" s="2317">
        <v>3</v>
      </c>
      <c r="D52" s="2317">
        <v>4</v>
      </c>
      <c r="E52" s="2317">
        <v>9</v>
      </c>
      <c r="F52" s="2318">
        <v>7</v>
      </c>
      <c r="G52" s="2318">
        <v>31</v>
      </c>
      <c r="H52" s="2318">
        <v>44</v>
      </c>
      <c r="I52" s="2319">
        <v>71</v>
      </c>
      <c r="J52" s="2319">
        <v>157</v>
      </c>
      <c r="K52" s="2319">
        <v>248</v>
      </c>
      <c r="L52" s="2322">
        <v>339</v>
      </c>
      <c r="M52" s="2322">
        <v>382</v>
      </c>
      <c r="N52" s="2323">
        <v>339</v>
      </c>
      <c r="O52" s="2324">
        <v>393</v>
      </c>
      <c r="P52" s="2280"/>
    </row>
    <row r="53" spans="1:16">
      <c r="A53" s="2146" t="s">
        <v>1066</v>
      </c>
      <c r="B53" s="2153">
        <v>0</v>
      </c>
      <c r="C53" s="2153">
        <v>0</v>
      </c>
      <c r="D53" s="2148">
        <v>1513</v>
      </c>
      <c r="E53" s="2148">
        <v>4746</v>
      </c>
      <c r="F53" s="2153">
        <v>1328</v>
      </c>
      <c r="G53" s="2153">
        <v>12244</v>
      </c>
      <c r="H53" s="2153">
        <v>1706</v>
      </c>
      <c r="I53" s="2154">
        <v>2484</v>
      </c>
      <c r="J53" s="2154">
        <v>12398</v>
      </c>
      <c r="K53" s="2154">
        <v>18720</v>
      </c>
      <c r="L53" s="2154">
        <v>37273</v>
      </c>
      <c r="M53" s="2154">
        <v>96461</v>
      </c>
      <c r="N53" s="2226">
        <v>0</v>
      </c>
      <c r="O53" s="2227">
        <v>0</v>
      </c>
      <c r="P53" s="2281"/>
    </row>
    <row r="54" spans="1:16">
      <c r="A54" s="2170" t="s">
        <v>1220</v>
      </c>
      <c r="B54" s="2159">
        <f>SUM(B35:B46)</f>
        <v>1562943</v>
      </c>
      <c r="C54" s="2159">
        <f t="shared" ref="C54:L54" si="6">SUM(C35:C46)</f>
        <v>1701476</v>
      </c>
      <c r="D54" s="2159">
        <f t="shared" si="6"/>
        <v>1774741</v>
      </c>
      <c r="E54" s="2159">
        <f t="shared" si="6"/>
        <v>1814104</v>
      </c>
      <c r="F54" s="2159">
        <f t="shared" si="6"/>
        <v>1898677</v>
      </c>
      <c r="G54" s="2159">
        <f t="shared" si="6"/>
        <v>2002695</v>
      </c>
      <c r="H54" s="2159">
        <f t="shared" si="6"/>
        <v>2055958</v>
      </c>
      <c r="I54" s="2159">
        <f t="shared" si="6"/>
        <v>2114817</v>
      </c>
      <c r="J54" s="2159">
        <f t="shared" si="6"/>
        <v>2079594</v>
      </c>
      <c r="K54" s="2159">
        <f t="shared" si="6"/>
        <v>2038827</v>
      </c>
      <c r="L54" s="2159">
        <f t="shared" si="6"/>
        <v>1973197</v>
      </c>
      <c r="M54" s="2159">
        <f t="shared" ref="M54:O54" si="7">SUM(M35:M46)</f>
        <v>1849704</v>
      </c>
      <c r="N54" s="2211">
        <f t="shared" si="7"/>
        <v>2004546</v>
      </c>
      <c r="O54" s="2212">
        <f t="shared" si="7"/>
        <v>1932871</v>
      </c>
      <c r="P54" s="2282" t="s">
        <v>1228</v>
      </c>
    </row>
    <row r="55" spans="1:16">
      <c r="A55" s="2171" t="s">
        <v>1221</v>
      </c>
      <c r="B55" s="2172">
        <f>SUM(B35:B44)</f>
        <v>1475904</v>
      </c>
      <c r="C55" s="2172">
        <f t="shared" ref="C55:L55" si="8">SUM(C35:C44)</f>
        <v>1596223</v>
      </c>
      <c r="D55" s="2172">
        <f t="shared" si="8"/>
        <v>1653147</v>
      </c>
      <c r="E55" s="2172">
        <f t="shared" si="8"/>
        <v>1677857</v>
      </c>
      <c r="F55" s="2172">
        <f t="shared" si="8"/>
        <v>1757493</v>
      </c>
      <c r="G55" s="2172">
        <f t="shared" si="8"/>
        <v>1844393</v>
      </c>
      <c r="H55" s="2172">
        <f t="shared" si="8"/>
        <v>1846488</v>
      </c>
      <c r="I55" s="2172">
        <f t="shared" si="8"/>
        <v>1853754</v>
      </c>
      <c r="J55" s="2172">
        <f t="shared" si="8"/>
        <v>1791428</v>
      </c>
      <c r="K55" s="2172">
        <f t="shared" si="8"/>
        <v>1718449</v>
      </c>
      <c r="L55" s="2172">
        <f t="shared" si="8"/>
        <v>1602852</v>
      </c>
      <c r="M55" s="2172">
        <f t="shared" ref="M55:O55" si="9">SUM(M35:M44)</f>
        <v>1500270</v>
      </c>
      <c r="N55" s="2214">
        <f t="shared" si="9"/>
        <v>1628742</v>
      </c>
      <c r="O55" s="2215">
        <f t="shared" si="9"/>
        <v>1570055</v>
      </c>
      <c r="P55" s="2279" t="s">
        <v>1235</v>
      </c>
    </row>
    <row r="56" spans="1:16">
      <c r="A56" s="2165"/>
      <c r="B56" s="2166">
        <f>B54-B55</f>
        <v>87039</v>
      </c>
      <c r="C56" s="2166">
        <f t="shared" ref="C56" si="10">C54-C55</f>
        <v>105253</v>
      </c>
      <c r="D56" s="2166">
        <f t="shared" ref="D56" si="11">D54-D55</f>
        <v>121594</v>
      </c>
      <c r="E56" s="2166">
        <f t="shared" ref="E56" si="12">E54-E55</f>
        <v>136247</v>
      </c>
      <c r="F56" s="2166">
        <f t="shared" ref="F56" si="13">F54-F55</f>
        <v>141184</v>
      </c>
      <c r="G56" s="2166">
        <f t="shared" ref="G56" si="14">G54-G55</f>
        <v>158302</v>
      </c>
      <c r="H56" s="2166">
        <f t="shared" ref="H56" si="15">H54-H55</f>
        <v>209470</v>
      </c>
      <c r="I56" s="2166">
        <f t="shared" ref="I56" si="16">I54-I55</f>
        <v>261063</v>
      </c>
      <c r="J56" s="2166">
        <f t="shared" ref="J56" si="17">J54-J55</f>
        <v>288166</v>
      </c>
      <c r="K56" s="2166">
        <f t="shared" ref="K56" si="18">K54-K55</f>
        <v>320378</v>
      </c>
      <c r="L56" s="2166">
        <f t="shared" ref="L56:O56" si="19">L54-L55</f>
        <v>370345</v>
      </c>
      <c r="M56" s="2166">
        <f t="shared" si="19"/>
        <v>349434</v>
      </c>
      <c r="N56" s="2166">
        <f t="shared" si="19"/>
        <v>375804</v>
      </c>
      <c r="O56" s="2166">
        <f t="shared" si="19"/>
        <v>362816</v>
      </c>
    </row>
    <row r="57" spans="1:16">
      <c r="A57" s="2165"/>
      <c r="B57" s="2166"/>
      <c r="C57" s="2166"/>
      <c r="D57" s="2166"/>
      <c r="E57" s="2166"/>
      <c r="F57" s="2166"/>
      <c r="G57" s="2166"/>
      <c r="H57" s="2166"/>
      <c r="I57" s="2166"/>
      <c r="J57" s="2166"/>
      <c r="K57" s="2166"/>
      <c r="L57" s="2603" t="s">
        <v>1439</v>
      </c>
      <c r="M57" s="2166"/>
      <c r="N57" s="2166"/>
      <c r="O57" s="2166"/>
    </row>
    <row r="58" spans="1:16">
      <c r="A58" s="2308" t="s">
        <v>371</v>
      </c>
      <c r="B58" s="2309">
        <v>2189195</v>
      </c>
      <c r="C58" s="2309">
        <v>2367967</v>
      </c>
      <c r="D58" s="2309">
        <v>2538863</v>
      </c>
      <c r="E58" s="2309">
        <v>2632534</v>
      </c>
      <c r="F58" s="2309">
        <v>2710236</v>
      </c>
      <c r="G58" s="2309">
        <v>2785348</v>
      </c>
      <c r="H58" s="2309">
        <v>2789508</v>
      </c>
      <c r="I58" s="2309">
        <v>2875949</v>
      </c>
      <c r="J58" s="2309">
        <v>2910313</v>
      </c>
      <c r="K58" s="2309">
        <v>2914805</v>
      </c>
      <c r="L58" s="2309">
        <v>2893239</v>
      </c>
      <c r="M58" s="2310">
        <v>2865246</v>
      </c>
      <c r="N58" s="2207">
        <v>2893239</v>
      </c>
      <c r="O58" s="2208">
        <v>2865246</v>
      </c>
      <c r="P58" s="2278"/>
    </row>
    <row r="59" spans="1:16">
      <c r="A59" s="2144" t="s">
        <v>1198</v>
      </c>
      <c r="B59" s="2145">
        <v>177685</v>
      </c>
      <c r="C59" s="2145">
        <v>199745</v>
      </c>
      <c r="D59" s="2145">
        <v>224825</v>
      </c>
      <c r="E59" s="2145">
        <v>183530</v>
      </c>
      <c r="F59" s="2149">
        <v>158888</v>
      </c>
      <c r="G59" s="2149">
        <v>139128</v>
      </c>
      <c r="H59" s="2149">
        <v>127524</v>
      </c>
      <c r="I59" s="2150">
        <v>131435</v>
      </c>
      <c r="J59" s="2150">
        <v>123465</v>
      </c>
      <c r="K59" s="2150">
        <v>115430</v>
      </c>
      <c r="L59" s="2150">
        <v>106686</v>
      </c>
      <c r="M59" s="2150">
        <v>95860</v>
      </c>
      <c r="N59" s="2216">
        <v>107204</v>
      </c>
      <c r="O59" s="2217">
        <v>96822</v>
      </c>
      <c r="P59" s="2278"/>
    </row>
    <row r="60" spans="1:16">
      <c r="A60" s="2137" t="s">
        <v>1199</v>
      </c>
      <c r="B60" s="2136">
        <v>157948</v>
      </c>
      <c r="C60" s="2136">
        <v>177190</v>
      </c>
      <c r="D60" s="2136">
        <v>195799</v>
      </c>
      <c r="E60" s="2136">
        <v>220689</v>
      </c>
      <c r="F60" s="2138">
        <v>182179</v>
      </c>
      <c r="G60" s="2138">
        <v>161472</v>
      </c>
      <c r="H60" s="2138">
        <v>140846</v>
      </c>
      <c r="I60" s="2139">
        <v>131052</v>
      </c>
      <c r="J60" s="2139">
        <v>132973</v>
      </c>
      <c r="K60" s="2139">
        <v>123173</v>
      </c>
      <c r="L60" s="2139">
        <v>115447</v>
      </c>
      <c r="M60" s="2139">
        <v>109766</v>
      </c>
      <c r="N60" s="2218">
        <v>116047</v>
      </c>
      <c r="O60" s="2219">
        <v>110687</v>
      </c>
      <c r="P60" s="2280"/>
    </row>
    <row r="61" spans="1:16">
      <c r="A61" s="2140" t="s">
        <v>1200</v>
      </c>
      <c r="B61" s="2141">
        <v>173835</v>
      </c>
      <c r="C61" s="2141">
        <v>158511</v>
      </c>
      <c r="D61" s="2141">
        <v>176053</v>
      </c>
      <c r="E61" s="2141">
        <v>193664</v>
      </c>
      <c r="F61" s="2151">
        <v>219952</v>
      </c>
      <c r="G61" s="2151">
        <v>183521</v>
      </c>
      <c r="H61" s="2151">
        <v>161298</v>
      </c>
      <c r="I61" s="2152">
        <v>142517</v>
      </c>
      <c r="J61" s="2152">
        <v>131062</v>
      </c>
      <c r="K61" s="2152">
        <v>132520</v>
      </c>
      <c r="L61" s="2152">
        <v>123063</v>
      </c>
      <c r="M61" s="2152">
        <v>116437</v>
      </c>
      <c r="N61" s="2220">
        <v>123716</v>
      </c>
      <c r="O61" s="2221">
        <v>117484</v>
      </c>
      <c r="P61" s="2281"/>
    </row>
    <row r="62" spans="1:16">
      <c r="A62" s="2156" t="s">
        <v>1201</v>
      </c>
      <c r="B62" s="2157">
        <v>238768</v>
      </c>
      <c r="C62" s="2157">
        <v>191285</v>
      </c>
      <c r="D62" s="2157">
        <v>168950</v>
      </c>
      <c r="E62" s="2157">
        <v>179207</v>
      </c>
      <c r="F62" s="2160">
        <v>195719</v>
      </c>
      <c r="G62" s="2160">
        <v>222132</v>
      </c>
      <c r="H62" s="2160">
        <v>184277</v>
      </c>
      <c r="I62" s="2161">
        <v>163242</v>
      </c>
      <c r="J62" s="2161">
        <v>143306</v>
      </c>
      <c r="K62" s="2161">
        <v>132471</v>
      </c>
      <c r="L62" s="2161">
        <v>133683</v>
      </c>
      <c r="M62" s="2161">
        <v>122811</v>
      </c>
      <c r="N62" s="2222">
        <v>134668</v>
      </c>
      <c r="O62" s="2223">
        <v>124969</v>
      </c>
      <c r="P62" s="2280"/>
    </row>
    <row r="63" spans="1:16">
      <c r="A63" s="2156" t="s">
        <v>1202</v>
      </c>
      <c r="B63" s="2157">
        <v>214077</v>
      </c>
      <c r="C63" s="2157">
        <v>248588</v>
      </c>
      <c r="D63" s="2157">
        <v>199214</v>
      </c>
      <c r="E63" s="2157">
        <v>169925</v>
      </c>
      <c r="F63" s="2160">
        <v>181606</v>
      </c>
      <c r="G63" s="2160">
        <v>197047</v>
      </c>
      <c r="H63" s="2160">
        <v>217947</v>
      </c>
      <c r="I63" s="2161">
        <v>185528</v>
      </c>
      <c r="J63" s="2161">
        <v>159484</v>
      </c>
      <c r="K63" s="2161">
        <v>140032</v>
      </c>
      <c r="L63" s="2161">
        <v>127614</v>
      </c>
      <c r="M63" s="2161">
        <v>125970</v>
      </c>
      <c r="N63" s="2222">
        <v>129523</v>
      </c>
      <c r="O63" s="2223">
        <v>134374</v>
      </c>
      <c r="P63" s="2280"/>
    </row>
    <row r="64" spans="1:16">
      <c r="A64" s="2156" t="s">
        <v>1203</v>
      </c>
      <c r="B64" s="2157">
        <v>191347</v>
      </c>
      <c r="C64" s="2157">
        <v>218545</v>
      </c>
      <c r="D64" s="2157">
        <v>246124</v>
      </c>
      <c r="E64" s="2157">
        <v>193122</v>
      </c>
      <c r="F64" s="2160">
        <v>165581</v>
      </c>
      <c r="G64" s="2160">
        <v>178361</v>
      </c>
      <c r="H64" s="2160">
        <v>190518</v>
      </c>
      <c r="I64" s="2161">
        <v>219926</v>
      </c>
      <c r="J64" s="2161">
        <v>179006</v>
      </c>
      <c r="K64" s="2161">
        <v>153856</v>
      </c>
      <c r="L64" s="2161">
        <v>132438</v>
      </c>
      <c r="M64" s="2161">
        <v>118696</v>
      </c>
      <c r="N64" s="2222">
        <v>134146</v>
      </c>
      <c r="O64" s="2223">
        <v>125606</v>
      </c>
      <c r="P64" s="2280"/>
    </row>
    <row r="65" spans="1:16">
      <c r="A65" s="2156" t="s">
        <v>1204</v>
      </c>
      <c r="B65" s="2157">
        <v>184933</v>
      </c>
      <c r="C65" s="2157">
        <v>190391</v>
      </c>
      <c r="D65" s="2157">
        <v>214630</v>
      </c>
      <c r="E65" s="2157">
        <v>239917</v>
      </c>
      <c r="F65" s="2160">
        <v>191233</v>
      </c>
      <c r="G65" s="2160">
        <v>166850</v>
      </c>
      <c r="H65" s="2160">
        <v>177088</v>
      </c>
      <c r="I65" s="2161">
        <v>197212</v>
      </c>
      <c r="J65" s="2161">
        <v>220103</v>
      </c>
      <c r="K65" s="2161">
        <v>180189</v>
      </c>
      <c r="L65" s="2161">
        <v>153026</v>
      </c>
      <c r="M65" s="2161">
        <v>130762</v>
      </c>
      <c r="N65" s="2222">
        <v>154787</v>
      </c>
      <c r="O65" s="2223">
        <v>135544</v>
      </c>
      <c r="P65" s="2280"/>
    </row>
    <row r="66" spans="1:16">
      <c r="A66" s="2156" t="s">
        <v>1205</v>
      </c>
      <c r="B66" s="2157">
        <v>164536</v>
      </c>
      <c r="C66" s="2157">
        <v>185545</v>
      </c>
      <c r="D66" s="2157">
        <v>187217</v>
      </c>
      <c r="E66" s="2157">
        <v>210728</v>
      </c>
      <c r="F66" s="2160">
        <v>238426</v>
      </c>
      <c r="G66" s="2160">
        <v>192811</v>
      </c>
      <c r="H66" s="2160">
        <v>167050</v>
      </c>
      <c r="I66" s="2161">
        <v>181120</v>
      </c>
      <c r="J66" s="2161">
        <v>197229</v>
      </c>
      <c r="K66" s="2161">
        <v>220983</v>
      </c>
      <c r="L66" s="2161">
        <v>179315</v>
      </c>
      <c r="M66" s="2161">
        <v>151702</v>
      </c>
      <c r="N66" s="2222">
        <v>181186</v>
      </c>
      <c r="O66" s="2223">
        <v>156117</v>
      </c>
      <c r="P66" s="2280"/>
    </row>
    <row r="67" spans="1:16">
      <c r="A67" s="2156" t="s">
        <v>1206</v>
      </c>
      <c r="B67" s="2157">
        <v>139892</v>
      </c>
      <c r="C67" s="2157">
        <v>163345</v>
      </c>
      <c r="D67" s="2157">
        <v>183080</v>
      </c>
      <c r="E67" s="2157">
        <v>183535</v>
      </c>
      <c r="F67" s="2160">
        <v>208431</v>
      </c>
      <c r="G67" s="2160">
        <v>237960</v>
      </c>
      <c r="H67" s="2160">
        <v>191660</v>
      </c>
      <c r="I67" s="2161">
        <v>169940</v>
      </c>
      <c r="J67" s="2161">
        <v>181437</v>
      </c>
      <c r="K67" s="2161">
        <v>197672</v>
      </c>
      <c r="L67" s="2161">
        <v>219644</v>
      </c>
      <c r="M67" s="2161">
        <v>176842</v>
      </c>
      <c r="N67" s="2222">
        <v>221587</v>
      </c>
      <c r="O67" s="2223">
        <v>181500</v>
      </c>
      <c r="P67" s="2280"/>
    </row>
    <row r="68" spans="1:16">
      <c r="A68" s="2156" t="s">
        <v>1207</v>
      </c>
      <c r="B68" s="2157">
        <v>117424</v>
      </c>
      <c r="C68" s="2157">
        <v>139832</v>
      </c>
      <c r="D68" s="2157">
        <v>162346</v>
      </c>
      <c r="E68" s="2157">
        <v>179930</v>
      </c>
      <c r="F68" s="2160">
        <v>181627</v>
      </c>
      <c r="G68" s="2160">
        <v>207046</v>
      </c>
      <c r="H68" s="2160">
        <v>234966</v>
      </c>
      <c r="I68" s="2161">
        <v>192651</v>
      </c>
      <c r="J68" s="2161">
        <v>169101</v>
      </c>
      <c r="K68" s="2161">
        <v>181118</v>
      </c>
      <c r="L68" s="2161">
        <v>196428</v>
      </c>
      <c r="M68" s="2161">
        <v>216558</v>
      </c>
      <c r="N68" s="2222">
        <v>198152</v>
      </c>
      <c r="O68" s="2223">
        <v>222113</v>
      </c>
      <c r="P68" s="2280"/>
    </row>
    <row r="69" spans="1:16">
      <c r="A69" s="2156" t="s">
        <v>1208</v>
      </c>
      <c r="B69" s="2157">
        <v>110591</v>
      </c>
      <c r="C69" s="2157">
        <v>116366</v>
      </c>
      <c r="D69" s="2157">
        <v>137167</v>
      </c>
      <c r="E69" s="2157">
        <v>158807</v>
      </c>
      <c r="F69" s="2160">
        <v>177091</v>
      </c>
      <c r="G69" s="2160">
        <v>179831</v>
      </c>
      <c r="H69" s="2160">
        <v>202914</v>
      </c>
      <c r="I69" s="2161">
        <v>235528</v>
      </c>
      <c r="J69" s="2161">
        <v>191162</v>
      </c>
      <c r="K69" s="2161">
        <v>168498</v>
      </c>
      <c r="L69" s="2161">
        <v>179695</v>
      </c>
      <c r="M69" s="2161">
        <v>193547</v>
      </c>
      <c r="N69" s="2222">
        <v>181223</v>
      </c>
      <c r="O69" s="2223">
        <v>198862</v>
      </c>
      <c r="P69" s="2280"/>
    </row>
    <row r="70" spans="1:16">
      <c r="A70" s="2156" t="s">
        <v>1209</v>
      </c>
      <c r="B70" s="2157">
        <v>93225</v>
      </c>
      <c r="C70" s="2157">
        <v>107348</v>
      </c>
      <c r="D70" s="2157">
        <v>113216</v>
      </c>
      <c r="E70" s="2157">
        <v>133357</v>
      </c>
      <c r="F70" s="2160">
        <v>155162</v>
      </c>
      <c r="G70" s="2160">
        <v>174757</v>
      </c>
      <c r="H70" s="2160">
        <v>175091</v>
      </c>
      <c r="I70" s="2161">
        <v>203078</v>
      </c>
      <c r="J70" s="2161">
        <v>233876</v>
      </c>
      <c r="K70" s="2161">
        <v>190117</v>
      </c>
      <c r="L70" s="2161">
        <v>167116</v>
      </c>
      <c r="M70" s="2161">
        <v>176066</v>
      </c>
      <c r="N70" s="2222">
        <v>168476</v>
      </c>
      <c r="O70" s="2223">
        <v>180882</v>
      </c>
      <c r="P70" s="2280"/>
    </row>
    <row r="71" spans="1:16">
      <c r="A71" s="2156" t="s">
        <v>1210</v>
      </c>
      <c r="B71" s="2157">
        <v>76277</v>
      </c>
      <c r="C71" s="2157">
        <v>89497</v>
      </c>
      <c r="D71" s="2157">
        <v>104486</v>
      </c>
      <c r="E71" s="2157">
        <v>108642</v>
      </c>
      <c r="F71" s="2160">
        <v>129174</v>
      </c>
      <c r="G71" s="2160">
        <v>151692</v>
      </c>
      <c r="H71" s="2160">
        <v>167501</v>
      </c>
      <c r="I71" s="2161">
        <v>174504</v>
      </c>
      <c r="J71" s="2161">
        <v>201343</v>
      </c>
      <c r="K71" s="2161">
        <v>232057</v>
      </c>
      <c r="L71" s="2161">
        <v>188401</v>
      </c>
      <c r="M71" s="2161">
        <v>162639</v>
      </c>
      <c r="N71" s="2222">
        <v>190154</v>
      </c>
      <c r="O71" s="2223">
        <v>167070</v>
      </c>
      <c r="P71" s="2280"/>
    </row>
    <row r="72" spans="1:16">
      <c r="A72" s="2158" t="s">
        <v>1211</v>
      </c>
      <c r="B72" s="2159">
        <v>58383</v>
      </c>
      <c r="C72" s="2159">
        <v>71184</v>
      </c>
      <c r="D72" s="2159">
        <v>85207</v>
      </c>
      <c r="E72" s="2159">
        <v>98494</v>
      </c>
      <c r="F72" s="2162">
        <v>103530</v>
      </c>
      <c r="G72" s="2162">
        <v>124221</v>
      </c>
      <c r="H72" s="2162">
        <v>143378</v>
      </c>
      <c r="I72" s="2163">
        <v>164538</v>
      </c>
      <c r="J72" s="2163">
        <v>170737</v>
      </c>
      <c r="K72" s="2163">
        <v>196810</v>
      </c>
      <c r="L72" s="2163">
        <v>226918</v>
      </c>
      <c r="M72" s="2163">
        <v>180918</v>
      </c>
      <c r="N72" s="2224">
        <v>229266</v>
      </c>
      <c r="O72" s="2225">
        <v>186155</v>
      </c>
      <c r="P72" s="2278"/>
    </row>
    <row r="73" spans="1:16">
      <c r="A73" s="2156" t="s">
        <v>1212</v>
      </c>
      <c r="B73" s="2157">
        <v>40642</v>
      </c>
      <c r="C73" s="2157">
        <v>51693</v>
      </c>
      <c r="D73" s="2157">
        <v>63924</v>
      </c>
      <c r="E73" s="2157">
        <v>77270</v>
      </c>
      <c r="F73" s="2160">
        <v>91321</v>
      </c>
      <c r="G73" s="2160">
        <v>96809</v>
      </c>
      <c r="H73" s="2160">
        <v>114244</v>
      </c>
      <c r="I73" s="2161">
        <v>137794</v>
      </c>
      <c r="J73" s="2161">
        <v>158046</v>
      </c>
      <c r="K73" s="2161">
        <v>163975</v>
      </c>
      <c r="L73" s="2161">
        <v>189514</v>
      </c>
      <c r="M73" s="2161">
        <v>215021</v>
      </c>
      <c r="N73" s="2222">
        <v>191668</v>
      </c>
      <c r="O73" s="2223">
        <v>221787</v>
      </c>
      <c r="P73" s="2280"/>
    </row>
    <row r="74" spans="1:16">
      <c r="A74" s="2137" t="s">
        <v>1213</v>
      </c>
      <c r="B74" s="2136">
        <v>27485</v>
      </c>
      <c r="C74" s="2136">
        <v>31864</v>
      </c>
      <c r="D74" s="2136">
        <v>42260</v>
      </c>
      <c r="E74" s="2136">
        <v>53288</v>
      </c>
      <c r="F74" s="2138">
        <v>66547</v>
      </c>
      <c r="G74" s="2138">
        <v>80278</v>
      </c>
      <c r="H74" s="2138">
        <v>84100</v>
      </c>
      <c r="I74" s="2139">
        <v>105816</v>
      </c>
      <c r="J74" s="2139">
        <v>128328</v>
      </c>
      <c r="K74" s="2139">
        <v>146758</v>
      </c>
      <c r="L74" s="2139">
        <v>153152</v>
      </c>
      <c r="M74" s="2139">
        <v>175233</v>
      </c>
      <c r="N74" s="2218">
        <v>155309</v>
      </c>
      <c r="O74" s="2219">
        <v>181587</v>
      </c>
      <c r="P74" s="2280"/>
    </row>
    <row r="75" spans="1:16">
      <c r="A75" s="2137" t="s">
        <v>1214</v>
      </c>
      <c r="B75" s="2136">
        <v>14339</v>
      </c>
      <c r="C75" s="2136">
        <v>17940</v>
      </c>
      <c r="D75" s="2136">
        <v>21682</v>
      </c>
      <c r="E75" s="2136">
        <v>30321</v>
      </c>
      <c r="F75" s="2138">
        <v>39769</v>
      </c>
      <c r="G75" s="2138">
        <v>51671</v>
      </c>
      <c r="H75" s="2138">
        <v>62368</v>
      </c>
      <c r="I75" s="2139">
        <v>71132</v>
      </c>
      <c r="J75" s="2139">
        <v>91617</v>
      </c>
      <c r="K75" s="2139">
        <v>111774</v>
      </c>
      <c r="L75" s="2139">
        <v>129405</v>
      </c>
      <c r="M75" s="2139">
        <v>134581</v>
      </c>
      <c r="N75" s="2218">
        <v>131443</v>
      </c>
      <c r="O75" s="2219">
        <v>140382</v>
      </c>
      <c r="P75" s="2280"/>
    </row>
    <row r="76" spans="1:16">
      <c r="A76" s="2137" t="s">
        <v>1215</v>
      </c>
      <c r="B76" s="2136">
        <v>6179</v>
      </c>
      <c r="C76" s="2136">
        <v>6877</v>
      </c>
      <c r="D76" s="2136">
        <v>9272</v>
      </c>
      <c r="E76" s="2136">
        <v>11764</v>
      </c>
      <c r="F76" s="2138">
        <v>17676</v>
      </c>
      <c r="G76" s="2138">
        <v>24393</v>
      </c>
      <c r="H76" s="2138">
        <v>32670</v>
      </c>
      <c r="I76" s="2139">
        <v>45038</v>
      </c>
      <c r="J76" s="2139">
        <v>54368</v>
      </c>
      <c r="K76" s="2139">
        <v>69880</v>
      </c>
      <c r="L76" s="2139">
        <v>86544</v>
      </c>
      <c r="M76" s="2139">
        <v>102399</v>
      </c>
      <c r="N76" s="2218">
        <v>87785</v>
      </c>
      <c r="O76" s="2219">
        <v>106912</v>
      </c>
      <c r="P76" s="2280"/>
    </row>
    <row r="77" spans="1:16">
      <c r="A77" s="2137" t="s">
        <v>1216</v>
      </c>
      <c r="B77" s="2136">
        <v>1512</v>
      </c>
      <c r="C77" s="2136">
        <v>1990</v>
      </c>
      <c r="D77" s="2136">
        <v>2305</v>
      </c>
      <c r="E77" s="2136">
        <v>3273</v>
      </c>
      <c r="F77" s="2138">
        <v>4837</v>
      </c>
      <c r="G77" s="2138">
        <v>7601</v>
      </c>
      <c r="H77" s="2138">
        <v>10903</v>
      </c>
      <c r="I77" s="2139">
        <v>18098</v>
      </c>
      <c r="J77" s="2139">
        <v>27012</v>
      </c>
      <c r="K77" s="2139">
        <v>32281</v>
      </c>
      <c r="L77" s="2139">
        <v>41796</v>
      </c>
      <c r="M77" s="2139">
        <v>53939</v>
      </c>
      <c r="N77" s="2218">
        <v>42248</v>
      </c>
      <c r="O77" s="2219">
        <v>56118</v>
      </c>
      <c r="P77" s="2280"/>
    </row>
    <row r="78" spans="1:16">
      <c r="A78" s="2137" t="s">
        <v>1217</v>
      </c>
      <c r="B78" s="2136">
        <v>111</v>
      </c>
      <c r="C78" s="2136">
        <v>219</v>
      </c>
      <c r="D78" s="2136">
        <v>293</v>
      </c>
      <c r="E78" s="2136">
        <v>397</v>
      </c>
      <c r="F78" s="2138">
        <v>740</v>
      </c>
      <c r="G78" s="2138">
        <v>1188</v>
      </c>
      <c r="H78" s="2138">
        <v>2160</v>
      </c>
      <c r="I78" s="2139">
        <v>3835</v>
      </c>
      <c r="J78" s="2139">
        <v>7479</v>
      </c>
      <c r="K78" s="2139">
        <v>10333</v>
      </c>
      <c r="L78" s="2139">
        <v>12294</v>
      </c>
      <c r="M78" s="2139">
        <v>16647</v>
      </c>
      <c r="N78" s="2218">
        <v>12383</v>
      </c>
      <c r="O78" s="2219">
        <v>17272</v>
      </c>
      <c r="P78" s="2280"/>
    </row>
    <row r="79" spans="1:16">
      <c r="A79" s="2316" t="s">
        <v>1218</v>
      </c>
      <c r="B79" s="2317">
        <v>6</v>
      </c>
      <c r="C79" s="2317">
        <v>12</v>
      </c>
      <c r="D79" s="2317">
        <v>28</v>
      </c>
      <c r="E79" s="2317">
        <v>33</v>
      </c>
      <c r="F79" s="2318">
        <v>55</v>
      </c>
      <c r="G79" s="2318">
        <v>109</v>
      </c>
      <c r="H79" s="2318">
        <v>180</v>
      </c>
      <c r="I79" s="2319">
        <v>420</v>
      </c>
      <c r="J79" s="2319">
        <v>900</v>
      </c>
      <c r="K79" s="2319">
        <v>1670</v>
      </c>
      <c r="L79" s="2319">
        <v>2262</v>
      </c>
      <c r="M79" s="2319">
        <v>2922</v>
      </c>
      <c r="N79" s="2320">
        <v>2268</v>
      </c>
      <c r="O79" s="2321">
        <v>3003</v>
      </c>
      <c r="P79" s="2280"/>
    </row>
    <row r="80" spans="1:16">
      <c r="A80" s="2146" t="s">
        <v>1066</v>
      </c>
      <c r="B80" s="2153">
        <v>0</v>
      </c>
      <c r="C80" s="2153">
        <v>0</v>
      </c>
      <c r="D80" s="2148">
        <v>785</v>
      </c>
      <c r="E80" s="2148">
        <v>2641</v>
      </c>
      <c r="F80" s="2153">
        <v>692</v>
      </c>
      <c r="G80" s="2153">
        <v>6470</v>
      </c>
      <c r="H80" s="2153">
        <v>825</v>
      </c>
      <c r="I80" s="2154">
        <v>1545</v>
      </c>
      <c r="J80" s="2154">
        <v>8279</v>
      </c>
      <c r="K80" s="2154">
        <v>13208</v>
      </c>
      <c r="L80" s="2154">
        <v>28798</v>
      </c>
      <c r="M80" s="2154">
        <v>85930</v>
      </c>
      <c r="N80" s="2226">
        <v>0</v>
      </c>
      <c r="O80" s="2227">
        <v>0</v>
      </c>
      <c r="P80" s="2281"/>
    </row>
    <row r="81" spans="1:16">
      <c r="A81" s="2170" t="s">
        <v>1220</v>
      </c>
      <c r="B81" s="2159">
        <f>SUM(B62:B73)</f>
        <v>1630095</v>
      </c>
      <c r="C81" s="2159">
        <f t="shared" ref="C81:L81" si="20">SUM(C62:C73)</f>
        <v>1773619</v>
      </c>
      <c r="D81" s="2159">
        <f t="shared" si="20"/>
        <v>1865561</v>
      </c>
      <c r="E81" s="2159">
        <f t="shared" si="20"/>
        <v>1932934</v>
      </c>
      <c r="F81" s="2159">
        <f t="shared" si="20"/>
        <v>2018901</v>
      </c>
      <c r="G81" s="2159">
        <f t="shared" si="20"/>
        <v>2129517</v>
      </c>
      <c r="H81" s="2159">
        <f t="shared" si="20"/>
        <v>2166634</v>
      </c>
      <c r="I81" s="2159">
        <f t="shared" si="20"/>
        <v>2225061</v>
      </c>
      <c r="J81" s="2159">
        <f t="shared" si="20"/>
        <v>2204830</v>
      </c>
      <c r="K81" s="2159">
        <f t="shared" si="20"/>
        <v>2157778</v>
      </c>
      <c r="L81" s="2159">
        <f t="shared" si="20"/>
        <v>2093792</v>
      </c>
      <c r="M81" s="2159">
        <f t="shared" ref="M81:O81" si="21">SUM(M62:M73)</f>
        <v>1971532</v>
      </c>
      <c r="N81" s="2211">
        <f t="shared" si="21"/>
        <v>2114836</v>
      </c>
      <c r="O81" s="2212">
        <f t="shared" si="21"/>
        <v>2034979</v>
      </c>
      <c r="P81" s="2282" t="s">
        <v>1228</v>
      </c>
    </row>
    <row r="82" spans="1:16">
      <c r="A82" s="2171" t="s">
        <v>1221</v>
      </c>
      <c r="B82" s="2172">
        <f>SUM(B62:B71)</f>
        <v>1531070</v>
      </c>
      <c r="C82" s="2172">
        <f t="shared" ref="C82:L82" si="22">SUM(C62:C71)</f>
        <v>1650742</v>
      </c>
      <c r="D82" s="2172">
        <f t="shared" si="22"/>
        <v>1716430</v>
      </c>
      <c r="E82" s="2172">
        <f t="shared" si="22"/>
        <v>1757170</v>
      </c>
      <c r="F82" s="2172">
        <f t="shared" si="22"/>
        <v>1824050</v>
      </c>
      <c r="G82" s="2172">
        <f t="shared" si="22"/>
        <v>1908487</v>
      </c>
      <c r="H82" s="2172">
        <f t="shared" si="22"/>
        <v>1909012</v>
      </c>
      <c r="I82" s="2172">
        <f t="shared" si="22"/>
        <v>1922729</v>
      </c>
      <c r="J82" s="2172">
        <f t="shared" si="22"/>
        <v>1876047</v>
      </c>
      <c r="K82" s="2172">
        <f t="shared" si="22"/>
        <v>1796993</v>
      </c>
      <c r="L82" s="2172">
        <f t="shared" si="22"/>
        <v>1677360</v>
      </c>
      <c r="M82" s="2172">
        <f t="shared" ref="M82:O82" si="23">SUM(M62:M71)</f>
        <v>1575593</v>
      </c>
      <c r="N82" s="2214">
        <f t="shared" si="23"/>
        <v>1693902</v>
      </c>
      <c r="O82" s="2215">
        <f t="shared" si="23"/>
        <v>1627037</v>
      </c>
      <c r="P82" s="2279" t="s">
        <v>1235</v>
      </c>
    </row>
    <row r="83" spans="1:16">
      <c r="A83" s="2173" t="s">
        <v>1222</v>
      </c>
      <c r="B83" s="2166">
        <f>B81-B82</f>
        <v>99025</v>
      </c>
      <c r="C83" s="2166">
        <f t="shared" ref="C83" si="24">C81-C82</f>
        <v>122877</v>
      </c>
      <c r="D83" s="2166">
        <f t="shared" ref="D83" si="25">D81-D82</f>
        <v>149131</v>
      </c>
      <c r="E83" s="2166">
        <f t="shared" ref="E83" si="26">E81-E82</f>
        <v>175764</v>
      </c>
      <c r="F83" s="2166">
        <f t="shared" ref="F83" si="27">F81-F82</f>
        <v>194851</v>
      </c>
      <c r="G83" s="2166">
        <f t="shared" ref="G83" si="28">G81-G82</f>
        <v>221030</v>
      </c>
      <c r="H83" s="2166">
        <f t="shared" ref="H83" si="29">H81-H82</f>
        <v>257622</v>
      </c>
      <c r="I83" s="2166">
        <f t="shared" ref="I83" si="30">I81-I82</f>
        <v>302332</v>
      </c>
      <c r="J83" s="2166">
        <f t="shared" ref="J83" si="31">J81-J82</f>
        <v>328783</v>
      </c>
      <c r="K83" s="2166">
        <f t="shared" ref="K83" si="32">K81-K82</f>
        <v>360785</v>
      </c>
      <c r="L83" s="2166">
        <f t="shared" ref="L83:O83" si="33">L81-L82</f>
        <v>416432</v>
      </c>
      <c r="M83" s="2166">
        <f t="shared" si="33"/>
        <v>395939</v>
      </c>
      <c r="N83" s="2166">
        <f t="shared" si="33"/>
        <v>420934</v>
      </c>
      <c r="O83" s="2166">
        <f t="shared" si="33"/>
        <v>407942</v>
      </c>
    </row>
  </sheetData>
  <mergeCells count="3">
    <mergeCell ref="A2:A3"/>
    <mergeCell ref="B2:L2"/>
    <mergeCell ref="N2:O2"/>
  </mergeCells>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30"/>
  <sheetViews>
    <sheetView workbookViewId="0">
      <pane xSplit="1" ySplit="4" topLeftCell="W11" activePane="bottomRight" state="frozen"/>
      <selection pane="topRight" activeCell="B1" sqref="B1"/>
      <selection pane="bottomLeft" activeCell="A5" sqref="A5"/>
      <selection pane="bottomRight" activeCell="AH26" sqref="AH26"/>
    </sheetView>
  </sheetViews>
  <sheetFormatPr defaultRowHeight="13.5"/>
  <cols>
    <col min="1" max="1" width="10.75" customWidth="1"/>
    <col min="2" max="31" width="9.375" customWidth="1"/>
  </cols>
  <sheetData>
    <row r="1" spans="1:31" ht="14.25" thickBot="1">
      <c r="A1" s="482" t="s">
        <v>399</v>
      </c>
      <c r="B1" s="478"/>
      <c r="C1" s="478"/>
      <c r="D1" s="478"/>
      <c r="E1" s="478"/>
      <c r="F1" s="478"/>
      <c r="G1" s="478"/>
      <c r="H1" s="478"/>
      <c r="I1" s="478"/>
      <c r="J1" s="478"/>
      <c r="K1" s="478"/>
      <c r="L1" s="478"/>
      <c r="M1" s="478"/>
      <c r="N1" s="483"/>
      <c r="O1" s="483"/>
      <c r="P1" s="483"/>
      <c r="Q1" s="478"/>
      <c r="R1" s="483"/>
      <c r="S1" s="483"/>
      <c r="T1" s="483"/>
      <c r="U1" s="483"/>
      <c r="V1" s="483"/>
      <c r="W1" s="478"/>
      <c r="X1" s="483" t="s">
        <v>400</v>
      </c>
      <c r="Y1" s="483"/>
      <c r="Z1" s="483"/>
      <c r="AA1" s="483"/>
      <c r="AB1" s="483"/>
      <c r="AC1" s="478"/>
      <c r="AD1" s="483"/>
      <c r="AE1" s="483"/>
    </row>
    <row r="2" spans="1:31">
      <c r="A2" s="484"/>
      <c r="B2" s="3095" t="s">
        <v>401</v>
      </c>
      <c r="C2" s="3096"/>
      <c r="D2" s="3096"/>
      <c r="E2" s="3096"/>
      <c r="F2" s="3096"/>
      <c r="G2" s="3097"/>
      <c r="H2" s="3095" t="s">
        <v>402</v>
      </c>
      <c r="I2" s="3096"/>
      <c r="J2" s="3096"/>
      <c r="K2" s="3096"/>
      <c r="L2" s="3096"/>
      <c r="M2" s="3097"/>
      <c r="N2" s="3095" t="s">
        <v>403</v>
      </c>
      <c r="O2" s="3096"/>
      <c r="P2" s="3096"/>
      <c r="Q2" s="3096"/>
      <c r="R2" s="3096"/>
      <c r="S2" s="3097"/>
      <c r="T2" s="3095" t="s">
        <v>404</v>
      </c>
      <c r="U2" s="3096"/>
      <c r="V2" s="3096"/>
      <c r="W2" s="3096"/>
      <c r="X2" s="3096"/>
      <c r="Y2" s="3097"/>
      <c r="Z2" s="3095" t="s">
        <v>438</v>
      </c>
      <c r="AA2" s="3096"/>
      <c r="AB2" s="3096"/>
      <c r="AC2" s="3096"/>
      <c r="AD2" s="3096"/>
      <c r="AE2" s="3097"/>
    </row>
    <row r="3" spans="1:31">
      <c r="A3" s="485" t="s">
        <v>331</v>
      </c>
      <c r="B3" s="488" t="s">
        <v>405</v>
      </c>
      <c r="C3" s="489" t="s">
        <v>406</v>
      </c>
      <c r="D3" s="492" t="s">
        <v>407</v>
      </c>
      <c r="E3" s="492" t="s">
        <v>1441</v>
      </c>
      <c r="F3" s="489" t="s">
        <v>408</v>
      </c>
      <c r="G3" s="2285" t="s">
        <v>409</v>
      </c>
      <c r="H3" s="488" t="s">
        <v>405</v>
      </c>
      <c r="I3" s="489" t="s">
        <v>406</v>
      </c>
      <c r="J3" s="490" t="s">
        <v>407</v>
      </c>
      <c r="K3" s="492" t="s">
        <v>1441</v>
      </c>
      <c r="L3" s="489" t="s">
        <v>408</v>
      </c>
      <c r="M3" s="2285" t="s">
        <v>409</v>
      </c>
      <c r="N3" s="488" t="s">
        <v>405</v>
      </c>
      <c r="O3" s="489" t="s">
        <v>406</v>
      </c>
      <c r="P3" s="490" t="s">
        <v>407</v>
      </c>
      <c r="Q3" s="492" t="s">
        <v>1441</v>
      </c>
      <c r="R3" s="492" t="s">
        <v>408</v>
      </c>
      <c r="S3" s="2287" t="s">
        <v>409</v>
      </c>
      <c r="T3" s="488" t="s">
        <v>405</v>
      </c>
      <c r="U3" s="489" t="s">
        <v>406</v>
      </c>
      <c r="V3" s="490" t="s">
        <v>407</v>
      </c>
      <c r="W3" s="492" t="s">
        <v>1441</v>
      </c>
      <c r="X3" s="489" t="s">
        <v>408</v>
      </c>
      <c r="Y3" s="2285" t="s">
        <v>409</v>
      </c>
      <c r="Z3" s="1141" t="s">
        <v>405</v>
      </c>
      <c r="AA3" s="489" t="s">
        <v>406</v>
      </c>
      <c r="AB3" s="489" t="s">
        <v>407</v>
      </c>
      <c r="AC3" s="492" t="s">
        <v>1441</v>
      </c>
      <c r="AD3" s="489" t="s">
        <v>408</v>
      </c>
      <c r="AE3" s="491" t="s">
        <v>409</v>
      </c>
    </row>
    <row r="4" spans="1:31" ht="14.25" thickBot="1">
      <c r="A4" s="493" t="s">
        <v>410</v>
      </c>
      <c r="B4" s="497"/>
      <c r="C4" s="495"/>
      <c r="D4" s="496"/>
      <c r="E4" s="496"/>
      <c r="F4" s="495"/>
      <c r="G4" s="2286"/>
      <c r="H4" s="497"/>
      <c r="I4" s="495"/>
      <c r="J4" s="494"/>
      <c r="K4" s="496"/>
      <c r="L4" s="495"/>
      <c r="M4" s="2286"/>
      <c r="N4" s="497"/>
      <c r="O4" s="495"/>
      <c r="P4" s="494"/>
      <c r="Q4" s="496"/>
      <c r="R4" s="496"/>
      <c r="S4" s="2288"/>
      <c r="T4" s="497"/>
      <c r="U4" s="495"/>
      <c r="V4" s="494"/>
      <c r="W4" s="496"/>
      <c r="X4" s="495"/>
      <c r="Y4" s="2286"/>
      <c r="Z4" s="1142"/>
      <c r="AA4" s="495"/>
      <c r="AB4" s="495"/>
      <c r="AC4" s="496"/>
      <c r="AD4" s="495"/>
      <c r="AE4" s="498"/>
    </row>
    <row r="5" spans="1:31">
      <c r="A5" s="485" t="s">
        <v>405</v>
      </c>
      <c r="B5" s="502">
        <v>2247033</v>
      </c>
      <c r="C5" s="500">
        <v>670461</v>
      </c>
      <c r="D5" s="501">
        <v>1431016</v>
      </c>
      <c r="E5" s="2607">
        <f>B5-(C5+D5+F5)</f>
        <v>118922</v>
      </c>
      <c r="F5" s="500">
        <v>26634</v>
      </c>
      <c r="G5" s="503">
        <f>C5/(B5-F5)*100</f>
        <v>30.195518913492574</v>
      </c>
      <c r="H5" s="502">
        <v>2261505</v>
      </c>
      <c r="I5" s="500">
        <v>663110</v>
      </c>
      <c r="J5" s="499">
        <v>1422326</v>
      </c>
      <c r="K5" s="2607">
        <f>H5-(I5+J5+L5)</f>
        <v>137233</v>
      </c>
      <c r="L5" s="500">
        <v>38836</v>
      </c>
      <c r="M5" s="503">
        <f>I5/(H5-L5)*100</f>
        <v>29.833951883973725</v>
      </c>
      <c r="N5" s="504">
        <v>2266454</v>
      </c>
      <c r="O5" s="500">
        <v>667770</v>
      </c>
      <c r="P5" s="501">
        <v>1404076</v>
      </c>
      <c r="Q5" s="2607">
        <f>N5-(O5+P5+R5)</f>
        <v>154769</v>
      </c>
      <c r="R5" s="501">
        <v>39839</v>
      </c>
      <c r="S5" s="505">
        <f>O5/(N5-R5)*100</f>
        <v>29.990366542936254</v>
      </c>
      <c r="T5" s="502">
        <v>2242613</v>
      </c>
      <c r="U5" s="500">
        <v>658381</v>
      </c>
      <c r="V5" s="499">
        <v>1373636</v>
      </c>
      <c r="W5" s="2607">
        <f>T5-(U5+V5+X5)</f>
        <v>160932</v>
      </c>
      <c r="X5" s="500">
        <v>49664</v>
      </c>
      <c r="Y5" s="505">
        <f>U5/(T5-X5)*100</f>
        <v>30.022631625268076</v>
      </c>
      <c r="Z5" s="504">
        <v>2165153</v>
      </c>
      <c r="AA5" s="500">
        <v>622919</v>
      </c>
      <c r="AB5" s="500">
        <v>1317909</v>
      </c>
      <c r="AC5" s="2607">
        <f>Z5-(AA5+AB5+AD5)</f>
        <v>147902</v>
      </c>
      <c r="AD5" s="500">
        <v>76423</v>
      </c>
      <c r="AE5" s="505">
        <f>AA5/(Z5-AD5)*100</f>
        <v>29.822858866392497</v>
      </c>
    </row>
    <row r="6" spans="1:31">
      <c r="A6" s="506" t="s">
        <v>411</v>
      </c>
      <c r="B6" s="510">
        <v>164448</v>
      </c>
      <c r="C6" s="508">
        <v>163782</v>
      </c>
      <c r="D6" s="509">
        <v>632</v>
      </c>
      <c r="E6" s="501">
        <f t="shared" ref="E6:E13" si="0">B6-(C6+D6+F6)</f>
        <v>28</v>
      </c>
      <c r="F6" s="508">
        <v>6</v>
      </c>
      <c r="G6" s="511">
        <f t="shared" ref="G6:G13" si="1">C6/(B6-F6)*100</f>
        <v>99.598642682526361</v>
      </c>
      <c r="H6" s="510">
        <v>146811</v>
      </c>
      <c r="I6" s="508">
        <v>146278</v>
      </c>
      <c r="J6" s="507">
        <v>493</v>
      </c>
      <c r="K6" s="501">
        <f t="shared" ref="K6:K13" si="2">H6-(I6+J6+L6)</f>
        <v>36</v>
      </c>
      <c r="L6" s="508">
        <v>4</v>
      </c>
      <c r="M6" s="511">
        <f t="shared" ref="M6:M13" si="3">I6/(H6-L6)*100</f>
        <v>99.639662958850735</v>
      </c>
      <c r="N6" s="512">
        <v>136239</v>
      </c>
      <c r="O6" s="508">
        <v>134551</v>
      </c>
      <c r="P6" s="509">
        <v>452</v>
      </c>
      <c r="Q6" s="501">
        <f t="shared" ref="Q6:Q13" si="4">N6-(O6+P6+R6)</f>
        <v>49</v>
      </c>
      <c r="R6" s="509">
        <v>1187</v>
      </c>
      <c r="S6" s="513">
        <f t="shared" ref="S6:S13" si="5">O6/(N6-R6)*100</f>
        <v>99.629031780351269</v>
      </c>
      <c r="T6" s="510">
        <v>137222</v>
      </c>
      <c r="U6" s="508">
        <v>135178</v>
      </c>
      <c r="V6" s="507">
        <v>414</v>
      </c>
      <c r="W6" s="501">
        <f t="shared" ref="W6:W13" si="6">T6-(U6+V6+X6)</f>
        <v>39</v>
      </c>
      <c r="X6" s="508">
        <v>1591</v>
      </c>
      <c r="Y6" s="513">
        <f t="shared" ref="Y6:Y13" si="7">U6/(T6-X6)*100</f>
        <v>99.666005559201068</v>
      </c>
      <c r="Z6" s="512">
        <v>126328</v>
      </c>
      <c r="AA6" s="508">
        <v>125638</v>
      </c>
      <c r="AB6" s="508">
        <v>228</v>
      </c>
      <c r="AC6" s="501">
        <f t="shared" ref="AC6:AC13" si="8">Z6-(AA6+AB6+AD6)</f>
        <v>23</v>
      </c>
      <c r="AD6" s="508">
        <v>439</v>
      </c>
      <c r="AE6" s="513">
        <f t="shared" ref="AE6:AE13" si="9">AA6/(Z6-AD6)*100</f>
        <v>99.80061800475022</v>
      </c>
    </row>
    <row r="7" spans="1:31">
      <c r="A7" s="485" t="s">
        <v>412</v>
      </c>
      <c r="B7" s="502">
        <v>173633</v>
      </c>
      <c r="C7" s="500">
        <v>160758</v>
      </c>
      <c r="D7" s="501">
        <v>12375</v>
      </c>
      <c r="E7" s="516">
        <f t="shared" si="0"/>
        <v>482</v>
      </c>
      <c r="F7" s="500">
        <v>18</v>
      </c>
      <c r="G7" s="503">
        <f t="shared" si="1"/>
        <v>92.594533882441027</v>
      </c>
      <c r="H7" s="502">
        <v>150674</v>
      </c>
      <c r="I7" s="500">
        <v>140937</v>
      </c>
      <c r="J7" s="499">
        <v>9175</v>
      </c>
      <c r="K7" s="516">
        <f t="shared" si="2"/>
        <v>488</v>
      </c>
      <c r="L7" s="500">
        <v>74</v>
      </c>
      <c r="M7" s="503">
        <f t="shared" si="3"/>
        <v>93.583665338645417</v>
      </c>
      <c r="N7" s="504">
        <v>134078</v>
      </c>
      <c r="O7" s="500">
        <v>123112</v>
      </c>
      <c r="P7" s="501">
        <v>7787</v>
      </c>
      <c r="Q7" s="516">
        <f t="shared" si="4"/>
        <v>467</v>
      </c>
      <c r="R7" s="501">
        <v>2712</v>
      </c>
      <c r="S7" s="505">
        <f t="shared" si="5"/>
        <v>93.716791254967035</v>
      </c>
      <c r="T7" s="502">
        <v>123045</v>
      </c>
      <c r="U7" s="500">
        <v>113077</v>
      </c>
      <c r="V7" s="499">
        <v>5612</v>
      </c>
      <c r="W7" s="516">
        <f t="shared" si="6"/>
        <v>298</v>
      </c>
      <c r="X7" s="500">
        <v>4058</v>
      </c>
      <c r="Y7" s="505">
        <f t="shared" si="7"/>
        <v>95.033070839671566</v>
      </c>
      <c r="Z7" s="504">
        <v>119675</v>
      </c>
      <c r="AA7" s="500">
        <v>108856</v>
      </c>
      <c r="AB7" s="500">
        <v>5352</v>
      </c>
      <c r="AC7" s="516">
        <f t="shared" si="8"/>
        <v>256</v>
      </c>
      <c r="AD7" s="500">
        <v>5211</v>
      </c>
      <c r="AE7" s="505">
        <f t="shared" si="9"/>
        <v>95.100642996924805</v>
      </c>
    </row>
    <row r="8" spans="1:31">
      <c r="A8" s="485" t="s">
        <v>413</v>
      </c>
      <c r="B8" s="502">
        <v>212667</v>
      </c>
      <c r="C8" s="500">
        <v>142505</v>
      </c>
      <c r="D8" s="501">
        <v>67977</v>
      </c>
      <c r="E8" s="524">
        <f t="shared" si="0"/>
        <v>2137</v>
      </c>
      <c r="F8" s="500">
        <v>48</v>
      </c>
      <c r="G8" s="503">
        <f t="shared" si="1"/>
        <v>67.023643230379221</v>
      </c>
      <c r="H8" s="502">
        <v>167884</v>
      </c>
      <c r="I8" s="500">
        <v>117564</v>
      </c>
      <c r="J8" s="499">
        <v>48443</v>
      </c>
      <c r="K8" s="524">
        <f t="shared" si="2"/>
        <v>1850</v>
      </c>
      <c r="L8" s="500">
        <v>27</v>
      </c>
      <c r="M8" s="503">
        <f t="shared" si="3"/>
        <v>70.038187266542351</v>
      </c>
      <c r="N8" s="504">
        <v>147496</v>
      </c>
      <c r="O8" s="500">
        <v>101691</v>
      </c>
      <c r="P8" s="501">
        <v>40775</v>
      </c>
      <c r="Q8" s="524">
        <f t="shared" si="4"/>
        <v>1547</v>
      </c>
      <c r="R8" s="501">
        <v>3483</v>
      </c>
      <c r="S8" s="505">
        <f t="shared" si="5"/>
        <v>70.612375271676868</v>
      </c>
      <c r="T8" s="502">
        <v>130001</v>
      </c>
      <c r="U8" s="500">
        <v>90170</v>
      </c>
      <c r="V8" s="499">
        <v>33671</v>
      </c>
      <c r="W8" s="524">
        <f t="shared" si="6"/>
        <v>1286</v>
      </c>
      <c r="X8" s="500">
        <v>4874</v>
      </c>
      <c r="Y8" s="505">
        <f t="shared" si="7"/>
        <v>72.062784211241379</v>
      </c>
      <c r="Z8" s="504">
        <v>115518</v>
      </c>
      <c r="AA8" s="500">
        <v>77086</v>
      </c>
      <c r="AB8" s="500">
        <v>30162</v>
      </c>
      <c r="AC8" s="524">
        <f t="shared" si="8"/>
        <v>928</v>
      </c>
      <c r="AD8" s="500">
        <v>7342</v>
      </c>
      <c r="AE8" s="505">
        <f t="shared" si="9"/>
        <v>71.2597988463245</v>
      </c>
    </row>
    <row r="9" spans="1:31">
      <c r="A9" s="514" t="s">
        <v>414</v>
      </c>
      <c r="B9" s="518">
        <v>190128</v>
      </c>
      <c r="C9" s="516">
        <v>73845</v>
      </c>
      <c r="D9" s="517">
        <v>112326</v>
      </c>
      <c r="E9" s="501">
        <f t="shared" si="0"/>
        <v>3875</v>
      </c>
      <c r="F9" s="516">
        <v>82</v>
      </c>
      <c r="G9" s="519">
        <f t="shared" si="1"/>
        <v>38.856382139061068</v>
      </c>
      <c r="H9" s="518">
        <v>210912</v>
      </c>
      <c r="I9" s="516">
        <v>91054</v>
      </c>
      <c r="J9" s="515">
        <v>114892</v>
      </c>
      <c r="K9" s="501">
        <f t="shared" si="2"/>
        <v>4848</v>
      </c>
      <c r="L9" s="516">
        <v>118</v>
      </c>
      <c r="M9" s="519">
        <f t="shared" si="3"/>
        <v>43.195726633585394</v>
      </c>
      <c r="N9" s="520">
        <v>170931</v>
      </c>
      <c r="O9" s="516">
        <v>74912</v>
      </c>
      <c r="P9" s="517">
        <v>89079</v>
      </c>
      <c r="Q9" s="501">
        <f t="shared" si="4"/>
        <v>3606</v>
      </c>
      <c r="R9" s="517">
        <v>3334</v>
      </c>
      <c r="S9" s="521">
        <f t="shared" si="5"/>
        <v>44.697697452818367</v>
      </c>
      <c r="T9" s="518">
        <v>146692</v>
      </c>
      <c r="U9" s="516">
        <v>64080</v>
      </c>
      <c r="V9" s="515">
        <v>74707</v>
      </c>
      <c r="W9" s="501">
        <f t="shared" si="6"/>
        <v>3023</v>
      </c>
      <c r="X9" s="516">
        <v>4882</v>
      </c>
      <c r="Y9" s="521">
        <f t="shared" si="7"/>
        <v>45.18722233975037</v>
      </c>
      <c r="Z9" s="520">
        <v>128811</v>
      </c>
      <c r="AA9" s="516">
        <v>54443</v>
      </c>
      <c r="AB9" s="516">
        <v>65833</v>
      </c>
      <c r="AC9" s="501">
        <f t="shared" si="8"/>
        <v>2156</v>
      </c>
      <c r="AD9" s="516">
        <v>6379</v>
      </c>
      <c r="AE9" s="521">
        <f t="shared" si="9"/>
        <v>44.467949555671723</v>
      </c>
    </row>
    <row r="10" spans="1:31">
      <c r="A10" s="522" t="s">
        <v>415</v>
      </c>
      <c r="B10" s="526">
        <v>174537</v>
      </c>
      <c r="C10" s="524">
        <v>37730</v>
      </c>
      <c r="D10" s="525">
        <v>128099</v>
      </c>
      <c r="E10" s="501">
        <f t="shared" si="0"/>
        <v>5205</v>
      </c>
      <c r="F10" s="524">
        <v>3503</v>
      </c>
      <c r="G10" s="527">
        <f t="shared" si="1"/>
        <v>22.059941298221407</v>
      </c>
      <c r="H10" s="526">
        <v>188620</v>
      </c>
      <c r="I10" s="524">
        <v>49647</v>
      </c>
      <c r="J10" s="523">
        <v>126812</v>
      </c>
      <c r="K10" s="501">
        <f t="shared" si="2"/>
        <v>6535</v>
      </c>
      <c r="L10" s="524">
        <v>5626</v>
      </c>
      <c r="M10" s="527">
        <f t="shared" si="3"/>
        <v>27.130397717957965</v>
      </c>
      <c r="N10" s="528">
        <v>212974</v>
      </c>
      <c r="O10" s="524">
        <v>67481</v>
      </c>
      <c r="P10" s="525">
        <v>134401</v>
      </c>
      <c r="Q10" s="501">
        <f t="shared" si="4"/>
        <v>7142</v>
      </c>
      <c r="R10" s="525">
        <v>3950</v>
      </c>
      <c r="S10" s="529">
        <f t="shared" si="5"/>
        <v>32.28385257195346</v>
      </c>
      <c r="T10" s="526">
        <v>170553</v>
      </c>
      <c r="U10" s="524">
        <v>54888</v>
      </c>
      <c r="V10" s="523">
        <v>105604</v>
      </c>
      <c r="W10" s="501">
        <f t="shared" si="6"/>
        <v>5330</v>
      </c>
      <c r="X10" s="524">
        <v>4731</v>
      </c>
      <c r="Y10" s="529">
        <f t="shared" si="7"/>
        <v>33.100553605673554</v>
      </c>
      <c r="Z10" s="528">
        <v>145578</v>
      </c>
      <c r="AA10" s="524">
        <v>45115</v>
      </c>
      <c r="AB10" s="524">
        <v>90751</v>
      </c>
      <c r="AC10" s="501">
        <f t="shared" si="8"/>
        <v>3843</v>
      </c>
      <c r="AD10" s="524">
        <v>5869</v>
      </c>
      <c r="AE10" s="529">
        <f t="shared" si="9"/>
        <v>32.292121481078532</v>
      </c>
    </row>
    <row r="11" spans="1:31">
      <c r="A11" s="514" t="s">
        <v>416</v>
      </c>
      <c r="B11" s="518">
        <v>164361</v>
      </c>
      <c r="C11" s="516">
        <v>25245</v>
      </c>
      <c r="D11" s="517">
        <v>129807</v>
      </c>
      <c r="E11" s="516">
        <f t="shared" si="0"/>
        <v>6119</v>
      </c>
      <c r="F11" s="516">
        <v>3190</v>
      </c>
      <c r="G11" s="519">
        <f t="shared" si="1"/>
        <v>15.663487848310179</v>
      </c>
      <c r="H11" s="518">
        <v>172838</v>
      </c>
      <c r="I11" s="516">
        <v>32074</v>
      </c>
      <c r="J11" s="515">
        <v>128495</v>
      </c>
      <c r="K11" s="516">
        <f t="shared" si="2"/>
        <v>7983</v>
      </c>
      <c r="L11" s="516">
        <v>4286</v>
      </c>
      <c r="M11" s="519">
        <f t="shared" si="3"/>
        <v>19.029142341829228</v>
      </c>
      <c r="N11" s="520">
        <v>189760</v>
      </c>
      <c r="O11" s="516">
        <v>47048</v>
      </c>
      <c r="P11" s="517">
        <v>129969</v>
      </c>
      <c r="Q11" s="516">
        <f t="shared" si="4"/>
        <v>9185</v>
      </c>
      <c r="R11" s="517">
        <v>3558</v>
      </c>
      <c r="S11" s="521">
        <f t="shared" si="5"/>
        <v>25.267182951847992</v>
      </c>
      <c r="T11" s="518">
        <v>210980</v>
      </c>
      <c r="U11" s="516">
        <v>56024</v>
      </c>
      <c r="V11" s="515">
        <v>139895</v>
      </c>
      <c r="W11" s="516">
        <f t="shared" si="6"/>
        <v>9466</v>
      </c>
      <c r="X11" s="516">
        <v>5595</v>
      </c>
      <c r="Y11" s="521">
        <f t="shared" si="7"/>
        <v>27.27755191469679</v>
      </c>
      <c r="Z11" s="520">
        <v>167862</v>
      </c>
      <c r="AA11" s="516">
        <v>43939</v>
      </c>
      <c r="AB11" s="516">
        <v>111648</v>
      </c>
      <c r="AC11" s="516">
        <f t="shared" si="8"/>
        <v>6218</v>
      </c>
      <c r="AD11" s="516">
        <v>6057</v>
      </c>
      <c r="AE11" s="521">
        <f t="shared" si="9"/>
        <v>27.155526714254812</v>
      </c>
    </row>
    <row r="12" spans="1:31">
      <c r="A12" s="2229" t="s">
        <v>417</v>
      </c>
      <c r="B12" s="2230">
        <v>186955</v>
      </c>
      <c r="C12" s="2231">
        <v>23534</v>
      </c>
      <c r="D12" s="2232">
        <v>151392</v>
      </c>
      <c r="E12" s="524">
        <f t="shared" si="0"/>
        <v>8856</v>
      </c>
      <c r="F12" s="2231">
        <v>3173</v>
      </c>
      <c r="G12" s="2233">
        <f t="shared" si="1"/>
        <v>12.805388993481406</v>
      </c>
      <c r="H12" s="2230">
        <v>160373</v>
      </c>
      <c r="I12" s="2231">
        <v>23449</v>
      </c>
      <c r="J12" s="2234">
        <v>124695</v>
      </c>
      <c r="K12" s="524">
        <f t="shared" si="2"/>
        <v>8742</v>
      </c>
      <c r="L12" s="2231">
        <v>3487</v>
      </c>
      <c r="M12" s="2233">
        <f t="shared" si="3"/>
        <v>14.946521678161211</v>
      </c>
      <c r="N12" s="2235">
        <v>171733</v>
      </c>
      <c r="O12" s="2231">
        <v>32763</v>
      </c>
      <c r="P12" s="2232">
        <v>125414</v>
      </c>
      <c r="Q12" s="524">
        <f t="shared" si="4"/>
        <v>10505</v>
      </c>
      <c r="R12" s="2232">
        <v>3051</v>
      </c>
      <c r="S12" s="2236">
        <f t="shared" si="5"/>
        <v>19.422937835690828</v>
      </c>
      <c r="T12" s="2230">
        <v>186728</v>
      </c>
      <c r="U12" s="2231">
        <v>41879</v>
      </c>
      <c r="V12" s="2234">
        <v>128986</v>
      </c>
      <c r="W12" s="524">
        <f t="shared" si="6"/>
        <v>11298</v>
      </c>
      <c r="X12" s="2231">
        <v>4565</v>
      </c>
      <c r="Y12" s="2236">
        <f t="shared" si="7"/>
        <v>22.989849749949222</v>
      </c>
      <c r="Z12" s="2235">
        <v>204929</v>
      </c>
      <c r="AA12" s="2231">
        <v>48445</v>
      </c>
      <c r="AB12" s="2231">
        <v>138745</v>
      </c>
      <c r="AC12" s="524">
        <f t="shared" si="8"/>
        <v>10153</v>
      </c>
      <c r="AD12" s="2231">
        <v>7586</v>
      </c>
      <c r="AE12" s="2236">
        <f t="shared" si="9"/>
        <v>24.548628530021332</v>
      </c>
    </row>
    <row r="13" spans="1:31" ht="14.25" thickBot="1">
      <c r="A13" s="2237" t="s">
        <v>1234</v>
      </c>
      <c r="B13" s="2238">
        <v>229304</v>
      </c>
      <c r="C13" s="2239">
        <v>20552</v>
      </c>
      <c r="D13" s="2239">
        <v>191580</v>
      </c>
      <c r="E13" s="2608">
        <f t="shared" si="0"/>
        <v>13407</v>
      </c>
      <c r="F13" s="2239">
        <v>3765</v>
      </c>
      <c r="G13" s="2240">
        <f t="shared" si="1"/>
        <v>9.1123929785979367</v>
      </c>
      <c r="H13" s="2238">
        <v>181910</v>
      </c>
      <c r="I13" s="2239">
        <v>22261</v>
      </c>
      <c r="J13" s="2239">
        <v>144328</v>
      </c>
      <c r="K13" s="2608">
        <f t="shared" si="2"/>
        <v>11388</v>
      </c>
      <c r="L13" s="2239">
        <v>3933</v>
      </c>
      <c r="M13" s="2240">
        <f t="shared" si="3"/>
        <v>12.50779595116223</v>
      </c>
      <c r="N13" s="2238">
        <v>157962</v>
      </c>
      <c r="O13" s="2239">
        <v>24145</v>
      </c>
      <c r="P13" s="2239">
        <v>120120</v>
      </c>
      <c r="Q13" s="2608">
        <f t="shared" si="4"/>
        <v>11104</v>
      </c>
      <c r="R13" s="2241">
        <v>2593</v>
      </c>
      <c r="S13" s="2242">
        <f t="shared" si="5"/>
        <v>15.54042312172956</v>
      </c>
      <c r="T13" s="2238">
        <v>168080</v>
      </c>
      <c r="U13" s="2239">
        <v>29720</v>
      </c>
      <c r="V13" s="2239">
        <v>122419</v>
      </c>
      <c r="W13" s="2608">
        <f t="shared" si="6"/>
        <v>12394</v>
      </c>
      <c r="X13" s="2241">
        <v>3547</v>
      </c>
      <c r="Y13" s="2242">
        <f t="shared" si="7"/>
        <v>18.063245671081184</v>
      </c>
      <c r="Z13" s="2238">
        <v>180698</v>
      </c>
      <c r="AA13" s="2239">
        <v>37119</v>
      </c>
      <c r="AB13" s="2239">
        <v>124680</v>
      </c>
      <c r="AC13" s="2608">
        <f t="shared" si="8"/>
        <v>11829</v>
      </c>
      <c r="AD13" s="2605">
        <v>7070</v>
      </c>
      <c r="AE13" s="2242">
        <f t="shared" si="9"/>
        <v>21.378464302992604</v>
      </c>
    </row>
    <row r="14" spans="1:31">
      <c r="A14" s="530" t="s">
        <v>418</v>
      </c>
      <c r="B14" s="530"/>
      <c r="C14" s="530"/>
      <c r="D14" s="530"/>
      <c r="E14" s="530"/>
      <c r="F14" s="2297" t="s">
        <v>1263</v>
      </c>
      <c r="G14" s="2296">
        <f>AVERAGE(G12:G13)</f>
        <v>10.958890986039671</v>
      </c>
      <c r="H14" s="530"/>
      <c r="I14" s="530"/>
      <c r="J14" s="530"/>
      <c r="K14" s="530"/>
      <c r="L14" s="2295" t="s">
        <v>1263</v>
      </c>
      <c r="M14" s="2296">
        <f>AVERAGE(M12:M13)</f>
        <v>13.72715881466172</v>
      </c>
      <c r="N14" s="530"/>
      <c r="O14" s="530"/>
      <c r="P14" s="530"/>
      <c r="Q14" s="530"/>
      <c r="R14" s="2295" t="s">
        <v>1263</v>
      </c>
      <c r="S14" s="2296">
        <f>AVERAGE(S12:S13)</f>
        <v>17.481680478710196</v>
      </c>
      <c r="T14" s="530"/>
      <c r="U14" s="530"/>
      <c r="V14" s="530"/>
      <c r="W14" s="530"/>
      <c r="X14" s="2295" t="s">
        <v>1263</v>
      </c>
      <c r="Y14" s="2296">
        <f>AVERAGE(Y12:Y13)</f>
        <v>20.526547710515203</v>
      </c>
      <c r="Z14" s="530"/>
      <c r="AA14" s="530"/>
      <c r="AB14" s="530"/>
      <c r="AC14" s="530"/>
      <c r="AD14" s="2295" t="s">
        <v>1263</v>
      </c>
      <c r="AE14" s="2296">
        <f>AVERAGE(AE12:AE13)</f>
        <v>22.963546416506968</v>
      </c>
    </row>
    <row r="15" spans="1:31">
      <c r="G15" s="2294" t="s">
        <v>1264</v>
      </c>
    </row>
    <row r="17" spans="1:31" ht="14.25" thickBot="1">
      <c r="A17" s="482" t="s">
        <v>419</v>
      </c>
      <c r="B17" s="478"/>
      <c r="C17" s="478"/>
      <c r="D17" s="478"/>
      <c r="E17" s="478"/>
      <c r="F17" s="478"/>
      <c r="G17" s="478"/>
      <c r="H17" s="478"/>
      <c r="I17" s="478"/>
      <c r="J17" s="478"/>
      <c r="K17" s="478"/>
      <c r="L17" s="478"/>
      <c r="M17" s="478"/>
      <c r="N17" s="483"/>
      <c r="O17" s="483"/>
      <c r="P17" s="483"/>
      <c r="Q17" s="478"/>
      <c r="R17" s="483"/>
      <c r="S17" s="483"/>
      <c r="T17" s="483"/>
      <c r="U17" s="483"/>
      <c r="V17" s="483"/>
      <c r="W17" s="478"/>
      <c r="X17" s="483" t="s">
        <v>400</v>
      </c>
      <c r="Y17" s="483"/>
      <c r="Z17" s="483"/>
      <c r="AA17" s="483"/>
      <c r="AB17" s="483"/>
      <c r="AC17" s="478"/>
      <c r="AD17" s="483"/>
      <c r="AE17" s="483"/>
    </row>
    <row r="18" spans="1:31">
      <c r="A18" s="484"/>
      <c r="B18" s="3095" t="s">
        <v>401</v>
      </c>
      <c r="C18" s="3096"/>
      <c r="D18" s="3096"/>
      <c r="E18" s="3096"/>
      <c r="F18" s="3096"/>
      <c r="G18" s="3097"/>
      <c r="H18" s="3095" t="s">
        <v>402</v>
      </c>
      <c r="I18" s="3096"/>
      <c r="J18" s="3096"/>
      <c r="K18" s="3096"/>
      <c r="L18" s="3096"/>
      <c r="M18" s="3097"/>
      <c r="N18" s="3095" t="s">
        <v>403</v>
      </c>
      <c r="O18" s="3096"/>
      <c r="P18" s="3096"/>
      <c r="Q18" s="3096"/>
      <c r="R18" s="3096"/>
      <c r="S18" s="3097"/>
      <c r="T18" s="3096" t="s">
        <v>404</v>
      </c>
      <c r="U18" s="3096"/>
      <c r="V18" s="3096"/>
      <c r="W18" s="3096"/>
      <c r="X18" s="3096"/>
      <c r="Y18" s="3096"/>
      <c r="Z18" s="3095" t="s">
        <v>438</v>
      </c>
      <c r="AA18" s="3096"/>
      <c r="AB18" s="3096"/>
      <c r="AC18" s="3096"/>
      <c r="AD18" s="3096"/>
      <c r="AE18" s="3097"/>
    </row>
    <row r="19" spans="1:31">
      <c r="A19" s="485" t="s">
        <v>331</v>
      </c>
      <c r="B19" s="2202" t="s">
        <v>405</v>
      </c>
      <c r="C19" s="486" t="s">
        <v>406</v>
      </c>
      <c r="D19" s="487" t="s">
        <v>407</v>
      </c>
      <c r="E19" s="492" t="s">
        <v>1441</v>
      </c>
      <c r="F19" s="487" t="s">
        <v>408</v>
      </c>
      <c r="G19" s="2285" t="s">
        <v>409</v>
      </c>
      <c r="H19" s="488" t="s">
        <v>405</v>
      </c>
      <c r="I19" s="489" t="s">
        <v>406</v>
      </c>
      <c r="J19" s="490" t="s">
        <v>407</v>
      </c>
      <c r="K19" s="492" t="s">
        <v>1441</v>
      </c>
      <c r="L19" s="489" t="s">
        <v>408</v>
      </c>
      <c r="M19" s="2285" t="s">
        <v>409</v>
      </c>
      <c r="N19" s="488" t="s">
        <v>405</v>
      </c>
      <c r="O19" s="489" t="s">
        <v>406</v>
      </c>
      <c r="P19" s="490" t="s">
        <v>407</v>
      </c>
      <c r="Q19" s="492" t="s">
        <v>1441</v>
      </c>
      <c r="R19" s="489" t="s">
        <v>408</v>
      </c>
      <c r="S19" s="2285" t="s">
        <v>409</v>
      </c>
      <c r="T19" s="490" t="s">
        <v>405</v>
      </c>
      <c r="U19" s="489" t="s">
        <v>406</v>
      </c>
      <c r="V19" s="490" t="s">
        <v>407</v>
      </c>
      <c r="W19" s="492" t="s">
        <v>1441</v>
      </c>
      <c r="X19" s="489" t="s">
        <v>408</v>
      </c>
      <c r="Y19" s="2283" t="s">
        <v>409</v>
      </c>
      <c r="Z19" s="1141" t="s">
        <v>405</v>
      </c>
      <c r="AA19" s="489" t="s">
        <v>406</v>
      </c>
      <c r="AB19" s="489" t="s">
        <v>407</v>
      </c>
      <c r="AC19" s="492" t="s">
        <v>1441</v>
      </c>
      <c r="AD19" s="489" t="s">
        <v>408</v>
      </c>
      <c r="AE19" s="491" t="s">
        <v>409</v>
      </c>
    </row>
    <row r="20" spans="1:31" ht="14.25" thickBot="1">
      <c r="A20" s="493" t="s">
        <v>410</v>
      </c>
      <c r="B20" s="1142"/>
      <c r="C20" s="494"/>
      <c r="D20" s="495"/>
      <c r="E20" s="496"/>
      <c r="F20" s="495"/>
      <c r="G20" s="2286"/>
      <c r="H20" s="497"/>
      <c r="I20" s="495"/>
      <c r="J20" s="494"/>
      <c r="K20" s="496"/>
      <c r="L20" s="495"/>
      <c r="M20" s="2286"/>
      <c r="N20" s="497"/>
      <c r="O20" s="495"/>
      <c r="P20" s="494"/>
      <c r="Q20" s="496"/>
      <c r="R20" s="495"/>
      <c r="S20" s="2286"/>
      <c r="T20" s="494"/>
      <c r="U20" s="495"/>
      <c r="V20" s="494"/>
      <c r="W20" s="496"/>
      <c r="X20" s="495"/>
      <c r="Y20" s="2284"/>
      <c r="Z20" s="1142"/>
      <c r="AA20" s="495"/>
      <c r="AB20" s="495"/>
      <c r="AC20" s="496"/>
      <c r="AD20" s="495"/>
      <c r="AE20" s="498"/>
    </row>
    <row r="21" spans="1:31">
      <c r="A21" s="485" t="s">
        <v>405</v>
      </c>
      <c r="B21" s="504">
        <v>2469400</v>
      </c>
      <c r="C21" s="499">
        <v>592363</v>
      </c>
      <c r="D21" s="500">
        <v>1433914</v>
      </c>
      <c r="E21" s="2607">
        <f>B21-(C21+D21+F21)</f>
        <v>419650</v>
      </c>
      <c r="F21" s="531">
        <v>23473</v>
      </c>
      <c r="G21" s="503">
        <f>C21/(B21-F21)*100</f>
        <v>24.218343392914015</v>
      </c>
      <c r="H21" s="502">
        <v>2514534</v>
      </c>
      <c r="I21" s="500">
        <v>588221</v>
      </c>
      <c r="J21" s="499">
        <v>1432619</v>
      </c>
      <c r="K21" s="2607">
        <f>H21-(I21+J21+L21)</f>
        <v>465506</v>
      </c>
      <c r="L21" s="500">
        <v>28188</v>
      </c>
      <c r="M21" s="503">
        <f>I21/(H21-L21)*100</f>
        <v>23.658050810305564</v>
      </c>
      <c r="N21" s="504">
        <v>2530474</v>
      </c>
      <c r="O21" s="500">
        <v>587393</v>
      </c>
      <c r="P21" s="500">
        <v>1413031</v>
      </c>
      <c r="Q21" s="2607">
        <f>N21-(O21+P21+R21)</f>
        <v>488819</v>
      </c>
      <c r="R21" s="569">
        <v>41231</v>
      </c>
      <c r="S21" s="503">
        <f>O21/(N21-R21)*100</f>
        <v>23.597254265654257</v>
      </c>
      <c r="T21" s="499">
        <v>2519245</v>
      </c>
      <c r="U21" s="500">
        <v>583171</v>
      </c>
      <c r="V21" s="499">
        <v>1386224</v>
      </c>
      <c r="W21" s="2607">
        <f>T21-(U21+V21+X21)</f>
        <v>509187</v>
      </c>
      <c r="X21" s="500">
        <v>40663</v>
      </c>
      <c r="Y21" s="532">
        <f>U21/(T21-X21)*100</f>
        <v>23.528412616568666</v>
      </c>
      <c r="Z21" s="504">
        <v>2457253</v>
      </c>
      <c r="AA21" s="500">
        <v>555299</v>
      </c>
      <c r="AB21" s="500">
        <v>1338230</v>
      </c>
      <c r="AC21" s="2607">
        <f>Z21-(AA21+AB21+AD21)</f>
        <v>479371</v>
      </c>
      <c r="AD21" s="500">
        <v>84353</v>
      </c>
      <c r="AE21" s="503">
        <f>AA21/(Z21-AD21)*100</f>
        <v>23.40170255805133</v>
      </c>
    </row>
    <row r="22" spans="1:31">
      <c r="A22" s="506" t="s">
        <v>411</v>
      </c>
      <c r="B22" s="512">
        <v>163242</v>
      </c>
      <c r="C22" s="507">
        <v>161899</v>
      </c>
      <c r="D22" s="508">
        <v>1263</v>
      </c>
      <c r="E22" s="501">
        <f t="shared" ref="E22:E29" si="10">B22-(C22+D22+F22)</f>
        <v>67</v>
      </c>
      <c r="F22" s="533">
        <v>13</v>
      </c>
      <c r="G22" s="511">
        <f t="shared" ref="G22:G29" si="11">C22/(B22-F22)*100</f>
        <v>99.185193807472942</v>
      </c>
      <c r="H22" s="510">
        <v>143306</v>
      </c>
      <c r="I22" s="508">
        <v>142162</v>
      </c>
      <c r="J22" s="507">
        <v>1059</v>
      </c>
      <c r="K22" s="501">
        <f t="shared" ref="K22:K29" si="12">H22-(I22+J22+L22)</f>
        <v>74</v>
      </c>
      <c r="L22" s="508">
        <v>11</v>
      </c>
      <c r="M22" s="511">
        <f t="shared" ref="M22:M29" si="13">I22/(H22-L22)*100</f>
        <v>99.209323423706337</v>
      </c>
      <c r="N22" s="512">
        <v>132471</v>
      </c>
      <c r="O22" s="508">
        <v>131061</v>
      </c>
      <c r="P22" s="508">
        <v>765</v>
      </c>
      <c r="Q22" s="501">
        <f t="shared" ref="Q22:Q29" si="14">N22-(O22+P22+R22)</f>
        <v>80</v>
      </c>
      <c r="R22" s="588">
        <v>565</v>
      </c>
      <c r="S22" s="511">
        <f t="shared" ref="S22:S29" si="15">O22/(N22-R22)*100</f>
        <v>99.359392294512759</v>
      </c>
      <c r="T22" s="507">
        <v>133683</v>
      </c>
      <c r="U22" s="508">
        <v>131902</v>
      </c>
      <c r="V22" s="507">
        <v>636</v>
      </c>
      <c r="W22" s="501">
        <f t="shared" ref="W22:W29" si="16">T22-(U22+V22+X22)</f>
        <v>64</v>
      </c>
      <c r="X22" s="508">
        <v>1081</v>
      </c>
      <c r="Y22" s="534">
        <f t="shared" ref="Y22:Y29" si="17">U22/(T22-X22)*100</f>
        <v>99.472104493144897</v>
      </c>
      <c r="Z22" s="512">
        <v>122811</v>
      </c>
      <c r="AA22" s="508">
        <v>122063</v>
      </c>
      <c r="AB22" s="508">
        <v>366</v>
      </c>
      <c r="AC22" s="501">
        <f t="shared" ref="AC22:AC29" si="18">Z22-(AA22+AB22+AD22)</f>
        <v>46</v>
      </c>
      <c r="AD22" s="508">
        <v>336</v>
      </c>
      <c r="AE22" s="511">
        <f t="shared" ref="AE22:AE29" si="19">AA22/(Z22-AD22)*100</f>
        <v>99.663604817309661</v>
      </c>
    </row>
    <row r="23" spans="1:31">
      <c r="A23" s="485" t="s">
        <v>412</v>
      </c>
      <c r="B23" s="504">
        <v>185528</v>
      </c>
      <c r="C23" s="499">
        <v>164499</v>
      </c>
      <c r="D23" s="500">
        <v>19750</v>
      </c>
      <c r="E23" s="516">
        <f t="shared" si="10"/>
        <v>1223</v>
      </c>
      <c r="F23" s="531">
        <v>56</v>
      </c>
      <c r="G23" s="503">
        <f t="shared" si="11"/>
        <v>88.692093685300208</v>
      </c>
      <c r="H23" s="502">
        <v>159484</v>
      </c>
      <c r="I23" s="500">
        <v>143500</v>
      </c>
      <c r="J23" s="499">
        <v>14558</v>
      </c>
      <c r="K23" s="516">
        <f t="shared" si="12"/>
        <v>1331</v>
      </c>
      <c r="L23" s="500">
        <v>95</v>
      </c>
      <c r="M23" s="503">
        <f t="shared" si="13"/>
        <v>90.031307053811744</v>
      </c>
      <c r="N23" s="504">
        <v>140032</v>
      </c>
      <c r="O23" s="500">
        <v>124865</v>
      </c>
      <c r="P23" s="500">
        <v>12183</v>
      </c>
      <c r="Q23" s="516">
        <f t="shared" si="14"/>
        <v>1150</v>
      </c>
      <c r="R23" s="569">
        <v>1834</v>
      </c>
      <c r="S23" s="503">
        <f t="shared" si="15"/>
        <v>90.352248223563294</v>
      </c>
      <c r="T23" s="499">
        <v>127614</v>
      </c>
      <c r="U23" s="500">
        <v>115149</v>
      </c>
      <c r="V23" s="499">
        <v>8796</v>
      </c>
      <c r="W23" s="516">
        <f t="shared" si="16"/>
        <v>840</v>
      </c>
      <c r="X23" s="500">
        <v>2829</v>
      </c>
      <c r="Y23" s="532">
        <f t="shared" si="17"/>
        <v>92.277918018992665</v>
      </c>
      <c r="Z23" s="504">
        <v>125970</v>
      </c>
      <c r="AA23" s="500">
        <v>112839</v>
      </c>
      <c r="AB23" s="500">
        <v>7845</v>
      </c>
      <c r="AC23" s="516">
        <f t="shared" si="18"/>
        <v>621</v>
      </c>
      <c r="AD23" s="500">
        <v>4665</v>
      </c>
      <c r="AE23" s="503">
        <f t="shared" si="19"/>
        <v>93.020897737108939</v>
      </c>
    </row>
    <row r="24" spans="1:31">
      <c r="A24" s="485" t="s">
        <v>413</v>
      </c>
      <c r="B24" s="504">
        <v>219926</v>
      </c>
      <c r="C24" s="499">
        <v>117023</v>
      </c>
      <c r="D24" s="500">
        <v>97734</v>
      </c>
      <c r="E24" s="524">
        <f t="shared" si="10"/>
        <v>4985</v>
      </c>
      <c r="F24" s="531">
        <v>184</v>
      </c>
      <c r="G24" s="503">
        <f t="shared" si="11"/>
        <v>53.254725996850851</v>
      </c>
      <c r="H24" s="502">
        <v>179006</v>
      </c>
      <c r="I24" s="500">
        <v>106784</v>
      </c>
      <c r="J24" s="499">
        <v>67427</v>
      </c>
      <c r="K24" s="524">
        <f t="shared" si="12"/>
        <v>4632</v>
      </c>
      <c r="L24" s="500">
        <v>163</v>
      </c>
      <c r="M24" s="503">
        <f t="shared" si="13"/>
        <v>59.708235715124438</v>
      </c>
      <c r="N24" s="504">
        <v>153856</v>
      </c>
      <c r="O24" s="500">
        <v>93364</v>
      </c>
      <c r="P24" s="500">
        <v>54571</v>
      </c>
      <c r="Q24" s="524">
        <f t="shared" si="14"/>
        <v>3646</v>
      </c>
      <c r="R24" s="569">
        <v>2275</v>
      </c>
      <c r="S24" s="503">
        <f t="shared" si="15"/>
        <v>61.593471477295971</v>
      </c>
      <c r="T24" s="499">
        <v>132438</v>
      </c>
      <c r="U24" s="500">
        <v>80795</v>
      </c>
      <c r="V24" s="499">
        <v>45150</v>
      </c>
      <c r="W24" s="524">
        <f t="shared" si="16"/>
        <v>3006</v>
      </c>
      <c r="X24" s="500">
        <v>3487</v>
      </c>
      <c r="Y24" s="532">
        <f t="shared" si="17"/>
        <v>62.655582352986791</v>
      </c>
      <c r="Z24" s="504">
        <v>118696</v>
      </c>
      <c r="AA24" s="500">
        <v>71099</v>
      </c>
      <c r="AB24" s="500">
        <v>40118</v>
      </c>
      <c r="AC24" s="524">
        <f t="shared" si="18"/>
        <v>2253</v>
      </c>
      <c r="AD24" s="500">
        <v>5226</v>
      </c>
      <c r="AE24" s="503">
        <f t="shared" si="19"/>
        <v>62.658852560148063</v>
      </c>
    </row>
    <row r="25" spans="1:31">
      <c r="A25" s="514" t="s">
        <v>414</v>
      </c>
      <c r="B25" s="520">
        <v>197212</v>
      </c>
      <c r="C25" s="515">
        <v>51200</v>
      </c>
      <c r="D25" s="516">
        <v>137417</v>
      </c>
      <c r="E25" s="501">
        <f t="shared" si="10"/>
        <v>8311</v>
      </c>
      <c r="F25" s="535">
        <v>284</v>
      </c>
      <c r="G25" s="519">
        <f t="shared" si="11"/>
        <v>25.999350016249593</v>
      </c>
      <c r="H25" s="518">
        <v>220103</v>
      </c>
      <c r="I25" s="516">
        <v>68271</v>
      </c>
      <c r="J25" s="515">
        <v>140330</v>
      </c>
      <c r="K25" s="501">
        <f t="shared" si="12"/>
        <v>11156</v>
      </c>
      <c r="L25" s="516">
        <v>346</v>
      </c>
      <c r="M25" s="519">
        <f t="shared" si="13"/>
        <v>31.06658718493609</v>
      </c>
      <c r="N25" s="520">
        <v>180189</v>
      </c>
      <c r="O25" s="516">
        <v>62263</v>
      </c>
      <c r="P25" s="516">
        <v>107800</v>
      </c>
      <c r="Q25" s="501">
        <f t="shared" si="14"/>
        <v>7819</v>
      </c>
      <c r="R25" s="555">
        <v>2307</v>
      </c>
      <c r="S25" s="519">
        <f t="shared" si="15"/>
        <v>35.002417332838625</v>
      </c>
      <c r="T25" s="515">
        <v>153026</v>
      </c>
      <c r="U25" s="516">
        <v>53718</v>
      </c>
      <c r="V25" s="515">
        <v>89639</v>
      </c>
      <c r="W25" s="501">
        <f t="shared" si="16"/>
        <v>6363</v>
      </c>
      <c r="X25" s="516">
        <v>3306</v>
      </c>
      <c r="Y25" s="536">
        <f t="shared" si="17"/>
        <v>35.878974084958585</v>
      </c>
      <c r="Z25" s="520">
        <v>130762</v>
      </c>
      <c r="AA25" s="516">
        <v>44000</v>
      </c>
      <c r="AB25" s="516">
        <v>77723</v>
      </c>
      <c r="AC25" s="501">
        <f t="shared" si="18"/>
        <v>5004</v>
      </c>
      <c r="AD25" s="516">
        <v>4035</v>
      </c>
      <c r="AE25" s="519">
        <f t="shared" si="19"/>
        <v>34.720304276121112</v>
      </c>
    </row>
    <row r="26" spans="1:31">
      <c r="A26" s="522" t="s">
        <v>415</v>
      </c>
      <c r="B26" s="528">
        <v>181120</v>
      </c>
      <c r="C26" s="523">
        <v>24669</v>
      </c>
      <c r="D26" s="524">
        <v>144063</v>
      </c>
      <c r="E26" s="501">
        <f t="shared" si="10"/>
        <v>10766</v>
      </c>
      <c r="F26" s="537">
        <v>1622</v>
      </c>
      <c r="G26" s="527">
        <f t="shared" si="11"/>
        <v>13.743328616474834</v>
      </c>
      <c r="H26" s="526">
        <v>197229</v>
      </c>
      <c r="I26" s="524">
        <v>35869</v>
      </c>
      <c r="J26" s="523">
        <v>143983</v>
      </c>
      <c r="K26" s="501">
        <f t="shared" si="12"/>
        <v>14302</v>
      </c>
      <c r="L26" s="524">
        <v>3075</v>
      </c>
      <c r="M26" s="527">
        <f t="shared" si="13"/>
        <v>18.474509925110993</v>
      </c>
      <c r="N26" s="528">
        <v>220983</v>
      </c>
      <c r="O26" s="524">
        <v>49810</v>
      </c>
      <c r="P26" s="524">
        <v>152926</v>
      </c>
      <c r="Q26" s="501">
        <f t="shared" si="14"/>
        <v>15263</v>
      </c>
      <c r="R26" s="575">
        <v>2984</v>
      </c>
      <c r="S26" s="527">
        <f t="shared" si="15"/>
        <v>22.848728663892953</v>
      </c>
      <c r="T26" s="523">
        <v>179315</v>
      </c>
      <c r="U26" s="524">
        <v>43756</v>
      </c>
      <c r="V26" s="523">
        <v>121289</v>
      </c>
      <c r="W26" s="501">
        <f t="shared" si="16"/>
        <v>11098</v>
      </c>
      <c r="X26" s="524">
        <v>3172</v>
      </c>
      <c r="Y26" s="538">
        <f t="shared" si="17"/>
        <v>24.841180177469443</v>
      </c>
      <c r="Z26" s="528">
        <v>151702</v>
      </c>
      <c r="AA26" s="524">
        <v>35064</v>
      </c>
      <c r="AB26" s="524">
        <v>104246</v>
      </c>
      <c r="AC26" s="501">
        <f t="shared" si="18"/>
        <v>8308</v>
      </c>
      <c r="AD26" s="524">
        <v>4084</v>
      </c>
      <c r="AE26" s="527">
        <f t="shared" si="19"/>
        <v>23.753200829167177</v>
      </c>
    </row>
    <row r="27" spans="1:31">
      <c r="A27" s="485" t="s">
        <v>416</v>
      </c>
      <c r="B27" s="504">
        <v>169940</v>
      </c>
      <c r="C27" s="499">
        <v>14588</v>
      </c>
      <c r="D27" s="500">
        <v>141846</v>
      </c>
      <c r="E27" s="516">
        <f t="shared" si="10"/>
        <v>11961</v>
      </c>
      <c r="F27" s="531">
        <v>1545</v>
      </c>
      <c r="G27" s="503">
        <f t="shared" si="11"/>
        <v>8.6629650524065447</v>
      </c>
      <c r="H27" s="502">
        <v>181437</v>
      </c>
      <c r="I27" s="500">
        <v>21856</v>
      </c>
      <c r="J27" s="499">
        <v>140879</v>
      </c>
      <c r="K27" s="516">
        <f t="shared" si="12"/>
        <v>16392</v>
      </c>
      <c r="L27" s="500">
        <v>2310</v>
      </c>
      <c r="M27" s="503">
        <f t="shared" si="13"/>
        <v>12.201399007408153</v>
      </c>
      <c r="N27" s="504">
        <v>197672</v>
      </c>
      <c r="O27" s="500">
        <v>33683</v>
      </c>
      <c r="P27" s="500">
        <v>142743</v>
      </c>
      <c r="Q27" s="516">
        <f t="shared" si="14"/>
        <v>18366</v>
      </c>
      <c r="R27" s="569">
        <v>2880</v>
      </c>
      <c r="S27" s="503">
        <f t="shared" si="15"/>
        <v>17.29177789642285</v>
      </c>
      <c r="T27" s="499">
        <v>219644</v>
      </c>
      <c r="U27" s="500">
        <v>42100</v>
      </c>
      <c r="V27" s="499">
        <v>154750</v>
      </c>
      <c r="W27" s="516">
        <f t="shared" si="16"/>
        <v>19525</v>
      </c>
      <c r="X27" s="500">
        <v>3269</v>
      </c>
      <c r="Y27" s="532">
        <f t="shared" si="17"/>
        <v>19.456961294049684</v>
      </c>
      <c r="Z27" s="504">
        <v>176842</v>
      </c>
      <c r="AA27" s="500">
        <v>34148</v>
      </c>
      <c r="AB27" s="500">
        <v>124886</v>
      </c>
      <c r="AC27" s="516">
        <f t="shared" si="18"/>
        <v>13219</v>
      </c>
      <c r="AD27" s="500">
        <v>4589</v>
      </c>
      <c r="AE27" s="503">
        <f t="shared" si="19"/>
        <v>19.824328168449895</v>
      </c>
    </row>
    <row r="28" spans="1:31">
      <c r="A28" s="2229" t="s">
        <v>417</v>
      </c>
      <c r="B28" s="2235">
        <v>192651</v>
      </c>
      <c r="C28" s="2234">
        <v>11765</v>
      </c>
      <c r="D28" s="2231">
        <v>162473</v>
      </c>
      <c r="E28" s="524">
        <f t="shared" si="10"/>
        <v>16831</v>
      </c>
      <c r="F28" s="2244">
        <v>1582</v>
      </c>
      <c r="G28" s="2233">
        <f t="shared" si="11"/>
        <v>6.157461440631395</v>
      </c>
      <c r="H28" s="2230">
        <v>169101</v>
      </c>
      <c r="I28" s="2231">
        <v>13938</v>
      </c>
      <c r="J28" s="2234">
        <v>136757</v>
      </c>
      <c r="K28" s="524">
        <f t="shared" si="12"/>
        <v>16562</v>
      </c>
      <c r="L28" s="2231">
        <v>1844</v>
      </c>
      <c r="M28" s="2233">
        <f t="shared" si="13"/>
        <v>8.3332835098082594</v>
      </c>
      <c r="N28" s="2235">
        <v>181118</v>
      </c>
      <c r="O28" s="2231">
        <v>22597</v>
      </c>
      <c r="P28" s="2231">
        <v>135954</v>
      </c>
      <c r="Q28" s="524">
        <f t="shared" si="14"/>
        <v>20061</v>
      </c>
      <c r="R28" s="595">
        <v>2506</v>
      </c>
      <c r="S28" s="2233">
        <f t="shared" si="15"/>
        <v>12.651445591561597</v>
      </c>
      <c r="T28" s="2234">
        <v>196428</v>
      </c>
      <c r="U28" s="2231">
        <v>31687</v>
      </c>
      <c r="V28" s="2234">
        <v>139877</v>
      </c>
      <c r="W28" s="524">
        <f t="shared" si="16"/>
        <v>22148</v>
      </c>
      <c r="X28" s="2231">
        <v>2716</v>
      </c>
      <c r="Y28" s="2243">
        <f t="shared" si="17"/>
        <v>16.357788882464693</v>
      </c>
      <c r="Z28" s="2235">
        <v>216558</v>
      </c>
      <c r="AA28" s="2231">
        <v>36815</v>
      </c>
      <c r="AB28" s="2231">
        <v>152311</v>
      </c>
      <c r="AC28" s="524">
        <f t="shared" si="18"/>
        <v>21320</v>
      </c>
      <c r="AD28" s="2231">
        <v>6112</v>
      </c>
      <c r="AE28" s="2233">
        <f t="shared" si="19"/>
        <v>17.493798884274351</v>
      </c>
    </row>
    <row r="29" spans="1:31" ht="14.25" thickBot="1">
      <c r="A29" s="2237" t="s">
        <v>1234</v>
      </c>
      <c r="B29" s="2238">
        <v>235528</v>
      </c>
      <c r="C29" s="2239">
        <v>12628</v>
      </c>
      <c r="D29" s="2239">
        <v>194735</v>
      </c>
      <c r="E29" s="2608">
        <f t="shared" si="10"/>
        <v>26018</v>
      </c>
      <c r="F29" s="2239">
        <v>2147</v>
      </c>
      <c r="G29" s="2240">
        <f t="shared" si="11"/>
        <v>5.4108946315252737</v>
      </c>
      <c r="H29" s="2238">
        <v>191162</v>
      </c>
      <c r="I29" s="2239">
        <v>11594</v>
      </c>
      <c r="J29" s="2239">
        <v>156055</v>
      </c>
      <c r="K29" s="2608">
        <f t="shared" si="12"/>
        <v>21568</v>
      </c>
      <c r="L29" s="2239">
        <v>1945</v>
      </c>
      <c r="M29" s="2240">
        <f t="shared" si="13"/>
        <v>6.1273564214631877</v>
      </c>
      <c r="N29" s="2238">
        <v>168498</v>
      </c>
      <c r="O29" s="2239">
        <v>14659</v>
      </c>
      <c r="P29" s="2239">
        <v>131308</v>
      </c>
      <c r="Q29" s="2608">
        <f t="shared" si="14"/>
        <v>20479</v>
      </c>
      <c r="R29" s="2239">
        <v>2052</v>
      </c>
      <c r="S29" s="2240">
        <f t="shared" si="15"/>
        <v>8.8070605481657704</v>
      </c>
      <c r="T29" s="2245">
        <v>179695</v>
      </c>
      <c r="U29" s="2246">
        <v>21600</v>
      </c>
      <c r="V29" s="2246">
        <v>132425</v>
      </c>
      <c r="W29" s="2608">
        <f t="shared" si="16"/>
        <v>23519</v>
      </c>
      <c r="X29" s="2246">
        <v>2151</v>
      </c>
      <c r="Y29" s="2247">
        <f t="shared" si="17"/>
        <v>12.165998287748389</v>
      </c>
      <c r="Z29" s="2238">
        <v>193547</v>
      </c>
      <c r="AA29" s="2239">
        <v>28564</v>
      </c>
      <c r="AB29" s="2239">
        <v>136031</v>
      </c>
      <c r="AC29" s="2608">
        <f t="shared" si="18"/>
        <v>23567</v>
      </c>
      <c r="AD29" s="2606">
        <v>5385</v>
      </c>
      <c r="AE29" s="2240">
        <f t="shared" si="19"/>
        <v>15.180535921174307</v>
      </c>
    </row>
    <row r="30" spans="1:31">
      <c r="A30" s="530" t="s">
        <v>418</v>
      </c>
      <c r="B30" s="530"/>
      <c r="C30" s="530"/>
      <c r="D30" s="530"/>
      <c r="E30" s="530"/>
      <c r="F30" s="2297" t="s">
        <v>1263</v>
      </c>
      <c r="G30" s="2296">
        <f>AVERAGE(G28:G29)</f>
        <v>5.7841780360783339</v>
      </c>
      <c r="H30" s="530"/>
      <c r="I30" s="530"/>
      <c r="J30" s="530"/>
      <c r="K30" s="530"/>
      <c r="L30" s="2295" t="s">
        <v>1263</v>
      </c>
      <c r="M30" s="2296">
        <f>AVERAGE(M28:M29)</f>
        <v>7.230319965635724</v>
      </c>
      <c r="N30" s="530"/>
      <c r="O30" s="530"/>
      <c r="P30" s="530"/>
      <c r="Q30" s="530"/>
      <c r="R30" s="2295" t="s">
        <v>1263</v>
      </c>
      <c r="S30" s="2296">
        <f>AVERAGE(S28:S29)</f>
        <v>10.729253069863685</v>
      </c>
      <c r="T30" s="530"/>
      <c r="U30" s="530"/>
      <c r="V30" s="530"/>
      <c r="W30" s="530"/>
      <c r="X30" s="2295" t="s">
        <v>1263</v>
      </c>
      <c r="Y30" s="2296">
        <f>AVERAGE(Y28:Y29)</f>
        <v>14.261893585106542</v>
      </c>
      <c r="Z30" s="530"/>
      <c r="AA30" s="530"/>
      <c r="AB30" s="530"/>
      <c r="AC30" s="530"/>
      <c r="AD30" s="2295" t="s">
        <v>1263</v>
      </c>
      <c r="AE30" s="2296">
        <f>AVERAGE(AE28:AE29)</f>
        <v>16.337167402724329</v>
      </c>
    </row>
  </sheetData>
  <mergeCells count="10">
    <mergeCell ref="B2:G2"/>
    <mergeCell ref="B18:G18"/>
    <mergeCell ref="H2:M2"/>
    <mergeCell ref="H18:M18"/>
    <mergeCell ref="N2:S2"/>
    <mergeCell ref="T2:Y2"/>
    <mergeCell ref="Z2:AE2"/>
    <mergeCell ref="N18:S18"/>
    <mergeCell ref="T18:Y18"/>
    <mergeCell ref="Z18:AE18"/>
  </mergeCells>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36"/>
  <sheetViews>
    <sheetView workbookViewId="0">
      <pane xSplit="1" ySplit="4" topLeftCell="Q5" activePane="bottomRight" state="frozen"/>
      <selection pane="topRight" activeCell="B1" sqref="B1"/>
      <selection pane="bottomLeft" activeCell="A4" sqref="A4"/>
      <selection pane="bottomRight" activeCell="AC7" sqref="AC7"/>
    </sheetView>
  </sheetViews>
  <sheetFormatPr defaultRowHeight="13.5"/>
  <cols>
    <col min="1" max="1" width="46.125" customWidth="1"/>
    <col min="2" max="4" width="10.625" customWidth="1"/>
    <col min="8" max="10" width="10.625" customWidth="1"/>
    <col min="14" max="14" width="13" bestFit="1" customWidth="1"/>
    <col min="15" max="15" width="11.875" bestFit="1" customWidth="1"/>
    <col min="16" max="16" width="10.375" bestFit="1" customWidth="1"/>
  </cols>
  <sheetData>
    <row r="1" spans="1:19" ht="15" customHeight="1">
      <c r="A1" s="477" t="s">
        <v>1248</v>
      </c>
      <c r="B1" s="478"/>
      <c r="C1" s="478"/>
      <c r="E1" s="478"/>
      <c r="F1" s="478"/>
      <c r="G1" s="478" t="s">
        <v>1265</v>
      </c>
      <c r="H1" s="478"/>
      <c r="I1" s="478"/>
      <c r="K1" s="478"/>
      <c r="L1" s="478"/>
      <c r="M1" s="2268" t="s">
        <v>441</v>
      </c>
    </row>
    <row r="2" spans="1:19" ht="15" customHeight="1">
      <c r="A2" s="1120"/>
      <c r="B2" s="3098" t="s">
        <v>1237</v>
      </c>
      <c r="C2" s="3099"/>
      <c r="D2" s="3099"/>
      <c r="E2" s="3099"/>
      <c r="F2" s="3099"/>
      <c r="G2" s="3100"/>
      <c r="H2" s="3086" t="s">
        <v>1238</v>
      </c>
      <c r="I2" s="3087"/>
      <c r="J2" s="3087"/>
      <c r="K2" s="3087"/>
      <c r="L2" s="3087"/>
      <c r="M2" s="3101"/>
      <c r="N2" s="3086" t="s">
        <v>1247</v>
      </c>
      <c r="O2" s="3087"/>
      <c r="P2" s="3087"/>
      <c r="Q2" s="3087"/>
      <c r="R2" s="3087"/>
      <c r="S2" s="3101"/>
    </row>
    <row r="3" spans="1:19" ht="15" customHeight="1">
      <c r="A3" s="1121" t="s">
        <v>442</v>
      </c>
      <c r="B3" s="3087" t="s">
        <v>443</v>
      </c>
      <c r="C3" s="3087"/>
      <c r="D3" s="3101"/>
      <c r="E3" s="3086" t="s">
        <v>444</v>
      </c>
      <c r="F3" s="3087"/>
      <c r="G3" s="3101"/>
      <c r="H3" s="3086" t="s">
        <v>443</v>
      </c>
      <c r="I3" s="3087"/>
      <c r="J3" s="3101"/>
      <c r="K3" s="3086" t="s">
        <v>444</v>
      </c>
      <c r="L3" s="3087"/>
      <c r="M3" s="3101"/>
      <c r="N3" s="3086" t="s">
        <v>443</v>
      </c>
      <c r="O3" s="3087"/>
      <c r="P3" s="3087"/>
      <c r="Q3" s="3086" t="s">
        <v>444</v>
      </c>
      <c r="R3" s="3087"/>
      <c r="S3" s="3101"/>
    </row>
    <row r="4" spans="1:19" ht="15" customHeight="1">
      <c r="A4" s="1122"/>
      <c r="B4" s="1118" t="s">
        <v>445</v>
      </c>
      <c r="C4" s="540" t="s">
        <v>446</v>
      </c>
      <c r="D4" s="542" t="s">
        <v>447</v>
      </c>
      <c r="E4" s="539" t="s">
        <v>445</v>
      </c>
      <c r="F4" s="541" t="s">
        <v>446</v>
      </c>
      <c r="G4" s="546" t="s">
        <v>447</v>
      </c>
      <c r="H4" s="776" t="s">
        <v>445</v>
      </c>
      <c r="I4" s="540" t="s">
        <v>446</v>
      </c>
      <c r="J4" s="777" t="s">
        <v>447</v>
      </c>
      <c r="K4" s="539" t="s">
        <v>445</v>
      </c>
      <c r="L4" s="775" t="s">
        <v>446</v>
      </c>
      <c r="M4" s="546" t="s">
        <v>447</v>
      </c>
      <c r="N4" s="1341" t="s">
        <v>445</v>
      </c>
      <c r="O4" s="2228" t="s">
        <v>446</v>
      </c>
      <c r="P4" s="539" t="s">
        <v>447</v>
      </c>
      <c r="Q4" s="1341" t="s">
        <v>445</v>
      </c>
      <c r="R4" s="775" t="s">
        <v>446</v>
      </c>
      <c r="S4" s="546" t="s">
        <v>447</v>
      </c>
    </row>
    <row r="5" spans="1:19" ht="15" customHeight="1">
      <c r="A5" s="593" t="s">
        <v>448</v>
      </c>
      <c r="B5" s="548">
        <v>53331797</v>
      </c>
      <c r="C5" s="549">
        <v>2312284</v>
      </c>
      <c r="D5" s="550">
        <v>704497</v>
      </c>
      <c r="E5" s="551">
        <f>ROUND(B5/B$5*100,1)</f>
        <v>100</v>
      </c>
      <c r="F5" s="552">
        <f t="shared" ref="F5:G20" si="0">ROUND(C5/C$5*100,1)</f>
        <v>100</v>
      </c>
      <c r="G5" s="553">
        <f t="shared" si="0"/>
        <v>100</v>
      </c>
      <c r="H5" s="548">
        <v>55704949</v>
      </c>
      <c r="I5" s="549">
        <v>2399358</v>
      </c>
      <c r="J5" s="550">
        <v>734091</v>
      </c>
      <c r="K5" s="551">
        <f>ROUND(H5/H$5*100,1)</f>
        <v>100</v>
      </c>
      <c r="L5" s="552">
        <f t="shared" ref="L5:L26" si="1">ROUND(I5/I$5*100,1)</f>
        <v>100</v>
      </c>
      <c r="M5" s="551">
        <f t="shared" ref="M5:M26" si="2">ROUND(J5/J$5*100,1)</f>
        <v>100</v>
      </c>
      <c r="N5" s="2610">
        <f>B5-H5</f>
        <v>-2373152</v>
      </c>
      <c r="O5" s="2611">
        <f t="shared" ref="O5:S20" si="3">C5-I5</f>
        <v>-87074</v>
      </c>
      <c r="P5" s="2612">
        <f t="shared" si="3"/>
        <v>-29594</v>
      </c>
      <c r="Q5" s="1748">
        <f t="shared" si="3"/>
        <v>0</v>
      </c>
      <c r="R5" s="1749">
        <f t="shared" si="3"/>
        <v>0</v>
      </c>
      <c r="S5" s="1750">
        <f t="shared" si="3"/>
        <v>0</v>
      </c>
    </row>
    <row r="6" spans="1:19" ht="15" customHeight="1">
      <c r="A6" s="479" t="s">
        <v>449</v>
      </c>
      <c r="B6" s="554">
        <v>34314998</v>
      </c>
      <c r="C6" s="555">
        <v>1534922</v>
      </c>
      <c r="D6" s="556">
        <v>418334</v>
      </c>
      <c r="E6" s="557">
        <f t="shared" ref="E6:G26" si="4">ROUND(B6/B$5*100,1)</f>
        <v>64.3</v>
      </c>
      <c r="F6" s="558">
        <f t="shared" si="0"/>
        <v>66.400000000000006</v>
      </c>
      <c r="G6" s="559">
        <f t="shared" si="0"/>
        <v>59.4</v>
      </c>
      <c r="H6" s="554">
        <v>33889589</v>
      </c>
      <c r="I6" s="555">
        <v>1504033</v>
      </c>
      <c r="J6" s="556">
        <v>401959</v>
      </c>
      <c r="K6" s="557">
        <f t="shared" ref="K6:K26" si="5">ROUND(H6/H$5*100,1)</f>
        <v>60.8</v>
      </c>
      <c r="L6" s="558">
        <f t="shared" si="1"/>
        <v>62.7</v>
      </c>
      <c r="M6" s="557">
        <f t="shared" si="2"/>
        <v>54.8</v>
      </c>
      <c r="N6" s="2613">
        <f t="shared" ref="N6:N34" si="6">B6-H6</f>
        <v>425409</v>
      </c>
      <c r="O6" s="2614">
        <f t="shared" si="3"/>
        <v>30889</v>
      </c>
      <c r="P6" s="2615">
        <f t="shared" si="3"/>
        <v>16375</v>
      </c>
      <c r="Q6" s="1956">
        <f t="shared" si="3"/>
        <v>3.5</v>
      </c>
      <c r="R6" s="1958">
        <f t="shared" si="3"/>
        <v>3.7000000000000028</v>
      </c>
      <c r="S6" s="1957">
        <f t="shared" si="3"/>
        <v>4.6000000000000014</v>
      </c>
    </row>
    <row r="7" spans="1:19" ht="15" customHeight="1">
      <c r="A7" s="560" t="s">
        <v>450</v>
      </c>
      <c r="B7" s="561">
        <v>29754438</v>
      </c>
      <c r="C7" s="562">
        <v>1370236</v>
      </c>
      <c r="D7" s="563">
        <v>388794</v>
      </c>
      <c r="E7" s="564">
        <f t="shared" si="4"/>
        <v>55.8</v>
      </c>
      <c r="F7" s="565">
        <f t="shared" si="0"/>
        <v>59.3</v>
      </c>
      <c r="G7" s="566">
        <f t="shared" si="0"/>
        <v>55.2</v>
      </c>
      <c r="H7" s="561">
        <v>30110571</v>
      </c>
      <c r="I7" s="562">
        <v>1371842</v>
      </c>
      <c r="J7" s="563">
        <v>379662</v>
      </c>
      <c r="K7" s="564">
        <f t="shared" si="5"/>
        <v>54.1</v>
      </c>
      <c r="L7" s="565">
        <f t="shared" si="1"/>
        <v>57.2</v>
      </c>
      <c r="M7" s="564">
        <f t="shared" si="2"/>
        <v>51.7</v>
      </c>
      <c r="N7" s="2610">
        <f t="shared" si="6"/>
        <v>-356133</v>
      </c>
      <c r="O7" s="2611">
        <f t="shared" si="3"/>
        <v>-1606</v>
      </c>
      <c r="P7" s="2612">
        <f t="shared" si="3"/>
        <v>9132</v>
      </c>
      <c r="Q7" s="1748">
        <f t="shared" si="3"/>
        <v>1.6999999999999957</v>
      </c>
      <c r="R7" s="1749">
        <f t="shared" si="3"/>
        <v>2.0999999999999943</v>
      </c>
      <c r="S7" s="1750">
        <f t="shared" si="3"/>
        <v>3.5</v>
      </c>
    </row>
    <row r="8" spans="1:19" ht="15" customHeight="1">
      <c r="A8" s="567" t="s">
        <v>451</v>
      </c>
      <c r="B8" s="568">
        <v>10718259</v>
      </c>
      <c r="C8" s="569">
        <v>491848</v>
      </c>
      <c r="D8" s="570">
        <v>143290</v>
      </c>
      <c r="E8" s="571">
        <f t="shared" si="4"/>
        <v>20.100000000000001</v>
      </c>
      <c r="F8" s="572">
        <f t="shared" si="0"/>
        <v>21.3</v>
      </c>
      <c r="G8" s="573">
        <f t="shared" si="0"/>
        <v>20.3</v>
      </c>
      <c r="H8" s="568">
        <v>11158840</v>
      </c>
      <c r="I8" s="569">
        <v>510055</v>
      </c>
      <c r="J8" s="570">
        <v>145640</v>
      </c>
      <c r="K8" s="571">
        <f t="shared" si="5"/>
        <v>20</v>
      </c>
      <c r="L8" s="572">
        <f t="shared" si="1"/>
        <v>21.3</v>
      </c>
      <c r="M8" s="571">
        <f t="shared" si="2"/>
        <v>19.8</v>
      </c>
      <c r="N8" s="2616">
        <f t="shared" si="6"/>
        <v>-440581</v>
      </c>
      <c r="O8" s="2617">
        <f t="shared" si="3"/>
        <v>-18207</v>
      </c>
      <c r="P8" s="2468">
        <f t="shared" si="3"/>
        <v>-2350</v>
      </c>
      <c r="Q8" s="1752">
        <f t="shared" si="3"/>
        <v>0.10000000000000142</v>
      </c>
      <c r="R8" s="1753">
        <f t="shared" si="3"/>
        <v>0</v>
      </c>
      <c r="S8" s="1754">
        <f t="shared" si="3"/>
        <v>0.5</v>
      </c>
    </row>
    <row r="9" spans="1:19" ht="15" customHeight="1">
      <c r="A9" s="567" t="s">
        <v>452</v>
      </c>
      <c r="B9" s="568">
        <v>14288203</v>
      </c>
      <c r="C9" s="569">
        <v>668447</v>
      </c>
      <c r="D9" s="570">
        <v>183704</v>
      </c>
      <c r="E9" s="571">
        <f t="shared" si="4"/>
        <v>26.8</v>
      </c>
      <c r="F9" s="572">
        <f t="shared" si="0"/>
        <v>28.9</v>
      </c>
      <c r="G9" s="573">
        <f t="shared" si="0"/>
        <v>26.1</v>
      </c>
      <c r="H9" s="568">
        <v>13949190</v>
      </c>
      <c r="I9" s="569">
        <v>639014</v>
      </c>
      <c r="J9" s="570">
        <v>170380</v>
      </c>
      <c r="K9" s="571">
        <f t="shared" si="5"/>
        <v>25</v>
      </c>
      <c r="L9" s="572">
        <f t="shared" si="1"/>
        <v>26.6</v>
      </c>
      <c r="M9" s="571">
        <f t="shared" si="2"/>
        <v>23.2</v>
      </c>
      <c r="N9" s="2616">
        <f t="shared" si="6"/>
        <v>339013</v>
      </c>
      <c r="O9" s="2617">
        <f t="shared" si="3"/>
        <v>29433</v>
      </c>
      <c r="P9" s="2468">
        <f t="shared" si="3"/>
        <v>13324</v>
      </c>
      <c r="Q9" s="1752">
        <f t="shared" si="3"/>
        <v>1.8000000000000007</v>
      </c>
      <c r="R9" s="1753">
        <f t="shared" si="3"/>
        <v>2.2999999999999972</v>
      </c>
      <c r="S9" s="1754">
        <f t="shared" si="3"/>
        <v>2.9000000000000021</v>
      </c>
    </row>
    <row r="10" spans="1:19" ht="15" customHeight="1">
      <c r="A10" s="567" t="s">
        <v>453</v>
      </c>
      <c r="B10" s="568">
        <v>702903</v>
      </c>
      <c r="C10" s="569">
        <v>29184</v>
      </c>
      <c r="D10" s="570">
        <v>7945</v>
      </c>
      <c r="E10" s="571">
        <f t="shared" si="4"/>
        <v>1.3</v>
      </c>
      <c r="F10" s="572">
        <f t="shared" si="0"/>
        <v>1.3</v>
      </c>
      <c r="G10" s="573">
        <f t="shared" si="0"/>
        <v>1.1000000000000001</v>
      </c>
      <c r="H10" s="568">
        <v>738006</v>
      </c>
      <c r="I10" s="569">
        <v>30998</v>
      </c>
      <c r="J10" s="570">
        <v>8206</v>
      </c>
      <c r="K10" s="571">
        <f t="shared" si="5"/>
        <v>1.3</v>
      </c>
      <c r="L10" s="572">
        <f t="shared" si="1"/>
        <v>1.3</v>
      </c>
      <c r="M10" s="571">
        <f t="shared" si="2"/>
        <v>1.1000000000000001</v>
      </c>
      <c r="N10" s="2616">
        <f t="shared" si="6"/>
        <v>-35103</v>
      </c>
      <c r="O10" s="2617">
        <f t="shared" si="3"/>
        <v>-1814</v>
      </c>
      <c r="P10" s="2468">
        <f t="shared" si="3"/>
        <v>-261</v>
      </c>
      <c r="Q10" s="1752">
        <f t="shared" si="3"/>
        <v>0</v>
      </c>
      <c r="R10" s="1753">
        <f t="shared" si="3"/>
        <v>0</v>
      </c>
      <c r="S10" s="1754">
        <f t="shared" si="3"/>
        <v>0</v>
      </c>
    </row>
    <row r="11" spans="1:19" ht="15" customHeight="1">
      <c r="A11" s="545" t="s">
        <v>454</v>
      </c>
      <c r="B11" s="574">
        <v>4045073</v>
      </c>
      <c r="C11" s="575">
        <v>180757</v>
      </c>
      <c r="D11" s="576">
        <v>53855</v>
      </c>
      <c r="E11" s="577">
        <f t="shared" si="4"/>
        <v>7.6</v>
      </c>
      <c r="F11" s="578">
        <f t="shared" si="0"/>
        <v>7.8</v>
      </c>
      <c r="G11" s="579">
        <f t="shared" si="0"/>
        <v>7.6</v>
      </c>
      <c r="H11" s="574">
        <v>4264535</v>
      </c>
      <c r="I11" s="575">
        <v>191775</v>
      </c>
      <c r="J11" s="576">
        <v>55436</v>
      </c>
      <c r="K11" s="577">
        <f t="shared" si="5"/>
        <v>7.7</v>
      </c>
      <c r="L11" s="578">
        <f t="shared" si="1"/>
        <v>8</v>
      </c>
      <c r="M11" s="577">
        <f t="shared" si="2"/>
        <v>7.6</v>
      </c>
      <c r="N11" s="2618">
        <f t="shared" si="6"/>
        <v>-219462</v>
      </c>
      <c r="O11" s="2619">
        <f t="shared" si="3"/>
        <v>-11018</v>
      </c>
      <c r="P11" s="2450">
        <f t="shared" si="3"/>
        <v>-1581</v>
      </c>
      <c r="Q11" s="1755">
        <f t="shared" si="3"/>
        <v>-0.10000000000000053</v>
      </c>
      <c r="R11" s="1756">
        <f t="shared" si="3"/>
        <v>-0.20000000000000018</v>
      </c>
      <c r="S11" s="1757">
        <f t="shared" si="3"/>
        <v>0</v>
      </c>
    </row>
    <row r="12" spans="1:19" ht="15" customHeight="1">
      <c r="A12" s="580" t="s">
        <v>455</v>
      </c>
      <c r="B12" s="581">
        <v>4560560</v>
      </c>
      <c r="C12" s="582">
        <v>164686</v>
      </c>
      <c r="D12" s="583">
        <v>29540</v>
      </c>
      <c r="E12" s="584">
        <f t="shared" si="4"/>
        <v>8.6</v>
      </c>
      <c r="F12" s="585">
        <f t="shared" si="0"/>
        <v>7.1</v>
      </c>
      <c r="G12" s="586">
        <f t="shared" si="0"/>
        <v>4.2</v>
      </c>
      <c r="H12" s="581">
        <v>3779018</v>
      </c>
      <c r="I12" s="582">
        <v>132191</v>
      </c>
      <c r="J12" s="583">
        <v>22297</v>
      </c>
      <c r="K12" s="584">
        <f t="shared" si="5"/>
        <v>6.8</v>
      </c>
      <c r="L12" s="585">
        <f t="shared" si="1"/>
        <v>5.5</v>
      </c>
      <c r="M12" s="584">
        <f t="shared" si="2"/>
        <v>3</v>
      </c>
      <c r="N12" s="2616">
        <f t="shared" si="6"/>
        <v>781542</v>
      </c>
      <c r="O12" s="2617">
        <f t="shared" si="3"/>
        <v>32495</v>
      </c>
      <c r="P12" s="2468">
        <f t="shared" si="3"/>
        <v>7243</v>
      </c>
      <c r="Q12" s="1752">
        <f t="shared" si="3"/>
        <v>1.7999999999999998</v>
      </c>
      <c r="R12" s="1753">
        <f t="shared" si="3"/>
        <v>1.5999999999999996</v>
      </c>
      <c r="S12" s="1754">
        <f t="shared" si="3"/>
        <v>1.2000000000000002</v>
      </c>
    </row>
    <row r="13" spans="1:19" ht="15" customHeight="1">
      <c r="A13" s="567" t="s">
        <v>456</v>
      </c>
      <c r="B13" s="568">
        <v>190780</v>
      </c>
      <c r="C13" s="569">
        <v>6031</v>
      </c>
      <c r="D13" s="570">
        <v>646</v>
      </c>
      <c r="E13" s="571">
        <f t="shared" si="4"/>
        <v>0.4</v>
      </c>
      <c r="F13" s="572">
        <f t="shared" si="0"/>
        <v>0.3</v>
      </c>
      <c r="G13" s="573">
        <f t="shared" si="0"/>
        <v>0.1</v>
      </c>
      <c r="H13" s="568">
        <v>159224</v>
      </c>
      <c r="I13" s="569">
        <v>5026</v>
      </c>
      <c r="J13" s="570">
        <v>473</v>
      </c>
      <c r="K13" s="571">
        <f t="shared" si="5"/>
        <v>0.3</v>
      </c>
      <c r="L13" s="572">
        <f t="shared" si="1"/>
        <v>0.2</v>
      </c>
      <c r="M13" s="571">
        <f t="shared" si="2"/>
        <v>0.1</v>
      </c>
      <c r="N13" s="2616">
        <f t="shared" si="6"/>
        <v>31556</v>
      </c>
      <c r="O13" s="2617">
        <f t="shared" si="3"/>
        <v>1005</v>
      </c>
      <c r="P13" s="2468">
        <f t="shared" si="3"/>
        <v>173</v>
      </c>
      <c r="Q13" s="1752">
        <f t="shared" si="3"/>
        <v>0.10000000000000003</v>
      </c>
      <c r="R13" s="1753">
        <f t="shared" si="3"/>
        <v>9.9999999999999978E-2</v>
      </c>
      <c r="S13" s="1754">
        <f t="shared" si="3"/>
        <v>0</v>
      </c>
    </row>
    <row r="14" spans="1:19" ht="15" customHeight="1">
      <c r="A14" s="567" t="s">
        <v>457</v>
      </c>
      <c r="B14" s="568">
        <v>675634</v>
      </c>
      <c r="C14" s="569">
        <v>25720</v>
      </c>
      <c r="D14" s="570">
        <v>4314</v>
      </c>
      <c r="E14" s="571">
        <f t="shared" si="4"/>
        <v>1.3</v>
      </c>
      <c r="F14" s="572">
        <f t="shared" si="0"/>
        <v>1.1000000000000001</v>
      </c>
      <c r="G14" s="573">
        <f t="shared" si="0"/>
        <v>0.6</v>
      </c>
      <c r="H14" s="568">
        <v>608813</v>
      </c>
      <c r="I14" s="569">
        <v>22662</v>
      </c>
      <c r="J14" s="570">
        <v>3518</v>
      </c>
      <c r="K14" s="571">
        <f t="shared" si="5"/>
        <v>1.1000000000000001</v>
      </c>
      <c r="L14" s="572">
        <f t="shared" si="1"/>
        <v>0.9</v>
      </c>
      <c r="M14" s="571">
        <f t="shared" si="2"/>
        <v>0.5</v>
      </c>
      <c r="N14" s="2616">
        <f t="shared" si="6"/>
        <v>66821</v>
      </c>
      <c r="O14" s="2617">
        <f t="shared" si="3"/>
        <v>3058</v>
      </c>
      <c r="P14" s="2468">
        <f t="shared" si="3"/>
        <v>796</v>
      </c>
      <c r="Q14" s="1752">
        <f t="shared" si="3"/>
        <v>0.19999999999999996</v>
      </c>
      <c r="R14" s="1753">
        <f t="shared" si="3"/>
        <v>0.20000000000000007</v>
      </c>
      <c r="S14" s="1754">
        <f t="shared" si="3"/>
        <v>9.9999999999999978E-2</v>
      </c>
    </row>
    <row r="15" spans="1:19" ht="15" customHeight="1">
      <c r="A15" s="567" t="s">
        <v>458</v>
      </c>
      <c r="B15" s="568">
        <v>710006</v>
      </c>
      <c r="C15" s="569">
        <v>22491</v>
      </c>
      <c r="D15" s="570">
        <v>2155</v>
      </c>
      <c r="E15" s="571">
        <f t="shared" si="4"/>
        <v>1.3</v>
      </c>
      <c r="F15" s="572">
        <f t="shared" si="0"/>
        <v>1</v>
      </c>
      <c r="G15" s="573">
        <f t="shared" si="0"/>
        <v>0.3</v>
      </c>
      <c r="H15" s="568">
        <v>499365</v>
      </c>
      <c r="I15" s="569">
        <v>14844</v>
      </c>
      <c r="J15" s="570">
        <v>1193</v>
      </c>
      <c r="K15" s="571">
        <f t="shared" si="5"/>
        <v>0.9</v>
      </c>
      <c r="L15" s="572">
        <f t="shared" si="1"/>
        <v>0.6</v>
      </c>
      <c r="M15" s="571">
        <f t="shared" si="2"/>
        <v>0.2</v>
      </c>
      <c r="N15" s="2616">
        <f t="shared" si="6"/>
        <v>210641</v>
      </c>
      <c r="O15" s="2617">
        <f t="shared" si="3"/>
        <v>7647</v>
      </c>
      <c r="P15" s="2468">
        <f t="shared" si="3"/>
        <v>962</v>
      </c>
      <c r="Q15" s="1752">
        <f t="shared" si="3"/>
        <v>0.4</v>
      </c>
      <c r="R15" s="1753">
        <f t="shared" si="3"/>
        <v>0.4</v>
      </c>
      <c r="S15" s="1754">
        <f t="shared" si="3"/>
        <v>9.9999999999999978E-2</v>
      </c>
    </row>
    <row r="16" spans="1:19" ht="15" customHeight="1">
      <c r="A16" s="567" t="s">
        <v>459</v>
      </c>
      <c r="B16" s="568">
        <v>1214005</v>
      </c>
      <c r="C16" s="569">
        <v>44594</v>
      </c>
      <c r="D16" s="570">
        <v>7114</v>
      </c>
      <c r="E16" s="571">
        <f t="shared" si="4"/>
        <v>2.2999999999999998</v>
      </c>
      <c r="F16" s="572">
        <f t="shared" si="0"/>
        <v>1.9</v>
      </c>
      <c r="G16" s="573">
        <f t="shared" si="0"/>
        <v>1</v>
      </c>
      <c r="H16" s="568">
        <v>917696</v>
      </c>
      <c r="I16" s="569">
        <v>31644</v>
      </c>
      <c r="J16" s="570">
        <v>4495</v>
      </c>
      <c r="K16" s="571">
        <f t="shared" si="5"/>
        <v>1.6</v>
      </c>
      <c r="L16" s="572">
        <f t="shared" si="1"/>
        <v>1.3</v>
      </c>
      <c r="M16" s="571">
        <f t="shared" si="2"/>
        <v>0.6</v>
      </c>
      <c r="N16" s="2616">
        <f t="shared" si="6"/>
        <v>296309</v>
      </c>
      <c r="O16" s="2617">
        <f t="shared" si="3"/>
        <v>12950</v>
      </c>
      <c r="P16" s="2468">
        <f t="shared" si="3"/>
        <v>2619</v>
      </c>
      <c r="Q16" s="1752">
        <f t="shared" si="3"/>
        <v>0.69999999999999973</v>
      </c>
      <c r="R16" s="1753">
        <f t="shared" si="3"/>
        <v>0.59999999999999987</v>
      </c>
      <c r="S16" s="1754">
        <f t="shared" si="3"/>
        <v>0.4</v>
      </c>
    </row>
    <row r="17" spans="1:19" ht="15" customHeight="1">
      <c r="A17" s="567" t="s">
        <v>460</v>
      </c>
      <c r="B17" s="568">
        <v>113444</v>
      </c>
      <c r="C17" s="569">
        <v>4421</v>
      </c>
      <c r="D17" s="570">
        <v>1072</v>
      </c>
      <c r="E17" s="571">
        <f t="shared" si="4"/>
        <v>0.2</v>
      </c>
      <c r="F17" s="572">
        <f t="shared" si="0"/>
        <v>0.2</v>
      </c>
      <c r="G17" s="573">
        <f t="shared" si="0"/>
        <v>0.2</v>
      </c>
      <c r="H17" s="568">
        <v>107465</v>
      </c>
      <c r="I17" s="569">
        <v>4043</v>
      </c>
      <c r="J17" s="570">
        <v>857</v>
      </c>
      <c r="K17" s="571">
        <f t="shared" si="5"/>
        <v>0.2</v>
      </c>
      <c r="L17" s="572">
        <f t="shared" si="1"/>
        <v>0.2</v>
      </c>
      <c r="M17" s="571">
        <f t="shared" si="2"/>
        <v>0.1</v>
      </c>
      <c r="N17" s="2616">
        <f t="shared" si="6"/>
        <v>5979</v>
      </c>
      <c r="O17" s="2617">
        <f t="shared" si="3"/>
        <v>378</v>
      </c>
      <c r="P17" s="2468">
        <f t="shared" si="3"/>
        <v>215</v>
      </c>
      <c r="Q17" s="1752">
        <f t="shared" si="3"/>
        <v>0</v>
      </c>
      <c r="R17" s="1753">
        <f t="shared" si="3"/>
        <v>0</v>
      </c>
      <c r="S17" s="1754">
        <f t="shared" si="3"/>
        <v>0.1</v>
      </c>
    </row>
    <row r="18" spans="1:19" ht="15" customHeight="1">
      <c r="A18" s="567" t="s">
        <v>461</v>
      </c>
      <c r="B18" s="568">
        <v>409775</v>
      </c>
      <c r="C18" s="569">
        <v>15435</v>
      </c>
      <c r="D18" s="570">
        <v>3036</v>
      </c>
      <c r="E18" s="571">
        <f t="shared" si="4"/>
        <v>0.8</v>
      </c>
      <c r="F18" s="572">
        <f t="shared" si="0"/>
        <v>0.7</v>
      </c>
      <c r="G18" s="573">
        <f t="shared" si="0"/>
        <v>0.4</v>
      </c>
      <c r="H18" s="568">
        <v>359156</v>
      </c>
      <c r="I18" s="569">
        <v>12930</v>
      </c>
      <c r="J18" s="570">
        <v>2309</v>
      </c>
      <c r="K18" s="571">
        <f t="shared" si="5"/>
        <v>0.6</v>
      </c>
      <c r="L18" s="572">
        <f t="shared" si="1"/>
        <v>0.5</v>
      </c>
      <c r="M18" s="571">
        <f t="shared" si="2"/>
        <v>0.3</v>
      </c>
      <c r="N18" s="2616">
        <f t="shared" si="6"/>
        <v>50619</v>
      </c>
      <c r="O18" s="2617">
        <f t="shared" si="3"/>
        <v>2505</v>
      </c>
      <c r="P18" s="2468">
        <f t="shared" si="3"/>
        <v>727</v>
      </c>
      <c r="Q18" s="1752">
        <f t="shared" si="3"/>
        <v>0.20000000000000007</v>
      </c>
      <c r="R18" s="1753">
        <f t="shared" si="3"/>
        <v>0.19999999999999996</v>
      </c>
      <c r="S18" s="1754">
        <f t="shared" si="3"/>
        <v>0.10000000000000003</v>
      </c>
    </row>
    <row r="19" spans="1:19" ht="15" customHeight="1">
      <c r="A19" s="567" t="s">
        <v>462</v>
      </c>
      <c r="B19" s="568">
        <v>86214</v>
      </c>
      <c r="C19" s="569">
        <v>2331</v>
      </c>
      <c r="D19" s="570">
        <v>323</v>
      </c>
      <c r="E19" s="571">
        <f t="shared" si="4"/>
        <v>0.2</v>
      </c>
      <c r="F19" s="572">
        <f t="shared" si="0"/>
        <v>0.1</v>
      </c>
      <c r="G19" s="573">
        <f t="shared" si="0"/>
        <v>0</v>
      </c>
      <c r="H19" s="568">
        <v>64587</v>
      </c>
      <c r="I19" s="569">
        <v>1698</v>
      </c>
      <c r="J19" s="570">
        <v>206</v>
      </c>
      <c r="K19" s="571">
        <f t="shared" si="5"/>
        <v>0.1</v>
      </c>
      <c r="L19" s="572">
        <f t="shared" si="1"/>
        <v>0.1</v>
      </c>
      <c r="M19" s="571">
        <f t="shared" si="2"/>
        <v>0</v>
      </c>
      <c r="N19" s="2616">
        <f t="shared" si="6"/>
        <v>21627</v>
      </c>
      <c r="O19" s="2617">
        <f t="shared" si="3"/>
        <v>633</v>
      </c>
      <c r="P19" s="2468">
        <f t="shared" si="3"/>
        <v>117</v>
      </c>
      <c r="Q19" s="1752">
        <f t="shared" si="3"/>
        <v>0.1</v>
      </c>
      <c r="R19" s="1753">
        <f t="shared" si="3"/>
        <v>0</v>
      </c>
      <c r="S19" s="1754">
        <f t="shared" si="3"/>
        <v>0</v>
      </c>
    </row>
    <row r="20" spans="1:19" ht="15" customHeight="1">
      <c r="A20" s="567" t="s">
        <v>463</v>
      </c>
      <c r="B20" s="568">
        <v>272869</v>
      </c>
      <c r="C20" s="569">
        <v>8031</v>
      </c>
      <c r="D20" s="570">
        <v>826</v>
      </c>
      <c r="E20" s="571">
        <f t="shared" si="4"/>
        <v>0.5</v>
      </c>
      <c r="F20" s="572">
        <f t="shared" si="0"/>
        <v>0.3</v>
      </c>
      <c r="G20" s="573">
        <f t="shared" si="0"/>
        <v>0.1</v>
      </c>
      <c r="H20" s="568">
        <v>185925</v>
      </c>
      <c r="I20" s="569">
        <v>5336</v>
      </c>
      <c r="J20" s="570">
        <v>462</v>
      </c>
      <c r="K20" s="571">
        <f t="shared" si="5"/>
        <v>0.3</v>
      </c>
      <c r="L20" s="572">
        <f t="shared" si="1"/>
        <v>0.2</v>
      </c>
      <c r="M20" s="571">
        <f t="shared" si="2"/>
        <v>0.1</v>
      </c>
      <c r="N20" s="2616">
        <f t="shared" si="6"/>
        <v>86944</v>
      </c>
      <c r="O20" s="2617">
        <f t="shared" si="3"/>
        <v>2695</v>
      </c>
      <c r="P20" s="2468">
        <f t="shared" si="3"/>
        <v>364</v>
      </c>
      <c r="Q20" s="1752">
        <f t="shared" si="3"/>
        <v>0.2</v>
      </c>
      <c r="R20" s="1753">
        <f t="shared" si="3"/>
        <v>9.9999999999999978E-2</v>
      </c>
      <c r="S20" s="1754">
        <f t="shared" si="3"/>
        <v>0</v>
      </c>
    </row>
    <row r="21" spans="1:19" ht="15" customHeight="1">
      <c r="A21" s="567" t="s">
        <v>464</v>
      </c>
      <c r="B21" s="568">
        <v>322890</v>
      </c>
      <c r="C21" s="569">
        <v>13186</v>
      </c>
      <c r="D21" s="570">
        <v>4429</v>
      </c>
      <c r="E21" s="571">
        <f t="shared" si="4"/>
        <v>0.6</v>
      </c>
      <c r="F21" s="572">
        <f t="shared" si="4"/>
        <v>0.6</v>
      </c>
      <c r="G21" s="573">
        <f t="shared" si="4"/>
        <v>0.6</v>
      </c>
      <c r="H21" s="568">
        <v>346184</v>
      </c>
      <c r="I21" s="569">
        <v>13848</v>
      </c>
      <c r="J21" s="570">
        <v>4178</v>
      </c>
      <c r="K21" s="571">
        <f t="shared" si="5"/>
        <v>0.6</v>
      </c>
      <c r="L21" s="572">
        <f t="shared" si="1"/>
        <v>0.6</v>
      </c>
      <c r="M21" s="571">
        <f t="shared" si="2"/>
        <v>0.6</v>
      </c>
      <c r="N21" s="2616">
        <f t="shared" si="6"/>
        <v>-23294</v>
      </c>
      <c r="O21" s="2617">
        <f t="shared" ref="O21:O34" si="7">C21-I21</f>
        <v>-662</v>
      </c>
      <c r="P21" s="2468">
        <f t="shared" ref="P21:P34" si="8">D21-J21</f>
        <v>251</v>
      </c>
      <c r="Q21" s="1752">
        <f t="shared" ref="Q21:Q34" si="9">E21-K21</f>
        <v>0</v>
      </c>
      <c r="R21" s="1753">
        <f t="shared" ref="R21:R34" si="10">F21-L21</f>
        <v>0</v>
      </c>
      <c r="S21" s="1754">
        <f t="shared" ref="S21:S34" si="11">G21-M21</f>
        <v>0</v>
      </c>
    </row>
    <row r="22" spans="1:19" ht="15" customHeight="1">
      <c r="A22" s="545" t="s">
        <v>465</v>
      </c>
      <c r="B22" s="574">
        <v>564943</v>
      </c>
      <c r="C22" s="575">
        <v>22446</v>
      </c>
      <c r="D22" s="576">
        <v>5625</v>
      </c>
      <c r="E22" s="577">
        <f t="shared" si="4"/>
        <v>1.1000000000000001</v>
      </c>
      <c r="F22" s="578">
        <f t="shared" si="4"/>
        <v>1</v>
      </c>
      <c r="G22" s="579">
        <f t="shared" si="4"/>
        <v>0.8</v>
      </c>
      <c r="H22" s="574">
        <v>530603</v>
      </c>
      <c r="I22" s="575">
        <v>20160</v>
      </c>
      <c r="J22" s="576">
        <v>4606</v>
      </c>
      <c r="K22" s="577">
        <f t="shared" si="5"/>
        <v>1</v>
      </c>
      <c r="L22" s="578">
        <f t="shared" si="1"/>
        <v>0.8</v>
      </c>
      <c r="M22" s="577">
        <f t="shared" si="2"/>
        <v>0.6</v>
      </c>
      <c r="N22" s="2616">
        <f t="shared" si="6"/>
        <v>34340</v>
      </c>
      <c r="O22" s="2617">
        <f t="shared" si="7"/>
        <v>2286</v>
      </c>
      <c r="P22" s="2468">
        <f t="shared" si="8"/>
        <v>1019</v>
      </c>
      <c r="Q22" s="1752">
        <f t="shared" si="9"/>
        <v>0.10000000000000009</v>
      </c>
      <c r="R22" s="1753">
        <f t="shared" si="10"/>
        <v>0.19999999999999996</v>
      </c>
      <c r="S22" s="1754">
        <f t="shared" si="11"/>
        <v>0.20000000000000007</v>
      </c>
    </row>
    <row r="23" spans="1:19" ht="15" customHeight="1">
      <c r="A23" s="567" t="s">
        <v>466</v>
      </c>
      <c r="B23" s="568">
        <v>463639</v>
      </c>
      <c r="C23" s="569">
        <v>14236</v>
      </c>
      <c r="D23" s="570">
        <v>4381</v>
      </c>
      <c r="E23" s="571">
        <f t="shared" si="4"/>
        <v>0.9</v>
      </c>
      <c r="F23" s="572">
        <f t="shared" si="4"/>
        <v>0.6</v>
      </c>
      <c r="G23" s="573">
        <f t="shared" si="4"/>
        <v>0.6</v>
      </c>
      <c r="H23" s="568">
        <v>504198</v>
      </c>
      <c r="I23" s="569">
        <v>18888</v>
      </c>
      <c r="J23" s="570">
        <v>6156</v>
      </c>
      <c r="K23" s="571">
        <f t="shared" si="5"/>
        <v>0.9</v>
      </c>
      <c r="L23" s="572">
        <f t="shared" si="1"/>
        <v>0.8</v>
      </c>
      <c r="M23" s="571">
        <f t="shared" si="2"/>
        <v>0.8</v>
      </c>
      <c r="N23" s="2613">
        <f t="shared" si="6"/>
        <v>-40559</v>
      </c>
      <c r="O23" s="2614">
        <f t="shared" si="7"/>
        <v>-4652</v>
      </c>
      <c r="P23" s="2615">
        <f t="shared" si="8"/>
        <v>-1775</v>
      </c>
      <c r="Q23" s="1956">
        <f t="shared" si="9"/>
        <v>0</v>
      </c>
      <c r="R23" s="1958">
        <f t="shared" si="10"/>
        <v>-0.20000000000000007</v>
      </c>
      <c r="S23" s="1957">
        <f t="shared" si="11"/>
        <v>-0.20000000000000007</v>
      </c>
    </row>
    <row r="24" spans="1:19" ht="15" customHeight="1">
      <c r="A24" s="547" t="s">
        <v>467</v>
      </c>
      <c r="B24" s="548">
        <v>18417922</v>
      </c>
      <c r="C24" s="549">
        <v>756223</v>
      </c>
      <c r="D24" s="550">
        <v>280073</v>
      </c>
      <c r="E24" s="551">
        <f t="shared" si="4"/>
        <v>34.5</v>
      </c>
      <c r="F24" s="552">
        <f t="shared" si="4"/>
        <v>32.700000000000003</v>
      </c>
      <c r="G24" s="553">
        <f t="shared" si="4"/>
        <v>39.799999999999997</v>
      </c>
      <c r="H24" s="548">
        <v>21151042</v>
      </c>
      <c r="I24" s="549">
        <v>862511</v>
      </c>
      <c r="J24" s="550">
        <v>318372</v>
      </c>
      <c r="K24" s="551">
        <f t="shared" si="5"/>
        <v>38</v>
      </c>
      <c r="L24" s="552">
        <f t="shared" si="1"/>
        <v>35.9</v>
      </c>
      <c r="M24" s="551">
        <f t="shared" si="2"/>
        <v>43.4</v>
      </c>
      <c r="N24" s="2616">
        <f t="shared" si="6"/>
        <v>-2733120</v>
      </c>
      <c r="O24" s="2617">
        <f t="shared" si="7"/>
        <v>-106288</v>
      </c>
      <c r="P24" s="2468">
        <f t="shared" si="8"/>
        <v>-38299</v>
      </c>
      <c r="Q24" s="1752">
        <f t="shared" si="9"/>
        <v>-3.5</v>
      </c>
      <c r="R24" s="1753">
        <f t="shared" si="10"/>
        <v>-3.1999999999999957</v>
      </c>
      <c r="S24" s="1754">
        <f t="shared" si="11"/>
        <v>-3.6000000000000014</v>
      </c>
    </row>
    <row r="25" spans="1:19" ht="15" customHeight="1">
      <c r="A25" s="480" t="s">
        <v>468</v>
      </c>
      <c r="B25" s="587">
        <v>135238</v>
      </c>
      <c r="C25" s="588">
        <v>6903</v>
      </c>
      <c r="D25" s="589">
        <v>1709</v>
      </c>
      <c r="E25" s="590">
        <f t="shared" si="4"/>
        <v>0.3</v>
      </c>
      <c r="F25" s="591">
        <f t="shared" si="4"/>
        <v>0.3</v>
      </c>
      <c r="G25" s="592">
        <f t="shared" si="4"/>
        <v>0.2</v>
      </c>
      <c r="H25" s="587">
        <v>160120</v>
      </c>
      <c r="I25" s="588">
        <v>13926</v>
      </c>
      <c r="J25" s="589">
        <v>7604</v>
      </c>
      <c r="K25" s="590">
        <f t="shared" si="5"/>
        <v>0.3</v>
      </c>
      <c r="L25" s="591">
        <f t="shared" si="1"/>
        <v>0.6</v>
      </c>
      <c r="M25" s="590">
        <f t="shared" si="2"/>
        <v>1</v>
      </c>
      <c r="N25" s="2613">
        <f t="shared" si="6"/>
        <v>-24882</v>
      </c>
      <c r="O25" s="2614">
        <f t="shared" si="7"/>
        <v>-7023</v>
      </c>
      <c r="P25" s="2615">
        <f t="shared" si="8"/>
        <v>-5895</v>
      </c>
      <c r="Q25" s="1956">
        <f t="shared" si="9"/>
        <v>0</v>
      </c>
      <c r="R25" s="1958">
        <f t="shared" si="10"/>
        <v>-0.3</v>
      </c>
      <c r="S25" s="1957">
        <f t="shared" si="11"/>
        <v>-0.8</v>
      </c>
    </row>
    <row r="26" spans="1:19" ht="15" customHeight="1">
      <c r="A26" s="593" t="s">
        <v>469</v>
      </c>
      <c r="B26" s="594">
        <v>3023024</v>
      </c>
      <c r="C26" s="595">
        <v>106233</v>
      </c>
      <c r="D26" s="596">
        <v>16643</v>
      </c>
      <c r="E26" s="597">
        <f t="shared" si="4"/>
        <v>5.7</v>
      </c>
      <c r="F26" s="598">
        <f t="shared" si="4"/>
        <v>4.5999999999999996</v>
      </c>
      <c r="G26" s="599">
        <f t="shared" si="4"/>
        <v>2.4</v>
      </c>
      <c r="H26" s="594">
        <v>2337703</v>
      </c>
      <c r="I26" s="595">
        <v>78607</v>
      </c>
      <c r="J26" s="596">
        <v>11453</v>
      </c>
      <c r="K26" s="597">
        <f t="shared" si="5"/>
        <v>4.2</v>
      </c>
      <c r="L26" s="598">
        <f t="shared" si="1"/>
        <v>3.3</v>
      </c>
      <c r="M26" s="597">
        <f t="shared" si="2"/>
        <v>1.6</v>
      </c>
      <c r="N26" s="2616">
        <f t="shared" si="6"/>
        <v>685321</v>
      </c>
      <c r="O26" s="2617">
        <f t="shared" si="7"/>
        <v>27626</v>
      </c>
      <c r="P26" s="2468">
        <f t="shared" si="8"/>
        <v>5190</v>
      </c>
      <c r="Q26" s="1752">
        <f t="shared" si="9"/>
        <v>1.5</v>
      </c>
      <c r="R26" s="1753">
        <f t="shared" si="10"/>
        <v>1.2999999999999998</v>
      </c>
      <c r="S26" s="1754">
        <f t="shared" si="11"/>
        <v>0.79999999999999982</v>
      </c>
    </row>
    <row r="27" spans="1:19" ht="15" customHeight="1">
      <c r="A27" s="600" t="s">
        <v>470</v>
      </c>
      <c r="B27" s="601">
        <v>53448685</v>
      </c>
      <c r="C27" s="602">
        <v>2315200</v>
      </c>
      <c r="D27" s="601">
        <v>705459</v>
      </c>
      <c r="E27" s="603">
        <f>ROUND(B27/B$27*100,1)</f>
        <v>100</v>
      </c>
      <c r="F27" s="604">
        <f t="shared" ref="F27:G34" si="12">ROUND(C27/C$27*100,1)</f>
        <v>100</v>
      </c>
      <c r="G27" s="605">
        <f t="shared" si="12"/>
        <v>100</v>
      </c>
      <c r="H27" s="601">
        <v>55830154</v>
      </c>
      <c r="I27" s="602">
        <v>2402484</v>
      </c>
      <c r="J27" s="601">
        <v>734920</v>
      </c>
      <c r="K27" s="603">
        <f>ROUND(H27/H$27*100,1)</f>
        <v>100</v>
      </c>
      <c r="L27" s="604">
        <f t="shared" ref="L27:L34" si="13">ROUND(I27/I$27*100,1)</f>
        <v>100</v>
      </c>
      <c r="M27" s="603">
        <f t="shared" ref="M27:M34" si="14">ROUND(J27/J$27*100,1)</f>
        <v>100</v>
      </c>
      <c r="N27" s="2613">
        <f t="shared" si="6"/>
        <v>-2381469</v>
      </c>
      <c r="O27" s="2614">
        <f t="shared" si="7"/>
        <v>-87284</v>
      </c>
      <c r="P27" s="2615">
        <f t="shared" si="8"/>
        <v>-29461</v>
      </c>
      <c r="Q27" s="1956">
        <f t="shared" si="9"/>
        <v>0</v>
      </c>
      <c r="R27" s="1958">
        <f t="shared" si="10"/>
        <v>0</v>
      </c>
      <c r="S27" s="1957">
        <f t="shared" si="11"/>
        <v>0</v>
      </c>
    </row>
    <row r="28" spans="1:19">
      <c r="A28" s="606" t="s">
        <v>471</v>
      </c>
      <c r="B28" s="601">
        <v>116888</v>
      </c>
      <c r="C28" s="607">
        <v>2916</v>
      </c>
      <c r="D28" s="601">
        <v>962</v>
      </c>
      <c r="E28" s="603">
        <f t="shared" ref="E28:E34" si="15">ROUND(B28/B$27*100,1)</f>
        <v>0.2</v>
      </c>
      <c r="F28" s="604">
        <f t="shared" si="12"/>
        <v>0.1</v>
      </c>
      <c r="G28" s="605">
        <f t="shared" si="12"/>
        <v>0.1</v>
      </c>
      <c r="H28" s="601">
        <v>125205</v>
      </c>
      <c r="I28" s="607">
        <v>3126</v>
      </c>
      <c r="J28" s="601">
        <v>829</v>
      </c>
      <c r="K28" s="603">
        <f t="shared" ref="K28:K34" si="16">ROUND(H28/H$27*100,1)</f>
        <v>0.2</v>
      </c>
      <c r="L28" s="604">
        <f t="shared" si="13"/>
        <v>0.1</v>
      </c>
      <c r="M28" s="603">
        <f t="shared" si="14"/>
        <v>0.1</v>
      </c>
      <c r="N28" s="2616">
        <f t="shared" si="6"/>
        <v>-8317</v>
      </c>
      <c r="O28" s="2617">
        <f t="shared" si="7"/>
        <v>-210</v>
      </c>
      <c r="P28" s="2468">
        <f t="shared" si="8"/>
        <v>133</v>
      </c>
      <c r="Q28" s="1752">
        <f t="shared" si="9"/>
        <v>0</v>
      </c>
      <c r="R28" s="1753">
        <f t="shared" si="10"/>
        <v>0</v>
      </c>
      <c r="S28" s="1754">
        <f t="shared" si="11"/>
        <v>0</v>
      </c>
    </row>
    <row r="29" spans="1:19">
      <c r="A29" s="600" t="s">
        <v>472</v>
      </c>
      <c r="B29" s="608">
        <v>5675</v>
      </c>
      <c r="C29" s="602">
        <v>183</v>
      </c>
      <c r="D29" s="608">
        <v>59</v>
      </c>
      <c r="E29" s="609">
        <f t="shared" si="15"/>
        <v>0</v>
      </c>
      <c r="F29" s="610">
        <f t="shared" si="12"/>
        <v>0</v>
      </c>
      <c r="G29" s="611">
        <f t="shared" si="12"/>
        <v>0</v>
      </c>
      <c r="H29" s="608">
        <v>4844</v>
      </c>
      <c r="I29" s="602">
        <v>130</v>
      </c>
      <c r="J29" s="608">
        <v>38</v>
      </c>
      <c r="K29" s="609">
        <f t="shared" si="16"/>
        <v>0</v>
      </c>
      <c r="L29" s="610">
        <f t="shared" si="13"/>
        <v>0</v>
      </c>
      <c r="M29" s="609">
        <f t="shared" si="14"/>
        <v>0</v>
      </c>
      <c r="N29" s="2616">
        <f t="shared" si="6"/>
        <v>831</v>
      </c>
      <c r="O29" s="2617">
        <f t="shared" si="7"/>
        <v>53</v>
      </c>
      <c r="P29" s="2468">
        <f t="shared" si="8"/>
        <v>21</v>
      </c>
      <c r="Q29" s="1752">
        <f t="shared" si="9"/>
        <v>0</v>
      </c>
      <c r="R29" s="1753">
        <f t="shared" si="10"/>
        <v>0</v>
      </c>
      <c r="S29" s="1754">
        <f t="shared" si="11"/>
        <v>0</v>
      </c>
    </row>
    <row r="30" spans="1:19">
      <c r="A30" s="600" t="s">
        <v>473</v>
      </c>
      <c r="B30" s="608">
        <v>10679</v>
      </c>
      <c r="C30" s="602">
        <v>394</v>
      </c>
      <c r="D30" s="608">
        <v>118</v>
      </c>
      <c r="E30" s="609">
        <f t="shared" si="15"/>
        <v>0</v>
      </c>
      <c r="F30" s="610">
        <f t="shared" si="12"/>
        <v>0</v>
      </c>
      <c r="G30" s="611">
        <f t="shared" si="12"/>
        <v>0</v>
      </c>
      <c r="H30" s="608">
        <v>9925</v>
      </c>
      <c r="I30" s="602">
        <v>364</v>
      </c>
      <c r="J30" s="608">
        <v>94</v>
      </c>
      <c r="K30" s="609">
        <f t="shared" si="16"/>
        <v>0</v>
      </c>
      <c r="L30" s="610">
        <f t="shared" si="13"/>
        <v>0</v>
      </c>
      <c r="M30" s="609">
        <f t="shared" si="14"/>
        <v>0</v>
      </c>
      <c r="N30" s="2616">
        <f t="shared" si="6"/>
        <v>754</v>
      </c>
      <c r="O30" s="2617">
        <f t="shared" si="7"/>
        <v>30</v>
      </c>
      <c r="P30" s="2468">
        <f t="shared" si="8"/>
        <v>24</v>
      </c>
      <c r="Q30" s="1752">
        <f t="shared" si="9"/>
        <v>0</v>
      </c>
      <c r="R30" s="1753">
        <f t="shared" si="10"/>
        <v>0</v>
      </c>
      <c r="S30" s="1754">
        <f t="shared" si="11"/>
        <v>0</v>
      </c>
    </row>
    <row r="31" spans="1:19">
      <c r="A31" s="600" t="s">
        <v>474</v>
      </c>
      <c r="B31" s="608">
        <v>60984</v>
      </c>
      <c r="C31" s="602">
        <v>1764</v>
      </c>
      <c r="D31" s="608">
        <v>507</v>
      </c>
      <c r="E31" s="609">
        <f t="shared" si="15"/>
        <v>0.1</v>
      </c>
      <c r="F31" s="610">
        <f t="shared" si="12"/>
        <v>0.1</v>
      </c>
      <c r="G31" s="611">
        <f t="shared" si="12"/>
        <v>0.1</v>
      </c>
      <c r="H31" s="608">
        <v>72742</v>
      </c>
      <c r="I31" s="602">
        <v>2228</v>
      </c>
      <c r="J31" s="608">
        <v>586</v>
      </c>
      <c r="K31" s="609">
        <f t="shared" si="16"/>
        <v>0.1</v>
      </c>
      <c r="L31" s="610">
        <f t="shared" si="13"/>
        <v>0.1</v>
      </c>
      <c r="M31" s="609">
        <f t="shared" si="14"/>
        <v>0.1</v>
      </c>
      <c r="N31" s="2616">
        <f t="shared" si="6"/>
        <v>-11758</v>
      </c>
      <c r="O31" s="2617">
        <f t="shared" si="7"/>
        <v>-464</v>
      </c>
      <c r="P31" s="2468">
        <f t="shared" si="8"/>
        <v>-79</v>
      </c>
      <c r="Q31" s="1752">
        <f t="shared" si="9"/>
        <v>0</v>
      </c>
      <c r="R31" s="1753">
        <f t="shared" si="10"/>
        <v>0</v>
      </c>
      <c r="S31" s="1754">
        <f t="shared" si="11"/>
        <v>0</v>
      </c>
    </row>
    <row r="32" spans="1:19">
      <c r="A32" s="600" t="s">
        <v>475</v>
      </c>
      <c r="B32" s="608">
        <v>2581</v>
      </c>
      <c r="C32" s="602">
        <v>42</v>
      </c>
      <c r="D32" s="608">
        <v>3</v>
      </c>
      <c r="E32" s="609">
        <f t="shared" si="15"/>
        <v>0</v>
      </c>
      <c r="F32" s="610">
        <f t="shared" si="12"/>
        <v>0</v>
      </c>
      <c r="G32" s="611">
        <f t="shared" si="12"/>
        <v>0</v>
      </c>
      <c r="H32" s="608">
        <v>2629</v>
      </c>
      <c r="I32" s="602">
        <v>46</v>
      </c>
      <c r="J32" s="608">
        <v>1</v>
      </c>
      <c r="K32" s="609">
        <f t="shared" si="16"/>
        <v>0</v>
      </c>
      <c r="L32" s="610">
        <f t="shared" si="13"/>
        <v>0</v>
      </c>
      <c r="M32" s="609">
        <f t="shared" si="14"/>
        <v>0</v>
      </c>
      <c r="N32" s="2616">
        <f t="shared" si="6"/>
        <v>-48</v>
      </c>
      <c r="O32" s="2617">
        <f t="shared" si="7"/>
        <v>-4</v>
      </c>
      <c r="P32" s="2468">
        <f t="shared" si="8"/>
        <v>2</v>
      </c>
      <c r="Q32" s="1752">
        <f t="shared" si="9"/>
        <v>0</v>
      </c>
      <c r="R32" s="1753">
        <f t="shared" si="10"/>
        <v>0</v>
      </c>
      <c r="S32" s="1754">
        <f t="shared" si="11"/>
        <v>0</v>
      </c>
    </row>
    <row r="33" spans="1:19">
      <c r="A33" s="600" t="s">
        <v>476</v>
      </c>
      <c r="B33" s="608">
        <v>731</v>
      </c>
      <c r="C33" s="602">
        <v>34</v>
      </c>
      <c r="D33" s="608">
        <v>1</v>
      </c>
      <c r="E33" s="609">
        <f t="shared" si="15"/>
        <v>0</v>
      </c>
      <c r="F33" s="610">
        <f t="shared" si="12"/>
        <v>0</v>
      </c>
      <c r="G33" s="611">
        <f t="shared" si="12"/>
        <v>0</v>
      </c>
      <c r="H33" s="608">
        <v>635</v>
      </c>
      <c r="I33" s="602">
        <v>31</v>
      </c>
      <c r="J33" s="608">
        <v>3</v>
      </c>
      <c r="K33" s="609">
        <f t="shared" si="16"/>
        <v>0</v>
      </c>
      <c r="L33" s="610">
        <f t="shared" si="13"/>
        <v>0</v>
      </c>
      <c r="M33" s="609">
        <f t="shared" si="14"/>
        <v>0</v>
      </c>
      <c r="N33" s="2616">
        <f t="shared" si="6"/>
        <v>96</v>
      </c>
      <c r="O33" s="2617">
        <f t="shared" si="7"/>
        <v>3</v>
      </c>
      <c r="P33" s="2468">
        <f t="shared" si="8"/>
        <v>-2</v>
      </c>
      <c r="Q33" s="1752">
        <f t="shared" si="9"/>
        <v>0</v>
      </c>
      <c r="R33" s="1753">
        <f t="shared" si="10"/>
        <v>0</v>
      </c>
      <c r="S33" s="1754">
        <f t="shared" si="11"/>
        <v>0</v>
      </c>
    </row>
    <row r="34" spans="1:19">
      <c r="A34" s="612" t="s">
        <v>477</v>
      </c>
      <c r="B34" s="613">
        <v>36238</v>
      </c>
      <c r="C34" s="614">
        <v>499</v>
      </c>
      <c r="D34" s="613">
        <v>274</v>
      </c>
      <c r="E34" s="615">
        <f t="shared" si="15"/>
        <v>0.1</v>
      </c>
      <c r="F34" s="616">
        <f t="shared" si="12"/>
        <v>0</v>
      </c>
      <c r="G34" s="617">
        <f t="shared" si="12"/>
        <v>0</v>
      </c>
      <c r="H34" s="613">
        <v>34430</v>
      </c>
      <c r="I34" s="614">
        <v>327</v>
      </c>
      <c r="J34" s="613">
        <v>107</v>
      </c>
      <c r="K34" s="615">
        <f t="shared" si="16"/>
        <v>0.1</v>
      </c>
      <c r="L34" s="616">
        <f t="shared" si="13"/>
        <v>0</v>
      </c>
      <c r="M34" s="615">
        <f t="shared" si="14"/>
        <v>0</v>
      </c>
      <c r="N34" s="2618">
        <f t="shared" si="6"/>
        <v>1808</v>
      </c>
      <c r="O34" s="2619">
        <f t="shared" si="7"/>
        <v>172</v>
      </c>
      <c r="P34" s="2450">
        <f t="shared" si="8"/>
        <v>167</v>
      </c>
      <c r="Q34" s="1755">
        <f t="shared" si="9"/>
        <v>0</v>
      </c>
      <c r="R34" s="1756">
        <f t="shared" si="10"/>
        <v>0</v>
      </c>
      <c r="S34" s="1757">
        <f t="shared" si="11"/>
        <v>0</v>
      </c>
    </row>
    <row r="35" spans="1:19">
      <c r="A35" s="481" t="s">
        <v>478</v>
      </c>
      <c r="B35" s="478"/>
      <c r="C35" s="478"/>
      <c r="D35" s="478"/>
      <c r="E35" s="478"/>
      <c r="F35" s="478"/>
      <c r="G35" s="478"/>
      <c r="H35" s="478"/>
      <c r="I35" s="478"/>
      <c r="J35" s="478"/>
      <c r="K35" s="478"/>
      <c r="L35" s="478"/>
      <c r="M35" s="478"/>
    </row>
    <row r="36" spans="1:19">
      <c r="A36" s="478"/>
      <c r="B36" s="478"/>
      <c r="C36" s="478"/>
      <c r="D36" s="478"/>
      <c r="E36" s="478"/>
      <c r="F36" s="478"/>
      <c r="G36" s="478"/>
      <c r="H36" s="478"/>
      <c r="I36" s="478"/>
      <c r="J36" s="478"/>
      <c r="K36" s="478"/>
      <c r="L36" s="478"/>
      <c r="M36" s="478"/>
    </row>
  </sheetData>
  <mergeCells count="9">
    <mergeCell ref="B2:G2"/>
    <mergeCell ref="H2:M2"/>
    <mergeCell ref="N2:S2"/>
    <mergeCell ref="Q3:S3"/>
    <mergeCell ref="B3:D3"/>
    <mergeCell ref="E3:G3"/>
    <mergeCell ref="H3:J3"/>
    <mergeCell ref="K3:M3"/>
    <mergeCell ref="N3:P3"/>
  </mergeCells>
  <phoneticPr fontId="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B0EF6-7CA3-42EE-8351-7CEAC1AD9C88}">
  <dimension ref="A1:J26"/>
  <sheetViews>
    <sheetView workbookViewId="0">
      <pane xSplit="1" ySplit="3" topLeftCell="B4" activePane="bottomRight" state="frozen"/>
      <selection pane="topRight" activeCell="B1" sqref="B1"/>
      <selection pane="bottomLeft" activeCell="A4" sqref="A4"/>
      <selection pane="bottomRight" activeCell="I14" sqref="I14"/>
    </sheetView>
  </sheetViews>
  <sheetFormatPr defaultRowHeight="13.5"/>
  <cols>
    <col min="1" max="1" width="10.875" customWidth="1"/>
    <col min="2" max="8" width="10.625" customWidth="1"/>
    <col min="259" max="264" width="10.625" customWidth="1"/>
    <col min="515" max="520" width="10.625" customWidth="1"/>
    <col min="771" max="776" width="10.625" customWidth="1"/>
    <col min="1027" max="1032" width="10.625" customWidth="1"/>
    <col min="1283" max="1288" width="10.625" customWidth="1"/>
    <col min="1539" max="1544" width="10.625" customWidth="1"/>
    <col min="1795" max="1800" width="10.625" customWidth="1"/>
    <col min="2051" max="2056" width="10.625" customWidth="1"/>
    <col min="2307" max="2312" width="10.625" customWidth="1"/>
    <col min="2563" max="2568" width="10.625" customWidth="1"/>
    <col min="2819" max="2824" width="10.625" customWidth="1"/>
    <col min="3075" max="3080" width="10.625" customWidth="1"/>
    <col min="3331" max="3336" width="10.625" customWidth="1"/>
    <col min="3587" max="3592" width="10.625" customWidth="1"/>
    <col min="3843" max="3848" width="10.625" customWidth="1"/>
    <col min="4099" max="4104" width="10.625" customWidth="1"/>
    <col min="4355" max="4360" width="10.625" customWidth="1"/>
    <col min="4611" max="4616" width="10.625" customWidth="1"/>
    <col min="4867" max="4872" width="10.625" customWidth="1"/>
    <col min="5123" max="5128" width="10.625" customWidth="1"/>
    <col min="5379" max="5384" width="10.625" customWidth="1"/>
    <col min="5635" max="5640" width="10.625" customWidth="1"/>
    <col min="5891" max="5896" width="10.625" customWidth="1"/>
    <col min="6147" max="6152" width="10.625" customWidth="1"/>
    <col min="6403" max="6408" width="10.625" customWidth="1"/>
    <col min="6659" max="6664" width="10.625" customWidth="1"/>
    <col min="6915" max="6920" width="10.625" customWidth="1"/>
    <col min="7171" max="7176" width="10.625" customWidth="1"/>
    <col min="7427" max="7432" width="10.625" customWidth="1"/>
    <col min="7683" max="7688" width="10.625" customWidth="1"/>
    <col min="7939" max="7944" width="10.625" customWidth="1"/>
    <col min="8195" max="8200" width="10.625" customWidth="1"/>
    <col min="8451" max="8456" width="10.625" customWidth="1"/>
    <col min="8707" max="8712" width="10.625" customWidth="1"/>
    <col min="8963" max="8968" width="10.625" customWidth="1"/>
    <col min="9219" max="9224" width="10.625" customWidth="1"/>
    <col min="9475" max="9480" width="10.625" customWidth="1"/>
    <col min="9731" max="9736" width="10.625" customWidth="1"/>
    <col min="9987" max="9992" width="10.625" customWidth="1"/>
    <col min="10243" max="10248" width="10.625" customWidth="1"/>
    <col min="10499" max="10504" width="10.625" customWidth="1"/>
    <col min="10755" max="10760" width="10.625" customWidth="1"/>
    <col min="11011" max="11016" width="10.625" customWidth="1"/>
    <col min="11267" max="11272" width="10.625" customWidth="1"/>
    <col min="11523" max="11528" width="10.625" customWidth="1"/>
    <col min="11779" max="11784" width="10.625" customWidth="1"/>
    <col min="12035" max="12040" width="10.625" customWidth="1"/>
    <col min="12291" max="12296" width="10.625" customWidth="1"/>
    <col min="12547" max="12552" width="10.625" customWidth="1"/>
    <col min="12803" max="12808" width="10.625" customWidth="1"/>
    <col min="13059" max="13064" width="10.625" customWidth="1"/>
    <col min="13315" max="13320" width="10.625" customWidth="1"/>
    <col min="13571" max="13576" width="10.625" customWidth="1"/>
    <col min="13827" max="13832" width="10.625" customWidth="1"/>
    <col min="14083" max="14088" width="10.625" customWidth="1"/>
    <col min="14339" max="14344" width="10.625" customWidth="1"/>
    <col min="14595" max="14600" width="10.625" customWidth="1"/>
    <col min="14851" max="14856" width="10.625" customWidth="1"/>
    <col min="15107" max="15112" width="10.625" customWidth="1"/>
    <col min="15363" max="15368" width="10.625" customWidth="1"/>
    <col min="15619" max="15624" width="10.625" customWidth="1"/>
    <col min="15875" max="15880" width="10.625" customWidth="1"/>
    <col min="16131" max="16136" width="10.625" customWidth="1"/>
  </cols>
  <sheetData>
    <row r="1" spans="1:10" ht="18" customHeight="1">
      <c r="A1" s="482" t="s">
        <v>1038</v>
      </c>
      <c r="B1" s="478"/>
      <c r="C1" s="478"/>
      <c r="D1" s="478"/>
      <c r="E1" s="478"/>
      <c r="F1" s="478" t="s">
        <v>1039</v>
      </c>
      <c r="G1" s="478"/>
      <c r="H1" s="478"/>
    </row>
    <row r="2" spans="1:10" ht="18" customHeight="1">
      <c r="A2" s="3102" t="s">
        <v>1040</v>
      </c>
      <c r="B2" s="539" t="s">
        <v>599</v>
      </c>
      <c r="C2" s="1739"/>
      <c r="D2" s="1739"/>
      <c r="E2" s="1739"/>
      <c r="F2" s="1739"/>
      <c r="G2" s="1739"/>
      <c r="H2" s="1740"/>
    </row>
    <row r="3" spans="1:10" ht="18" customHeight="1">
      <c r="A3" s="3103"/>
      <c r="B3" s="1741" t="s">
        <v>1041</v>
      </c>
      <c r="C3" s="1736" t="s">
        <v>1042</v>
      </c>
      <c r="D3" s="540" t="s">
        <v>1043</v>
      </c>
      <c r="E3" s="1737" t="s">
        <v>1044</v>
      </c>
      <c r="F3" s="540" t="s">
        <v>1045</v>
      </c>
      <c r="G3" s="2609" t="s">
        <v>1442</v>
      </c>
      <c r="H3" s="1738" t="s">
        <v>1443</v>
      </c>
    </row>
    <row r="4" spans="1:10" ht="18" customHeight="1">
      <c r="A4" s="2191" t="s">
        <v>1230</v>
      </c>
      <c r="B4" s="2181">
        <v>1506238</v>
      </c>
      <c r="C4" s="2182">
        <v>208135</v>
      </c>
      <c r="D4" s="2183">
        <v>281955</v>
      </c>
      <c r="E4" s="2178">
        <v>294382</v>
      </c>
      <c r="F4" s="2183">
        <v>425431</v>
      </c>
      <c r="G4" s="2184">
        <v>177866</v>
      </c>
      <c r="H4" s="2184">
        <f t="shared" ref="H4:H6" si="0">B4-SUM(C4:F4)</f>
        <v>296335</v>
      </c>
    </row>
    <row r="5" spans="1:10" ht="18" customHeight="1">
      <c r="A5" s="2191" t="s">
        <v>1231</v>
      </c>
      <c r="B5" s="2181">
        <v>1660915</v>
      </c>
      <c r="C5" s="2182">
        <v>310593</v>
      </c>
      <c r="D5" s="2183">
        <v>325722</v>
      </c>
      <c r="E5" s="2178">
        <v>306171</v>
      </c>
      <c r="F5" s="2183">
        <v>415784</v>
      </c>
      <c r="G5" s="2184">
        <v>189168</v>
      </c>
      <c r="H5" s="2184">
        <f t="shared" si="0"/>
        <v>302645</v>
      </c>
    </row>
    <row r="6" spans="1:10" ht="18" customHeight="1">
      <c r="A6" s="2176" t="s">
        <v>1223</v>
      </c>
      <c r="B6" s="2181">
        <v>1774925</v>
      </c>
      <c r="C6" s="2182">
        <v>366156</v>
      </c>
      <c r="D6" s="2183">
        <v>388406</v>
      </c>
      <c r="E6" s="2178">
        <v>330943</v>
      </c>
      <c r="F6" s="2183">
        <v>410012</v>
      </c>
      <c r="G6" s="2184">
        <v>170857</v>
      </c>
      <c r="H6" s="2184">
        <f t="shared" si="0"/>
        <v>279408</v>
      </c>
    </row>
    <row r="7" spans="1:10" ht="18" customHeight="1">
      <c r="A7" s="2176" t="s">
        <v>1224</v>
      </c>
      <c r="B7" s="2181">
        <v>1867031</v>
      </c>
      <c r="C7" s="2182">
        <v>417669</v>
      </c>
      <c r="D7" s="2183">
        <v>452813</v>
      </c>
      <c r="E7" s="2178">
        <v>360835</v>
      </c>
      <c r="F7" s="2183">
        <v>383763</v>
      </c>
      <c r="G7" s="2184">
        <v>155481</v>
      </c>
      <c r="H7" s="2184">
        <f>B7-SUM(C7:F7)</f>
        <v>251951</v>
      </c>
    </row>
    <row r="8" spans="1:10" ht="18" customHeight="1">
      <c r="A8" s="540" t="s">
        <v>1074</v>
      </c>
      <c r="B8" s="2178">
        <v>2035097</v>
      </c>
      <c r="C8" s="2182">
        <v>507753</v>
      </c>
      <c r="D8" s="2183">
        <v>537893</v>
      </c>
      <c r="E8" s="2178">
        <v>398270</v>
      </c>
      <c r="F8" s="2183">
        <v>372190</v>
      </c>
      <c r="G8" s="2184">
        <v>139546</v>
      </c>
      <c r="H8" s="2184">
        <f>B8-SUM(C8:G8)</f>
        <v>79445</v>
      </c>
    </row>
    <row r="9" spans="1:10" ht="18" customHeight="1">
      <c r="A9" s="2177" t="s">
        <v>402</v>
      </c>
      <c r="B9" s="2179">
        <v>2128963</v>
      </c>
      <c r="C9" s="2185">
        <v>569481</v>
      </c>
      <c r="D9" s="2186">
        <v>593495</v>
      </c>
      <c r="E9" s="2179">
        <v>415782</v>
      </c>
      <c r="F9" s="2186">
        <v>362909</v>
      </c>
      <c r="G9" s="2187">
        <v>123238</v>
      </c>
      <c r="H9" s="2184">
        <f t="shared" ref="H9:H12" si="1">B9-SUM(C9:G9)</f>
        <v>64058</v>
      </c>
    </row>
    <row r="10" spans="1:10" ht="18" customHeight="1">
      <c r="A10" s="540" t="s">
        <v>403</v>
      </c>
      <c r="B10" s="2180">
        <v>2252522</v>
      </c>
      <c r="C10" s="2188">
        <v>681009</v>
      </c>
      <c r="D10" s="2189">
        <v>639883</v>
      </c>
      <c r="E10" s="2180">
        <v>423414</v>
      </c>
      <c r="F10" s="2189">
        <v>348999</v>
      </c>
      <c r="G10" s="2190">
        <v>109143</v>
      </c>
      <c r="H10" s="2184">
        <f t="shared" si="1"/>
        <v>50074</v>
      </c>
    </row>
    <row r="11" spans="1:10" ht="18" customHeight="1">
      <c r="A11" s="540" t="s">
        <v>404</v>
      </c>
      <c r="B11" s="2180">
        <v>2312284</v>
      </c>
      <c r="C11" s="2188">
        <v>756223</v>
      </c>
      <c r="D11" s="2189">
        <v>668191</v>
      </c>
      <c r="E11" s="2180">
        <v>415499</v>
      </c>
      <c r="F11" s="2189">
        <v>327483</v>
      </c>
      <c r="G11" s="2190">
        <v>103448</v>
      </c>
      <c r="H11" s="2184">
        <f t="shared" si="1"/>
        <v>41440</v>
      </c>
    </row>
    <row r="12" spans="1:10" ht="18" customHeight="1">
      <c r="A12" s="2623" t="s">
        <v>1073</v>
      </c>
      <c r="B12" s="1342">
        <v>2399358</v>
      </c>
      <c r="C12" s="568">
        <v>862511</v>
      </c>
      <c r="D12" s="569">
        <v>705798</v>
      </c>
      <c r="E12" s="1342">
        <v>407179</v>
      </c>
      <c r="F12" s="569">
        <v>302509</v>
      </c>
      <c r="G12" s="570">
        <v>90446</v>
      </c>
      <c r="H12" s="2184">
        <f t="shared" si="1"/>
        <v>30915</v>
      </c>
      <c r="J12" t="s">
        <v>1266</v>
      </c>
    </row>
    <row r="13" spans="1:10" ht="18" customHeight="1">
      <c r="A13" s="1768" t="s">
        <v>710</v>
      </c>
      <c r="B13" s="1770">
        <f>B12-B11</f>
        <v>87074</v>
      </c>
      <c r="C13" s="1769">
        <f t="shared" ref="C13:F13" si="2">C12-C11</f>
        <v>106288</v>
      </c>
      <c r="D13" s="1770">
        <f t="shared" si="2"/>
        <v>37607</v>
      </c>
      <c r="E13" s="1769">
        <f t="shared" si="2"/>
        <v>-8320</v>
      </c>
      <c r="F13" s="1770">
        <f t="shared" si="2"/>
        <v>-24974</v>
      </c>
      <c r="G13" s="1770">
        <f t="shared" ref="G13:H13" si="3">G12-G11</f>
        <v>-13002</v>
      </c>
      <c r="H13" s="1770">
        <f t="shared" si="3"/>
        <v>-10525</v>
      </c>
    </row>
    <row r="14" spans="1:10" ht="18" customHeight="1">
      <c r="A14" s="1768" t="s">
        <v>2</v>
      </c>
      <c r="B14" s="1772">
        <f>B13/B11*100</f>
        <v>3.7657139001956512</v>
      </c>
      <c r="C14" s="1771">
        <f t="shared" ref="C14:F14" si="4">C13/C11*100</f>
        <v>14.055113372642724</v>
      </c>
      <c r="D14" s="1772">
        <f t="shared" si="4"/>
        <v>5.6281811637690424</v>
      </c>
      <c r="E14" s="1771">
        <f t="shared" si="4"/>
        <v>-2.0024115581505608</v>
      </c>
      <c r="F14" s="1772">
        <f t="shared" si="4"/>
        <v>-7.6260447107178084</v>
      </c>
      <c r="G14" s="1772">
        <f t="shared" ref="G14:H14" si="5">G13/G11*100</f>
        <v>-12.568633516356043</v>
      </c>
      <c r="H14" s="1772">
        <f t="shared" si="5"/>
        <v>-25.398166023166024</v>
      </c>
    </row>
    <row r="15" spans="1:10" ht="15.75" customHeight="1">
      <c r="A15" t="s">
        <v>418</v>
      </c>
      <c r="B15" s="478"/>
      <c r="C15" s="478"/>
      <c r="D15" s="478"/>
      <c r="E15" s="478"/>
      <c r="F15" s="478"/>
      <c r="G15" s="478"/>
      <c r="H15" s="478"/>
    </row>
    <row r="16" spans="1:10" ht="15.75" customHeight="1">
      <c r="A16" s="478"/>
      <c r="B16" s="478"/>
      <c r="C16" s="478"/>
      <c r="D16" s="478"/>
      <c r="E16" s="478"/>
      <c r="F16" s="478"/>
      <c r="G16" s="478"/>
      <c r="H16" s="478"/>
    </row>
    <row r="17" spans="1:8" ht="15.75" customHeight="1">
      <c r="A17" s="540" t="s">
        <v>1592</v>
      </c>
      <c r="B17" s="2621" t="s">
        <v>1041</v>
      </c>
      <c r="C17" s="2620" t="s">
        <v>1042</v>
      </c>
      <c r="D17" s="540" t="s">
        <v>1043</v>
      </c>
      <c r="E17" s="2621" t="s">
        <v>1044</v>
      </c>
      <c r="F17" s="540" t="s">
        <v>1045</v>
      </c>
      <c r="G17" s="2621" t="s">
        <v>1442</v>
      </c>
      <c r="H17" s="540" t="s">
        <v>1443</v>
      </c>
    </row>
    <row r="18" spans="1:8" ht="15.75" customHeight="1">
      <c r="A18" s="2622" t="s">
        <v>1230</v>
      </c>
      <c r="B18" s="557">
        <f t="shared" ref="B18:H19" si="6">B4/$B4*100</f>
        <v>100</v>
      </c>
      <c r="C18" s="1751">
        <f t="shared" si="6"/>
        <v>13.818201373222557</v>
      </c>
      <c r="D18" s="572">
        <f t="shared" si="6"/>
        <v>18.719153281221164</v>
      </c>
      <c r="E18" s="571">
        <f t="shared" si="6"/>
        <v>19.544188899762187</v>
      </c>
      <c r="F18" s="572">
        <f t="shared" si="6"/>
        <v>28.244606762012374</v>
      </c>
      <c r="G18" s="571">
        <f t="shared" si="6"/>
        <v>11.80862519734597</v>
      </c>
      <c r="H18" s="572">
        <f t="shared" si="6"/>
        <v>19.673849683781715</v>
      </c>
    </row>
    <row r="19" spans="1:8" ht="15.75" customHeight="1">
      <c r="A19" s="2624" t="s">
        <v>1231</v>
      </c>
      <c r="B19" s="571">
        <f t="shared" si="6"/>
        <v>100</v>
      </c>
      <c r="C19" s="1751">
        <f t="shared" si="6"/>
        <v>18.70011409373749</v>
      </c>
      <c r="D19" s="572">
        <f t="shared" si="6"/>
        <v>19.610997552553862</v>
      </c>
      <c r="E19" s="571">
        <f t="shared" si="6"/>
        <v>18.433875303672977</v>
      </c>
      <c r="F19" s="572">
        <f t="shared" si="6"/>
        <v>25.033430368200658</v>
      </c>
      <c r="G19" s="571">
        <f t="shared" si="6"/>
        <v>11.389384766830331</v>
      </c>
      <c r="H19" s="572">
        <f t="shared" si="6"/>
        <v>18.221582681835013</v>
      </c>
    </row>
    <row r="20" spans="1:8" ht="15.75" customHeight="1">
      <c r="A20" s="2624" t="s">
        <v>1078</v>
      </c>
      <c r="B20" s="571">
        <f t="shared" ref="B20:H20" si="7">B6/$B6*100</f>
        <v>100</v>
      </c>
      <c r="C20" s="1751">
        <f t="shared" si="7"/>
        <v>20.629378706142511</v>
      </c>
      <c r="D20" s="572">
        <f t="shared" si="7"/>
        <v>21.882952800822569</v>
      </c>
      <c r="E20" s="571">
        <f t="shared" si="7"/>
        <v>18.645463892840542</v>
      </c>
      <c r="F20" s="572">
        <f t="shared" si="7"/>
        <v>23.100243672267844</v>
      </c>
      <c r="G20" s="571">
        <f t="shared" si="7"/>
        <v>9.6261532177415958</v>
      </c>
      <c r="H20" s="572">
        <f t="shared" si="7"/>
        <v>15.741960927926533</v>
      </c>
    </row>
    <row r="21" spans="1:8" ht="15.75" customHeight="1">
      <c r="A21" s="2624" t="s">
        <v>1079</v>
      </c>
      <c r="B21" s="571">
        <f t="shared" ref="B21:H22" si="8">B7/$B7*100</f>
        <v>100</v>
      </c>
      <c r="C21" s="1751">
        <f t="shared" si="8"/>
        <v>22.37075870727374</v>
      </c>
      <c r="D21" s="572">
        <f t="shared" si="8"/>
        <v>24.253105599210727</v>
      </c>
      <c r="E21" s="571">
        <f t="shared" si="8"/>
        <v>19.326674275895794</v>
      </c>
      <c r="F21" s="572">
        <f t="shared" si="8"/>
        <v>20.554720301912504</v>
      </c>
      <c r="G21" s="571">
        <f t="shared" si="8"/>
        <v>8.3277138944131082</v>
      </c>
      <c r="H21" s="572">
        <f t="shared" si="8"/>
        <v>13.494741115707237</v>
      </c>
    </row>
    <row r="22" spans="1:8" ht="15.75" customHeight="1">
      <c r="A22" s="2624" t="s">
        <v>401</v>
      </c>
      <c r="B22" s="571">
        <f t="shared" si="8"/>
        <v>100</v>
      </c>
      <c r="C22" s="1751">
        <f t="shared" si="8"/>
        <v>24.949818116777724</v>
      </c>
      <c r="D22" s="572">
        <f t="shared" si="8"/>
        <v>26.430828604238521</v>
      </c>
      <c r="E22" s="571">
        <f t="shared" si="8"/>
        <v>19.570074546815214</v>
      </c>
      <c r="F22" s="572">
        <f t="shared" si="8"/>
        <v>18.288563149569775</v>
      </c>
      <c r="G22" s="571">
        <f t="shared" si="8"/>
        <v>6.8569704539881888</v>
      </c>
      <c r="H22" s="572">
        <f t="shared" si="8"/>
        <v>3.9037451286105771</v>
      </c>
    </row>
    <row r="23" spans="1:8" ht="15.75" customHeight="1">
      <c r="A23" s="2624" t="s">
        <v>402</v>
      </c>
      <c r="B23" s="571">
        <f t="shared" ref="B23:H23" si="9">B9/$B9*100</f>
        <v>100</v>
      </c>
      <c r="C23" s="1751">
        <f t="shared" si="9"/>
        <v>26.749220160237634</v>
      </c>
      <c r="D23" s="572">
        <f t="shared" si="9"/>
        <v>27.877187156376131</v>
      </c>
      <c r="E23" s="571">
        <f t="shared" si="9"/>
        <v>19.529789855436661</v>
      </c>
      <c r="F23" s="572">
        <f t="shared" si="9"/>
        <v>17.046280278238747</v>
      </c>
      <c r="G23" s="571">
        <f t="shared" si="9"/>
        <v>5.7886398213590375</v>
      </c>
      <c r="H23" s="572">
        <f t="shared" si="9"/>
        <v>3.0088827283517845</v>
      </c>
    </row>
    <row r="24" spans="1:8" ht="15.75" customHeight="1">
      <c r="A24" s="2624" t="s">
        <v>403</v>
      </c>
      <c r="B24" s="571">
        <f t="shared" ref="B24:H24" si="10">B10/$B10*100</f>
        <v>100</v>
      </c>
      <c r="C24" s="1751">
        <f t="shared" si="10"/>
        <v>30.233178632661524</v>
      </c>
      <c r="D24" s="572">
        <f t="shared" si="10"/>
        <v>28.407402902169217</v>
      </c>
      <c r="E24" s="571">
        <f t="shared" si="10"/>
        <v>18.797330281346863</v>
      </c>
      <c r="F24" s="572">
        <f t="shared" si="10"/>
        <v>15.493699950544324</v>
      </c>
      <c r="G24" s="571">
        <f t="shared" si="10"/>
        <v>4.845368879859997</v>
      </c>
      <c r="H24" s="572">
        <f t="shared" si="10"/>
        <v>2.22301935341808</v>
      </c>
    </row>
    <row r="25" spans="1:8" ht="15.75" customHeight="1">
      <c r="A25" s="2624" t="s">
        <v>404</v>
      </c>
      <c r="B25" s="571">
        <f t="shared" ref="B25:H25" si="11">B11/$B11*100</f>
        <v>100</v>
      </c>
      <c r="C25" s="1751">
        <f t="shared" si="11"/>
        <v>32.704589920615291</v>
      </c>
      <c r="D25" s="572">
        <f t="shared" si="11"/>
        <v>28.897445123522893</v>
      </c>
      <c r="E25" s="571">
        <f t="shared" si="11"/>
        <v>17.969202744991534</v>
      </c>
      <c r="F25" s="572">
        <f t="shared" si="11"/>
        <v>14.162749904423505</v>
      </c>
      <c r="G25" s="571">
        <f t="shared" si="11"/>
        <v>4.4738449083244101</v>
      </c>
      <c r="H25" s="572">
        <f t="shared" si="11"/>
        <v>1.792167398122376</v>
      </c>
    </row>
    <row r="26" spans="1:8" ht="15.75" customHeight="1">
      <c r="A26" s="2623" t="s">
        <v>438</v>
      </c>
      <c r="B26" s="577">
        <f>B12/$B12*100</f>
        <v>100</v>
      </c>
      <c r="C26" s="1758">
        <f t="shared" ref="C26:H26" si="12">C12/$B12*100</f>
        <v>35.947574309461118</v>
      </c>
      <c r="D26" s="578">
        <f t="shared" si="12"/>
        <v>29.416118811782148</v>
      </c>
      <c r="E26" s="577">
        <f t="shared" si="12"/>
        <v>16.970331230270762</v>
      </c>
      <c r="F26" s="578">
        <f t="shared" si="12"/>
        <v>12.607914283737568</v>
      </c>
      <c r="G26" s="577">
        <f t="shared" si="12"/>
        <v>3.769591699112846</v>
      </c>
      <c r="H26" s="578">
        <f t="shared" si="12"/>
        <v>1.2884696656355574</v>
      </c>
    </row>
  </sheetData>
  <mergeCells count="1">
    <mergeCell ref="A2:A3"/>
  </mergeCells>
  <phoneticPr fontId="2"/>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4E90C-FCDA-44E8-98C6-B0CCCC9C094B}">
  <dimension ref="A1:R30"/>
  <sheetViews>
    <sheetView workbookViewId="0">
      <pane xSplit="1" ySplit="4" topLeftCell="B12" activePane="bottomRight" state="frozen"/>
      <selection pane="topRight" activeCell="B1" sqref="B1"/>
      <selection pane="bottomLeft" activeCell="A5" sqref="A5"/>
      <selection pane="bottomRight" activeCell="N21" sqref="N21"/>
    </sheetView>
  </sheetViews>
  <sheetFormatPr defaultRowHeight="13.5"/>
  <cols>
    <col min="1" max="1" width="12" customWidth="1"/>
    <col min="2" max="5" width="9.625" hidden="1" customWidth="1"/>
    <col min="6" max="13" width="9.625" customWidth="1"/>
    <col min="14" max="16" width="8.375" customWidth="1"/>
    <col min="261" max="261" width="12" customWidth="1"/>
    <col min="262" max="272" width="8.375" customWidth="1"/>
    <col min="517" max="517" width="12" customWidth="1"/>
    <col min="518" max="528" width="8.375" customWidth="1"/>
    <col min="773" max="773" width="12" customWidth="1"/>
    <col min="774" max="784" width="8.375" customWidth="1"/>
    <col min="1029" max="1029" width="12" customWidth="1"/>
    <col min="1030" max="1040" width="8.375" customWidth="1"/>
    <col min="1285" max="1285" width="12" customWidth="1"/>
    <col min="1286" max="1296" width="8.375" customWidth="1"/>
    <col min="1541" max="1541" width="12" customWidth="1"/>
    <col min="1542" max="1552" width="8.375" customWidth="1"/>
    <col min="1797" max="1797" width="12" customWidth="1"/>
    <col min="1798" max="1808" width="8.375" customWidth="1"/>
    <col min="2053" max="2053" width="12" customWidth="1"/>
    <col min="2054" max="2064" width="8.375" customWidth="1"/>
    <col min="2309" max="2309" width="12" customWidth="1"/>
    <col min="2310" max="2320" width="8.375" customWidth="1"/>
    <col min="2565" max="2565" width="12" customWidth="1"/>
    <col min="2566" max="2576" width="8.375" customWidth="1"/>
    <col min="2821" max="2821" width="12" customWidth="1"/>
    <col min="2822" max="2832" width="8.375" customWidth="1"/>
    <col min="3077" max="3077" width="12" customWidth="1"/>
    <col min="3078" max="3088" width="8.375" customWidth="1"/>
    <col min="3333" max="3333" width="12" customWidth="1"/>
    <col min="3334" max="3344" width="8.375" customWidth="1"/>
    <col min="3589" max="3589" width="12" customWidth="1"/>
    <col min="3590" max="3600" width="8.375" customWidth="1"/>
    <col min="3845" max="3845" width="12" customWidth="1"/>
    <col min="3846" max="3856" width="8.375" customWidth="1"/>
    <col min="4101" max="4101" width="12" customWidth="1"/>
    <col min="4102" max="4112" width="8.375" customWidth="1"/>
    <col min="4357" max="4357" width="12" customWidth="1"/>
    <col min="4358" max="4368" width="8.375" customWidth="1"/>
    <col min="4613" max="4613" width="12" customWidth="1"/>
    <col min="4614" max="4624" width="8.375" customWidth="1"/>
    <col min="4869" max="4869" width="12" customWidth="1"/>
    <col min="4870" max="4880" width="8.375" customWidth="1"/>
    <col min="5125" max="5125" width="12" customWidth="1"/>
    <col min="5126" max="5136" width="8.375" customWidth="1"/>
    <col min="5381" max="5381" width="12" customWidth="1"/>
    <col min="5382" max="5392" width="8.375" customWidth="1"/>
    <col min="5637" max="5637" width="12" customWidth="1"/>
    <col min="5638" max="5648" width="8.375" customWidth="1"/>
    <col min="5893" max="5893" width="12" customWidth="1"/>
    <col min="5894" max="5904" width="8.375" customWidth="1"/>
    <col min="6149" max="6149" width="12" customWidth="1"/>
    <col min="6150" max="6160" width="8.375" customWidth="1"/>
    <col min="6405" max="6405" width="12" customWidth="1"/>
    <col min="6406" max="6416" width="8.375" customWidth="1"/>
    <col min="6661" max="6661" width="12" customWidth="1"/>
    <col min="6662" max="6672" width="8.375" customWidth="1"/>
    <col min="6917" max="6917" width="12" customWidth="1"/>
    <col min="6918" max="6928" width="8.375" customWidth="1"/>
    <col min="7173" max="7173" width="12" customWidth="1"/>
    <col min="7174" max="7184" width="8.375" customWidth="1"/>
    <col min="7429" max="7429" width="12" customWidth="1"/>
    <col min="7430" max="7440" width="8.375" customWidth="1"/>
    <col min="7685" max="7685" width="12" customWidth="1"/>
    <col min="7686" max="7696" width="8.375" customWidth="1"/>
    <col min="7941" max="7941" width="12" customWidth="1"/>
    <col min="7942" max="7952" width="8.375" customWidth="1"/>
    <col min="8197" max="8197" width="12" customWidth="1"/>
    <col min="8198" max="8208" width="8.375" customWidth="1"/>
    <col min="8453" max="8453" width="12" customWidth="1"/>
    <col min="8454" max="8464" width="8.375" customWidth="1"/>
    <col min="8709" max="8709" width="12" customWidth="1"/>
    <col min="8710" max="8720" width="8.375" customWidth="1"/>
    <col min="8965" max="8965" width="12" customWidth="1"/>
    <col min="8966" max="8976" width="8.375" customWidth="1"/>
    <col min="9221" max="9221" width="12" customWidth="1"/>
    <col min="9222" max="9232" width="8.375" customWidth="1"/>
    <col min="9477" max="9477" width="12" customWidth="1"/>
    <col min="9478" max="9488" width="8.375" customWidth="1"/>
    <col min="9733" max="9733" width="12" customWidth="1"/>
    <col min="9734" max="9744" width="8.375" customWidth="1"/>
    <col min="9989" max="9989" width="12" customWidth="1"/>
    <col min="9990" max="10000" width="8.375" customWidth="1"/>
    <col min="10245" max="10245" width="12" customWidth="1"/>
    <col min="10246" max="10256" width="8.375" customWidth="1"/>
    <col min="10501" max="10501" width="12" customWidth="1"/>
    <col min="10502" max="10512" width="8.375" customWidth="1"/>
    <col min="10757" max="10757" width="12" customWidth="1"/>
    <col min="10758" max="10768" width="8.375" customWidth="1"/>
    <col min="11013" max="11013" width="12" customWidth="1"/>
    <col min="11014" max="11024" width="8.375" customWidth="1"/>
    <col min="11269" max="11269" width="12" customWidth="1"/>
    <col min="11270" max="11280" width="8.375" customWidth="1"/>
    <col min="11525" max="11525" width="12" customWidth="1"/>
    <col min="11526" max="11536" width="8.375" customWidth="1"/>
    <col min="11781" max="11781" width="12" customWidth="1"/>
    <col min="11782" max="11792" width="8.375" customWidth="1"/>
    <col min="12037" max="12037" width="12" customWidth="1"/>
    <col min="12038" max="12048" width="8.375" customWidth="1"/>
    <col min="12293" max="12293" width="12" customWidth="1"/>
    <col min="12294" max="12304" width="8.375" customWidth="1"/>
    <col min="12549" max="12549" width="12" customWidth="1"/>
    <col min="12550" max="12560" width="8.375" customWidth="1"/>
    <col min="12805" max="12805" width="12" customWidth="1"/>
    <col min="12806" max="12816" width="8.375" customWidth="1"/>
    <col min="13061" max="13061" width="12" customWidth="1"/>
    <col min="13062" max="13072" width="8.375" customWidth="1"/>
    <col min="13317" max="13317" width="12" customWidth="1"/>
    <col min="13318" max="13328" width="8.375" customWidth="1"/>
    <col min="13573" max="13573" width="12" customWidth="1"/>
    <col min="13574" max="13584" width="8.375" customWidth="1"/>
    <col min="13829" max="13829" width="12" customWidth="1"/>
    <col min="13830" max="13840" width="8.375" customWidth="1"/>
    <col min="14085" max="14085" width="12" customWidth="1"/>
    <col min="14086" max="14096" width="8.375" customWidth="1"/>
    <col min="14341" max="14341" width="12" customWidth="1"/>
    <col min="14342" max="14352" width="8.375" customWidth="1"/>
    <col min="14597" max="14597" width="12" customWidth="1"/>
    <col min="14598" max="14608" width="8.375" customWidth="1"/>
    <col min="14853" max="14853" width="12" customWidth="1"/>
    <col min="14854" max="14864" width="8.375" customWidth="1"/>
    <col min="15109" max="15109" width="12" customWidth="1"/>
    <col min="15110" max="15120" width="8.375" customWidth="1"/>
    <col min="15365" max="15365" width="12" customWidth="1"/>
    <col min="15366" max="15376" width="8.375" customWidth="1"/>
    <col min="15621" max="15621" width="12" customWidth="1"/>
    <col min="15622" max="15632" width="8.375" customWidth="1"/>
    <col min="15877" max="15877" width="12" customWidth="1"/>
    <col min="15878" max="15888" width="8.375" customWidth="1"/>
    <col min="16133" max="16133" width="12" customWidth="1"/>
    <col min="16134" max="16144" width="8.375" customWidth="1"/>
  </cols>
  <sheetData>
    <row r="1" spans="1:18" ht="15" customHeight="1">
      <c r="A1" s="482" t="s">
        <v>1269</v>
      </c>
      <c r="B1" s="478"/>
      <c r="C1" s="478"/>
      <c r="D1" s="478"/>
      <c r="E1" s="478"/>
      <c r="F1" s="478"/>
      <c r="G1" s="478"/>
      <c r="H1" s="478"/>
      <c r="I1" s="478"/>
      <c r="J1" s="478"/>
      <c r="K1" s="478"/>
      <c r="L1" s="478"/>
      <c r="M1" s="478" t="s">
        <v>1047</v>
      </c>
      <c r="N1" s="478"/>
      <c r="O1" s="478"/>
      <c r="P1" s="478"/>
    </row>
    <row r="2" spans="1:18" ht="15" customHeight="1">
      <c r="A2" s="3102" t="s">
        <v>420</v>
      </c>
      <c r="B2" s="3086" t="s">
        <v>403</v>
      </c>
      <c r="C2" s="3087"/>
      <c r="D2" s="3087"/>
      <c r="E2" s="3101"/>
      <c r="F2" s="3086" t="s">
        <v>404</v>
      </c>
      <c r="G2" s="3087"/>
      <c r="H2" s="3087"/>
      <c r="I2" s="3101"/>
      <c r="J2" s="3086" t="s">
        <v>438</v>
      </c>
      <c r="K2" s="3087"/>
      <c r="L2" s="3087"/>
      <c r="M2" s="3101"/>
      <c r="N2" s="3086" t="s">
        <v>1056</v>
      </c>
      <c r="O2" s="3087"/>
      <c r="P2" s="3101"/>
    </row>
    <row r="3" spans="1:18" ht="15" customHeight="1">
      <c r="A3" s="3104"/>
      <c r="B3" s="479" t="s">
        <v>1057</v>
      </c>
      <c r="C3" s="1744" t="s">
        <v>1058</v>
      </c>
      <c r="D3" s="1739" t="s">
        <v>1059</v>
      </c>
      <c r="E3" s="1744" t="s">
        <v>1060</v>
      </c>
      <c r="F3" s="1739" t="s">
        <v>1057</v>
      </c>
      <c r="G3" s="1744" t="s">
        <v>1058</v>
      </c>
      <c r="H3" s="1739" t="s">
        <v>1059</v>
      </c>
      <c r="I3" s="1744" t="s">
        <v>1060</v>
      </c>
      <c r="J3" s="1864" t="s">
        <v>1057</v>
      </c>
      <c r="K3" s="1865" t="s">
        <v>1058</v>
      </c>
      <c r="L3" s="1864" t="s">
        <v>1059</v>
      </c>
      <c r="M3" s="1865" t="s">
        <v>1060</v>
      </c>
      <c r="N3" s="479" t="s">
        <v>1057</v>
      </c>
      <c r="O3" s="1744" t="s">
        <v>1058</v>
      </c>
      <c r="P3" s="1740" t="s">
        <v>1059</v>
      </c>
    </row>
    <row r="4" spans="1:18" ht="15" customHeight="1">
      <c r="A4" s="3103"/>
      <c r="B4" s="567" t="s">
        <v>1061</v>
      </c>
      <c r="C4" s="1742" t="s">
        <v>1062</v>
      </c>
      <c r="D4" s="481" t="s">
        <v>1061</v>
      </c>
      <c r="E4" s="1122" t="s">
        <v>1063</v>
      </c>
      <c r="F4" s="1745" t="s">
        <v>1061</v>
      </c>
      <c r="G4" s="1122" t="s">
        <v>1062</v>
      </c>
      <c r="H4" s="1745" t="s">
        <v>1061</v>
      </c>
      <c r="I4" s="1122" t="s">
        <v>1063</v>
      </c>
      <c r="J4" s="1866" t="s">
        <v>1061</v>
      </c>
      <c r="K4" s="1867" t="s">
        <v>1062</v>
      </c>
      <c r="L4" s="1866" t="s">
        <v>1061</v>
      </c>
      <c r="M4" s="1867" t="s">
        <v>1063</v>
      </c>
      <c r="N4" s="567" t="s">
        <v>1061</v>
      </c>
      <c r="O4" s="1742" t="s">
        <v>1062</v>
      </c>
      <c r="P4" s="1746" t="s">
        <v>1061</v>
      </c>
    </row>
    <row r="5" spans="1:18" ht="15" customHeight="1">
      <c r="A5" s="480" t="s">
        <v>84</v>
      </c>
      <c r="B5" s="591">
        <f>C20/B20*100</f>
        <v>13.665388516082469</v>
      </c>
      <c r="C5" s="2298">
        <f>D20/B20*100</f>
        <v>63.270559671574389</v>
      </c>
      <c r="D5" s="591">
        <f>E20/B20*100</f>
        <v>23.064051812343138</v>
      </c>
      <c r="E5" s="559">
        <f>ROUND((B5+D5)/C5*100,1)</f>
        <v>58.1</v>
      </c>
      <c r="F5" s="591">
        <f>G20/F20*100</f>
        <v>12.839614800896149</v>
      </c>
      <c r="G5" s="2298">
        <f>H20/F20*100</f>
        <v>60.031871070318708</v>
      </c>
      <c r="H5" s="591">
        <f>I20/F20*100</f>
        <v>27.128514128785142</v>
      </c>
      <c r="I5" s="559">
        <f>ROUND((F5+H5)/G5*100,1)</f>
        <v>66.599999999999994</v>
      </c>
      <c r="J5" s="591">
        <f>K20/J20*100</f>
        <v>12.19598821738766</v>
      </c>
      <c r="K5" s="2298">
        <f>L20/J20*100</f>
        <v>58.501204574124586</v>
      </c>
      <c r="L5" s="591">
        <f>M20/J20*100</f>
        <v>29.302807208487756</v>
      </c>
      <c r="M5" s="559">
        <f>ROUND((J5+L5)/K5*100,1)</f>
        <v>70.900000000000006</v>
      </c>
      <c r="N5" s="2749">
        <f>J5-F5</f>
        <v>-0.64362658350848889</v>
      </c>
      <c r="O5" s="2750">
        <f t="shared" ref="O5:P15" si="0">K5-G5</f>
        <v>-1.5306664961941223</v>
      </c>
      <c r="P5" s="2751">
        <f t="shared" si="0"/>
        <v>2.1742930797026148</v>
      </c>
    </row>
    <row r="6" spans="1:18" ht="15" customHeight="1">
      <c r="A6" s="479" t="s">
        <v>427</v>
      </c>
      <c r="B6" s="572">
        <f t="shared" ref="B6:B15" si="1">C21/B21*100</f>
        <v>12.741513848406028</v>
      </c>
      <c r="C6" s="1751">
        <f t="shared" ref="C6:C15" si="2">D21/B21*100</f>
        <v>64.109101128001356</v>
      </c>
      <c r="D6" s="572">
        <f t="shared" ref="D6:D15" si="3">E21/B21*100</f>
        <v>23.149385023592611</v>
      </c>
      <c r="E6" s="559">
        <f t="shared" ref="E6:E15" si="4">ROUND((B6+D6)/C6*100,1)</f>
        <v>56</v>
      </c>
      <c r="F6" s="572">
        <f t="shared" ref="F6:F15" si="5">G21/F21*100</f>
        <v>12.092720091174495</v>
      </c>
      <c r="G6" s="1751">
        <f t="shared" ref="G6:G15" si="6">H21/F21*100</f>
        <v>60.755155886531462</v>
      </c>
      <c r="H6" s="572">
        <f t="shared" ref="H6:H15" si="7">I21/F21*100</f>
        <v>27.152124022294039</v>
      </c>
      <c r="I6" s="559">
        <f t="shared" ref="I6:I15" si="8">ROUND((F6+H6)/G6*100,1)</f>
        <v>64.599999999999994</v>
      </c>
      <c r="J6" s="572">
        <f t="shared" ref="J6:J15" si="9">K21/J21*100</f>
        <v>11.450465265101446</v>
      </c>
      <c r="K6" s="1751">
        <f t="shared" ref="K6:K15" si="10">L21/J21*100</f>
        <v>59.372115041648307</v>
      </c>
      <c r="L6" s="572">
        <f t="shared" ref="L6:L15" si="11">M21/J21*100</f>
        <v>29.177419693250243</v>
      </c>
      <c r="M6" s="559">
        <f t="shared" ref="M6:M15" si="12">ROUND((J6+L6)/K6*100,1)</f>
        <v>68.400000000000006</v>
      </c>
      <c r="N6" s="2752">
        <f t="shared" ref="N6:N15" si="13">J6-F6</f>
        <v>-0.6422548260730494</v>
      </c>
      <c r="O6" s="2753">
        <f t="shared" si="0"/>
        <v>-1.3830408448831548</v>
      </c>
      <c r="P6" s="2754">
        <f t="shared" si="0"/>
        <v>2.0252956709562042</v>
      </c>
    </row>
    <row r="7" spans="1:18" ht="15" customHeight="1">
      <c r="A7" s="567" t="s">
        <v>428</v>
      </c>
      <c r="B7" s="572">
        <f t="shared" si="1"/>
        <v>13.575700982248126</v>
      </c>
      <c r="C7" s="1751">
        <f t="shared" si="2"/>
        <v>64.841225779746509</v>
      </c>
      <c r="D7" s="572">
        <f t="shared" si="3"/>
        <v>21.583073238005372</v>
      </c>
      <c r="E7" s="573">
        <f t="shared" si="4"/>
        <v>54.2</v>
      </c>
      <c r="F7" s="572">
        <f t="shared" si="5"/>
        <v>12.672686705356343</v>
      </c>
      <c r="G7" s="1751">
        <f t="shared" si="6"/>
        <v>61.62664625015568</v>
      </c>
      <c r="H7" s="572">
        <f t="shared" si="7"/>
        <v>25.700667044487979</v>
      </c>
      <c r="I7" s="573">
        <f t="shared" si="8"/>
        <v>62.3</v>
      </c>
      <c r="J7" s="572">
        <f t="shared" si="9"/>
        <v>12.150299008182065</v>
      </c>
      <c r="K7" s="1751">
        <f t="shared" si="10"/>
        <v>60.553439412107757</v>
      </c>
      <c r="L7" s="572">
        <f t="shared" si="11"/>
        <v>27.296261579710173</v>
      </c>
      <c r="M7" s="573">
        <f t="shared" si="12"/>
        <v>65.099999999999994</v>
      </c>
      <c r="N7" s="2752">
        <f t="shared" si="13"/>
        <v>-0.52238769717427758</v>
      </c>
      <c r="O7" s="2753">
        <f t="shared" si="0"/>
        <v>-1.0732068380479234</v>
      </c>
      <c r="P7" s="2754">
        <f t="shared" si="0"/>
        <v>1.5955945352221939</v>
      </c>
    </row>
    <row r="8" spans="1:18" ht="15" customHeight="1">
      <c r="A8" s="567" t="s">
        <v>429</v>
      </c>
      <c r="B8" s="572">
        <f t="shared" si="1"/>
        <v>14.475530954300385</v>
      </c>
      <c r="C8" s="1751">
        <f t="shared" si="2"/>
        <v>63.95387587305494</v>
      </c>
      <c r="D8" s="572">
        <f t="shared" si="3"/>
        <v>21.570593172644671</v>
      </c>
      <c r="E8" s="573">
        <f t="shared" si="4"/>
        <v>56.4</v>
      </c>
      <c r="F8" s="572">
        <f t="shared" si="5"/>
        <v>13.467832448835374</v>
      </c>
      <c r="G8" s="1751">
        <f t="shared" si="6"/>
        <v>60.424836148484808</v>
      </c>
      <c r="H8" s="572">
        <f t="shared" si="7"/>
        <v>26.107331402679822</v>
      </c>
      <c r="I8" s="573">
        <f t="shared" si="8"/>
        <v>65.5</v>
      </c>
      <c r="J8" s="572">
        <f t="shared" si="9"/>
        <v>12.972175538446709</v>
      </c>
      <c r="K8" s="1751">
        <f t="shared" si="10"/>
        <v>58.544108833501674</v>
      </c>
      <c r="L8" s="572">
        <f t="shared" si="11"/>
        <v>28.483715628051616</v>
      </c>
      <c r="M8" s="573">
        <f t="shared" si="12"/>
        <v>70.8</v>
      </c>
      <c r="N8" s="2752">
        <f t="shared" si="13"/>
        <v>-0.49565691038866433</v>
      </c>
      <c r="O8" s="2753">
        <f t="shared" si="0"/>
        <v>-1.8807273149831332</v>
      </c>
      <c r="P8" s="2754">
        <f t="shared" si="0"/>
        <v>2.3763842253717939</v>
      </c>
    </row>
    <row r="9" spans="1:18" ht="15" customHeight="1">
      <c r="A9" s="479" t="s">
        <v>430</v>
      </c>
      <c r="B9" s="558">
        <f t="shared" si="1"/>
        <v>14.327694541141353</v>
      </c>
      <c r="C9" s="1747">
        <f t="shared" si="2"/>
        <v>64.42923215081251</v>
      </c>
      <c r="D9" s="558">
        <f t="shared" si="3"/>
        <v>21.243073308046135</v>
      </c>
      <c r="E9" s="559">
        <f t="shared" si="4"/>
        <v>55.2</v>
      </c>
      <c r="F9" s="558">
        <f t="shared" si="5"/>
        <v>13.626221510870975</v>
      </c>
      <c r="G9" s="1747">
        <f t="shared" si="6"/>
        <v>60.847881691186423</v>
      </c>
      <c r="H9" s="558">
        <f t="shared" si="7"/>
        <v>25.5258967979426</v>
      </c>
      <c r="I9" s="559">
        <f t="shared" si="8"/>
        <v>64.3</v>
      </c>
      <c r="J9" s="558">
        <f t="shared" si="9"/>
        <v>13.113048529968314</v>
      </c>
      <c r="K9" s="1747">
        <f t="shared" si="10"/>
        <v>58.972060111189784</v>
      </c>
      <c r="L9" s="558">
        <f t="shared" si="11"/>
        <v>27.914891358841903</v>
      </c>
      <c r="M9" s="559">
        <f t="shared" si="12"/>
        <v>69.599999999999994</v>
      </c>
      <c r="N9" s="2755">
        <f t="shared" si="13"/>
        <v>-0.51317298090266128</v>
      </c>
      <c r="O9" s="2756">
        <f t="shared" si="0"/>
        <v>-1.8758215799966393</v>
      </c>
      <c r="P9" s="2757">
        <f t="shared" si="0"/>
        <v>2.3889945608993024</v>
      </c>
    </row>
    <row r="10" spans="1:18" ht="15" customHeight="1">
      <c r="A10" s="567" t="s">
        <v>431</v>
      </c>
      <c r="B10" s="572">
        <f t="shared" si="1"/>
        <v>13.699515574337735</v>
      </c>
      <c r="C10" s="1751">
        <f t="shared" si="2"/>
        <v>60.973699094029165</v>
      </c>
      <c r="D10" s="572">
        <f t="shared" si="3"/>
        <v>25.326785331633101</v>
      </c>
      <c r="E10" s="573">
        <f t="shared" si="4"/>
        <v>64</v>
      </c>
      <c r="F10" s="572">
        <f t="shared" si="5"/>
        <v>12.64245890026317</v>
      </c>
      <c r="G10" s="1751">
        <f t="shared" si="6"/>
        <v>57.703700169207217</v>
      </c>
      <c r="H10" s="572">
        <f t="shared" si="7"/>
        <v>29.653840930529608</v>
      </c>
      <c r="I10" s="573">
        <f t="shared" si="8"/>
        <v>73.3</v>
      </c>
      <c r="J10" s="572">
        <f t="shared" si="9"/>
        <v>11.684176652090787</v>
      </c>
      <c r="K10" s="1751">
        <f t="shared" si="10"/>
        <v>55.719234482366971</v>
      </c>
      <c r="L10" s="572">
        <f t="shared" si="11"/>
        <v>32.596588865542245</v>
      </c>
      <c r="M10" s="573">
        <f t="shared" si="12"/>
        <v>79.5</v>
      </c>
      <c r="N10" s="2752">
        <f t="shared" si="13"/>
        <v>-0.95828224817238272</v>
      </c>
      <c r="O10" s="2753">
        <f t="shared" si="0"/>
        <v>-1.9844656868402453</v>
      </c>
      <c r="P10" s="2754">
        <f t="shared" si="0"/>
        <v>2.9427479350126369</v>
      </c>
      <c r="R10" t="s">
        <v>1716</v>
      </c>
    </row>
    <row r="11" spans="1:18" ht="15" customHeight="1">
      <c r="A11" s="567" t="s">
        <v>432</v>
      </c>
      <c r="B11" s="572">
        <f t="shared" si="1"/>
        <v>14.829948862245301</v>
      </c>
      <c r="C11" s="1751">
        <f t="shared" si="2"/>
        <v>63.124437501939646</v>
      </c>
      <c r="D11" s="572">
        <f t="shared" si="3"/>
        <v>22.045613635815048</v>
      </c>
      <c r="E11" s="573">
        <f t="shared" si="4"/>
        <v>58.4</v>
      </c>
      <c r="F11" s="572">
        <f t="shared" si="5"/>
        <v>13.903037879389593</v>
      </c>
      <c r="G11" s="1751">
        <f t="shared" si="6"/>
        <v>60.458530891610863</v>
      </c>
      <c r="H11" s="572">
        <f t="shared" si="7"/>
        <v>25.638431228999544</v>
      </c>
      <c r="I11" s="573">
        <f t="shared" si="8"/>
        <v>65.400000000000006</v>
      </c>
      <c r="J11" s="572">
        <f t="shared" si="9"/>
        <v>12.985749992566278</v>
      </c>
      <c r="K11" s="1751">
        <f t="shared" si="10"/>
        <v>59.313229051334659</v>
      </c>
      <c r="L11" s="572">
        <f t="shared" si="11"/>
        <v>27.701020956099065</v>
      </c>
      <c r="M11" s="573">
        <f t="shared" si="12"/>
        <v>68.599999999999994</v>
      </c>
      <c r="N11" s="2752">
        <f t="shared" si="13"/>
        <v>-0.91728788682331519</v>
      </c>
      <c r="O11" s="2753">
        <f t="shared" si="0"/>
        <v>-1.1453018402762041</v>
      </c>
      <c r="P11" s="2754">
        <f t="shared" si="0"/>
        <v>2.062589727099521</v>
      </c>
    </row>
    <row r="12" spans="1:18" ht="15" customHeight="1">
      <c r="A12" s="545" t="s">
        <v>433</v>
      </c>
      <c r="B12" s="578">
        <f t="shared" si="1"/>
        <v>13.787682327920278</v>
      </c>
      <c r="C12" s="1758">
        <f t="shared" si="2"/>
        <v>60.34498591332008</v>
      </c>
      <c r="D12" s="578">
        <f t="shared" si="3"/>
        <v>25.867331758759637</v>
      </c>
      <c r="E12" s="579">
        <f t="shared" si="4"/>
        <v>65.7</v>
      </c>
      <c r="F12" s="578">
        <f t="shared" si="5"/>
        <v>12.859184363379331</v>
      </c>
      <c r="G12" s="1758">
        <f t="shared" si="6"/>
        <v>56.702725959617695</v>
      </c>
      <c r="H12" s="578">
        <f t="shared" si="7"/>
        <v>30.438089677002981</v>
      </c>
      <c r="I12" s="579">
        <f t="shared" si="8"/>
        <v>76.400000000000006</v>
      </c>
      <c r="J12" s="578">
        <f t="shared" si="9"/>
        <v>11.875864250347727</v>
      </c>
      <c r="K12" s="1758">
        <f t="shared" si="10"/>
        <v>54.348928025433793</v>
      </c>
      <c r="L12" s="578">
        <f t="shared" si="11"/>
        <v>33.775207724218475</v>
      </c>
      <c r="M12" s="579">
        <f t="shared" si="12"/>
        <v>84</v>
      </c>
      <c r="N12" s="2758">
        <f t="shared" si="13"/>
        <v>-0.98332011303160449</v>
      </c>
      <c r="O12" s="2759">
        <f t="shared" si="0"/>
        <v>-2.3537979341839019</v>
      </c>
      <c r="P12" s="2760">
        <f t="shared" si="0"/>
        <v>3.337118047215494</v>
      </c>
    </row>
    <row r="13" spans="1:18" ht="15" customHeight="1">
      <c r="A13" s="567" t="s">
        <v>434</v>
      </c>
      <c r="B13" s="572">
        <f t="shared" si="1"/>
        <v>13.311618167616704</v>
      </c>
      <c r="C13" s="1751">
        <f t="shared" si="2"/>
        <v>56.401265240777974</v>
      </c>
      <c r="D13" s="572">
        <f t="shared" si="3"/>
        <v>30.287116591605319</v>
      </c>
      <c r="E13" s="573">
        <f t="shared" si="4"/>
        <v>77.3</v>
      </c>
      <c r="F13" s="572">
        <f t="shared" si="5"/>
        <v>12.370177169979792</v>
      </c>
      <c r="G13" s="1751">
        <f t="shared" si="6"/>
        <v>54.023920297006434</v>
      </c>
      <c r="H13" s="572">
        <f t="shared" si="7"/>
        <v>33.605902533013769</v>
      </c>
      <c r="I13" s="573">
        <f t="shared" si="8"/>
        <v>85.1</v>
      </c>
      <c r="J13" s="572">
        <f t="shared" si="9"/>
        <v>11.663470241599098</v>
      </c>
      <c r="K13" s="1751">
        <f t="shared" si="10"/>
        <v>51.759932653539174</v>
      </c>
      <c r="L13" s="572">
        <f t="shared" si="11"/>
        <v>36.576597104861733</v>
      </c>
      <c r="M13" s="573">
        <f t="shared" si="12"/>
        <v>93.2</v>
      </c>
      <c r="N13" s="2752">
        <f t="shared" si="13"/>
        <v>-0.70670692838069371</v>
      </c>
      <c r="O13" s="2753">
        <f t="shared" si="0"/>
        <v>-2.2639876434672601</v>
      </c>
      <c r="P13" s="2754">
        <f t="shared" si="0"/>
        <v>2.9706945718479645</v>
      </c>
    </row>
    <row r="14" spans="1:18" ht="15" customHeight="1">
      <c r="A14" s="567" t="s">
        <v>435</v>
      </c>
      <c r="B14" s="572">
        <f t="shared" si="1"/>
        <v>13.362597346409</v>
      </c>
      <c r="C14" s="1751">
        <f t="shared" si="2"/>
        <v>57.922014710124024</v>
      </c>
      <c r="D14" s="572">
        <f t="shared" si="3"/>
        <v>28.715387943466975</v>
      </c>
      <c r="E14" s="573">
        <f t="shared" si="4"/>
        <v>72.599999999999994</v>
      </c>
      <c r="F14" s="572">
        <f t="shared" si="5"/>
        <v>12.499293452661329</v>
      </c>
      <c r="G14" s="1751">
        <f t="shared" si="6"/>
        <v>55.074894017899197</v>
      </c>
      <c r="H14" s="572">
        <f t="shared" si="7"/>
        <v>32.425812529439476</v>
      </c>
      <c r="I14" s="573">
        <f t="shared" si="8"/>
        <v>81.599999999999994</v>
      </c>
      <c r="J14" s="572">
        <f t="shared" si="9"/>
        <v>11.856710393541876</v>
      </c>
      <c r="K14" s="1751">
        <f t="shared" si="10"/>
        <v>52.830375338833811</v>
      </c>
      <c r="L14" s="572">
        <f t="shared" si="11"/>
        <v>35.312914267624308</v>
      </c>
      <c r="M14" s="573">
        <f t="shared" si="12"/>
        <v>89.3</v>
      </c>
      <c r="N14" s="2752">
        <f t="shared" si="13"/>
        <v>-0.64258305911945257</v>
      </c>
      <c r="O14" s="2753">
        <f t="shared" si="0"/>
        <v>-2.2445186790653864</v>
      </c>
      <c r="P14" s="2754">
        <f t="shared" si="0"/>
        <v>2.8871017381848318</v>
      </c>
    </row>
    <row r="15" spans="1:18" ht="15" customHeight="1">
      <c r="A15" s="545" t="s">
        <v>436</v>
      </c>
      <c r="B15" s="578">
        <f t="shared" si="1"/>
        <v>12.459046105371756</v>
      </c>
      <c r="C15" s="1758">
        <f t="shared" si="2"/>
        <v>57.453260278556193</v>
      </c>
      <c r="D15" s="578">
        <f t="shared" si="3"/>
        <v>30.087693616072052</v>
      </c>
      <c r="E15" s="579">
        <f t="shared" si="4"/>
        <v>74.099999999999994</v>
      </c>
      <c r="F15" s="578">
        <f t="shared" si="5"/>
        <v>11.750168335220168</v>
      </c>
      <c r="G15" s="1758">
        <f t="shared" si="6"/>
        <v>53.895387984934928</v>
      </c>
      <c r="H15" s="578">
        <f t="shared" si="7"/>
        <v>34.354443679844913</v>
      </c>
      <c r="I15" s="579">
        <f t="shared" si="8"/>
        <v>85.5</v>
      </c>
      <c r="J15" s="578">
        <f t="shared" si="9"/>
        <v>11.043662635464111</v>
      </c>
      <c r="K15" s="1758">
        <f t="shared" si="10"/>
        <v>51.466153604523321</v>
      </c>
      <c r="L15" s="578">
        <f t="shared" si="11"/>
        <v>37.490183760012563</v>
      </c>
      <c r="M15" s="579">
        <f t="shared" si="12"/>
        <v>94.3</v>
      </c>
      <c r="N15" s="2758">
        <f t="shared" si="13"/>
        <v>-0.70650569975605748</v>
      </c>
      <c r="O15" s="2759">
        <f t="shared" si="0"/>
        <v>-2.4292343804116072</v>
      </c>
      <c r="P15" s="2760">
        <f t="shared" si="0"/>
        <v>3.1357400801676505</v>
      </c>
    </row>
    <row r="16" spans="1:18" ht="15" customHeight="1">
      <c r="A16" s="478" t="s">
        <v>1064</v>
      </c>
      <c r="B16" s="478"/>
      <c r="C16" s="478"/>
      <c r="D16" s="478"/>
      <c r="E16" s="478"/>
      <c r="F16" s="478"/>
      <c r="G16" s="478"/>
      <c r="H16" s="478"/>
      <c r="I16" s="478"/>
      <c r="J16" s="478"/>
      <c r="K16" s="478"/>
      <c r="L16" s="478"/>
      <c r="M16" s="478"/>
      <c r="N16" s="478"/>
      <c r="O16" s="478"/>
      <c r="P16" s="478"/>
    </row>
    <row r="17" spans="1:13">
      <c r="A17" s="478"/>
      <c r="B17" s="478"/>
      <c r="C17" s="478"/>
      <c r="D17" s="478"/>
      <c r="E17" s="478"/>
      <c r="F17" s="478"/>
      <c r="G17" s="478"/>
      <c r="H17" s="478"/>
      <c r="I17" s="478"/>
      <c r="J17" s="478"/>
      <c r="K17" s="478"/>
      <c r="L17" s="478" t="s">
        <v>1863</v>
      </c>
      <c r="M17" s="478"/>
    </row>
    <row r="18" spans="1:13">
      <c r="A18" s="3102" t="s">
        <v>420</v>
      </c>
      <c r="B18" s="3086" t="s">
        <v>403</v>
      </c>
      <c r="C18" s="3087"/>
      <c r="D18" s="3087"/>
      <c r="E18" s="3101"/>
      <c r="F18" s="3086" t="s">
        <v>1703</v>
      </c>
      <c r="G18" s="3087"/>
      <c r="H18" s="3087"/>
      <c r="I18" s="3101"/>
      <c r="J18" s="3105" t="s">
        <v>1704</v>
      </c>
      <c r="K18" s="3105"/>
      <c r="L18" s="3105"/>
      <c r="M18" s="3106"/>
    </row>
    <row r="19" spans="1:13">
      <c r="A19" s="3104"/>
      <c r="B19" s="2297" t="s">
        <v>1268</v>
      </c>
      <c r="C19" s="2337" t="s">
        <v>1057</v>
      </c>
      <c r="D19" s="2336" t="s">
        <v>1267</v>
      </c>
      <c r="E19" s="2338" t="s">
        <v>1059</v>
      </c>
      <c r="F19" s="2887" t="s">
        <v>421</v>
      </c>
      <c r="G19" s="2337" t="s">
        <v>1057</v>
      </c>
      <c r="H19" s="2895" t="s">
        <v>1267</v>
      </c>
      <c r="I19" s="2339" t="s">
        <v>1059</v>
      </c>
      <c r="J19" s="2290" t="s">
        <v>421</v>
      </c>
      <c r="K19" s="2337" t="s">
        <v>1057</v>
      </c>
      <c r="L19" s="2895" t="s">
        <v>1267</v>
      </c>
      <c r="M19" s="2339" t="s">
        <v>1059</v>
      </c>
    </row>
    <row r="20" spans="1:13">
      <c r="A20" s="1743" t="s">
        <v>84</v>
      </c>
      <c r="B20" s="562">
        <f>SUM(C20:E20)</f>
        <v>5556205</v>
      </c>
      <c r="C20" s="555">
        <v>759277</v>
      </c>
      <c r="D20" s="1343">
        <v>3515442</v>
      </c>
      <c r="E20" s="554">
        <v>1281486</v>
      </c>
      <c r="F20" s="554">
        <f>SUM(G20:I20)</f>
        <v>5534800</v>
      </c>
      <c r="G20" s="554">
        <f>'21_2地域年齢別2015'!AB167</f>
        <v>710647</v>
      </c>
      <c r="H20" s="554">
        <f>'21_2地域年齢別2015'!AC167</f>
        <v>3322644</v>
      </c>
      <c r="I20" s="555">
        <f>'21_2地域年齢別2015'!AD167</f>
        <v>1501509</v>
      </c>
      <c r="J20" s="556">
        <f>SUM(K20:M20)</f>
        <v>5465002</v>
      </c>
      <c r="K20" s="554">
        <f>'21_3地域年齢別2020'!AB167</f>
        <v>666511</v>
      </c>
      <c r="L20" s="554">
        <f>'21_3地域年齢別2020'!AC167</f>
        <v>3197092</v>
      </c>
      <c r="M20" s="555">
        <f>'21_3地域年齢別2020'!AD167</f>
        <v>1601399</v>
      </c>
    </row>
    <row r="21" spans="1:13">
      <c r="A21" s="1744" t="s">
        <v>427</v>
      </c>
      <c r="B21" s="562">
        <f t="shared" ref="B21:B30" si="14">SUM(C21:E21)</f>
        <v>1530140</v>
      </c>
      <c r="C21" s="555">
        <v>194963</v>
      </c>
      <c r="D21" s="1343">
        <v>980959</v>
      </c>
      <c r="E21" s="554">
        <v>354218</v>
      </c>
      <c r="F21" s="554">
        <f>SUM(G21:I21)</f>
        <v>1537272</v>
      </c>
      <c r="G21" s="554">
        <f>'21_2地域年齢別2015'!AB170</f>
        <v>185898</v>
      </c>
      <c r="H21" s="554">
        <f>'21_2地域年齢別2015'!AC170</f>
        <v>933972</v>
      </c>
      <c r="I21" s="555">
        <f>'21_2地域年齢別2015'!AD170</f>
        <v>417402</v>
      </c>
      <c r="J21" s="556">
        <f t="shared" ref="J21:J30" si="15">SUM(K21:M21)</f>
        <v>1525152</v>
      </c>
      <c r="K21" s="554">
        <f>'21_3地域年齢別2020'!AB170</f>
        <v>174637</v>
      </c>
      <c r="L21" s="554">
        <f>'21_3地域年齢別2020'!AC170</f>
        <v>905515</v>
      </c>
      <c r="M21" s="555">
        <f>'21_3地域年齢別2020'!AD170</f>
        <v>445000</v>
      </c>
    </row>
    <row r="22" spans="1:13">
      <c r="A22" s="1742" t="s">
        <v>428</v>
      </c>
      <c r="B22" s="582">
        <f t="shared" si="14"/>
        <v>1019498</v>
      </c>
      <c r="C22" s="569">
        <v>138404</v>
      </c>
      <c r="D22" s="1342">
        <v>661055</v>
      </c>
      <c r="E22" s="568">
        <v>220039</v>
      </c>
      <c r="F22" s="568">
        <f t="shared" ref="F22:F30" si="16">SUM(G22:I22)</f>
        <v>1035763</v>
      </c>
      <c r="G22" s="568">
        <f>'21_2地域年齢別2015'!AB173</f>
        <v>131259</v>
      </c>
      <c r="H22" s="568">
        <f>'21_2地域年齢別2015'!AC173</f>
        <v>638306</v>
      </c>
      <c r="I22" s="569">
        <f>'21_2地域年齢別2015'!AD173</f>
        <v>266198</v>
      </c>
      <c r="J22" s="570">
        <f t="shared" si="15"/>
        <v>1039102</v>
      </c>
      <c r="K22" s="568">
        <f>'21_3地域年齢別2020'!AB173</f>
        <v>126254</v>
      </c>
      <c r="L22" s="568">
        <f>'21_3地域年齢別2020'!AC173</f>
        <v>629212</v>
      </c>
      <c r="M22" s="569">
        <f>'21_3地域年齢別2020'!AD173</f>
        <v>283636</v>
      </c>
    </row>
    <row r="23" spans="1:13">
      <c r="A23" s="1742" t="s">
        <v>429</v>
      </c>
      <c r="B23" s="595">
        <f t="shared" si="14"/>
        <v>723179</v>
      </c>
      <c r="C23" s="569">
        <v>104684</v>
      </c>
      <c r="D23" s="1342">
        <v>462501</v>
      </c>
      <c r="E23" s="568">
        <v>155994</v>
      </c>
      <c r="F23" s="574">
        <f t="shared" si="16"/>
        <v>721690</v>
      </c>
      <c r="G23" s="574">
        <f>'21_2地域年齢別2015'!AB176</f>
        <v>97196</v>
      </c>
      <c r="H23" s="574">
        <f>'21_2地域年齢別2015'!AC176</f>
        <v>436080</v>
      </c>
      <c r="I23" s="575">
        <f>'21_2地域年齢別2015'!AD176</f>
        <v>188414</v>
      </c>
      <c r="J23" s="576">
        <f t="shared" si="15"/>
        <v>715809</v>
      </c>
      <c r="K23" s="568">
        <f>'21_3地域年齢別2020'!AB176</f>
        <v>92856</v>
      </c>
      <c r="L23" s="568">
        <f>'21_3地域年齢別2020'!AC176</f>
        <v>419064</v>
      </c>
      <c r="M23" s="569">
        <f>'21_3地域年齢別2020'!AD176</f>
        <v>203889</v>
      </c>
    </row>
    <row r="24" spans="1:13">
      <c r="A24" s="1744" t="s">
        <v>430</v>
      </c>
      <c r="B24" s="582">
        <f t="shared" si="14"/>
        <v>711559</v>
      </c>
      <c r="C24" s="555">
        <v>101950</v>
      </c>
      <c r="D24" s="1343">
        <v>458452</v>
      </c>
      <c r="E24" s="554">
        <v>151157</v>
      </c>
      <c r="F24" s="568">
        <f t="shared" si="16"/>
        <v>716633</v>
      </c>
      <c r="G24" s="568">
        <f>'21_2地域年齢別2015'!AB179</f>
        <v>97650</v>
      </c>
      <c r="H24" s="568">
        <f>'21_2地域年齢別2015'!AC179</f>
        <v>436056</v>
      </c>
      <c r="I24" s="569">
        <f>'21_2地域年齢別2015'!AD179</f>
        <v>182927</v>
      </c>
      <c r="J24" s="570">
        <f t="shared" si="15"/>
        <v>716073</v>
      </c>
      <c r="K24" s="554">
        <f>'21_3地域年齢別2020'!AB179</f>
        <v>93899</v>
      </c>
      <c r="L24" s="554">
        <f>'21_3地域年齢別2020'!AC179</f>
        <v>422283</v>
      </c>
      <c r="M24" s="555">
        <f>'21_3地域年齢別2020'!AD179</f>
        <v>199891</v>
      </c>
    </row>
    <row r="25" spans="1:13">
      <c r="A25" s="1742" t="s">
        <v>431</v>
      </c>
      <c r="B25" s="582">
        <f t="shared" si="14"/>
        <v>284667</v>
      </c>
      <c r="C25" s="569">
        <v>38998</v>
      </c>
      <c r="D25" s="1342">
        <v>173572</v>
      </c>
      <c r="E25" s="568">
        <v>72097</v>
      </c>
      <c r="F25" s="568">
        <f t="shared" si="16"/>
        <v>272447</v>
      </c>
      <c r="G25" s="568">
        <f>'21_2地域年齢別2015'!AB182</f>
        <v>34444</v>
      </c>
      <c r="H25" s="568">
        <f>'21_2地域年齢別2015'!AC182</f>
        <v>157212</v>
      </c>
      <c r="I25" s="569">
        <f>'21_2地域年齢別2015'!AD182</f>
        <v>80791</v>
      </c>
      <c r="J25" s="570">
        <f t="shared" si="15"/>
        <v>264135</v>
      </c>
      <c r="K25" s="568">
        <f>'21_3地域年齢別2020'!AB182</f>
        <v>30862</v>
      </c>
      <c r="L25" s="568">
        <f>'21_3地域年齢別2020'!AC182</f>
        <v>147174</v>
      </c>
      <c r="M25" s="569">
        <f>'21_3地域年齢別2020'!AD182</f>
        <v>86099</v>
      </c>
    </row>
    <row r="26" spans="1:13">
      <c r="A26" s="1742" t="s">
        <v>432</v>
      </c>
      <c r="B26" s="582">
        <f t="shared" si="14"/>
        <v>580002</v>
      </c>
      <c r="C26" s="569">
        <v>86014</v>
      </c>
      <c r="D26" s="1342">
        <v>366123</v>
      </c>
      <c r="E26" s="568">
        <v>127865</v>
      </c>
      <c r="F26" s="568">
        <f t="shared" si="16"/>
        <v>579154</v>
      </c>
      <c r="G26" s="568">
        <f>'21_2地域年齢別2015'!AB185</f>
        <v>80520</v>
      </c>
      <c r="H26" s="568">
        <f>'21_2地域年齢別2015'!AC185</f>
        <v>350148</v>
      </c>
      <c r="I26" s="569">
        <f>'21_2地域年齢別2015'!AD185</f>
        <v>148486</v>
      </c>
      <c r="J26" s="570">
        <f t="shared" si="15"/>
        <v>571719</v>
      </c>
      <c r="K26" s="568">
        <f>'21_3地域年齢別2020'!AB185</f>
        <v>74242</v>
      </c>
      <c r="L26" s="568">
        <f>'21_3地域年齢別2020'!AC185</f>
        <v>339105</v>
      </c>
      <c r="M26" s="569">
        <f>'21_3地域年齢別2020'!AD185</f>
        <v>158372</v>
      </c>
    </row>
    <row r="27" spans="1:13">
      <c r="A27" s="1122" t="s">
        <v>433</v>
      </c>
      <c r="B27" s="582">
        <f t="shared" si="14"/>
        <v>272243</v>
      </c>
      <c r="C27" s="575">
        <v>37536</v>
      </c>
      <c r="D27" s="1344">
        <v>164285</v>
      </c>
      <c r="E27" s="574">
        <v>70422</v>
      </c>
      <c r="F27" s="568">
        <f t="shared" si="16"/>
        <v>260312</v>
      </c>
      <c r="G27" s="568">
        <f>'21_2地域年齢別2015'!AB188</f>
        <v>33474</v>
      </c>
      <c r="H27" s="568">
        <f>'21_2地域年齢別2015'!AC188</f>
        <v>147604</v>
      </c>
      <c r="I27" s="569">
        <f>'21_2地域年齢別2015'!AD188</f>
        <v>79234</v>
      </c>
      <c r="J27" s="570">
        <f t="shared" si="15"/>
        <v>246601</v>
      </c>
      <c r="K27" s="574">
        <f>'21_3地域年齢別2020'!AB188</f>
        <v>29286</v>
      </c>
      <c r="L27" s="574">
        <f>'21_3地域年齢別2020'!AC188</f>
        <v>134025</v>
      </c>
      <c r="M27" s="575">
        <f>'21_3地域年齢別2020'!AD188</f>
        <v>83290</v>
      </c>
    </row>
    <row r="28" spans="1:13">
      <c r="A28" s="1742" t="s">
        <v>434</v>
      </c>
      <c r="B28" s="562">
        <f t="shared" si="14"/>
        <v>180519</v>
      </c>
      <c r="C28" s="569">
        <v>24030</v>
      </c>
      <c r="D28" s="1342">
        <v>101815</v>
      </c>
      <c r="E28" s="568">
        <v>54674</v>
      </c>
      <c r="F28" s="554">
        <f t="shared" si="16"/>
        <v>170232</v>
      </c>
      <c r="G28" s="554">
        <f>'21_2地域年齢別2015'!AB191</f>
        <v>21058</v>
      </c>
      <c r="H28" s="554">
        <f>'21_2地域年齢別2015'!AC191</f>
        <v>91966</v>
      </c>
      <c r="I28" s="555">
        <f>'21_2地域年齢別2015'!AD191</f>
        <v>57208</v>
      </c>
      <c r="J28" s="556">
        <f t="shared" si="15"/>
        <v>157989</v>
      </c>
      <c r="K28" s="568">
        <f>'21_3地域年齢別2020'!AB191</f>
        <v>18427</v>
      </c>
      <c r="L28" s="568">
        <f>'21_3地域年齢別2020'!AC191</f>
        <v>81775</v>
      </c>
      <c r="M28" s="569">
        <f>'21_3地域年齢別2020'!AD191</f>
        <v>57787</v>
      </c>
    </row>
    <row r="29" spans="1:13">
      <c r="A29" s="1742" t="s">
        <v>435</v>
      </c>
      <c r="B29" s="582">
        <f t="shared" si="14"/>
        <v>110944</v>
      </c>
      <c r="C29" s="569">
        <v>14825</v>
      </c>
      <c r="D29" s="1342">
        <v>64261</v>
      </c>
      <c r="E29" s="568">
        <v>31858</v>
      </c>
      <c r="F29" s="568">
        <f t="shared" si="16"/>
        <v>106150</v>
      </c>
      <c r="G29" s="568">
        <f>'21_2地域年齢別2015'!AB194</f>
        <v>13268</v>
      </c>
      <c r="H29" s="568">
        <f>'21_2地域年齢別2015'!AC194</f>
        <v>58462</v>
      </c>
      <c r="I29" s="569">
        <f>'21_2地域年齢別2015'!AD194</f>
        <v>34420</v>
      </c>
      <c r="J29" s="570">
        <f t="shared" si="15"/>
        <v>101082</v>
      </c>
      <c r="K29" s="568">
        <f>'21_3地域年齢別2020'!AB194</f>
        <v>11985</v>
      </c>
      <c r="L29" s="568">
        <f>'21_3地域年齢別2020'!AC194</f>
        <v>53402</v>
      </c>
      <c r="M29" s="569">
        <f>'21_3地域年齢別2020'!AD194</f>
        <v>35695</v>
      </c>
    </row>
    <row r="30" spans="1:13">
      <c r="A30" s="1122" t="s">
        <v>436</v>
      </c>
      <c r="B30" s="595">
        <f t="shared" si="14"/>
        <v>143454</v>
      </c>
      <c r="C30" s="575">
        <v>17873</v>
      </c>
      <c r="D30" s="1344">
        <v>82419</v>
      </c>
      <c r="E30" s="574">
        <v>43162</v>
      </c>
      <c r="F30" s="574">
        <f t="shared" si="16"/>
        <v>135147</v>
      </c>
      <c r="G30" s="574">
        <f>'21_2地域年齢別2015'!AB197</f>
        <v>15880</v>
      </c>
      <c r="H30" s="574">
        <f>'21_2地域年齢別2015'!AC197</f>
        <v>72838</v>
      </c>
      <c r="I30" s="575">
        <f>'21_2地域年齢別2015'!AD197</f>
        <v>46429</v>
      </c>
      <c r="J30" s="576">
        <f t="shared" si="15"/>
        <v>127340</v>
      </c>
      <c r="K30" s="574">
        <f>'21_3地域年齢別2020'!AB197</f>
        <v>14063</v>
      </c>
      <c r="L30" s="574">
        <f>'21_3地域年齢別2020'!AC197</f>
        <v>65537</v>
      </c>
      <c r="M30" s="575">
        <f>'21_3地域年齢別2020'!AD197</f>
        <v>47740</v>
      </c>
    </row>
  </sheetData>
  <mergeCells count="9">
    <mergeCell ref="N2:P2"/>
    <mergeCell ref="J2:M2"/>
    <mergeCell ref="A18:A19"/>
    <mergeCell ref="B18:E18"/>
    <mergeCell ref="F18:I18"/>
    <mergeCell ref="J18:M18"/>
    <mergeCell ref="A2:A4"/>
    <mergeCell ref="B2:E2"/>
    <mergeCell ref="F2:I2"/>
  </mergeCells>
  <phoneticPr fontId="2"/>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9608D-BD39-4B79-8E37-862E0ABF233C}">
  <dimension ref="A1:AQ199"/>
  <sheetViews>
    <sheetView workbookViewId="0">
      <pane xSplit="5" ySplit="10" topLeftCell="F165" activePane="bottomRight" state="frozen"/>
      <selection pane="topRight" activeCell="F1" sqref="F1"/>
      <selection pane="bottomLeft" activeCell="A11" sqref="A11"/>
      <selection pane="bottomRight" activeCell="F168" sqref="F168"/>
    </sheetView>
  </sheetViews>
  <sheetFormatPr defaultRowHeight="13.5"/>
  <cols>
    <col min="1" max="1" width="6.25" customWidth="1"/>
    <col min="2" max="2" width="5.375" customWidth="1"/>
    <col min="4" max="4" width="10.875" customWidth="1"/>
    <col min="5" max="5" width="11.375" customWidth="1"/>
    <col min="6" max="29" width="9.625" customWidth="1"/>
    <col min="30" max="30" width="9.25" bestFit="1" customWidth="1"/>
    <col min="31" max="32" width="9.125" bestFit="1" customWidth="1"/>
    <col min="33" max="33" width="9.25" bestFit="1" customWidth="1"/>
  </cols>
  <sheetData>
    <row r="1" spans="1:43">
      <c r="A1" s="2680" t="s">
        <v>1876</v>
      </c>
      <c r="N1" s="2680"/>
      <c r="P1" s="2680"/>
    </row>
    <row r="2" spans="1:43">
      <c r="A2" s="2680" t="s">
        <v>1706</v>
      </c>
    </row>
    <row r="3" spans="1:43" hidden="1">
      <c r="A3">
        <v>3</v>
      </c>
      <c r="F3" t="s">
        <v>331</v>
      </c>
    </row>
    <row r="4" spans="1:43" hidden="1">
      <c r="A4">
        <v>4</v>
      </c>
    </row>
    <row r="5" spans="1:43" hidden="1">
      <c r="A5">
        <v>5</v>
      </c>
      <c r="F5" t="s">
        <v>1444</v>
      </c>
      <c r="G5" t="s">
        <v>1445</v>
      </c>
    </row>
    <row r="6" spans="1:43" hidden="1">
      <c r="A6">
        <v>6</v>
      </c>
      <c r="G6" t="s">
        <v>1446</v>
      </c>
    </row>
    <row r="7" spans="1:43" hidden="1">
      <c r="A7">
        <v>7</v>
      </c>
      <c r="G7" t="s">
        <v>1447</v>
      </c>
    </row>
    <row r="8" spans="1:43" hidden="1">
      <c r="A8">
        <v>8</v>
      </c>
    </row>
    <row r="9" spans="1:43">
      <c r="A9">
        <v>9</v>
      </c>
      <c r="F9">
        <v>0</v>
      </c>
      <c r="G9">
        <v>1</v>
      </c>
      <c r="H9">
        <v>1</v>
      </c>
      <c r="I9">
        <v>1</v>
      </c>
      <c r="J9">
        <v>1</v>
      </c>
      <c r="K9">
        <v>1</v>
      </c>
      <c r="L9">
        <v>1</v>
      </c>
      <c r="M9">
        <v>1</v>
      </c>
      <c r="N9">
        <v>1</v>
      </c>
      <c r="O9">
        <v>1</v>
      </c>
      <c r="P9">
        <v>1</v>
      </c>
      <c r="Q9">
        <v>1</v>
      </c>
      <c r="R9">
        <v>1</v>
      </c>
      <c r="S9">
        <v>1</v>
      </c>
      <c r="T9">
        <v>1</v>
      </c>
      <c r="U9">
        <v>1</v>
      </c>
      <c r="V9">
        <v>1</v>
      </c>
      <c r="W9">
        <v>1</v>
      </c>
      <c r="X9">
        <v>1</v>
      </c>
      <c r="Y9">
        <v>1</v>
      </c>
      <c r="Z9">
        <v>1</v>
      </c>
      <c r="AA9">
        <v>1</v>
      </c>
      <c r="AB9">
        <v>1</v>
      </c>
      <c r="AC9">
        <v>1</v>
      </c>
      <c r="AH9" s="150" t="s">
        <v>1708</v>
      </c>
      <c r="AI9" s="150" t="s">
        <v>1708</v>
      </c>
      <c r="AJ9" s="150" t="s">
        <v>1708</v>
      </c>
      <c r="AK9" s="150" t="s">
        <v>1708</v>
      </c>
      <c r="AL9" s="150" t="s">
        <v>1708</v>
      </c>
    </row>
    <row r="10" spans="1:43" ht="24">
      <c r="A10">
        <v>10</v>
      </c>
      <c r="B10" t="s">
        <v>1444</v>
      </c>
      <c r="C10" t="s">
        <v>1596</v>
      </c>
      <c r="D10" t="s">
        <v>1597</v>
      </c>
      <c r="F10" s="2716" t="s">
        <v>319</v>
      </c>
      <c r="G10" s="2678" t="s">
        <v>1198</v>
      </c>
      <c r="H10" s="2678" t="s">
        <v>1199</v>
      </c>
      <c r="I10" s="2678" t="s">
        <v>1200</v>
      </c>
      <c r="J10" s="2678" t="s">
        <v>1201</v>
      </c>
      <c r="K10" s="2678" t="s">
        <v>1202</v>
      </c>
      <c r="L10" s="2678" t="s">
        <v>1203</v>
      </c>
      <c r="M10" s="2678" t="s">
        <v>1204</v>
      </c>
      <c r="N10" s="2678" t="s">
        <v>1205</v>
      </c>
      <c r="O10" s="2678" t="s">
        <v>1448</v>
      </c>
      <c r="P10" s="2678" t="s">
        <v>1207</v>
      </c>
      <c r="Q10" s="2678" t="s">
        <v>1208</v>
      </c>
      <c r="R10" s="2678" t="s">
        <v>1209</v>
      </c>
      <c r="S10" s="2678" t="s">
        <v>1210</v>
      </c>
      <c r="T10" s="2678" t="s">
        <v>1211</v>
      </c>
      <c r="U10" s="2678" t="s">
        <v>1212</v>
      </c>
      <c r="V10" s="2678" t="s">
        <v>1213</v>
      </c>
      <c r="W10" s="2678" t="s">
        <v>1214</v>
      </c>
      <c r="X10" s="2678" t="s">
        <v>1215</v>
      </c>
      <c r="Y10" s="2678" t="s">
        <v>1449</v>
      </c>
      <c r="Z10" s="2678" t="s">
        <v>1450</v>
      </c>
      <c r="AA10" s="2709" t="s">
        <v>1065</v>
      </c>
      <c r="AB10" s="2678" t="s">
        <v>1692</v>
      </c>
      <c r="AC10" s="2678" t="s">
        <v>1693</v>
      </c>
      <c r="AD10" s="2678" t="s">
        <v>1694</v>
      </c>
      <c r="AE10" s="2716" t="s">
        <v>1695</v>
      </c>
      <c r="AF10" s="2678" t="s">
        <v>1696</v>
      </c>
      <c r="AG10" s="2678" t="s">
        <v>1697</v>
      </c>
      <c r="AH10" s="2766" t="s">
        <v>1709</v>
      </c>
      <c r="AI10" s="2766" t="s">
        <v>1695</v>
      </c>
      <c r="AJ10" s="2766" t="s">
        <v>1696</v>
      </c>
      <c r="AK10" s="2766" t="s">
        <v>1712</v>
      </c>
      <c r="AL10" s="2766" t="s">
        <v>1697</v>
      </c>
      <c r="AM10" s="2766" t="s">
        <v>1708</v>
      </c>
      <c r="AN10" s="2766" t="s">
        <v>1708</v>
      </c>
      <c r="AO10" s="2766" t="s">
        <v>1708</v>
      </c>
      <c r="AP10" s="2766" t="s">
        <v>1067</v>
      </c>
      <c r="AQ10" s="2766" t="s">
        <v>1068</v>
      </c>
    </row>
    <row r="11" spans="1:43">
      <c r="A11">
        <v>1330</v>
      </c>
      <c r="B11">
        <v>1</v>
      </c>
      <c r="C11">
        <v>28000</v>
      </c>
      <c r="D11" t="s">
        <v>1108</v>
      </c>
      <c r="E11" t="s">
        <v>506</v>
      </c>
      <c r="F11" s="1347">
        <v>5534800</v>
      </c>
      <c r="G11" s="1347">
        <v>219357</v>
      </c>
      <c r="H11" s="1347">
        <v>237490</v>
      </c>
      <c r="I11" s="1347">
        <v>253800</v>
      </c>
      <c r="J11" s="1347">
        <v>273096</v>
      </c>
      <c r="K11" s="1347">
        <v>255435</v>
      </c>
      <c r="L11" s="1347">
        <v>267118</v>
      </c>
      <c r="M11" s="1347">
        <v>304004</v>
      </c>
      <c r="N11" s="1347">
        <v>354457</v>
      </c>
      <c r="O11" s="1347">
        <v>435646</v>
      </c>
      <c r="P11" s="1347">
        <v>387696</v>
      </c>
      <c r="Q11" s="1347">
        <v>351761</v>
      </c>
      <c r="R11" s="1347">
        <v>325755</v>
      </c>
      <c r="S11" s="1347">
        <v>367676</v>
      </c>
      <c r="T11" s="1347">
        <v>439724</v>
      </c>
      <c r="U11" s="1347">
        <v>357014</v>
      </c>
      <c r="V11" s="1347">
        <v>278626</v>
      </c>
      <c r="W11" s="1347">
        <v>219115</v>
      </c>
      <c r="X11" s="1347">
        <v>133439</v>
      </c>
      <c r="Y11" s="1347">
        <v>56144</v>
      </c>
      <c r="Z11" s="1347">
        <v>14840</v>
      </c>
      <c r="AA11" s="1347">
        <v>2607</v>
      </c>
      <c r="AB11" s="1347">
        <v>710647</v>
      </c>
      <c r="AC11" s="1347">
        <v>3322644</v>
      </c>
      <c r="AD11" s="1347">
        <v>1501509</v>
      </c>
      <c r="AE11" s="1347">
        <v>704771</v>
      </c>
      <c r="AF11" s="1347">
        <v>207030</v>
      </c>
      <c r="AG11" s="1347">
        <v>3489272</v>
      </c>
      <c r="AH11" s="2762">
        <v>12.83961</v>
      </c>
      <c r="AI11" s="2762">
        <v>60.031869999999998</v>
      </c>
      <c r="AJ11" s="2762">
        <v>27.128509999999999</v>
      </c>
      <c r="AK11" s="2762">
        <v>33.771500000000003</v>
      </c>
      <c r="AL11" s="2762">
        <v>12.733449999999999</v>
      </c>
      <c r="AM11" s="2762">
        <v>3.74051</v>
      </c>
      <c r="AN11" s="2762">
        <v>4.7100000000000003E-2</v>
      </c>
      <c r="AO11" s="2762">
        <v>63.04242</v>
      </c>
      <c r="AP11" s="2762">
        <v>46.498269999999998</v>
      </c>
      <c r="AQ11" s="2762">
        <v>47.00271</v>
      </c>
    </row>
    <row r="12" spans="1:43">
      <c r="A12">
        <v>1331</v>
      </c>
      <c r="B12">
        <v>1</v>
      </c>
      <c r="C12">
        <v>28100</v>
      </c>
      <c r="D12">
        <v>1</v>
      </c>
      <c r="E12" s="92" t="s">
        <v>182</v>
      </c>
      <c r="F12" s="1347">
        <v>1537272</v>
      </c>
      <c r="G12" s="1347">
        <v>57958</v>
      </c>
      <c r="H12" s="1347">
        <v>62478</v>
      </c>
      <c r="I12" s="1347">
        <v>65462</v>
      </c>
      <c r="J12" s="1347">
        <v>73413</v>
      </c>
      <c r="K12" s="1347">
        <v>77745</v>
      </c>
      <c r="L12" s="1347">
        <v>77851</v>
      </c>
      <c r="M12" s="1347">
        <v>86688</v>
      </c>
      <c r="N12" s="1347">
        <v>98926</v>
      </c>
      <c r="O12" s="1347">
        <v>120890</v>
      </c>
      <c r="P12" s="1347">
        <v>107481</v>
      </c>
      <c r="Q12" s="1347">
        <v>98315</v>
      </c>
      <c r="R12" s="1347">
        <v>91660</v>
      </c>
      <c r="S12" s="1347">
        <v>101003</v>
      </c>
      <c r="T12" s="1347">
        <v>121641</v>
      </c>
      <c r="U12" s="1347">
        <v>98634</v>
      </c>
      <c r="V12" s="1347">
        <v>77828</v>
      </c>
      <c r="W12" s="1347">
        <v>62619</v>
      </c>
      <c r="X12" s="1347">
        <v>36786</v>
      </c>
      <c r="Y12" s="1347">
        <v>15193</v>
      </c>
      <c r="Z12" s="1347">
        <v>3989</v>
      </c>
      <c r="AA12" s="1347">
        <v>712</v>
      </c>
      <c r="AB12" s="1347">
        <v>185898</v>
      </c>
      <c r="AC12" s="1347">
        <v>933972</v>
      </c>
      <c r="AD12" s="1347">
        <v>417402</v>
      </c>
      <c r="AE12" s="1347">
        <v>197127</v>
      </c>
      <c r="AF12" s="1347">
        <v>56680</v>
      </c>
      <c r="AG12" s="1347">
        <v>982200</v>
      </c>
      <c r="AH12" s="2762">
        <v>12.09272</v>
      </c>
      <c r="AI12" s="2762">
        <v>60.755159999999997</v>
      </c>
      <c r="AJ12" s="2762">
        <v>27.15212</v>
      </c>
      <c r="AK12" s="2762">
        <v>33.7224</v>
      </c>
      <c r="AL12" s="2762">
        <v>12.823169999999999</v>
      </c>
      <c r="AM12" s="2762">
        <v>3.6870500000000002</v>
      </c>
      <c r="AN12" s="2762">
        <v>4.632E-2</v>
      </c>
      <c r="AO12" s="2762">
        <v>63.892400000000002</v>
      </c>
      <c r="AP12" s="2762">
        <v>46.66178</v>
      </c>
      <c r="AQ12" s="2762">
        <v>47.037280000000003</v>
      </c>
    </row>
    <row r="13" spans="1:43">
      <c r="A13">
        <v>1332</v>
      </c>
      <c r="B13">
        <v>1</v>
      </c>
      <c r="C13">
        <v>28101</v>
      </c>
      <c r="D13">
        <v>0</v>
      </c>
      <c r="E13" s="93" t="s">
        <v>20</v>
      </c>
      <c r="F13" s="1347">
        <v>213634</v>
      </c>
      <c r="G13" s="1347">
        <v>8903</v>
      </c>
      <c r="H13" s="1347">
        <v>9406</v>
      </c>
      <c r="I13" s="1347">
        <v>10024</v>
      </c>
      <c r="J13" s="1347">
        <v>11324</v>
      </c>
      <c r="K13" s="1347">
        <v>11764</v>
      </c>
      <c r="L13" s="1347">
        <v>10403</v>
      </c>
      <c r="M13" s="1347">
        <v>12032</v>
      </c>
      <c r="N13" s="1347">
        <v>14319</v>
      </c>
      <c r="O13" s="1347">
        <v>18265</v>
      </c>
      <c r="P13" s="1347">
        <v>16899</v>
      </c>
      <c r="Q13" s="1347">
        <v>14771</v>
      </c>
      <c r="R13" s="1347">
        <v>12697</v>
      </c>
      <c r="S13" s="1347">
        <v>12431</v>
      </c>
      <c r="T13" s="1347">
        <v>14905</v>
      </c>
      <c r="U13" s="1347">
        <v>11459</v>
      </c>
      <c r="V13" s="1347">
        <v>9165</v>
      </c>
      <c r="W13" s="1347">
        <v>7718</v>
      </c>
      <c r="X13" s="1347">
        <v>4649</v>
      </c>
      <c r="Y13" s="1347">
        <v>1921</v>
      </c>
      <c r="Z13" s="1347">
        <v>499</v>
      </c>
      <c r="AA13" s="1347">
        <v>80</v>
      </c>
      <c r="AB13" s="1347">
        <v>28333</v>
      </c>
      <c r="AC13" s="1347">
        <v>134905</v>
      </c>
      <c r="AD13" s="1347">
        <v>50396</v>
      </c>
      <c r="AE13" s="1347">
        <v>24032</v>
      </c>
      <c r="AF13" s="1347">
        <v>7149</v>
      </c>
      <c r="AG13" s="1347">
        <v>138486</v>
      </c>
      <c r="AH13" s="2762">
        <v>13.2624</v>
      </c>
      <c r="AI13" s="2762">
        <v>63.14772</v>
      </c>
      <c r="AJ13" s="2762">
        <v>23.589880000000001</v>
      </c>
      <c r="AK13" s="2762">
        <v>29.408709999999999</v>
      </c>
      <c r="AL13" s="2762">
        <v>11.24915</v>
      </c>
      <c r="AM13" s="2762">
        <v>3.3463799999999999</v>
      </c>
      <c r="AN13" s="2762">
        <v>3.7449999999999997E-2</v>
      </c>
      <c r="AO13" s="2762">
        <v>64.823949999999996</v>
      </c>
      <c r="AP13" s="2762">
        <v>44.824539999999999</v>
      </c>
      <c r="AQ13" s="2762">
        <v>45.104869999999998</v>
      </c>
    </row>
    <row r="14" spans="1:43">
      <c r="A14">
        <v>1333</v>
      </c>
      <c r="B14">
        <v>1</v>
      </c>
      <c r="C14">
        <v>28102</v>
      </c>
      <c r="D14">
        <v>0</v>
      </c>
      <c r="E14" s="93" t="s">
        <v>183</v>
      </c>
      <c r="F14" s="1347">
        <v>136088</v>
      </c>
      <c r="G14" s="1347">
        <v>5445</v>
      </c>
      <c r="H14" s="1347">
        <v>5475</v>
      </c>
      <c r="I14" s="1347">
        <v>5628</v>
      </c>
      <c r="J14" s="1347">
        <v>6775</v>
      </c>
      <c r="K14" s="1347">
        <v>8915</v>
      </c>
      <c r="L14" s="1347">
        <v>7181</v>
      </c>
      <c r="M14" s="1347">
        <v>8124</v>
      </c>
      <c r="N14" s="1347">
        <v>9494</v>
      </c>
      <c r="O14" s="1347">
        <v>11596</v>
      </c>
      <c r="P14" s="1347">
        <v>9900</v>
      </c>
      <c r="Q14" s="1347">
        <v>8512</v>
      </c>
      <c r="R14" s="1347">
        <v>7194</v>
      </c>
      <c r="S14" s="1347">
        <v>7796</v>
      </c>
      <c r="T14" s="1347">
        <v>9231</v>
      </c>
      <c r="U14" s="1347">
        <v>7526</v>
      </c>
      <c r="V14" s="1347">
        <v>6287</v>
      </c>
      <c r="W14" s="1347">
        <v>5619</v>
      </c>
      <c r="X14" s="1347">
        <v>3594</v>
      </c>
      <c r="Y14" s="1347">
        <v>1371</v>
      </c>
      <c r="Z14" s="1347">
        <v>342</v>
      </c>
      <c r="AA14" s="1347">
        <v>83</v>
      </c>
      <c r="AB14" s="1347">
        <v>16548</v>
      </c>
      <c r="AC14" s="1347">
        <v>85487</v>
      </c>
      <c r="AD14" s="1347">
        <v>34053</v>
      </c>
      <c r="AE14" s="1347">
        <v>17296</v>
      </c>
      <c r="AF14" s="1347">
        <v>5390</v>
      </c>
      <c r="AG14" s="1347">
        <v>87943</v>
      </c>
      <c r="AH14" s="2762">
        <v>12.15978</v>
      </c>
      <c r="AI14" s="2762">
        <v>62.817439999999998</v>
      </c>
      <c r="AJ14" s="2762">
        <v>25.022780000000001</v>
      </c>
      <c r="AK14" s="2762">
        <v>30.751429999999999</v>
      </c>
      <c r="AL14" s="2762">
        <v>12.70942</v>
      </c>
      <c r="AM14" s="2762">
        <v>3.9606699999999999</v>
      </c>
      <c r="AN14" s="2762">
        <v>6.0990000000000003E-2</v>
      </c>
      <c r="AO14" s="2762">
        <v>64.622159999999994</v>
      </c>
      <c r="AP14" s="2762">
        <v>45.350349999999999</v>
      </c>
      <c r="AQ14" s="2762">
        <v>44.740989999999996</v>
      </c>
    </row>
    <row r="15" spans="1:43">
      <c r="A15">
        <v>1334</v>
      </c>
      <c r="B15">
        <v>1</v>
      </c>
      <c r="C15">
        <v>28105</v>
      </c>
      <c r="D15">
        <v>0</v>
      </c>
      <c r="E15" s="93" t="s">
        <v>22</v>
      </c>
      <c r="F15" s="1347">
        <v>106956</v>
      </c>
      <c r="G15" s="1347">
        <v>3349</v>
      </c>
      <c r="H15" s="1347">
        <v>3324</v>
      </c>
      <c r="I15" s="1347">
        <v>3534</v>
      </c>
      <c r="J15" s="1347">
        <v>3874</v>
      </c>
      <c r="K15" s="1347">
        <v>5039</v>
      </c>
      <c r="L15" s="1347">
        <v>6703</v>
      </c>
      <c r="M15" s="1347">
        <v>6798</v>
      </c>
      <c r="N15" s="1347">
        <v>6820</v>
      </c>
      <c r="O15" s="1347">
        <v>8155</v>
      </c>
      <c r="P15" s="1347">
        <v>7283</v>
      </c>
      <c r="Q15" s="1347">
        <v>6525</v>
      </c>
      <c r="R15" s="1347">
        <v>6043</v>
      </c>
      <c r="S15" s="1347">
        <v>6850</v>
      </c>
      <c r="T15" s="1347">
        <v>8711</v>
      </c>
      <c r="U15" s="1347">
        <v>7664</v>
      </c>
      <c r="V15" s="1347">
        <v>6340</v>
      </c>
      <c r="W15" s="1347">
        <v>5317</v>
      </c>
      <c r="X15" s="1347">
        <v>3010</v>
      </c>
      <c r="Y15" s="1347">
        <v>1255</v>
      </c>
      <c r="Z15" s="1347">
        <v>304</v>
      </c>
      <c r="AA15" s="1347">
        <v>58</v>
      </c>
      <c r="AB15" s="1347">
        <v>10207</v>
      </c>
      <c r="AC15" s="1347">
        <v>64090</v>
      </c>
      <c r="AD15" s="1347">
        <v>32659</v>
      </c>
      <c r="AE15" s="1347">
        <v>16284</v>
      </c>
      <c r="AF15" s="1347">
        <v>4627</v>
      </c>
      <c r="AG15" s="1347">
        <v>68927</v>
      </c>
      <c r="AH15" s="2762">
        <v>9.5431799999999996</v>
      </c>
      <c r="AI15" s="2762">
        <v>59.921840000000003</v>
      </c>
      <c r="AJ15" s="2762">
        <v>30.534990000000001</v>
      </c>
      <c r="AK15" s="2762">
        <v>36.939489999999999</v>
      </c>
      <c r="AL15" s="2762">
        <v>15.22495</v>
      </c>
      <c r="AM15" s="2762">
        <v>4.3260800000000001</v>
      </c>
      <c r="AN15" s="2762">
        <v>5.423E-2</v>
      </c>
      <c r="AO15" s="2762">
        <v>64.44426</v>
      </c>
      <c r="AP15" s="2762">
        <v>48.774650000000001</v>
      </c>
      <c r="AQ15" s="2762">
        <v>48.832180000000001</v>
      </c>
    </row>
    <row r="16" spans="1:43">
      <c r="A16">
        <v>1335</v>
      </c>
      <c r="B16">
        <v>1</v>
      </c>
      <c r="C16">
        <v>28106</v>
      </c>
      <c r="D16">
        <v>0</v>
      </c>
      <c r="E16" s="93" t="s">
        <v>23</v>
      </c>
      <c r="F16" s="1347">
        <v>97912</v>
      </c>
      <c r="G16" s="1347">
        <v>2955</v>
      </c>
      <c r="H16" s="1347">
        <v>3362</v>
      </c>
      <c r="I16" s="1347">
        <v>3388</v>
      </c>
      <c r="J16" s="1347">
        <v>4108</v>
      </c>
      <c r="K16" s="1347">
        <v>4345</v>
      </c>
      <c r="L16" s="1347">
        <v>4843</v>
      </c>
      <c r="M16" s="1347">
        <v>5012</v>
      </c>
      <c r="N16" s="1347">
        <v>5499</v>
      </c>
      <c r="O16" s="1347">
        <v>7092</v>
      </c>
      <c r="P16" s="1347">
        <v>6466</v>
      </c>
      <c r="Q16" s="1347">
        <v>6117</v>
      </c>
      <c r="R16" s="1347">
        <v>5637</v>
      </c>
      <c r="S16" s="1347">
        <v>6749</v>
      </c>
      <c r="T16" s="1347">
        <v>8419</v>
      </c>
      <c r="U16" s="1347">
        <v>7580</v>
      </c>
      <c r="V16" s="1347">
        <v>6507</v>
      </c>
      <c r="W16" s="1347">
        <v>5292</v>
      </c>
      <c r="X16" s="1347">
        <v>2905</v>
      </c>
      <c r="Y16" s="1347">
        <v>1253</v>
      </c>
      <c r="Z16" s="1347">
        <v>330</v>
      </c>
      <c r="AA16" s="1347">
        <v>53</v>
      </c>
      <c r="AB16" s="1347">
        <v>9705</v>
      </c>
      <c r="AC16" s="1347">
        <v>55868</v>
      </c>
      <c r="AD16" s="1347">
        <v>32339</v>
      </c>
      <c r="AE16" s="1347">
        <v>16340</v>
      </c>
      <c r="AF16" s="1347">
        <v>4541</v>
      </c>
      <c r="AG16" s="1347">
        <v>60179</v>
      </c>
      <c r="AH16" s="2762">
        <v>9.9119600000000005</v>
      </c>
      <c r="AI16" s="2762">
        <v>57.059399999999997</v>
      </c>
      <c r="AJ16" s="2762">
        <v>33.028640000000003</v>
      </c>
      <c r="AK16" s="2762">
        <v>39.921559999999999</v>
      </c>
      <c r="AL16" s="2762">
        <v>16.68845</v>
      </c>
      <c r="AM16" s="2762">
        <v>4.6378399999999997</v>
      </c>
      <c r="AN16" s="2762">
        <v>5.4129999999999998E-2</v>
      </c>
      <c r="AO16" s="2762">
        <v>61.462330000000001</v>
      </c>
      <c r="AP16" s="2762">
        <v>49.913139999999999</v>
      </c>
      <c r="AQ16" s="2762">
        <v>51.470950000000002</v>
      </c>
    </row>
    <row r="17" spans="1:43">
      <c r="A17">
        <v>1336</v>
      </c>
      <c r="B17">
        <v>1</v>
      </c>
      <c r="C17">
        <v>28107</v>
      </c>
      <c r="D17">
        <v>0</v>
      </c>
      <c r="E17" s="93" t="s">
        <v>24</v>
      </c>
      <c r="F17" s="1347">
        <v>162468</v>
      </c>
      <c r="G17" s="1347">
        <v>5755</v>
      </c>
      <c r="H17" s="1347">
        <v>6174</v>
      </c>
      <c r="I17" s="1347">
        <v>6572</v>
      </c>
      <c r="J17" s="1347">
        <v>7540</v>
      </c>
      <c r="K17" s="1347">
        <v>7648</v>
      </c>
      <c r="L17" s="1347">
        <v>7428</v>
      </c>
      <c r="M17" s="1347">
        <v>8447</v>
      </c>
      <c r="N17" s="1347">
        <v>9721</v>
      </c>
      <c r="O17" s="1347">
        <v>11665</v>
      </c>
      <c r="P17" s="1347">
        <v>10799</v>
      </c>
      <c r="Q17" s="1347">
        <v>10225</v>
      </c>
      <c r="R17" s="1347">
        <v>9678</v>
      </c>
      <c r="S17" s="1347">
        <v>11086</v>
      </c>
      <c r="T17" s="1347">
        <v>14441</v>
      </c>
      <c r="U17" s="1347">
        <v>12092</v>
      </c>
      <c r="V17" s="1347">
        <v>9601</v>
      </c>
      <c r="W17" s="1347">
        <v>7244</v>
      </c>
      <c r="X17" s="1347">
        <v>4234</v>
      </c>
      <c r="Y17" s="1347">
        <v>1619</v>
      </c>
      <c r="Z17" s="1347">
        <v>419</v>
      </c>
      <c r="AA17" s="1347">
        <v>80</v>
      </c>
      <c r="AB17" s="1347">
        <v>18501</v>
      </c>
      <c r="AC17" s="1347">
        <v>94237</v>
      </c>
      <c r="AD17" s="1347">
        <v>49730</v>
      </c>
      <c r="AE17" s="1347">
        <v>23197</v>
      </c>
      <c r="AF17" s="1347">
        <v>6352</v>
      </c>
      <c r="AG17" s="1347">
        <v>101138</v>
      </c>
      <c r="AH17" s="2762">
        <v>11.38747</v>
      </c>
      <c r="AI17" s="2762">
        <v>58.003419999999998</v>
      </c>
      <c r="AJ17" s="2762">
        <v>30.609100000000002</v>
      </c>
      <c r="AK17" s="2762">
        <v>37.432600000000001</v>
      </c>
      <c r="AL17" s="2762">
        <v>14.277889999999999</v>
      </c>
      <c r="AM17" s="2762">
        <v>3.9096899999999999</v>
      </c>
      <c r="AN17" s="2762">
        <v>4.9239999999999999E-2</v>
      </c>
      <c r="AO17" s="2762">
        <v>62.25103</v>
      </c>
      <c r="AP17" s="2762">
        <v>48.281260000000003</v>
      </c>
      <c r="AQ17" s="2762">
        <v>49.70317</v>
      </c>
    </row>
    <row r="18" spans="1:43">
      <c r="A18">
        <v>1337</v>
      </c>
      <c r="B18">
        <v>1</v>
      </c>
      <c r="C18">
        <v>28108</v>
      </c>
      <c r="D18">
        <v>0</v>
      </c>
      <c r="E18" s="93" t="s">
        <v>25</v>
      </c>
      <c r="F18" s="1347">
        <v>219474</v>
      </c>
      <c r="G18" s="1347">
        <v>9341</v>
      </c>
      <c r="H18" s="1347">
        <v>9799</v>
      </c>
      <c r="I18" s="1347">
        <v>9774</v>
      </c>
      <c r="J18" s="1347">
        <v>10332</v>
      </c>
      <c r="K18" s="1347">
        <v>9341</v>
      </c>
      <c r="L18" s="1347">
        <v>10214</v>
      </c>
      <c r="M18" s="1347">
        <v>12110</v>
      </c>
      <c r="N18" s="1347">
        <v>13639</v>
      </c>
      <c r="O18" s="1347">
        <v>16911</v>
      </c>
      <c r="P18" s="1347">
        <v>14741</v>
      </c>
      <c r="Q18" s="1347">
        <v>13488</v>
      </c>
      <c r="R18" s="1347">
        <v>12622</v>
      </c>
      <c r="S18" s="1347">
        <v>14080</v>
      </c>
      <c r="T18" s="1347">
        <v>17381</v>
      </c>
      <c r="U18" s="1347">
        <v>14866</v>
      </c>
      <c r="V18" s="1347">
        <v>12148</v>
      </c>
      <c r="W18" s="1347">
        <v>9890</v>
      </c>
      <c r="X18" s="1347">
        <v>5729</v>
      </c>
      <c r="Y18" s="1347">
        <v>2356</v>
      </c>
      <c r="Z18" s="1347">
        <v>599</v>
      </c>
      <c r="AA18" s="1347">
        <v>113</v>
      </c>
      <c r="AB18" s="1347">
        <v>28914</v>
      </c>
      <c r="AC18" s="1347">
        <v>127478</v>
      </c>
      <c r="AD18" s="1347">
        <v>63082</v>
      </c>
      <c r="AE18" s="1347">
        <v>30835</v>
      </c>
      <c r="AF18" s="1347">
        <v>8797</v>
      </c>
      <c r="AG18" s="1347">
        <v>134527</v>
      </c>
      <c r="AH18" s="2762">
        <v>13.17423</v>
      </c>
      <c r="AI18" s="2762">
        <v>58.083419999999997</v>
      </c>
      <c r="AJ18" s="2762">
        <v>28.742360000000001</v>
      </c>
      <c r="AK18" s="2762">
        <v>35.157699999999998</v>
      </c>
      <c r="AL18" s="2762">
        <v>14.0495</v>
      </c>
      <c r="AM18" s="2762">
        <v>4.0082199999999997</v>
      </c>
      <c r="AN18" s="2762">
        <v>5.1490000000000001E-2</v>
      </c>
      <c r="AO18" s="2762">
        <v>61.295189999999998</v>
      </c>
      <c r="AP18" s="2762">
        <v>47.025950000000002</v>
      </c>
      <c r="AQ18" s="2762">
        <v>47.620780000000003</v>
      </c>
    </row>
    <row r="19" spans="1:43">
      <c r="A19">
        <v>1338</v>
      </c>
      <c r="B19">
        <v>1</v>
      </c>
      <c r="C19">
        <v>28109</v>
      </c>
      <c r="D19">
        <v>0</v>
      </c>
      <c r="E19" s="93" t="s">
        <v>184</v>
      </c>
      <c r="F19" s="1347">
        <v>219805</v>
      </c>
      <c r="G19" s="1347">
        <v>8068</v>
      </c>
      <c r="H19" s="1347">
        <v>9767</v>
      </c>
      <c r="I19" s="1347">
        <v>10610</v>
      </c>
      <c r="J19" s="1347">
        <v>11152</v>
      </c>
      <c r="K19" s="1347">
        <v>9508</v>
      </c>
      <c r="L19" s="1347">
        <v>9163</v>
      </c>
      <c r="M19" s="1347">
        <v>10631</v>
      </c>
      <c r="N19" s="1347">
        <v>13138</v>
      </c>
      <c r="O19" s="1347">
        <v>17094</v>
      </c>
      <c r="P19" s="1347">
        <v>15162</v>
      </c>
      <c r="Q19" s="1347">
        <v>13947</v>
      </c>
      <c r="R19" s="1347">
        <v>13460</v>
      </c>
      <c r="S19" s="1347">
        <v>15229</v>
      </c>
      <c r="T19" s="1347">
        <v>18887</v>
      </c>
      <c r="U19" s="1347">
        <v>15569</v>
      </c>
      <c r="V19" s="1347">
        <v>11999</v>
      </c>
      <c r="W19" s="1347">
        <v>8588</v>
      </c>
      <c r="X19" s="1347">
        <v>4977</v>
      </c>
      <c r="Y19" s="1347">
        <v>2146</v>
      </c>
      <c r="Z19" s="1347">
        <v>616</v>
      </c>
      <c r="AA19" s="1347">
        <v>94</v>
      </c>
      <c r="AB19" s="1347">
        <v>28445</v>
      </c>
      <c r="AC19" s="1347">
        <v>128484</v>
      </c>
      <c r="AD19" s="1347">
        <v>62876</v>
      </c>
      <c r="AE19" s="1347">
        <v>28420</v>
      </c>
      <c r="AF19" s="1347">
        <v>7833</v>
      </c>
      <c r="AG19" s="1347">
        <v>136219</v>
      </c>
      <c r="AH19" s="2762">
        <v>12.94102</v>
      </c>
      <c r="AI19" s="2762">
        <v>58.453629999999997</v>
      </c>
      <c r="AJ19" s="2762">
        <v>28.605350000000001</v>
      </c>
      <c r="AK19" s="2762">
        <v>35.533769999999997</v>
      </c>
      <c r="AL19" s="2762">
        <v>12.929639999999999</v>
      </c>
      <c r="AM19" s="2762">
        <v>3.5636100000000002</v>
      </c>
      <c r="AN19" s="2762">
        <v>4.2770000000000002E-2</v>
      </c>
      <c r="AO19" s="2762">
        <v>61.972659999999998</v>
      </c>
      <c r="AP19" s="2762">
        <v>47.183320000000002</v>
      </c>
      <c r="AQ19" s="2762">
        <v>48.377319999999997</v>
      </c>
    </row>
    <row r="20" spans="1:43">
      <c r="A20">
        <v>1339</v>
      </c>
      <c r="B20">
        <v>1</v>
      </c>
      <c r="C20">
        <v>28110</v>
      </c>
      <c r="D20">
        <v>0</v>
      </c>
      <c r="E20" s="93" t="s">
        <v>21</v>
      </c>
      <c r="F20" s="1347">
        <v>135153</v>
      </c>
      <c r="G20" s="1347">
        <v>4439</v>
      </c>
      <c r="H20" s="1347">
        <v>3699</v>
      </c>
      <c r="I20" s="1347">
        <v>3600</v>
      </c>
      <c r="J20" s="1347">
        <v>4748</v>
      </c>
      <c r="K20" s="1347">
        <v>8530</v>
      </c>
      <c r="L20" s="1347">
        <v>10096</v>
      </c>
      <c r="M20" s="1347">
        <v>10187</v>
      </c>
      <c r="N20" s="1347">
        <v>10274</v>
      </c>
      <c r="O20" s="1347">
        <v>11059</v>
      </c>
      <c r="P20" s="1347">
        <v>9490</v>
      </c>
      <c r="Q20" s="1347">
        <v>8417</v>
      </c>
      <c r="R20" s="1347">
        <v>7729</v>
      </c>
      <c r="S20" s="1347">
        <v>8340</v>
      </c>
      <c r="T20" s="1347">
        <v>10114</v>
      </c>
      <c r="U20" s="1347">
        <v>8078</v>
      </c>
      <c r="V20" s="1347">
        <v>6505</v>
      </c>
      <c r="W20" s="1347">
        <v>5320</v>
      </c>
      <c r="X20" s="1347">
        <v>2943</v>
      </c>
      <c r="Y20" s="1347">
        <v>1207</v>
      </c>
      <c r="Z20" s="1347">
        <v>323</v>
      </c>
      <c r="AA20" s="1347">
        <v>55</v>
      </c>
      <c r="AB20" s="1347">
        <v>11738</v>
      </c>
      <c r="AC20" s="1347">
        <v>88870</v>
      </c>
      <c r="AD20" s="1347">
        <v>34545</v>
      </c>
      <c r="AE20" s="1347">
        <v>16353</v>
      </c>
      <c r="AF20" s="1347">
        <v>4528</v>
      </c>
      <c r="AG20" s="1347">
        <v>94236</v>
      </c>
      <c r="AH20" s="2762">
        <v>8.6849699999999999</v>
      </c>
      <c r="AI20" s="2762">
        <v>65.755110000000002</v>
      </c>
      <c r="AJ20" s="2762">
        <v>25.559920000000002</v>
      </c>
      <c r="AK20" s="2762">
        <v>31.730709999999998</v>
      </c>
      <c r="AL20" s="2762">
        <v>12.09962</v>
      </c>
      <c r="AM20" s="2762">
        <v>3.3502800000000001</v>
      </c>
      <c r="AN20" s="2762">
        <v>4.0689999999999997E-2</v>
      </c>
      <c r="AO20" s="2762">
        <v>69.72542</v>
      </c>
      <c r="AP20" s="2762">
        <v>46.576599999999999</v>
      </c>
      <c r="AQ20" s="2762">
        <v>45.443429999999999</v>
      </c>
    </row>
    <row r="21" spans="1:43">
      <c r="A21">
        <v>1340</v>
      </c>
      <c r="B21">
        <v>1</v>
      </c>
      <c r="C21">
        <v>28111</v>
      </c>
      <c r="D21">
        <v>0</v>
      </c>
      <c r="E21" s="93" t="s">
        <v>185</v>
      </c>
      <c r="F21" s="1347">
        <v>245782</v>
      </c>
      <c r="G21" s="1347">
        <v>9703</v>
      </c>
      <c r="H21" s="1347">
        <v>11472</v>
      </c>
      <c r="I21" s="1347">
        <v>12332</v>
      </c>
      <c r="J21" s="1347">
        <v>13560</v>
      </c>
      <c r="K21" s="1347">
        <v>12655</v>
      </c>
      <c r="L21" s="1347">
        <v>11820</v>
      </c>
      <c r="M21" s="1347">
        <v>13347</v>
      </c>
      <c r="N21" s="1347">
        <v>16022</v>
      </c>
      <c r="O21" s="1347">
        <v>19053</v>
      </c>
      <c r="P21" s="1347">
        <v>16741</v>
      </c>
      <c r="Q21" s="1347">
        <v>16313</v>
      </c>
      <c r="R21" s="1347">
        <v>16600</v>
      </c>
      <c r="S21" s="1347">
        <v>18442</v>
      </c>
      <c r="T21" s="1347">
        <v>19552</v>
      </c>
      <c r="U21" s="1347">
        <v>13800</v>
      </c>
      <c r="V21" s="1347">
        <v>9276</v>
      </c>
      <c r="W21" s="1347">
        <v>7631</v>
      </c>
      <c r="X21" s="1347">
        <v>4745</v>
      </c>
      <c r="Y21" s="1347">
        <v>2065</v>
      </c>
      <c r="Z21" s="1347">
        <v>557</v>
      </c>
      <c r="AA21" s="1347">
        <v>96</v>
      </c>
      <c r="AB21" s="1347">
        <v>33507</v>
      </c>
      <c r="AC21" s="1347">
        <v>154553</v>
      </c>
      <c r="AD21" s="1347">
        <v>57722</v>
      </c>
      <c r="AE21" s="1347">
        <v>24370</v>
      </c>
      <c r="AF21" s="1347">
        <v>7463</v>
      </c>
      <c r="AG21" s="1347">
        <v>160545</v>
      </c>
      <c r="AH21" s="2762">
        <v>13.632809999999999</v>
      </c>
      <c r="AI21" s="2762">
        <v>62.882150000000003</v>
      </c>
      <c r="AJ21" s="2762">
        <v>23.485040000000001</v>
      </c>
      <c r="AK21" s="2762">
        <v>30.988440000000001</v>
      </c>
      <c r="AL21" s="2762">
        <v>9.9152900000000006</v>
      </c>
      <c r="AM21" s="2762">
        <v>3.0364300000000002</v>
      </c>
      <c r="AN21" s="2762">
        <v>3.9059999999999997E-2</v>
      </c>
      <c r="AO21" s="2762">
        <v>65.320080000000004</v>
      </c>
      <c r="AP21" s="2762">
        <v>44.95487</v>
      </c>
      <c r="AQ21" s="2762">
        <v>45.809910000000002</v>
      </c>
    </row>
    <row r="22" spans="1:43">
      <c r="A22">
        <v>1341</v>
      </c>
      <c r="B22">
        <v>1</v>
      </c>
      <c r="C22">
        <v>28201</v>
      </c>
      <c r="D22">
        <v>2</v>
      </c>
      <c r="E22" s="97" t="s">
        <v>186</v>
      </c>
      <c r="F22" s="1347">
        <v>535664</v>
      </c>
      <c r="G22" s="1347">
        <v>23447</v>
      </c>
      <c r="H22" s="1347">
        <v>25012</v>
      </c>
      <c r="I22" s="1347">
        <v>26724</v>
      </c>
      <c r="J22" s="1347">
        <v>28541</v>
      </c>
      <c r="K22" s="1347">
        <v>25854</v>
      </c>
      <c r="L22" s="1347">
        <v>27486</v>
      </c>
      <c r="M22" s="1347">
        <v>30404</v>
      </c>
      <c r="N22" s="1347">
        <v>35173</v>
      </c>
      <c r="O22" s="1347">
        <v>43337</v>
      </c>
      <c r="P22" s="1347">
        <v>36924</v>
      </c>
      <c r="Q22" s="1347">
        <v>33785</v>
      </c>
      <c r="R22" s="1347">
        <v>30138</v>
      </c>
      <c r="S22" s="1347">
        <v>33697</v>
      </c>
      <c r="T22" s="1347">
        <v>40505</v>
      </c>
      <c r="U22" s="1347">
        <v>33326</v>
      </c>
      <c r="V22" s="1347">
        <v>25069</v>
      </c>
      <c r="W22" s="1347">
        <v>19125</v>
      </c>
      <c r="X22" s="1347">
        <v>11137</v>
      </c>
      <c r="Y22" s="1347">
        <v>4602</v>
      </c>
      <c r="Z22" s="1347">
        <v>1165</v>
      </c>
      <c r="AA22" s="1347">
        <v>213</v>
      </c>
      <c r="AB22" s="1347">
        <v>75183</v>
      </c>
      <c r="AC22" s="1347">
        <v>325339</v>
      </c>
      <c r="AD22" s="1347">
        <v>135142</v>
      </c>
      <c r="AE22" s="1347">
        <v>61311</v>
      </c>
      <c r="AF22" s="1347">
        <v>17117</v>
      </c>
      <c r="AG22" s="1347">
        <v>337303</v>
      </c>
      <c r="AH22" s="2762">
        <v>14.03548</v>
      </c>
      <c r="AI22" s="2762">
        <v>60.73565</v>
      </c>
      <c r="AJ22" s="2762">
        <v>25.228870000000001</v>
      </c>
      <c r="AK22" s="2762">
        <v>31.519570000000002</v>
      </c>
      <c r="AL22" s="2762">
        <v>11.445790000000001</v>
      </c>
      <c r="AM22" s="2762">
        <v>3.1954699999999998</v>
      </c>
      <c r="AN22" s="2762">
        <v>3.9759999999999997E-2</v>
      </c>
      <c r="AO22" s="2762">
        <v>62.969140000000003</v>
      </c>
      <c r="AP22" s="2762">
        <v>45.04513</v>
      </c>
      <c r="AQ22" s="2762">
        <v>45.230600000000003</v>
      </c>
    </row>
    <row r="23" spans="1:43">
      <c r="A23">
        <v>1342</v>
      </c>
      <c r="B23">
        <v>1</v>
      </c>
      <c r="C23">
        <v>28202</v>
      </c>
      <c r="D23">
        <v>2</v>
      </c>
      <c r="E23" s="97" t="s">
        <v>187</v>
      </c>
      <c r="F23" s="1347">
        <v>452563</v>
      </c>
      <c r="G23" s="1347">
        <v>16745</v>
      </c>
      <c r="H23" s="1347">
        <v>16712</v>
      </c>
      <c r="I23" s="1347">
        <v>17363</v>
      </c>
      <c r="J23" s="1347">
        <v>19034</v>
      </c>
      <c r="K23" s="1347">
        <v>20750</v>
      </c>
      <c r="L23" s="1347">
        <v>23893</v>
      </c>
      <c r="M23" s="1347">
        <v>27101</v>
      </c>
      <c r="N23" s="1347">
        <v>30940</v>
      </c>
      <c r="O23" s="1347">
        <v>37292</v>
      </c>
      <c r="P23" s="1347">
        <v>33263</v>
      </c>
      <c r="Q23" s="1347">
        <v>28510</v>
      </c>
      <c r="R23" s="1347">
        <v>25108</v>
      </c>
      <c r="S23" s="1347">
        <v>29552</v>
      </c>
      <c r="T23" s="1347">
        <v>37002</v>
      </c>
      <c r="U23" s="1347">
        <v>31613</v>
      </c>
      <c r="V23" s="1347">
        <v>25039</v>
      </c>
      <c r="W23" s="1347">
        <v>17950</v>
      </c>
      <c r="X23" s="1347">
        <v>9719</v>
      </c>
      <c r="Y23" s="1347">
        <v>3852</v>
      </c>
      <c r="Z23" s="1347">
        <v>968</v>
      </c>
      <c r="AA23" s="1347">
        <v>157</v>
      </c>
      <c r="AB23" s="1347">
        <v>50820</v>
      </c>
      <c r="AC23" s="1347">
        <v>275443</v>
      </c>
      <c r="AD23" s="1347">
        <v>126300</v>
      </c>
      <c r="AE23" s="1347">
        <v>57685</v>
      </c>
      <c r="AF23" s="1347">
        <v>14696</v>
      </c>
      <c r="AG23" s="1347">
        <v>293411</v>
      </c>
      <c r="AH23" s="2762">
        <v>11.229380000000001</v>
      </c>
      <c r="AI23" s="2762">
        <v>60.862909999999999</v>
      </c>
      <c r="AJ23" s="2762">
        <v>27.907720000000001</v>
      </c>
      <c r="AK23" s="2762">
        <v>34.437640000000002</v>
      </c>
      <c r="AL23" s="2762">
        <v>12.74629</v>
      </c>
      <c r="AM23" s="2762">
        <v>3.2472799999999999</v>
      </c>
      <c r="AN23" s="2762">
        <v>3.4689999999999999E-2</v>
      </c>
      <c r="AO23" s="2762">
        <v>64.833179999999999</v>
      </c>
      <c r="AP23" s="2762">
        <v>47.184620000000002</v>
      </c>
      <c r="AQ23" s="2762">
        <v>47.303829999999998</v>
      </c>
    </row>
    <row r="24" spans="1:43">
      <c r="A24">
        <v>1343</v>
      </c>
      <c r="B24">
        <v>1</v>
      </c>
      <c r="C24">
        <v>28203</v>
      </c>
      <c r="D24">
        <v>2</v>
      </c>
      <c r="E24" s="97" t="s">
        <v>188</v>
      </c>
      <c r="F24" s="1347">
        <v>293409</v>
      </c>
      <c r="G24" s="1347">
        <v>13108</v>
      </c>
      <c r="H24" s="1347">
        <v>12976</v>
      </c>
      <c r="I24" s="1347">
        <v>13651</v>
      </c>
      <c r="J24" s="1347">
        <v>14538</v>
      </c>
      <c r="K24" s="1347">
        <v>13327</v>
      </c>
      <c r="L24" s="1347">
        <v>15205</v>
      </c>
      <c r="M24" s="1347">
        <v>17433</v>
      </c>
      <c r="N24" s="1347">
        <v>19684</v>
      </c>
      <c r="O24" s="1347">
        <v>23806</v>
      </c>
      <c r="P24" s="1347">
        <v>21573</v>
      </c>
      <c r="Q24" s="1347">
        <v>18899</v>
      </c>
      <c r="R24" s="1347">
        <v>16420</v>
      </c>
      <c r="S24" s="1347">
        <v>18400</v>
      </c>
      <c r="T24" s="1347">
        <v>22726</v>
      </c>
      <c r="U24" s="1347">
        <v>18637</v>
      </c>
      <c r="V24" s="1347">
        <v>13890</v>
      </c>
      <c r="W24" s="1347">
        <v>10160</v>
      </c>
      <c r="X24" s="1347">
        <v>5894</v>
      </c>
      <c r="Y24" s="1347">
        <v>2352</v>
      </c>
      <c r="Z24" s="1347">
        <v>623</v>
      </c>
      <c r="AA24" s="1347">
        <v>107</v>
      </c>
      <c r="AB24" s="1347">
        <v>39735</v>
      </c>
      <c r="AC24" s="1347">
        <v>179285</v>
      </c>
      <c r="AD24" s="1347">
        <v>74389</v>
      </c>
      <c r="AE24" s="1347">
        <v>33026</v>
      </c>
      <c r="AF24" s="1347">
        <v>8976</v>
      </c>
      <c r="AG24" s="1347">
        <v>187473</v>
      </c>
      <c r="AH24" s="2762">
        <v>13.542529999999999</v>
      </c>
      <c r="AI24" s="2762">
        <v>61.104120000000002</v>
      </c>
      <c r="AJ24" s="2762">
        <v>25.353349999999999</v>
      </c>
      <c r="AK24" s="2762">
        <v>31.624459999999999</v>
      </c>
      <c r="AL24" s="2762">
        <v>11.25596</v>
      </c>
      <c r="AM24" s="2762">
        <v>3.0592100000000002</v>
      </c>
      <c r="AN24" s="2762">
        <v>3.6470000000000002E-2</v>
      </c>
      <c r="AO24" s="2762">
        <v>63.894770000000001</v>
      </c>
      <c r="AP24" s="2762">
        <v>45.323300000000003</v>
      </c>
      <c r="AQ24" s="2762">
        <v>45.635460000000002</v>
      </c>
    </row>
    <row r="25" spans="1:43">
      <c r="A25">
        <v>1344</v>
      </c>
      <c r="B25">
        <v>1</v>
      </c>
      <c r="C25">
        <v>28204</v>
      </c>
      <c r="D25">
        <v>2</v>
      </c>
      <c r="E25" s="97" t="s">
        <v>189</v>
      </c>
      <c r="F25" s="1347">
        <v>487850</v>
      </c>
      <c r="G25" s="1347">
        <v>21033</v>
      </c>
      <c r="H25" s="1347">
        <v>22648</v>
      </c>
      <c r="I25" s="1347">
        <v>24238</v>
      </c>
      <c r="J25" s="1347">
        <v>26529</v>
      </c>
      <c r="K25" s="1347">
        <v>24908</v>
      </c>
      <c r="L25" s="1347">
        <v>22989</v>
      </c>
      <c r="M25" s="1347">
        <v>27864</v>
      </c>
      <c r="N25" s="1347">
        <v>33939</v>
      </c>
      <c r="O25" s="1347">
        <v>43039</v>
      </c>
      <c r="P25" s="1347">
        <v>39103</v>
      </c>
      <c r="Q25" s="1347">
        <v>32658</v>
      </c>
      <c r="R25" s="1347">
        <v>26943</v>
      </c>
      <c r="S25" s="1347">
        <v>28317</v>
      </c>
      <c r="T25" s="1347">
        <v>34766</v>
      </c>
      <c r="U25" s="1347">
        <v>27176</v>
      </c>
      <c r="V25" s="1347">
        <v>21267</v>
      </c>
      <c r="W25" s="1347">
        <v>16060</v>
      </c>
      <c r="X25" s="1347">
        <v>9490</v>
      </c>
      <c r="Y25" s="1347">
        <v>3691</v>
      </c>
      <c r="Z25" s="1347">
        <v>992</v>
      </c>
      <c r="AA25" s="1347">
        <v>200</v>
      </c>
      <c r="AB25" s="1347">
        <v>67919</v>
      </c>
      <c r="AC25" s="1347">
        <v>306289</v>
      </c>
      <c r="AD25" s="1347">
        <v>113642</v>
      </c>
      <c r="AE25" s="1347">
        <v>51700</v>
      </c>
      <c r="AF25" s="1347">
        <v>14373</v>
      </c>
      <c r="AG25" s="1347">
        <v>314526</v>
      </c>
      <c r="AH25" s="2762">
        <v>13.92211</v>
      </c>
      <c r="AI25" s="2762">
        <v>62.783439999999999</v>
      </c>
      <c r="AJ25" s="2762">
        <v>23.294460000000001</v>
      </c>
      <c r="AK25" s="2762">
        <v>29.0989</v>
      </c>
      <c r="AL25" s="2762">
        <v>10.597519999999999</v>
      </c>
      <c r="AM25" s="2762">
        <v>2.9461900000000001</v>
      </c>
      <c r="AN25" s="2762">
        <v>4.1000000000000002E-2</v>
      </c>
      <c r="AO25" s="2762">
        <v>64.471869999999996</v>
      </c>
      <c r="AP25" s="2762">
        <v>44.374119999999998</v>
      </c>
      <c r="AQ25" s="2762">
        <v>44.617089999999997</v>
      </c>
    </row>
    <row r="26" spans="1:43">
      <c r="A26">
        <v>1345</v>
      </c>
      <c r="B26">
        <v>1</v>
      </c>
      <c r="C26">
        <v>28205</v>
      </c>
      <c r="D26">
        <v>2</v>
      </c>
      <c r="E26" s="97" t="s">
        <v>190</v>
      </c>
      <c r="F26" s="1347">
        <v>44258</v>
      </c>
      <c r="G26" s="1347">
        <v>1470</v>
      </c>
      <c r="H26" s="1347">
        <v>1743</v>
      </c>
      <c r="I26" s="1347">
        <v>1961</v>
      </c>
      <c r="J26" s="1347">
        <v>1949</v>
      </c>
      <c r="K26" s="1347">
        <v>1420</v>
      </c>
      <c r="L26" s="1347">
        <v>1623</v>
      </c>
      <c r="M26" s="1347">
        <v>2052</v>
      </c>
      <c r="N26" s="1347">
        <v>2516</v>
      </c>
      <c r="O26" s="1347">
        <v>2990</v>
      </c>
      <c r="P26" s="1347">
        <v>2782</v>
      </c>
      <c r="Q26" s="1347">
        <v>2703</v>
      </c>
      <c r="R26" s="1347">
        <v>2825</v>
      </c>
      <c r="S26" s="1347">
        <v>3462</v>
      </c>
      <c r="T26" s="1347">
        <v>4165</v>
      </c>
      <c r="U26" s="1347">
        <v>3018</v>
      </c>
      <c r="V26" s="1347">
        <v>2521</v>
      </c>
      <c r="W26" s="1347">
        <v>2416</v>
      </c>
      <c r="X26" s="1347">
        <v>1703</v>
      </c>
      <c r="Y26" s="1347">
        <v>730</v>
      </c>
      <c r="Z26" s="1347">
        <v>173</v>
      </c>
      <c r="AA26" s="1347">
        <v>36</v>
      </c>
      <c r="AB26" s="1347">
        <v>5174</v>
      </c>
      <c r="AC26" s="1347">
        <v>24322</v>
      </c>
      <c r="AD26" s="1347">
        <v>14762</v>
      </c>
      <c r="AE26" s="1347">
        <v>7579</v>
      </c>
      <c r="AF26" s="1347">
        <v>2642</v>
      </c>
      <c r="AG26" s="1347">
        <v>26538</v>
      </c>
      <c r="AH26" s="2762">
        <v>11.69054</v>
      </c>
      <c r="AI26" s="2762">
        <v>54.955039999999997</v>
      </c>
      <c r="AJ26" s="2762">
        <v>33.354419999999998</v>
      </c>
      <c r="AK26" s="2762">
        <v>41.176740000000002</v>
      </c>
      <c r="AL26" s="2762">
        <v>17.124590000000001</v>
      </c>
      <c r="AM26" s="2762">
        <v>5.9695400000000003</v>
      </c>
      <c r="AN26" s="2762">
        <v>8.1339999999999996E-2</v>
      </c>
      <c r="AO26" s="2762">
        <v>59.962040000000002</v>
      </c>
      <c r="AP26" s="2762">
        <v>50.258299999999998</v>
      </c>
      <c r="AQ26" s="2762">
        <v>52.893070000000002</v>
      </c>
    </row>
    <row r="27" spans="1:43">
      <c r="A27">
        <v>1346</v>
      </c>
      <c r="B27">
        <v>1</v>
      </c>
      <c r="C27">
        <v>28206</v>
      </c>
      <c r="D27">
        <v>2</v>
      </c>
      <c r="E27" s="97" t="s">
        <v>191</v>
      </c>
      <c r="F27" s="1347">
        <v>95350</v>
      </c>
      <c r="G27" s="1347">
        <v>3773</v>
      </c>
      <c r="H27" s="1347">
        <v>4344</v>
      </c>
      <c r="I27" s="1347">
        <v>4403</v>
      </c>
      <c r="J27" s="1347">
        <v>4411</v>
      </c>
      <c r="K27" s="1347">
        <v>3654</v>
      </c>
      <c r="L27" s="1347">
        <v>3578</v>
      </c>
      <c r="M27" s="1347">
        <v>4703</v>
      </c>
      <c r="N27" s="1347">
        <v>5936</v>
      </c>
      <c r="O27" s="1347">
        <v>8018</v>
      </c>
      <c r="P27" s="1347">
        <v>7739</v>
      </c>
      <c r="Q27" s="1347">
        <v>6686</v>
      </c>
      <c r="R27" s="1347">
        <v>5776</v>
      </c>
      <c r="S27" s="1347">
        <v>6073</v>
      </c>
      <c r="T27" s="1347">
        <v>7546</v>
      </c>
      <c r="U27" s="1347">
        <v>5967</v>
      </c>
      <c r="V27" s="1347">
        <v>4836</v>
      </c>
      <c r="W27" s="1347">
        <v>3961</v>
      </c>
      <c r="X27" s="1347">
        <v>2533</v>
      </c>
      <c r="Y27" s="1347">
        <v>1058</v>
      </c>
      <c r="Z27" s="1347">
        <v>307</v>
      </c>
      <c r="AA27" s="1347">
        <v>48</v>
      </c>
      <c r="AB27" s="1347">
        <v>12520</v>
      </c>
      <c r="AC27" s="1347">
        <v>56574</v>
      </c>
      <c r="AD27" s="1347">
        <v>26256</v>
      </c>
      <c r="AE27" s="1347">
        <v>12743</v>
      </c>
      <c r="AF27" s="1347">
        <v>3946</v>
      </c>
      <c r="AG27" s="1347">
        <v>59709</v>
      </c>
      <c r="AH27" s="2762">
        <v>13.130570000000001</v>
      </c>
      <c r="AI27" s="2762">
        <v>59.332979999999999</v>
      </c>
      <c r="AJ27" s="2762">
        <v>27.536439999999999</v>
      </c>
      <c r="AK27" s="2762">
        <v>33.905610000000003</v>
      </c>
      <c r="AL27" s="2762">
        <v>13.36445</v>
      </c>
      <c r="AM27" s="2762">
        <v>4.1384400000000001</v>
      </c>
      <c r="AN27" s="2762">
        <v>5.0340000000000003E-2</v>
      </c>
      <c r="AO27" s="2762">
        <v>62.620869999999996</v>
      </c>
      <c r="AP27" s="2762">
        <v>47.165469999999999</v>
      </c>
      <c r="AQ27" s="2762">
        <v>47.943539999999999</v>
      </c>
    </row>
    <row r="28" spans="1:43">
      <c r="A28">
        <v>1347</v>
      </c>
      <c r="B28">
        <v>1</v>
      </c>
      <c r="C28">
        <v>28207</v>
      </c>
      <c r="D28">
        <v>2</v>
      </c>
      <c r="E28" s="97" t="s">
        <v>192</v>
      </c>
      <c r="F28" s="1347">
        <v>196883</v>
      </c>
      <c r="G28" s="1347">
        <v>8919</v>
      </c>
      <c r="H28" s="1347">
        <v>9445</v>
      </c>
      <c r="I28" s="1347">
        <v>9456</v>
      </c>
      <c r="J28" s="1347">
        <v>10200</v>
      </c>
      <c r="K28" s="1347">
        <v>9531</v>
      </c>
      <c r="L28" s="1347">
        <v>10262</v>
      </c>
      <c r="M28" s="1347">
        <v>11694</v>
      </c>
      <c r="N28" s="1347">
        <v>14074</v>
      </c>
      <c r="O28" s="1347">
        <v>16917</v>
      </c>
      <c r="P28" s="1347">
        <v>15028</v>
      </c>
      <c r="Q28" s="1347">
        <v>12587</v>
      </c>
      <c r="R28" s="1347">
        <v>10008</v>
      </c>
      <c r="S28" s="1347">
        <v>11328</v>
      </c>
      <c r="T28" s="1347">
        <v>14133</v>
      </c>
      <c r="U28" s="1347">
        <v>11985</v>
      </c>
      <c r="V28" s="1347">
        <v>9259</v>
      </c>
      <c r="W28" s="1347">
        <v>6525</v>
      </c>
      <c r="X28" s="1347">
        <v>3673</v>
      </c>
      <c r="Y28" s="1347">
        <v>1419</v>
      </c>
      <c r="Z28" s="1347">
        <v>382</v>
      </c>
      <c r="AA28" s="1347">
        <v>58</v>
      </c>
      <c r="AB28" s="1347">
        <v>27820</v>
      </c>
      <c r="AC28" s="1347">
        <v>121629</v>
      </c>
      <c r="AD28" s="1347">
        <v>47434</v>
      </c>
      <c r="AE28" s="1347">
        <v>21316</v>
      </c>
      <c r="AF28" s="1347">
        <v>5532</v>
      </c>
      <c r="AG28" s="1347">
        <v>125562</v>
      </c>
      <c r="AH28" s="2762">
        <v>14.13022</v>
      </c>
      <c r="AI28" s="2762">
        <v>61.777299999999997</v>
      </c>
      <c r="AJ28" s="2762">
        <v>24.092479999999998</v>
      </c>
      <c r="AK28" s="2762">
        <v>29.846150000000002</v>
      </c>
      <c r="AL28" s="2762">
        <v>10.82673</v>
      </c>
      <c r="AM28" s="2762">
        <v>2.80979</v>
      </c>
      <c r="AN28" s="2762">
        <v>2.946E-2</v>
      </c>
      <c r="AO28" s="2762">
        <v>63.774929999999998</v>
      </c>
      <c r="AP28" s="2762">
        <v>44.395710000000001</v>
      </c>
      <c r="AQ28" s="2762">
        <v>44.397449999999999</v>
      </c>
    </row>
    <row r="29" spans="1:43">
      <c r="A29">
        <v>1348</v>
      </c>
      <c r="B29">
        <v>1</v>
      </c>
      <c r="C29">
        <v>28208</v>
      </c>
      <c r="D29">
        <v>2</v>
      </c>
      <c r="E29" s="97" t="s">
        <v>193</v>
      </c>
      <c r="F29" s="1347">
        <v>30129</v>
      </c>
      <c r="G29" s="1347">
        <v>1104</v>
      </c>
      <c r="H29" s="1347">
        <v>1134</v>
      </c>
      <c r="I29" s="1347">
        <v>1129</v>
      </c>
      <c r="J29" s="1347">
        <v>1349</v>
      </c>
      <c r="K29" s="1347">
        <v>1170</v>
      </c>
      <c r="L29" s="1347">
        <v>1347</v>
      </c>
      <c r="M29" s="1347">
        <v>1511</v>
      </c>
      <c r="N29" s="1347">
        <v>1681</v>
      </c>
      <c r="O29" s="1347">
        <v>2040</v>
      </c>
      <c r="P29" s="1347">
        <v>1721</v>
      </c>
      <c r="Q29" s="1347">
        <v>1708</v>
      </c>
      <c r="R29" s="1347">
        <v>1659</v>
      </c>
      <c r="S29" s="1347">
        <v>2215</v>
      </c>
      <c r="T29" s="1347">
        <v>2975</v>
      </c>
      <c r="U29" s="1347">
        <v>2416</v>
      </c>
      <c r="V29" s="1347">
        <v>1899</v>
      </c>
      <c r="W29" s="1347">
        <v>1466</v>
      </c>
      <c r="X29" s="1347">
        <v>945</v>
      </c>
      <c r="Y29" s="1347">
        <v>488</v>
      </c>
      <c r="Z29" s="1347">
        <v>143</v>
      </c>
      <c r="AA29" s="1347">
        <v>29</v>
      </c>
      <c r="AB29" s="1347">
        <v>3367</v>
      </c>
      <c r="AC29" s="1347">
        <v>16401</v>
      </c>
      <c r="AD29" s="1347">
        <v>10361</v>
      </c>
      <c r="AE29" s="1347">
        <v>4970</v>
      </c>
      <c r="AF29" s="1347">
        <v>1605</v>
      </c>
      <c r="AG29" s="1347">
        <v>18027</v>
      </c>
      <c r="AH29" s="2762">
        <v>11.175280000000001</v>
      </c>
      <c r="AI29" s="2762">
        <v>54.435929999999999</v>
      </c>
      <c r="AJ29" s="2762">
        <v>34.38879</v>
      </c>
      <c r="AK29" s="2762">
        <v>41.740519999999997</v>
      </c>
      <c r="AL29" s="2762">
        <v>16.495740000000001</v>
      </c>
      <c r="AM29" s="2762">
        <v>5.3270900000000001</v>
      </c>
      <c r="AN29" s="2762">
        <v>9.6250000000000002E-2</v>
      </c>
      <c r="AO29" s="2762">
        <v>59.832720000000002</v>
      </c>
      <c r="AP29" s="2762">
        <v>49.92906</v>
      </c>
      <c r="AQ29" s="2762">
        <v>52.36486</v>
      </c>
    </row>
    <row r="30" spans="1:43">
      <c r="A30">
        <v>1349</v>
      </c>
      <c r="B30">
        <v>1</v>
      </c>
      <c r="C30">
        <v>28209</v>
      </c>
      <c r="D30">
        <v>2</v>
      </c>
      <c r="E30" s="97" t="s">
        <v>194</v>
      </c>
      <c r="F30" s="1347">
        <v>82250</v>
      </c>
      <c r="G30" s="1347">
        <v>3201</v>
      </c>
      <c r="H30" s="1347">
        <v>3614</v>
      </c>
      <c r="I30" s="1347">
        <v>3825</v>
      </c>
      <c r="J30" s="1347">
        <v>3780</v>
      </c>
      <c r="K30" s="1347">
        <v>2376</v>
      </c>
      <c r="L30" s="1347">
        <v>3279</v>
      </c>
      <c r="M30" s="1347">
        <v>4080</v>
      </c>
      <c r="N30" s="1347">
        <v>4615</v>
      </c>
      <c r="O30" s="1347">
        <v>5574</v>
      </c>
      <c r="P30" s="1347">
        <v>5041</v>
      </c>
      <c r="Q30" s="1347">
        <v>5090</v>
      </c>
      <c r="R30" s="1347">
        <v>5515</v>
      </c>
      <c r="S30" s="1347">
        <v>6183</v>
      </c>
      <c r="T30" s="1347">
        <v>6780</v>
      </c>
      <c r="U30" s="1347">
        <v>5342</v>
      </c>
      <c r="V30" s="1347">
        <v>4588</v>
      </c>
      <c r="W30" s="1347">
        <v>4381</v>
      </c>
      <c r="X30" s="1347">
        <v>3070</v>
      </c>
      <c r="Y30" s="1347">
        <v>1434</v>
      </c>
      <c r="Z30" s="1347">
        <v>416</v>
      </c>
      <c r="AA30" s="1347">
        <v>66</v>
      </c>
      <c r="AB30" s="1347">
        <v>10640</v>
      </c>
      <c r="AC30" s="1347">
        <v>45533</v>
      </c>
      <c r="AD30" s="1347">
        <v>26077</v>
      </c>
      <c r="AE30" s="1347">
        <v>13955</v>
      </c>
      <c r="AF30" s="1347">
        <v>4986</v>
      </c>
      <c r="AG30" s="1347">
        <v>48533</v>
      </c>
      <c r="AH30" s="2762">
        <v>12.936170000000001</v>
      </c>
      <c r="AI30" s="2762">
        <v>55.359270000000002</v>
      </c>
      <c r="AJ30" s="2762">
        <v>31.704560000000001</v>
      </c>
      <c r="AK30" s="2762">
        <v>39.221879999999999</v>
      </c>
      <c r="AL30" s="2762">
        <v>16.966570000000001</v>
      </c>
      <c r="AM30" s="2762">
        <v>6.0620099999999999</v>
      </c>
      <c r="AN30" s="2762">
        <v>8.0240000000000006E-2</v>
      </c>
      <c r="AO30" s="2762">
        <v>59.006689999999999</v>
      </c>
      <c r="AP30" s="2762">
        <v>49.288800000000002</v>
      </c>
      <c r="AQ30" s="2762">
        <v>51.709580000000003</v>
      </c>
    </row>
    <row r="31" spans="1:43">
      <c r="A31">
        <v>1350</v>
      </c>
      <c r="B31">
        <v>1</v>
      </c>
      <c r="C31">
        <v>28210</v>
      </c>
      <c r="D31">
        <v>2</v>
      </c>
      <c r="E31" s="97" t="s">
        <v>26</v>
      </c>
      <c r="F31" s="1347">
        <v>267435</v>
      </c>
      <c r="G31" s="1347">
        <v>11442</v>
      </c>
      <c r="H31" s="1347">
        <v>12156</v>
      </c>
      <c r="I31" s="1347">
        <v>13133</v>
      </c>
      <c r="J31" s="1347">
        <v>14115</v>
      </c>
      <c r="K31" s="1347">
        <v>12249</v>
      </c>
      <c r="L31" s="1347">
        <v>14148</v>
      </c>
      <c r="M31" s="1347">
        <v>15796</v>
      </c>
      <c r="N31" s="1347">
        <v>17883</v>
      </c>
      <c r="O31" s="1347">
        <v>21807</v>
      </c>
      <c r="P31" s="1347">
        <v>18344</v>
      </c>
      <c r="Q31" s="1347">
        <v>16119</v>
      </c>
      <c r="R31" s="1347">
        <v>15021</v>
      </c>
      <c r="S31" s="1347">
        <v>18142</v>
      </c>
      <c r="T31" s="1347">
        <v>21138</v>
      </c>
      <c r="U31" s="1347">
        <v>17376</v>
      </c>
      <c r="V31" s="1347">
        <v>12251</v>
      </c>
      <c r="W31" s="1347">
        <v>8672</v>
      </c>
      <c r="X31" s="1347">
        <v>5027</v>
      </c>
      <c r="Y31" s="1347">
        <v>2038</v>
      </c>
      <c r="Z31" s="1347">
        <v>498</v>
      </c>
      <c r="AA31" s="1347">
        <v>80</v>
      </c>
      <c r="AB31" s="1347">
        <v>36731</v>
      </c>
      <c r="AC31" s="1347">
        <v>163624</v>
      </c>
      <c r="AD31" s="1347">
        <v>67080</v>
      </c>
      <c r="AE31" s="1347">
        <v>28566</v>
      </c>
      <c r="AF31" s="1347">
        <v>7643</v>
      </c>
      <c r="AG31" s="1347">
        <v>170647</v>
      </c>
      <c r="AH31" s="2762">
        <v>13.73455</v>
      </c>
      <c r="AI31" s="2762">
        <v>61.182720000000003</v>
      </c>
      <c r="AJ31" s="2762">
        <v>25.082730000000002</v>
      </c>
      <c r="AK31" s="2762">
        <v>31.866430000000001</v>
      </c>
      <c r="AL31" s="2762">
        <v>10.681469999999999</v>
      </c>
      <c r="AM31" s="2762">
        <v>2.8578899999999998</v>
      </c>
      <c r="AN31" s="2762">
        <v>2.9909999999999999E-2</v>
      </c>
      <c r="AO31" s="2762">
        <v>63.808779999999999</v>
      </c>
      <c r="AP31" s="2762">
        <v>45.073650000000001</v>
      </c>
      <c r="AQ31" s="2762">
        <v>45.24371</v>
      </c>
    </row>
    <row r="32" spans="1:43">
      <c r="A32">
        <v>1351</v>
      </c>
      <c r="B32">
        <v>1</v>
      </c>
      <c r="C32">
        <v>28212</v>
      </c>
      <c r="D32">
        <v>2</v>
      </c>
      <c r="E32" s="97" t="s">
        <v>195</v>
      </c>
      <c r="F32" s="1347">
        <v>48567</v>
      </c>
      <c r="G32" s="1347">
        <v>1751</v>
      </c>
      <c r="H32" s="1347">
        <v>1986</v>
      </c>
      <c r="I32" s="1347">
        <v>2338</v>
      </c>
      <c r="J32" s="1347">
        <v>2527</v>
      </c>
      <c r="K32" s="1347">
        <v>1970</v>
      </c>
      <c r="L32" s="1347">
        <v>2277</v>
      </c>
      <c r="M32" s="1347">
        <v>2336</v>
      </c>
      <c r="N32" s="1347">
        <v>2826</v>
      </c>
      <c r="O32" s="1347">
        <v>3386</v>
      </c>
      <c r="P32" s="1347">
        <v>3126</v>
      </c>
      <c r="Q32" s="1347">
        <v>2954</v>
      </c>
      <c r="R32" s="1347">
        <v>2910</v>
      </c>
      <c r="S32" s="1347">
        <v>3515</v>
      </c>
      <c r="T32" s="1347">
        <v>4110</v>
      </c>
      <c r="U32" s="1347">
        <v>3321</v>
      </c>
      <c r="V32" s="1347">
        <v>2724</v>
      </c>
      <c r="W32" s="1347">
        <v>2270</v>
      </c>
      <c r="X32" s="1347">
        <v>1438</v>
      </c>
      <c r="Y32" s="1347">
        <v>602</v>
      </c>
      <c r="Z32" s="1347">
        <v>176</v>
      </c>
      <c r="AA32" s="1347">
        <v>24</v>
      </c>
      <c r="AB32" s="1347">
        <v>6075</v>
      </c>
      <c r="AC32" s="1347">
        <v>27827</v>
      </c>
      <c r="AD32" s="1347">
        <v>14665</v>
      </c>
      <c r="AE32" s="1347">
        <v>7234</v>
      </c>
      <c r="AF32" s="1347">
        <v>2240</v>
      </c>
      <c r="AG32" s="1347">
        <v>29410</v>
      </c>
      <c r="AH32" s="2762">
        <v>12.50849</v>
      </c>
      <c r="AI32" s="2762">
        <v>57.296109999999999</v>
      </c>
      <c r="AJ32" s="2762">
        <v>30.195399999999999</v>
      </c>
      <c r="AK32" s="2762">
        <v>37.43282</v>
      </c>
      <c r="AL32" s="2762">
        <v>14.89489</v>
      </c>
      <c r="AM32" s="2762">
        <v>4.61219</v>
      </c>
      <c r="AN32" s="2762">
        <v>4.9419999999999999E-2</v>
      </c>
      <c r="AO32" s="2762">
        <v>60.555520000000001</v>
      </c>
      <c r="AP32" s="2762">
        <v>48.048499999999997</v>
      </c>
      <c r="AQ32" s="2762">
        <v>49.538539999999998</v>
      </c>
    </row>
    <row r="33" spans="1:43">
      <c r="A33">
        <v>1352</v>
      </c>
      <c r="B33">
        <v>1</v>
      </c>
      <c r="C33">
        <v>28213</v>
      </c>
      <c r="D33">
        <v>2</v>
      </c>
      <c r="E33" s="97" t="s">
        <v>196</v>
      </c>
      <c r="F33" s="1347">
        <v>40866</v>
      </c>
      <c r="G33" s="1347">
        <v>1573</v>
      </c>
      <c r="H33" s="1347">
        <v>1724</v>
      </c>
      <c r="I33" s="1347">
        <v>1956</v>
      </c>
      <c r="J33" s="1347">
        <v>2009</v>
      </c>
      <c r="K33" s="1347">
        <v>1506</v>
      </c>
      <c r="L33" s="1347">
        <v>1735</v>
      </c>
      <c r="M33" s="1347">
        <v>1973</v>
      </c>
      <c r="N33" s="1347">
        <v>2338</v>
      </c>
      <c r="O33" s="1347">
        <v>2881</v>
      </c>
      <c r="P33" s="1347">
        <v>2614</v>
      </c>
      <c r="Q33" s="1347">
        <v>2567</v>
      </c>
      <c r="R33" s="1347">
        <v>2499</v>
      </c>
      <c r="S33" s="1347">
        <v>2826</v>
      </c>
      <c r="T33" s="1347">
        <v>3292</v>
      </c>
      <c r="U33" s="1347">
        <v>2888</v>
      </c>
      <c r="V33" s="1347">
        <v>2457</v>
      </c>
      <c r="W33" s="1347">
        <v>1988</v>
      </c>
      <c r="X33" s="1347">
        <v>1303</v>
      </c>
      <c r="Y33" s="1347">
        <v>558</v>
      </c>
      <c r="Z33" s="1347">
        <v>152</v>
      </c>
      <c r="AA33" s="1347">
        <v>27</v>
      </c>
      <c r="AB33" s="1347">
        <v>5253</v>
      </c>
      <c r="AC33" s="1347">
        <v>22948</v>
      </c>
      <c r="AD33" s="1347">
        <v>12665</v>
      </c>
      <c r="AE33" s="1347">
        <v>6485</v>
      </c>
      <c r="AF33" s="1347">
        <v>2040</v>
      </c>
      <c r="AG33" s="1347">
        <v>24231</v>
      </c>
      <c r="AH33" s="2762">
        <v>12.85421</v>
      </c>
      <c r="AI33" s="2762">
        <v>56.154260000000001</v>
      </c>
      <c r="AJ33" s="2762">
        <v>30.991530000000001</v>
      </c>
      <c r="AK33" s="2762">
        <v>37.906820000000003</v>
      </c>
      <c r="AL33" s="2762">
        <v>15.86894</v>
      </c>
      <c r="AM33" s="2762">
        <v>4.9919200000000004</v>
      </c>
      <c r="AN33" s="2762">
        <v>6.6070000000000004E-2</v>
      </c>
      <c r="AO33" s="2762">
        <v>59.293790000000001</v>
      </c>
      <c r="AP33" s="2762">
        <v>48.458129999999997</v>
      </c>
      <c r="AQ33" s="2762">
        <v>50.219470000000001</v>
      </c>
    </row>
    <row r="34" spans="1:43">
      <c r="A34">
        <v>1353</v>
      </c>
      <c r="B34">
        <v>1</v>
      </c>
      <c r="C34">
        <v>28214</v>
      </c>
      <c r="D34">
        <v>2</v>
      </c>
      <c r="E34" s="97" t="s">
        <v>197</v>
      </c>
      <c r="F34" s="1347">
        <v>224903</v>
      </c>
      <c r="G34" s="1347">
        <v>8863</v>
      </c>
      <c r="H34" s="1347">
        <v>10108</v>
      </c>
      <c r="I34" s="1347">
        <v>10766</v>
      </c>
      <c r="J34" s="1347">
        <v>11153</v>
      </c>
      <c r="K34" s="1347">
        <v>9435</v>
      </c>
      <c r="L34" s="1347">
        <v>8919</v>
      </c>
      <c r="M34" s="1347">
        <v>10994</v>
      </c>
      <c r="N34" s="1347">
        <v>14243</v>
      </c>
      <c r="O34" s="1347">
        <v>18995</v>
      </c>
      <c r="P34" s="1347">
        <v>17587</v>
      </c>
      <c r="Q34" s="1347">
        <v>14912</v>
      </c>
      <c r="R34" s="1347">
        <v>13021</v>
      </c>
      <c r="S34" s="1347">
        <v>14111</v>
      </c>
      <c r="T34" s="1347">
        <v>18212</v>
      </c>
      <c r="U34" s="1347">
        <v>14915</v>
      </c>
      <c r="V34" s="1347">
        <v>11888</v>
      </c>
      <c r="W34" s="1347">
        <v>8708</v>
      </c>
      <c r="X34" s="1347">
        <v>5203</v>
      </c>
      <c r="Y34" s="1347">
        <v>2169</v>
      </c>
      <c r="Z34" s="1347">
        <v>610</v>
      </c>
      <c r="AA34" s="1347">
        <v>91</v>
      </c>
      <c r="AB34" s="1347">
        <v>29737</v>
      </c>
      <c r="AC34" s="1347">
        <v>133370</v>
      </c>
      <c r="AD34" s="1347">
        <v>61796</v>
      </c>
      <c r="AE34" s="1347">
        <v>28669</v>
      </c>
      <c r="AF34" s="1347">
        <v>8073</v>
      </c>
      <c r="AG34" s="1347">
        <v>140429</v>
      </c>
      <c r="AH34" s="2762">
        <v>13.22214</v>
      </c>
      <c r="AI34" s="2762">
        <v>59.301119999999997</v>
      </c>
      <c r="AJ34" s="2762">
        <v>27.47673</v>
      </c>
      <c r="AK34" s="2762">
        <v>33.750990000000002</v>
      </c>
      <c r="AL34" s="2762">
        <v>12.74727</v>
      </c>
      <c r="AM34" s="2762">
        <v>3.58955</v>
      </c>
      <c r="AN34" s="2762">
        <v>4.0460000000000003E-2</v>
      </c>
      <c r="AO34" s="2762">
        <v>62.439810000000001</v>
      </c>
      <c r="AP34" s="2762">
        <v>46.699590000000001</v>
      </c>
      <c r="AQ34" s="2762">
        <v>47.361460000000001</v>
      </c>
    </row>
    <row r="35" spans="1:43">
      <c r="A35">
        <v>1354</v>
      </c>
      <c r="B35">
        <v>1</v>
      </c>
      <c r="C35">
        <v>28215</v>
      </c>
      <c r="D35">
        <v>2</v>
      </c>
      <c r="E35" s="97" t="s">
        <v>198</v>
      </c>
      <c r="F35" s="1347">
        <v>77178</v>
      </c>
      <c r="G35" s="1347">
        <v>2586</v>
      </c>
      <c r="H35" s="1347">
        <v>3000</v>
      </c>
      <c r="I35" s="1347">
        <v>3410</v>
      </c>
      <c r="J35" s="1347">
        <v>3735</v>
      </c>
      <c r="K35" s="1347">
        <v>3124</v>
      </c>
      <c r="L35" s="1347">
        <v>3191</v>
      </c>
      <c r="M35" s="1347">
        <v>3684</v>
      </c>
      <c r="N35" s="1347">
        <v>4492</v>
      </c>
      <c r="O35" s="1347">
        <v>5413</v>
      </c>
      <c r="P35" s="1347">
        <v>4705</v>
      </c>
      <c r="Q35" s="1347">
        <v>4550</v>
      </c>
      <c r="R35" s="1347">
        <v>4794</v>
      </c>
      <c r="S35" s="1347">
        <v>5950</v>
      </c>
      <c r="T35" s="1347">
        <v>7246</v>
      </c>
      <c r="U35" s="1347">
        <v>6174</v>
      </c>
      <c r="V35" s="1347">
        <v>4365</v>
      </c>
      <c r="W35" s="1347">
        <v>3323</v>
      </c>
      <c r="X35" s="1347">
        <v>2121</v>
      </c>
      <c r="Y35" s="1347">
        <v>1003</v>
      </c>
      <c r="Z35" s="1347">
        <v>256</v>
      </c>
      <c r="AA35" s="1347">
        <v>56</v>
      </c>
      <c r="AB35" s="1347">
        <v>8996</v>
      </c>
      <c r="AC35" s="1347">
        <v>43638</v>
      </c>
      <c r="AD35" s="1347">
        <v>24544</v>
      </c>
      <c r="AE35" s="1347">
        <v>11124</v>
      </c>
      <c r="AF35" s="1347">
        <v>3436</v>
      </c>
      <c r="AG35" s="1347">
        <v>47149</v>
      </c>
      <c r="AH35" s="2762">
        <v>11.656169999999999</v>
      </c>
      <c r="AI35" s="2762">
        <v>56.542020000000001</v>
      </c>
      <c r="AJ35" s="2762">
        <v>31.80181</v>
      </c>
      <c r="AK35" s="2762">
        <v>39.51126</v>
      </c>
      <c r="AL35" s="2762">
        <v>14.41343</v>
      </c>
      <c r="AM35" s="2762">
        <v>4.4520499999999998</v>
      </c>
      <c r="AN35" s="2762">
        <v>7.2559999999999999E-2</v>
      </c>
      <c r="AO35" s="2762">
        <v>61.091239999999999</v>
      </c>
      <c r="AP35" s="2762">
        <v>48.980449999999998</v>
      </c>
      <c r="AQ35" s="2762">
        <v>51.300629999999998</v>
      </c>
    </row>
    <row r="36" spans="1:43">
      <c r="A36">
        <v>1355</v>
      </c>
      <c r="B36">
        <v>1</v>
      </c>
      <c r="C36">
        <v>28216</v>
      </c>
      <c r="D36">
        <v>2</v>
      </c>
      <c r="E36" s="97" t="s">
        <v>199</v>
      </c>
      <c r="F36" s="1347">
        <v>91030</v>
      </c>
      <c r="G36" s="1347">
        <v>3601</v>
      </c>
      <c r="H36" s="1347">
        <v>4102</v>
      </c>
      <c r="I36" s="1347">
        <v>4434</v>
      </c>
      <c r="J36" s="1347">
        <v>4727</v>
      </c>
      <c r="K36" s="1347">
        <v>4380</v>
      </c>
      <c r="L36" s="1347">
        <v>4947</v>
      </c>
      <c r="M36" s="1347">
        <v>5126</v>
      </c>
      <c r="N36" s="1347">
        <v>5716</v>
      </c>
      <c r="O36" s="1347">
        <v>7095</v>
      </c>
      <c r="P36" s="1347">
        <v>5919</v>
      </c>
      <c r="Q36" s="1347">
        <v>5462</v>
      </c>
      <c r="R36" s="1347">
        <v>5158</v>
      </c>
      <c r="S36" s="1347">
        <v>6342</v>
      </c>
      <c r="T36" s="1347">
        <v>7767</v>
      </c>
      <c r="U36" s="1347">
        <v>6113</v>
      </c>
      <c r="V36" s="1347">
        <v>4288</v>
      </c>
      <c r="W36" s="1347">
        <v>3140</v>
      </c>
      <c r="X36" s="1347">
        <v>1767</v>
      </c>
      <c r="Y36" s="1347">
        <v>715</v>
      </c>
      <c r="Z36" s="1347">
        <v>203</v>
      </c>
      <c r="AA36" s="1347">
        <v>28</v>
      </c>
      <c r="AB36" s="1347">
        <v>12137</v>
      </c>
      <c r="AC36" s="1347">
        <v>54872</v>
      </c>
      <c r="AD36" s="1347">
        <v>24021</v>
      </c>
      <c r="AE36" s="1347">
        <v>10141</v>
      </c>
      <c r="AF36" s="1347">
        <v>2713</v>
      </c>
      <c r="AG36" s="1347">
        <v>57912</v>
      </c>
      <c r="AH36" s="2762">
        <v>13.33297</v>
      </c>
      <c r="AI36" s="2762">
        <v>60.279029999999999</v>
      </c>
      <c r="AJ36" s="2762">
        <v>26.388000000000002</v>
      </c>
      <c r="AK36" s="2762">
        <v>33.354939999999999</v>
      </c>
      <c r="AL36" s="2762">
        <v>11.140280000000001</v>
      </c>
      <c r="AM36" s="2762">
        <v>2.98034</v>
      </c>
      <c r="AN36" s="2762">
        <v>3.0759999999999999E-2</v>
      </c>
      <c r="AO36" s="2762">
        <v>63.618589999999998</v>
      </c>
      <c r="AP36" s="2762">
        <v>45.664029999999997</v>
      </c>
      <c r="AQ36" s="2762">
        <v>46.025979999999997</v>
      </c>
    </row>
    <row r="37" spans="1:43">
      <c r="A37">
        <v>1356</v>
      </c>
      <c r="B37">
        <v>1</v>
      </c>
      <c r="C37">
        <v>28217</v>
      </c>
      <c r="D37">
        <v>2</v>
      </c>
      <c r="E37" s="97" t="s">
        <v>200</v>
      </c>
      <c r="F37" s="1347">
        <v>156375</v>
      </c>
      <c r="G37" s="1347">
        <v>5893</v>
      </c>
      <c r="H37" s="1347">
        <v>6860</v>
      </c>
      <c r="I37" s="1347">
        <v>7601</v>
      </c>
      <c r="J37" s="1347">
        <v>7817</v>
      </c>
      <c r="K37" s="1347">
        <v>6395</v>
      </c>
      <c r="L37" s="1347">
        <v>6146</v>
      </c>
      <c r="M37" s="1347">
        <v>7558</v>
      </c>
      <c r="N37" s="1347">
        <v>9242</v>
      </c>
      <c r="O37" s="1347">
        <v>12865</v>
      </c>
      <c r="P37" s="1347">
        <v>11659</v>
      </c>
      <c r="Q37" s="1347">
        <v>9529</v>
      </c>
      <c r="R37" s="1347">
        <v>8176</v>
      </c>
      <c r="S37" s="1347">
        <v>9542</v>
      </c>
      <c r="T37" s="1347">
        <v>12686</v>
      </c>
      <c r="U37" s="1347">
        <v>12121</v>
      </c>
      <c r="V37" s="1347">
        <v>9873</v>
      </c>
      <c r="W37" s="1347">
        <v>6640</v>
      </c>
      <c r="X37" s="1347">
        <v>3720</v>
      </c>
      <c r="Y37" s="1347">
        <v>1520</v>
      </c>
      <c r="Z37" s="1347">
        <v>444</v>
      </c>
      <c r="AA37" s="1347">
        <v>88</v>
      </c>
      <c r="AB37" s="1347">
        <v>20354</v>
      </c>
      <c r="AC37" s="1347">
        <v>88929</v>
      </c>
      <c r="AD37" s="1347">
        <v>47092</v>
      </c>
      <c r="AE37" s="1347">
        <v>22285</v>
      </c>
      <c r="AF37" s="1347">
        <v>5772</v>
      </c>
      <c r="AG37" s="1347">
        <v>93798</v>
      </c>
      <c r="AH37" s="2762">
        <v>13.01615</v>
      </c>
      <c r="AI37" s="2762">
        <v>56.869059999999998</v>
      </c>
      <c r="AJ37" s="2762">
        <v>30.114789999999999</v>
      </c>
      <c r="AK37" s="2762">
        <v>36.216790000000003</v>
      </c>
      <c r="AL37" s="2762">
        <v>14.250999999999999</v>
      </c>
      <c r="AM37" s="2762">
        <v>3.6911299999999998</v>
      </c>
      <c r="AN37" s="2762">
        <v>5.6270000000000001E-2</v>
      </c>
      <c r="AO37" s="2762">
        <v>59.982729999999997</v>
      </c>
      <c r="AP37" s="2762">
        <v>47.54222</v>
      </c>
      <c r="AQ37" s="2762">
        <v>48.125259999999997</v>
      </c>
    </row>
    <row r="38" spans="1:43">
      <c r="A38">
        <v>1357</v>
      </c>
      <c r="B38">
        <v>1</v>
      </c>
      <c r="C38">
        <v>28218</v>
      </c>
      <c r="D38">
        <v>2</v>
      </c>
      <c r="E38" s="97" t="s">
        <v>201</v>
      </c>
      <c r="F38" s="1347">
        <v>48580</v>
      </c>
      <c r="G38" s="1347">
        <v>2030</v>
      </c>
      <c r="H38" s="1347">
        <v>2407</v>
      </c>
      <c r="I38" s="1347">
        <v>2622</v>
      </c>
      <c r="J38" s="1347">
        <v>2544</v>
      </c>
      <c r="K38" s="1347">
        <v>2171</v>
      </c>
      <c r="L38" s="1347">
        <v>2319</v>
      </c>
      <c r="M38" s="1347">
        <v>2607</v>
      </c>
      <c r="N38" s="1347">
        <v>3086</v>
      </c>
      <c r="O38" s="1347">
        <v>3823</v>
      </c>
      <c r="P38" s="1347">
        <v>3197</v>
      </c>
      <c r="Q38" s="1347">
        <v>2896</v>
      </c>
      <c r="R38" s="1347">
        <v>2834</v>
      </c>
      <c r="S38" s="1347">
        <v>3359</v>
      </c>
      <c r="T38" s="1347">
        <v>3821</v>
      </c>
      <c r="U38" s="1347">
        <v>2992</v>
      </c>
      <c r="V38" s="1347">
        <v>2182</v>
      </c>
      <c r="W38" s="1347">
        <v>1789</v>
      </c>
      <c r="X38" s="1347">
        <v>1178</v>
      </c>
      <c r="Y38" s="1347">
        <v>556</v>
      </c>
      <c r="Z38" s="1347">
        <v>147</v>
      </c>
      <c r="AA38" s="1347">
        <v>20</v>
      </c>
      <c r="AB38" s="1347">
        <v>7059</v>
      </c>
      <c r="AC38" s="1347">
        <v>28836</v>
      </c>
      <c r="AD38" s="1347">
        <v>12685</v>
      </c>
      <c r="AE38" s="1347">
        <v>5872</v>
      </c>
      <c r="AF38" s="1347">
        <v>1901</v>
      </c>
      <c r="AG38" s="1347">
        <v>30113</v>
      </c>
      <c r="AH38" s="2762">
        <v>14.530670000000001</v>
      </c>
      <c r="AI38" s="2762">
        <v>59.357759999999999</v>
      </c>
      <c r="AJ38" s="2762">
        <v>26.11157</v>
      </c>
      <c r="AK38" s="2762">
        <v>33.025939999999999</v>
      </c>
      <c r="AL38" s="2762">
        <v>12.08728</v>
      </c>
      <c r="AM38" s="2762">
        <v>3.9131300000000002</v>
      </c>
      <c r="AN38" s="2762">
        <v>4.1169999999999998E-2</v>
      </c>
      <c r="AO38" s="2762">
        <v>61.986409999999999</v>
      </c>
      <c r="AP38" s="2762">
        <v>45.57067</v>
      </c>
      <c r="AQ38" s="2762">
        <v>46.022260000000003</v>
      </c>
    </row>
    <row r="39" spans="1:43">
      <c r="A39">
        <v>1358</v>
      </c>
      <c r="B39">
        <v>1</v>
      </c>
      <c r="C39">
        <v>28219</v>
      </c>
      <c r="D39">
        <v>2</v>
      </c>
      <c r="E39" s="97" t="s">
        <v>202</v>
      </c>
      <c r="F39" s="1347">
        <v>112691</v>
      </c>
      <c r="G39" s="1347">
        <v>4415</v>
      </c>
      <c r="H39" s="1347">
        <v>4932</v>
      </c>
      <c r="I39" s="1347">
        <v>5287</v>
      </c>
      <c r="J39" s="1347">
        <v>6828</v>
      </c>
      <c r="K39" s="1347">
        <v>6966</v>
      </c>
      <c r="L39" s="1347">
        <v>5896</v>
      </c>
      <c r="M39" s="1347">
        <v>5869</v>
      </c>
      <c r="N39" s="1347">
        <v>6392</v>
      </c>
      <c r="O39" s="1347">
        <v>7389</v>
      </c>
      <c r="P39" s="1347">
        <v>7706</v>
      </c>
      <c r="Q39" s="1347">
        <v>9175</v>
      </c>
      <c r="R39" s="1347">
        <v>8981</v>
      </c>
      <c r="S39" s="1347">
        <v>8862</v>
      </c>
      <c r="T39" s="1347">
        <v>7939</v>
      </c>
      <c r="U39" s="1347">
        <v>5339</v>
      </c>
      <c r="V39" s="1347">
        <v>3984</v>
      </c>
      <c r="W39" s="1347">
        <v>3368</v>
      </c>
      <c r="X39" s="1347">
        <v>2185</v>
      </c>
      <c r="Y39" s="1347">
        <v>922</v>
      </c>
      <c r="Z39" s="1347">
        <v>212</v>
      </c>
      <c r="AA39" s="1347">
        <v>44</v>
      </c>
      <c r="AB39" s="1347">
        <v>14634</v>
      </c>
      <c r="AC39" s="1347">
        <v>74064</v>
      </c>
      <c r="AD39" s="1347">
        <v>23993</v>
      </c>
      <c r="AE39" s="1347">
        <v>10715</v>
      </c>
      <c r="AF39" s="1347">
        <v>3363</v>
      </c>
      <c r="AG39" s="1347">
        <v>75175</v>
      </c>
      <c r="AH39" s="2762">
        <v>12.985950000000001</v>
      </c>
      <c r="AI39" s="2762">
        <v>65.723079999999996</v>
      </c>
      <c r="AJ39" s="2762">
        <v>21.290959999999998</v>
      </c>
      <c r="AK39" s="2762">
        <v>29.154949999999999</v>
      </c>
      <c r="AL39" s="2762">
        <v>9.5083000000000002</v>
      </c>
      <c r="AM39" s="2762">
        <v>2.98427</v>
      </c>
      <c r="AN39" s="2762">
        <v>3.9039999999999998E-2</v>
      </c>
      <c r="AO39" s="2762">
        <v>66.708969999999994</v>
      </c>
      <c r="AP39" s="2762">
        <v>44.58137</v>
      </c>
      <c r="AQ39" s="2762">
        <v>46.574109999999997</v>
      </c>
    </row>
    <row r="40" spans="1:43">
      <c r="A40">
        <v>1359</v>
      </c>
      <c r="B40">
        <v>1</v>
      </c>
      <c r="C40">
        <v>28220</v>
      </c>
      <c r="D40">
        <v>2</v>
      </c>
      <c r="E40" s="97" t="s">
        <v>203</v>
      </c>
      <c r="F40" s="1347">
        <v>44313</v>
      </c>
      <c r="G40" s="1347">
        <v>1474</v>
      </c>
      <c r="H40" s="1347">
        <v>1644</v>
      </c>
      <c r="I40" s="1347">
        <v>2007</v>
      </c>
      <c r="J40" s="1347">
        <v>2298</v>
      </c>
      <c r="K40" s="1347">
        <v>1828</v>
      </c>
      <c r="L40" s="1347">
        <v>2001</v>
      </c>
      <c r="M40" s="1347">
        <v>2188</v>
      </c>
      <c r="N40" s="1347">
        <v>2384</v>
      </c>
      <c r="O40" s="1347">
        <v>2946</v>
      </c>
      <c r="P40" s="1347">
        <v>2758</v>
      </c>
      <c r="Q40" s="1347">
        <v>2842</v>
      </c>
      <c r="R40" s="1347">
        <v>2932</v>
      </c>
      <c r="S40" s="1347">
        <v>3519</v>
      </c>
      <c r="T40" s="1347">
        <v>3817</v>
      </c>
      <c r="U40" s="1347">
        <v>2916</v>
      </c>
      <c r="V40" s="1347">
        <v>2272</v>
      </c>
      <c r="W40" s="1347">
        <v>2062</v>
      </c>
      <c r="X40" s="1347">
        <v>1488</v>
      </c>
      <c r="Y40" s="1347">
        <v>723</v>
      </c>
      <c r="Z40" s="1347">
        <v>174</v>
      </c>
      <c r="AA40" s="1347">
        <v>40</v>
      </c>
      <c r="AB40" s="1347">
        <v>5125</v>
      </c>
      <c r="AC40" s="1347">
        <v>25696</v>
      </c>
      <c r="AD40" s="1347">
        <v>13492</v>
      </c>
      <c r="AE40" s="1347">
        <v>6759</v>
      </c>
      <c r="AF40" s="1347">
        <v>2425</v>
      </c>
      <c r="AG40" s="1347">
        <v>27215</v>
      </c>
      <c r="AH40" s="2762">
        <v>11.56545</v>
      </c>
      <c r="AI40" s="2762">
        <v>57.987499999999997</v>
      </c>
      <c r="AJ40" s="2762">
        <v>30.447050000000001</v>
      </c>
      <c r="AK40" s="2762">
        <v>38.388280000000002</v>
      </c>
      <c r="AL40" s="2762">
        <v>15.25286</v>
      </c>
      <c r="AM40" s="2762">
        <v>5.4724300000000001</v>
      </c>
      <c r="AN40" s="2762">
        <v>9.0270000000000003E-2</v>
      </c>
      <c r="AO40" s="2762">
        <v>61.415390000000002</v>
      </c>
      <c r="AP40" s="2762">
        <v>48.836829999999999</v>
      </c>
      <c r="AQ40" s="2762">
        <v>51.009720000000002</v>
      </c>
    </row>
    <row r="41" spans="1:43">
      <c r="A41">
        <v>1360</v>
      </c>
      <c r="B41">
        <v>1</v>
      </c>
      <c r="C41">
        <v>28221</v>
      </c>
      <c r="D41">
        <v>2</v>
      </c>
      <c r="E41" s="97" t="s">
        <v>387</v>
      </c>
      <c r="F41" s="1347">
        <v>41490</v>
      </c>
      <c r="G41" s="1347">
        <v>1544</v>
      </c>
      <c r="H41" s="1347">
        <v>1591</v>
      </c>
      <c r="I41" s="1347">
        <v>1778</v>
      </c>
      <c r="J41" s="1347">
        <v>1808</v>
      </c>
      <c r="K41" s="1347">
        <v>1546</v>
      </c>
      <c r="L41" s="1347">
        <v>1774</v>
      </c>
      <c r="M41" s="1347">
        <v>2014</v>
      </c>
      <c r="N41" s="1347">
        <v>2234</v>
      </c>
      <c r="O41" s="1347">
        <v>2585</v>
      </c>
      <c r="P41" s="1347">
        <v>2355</v>
      </c>
      <c r="Q41" s="1347">
        <v>2575</v>
      </c>
      <c r="R41" s="1347">
        <v>2848</v>
      </c>
      <c r="S41" s="1347">
        <v>3328</v>
      </c>
      <c r="T41" s="1347">
        <v>3624</v>
      </c>
      <c r="U41" s="1347">
        <v>2666</v>
      </c>
      <c r="V41" s="1347">
        <v>2377</v>
      </c>
      <c r="W41" s="1347">
        <v>2217</v>
      </c>
      <c r="X41" s="1347">
        <v>1664</v>
      </c>
      <c r="Y41" s="1347">
        <v>718</v>
      </c>
      <c r="Z41" s="1347">
        <v>212</v>
      </c>
      <c r="AA41" s="1347">
        <v>32</v>
      </c>
      <c r="AB41" s="1347">
        <v>4913</v>
      </c>
      <c r="AC41" s="1347">
        <v>23067</v>
      </c>
      <c r="AD41" s="1347">
        <v>13510</v>
      </c>
      <c r="AE41" s="1347">
        <v>7220</v>
      </c>
      <c r="AF41" s="1347">
        <v>2626</v>
      </c>
      <c r="AG41" s="1347">
        <v>24883</v>
      </c>
      <c r="AH41" s="2762">
        <v>11.84141</v>
      </c>
      <c r="AI41" s="2762">
        <v>55.596530000000001</v>
      </c>
      <c r="AJ41" s="2762">
        <v>32.562060000000002</v>
      </c>
      <c r="AK41" s="2762">
        <v>40.583269999999999</v>
      </c>
      <c r="AL41" s="2762">
        <v>17.401779999999999</v>
      </c>
      <c r="AM41" s="2762">
        <v>6.3292400000000004</v>
      </c>
      <c r="AN41" s="2762">
        <v>7.7130000000000004E-2</v>
      </c>
      <c r="AO41" s="2762">
        <v>59.973489999999998</v>
      </c>
      <c r="AP41" s="2762">
        <v>49.917259999999999</v>
      </c>
      <c r="AQ41" s="2762">
        <v>53.02852</v>
      </c>
    </row>
    <row r="42" spans="1:43">
      <c r="A42">
        <v>1361</v>
      </c>
      <c r="B42">
        <v>1</v>
      </c>
      <c r="C42">
        <v>28222</v>
      </c>
      <c r="D42">
        <v>2</v>
      </c>
      <c r="E42" s="97" t="s">
        <v>27</v>
      </c>
      <c r="F42" s="1347">
        <v>24288</v>
      </c>
      <c r="G42" s="1347">
        <v>811</v>
      </c>
      <c r="H42" s="1347">
        <v>927</v>
      </c>
      <c r="I42" s="1347">
        <v>1083</v>
      </c>
      <c r="J42" s="1347">
        <v>1013</v>
      </c>
      <c r="K42" s="1347">
        <v>602</v>
      </c>
      <c r="L42" s="1347">
        <v>877</v>
      </c>
      <c r="M42" s="1347">
        <v>1072</v>
      </c>
      <c r="N42" s="1347">
        <v>1232</v>
      </c>
      <c r="O42" s="1347">
        <v>1403</v>
      </c>
      <c r="P42" s="1347">
        <v>1281</v>
      </c>
      <c r="Q42" s="1347">
        <v>1460</v>
      </c>
      <c r="R42" s="1347">
        <v>1766</v>
      </c>
      <c r="S42" s="1347">
        <v>1976</v>
      </c>
      <c r="T42" s="1347">
        <v>2116</v>
      </c>
      <c r="U42" s="1347">
        <v>1730</v>
      </c>
      <c r="V42" s="1347">
        <v>1465</v>
      </c>
      <c r="W42" s="1347">
        <v>1531</v>
      </c>
      <c r="X42" s="1347">
        <v>1222</v>
      </c>
      <c r="Y42" s="1347">
        <v>538</v>
      </c>
      <c r="Z42" s="1347">
        <v>152</v>
      </c>
      <c r="AA42" s="1347">
        <v>31</v>
      </c>
      <c r="AB42" s="1347">
        <v>2821</v>
      </c>
      <c r="AC42" s="1347">
        <v>12682</v>
      </c>
      <c r="AD42" s="1347">
        <v>8785</v>
      </c>
      <c r="AE42" s="1347">
        <v>4939</v>
      </c>
      <c r="AF42" s="1347">
        <v>1943</v>
      </c>
      <c r="AG42" s="1347">
        <v>13785</v>
      </c>
      <c r="AH42" s="2762">
        <v>11.614789999999999</v>
      </c>
      <c r="AI42" s="2762">
        <v>52.215089999999996</v>
      </c>
      <c r="AJ42" s="2762">
        <v>36.17013</v>
      </c>
      <c r="AK42" s="2762">
        <v>44.30583</v>
      </c>
      <c r="AL42" s="2762">
        <v>20.335139999999999</v>
      </c>
      <c r="AM42" s="2762">
        <v>7.9998399999999998</v>
      </c>
      <c r="AN42" s="2762">
        <v>0.12764</v>
      </c>
      <c r="AO42" s="2762">
        <v>56.756419999999999</v>
      </c>
      <c r="AP42" s="2762">
        <v>52.022770000000001</v>
      </c>
      <c r="AQ42" s="2762">
        <v>56.088329999999999</v>
      </c>
    </row>
    <row r="43" spans="1:43">
      <c r="A43">
        <v>1362</v>
      </c>
      <c r="B43">
        <v>1</v>
      </c>
      <c r="C43">
        <v>28223</v>
      </c>
      <c r="D43">
        <v>2</v>
      </c>
      <c r="E43" s="97" t="s">
        <v>28</v>
      </c>
      <c r="F43" s="1347">
        <v>64660</v>
      </c>
      <c r="G43" s="1347">
        <v>2515</v>
      </c>
      <c r="H43" s="1347">
        <v>2692</v>
      </c>
      <c r="I43" s="1347">
        <v>3148</v>
      </c>
      <c r="J43" s="1347">
        <v>3104</v>
      </c>
      <c r="K43" s="1347">
        <v>2169</v>
      </c>
      <c r="L43" s="1347">
        <v>2717</v>
      </c>
      <c r="M43" s="1347">
        <v>3105</v>
      </c>
      <c r="N43" s="1347">
        <v>3690</v>
      </c>
      <c r="O43" s="1347">
        <v>4033</v>
      </c>
      <c r="P43" s="1347">
        <v>3656</v>
      </c>
      <c r="Q43" s="1347">
        <v>3732</v>
      </c>
      <c r="R43" s="1347">
        <v>4299</v>
      </c>
      <c r="S43" s="1347">
        <v>4890</v>
      </c>
      <c r="T43" s="1347">
        <v>5491</v>
      </c>
      <c r="U43" s="1347">
        <v>4281</v>
      </c>
      <c r="V43" s="1347">
        <v>3568</v>
      </c>
      <c r="W43" s="1347">
        <v>3460</v>
      </c>
      <c r="X43" s="1347">
        <v>2531</v>
      </c>
      <c r="Y43" s="1347">
        <v>1223</v>
      </c>
      <c r="Z43" s="1347">
        <v>308</v>
      </c>
      <c r="AA43" s="1347">
        <v>48</v>
      </c>
      <c r="AB43" s="1347">
        <v>8355</v>
      </c>
      <c r="AC43" s="1347">
        <v>35395</v>
      </c>
      <c r="AD43" s="1347">
        <v>20910</v>
      </c>
      <c r="AE43" s="1347">
        <v>11138</v>
      </c>
      <c r="AF43" s="1347">
        <v>4110</v>
      </c>
      <c r="AG43" s="1347">
        <v>37782</v>
      </c>
      <c r="AH43" s="2762">
        <v>12.92144</v>
      </c>
      <c r="AI43" s="2762">
        <v>54.740180000000002</v>
      </c>
      <c r="AJ43" s="2762">
        <v>32.338389999999997</v>
      </c>
      <c r="AK43" s="2762">
        <v>39.901020000000003</v>
      </c>
      <c r="AL43" s="2762">
        <v>17.225490000000001</v>
      </c>
      <c r="AM43" s="2762">
        <v>6.3563299999999998</v>
      </c>
      <c r="AN43" s="2762">
        <v>7.4230000000000004E-2</v>
      </c>
      <c r="AO43" s="2762">
        <v>58.431800000000003</v>
      </c>
      <c r="AP43" s="2762">
        <v>49.301139999999997</v>
      </c>
      <c r="AQ43" s="2762">
        <v>52.053130000000003</v>
      </c>
    </row>
    <row r="44" spans="1:43">
      <c r="A44">
        <v>1363</v>
      </c>
      <c r="B44">
        <v>1</v>
      </c>
      <c r="C44">
        <v>28224</v>
      </c>
      <c r="D44">
        <v>2</v>
      </c>
      <c r="E44" s="97" t="s">
        <v>29</v>
      </c>
      <c r="F44" s="1347">
        <v>46912</v>
      </c>
      <c r="G44" s="1347">
        <v>1739</v>
      </c>
      <c r="H44" s="1347">
        <v>1887</v>
      </c>
      <c r="I44" s="1347">
        <v>2136</v>
      </c>
      <c r="J44" s="1347">
        <v>1879</v>
      </c>
      <c r="K44" s="1347">
        <v>1410</v>
      </c>
      <c r="L44" s="1347">
        <v>1801</v>
      </c>
      <c r="M44" s="1347">
        <v>2231</v>
      </c>
      <c r="N44" s="1347">
        <v>2573</v>
      </c>
      <c r="O44" s="1347">
        <v>3114</v>
      </c>
      <c r="P44" s="1347">
        <v>2742</v>
      </c>
      <c r="Q44" s="1347">
        <v>2868</v>
      </c>
      <c r="R44" s="1347">
        <v>3129</v>
      </c>
      <c r="S44" s="1347">
        <v>3705</v>
      </c>
      <c r="T44" s="1347">
        <v>4306</v>
      </c>
      <c r="U44" s="1347">
        <v>3063</v>
      </c>
      <c r="V44" s="1347">
        <v>2679</v>
      </c>
      <c r="W44" s="1347">
        <v>2590</v>
      </c>
      <c r="X44" s="1347">
        <v>1935</v>
      </c>
      <c r="Y44" s="1347">
        <v>836</v>
      </c>
      <c r="Z44" s="1347">
        <v>244</v>
      </c>
      <c r="AA44" s="1347">
        <v>45</v>
      </c>
      <c r="AB44" s="1347">
        <v>5762</v>
      </c>
      <c r="AC44" s="1347">
        <v>25452</v>
      </c>
      <c r="AD44" s="1347">
        <v>15698</v>
      </c>
      <c r="AE44" s="1347">
        <v>8329</v>
      </c>
      <c r="AF44" s="1347">
        <v>3060</v>
      </c>
      <c r="AG44" s="1347">
        <v>27879</v>
      </c>
      <c r="AH44" s="2762">
        <v>12.28257</v>
      </c>
      <c r="AI44" s="2762">
        <v>54.254770000000001</v>
      </c>
      <c r="AJ44" s="2762">
        <v>33.462649999999996</v>
      </c>
      <c r="AK44" s="2762">
        <v>41.360419999999998</v>
      </c>
      <c r="AL44" s="2762">
        <v>17.754519999999999</v>
      </c>
      <c r="AM44" s="2762">
        <v>6.52285</v>
      </c>
      <c r="AN44" s="2762">
        <v>9.5920000000000005E-2</v>
      </c>
      <c r="AO44" s="2762">
        <v>59.428289999999997</v>
      </c>
      <c r="AP44" s="2762">
        <v>50.32734</v>
      </c>
      <c r="AQ44" s="2762">
        <v>53.340069999999997</v>
      </c>
    </row>
    <row r="45" spans="1:43">
      <c r="A45">
        <v>1364</v>
      </c>
      <c r="B45">
        <v>1</v>
      </c>
      <c r="C45">
        <v>28225</v>
      </c>
      <c r="D45">
        <v>2</v>
      </c>
      <c r="E45" s="97" t="s">
        <v>30</v>
      </c>
      <c r="F45" s="1347">
        <v>30805</v>
      </c>
      <c r="G45" s="1347">
        <v>1158</v>
      </c>
      <c r="H45" s="1347">
        <v>1226</v>
      </c>
      <c r="I45" s="1347">
        <v>1440</v>
      </c>
      <c r="J45" s="1347">
        <v>1382</v>
      </c>
      <c r="K45" s="1347">
        <v>875</v>
      </c>
      <c r="L45" s="1347">
        <v>1233</v>
      </c>
      <c r="M45" s="1347">
        <v>1431</v>
      </c>
      <c r="N45" s="1347">
        <v>1665</v>
      </c>
      <c r="O45" s="1347">
        <v>1941</v>
      </c>
      <c r="P45" s="1347">
        <v>1791</v>
      </c>
      <c r="Q45" s="1347">
        <v>1898</v>
      </c>
      <c r="R45" s="1347">
        <v>2093</v>
      </c>
      <c r="S45" s="1347">
        <v>2423</v>
      </c>
      <c r="T45" s="1347">
        <v>2557</v>
      </c>
      <c r="U45" s="1347">
        <v>2048</v>
      </c>
      <c r="V45" s="1347">
        <v>1710</v>
      </c>
      <c r="W45" s="1347">
        <v>1722</v>
      </c>
      <c r="X45" s="1347">
        <v>1362</v>
      </c>
      <c r="Y45" s="1347">
        <v>645</v>
      </c>
      <c r="Z45" s="1347">
        <v>181</v>
      </c>
      <c r="AA45" s="1347">
        <v>24</v>
      </c>
      <c r="AB45" s="1347">
        <v>3824</v>
      </c>
      <c r="AC45" s="1347">
        <v>16732</v>
      </c>
      <c r="AD45" s="1347">
        <v>10249</v>
      </c>
      <c r="AE45" s="1347">
        <v>5644</v>
      </c>
      <c r="AF45" s="1347">
        <v>2212</v>
      </c>
      <c r="AG45" s="1347">
        <v>17907</v>
      </c>
      <c r="AH45" s="2762">
        <v>12.41357</v>
      </c>
      <c r="AI45" s="2762">
        <v>54.315860000000001</v>
      </c>
      <c r="AJ45" s="2762">
        <v>33.270569999999999</v>
      </c>
      <c r="AK45" s="2762">
        <v>41.136180000000003</v>
      </c>
      <c r="AL45" s="2762">
        <v>18.3217</v>
      </c>
      <c r="AM45" s="2762">
        <v>7.18065</v>
      </c>
      <c r="AN45" s="2762">
        <v>7.7909999999999993E-2</v>
      </c>
      <c r="AO45" s="2762">
        <v>58.13017</v>
      </c>
      <c r="AP45" s="2762">
        <v>50.304029999999997</v>
      </c>
      <c r="AQ45" s="2762">
        <v>53.294939999999997</v>
      </c>
    </row>
    <row r="46" spans="1:43">
      <c r="A46">
        <v>1365</v>
      </c>
      <c r="B46">
        <v>1</v>
      </c>
      <c r="C46">
        <v>28226</v>
      </c>
      <c r="D46">
        <v>2</v>
      </c>
      <c r="E46" s="97" t="s">
        <v>31</v>
      </c>
      <c r="F46" s="1347">
        <v>43977</v>
      </c>
      <c r="G46" s="1347">
        <v>1484</v>
      </c>
      <c r="H46" s="1347">
        <v>1629</v>
      </c>
      <c r="I46" s="1347">
        <v>1831</v>
      </c>
      <c r="J46" s="1347">
        <v>1846</v>
      </c>
      <c r="K46" s="1347">
        <v>1445</v>
      </c>
      <c r="L46" s="1347">
        <v>1731</v>
      </c>
      <c r="M46" s="1347">
        <v>1890</v>
      </c>
      <c r="N46" s="1347">
        <v>2326</v>
      </c>
      <c r="O46" s="1347">
        <v>2618</v>
      </c>
      <c r="P46" s="1347">
        <v>2386</v>
      </c>
      <c r="Q46" s="1347">
        <v>2432</v>
      </c>
      <c r="R46" s="1347">
        <v>2854</v>
      </c>
      <c r="S46" s="1347">
        <v>3536</v>
      </c>
      <c r="T46" s="1347">
        <v>4007</v>
      </c>
      <c r="U46" s="1347">
        <v>3129</v>
      </c>
      <c r="V46" s="1347">
        <v>2770</v>
      </c>
      <c r="W46" s="1347">
        <v>2697</v>
      </c>
      <c r="X46" s="1347">
        <v>2046</v>
      </c>
      <c r="Y46" s="1347">
        <v>990</v>
      </c>
      <c r="Z46" s="1347">
        <v>273</v>
      </c>
      <c r="AA46" s="1347">
        <v>57</v>
      </c>
      <c r="AB46" s="1347">
        <v>4944</v>
      </c>
      <c r="AC46" s="1347">
        <v>23064</v>
      </c>
      <c r="AD46" s="1347">
        <v>15969</v>
      </c>
      <c r="AE46" s="1347">
        <v>8833</v>
      </c>
      <c r="AF46" s="1347">
        <v>3366</v>
      </c>
      <c r="AG46" s="1347">
        <v>25225</v>
      </c>
      <c r="AH46" s="2762">
        <v>11.242240000000001</v>
      </c>
      <c r="AI46" s="2762">
        <v>52.445599999999999</v>
      </c>
      <c r="AJ46" s="2762">
        <v>36.312159999999999</v>
      </c>
      <c r="AK46" s="2762">
        <v>44.352730000000001</v>
      </c>
      <c r="AL46" s="2762">
        <v>20.0855</v>
      </c>
      <c r="AM46" s="2762">
        <v>7.6539999999999999</v>
      </c>
      <c r="AN46" s="2762">
        <v>0.12961</v>
      </c>
      <c r="AO46" s="2762">
        <v>57.359529999999999</v>
      </c>
      <c r="AP46" s="2762">
        <v>51.730350000000001</v>
      </c>
      <c r="AQ46" s="2762">
        <v>55.709769999999999</v>
      </c>
    </row>
    <row r="47" spans="1:43">
      <c r="A47">
        <v>1366</v>
      </c>
      <c r="B47">
        <v>1</v>
      </c>
      <c r="C47">
        <v>28227</v>
      </c>
      <c r="D47">
        <v>2</v>
      </c>
      <c r="E47" s="97" t="s">
        <v>32</v>
      </c>
      <c r="F47" s="1347">
        <v>37773</v>
      </c>
      <c r="G47" s="1347">
        <v>1319</v>
      </c>
      <c r="H47" s="1347">
        <v>1661</v>
      </c>
      <c r="I47" s="1347">
        <v>1850</v>
      </c>
      <c r="J47" s="1347">
        <v>1692</v>
      </c>
      <c r="K47" s="1347">
        <v>1064</v>
      </c>
      <c r="L47" s="1347">
        <v>1524</v>
      </c>
      <c r="M47" s="1347">
        <v>1774</v>
      </c>
      <c r="N47" s="1347">
        <v>2069</v>
      </c>
      <c r="O47" s="1347">
        <v>2473</v>
      </c>
      <c r="P47" s="1347">
        <v>2085</v>
      </c>
      <c r="Q47" s="1347">
        <v>2296</v>
      </c>
      <c r="R47" s="1347">
        <v>2696</v>
      </c>
      <c r="S47" s="1347">
        <v>3149</v>
      </c>
      <c r="T47" s="1347">
        <v>3327</v>
      </c>
      <c r="U47" s="1347">
        <v>2428</v>
      </c>
      <c r="V47" s="1347">
        <v>2144</v>
      </c>
      <c r="W47" s="1347">
        <v>2055</v>
      </c>
      <c r="X47" s="1347">
        <v>1393</v>
      </c>
      <c r="Y47" s="1347">
        <v>611</v>
      </c>
      <c r="Z47" s="1347">
        <v>136</v>
      </c>
      <c r="AA47" s="1347">
        <v>27</v>
      </c>
      <c r="AB47" s="1347">
        <v>4830</v>
      </c>
      <c r="AC47" s="1347">
        <v>20822</v>
      </c>
      <c r="AD47" s="1347">
        <v>12121</v>
      </c>
      <c r="AE47" s="1347">
        <v>6366</v>
      </c>
      <c r="AF47" s="1347">
        <v>2167</v>
      </c>
      <c r="AG47" s="1347">
        <v>22457</v>
      </c>
      <c r="AH47" s="2762">
        <v>12.786910000000001</v>
      </c>
      <c r="AI47" s="2762">
        <v>55.124029999999998</v>
      </c>
      <c r="AJ47" s="2762">
        <v>32.089060000000003</v>
      </c>
      <c r="AK47" s="2762">
        <v>40.425699999999999</v>
      </c>
      <c r="AL47" s="2762">
        <v>16.85331</v>
      </c>
      <c r="AM47" s="2762">
        <v>5.7369000000000003</v>
      </c>
      <c r="AN47" s="2762">
        <v>7.1480000000000002E-2</v>
      </c>
      <c r="AO47" s="2762">
        <v>59.45252</v>
      </c>
      <c r="AP47" s="2762">
        <v>49.671579999999999</v>
      </c>
      <c r="AQ47" s="2762">
        <v>53.121679999999998</v>
      </c>
    </row>
    <row r="48" spans="1:43">
      <c r="A48">
        <v>1367</v>
      </c>
      <c r="B48">
        <v>1</v>
      </c>
      <c r="C48">
        <v>28228</v>
      </c>
      <c r="D48">
        <v>2</v>
      </c>
      <c r="E48" s="97" t="s">
        <v>33</v>
      </c>
      <c r="F48" s="1347">
        <v>40310</v>
      </c>
      <c r="G48" s="1347">
        <v>1723</v>
      </c>
      <c r="H48" s="1347">
        <v>1802</v>
      </c>
      <c r="I48" s="1347">
        <v>1906</v>
      </c>
      <c r="J48" s="1347">
        <v>2091</v>
      </c>
      <c r="K48" s="1347">
        <v>2256</v>
      </c>
      <c r="L48" s="1347">
        <v>2257</v>
      </c>
      <c r="M48" s="1347">
        <v>2337</v>
      </c>
      <c r="N48" s="1347">
        <v>2590</v>
      </c>
      <c r="O48" s="1347">
        <v>2986</v>
      </c>
      <c r="P48" s="1347">
        <v>2602</v>
      </c>
      <c r="Q48" s="1347">
        <v>2426</v>
      </c>
      <c r="R48" s="1347">
        <v>2438</v>
      </c>
      <c r="S48" s="1347">
        <v>2702</v>
      </c>
      <c r="T48" s="1347">
        <v>2898</v>
      </c>
      <c r="U48" s="1347">
        <v>2150</v>
      </c>
      <c r="V48" s="1347">
        <v>1872</v>
      </c>
      <c r="W48" s="1347">
        <v>1570</v>
      </c>
      <c r="X48" s="1347">
        <v>1097</v>
      </c>
      <c r="Y48" s="1347">
        <v>463</v>
      </c>
      <c r="Z48" s="1347">
        <v>127</v>
      </c>
      <c r="AA48" s="1347">
        <v>17</v>
      </c>
      <c r="AB48" s="1347">
        <v>5431</v>
      </c>
      <c r="AC48" s="1347">
        <v>24685</v>
      </c>
      <c r="AD48" s="1347">
        <v>10194</v>
      </c>
      <c r="AE48" s="1347">
        <v>5146</v>
      </c>
      <c r="AF48" s="1347">
        <v>1704</v>
      </c>
      <c r="AG48" s="1347">
        <v>25492</v>
      </c>
      <c r="AH48" s="2762">
        <v>13.47308</v>
      </c>
      <c r="AI48" s="2762">
        <v>61.237909999999999</v>
      </c>
      <c r="AJ48" s="2762">
        <v>25.289010000000001</v>
      </c>
      <c r="AK48" s="2762">
        <v>31.992059999999999</v>
      </c>
      <c r="AL48" s="2762">
        <v>12.76606</v>
      </c>
      <c r="AM48" s="2762">
        <v>4.2272400000000001</v>
      </c>
      <c r="AN48" s="2762">
        <v>4.2169999999999999E-2</v>
      </c>
      <c r="AO48" s="2762">
        <v>63.239890000000003</v>
      </c>
      <c r="AP48" s="2762">
        <v>45.37829</v>
      </c>
      <c r="AQ48" s="2762">
        <v>45.359380000000002</v>
      </c>
    </row>
    <row r="49" spans="1:43">
      <c r="A49">
        <v>1368</v>
      </c>
      <c r="B49">
        <v>1</v>
      </c>
      <c r="C49">
        <v>28229</v>
      </c>
      <c r="D49">
        <v>2</v>
      </c>
      <c r="E49" s="97" t="s">
        <v>34</v>
      </c>
      <c r="F49" s="1347">
        <v>77419</v>
      </c>
      <c r="G49" s="1347">
        <v>3081</v>
      </c>
      <c r="H49" s="1347">
        <v>3384</v>
      </c>
      <c r="I49" s="1347">
        <v>3746</v>
      </c>
      <c r="J49" s="1347">
        <v>4011</v>
      </c>
      <c r="K49" s="1347">
        <v>3346</v>
      </c>
      <c r="L49" s="1347">
        <v>3566</v>
      </c>
      <c r="M49" s="1347">
        <v>4147</v>
      </c>
      <c r="N49" s="1347">
        <v>4740</v>
      </c>
      <c r="O49" s="1347">
        <v>5686</v>
      </c>
      <c r="P49" s="1347">
        <v>4845</v>
      </c>
      <c r="Q49" s="1347">
        <v>4554</v>
      </c>
      <c r="R49" s="1347">
        <v>4713</v>
      </c>
      <c r="S49" s="1347">
        <v>5693</v>
      </c>
      <c r="T49" s="1347">
        <v>6581</v>
      </c>
      <c r="U49" s="1347">
        <v>5280</v>
      </c>
      <c r="V49" s="1347">
        <v>3816</v>
      </c>
      <c r="W49" s="1347">
        <v>3079</v>
      </c>
      <c r="X49" s="1347">
        <v>2010</v>
      </c>
      <c r="Y49" s="1347">
        <v>875</v>
      </c>
      <c r="Z49" s="1347">
        <v>223</v>
      </c>
      <c r="AA49" s="1347">
        <v>43</v>
      </c>
      <c r="AB49" s="1347">
        <v>10211</v>
      </c>
      <c r="AC49" s="1347">
        <v>45301</v>
      </c>
      <c r="AD49" s="1347">
        <v>21907</v>
      </c>
      <c r="AE49" s="1347">
        <v>10046</v>
      </c>
      <c r="AF49" s="1347">
        <v>3151</v>
      </c>
      <c r="AG49" s="1347">
        <v>47871</v>
      </c>
      <c r="AH49" s="2762">
        <v>13.18927</v>
      </c>
      <c r="AI49" s="2762">
        <v>58.514060000000001</v>
      </c>
      <c r="AJ49" s="2762">
        <v>28.296669999999999</v>
      </c>
      <c r="AK49" s="2762">
        <v>35.65016</v>
      </c>
      <c r="AL49" s="2762">
        <v>12.976139999999999</v>
      </c>
      <c r="AM49" s="2762">
        <v>4.0700599999999998</v>
      </c>
      <c r="AN49" s="2762">
        <v>5.5539999999999999E-2</v>
      </c>
      <c r="AO49" s="2762">
        <v>61.833660000000002</v>
      </c>
      <c r="AP49" s="2762">
        <v>46.918579999999999</v>
      </c>
      <c r="AQ49" s="2762">
        <v>47.968409999999999</v>
      </c>
    </row>
    <row r="50" spans="1:43">
      <c r="A50">
        <v>1369</v>
      </c>
      <c r="B50">
        <v>1</v>
      </c>
      <c r="C50">
        <v>28301</v>
      </c>
      <c r="D50">
        <v>3</v>
      </c>
      <c r="E50" s="97" t="s">
        <v>35</v>
      </c>
      <c r="F50" s="1347">
        <v>30838</v>
      </c>
      <c r="G50" s="1347">
        <v>1061</v>
      </c>
      <c r="H50" s="1347">
        <v>1666</v>
      </c>
      <c r="I50" s="1347">
        <v>1924</v>
      </c>
      <c r="J50" s="1347">
        <v>1624</v>
      </c>
      <c r="K50" s="1347">
        <v>1177</v>
      </c>
      <c r="L50" s="1347">
        <v>1070</v>
      </c>
      <c r="M50" s="1347">
        <v>1269</v>
      </c>
      <c r="N50" s="1347">
        <v>1891</v>
      </c>
      <c r="O50" s="1347">
        <v>2365</v>
      </c>
      <c r="P50" s="1347">
        <v>2182</v>
      </c>
      <c r="Q50" s="1347">
        <v>1986</v>
      </c>
      <c r="R50" s="1347">
        <v>2068</v>
      </c>
      <c r="S50" s="1347">
        <v>2456</v>
      </c>
      <c r="T50" s="1347">
        <v>2567</v>
      </c>
      <c r="U50" s="1347">
        <v>1980</v>
      </c>
      <c r="V50" s="1347">
        <v>1324</v>
      </c>
      <c r="W50" s="1347">
        <v>1012</v>
      </c>
      <c r="X50" s="1347">
        <v>738</v>
      </c>
      <c r="Y50" s="1347">
        <v>348</v>
      </c>
      <c r="Z50" s="1347">
        <v>105</v>
      </c>
      <c r="AA50" s="1347">
        <v>25</v>
      </c>
      <c r="AB50" s="1347">
        <v>4651</v>
      </c>
      <c r="AC50" s="1347">
        <v>18088</v>
      </c>
      <c r="AD50" s="1347">
        <v>8099</v>
      </c>
      <c r="AE50" s="1347">
        <v>3552</v>
      </c>
      <c r="AF50" s="1347">
        <v>1216</v>
      </c>
      <c r="AG50" s="1347">
        <v>19031</v>
      </c>
      <c r="AH50" s="2762">
        <v>15.082039999999999</v>
      </c>
      <c r="AI50" s="2762">
        <v>58.654910000000001</v>
      </c>
      <c r="AJ50" s="2762">
        <v>26.26305</v>
      </c>
      <c r="AK50" s="2762">
        <v>34.227249999999998</v>
      </c>
      <c r="AL50" s="2762">
        <v>11.51826</v>
      </c>
      <c r="AM50" s="2762">
        <v>3.94319</v>
      </c>
      <c r="AN50" s="2762">
        <v>8.1070000000000003E-2</v>
      </c>
      <c r="AO50" s="2762">
        <v>61.712820000000001</v>
      </c>
      <c r="AP50" s="2762">
        <v>46.314030000000002</v>
      </c>
      <c r="AQ50" s="2762">
        <v>47.858139999999999</v>
      </c>
    </row>
    <row r="51" spans="1:43">
      <c r="A51">
        <v>1370</v>
      </c>
      <c r="B51">
        <v>1</v>
      </c>
      <c r="C51">
        <v>28365</v>
      </c>
      <c r="D51">
        <v>3</v>
      </c>
      <c r="E51" s="97" t="s">
        <v>36</v>
      </c>
      <c r="F51" s="1347">
        <v>21200</v>
      </c>
      <c r="G51" s="1347">
        <v>649</v>
      </c>
      <c r="H51" s="1347">
        <v>830</v>
      </c>
      <c r="I51" s="1347">
        <v>1101</v>
      </c>
      <c r="J51" s="1347">
        <v>1069</v>
      </c>
      <c r="K51" s="1347">
        <v>716</v>
      </c>
      <c r="L51" s="1347">
        <v>754</v>
      </c>
      <c r="M51" s="1347">
        <v>861</v>
      </c>
      <c r="N51" s="1347">
        <v>1015</v>
      </c>
      <c r="O51" s="1347">
        <v>1382</v>
      </c>
      <c r="P51" s="1347">
        <v>1248</v>
      </c>
      <c r="Q51" s="1347">
        <v>1358</v>
      </c>
      <c r="R51" s="1347">
        <v>1395</v>
      </c>
      <c r="S51" s="1347">
        <v>1611</v>
      </c>
      <c r="T51" s="1347">
        <v>1831</v>
      </c>
      <c r="U51" s="1347">
        <v>1527</v>
      </c>
      <c r="V51" s="1347">
        <v>1355</v>
      </c>
      <c r="W51" s="1347">
        <v>1136</v>
      </c>
      <c r="X51" s="1347">
        <v>817</v>
      </c>
      <c r="Y51" s="1347">
        <v>402</v>
      </c>
      <c r="Z51" s="1347">
        <v>123</v>
      </c>
      <c r="AA51" s="1347">
        <v>20</v>
      </c>
      <c r="AB51" s="1347">
        <v>2580</v>
      </c>
      <c r="AC51" s="1347">
        <v>11409</v>
      </c>
      <c r="AD51" s="1347">
        <v>7211</v>
      </c>
      <c r="AE51" s="1347">
        <v>3853</v>
      </c>
      <c r="AF51" s="1347">
        <v>1362</v>
      </c>
      <c r="AG51" s="1347">
        <v>12171</v>
      </c>
      <c r="AH51" s="2762">
        <v>12.16981</v>
      </c>
      <c r="AI51" s="2762">
        <v>53.816040000000001</v>
      </c>
      <c r="AJ51" s="2762">
        <v>34.014150000000001</v>
      </c>
      <c r="AK51" s="2762">
        <v>41.613210000000002</v>
      </c>
      <c r="AL51" s="2762">
        <v>18.174530000000001</v>
      </c>
      <c r="AM51" s="2762">
        <v>6.4245299999999999</v>
      </c>
      <c r="AN51" s="2762">
        <v>9.4339999999999993E-2</v>
      </c>
      <c r="AO51" s="2762">
        <v>57.410380000000004</v>
      </c>
      <c r="AP51" s="2762">
        <v>50.417920000000002</v>
      </c>
      <c r="AQ51" s="2762">
        <v>53.613639999999997</v>
      </c>
    </row>
    <row r="52" spans="1:43">
      <c r="A52">
        <v>1371</v>
      </c>
      <c r="B52">
        <v>1</v>
      </c>
      <c r="C52">
        <v>28381</v>
      </c>
      <c r="D52">
        <v>3</v>
      </c>
      <c r="E52" s="97" t="s">
        <v>37</v>
      </c>
      <c r="F52" s="1347">
        <v>31020</v>
      </c>
      <c r="G52" s="1347">
        <v>1245</v>
      </c>
      <c r="H52" s="1347">
        <v>1362</v>
      </c>
      <c r="I52" s="1347">
        <v>1505</v>
      </c>
      <c r="J52" s="1347">
        <v>1505</v>
      </c>
      <c r="K52" s="1347">
        <v>1285</v>
      </c>
      <c r="L52" s="1347">
        <v>1342</v>
      </c>
      <c r="M52" s="1347">
        <v>1626</v>
      </c>
      <c r="N52" s="1347">
        <v>1896</v>
      </c>
      <c r="O52" s="1347">
        <v>2380</v>
      </c>
      <c r="P52" s="1347">
        <v>1931</v>
      </c>
      <c r="Q52" s="1347">
        <v>1778</v>
      </c>
      <c r="R52" s="1347">
        <v>1848</v>
      </c>
      <c r="S52" s="1347">
        <v>2339</v>
      </c>
      <c r="T52" s="1347">
        <v>3015</v>
      </c>
      <c r="U52" s="1347">
        <v>2338</v>
      </c>
      <c r="V52" s="1347">
        <v>1542</v>
      </c>
      <c r="W52" s="1347">
        <v>1072</v>
      </c>
      <c r="X52" s="1347">
        <v>647</v>
      </c>
      <c r="Y52" s="1347">
        <v>284</v>
      </c>
      <c r="Z52" s="1347">
        <v>67</v>
      </c>
      <c r="AA52" s="1347">
        <v>13</v>
      </c>
      <c r="AB52" s="1347">
        <v>4112</v>
      </c>
      <c r="AC52" s="1347">
        <v>17930</v>
      </c>
      <c r="AD52" s="1347">
        <v>8978</v>
      </c>
      <c r="AE52" s="1347">
        <v>3625</v>
      </c>
      <c r="AF52" s="1347">
        <v>1011</v>
      </c>
      <c r="AG52" s="1347">
        <v>19440</v>
      </c>
      <c r="AH52" s="2762">
        <v>13.25596</v>
      </c>
      <c r="AI52" s="2762">
        <v>57.80142</v>
      </c>
      <c r="AJ52" s="2762">
        <v>28.942620000000002</v>
      </c>
      <c r="AK52" s="2762">
        <v>36.482909999999997</v>
      </c>
      <c r="AL52" s="2762">
        <v>11.68601</v>
      </c>
      <c r="AM52" s="2762">
        <v>3.2591899999999998</v>
      </c>
      <c r="AN52" s="2762">
        <v>4.1910000000000003E-2</v>
      </c>
      <c r="AO52" s="2762">
        <v>62.669249999999998</v>
      </c>
      <c r="AP52" s="2762">
        <v>47.006709999999998</v>
      </c>
      <c r="AQ52" s="2762">
        <v>48.183250000000001</v>
      </c>
    </row>
    <row r="53" spans="1:43">
      <c r="A53">
        <v>1372</v>
      </c>
      <c r="B53">
        <v>1</v>
      </c>
      <c r="C53">
        <v>28382</v>
      </c>
      <c r="D53">
        <v>3</v>
      </c>
      <c r="E53" s="97" t="s">
        <v>38</v>
      </c>
      <c r="F53" s="1347">
        <v>33739</v>
      </c>
      <c r="G53" s="1347">
        <v>1616</v>
      </c>
      <c r="H53" s="1347">
        <v>1645</v>
      </c>
      <c r="I53" s="1347">
        <v>1674</v>
      </c>
      <c r="J53" s="1347">
        <v>1732</v>
      </c>
      <c r="K53" s="1347">
        <v>1656</v>
      </c>
      <c r="L53" s="1347">
        <v>1706</v>
      </c>
      <c r="M53" s="1347">
        <v>1967</v>
      </c>
      <c r="N53" s="1347">
        <v>2354</v>
      </c>
      <c r="O53" s="1347">
        <v>2730</v>
      </c>
      <c r="P53" s="1347">
        <v>2259</v>
      </c>
      <c r="Q53" s="1347">
        <v>1905</v>
      </c>
      <c r="R53" s="1347">
        <v>1862</v>
      </c>
      <c r="S53" s="1347">
        <v>2174</v>
      </c>
      <c r="T53" s="1347">
        <v>2748</v>
      </c>
      <c r="U53" s="1347">
        <v>2308</v>
      </c>
      <c r="V53" s="1347">
        <v>1569</v>
      </c>
      <c r="W53" s="1347">
        <v>1042</v>
      </c>
      <c r="X53" s="1347">
        <v>554</v>
      </c>
      <c r="Y53" s="1347">
        <v>190</v>
      </c>
      <c r="Z53" s="1347">
        <v>43</v>
      </c>
      <c r="AA53" s="1347">
        <v>5</v>
      </c>
      <c r="AB53" s="1347">
        <v>4935</v>
      </c>
      <c r="AC53" s="1347">
        <v>20345</v>
      </c>
      <c r="AD53" s="1347">
        <v>8459</v>
      </c>
      <c r="AE53" s="1347">
        <v>3403</v>
      </c>
      <c r="AF53" s="1347">
        <v>792</v>
      </c>
      <c r="AG53" s="1347">
        <v>21361</v>
      </c>
      <c r="AH53" s="2762">
        <v>14.626989999999999</v>
      </c>
      <c r="AI53" s="2762">
        <v>60.301139999999997</v>
      </c>
      <c r="AJ53" s="2762">
        <v>25.07188</v>
      </c>
      <c r="AK53" s="2762">
        <v>31.515460000000001</v>
      </c>
      <c r="AL53" s="2762">
        <v>10.08625</v>
      </c>
      <c r="AM53" s="2762">
        <v>2.3474300000000001</v>
      </c>
      <c r="AN53" s="2762">
        <v>1.482E-2</v>
      </c>
      <c r="AO53" s="2762">
        <v>63.312489999999997</v>
      </c>
      <c r="AP53" s="2762">
        <v>44.472549999999998</v>
      </c>
      <c r="AQ53" s="2762">
        <v>44.558700000000002</v>
      </c>
    </row>
    <row r="54" spans="1:43">
      <c r="A54">
        <v>1373</v>
      </c>
      <c r="B54">
        <v>1</v>
      </c>
      <c r="C54">
        <v>28442</v>
      </c>
      <c r="D54">
        <v>3</v>
      </c>
      <c r="E54" s="97" t="s">
        <v>39</v>
      </c>
      <c r="F54" s="1347">
        <v>12300</v>
      </c>
      <c r="G54" s="1347">
        <v>353</v>
      </c>
      <c r="H54" s="1347">
        <v>445</v>
      </c>
      <c r="I54" s="1347">
        <v>512</v>
      </c>
      <c r="J54" s="1347">
        <v>614</v>
      </c>
      <c r="K54" s="1347">
        <v>501</v>
      </c>
      <c r="L54" s="1347">
        <v>498</v>
      </c>
      <c r="M54" s="1347">
        <v>542</v>
      </c>
      <c r="N54" s="1347">
        <v>638</v>
      </c>
      <c r="O54" s="1347">
        <v>753</v>
      </c>
      <c r="P54" s="1347">
        <v>667</v>
      </c>
      <c r="Q54" s="1347">
        <v>758</v>
      </c>
      <c r="R54" s="1347">
        <v>904</v>
      </c>
      <c r="S54" s="1347">
        <v>1047</v>
      </c>
      <c r="T54" s="1347">
        <v>1137</v>
      </c>
      <c r="U54" s="1347">
        <v>875</v>
      </c>
      <c r="V54" s="1347">
        <v>722</v>
      </c>
      <c r="W54" s="1347">
        <v>624</v>
      </c>
      <c r="X54" s="1347">
        <v>453</v>
      </c>
      <c r="Y54" s="1347">
        <v>212</v>
      </c>
      <c r="Z54" s="1347">
        <v>40</v>
      </c>
      <c r="AA54" s="1347">
        <v>5</v>
      </c>
      <c r="AB54" s="1347">
        <v>1310</v>
      </c>
      <c r="AC54" s="1347">
        <v>6922</v>
      </c>
      <c r="AD54" s="1347">
        <v>4068</v>
      </c>
      <c r="AE54" s="1347">
        <v>2056</v>
      </c>
      <c r="AF54" s="1347">
        <v>710</v>
      </c>
      <c r="AG54" s="1347">
        <v>7445</v>
      </c>
      <c r="AH54" s="2762">
        <v>10.650410000000001</v>
      </c>
      <c r="AI54" s="2762">
        <v>56.276420000000002</v>
      </c>
      <c r="AJ54" s="2762">
        <v>33.073169999999998</v>
      </c>
      <c r="AK54" s="2762">
        <v>41.585369999999998</v>
      </c>
      <c r="AL54" s="2762">
        <v>16.715450000000001</v>
      </c>
      <c r="AM54" s="2762">
        <v>5.7723599999999999</v>
      </c>
      <c r="AN54" s="2762">
        <v>4.0649999999999999E-2</v>
      </c>
      <c r="AO54" s="2762">
        <v>60.528460000000003</v>
      </c>
      <c r="AP54" s="2762">
        <v>50.382440000000003</v>
      </c>
      <c r="AQ54" s="2762">
        <v>54.015039999999999</v>
      </c>
    </row>
    <row r="55" spans="1:43">
      <c r="A55">
        <v>1374</v>
      </c>
      <c r="B55">
        <v>1</v>
      </c>
      <c r="C55">
        <v>28443</v>
      </c>
      <c r="D55">
        <v>3</v>
      </c>
      <c r="E55" s="97" t="s">
        <v>40</v>
      </c>
      <c r="F55" s="1347">
        <v>19738</v>
      </c>
      <c r="G55" s="1347">
        <v>813</v>
      </c>
      <c r="H55" s="1347">
        <v>898</v>
      </c>
      <c r="I55" s="1347">
        <v>987</v>
      </c>
      <c r="J55" s="1347">
        <v>1174</v>
      </c>
      <c r="K55" s="1347">
        <v>1170</v>
      </c>
      <c r="L55" s="1347">
        <v>950</v>
      </c>
      <c r="M55" s="1347">
        <v>1022</v>
      </c>
      <c r="N55" s="1347">
        <v>1219</v>
      </c>
      <c r="O55" s="1347">
        <v>1410</v>
      </c>
      <c r="P55" s="1347">
        <v>1117</v>
      </c>
      <c r="Q55" s="1347">
        <v>1118</v>
      </c>
      <c r="R55" s="1347">
        <v>1163</v>
      </c>
      <c r="S55" s="1347">
        <v>1327</v>
      </c>
      <c r="T55" s="1347">
        <v>1568</v>
      </c>
      <c r="U55" s="1347">
        <v>1247</v>
      </c>
      <c r="V55" s="1347">
        <v>896</v>
      </c>
      <c r="W55" s="1347">
        <v>788</v>
      </c>
      <c r="X55" s="1347">
        <v>536</v>
      </c>
      <c r="Y55" s="1347">
        <v>258</v>
      </c>
      <c r="Z55" s="1347">
        <v>68</v>
      </c>
      <c r="AA55" s="1347">
        <v>9</v>
      </c>
      <c r="AB55" s="1347">
        <v>2698</v>
      </c>
      <c r="AC55" s="1347">
        <v>11670</v>
      </c>
      <c r="AD55" s="1347">
        <v>5370</v>
      </c>
      <c r="AE55" s="1347">
        <v>2555</v>
      </c>
      <c r="AF55" s="1347">
        <v>871</v>
      </c>
      <c r="AG55" s="1347">
        <v>12064</v>
      </c>
      <c r="AH55" s="2762">
        <v>13.66906</v>
      </c>
      <c r="AI55" s="2762">
        <v>59.12453</v>
      </c>
      <c r="AJ55" s="2762">
        <v>27.206399999999999</v>
      </c>
      <c r="AK55" s="2762">
        <v>33.929479999999998</v>
      </c>
      <c r="AL55" s="2762">
        <v>12.944570000000001</v>
      </c>
      <c r="AM55" s="2762">
        <v>4.4128100000000003</v>
      </c>
      <c r="AN55" s="2762">
        <v>4.5600000000000002E-2</v>
      </c>
      <c r="AO55" s="2762">
        <v>61.12068</v>
      </c>
      <c r="AP55" s="2762">
        <v>45.744860000000003</v>
      </c>
      <c r="AQ55" s="2762">
        <v>45.875970000000002</v>
      </c>
    </row>
    <row r="56" spans="1:43">
      <c r="A56">
        <v>1375</v>
      </c>
      <c r="B56">
        <v>1</v>
      </c>
      <c r="C56">
        <v>28446</v>
      </c>
      <c r="D56">
        <v>3</v>
      </c>
      <c r="E56" s="97" t="s">
        <v>41</v>
      </c>
      <c r="F56" s="1347">
        <v>11452</v>
      </c>
      <c r="G56" s="1347">
        <v>303</v>
      </c>
      <c r="H56" s="1347">
        <v>489</v>
      </c>
      <c r="I56" s="1347">
        <v>537</v>
      </c>
      <c r="J56" s="1347">
        <v>568</v>
      </c>
      <c r="K56" s="1347">
        <v>417</v>
      </c>
      <c r="L56" s="1347">
        <v>436</v>
      </c>
      <c r="M56" s="1347">
        <v>465</v>
      </c>
      <c r="N56" s="1347">
        <v>555</v>
      </c>
      <c r="O56" s="1347">
        <v>659</v>
      </c>
      <c r="P56" s="1347">
        <v>658</v>
      </c>
      <c r="Q56" s="1347">
        <v>767</v>
      </c>
      <c r="R56" s="1347">
        <v>753</v>
      </c>
      <c r="S56" s="1347">
        <v>939</v>
      </c>
      <c r="T56" s="1347">
        <v>976</v>
      </c>
      <c r="U56" s="1347">
        <v>802</v>
      </c>
      <c r="V56" s="1347">
        <v>647</v>
      </c>
      <c r="W56" s="1347">
        <v>686</v>
      </c>
      <c r="X56" s="1347">
        <v>465</v>
      </c>
      <c r="Y56" s="1347">
        <v>251</v>
      </c>
      <c r="Z56" s="1347">
        <v>68</v>
      </c>
      <c r="AA56" s="1347">
        <v>11</v>
      </c>
      <c r="AB56" s="1347">
        <v>1329</v>
      </c>
      <c r="AC56" s="1347">
        <v>6217</v>
      </c>
      <c r="AD56" s="1347">
        <v>3906</v>
      </c>
      <c r="AE56" s="1347">
        <v>2128</v>
      </c>
      <c r="AF56" s="1347">
        <v>795</v>
      </c>
      <c r="AG56" s="1347">
        <v>6625</v>
      </c>
      <c r="AH56" s="2762">
        <v>11.60496</v>
      </c>
      <c r="AI56" s="2762">
        <v>54.287460000000003</v>
      </c>
      <c r="AJ56" s="2762">
        <v>34.107579999999999</v>
      </c>
      <c r="AK56" s="2762">
        <v>42.307020000000001</v>
      </c>
      <c r="AL56" s="2762">
        <v>18.581910000000001</v>
      </c>
      <c r="AM56" s="2762">
        <v>6.9420200000000003</v>
      </c>
      <c r="AN56" s="2762">
        <v>9.6049999999999996E-2</v>
      </c>
      <c r="AO56" s="2762">
        <v>57.850160000000002</v>
      </c>
      <c r="AP56" s="2762">
        <v>50.84789</v>
      </c>
      <c r="AQ56" s="2762">
        <v>54.16883</v>
      </c>
    </row>
    <row r="57" spans="1:43">
      <c r="A57">
        <v>1376</v>
      </c>
      <c r="B57">
        <v>1</v>
      </c>
      <c r="C57">
        <v>28464</v>
      </c>
      <c r="D57">
        <v>3</v>
      </c>
      <c r="E57" s="97" t="s">
        <v>42</v>
      </c>
      <c r="F57" s="1347">
        <v>33690</v>
      </c>
      <c r="G57" s="1347">
        <v>1585</v>
      </c>
      <c r="H57" s="1347">
        <v>1911</v>
      </c>
      <c r="I57" s="1347">
        <v>2022</v>
      </c>
      <c r="J57" s="1347">
        <v>1778</v>
      </c>
      <c r="K57" s="1347">
        <v>1257</v>
      </c>
      <c r="L57" s="1347">
        <v>1524</v>
      </c>
      <c r="M57" s="1347">
        <v>1925</v>
      </c>
      <c r="N57" s="1347">
        <v>2432</v>
      </c>
      <c r="O57" s="1347">
        <v>3010</v>
      </c>
      <c r="P57" s="1347">
        <v>2192</v>
      </c>
      <c r="Q57" s="1347">
        <v>1843</v>
      </c>
      <c r="R57" s="1347">
        <v>1667</v>
      </c>
      <c r="S57" s="1347">
        <v>2296</v>
      </c>
      <c r="T57" s="1347">
        <v>2720</v>
      </c>
      <c r="U57" s="1347">
        <v>2164</v>
      </c>
      <c r="V57" s="1347">
        <v>1460</v>
      </c>
      <c r="W57" s="1347">
        <v>994</v>
      </c>
      <c r="X57" s="1347">
        <v>566</v>
      </c>
      <c r="Y57" s="1347">
        <v>258</v>
      </c>
      <c r="Z57" s="1347">
        <v>74</v>
      </c>
      <c r="AA57" s="1347">
        <v>12</v>
      </c>
      <c r="AB57" s="1347">
        <v>5518</v>
      </c>
      <c r="AC57" s="1347">
        <v>19924</v>
      </c>
      <c r="AD57" s="1347">
        <v>8248</v>
      </c>
      <c r="AE57" s="1347">
        <v>3364</v>
      </c>
      <c r="AF57" s="1347">
        <v>910</v>
      </c>
      <c r="AG57" s="1347">
        <v>20866</v>
      </c>
      <c r="AH57" s="2762">
        <v>16.37875</v>
      </c>
      <c r="AI57" s="2762">
        <v>59.139209999999999</v>
      </c>
      <c r="AJ57" s="2762">
        <v>24.482040000000001</v>
      </c>
      <c r="AK57" s="2762">
        <v>31.29712</v>
      </c>
      <c r="AL57" s="2762">
        <v>9.9851600000000005</v>
      </c>
      <c r="AM57" s="2762">
        <v>2.7010999999999998</v>
      </c>
      <c r="AN57" s="2762">
        <v>3.5619999999999999E-2</v>
      </c>
      <c r="AO57" s="2762">
        <v>61.935290000000002</v>
      </c>
      <c r="AP57" s="2762">
        <v>44.046660000000003</v>
      </c>
      <c r="AQ57" s="2762">
        <v>44.013179999999998</v>
      </c>
    </row>
    <row r="58" spans="1:43">
      <c r="A58">
        <v>1377</v>
      </c>
      <c r="B58">
        <v>1</v>
      </c>
      <c r="C58">
        <v>28481</v>
      </c>
      <c r="D58">
        <v>3</v>
      </c>
      <c r="E58" s="97" t="s">
        <v>43</v>
      </c>
      <c r="F58" s="1347">
        <v>15224</v>
      </c>
      <c r="G58" s="1347">
        <v>435</v>
      </c>
      <c r="H58" s="1347">
        <v>560</v>
      </c>
      <c r="I58" s="1347">
        <v>691</v>
      </c>
      <c r="J58" s="1347">
        <v>665</v>
      </c>
      <c r="K58" s="1347">
        <v>459</v>
      </c>
      <c r="L58" s="1347">
        <v>597</v>
      </c>
      <c r="M58" s="1347">
        <v>664</v>
      </c>
      <c r="N58" s="1347">
        <v>768</v>
      </c>
      <c r="O58" s="1347">
        <v>959</v>
      </c>
      <c r="P58" s="1347">
        <v>837</v>
      </c>
      <c r="Q58" s="1347">
        <v>941</v>
      </c>
      <c r="R58" s="1347">
        <v>1089</v>
      </c>
      <c r="S58" s="1347">
        <v>1324</v>
      </c>
      <c r="T58" s="1347">
        <v>1560</v>
      </c>
      <c r="U58" s="1347">
        <v>1199</v>
      </c>
      <c r="V58" s="1347">
        <v>834</v>
      </c>
      <c r="W58" s="1347">
        <v>786</v>
      </c>
      <c r="X58" s="1347">
        <v>539</v>
      </c>
      <c r="Y58" s="1347">
        <v>247</v>
      </c>
      <c r="Z58" s="1347">
        <v>58</v>
      </c>
      <c r="AA58" s="1347">
        <v>12</v>
      </c>
      <c r="AB58" s="1347">
        <v>1686</v>
      </c>
      <c r="AC58" s="1347">
        <v>8303</v>
      </c>
      <c r="AD58" s="1347">
        <v>5235</v>
      </c>
      <c r="AE58" s="1347">
        <v>2476</v>
      </c>
      <c r="AF58" s="1347">
        <v>856</v>
      </c>
      <c r="AG58" s="1347">
        <v>9198</v>
      </c>
      <c r="AH58" s="2762">
        <v>11.074619999999999</v>
      </c>
      <c r="AI58" s="2762">
        <v>54.538890000000002</v>
      </c>
      <c r="AJ58" s="2762">
        <v>34.386499999999998</v>
      </c>
      <c r="AK58" s="2762">
        <v>43.083289999999998</v>
      </c>
      <c r="AL58" s="2762">
        <v>16.26379</v>
      </c>
      <c r="AM58" s="2762">
        <v>5.6227</v>
      </c>
      <c r="AN58" s="2762">
        <v>7.8820000000000001E-2</v>
      </c>
      <c r="AO58" s="2762">
        <v>60.417760000000001</v>
      </c>
      <c r="AP58" s="2762">
        <v>50.988770000000002</v>
      </c>
      <c r="AQ58" s="2762">
        <v>55.184620000000002</v>
      </c>
    </row>
    <row r="59" spans="1:43">
      <c r="A59">
        <v>1378</v>
      </c>
      <c r="B59">
        <v>1</v>
      </c>
      <c r="C59">
        <v>28501</v>
      </c>
      <c r="D59">
        <v>3</v>
      </c>
      <c r="E59" s="97" t="s">
        <v>44</v>
      </c>
      <c r="F59" s="1347">
        <v>17510</v>
      </c>
      <c r="G59" s="1347">
        <v>489</v>
      </c>
      <c r="H59" s="1347">
        <v>598</v>
      </c>
      <c r="I59" s="1347">
        <v>700</v>
      </c>
      <c r="J59" s="1347">
        <v>664</v>
      </c>
      <c r="K59" s="1347">
        <v>491</v>
      </c>
      <c r="L59" s="1347">
        <v>599</v>
      </c>
      <c r="M59" s="1347">
        <v>658</v>
      </c>
      <c r="N59" s="1347">
        <v>888</v>
      </c>
      <c r="O59" s="1347">
        <v>901</v>
      </c>
      <c r="P59" s="1347">
        <v>879</v>
      </c>
      <c r="Q59" s="1347">
        <v>1068</v>
      </c>
      <c r="R59" s="1347">
        <v>1289</v>
      </c>
      <c r="S59" s="1347">
        <v>1589</v>
      </c>
      <c r="T59" s="1347">
        <v>1609</v>
      </c>
      <c r="U59" s="1347">
        <v>1208</v>
      </c>
      <c r="V59" s="1347">
        <v>1186</v>
      </c>
      <c r="W59" s="1347">
        <v>1217</v>
      </c>
      <c r="X59" s="1347">
        <v>889</v>
      </c>
      <c r="Y59" s="1347">
        <v>467</v>
      </c>
      <c r="Z59" s="1347">
        <v>105</v>
      </c>
      <c r="AA59" s="1347">
        <v>16</v>
      </c>
      <c r="AB59" s="1347">
        <v>1787</v>
      </c>
      <c r="AC59" s="1347">
        <v>9026</v>
      </c>
      <c r="AD59" s="1347">
        <v>6697</v>
      </c>
      <c r="AE59" s="1347">
        <v>3880</v>
      </c>
      <c r="AF59" s="1347">
        <v>1477</v>
      </c>
      <c r="AG59" s="1347">
        <v>9971</v>
      </c>
      <c r="AH59" s="2762">
        <v>10.2056</v>
      </c>
      <c r="AI59" s="2762">
        <v>51.547690000000003</v>
      </c>
      <c r="AJ59" s="2762">
        <v>38.246720000000003</v>
      </c>
      <c r="AK59" s="2762">
        <v>47.321530000000003</v>
      </c>
      <c r="AL59" s="2762">
        <v>22.158770000000001</v>
      </c>
      <c r="AM59" s="2762">
        <v>8.4351800000000008</v>
      </c>
      <c r="AN59" s="2762">
        <v>9.1380000000000003E-2</v>
      </c>
      <c r="AO59" s="2762">
        <v>56.944600000000001</v>
      </c>
      <c r="AP59" s="2762">
        <v>53.620959999999997</v>
      </c>
      <c r="AQ59" s="2762">
        <v>58.307119999999998</v>
      </c>
    </row>
    <row r="60" spans="1:43">
      <c r="A60">
        <v>1379</v>
      </c>
      <c r="B60">
        <v>1</v>
      </c>
      <c r="C60">
        <v>28585</v>
      </c>
      <c r="D60">
        <v>3</v>
      </c>
      <c r="E60" s="97" t="s">
        <v>45</v>
      </c>
      <c r="F60" s="1347">
        <v>18070</v>
      </c>
      <c r="G60" s="1347">
        <v>585</v>
      </c>
      <c r="H60" s="1347">
        <v>664</v>
      </c>
      <c r="I60" s="1347">
        <v>816</v>
      </c>
      <c r="J60" s="1347">
        <v>816</v>
      </c>
      <c r="K60" s="1347">
        <v>464</v>
      </c>
      <c r="L60" s="1347">
        <v>573</v>
      </c>
      <c r="M60" s="1347">
        <v>720</v>
      </c>
      <c r="N60" s="1347">
        <v>816</v>
      </c>
      <c r="O60" s="1347">
        <v>994</v>
      </c>
      <c r="P60" s="1347">
        <v>975</v>
      </c>
      <c r="Q60" s="1347">
        <v>1167</v>
      </c>
      <c r="R60" s="1347">
        <v>1355</v>
      </c>
      <c r="S60" s="1347">
        <v>1495</v>
      </c>
      <c r="T60" s="1347">
        <v>1497</v>
      </c>
      <c r="U60" s="1347">
        <v>1328</v>
      </c>
      <c r="V60" s="1347">
        <v>1259</v>
      </c>
      <c r="W60" s="1347">
        <v>1207</v>
      </c>
      <c r="X60" s="1347">
        <v>857</v>
      </c>
      <c r="Y60" s="1347">
        <v>366</v>
      </c>
      <c r="Z60" s="1347">
        <v>100</v>
      </c>
      <c r="AA60" s="1347">
        <v>16</v>
      </c>
      <c r="AB60" s="1347">
        <v>2065</v>
      </c>
      <c r="AC60" s="1347">
        <v>9375</v>
      </c>
      <c r="AD60" s="1347">
        <v>6630</v>
      </c>
      <c r="AE60" s="1347">
        <v>3805</v>
      </c>
      <c r="AF60" s="1347">
        <v>1339</v>
      </c>
      <c r="AG60" s="1347">
        <v>10056</v>
      </c>
      <c r="AH60" s="2762">
        <v>11.42778</v>
      </c>
      <c r="AI60" s="2762">
        <v>51.881570000000004</v>
      </c>
      <c r="AJ60" s="2762">
        <v>36.690649999999998</v>
      </c>
      <c r="AK60" s="2762">
        <v>44.964030000000001</v>
      </c>
      <c r="AL60" s="2762">
        <v>21.056999999999999</v>
      </c>
      <c r="AM60" s="2762">
        <v>7.4100700000000002</v>
      </c>
      <c r="AN60" s="2762">
        <v>8.8539999999999994E-2</v>
      </c>
      <c r="AO60" s="2762">
        <v>55.65025</v>
      </c>
      <c r="AP60" s="2762">
        <v>52.39967</v>
      </c>
      <c r="AQ60" s="2762">
        <v>56.638460000000002</v>
      </c>
    </row>
    <row r="61" spans="1:43">
      <c r="A61">
        <v>1380</v>
      </c>
      <c r="B61">
        <v>1</v>
      </c>
      <c r="C61">
        <v>28586</v>
      </c>
      <c r="D61">
        <v>3</v>
      </c>
      <c r="E61" s="102" t="s">
        <v>46</v>
      </c>
      <c r="F61" s="1347">
        <v>14819</v>
      </c>
      <c r="G61" s="1347">
        <v>463</v>
      </c>
      <c r="H61" s="1347">
        <v>598</v>
      </c>
      <c r="I61" s="1347">
        <v>647</v>
      </c>
      <c r="J61" s="1347">
        <v>564</v>
      </c>
      <c r="K61" s="1347">
        <v>370</v>
      </c>
      <c r="L61" s="1347">
        <v>497</v>
      </c>
      <c r="M61" s="1347">
        <v>623</v>
      </c>
      <c r="N61" s="1347">
        <v>780</v>
      </c>
      <c r="O61" s="1347">
        <v>761</v>
      </c>
      <c r="P61" s="1347">
        <v>738</v>
      </c>
      <c r="Q61" s="1347">
        <v>884</v>
      </c>
      <c r="R61" s="1347">
        <v>1148</v>
      </c>
      <c r="S61" s="1347">
        <v>1279</v>
      </c>
      <c r="T61" s="1347">
        <v>1322</v>
      </c>
      <c r="U61" s="1347">
        <v>994</v>
      </c>
      <c r="V61" s="1347">
        <v>951</v>
      </c>
      <c r="W61" s="1347">
        <v>1007</v>
      </c>
      <c r="X61" s="1347">
        <v>738</v>
      </c>
      <c r="Y61" s="1347">
        <v>337</v>
      </c>
      <c r="Z61" s="1347">
        <v>103</v>
      </c>
      <c r="AA61" s="1347">
        <v>15</v>
      </c>
      <c r="AB61" s="1347">
        <v>1708</v>
      </c>
      <c r="AC61" s="1347">
        <v>7644</v>
      </c>
      <c r="AD61" s="1347">
        <v>5467</v>
      </c>
      <c r="AE61" s="1347">
        <v>3151</v>
      </c>
      <c r="AF61" s="1347">
        <v>1193</v>
      </c>
      <c r="AG61" s="1347">
        <v>8402</v>
      </c>
      <c r="AH61" s="2762">
        <v>11.525740000000001</v>
      </c>
      <c r="AI61" s="2762">
        <v>51.582430000000002</v>
      </c>
      <c r="AJ61" s="2762">
        <v>36.891829999999999</v>
      </c>
      <c r="AK61" s="2762">
        <v>45.522640000000003</v>
      </c>
      <c r="AL61" s="2762">
        <v>21.26324</v>
      </c>
      <c r="AM61" s="2762">
        <v>8.0504800000000003</v>
      </c>
      <c r="AN61" s="2762">
        <v>0.10122</v>
      </c>
      <c r="AO61" s="2762">
        <v>56.697479999999999</v>
      </c>
      <c r="AP61" s="2762">
        <v>52.653379999999999</v>
      </c>
      <c r="AQ61" s="2762">
        <v>57.201390000000004</v>
      </c>
    </row>
    <row r="62" spans="1:43">
      <c r="A62">
        <v>3295</v>
      </c>
      <c r="B62">
        <v>2</v>
      </c>
      <c r="C62">
        <v>28000</v>
      </c>
      <c r="D62" t="s">
        <v>1108</v>
      </c>
      <c r="E62" t="s">
        <v>506</v>
      </c>
      <c r="F62" s="1347">
        <v>2641561</v>
      </c>
      <c r="G62" s="1347">
        <v>112153</v>
      </c>
      <c r="H62" s="1347">
        <v>121443</v>
      </c>
      <c r="I62" s="1347">
        <v>130084</v>
      </c>
      <c r="J62" s="1347">
        <v>138428</v>
      </c>
      <c r="K62" s="1347">
        <v>125912</v>
      </c>
      <c r="L62" s="1347">
        <v>132972</v>
      </c>
      <c r="M62" s="1347">
        <v>149217</v>
      </c>
      <c r="N62" s="1347">
        <v>173271</v>
      </c>
      <c r="O62" s="1347">
        <v>214059</v>
      </c>
      <c r="P62" s="1347">
        <v>189544</v>
      </c>
      <c r="Q62" s="1347">
        <v>170538</v>
      </c>
      <c r="R62" s="1347">
        <v>157279</v>
      </c>
      <c r="S62" s="1347">
        <v>177522</v>
      </c>
      <c r="T62" s="1347">
        <v>210458</v>
      </c>
      <c r="U62" s="1347">
        <v>165346</v>
      </c>
      <c r="V62" s="1347">
        <v>123317</v>
      </c>
      <c r="W62" s="1347">
        <v>87672</v>
      </c>
      <c r="X62" s="1347">
        <v>45654</v>
      </c>
      <c r="Y62" s="1347">
        <v>13896</v>
      </c>
      <c r="Z62" s="1347">
        <v>2457</v>
      </c>
      <c r="AA62" s="1347">
        <v>339</v>
      </c>
      <c r="AB62" s="1347">
        <v>363680</v>
      </c>
      <c r="AC62" s="1347">
        <v>1628742</v>
      </c>
      <c r="AD62" s="1347">
        <v>649139</v>
      </c>
      <c r="AE62" s="1347">
        <v>273335</v>
      </c>
      <c r="AF62" s="1347">
        <v>62346</v>
      </c>
      <c r="AG62" s="1347">
        <v>1700772</v>
      </c>
      <c r="AH62" s="2762">
        <v>13.767620000000001</v>
      </c>
      <c r="AI62" s="2762">
        <v>61.65831</v>
      </c>
      <c r="AJ62" s="2762">
        <v>24.574069999999999</v>
      </c>
      <c r="AK62" s="2762">
        <v>31.294409999999999</v>
      </c>
      <c r="AL62" s="2762">
        <v>10.347479999999999</v>
      </c>
      <c r="AM62" s="2762">
        <v>2.3601999999999999</v>
      </c>
      <c r="AN62" s="2762">
        <v>1.2829999999999999E-2</v>
      </c>
      <c r="AO62" s="2762">
        <v>64.385109999999997</v>
      </c>
      <c r="AP62" s="2762">
        <v>44.953800000000001</v>
      </c>
      <c r="AQ62" s="2762">
        <v>45.56503</v>
      </c>
    </row>
    <row r="63" spans="1:43">
      <c r="A63">
        <v>3296</v>
      </c>
      <c r="B63">
        <v>2</v>
      </c>
      <c r="C63">
        <v>28100</v>
      </c>
      <c r="D63">
        <v>1</v>
      </c>
      <c r="E63" s="92" t="s">
        <v>182</v>
      </c>
      <c r="F63" s="1347">
        <v>726700</v>
      </c>
      <c r="G63" s="1347">
        <v>29528</v>
      </c>
      <c r="H63" s="1347">
        <v>32013</v>
      </c>
      <c r="I63" s="1347">
        <v>33489</v>
      </c>
      <c r="J63" s="1347">
        <v>37289</v>
      </c>
      <c r="K63" s="1347">
        <v>38071</v>
      </c>
      <c r="L63" s="1347">
        <v>37719</v>
      </c>
      <c r="M63" s="1347">
        <v>41804</v>
      </c>
      <c r="N63" s="1347">
        <v>47394</v>
      </c>
      <c r="O63" s="1347">
        <v>58759</v>
      </c>
      <c r="P63" s="1347">
        <v>52243</v>
      </c>
      <c r="Q63" s="1347">
        <v>47244</v>
      </c>
      <c r="R63" s="1347">
        <v>43693</v>
      </c>
      <c r="S63" s="1347">
        <v>48783</v>
      </c>
      <c r="T63" s="1347">
        <v>58137</v>
      </c>
      <c r="U63" s="1347">
        <v>45266</v>
      </c>
      <c r="V63" s="1347">
        <v>33658</v>
      </c>
      <c r="W63" s="1347">
        <v>24606</v>
      </c>
      <c r="X63" s="1347">
        <v>12460</v>
      </c>
      <c r="Y63" s="1347">
        <v>3785</v>
      </c>
      <c r="Z63" s="1347">
        <v>667</v>
      </c>
      <c r="AA63" s="1347">
        <v>92</v>
      </c>
      <c r="AB63" s="1347">
        <v>95030</v>
      </c>
      <c r="AC63" s="1347">
        <v>452999</v>
      </c>
      <c r="AD63" s="1347">
        <v>178671</v>
      </c>
      <c r="AE63" s="1347">
        <v>75268</v>
      </c>
      <c r="AF63" s="1347">
        <v>17004</v>
      </c>
      <c r="AG63" s="1347">
        <v>473847</v>
      </c>
      <c r="AH63" s="2762">
        <v>13.076919999999999</v>
      </c>
      <c r="AI63" s="2762">
        <v>62.336449999999999</v>
      </c>
      <c r="AJ63" s="2762">
        <v>24.58662</v>
      </c>
      <c r="AK63" s="2762">
        <v>31.299569999999999</v>
      </c>
      <c r="AL63" s="2762">
        <v>10.35751</v>
      </c>
      <c r="AM63" s="2762">
        <v>2.33989</v>
      </c>
      <c r="AN63" s="2762">
        <v>1.2659999999999999E-2</v>
      </c>
      <c r="AO63" s="2762">
        <v>65.205309999999997</v>
      </c>
      <c r="AP63" s="2762">
        <v>45.102550000000001</v>
      </c>
      <c r="AQ63" s="2762">
        <v>45.639899999999997</v>
      </c>
    </row>
    <row r="64" spans="1:43">
      <c r="A64">
        <v>3297</v>
      </c>
      <c r="B64">
        <v>2</v>
      </c>
      <c r="C64">
        <v>28101</v>
      </c>
      <c r="D64">
        <v>0</v>
      </c>
      <c r="E64" s="93" t="s">
        <v>20</v>
      </c>
      <c r="F64" s="1347">
        <v>100886</v>
      </c>
      <c r="G64" s="1347">
        <v>4562</v>
      </c>
      <c r="H64" s="1347">
        <v>4858</v>
      </c>
      <c r="I64" s="1347">
        <v>5110</v>
      </c>
      <c r="J64" s="1347">
        <v>5724</v>
      </c>
      <c r="K64" s="1347">
        <v>5985</v>
      </c>
      <c r="L64" s="1347">
        <v>5125</v>
      </c>
      <c r="M64" s="1347">
        <v>5718</v>
      </c>
      <c r="N64" s="1347">
        <v>6767</v>
      </c>
      <c r="O64" s="1347">
        <v>8535</v>
      </c>
      <c r="P64" s="1347">
        <v>8087</v>
      </c>
      <c r="Q64" s="1347">
        <v>7127</v>
      </c>
      <c r="R64" s="1347">
        <v>6097</v>
      </c>
      <c r="S64" s="1347">
        <v>5908</v>
      </c>
      <c r="T64" s="1347">
        <v>7077</v>
      </c>
      <c r="U64" s="1347">
        <v>5122</v>
      </c>
      <c r="V64" s="1347">
        <v>3867</v>
      </c>
      <c r="W64" s="1347">
        <v>3000</v>
      </c>
      <c r="X64" s="1347">
        <v>1612</v>
      </c>
      <c r="Y64" s="1347">
        <v>508</v>
      </c>
      <c r="Z64" s="1347">
        <v>87</v>
      </c>
      <c r="AA64" s="1347">
        <v>10</v>
      </c>
      <c r="AB64" s="1347">
        <v>14530</v>
      </c>
      <c r="AC64" s="1347">
        <v>65073</v>
      </c>
      <c r="AD64" s="1347">
        <v>21283</v>
      </c>
      <c r="AE64" s="1347">
        <v>9084</v>
      </c>
      <c r="AF64" s="1347">
        <v>2217</v>
      </c>
      <c r="AG64" s="1347">
        <v>66426</v>
      </c>
      <c r="AH64" s="2762">
        <v>14.40239</v>
      </c>
      <c r="AI64" s="2762">
        <v>64.501519999999999</v>
      </c>
      <c r="AJ64" s="2762">
        <v>21.09609</v>
      </c>
      <c r="AK64" s="2762">
        <v>26.952200000000001</v>
      </c>
      <c r="AL64" s="2762">
        <v>9.0042200000000001</v>
      </c>
      <c r="AM64" s="2762">
        <v>2.19753</v>
      </c>
      <c r="AN64" s="2762">
        <v>9.9100000000000004E-3</v>
      </c>
      <c r="AO64" s="2762">
        <v>65.84263</v>
      </c>
      <c r="AP64" s="2762">
        <v>43.205370000000002</v>
      </c>
      <c r="AQ64" s="2762">
        <v>43.837560000000003</v>
      </c>
    </row>
    <row r="65" spans="1:43">
      <c r="A65">
        <v>3298</v>
      </c>
      <c r="B65">
        <v>2</v>
      </c>
      <c r="C65">
        <v>28102</v>
      </c>
      <c r="D65">
        <v>0</v>
      </c>
      <c r="E65" s="93" t="s">
        <v>183</v>
      </c>
      <c r="F65" s="1347">
        <v>64302</v>
      </c>
      <c r="G65" s="1347">
        <v>2763</v>
      </c>
      <c r="H65" s="1347">
        <v>2803</v>
      </c>
      <c r="I65" s="1347">
        <v>2853</v>
      </c>
      <c r="J65" s="1347">
        <v>3608</v>
      </c>
      <c r="K65" s="1347">
        <v>4906</v>
      </c>
      <c r="L65" s="1347">
        <v>3442</v>
      </c>
      <c r="M65" s="1347">
        <v>3741</v>
      </c>
      <c r="N65" s="1347">
        <v>4495</v>
      </c>
      <c r="O65" s="1347">
        <v>5557</v>
      </c>
      <c r="P65" s="1347">
        <v>4835</v>
      </c>
      <c r="Q65" s="1347">
        <v>4159</v>
      </c>
      <c r="R65" s="1347">
        <v>3450</v>
      </c>
      <c r="S65" s="1347">
        <v>3714</v>
      </c>
      <c r="T65" s="1347">
        <v>4328</v>
      </c>
      <c r="U65" s="1347">
        <v>3367</v>
      </c>
      <c r="V65" s="1347">
        <v>2580</v>
      </c>
      <c r="W65" s="1347">
        <v>2101</v>
      </c>
      <c r="X65" s="1347">
        <v>1212</v>
      </c>
      <c r="Y65" s="1347">
        <v>323</v>
      </c>
      <c r="Z65" s="1347">
        <v>58</v>
      </c>
      <c r="AA65" s="1347">
        <v>7</v>
      </c>
      <c r="AB65" s="1347">
        <v>8419</v>
      </c>
      <c r="AC65" s="1347">
        <v>41907</v>
      </c>
      <c r="AD65" s="1347">
        <v>13976</v>
      </c>
      <c r="AE65" s="1347">
        <v>6281</v>
      </c>
      <c r="AF65" s="1347">
        <v>1600</v>
      </c>
      <c r="AG65" s="1347">
        <v>42627</v>
      </c>
      <c r="AH65" s="2762">
        <v>13.09291</v>
      </c>
      <c r="AI65" s="2762">
        <v>65.172160000000005</v>
      </c>
      <c r="AJ65" s="2762">
        <v>21.734940000000002</v>
      </c>
      <c r="AK65" s="2762">
        <v>27.510809999999999</v>
      </c>
      <c r="AL65" s="2762">
        <v>9.76797</v>
      </c>
      <c r="AM65" s="2762">
        <v>2.4882599999999999</v>
      </c>
      <c r="AN65" s="2762">
        <v>1.089E-2</v>
      </c>
      <c r="AO65" s="2762">
        <v>66.291870000000003</v>
      </c>
      <c r="AP65" s="2762">
        <v>43.33128</v>
      </c>
      <c r="AQ65" s="2762">
        <v>43.18215</v>
      </c>
    </row>
    <row r="66" spans="1:43">
      <c r="A66">
        <v>3299</v>
      </c>
      <c r="B66">
        <v>2</v>
      </c>
      <c r="C66">
        <v>28105</v>
      </c>
      <c r="D66">
        <v>0</v>
      </c>
      <c r="E66" s="93" t="s">
        <v>22</v>
      </c>
      <c r="F66" s="1347">
        <v>52619</v>
      </c>
      <c r="G66" s="1347">
        <v>1703</v>
      </c>
      <c r="H66" s="1347">
        <v>1706</v>
      </c>
      <c r="I66" s="1347">
        <v>1793</v>
      </c>
      <c r="J66" s="1347">
        <v>1953</v>
      </c>
      <c r="K66" s="1347">
        <v>2476</v>
      </c>
      <c r="L66" s="1347">
        <v>3444</v>
      </c>
      <c r="M66" s="1347">
        <v>3511</v>
      </c>
      <c r="N66" s="1347">
        <v>3568</v>
      </c>
      <c r="O66" s="1347">
        <v>4227</v>
      </c>
      <c r="P66" s="1347">
        <v>3856</v>
      </c>
      <c r="Q66" s="1347">
        <v>3386</v>
      </c>
      <c r="R66" s="1347">
        <v>3078</v>
      </c>
      <c r="S66" s="1347">
        <v>3608</v>
      </c>
      <c r="T66" s="1347">
        <v>4527</v>
      </c>
      <c r="U66" s="1347">
        <v>3631</v>
      </c>
      <c r="V66" s="1347">
        <v>2773</v>
      </c>
      <c r="W66" s="1347">
        <v>2042</v>
      </c>
      <c r="X66" s="1347">
        <v>982</v>
      </c>
      <c r="Y66" s="1347">
        <v>288</v>
      </c>
      <c r="Z66" s="1347">
        <v>59</v>
      </c>
      <c r="AA66" s="1347">
        <v>8</v>
      </c>
      <c r="AB66" s="1347">
        <v>5202</v>
      </c>
      <c r="AC66" s="1347">
        <v>33107</v>
      </c>
      <c r="AD66" s="1347">
        <v>14310</v>
      </c>
      <c r="AE66" s="1347">
        <v>6152</v>
      </c>
      <c r="AF66" s="1347">
        <v>1337</v>
      </c>
      <c r="AG66" s="1347">
        <v>35681</v>
      </c>
      <c r="AH66" s="2762">
        <v>9.8861600000000003</v>
      </c>
      <c r="AI66" s="2762">
        <v>62.918340000000001</v>
      </c>
      <c r="AJ66" s="2762">
        <v>27.195499999999999</v>
      </c>
      <c r="AK66" s="2762">
        <v>34.052340000000001</v>
      </c>
      <c r="AL66" s="2762">
        <v>11.69159</v>
      </c>
      <c r="AM66" s="2762">
        <v>2.5409099999999998</v>
      </c>
      <c r="AN66" s="2762">
        <v>1.52E-2</v>
      </c>
      <c r="AO66" s="2762">
        <v>67.810109999999995</v>
      </c>
      <c r="AP66" s="2762">
        <v>47.232129999999998</v>
      </c>
      <c r="AQ66" s="2762">
        <v>47.348500000000001</v>
      </c>
    </row>
    <row r="67" spans="1:43">
      <c r="A67">
        <v>3300</v>
      </c>
      <c r="B67">
        <v>2</v>
      </c>
      <c r="C67">
        <v>28106</v>
      </c>
      <c r="D67">
        <v>0</v>
      </c>
      <c r="E67" s="93" t="s">
        <v>23</v>
      </c>
      <c r="F67" s="1347">
        <v>45842</v>
      </c>
      <c r="G67" s="1347">
        <v>1509</v>
      </c>
      <c r="H67" s="1347">
        <v>1762</v>
      </c>
      <c r="I67" s="1347">
        <v>1753</v>
      </c>
      <c r="J67" s="1347">
        <v>2044</v>
      </c>
      <c r="K67" s="1347">
        <v>2109</v>
      </c>
      <c r="L67" s="1347">
        <v>2392</v>
      </c>
      <c r="M67" s="1347">
        <v>2484</v>
      </c>
      <c r="N67" s="1347">
        <v>2716</v>
      </c>
      <c r="O67" s="1347">
        <v>3543</v>
      </c>
      <c r="P67" s="1347">
        <v>3201</v>
      </c>
      <c r="Q67" s="1347">
        <v>3010</v>
      </c>
      <c r="R67" s="1347">
        <v>2727</v>
      </c>
      <c r="S67" s="1347">
        <v>3395</v>
      </c>
      <c r="T67" s="1347">
        <v>4055</v>
      </c>
      <c r="U67" s="1347">
        <v>3320</v>
      </c>
      <c r="V67" s="1347">
        <v>2592</v>
      </c>
      <c r="W67" s="1347">
        <v>1945</v>
      </c>
      <c r="X67" s="1347">
        <v>913</v>
      </c>
      <c r="Y67" s="1347">
        <v>312</v>
      </c>
      <c r="Z67" s="1347">
        <v>54</v>
      </c>
      <c r="AA67" s="1347">
        <v>6</v>
      </c>
      <c r="AB67" s="1347">
        <v>5024</v>
      </c>
      <c r="AC67" s="1347">
        <v>27621</v>
      </c>
      <c r="AD67" s="1347">
        <v>13197</v>
      </c>
      <c r="AE67" s="1347">
        <v>5822</v>
      </c>
      <c r="AF67" s="1347">
        <v>1285</v>
      </c>
      <c r="AG67" s="1347">
        <v>29632</v>
      </c>
      <c r="AH67" s="2762">
        <v>10.959379999999999</v>
      </c>
      <c r="AI67" s="2762">
        <v>60.252609999999997</v>
      </c>
      <c r="AJ67" s="2762">
        <v>28.78801</v>
      </c>
      <c r="AK67" s="2762">
        <v>36.19388</v>
      </c>
      <c r="AL67" s="2762">
        <v>12.700139999999999</v>
      </c>
      <c r="AM67" s="2762">
        <v>2.8031100000000002</v>
      </c>
      <c r="AN67" s="2762">
        <v>1.3089999999999999E-2</v>
      </c>
      <c r="AO67" s="2762">
        <v>64.639409999999998</v>
      </c>
      <c r="AP67" s="2762">
        <v>47.753720000000001</v>
      </c>
      <c r="AQ67" s="2762">
        <v>48.91948</v>
      </c>
    </row>
    <row r="68" spans="1:43">
      <c r="A68">
        <v>3301</v>
      </c>
      <c r="B68">
        <v>2</v>
      </c>
      <c r="C68">
        <v>28107</v>
      </c>
      <c r="D68">
        <v>0</v>
      </c>
      <c r="E68" s="93" t="s">
        <v>24</v>
      </c>
      <c r="F68" s="1347">
        <v>74795</v>
      </c>
      <c r="G68" s="1347">
        <v>2881</v>
      </c>
      <c r="H68" s="1347">
        <v>3075</v>
      </c>
      <c r="I68" s="1347">
        <v>3380</v>
      </c>
      <c r="J68" s="1347">
        <v>3679</v>
      </c>
      <c r="K68" s="1347">
        <v>3312</v>
      </c>
      <c r="L68" s="1347">
        <v>3501</v>
      </c>
      <c r="M68" s="1347">
        <v>4052</v>
      </c>
      <c r="N68" s="1347">
        <v>4592</v>
      </c>
      <c r="O68" s="1347">
        <v>5644</v>
      </c>
      <c r="P68" s="1347">
        <v>5138</v>
      </c>
      <c r="Q68" s="1347">
        <v>4824</v>
      </c>
      <c r="R68" s="1347">
        <v>4510</v>
      </c>
      <c r="S68" s="1347">
        <v>5041</v>
      </c>
      <c r="T68" s="1347">
        <v>6733</v>
      </c>
      <c r="U68" s="1347">
        <v>5436</v>
      </c>
      <c r="V68" s="1347">
        <v>4166</v>
      </c>
      <c r="W68" s="1347">
        <v>2924</v>
      </c>
      <c r="X68" s="1347">
        <v>1445</v>
      </c>
      <c r="Y68" s="1347">
        <v>391</v>
      </c>
      <c r="Z68" s="1347">
        <v>59</v>
      </c>
      <c r="AA68" s="1347">
        <v>12</v>
      </c>
      <c r="AB68" s="1347">
        <v>9336</v>
      </c>
      <c r="AC68" s="1347">
        <v>44293</v>
      </c>
      <c r="AD68" s="1347">
        <v>21166</v>
      </c>
      <c r="AE68" s="1347">
        <v>8997</v>
      </c>
      <c r="AF68" s="1347">
        <v>1907</v>
      </c>
      <c r="AG68" s="1347">
        <v>47347</v>
      </c>
      <c r="AH68" s="2762">
        <v>12.48212</v>
      </c>
      <c r="AI68" s="2762">
        <v>59.219200000000001</v>
      </c>
      <c r="AJ68" s="2762">
        <v>28.298680000000001</v>
      </c>
      <c r="AK68" s="2762">
        <v>35.038440000000001</v>
      </c>
      <c r="AL68" s="2762">
        <v>12.028879999999999</v>
      </c>
      <c r="AM68" s="2762">
        <v>2.5496400000000001</v>
      </c>
      <c r="AN68" s="2762">
        <v>1.6039999999999999E-2</v>
      </c>
      <c r="AO68" s="2762">
        <v>63.30236</v>
      </c>
      <c r="AP68" s="2762">
        <v>46.841119999999997</v>
      </c>
      <c r="AQ68" s="2762">
        <v>48.017719999999997</v>
      </c>
    </row>
    <row r="69" spans="1:43">
      <c r="A69">
        <v>3302</v>
      </c>
      <c r="B69">
        <v>2</v>
      </c>
      <c r="C69">
        <v>28108</v>
      </c>
      <c r="D69">
        <v>0</v>
      </c>
      <c r="E69" s="93" t="s">
        <v>25</v>
      </c>
      <c r="F69" s="1347">
        <v>102740</v>
      </c>
      <c r="G69" s="1347">
        <v>4822</v>
      </c>
      <c r="H69" s="1347">
        <v>5027</v>
      </c>
      <c r="I69" s="1347">
        <v>5041</v>
      </c>
      <c r="J69" s="1347">
        <v>5240</v>
      </c>
      <c r="K69" s="1347">
        <v>4596</v>
      </c>
      <c r="L69" s="1347">
        <v>5044</v>
      </c>
      <c r="M69" s="1347">
        <v>5854</v>
      </c>
      <c r="N69" s="1347">
        <v>6500</v>
      </c>
      <c r="O69" s="1347">
        <v>8124</v>
      </c>
      <c r="P69" s="1347">
        <v>7036</v>
      </c>
      <c r="Q69" s="1347">
        <v>6332</v>
      </c>
      <c r="R69" s="1347">
        <v>5884</v>
      </c>
      <c r="S69" s="1347">
        <v>6655</v>
      </c>
      <c r="T69" s="1347">
        <v>7964</v>
      </c>
      <c r="U69" s="1347">
        <v>6639</v>
      </c>
      <c r="V69" s="1347">
        <v>5251</v>
      </c>
      <c r="W69" s="1347">
        <v>3997</v>
      </c>
      <c r="X69" s="1347">
        <v>1978</v>
      </c>
      <c r="Y69" s="1347">
        <v>618</v>
      </c>
      <c r="Z69" s="1347">
        <v>123</v>
      </c>
      <c r="AA69" s="1347">
        <v>15</v>
      </c>
      <c r="AB69" s="1347">
        <v>14890</v>
      </c>
      <c r="AC69" s="1347">
        <v>61265</v>
      </c>
      <c r="AD69" s="1347">
        <v>26585</v>
      </c>
      <c r="AE69" s="1347">
        <v>11982</v>
      </c>
      <c r="AF69" s="1347">
        <v>2734</v>
      </c>
      <c r="AG69" s="1347">
        <v>63989</v>
      </c>
      <c r="AH69" s="2762">
        <v>14.492889999999999</v>
      </c>
      <c r="AI69" s="2762">
        <v>59.63111</v>
      </c>
      <c r="AJ69" s="2762">
        <v>25.876000000000001</v>
      </c>
      <c r="AK69" s="2762">
        <v>32.35351</v>
      </c>
      <c r="AL69" s="2762">
        <v>11.66245</v>
      </c>
      <c r="AM69" s="2762">
        <v>2.6610900000000002</v>
      </c>
      <c r="AN69" s="2762">
        <v>1.46E-2</v>
      </c>
      <c r="AO69" s="2762">
        <v>62.28246</v>
      </c>
      <c r="AP69" s="2762">
        <v>45.196069999999999</v>
      </c>
      <c r="AQ69" s="2762">
        <v>45.711030000000001</v>
      </c>
    </row>
    <row r="70" spans="1:43">
      <c r="A70">
        <v>3303</v>
      </c>
      <c r="B70">
        <v>2</v>
      </c>
      <c r="C70">
        <v>28109</v>
      </c>
      <c r="D70">
        <v>0</v>
      </c>
      <c r="E70" s="93" t="s">
        <v>184</v>
      </c>
      <c r="F70" s="1347">
        <v>103783</v>
      </c>
      <c r="G70" s="1347">
        <v>4095</v>
      </c>
      <c r="H70" s="1347">
        <v>4980</v>
      </c>
      <c r="I70" s="1347">
        <v>5483</v>
      </c>
      <c r="J70" s="1347">
        <v>5593</v>
      </c>
      <c r="K70" s="1347">
        <v>4438</v>
      </c>
      <c r="L70" s="1347">
        <v>4326</v>
      </c>
      <c r="M70" s="1347">
        <v>5107</v>
      </c>
      <c r="N70" s="1347">
        <v>6266</v>
      </c>
      <c r="O70" s="1347">
        <v>8408</v>
      </c>
      <c r="P70" s="1347">
        <v>7299</v>
      </c>
      <c r="Q70" s="1347">
        <v>6553</v>
      </c>
      <c r="R70" s="1347">
        <v>6380</v>
      </c>
      <c r="S70" s="1347">
        <v>7250</v>
      </c>
      <c r="T70" s="1347">
        <v>8795</v>
      </c>
      <c r="U70" s="1347">
        <v>7308</v>
      </c>
      <c r="V70" s="1347">
        <v>5562</v>
      </c>
      <c r="W70" s="1347">
        <v>3521</v>
      </c>
      <c r="X70" s="1347">
        <v>1780</v>
      </c>
      <c r="Y70" s="1347">
        <v>546</v>
      </c>
      <c r="Z70" s="1347">
        <v>82</v>
      </c>
      <c r="AA70" s="1347">
        <v>11</v>
      </c>
      <c r="AB70" s="1347">
        <v>14558</v>
      </c>
      <c r="AC70" s="1347">
        <v>61620</v>
      </c>
      <c r="AD70" s="1347">
        <v>27605</v>
      </c>
      <c r="AE70" s="1347">
        <v>11502</v>
      </c>
      <c r="AF70" s="1347">
        <v>2419</v>
      </c>
      <c r="AG70" s="1347">
        <v>64822</v>
      </c>
      <c r="AH70" s="2762">
        <v>14.02735</v>
      </c>
      <c r="AI70" s="2762">
        <v>59.373890000000003</v>
      </c>
      <c r="AJ70" s="2762">
        <v>26.598769999999998</v>
      </c>
      <c r="AK70" s="2762">
        <v>33.584499999999998</v>
      </c>
      <c r="AL70" s="2762">
        <v>11.082739999999999</v>
      </c>
      <c r="AM70" s="2762">
        <v>2.3308200000000001</v>
      </c>
      <c r="AN70" s="2762">
        <v>1.06E-2</v>
      </c>
      <c r="AO70" s="2762">
        <v>62.45917</v>
      </c>
      <c r="AP70" s="2762">
        <v>45.867570000000001</v>
      </c>
      <c r="AQ70" s="2762">
        <v>47.046169999999996</v>
      </c>
    </row>
    <row r="71" spans="1:43">
      <c r="A71">
        <v>3304</v>
      </c>
      <c r="B71">
        <v>2</v>
      </c>
      <c r="C71">
        <v>28110</v>
      </c>
      <c r="D71">
        <v>0</v>
      </c>
      <c r="E71" s="93" t="s">
        <v>21</v>
      </c>
      <c r="F71" s="1347">
        <v>63013</v>
      </c>
      <c r="G71" s="1347">
        <v>2221</v>
      </c>
      <c r="H71" s="1347">
        <v>1854</v>
      </c>
      <c r="I71" s="1347">
        <v>1769</v>
      </c>
      <c r="J71" s="1347">
        <v>2432</v>
      </c>
      <c r="K71" s="1347">
        <v>3998</v>
      </c>
      <c r="L71" s="1347">
        <v>4659</v>
      </c>
      <c r="M71" s="1347">
        <v>4750</v>
      </c>
      <c r="N71" s="1347">
        <v>4748</v>
      </c>
      <c r="O71" s="1347">
        <v>5253</v>
      </c>
      <c r="P71" s="1347">
        <v>4626</v>
      </c>
      <c r="Q71" s="1347">
        <v>4197</v>
      </c>
      <c r="R71" s="1347">
        <v>3825</v>
      </c>
      <c r="S71" s="1347">
        <v>4147</v>
      </c>
      <c r="T71" s="1347">
        <v>4906</v>
      </c>
      <c r="U71" s="1347">
        <v>3678</v>
      </c>
      <c r="V71" s="1347">
        <v>2634</v>
      </c>
      <c r="W71" s="1347">
        <v>1995</v>
      </c>
      <c r="X71" s="1347">
        <v>949</v>
      </c>
      <c r="Y71" s="1347">
        <v>307</v>
      </c>
      <c r="Z71" s="1347">
        <v>54</v>
      </c>
      <c r="AA71" s="1347">
        <v>11</v>
      </c>
      <c r="AB71" s="1347">
        <v>5844</v>
      </c>
      <c r="AC71" s="1347">
        <v>42635</v>
      </c>
      <c r="AD71" s="1347">
        <v>14534</v>
      </c>
      <c r="AE71" s="1347">
        <v>5950</v>
      </c>
      <c r="AF71" s="1347">
        <v>1321</v>
      </c>
      <c r="AG71" s="1347">
        <v>45109</v>
      </c>
      <c r="AH71" s="2762">
        <v>9.2742799999999992</v>
      </c>
      <c r="AI71" s="2762">
        <v>67.660640000000001</v>
      </c>
      <c r="AJ71" s="2762">
        <v>23.065079999999998</v>
      </c>
      <c r="AK71" s="2762">
        <v>29.646260000000002</v>
      </c>
      <c r="AL71" s="2762">
        <v>9.4425000000000008</v>
      </c>
      <c r="AM71" s="2762">
        <v>2.09639</v>
      </c>
      <c r="AN71" s="2762">
        <v>1.746E-2</v>
      </c>
      <c r="AO71" s="2762">
        <v>71.586820000000003</v>
      </c>
      <c r="AP71" s="2762">
        <v>45.376519999999999</v>
      </c>
      <c r="AQ71" s="2762">
        <v>44.825299999999999</v>
      </c>
    </row>
    <row r="72" spans="1:43">
      <c r="A72">
        <v>3305</v>
      </c>
      <c r="B72">
        <v>2</v>
      </c>
      <c r="C72">
        <v>28111</v>
      </c>
      <c r="D72">
        <v>0</v>
      </c>
      <c r="E72" s="93" t="s">
        <v>185</v>
      </c>
      <c r="F72" s="1347">
        <v>118720</v>
      </c>
      <c r="G72" s="1347">
        <v>4972</v>
      </c>
      <c r="H72" s="1347">
        <v>5948</v>
      </c>
      <c r="I72" s="1347">
        <v>6307</v>
      </c>
      <c r="J72" s="1347">
        <v>7016</v>
      </c>
      <c r="K72" s="1347">
        <v>6251</v>
      </c>
      <c r="L72" s="1347">
        <v>5786</v>
      </c>
      <c r="M72" s="1347">
        <v>6587</v>
      </c>
      <c r="N72" s="1347">
        <v>7742</v>
      </c>
      <c r="O72" s="1347">
        <v>9468</v>
      </c>
      <c r="P72" s="1347">
        <v>8165</v>
      </c>
      <c r="Q72" s="1347">
        <v>7656</v>
      </c>
      <c r="R72" s="1347">
        <v>7742</v>
      </c>
      <c r="S72" s="1347">
        <v>9065</v>
      </c>
      <c r="T72" s="1347">
        <v>9752</v>
      </c>
      <c r="U72" s="1347">
        <v>6765</v>
      </c>
      <c r="V72" s="1347">
        <v>4233</v>
      </c>
      <c r="W72" s="1347">
        <v>3081</v>
      </c>
      <c r="X72" s="1347">
        <v>1589</v>
      </c>
      <c r="Y72" s="1347">
        <v>492</v>
      </c>
      <c r="Z72" s="1347">
        <v>91</v>
      </c>
      <c r="AA72" s="1347">
        <v>12</v>
      </c>
      <c r="AB72" s="1347">
        <v>17227</v>
      </c>
      <c r="AC72" s="1347">
        <v>75478</v>
      </c>
      <c r="AD72" s="1347">
        <v>26015</v>
      </c>
      <c r="AE72" s="1347">
        <v>9498</v>
      </c>
      <c r="AF72" s="1347">
        <v>2184</v>
      </c>
      <c r="AG72" s="1347">
        <v>78214</v>
      </c>
      <c r="AH72" s="2762">
        <v>14.51061</v>
      </c>
      <c r="AI72" s="2762">
        <v>63.576479999999997</v>
      </c>
      <c r="AJ72" s="2762">
        <v>21.9129</v>
      </c>
      <c r="AK72" s="2762">
        <v>29.54852</v>
      </c>
      <c r="AL72" s="2762">
        <v>8.0003399999999996</v>
      </c>
      <c r="AM72" s="2762">
        <v>1.83962</v>
      </c>
      <c r="AN72" s="2762">
        <v>1.0109999999999999E-2</v>
      </c>
      <c r="AO72" s="2762">
        <v>65.881060000000005</v>
      </c>
      <c r="AP72" s="2762">
        <v>43.716070000000002</v>
      </c>
      <c r="AQ72" s="2762">
        <v>44.62283</v>
      </c>
    </row>
    <row r="73" spans="1:43">
      <c r="A73">
        <v>3306</v>
      </c>
      <c r="B73">
        <v>2</v>
      </c>
      <c r="C73">
        <v>28201</v>
      </c>
      <c r="D73">
        <v>2</v>
      </c>
      <c r="E73" s="97" t="s">
        <v>186</v>
      </c>
      <c r="F73" s="1347">
        <v>258724</v>
      </c>
      <c r="G73" s="1347">
        <v>12047</v>
      </c>
      <c r="H73" s="1347">
        <v>12873</v>
      </c>
      <c r="I73" s="1347">
        <v>13640</v>
      </c>
      <c r="J73" s="1347">
        <v>14528</v>
      </c>
      <c r="K73" s="1347">
        <v>13098</v>
      </c>
      <c r="L73" s="1347">
        <v>14085</v>
      </c>
      <c r="M73" s="1347">
        <v>15243</v>
      </c>
      <c r="N73" s="1347">
        <v>17617</v>
      </c>
      <c r="O73" s="1347">
        <v>21668</v>
      </c>
      <c r="P73" s="1347">
        <v>18142</v>
      </c>
      <c r="Q73" s="1347">
        <v>16524</v>
      </c>
      <c r="R73" s="1347">
        <v>14848</v>
      </c>
      <c r="S73" s="1347">
        <v>16423</v>
      </c>
      <c r="T73" s="1347">
        <v>19281</v>
      </c>
      <c r="U73" s="1347">
        <v>15252</v>
      </c>
      <c r="V73" s="1347">
        <v>10998</v>
      </c>
      <c r="W73" s="1347">
        <v>7512</v>
      </c>
      <c r="X73" s="1347">
        <v>3686</v>
      </c>
      <c r="Y73" s="1347">
        <v>1062</v>
      </c>
      <c r="Z73" s="1347">
        <v>180</v>
      </c>
      <c r="AA73" s="1347">
        <v>17</v>
      </c>
      <c r="AB73" s="1347">
        <v>38560</v>
      </c>
      <c r="AC73" s="1347">
        <v>162176</v>
      </c>
      <c r="AD73" s="1347">
        <v>57988</v>
      </c>
      <c r="AE73" s="1347">
        <v>23455</v>
      </c>
      <c r="AF73" s="1347">
        <v>4945</v>
      </c>
      <c r="AG73" s="1347">
        <v>166929</v>
      </c>
      <c r="AH73" s="2762">
        <v>14.90391</v>
      </c>
      <c r="AI73" s="2762">
        <v>62.683010000000003</v>
      </c>
      <c r="AJ73" s="2762">
        <v>22.413070000000001</v>
      </c>
      <c r="AK73" s="2762">
        <v>28.760760000000001</v>
      </c>
      <c r="AL73" s="2762">
        <v>9.0656499999999998</v>
      </c>
      <c r="AM73" s="2762">
        <v>1.9113</v>
      </c>
      <c r="AN73" s="2762">
        <v>6.5700000000000003E-3</v>
      </c>
      <c r="AO73" s="2762">
        <v>64.520110000000003</v>
      </c>
      <c r="AP73" s="2762">
        <v>43.421309999999998</v>
      </c>
      <c r="AQ73" s="2762">
        <v>43.72822</v>
      </c>
    </row>
    <row r="74" spans="1:43">
      <c r="A74">
        <v>3307</v>
      </c>
      <c r="B74">
        <v>2</v>
      </c>
      <c r="C74">
        <v>28202</v>
      </c>
      <c r="D74">
        <v>2</v>
      </c>
      <c r="E74" s="97" t="s">
        <v>187</v>
      </c>
      <c r="F74" s="1347">
        <v>219059</v>
      </c>
      <c r="G74" s="1347">
        <v>8545</v>
      </c>
      <c r="H74" s="1347">
        <v>8435</v>
      </c>
      <c r="I74" s="1347">
        <v>8872</v>
      </c>
      <c r="J74" s="1347">
        <v>9645</v>
      </c>
      <c r="K74" s="1347">
        <v>10387</v>
      </c>
      <c r="L74" s="1347">
        <v>11951</v>
      </c>
      <c r="M74" s="1347">
        <v>13556</v>
      </c>
      <c r="N74" s="1347">
        <v>15629</v>
      </c>
      <c r="O74" s="1347">
        <v>18869</v>
      </c>
      <c r="P74" s="1347">
        <v>16917</v>
      </c>
      <c r="Q74" s="1347">
        <v>14130</v>
      </c>
      <c r="R74" s="1347">
        <v>12534</v>
      </c>
      <c r="S74" s="1347">
        <v>14562</v>
      </c>
      <c r="T74" s="1347">
        <v>17845</v>
      </c>
      <c r="U74" s="1347">
        <v>14806</v>
      </c>
      <c r="V74" s="1347">
        <v>11007</v>
      </c>
      <c r="W74" s="1347">
        <v>7083</v>
      </c>
      <c r="X74" s="1347">
        <v>3249</v>
      </c>
      <c r="Y74" s="1347">
        <v>860</v>
      </c>
      <c r="Z74" s="1347">
        <v>153</v>
      </c>
      <c r="AA74" s="1347">
        <v>24</v>
      </c>
      <c r="AB74" s="1347">
        <v>25852</v>
      </c>
      <c r="AC74" s="1347">
        <v>138180</v>
      </c>
      <c r="AD74" s="1347">
        <v>55027</v>
      </c>
      <c r="AE74" s="1347">
        <v>22376</v>
      </c>
      <c r="AF74" s="1347">
        <v>4286</v>
      </c>
      <c r="AG74" s="1347">
        <v>146380</v>
      </c>
      <c r="AH74" s="2762">
        <v>11.80139</v>
      </c>
      <c r="AI74" s="2762">
        <v>63.078899999999997</v>
      </c>
      <c r="AJ74" s="2762">
        <v>25.119720000000001</v>
      </c>
      <c r="AK74" s="2762">
        <v>31.767240000000001</v>
      </c>
      <c r="AL74" s="2762">
        <v>10.214600000000001</v>
      </c>
      <c r="AM74" s="2762">
        <v>1.95655</v>
      </c>
      <c r="AN74" s="2762">
        <v>1.0959999999999999E-2</v>
      </c>
      <c r="AO74" s="2762">
        <v>66.822180000000003</v>
      </c>
      <c r="AP74" s="2762">
        <v>45.760300000000001</v>
      </c>
      <c r="AQ74" s="2762">
        <v>45.998489999999997</v>
      </c>
    </row>
    <row r="75" spans="1:43">
      <c r="A75">
        <v>3308</v>
      </c>
      <c r="B75">
        <v>2</v>
      </c>
      <c r="C75">
        <v>28203</v>
      </c>
      <c r="D75">
        <v>2</v>
      </c>
      <c r="E75" s="97" t="s">
        <v>188</v>
      </c>
      <c r="F75" s="1347">
        <v>141801</v>
      </c>
      <c r="G75" s="1347">
        <v>6625</v>
      </c>
      <c r="H75" s="1347">
        <v>6643</v>
      </c>
      <c r="I75" s="1347">
        <v>6952</v>
      </c>
      <c r="J75" s="1347">
        <v>7462</v>
      </c>
      <c r="K75" s="1347">
        <v>6519</v>
      </c>
      <c r="L75" s="1347">
        <v>7787</v>
      </c>
      <c r="M75" s="1347">
        <v>8624</v>
      </c>
      <c r="N75" s="1347">
        <v>9780</v>
      </c>
      <c r="O75" s="1347">
        <v>11814</v>
      </c>
      <c r="P75" s="1347">
        <v>10771</v>
      </c>
      <c r="Q75" s="1347">
        <v>9233</v>
      </c>
      <c r="R75" s="1347">
        <v>8133</v>
      </c>
      <c r="S75" s="1347">
        <v>8937</v>
      </c>
      <c r="T75" s="1347">
        <v>10884</v>
      </c>
      <c r="U75" s="1347">
        <v>8649</v>
      </c>
      <c r="V75" s="1347">
        <v>6191</v>
      </c>
      <c r="W75" s="1347">
        <v>4146</v>
      </c>
      <c r="X75" s="1347">
        <v>1954</v>
      </c>
      <c r="Y75" s="1347">
        <v>587</v>
      </c>
      <c r="Z75" s="1347">
        <v>95</v>
      </c>
      <c r="AA75" s="1347">
        <v>15</v>
      </c>
      <c r="AB75" s="1347">
        <v>20220</v>
      </c>
      <c r="AC75" s="1347">
        <v>89060</v>
      </c>
      <c r="AD75" s="1347">
        <v>32521</v>
      </c>
      <c r="AE75" s="1347">
        <v>12988</v>
      </c>
      <c r="AF75" s="1347">
        <v>2651</v>
      </c>
      <c r="AG75" s="1347">
        <v>92482</v>
      </c>
      <c r="AH75" s="2762">
        <v>14.25942</v>
      </c>
      <c r="AI75" s="2762">
        <v>62.806330000000003</v>
      </c>
      <c r="AJ75" s="2762">
        <v>22.934249999999999</v>
      </c>
      <c r="AK75" s="2762">
        <v>29.236750000000001</v>
      </c>
      <c r="AL75" s="2762">
        <v>9.1593099999999996</v>
      </c>
      <c r="AM75" s="2762">
        <v>1.8695200000000001</v>
      </c>
      <c r="AN75" s="2762">
        <v>1.0580000000000001E-2</v>
      </c>
      <c r="AO75" s="2762">
        <v>65.219570000000004</v>
      </c>
      <c r="AP75" s="2762">
        <v>43.951419999999999</v>
      </c>
      <c r="AQ75" s="2762">
        <v>44.459870000000002</v>
      </c>
    </row>
    <row r="76" spans="1:43">
      <c r="A76">
        <v>3309</v>
      </c>
      <c r="B76">
        <v>2</v>
      </c>
      <c r="C76">
        <v>28204</v>
      </c>
      <c r="D76">
        <v>2</v>
      </c>
      <c r="E76" s="97" t="s">
        <v>189</v>
      </c>
      <c r="F76" s="1347">
        <v>228354</v>
      </c>
      <c r="G76" s="1347">
        <v>10769</v>
      </c>
      <c r="H76" s="1347">
        <v>11580</v>
      </c>
      <c r="I76" s="1347">
        <v>12551</v>
      </c>
      <c r="J76" s="1347">
        <v>13300</v>
      </c>
      <c r="K76" s="1347">
        <v>11552</v>
      </c>
      <c r="L76" s="1347">
        <v>10818</v>
      </c>
      <c r="M76" s="1347">
        <v>12946</v>
      </c>
      <c r="N76" s="1347">
        <v>15587</v>
      </c>
      <c r="O76" s="1347">
        <v>20230</v>
      </c>
      <c r="P76" s="1347">
        <v>18758</v>
      </c>
      <c r="Q76" s="1347">
        <v>15799</v>
      </c>
      <c r="R76" s="1347">
        <v>12742</v>
      </c>
      <c r="S76" s="1347">
        <v>13121</v>
      </c>
      <c r="T76" s="1347">
        <v>16269</v>
      </c>
      <c r="U76" s="1347">
        <v>12357</v>
      </c>
      <c r="V76" s="1347">
        <v>9234</v>
      </c>
      <c r="W76" s="1347">
        <v>6417</v>
      </c>
      <c r="X76" s="1347">
        <v>3174</v>
      </c>
      <c r="Y76" s="1347">
        <v>945</v>
      </c>
      <c r="Z76" s="1347">
        <v>178</v>
      </c>
      <c r="AA76" s="1347">
        <v>27</v>
      </c>
      <c r="AB76" s="1347">
        <v>34900</v>
      </c>
      <c r="AC76" s="1347">
        <v>144853</v>
      </c>
      <c r="AD76" s="1347">
        <v>48601</v>
      </c>
      <c r="AE76" s="1347">
        <v>19975</v>
      </c>
      <c r="AF76" s="1347">
        <v>4324</v>
      </c>
      <c r="AG76" s="1347">
        <v>147822</v>
      </c>
      <c r="AH76" s="2762">
        <v>15.283289999999999</v>
      </c>
      <c r="AI76" s="2762">
        <v>63.433529999999998</v>
      </c>
      <c r="AJ76" s="2762">
        <v>21.283180000000002</v>
      </c>
      <c r="AK76" s="2762">
        <v>27.02909</v>
      </c>
      <c r="AL76" s="2762">
        <v>8.7473799999999997</v>
      </c>
      <c r="AM76" s="2762">
        <v>1.8935500000000001</v>
      </c>
      <c r="AN76" s="2762">
        <v>1.1820000000000001E-2</v>
      </c>
      <c r="AO76" s="2762">
        <v>64.733699999999999</v>
      </c>
      <c r="AP76" s="2762">
        <v>42.989600000000003</v>
      </c>
      <c r="AQ76" s="2762">
        <v>43.71123</v>
      </c>
    </row>
    <row r="77" spans="1:43">
      <c r="A77">
        <v>3310</v>
      </c>
      <c r="B77">
        <v>2</v>
      </c>
      <c r="C77">
        <v>28205</v>
      </c>
      <c r="D77">
        <v>2</v>
      </c>
      <c r="E77" s="97" t="s">
        <v>190</v>
      </c>
      <c r="F77" s="1347">
        <v>20992</v>
      </c>
      <c r="G77" s="1347">
        <v>772</v>
      </c>
      <c r="H77" s="1347">
        <v>893</v>
      </c>
      <c r="I77" s="1347">
        <v>1001</v>
      </c>
      <c r="J77" s="1347">
        <v>962</v>
      </c>
      <c r="K77" s="1347">
        <v>643</v>
      </c>
      <c r="L77" s="1347">
        <v>813</v>
      </c>
      <c r="M77" s="1347">
        <v>1013</v>
      </c>
      <c r="N77" s="1347">
        <v>1267</v>
      </c>
      <c r="O77" s="1347">
        <v>1481</v>
      </c>
      <c r="P77" s="1347">
        <v>1339</v>
      </c>
      <c r="Q77" s="1347">
        <v>1342</v>
      </c>
      <c r="R77" s="1347">
        <v>1343</v>
      </c>
      <c r="S77" s="1347">
        <v>1703</v>
      </c>
      <c r="T77" s="1347">
        <v>2044</v>
      </c>
      <c r="U77" s="1347">
        <v>1416</v>
      </c>
      <c r="V77" s="1347">
        <v>1118</v>
      </c>
      <c r="W77" s="1347">
        <v>968</v>
      </c>
      <c r="X77" s="1347">
        <v>622</v>
      </c>
      <c r="Y77" s="1347">
        <v>211</v>
      </c>
      <c r="Z77" s="1347">
        <v>32</v>
      </c>
      <c r="AA77" s="1347">
        <v>9</v>
      </c>
      <c r="AB77" s="1347">
        <v>2666</v>
      </c>
      <c r="AC77" s="1347">
        <v>11906</v>
      </c>
      <c r="AD77" s="1347">
        <v>6420</v>
      </c>
      <c r="AE77" s="1347">
        <v>2960</v>
      </c>
      <c r="AF77" s="1347">
        <v>874</v>
      </c>
      <c r="AG77" s="1347">
        <v>12988</v>
      </c>
      <c r="AH77" s="2762">
        <v>12.70008</v>
      </c>
      <c r="AI77" s="2762">
        <v>56.716839999999998</v>
      </c>
      <c r="AJ77" s="2762">
        <v>30.583079999999999</v>
      </c>
      <c r="AK77" s="2762">
        <v>38.695689999999999</v>
      </c>
      <c r="AL77" s="2762">
        <v>14.10061</v>
      </c>
      <c r="AM77" s="2762">
        <v>4.1634900000000004</v>
      </c>
      <c r="AN77" s="2762">
        <v>4.2869999999999998E-2</v>
      </c>
      <c r="AO77" s="2762">
        <v>61.871189999999999</v>
      </c>
      <c r="AP77" s="2762">
        <v>48.625190000000003</v>
      </c>
      <c r="AQ77" s="2762">
        <v>50.996810000000004</v>
      </c>
    </row>
    <row r="78" spans="1:43">
      <c r="A78">
        <v>3311</v>
      </c>
      <c r="B78">
        <v>2</v>
      </c>
      <c r="C78">
        <v>28206</v>
      </c>
      <c r="D78">
        <v>2</v>
      </c>
      <c r="E78" s="97" t="s">
        <v>191</v>
      </c>
      <c r="F78" s="1347">
        <v>43089</v>
      </c>
      <c r="G78" s="1347">
        <v>1908</v>
      </c>
      <c r="H78" s="1347">
        <v>2215</v>
      </c>
      <c r="I78" s="1347">
        <v>2266</v>
      </c>
      <c r="J78" s="1347">
        <v>2252</v>
      </c>
      <c r="K78" s="1347">
        <v>1728</v>
      </c>
      <c r="L78" s="1347">
        <v>1620</v>
      </c>
      <c r="M78" s="1347">
        <v>2097</v>
      </c>
      <c r="N78" s="1347">
        <v>2609</v>
      </c>
      <c r="O78" s="1347">
        <v>3549</v>
      </c>
      <c r="P78" s="1347">
        <v>3574</v>
      </c>
      <c r="Q78" s="1347">
        <v>3045</v>
      </c>
      <c r="R78" s="1347">
        <v>2642</v>
      </c>
      <c r="S78" s="1347">
        <v>2735</v>
      </c>
      <c r="T78" s="1347">
        <v>3409</v>
      </c>
      <c r="U78" s="1347">
        <v>2603</v>
      </c>
      <c r="V78" s="1347">
        <v>1999</v>
      </c>
      <c r="W78" s="1347">
        <v>1603</v>
      </c>
      <c r="X78" s="1347">
        <v>890</v>
      </c>
      <c r="Y78" s="1347">
        <v>289</v>
      </c>
      <c r="Z78" s="1347">
        <v>52</v>
      </c>
      <c r="AA78" s="1347">
        <v>4</v>
      </c>
      <c r="AB78" s="1347">
        <v>6389</v>
      </c>
      <c r="AC78" s="1347">
        <v>25851</v>
      </c>
      <c r="AD78" s="1347">
        <v>10849</v>
      </c>
      <c r="AE78" s="1347">
        <v>4837</v>
      </c>
      <c r="AF78" s="1347">
        <v>1235</v>
      </c>
      <c r="AG78" s="1347">
        <v>27008</v>
      </c>
      <c r="AH78" s="2762">
        <v>14.827450000000001</v>
      </c>
      <c r="AI78" s="2762">
        <v>59.994430000000001</v>
      </c>
      <c r="AJ78" s="2762">
        <v>25.17812</v>
      </c>
      <c r="AK78" s="2762">
        <v>31.525449999999999</v>
      </c>
      <c r="AL78" s="2762">
        <v>11.2256</v>
      </c>
      <c r="AM78" s="2762">
        <v>2.8661599999999998</v>
      </c>
      <c r="AN78" s="2762">
        <v>9.2800000000000001E-3</v>
      </c>
      <c r="AO78" s="2762">
        <v>62.679569999999998</v>
      </c>
      <c r="AP78" s="2762">
        <v>45.422490000000003</v>
      </c>
      <c r="AQ78" s="2762">
        <v>46.723269999999999</v>
      </c>
    </row>
    <row r="79" spans="1:43">
      <c r="A79">
        <v>3312</v>
      </c>
      <c r="B79">
        <v>2</v>
      </c>
      <c r="C79">
        <v>28207</v>
      </c>
      <c r="D79">
        <v>2</v>
      </c>
      <c r="E79" s="97" t="s">
        <v>192</v>
      </c>
      <c r="F79" s="1347">
        <v>95641</v>
      </c>
      <c r="G79" s="1347">
        <v>4548</v>
      </c>
      <c r="H79" s="1347">
        <v>4834</v>
      </c>
      <c r="I79" s="1347">
        <v>4763</v>
      </c>
      <c r="J79" s="1347">
        <v>5199</v>
      </c>
      <c r="K79" s="1347">
        <v>4991</v>
      </c>
      <c r="L79" s="1347">
        <v>5373</v>
      </c>
      <c r="M79" s="1347">
        <v>5828</v>
      </c>
      <c r="N79" s="1347">
        <v>7038</v>
      </c>
      <c r="O79" s="1347">
        <v>8421</v>
      </c>
      <c r="P79" s="1347">
        <v>7412</v>
      </c>
      <c r="Q79" s="1347">
        <v>6358</v>
      </c>
      <c r="R79" s="1347">
        <v>4912</v>
      </c>
      <c r="S79" s="1347">
        <v>5286</v>
      </c>
      <c r="T79" s="1347">
        <v>6614</v>
      </c>
      <c r="U79" s="1347">
        <v>5435</v>
      </c>
      <c r="V79" s="1347">
        <v>4218</v>
      </c>
      <c r="W79" s="1347">
        <v>2648</v>
      </c>
      <c r="X79" s="1347">
        <v>1309</v>
      </c>
      <c r="Y79" s="1347">
        <v>363</v>
      </c>
      <c r="Z79" s="1347">
        <v>78</v>
      </c>
      <c r="AA79" s="1347">
        <v>13</v>
      </c>
      <c r="AB79" s="1347">
        <v>14145</v>
      </c>
      <c r="AC79" s="1347">
        <v>60818</v>
      </c>
      <c r="AD79" s="1347">
        <v>20678</v>
      </c>
      <c r="AE79" s="1347">
        <v>8629</v>
      </c>
      <c r="AF79" s="1347">
        <v>1763</v>
      </c>
      <c r="AG79" s="1347">
        <v>62233</v>
      </c>
      <c r="AH79" s="2762">
        <v>14.789680000000001</v>
      </c>
      <c r="AI79" s="2762">
        <v>63.589880000000001</v>
      </c>
      <c r="AJ79" s="2762">
        <v>21.620429999999999</v>
      </c>
      <c r="AK79" s="2762">
        <v>27.147349999999999</v>
      </c>
      <c r="AL79" s="2762">
        <v>9.0222800000000003</v>
      </c>
      <c r="AM79" s="2762">
        <v>1.84335</v>
      </c>
      <c r="AN79" s="2762">
        <v>1.359E-2</v>
      </c>
      <c r="AO79" s="2762">
        <v>65.069370000000006</v>
      </c>
      <c r="AP79" s="2762">
        <v>42.959470000000003</v>
      </c>
      <c r="AQ79" s="2762">
        <v>43.134529999999998</v>
      </c>
    </row>
    <row r="80" spans="1:43">
      <c r="A80">
        <v>3313</v>
      </c>
      <c r="B80">
        <v>2</v>
      </c>
      <c r="C80">
        <v>28208</v>
      </c>
      <c r="D80">
        <v>2</v>
      </c>
      <c r="E80" s="97" t="s">
        <v>193</v>
      </c>
      <c r="F80" s="1347">
        <v>14511</v>
      </c>
      <c r="G80" s="1347">
        <v>553</v>
      </c>
      <c r="H80" s="1347">
        <v>603</v>
      </c>
      <c r="I80" s="1347">
        <v>551</v>
      </c>
      <c r="J80" s="1347">
        <v>724</v>
      </c>
      <c r="K80" s="1347">
        <v>626</v>
      </c>
      <c r="L80" s="1347">
        <v>729</v>
      </c>
      <c r="M80" s="1347">
        <v>775</v>
      </c>
      <c r="N80" s="1347">
        <v>880</v>
      </c>
      <c r="O80" s="1347">
        <v>1038</v>
      </c>
      <c r="P80" s="1347">
        <v>863</v>
      </c>
      <c r="Q80" s="1347">
        <v>844</v>
      </c>
      <c r="R80" s="1347">
        <v>827</v>
      </c>
      <c r="S80" s="1347">
        <v>1076</v>
      </c>
      <c r="T80" s="1347">
        <v>1444</v>
      </c>
      <c r="U80" s="1347">
        <v>1126</v>
      </c>
      <c r="V80" s="1347">
        <v>822</v>
      </c>
      <c r="W80" s="1347">
        <v>577</v>
      </c>
      <c r="X80" s="1347">
        <v>311</v>
      </c>
      <c r="Y80" s="1347">
        <v>121</v>
      </c>
      <c r="Z80" s="1347">
        <v>19</v>
      </c>
      <c r="AA80" s="1347">
        <v>2</v>
      </c>
      <c r="AB80" s="1347">
        <v>1707</v>
      </c>
      <c r="AC80" s="1347">
        <v>8382</v>
      </c>
      <c r="AD80" s="1347">
        <v>4422</v>
      </c>
      <c r="AE80" s="1347">
        <v>1852</v>
      </c>
      <c r="AF80" s="1347">
        <v>453</v>
      </c>
      <c r="AG80" s="1347">
        <v>9102</v>
      </c>
      <c r="AH80" s="2762">
        <v>11.763489999999999</v>
      </c>
      <c r="AI80" s="2762">
        <v>57.763080000000002</v>
      </c>
      <c r="AJ80" s="2762">
        <v>30.47343</v>
      </c>
      <c r="AK80" s="2762">
        <v>37.888500000000001</v>
      </c>
      <c r="AL80" s="2762">
        <v>12.762729999999999</v>
      </c>
      <c r="AM80" s="2762">
        <v>3.1217700000000002</v>
      </c>
      <c r="AN80" s="2762">
        <v>1.3780000000000001E-2</v>
      </c>
      <c r="AO80" s="2762">
        <v>62.724829999999997</v>
      </c>
      <c r="AP80" s="2762">
        <v>47.70722</v>
      </c>
      <c r="AQ80" s="2762">
        <v>49.308</v>
      </c>
    </row>
    <row r="81" spans="1:43">
      <c r="A81">
        <v>3314</v>
      </c>
      <c r="B81">
        <v>2</v>
      </c>
      <c r="C81">
        <v>28209</v>
      </c>
      <c r="D81">
        <v>2</v>
      </c>
      <c r="E81" s="97" t="s">
        <v>194</v>
      </c>
      <c r="F81" s="1347">
        <v>39494</v>
      </c>
      <c r="G81" s="1347">
        <v>1637</v>
      </c>
      <c r="H81" s="1347">
        <v>1790</v>
      </c>
      <c r="I81" s="1347">
        <v>2031</v>
      </c>
      <c r="J81" s="1347">
        <v>1888</v>
      </c>
      <c r="K81" s="1347">
        <v>1163</v>
      </c>
      <c r="L81" s="1347">
        <v>1714</v>
      </c>
      <c r="M81" s="1347">
        <v>2076</v>
      </c>
      <c r="N81" s="1347">
        <v>2392</v>
      </c>
      <c r="O81" s="1347">
        <v>2884</v>
      </c>
      <c r="P81" s="1347">
        <v>2503</v>
      </c>
      <c r="Q81" s="1347">
        <v>2507</v>
      </c>
      <c r="R81" s="1347">
        <v>2780</v>
      </c>
      <c r="S81" s="1347">
        <v>3025</v>
      </c>
      <c r="T81" s="1347">
        <v>3368</v>
      </c>
      <c r="U81" s="1347">
        <v>2464</v>
      </c>
      <c r="V81" s="1347">
        <v>2002</v>
      </c>
      <c r="W81" s="1347">
        <v>1732</v>
      </c>
      <c r="X81" s="1347">
        <v>1097</v>
      </c>
      <c r="Y81" s="1347">
        <v>357</v>
      </c>
      <c r="Z81" s="1347">
        <v>78</v>
      </c>
      <c r="AA81" s="1347">
        <v>6</v>
      </c>
      <c r="AB81" s="1347">
        <v>5458</v>
      </c>
      <c r="AC81" s="1347">
        <v>22932</v>
      </c>
      <c r="AD81" s="1347">
        <v>11104</v>
      </c>
      <c r="AE81" s="1347">
        <v>5272</v>
      </c>
      <c r="AF81" s="1347">
        <v>1538</v>
      </c>
      <c r="AG81" s="1347">
        <v>24412</v>
      </c>
      <c r="AH81" s="2762">
        <v>13.81982</v>
      </c>
      <c r="AI81" s="2762">
        <v>58.064520000000002</v>
      </c>
      <c r="AJ81" s="2762">
        <v>28.115659999999998</v>
      </c>
      <c r="AK81" s="2762">
        <v>35.77505</v>
      </c>
      <c r="AL81" s="2762">
        <v>13.34886</v>
      </c>
      <c r="AM81" s="2762">
        <v>3.8942600000000001</v>
      </c>
      <c r="AN81" s="2762">
        <v>1.519E-2</v>
      </c>
      <c r="AO81" s="2762">
        <v>61.811920000000001</v>
      </c>
      <c r="AP81" s="2762">
        <v>47.306829999999998</v>
      </c>
      <c r="AQ81" s="2762">
        <v>49.117330000000003</v>
      </c>
    </row>
    <row r="82" spans="1:43">
      <c r="A82">
        <v>3315</v>
      </c>
      <c r="B82">
        <v>2</v>
      </c>
      <c r="C82">
        <v>28210</v>
      </c>
      <c r="D82">
        <v>2</v>
      </c>
      <c r="E82" s="97" t="s">
        <v>26</v>
      </c>
      <c r="F82" s="1347">
        <v>131170</v>
      </c>
      <c r="G82" s="1347">
        <v>5881</v>
      </c>
      <c r="H82" s="1347">
        <v>6189</v>
      </c>
      <c r="I82" s="1347">
        <v>6752</v>
      </c>
      <c r="J82" s="1347">
        <v>7299</v>
      </c>
      <c r="K82" s="1347">
        <v>6297</v>
      </c>
      <c r="L82" s="1347">
        <v>7482</v>
      </c>
      <c r="M82" s="1347">
        <v>8128</v>
      </c>
      <c r="N82" s="1347">
        <v>9142</v>
      </c>
      <c r="O82" s="1347">
        <v>10978</v>
      </c>
      <c r="P82" s="1347">
        <v>9133</v>
      </c>
      <c r="Q82" s="1347">
        <v>7835</v>
      </c>
      <c r="R82" s="1347">
        <v>7249</v>
      </c>
      <c r="S82" s="1347">
        <v>8795</v>
      </c>
      <c r="T82" s="1347">
        <v>10022</v>
      </c>
      <c r="U82" s="1347">
        <v>8331</v>
      </c>
      <c r="V82" s="1347">
        <v>5761</v>
      </c>
      <c r="W82" s="1347">
        <v>3482</v>
      </c>
      <c r="X82" s="1347">
        <v>1802</v>
      </c>
      <c r="Y82" s="1347">
        <v>521</v>
      </c>
      <c r="Z82" s="1347">
        <v>82</v>
      </c>
      <c r="AA82" s="1347">
        <v>9</v>
      </c>
      <c r="AB82" s="1347">
        <v>18822</v>
      </c>
      <c r="AC82" s="1347">
        <v>82338</v>
      </c>
      <c r="AD82" s="1347">
        <v>30010</v>
      </c>
      <c r="AE82" s="1347">
        <v>11657</v>
      </c>
      <c r="AF82" s="1347">
        <v>2414</v>
      </c>
      <c r="AG82" s="1347">
        <v>85061</v>
      </c>
      <c r="AH82" s="2762">
        <v>14.349320000000001</v>
      </c>
      <c r="AI82" s="2762">
        <v>62.771979999999999</v>
      </c>
      <c r="AJ82" s="2762">
        <v>22.878710000000002</v>
      </c>
      <c r="AK82" s="2762">
        <v>29.583749999999998</v>
      </c>
      <c r="AL82" s="2762">
        <v>8.8869399999999992</v>
      </c>
      <c r="AM82" s="2762">
        <v>1.84036</v>
      </c>
      <c r="AN82" s="2762">
        <v>6.8599999999999998E-3</v>
      </c>
      <c r="AO82" s="2762">
        <v>64.847909999999999</v>
      </c>
      <c r="AP82" s="2762">
        <v>43.705309999999997</v>
      </c>
      <c r="AQ82" s="2762">
        <v>43.794719999999998</v>
      </c>
    </row>
    <row r="83" spans="1:43">
      <c r="A83">
        <v>3316</v>
      </c>
      <c r="B83">
        <v>2</v>
      </c>
      <c r="C83">
        <v>28212</v>
      </c>
      <c r="D83">
        <v>2</v>
      </c>
      <c r="E83" s="97" t="s">
        <v>195</v>
      </c>
      <c r="F83" s="1347">
        <v>23331</v>
      </c>
      <c r="G83" s="1347">
        <v>929</v>
      </c>
      <c r="H83" s="1347">
        <v>1058</v>
      </c>
      <c r="I83" s="1347">
        <v>1193</v>
      </c>
      <c r="J83" s="1347">
        <v>1272</v>
      </c>
      <c r="K83" s="1347">
        <v>975</v>
      </c>
      <c r="L83" s="1347">
        <v>1203</v>
      </c>
      <c r="M83" s="1347">
        <v>1229</v>
      </c>
      <c r="N83" s="1347">
        <v>1422</v>
      </c>
      <c r="O83" s="1347">
        <v>1651</v>
      </c>
      <c r="P83" s="1347">
        <v>1552</v>
      </c>
      <c r="Q83" s="1347">
        <v>1422</v>
      </c>
      <c r="R83" s="1347">
        <v>1434</v>
      </c>
      <c r="S83" s="1347">
        <v>1708</v>
      </c>
      <c r="T83" s="1347">
        <v>2003</v>
      </c>
      <c r="U83" s="1347">
        <v>1520</v>
      </c>
      <c r="V83" s="1347">
        <v>1215</v>
      </c>
      <c r="W83" s="1347">
        <v>880</v>
      </c>
      <c r="X83" s="1347">
        <v>498</v>
      </c>
      <c r="Y83" s="1347">
        <v>137</v>
      </c>
      <c r="Z83" s="1347">
        <v>25</v>
      </c>
      <c r="AA83" s="1347">
        <v>5</v>
      </c>
      <c r="AB83" s="1347">
        <v>3180</v>
      </c>
      <c r="AC83" s="1347">
        <v>13868</v>
      </c>
      <c r="AD83" s="1347">
        <v>6283</v>
      </c>
      <c r="AE83" s="1347">
        <v>2760</v>
      </c>
      <c r="AF83" s="1347">
        <v>665</v>
      </c>
      <c r="AG83" s="1347">
        <v>14599</v>
      </c>
      <c r="AH83" s="2762">
        <v>13.62993</v>
      </c>
      <c r="AI83" s="2762">
        <v>59.44023</v>
      </c>
      <c r="AJ83" s="2762">
        <v>26.929839999999999</v>
      </c>
      <c r="AK83" s="2762">
        <v>34.250570000000003</v>
      </c>
      <c r="AL83" s="2762">
        <v>11.829750000000001</v>
      </c>
      <c r="AM83" s="2762">
        <v>2.8502900000000002</v>
      </c>
      <c r="AN83" s="2762">
        <v>2.1430000000000001E-2</v>
      </c>
      <c r="AO83" s="2762">
        <v>62.573399999999999</v>
      </c>
      <c r="AP83" s="2762">
        <v>46.06183</v>
      </c>
      <c r="AQ83" s="2762">
        <v>47.292279999999998</v>
      </c>
    </row>
    <row r="84" spans="1:43">
      <c r="A84">
        <v>3317</v>
      </c>
      <c r="B84">
        <v>2</v>
      </c>
      <c r="C84">
        <v>28213</v>
      </c>
      <c r="D84">
        <v>2</v>
      </c>
      <c r="E84" s="97" t="s">
        <v>196</v>
      </c>
      <c r="F84" s="1347">
        <v>19512</v>
      </c>
      <c r="G84" s="1347">
        <v>827</v>
      </c>
      <c r="H84" s="1347">
        <v>899</v>
      </c>
      <c r="I84" s="1347">
        <v>989</v>
      </c>
      <c r="J84" s="1347">
        <v>1037</v>
      </c>
      <c r="K84" s="1347">
        <v>726</v>
      </c>
      <c r="L84" s="1347">
        <v>910</v>
      </c>
      <c r="M84" s="1347">
        <v>1017</v>
      </c>
      <c r="N84" s="1347">
        <v>1188</v>
      </c>
      <c r="O84" s="1347">
        <v>1421</v>
      </c>
      <c r="P84" s="1347">
        <v>1306</v>
      </c>
      <c r="Q84" s="1347">
        <v>1288</v>
      </c>
      <c r="R84" s="1347">
        <v>1204</v>
      </c>
      <c r="S84" s="1347">
        <v>1345</v>
      </c>
      <c r="T84" s="1347">
        <v>1611</v>
      </c>
      <c r="U84" s="1347">
        <v>1268</v>
      </c>
      <c r="V84" s="1347">
        <v>1080</v>
      </c>
      <c r="W84" s="1347">
        <v>814</v>
      </c>
      <c r="X84" s="1347">
        <v>431</v>
      </c>
      <c r="Y84" s="1347">
        <v>115</v>
      </c>
      <c r="Z84" s="1347">
        <v>30</v>
      </c>
      <c r="AA84" s="1347">
        <v>6</v>
      </c>
      <c r="AB84" s="1347">
        <v>2715</v>
      </c>
      <c r="AC84" s="1347">
        <v>11442</v>
      </c>
      <c r="AD84" s="1347">
        <v>5355</v>
      </c>
      <c r="AE84" s="1347">
        <v>2476</v>
      </c>
      <c r="AF84" s="1347">
        <v>582</v>
      </c>
      <c r="AG84" s="1347">
        <v>12016</v>
      </c>
      <c r="AH84" s="2762">
        <v>13.91451</v>
      </c>
      <c r="AI84" s="2762">
        <v>58.640839999999997</v>
      </c>
      <c r="AJ84" s="2762">
        <v>27.444649999999999</v>
      </c>
      <c r="AK84" s="2762">
        <v>34.33784</v>
      </c>
      <c r="AL84" s="2762">
        <v>12.689629999999999</v>
      </c>
      <c r="AM84" s="2762">
        <v>2.98278</v>
      </c>
      <c r="AN84" s="2762">
        <v>3.075E-2</v>
      </c>
      <c r="AO84" s="2762">
        <v>61.582619999999999</v>
      </c>
      <c r="AP84" s="2762">
        <v>46.372950000000003</v>
      </c>
      <c r="AQ84" s="2762">
        <v>47.742190000000001</v>
      </c>
    </row>
    <row r="85" spans="1:43">
      <c r="A85">
        <v>3318</v>
      </c>
      <c r="B85">
        <v>2</v>
      </c>
      <c r="C85">
        <v>28214</v>
      </c>
      <c r="D85">
        <v>2</v>
      </c>
      <c r="E85" s="97" t="s">
        <v>197</v>
      </c>
      <c r="F85" s="1347">
        <v>104215</v>
      </c>
      <c r="G85" s="1347">
        <v>4524</v>
      </c>
      <c r="H85" s="1347">
        <v>5084</v>
      </c>
      <c r="I85" s="1347">
        <v>5468</v>
      </c>
      <c r="J85" s="1347">
        <v>5382</v>
      </c>
      <c r="K85" s="1347">
        <v>4432</v>
      </c>
      <c r="L85" s="1347">
        <v>4060</v>
      </c>
      <c r="M85" s="1347">
        <v>5024</v>
      </c>
      <c r="N85" s="1347">
        <v>6613</v>
      </c>
      <c r="O85" s="1347">
        <v>9053</v>
      </c>
      <c r="P85" s="1347">
        <v>8344</v>
      </c>
      <c r="Q85" s="1347">
        <v>7062</v>
      </c>
      <c r="R85" s="1347">
        <v>6042</v>
      </c>
      <c r="S85" s="1347">
        <v>6475</v>
      </c>
      <c r="T85" s="1347">
        <v>8359</v>
      </c>
      <c r="U85" s="1347">
        <v>6790</v>
      </c>
      <c r="V85" s="1347">
        <v>5316</v>
      </c>
      <c r="W85" s="1347">
        <v>3632</v>
      </c>
      <c r="X85" s="1347">
        <v>1865</v>
      </c>
      <c r="Y85" s="1347">
        <v>569</v>
      </c>
      <c r="Z85" s="1347">
        <v>104</v>
      </c>
      <c r="AA85" s="1347">
        <v>17</v>
      </c>
      <c r="AB85" s="1347">
        <v>15076</v>
      </c>
      <c r="AC85" s="1347">
        <v>62487</v>
      </c>
      <c r="AD85" s="1347">
        <v>26652</v>
      </c>
      <c r="AE85" s="1347">
        <v>11503</v>
      </c>
      <c r="AF85" s="1347">
        <v>2555</v>
      </c>
      <c r="AG85" s="1347">
        <v>65464</v>
      </c>
      <c r="AH85" s="2762">
        <v>14.46625</v>
      </c>
      <c r="AI85" s="2762">
        <v>59.959699999999998</v>
      </c>
      <c r="AJ85" s="2762">
        <v>25.57405</v>
      </c>
      <c r="AK85" s="2762">
        <v>31.78717</v>
      </c>
      <c r="AL85" s="2762">
        <v>11.03776</v>
      </c>
      <c r="AM85" s="2762">
        <v>2.45166</v>
      </c>
      <c r="AN85" s="2762">
        <v>1.6310000000000002E-2</v>
      </c>
      <c r="AO85" s="2762">
        <v>62.816290000000002</v>
      </c>
      <c r="AP85" s="2762">
        <v>45.405990000000003</v>
      </c>
      <c r="AQ85" s="2762">
        <v>46.394190000000002</v>
      </c>
    </row>
    <row r="86" spans="1:43">
      <c r="A86">
        <v>3319</v>
      </c>
      <c r="B86">
        <v>2</v>
      </c>
      <c r="C86">
        <v>28215</v>
      </c>
      <c r="D86">
        <v>2</v>
      </c>
      <c r="E86" s="97" t="s">
        <v>198</v>
      </c>
      <c r="F86" s="1347">
        <v>37061</v>
      </c>
      <c r="G86" s="1347">
        <v>1301</v>
      </c>
      <c r="H86" s="1347">
        <v>1527</v>
      </c>
      <c r="I86" s="1347">
        <v>1771</v>
      </c>
      <c r="J86" s="1347">
        <v>1880</v>
      </c>
      <c r="K86" s="1347">
        <v>1537</v>
      </c>
      <c r="L86" s="1347">
        <v>1592</v>
      </c>
      <c r="M86" s="1347">
        <v>1857</v>
      </c>
      <c r="N86" s="1347">
        <v>2220</v>
      </c>
      <c r="O86" s="1347">
        <v>2757</v>
      </c>
      <c r="P86" s="1347">
        <v>2308</v>
      </c>
      <c r="Q86" s="1347">
        <v>2201</v>
      </c>
      <c r="R86" s="1347">
        <v>2277</v>
      </c>
      <c r="S86" s="1347">
        <v>2871</v>
      </c>
      <c r="T86" s="1347">
        <v>3411</v>
      </c>
      <c r="U86" s="1347">
        <v>2943</v>
      </c>
      <c r="V86" s="1347">
        <v>2142</v>
      </c>
      <c r="W86" s="1347">
        <v>1401</v>
      </c>
      <c r="X86" s="1347">
        <v>757</v>
      </c>
      <c r="Y86" s="1347">
        <v>257</v>
      </c>
      <c r="Z86" s="1347">
        <v>45</v>
      </c>
      <c r="AA86" s="1347">
        <v>6</v>
      </c>
      <c r="AB86" s="1347">
        <v>4599</v>
      </c>
      <c r="AC86" s="1347">
        <v>21500</v>
      </c>
      <c r="AD86" s="1347">
        <v>10962</v>
      </c>
      <c r="AE86" s="1347">
        <v>4608</v>
      </c>
      <c r="AF86" s="1347">
        <v>1065</v>
      </c>
      <c r="AG86" s="1347">
        <v>23031</v>
      </c>
      <c r="AH86" s="2762">
        <v>12.409269999999999</v>
      </c>
      <c r="AI86" s="2762">
        <v>58.01247</v>
      </c>
      <c r="AJ86" s="2762">
        <v>29.57826</v>
      </c>
      <c r="AK86" s="2762">
        <v>37.324950000000001</v>
      </c>
      <c r="AL86" s="2762">
        <v>12.43356</v>
      </c>
      <c r="AM86" s="2762">
        <v>2.87364</v>
      </c>
      <c r="AN86" s="2762">
        <v>1.619E-2</v>
      </c>
      <c r="AO86" s="2762">
        <v>62.14349</v>
      </c>
      <c r="AP86" s="2762">
        <v>47.601700000000001</v>
      </c>
      <c r="AQ86" s="2762">
        <v>49.420839999999998</v>
      </c>
    </row>
    <row r="87" spans="1:43">
      <c r="A87">
        <v>3320</v>
      </c>
      <c r="B87">
        <v>2</v>
      </c>
      <c r="C87">
        <v>28216</v>
      </c>
      <c r="D87">
        <v>2</v>
      </c>
      <c r="E87" s="97" t="s">
        <v>199</v>
      </c>
      <c r="F87" s="1347">
        <v>44397</v>
      </c>
      <c r="G87" s="1347">
        <v>1844</v>
      </c>
      <c r="H87" s="1347">
        <v>2057</v>
      </c>
      <c r="I87" s="1347">
        <v>2287</v>
      </c>
      <c r="J87" s="1347">
        <v>2409</v>
      </c>
      <c r="K87" s="1347">
        <v>2363</v>
      </c>
      <c r="L87" s="1347">
        <v>2684</v>
      </c>
      <c r="M87" s="1347">
        <v>2616</v>
      </c>
      <c r="N87" s="1347">
        <v>2865</v>
      </c>
      <c r="O87" s="1347">
        <v>3575</v>
      </c>
      <c r="P87" s="1347">
        <v>2912</v>
      </c>
      <c r="Q87" s="1347">
        <v>2620</v>
      </c>
      <c r="R87" s="1347">
        <v>2419</v>
      </c>
      <c r="S87" s="1347">
        <v>3101</v>
      </c>
      <c r="T87" s="1347">
        <v>3727</v>
      </c>
      <c r="U87" s="1347">
        <v>2958</v>
      </c>
      <c r="V87" s="1347">
        <v>1956</v>
      </c>
      <c r="W87" s="1347">
        <v>1240</v>
      </c>
      <c r="X87" s="1347">
        <v>591</v>
      </c>
      <c r="Y87" s="1347">
        <v>143</v>
      </c>
      <c r="Z87" s="1347">
        <v>27</v>
      </c>
      <c r="AA87" s="1347">
        <v>3</v>
      </c>
      <c r="AB87" s="1347">
        <v>6188</v>
      </c>
      <c r="AC87" s="1347">
        <v>27564</v>
      </c>
      <c r="AD87" s="1347">
        <v>10645</v>
      </c>
      <c r="AE87" s="1347">
        <v>3960</v>
      </c>
      <c r="AF87" s="1347">
        <v>764</v>
      </c>
      <c r="AG87" s="1347">
        <v>28882</v>
      </c>
      <c r="AH87" s="2762">
        <v>13.93788</v>
      </c>
      <c r="AI87" s="2762">
        <v>62.085279999999997</v>
      </c>
      <c r="AJ87" s="2762">
        <v>23.976849999999999</v>
      </c>
      <c r="AK87" s="2762">
        <v>30.961549999999999</v>
      </c>
      <c r="AL87" s="2762">
        <v>8.9195200000000003</v>
      </c>
      <c r="AM87" s="2762">
        <v>1.7208399999999999</v>
      </c>
      <c r="AN87" s="2762">
        <v>6.7600000000000004E-3</v>
      </c>
      <c r="AO87" s="2762">
        <v>65.05395</v>
      </c>
      <c r="AP87" s="2762">
        <v>44.098509999999997</v>
      </c>
      <c r="AQ87" s="2762">
        <v>44.277380000000001</v>
      </c>
    </row>
    <row r="88" spans="1:43">
      <c r="A88">
        <v>3321</v>
      </c>
      <c r="B88">
        <v>2</v>
      </c>
      <c r="C88">
        <v>28217</v>
      </c>
      <c r="D88">
        <v>2</v>
      </c>
      <c r="E88" s="97" t="s">
        <v>200</v>
      </c>
      <c r="F88" s="1347">
        <v>73882</v>
      </c>
      <c r="G88" s="1347">
        <v>3038</v>
      </c>
      <c r="H88" s="1347">
        <v>3494</v>
      </c>
      <c r="I88" s="1347">
        <v>3883</v>
      </c>
      <c r="J88" s="1347">
        <v>4022</v>
      </c>
      <c r="K88" s="1347">
        <v>3017</v>
      </c>
      <c r="L88" s="1347">
        <v>2952</v>
      </c>
      <c r="M88" s="1347">
        <v>3599</v>
      </c>
      <c r="N88" s="1347">
        <v>4371</v>
      </c>
      <c r="O88" s="1347">
        <v>6228</v>
      </c>
      <c r="P88" s="1347">
        <v>5634</v>
      </c>
      <c r="Q88" s="1347">
        <v>4635</v>
      </c>
      <c r="R88" s="1347">
        <v>3729</v>
      </c>
      <c r="S88" s="1347">
        <v>4413</v>
      </c>
      <c r="T88" s="1347">
        <v>5758</v>
      </c>
      <c r="U88" s="1347">
        <v>5502</v>
      </c>
      <c r="V88" s="1347">
        <v>4739</v>
      </c>
      <c r="W88" s="1347">
        <v>2968</v>
      </c>
      <c r="X88" s="1347">
        <v>1415</v>
      </c>
      <c r="Y88" s="1347">
        <v>424</v>
      </c>
      <c r="Z88" s="1347">
        <v>57</v>
      </c>
      <c r="AA88" s="1347">
        <v>4</v>
      </c>
      <c r="AB88" s="1347">
        <v>10415</v>
      </c>
      <c r="AC88" s="1347">
        <v>42600</v>
      </c>
      <c r="AD88" s="1347">
        <v>20867</v>
      </c>
      <c r="AE88" s="1347">
        <v>9607</v>
      </c>
      <c r="AF88" s="1347">
        <v>1900</v>
      </c>
      <c r="AG88" s="1347">
        <v>44336</v>
      </c>
      <c r="AH88" s="2762">
        <v>14.0968</v>
      </c>
      <c r="AI88" s="2762">
        <v>57.659509999999997</v>
      </c>
      <c r="AJ88" s="2762">
        <v>28.243690000000001</v>
      </c>
      <c r="AK88" s="2762">
        <v>34.216720000000002</v>
      </c>
      <c r="AL88" s="2762">
        <v>13.003170000000001</v>
      </c>
      <c r="AM88" s="2762">
        <v>2.5716700000000001</v>
      </c>
      <c r="AN88" s="2762">
        <v>5.4099999999999999E-3</v>
      </c>
      <c r="AO88" s="2762">
        <v>60.0092</v>
      </c>
      <c r="AP88" s="2762">
        <v>46.227119999999999</v>
      </c>
      <c r="AQ88" s="2762">
        <v>46.885019999999997</v>
      </c>
    </row>
    <row r="89" spans="1:43">
      <c r="A89">
        <v>3322</v>
      </c>
      <c r="B89">
        <v>2</v>
      </c>
      <c r="C89">
        <v>28218</v>
      </c>
      <c r="D89">
        <v>2</v>
      </c>
      <c r="E89" s="97" t="s">
        <v>201</v>
      </c>
      <c r="F89" s="1347">
        <v>23730</v>
      </c>
      <c r="G89" s="1347">
        <v>1070</v>
      </c>
      <c r="H89" s="1347">
        <v>1251</v>
      </c>
      <c r="I89" s="1347">
        <v>1340</v>
      </c>
      <c r="J89" s="1347">
        <v>1297</v>
      </c>
      <c r="K89" s="1347">
        <v>1116</v>
      </c>
      <c r="L89" s="1347">
        <v>1220</v>
      </c>
      <c r="M89" s="1347">
        <v>1309</v>
      </c>
      <c r="N89" s="1347">
        <v>1564</v>
      </c>
      <c r="O89" s="1347">
        <v>1884</v>
      </c>
      <c r="P89" s="1347">
        <v>1580</v>
      </c>
      <c r="Q89" s="1347">
        <v>1446</v>
      </c>
      <c r="R89" s="1347">
        <v>1406</v>
      </c>
      <c r="S89" s="1347">
        <v>1649</v>
      </c>
      <c r="T89" s="1347">
        <v>1841</v>
      </c>
      <c r="U89" s="1347">
        <v>1401</v>
      </c>
      <c r="V89" s="1347">
        <v>1038</v>
      </c>
      <c r="W89" s="1347">
        <v>766</v>
      </c>
      <c r="X89" s="1347">
        <v>388</v>
      </c>
      <c r="Y89" s="1347">
        <v>140</v>
      </c>
      <c r="Z89" s="1347">
        <v>22</v>
      </c>
      <c r="AA89" s="1347">
        <v>2</v>
      </c>
      <c r="AB89" s="1347">
        <v>3661</v>
      </c>
      <c r="AC89" s="1347">
        <v>14471</v>
      </c>
      <c r="AD89" s="1347">
        <v>5598</v>
      </c>
      <c r="AE89" s="1347">
        <v>2356</v>
      </c>
      <c r="AF89" s="1347">
        <v>552</v>
      </c>
      <c r="AG89" s="1347">
        <v>15015</v>
      </c>
      <c r="AH89" s="2762">
        <v>15.42773</v>
      </c>
      <c r="AI89" s="2762">
        <v>60.981879999999997</v>
      </c>
      <c r="AJ89" s="2762">
        <v>23.590389999999999</v>
      </c>
      <c r="AK89" s="2762">
        <v>30.539400000000001</v>
      </c>
      <c r="AL89" s="2762">
        <v>9.9283599999999996</v>
      </c>
      <c r="AM89" s="2762">
        <v>2.3261699999999998</v>
      </c>
      <c r="AN89" s="2762">
        <v>8.43E-3</v>
      </c>
      <c r="AO89" s="2762">
        <v>63.274340000000002</v>
      </c>
      <c r="AP89" s="2762">
        <v>44.00291</v>
      </c>
      <c r="AQ89" s="2762">
        <v>44.459299999999999</v>
      </c>
    </row>
    <row r="90" spans="1:43">
      <c r="A90">
        <v>3323</v>
      </c>
      <c r="B90">
        <v>2</v>
      </c>
      <c r="C90">
        <v>28219</v>
      </c>
      <c r="D90">
        <v>2</v>
      </c>
      <c r="E90" s="97" t="s">
        <v>202</v>
      </c>
      <c r="F90" s="1347">
        <v>54184</v>
      </c>
      <c r="G90" s="1347">
        <v>2265</v>
      </c>
      <c r="H90" s="1347">
        <v>2563</v>
      </c>
      <c r="I90" s="1347">
        <v>2735</v>
      </c>
      <c r="J90" s="1347">
        <v>3383</v>
      </c>
      <c r="K90" s="1347">
        <v>3424</v>
      </c>
      <c r="L90" s="1347">
        <v>2978</v>
      </c>
      <c r="M90" s="1347">
        <v>2875</v>
      </c>
      <c r="N90" s="1347">
        <v>3076</v>
      </c>
      <c r="O90" s="1347">
        <v>3485</v>
      </c>
      <c r="P90" s="1347">
        <v>3544</v>
      </c>
      <c r="Q90" s="1347">
        <v>4218</v>
      </c>
      <c r="R90" s="1347">
        <v>4290</v>
      </c>
      <c r="S90" s="1347">
        <v>4492</v>
      </c>
      <c r="T90" s="1347">
        <v>4186</v>
      </c>
      <c r="U90" s="1347">
        <v>2620</v>
      </c>
      <c r="V90" s="1347">
        <v>1772</v>
      </c>
      <c r="W90" s="1347">
        <v>1313</v>
      </c>
      <c r="X90" s="1347">
        <v>697</v>
      </c>
      <c r="Y90" s="1347">
        <v>239</v>
      </c>
      <c r="Z90" s="1347">
        <v>26</v>
      </c>
      <c r="AA90" s="1347">
        <v>3</v>
      </c>
      <c r="AB90" s="1347">
        <v>7563</v>
      </c>
      <c r="AC90" s="1347">
        <v>35765</v>
      </c>
      <c r="AD90" s="1347">
        <v>10856</v>
      </c>
      <c r="AE90" s="1347">
        <v>4050</v>
      </c>
      <c r="AF90" s="1347">
        <v>965</v>
      </c>
      <c r="AG90" s="1347">
        <v>36568</v>
      </c>
      <c r="AH90" s="2762">
        <v>13.957990000000001</v>
      </c>
      <c r="AI90" s="2762">
        <v>66.006569999999996</v>
      </c>
      <c r="AJ90" s="2762">
        <v>20.035430000000002</v>
      </c>
      <c r="AK90" s="2762">
        <v>28.325710000000001</v>
      </c>
      <c r="AL90" s="2762">
        <v>7.4745299999999997</v>
      </c>
      <c r="AM90" s="2762">
        <v>1.7809699999999999</v>
      </c>
      <c r="AN90" s="2762">
        <v>5.5399999999999998E-3</v>
      </c>
      <c r="AO90" s="2762">
        <v>67.488560000000007</v>
      </c>
      <c r="AP90" s="2762">
        <v>43.447569999999999</v>
      </c>
      <c r="AQ90" s="2762">
        <v>45.433799999999998</v>
      </c>
    </row>
    <row r="91" spans="1:43">
      <c r="A91">
        <v>3324</v>
      </c>
      <c r="B91">
        <v>2</v>
      </c>
      <c r="C91">
        <v>28220</v>
      </c>
      <c r="D91">
        <v>2</v>
      </c>
      <c r="E91" s="97" t="s">
        <v>203</v>
      </c>
      <c r="F91" s="1347">
        <v>21653</v>
      </c>
      <c r="G91" s="1347">
        <v>719</v>
      </c>
      <c r="H91" s="1347">
        <v>851</v>
      </c>
      <c r="I91" s="1347">
        <v>1052</v>
      </c>
      <c r="J91" s="1347">
        <v>1187</v>
      </c>
      <c r="K91" s="1347">
        <v>949</v>
      </c>
      <c r="L91" s="1347">
        <v>1043</v>
      </c>
      <c r="M91" s="1347">
        <v>1179</v>
      </c>
      <c r="N91" s="1347">
        <v>1243</v>
      </c>
      <c r="O91" s="1347">
        <v>1529</v>
      </c>
      <c r="P91" s="1347">
        <v>1345</v>
      </c>
      <c r="Q91" s="1347">
        <v>1411</v>
      </c>
      <c r="R91" s="1347">
        <v>1495</v>
      </c>
      <c r="S91" s="1347">
        <v>1722</v>
      </c>
      <c r="T91" s="1347">
        <v>1946</v>
      </c>
      <c r="U91" s="1347">
        <v>1411</v>
      </c>
      <c r="V91" s="1347">
        <v>1008</v>
      </c>
      <c r="W91" s="1347">
        <v>825</v>
      </c>
      <c r="X91" s="1347">
        <v>527</v>
      </c>
      <c r="Y91" s="1347">
        <v>173</v>
      </c>
      <c r="Z91" s="1347">
        <v>32</v>
      </c>
      <c r="AA91" s="1347">
        <v>6</v>
      </c>
      <c r="AB91" s="1347">
        <v>2622</v>
      </c>
      <c r="AC91" s="1347">
        <v>13103</v>
      </c>
      <c r="AD91" s="1347">
        <v>5928</v>
      </c>
      <c r="AE91" s="1347">
        <v>2571</v>
      </c>
      <c r="AF91" s="1347">
        <v>738</v>
      </c>
      <c r="AG91" s="1347">
        <v>13862</v>
      </c>
      <c r="AH91" s="2762">
        <v>12.10918</v>
      </c>
      <c r="AI91" s="2762">
        <v>60.513550000000002</v>
      </c>
      <c r="AJ91" s="2762">
        <v>27.377269999999999</v>
      </c>
      <c r="AK91" s="2762">
        <v>35.329979999999999</v>
      </c>
      <c r="AL91" s="2762">
        <v>11.87364</v>
      </c>
      <c r="AM91" s="2762">
        <v>3.4083000000000001</v>
      </c>
      <c r="AN91" s="2762">
        <v>2.7709999999999999E-2</v>
      </c>
      <c r="AO91" s="2762">
        <v>64.018839999999997</v>
      </c>
      <c r="AP91" s="2762">
        <v>47.058210000000003</v>
      </c>
      <c r="AQ91" s="2762">
        <v>48.8322</v>
      </c>
    </row>
    <row r="92" spans="1:43">
      <c r="A92">
        <v>3325</v>
      </c>
      <c r="B92">
        <v>2</v>
      </c>
      <c r="C92">
        <v>28221</v>
      </c>
      <c r="D92">
        <v>2</v>
      </c>
      <c r="E92" s="97" t="s">
        <v>387</v>
      </c>
      <c r="F92" s="1347">
        <v>19760</v>
      </c>
      <c r="G92" s="1347">
        <v>782</v>
      </c>
      <c r="H92" s="1347">
        <v>824</v>
      </c>
      <c r="I92" s="1347">
        <v>927</v>
      </c>
      <c r="J92" s="1347">
        <v>944</v>
      </c>
      <c r="K92" s="1347">
        <v>782</v>
      </c>
      <c r="L92" s="1347">
        <v>862</v>
      </c>
      <c r="M92" s="1347">
        <v>1009</v>
      </c>
      <c r="N92" s="1347">
        <v>1104</v>
      </c>
      <c r="O92" s="1347">
        <v>1313</v>
      </c>
      <c r="P92" s="1347">
        <v>1135</v>
      </c>
      <c r="Q92" s="1347">
        <v>1225</v>
      </c>
      <c r="R92" s="1347">
        <v>1400</v>
      </c>
      <c r="S92" s="1347">
        <v>1680</v>
      </c>
      <c r="T92" s="1347">
        <v>1826</v>
      </c>
      <c r="U92" s="1347">
        <v>1249</v>
      </c>
      <c r="V92" s="1347">
        <v>1025</v>
      </c>
      <c r="W92" s="1347">
        <v>889</v>
      </c>
      <c r="X92" s="1347">
        <v>584</v>
      </c>
      <c r="Y92" s="1347">
        <v>171</v>
      </c>
      <c r="Z92" s="1347">
        <v>26</v>
      </c>
      <c r="AA92" s="1347">
        <v>3</v>
      </c>
      <c r="AB92" s="1347">
        <v>2533</v>
      </c>
      <c r="AC92" s="1347">
        <v>11454</v>
      </c>
      <c r="AD92" s="1347">
        <v>5773</v>
      </c>
      <c r="AE92" s="1347">
        <v>2698</v>
      </c>
      <c r="AF92" s="1347">
        <v>784</v>
      </c>
      <c r="AG92" s="1347">
        <v>12336</v>
      </c>
      <c r="AH92" s="2762">
        <v>12.81883</v>
      </c>
      <c r="AI92" s="2762">
        <v>57.965589999999999</v>
      </c>
      <c r="AJ92" s="2762">
        <v>29.215589999999999</v>
      </c>
      <c r="AK92" s="2762">
        <v>37.717610000000001</v>
      </c>
      <c r="AL92" s="2762">
        <v>13.65385</v>
      </c>
      <c r="AM92" s="2762">
        <v>3.9676100000000001</v>
      </c>
      <c r="AN92" s="2762">
        <v>1.5180000000000001E-2</v>
      </c>
      <c r="AO92" s="2762">
        <v>62.42915</v>
      </c>
      <c r="AP92" s="2762">
        <v>47.917560000000002</v>
      </c>
      <c r="AQ92" s="2762">
        <v>50.811480000000003</v>
      </c>
    </row>
    <row r="93" spans="1:43">
      <c r="A93">
        <v>3326</v>
      </c>
      <c r="B93">
        <v>2</v>
      </c>
      <c r="C93">
        <v>28222</v>
      </c>
      <c r="D93">
        <v>2</v>
      </c>
      <c r="E93" s="97" t="s">
        <v>27</v>
      </c>
      <c r="F93" s="1347">
        <v>11694</v>
      </c>
      <c r="G93" s="1347">
        <v>425</v>
      </c>
      <c r="H93" s="1347">
        <v>491</v>
      </c>
      <c r="I93" s="1347">
        <v>562</v>
      </c>
      <c r="J93" s="1347">
        <v>526</v>
      </c>
      <c r="K93" s="1347">
        <v>301</v>
      </c>
      <c r="L93" s="1347">
        <v>453</v>
      </c>
      <c r="M93" s="1347">
        <v>546</v>
      </c>
      <c r="N93" s="1347">
        <v>638</v>
      </c>
      <c r="O93" s="1347">
        <v>734</v>
      </c>
      <c r="P93" s="1347">
        <v>645</v>
      </c>
      <c r="Q93" s="1347">
        <v>705</v>
      </c>
      <c r="R93" s="1347">
        <v>911</v>
      </c>
      <c r="S93" s="1347">
        <v>988</v>
      </c>
      <c r="T93" s="1347">
        <v>1062</v>
      </c>
      <c r="U93" s="1347">
        <v>862</v>
      </c>
      <c r="V93" s="1347">
        <v>614</v>
      </c>
      <c r="W93" s="1347">
        <v>614</v>
      </c>
      <c r="X93" s="1347">
        <v>439</v>
      </c>
      <c r="Y93" s="1347">
        <v>146</v>
      </c>
      <c r="Z93" s="1347">
        <v>27</v>
      </c>
      <c r="AA93" s="1347">
        <v>5</v>
      </c>
      <c r="AB93" s="1347">
        <v>1478</v>
      </c>
      <c r="AC93" s="1347">
        <v>6447</v>
      </c>
      <c r="AD93" s="1347">
        <v>3769</v>
      </c>
      <c r="AE93" s="1347">
        <v>1845</v>
      </c>
      <c r="AF93" s="1347">
        <v>617</v>
      </c>
      <c r="AG93" s="1347">
        <v>6983</v>
      </c>
      <c r="AH93" s="2762">
        <v>12.638960000000001</v>
      </c>
      <c r="AI93" s="2762">
        <v>55.130839999999999</v>
      </c>
      <c r="AJ93" s="2762">
        <v>32.230200000000004</v>
      </c>
      <c r="AK93" s="2762">
        <v>40.678980000000003</v>
      </c>
      <c r="AL93" s="2762">
        <v>15.77732</v>
      </c>
      <c r="AM93" s="2762">
        <v>5.2762099999999998</v>
      </c>
      <c r="AN93" s="2762">
        <v>4.2759999999999999E-2</v>
      </c>
      <c r="AO93" s="2762">
        <v>59.714379999999998</v>
      </c>
      <c r="AP93" s="2762">
        <v>49.792029999999997</v>
      </c>
      <c r="AQ93" s="2762">
        <v>53.810130000000001</v>
      </c>
    </row>
    <row r="94" spans="1:43">
      <c r="A94">
        <v>3327</v>
      </c>
      <c r="B94">
        <v>2</v>
      </c>
      <c r="C94">
        <v>28223</v>
      </c>
      <c r="D94">
        <v>2</v>
      </c>
      <c r="E94" s="97" t="s">
        <v>28</v>
      </c>
      <c r="F94" s="1347">
        <v>30793</v>
      </c>
      <c r="G94" s="1347">
        <v>1273</v>
      </c>
      <c r="H94" s="1347">
        <v>1355</v>
      </c>
      <c r="I94" s="1347">
        <v>1641</v>
      </c>
      <c r="J94" s="1347">
        <v>1465</v>
      </c>
      <c r="K94" s="1347">
        <v>1093</v>
      </c>
      <c r="L94" s="1347">
        <v>1436</v>
      </c>
      <c r="M94" s="1347">
        <v>1586</v>
      </c>
      <c r="N94" s="1347">
        <v>1920</v>
      </c>
      <c r="O94" s="1347">
        <v>2019</v>
      </c>
      <c r="P94" s="1347">
        <v>1773</v>
      </c>
      <c r="Q94" s="1347">
        <v>1800</v>
      </c>
      <c r="R94" s="1347">
        <v>2078</v>
      </c>
      <c r="S94" s="1347">
        <v>2408</v>
      </c>
      <c r="T94" s="1347">
        <v>2729</v>
      </c>
      <c r="U94" s="1347">
        <v>2028</v>
      </c>
      <c r="V94" s="1347">
        <v>1591</v>
      </c>
      <c r="W94" s="1347">
        <v>1350</v>
      </c>
      <c r="X94" s="1347">
        <v>871</v>
      </c>
      <c r="Y94" s="1347">
        <v>314</v>
      </c>
      <c r="Z94" s="1347">
        <v>59</v>
      </c>
      <c r="AA94" s="1347">
        <v>4</v>
      </c>
      <c r="AB94" s="1347">
        <v>4269</v>
      </c>
      <c r="AC94" s="1347">
        <v>17578</v>
      </c>
      <c r="AD94" s="1347">
        <v>8946</v>
      </c>
      <c r="AE94" s="1347">
        <v>4189</v>
      </c>
      <c r="AF94" s="1347">
        <v>1248</v>
      </c>
      <c r="AG94" s="1347">
        <v>18842</v>
      </c>
      <c r="AH94" s="2762">
        <v>13.86354</v>
      </c>
      <c r="AI94" s="2762">
        <v>57.084400000000002</v>
      </c>
      <c r="AJ94" s="2762">
        <v>29.052060000000001</v>
      </c>
      <c r="AK94" s="2762">
        <v>36.872019999999999</v>
      </c>
      <c r="AL94" s="2762">
        <v>13.60374</v>
      </c>
      <c r="AM94" s="2762">
        <v>4.0528700000000004</v>
      </c>
      <c r="AN94" s="2762">
        <v>1.299E-2</v>
      </c>
      <c r="AO94" s="2762">
        <v>61.189230000000002</v>
      </c>
      <c r="AP94" s="2762">
        <v>47.356720000000003</v>
      </c>
      <c r="AQ94" s="2762">
        <v>49.399639999999998</v>
      </c>
    </row>
    <row r="95" spans="1:43">
      <c r="A95">
        <v>3328</v>
      </c>
      <c r="B95">
        <v>2</v>
      </c>
      <c r="C95">
        <v>28224</v>
      </c>
      <c r="D95">
        <v>2</v>
      </c>
      <c r="E95" s="97" t="s">
        <v>29</v>
      </c>
      <c r="F95" s="1347">
        <v>22445</v>
      </c>
      <c r="G95" s="1347">
        <v>851</v>
      </c>
      <c r="H95" s="1347">
        <v>950</v>
      </c>
      <c r="I95" s="1347">
        <v>1088</v>
      </c>
      <c r="J95" s="1347">
        <v>953</v>
      </c>
      <c r="K95" s="1347">
        <v>727</v>
      </c>
      <c r="L95" s="1347">
        <v>875</v>
      </c>
      <c r="M95" s="1347">
        <v>1119</v>
      </c>
      <c r="N95" s="1347">
        <v>1308</v>
      </c>
      <c r="O95" s="1347">
        <v>1590</v>
      </c>
      <c r="P95" s="1347">
        <v>1377</v>
      </c>
      <c r="Q95" s="1347">
        <v>1400</v>
      </c>
      <c r="R95" s="1347">
        <v>1559</v>
      </c>
      <c r="S95" s="1347">
        <v>1822</v>
      </c>
      <c r="T95" s="1347">
        <v>2139</v>
      </c>
      <c r="U95" s="1347">
        <v>1445</v>
      </c>
      <c r="V95" s="1347">
        <v>1177</v>
      </c>
      <c r="W95" s="1347">
        <v>1107</v>
      </c>
      <c r="X95" s="1347">
        <v>695</v>
      </c>
      <c r="Y95" s="1347">
        <v>206</v>
      </c>
      <c r="Z95" s="1347">
        <v>50</v>
      </c>
      <c r="AA95" s="1347">
        <v>7</v>
      </c>
      <c r="AB95" s="1347">
        <v>2889</v>
      </c>
      <c r="AC95" s="1347">
        <v>12730</v>
      </c>
      <c r="AD95" s="1347">
        <v>6826</v>
      </c>
      <c r="AE95" s="1347">
        <v>3242</v>
      </c>
      <c r="AF95" s="1347">
        <v>958</v>
      </c>
      <c r="AG95" s="1347">
        <v>13916</v>
      </c>
      <c r="AH95" s="2762">
        <v>12.871460000000001</v>
      </c>
      <c r="AI95" s="2762">
        <v>56.716419999999999</v>
      </c>
      <c r="AJ95" s="2762">
        <v>30.412120000000002</v>
      </c>
      <c r="AK95" s="2762">
        <v>38.529739999999997</v>
      </c>
      <c r="AL95" s="2762">
        <v>14.4442</v>
      </c>
      <c r="AM95" s="2762">
        <v>4.2682099999999998</v>
      </c>
      <c r="AN95" s="2762">
        <v>3.1189999999999999E-2</v>
      </c>
      <c r="AO95" s="2762">
        <v>62.000450000000001</v>
      </c>
      <c r="AP95" s="2762">
        <v>48.657719999999998</v>
      </c>
      <c r="AQ95" s="2762">
        <v>51.345880000000001</v>
      </c>
    </row>
    <row r="96" spans="1:43">
      <c r="A96">
        <v>3329</v>
      </c>
      <c r="B96">
        <v>2</v>
      </c>
      <c r="C96">
        <v>28225</v>
      </c>
      <c r="D96">
        <v>2</v>
      </c>
      <c r="E96" s="97" t="s">
        <v>30</v>
      </c>
      <c r="F96" s="1347">
        <v>14810</v>
      </c>
      <c r="G96" s="1347">
        <v>604</v>
      </c>
      <c r="H96" s="1347">
        <v>634</v>
      </c>
      <c r="I96" s="1347">
        <v>777</v>
      </c>
      <c r="J96" s="1347">
        <v>713</v>
      </c>
      <c r="K96" s="1347">
        <v>416</v>
      </c>
      <c r="L96" s="1347">
        <v>648</v>
      </c>
      <c r="M96" s="1347">
        <v>714</v>
      </c>
      <c r="N96" s="1347">
        <v>860</v>
      </c>
      <c r="O96" s="1347">
        <v>974</v>
      </c>
      <c r="P96" s="1347">
        <v>923</v>
      </c>
      <c r="Q96" s="1347">
        <v>919</v>
      </c>
      <c r="R96" s="1347">
        <v>1038</v>
      </c>
      <c r="S96" s="1347">
        <v>1239</v>
      </c>
      <c r="T96" s="1347">
        <v>1269</v>
      </c>
      <c r="U96" s="1347">
        <v>929</v>
      </c>
      <c r="V96" s="1347">
        <v>745</v>
      </c>
      <c r="W96" s="1347">
        <v>685</v>
      </c>
      <c r="X96" s="1347">
        <v>507</v>
      </c>
      <c r="Y96" s="1347">
        <v>182</v>
      </c>
      <c r="Z96" s="1347">
        <v>31</v>
      </c>
      <c r="AA96" s="1347">
        <v>3</v>
      </c>
      <c r="AB96" s="1347">
        <v>2015</v>
      </c>
      <c r="AC96" s="1347">
        <v>8444</v>
      </c>
      <c r="AD96" s="1347">
        <v>4351</v>
      </c>
      <c r="AE96" s="1347">
        <v>2153</v>
      </c>
      <c r="AF96" s="1347">
        <v>723</v>
      </c>
      <c r="AG96" s="1347">
        <v>9000</v>
      </c>
      <c r="AH96" s="2762">
        <v>13.60567</v>
      </c>
      <c r="AI96" s="2762">
        <v>57.015529999999998</v>
      </c>
      <c r="AJ96" s="2762">
        <v>29.378799999999998</v>
      </c>
      <c r="AK96" s="2762">
        <v>37.744770000000003</v>
      </c>
      <c r="AL96" s="2762">
        <v>14.537470000000001</v>
      </c>
      <c r="AM96" s="2762">
        <v>4.8818400000000004</v>
      </c>
      <c r="AN96" s="2762">
        <v>2.026E-2</v>
      </c>
      <c r="AO96" s="2762">
        <v>60.769750000000002</v>
      </c>
      <c r="AP96" s="2762">
        <v>48.13984</v>
      </c>
      <c r="AQ96" s="2762">
        <v>50.759360000000001</v>
      </c>
    </row>
    <row r="97" spans="1:43">
      <c r="A97">
        <v>3330</v>
      </c>
      <c r="B97">
        <v>2</v>
      </c>
      <c r="C97">
        <v>28226</v>
      </c>
      <c r="D97">
        <v>2</v>
      </c>
      <c r="E97" s="97" t="s">
        <v>31</v>
      </c>
      <c r="F97" s="1347">
        <v>20808</v>
      </c>
      <c r="G97" s="1347">
        <v>750</v>
      </c>
      <c r="H97" s="1347">
        <v>837</v>
      </c>
      <c r="I97" s="1347">
        <v>963</v>
      </c>
      <c r="J97" s="1347">
        <v>936</v>
      </c>
      <c r="K97" s="1347">
        <v>727</v>
      </c>
      <c r="L97" s="1347">
        <v>887</v>
      </c>
      <c r="M97" s="1347">
        <v>945</v>
      </c>
      <c r="N97" s="1347">
        <v>1119</v>
      </c>
      <c r="O97" s="1347">
        <v>1333</v>
      </c>
      <c r="P97" s="1347">
        <v>1175</v>
      </c>
      <c r="Q97" s="1347">
        <v>1153</v>
      </c>
      <c r="R97" s="1347">
        <v>1400</v>
      </c>
      <c r="S97" s="1347">
        <v>1776</v>
      </c>
      <c r="T97" s="1347">
        <v>2021</v>
      </c>
      <c r="U97" s="1347">
        <v>1462</v>
      </c>
      <c r="V97" s="1347">
        <v>1239</v>
      </c>
      <c r="W97" s="1347">
        <v>1068</v>
      </c>
      <c r="X97" s="1347">
        <v>697</v>
      </c>
      <c r="Y97" s="1347">
        <v>259</v>
      </c>
      <c r="Z97" s="1347">
        <v>50</v>
      </c>
      <c r="AA97" s="1347">
        <v>11</v>
      </c>
      <c r="AB97" s="1347">
        <v>2550</v>
      </c>
      <c r="AC97" s="1347">
        <v>11451</v>
      </c>
      <c r="AD97" s="1347">
        <v>6807</v>
      </c>
      <c r="AE97" s="1347">
        <v>3324</v>
      </c>
      <c r="AF97" s="1347">
        <v>1017</v>
      </c>
      <c r="AG97" s="1347">
        <v>12536</v>
      </c>
      <c r="AH97" s="2762">
        <v>12.254899999999999</v>
      </c>
      <c r="AI97" s="2762">
        <v>55.03172</v>
      </c>
      <c r="AJ97" s="2762">
        <v>32.713380000000001</v>
      </c>
      <c r="AK97" s="2762">
        <v>41.248559999999998</v>
      </c>
      <c r="AL97" s="2762">
        <v>15.974629999999999</v>
      </c>
      <c r="AM97" s="2762">
        <v>4.8875400000000004</v>
      </c>
      <c r="AN97" s="2762">
        <v>5.2859999999999997E-2</v>
      </c>
      <c r="AO97" s="2762">
        <v>60.24606</v>
      </c>
      <c r="AP97" s="2762">
        <v>49.594679999999997</v>
      </c>
      <c r="AQ97" s="2762">
        <v>53.277059999999999</v>
      </c>
    </row>
    <row r="98" spans="1:43">
      <c r="A98">
        <v>3331</v>
      </c>
      <c r="B98">
        <v>2</v>
      </c>
      <c r="C98">
        <v>28227</v>
      </c>
      <c r="D98">
        <v>2</v>
      </c>
      <c r="E98" s="97" t="s">
        <v>32</v>
      </c>
      <c r="F98" s="1347">
        <v>18024</v>
      </c>
      <c r="G98" s="1347">
        <v>703</v>
      </c>
      <c r="H98" s="1347">
        <v>837</v>
      </c>
      <c r="I98" s="1347">
        <v>946</v>
      </c>
      <c r="J98" s="1347">
        <v>863</v>
      </c>
      <c r="K98" s="1347">
        <v>574</v>
      </c>
      <c r="L98" s="1347">
        <v>760</v>
      </c>
      <c r="M98" s="1347">
        <v>927</v>
      </c>
      <c r="N98" s="1347">
        <v>1050</v>
      </c>
      <c r="O98" s="1347">
        <v>1252</v>
      </c>
      <c r="P98" s="1347">
        <v>989</v>
      </c>
      <c r="Q98" s="1347">
        <v>1097</v>
      </c>
      <c r="R98" s="1347">
        <v>1313</v>
      </c>
      <c r="S98" s="1347">
        <v>1574</v>
      </c>
      <c r="T98" s="1347">
        <v>1638</v>
      </c>
      <c r="U98" s="1347">
        <v>1121</v>
      </c>
      <c r="V98" s="1347">
        <v>910</v>
      </c>
      <c r="W98" s="1347">
        <v>836</v>
      </c>
      <c r="X98" s="1347">
        <v>475</v>
      </c>
      <c r="Y98" s="1347">
        <v>140</v>
      </c>
      <c r="Z98" s="1347">
        <v>17</v>
      </c>
      <c r="AA98" s="1347">
        <v>2</v>
      </c>
      <c r="AB98" s="1347">
        <v>2486</v>
      </c>
      <c r="AC98" s="1347">
        <v>10399</v>
      </c>
      <c r="AD98" s="1347">
        <v>5139</v>
      </c>
      <c r="AE98" s="1347">
        <v>2380</v>
      </c>
      <c r="AF98" s="1347">
        <v>634</v>
      </c>
      <c r="AG98" s="1347">
        <v>11174</v>
      </c>
      <c r="AH98" s="2762">
        <v>13.792719999999999</v>
      </c>
      <c r="AI98" s="2762">
        <v>57.695300000000003</v>
      </c>
      <c r="AJ98" s="2762">
        <v>28.511980000000001</v>
      </c>
      <c r="AK98" s="2762">
        <v>37.244779999999999</v>
      </c>
      <c r="AL98" s="2762">
        <v>13.20462</v>
      </c>
      <c r="AM98" s="2762">
        <v>3.5175299999999998</v>
      </c>
      <c r="AN98" s="2762">
        <v>1.11E-2</v>
      </c>
      <c r="AO98" s="2762">
        <v>61.99512</v>
      </c>
      <c r="AP98" s="2762">
        <v>47.569569999999999</v>
      </c>
      <c r="AQ98" s="2762">
        <v>50.526069999999997</v>
      </c>
    </row>
    <row r="99" spans="1:43">
      <c r="A99">
        <v>3332</v>
      </c>
      <c r="B99">
        <v>2</v>
      </c>
      <c r="C99">
        <v>28228</v>
      </c>
      <c r="D99">
        <v>2</v>
      </c>
      <c r="E99" s="97" t="s">
        <v>33</v>
      </c>
      <c r="F99" s="1347">
        <v>19619</v>
      </c>
      <c r="G99" s="1347">
        <v>867</v>
      </c>
      <c r="H99" s="1347">
        <v>901</v>
      </c>
      <c r="I99" s="1347">
        <v>961</v>
      </c>
      <c r="J99" s="1347">
        <v>1047</v>
      </c>
      <c r="K99" s="1347">
        <v>1035</v>
      </c>
      <c r="L99" s="1347">
        <v>1132</v>
      </c>
      <c r="M99" s="1347">
        <v>1202</v>
      </c>
      <c r="N99" s="1347">
        <v>1336</v>
      </c>
      <c r="O99" s="1347">
        <v>1542</v>
      </c>
      <c r="P99" s="1347">
        <v>1290</v>
      </c>
      <c r="Q99" s="1347">
        <v>1247</v>
      </c>
      <c r="R99" s="1347">
        <v>1239</v>
      </c>
      <c r="S99" s="1347">
        <v>1350</v>
      </c>
      <c r="T99" s="1347">
        <v>1466</v>
      </c>
      <c r="U99" s="1347">
        <v>1036</v>
      </c>
      <c r="V99" s="1347">
        <v>804</v>
      </c>
      <c r="W99" s="1347">
        <v>633</v>
      </c>
      <c r="X99" s="1347">
        <v>368</v>
      </c>
      <c r="Y99" s="1347">
        <v>132</v>
      </c>
      <c r="Z99" s="1347">
        <v>28</v>
      </c>
      <c r="AA99" s="1347">
        <v>3</v>
      </c>
      <c r="AB99" s="1347">
        <v>2729</v>
      </c>
      <c r="AC99" s="1347">
        <v>12420</v>
      </c>
      <c r="AD99" s="1347">
        <v>4470</v>
      </c>
      <c r="AE99" s="1347">
        <v>1968</v>
      </c>
      <c r="AF99" s="1347">
        <v>531</v>
      </c>
      <c r="AG99" s="1347">
        <v>12839</v>
      </c>
      <c r="AH99" s="2762">
        <v>13.909990000000001</v>
      </c>
      <c r="AI99" s="2762">
        <v>63.305979999999998</v>
      </c>
      <c r="AJ99" s="2762">
        <v>22.784040000000001</v>
      </c>
      <c r="AK99" s="2762">
        <v>29.665120000000002</v>
      </c>
      <c r="AL99" s="2762">
        <v>10.031090000000001</v>
      </c>
      <c r="AM99" s="2762">
        <v>2.7065600000000001</v>
      </c>
      <c r="AN99" s="2762">
        <v>1.529E-2</v>
      </c>
      <c r="AO99" s="2762">
        <v>65.441659999999999</v>
      </c>
      <c r="AP99" s="2762">
        <v>44.141930000000002</v>
      </c>
      <c r="AQ99" s="2762">
        <v>44.26632</v>
      </c>
    </row>
    <row r="100" spans="1:43">
      <c r="A100">
        <v>3333</v>
      </c>
      <c r="B100">
        <v>2</v>
      </c>
      <c r="C100">
        <v>28229</v>
      </c>
      <c r="D100">
        <v>2</v>
      </c>
      <c r="E100" s="97" t="s">
        <v>34</v>
      </c>
      <c r="F100" s="1347">
        <v>37260</v>
      </c>
      <c r="G100" s="1347">
        <v>1616</v>
      </c>
      <c r="H100" s="1347">
        <v>1754</v>
      </c>
      <c r="I100" s="1347">
        <v>1877</v>
      </c>
      <c r="J100" s="1347">
        <v>2019</v>
      </c>
      <c r="K100" s="1347">
        <v>1748</v>
      </c>
      <c r="L100" s="1347">
        <v>1800</v>
      </c>
      <c r="M100" s="1347">
        <v>2128</v>
      </c>
      <c r="N100" s="1347">
        <v>2420</v>
      </c>
      <c r="O100" s="1347">
        <v>2844</v>
      </c>
      <c r="P100" s="1347">
        <v>2355</v>
      </c>
      <c r="Q100" s="1347">
        <v>2238</v>
      </c>
      <c r="R100" s="1347">
        <v>2288</v>
      </c>
      <c r="S100" s="1347">
        <v>2782</v>
      </c>
      <c r="T100" s="1347">
        <v>3167</v>
      </c>
      <c r="U100" s="1347">
        <v>2490</v>
      </c>
      <c r="V100" s="1347">
        <v>1669</v>
      </c>
      <c r="W100" s="1347">
        <v>1198</v>
      </c>
      <c r="X100" s="1347">
        <v>650</v>
      </c>
      <c r="Y100" s="1347">
        <v>170</v>
      </c>
      <c r="Z100" s="1347">
        <v>39</v>
      </c>
      <c r="AA100" s="1347">
        <v>8</v>
      </c>
      <c r="AB100" s="1347">
        <v>5247</v>
      </c>
      <c r="AC100" s="1347">
        <v>22622</v>
      </c>
      <c r="AD100" s="1347">
        <v>9391</v>
      </c>
      <c r="AE100" s="1347">
        <v>3734</v>
      </c>
      <c r="AF100" s="1347">
        <v>867</v>
      </c>
      <c r="AG100" s="1347">
        <v>23770</v>
      </c>
      <c r="AH100" s="2762">
        <v>14.082129999999999</v>
      </c>
      <c r="AI100" s="2762">
        <v>60.713900000000002</v>
      </c>
      <c r="AJ100" s="2762">
        <v>25.203970000000002</v>
      </c>
      <c r="AK100" s="2762">
        <v>32.67042</v>
      </c>
      <c r="AL100" s="2762">
        <v>10.021470000000001</v>
      </c>
      <c r="AM100" s="2762">
        <v>2.3268900000000001</v>
      </c>
      <c r="AN100" s="2762">
        <v>2.147E-2</v>
      </c>
      <c r="AO100" s="2762">
        <v>63.79495</v>
      </c>
      <c r="AP100" s="2762">
        <v>45.089689999999997</v>
      </c>
      <c r="AQ100" s="2762">
        <v>45.83137</v>
      </c>
    </row>
    <row r="101" spans="1:43">
      <c r="A101">
        <v>3334</v>
      </c>
      <c r="B101">
        <v>2</v>
      </c>
      <c r="C101">
        <v>28301</v>
      </c>
      <c r="D101">
        <v>3</v>
      </c>
      <c r="E101" s="97" t="s">
        <v>35</v>
      </c>
      <c r="F101" s="1347">
        <v>14550</v>
      </c>
      <c r="G101" s="1347">
        <v>528</v>
      </c>
      <c r="H101" s="1347">
        <v>851</v>
      </c>
      <c r="I101" s="1347">
        <v>1006</v>
      </c>
      <c r="J101" s="1347">
        <v>824</v>
      </c>
      <c r="K101" s="1347">
        <v>538</v>
      </c>
      <c r="L101" s="1347">
        <v>504</v>
      </c>
      <c r="M101" s="1347">
        <v>578</v>
      </c>
      <c r="N101" s="1347">
        <v>871</v>
      </c>
      <c r="O101" s="1347">
        <v>1118</v>
      </c>
      <c r="P101" s="1347">
        <v>1037</v>
      </c>
      <c r="Q101" s="1347">
        <v>920</v>
      </c>
      <c r="R101" s="1347">
        <v>952</v>
      </c>
      <c r="S101" s="1347">
        <v>1220</v>
      </c>
      <c r="T101" s="1347">
        <v>1243</v>
      </c>
      <c r="U101" s="1347">
        <v>996</v>
      </c>
      <c r="V101" s="1347">
        <v>636</v>
      </c>
      <c r="W101" s="1347">
        <v>414</v>
      </c>
      <c r="X101" s="1347">
        <v>220</v>
      </c>
      <c r="Y101" s="1347">
        <v>71</v>
      </c>
      <c r="Z101" s="1347">
        <v>21</v>
      </c>
      <c r="AA101" s="1347">
        <v>2</v>
      </c>
      <c r="AB101" s="1347">
        <v>2385</v>
      </c>
      <c r="AC101" s="1347">
        <v>8562</v>
      </c>
      <c r="AD101" s="1347">
        <v>3603</v>
      </c>
      <c r="AE101" s="1347">
        <v>1364</v>
      </c>
      <c r="AF101" s="1347">
        <v>314</v>
      </c>
      <c r="AG101" s="1347">
        <v>8981</v>
      </c>
      <c r="AH101" s="2762">
        <v>16.391749999999998</v>
      </c>
      <c r="AI101" s="2762">
        <v>58.845359999999999</v>
      </c>
      <c r="AJ101" s="2762">
        <v>24.762889999999999</v>
      </c>
      <c r="AK101" s="2762">
        <v>33.147770000000001</v>
      </c>
      <c r="AL101" s="2762">
        <v>9.3745700000000003</v>
      </c>
      <c r="AM101" s="2762">
        <v>2.15808</v>
      </c>
      <c r="AN101" s="2762">
        <v>1.375E-2</v>
      </c>
      <c r="AO101" s="2762">
        <v>61.725090000000002</v>
      </c>
      <c r="AP101" s="2762">
        <v>45.042610000000003</v>
      </c>
      <c r="AQ101" s="2762">
        <v>46.928269999999998</v>
      </c>
    </row>
    <row r="102" spans="1:43">
      <c r="A102">
        <v>3335</v>
      </c>
      <c r="B102">
        <v>2</v>
      </c>
      <c r="C102">
        <v>28365</v>
      </c>
      <c r="D102">
        <v>3</v>
      </c>
      <c r="E102" s="97" t="s">
        <v>36</v>
      </c>
      <c r="F102" s="1347">
        <v>10208</v>
      </c>
      <c r="G102" s="1347">
        <v>338</v>
      </c>
      <c r="H102" s="1347">
        <v>410</v>
      </c>
      <c r="I102" s="1347">
        <v>598</v>
      </c>
      <c r="J102" s="1347">
        <v>553</v>
      </c>
      <c r="K102" s="1347">
        <v>354</v>
      </c>
      <c r="L102" s="1347">
        <v>413</v>
      </c>
      <c r="M102" s="1347">
        <v>438</v>
      </c>
      <c r="N102" s="1347">
        <v>517</v>
      </c>
      <c r="O102" s="1347">
        <v>680</v>
      </c>
      <c r="P102" s="1347">
        <v>629</v>
      </c>
      <c r="Q102" s="1347">
        <v>653</v>
      </c>
      <c r="R102" s="1347">
        <v>694</v>
      </c>
      <c r="S102" s="1347">
        <v>802</v>
      </c>
      <c r="T102" s="1347">
        <v>915</v>
      </c>
      <c r="U102" s="1347">
        <v>731</v>
      </c>
      <c r="V102" s="1347">
        <v>597</v>
      </c>
      <c r="W102" s="1347">
        <v>470</v>
      </c>
      <c r="X102" s="1347">
        <v>296</v>
      </c>
      <c r="Y102" s="1347">
        <v>97</v>
      </c>
      <c r="Z102" s="1347">
        <v>21</v>
      </c>
      <c r="AA102" s="1347">
        <v>2</v>
      </c>
      <c r="AB102" s="1347">
        <v>1346</v>
      </c>
      <c r="AC102" s="1347">
        <v>5733</v>
      </c>
      <c r="AD102" s="1347">
        <v>3129</v>
      </c>
      <c r="AE102" s="1347">
        <v>1483</v>
      </c>
      <c r="AF102" s="1347">
        <v>416</v>
      </c>
      <c r="AG102" s="1347">
        <v>6095</v>
      </c>
      <c r="AH102" s="2762">
        <v>13.185739999999999</v>
      </c>
      <c r="AI102" s="2762">
        <v>56.161830000000002</v>
      </c>
      <c r="AJ102" s="2762">
        <v>30.652429999999999</v>
      </c>
      <c r="AK102" s="2762">
        <v>38.509010000000004</v>
      </c>
      <c r="AL102" s="2762">
        <v>14.52782</v>
      </c>
      <c r="AM102" s="2762">
        <v>4.07524</v>
      </c>
      <c r="AN102" s="2762">
        <v>1.959E-2</v>
      </c>
      <c r="AO102" s="2762">
        <v>59.708069999999999</v>
      </c>
      <c r="AP102" s="2762">
        <v>48.382539999999999</v>
      </c>
      <c r="AQ102" s="2762">
        <v>51.305790000000002</v>
      </c>
    </row>
    <row r="103" spans="1:43">
      <c r="A103">
        <v>3336</v>
      </c>
      <c r="B103">
        <v>2</v>
      </c>
      <c r="C103">
        <v>28381</v>
      </c>
      <c r="D103">
        <v>3</v>
      </c>
      <c r="E103" s="97" t="s">
        <v>37</v>
      </c>
      <c r="F103" s="1347">
        <v>15218</v>
      </c>
      <c r="G103" s="1347">
        <v>651</v>
      </c>
      <c r="H103" s="1347">
        <v>722</v>
      </c>
      <c r="I103" s="1347">
        <v>774</v>
      </c>
      <c r="J103" s="1347">
        <v>765</v>
      </c>
      <c r="K103" s="1347">
        <v>660</v>
      </c>
      <c r="L103" s="1347">
        <v>675</v>
      </c>
      <c r="M103" s="1347">
        <v>837</v>
      </c>
      <c r="N103" s="1347">
        <v>940</v>
      </c>
      <c r="O103" s="1347">
        <v>1213</v>
      </c>
      <c r="P103" s="1347">
        <v>954</v>
      </c>
      <c r="Q103" s="1347">
        <v>884</v>
      </c>
      <c r="R103" s="1347">
        <v>899</v>
      </c>
      <c r="S103" s="1347">
        <v>1086</v>
      </c>
      <c r="T103" s="1347">
        <v>1450</v>
      </c>
      <c r="U103" s="1347">
        <v>1167</v>
      </c>
      <c r="V103" s="1347">
        <v>753</v>
      </c>
      <c r="W103" s="1347">
        <v>472</v>
      </c>
      <c r="X103" s="1347">
        <v>234</v>
      </c>
      <c r="Y103" s="1347">
        <v>71</v>
      </c>
      <c r="Z103" s="1347">
        <v>10</v>
      </c>
      <c r="AA103" s="1347">
        <v>1</v>
      </c>
      <c r="AB103" s="1347">
        <v>2147</v>
      </c>
      <c r="AC103" s="1347">
        <v>8913</v>
      </c>
      <c r="AD103" s="1347">
        <v>4158</v>
      </c>
      <c r="AE103" s="1347">
        <v>1541</v>
      </c>
      <c r="AF103" s="1347">
        <v>316</v>
      </c>
      <c r="AG103" s="1347">
        <v>9598</v>
      </c>
      <c r="AH103" s="2762">
        <v>14.10829</v>
      </c>
      <c r="AI103" s="2762">
        <v>58.568800000000003</v>
      </c>
      <c r="AJ103" s="2762">
        <v>27.32291</v>
      </c>
      <c r="AK103" s="2762">
        <v>34.45919</v>
      </c>
      <c r="AL103" s="2762">
        <v>10.12617</v>
      </c>
      <c r="AM103" s="2762">
        <v>2.0764900000000002</v>
      </c>
      <c r="AN103" s="2762">
        <v>6.5700000000000003E-3</v>
      </c>
      <c r="AO103" s="2762">
        <v>63.070050000000002</v>
      </c>
      <c r="AP103" s="2762">
        <v>45.767249999999997</v>
      </c>
      <c r="AQ103" s="2762">
        <v>46.698560000000001</v>
      </c>
    </row>
    <row r="104" spans="1:43">
      <c r="A104">
        <v>3337</v>
      </c>
      <c r="B104">
        <v>2</v>
      </c>
      <c r="C104">
        <v>28382</v>
      </c>
      <c r="D104">
        <v>3</v>
      </c>
      <c r="E104" s="97" t="s">
        <v>38</v>
      </c>
      <c r="F104" s="1347">
        <v>16409</v>
      </c>
      <c r="G104" s="1347">
        <v>834</v>
      </c>
      <c r="H104" s="1347">
        <v>855</v>
      </c>
      <c r="I104" s="1347">
        <v>848</v>
      </c>
      <c r="J104" s="1347">
        <v>877</v>
      </c>
      <c r="K104" s="1347">
        <v>809</v>
      </c>
      <c r="L104" s="1347">
        <v>887</v>
      </c>
      <c r="M104" s="1347">
        <v>982</v>
      </c>
      <c r="N104" s="1347">
        <v>1174</v>
      </c>
      <c r="O104" s="1347">
        <v>1385</v>
      </c>
      <c r="P104" s="1347">
        <v>1124</v>
      </c>
      <c r="Q104" s="1347">
        <v>916</v>
      </c>
      <c r="R104" s="1347">
        <v>879</v>
      </c>
      <c r="S104" s="1347">
        <v>1025</v>
      </c>
      <c r="T104" s="1347">
        <v>1269</v>
      </c>
      <c r="U104" s="1347">
        <v>1106</v>
      </c>
      <c r="V104" s="1347">
        <v>754</v>
      </c>
      <c r="W104" s="1347">
        <v>418</v>
      </c>
      <c r="X104" s="1347">
        <v>200</v>
      </c>
      <c r="Y104" s="1347">
        <v>57</v>
      </c>
      <c r="Z104" s="1347">
        <v>7</v>
      </c>
      <c r="AA104" s="1347">
        <v>3</v>
      </c>
      <c r="AB104" s="1347">
        <v>2537</v>
      </c>
      <c r="AC104" s="1347">
        <v>10058</v>
      </c>
      <c r="AD104" s="1347">
        <v>3814</v>
      </c>
      <c r="AE104" s="1347">
        <v>1439</v>
      </c>
      <c r="AF104" s="1347">
        <v>267</v>
      </c>
      <c r="AG104" s="1347">
        <v>10450</v>
      </c>
      <c r="AH104" s="2762">
        <v>15.461029999999999</v>
      </c>
      <c r="AI104" s="2762">
        <v>61.295630000000003</v>
      </c>
      <c r="AJ104" s="2762">
        <v>23.24334</v>
      </c>
      <c r="AK104" s="2762">
        <v>29.489909999999998</v>
      </c>
      <c r="AL104" s="2762">
        <v>8.7695799999999995</v>
      </c>
      <c r="AM104" s="2762">
        <v>1.6271599999999999</v>
      </c>
      <c r="AN104" s="2762">
        <v>1.8280000000000001E-2</v>
      </c>
      <c r="AO104" s="2762">
        <v>63.684559999999998</v>
      </c>
      <c r="AP104" s="2762">
        <v>43.270069999999997</v>
      </c>
      <c r="AQ104" s="2762">
        <v>43.257300000000001</v>
      </c>
    </row>
    <row r="105" spans="1:43">
      <c r="A105">
        <v>3338</v>
      </c>
      <c r="B105">
        <v>2</v>
      </c>
      <c r="C105">
        <v>28442</v>
      </c>
      <c r="D105">
        <v>3</v>
      </c>
      <c r="E105" s="97" t="s">
        <v>39</v>
      </c>
      <c r="F105" s="1347">
        <v>5977</v>
      </c>
      <c r="G105" s="1347">
        <v>179</v>
      </c>
      <c r="H105" s="1347">
        <v>223</v>
      </c>
      <c r="I105" s="1347">
        <v>254</v>
      </c>
      <c r="J105" s="1347">
        <v>328</v>
      </c>
      <c r="K105" s="1347">
        <v>259</v>
      </c>
      <c r="L105" s="1347">
        <v>270</v>
      </c>
      <c r="M105" s="1347">
        <v>284</v>
      </c>
      <c r="N105" s="1347">
        <v>320</v>
      </c>
      <c r="O105" s="1347">
        <v>383</v>
      </c>
      <c r="P105" s="1347">
        <v>316</v>
      </c>
      <c r="Q105" s="1347">
        <v>373</v>
      </c>
      <c r="R105" s="1347">
        <v>437</v>
      </c>
      <c r="S105" s="1347">
        <v>535</v>
      </c>
      <c r="T105" s="1347">
        <v>570</v>
      </c>
      <c r="U105" s="1347">
        <v>432</v>
      </c>
      <c r="V105" s="1347">
        <v>329</v>
      </c>
      <c r="W105" s="1347">
        <v>266</v>
      </c>
      <c r="X105" s="1347">
        <v>160</v>
      </c>
      <c r="Y105" s="1347">
        <v>54</v>
      </c>
      <c r="Z105" s="1347">
        <v>5</v>
      </c>
      <c r="AA105" s="1347">
        <v>0</v>
      </c>
      <c r="AB105" s="1347">
        <v>656</v>
      </c>
      <c r="AC105" s="1347">
        <v>3505</v>
      </c>
      <c r="AD105" s="1347">
        <v>1816</v>
      </c>
      <c r="AE105" s="1347">
        <v>814</v>
      </c>
      <c r="AF105" s="1347">
        <v>219</v>
      </c>
      <c r="AG105" s="1347">
        <v>3747</v>
      </c>
      <c r="AH105" s="2762">
        <v>10.97541</v>
      </c>
      <c r="AI105" s="2762">
        <v>58.641460000000002</v>
      </c>
      <c r="AJ105" s="2762">
        <v>30.383140000000001</v>
      </c>
      <c r="AK105" s="2762">
        <v>39.334110000000003</v>
      </c>
      <c r="AL105" s="2762">
        <v>13.618869999999999</v>
      </c>
      <c r="AM105" s="2762">
        <v>3.66405</v>
      </c>
      <c r="AN105" s="2762">
        <v>0</v>
      </c>
      <c r="AO105" s="2762">
        <v>62.690309999999997</v>
      </c>
      <c r="AP105" s="2762">
        <v>48.776730000000001</v>
      </c>
      <c r="AQ105" s="2762">
        <v>52.276470000000003</v>
      </c>
    </row>
    <row r="106" spans="1:43">
      <c r="A106">
        <v>3339</v>
      </c>
      <c r="B106">
        <v>2</v>
      </c>
      <c r="C106">
        <v>28443</v>
      </c>
      <c r="D106">
        <v>3</v>
      </c>
      <c r="E106" s="97" t="s">
        <v>40</v>
      </c>
      <c r="F106" s="1347">
        <v>9422</v>
      </c>
      <c r="G106" s="1347">
        <v>401</v>
      </c>
      <c r="H106" s="1347">
        <v>448</v>
      </c>
      <c r="I106" s="1347">
        <v>479</v>
      </c>
      <c r="J106" s="1347">
        <v>604</v>
      </c>
      <c r="K106" s="1347">
        <v>551</v>
      </c>
      <c r="L106" s="1347">
        <v>448</v>
      </c>
      <c r="M106" s="1347">
        <v>508</v>
      </c>
      <c r="N106" s="1347">
        <v>612</v>
      </c>
      <c r="O106" s="1347">
        <v>713</v>
      </c>
      <c r="P106" s="1347">
        <v>556</v>
      </c>
      <c r="Q106" s="1347">
        <v>555</v>
      </c>
      <c r="R106" s="1347">
        <v>571</v>
      </c>
      <c r="S106" s="1347">
        <v>632</v>
      </c>
      <c r="T106" s="1347">
        <v>740</v>
      </c>
      <c r="U106" s="1347">
        <v>589</v>
      </c>
      <c r="V106" s="1347">
        <v>395</v>
      </c>
      <c r="W106" s="1347">
        <v>329</v>
      </c>
      <c r="X106" s="1347">
        <v>209</v>
      </c>
      <c r="Y106" s="1347">
        <v>70</v>
      </c>
      <c r="Z106" s="1347">
        <v>11</v>
      </c>
      <c r="AA106" s="1347">
        <v>1</v>
      </c>
      <c r="AB106" s="1347">
        <v>1328</v>
      </c>
      <c r="AC106" s="1347">
        <v>5750</v>
      </c>
      <c r="AD106" s="1347">
        <v>2344</v>
      </c>
      <c r="AE106" s="1347">
        <v>1015</v>
      </c>
      <c r="AF106" s="1347">
        <v>291</v>
      </c>
      <c r="AG106" s="1347">
        <v>5886</v>
      </c>
      <c r="AH106" s="2762">
        <v>14.094670000000001</v>
      </c>
      <c r="AI106" s="2762">
        <v>61.027380000000001</v>
      </c>
      <c r="AJ106" s="2762">
        <v>24.877949999999998</v>
      </c>
      <c r="AK106" s="2762">
        <v>31.585650000000001</v>
      </c>
      <c r="AL106" s="2762">
        <v>10.77266</v>
      </c>
      <c r="AM106" s="2762">
        <v>3.0885199999999999</v>
      </c>
      <c r="AN106" s="2762">
        <v>1.061E-2</v>
      </c>
      <c r="AO106" s="2762">
        <v>62.47081</v>
      </c>
      <c r="AP106" s="2762">
        <v>44.509129999999999</v>
      </c>
      <c r="AQ106" s="2762">
        <v>44.63946</v>
      </c>
    </row>
    <row r="107" spans="1:43">
      <c r="A107">
        <v>3340</v>
      </c>
      <c r="B107">
        <v>2</v>
      </c>
      <c r="C107">
        <v>28446</v>
      </c>
      <c r="D107">
        <v>3</v>
      </c>
      <c r="E107" s="97" t="s">
        <v>41</v>
      </c>
      <c r="F107" s="1347">
        <v>5371</v>
      </c>
      <c r="G107" s="1347">
        <v>164</v>
      </c>
      <c r="H107" s="1347">
        <v>233</v>
      </c>
      <c r="I107" s="1347">
        <v>265</v>
      </c>
      <c r="J107" s="1347">
        <v>275</v>
      </c>
      <c r="K107" s="1347">
        <v>200</v>
      </c>
      <c r="L107" s="1347">
        <v>224</v>
      </c>
      <c r="M107" s="1347">
        <v>247</v>
      </c>
      <c r="N107" s="1347">
        <v>273</v>
      </c>
      <c r="O107" s="1347">
        <v>311</v>
      </c>
      <c r="P107" s="1347">
        <v>317</v>
      </c>
      <c r="Q107" s="1347">
        <v>378</v>
      </c>
      <c r="R107" s="1347">
        <v>354</v>
      </c>
      <c r="S107" s="1347">
        <v>473</v>
      </c>
      <c r="T107" s="1347">
        <v>506</v>
      </c>
      <c r="U107" s="1347">
        <v>397</v>
      </c>
      <c r="V107" s="1347">
        <v>279</v>
      </c>
      <c r="W107" s="1347">
        <v>250</v>
      </c>
      <c r="X107" s="1347">
        <v>156</v>
      </c>
      <c r="Y107" s="1347">
        <v>60</v>
      </c>
      <c r="Z107" s="1347">
        <v>7</v>
      </c>
      <c r="AA107" s="1347">
        <v>2</v>
      </c>
      <c r="AB107" s="1347">
        <v>662</v>
      </c>
      <c r="AC107" s="1347">
        <v>3052</v>
      </c>
      <c r="AD107" s="1347">
        <v>1657</v>
      </c>
      <c r="AE107" s="1347">
        <v>754</v>
      </c>
      <c r="AF107" s="1347">
        <v>225</v>
      </c>
      <c r="AG107" s="1347">
        <v>3283</v>
      </c>
      <c r="AH107" s="2762">
        <v>12.32545</v>
      </c>
      <c r="AI107" s="2762">
        <v>56.823680000000003</v>
      </c>
      <c r="AJ107" s="2762">
        <v>30.85087</v>
      </c>
      <c r="AK107" s="2762">
        <v>39.657420000000002</v>
      </c>
      <c r="AL107" s="2762">
        <v>14.038349999999999</v>
      </c>
      <c r="AM107" s="2762">
        <v>4.1891600000000002</v>
      </c>
      <c r="AN107" s="2762">
        <v>3.7240000000000002E-2</v>
      </c>
      <c r="AO107" s="2762">
        <v>61.124560000000002</v>
      </c>
      <c r="AP107" s="2762">
        <v>48.86083</v>
      </c>
      <c r="AQ107" s="2762">
        <v>52.326390000000004</v>
      </c>
    </row>
    <row r="108" spans="1:43">
      <c r="A108">
        <v>3341</v>
      </c>
      <c r="B108">
        <v>2</v>
      </c>
      <c r="C108">
        <v>28464</v>
      </c>
      <c r="D108">
        <v>3</v>
      </c>
      <c r="E108" s="97" t="s">
        <v>42</v>
      </c>
      <c r="F108" s="1347">
        <v>16369</v>
      </c>
      <c r="G108" s="1347">
        <v>817</v>
      </c>
      <c r="H108" s="1347">
        <v>1022</v>
      </c>
      <c r="I108" s="1347">
        <v>1033</v>
      </c>
      <c r="J108" s="1347">
        <v>850</v>
      </c>
      <c r="K108" s="1347">
        <v>612</v>
      </c>
      <c r="L108" s="1347">
        <v>757</v>
      </c>
      <c r="M108" s="1347">
        <v>929</v>
      </c>
      <c r="N108" s="1347">
        <v>1239</v>
      </c>
      <c r="O108" s="1347">
        <v>1512</v>
      </c>
      <c r="P108" s="1347">
        <v>1092</v>
      </c>
      <c r="Q108" s="1347">
        <v>941</v>
      </c>
      <c r="R108" s="1347">
        <v>802</v>
      </c>
      <c r="S108" s="1347">
        <v>1059</v>
      </c>
      <c r="T108" s="1347">
        <v>1284</v>
      </c>
      <c r="U108" s="1347">
        <v>1039</v>
      </c>
      <c r="V108" s="1347">
        <v>723</v>
      </c>
      <c r="W108" s="1347">
        <v>395</v>
      </c>
      <c r="X108" s="1347">
        <v>191</v>
      </c>
      <c r="Y108" s="1347">
        <v>65</v>
      </c>
      <c r="Z108" s="1347">
        <v>6</v>
      </c>
      <c r="AA108" s="1347">
        <v>1</v>
      </c>
      <c r="AB108" s="1347">
        <v>2872</v>
      </c>
      <c r="AC108" s="1347">
        <v>9793</v>
      </c>
      <c r="AD108" s="1347">
        <v>3704</v>
      </c>
      <c r="AE108" s="1347">
        <v>1381</v>
      </c>
      <c r="AF108" s="1347">
        <v>263</v>
      </c>
      <c r="AG108" s="1347">
        <v>10227</v>
      </c>
      <c r="AH108" s="2762">
        <v>17.545359999999999</v>
      </c>
      <c r="AI108" s="2762">
        <v>59.826500000000003</v>
      </c>
      <c r="AJ108" s="2762">
        <v>22.628139999999998</v>
      </c>
      <c r="AK108" s="2762">
        <v>29.09768</v>
      </c>
      <c r="AL108" s="2762">
        <v>8.4366800000000008</v>
      </c>
      <c r="AM108" s="2762">
        <v>1.6067</v>
      </c>
      <c r="AN108" s="2762">
        <v>6.11E-3</v>
      </c>
      <c r="AO108" s="2762">
        <v>62.477849999999997</v>
      </c>
      <c r="AP108" s="2762">
        <v>42.792380000000001</v>
      </c>
      <c r="AQ108" s="2762">
        <v>43.138300000000001</v>
      </c>
    </row>
    <row r="109" spans="1:43">
      <c r="A109">
        <v>3342</v>
      </c>
      <c r="B109">
        <v>2</v>
      </c>
      <c r="C109">
        <v>28481</v>
      </c>
      <c r="D109">
        <v>3</v>
      </c>
      <c r="E109" s="97" t="s">
        <v>43</v>
      </c>
      <c r="F109" s="1347">
        <v>7329</v>
      </c>
      <c r="G109" s="1347">
        <v>237</v>
      </c>
      <c r="H109" s="1347">
        <v>301</v>
      </c>
      <c r="I109" s="1347">
        <v>357</v>
      </c>
      <c r="J109" s="1347">
        <v>366</v>
      </c>
      <c r="K109" s="1347">
        <v>218</v>
      </c>
      <c r="L109" s="1347">
        <v>318</v>
      </c>
      <c r="M109" s="1347">
        <v>360</v>
      </c>
      <c r="N109" s="1347">
        <v>373</v>
      </c>
      <c r="O109" s="1347">
        <v>490</v>
      </c>
      <c r="P109" s="1347">
        <v>411</v>
      </c>
      <c r="Q109" s="1347">
        <v>472</v>
      </c>
      <c r="R109" s="1347">
        <v>541</v>
      </c>
      <c r="S109" s="1347">
        <v>623</v>
      </c>
      <c r="T109" s="1347">
        <v>774</v>
      </c>
      <c r="U109" s="1347">
        <v>574</v>
      </c>
      <c r="V109" s="1347">
        <v>371</v>
      </c>
      <c r="W109" s="1347">
        <v>303</v>
      </c>
      <c r="X109" s="1347">
        <v>161</v>
      </c>
      <c r="Y109" s="1347">
        <v>66</v>
      </c>
      <c r="Z109" s="1347">
        <v>9</v>
      </c>
      <c r="AA109" s="1347">
        <v>4</v>
      </c>
      <c r="AB109" s="1347">
        <v>895</v>
      </c>
      <c r="AC109" s="1347">
        <v>4172</v>
      </c>
      <c r="AD109" s="1347">
        <v>2262</v>
      </c>
      <c r="AE109" s="1347">
        <v>914</v>
      </c>
      <c r="AF109" s="1347">
        <v>240</v>
      </c>
      <c r="AG109" s="1347">
        <v>4580</v>
      </c>
      <c r="AH109" s="2762">
        <v>12.21176</v>
      </c>
      <c r="AI109" s="2762">
        <v>56.924550000000004</v>
      </c>
      <c r="AJ109" s="2762">
        <v>30.863689999999998</v>
      </c>
      <c r="AK109" s="2762">
        <v>39.364170000000001</v>
      </c>
      <c r="AL109" s="2762">
        <v>12.47101</v>
      </c>
      <c r="AM109" s="2762">
        <v>3.2746599999999999</v>
      </c>
      <c r="AN109" s="2762">
        <v>5.4579999999999997E-2</v>
      </c>
      <c r="AO109" s="2762">
        <v>62.49147</v>
      </c>
      <c r="AP109" s="2762">
        <v>48.718310000000002</v>
      </c>
      <c r="AQ109" s="2762">
        <v>52.386899999999997</v>
      </c>
    </row>
    <row r="110" spans="1:43">
      <c r="A110">
        <v>3343</v>
      </c>
      <c r="B110">
        <v>2</v>
      </c>
      <c r="C110">
        <v>28501</v>
      </c>
      <c r="D110">
        <v>3</v>
      </c>
      <c r="E110" s="97" t="s">
        <v>44</v>
      </c>
      <c r="F110" s="1347">
        <v>8329</v>
      </c>
      <c r="G110" s="1347">
        <v>263</v>
      </c>
      <c r="H110" s="1347">
        <v>299</v>
      </c>
      <c r="I110" s="1347">
        <v>371</v>
      </c>
      <c r="J110" s="1347">
        <v>354</v>
      </c>
      <c r="K110" s="1347">
        <v>244</v>
      </c>
      <c r="L110" s="1347">
        <v>319</v>
      </c>
      <c r="M110" s="1347">
        <v>340</v>
      </c>
      <c r="N110" s="1347">
        <v>473</v>
      </c>
      <c r="O110" s="1347">
        <v>473</v>
      </c>
      <c r="P110" s="1347">
        <v>418</v>
      </c>
      <c r="Q110" s="1347">
        <v>513</v>
      </c>
      <c r="R110" s="1347">
        <v>644</v>
      </c>
      <c r="S110" s="1347">
        <v>819</v>
      </c>
      <c r="T110" s="1347">
        <v>837</v>
      </c>
      <c r="U110" s="1347">
        <v>563</v>
      </c>
      <c r="V110" s="1347">
        <v>510</v>
      </c>
      <c r="W110" s="1347">
        <v>479</v>
      </c>
      <c r="X110" s="1347">
        <v>279</v>
      </c>
      <c r="Y110" s="1347">
        <v>108</v>
      </c>
      <c r="Z110" s="1347">
        <v>20</v>
      </c>
      <c r="AA110" s="1347">
        <v>3</v>
      </c>
      <c r="AB110" s="1347">
        <v>933</v>
      </c>
      <c r="AC110" s="1347">
        <v>4597</v>
      </c>
      <c r="AD110" s="1347">
        <v>2799</v>
      </c>
      <c r="AE110" s="1347">
        <v>1399</v>
      </c>
      <c r="AF110" s="1347">
        <v>410</v>
      </c>
      <c r="AG110" s="1347">
        <v>5080</v>
      </c>
      <c r="AH110" s="2762">
        <v>11.20182</v>
      </c>
      <c r="AI110" s="2762">
        <v>55.192700000000002</v>
      </c>
      <c r="AJ110" s="2762">
        <v>33.605469999999997</v>
      </c>
      <c r="AK110" s="2762">
        <v>43.438589999999998</v>
      </c>
      <c r="AL110" s="2762">
        <v>16.79673</v>
      </c>
      <c r="AM110" s="2762">
        <v>4.9225599999999998</v>
      </c>
      <c r="AN110" s="2762">
        <v>3.6020000000000003E-2</v>
      </c>
      <c r="AO110" s="2762">
        <v>60.991720000000001</v>
      </c>
      <c r="AP110" s="2762">
        <v>51.013629999999999</v>
      </c>
      <c r="AQ110" s="2762">
        <v>55.894500000000001</v>
      </c>
    </row>
    <row r="111" spans="1:43">
      <c r="A111">
        <v>3344</v>
      </c>
      <c r="B111">
        <v>2</v>
      </c>
      <c r="C111">
        <v>28585</v>
      </c>
      <c r="D111">
        <v>3</v>
      </c>
      <c r="E111" s="97" t="s">
        <v>45</v>
      </c>
      <c r="F111" s="1347">
        <v>8659</v>
      </c>
      <c r="G111" s="1347">
        <v>311</v>
      </c>
      <c r="H111" s="1347">
        <v>335</v>
      </c>
      <c r="I111" s="1347">
        <v>430</v>
      </c>
      <c r="J111" s="1347">
        <v>464</v>
      </c>
      <c r="K111" s="1347">
        <v>244</v>
      </c>
      <c r="L111" s="1347">
        <v>295</v>
      </c>
      <c r="M111" s="1347">
        <v>397</v>
      </c>
      <c r="N111" s="1347">
        <v>421</v>
      </c>
      <c r="O111" s="1347">
        <v>513</v>
      </c>
      <c r="P111" s="1347">
        <v>485</v>
      </c>
      <c r="Q111" s="1347">
        <v>571</v>
      </c>
      <c r="R111" s="1347">
        <v>684</v>
      </c>
      <c r="S111" s="1347">
        <v>788</v>
      </c>
      <c r="T111" s="1347">
        <v>724</v>
      </c>
      <c r="U111" s="1347">
        <v>573</v>
      </c>
      <c r="V111" s="1347">
        <v>523</v>
      </c>
      <c r="W111" s="1347">
        <v>488</v>
      </c>
      <c r="X111" s="1347">
        <v>302</v>
      </c>
      <c r="Y111" s="1347">
        <v>91</v>
      </c>
      <c r="Z111" s="1347">
        <v>18</v>
      </c>
      <c r="AA111" s="1347">
        <v>2</v>
      </c>
      <c r="AB111" s="1347">
        <v>1076</v>
      </c>
      <c r="AC111" s="1347">
        <v>4862</v>
      </c>
      <c r="AD111" s="1347">
        <v>2721</v>
      </c>
      <c r="AE111" s="1347">
        <v>1424</v>
      </c>
      <c r="AF111" s="1347">
        <v>413</v>
      </c>
      <c r="AG111" s="1347">
        <v>5122</v>
      </c>
      <c r="AH111" s="2762">
        <v>12.42638</v>
      </c>
      <c r="AI111" s="2762">
        <v>56.14967</v>
      </c>
      <c r="AJ111" s="2762">
        <v>31.423950000000001</v>
      </c>
      <c r="AK111" s="2762">
        <v>40.52431</v>
      </c>
      <c r="AL111" s="2762">
        <v>16.445319999999999</v>
      </c>
      <c r="AM111" s="2762">
        <v>4.7695999999999996</v>
      </c>
      <c r="AN111" s="2762">
        <v>2.3099999999999999E-2</v>
      </c>
      <c r="AO111" s="2762">
        <v>59.152329999999999</v>
      </c>
      <c r="AP111" s="2762">
        <v>49.699559999999998</v>
      </c>
      <c r="AQ111" s="2762">
        <v>53.863280000000003</v>
      </c>
    </row>
    <row r="112" spans="1:43">
      <c r="A112">
        <v>3345</v>
      </c>
      <c r="B112">
        <v>2</v>
      </c>
      <c r="C112">
        <v>28586</v>
      </c>
      <c r="D112">
        <v>3</v>
      </c>
      <c r="E112" s="102" t="s">
        <v>46</v>
      </c>
      <c r="F112" s="1347">
        <v>7007</v>
      </c>
      <c r="G112" s="1347">
        <v>229</v>
      </c>
      <c r="H112" s="1347">
        <v>309</v>
      </c>
      <c r="I112" s="1347">
        <v>341</v>
      </c>
      <c r="J112" s="1347">
        <v>285</v>
      </c>
      <c r="K112" s="1347">
        <v>206</v>
      </c>
      <c r="L112" s="1347">
        <v>276</v>
      </c>
      <c r="M112" s="1347">
        <v>346</v>
      </c>
      <c r="N112" s="1347">
        <v>406</v>
      </c>
      <c r="O112" s="1347">
        <v>393</v>
      </c>
      <c r="P112" s="1347">
        <v>363</v>
      </c>
      <c r="Q112" s="1347">
        <v>414</v>
      </c>
      <c r="R112" s="1347">
        <v>597</v>
      </c>
      <c r="S112" s="1347">
        <v>619</v>
      </c>
      <c r="T112" s="1347">
        <v>670</v>
      </c>
      <c r="U112" s="1347">
        <v>439</v>
      </c>
      <c r="V112" s="1347">
        <v>399</v>
      </c>
      <c r="W112" s="1347">
        <v>395</v>
      </c>
      <c r="X112" s="1347">
        <v>237</v>
      </c>
      <c r="Y112" s="1347">
        <v>68</v>
      </c>
      <c r="Z112" s="1347">
        <v>13</v>
      </c>
      <c r="AA112" s="1347">
        <v>2</v>
      </c>
      <c r="AB112" s="1347">
        <v>879</v>
      </c>
      <c r="AC112" s="1347">
        <v>3905</v>
      </c>
      <c r="AD112" s="1347">
        <v>2223</v>
      </c>
      <c r="AE112" s="1347">
        <v>1114</v>
      </c>
      <c r="AF112" s="1347">
        <v>320</v>
      </c>
      <c r="AG112" s="1347">
        <v>4290</v>
      </c>
      <c r="AH112" s="2762">
        <v>12.544600000000001</v>
      </c>
      <c r="AI112" s="2762">
        <v>55.729979999999998</v>
      </c>
      <c r="AJ112" s="2762">
        <v>31.72542</v>
      </c>
      <c r="AK112" s="2762">
        <v>40.559440000000002</v>
      </c>
      <c r="AL112" s="2762">
        <v>15.898389999999999</v>
      </c>
      <c r="AM112" s="2762">
        <v>4.5668600000000001</v>
      </c>
      <c r="AN112" s="2762">
        <v>2.8539999999999999E-2</v>
      </c>
      <c r="AO112" s="2762">
        <v>61.224490000000003</v>
      </c>
      <c r="AP112" s="2762">
        <v>49.760170000000002</v>
      </c>
      <c r="AQ112" s="2762">
        <v>54.313830000000003</v>
      </c>
    </row>
    <row r="113" spans="1:43">
      <c r="A113">
        <v>5260</v>
      </c>
      <c r="B113">
        <v>3</v>
      </c>
      <c r="C113">
        <v>28000</v>
      </c>
      <c r="D113" t="s">
        <v>1108</v>
      </c>
      <c r="E113" t="s">
        <v>506</v>
      </c>
      <c r="F113" s="1347">
        <v>2893239</v>
      </c>
      <c r="G113" s="1347">
        <v>107204</v>
      </c>
      <c r="H113" s="1347">
        <v>116047</v>
      </c>
      <c r="I113" s="1347">
        <v>123716</v>
      </c>
      <c r="J113" s="1347">
        <v>134668</v>
      </c>
      <c r="K113" s="1347">
        <v>129523</v>
      </c>
      <c r="L113" s="1347">
        <v>134146</v>
      </c>
      <c r="M113" s="1347">
        <v>154787</v>
      </c>
      <c r="N113" s="1347">
        <v>181186</v>
      </c>
      <c r="O113" s="1347">
        <v>221587</v>
      </c>
      <c r="P113" s="1347">
        <v>198152</v>
      </c>
      <c r="Q113" s="1347">
        <v>181223</v>
      </c>
      <c r="R113" s="1347">
        <v>168476</v>
      </c>
      <c r="S113" s="1347">
        <v>190154</v>
      </c>
      <c r="T113" s="1347">
        <v>229266</v>
      </c>
      <c r="U113" s="1347">
        <v>191668</v>
      </c>
      <c r="V113" s="1347">
        <v>155309</v>
      </c>
      <c r="W113" s="1347">
        <v>131443</v>
      </c>
      <c r="X113" s="1347">
        <v>87785</v>
      </c>
      <c r="Y113" s="1347">
        <v>42248</v>
      </c>
      <c r="Z113" s="1347">
        <v>12383</v>
      </c>
      <c r="AA113" s="1347">
        <v>2268</v>
      </c>
      <c r="AB113" s="1347">
        <v>346967</v>
      </c>
      <c r="AC113" s="1347">
        <v>1693902</v>
      </c>
      <c r="AD113" s="1347">
        <v>852370</v>
      </c>
      <c r="AE113" s="1347">
        <v>431436</v>
      </c>
      <c r="AF113" s="1347">
        <v>144684</v>
      </c>
      <c r="AG113" s="1347">
        <v>1788500</v>
      </c>
      <c r="AH113" s="2762">
        <v>11.99234</v>
      </c>
      <c r="AI113" s="2762">
        <v>58.546909999999997</v>
      </c>
      <c r="AJ113" s="2762">
        <v>29.460750000000001</v>
      </c>
      <c r="AK113" s="2762">
        <v>36.033110000000001</v>
      </c>
      <c r="AL113" s="2762">
        <v>14.91187</v>
      </c>
      <c r="AM113" s="2762">
        <v>5.0007599999999996</v>
      </c>
      <c r="AN113" s="2762">
        <v>7.8390000000000001E-2</v>
      </c>
      <c r="AO113" s="2762">
        <v>61.81653</v>
      </c>
      <c r="AP113" s="2762">
        <v>47.908389999999997</v>
      </c>
      <c r="AQ113" s="2762">
        <v>48.439349999999997</v>
      </c>
    </row>
    <row r="114" spans="1:43">
      <c r="A114">
        <v>5261</v>
      </c>
      <c r="B114">
        <v>3</v>
      </c>
      <c r="C114">
        <v>28100</v>
      </c>
      <c r="D114">
        <v>1</v>
      </c>
      <c r="E114" s="92" t="s">
        <v>182</v>
      </c>
      <c r="F114" s="1347">
        <v>810572</v>
      </c>
      <c r="G114" s="1347">
        <v>28430</v>
      </c>
      <c r="H114" s="1347">
        <v>30465</v>
      </c>
      <c r="I114" s="1347">
        <v>31973</v>
      </c>
      <c r="J114" s="1347">
        <v>36124</v>
      </c>
      <c r="K114" s="1347">
        <v>39674</v>
      </c>
      <c r="L114" s="1347">
        <v>40132</v>
      </c>
      <c r="M114" s="1347">
        <v>44884</v>
      </c>
      <c r="N114" s="1347">
        <v>51532</v>
      </c>
      <c r="O114" s="1347">
        <v>62131</v>
      </c>
      <c r="P114" s="1347">
        <v>55238</v>
      </c>
      <c r="Q114" s="1347">
        <v>51071</v>
      </c>
      <c r="R114" s="1347">
        <v>47967</v>
      </c>
      <c r="S114" s="1347">
        <v>52220</v>
      </c>
      <c r="T114" s="1347">
        <v>63504</v>
      </c>
      <c r="U114" s="1347">
        <v>53368</v>
      </c>
      <c r="V114" s="1347">
        <v>44170</v>
      </c>
      <c r="W114" s="1347">
        <v>38013</v>
      </c>
      <c r="X114" s="1347">
        <v>24326</v>
      </c>
      <c r="Y114" s="1347">
        <v>11408</v>
      </c>
      <c r="Z114" s="1347">
        <v>3322</v>
      </c>
      <c r="AA114" s="1347">
        <v>620</v>
      </c>
      <c r="AB114" s="1347">
        <v>90868</v>
      </c>
      <c r="AC114" s="1347">
        <v>480973</v>
      </c>
      <c r="AD114" s="1347">
        <v>238731</v>
      </c>
      <c r="AE114" s="1347">
        <v>121859</v>
      </c>
      <c r="AF114" s="1347">
        <v>39676</v>
      </c>
      <c r="AG114" s="1347">
        <v>508353</v>
      </c>
      <c r="AH114" s="2762">
        <v>11.21036</v>
      </c>
      <c r="AI114" s="2762">
        <v>59.337479999999999</v>
      </c>
      <c r="AJ114" s="2762">
        <v>29.452159999999999</v>
      </c>
      <c r="AK114" s="2762">
        <v>35.894530000000003</v>
      </c>
      <c r="AL114" s="2762">
        <v>15.0337</v>
      </c>
      <c r="AM114" s="2762">
        <v>4.8948200000000002</v>
      </c>
      <c r="AN114" s="2762">
        <v>7.6490000000000002E-2</v>
      </c>
      <c r="AO114" s="2762">
        <v>62.715339999999998</v>
      </c>
      <c r="AP114" s="2762">
        <v>48.05968</v>
      </c>
      <c r="AQ114" s="2762">
        <v>48.44435</v>
      </c>
    </row>
    <row r="115" spans="1:43">
      <c r="A115">
        <v>5262</v>
      </c>
      <c r="B115">
        <v>3</v>
      </c>
      <c r="C115">
        <v>28101</v>
      </c>
      <c r="D115">
        <v>0</v>
      </c>
      <c r="E115" s="93" t="s">
        <v>20</v>
      </c>
      <c r="F115" s="1347">
        <v>112748</v>
      </c>
      <c r="G115" s="1347">
        <v>4341</v>
      </c>
      <c r="H115" s="1347">
        <v>4548</v>
      </c>
      <c r="I115" s="1347">
        <v>4914</v>
      </c>
      <c r="J115" s="1347">
        <v>5600</v>
      </c>
      <c r="K115" s="1347">
        <v>5779</v>
      </c>
      <c r="L115" s="1347">
        <v>5278</v>
      </c>
      <c r="M115" s="1347">
        <v>6314</v>
      </c>
      <c r="N115" s="1347">
        <v>7552</v>
      </c>
      <c r="O115" s="1347">
        <v>9730</v>
      </c>
      <c r="P115" s="1347">
        <v>8812</v>
      </c>
      <c r="Q115" s="1347">
        <v>7644</v>
      </c>
      <c r="R115" s="1347">
        <v>6600</v>
      </c>
      <c r="S115" s="1347">
        <v>6523</v>
      </c>
      <c r="T115" s="1347">
        <v>7828</v>
      </c>
      <c r="U115" s="1347">
        <v>6337</v>
      </c>
      <c r="V115" s="1347">
        <v>5298</v>
      </c>
      <c r="W115" s="1347">
        <v>4718</v>
      </c>
      <c r="X115" s="1347">
        <v>3037</v>
      </c>
      <c r="Y115" s="1347">
        <v>1413</v>
      </c>
      <c r="Z115" s="1347">
        <v>412</v>
      </c>
      <c r="AA115" s="1347">
        <v>70</v>
      </c>
      <c r="AB115" s="1347">
        <v>13803</v>
      </c>
      <c r="AC115" s="1347">
        <v>69832</v>
      </c>
      <c r="AD115" s="1347">
        <v>29113</v>
      </c>
      <c r="AE115" s="1347">
        <v>14948</v>
      </c>
      <c r="AF115" s="1347">
        <v>4932</v>
      </c>
      <c r="AG115" s="1347">
        <v>72060</v>
      </c>
      <c r="AH115" s="2762">
        <v>12.24235</v>
      </c>
      <c r="AI115" s="2762">
        <v>61.936349999999997</v>
      </c>
      <c r="AJ115" s="2762">
        <v>25.821300000000001</v>
      </c>
      <c r="AK115" s="2762">
        <v>31.606770000000001</v>
      </c>
      <c r="AL115" s="2762">
        <v>13.25788</v>
      </c>
      <c r="AM115" s="2762">
        <v>4.3743600000000002</v>
      </c>
      <c r="AN115" s="2762">
        <v>6.2089999999999999E-2</v>
      </c>
      <c r="AO115" s="2762">
        <v>63.912439999999997</v>
      </c>
      <c r="AP115" s="2762">
        <v>46.273359999999997</v>
      </c>
      <c r="AQ115" s="2762">
        <v>46.227370000000001</v>
      </c>
    </row>
    <row r="116" spans="1:43">
      <c r="A116">
        <v>5263</v>
      </c>
      <c r="B116">
        <v>3</v>
      </c>
      <c r="C116">
        <v>28102</v>
      </c>
      <c r="D116">
        <v>0</v>
      </c>
      <c r="E116" s="93" t="s">
        <v>183</v>
      </c>
      <c r="F116" s="1347">
        <v>71786</v>
      </c>
      <c r="G116" s="1347">
        <v>2682</v>
      </c>
      <c r="H116" s="1347">
        <v>2672</v>
      </c>
      <c r="I116" s="1347">
        <v>2775</v>
      </c>
      <c r="J116" s="1347">
        <v>3167</v>
      </c>
      <c r="K116" s="1347">
        <v>4009</v>
      </c>
      <c r="L116" s="1347">
        <v>3739</v>
      </c>
      <c r="M116" s="1347">
        <v>4383</v>
      </c>
      <c r="N116" s="1347">
        <v>4999</v>
      </c>
      <c r="O116" s="1347">
        <v>6039</v>
      </c>
      <c r="P116" s="1347">
        <v>5065</v>
      </c>
      <c r="Q116" s="1347">
        <v>4353</v>
      </c>
      <c r="R116" s="1347">
        <v>3744</v>
      </c>
      <c r="S116" s="1347">
        <v>4082</v>
      </c>
      <c r="T116" s="1347">
        <v>4903</v>
      </c>
      <c r="U116" s="1347">
        <v>4159</v>
      </c>
      <c r="V116" s="1347">
        <v>3707</v>
      </c>
      <c r="W116" s="1347">
        <v>3518</v>
      </c>
      <c r="X116" s="1347">
        <v>2382</v>
      </c>
      <c r="Y116" s="1347">
        <v>1048</v>
      </c>
      <c r="Z116" s="1347">
        <v>284</v>
      </c>
      <c r="AA116" s="1347">
        <v>76</v>
      </c>
      <c r="AB116" s="1347">
        <v>8129</v>
      </c>
      <c r="AC116" s="1347">
        <v>43580</v>
      </c>
      <c r="AD116" s="1347">
        <v>20077</v>
      </c>
      <c r="AE116" s="1347">
        <v>11015</v>
      </c>
      <c r="AF116" s="1347">
        <v>3790</v>
      </c>
      <c r="AG116" s="1347">
        <v>45316</v>
      </c>
      <c r="AH116" s="2762">
        <v>11.32394</v>
      </c>
      <c r="AI116" s="2762">
        <v>60.708219999999997</v>
      </c>
      <c r="AJ116" s="2762">
        <v>27.967849999999999</v>
      </c>
      <c r="AK116" s="2762">
        <v>33.65419</v>
      </c>
      <c r="AL116" s="2762">
        <v>15.34422</v>
      </c>
      <c r="AM116" s="2762">
        <v>5.2795800000000002</v>
      </c>
      <c r="AN116" s="2762">
        <v>0.10587000000000001</v>
      </c>
      <c r="AO116" s="2762">
        <v>63.126510000000003</v>
      </c>
      <c r="AP116" s="2762">
        <v>47.158929999999998</v>
      </c>
      <c r="AQ116" s="2762">
        <v>46.31053</v>
      </c>
    </row>
    <row r="117" spans="1:43">
      <c r="A117">
        <v>5264</v>
      </c>
      <c r="B117">
        <v>3</v>
      </c>
      <c r="C117">
        <v>28105</v>
      </c>
      <c r="D117">
        <v>0</v>
      </c>
      <c r="E117" s="93" t="s">
        <v>22</v>
      </c>
      <c r="F117" s="1347">
        <v>54337</v>
      </c>
      <c r="G117" s="1347">
        <v>1646</v>
      </c>
      <c r="H117" s="1347">
        <v>1618</v>
      </c>
      <c r="I117" s="1347">
        <v>1741</v>
      </c>
      <c r="J117" s="1347">
        <v>1921</v>
      </c>
      <c r="K117" s="1347">
        <v>2563</v>
      </c>
      <c r="L117" s="1347">
        <v>3259</v>
      </c>
      <c r="M117" s="1347">
        <v>3287</v>
      </c>
      <c r="N117" s="1347">
        <v>3252</v>
      </c>
      <c r="O117" s="1347">
        <v>3928</v>
      </c>
      <c r="P117" s="1347">
        <v>3427</v>
      </c>
      <c r="Q117" s="1347">
        <v>3139</v>
      </c>
      <c r="R117" s="1347">
        <v>2965</v>
      </c>
      <c r="S117" s="1347">
        <v>3242</v>
      </c>
      <c r="T117" s="1347">
        <v>4184</v>
      </c>
      <c r="U117" s="1347">
        <v>4033</v>
      </c>
      <c r="V117" s="1347">
        <v>3567</v>
      </c>
      <c r="W117" s="1347">
        <v>3275</v>
      </c>
      <c r="X117" s="1347">
        <v>2028</v>
      </c>
      <c r="Y117" s="1347">
        <v>967</v>
      </c>
      <c r="Z117" s="1347">
        <v>245</v>
      </c>
      <c r="AA117" s="1347">
        <v>50</v>
      </c>
      <c r="AB117" s="1347">
        <v>5005</v>
      </c>
      <c r="AC117" s="1347">
        <v>30983</v>
      </c>
      <c r="AD117" s="1347">
        <v>18349</v>
      </c>
      <c r="AE117" s="1347">
        <v>10132</v>
      </c>
      <c r="AF117" s="1347">
        <v>3290</v>
      </c>
      <c r="AG117" s="1347">
        <v>33246</v>
      </c>
      <c r="AH117" s="2762">
        <v>9.2110299999999992</v>
      </c>
      <c r="AI117" s="2762">
        <v>57.02008</v>
      </c>
      <c r="AJ117" s="2762">
        <v>33.768889999999999</v>
      </c>
      <c r="AK117" s="2762">
        <v>39.73536</v>
      </c>
      <c r="AL117" s="2762">
        <v>18.64659</v>
      </c>
      <c r="AM117" s="2762">
        <v>6.0548099999999998</v>
      </c>
      <c r="AN117" s="2762">
        <v>9.2020000000000005E-2</v>
      </c>
      <c r="AO117" s="2762">
        <v>61.184829999999998</v>
      </c>
      <c r="AP117" s="2762">
        <v>50.268410000000003</v>
      </c>
      <c r="AQ117" s="2762">
        <v>50.757550000000002</v>
      </c>
    </row>
    <row r="118" spans="1:43">
      <c r="A118">
        <v>5265</v>
      </c>
      <c r="B118">
        <v>3</v>
      </c>
      <c r="C118">
        <v>28106</v>
      </c>
      <c r="D118">
        <v>0</v>
      </c>
      <c r="E118" s="93" t="s">
        <v>23</v>
      </c>
      <c r="F118" s="1347">
        <v>52070</v>
      </c>
      <c r="G118" s="1347">
        <v>1446</v>
      </c>
      <c r="H118" s="1347">
        <v>1600</v>
      </c>
      <c r="I118" s="1347">
        <v>1635</v>
      </c>
      <c r="J118" s="1347">
        <v>2064</v>
      </c>
      <c r="K118" s="1347">
        <v>2236</v>
      </c>
      <c r="L118" s="1347">
        <v>2451</v>
      </c>
      <c r="M118" s="1347">
        <v>2528</v>
      </c>
      <c r="N118" s="1347">
        <v>2783</v>
      </c>
      <c r="O118" s="1347">
        <v>3549</v>
      </c>
      <c r="P118" s="1347">
        <v>3265</v>
      </c>
      <c r="Q118" s="1347">
        <v>3107</v>
      </c>
      <c r="R118" s="1347">
        <v>2910</v>
      </c>
      <c r="S118" s="1347">
        <v>3354</v>
      </c>
      <c r="T118" s="1347">
        <v>4364</v>
      </c>
      <c r="U118" s="1347">
        <v>4260</v>
      </c>
      <c r="V118" s="1347">
        <v>3915</v>
      </c>
      <c r="W118" s="1347">
        <v>3347</v>
      </c>
      <c r="X118" s="1347">
        <v>1992</v>
      </c>
      <c r="Y118" s="1347">
        <v>941</v>
      </c>
      <c r="Z118" s="1347">
        <v>276</v>
      </c>
      <c r="AA118" s="1347">
        <v>47</v>
      </c>
      <c r="AB118" s="1347">
        <v>4681</v>
      </c>
      <c r="AC118" s="1347">
        <v>28247</v>
      </c>
      <c r="AD118" s="1347">
        <v>19142</v>
      </c>
      <c r="AE118" s="1347">
        <v>10518</v>
      </c>
      <c r="AF118" s="1347">
        <v>3256</v>
      </c>
      <c r="AG118" s="1347">
        <v>30547</v>
      </c>
      <c r="AH118" s="2762">
        <v>8.9898199999999999</v>
      </c>
      <c r="AI118" s="2762">
        <v>54.248130000000003</v>
      </c>
      <c r="AJ118" s="2762">
        <v>36.762050000000002</v>
      </c>
      <c r="AK118" s="2762">
        <v>43.203380000000003</v>
      </c>
      <c r="AL118" s="2762">
        <v>20.199729999999999</v>
      </c>
      <c r="AM118" s="2762">
        <v>6.25312</v>
      </c>
      <c r="AN118" s="2762">
        <v>9.0260000000000007E-2</v>
      </c>
      <c r="AO118" s="2762">
        <v>58.665260000000004</v>
      </c>
      <c r="AP118" s="2762">
        <v>51.81427</v>
      </c>
      <c r="AQ118" s="2762">
        <v>53.935639999999999</v>
      </c>
    </row>
    <row r="119" spans="1:43">
      <c r="A119">
        <v>5266</v>
      </c>
      <c r="B119">
        <v>3</v>
      </c>
      <c r="C119">
        <v>28107</v>
      </c>
      <c r="D119">
        <v>0</v>
      </c>
      <c r="E119" s="93" t="s">
        <v>24</v>
      </c>
      <c r="F119" s="1347">
        <v>87673</v>
      </c>
      <c r="G119" s="1347">
        <v>2874</v>
      </c>
      <c r="H119" s="1347">
        <v>3099</v>
      </c>
      <c r="I119" s="1347">
        <v>3192</v>
      </c>
      <c r="J119" s="1347">
        <v>3861</v>
      </c>
      <c r="K119" s="1347">
        <v>4336</v>
      </c>
      <c r="L119" s="1347">
        <v>3927</v>
      </c>
      <c r="M119" s="1347">
        <v>4395</v>
      </c>
      <c r="N119" s="1347">
        <v>5129</v>
      </c>
      <c r="O119" s="1347">
        <v>6021</v>
      </c>
      <c r="P119" s="1347">
        <v>5661</v>
      </c>
      <c r="Q119" s="1347">
        <v>5401</v>
      </c>
      <c r="R119" s="1347">
        <v>5168</v>
      </c>
      <c r="S119" s="1347">
        <v>6045</v>
      </c>
      <c r="T119" s="1347">
        <v>7708</v>
      </c>
      <c r="U119" s="1347">
        <v>6656</v>
      </c>
      <c r="V119" s="1347">
        <v>5435</v>
      </c>
      <c r="W119" s="1347">
        <v>4320</v>
      </c>
      <c r="X119" s="1347">
        <v>2789</v>
      </c>
      <c r="Y119" s="1347">
        <v>1228</v>
      </c>
      <c r="Z119" s="1347">
        <v>360</v>
      </c>
      <c r="AA119" s="1347">
        <v>68</v>
      </c>
      <c r="AB119" s="1347">
        <v>9165</v>
      </c>
      <c r="AC119" s="1347">
        <v>49944</v>
      </c>
      <c r="AD119" s="1347">
        <v>28564</v>
      </c>
      <c r="AE119" s="1347">
        <v>14200</v>
      </c>
      <c r="AF119" s="1347">
        <v>4445</v>
      </c>
      <c r="AG119" s="1347">
        <v>53791</v>
      </c>
      <c r="AH119" s="2762">
        <v>10.453620000000001</v>
      </c>
      <c r="AI119" s="2762">
        <v>56.966230000000003</v>
      </c>
      <c r="AJ119" s="2762">
        <v>32.580159999999999</v>
      </c>
      <c r="AK119" s="2762">
        <v>39.475090000000002</v>
      </c>
      <c r="AL119" s="2762">
        <v>16.196549999999998</v>
      </c>
      <c r="AM119" s="2762">
        <v>5.0699800000000002</v>
      </c>
      <c r="AN119" s="2762">
        <v>7.7560000000000004E-2</v>
      </c>
      <c r="AO119" s="2762">
        <v>61.354120000000002</v>
      </c>
      <c r="AP119" s="2762">
        <v>49.50985</v>
      </c>
      <c r="AQ119" s="2762">
        <v>51.206249999999997</v>
      </c>
    </row>
    <row r="120" spans="1:43">
      <c r="A120">
        <v>5267</v>
      </c>
      <c r="B120">
        <v>3</v>
      </c>
      <c r="C120">
        <v>28108</v>
      </c>
      <c r="D120">
        <v>0</v>
      </c>
      <c r="E120" s="93" t="s">
        <v>25</v>
      </c>
      <c r="F120" s="1347">
        <v>116734</v>
      </c>
      <c r="G120" s="1347">
        <v>4519</v>
      </c>
      <c r="H120" s="1347">
        <v>4772</v>
      </c>
      <c r="I120" s="1347">
        <v>4733</v>
      </c>
      <c r="J120" s="1347">
        <v>5092</v>
      </c>
      <c r="K120" s="1347">
        <v>4745</v>
      </c>
      <c r="L120" s="1347">
        <v>5170</v>
      </c>
      <c r="M120" s="1347">
        <v>6256</v>
      </c>
      <c r="N120" s="1347">
        <v>7139</v>
      </c>
      <c r="O120" s="1347">
        <v>8787</v>
      </c>
      <c r="P120" s="1347">
        <v>7705</v>
      </c>
      <c r="Q120" s="1347">
        <v>7156</v>
      </c>
      <c r="R120" s="1347">
        <v>6738</v>
      </c>
      <c r="S120" s="1347">
        <v>7425</v>
      </c>
      <c r="T120" s="1347">
        <v>9417</v>
      </c>
      <c r="U120" s="1347">
        <v>8227</v>
      </c>
      <c r="V120" s="1347">
        <v>6897</v>
      </c>
      <c r="W120" s="1347">
        <v>5893</v>
      </c>
      <c r="X120" s="1347">
        <v>3751</v>
      </c>
      <c r="Y120" s="1347">
        <v>1738</v>
      </c>
      <c r="Z120" s="1347">
        <v>476</v>
      </c>
      <c r="AA120" s="1347">
        <v>98</v>
      </c>
      <c r="AB120" s="1347">
        <v>14024</v>
      </c>
      <c r="AC120" s="1347">
        <v>66213</v>
      </c>
      <c r="AD120" s="1347">
        <v>36497</v>
      </c>
      <c r="AE120" s="1347">
        <v>18853</v>
      </c>
      <c r="AF120" s="1347">
        <v>6063</v>
      </c>
      <c r="AG120" s="1347">
        <v>70538</v>
      </c>
      <c r="AH120" s="2762">
        <v>12.013640000000001</v>
      </c>
      <c r="AI120" s="2762">
        <v>56.721260000000001</v>
      </c>
      <c r="AJ120" s="2762">
        <v>31.2651</v>
      </c>
      <c r="AK120" s="2762">
        <v>37.625709999999998</v>
      </c>
      <c r="AL120" s="2762">
        <v>16.150390000000002</v>
      </c>
      <c r="AM120" s="2762">
        <v>5.1938599999999999</v>
      </c>
      <c r="AN120" s="2762">
        <v>8.3949999999999997E-2</v>
      </c>
      <c r="AO120" s="2762">
        <v>60.426270000000002</v>
      </c>
      <c r="AP120" s="2762">
        <v>48.636470000000003</v>
      </c>
      <c r="AQ120" s="2762">
        <v>49.579709999999999</v>
      </c>
    </row>
    <row r="121" spans="1:43">
      <c r="A121">
        <v>5268</v>
      </c>
      <c r="B121">
        <v>3</v>
      </c>
      <c r="C121">
        <v>28109</v>
      </c>
      <c r="D121">
        <v>0</v>
      </c>
      <c r="E121" s="93" t="s">
        <v>184</v>
      </c>
      <c r="F121" s="1347">
        <v>116022</v>
      </c>
      <c r="G121" s="1347">
        <v>3973</v>
      </c>
      <c r="H121" s="1347">
        <v>4787</v>
      </c>
      <c r="I121" s="1347">
        <v>5127</v>
      </c>
      <c r="J121" s="1347">
        <v>5559</v>
      </c>
      <c r="K121" s="1347">
        <v>5070</v>
      </c>
      <c r="L121" s="1347">
        <v>4837</v>
      </c>
      <c r="M121" s="1347">
        <v>5524</v>
      </c>
      <c r="N121" s="1347">
        <v>6872</v>
      </c>
      <c r="O121" s="1347">
        <v>8686</v>
      </c>
      <c r="P121" s="1347">
        <v>7863</v>
      </c>
      <c r="Q121" s="1347">
        <v>7394</v>
      </c>
      <c r="R121" s="1347">
        <v>7080</v>
      </c>
      <c r="S121" s="1347">
        <v>7979</v>
      </c>
      <c r="T121" s="1347">
        <v>10092</v>
      </c>
      <c r="U121" s="1347">
        <v>8261</v>
      </c>
      <c r="V121" s="1347">
        <v>6437</v>
      </c>
      <c r="W121" s="1347">
        <v>5067</v>
      </c>
      <c r="X121" s="1347">
        <v>3197</v>
      </c>
      <c r="Y121" s="1347">
        <v>1600</v>
      </c>
      <c r="Z121" s="1347">
        <v>534</v>
      </c>
      <c r="AA121" s="1347">
        <v>83</v>
      </c>
      <c r="AB121" s="1347">
        <v>13887</v>
      </c>
      <c r="AC121" s="1347">
        <v>66864</v>
      </c>
      <c r="AD121" s="1347">
        <v>35271</v>
      </c>
      <c r="AE121" s="1347">
        <v>16918</v>
      </c>
      <c r="AF121" s="1347">
        <v>5414</v>
      </c>
      <c r="AG121" s="1347">
        <v>71397</v>
      </c>
      <c r="AH121" s="2762">
        <v>11.969279999999999</v>
      </c>
      <c r="AI121" s="2762">
        <v>57.630450000000003</v>
      </c>
      <c r="AJ121" s="2762">
        <v>30.400269999999999</v>
      </c>
      <c r="AK121" s="2762">
        <v>37.277410000000003</v>
      </c>
      <c r="AL121" s="2762">
        <v>14.581720000000001</v>
      </c>
      <c r="AM121" s="2762">
        <v>4.6663600000000001</v>
      </c>
      <c r="AN121" s="2762">
        <v>7.1540000000000006E-2</v>
      </c>
      <c r="AO121" s="2762">
        <v>61.537469999999999</v>
      </c>
      <c r="AP121" s="2762">
        <v>48.360280000000003</v>
      </c>
      <c r="AQ121" s="2762">
        <v>49.779060000000001</v>
      </c>
    </row>
    <row r="122" spans="1:43">
      <c r="A122">
        <v>5269</v>
      </c>
      <c r="B122">
        <v>3</v>
      </c>
      <c r="C122">
        <v>28110</v>
      </c>
      <c r="D122">
        <v>0</v>
      </c>
      <c r="E122" s="93" t="s">
        <v>21</v>
      </c>
      <c r="F122" s="1347">
        <v>72140</v>
      </c>
      <c r="G122" s="1347">
        <v>2218</v>
      </c>
      <c r="H122" s="1347">
        <v>1845</v>
      </c>
      <c r="I122" s="1347">
        <v>1831</v>
      </c>
      <c r="J122" s="1347">
        <v>2316</v>
      </c>
      <c r="K122" s="1347">
        <v>4532</v>
      </c>
      <c r="L122" s="1347">
        <v>5437</v>
      </c>
      <c r="M122" s="1347">
        <v>5437</v>
      </c>
      <c r="N122" s="1347">
        <v>5526</v>
      </c>
      <c r="O122" s="1347">
        <v>5806</v>
      </c>
      <c r="P122" s="1347">
        <v>4864</v>
      </c>
      <c r="Q122" s="1347">
        <v>4220</v>
      </c>
      <c r="R122" s="1347">
        <v>3904</v>
      </c>
      <c r="S122" s="1347">
        <v>4193</v>
      </c>
      <c r="T122" s="1347">
        <v>5208</v>
      </c>
      <c r="U122" s="1347">
        <v>4400</v>
      </c>
      <c r="V122" s="1347">
        <v>3871</v>
      </c>
      <c r="W122" s="1347">
        <v>3325</v>
      </c>
      <c r="X122" s="1347">
        <v>1994</v>
      </c>
      <c r="Y122" s="1347">
        <v>900</v>
      </c>
      <c r="Z122" s="1347">
        <v>269</v>
      </c>
      <c r="AA122" s="1347">
        <v>44</v>
      </c>
      <c r="AB122" s="1347">
        <v>5894</v>
      </c>
      <c r="AC122" s="1347">
        <v>46235</v>
      </c>
      <c r="AD122" s="1347">
        <v>20011</v>
      </c>
      <c r="AE122" s="1347">
        <v>10403</v>
      </c>
      <c r="AF122" s="1347">
        <v>3207</v>
      </c>
      <c r="AG122" s="1347">
        <v>49127</v>
      </c>
      <c r="AH122" s="2762">
        <v>8.1702200000000005</v>
      </c>
      <c r="AI122" s="2762">
        <v>64.09066</v>
      </c>
      <c r="AJ122" s="2762">
        <v>27.73912</v>
      </c>
      <c r="AK122" s="2762">
        <v>33.551430000000003</v>
      </c>
      <c r="AL122" s="2762">
        <v>14.42057</v>
      </c>
      <c r="AM122" s="2762">
        <v>4.4455200000000001</v>
      </c>
      <c r="AN122" s="2762">
        <v>6.0990000000000003E-2</v>
      </c>
      <c r="AO122" s="2762">
        <v>68.099530000000001</v>
      </c>
      <c r="AP122" s="2762">
        <v>47.624850000000002</v>
      </c>
      <c r="AQ122" s="2762">
        <v>46.005760000000002</v>
      </c>
    </row>
    <row r="123" spans="1:43">
      <c r="A123">
        <v>5270</v>
      </c>
      <c r="B123">
        <v>3</v>
      </c>
      <c r="C123">
        <v>28111</v>
      </c>
      <c r="D123">
        <v>0</v>
      </c>
      <c r="E123" s="93" t="s">
        <v>185</v>
      </c>
      <c r="F123" s="1347">
        <v>127062</v>
      </c>
      <c r="G123" s="1347">
        <v>4731</v>
      </c>
      <c r="H123" s="1347">
        <v>5524</v>
      </c>
      <c r="I123" s="1347">
        <v>6025</v>
      </c>
      <c r="J123" s="1347">
        <v>6544</v>
      </c>
      <c r="K123" s="1347">
        <v>6404</v>
      </c>
      <c r="L123" s="1347">
        <v>6034</v>
      </c>
      <c r="M123" s="1347">
        <v>6760</v>
      </c>
      <c r="N123" s="1347">
        <v>8280</v>
      </c>
      <c r="O123" s="1347">
        <v>9585</v>
      </c>
      <c r="P123" s="1347">
        <v>8576</v>
      </c>
      <c r="Q123" s="1347">
        <v>8657</v>
      </c>
      <c r="R123" s="1347">
        <v>8858</v>
      </c>
      <c r="S123" s="1347">
        <v>9377</v>
      </c>
      <c r="T123" s="1347">
        <v>9800</v>
      </c>
      <c r="U123" s="1347">
        <v>7035</v>
      </c>
      <c r="V123" s="1347">
        <v>5043</v>
      </c>
      <c r="W123" s="1347">
        <v>4550</v>
      </c>
      <c r="X123" s="1347">
        <v>3156</v>
      </c>
      <c r="Y123" s="1347">
        <v>1573</v>
      </c>
      <c r="Z123" s="1347">
        <v>466</v>
      </c>
      <c r="AA123" s="1347">
        <v>84</v>
      </c>
      <c r="AB123" s="1347">
        <v>16280</v>
      </c>
      <c r="AC123" s="1347">
        <v>79075</v>
      </c>
      <c r="AD123" s="1347">
        <v>31707</v>
      </c>
      <c r="AE123" s="1347">
        <v>14872</v>
      </c>
      <c r="AF123" s="1347">
        <v>5279</v>
      </c>
      <c r="AG123" s="1347">
        <v>82331</v>
      </c>
      <c r="AH123" s="2762">
        <v>12.81264</v>
      </c>
      <c r="AI123" s="2762">
        <v>62.233400000000003</v>
      </c>
      <c r="AJ123" s="2762">
        <v>24.953959999999999</v>
      </c>
      <c r="AK123" s="2762">
        <v>32.333820000000003</v>
      </c>
      <c r="AL123" s="2762">
        <v>11.70452</v>
      </c>
      <c r="AM123" s="2762">
        <v>4.1546599999999998</v>
      </c>
      <c r="AN123" s="2762">
        <v>6.6110000000000002E-2</v>
      </c>
      <c r="AO123" s="2762">
        <v>64.795929999999998</v>
      </c>
      <c r="AP123" s="2762">
        <v>46.112340000000003</v>
      </c>
      <c r="AQ123" s="2762">
        <v>47.004080000000002</v>
      </c>
    </row>
    <row r="124" spans="1:43">
      <c r="A124">
        <v>5271</v>
      </c>
      <c r="B124">
        <v>3</v>
      </c>
      <c r="C124">
        <v>28201</v>
      </c>
      <c r="D124">
        <v>2</v>
      </c>
      <c r="E124" s="97" t="s">
        <v>186</v>
      </c>
      <c r="F124" s="1347">
        <v>276940</v>
      </c>
      <c r="G124" s="1347">
        <v>11400</v>
      </c>
      <c r="H124" s="1347">
        <v>12139</v>
      </c>
      <c r="I124" s="1347">
        <v>13084</v>
      </c>
      <c r="J124" s="1347">
        <v>14013</v>
      </c>
      <c r="K124" s="1347">
        <v>12756</v>
      </c>
      <c r="L124" s="1347">
        <v>13401</v>
      </c>
      <c r="M124" s="1347">
        <v>15161</v>
      </c>
      <c r="N124" s="1347">
        <v>17556</v>
      </c>
      <c r="O124" s="1347">
        <v>21669</v>
      </c>
      <c r="P124" s="1347">
        <v>18782</v>
      </c>
      <c r="Q124" s="1347">
        <v>17261</v>
      </c>
      <c r="R124" s="1347">
        <v>15290</v>
      </c>
      <c r="S124" s="1347">
        <v>17274</v>
      </c>
      <c r="T124" s="1347">
        <v>21224</v>
      </c>
      <c r="U124" s="1347">
        <v>18074</v>
      </c>
      <c r="V124" s="1347">
        <v>14071</v>
      </c>
      <c r="W124" s="1347">
        <v>11613</v>
      </c>
      <c r="X124" s="1347">
        <v>7451</v>
      </c>
      <c r="Y124" s="1347">
        <v>3540</v>
      </c>
      <c r="Z124" s="1347">
        <v>985</v>
      </c>
      <c r="AA124" s="1347">
        <v>196</v>
      </c>
      <c r="AB124" s="1347">
        <v>36623</v>
      </c>
      <c r="AC124" s="1347">
        <v>163163</v>
      </c>
      <c r="AD124" s="1347">
        <v>77154</v>
      </c>
      <c r="AE124" s="1347">
        <v>37856</v>
      </c>
      <c r="AF124" s="1347">
        <v>12172</v>
      </c>
      <c r="AG124" s="1347">
        <v>170374</v>
      </c>
      <c r="AH124" s="2762">
        <v>13.224159999999999</v>
      </c>
      <c r="AI124" s="2762">
        <v>58.916370000000001</v>
      </c>
      <c r="AJ124" s="2762">
        <v>27.859459999999999</v>
      </c>
      <c r="AK124" s="2762">
        <v>34.096919999999997</v>
      </c>
      <c r="AL124" s="2762">
        <v>13.66939</v>
      </c>
      <c r="AM124" s="2762">
        <v>4.3951799999999999</v>
      </c>
      <c r="AN124" s="2762">
        <v>7.077E-2</v>
      </c>
      <c r="AO124" s="2762">
        <v>61.520180000000003</v>
      </c>
      <c r="AP124" s="2762">
        <v>46.562139999999999</v>
      </c>
      <c r="AQ124" s="2762">
        <v>46.79269</v>
      </c>
    </row>
    <row r="125" spans="1:43">
      <c r="A125">
        <v>5272</v>
      </c>
      <c r="B125">
        <v>3</v>
      </c>
      <c r="C125">
        <v>28202</v>
      </c>
      <c r="D125">
        <v>2</v>
      </c>
      <c r="E125" s="97" t="s">
        <v>187</v>
      </c>
      <c r="F125" s="1347">
        <v>233504</v>
      </c>
      <c r="G125" s="1347">
        <v>8200</v>
      </c>
      <c r="H125" s="1347">
        <v>8277</v>
      </c>
      <c r="I125" s="1347">
        <v>8491</v>
      </c>
      <c r="J125" s="1347">
        <v>9389</v>
      </c>
      <c r="K125" s="1347">
        <v>10363</v>
      </c>
      <c r="L125" s="1347">
        <v>11942</v>
      </c>
      <c r="M125" s="1347">
        <v>13545</v>
      </c>
      <c r="N125" s="1347">
        <v>15311</v>
      </c>
      <c r="O125" s="1347">
        <v>18423</v>
      </c>
      <c r="P125" s="1347">
        <v>16346</v>
      </c>
      <c r="Q125" s="1347">
        <v>14380</v>
      </c>
      <c r="R125" s="1347">
        <v>12574</v>
      </c>
      <c r="S125" s="1347">
        <v>14990</v>
      </c>
      <c r="T125" s="1347">
        <v>19157</v>
      </c>
      <c r="U125" s="1347">
        <v>16807</v>
      </c>
      <c r="V125" s="1347">
        <v>14032</v>
      </c>
      <c r="W125" s="1347">
        <v>10867</v>
      </c>
      <c r="X125" s="1347">
        <v>6470</v>
      </c>
      <c r="Y125" s="1347">
        <v>2992</v>
      </c>
      <c r="Z125" s="1347">
        <v>815</v>
      </c>
      <c r="AA125" s="1347">
        <v>133</v>
      </c>
      <c r="AB125" s="1347">
        <v>24968</v>
      </c>
      <c r="AC125" s="1347">
        <v>137263</v>
      </c>
      <c r="AD125" s="1347">
        <v>71273</v>
      </c>
      <c r="AE125" s="1347">
        <v>35309</v>
      </c>
      <c r="AF125" s="1347">
        <v>10410</v>
      </c>
      <c r="AG125" s="1347">
        <v>147031</v>
      </c>
      <c r="AH125" s="2762">
        <v>10.69275</v>
      </c>
      <c r="AI125" s="2762">
        <v>58.783999999999999</v>
      </c>
      <c r="AJ125" s="2762">
        <v>30.523250000000001</v>
      </c>
      <c r="AK125" s="2762">
        <v>36.942839999999997</v>
      </c>
      <c r="AL125" s="2762">
        <v>15.121370000000001</v>
      </c>
      <c r="AM125" s="2762">
        <v>4.45817</v>
      </c>
      <c r="AN125" s="2762">
        <v>5.6959999999999997E-2</v>
      </c>
      <c r="AO125" s="2762">
        <v>62.967230000000001</v>
      </c>
      <c r="AP125" s="2762">
        <v>48.520829999999997</v>
      </c>
      <c r="AQ125" s="2762">
        <v>48.714500000000001</v>
      </c>
    </row>
    <row r="126" spans="1:43">
      <c r="A126">
        <v>5273</v>
      </c>
      <c r="B126">
        <v>3</v>
      </c>
      <c r="C126">
        <v>28203</v>
      </c>
      <c r="D126">
        <v>2</v>
      </c>
      <c r="E126" s="97" t="s">
        <v>188</v>
      </c>
      <c r="F126" s="1347">
        <v>151608</v>
      </c>
      <c r="G126" s="1347">
        <v>6483</v>
      </c>
      <c r="H126" s="1347">
        <v>6333</v>
      </c>
      <c r="I126" s="1347">
        <v>6699</v>
      </c>
      <c r="J126" s="1347">
        <v>7076</v>
      </c>
      <c r="K126" s="1347">
        <v>6808</v>
      </c>
      <c r="L126" s="1347">
        <v>7418</v>
      </c>
      <c r="M126" s="1347">
        <v>8809</v>
      </c>
      <c r="N126" s="1347">
        <v>9904</v>
      </c>
      <c r="O126" s="1347">
        <v>11992</v>
      </c>
      <c r="P126" s="1347">
        <v>10802</v>
      </c>
      <c r="Q126" s="1347">
        <v>9666</v>
      </c>
      <c r="R126" s="1347">
        <v>8287</v>
      </c>
      <c r="S126" s="1347">
        <v>9463</v>
      </c>
      <c r="T126" s="1347">
        <v>11842</v>
      </c>
      <c r="U126" s="1347">
        <v>9988</v>
      </c>
      <c r="V126" s="1347">
        <v>7699</v>
      </c>
      <c r="W126" s="1347">
        <v>6014</v>
      </c>
      <c r="X126" s="1347">
        <v>3940</v>
      </c>
      <c r="Y126" s="1347">
        <v>1765</v>
      </c>
      <c r="Z126" s="1347">
        <v>528</v>
      </c>
      <c r="AA126" s="1347">
        <v>92</v>
      </c>
      <c r="AB126" s="1347">
        <v>19515</v>
      </c>
      <c r="AC126" s="1347">
        <v>90225</v>
      </c>
      <c r="AD126" s="1347">
        <v>41868</v>
      </c>
      <c r="AE126" s="1347">
        <v>20038</v>
      </c>
      <c r="AF126" s="1347">
        <v>6325</v>
      </c>
      <c r="AG126" s="1347">
        <v>94991</v>
      </c>
      <c r="AH126" s="2762">
        <v>12.87201</v>
      </c>
      <c r="AI126" s="2762">
        <v>59.512030000000003</v>
      </c>
      <c r="AJ126" s="2762">
        <v>27.615960000000001</v>
      </c>
      <c r="AK126" s="2762">
        <v>33.857709999999997</v>
      </c>
      <c r="AL126" s="2762">
        <v>13.21698</v>
      </c>
      <c r="AM126" s="2762">
        <v>4.1719400000000002</v>
      </c>
      <c r="AN126" s="2762">
        <v>6.0679999999999998E-2</v>
      </c>
      <c r="AO126" s="2762">
        <v>62.655659999999997</v>
      </c>
      <c r="AP126" s="2762">
        <v>46.606450000000002</v>
      </c>
      <c r="AQ126" s="2762">
        <v>46.8277</v>
      </c>
    </row>
    <row r="127" spans="1:43">
      <c r="A127">
        <v>5274</v>
      </c>
      <c r="B127">
        <v>3</v>
      </c>
      <c r="C127">
        <v>28204</v>
      </c>
      <c r="D127">
        <v>2</v>
      </c>
      <c r="E127" s="97" t="s">
        <v>189</v>
      </c>
      <c r="F127" s="1347">
        <v>259496</v>
      </c>
      <c r="G127" s="1347">
        <v>10264</v>
      </c>
      <c r="H127" s="1347">
        <v>11068</v>
      </c>
      <c r="I127" s="1347">
        <v>11687</v>
      </c>
      <c r="J127" s="1347">
        <v>13229</v>
      </c>
      <c r="K127" s="1347">
        <v>13356</v>
      </c>
      <c r="L127" s="1347">
        <v>12171</v>
      </c>
      <c r="M127" s="1347">
        <v>14918</v>
      </c>
      <c r="N127" s="1347">
        <v>18352</v>
      </c>
      <c r="O127" s="1347">
        <v>22809</v>
      </c>
      <c r="P127" s="1347">
        <v>20345</v>
      </c>
      <c r="Q127" s="1347">
        <v>16859</v>
      </c>
      <c r="R127" s="1347">
        <v>14201</v>
      </c>
      <c r="S127" s="1347">
        <v>15196</v>
      </c>
      <c r="T127" s="1347">
        <v>18497</v>
      </c>
      <c r="U127" s="1347">
        <v>14819</v>
      </c>
      <c r="V127" s="1347">
        <v>12033</v>
      </c>
      <c r="W127" s="1347">
        <v>9643</v>
      </c>
      <c r="X127" s="1347">
        <v>6316</v>
      </c>
      <c r="Y127" s="1347">
        <v>2746</v>
      </c>
      <c r="Z127" s="1347">
        <v>814</v>
      </c>
      <c r="AA127" s="1347">
        <v>173</v>
      </c>
      <c r="AB127" s="1347">
        <v>33019</v>
      </c>
      <c r="AC127" s="1347">
        <v>161436</v>
      </c>
      <c r="AD127" s="1347">
        <v>65041</v>
      </c>
      <c r="AE127" s="1347">
        <v>31725</v>
      </c>
      <c r="AF127" s="1347">
        <v>10049</v>
      </c>
      <c r="AG127" s="1347">
        <v>166704</v>
      </c>
      <c r="AH127" s="2762">
        <v>12.72428</v>
      </c>
      <c r="AI127" s="2762">
        <v>62.211359999999999</v>
      </c>
      <c r="AJ127" s="2762">
        <v>25.064360000000001</v>
      </c>
      <c r="AK127" s="2762">
        <v>30.92032</v>
      </c>
      <c r="AL127" s="2762">
        <v>12.225619999999999</v>
      </c>
      <c r="AM127" s="2762">
        <v>3.8725100000000001</v>
      </c>
      <c r="AN127" s="2762">
        <v>6.6669999999999993E-2</v>
      </c>
      <c r="AO127" s="2762">
        <v>64.24145</v>
      </c>
      <c r="AP127" s="2762">
        <v>45.592489999999998</v>
      </c>
      <c r="AQ127" s="2762">
        <v>45.418559999999999</v>
      </c>
    </row>
    <row r="128" spans="1:43">
      <c r="A128">
        <v>5275</v>
      </c>
      <c r="B128">
        <v>3</v>
      </c>
      <c r="C128">
        <v>28205</v>
      </c>
      <c r="D128">
        <v>2</v>
      </c>
      <c r="E128" s="97" t="s">
        <v>190</v>
      </c>
      <c r="F128" s="1347">
        <v>23266</v>
      </c>
      <c r="G128" s="1347">
        <v>698</v>
      </c>
      <c r="H128" s="1347">
        <v>850</v>
      </c>
      <c r="I128" s="1347">
        <v>960</v>
      </c>
      <c r="J128" s="1347">
        <v>987</v>
      </c>
      <c r="K128" s="1347">
        <v>777</v>
      </c>
      <c r="L128" s="1347">
        <v>810</v>
      </c>
      <c r="M128" s="1347">
        <v>1039</v>
      </c>
      <c r="N128" s="1347">
        <v>1249</v>
      </c>
      <c r="O128" s="1347">
        <v>1509</v>
      </c>
      <c r="P128" s="1347">
        <v>1443</v>
      </c>
      <c r="Q128" s="1347">
        <v>1361</v>
      </c>
      <c r="R128" s="1347">
        <v>1482</v>
      </c>
      <c r="S128" s="1347">
        <v>1759</v>
      </c>
      <c r="T128" s="1347">
        <v>2121</v>
      </c>
      <c r="U128" s="1347">
        <v>1602</v>
      </c>
      <c r="V128" s="1347">
        <v>1403</v>
      </c>
      <c r="W128" s="1347">
        <v>1448</v>
      </c>
      <c r="X128" s="1347">
        <v>1081</v>
      </c>
      <c r="Y128" s="1347">
        <v>519</v>
      </c>
      <c r="Z128" s="1347">
        <v>141</v>
      </c>
      <c r="AA128" s="1347">
        <v>27</v>
      </c>
      <c r="AB128" s="1347">
        <v>2508</v>
      </c>
      <c r="AC128" s="1347">
        <v>12416</v>
      </c>
      <c r="AD128" s="1347">
        <v>8342</v>
      </c>
      <c r="AE128" s="1347">
        <v>4619</v>
      </c>
      <c r="AF128" s="1347">
        <v>1768</v>
      </c>
      <c r="AG128" s="1347">
        <v>13550</v>
      </c>
      <c r="AH128" s="2762">
        <v>10.779680000000001</v>
      </c>
      <c r="AI128" s="2762">
        <v>53.365430000000003</v>
      </c>
      <c r="AJ128" s="2762">
        <v>35.854900000000001</v>
      </c>
      <c r="AK128" s="2762">
        <v>43.415280000000003</v>
      </c>
      <c r="AL128" s="2762">
        <v>19.853000000000002</v>
      </c>
      <c r="AM128" s="2762">
        <v>7.5990700000000002</v>
      </c>
      <c r="AN128" s="2762">
        <v>0.11605</v>
      </c>
      <c r="AO128" s="2762">
        <v>58.239490000000004</v>
      </c>
      <c r="AP128" s="2762">
        <v>51.7318</v>
      </c>
      <c r="AQ128" s="2762">
        <v>54.795079999999999</v>
      </c>
    </row>
    <row r="129" spans="1:43">
      <c r="A129">
        <v>5276</v>
      </c>
      <c r="B129">
        <v>3</v>
      </c>
      <c r="C129">
        <v>28206</v>
      </c>
      <c r="D129">
        <v>2</v>
      </c>
      <c r="E129" s="97" t="s">
        <v>191</v>
      </c>
      <c r="F129" s="1347">
        <v>52261</v>
      </c>
      <c r="G129" s="1347">
        <v>1865</v>
      </c>
      <c r="H129" s="1347">
        <v>2129</v>
      </c>
      <c r="I129" s="1347">
        <v>2137</v>
      </c>
      <c r="J129" s="1347">
        <v>2159</v>
      </c>
      <c r="K129" s="1347">
        <v>1926</v>
      </c>
      <c r="L129" s="1347">
        <v>1958</v>
      </c>
      <c r="M129" s="1347">
        <v>2606</v>
      </c>
      <c r="N129" s="1347">
        <v>3327</v>
      </c>
      <c r="O129" s="1347">
        <v>4469</v>
      </c>
      <c r="P129" s="1347">
        <v>4165</v>
      </c>
      <c r="Q129" s="1347">
        <v>3641</v>
      </c>
      <c r="R129" s="1347">
        <v>3134</v>
      </c>
      <c r="S129" s="1347">
        <v>3338</v>
      </c>
      <c r="T129" s="1347">
        <v>4137</v>
      </c>
      <c r="U129" s="1347">
        <v>3364</v>
      </c>
      <c r="V129" s="1347">
        <v>2837</v>
      </c>
      <c r="W129" s="1347">
        <v>2358</v>
      </c>
      <c r="X129" s="1347">
        <v>1643</v>
      </c>
      <c r="Y129" s="1347">
        <v>769</v>
      </c>
      <c r="Z129" s="1347">
        <v>255</v>
      </c>
      <c r="AA129" s="1347">
        <v>44</v>
      </c>
      <c r="AB129" s="1347">
        <v>6131</v>
      </c>
      <c r="AC129" s="1347">
        <v>30723</v>
      </c>
      <c r="AD129" s="1347">
        <v>15407</v>
      </c>
      <c r="AE129" s="1347">
        <v>7906</v>
      </c>
      <c r="AF129" s="1347">
        <v>2711</v>
      </c>
      <c r="AG129" s="1347">
        <v>32701</v>
      </c>
      <c r="AH129" s="2762">
        <v>11.7315</v>
      </c>
      <c r="AI129" s="2762">
        <v>58.787619999999997</v>
      </c>
      <c r="AJ129" s="2762">
        <v>29.480869999999999</v>
      </c>
      <c r="AK129" s="2762">
        <v>35.868049999999997</v>
      </c>
      <c r="AL129" s="2762">
        <v>15.12792</v>
      </c>
      <c r="AM129" s="2762">
        <v>5.1874200000000004</v>
      </c>
      <c r="AN129" s="2762">
        <v>8.4190000000000001E-2</v>
      </c>
      <c r="AO129" s="2762">
        <v>62.572470000000003</v>
      </c>
      <c r="AP129" s="2762">
        <v>48.602559999999997</v>
      </c>
      <c r="AQ129" s="2762">
        <v>49.05932</v>
      </c>
    </row>
    <row r="130" spans="1:43">
      <c r="A130">
        <v>5277</v>
      </c>
      <c r="B130">
        <v>3</v>
      </c>
      <c r="C130">
        <v>28207</v>
      </c>
      <c r="D130">
        <v>2</v>
      </c>
      <c r="E130" s="97" t="s">
        <v>192</v>
      </c>
      <c r="F130" s="1347">
        <v>101242</v>
      </c>
      <c r="G130" s="1347">
        <v>4371</v>
      </c>
      <c r="H130" s="1347">
        <v>4611</v>
      </c>
      <c r="I130" s="1347">
        <v>4693</v>
      </c>
      <c r="J130" s="1347">
        <v>5001</v>
      </c>
      <c r="K130" s="1347">
        <v>4540</v>
      </c>
      <c r="L130" s="1347">
        <v>4889</v>
      </c>
      <c r="M130" s="1347">
        <v>5866</v>
      </c>
      <c r="N130" s="1347">
        <v>7036</v>
      </c>
      <c r="O130" s="1347">
        <v>8496</v>
      </c>
      <c r="P130" s="1347">
        <v>7616</v>
      </c>
      <c r="Q130" s="1347">
        <v>6229</v>
      </c>
      <c r="R130" s="1347">
        <v>5096</v>
      </c>
      <c r="S130" s="1347">
        <v>6042</v>
      </c>
      <c r="T130" s="1347">
        <v>7519</v>
      </c>
      <c r="U130" s="1347">
        <v>6550</v>
      </c>
      <c r="V130" s="1347">
        <v>5041</v>
      </c>
      <c r="W130" s="1347">
        <v>3877</v>
      </c>
      <c r="X130" s="1347">
        <v>2364</v>
      </c>
      <c r="Y130" s="1347">
        <v>1056</v>
      </c>
      <c r="Z130" s="1347">
        <v>304</v>
      </c>
      <c r="AA130" s="1347">
        <v>45</v>
      </c>
      <c r="AB130" s="1347">
        <v>13675</v>
      </c>
      <c r="AC130" s="1347">
        <v>60811</v>
      </c>
      <c r="AD130" s="1347">
        <v>26756</v>
      </c>
      <c r="AE130" s="1347">
        <v>12687</v>
      </c>
      <c r="AF130" s="1347">
        <v>3769</v>
      </c>
      <c r="AG130" s="1347">
        <v>63329</v>
      </c>
      <c r="AH130" s="2762">
        <v>13.507239999999999</v>
      </c>
      <c r="AI130" s="2762">
        <v>60.064990000000002</v>
      </c>
      <c r="AJ130" s="2762">
        <v>26.427769999999999</v>
      </c>
      <c r="AK130" s="2762">
        <v>32.395650000000003</v>
      </c>
      <c r="AL130" s="2762">
        <v>12.531359999999999</v>
      </c>
      <c r="AM130" s="2762">
        <v>3.7227600000000001</v>
      </c>
      <c r="AN130" s="2762">
        <v>4.4450000000000003E-2</v>
      </c>
      <c r="AO130" s="2762">
        <v>62.552100000000003</v>
      </c>
      <c r="AP130" s="2762">
        <v>45.752499999999998</v>
      </c>
      <c r="AQ130" s="2762">
        <v>45.654179999999997</v>
      </c>
    </row>
    <row r="131" spans="1:43">
      <c r="A131">
        <v>5278</v>
      </c>
      <c r="B131">
        <v>3</v>
      </c>
      <c r="C131">
        <v>28208</v>
      </c>
      <c r="D131">
        <v>2</v>
      </c>
      <c r="E131" s="97" t="s">
        <v>193</v>
      </c>
      <c r="F131" s="1347">
        <v>15618</v>
      </c>
      <c r="G131" s="1347">
        <v>551</v>
      </c>
      <c r="H131" s="1347">
        <v>531</v>
      </c>
      <c r="I131" s="1347">
        <v>578</v>
      </c>
      <c r="J131" s="1347">
        <v>625</v>
      </c>
      <c r="K131" s="1347">
        <v>544</v>
      </c>
      <c r="L131" s="1347">
        <v>618</v>
      </c>
      <c r="M131" s="1347">
        <v>736</v>
      </c>
      <c r="N131" s="1347">
        <v>801</v>
      </c>
      <c r="O131" s="1347">
        <v>1002</v>
      </c>
      <c r="P131" s="1347">
        <v>858</v>
      </c>
      <c r="Q131" s="1347">
        <v>864</v>
      </c>
      <c r="R131" s="1347">
        <v>832</v>
      </c>
      <c r="S131" s="1347">
        <v>1139</v>
      </c>
      <c r="T131" s="1347">
        <v>1531</v>
      </c>
      <c r="U131" s="1347">
        <v>1290</v>
      </c>
      <c r="V131" s="1347">
        <v>1077</v>
      </c>
      <c r="W131" s="1347">
        <v>889</v>
      </c>
      <c r="X131" s="1347">
        <v>634</v>
      </c>
      <c r="Y131" s="1347">
        <v>367</v>
      </c>
      <c r="Z131" s="1347">
        <v>124</v>
      </c>
      <c r="AA131" s="1347">
        <v>27</v>
      </c>
      <c r="AB131" s="1347">
        <v>1660</v>
      </c>
      <c r="AC131" s="1347">
        <v>8019</v>
      </c>
      <c r="AD131" s="1347">
        <v>5939</v>
      </c>
      <c r="AE131" s="1347">
        <v>3118</v>
      </c>
      <c r="AF131" s="1347">
        <v>1152</v>
      </c>
      <c r="AG131" s="1347">
        <v>8925</v>
      </c>
      <c r="AH131" s="2762">
        <v>10.62876</v>
      </c>
      <c r="AI131" s="2762">
        <v>51.3446</v>
      </c>
      <c r="AJ131" s="2762">
        <v>38.02664</v>
      </c>
      <c r="AK131" s="2762">
        <v>45.319499999999998</v>
      </c>
      <c r="AL131" s="2762">
        <v>19.96414</v>
      </c>
      <c r="AM131" s="2762">
        <v>7.3761000000000001</v>
      </c>
      <c r="AN131" s="2762">
        <v>0.17288000000000001</v>
      </c>
      <c r="AO131" s="2762">
        <v>57.145600000000002</v>
      </c>
      <c r="AP131" s="2762">
        <v>51.993409999999997</v>
      </c>
      <c r="AQ131" s="2762">
        <v>55.64331</v>
      </c>
    </row>
    <row r="132" spans="1:43">
      <c r="A132">
        <v>5279</v>
      </c>
      <c r="B132">
        <v>3</v>
      </c>
      <c r="C132">
        <v>28209</v>
      </c>
      <c r="D132">
        <v>2</v>
      </c>
      <c r="E132" s="97" t="s">
        <v>194</v>
      </c>
      <c r="F132" s="1347">
        <v>42756</v>
      </c>
      <c r="G132" s="1347">
        <v>1564</v>
      </c>
      <c r="H132" s="1347">
        <v>1824</v>
      </c>
      <c r="I132" s="1347">
        <v>1794</v>
      </c>
      <c r="J132" s="1347">
        <v>1892</v>
      </c>
      <c r="K132" s="1347">
        <v>1213</v>
      </c>
      <c r="L132" s="1347">
        <v>1565</v>
      </c>
      <c r="M132" s="1347">
        <v>2004</v>
      </c>
      <c r="N132" s="1347">
        <v>2223</v>
      </c>
      <c r="O132" s="1347">
        <v>2690</v>
      </c>
      <c r="P132" s="1347">
        <v>2538</v>
      </c>
      <c r="Q132" s="1347">
        <v>2583</v>
      </c>
      <c r="R132" s="1347">
        <v>2735</v>
      </c>
      <c r="S132" s="1347">
        <v>3158</v>
      </c>
      <c r="T132" s="1347">
        <v>3412</v>
      </c>
      <c r="U132" s="1347">
        <v>2878</v>
      </c>
      <c r="V132" s="1347">
        <v>2586</v>
      </c>
      <c r="W132" s="1347">
        <v>2649</v>
      </c>
      <c r="X132" s="1347">
        <v>1973</v>
      </c>
      <c r="Y132" s="1347">
        <v>1077</v>
      </c>
      <c r="Z132" s="1347">
        <v>338</v>
      </c>
      <c r="AA132" s="1347">
        <v>60</v>
      </c>
      <c r="AB132" s="1347">
        <v>5182</v>
      </c>
      <c r="AC132" s="1347">
        <v>22601</v>
      </c>
      <c r="AD132" s="1347">
        <v>14973</v>
      </c>
      <c r="AE132" s="1347">
        <v>8683</v>
      </c>
      <c r="AF132" s="1347">
        <v>3448</v>
      </c>
      <c r="AG132" s="1347">
        <v>24121</v>
      </c>
      <c r="AH132" s="2762">
        <v>12.11994</v>
      </c>
      <c r="AI132" s="2762">
        <v>52.860419999999998</v>
      </c>
      <c r="AJ132" s="2762">
        <v>35.019649999999999</v>
      </c>
      <c r="AK132" s="2762">
        <v>42.405740000000002</v>
      </c>
      <c r="AL132" s="2762">
        <v>20.308260000000001</v>
      </c>
      <c r="AM132" s="2762">
        <v>8.0643700000000003</v>
      </c>
      <c r="AN132" s="2762">
        <v>0.14033000000000001</v>
      </c>
      <c r="AO132" s="2762">
        <v>56.415469999999999</v>
      </c>
      <c r="AP132" s="2762">
        <v>51.11956</v>
      </c>
      <c r="AQ132" s="2762">
        <v>53.994579999999999</v>
      </c>
    </row>
    <row r="133" spans="1:43">
      <c r="A133">
        <v>5280</v>
      </c>
      <c r="B133">
        <v>3</v>
      </c>
      <c r="C133">
        <v>28210</v>
      </c>
      <c r="D133">
        <v>2</v>
      </c>
      <c r="E133" s="97" t="s">
        <v>26</v>
      </c>
      <c r="F133" s="1347">
        <v>136265</v>
      </c>
      <c r="G133" s="1347">
        <v>5561</v>
      </c>
      <c r="H133" s="1347">
        <v>5967</v>
      </c>
      <c r="I133" s="1347">
        <v>6381</v>
      </c>
      <c r="J133" s="1347">
        <v>6816</v>
      </c>
      <c r="K133" s="1347">
        <v>5952</v>
      </c>
      <c r="L133" s="1347">
        <v>6666</v>
      </c>
      <c r="M133" s="1347">
        <v>7668</v>
      </c>
      <c r="N133" s="1347">
        <v>8741</v>
      </c>
      <c r="O133" s="1347">
        <v>10829</v>
      </c>
      <c r="P133" s="1347">
        <v>9211</v>
      </c>
      <c r="Q133" s="1347">
        <v>8284</v>
      </c>
      <c r="R133" s="1347">
        <v>7772</v>
      </c>
      <c r="S133" s="1347">
        <v>9347</v>
      </c>
      <c r="T133" s="1347">
        <v>11116</v>
      </c>
      <c r="U133" s="1347">
        <v>9045</v>
      </c>
      <c r="V133" s="1347">
        <v>6490</v>
      </c>
      <c r="W133" s="1347">
        <v>5190</v>
      </c>
      <c r="X133" s="1347">
        <v>3225</v>
      </c>
      <c r="Y133" s="1347">
        <v>1517</v>
      </c>
      <c r="Z133" s="1347">
        <v>416</v>
      </c>
      <c r="AA133" s="1347">
        <v>71</v>
      </c>
      <c r="AB133" s="1347">
        <v>17909</v>
      </c>
      <c r="AC133" s="1347">
        <v>81286</v>
      </c>
      <c r="AD133" s="1347">
        <v>37070</v>
      </c>
      <c r="AE133" s="1347">
        <v>16909</v>
      </c>
      <c r="AF133" s="1347">
        <v>5229</v>
      </c>
      <c r="AG133" s="1347">
        <v>85586</v>
      </c>
      <c r="AH133" s="2762">
        <v>13.142770000000001</v>
      </c>
      <c r="AI133" s="2762">
        <v>59.652880000000003</v>
      </c>
      <c r="AJ133" s="2762">
        <v>27.204339999999998</v>
      </c>
      <c r="AK133" s="2762">
        <v>34.063769999999998</v>
      </c>
      <c r="AL133" s="2762">
        <v>12.408910000000001</v>
      </c>
      <c r="AM133" s="2762">
        <v>3.83738</v>
      </c>
      <c r="AN133" s="2762">
        <v>5.21E-2</v>
      </c>
      <c r="AO133" s="2762">
        <v>62.808500000000002</v>
      </c>
      <c r="AP133" s="2762">
        <v>46.390819999999998</v>
      </c>
      <c r="AQ133" s="2762">
        <v>46.775410000000001</v>
      </c>
    </row>
    <row r="134" spans="1:43">
      <c r="A134">
        <v>5281</v>
      </c>
      <c r="B134">
        <v>3</v>
      </c>
      <c r="C134">
        <v>28212</v>
      </c>
      <c r="D134">
        <v>2</v>
      </c>
      <c r="E134" s="97" t="s">
        <v>195</v>
      </c>
      <c r="F134" s="1347">
        <v>25236</v>
      </c>
      <c r="G134" s="1347">
        <v>822</v>
      </c>
      <c r="H134" s="1347">
        <v>928</v>
      </c>
      <c r="I134" s="1347">
        <v>1145</v>
      </c>
      <c r="J134" s="1347">
        <v>1255</v>
      </c>
      <c r="K134" s="1347">
        <v>995</v>
      </c>
      <c r="L134" s="1347">
        <v>1074</v>
      </c>
      <c r="M134" s="1347">
        <v>1107</v>
      </c>
      <c r="N134" s="1347">
        <v>1404</v>
      </c>
      <c r="O134" s="1347">
        <v>1735</v>
      </c>
      <c r="P134" s="1347">
        <v>1574</v>
      </c>
      <c r="Q134" s="1347">
        <v>1532</v>
      </c>
      <c r="R134" s="1347">
        <v>1476</v>
      </c>
      <c r="S134" s="1347">
        <v>1807</v>
      </c>
      <c r="T134" s="1347">
        <v>2107</v>
      </c>
      <c r="U134" s="1347">
        <v>1801</v>
      </c>
      <c r="V134" s="1347">
        <v>1509</v>
      </c>
      <c r="W134" s="1347">
        <v>1390</v>
      </c>
      <c r="X134" s="1347">
        <v>940</v>
      </c>
      <c r="Y134" s="1347">
        <v>465</v>
      </c>
      <c r="Z134" s="1347">
        <v>151</v>
      </c>
      <c r="AA134" s="1347">
        <v>19</v>
      </c>
      <c r="AB134" s="1347">
        <v>2895</v>
      </c>
      <c r="AC134" s="1347">
        <v>13959</v>
      </c>
      <c r="AD134" s="1347">
        <v>8382</v>
      </c>
      <c r="AE134" s="1347">
        <v>4474</v>
      </c>
      <c r="AF134" s="1347">
        <v>1575</v>
      </c>
      <c r="AG134" s="1347">
        <v>14811</v>
      </c>
      <c r="AH134" s="2762">
        <v>11.47171</v>
      </c>
      <c r="AI134" s="2762">
        <v>55.313839999999999</v>
      </c>
      <c r="AJ134" s="2762">
        <v>33.214460000000003</v>
      </c>
      <c r="AK134" s="2762">
        <v>40.374859999999998</v>
      </c>
      <c r="AL134" s="2762">
        <v>17.728639999999999</v>
      </c>
      <c r="AM134" s="2762">
        <v>6.2410800000000002</v>
      </c>
      <c r="AN134" s="2762">
        <v>7.5289999999999996E-2</v>
      </c>
      <c r="AO134" s="2762">
        <v>58.689970000000002</v>
      </c>
      <c r="AP134" s="2762">
        <v>49.885199999999998</v>
      </c>
      <c r="AQ134" s="2762">
        <v>51.778790000000001</v>
      </c>
    </row>
    <row r="135" spans="1:43">
      <c r="A135">
        <v>5282</v>
      </c>
      <c r="B135">
        <v>3</v>
      </c>
      <c r="C135">
        <v>28213</v>
      </c>
      <c r="D135">
        <v>2</v>
      </c>
      <c r="E135" s="97" t="s">
        <v>196</v>
      </c>
      <c r="F135" s="1347">
        <v>21354</v>
      </c>
      <c r="G135" s="1347">
        <v>746</v>
      </c>
      <c r="H135" s="1347">
        <v>825</v>
      </c>
      <c r="I135" s="1347">
        <v>967</v>
      </c>
      <c r="J135" s="1347">
        <v>972</v>
      </c>
      <c r="K135" s="1347">
        <v>780</v>
      </c>
      <c r="L135" s="1347">
        <v>825</v>
      </c>
      <c r="M135" s="1347">
        <v>956</v>
      </c>
      <c r="N135" s="1347">
        <v>1150</v>
      </c>
      <c r="O135" s="1347">
        <v>1460</v>
      </c>
      <c r="P135" s="1347">
        <v>1308</v>
      </c>
      <c r="Q135" s="1347">
        <v>1279</v>
      </c>
      <c r="R135" s="1347">
        <v>1295</v>
      </c>
      <c r="S135" s="1347">
        <v>1481</v>
      </c>
      <c r="T135" s="1347">
        <v>1681</v>
      </c>
      <c r="U135" s="1347">
        <v>1620</v>
      </c>
      <c r="V135" s="1347">
        <v>1377</v>
      </c>
      <c r="W135" s="1347">
        <v>1174</v>
      </c>
      <c r="X135" s="1347">
        <v>872</v>
      </c>
      <c r="Y135" s="1347">
        <v>443</v>
      </c>
      <c r="Z135" s="1347">
        <v>122</v>
      </c>
      <c r="AA135" s="1347">
        <v>21</v>
      </c>
      <c r="AB135" s="1347">
        <v>2538</v>
      </c>
      <c r="AC135" s="1347">
        <v>11506</v>
      </c>
      <c r="AD135" s="1347">
        <v>7310</v>
      </c>
      <c r="AE135" s="1347">
        <v>4009</v>
      </c>
      <c r="AF135" s="1347">
        <v>1458</v>
      </c>
      <c r="AG135" s="1347">
        <v>12215</v>
      </c>
      <c r="AH135" s="2762">
        <v>11.88536</v>
      </c>
      <c r="AI135" s="2762">
        <v>53.882179999999998</v>
      </c>
      <c r="AJ135" s="2762">
        <v>34.232460000000003</v>
      </c>
      <c r="AK135" s="2762">
        <v>41.167929999999998</v>
      </c>
      <c r="AL135" s="2762">
        <v>18.774000000000001</v>
      </c>
      <c r="AM135" s="2762">
        <v>6.8277599999999996</v>
      </c>
      <c r="AN135" s="2762">
        <v>9.8339999999999997E-2</v>
      </c>
      <c r="AO135" s="2762">
        <v>57.202399999999997</v>
      </c>
      <c r="AP135" s="2762">
        <v>50.363439999999997</v>
      </c>
      <c r="AQ135" s="2762">
        <v>52.551720000000003</v>
      </c>
    </row>
    <row r="136" spans="1:43">
      <c r="A136">
        <v>5283</v>
      </c>
      <c r="B136">
        <v>3</v>
      </c>
      <c r="C136">
        <v>28214</v>
      </c>
      <c r="D136">
        <v>2</v>
      </c>
      <c r="E136" s="97" t="s">
        <v>197</v>
      </c>
      <c r="F136" s="1347">
        <v>120688</v>
      </c>
      <c r="G136" s="1347">
        <v>4339</v>
      </c>
      <c r="H136" s="1347">
        <v>5024</v>
      </c>
      <c r="I136" s="1347">
        <v>5298</v>
      </c>
      <c r="J136" s="1347">
        <v>5771</v>
      </c>
      <c r="K136" s="1347">
        <v>5003</v>
      </c>
      <c r="L136" s="1347">
        <v>4859</v>
      </c>
      <c r="M136" s="1347">
        <v>5970</v>
      </c>
      <c r="N136" s="1347">
        <v>7630</v>
      </c>
      <c r="O136" s="1347">
        <v>9942</v>
      </c>
      <c r="P136" s="1347">
        <v>9243</v>
      </c>
      <c r="Q136" s="1347">
        <v>7850</v>
      </c>
      <c r="R136" s="1347">
        <v>6979</v>
      </c>
      <c r="S136" s="1347">
        <v>7636</v>
      </c>
      <c r="T136" s="1347">
        <v>9853</v>
      </c>
      <c r="U136" s="1347">
        <v>8125</v>
      </c>
      <c r="V136" s="1347">
        <v>6572</v>
      </c>
      <c r="W136" s="1347">
        <v>5076</v>
      </c>
      <c r="X136" s="1347">
        <v>3338</v>
      </c>
      <c r="Y136" s="1347">
        <v>1600</v>
      </c>
      <c r="Z136" s="1347">
        <v>506</v>
      </c>
      <c r="AA136" s="1347">
        <v>74</v>
      </c>
      <c r="AB136" s="1347">
        <v>14661</v>
      </c>
      <c r="AC136" s="1347">
        <v>70883</v>
      </c>
      <c r="AD136" s="1347">
        <v>35144</v>
      </c>
      <c r="AE136" s="1347">
        <v>17166</v>
      </c>
      <c r="AF136" s="1347">
        <v>5518</v>
      </c>
      <c r="AG136" s="1347">
        <v>74965</v>
      </c>
      <c r="AH136" s="2762">
        <v>12.14785</v>
      </c>
      <c r="AI136" s="2762">
        <v>58.732430000000001</v>
      </c>
      <c r="AJ136" s="2762">
        <v>29.119710000000001</v>
      </c>
      <c r="AK136" s="2762">
        <v>35.446770000000001</v>
      </c>
      <c r="AL136" s="2762">
        <v>14.22345</v>
      </c>
      <c r="AM136" s="2762">
        <v>4.57212</v>
      </c>
      <c r="AN136" s="2762">
        <v>6.132E-2</v>
      </c>
      <c r="AO136" s="2762">
        <v>62.114710000000002</v>
      </c>
      <c r="AP136" s="2762">
        <v>47.81662</v>
      </c>
      <c r="AQ136" s="2762">
        <v>48.284640000000003</v>
      </c>
    </row>
    <row r="137" spans="1:43">
      <c r="A137">
        <v>5284</v>
      </c>
      <c r="B137">
        <v>3</v>
      </c>
      <c r="C137">
        <v>28215</v>
      </c>
      <c r="D137">
        <v>2</v>
      </c>
      <c r="E137" s="97" t="s">
        <v>198</v>
      </c>
      <c r="F137" s="1347">
        <v>40117</v>
      </c>
      <c r="G137" s="1347">
        <v>1285</v>
      </c>
      <c r="H137" s="1347">
        <v>1473</v>
      </c>
      <c r="I137" s="1347">
        <v>1639</v>
      </c>
      <c r="J137" s="1347">
        <v>1855</v>
      </c>
      <c r="K137" s="1347">
        <v>1587</v>
      </c>
      <c r="L137" s="1347">
        <v>1599</v>
      </c>
      <c r="M137" s="1347">
        <v>1827</v>
      </c>
      <c r="N137" s="1347">
        <v>2272</v>
      </c>
      <c r="O137" s="1347">
        <v>2656</v>
      </c>
      <c r="P137" s="1347">
        <v>2397</v>
      </c>
      <c r="Q137" s="1347">
        <v>2349</v>
      </c>
      <c r="R137" s="1347">
        <v>2517</v>
      </c>
      <c r="S137" s="1347">
        <v>3079</v>
      </c>
      <c r="T137" s="1347">
        <v>3835</v>
      </c>
      <c r="U137" s="1347">
        <v>3231</v>
      </c>
      <c r="V137" s="1347">
        <v>2223</v>
      </c>
      <c r="W137" s="1347">
        <v>1922</v>
      </c>
      <c r="X137" s="1347">
        <v>1364</v>
      </c>
      <c r="Y137" s="1347">
        <v>746</v>
      </c>
      <c r="Z137" s="1347">
        <v>211</v>
      </c>
      <c r="AA137" s="1347">
        <v>50</v>
      </c>
      <c r="AB137" s="1347">
        <v>4397</v>
      </c>
      <c r="AC137" s="1347">
        <v>22138</v>
      </c>
      <c r="AD137" s="1347">
        <v>13582</v>
      </c>
      <c r="AE137" s="1347">
        <v>6516</v>
      </c>
      <c r="AF137" s="1347">
        <v>2371</v>
      </c>
      <c r="AG137" s="1347">
        <v>24118</v>
      </c>
      <c r="AH137" s="2762">
        <v>10.96044</v>
      </c>
      <c r="AI137" s="2762">
        <v>55.183590000000002</v>
      </c>
      <c r="AJ137" s="2762">
        <v>33.855969999999999</v>
      </c>
      <c r="AK137" s="2762">
        <v>41.531019999999998</v>
      </c>
      <c r="AL137" s="2762">
        <v>16.24249</v>
      </c>
      <c r="AM137" s="2762">
        <v>5.9102100000000002</v>
      </c>
      <c r="AN137" s="2762">
        <v>0.12464</v>
      </c>
      <c r="AO137" s="2762">
        <v>60.119149999999998</v>
      </c>
      <c r="AP137" s="2762">
        <v>50.254170000000002</v>
      </c>
      <c r="AQ137" s="2762">
        <v>53.001080000000002</v>
      </c>
    </row>
    <row r="138" spans="1:43">
      <c r="A138">
        <v>5285</v>
      </c>
      <c r="B138">
        <v>3</v>
      </c>
      <c r="C138">
        <v>28216</v>
      </c>
      <c r="D138">
        <v>2</v>
      </c>
      <c r="E138" s="97" t="s">
        <v>199</v>
      </c>
      <c r="F138" s="1347">
        <v>46633</v>
      </c>
      <c r="G138" s="1347">
        <v>1757</v>
      </c>
      <c r="H138" s="1347">
        <v>2045</v>
      </c>
      <c r="I138" s="1347">
        <v>2147</v>
      </c>
      <c r="J138" s="1347">
        <v>2318</v>
      </c>
      <c r="K138" s="1347">
        <v>2017</v>
      </c>
      <c r="L138" s="1347">
        <v>2263</v>
      </c>
      <c r="M138" s="1347">
        <v>2510</v>
      </c>
      <c r="N138" s="1347">
        <v>2851</v>
      </c>
      <c r="O138" s="1347">
        <v>3520</v>
      </c>
      <c r="P138" s="1347">
        <v>3007</v>
      </c>
      <c r="Q138" s="1347">
        <v>2842</v>
      </c>
      <c r="R138" s="1347">
        <v>2739</v>
      </c>
      <c r="S138" s="1347">
        <v>3241</v>
      </c>
      <c r="T138" s="1347">
        <v>4040</v>
      </c>
      <c r="U138" s="1347">
        <v>3155</v>
      </c>
      <c r="V138" s="1347">
        <v>2332</v>
      </c>
      <c r="W138" s="1347">
        <v>1900</v>
      </c>
      <c r="X138" s="1347">
        <v>1176</v>
      </c>
      <c r="Y138" s="1347">
        <v>572</v>
      </c>
      <c r="Z138" s="1347">
        <v>176</v>
      </c>
      <c r="AA138" s="1347">
        <v>25</v>
      </c>
      <c r="AB138" s="1347">
        <v>5949</v>
      </c>
      <c r="AC138" s="1347">
        <v>27308</v>
      </c>
      <c r="AD138" s="1347">
        <v>13376</v>
      </c>
      <c r="AE138" s="1347">
        <v>6181</v>
      </c>
      <c r="AF138" s="1347">
        <v>1949</v>
      </c>
      <c r="AG138" s="1347">
        <v>29030</v>
      </c>
      <c r="AH138" s="2762">
        <v>12.757059999999999</v>
      </c>
      <c r="AI138" s="2762">
        <v>58.55939</v>
      </c>
      <c r="AJ138" s="2762">
        <v>28.68355</v>
      </c>
      <c r="AK138" s="2762">
        <v>35.633560000000003</v>
      </c>
      <c r="AL138" s="2762">
        <v>13.25456</v>
      </c>
      <c r="AM138" s="2762">
        <v>4.1794399999999996</v>
      </c>
      <c r="AN138" s="2762">
        <v>5.3609999999999998E-2</v>
      </c>
      <c r="AO138" s="2762">
        <v>62.252049999999997</v>
      </c>
      <c r="AP138" s="2762">
        <v>47.154490000000003</v>
      </c>
      <c r="AQ138" s="2762">
        <v>47.908740000000002</v>
      </c>
    </row>
    <row r="139" spans="1:43">
      <c r="A139">
        <v>5286</v>
      </c>
      <c r="B139">
        <v>3</v>
      </c>
      <c r="C139">
        <v>28217</v>
      </c>
      <c r="D139">
        <v>2</v>
      </c>
      <c r="E139" s="97" t="s">
        <v>200</v>
      </c>
      <c r="F139" s="1347">
        <v>82493</v>
      </c>
      <c r="G139" s="1347">
        <v>2855</v>
      </c>
      <c r="H139" s="1347">
        <v>3366</v>
      </c>
      <c r="I139" s="1347">
        <v>3718</v>
      </c>
      <c r="J139" s="1347">
        <v>3795</v>
      </c>
      <c r="K139" s="1347">
        <v>3378</v>
      </c>
      <c r="L139" s="1347">
        <v>3194</v>
      </c>
      <c r="M139" s="1347">
        <v>3959</v>
      </c>
      <c r="N139" s="1347">
        <v>4871</v>
      </c>
      <c r="O139" s="1347">
        <v>6637</v>
      </c>
      <c r="P139" s="1347">
        <v>6025</v>
      </c>
      <c r="Q139" s="1347">
        <v>4894</v>
      </c>
      <c r="R139" s="1347">
        <v>4447</v>
      </c>
      <c r="S139" s="1347">
        <v>5129</v>
      </c>
      <c r="T139" s="1347">
        <v>6928</v>
      </c>
      <c r="U139" s="1347">
        <v>6619</v>
      </c>
      <c r="V139" s="1347">
        <v>5134</v>
      </c>
      <c r="W139" s="1347">
        <v>3672</v>
      </c>
      <c r="X139" s="1347">
        <v>2305</v>
      </c>
      <c r="Y139" s="1347">
        <v>1096</v>
      </c>
      <c r="Z139" s="1347">
        <v>387</v>
      </c>
      <c r="AA139" s="1347">
        <v>84</v>
      </c>
      <c r="AB139" s="1347">
        <v>9939</v>
      </c>
      <c r="AC139" s="1347">
        <v>46329</v>
      </c>
      <c r="AD139" s="1347">
        <v>26225</v>
      </c>
      <c r="AE139" s="1347">
        <v>12678</v>
      </c>
      <c r="AF139" s="1347">
        <v>3872</v>
      </c>
      <c r="AG139" s="1347">
        <v>49462</v>
      </c>
      <c r="AH139" s="2762">
        <v>12.048299999999999</v>
      </c>
      <c r="AI139" s="2762">
        <v>56.16113</v>
      </c>
      <c r="AJ139" s="2762">
        <v>31.790579999999999</v>
      </c>
      <c r="AK139" s="2762">
        <v>38.008069999999996</v>
      </c>
      <c r="AL139" s="2762">
        <v>15.36858</v>
      </c>
      <c r="AM139" s="2762">
        <v>4.6937300000000004</v>
      </c>
      <c r="AN139" s="2762">
        <v>0.10183</v>
      </c>
      <c r="AO139" s="2762">
        <v>59.959029999999998</v>
      </c>
      <c r="AP139" s="2762">
        <v>48.720039999999997</v>
      </c>
      <c r="AQ139" s="2762">
        <v>49.400539999999999</v>
      </c>
    </row>
    <row r="140" spans="1:43">
      <c r="A140">
        <v>5287</v>
      </c>
      <c r="B140">
        <v>3</v>
      </c>
      <c r="C140">
        <v>28218</v>
      </c>
      <c r="D140">
        <v>2</v>
      </c>
      <c r="E140" s="97" t="s">
        <v>201</v>
      </c>
      <c r="F140" s="1347">
        <v>24850</v>
      </c>
      <c r="G140" s="1347">
        <v>960</v>
      </c>
      <c r="H140" s="1347">
        <v>1156</v>
      </c>
      <c r="I140" s="1347">
        <v>1282</v>
      </c>
      <c r="J140" s="1347">
        <v>1247</v>
      </c>
      <c r="K140" s="1347">
        <v>1055</v>
      </c>
      <c r="L140" s="1347">
        <v>1099</v>
      </c>
      <c r="M140" s="1347">
        <v>1298</v>
      </c>
      <c r="N140" s="1347">
        <v>1522</v>
      </c>
      <c r="O140" s="1347">
        <v>1939</v>
      </c>
      <c r="P140" s="1347">
        <v>1617</v>
      </c>
      <c r="Q140" s="1347">
        <v>1450</v>
      </c>
      <c r="R140" s="1347">
        <v>1428</v>
      </c>
      <c r="S140" s="1347">
        <v>1710</v>
      </c>
      <c r="T140" s="1347">
        <v>1980</v>
      </c>
      <c r="U140" s="1347">
        <v>1591</v>
      </c>
      <c r="V140" s="1347">
        <v>1144</v>
      </c>
      <c r="W140" s="1347">
        <v>1023</v>
      </c>
      <c r="X140" s="1347">
        <v>790</v>
      </c>
      <c r="Y140" s="1347">
        <v>416</v>
      </c>
      <c r="Z140" s="1347">
        <v>125</v>
      </c>
      <c r="AA140" s="1347">
        <v>18</v>
      </c>
      <c r="AB140" s="1347">
        <v>3398</v>
      </c>
      <c r="AC140" s="1347">
        <v>14365</v>
      </c>
      <c r="AD140" s="1347">
        <v>7087</v>
      </c>
      <c r="AE140" s="1347">
        <v>3516</v>
      </c>
      <c r="AF140" s="1347">
        <v>1349</v>
      </c>
      <c r="AG140" s="1347">
        <v>15098</v>
      </c>
      <c r="AH140" s="2762">
        <v>13.67404</v>
      </c>
      <c r="AI140" s="2762">
        <v>57.806840000000001</v>
      </c>
      <c r="AJ140" s="2762">
        <v>28.519110000000001</v>
      </c>
      <c r="AK140" s="2762">
        <v>35.400399999999998</v>
      </c>
      <c r="AL140" s="2762">
        <v>14.14889</v>
      </c>
      <c r="AM140" s="2762">
        <v>5.4285699999999997</v>
      </c>
      <c r="AN140" s="2762">
        <v>7.2429999999999994E-2</v>
      </c>
      <c r="AO140" s="2762">
        <v>60.756540000000001</v>
      </c>
      <c r="AP140" s="2762">
        <v>47.067770000000003</v>
      </c>
      <c r="AQ140" s="2762">
        <v>47.608939999999997</v>
      </c>
    </row>
    <row r="141" spans="1:43">
      <c r="A141">
        <v>5288</v>
      </c>
      <c r="B141">
        <v>3</v>
      </c>
      <c r="C141">
        <v>28219</v>
      </c>
      <c r="D141">
        <v>2</v>
      </c>
      <c r="E141" s="97" t="s">
        <v>202</v>
      </c>
      <c r="F141" s="1347">
        <v>58507</v>
      </c>
      <c r="G141" s="1347">
        <v>2150</v>
      </c>
      <c r="H141" s="1347">
        <v>2369</v>
      </c>
      <c r="I141" s="1347">
        <v>2552</v>
      </c>
      <c r="J141" s="1347">
        <v>3445</v>
      </c>
      <c r="K141" s="1347">
        <v>3542</v>
      </c>
      <c r="L141" s="1347">
        <v>2918</v>
      </c>
      <c r="M141" s="1347">
        <v>2994</v>
      </c>
      <c r="N141" s="1347">
        <v>3316</v>
      </c>
      <c r="O141" s="1347">
        <v>3904</v>
      </c>
      <c r="P141" s="1347">
        <v>4162</v>
      </c>
      <c r="Q141" s="1347">
        <v>4957</v>
      </c>
      <c r="R141" s="1347">
        <v>4691</v>
      </c>
      <c r="S141" s="1347">
        <v>4370</v>
      </c>
      <c r="T141" s="1347">
        <v>3753</v>
      </c>
      <c r="U141" s="1347">
        <v>2719</v>
      </c>
      <c r="V141" s="1347">
        <v>2212</v>
      </c>
      <c r="W141" s="1347">
        <v>2055</v>
      </c>
      <c r="X141" s="1347">
        <v>1488</v>
      </c>
      <c r="Y141" s="1347">
        <v>683</v>
      </c>
      <c r="Z141" s="1347">
        <v>186</v>
      </c>
      <c r="AA141" s="1347">
        <v>41</v>
      </c>
      <c r="AB141" s="1347">
        <v>7071</v>
      </c>
      <c r="AC141" s="1347">
        <v>38299</v>
      </c>
      <c r="AD141" s="1347">
        <v>13137</v>
      </c>
      <c r="AE141" s="1347">
        <v>6665</v>
      </c>
      <c r="AF141" s="1347">
        <v>2398</v>
      </c>
      <c r="AG141" s="1347">
        <v>38607</v>
      </c>
      <c r="AH141" s="2762">
        <v>12.08573</v>
      </c>
      <c r="AI141" s="2762">
        <v>65.460539999999995</v>
      </c>
      <c r="AJ141" s="2762">
        <v>22.453720000000001</v>
      </c>
      <c r="AK141" s="2762">
        <v>29.922920000000001</v>
      </c>
      <c r="AL141" s="2762">
        <v>11.3918</v>
      </c>
      <c r="AM141" s="2762">
        <v>4.0986500000000001</v>
      </c>
      <c r="AN141" s="2762">
        <v>7.0080000000000003E-2</v>
      </c>
      <c r="AO141" s="2762">
        <v>65.986980000000003</v>
      </c>
      <c r="AP141" s="2762">
        <v>45.631399999999999</v>
      </c>
      <c r="AQ141" s="2762">
        <v>47.531289999999998</v>
      </c>
    </row>
    <row r="142" spans="1:43">
      <c r="A142">
        <v>5289</v>
      </c>
      <c r="B142">
        <v>3</v>
      </c>
      <c r="C142">
        <v>28220</v>
      </c>
      <c r="D142">
        <v>2</v>
      </c>
      <c r="E142" s="97" t="s">
        <v>203</v>
      </c>
      <c r="F142" s="1347">
        <v>22660</v>
      </c>
      <c r="G142" s="1347">
        <v>755</v>
      </c>
      <c r="H142" s="1347">
        <v>793</v>
      </c>
      <c r="I142" s="1347">
        <v>955</v>
      </c>
      <c r="J142" s="1347">
        <v>1111</v>
      </c>
      <c r="K142" s="1347">
        <v>879</v>
      </c>
      <c r="L142" s="1347">
        <v>958</v>
      </c>
      <c r="M142" s="1347">
        <v>1009</v>
      </c>
      <c r="N142" s="1347">
        <v>1141</v>
      </c>
      <c r="O142" s="1347">
        <v>1417</v>
      </c>
      <c r="P142" s="1347">
        <v>1413</v>
      </c>
      <c r="Q142" s="1347">
        <v>1431</v>
      </c>
      <c r="R142" s="1347">
        <v>1437</v>
      </c>
      <c r="S142" s="1347">
        <v>1797</v>
      </c>
      <c r="T142" s="1347">
        <v>1871</v>
      </c>
      <c r="U142" s="1347">
        <v>1505</v>
      </c>
      <c r="V142" s="1347">
        <v>1264</v>
      </c>
      <c r="W142" s="1347">
        <v>1237</v>
      </c>
      <c r="X142" s="1347">
        <v>961</v>
      </c>
      <c r="Y142" s="1347">
        <v>550</v>
      </c>
      <c r="Z142" s="1347">
        <v>142</v>
      </c>
      <c r="AA142" s="1347">
        <v>34</v>
      </c>
      <c r="AB142" s="1347">
        <v>2503</v>
      </c>
      <c r="AC142" s="1347">
        <v>12593</v>
      </c>
      <c r="AD142" s="1347">
        <v>7564</v>
      </c>
      <c r="AE142" s="1347">
        <v>4188</v>
      </c>
      <c r="AF142" s="1347">
        <v>1687</v>
      </c>
      <c r="AG142" s="1347">
        <v>13353</v>
      </c>
      <c r="AH142" s="2762">
        <v>11.0459</v>
      </c>
      <c r="AI142" s="2762">
        <v>55.573700000000002</v>
      </c>
      <c r="AJ142" s="2762">
        <v>33.380409999999998</v>
      </c>
      <c r="AK142" s="2762">
        <v>41.310679999999998</v>
      </c>
      <c r="AL142" s="2762">
        <v>18.481909999999999</v>
      </c>
      <c r="AM142" s="2762">
        <v>7.4448400000000001</v>
      </c>
      <c r="AN142" s="2762">
        <v>0.15004000000000001</v>
      </c>
      <c r="AO142" s="2762">
        <v>58.927630000000001</v>
      </c>
      <c r="AP142" s="2762">
        <v>50.536409999999997</v>
      </c>
      <c r="AQ142" s="2762">
        <v>53.105960000000003</v>
      </c>
    </row>
    <row r="143" spans="1:43">
      <c r="A143">
        <v>5290</v>
      </c>
      <c r="B143">
        <v>3</v>
      </c>
      <c r="C143">
        <v>28221</v>
      </c>
      <c r="D143">
        <v>2</v>
      </c>
      <c r="E143" s="97" t="s">
        <v>387</v>
      </c>
      <c r="F143" s="1347">
        <v>21730</v>
      </c>
      <c r="G143" s="1347">
        <v>762</v>
      </c>
      <c r="H143" s="1347">
        <v>767</v>
      </c>
      <c r="I143" s="1347">
        <v>851</v>
      </c>
      <c r="J143" s="1347">
        <v>864</v>
      </c>
      <c r="K143" s="1347">
        <v>764</v>
      </c>
      <c r="L143" s="1347">
        <v>912</v>
      </c>
      <c r="M143" s="1347">
        <v>1005</v>
      </c>
      <c r="N143" s="1347">
        <v>1130</v>
      </c>
      <c r="O143" s="1347">
        <v>1272</v>
      </c>
      <c r="P143" s="1347">
        <v>1220</v>
      </c>
      <c r="Q143" s="1347">
        <v>1350</v>
      </c>
      <c r="R143" s="1347">
        <v>1448</v>
      </c>
      <c r="S143" s="1347">
        <v>1648</v>
      </c>
      <c r="T143" s="1347">
        <v>1798</v>
      </c>
      <c r="U143" s="1347">
        <v>1417</v>
      </c>
      <c r="V143" s="1347">
        <v>1352</v>
      </c>
      <c r="W143" s="1347">
        <v>1328</v>
      </c>
      <c r="X143" s="1347">
        <v>1080</v>
      </c>
      <c r="Y143" s="1347">
        <v>547</v>
      </c>
      <c r="Z143" s="1347">
        <v>186</v>
      </c>
      <c r="AA143" s="1347">
        <v>29</v>
      </c>
      <c r="AB143" s="1347">
        <v>2380</v>
      </c>
      <c r="AC143" s="1347">
        <v>11613</v>
      </c>
      <c r="AD143" s="1347">
        <v>7737</v>
      </c>
      <c r="AE143" s="1347">
        <v>4522</v>
      </c>
      <c r="AF143" s="1347">
        <v>1842</v>
      </c>
      <c r="AG143" s="1347">
        <v>12547</v>
      </c>
      <c r="AH143" s="2762">
        <v>10.9526</v>
      </c>
      <c r="AI143" s="2762">
        <v>53.442250000000001</v>
      </c>
      <c r="AJ143" s="2762">
        <v>35.605150000000002</v>
      </c>
      <c r="AK143" s="2762">
        <v>43.189140000000002</v>
      </c>
      <c r="AL143" s="2762">
        <v>20.809940000000001</v>
      </c>
      <c r="AM143" s="2762">
        <v>8.4767600000000005</v>
      </c>
      <c r="AN143" s="2762">
        <v>0.13346</v>
      </c>
      <c r="AO143" s="2762">
        <v>57.740450000000003</v>
      </c>
      <c r="AP143" s="2762">
        <v>51.735660000000003</v>
      </c>
      <c r="AQ143" s="2762">
        <v>54.876919999999998</v>
      </c>
    </row>
    <row r="144" spans="1:43">
      <c r="A144">
        <v>5291</v>
      </c>
      <c r="B144">
        <v>3</v>
      </c>
      <c r="C144">
        <v>28222</v>
      </c>
      <c r="D144">
        <v>2</v>
      </c>
      <c r="E144" s="97" t="s">
        <v>27</v>
      </c>
      <c r="F144" s="1347">
        <v>12594</v>
      </c>
      <c r="G144" s="1347">
        <v>386</v>
      </c>
      <c r="H144" s="1347">
        <v>436</v>
      </c>
      <c r="I144" s="1347">
        <v>521</v>
      </c>
      <c r="J144" s="1347">
        <v>487</v>
      </c>
      <c r="K144" s="1347">
        <v>301</v>
      </c>
      <c r="L144" s="1347">
        <v>424</v>
      </c>
      <c r="M144" s="1347">
        <v>526</v>
      </c>
      <c r="N144" s="1347">
        <v>594</v>
      </c>
      <c r="O144" s="1347">
        <v>669</v>
      </c>
      <c r="P144" s="1347">
        <v>636</v>
      </c>
      <c r="Q144" s="1347">
        <v>755</v>
      </c>
      <c r="R144" s="1347">
        <v>855</v>
      </c>
      <c r="S144" s="1347">
        <v>988</v>
      </c>
      <c r="T144" s="1347">
        <v>1054</v>
      </c>
      <c r="U144" s="1347">
        <v>868</v>
      </c>
      <c r="V144" s="1347">
        <v>851</v>
      </c>
      <c r="W144" s="1347">
        <v>917</v>
      </c>
      <c r="X144" s="1347">
        <v>783</v>
      </c>
      <c r="Y144" s="1347">
        <v>392</v>
      </c>
      <c r="Z144" s="1347">
        <v>125</v>
      </c>
      <c r="AA144" s="1347">
        <v>26</v>
      </c>
      <c r="AB144" s="1347">
        <v>1343</v>
      </c>
      <c r="AC144" s="1347">
        <v>6235</v>
      </c>
      <c r="AD144" s="1347">
        <v>5016</v>
      </c>
      <c r="AE144" s="1347">
        <v>3094</v>
      </c>
      <c r="AF144" s="1347">
        <v>1326</v>
      </c>
      <c r="AG144" s="1347">
        <v>6802</v>
      </c>
      <c r="AH144" s="2762">
        <v>10.66381</v>
      </c>
      <c r="AI144" s="2762">
        <v>49.5077</v>
      </c>
      <c r="AJ144" s="2762">
        <v>39.828490000000002</v>
      </c>
      <c r="AK144" s="2762">
        <v>47.673499999999997</v>
      </c>
      <c r="AL144" s="2762">
        <v>24.567250000000001</v>
      </c>
      <c r="AM144" s="2762">
        <v>10.52882</v>
      </c>
      <c r="AN144" s="2762">
        <v>0.20644999999999999</v>
      </c>
      <c r="AO144" s="2762">
        <v>54.00985</v>
      </c>
      <c r="AP144" s="2762">
        <v>54.094090000000001</v>
      </c>
      <c r="AQ144" s="2762">
        <v>58.293750000000003</v>
      </c>
    </row>
    <row r="145" spans="1:43">
      <c r="A145">
        <v>5292</v>
      </c>
      <c r="B145">
        <v>3</v>
      </c>
      <c r="C145">
        <v>28223</v>
      </c>
      <c r="D145">
        <v>2</v>
      </c>
      <c r="E145" s="97" t="s">
        <v>28</v>
      </c>
      <c r="F145" s="1347">
        <v>33867</v>
      </c>
      <c r="G145" s="1347">
        <v>1242</v>
      </c>
      <c r="H145" s="1347">
        <v>1337</v>
      </c>
      <c r="I145" s="1347">
        <v>1507</v>
      </c>
      <c r="J145" s="1347">
        <v>1639</v>
      </c>
      <c r="K145" s="1347">
        <v>1076</v>
      </c>
      <c r="L145" s="1347">
        <v>1281</v>
      </c>
      <c r="M145" s="1347">
        <v>1519</v>
      </c>
      <c r="N145" s="1347">
        <v>1770</v>
      </c>
      <c r="O145" s="1347">
        <v>2014</v>
      </c>
      <c r="P145" s="1347">
        <v>1883</v>
      </c>
      <c r="Q145" s="1347">
        <v>1932</v>
      </c>
      <c r="R145" s="1347">
        <v>2221</v>
      </c>
      <c r="S145" s="1347">
        <v>2482</v>
      </c>
      <c r="T145" s="1347">
        <v>2762</v>
      </c>
      <c r="U145" s="1347">
        <v>2253</v>
      </c>
      <c r="V145" s="1347">
        <v>1977</v>
      </c>
      <c r="W145" s="1347">
        <v>2110</v>
      </c>
      <c r="X145" s="1347">
        <v>1660</v>
      </c>
      <c r="Y145" s="1347">
        <v>909</v>
      </c>
      <c r="Z145" s="1347">
        <v>249</v>
      </c>
      <c r="AA145" s="1347">
        <v>44</v>
      </c>
      <c r="AB145" s="1347">
        <v>4086</v>
      </c>
      <c r="AC145" s="1347">
        <v>17817</v>
      </c>
      <c r="AD145" s="1347">
        <v>11964</v>
      </c>
      <c r="AE145" s="1347">
        <v>6949</v>
      </c>
      <c r="AF145" s="1347">
        <v>2862</v>
      </c>
      <c r="AG145" s="1347">
        <v>18940</v>
      </c>
      <c r="AH145" s="2762">
        <v>12.06484</v>
      </c>
      <c r="AI145" s="2762">
        <v>52.608730000000001</v>
      </c>
      <c r="AJ145" s="2762">
        <v>35.326419999999999</v>
      </c>
      <c r="AK145" s="2762">
        <v>42.655090000000001</v>
      </c>
      <c r="AL145" s="2762">
        <v>20.5185</v>
      </c>
      <c r="AM145" s="2762">
        <v>8.4506999999999994</v>
      </c>
      <c r="AN145" s="2762">
        <v>0.12992000000000001</v>
      </c>
      <c r="AO145" s="2762">
        <v>55.92465</v>
      </c>
      <c r="AP145" s="2762">
        <v>51.06908</v>
      </c>
      <c r="AQ145" s="2762">
        <v>54.346809999999998</v>
      </c>
    </row>
    <row r="146" spans="1:43">
      <c r="A146">
        <v>5293</v>
      </c>
      <c r="B146">
        <v>3</v>
      </c>
      <c r="C146">
        <v>28224</v>
      </c>
      <c r="D146">
        <v>2</v>
      </c>
      <c r="E146" s="97" t="s">
        <v>29</v>
      </c>
      <c r="F146" s="1347">
        <v>24467</v>
      </c>
      <c r="G146" s="1347">
        <v>888</v>
      </c>
      <c r="H146" s="1347">
        <v>937</v>
      </c>
      <c r="I146" s="1347">
        <v>1048</v>
      </c>
      <c r="J146" s="1347">
        <v>926</v>
      </c>
      <c r="K146" s="1347">
        <v>683</v>
      </c>
      <c r="L146" s="1347">
        <v>926</v>
      </c>
      <c r="M146" s="1347">
        <v>1112</v>
      </c>
      <c r="N146" s="1347">
        <v>1265</v>
      </c>
      <c r="O146" s="1347">
        <v>1524</v>
      </c>
      <c r="P146" s="1347">
        <v>1365</v>
      </c>
      <c r="Q146" s="1347">
        <v>1468</v>
      </c>
      <c r="R146" s="1347">
        <v>1570</v>
      </c>
      <c r="S146" s="1347">
        <v>1883</v>
      </c>
      <c r="T146" s="1347">
        <v>2167</v>
      </c>
      <c r="U146" s="1347">
        <v>1618</v>
      </c>
      <c r="V146" s="1347">
        <v>1502</v>
      </c>
      <c r="W146" s="1347">
        <v>1483</v>
      </c>
      <c r="X146" s="1347">
        <v>1240</v>
      </c>
      <c r="Y146" s="1347">
        <v>630</v>
      </c>
      <c r="Z146" s="1347">
        <v>194</v>
      </c>
      <c r="AA146" s="1347">
        <v>38</v>
      </c>
      <c r="AB146" s="1347">
        <v>2873</v>
      </c>
      <c r="AC146" s="1347">
        <v>12722</v>
      </c>
      <c r="AD146" s="1347">
        <v>8872</v>
      </c>
      <c r="AE146" s="1347">
        <v>5087</v>
      </c>
      <c r="AF146" s="1347">
        <v>2102</v>
      </c>
      <c r="AG146" s="1347">
        <v>13963</v>
      </c>
      <c r="AH146" s="2762">
        <v>11.74235</v>
      </c>
      <c r="AI146" s="2762">
        <v>51.996569999999998</v>
      </c>
      <c r="AJ146" s="2762">
        <v>36.261090000000003</v>
      </c>
      <c r="AK146" s="2762">
        <v>43.957169999999998</v>
      </c>
      <c r="AL146" s="2762">
        <v>20.791270000000001</v>
      </c>
      <c r="AM146" s="2762">
        <v>8.5911600000000004</v>
      </c>
      <c r="AN146" s="2762">
        <v>0.15531</v>
      </c>
      <c r="AO146" s="2762">
        <v>57.0687</v>
      </c>
      <c r="AP146" s="2762">
        <v>51.858969999999999</v>
      </c>
      <c r="AQ146" s="2762">
        <v>55.305</v>
      </c>
    </row>
    <row r="147" spans="1:43">
      <c r="A147">
        <v>5294</v>
      </c>
      <c r="B147">
        <v>3</v>
      </c>
      <c r="C147">
        <v>28225</v>
      </c>
      <c r="D147">
        <v>2</v>
      </c>
      <c r="E147" s="97" t="s">
        <v>30</v>
      </c>
      <c r="F147" s="1347">
        <v>15995</v>
      </c>
      <c r="G147" s="1347">
        <v>554</v>
      </c>
      <c r="H147" s="1347">
        <v>592</v>
      </c>
      <c r="I147" s="1347">
        <v>663</v>
      </c>
      <c r="J147" s="1347">
        <v>669</v>
      </c>
      <c r="K147" s="1347">
        <v>459</v>
      </c>
      <c r="L147" s="1347">
        <v>585</v>
      </c>
      <c r="M147" s="1347">
        <v>717</v>
      </c>
      <c r="N147" s="1347">
        <v>805</v>
      </c>
      <c r="O147" s="1347">
        <v>967</v>
      </c>
      <c r="P147" s="1347">
        <v>868</v>
      </c>
      <c r="Q147" s="1347">
        <v>979</v>
      </c>
      <c r="R147" s="1347">
        <v>1055</v>
      </c>
      <c r="S147" s="1347">
        <v>1184</v>
      </c>
      <c r="T147" s="1347">
        <v>1288</v>
      </c>
      <c r="U147" s="1347">
        <v>1119</v>
      </c>
      <c r="V147" s="1347">
        <v>965</v>
      </c>
      <c r="W147" s="1347">
        <v>1037</v>
      </c>
      <c r="X147" s="1347">
        <v>855</v>
      </c>
      <c r="Y147" s="1347">
        <v>463</v>
      </c>
      <c r="Z147" s="1347">
        <v>150</v>
      </c>
      <c r="AA147" s="1347">
        <v>21</v>
      </c>
      <c r="AB147" s="1347">
        <v>1809</v>
      </c>
      <c r="AC147" s="1347">
        <v>8288</v>
      </c>
      <c r="AD147" s="1347">
        <v>5898</v>
      </c>
      <c r="AE147" s="1347">
        <v>3491</v>
      </c>
      <c r="AF147" s="1347">
        <v>1489</v>
      </c>
      <c r="AG147" s="1347">
        <v>8907</v>
      </c>
      <c r="AH147" s="2762">
        <v>11.30978</v>
      </c>
      <c r="AI147" s="2762">
        <v>51.816189999999999</v>
      </c>
      <c r="AJ147" s="2762">
        <v>36.874020000000002</v>
      </c>
      <c r="AK147" s="2762">
        <v>44.276339999999998</v>
      </c>
      <c r="AL147" s="2762">
        <v>21.825569999999999</v>
      </c>
      <c r="AM147" s="2762">
        <v>9.3091600000000003</v>
      </c>
      <c r="AN147" s="2762">
        <v>0.13128999999999999</v>
      </c>
      <c r="AO147" s="2762">
        <v>55.686149999999998</v>
      </c>
      <c r="AP147" s="2762">
        <v>52.307879999999997</v>
      </c>
      <c r="AQ147" s="2762">
        <v>55.774999999999999</v>
      </c>
    </row>
    <row r="148" spans="1:43">
      <c r="A148">
        <v>5295</v>
      </c>
      <c r="B148">
        <v>3</v>
      </c>
      <c r="C148">
        <v>28226</v>
      </c>
      <c r="D148">
        <v>2</v>
      </c>
      <c r="E148" s="97" t="s">
        <v>31</v>
      </c>
      <c r="F148" s="1347">
        <v>23169</v>
      </c>
      <c r="G148" s="1347">
        <v>734</v>
      </c>
      <c r="H148" s="1347">
        <v>792</v>
      </c>
      <c r="I148" s="1347">
        <v>868</v>
      </c>
      <c r="J148" s="1347">
        <v>910</v>
      </c>
      <c r="K148" s="1347">
        <v>718</v>
      </c>
      <c r="L148" s="1347">
        <v>844</v>
      </c>
      <c r="M148" s="1347">
        <v>945</v>
      </c>
      <c r="N148" s="1347">
        <v>1207</v>
      </c>
      <c r="O148" s="1347">
        <v>1285</v>
      </c>
      <c r="P148" s="1347">
        <v>1211</v>
      </c>
      <c r="Q148" s="1347">
        <v>1279</v>
      </c>
      <c r="R148" s="1347">
        <v>1454</v>
      </c>
      <c r="S148" s="1347">
        <v>1760</v>
      </c>
      <c r="T148" s="1347">
        <v>1986</v>
      </c>
      <c r="U148" s="1347">
        <v>1667</v>
      </c>
      <c r="V148" s="1347">
        <v>1531</v>
      </c>
      <c r="W148" s="1347">
        <v>1629</v>
      </c>
      <c r="X148" s="1347">
        <v>1349</v>
      </c>
      <c r="Y148" s="1347">
        <v>731</v>
      </c>
      <c r="Z148" s="1347">
        <v>223</v>
      </c>
      <c r="AA148" s="1347">
        <v>46</v>
      </c>
      <c r="AB148" s="1347">
        <v>2394</v>
      </c>
      <c r="AC148" s="1347">
        <v>11613</v>
      </c>
      <c r="AD148" s="1347">
        <v>9162</v>
      </c>
      <c r="AE148" s="1347">
        <v>5509</v>
      </c>
      <c r="AF148" s="1347">
        <v>2349</v>
      </c>
      <c r="AG148" s="1347">
        <v>12689</v>
      </c>
      <c r="AH148" s="2762">
        <v>10.33277</v>
      </c>
      <c r="AI148" s="2762">
        <v>50.123010000000001</v>
      </c>
      <c r="AJ148" s="2762">
        <v>39.544220000000003</v>
      </c>
      <c r="AK148" s="2762">
        <v>47.14058</v>
      </c>
      <c r="AL148" s="2762">
        <v>23.777460000000001</v>
      </c>
      <c r="AM148" s="2762">
        <v>10.13855</v>
      </c>
      <c r="AN148" s="2762">
        <v>0.19853999999999999</v>
      </c>
      <c r="AO148" s="2762">
        <v>54.767150000000001</v>
      </c>
      <c r="AP148" s="2762">
        <v>53.648389999999999</v>
      </c>
      <c r="AQ148" s="2762">
        <v>57.704549999999998</v>
      </c>
    </row>
    <row r="149" spans="1:43">
      <c r="A149">
        <v>5296</v>
      </c>
      <c r="B149">
        <v>3</v>
      </c>
      <c r="C149">
        <v>28227</v>
      </c>
      <c r="D149">
        <v>2</v>
      </c>
      <c r="E149" s="97" t="s">
        <v>32</v>
      </c>
      <c r="F149" s="1347">
        <v>19749</v>
      </c>
      <c r="G149" s="1347">
        <v>616</v>
      </c>
      <c r="H149" s="1347">
        <v>824</v>
      </c>
      <c r="I149" s="1347">
        <v>904</v>
      </c>
      <c r="J149" s="1347">
        <v>829</v>
      </c>
      <c r="K149" s="1347">
        <v>490</v>
      </c>
      <c r="L149" s="1347">
        <v>764</v>
      </c>
      <c r="M149" s="1347">
        <v>847</v>
      </c>
      <c r="N149" s="1347">
        <v>1019</v>
      </c>
      <c r="O149" s="1347">
        <v>1221</v>
      </c>
      <c r="P149" s="1347">
        <v>1096</v>
      </c>
      <c r="Q149" s="1347">
        <v>1199</v>
      </c>
      <c r="R149" s="1347">
        <v>1383</v>
      </c>
      <c r="S149" s="1347">
        <v>1575</v>
      </c>
      <c r="T149" s="1347">
        <v>1689</v>
      </c>
      <c r="U149" s="1347">
        <v>1307</v>
      </c>
      <c r="V149" s="1347">
        <v>1234</v>
      </c>
      <c r="W149" s="1347">
        <v>1219</v>
      </c>
      <c r="X149" s="1347">
        <v>918</v>
      </c>
      <c r="Y149" s="1347">
        <v>471</v>
      </c>
      <c r="Z149" s="1347">
        <v>119</v>
      </c>
      <c r="AA149" s="1347">
        <v>25</v>
      </c>
      <c r="AB149" s="1347">
        <v>2344</v>
      </c>
      <c r="AC149" s="1347">
        <v>10423</v>
      </c>
      <c r="AD149" s="1347">
        <v>6982</v>
      </c>
      <c r="AE149" s="1347">
        <v>3986</v>
      </c>
      <c r="AF149" s="1347">
        <v>1533</v>
      </c>
      <c r="AG149" s="1347">
        <v>11283</v>
      </c>
      <c r="AH149" s="2762">
        <v>11.86896</v>
      </c>
      <c r="AI149" s="2762">
        <v>52.777360000000002</v>
      </c>
      <c r="AJ149" s="2762">
        <v>35.35369</v>
      </c>
      <c r="AK149" s="2762">
        <v>43.328780000000002</v>
      </c>
      <c r="AL149" s="2762">
        <v>20.183299999999999</v>
      </c>
      <c r="AM149" s="2762">
        <v>7.7624199999999997</v>
      </c>
      <c r="AN149" s="2762">
        <v>0.12659000000000001</v>
      </c>
      <c r="AO149" s="2762">
        <v>57.132010000000001</v>
      </c>
      <c r="AP149" s="2762">
        <v>51.589979999999997</v>
      </c>
      <c r="AQ149" s="2762">
        <v>55.229819999999997</v>
      </c>
    </row>
    <row r="150" spans="1:43">
      <c r="A150">
        <v>5297</v>
      </c>
      <c r="B150">
        <v>3</v>
      </c>
      <c r="C150">
        <v>28228</v>
      </c>
      <c r="D150">
        <v>2</v>
      </c>
      <c r="E150" s="97" t="s">
        <v>33</v>
      </c>
      <c r="F150" s="1347">
        <v>20691</v>
      </c>
      <c r="G150" s="1347">
        <v>856</v>
      </c>
      <c r="H150" s="1347">
        <v>901</v>
      </c>
      <c r="I150" s="1347">
        <v>945</v>
      </c>
      <c r="J150" s="1347">
        <v>1044</v>
      </c>
      <c r="K150" s="1347">
        <v>1221</v>
      </c>
      <c r="L150" s="1347">
        <v>1125</v>
      </c>
      <c r="M150" s="1347">
        <v>1135</v>
      </c>
      <c r="N150" s="1347">
        <v>1254</v>
      </c>
      <c r="O150" s="1347">
        <v>1444</v>
      </c>
      <c r="P150" s="1347">
        <v>1312</v>
      </c>
      <c r="Q150" s="1347">
        <v>1179</v>
      </c>
      <c r="R150" s="1347">
        <v>1199</v>
      </c>
      <c r="S150" s="1347">
        <v>1352</v>
      </c>
      <c r="T150" s="1347">
        <v>1432</v>
      </c>
      <c r="U150" s="1347">
        <v>1114</v>
      </c>
      <c r="V150" s="1347">
        <v>1068</v>
      </c>
      <c r="W150" s="1347">
        <v>937</v>
      </c>
      <c r="X150" s="1347">
        <v>729</v>
      </c>
      <c r="Y150" s="1347">
        <v>331</v>
      </c>
      <c r="Z150" s="1347">
        <v>99</v>
      </c>
      <c r="AA150" s="1347">
        <v>14</v>
      </c>
      <c r="AB150" s="1347">
        <v>2702</v>
      </c>
      <c r="AC150" s="1347">
        <v>12265</v>
      </c>
      <c r="AD150" s="1347">
        <v>5724</v>
      </c>
      <c r="AE150" s="1347">
        <v>3178</v>
      </c>
      <c r="AF150" s="1347">
        <v>1173</v>
      </c>
      <c r="AG150" s="1347">
        <v>12653</v>
      </c>
      <c r="AH150" s="2762">
        <v>13.058820000000001</v>
      </c>
      <c r="AI150" s="2762">
        <v>59.276980000000002</v>
      </c>
      <c r="AJ150" s="2762">
        <v>27.664200000000001</v>
      </c>
      <c r="AK150" s="2762">
        <v>34.198439999999998</v>
      </c>
      <c r="AL150" s="2762">
        <v>15.35933</v>
      </c>
      <c r="AM150" s="2762">
        <v>5.66913</v>
      </c>
      <c r="AN150" s="2762">
        <v>6.7659999999999998E-2</v>
      </c>
      <c r="AO150" s="2762">
        <v>61.152189999999997</v>
      </c>
      <c r="AP150" s="2762">
        <v>46.550600000000003</v>
      </c>
      <c r="AQ150" s="2762">
        <v>46.522640000000003</v>
      </c>
    </row>
    <row r="151" spans="1:43">
      <c r="A151">
        <v>5298</v>
      </c>
      <c r="B151">
        <v>3</v>
      </c>
      <c r="C151">
        <v>28229</v>
      </c>
      <c r="D151">
        <v>2</v>
      </c>
      <c r="E151" s="97" t="s">
        <v>34</v>
      </c>
      <c r="F151" s="1347">
        <v>40159</v>
      </c>
      <c r="G151" s="1347">
        <v>1465</v>
      </c>
      <c r="H151" s="1347">
        <v>1630</v>
      </c>
      <c r="I151" s="1347">
        <v>1869</v>
      </c>
      <c r="J151" s="1347">
        <v>1992</v>
      </c>
      <c r="K151" s="1347">
        <v>1598</v>
      </c>
      <c r="L151" s="1347">
        <v>1766</v>
      </c>
      <c r="M151" s="1347">
        <v>2019</v>
      </c>
      <c r="N151" s="1347">
        <v>2320</v>
      </c>
      <c r="O151" s="1347">
        <v>2842</v>
      </c>
      <c r="P151" s="1347">
        <v>2490</v>
      </c>
      <c r="Q151" s="1347">
        <v>2316</v>
      </c>
      <c r="R151" s="1347">
        <v>2425</v>
      </c>
      <c r="S151" s="1347">
        <v>2911</v>
      </c>
      <c r="T151" s="1347">
        <v>3414</v>
      </c>
      <c r="U151" s="1347">
        <v>2790</v>
      </c>
      <c r="V151" s="1347">
        <v>2147</v>
      </c>
      <c r="W151" s="1347">
        <v>1881</v>
      </c>
      <c r="X151" s="1347">
        <v>1360</v>
      </c>
      <c r="Y151" s="1347">
        <v>705</v>
      </c>
      <c r="Z151" s="1347">
        <v>184</v>
      </c>
      <c r="AA151" s="1347">
        <v>35</v>
      </c>
      <c r="AB151" s="1347">
        <v>4964</v>
      </c>
      <c r="AC151" s="1347">
        <v>22679</v>
      </c>
      <c r="AD151" s="1347">
        <v>12516</v>
      </c>
      <c r="AE151" s="1347">
        <v>6312</v>
      </c>
      <c r="AF151" s="1347">
        <v>2284</v>
      </c>
      <c r="AG151" s="1347">
        <v>24101</v>
      </c>
      <c r="AH151" s="2762">
        <v>12.36087</v>
      </c>
      <c r="AI151" s="2762">
        <v>56.473019999999998</v>
      </c>
      <c r="AJ151" s="2762">
        <v>31.16611</v>
      </c>
      <c r="AK151" s="2762">
        <v>38.4148</v>
      </c>
      <c r="AL151" s="2762">
        <v>15.71752</v>
      </c>
      <c r="AM151" s="2762">
        <v>5.6873899999999997</v>
      </c>
      <c r="AN151" s="2762">
        <v>8.7150000000000005E-2</v>
      </c>
      <c r="AO151" s="2762">
        <v>60.013939999999998</v>
      </c>
      <c r="AP151" s="2762">
        <v>48.61544</v>
      </c>
      <c r="AQ151" s="2762">
        <v>50.184379999999997</v>
      </c>
    </row>
    <row r="152" spans="1:43">
      <c r="A152">
        <v>5299</v>
      </c>
      <c r="B152">
        <v>3</v>
      </c>
      <c r="C152">
        <v>28301</v>
      </c>
      <c r="D152">
        <v>3</v>
      </c>
      <c r="E152" s="97" t="s">
        <v>35</v>
      </c>
      <c r="F152" s="1347">
        <v>16288</v>
      </c>
      <c r="G152" s="1347">
        <v>533</v>
      </c>
      <c r="H152" s="1347">
        <v>815</v>
      </c>
      <c r="I152" s="1347">
        <v>918</v>
      </c>
      <c r="J152" s="1347">
        <v>800</v>
      </c>
      <c r="K152" s="1347">
        <v>639</v>
      </c>
      <c r="L152" s="1347">
        <v>566</v>
      </c>
      <c r="M152" s="1347">
        <v>691</v>
      </c>
      <c r="N152" s="1347">
        <v>1020</v>
      </c>
      <c r="O152" s="1347">
        <v>1247</v>
      </c>
      <c r="P152" s="1347">
        <v>1145</v>
      </c>
      <c r="Q152" s="1347">
        <v>1066</v>
      </c>
      <c r="R152" s="1347">
        <v>1116</v>
      </c>
      <c r="S152" s="1347">
        <v>1236</v>
      </c>
      <c r="T152" s="1347">
        <v>1324</v>
      </c>
      <c r="U152" s="1347">
        <v>984</v>
      </c>
      <c r="V152" s="1347">
        <v>688</v>
      </c>
      <c r="W152" s="1347">
        <v>598</v>
      </c>
      <c r="X152" s="1347">
        <v>518</v>
      </c>
      <c r="Y152" s="1347">
        <v>277</v>
      </c>
      <c r="Z152" s="1347">
        <v>84</v>
      </c>
      <c r="AA152" s="1347">
        <v>23</v>
      </c>
      <c r="AB152" s="1347">
        <v>2266</v>
      </c>
      <c r="AC152" s="1347">
        <v>9526</v>
      </c>
      <c r="AD152" s="1347">
        <v>4496</v>
      </c>
      <c r="AE152" s="1347">
        <v>2188</v>
      </c>
      <c r="AF152" s="1347">
        <v>902</v>
      </c>
      <c r="AG152" s="1347">
        <v>10050</v>
      </c>
      <c r="AH152" s="2762">
        <v>13.91208</v>
      </c>
      <c r="AI152" s="2762">
        <v>58.484769999999997</v>
      </c>
      <c r="AJ152" s="2762">
        <v>27.60314</v>
      </c>
      <c r="AK152" s="2762">
        <v>35.191549999999999</v>
      </c>
      <c r="AL152" s="2762">
        <v>13.433199999999999</v>
      </c>
      <c r="AM152" s="2762">
        <v>5.53782</v>
      </c>
      <c r="AN152" s="2762">
        <v>0.14121</v>
      </c>
      <c r="AO152" s="2762">
        <v>61.70187</v>
      </c>
      <c r="AP152" s="2762">
        <v>47.449779999999997</v>
      </c>
      <c r="AQ152" s="2762">
        <v>48.723680000000002</v>
      </c>
    </row>
    <row r="153" spans="1:43">
      <c r="A153">
        <v>5300</v>
      </c>
      <c r="B153">
        <v>3</v>
      </c>
      <c r="C153">
        <v>28365</v>
      </c>
      <c r="D153">
        <v>3</v>
      </c>
      <c r="E153" s="97" t="s">
        <v>36</v>
      </c>
      <c r="F153" s="1347">
        <v>10992</v>
      </c>
      <c r="G153" s="1347">
        <v>311</v>
      </c>
      <c r="H153" s="1347">
        <v>420</v>
      </c>
      <c r="I153" s="1347">
        <v>503</v>
      </c>
      <c r="J153" s="1347">
        <v>516</v>
      </c>
      <c r="K153" s="1347">
        <v>362</v>
      </c>
      <c r="L153" s="1347">
        <v>341</v>
      </c>
      <c r="M153" s="1347">
        <v>423</v>
      </c>
      <c r="N153" s="1347">
        <v>498</v>
      </c>
      <c r="O153" s="1347">
        <v>702</v>
      </c>
      <c r="P153" s="1347">
        <v>619</v>
      </c>
      <c r="Q153" s="1347">
        <v>705</v>
      </c>
      <c r="R153" s="1347">
        <v>701</v>
      </c>
      <c r="S153" s="1347">
        <v>809</v>
      </c>
      <c r="T153" s="1347">
        <v>916</v>
      </c>
      <c r="U153" s="1347">
        <v>796</v>
      </c>
      <c r="V153" s="1347">
        <v>758</v>
      </c>
      <c r="W153" s="1347">
        <v>666</v>
      </c>
      <c r="X153" s="1347">
        <v>521</v>
      </c>
      <c r="Y153" s="1347">
        <v>305</v>
      </c>
      <c r="Z153" s="1347">
        <v>102</v>
      </c>
      <c r="AA153" s="1347">
        <v>18</v>
      </c>
      <c r="AB153" s="1347">
        <v>1234</v>
      </c>
      <c r="AC153" s="1347">
        <v>5676</v>
      </c>
      <c r="AD153" s="1347">
        <v>4082</v>
      </c>
      <c r="AE153" s="1347">
        <v>2370</v>
      </c>
      <c r="AF153" s="1347">
        <v>946</v>
      </c>
      <c r="AG153" s="1347">
        <v>6076</v>
      </c>
      <c r="AH153" s="2762">
        <v>11.22635</v>
      </c>
      <c r="AI153" s="2762">
        <v>51.637549999999997</v>
      </c>
      <c r="AJ153" s="2762">
        <v>37.136099999999999</v>
      </c>
      <c r="AK153" s="2762">
        <v>44.496000000000002</v>
      </c>
      <c r="AL153" s="2762">
        <v>21.561140000000002</v>
      </c>
      <c r="AM153" s="2762">
        <v>8.6062600000000007</v>
      </c>
      <c r="AN153" s="2762">
        <v>0.16375999999999999</v>
      </c>
      <c r="AO153" s="2762">
        <v>55.276560000000003</v>
      </c>
      <c r="AP153" s="2762">
        <v>52.308129999999998</v>
      </c>
      <c r="AQ153" s="2762">
        <v>55.768000000000001</v>
      </c>
    </row>
    <row r="154" spans="1:43">
      <c r="A154">
        <v>5301</v>
      </c>
      <c r="B154">
        <v>3</v>
      </c>
      <c r="C154">
        <v>28381</v>
      </c>
      <c r="D154">
        <v>3</v>
      </c>
      <c r="E154" s="97" t="s">
        <v>37</v>
      </c>
      <c r="F154" s="1347">
        <v>15802</v>
      </c>
      <c r="G154" s="1347">
        <v>594</v>
      </c>
      <c r="H154" s="1347">
        <v>640</v>
      </c>
      <c r="I154" s="1347">
        <v>731</v>
      </c>
      <c r="J154" s="1347">
        <v>740</v>
      </c>
      <c r="K154" s="1347">
        <v>625</v>
      </c>
      <c r="L154" s="1347">
        <v>667</v>
      </c>
      <c r="M154" s="1347">
        <v>789</v>
      </c>
      <c r="N154" s="1347">
        <v>956</v>
      </c>
      <c r="O154" s="1347">
        <v>1167</v>
      </c>
      <c r="P154" s="1347">
        <v>977</v>
      </c>
      <c r="Q154" s="1347">
        <v>894</v>
      </c>
      <c r="R154" s="1347">
        <v>949</v>
      </c>
      <c r="S154" s="1347">
        <v>1253</v>
      </c>
      <c r="T154" s="1347">
        <v>1565</v>
      </c>
      <c r="U154" s="1347">
        <v>1171</v>
      </c>
      <c r="V154" s="1347">
        <v>789</v>
      </c>
      <c r="W154" s="1347">
        <v>600</v>
      </c>
      <c r="X154" s="1347">
        <v>413</v>
      </c>
      <c r="Y154" s="1347">
        <v>213</v>
      </c>
      <c r="Z154" s="1347">
        <v>57</v>
      </c>
      <c r="AA154" s="1347">
        <v>12</v>
      </c>
      <c r="AB154" s="1347">
        <v>1965</v>
      </c>
      <c r="AC154" s="1347">
        <v>9017</v>
      </c>
      <c r="AD154" s="1347">
        <v>4820</v>
      </c>
      <c r="AE154" s="1347">
        <v>2084</v>
      </c>
      <c r="AF154" s="1347">
        <v>695</v>
      </c>
      <c r="AG154" s="1347">
        <v>9842</v>
      </c>
      <c r="AH154" s="2762">
        <v>12.435129999999999</v>
      </c>
      <c r="AI154" s="2762">
        <v>57.062399999999997</v>
      </c>
      <c r="AJ154" s="2762">
        <v>30.502469999999999</v>
      </c>
      <c r="AK154" s="2762">
        <v>38.431840000000001</v>
      </c>
      <c r="AL154" s="2762">
        <v>13.1882</v>
      </c>
      <c r="AM154" s="2762">
        <v>4.39818</v>
      </c>
      <c r="AN154" s="2762">
        <v>7.5939999999999994E-2</v>
      </c>
      <c r="AO154" s="2762">
        <v>62.283259999999999</v>
      </c>
      <c r="AP154" s="2762">
        <v>48.20035</v>
      </c>
      <c r="AQ154" s="2762">
        <v>50.086709999999997</v>
      </c>
    </row>
    <row r="155" spans="1:43">
      <c r="A155">
        <v>5302</v>
      </c>
      <c r="B155">
        <v>3</v>
      </c>
      <c r="C155">
        <v>28382</v>
      </c>
      <c r="D155">
        <v>3</v>
      </c>
      <c r="E155" s="97" t="s">
        <v>38</v>
      </c>
      <c r="F155" s="1347">
        <v>17330</v>
      </c>
      <c r="G155" s="1347">
        <v>782</v>
      </c>
      <c r="H155" s="1347">
        <v>790</v>
      </c>
      <c r="I155" s="1347">
        <v>826</v>
      </c>
      <c r="J155" s="1347">
        <v>855</v>
      </c>
      <c r="K155" s="1347">
        <v>847</v>
      </c>
      <c r="L155" s="1347">
        <v>819</v>
      </c>
      <c r="M155" s="1347">
        <v>985</v>
      </c>
      <c r="N155" s="1347">
        <v>1180</v>
      </c>
      <c r="O155" s="1347">
        <v>1345</v>
      </c>
      <c r="P155" s="1347">
        <v>1135</v>
      </c>
      <c r="Q155" s="1347">
        <v>989</v>
      </c>
      <c r="R155" s="1347">
        <v>983</v>
      </c>
      <c r="S155" s="1347">
        <v>1149</v>
      </c>
      <c r="T155" s="1347">
        <v>1479</v>
      </c>
      <c r="U155" s="1347">
        <v>1202</v>
      </c>
      <c r="V155" s="1347">
        <v>815</v>
      </c>
      <c r="W155" s="1347">
        <v>624</v>
      </c>
      <c r="X155" s="1347">
        <v>354</v>
      </c>
      <c r="Y155" s="1347">
        <v>133</v>
      </c>
      <c r="Z155" s="1347">
        <v>36</v>
      </c>
      <c r="AA155" s="1347">
        <v>2</v>
      </c>
      <c r="AB155" s="1347">
        <v>2398</v>
      </c>
      <c r="AC155" s="1347">
        <v>10287</v>
      </c>
      <c r="AD155" s="1347">
        <v>4645</v>
      </c>
      <c r="AE155" s="1347">
        <v>1964</v>
      </c>
      <c r="AF155" s="1347">
        <v>525</v>
      </c>
      <c r="AG155" s="1347">
        <v>10911</v>
      </c>
      <c r="AH155" s="2762">
        <v>13.83728</v>
      </c>
      <c r="AI155" s="2762">
        <v>59.359490000000001</v>
      </c>
      <c r="AJ155" s="2762">
        <v>26.803229999999999</v>
      </c>
      <c r="AK155" s="2762">
        <v>33.433349999999997</v>
      </c>
      <c r="AL155" s="2762">
        <v>11.33295</v>
      </c>
      <c r="AM155" s="2762">
        <v>3.0294300000000001</v>
      </c>
      <c r="AN155" s="2762">
        <v>1.154E-2</v>
      </c>
      <c r="AO155" s="2762">
        <v>62.960180000000001</v>
      </c>
      <c r="AP155" s="2762">
        <v>45.611139999999999</v>
      </c>
      <c r="AQ155" s="2762">
        <v>45.925490000000003</v>
      </c>
    </row>
    <row r="156" spans="1:43">
      <c r="A156">
        <v>5303</v>
      </c>
      <c r="B156">
        <v>3</v>
      </c>
      <c r="C156">
        <v>28442</v>
      </c>
      <c r="D156">
        <v>3</v>
      </c>
      <c r="E156" s="97" t="s">
        <v>39</v>
      </c>
      <c r="F156" s="1347">
        <v>6323</v>
      </c>
      <c r="G156" s="1347">
        <v>174</v>
      </c>
      <c r="H156" s="1347">
        <v>222</v>
      </c>
      <c r="I156" s="1347">
        <v>258</v>
      </c>
      <c r="J156" s="1347">
        <v>286</v>
      </c>
      <c r="K156" s="1347">
        <v>242</v>
      </c>
      <c r="L156" s="1347">
        <v>228</v>
      </c>
      <c r="M156" s="1347">
        <v>258</v>
      </c>
      <c r="N156" s="1347">
        <v>318</v>
      </c>
      <c r="O156" s="1347">
        <v>370</v>
      </c>
      <c r="P156" s="1347">
        <v>351</v>
      </c>
      <c r="Q156" s="1347">
        <v>385</v>
      </c>
      <c r="R156" s="1347">
        <v>467</v>
      </c>
      <c r="S156" s="1347">
        <v>512</v>
      </c>
      <c r="T156" s="1347">
        <v>567</v>
      </c>
      <c r="U156" s="1347">
        <v>443</v>
      </c>
      <c r="V156" s="1347">
        <v>393</v>
      </c>
      <c r="W156" s="1347">
        <v>358</v>
      </c>
      <c r="X156" s="1347">
        <v>293</v>
      </c>
      <c r="Y156" s="1347">
        <v>158</v>
      </c>
      <c r="Z156" s="1347">
        <v>35</v>
      </c>
      <c r="AA156" s="1347">
        <v>5</v>
      </c>
      <c r="AB156" s="1347">
        <v>654</v>
      </c>
      <c r="AC156" s="1347">
        <v>3417</v>
      </c>
      <c r="AD156" s="1347">
        <v>2252</v>
      </c>
      <c r="AE156" s="1347">
        <v>1242</v>
      </c>
      <c r="AF156" s="1347">
        <v>491</v>
      </c>
      <c r="AG156" s="1347">
        <v>3698</v>
      </c>
      <c r="AH156" s="2762">
        <v>10.34319</v>
      </c>
      <c r="AI156" s="2762">
        <v>54.040799999999997</v>
      </c>
      <c r="AJ156" s="2762">
        <v>35.616010000000003</v>
      </c>
      <c r="AK156" s="2762">
        <v>43.713430000000002</v>
      </c>
      <c r="AL156" s="2762">
        <v>19.642569999999999</v>
      </c>
      <c r="AM156" s="2762">
        <v>7.7652999999999999</v>
      </c>
      <c r="AN156" s="2762">
        <v>7.9079999999999998E-2</v>
      </c>
      <c r="AO156" s="2762">
        <v>58.484900000000003</v>
      </c>
      <c r="AP156" s="2762">
        <v>51.900280000000002</v>
      </c>
      <c r="AQ156" s="2762">
        <v>55.827379999999998</v>
      </c>
    </row>
    <row r="157" spans="1:43">
      <c r="A157">
        <v>5304</v>
      </c>
      <c r="B157">
        <v>3</v>
      </c>
      <c r="C157">
        <v>28443</v>
      </c>
      <c r="D157">
        <v>3</v>
      </c>
      <c r="E157" s="97" t="s">
        <v>40</v>
      </c>
      <c r="F157" s="1347">
        <v>10316</v>
      </c>
      <c r="G157" s="1347">
        <v>412</v>
      </c>
      <c r="H157" s="1347">
        <v>450</v>
      </c>
      <c r="I157" s="1347">
        <v>508</v>
      </c>
      <c r="J157" s="1347">
        <v>570</v>
      </c>
      <c r="K157" s="1347">
        <v>619</v>
      </c>
      <c r="L157" s="1347">
        <v>502</v>
      </c>
      <c r="M157" s="1347">
        <v>514</v>
      </c>
      <c r="N157" s="1347">
        <v>607</v>
      </c>
      <c r="O157" s="1347">
        <v>697</v>
      </c>
      <c r="P157" s="1347">
        <v>561</v>
      </c>
      <c r="Q157" s="1347">
        <v>563</v>
      </c>
      <c r="R157" s="1347">
        <v>592</v>
      </c>
      <c r="S157" s="1347">
        <v>695</v>
      </c>
      <c r="T157" s="1347">
        <v>828</v>
      </c>
      <c r="U157" s="1347">
        <v>658</v>
      </c>
      <c r="V157" s="1347">
        <v>501</v>
      </c>
      <c r="W157" s="1347">
        <v>459</v>
      </c>
      <c r="X157" s="1347">
        <v>327</v>
      </c>
      <c r="Y157" s="1347">
        <v>188</v>
      </c>
      <c r="Z157" s="1347">
        <v>57</v>
      </c>
      <c r="AA157" s="1347">
        <v>8</v>
      </c>
      <c r="AB157" s="1347">
        <v>1370</v>
      </c>
      <c r="AC157" s="1347">
        <v>5920</v>
      </c>
      <c r="AD157" s="1347">
        <v>3026</v>
      </c>
      <c r="AE157" s="1347">
        <v>1540</v>
      </c>
      <c r="AF157" s="1347">
        <v>580</v>
      </c>
      <c r="AG157" s="1347">
        <v>6178</v>
      </c>
      <c r="AH157" s="2762">
        <v>13.280340000000001</v>
      </c>
      <c r="AI157" s="2762">
        <v>57.386580000000002</v>
      </c>
      <c r="AJ157" s="2762">
        <v>29.333069999999999</v>
      </c>
      <c r="AK157" s="2762">
        <v>36.070180000000001</v>
      </c>
      <c r="AL157" s="2762">
        <v>14.928269999999999</v>
      </c>
      <c r="AM157" s="2762">
        <v>5.6223299999999998</v>
      </c>
      <c r="AN157" s="2762">
        <v>7.7549999999999994E-2</v>
      </c>
      <c r="AO157" s="2762">
        <v>59.887549999999997</v>
      </c>
      <c r="AP157" s="2762">
        <v>46.8735</v>
      </c>
      <c r="AQ157" s="2762">
        <v>47.41818</v>
      </c>
    </row>
    <row r="158" spans="1:43">
      <c r="A158">
        <v>5305</v>
      </c>
      <c r="B158">
        <v>3</v>
      </c>
      <c r="C158">
        <v>28446</v>
      </c>
      <c r="D158">
        <v>3</v>
      </c>
      <c r="E158" s="97" t="s">
        <v>41</v>
      </c>
      <c r="F158" s="1347">
        <v>6081</v>
      </c>
      <c r="G158" s="1347">
        <v>139</v>
      </c>
      <c r="H158" s="1347">
        <v>256</v>
      </c>
      <c r="I158" s="1347">
        <v>272</v>
      </c>
      <c r="J158" s="1347">
        <v>293</v>
      </c>
      <c r="K158" s="1347">
        <v>217</v>
      </c>
      <c r="L158" s="1347">
        <v>212</v>
      </c>
      <c r="M158" s="1347">
        <v>218</v>
      </c>
      <c r="N158" s="1347">
        <v>282</v>
      </c>
      <c r="O158" s="1347">
        <v>348</v>
      </c>
      <c r="P158" s="1347">
        <v>341</v>
      </c>
      <c r="Q158" s="1347">
        <v>389</v>
      </c>
      <c r="R158" s="1347">
        <v>399</v>
      </c>
      <c r="S158" s="1347">
        <v>466</v>
      </c>
      <c r="T158" s="1347">
        <v>470</v>
      </c>
      <c r="U158" s="1347">
        <v>405</v>
      </c>
      <c r="V158" s="1347">
        <v>368</v>
      </c>
      <c r="W158" s="1347">
        <v>436</v>
      </c>
      <c r="X158" s="1347">
        <v>309</v>
      </c>
      <c r="Y158" s="1347">
        <v>191</v>
      </c>
      <c r="Z158" s="1347">
        <v>61</v>
      </c>
      <c r="AA158" s="1347">
        <v>9</v>
      </c>
      <c r="AB158" s="1347">
        <v>667</v>
      </c>
      <c r="AC158" s="1347">
        <v>3165</v>
      </c>
      <c r="AD158" s="1347">
        <v>2249</v>
      </c>
      <c r="AE158" s="1347">
        <v>1374</v>
      </c>
      <c r="AF158" s="1347">
        <v>570</v>
      </c>
      <c r="AG158" s="1347">
        <v>3342</v>
      </c>
      <c r="AH158" s="2762">
        <v>10.968590000000001</v>
      </c>
      <c r="AI158" s="2762">
        <v>52.047359999999998</v>
      </c>
      <c r="AJ158" s="2762">
        <v>36.984050000000003</v>
      </c>
      <c r="AK158" s="2762">
        <v>44.647260000000003</v>
      </c>
      <c r="AL158" s="2762">
        <v>22.59497</v>
      </c>
      <c r="AM158" s="2762">
        <v>9.3734599999999997</v>
      </c>
      <c r="AN158" s="2762">
        <v>0.14799999999999999</v>
      </c>
      <c r="AO158" s="2762">
        <v>54.958069999999999</v>
      </c>
      <c r="AP158" s="2762">
        <v>52.602939999999997</v>
      </c>
      <c r="AQ158" s="2762">
        <v>56.092860000000002</v>
      </c>
    </row>
    <row r="159" spans="1:43">
      <c r="A159">
        <v>5306</v>
      </c>
      <c r="B159">
        <v>3</v>
      </c>
      <c r="C159">
        <v>28464</v>
      </c>
      <c r="D159">
        <v>3</v>
      </c>
      <c r="E159" s="97" t="s">
        <v>42</v>
      </c>
      <c r="F159" s="1347">
        <v>17321</v>
      </c>
      <c r="G159" s="1347">
        <v>768</v>
      </c>
      <c r="H159" s="1347">
        <v>889</v>
      </c>
      <c r="I159" s="1347">
        <v>989</v>
      </c>
      <c r="J159" s="1347">
        <v>928</v>
      </c>
      <c r="K159" s="1347">
        <v>645</v>
      </c>
      <c r="L159" s="1347">
        <v>767</v>
      </c>
      <c r="M159" s="1347">
        <v>996</v>
      </c>
      <c r="N159" s="1347">
        <v>1193</v>
      </c>
      <c r="O159" s="1347">
        <v>1498</v>
      </c>
      <c r="P159" s="1347">
        <v>1100</v>
      </c>
      <c r="Q159" s="1347">
        <v>902</v>
      </c>
      <c r="R159" s="1347">
        <v>865</v>
      </c>
      <c r="S159" s="1347">
        <v>1237</v>
      </c>
      <c r="T159" s="1347">
        <v>1436</v>
      </c>
      <c r="U159" s="1347">
        <v>1125</v>
      </c>
      <c r="V159" s="1347">
        <v>737</v>
      </c>
      <c r="W159" s="1347">
        <v>599</v>
      </c>
      <c r="X159" s="1347">
        <v>375</v>
      </c>
      <c r="Y159" s="1347">
        <v>193</v>
      </c>
      <c r="Z159" s="1347">
        <v>68</v>
      </c>
      <c r="AA159" s="1347">
        <v>11</v>
      </c>
      <c r="AB159" s="1347">
        <v>2646</v>
      </c>
      <c r="AC159" s="1347">
        <v>10131</v>
      </c>
      <c r="AD159" s="1347">
        <v>4544</v>
      </c>
      <c r="AE159" s="1347">
        <v>1983</v>
      </c>
      <c r="AF159" s="1347">
        <v>647</v>
      </c>
      <c r="AG159" s="1347">
        <v>10639</v>
      </c>
      <c r="AH159" s="2762">
        <v>15.276249999999999</v>
      </c>
      <c r="AI159" s="2762">
        <v>58.489690000000003</v>
      </c>
      <c r="AJ159" s="2762">
        <v>26.23405</v>
      </c>
      <c r="AK159" s="2762">
        <v>33.37567</v>
      </c>
      <c r="AL159" s="2762">
        <v>11.44853</v>
      </c>
      <c r="AM159" s="2762">
        <v>3.7353499999999999</v>
      </c>
      <c r="AN159" s="2762">
        <v>6.3509999999999997E-2</v>
      </c>
      <c r="AO159" s="2762">
        <v>61.422550000000001</v>
      </c>
      <c r="AP159" s="2762">
        <v>45.231999999999999</v>
      </c>
      <c r="AQ159" s="2762">
        <v>44.958880000000001</v>
      </c>
    </row>
    <row r="160" spans="1:43">
      <c r="A160">
        <v>5307</v>
      </c>
      <c r="B160">
        <v>3</v>
      </c>
      <c r="C160">
        <v>28481</v>
      </c>
      <c r="D160">
        <v>3</v>
      </c>
      <c r="E160" s="97" t="s">
        <v>43</v>
      </c>
      <c r="F160" s="1347">
        <v>7895</v>
      </c>
      <c r="G160" s="1347">
        <v>198</v>
      </c>
      <c r="H160" s="1347">
        <v>259</v>
      </c>
      <c r="I160" s="1347">
        <v>334</v>
      </c>
      <c r="J160" s="1347">
        <v>299</v>
      </c>
      <c r="K160" s="1347">
        <v>241</v>
      </c>
      <c r="L160" s="1347">
        <v>279</v>
      </c>
      <c r="M160" s="1347">
        <v>304</v>
      </c>
      <c r="N160" s="1347">
        <v>395</v>
      </c>
      <c r="O160" s="1347">
        <v>469</v>
      </c>
      <c r="P160" s="1347">
        <v>426</v>
      </c>
      <c r="Q160" s="1347">
        <v>469</v>
      </c>
      <c r="R160" s="1347">
        <v>548</v>
      </c>
      <c r="S160" s="1347">
        <v>701</v>
      </c>
      <c r="T160" s="1347">
        <v>786</v>
      </c>
      <c r="U160" s="1347">
        <v>625</v>
      </c>
      <c r="V160" s="1347">
        <v>463</v>
      </c>
      <c r="W160" s="1347">
        <v>483</v>
      </c>
      <c r="X160" s="1347">
        <v>378</v>
      </c>
      <c r="Y160" s="1347">
        <v>181</v>
      </c>
      <c r="Z160" s="1347">
        <v>49</v>
      </c>
      <c r="AA160" s="1347">
        <v>8</v>
      </c>
      <c r="AB160" s="1347">
        <v>791</v>
      </c>
      <c r="AC160" s="1347">
        <v>4131</v>
      </c>
      <c r="AD160" s="1347">
        <v>2973</v>
      </c>
      <c r="AE160" s="1347">
        <v>1562</v>
      </c>
      <c r="AF160" s="1347">
        <v>616</v>
      </c>
      <c r="AG160" s="1347">
        <v>4618</v>
      </c>
      <c r="AH160" s="2762">
        <v>10.019</v>
      </c>
      <c r="AI160" s="2762">
        <v>52.324260000000002</v>
      </c>
      <c r="AJ160" s="2762">
        <v>37.656739999999999</v>
      </c>
      <c r="AK160" s="2762">
        <v>46.535780000000003</v>
      </c>
      <c r="AL160" s="2762">
        <v>19.784669999999998</v>
      </c>
      <c r="AM160" s="2762">
        <v>7.8024100000000001</v>
      </c>
      <c r="AN160" s="2762">
        <v>0.10133</v>
      </c>
      <c r="AO160" s="2762">
        <v>58.492719999999998</v>
      </c>
      <c r="AP160" s="2762">
        <v>53.096449999999997</v>
      </c>
      <c r="AQ160" s="2762">
        <v>57.504550000000002</v>
      </c>
    </row>
    <row r="161" spans="1:43">
      <c r="A161">
        <v>5308</v>
      </c>
      <c r="B161">
        <v>3</v>
      </c>
      <c r="C161">
        <v>28501</v>
      </c>
      <c r="D161">
        <v>3</v>
      </c>
      <c r="E161" s="97" t="s">
        <v>44</v>
      </c>
      <c r="F161" s="1347">
        <v>9181</v>
      </c>
      <c r="G161" s="1347">
        <v>226</v>
      </c>
      <c r="H161" s="1347">
        <v>299</v>
      </c>
      <c r="I161" s="1347">
        <v>329</v>
      </c>
      <c r="J161" s="1347">
        <v>310</v>
      </c>
      <c r="K161" s="1347">
        <v>247</v>
      </c>
      <c r="L161" s="1347">
        <v>280</v>
      </c>
      <c r="M161" s="1347">
        <v>318</v>
      </c>
      <c r="N161" s="1347">
        <v>415</v>
      </c>
      <c r="O161" s="1347">
        <v>428</v>
      </c>
      <c r="P161" s="1347">
        <v>461</v>
      </c>
      <c r="Q161" s="1347">
        <v>555</v>
      </c>
      <c r="R161" s="1347">
        <v>645</v>
      </c>
      <c r="S161" s="1347">
        <v>770</v>
      </c>
      <c r="T161" s="1347">
        <v>772</v>
      </c>
      <c r="U161" s="1347">
        <v>645</v>
      </c>
      <c r="V161" s="1347">
        <v>676</v>
      </c>
      <c r="W161" s="1347">
        <v>738</v>
      </c>
      <c r="X161" s="1347">
        <v>610</v>
      </c>
      <c r="Y161" s="1347">
        <v>359</v>
      </c>
      <c r="Z161" s="1347">
        <v>85</v>
      </c>
      <c r="AA161" s="1347">
        <v>13</v>
      </c>
      <c r="AB161" s="1347">
        <v>854</v>
      </c>
      <c r="AC161" s="1347">
        <v>4429</v>
      </c>
      <c r="AD161" s="1347">
        <v>3898</v>
      </c>
      <c r="AE161" s="1347">
        <v>2481</v>
      </c>
      <c r="AF161" s="1347">
        <v>1067</v>
      </c>
      <c r="AG161" s="1347">
        <v>4891</v>
      </c>
      <c r="AH161" s="2762">
        <v>9.3018199999999993</v>
      </c>
      <c r="AI161" s="2762">
        <v>48.240929999999999</v>
      </c>
      <c r="AJ161" s="2762">
        <v>42.457250000000002</v>
      </c>
      <c r="AK161" s="2762">
        <v>50.84413</v>
      </c>
      <c r="AL161" s="2762">
        <v>27.023199999999999</v>
      </c>
      <c r="AM161" s="2762">
        <v>11.621829999999999</v>
      </c>
      <c r="AN161" s="2762">
        <v>0.1416</v>
      </c>
      <c r="AO161" s="2762">
        <v>53.273060000000001</v>
      </c>
      <c r="AP161" s="2762">
        <v>55.986330000000002</v>
      </c>
      <c r="AQ161" s="2762">
        <v>60.481369999999998</v>
      </c>
    </row>
    <row r="162" spans="1:43">
      <c r="A162">
        <v>5309</v>
      </c>
      <c r="B162">
        <v>3</v>
      </c>
      <c r="C162">
        <v>28585</v>
      </c>
      <c r="D162">
        <v>3</v>
      </c>
      <c r="E162" s="97" t="s">
        <v>45</v>
      </c>
      <c r="F162" s="1347">
        <v>9411</v>
      </c>
      <c r="G162" s="1347">
        <v>274</v>
      </c>
      <c r="H162" s="1347">
        <v>329</v>
      </c>
      <c r="I162" s="1347">
        <v>386</v>
      </c>
      <c r="J162" s="1347">
        <v>352</v>
      </c>
      <c r="K162" s="1347">
        <v>220</v>
      </c>
      <c r="L162" s="1347">
        <v>278</v>
      </c>
      <c r="M162" s="1347">
        <v>323</v>
      </c>
      <c r="N162" s="1347">
        <v>395</v>
      </c>
      <c r="O162" s="1347">
        <v>481</v>
      </c>
      <c r="P162" s="1347">
        <v>490</v>
      </c>
      <c r="Q162" s="1347">
        <v>596</v>
      </c>
      <c r="R162" s="1347">
        <v>671</v>
      </c>
      <c r="S162" s="1347">
        <v>707</v>
      </c>
      <c r="T162" s="1347">
        <v>773</v>
      </c>
      <c r="U162" s="1347">
        <v>755</v>
      </c>
      <c r="V162" s="1347">
        <v>736</v>
      </c>
      <c r="W162" s="1347">
        <v>719</v>
      </c>
      <c r="X162" s="1347">
        <v>555</v>
      </c>
      <c r="Y162" s="1347">
        <v>275</v>
      </c>
      <c r="Z162" s="1347">
        <v>82</v>
      </c>
      <c r="AA162" s="1347">
        <v>14</v>
      </c>
      <c r="AB162" s="1347">
        <v>989</v>
      </c>
      <c r="AC162" s="1347">
        <v>4513</v>
      </c>
      <c r="AD162" s="1347">
        <v>3909</v>
      </c>
      <c r="AE162" s="1347">
        <v>2381</v>
      </c>
      <c r="AF162" s="1347">
        <v>926</v>
      </c>
      <c r="AG162" s="1347">
        <v>4934</v>
      </c>
      <c r="AH162" s="2762">
        <v>10.508979999999999</v>
      </c>
      <c r="AI162" s="2762">
        <v>47.954520000000002</v>
      </c>
      <c r="AJ162" s="2762">
        <v>41.536499999999997</v>
      </c>
      <c r="AK162" s="2762">
        <v>49.048990000000003</v>
      </c>
      <c r="AL162" s="2762">
        <v>25.300180000000001</v>
      </c>
      <c r="AM162" s="2762">
        <v>9.8395499999999991</v>
      </c>
      <c r="AN162" s="2762">
        <v>0.14876</v>
      </c>
      <c r="AO162" s="2762">
        <v>52.42801</v>
      </c>
      <c r="AP162" s="2762">
        <v>54.88402</v>
      </c>
      <c r="AQ162" s="2762">
        <v>59.369720000000001</v>
      </c>
    </row>
    <row r="163" spans="1:43">
      <c r="A163">
        <v>5310</v>
      </c>
      <c r="B163">
        <v>3</v>
      </c>
      <c r="C163">
        <v>28586</v>
      </c>
      <c r="D163">
        <v>3</v>
      </c>
      <c r="E163" s="102" t="s">
        <v>46</v>
      </c>
      <c r="F163" s="1347">
        <v>7812</v>
      </c>
      <c r="G163" s="1347">
        <v>234</v>
      </c>
      <c r="H163" s="1347">
        <v>289</v>
      </c>
      <c r="I163" s="1347">
        <v>306</v>
      </c>
      <c r="J163" s="1347">
        <v>279</v>
      </c>
      <c r="K163" s="1347">
        <v>164</v>
      </c>
      <c r="L163" s="1347">
        <v>221</v>
      </c>
      <c r="M163" s="1347">
        <v>277</v>
      </c>
      <c r="N163" s="1347">
        <v>374</v>
      </c>
      <c r="O163" s="1347">
        <v>368</v>
      </c>
      <c r="P163" s="1347">
        <v>375</v>
      </c>
      <c r="Q163" s="1347">
        <v>470</v>
      </c>
      <c r="R163" s="1347">
        <v>551</v>
      </c>
      <c r="S163" s="1347">
        <v>660</v>
      </c>
      <c r="T163" s="1347">
        <v>652</v>
      </c>
      <c r="U163" s="1347">
        <v>555</v>
      </c>
      <c r="V163" s="1347">
        <v>552</v>
      </c>
      <c r="W163" s="1347">
        <v>612</v>
      </c>
      <c r="X163" s="1347">
        <v>501</v>
      </c>
      <c r="Y163" s="1347">
        <v>269</v>
      </c>
      <c r="Z163" s="1347">
        <v>90</v>
      </c>
      <c r="AA163" s="1347">
        <v>13</v>
      </c>
      <c r="AB163" s="1347">
        <v>829</v>
      </c>
      <c r="AC163" s="1347">
        <v>3739</v>
      </c>
      <c r="AD163" s="1347">
        <v>3244</v>
      </c>
      <c r="AE163" s="1347">
        <v>2037</v>
      </c>
      <c r="AF163" s="1347">
        <v>873</v>
      </c>
      <c r="AG163" s="1347">
        <v>4112</v>
      </c>
      <c r="AH163" s="2762">
        <v>10.611879999999999</v>
      </c>
      <c r="AI163" s="2762">
        <v>47.862259999999999</v>
      </c>
      <c r="AJ163" s="2762">
        <v>41.525860000000002</v>
      </c>
      <c r="AK163" s="2762">
        <v>49.974400000000003</v>
      </c>
      <c r="AL163" s="2762">
        <v>26.07527</v>
      </c>
      <c r="AM163" s="2762">
        <v>11.17512</v>
      </c>
      <c r="AN163" s="2762">
        <v>0.16641</v>
      </c>
      <c r="AO163" s="2762">
        <v>52.636969999999998</v>
      </c>
      <c r="AP163" s="2762">
        <v>55.248460000000001</v>
      </c>
      <c r="AQ163" s="2762">
        <v>59.984729999999999</v>
      </c>
    </row>
    <row r="165" spans="1:43">
      <c r="D165" s="1759" t="s">
        <v>1110</v>
      </c>
      <c r="AB165" s="478"/>
      <c r="AC165" s="478"/>
      <c r="AD165" s="478"/>
      <c r="AE165" s="478"/>
      <c r="AF165" s="478"/>
      <c r="AG165" s="478" t="s">
        <v>1859</v>
      </c>
      <c r="AH165" s="478"/>
      <c r="AI165" s="478"/>
      <c r="AJ165" s="478"/>
    </row>
    <row r="166" spans="1:43" ht="26.25" customHeight="1">
      <c r="B166" s="1760"/>
      <c r="D166" s="3107" t="s">
        <v>928</v>
      </c>
      <c r="E166" s="3108"/>
      <c r="F166" s="2763" t="s">
        <v>319</v>
      </c>
      <c r="G166" s="2764" t="s">
        <v>1198</v>
      </c>
      <c r="H166" s="2764" t="s">
        <v>1199</v>
      </c>
      <c r="I166" s="2764" t="s">
        <v>1200</v>
      </c>
      <c r="J166" s="2764" t="s">
        <v>1201</v>
      </c>
      <c r="K166" s="2764" t="s">
        <v>1202</v>
      </c>
      <c r="L166" s="2764" t="s">
        <v>1203</v>
      </c>
      <c r="M166" s="2764" t="s">
        <v>1204</v>
      </c>
      <c r="N166" s="2764" t="s">
        <v>1205</v>
      </c>
      <c r="O166" s="2764" t="s">
        <v>1448</v>
      </c>
      <c r="P166" s="2764" t="s">
        <v>1207</v>
      </c>
      <c r="Q166" s="2764" t="s">
        <v>1208</v>
      </c>
      <c r="R166" s="2764" t="s">
        <v>1209</v>
      </c>
      <c r="S166" s="2764" t="s">
        <v>1210</v>
      </c>
      <c r="T166" s="2764" t="s">
        <v>1211</v>
      </c>
      <c r="U166" s="2764" t="s">
        <v>1212</v>
      </c>
      <c r="V166" s="2764" t="s">
        <v>1213</v>
      </c>
      <c r="W166" s="2764" t="s">
        <v>1214</v>
      </c>
      <c r="X166" s="2764" t="s">
        <v>1215</v>
      </c>
      <c r="Y166" s="2764" t="s">
        <v>1449</v>
      </c>
      <c r="Z166" s="2764" t="s">
        <v>1450</v>
      </c>
      <c r="AA166" s="2765" t="s">
        <v>1065</v>
      </c>
      <c r="AB166" s="2917" t="s">
        <v>1069</v>
      </c>
      <c r="AC166" s="2917" t="s">
        <v>1070</v>
      </c>
      <c r="AD166" s="2917" t="s">
        <v>327</v>
      </c>
      <c r="AE166" s="2918" t="s">
        <v>1071</v>
      </c>
      <c r="AF166" s="2919" t="s">
        <v>1072</v>
      </c>
      <c r="AG166" s="2919" t="s">
        <v>1858</v>
      </c>
      <c r="AH166" s="2679" t="s">
        <v>1860</v>
      </c>
      <c r="AI166" s="2679" t="s">
        <v>1861</v>
      </c>
      <c r="AJ166" s="2679" t="s">
        <v>1862</v>
      </c>
      <c r="AK166" s="2761"/>
      <c r="AL166" s="2761"/>
      <c r="AM166" s="2761"/>
      <c r="AN166" s="2761"/>
      <c r="AO166" s="2761"/>
    </row>
    <row r="167" spans="1:43">
      <c r="D167" s="2717" t="s">
        <v>506</v>
      </c>
      <c r="E167" s="2718" t="s">
        <v>405</v>
      </c>
      <c r="F167" s="2704">
        <f>F170+F173+F176+F179+F182+F185+F188+F191+F194+F197</f>
        <v>5534800</v>
      </c>
      <c r="G167" s="2704">
        <f t="shared" ref="G167:AA169" si="0">G170+G173+G176+G179+G182+G185+G188+G191+G194+G197</f>
        <v>219357</v>
      </c>
      <c r="H167" s="2704">
        <f t="shared" si="0"/>
        <v>237490</v>
      </c>
      <c r="I167" s="2704">
        <f t="shared" si="0"/>
        <v>253800</v>
      </c>
      <c r="J167" s="2704">
        <f t="shared" si="0"/>
        <v>273096</v>
      </c>
      <c r="K167" s="2704">
        <f t="shared" si="0"/>
        <v>255435</v>
      </c>
      <c r="L167" s="2704">
        <f t="shared" si="0"/>
        <v>267118</v>
      </c>
      <c r="M167" s="2704">
        <f t="shared" si="0"/>
        <v>304004</v>
      </c>
      <c r="N167" s="2704">
        <f t="shared" si="0"/>
        <v>354457</v>
      </c>
      <c r="O167" s="2704">
        <f t="shared" si="0"/>
        <v>435646</v>
      </c>
      <c r="P167" s="2704">
        <f t="shared" si="0"/>
        <v>387696</v>
      </c>
      <c r="Q167" s="2704">
        <f t="shared" si="0"/>
        <v>351761</v>
      </c>
      <c r="R167" s="2704">
        <f t="shared" si="0"/>
        <v>325755</v>
      </c>
      <c r="S167" s="2704">
        <f t="shared" si="0"/>
        <v>367676</v>
      </c>
      <c r="T167" s="2704">
        <f t="shared" si="0"/>
        <v>439724</v>
      </c>
      <c r="U167" s="2704">
        <f t="shared" si="0"/>
        <v>357014</v>
      </c>
      <c r="V167" s="2704">
        <f t="shared" si="0"/>
        <v>278626</v>
      </c>
      <c r="W167" s="2704">
        <f t="shared" si="0"/>
        <v>219115</v>
      </c>
      <c r="X167" s="2704">
        <f t="shared" si="0"/>
        <v>133439</v>
      </c>
      <c r="Y167" s="2704">
        <f t="shared" si="0"/>
        <v>56144</v>
      </c>
      <c r="Z167" s="2704">
        <f t="shared" si="0"/>
        <v>14840</v>
      </c>
      <c r="AA167" s="2704">
        <f t="shared" si="0"/>
        <v>2607</v>
      </c>
      <c r="AB167" s="1043">
        <f>SUM(G167:I167)</f>
        <v>710647</v>
      </c>
      <c r="AC167" s="1941">
        <f>SUM(J167:S167)</f>
        <v>3322644</v>
      </c>
      <c r="AD167" s="1941">
        <f>SUM(T167:AA167)</f>
        <v>1501509</v>
      </c>
      <c r="AE167" s="1043">
        <f>SUM(V167:AA167)</f>
        <v>704771</v>
      </c>
      <c r="AF167" s="1941">
        <f>SUM(X167:AA167)</f>
        <v>207030</v>
      </c>
      <c r="AG167" s="2888">
        <f>SUM(K167:T167)</f>
        <v>3489272</v>
      </c>
      <c r="AH167" s="1950">
        <f>AB167/$F167*100</f>
        <v>12.839614800896149</v>
      </c>
      <c r="AI167" s="1950">
        <f t="shared" ref="AI167:AJ182" si="1">AC167/$F167*100</f>
        <v>60.031871070318708</v>
      </c>
      <c r="AJ167" s="2794">
        <f t="shared" si="1"/>
        <v>27.128514128785142</v>
      </c>
      <c r="AK167" s="1764"/>
      <c r="AL167" s="1764"/>
      <c r="AM167" s="1764"/>
      <c r="AN167" s="1764"/>
      <c r="AO167" s="1764"/>
    </row>
    <row r="168" spans="1:43">
      <c r="D168" s="2719" t="s">
        <v>331</v>
      </c>
      <c r="E168" s="2720" t="s">
        <v>377</v>
      </c>
      <c r="F168" s="1348">
        <f t="shared" ref="F168:F169" si="2">F171+F174+F177+F180+F183+F186+F189+F192+F195+F198</f>
        <v>2641561</v>
      </c>
      <c r="G168" s="1348">
        <f t="shared" si="0"/>
        <v>112153</v>
      </c>
      <c r="H168" s="1348">
        <f t="shared" si="0"/>
        <v>121443</v>
      </c>
      <c r="I168" s="1348">
        <f t="shared" si="0"/>
        <v>130084</v>
      </c>
      <c r="J168" s="1348">
        <f t="shared" si="0"/>
        <v>138428</v>
      </c>
      <c r="K168" s="1348">
        <f t="shared" si="0"/>
        <v>125912</v>
      </c>
      <c r="L168" s="1348">
        <f t="shared" si="0"/>
        <v>132972</v>
      </c>
      <c r="M168" s="1348">
        <f t="shared" si="0"/>
        <v>149217</v>
      </c>
      <c r="N168" s="1348">
        <f t="shared" si="0"/>
        <v>173271</v>
      </c>
      <c r="O168" s="1348">
        <f t="shared" si="0"/>
        <v>214059</v>
      </c>
      <c r="P168" s="1348">
        <f t="shared" si="0"/>
        <v>189544</v>
      </c>
      <c r="Q168" s="1348">
        <f t="shared" si="0"/>
        <v>170538</v>
      </c>
      <c r="R168" s="1348">
        <f t="shared" si="0"/>
        <v>157279</v>
      </c>
      <c r="S168" s="1348">
        <f t="shared" si="0"/>
        <v>177522</v>
      </c>
      <c r="T168" s="1348">
        <f t="shared" si="0"/>
        <v>210458</v>
      </c>
      <c r="U168" s="1348">
        <f t="shared" si="0"/>
        <v>165346</v>
      </c>
      <c r="V168" s="1348">
        <f t="shared" si="0"/>
        <v>123317</v>
      </c>
      <c r="W168" s="1348">
        <f t="shared" si="0"/>
        <v>87672</v>
      </c>
      <c r="X168" s="1348">
        <f t="shared" si="0"/>
        <v>45654</v>
      </c>
      <c r="Y168" s="1348">
        <f t="shared" si="0"/>
        <v>13896</v>
      </c>
      <c r="Z168" s="1348">
        <f t="shared" si="0"/>
        <v>2457</v>
      </c>
      <c r="AA168" s="1348">
        <f t="shared" si="0"/>
        <v>339</v>
      </c>
      <c r="AB168" s="1042">
        <f t="shared" ref="AB168:AB199" si="3">SUM(G168:I168)</f>
        <v>363680</v>
      </c>
      <c r="AC168" s="1942">
        <f t="shared" ref="AC168:AC199" si="4">SUM(J168:S168)</f>
        <v>1628742</v>
      </c>
      <c r="AD168" s="1942">
        <f t="shared" ref="AD168:AD199" si="5">SUM(T168:AA168)</f>
        <v>649139</v>
      </c>
      <c r="AE168" s="1042">
        <f t="shared" ref="AE168:AE199" si="6">SUM(V168:AA168)</f>
        <v>273335</v>
      </c>
      <c r="AF168" s="1942">
        <f t="shared" ref="AF168:AF199" si="7">SUM(X168:AA168)</f>
        <v>62346</v>
      </c>
      <c r="AG168" s="2890">
        <f t="shared" ref="AG168:AG199" si="8">SUM(K168:T168)</f>
        <v>1700772</v>
      </c>
      <c r="AH168" s="1951">
        <f t="shared" ref="AH168:AJ199" si="9">AB168/$F168*100</f>
        <v>13.767616950734812</v>
      </c>
      <c r="AI168" s="1951">
        <f t="shared" si="1"/>
        <v>61.658314913038161</v>
      </c>
      <c r="AJ168" s="2795">
        <f t="shared" si="1"/>
        <v>24.574068136227027</v>
      </c>
      <c r="AK168" s="1764"/>
      <c r="AL168" s="1764"/>
      <c r="AM168" s="1764"/>
      <c r="AN168" s="1764"/>
      <c r="AO168" s="1764"/>
    </row>
    <row r="169" spans="1:43">
      <c r="D169" s="2721" t="s">
        <v>331</v>
      </c>
      <c r="E169" s="2722" t="s">
        <v>375</v>
      </c>
      <c r="F169" s="2707">
        <f t="shared" si="2"/>
        <v>2893239</v>
      </c>
      <c r="G169" s="2707">
        <f t="shared" si="0"/>
        <v>107204</v>
      </c>
      <c r="H169" s="2707">
        <f t="shared" si="0"/>
        <v>116047</v>
      </c>
      <c r="I169" s="2707">
        <f t="shared" si="0"/>
        <v>123716</v>
      </c>
      <c r="J169" s="2707">
        <f t="shared" si="0"/>
        <v>134668</v>
      </c>
      <c r="K169" s="2707">
        <f t="shared" si="0"/>
        <v>129523</v>
      </c>
      <c r="L169" s="2707">
        <f t="shared" si="0"/>
        <v>134146</v>
      </c>
      <c r="M169" s="2707">
        <f t="shared" si="0"/>
        <v>154787</v>
      </c>
      <c r="N169" s="2707">
        <f t="shared" si="0"/>
        <v>181186</v>
      </c>
      <c r="O169" s="2707">
        <f t="shared" si="0"/>
        <v>221587</v>
      </c>
      <c r="P169" s="2707">
        <f t="shared" si="0"/>
        <v>198152</v>
      </c>
      <c r="Q169" s="2707">
        <f t="shared" si="0"/>
        <v>181223</v>
      </c>
      <c r="R169" s="2707">
        <f t="shared" si="0"/>
        <v>168476</v>
      </c>
      <c r="S169" s="2707">
        <f t="shared" si="0"/>
        <v>190154</v>
      </c>
      <c r="T169" s="2707">
        <f t="shared" si="0"/>
        <v>229266</v>
      </c>
      <c r="U169" s="2707">
        <f t="shared" si="0"/>
        <v>191668</v>
      </c>
      <c r="V169" s="2707">
        <f t="shared" si="0"/>
        <v>155309</v>
      </c>
      <c r="W169" s="2707">
        <f t="shared" si="0"/>
        <v>131443</v>
      </c>
      <c r="X169" s="2707">
        <f t="shared" si="0"/>
        <v>87785</v>
      </c>
      <c r="Y169" s="2707">
        <f t="shared" si="0"/>
        <v>42248</v>
      </c>
      <c r="Z169" s="2707">
        <f t="shared" si="0"/>
        <v>12383</v>
      </c>
      <c r="AA169" s="2707">
        <f t="shared" si="0"/>
        <v>2268</v>
      </c>
      <c r="AB169" s="1042">
        <f t="shared" si="3"/>
        <v>346967</v>
      </c>
      <c r="AC169" s="1942">
        <f t="shared" si="4"/>
        <v>1693902</v>
      </c>
      <c r="AD169" s="1942">
        <f t="shared" si="5"/>
        <v>852370</v>
      </c>
      <c r="AE169" s="1042">
        <f t="shared" si="6"/>
        <v>431436</v>
      </c>
      <c r="AF169" s="1942">
        <f t="shared" si="7"/>
        <v>144684</v>
      </c>
      <c r="AG169" s="2890">
        <f t="shared" si="8"/>
        <v>1788500</v>
      </c>
      <c r="AH169" s="2894">
        <f t="shared" si="9"/>
        <v>11.992337999038448</v>
      </c>
      <c r="AI169" s="2894">
        <f t="shared" si="1"/>
        <v>58.546908845069488</v>
      </c>
      <c r="AJ169" s="2796">
        <f t="shared" si="1"/>
        <v>29.460753155892068</v>
      </c>
      <c r="AK169" s="1764"/>
      <c r="AL169" s="1764"/>
      <c r="AM169" s="1764"/>
      <c r="AN169" s="1764"/>
      <c r="AO169" s="1764"/>
    </row>
    <row r="170" spans="1:43">
      <c r="D170" s="2719" t="s">
        <v>86</v>
      </c>
      <c r="E170" s="2720" t="s">
        <v>405</v>
      </c>
      <c r="F170" s="1348">
        <f>F12</f>
        <v>1537272</v>
      </c>
      <c r="G170" s="1348">
        <f t="shared" ref="G170:AA170" si="10">G12</f>
        <v>57958</v>
      </c>
      <c r="H170" s="1348">
        <f t="shared" si="10"/>
        <v>62478</v>
      </c>
      <c r="I170" s="1348">
        <f t="shared" si="10"/>
        <v>65462</v>
      </c>
      <c r="J170" s="1348">
        <f t="shared" si="10"/>
        <v>73413</v>
      </c>
      <c r="K170" s="1348">
        <f t="shared" si="10"/>
        <v>77745</v>
      </c>
      <c r="L170" s="1348">
        <f t="shared" si="10"/>
        <v>77851</v>
      </c>
      <c r="M170" s="1348">
        <f t="shared" si="10"/>
        <v>86688</v>
      </c>
      <c r="N170" s="1348">
        <f t="shared" si="10"/>
        <v>98926</v>
      </c>
      <c r="O170" s="1348">
        <f t="shared" si="10"/>
        <v>120890</v>
      </c>
      <c r="P170" s="1348">
        <f t="shared" si="10"/>
        <v>107481</v>
      </c>
      <c r="Q170" s="1348">
        <f t="shared" si="10"/>
        <v>98315</v>
      </c>
      <c r="R170" s="1348">
        <f t="shared" si="10"/>
        <v>91660</v>
      </c>
      <c r="S170" s="1348">
        <f t="shared" si="10"/>
        <v>101003</v>
      </c>
      <c r="T170" s="1348">
        <f t="shared" si="10"/>
        <v>121641</v>
      </c>
      <c r="U170" s="1348">
        <f t="shared" si="10"/>
        <v>98634</v>
      </c>
      <c r="V170" s="1348">
        <f t="shared" si="10"/>
        <v>77828</v>
      </c>
      <c r="W170" s="1348">
        <f t="shared" si="10"/>
        <v>62619</v>
      </c>
      <c r="X170" s="1348">
        <f t="shared" si="10"/>
        <v>36786</v>
      </c>
      <c r="Y170" s="1348">
        <f t="shared" si="10"/>
        <v>15193</v>
      </c>
      <c r="Z170" s="1348">
        <f t="shared" si="10"/>
        <v>3989</v>
      </c>
      <c r="AA170" s="1348">
        <f t="shared" si="10"/>
        <v>712</v>
      </c>
      <c r="AB170" s="1043">
        <f t="shared" si="3"/>
        <v>185898</v>
      </c>
      <c r="AC170" s="1941">
        <f t="shared" si="4"/>
        <v>933972</v>
      </c>
      <c r="AD170" s="1941">
        <f t="shared" si="5"/>
        <v>417402</v>
      </c>
      <c r="AE170" s="1043">
        <f t="shared" si="6"/>
        <v>197127</v>
      </c>
      <c r="AF170" s="1941">
        <f t="shared" si="7"/>
        <v>56680</v>
      </c>
      <c r="AG170" s="2888">
        <f t="shared" si="8"/>
        <v>982200</v>
      </c>
      <c r="AH170" s="1951">
        <f t="shared" si="9"/>
        <v>12.092720091174495</v>
      </c>
      <c r="AI170" s="1951">
        <f t="shared" si="1"/>
        <v>60.755155886531462</v>
      </c>
      <c r="AJ170" s="2795">
        <f t="shared" si="1"/>
        <v>27.152124022294039</v>
      </c>
      <c r="AK170" s="1764"/>
      <c r="AL170" s="1764"/>
      <c r="AM170" s="1764"/>
      <c r="AN170" s="1764"/>
      <c r="AO170" s="1764"/>
    </row>
    <row r="171" spans="1:43">
      <c r="D171" s="2719" t="s">
        <v>331</v>
      </c>
      <c r="E171" s="2720" t="s">
        <v>377</v>
      </c>
      <c r="F171" s="1348">
        <f>F63</f>
        <v>726700</v>
      </c>
      <c r="G171" s="1348">
        <f t="shared" ref="G171:AA171" si="11">G63</f>
        <v>29528</v>
      </c>
      <c r="H171" s="1348">
        <f t="shared" si="11"/>
        <v>32013</v>
      </c>
      <c r="I171" s="1348">
        <f t="shared" si="11"/>
        <v>33489</v>
      </c>
      <c r="J171" s="1348">
        <f t="shared" si="11"/>
        <v>37289</v>
      </c>
      <c r="K171" s="1348">
        <f t="shared" si="11"/>
        <v>38071</v>
      </c>
      <c r="L171" s="1348">
        <f t="shared" si="11"/>
        <v>37719</v>
      </c>
      <c r="M171" s="1348">
        <f t="shared" si="11"/>
        <v>41804</v>
      </c>
      <c r="N171" s="1348">
        <f t="shared" si="11"/>
        <v>47394</v>
      </c>
      <c r="O171" s="1348">
        <f t="shared" si="11"/>
        <v>58759</v>
      </c>
      <c r="P171" s="1348">
        <f t="shared" si="11"/>
        <v>52243</v>
      </c>
      <c r="Q171" s="1348">
        <f t="shared" si="11"/>
        <v>47244</v>
      </c>
      <c r="R171" s="1348">
        <f t="shared" si="11"/>
        <v>43693</v>
      </c>
      <c r="S171" s="1348">
        <f t="shared" si="11"/>
        <v>48783</v>
      </c>
      <c r="T171" s="1348">
        <f t="shared" si="11"/>
        <v>58137</v>
      </c>
      <c r="U171" s="1348">
        <f t="shared" si="11"/>
        <v>45266</v>
      </c>
      <c r="V171" s="1348">
        <f t="shared" si="11"/>
        <v>33658</v>
      </c>
      <c r="W171" s="1348">
        <f t="shared" si="11"/>
        <v>24606</v>
      </c>
      <c r="X171" s="1348">
        <f t="shared" si="11"/>
        <v>12460</v>
      </c>
      <c r="Y171" s="1348">
        <f t="shared" si="11"/>
        <v>3785</v>
      </c>
      <c r="Z171" s="1348">
        <f t="shared" si="11"/>
        <v>667</v>
      </c>
      <c r="AA171" s="1348">
        <f t="shared" si="11"/>
        <v>92</v>
      </c>
      <c r="AB171" s="1042">
        <f t="shared" si="3"/>
        <v>95030</v>
      </c>
      <c r="AC171" s="1942">
        <f t="shared" si="4"/>
        <v>452999</v>
      </c>
      <c r="AD171" s="1942">
        <f t="shared" si="5"/>
        <v>178671</v>
      </c>
      <c r="AE171" s="1042">
        <f t="shared" si="6"/>
        <v>75268</v>
      </c>
      <c r="AF171" s="1942">
        <f t="shared" si="7"/>
        <v>17004</v>
      </c>
      <c r="AG171" s="2890">
        <f t="shared" si="8"/>
        <v>473847</v>
      </c>
      <c r="AH171" s="1951">
        <f t="shared" si="9"/>
        <v>13.076923076923078</v>
      </c>
      <c r="AI171" s="1951">
        <f t="shared" si="1"/>
        <v>62.336452456309345</v>
      </c>
      <c r="AJ171" s="2795">
        <f t="shared" si="1"/>
        <v>24.586624466767578</v>
      </c>
      <c r="AK171" s="1764"/>
      <c r="AL171" s="1764"/>
      <c r="AM171" s="1764"/>
      <c r="AN171" s="1764"/>
      <c r="AO171" s="1764"/>
    </row>
    <row r="172" spans="1:43">
      <c r="D172" s="2719" t="s">
        <v>331</v>
      </c>
      <c r="E172" s="2720" t="s">
        <v>375</v>
      </c>
      <c r="F172" s="1348">
        <f>F114</f>
        <v>810572</v>
      </c>
      <c r="G172" s="1348">
        <f t="shared" ref="G172:AA172" si="12">G114</f>
        <v>28430</v>
      </c>
      <c r="H172" s="1348">
        <f t="shared" si="12"/>
        <v>30465</v>
      </c>
      <c r="I172" s="1348">
        <f t="shared" si="12"/>
        <v>31973</v>
      </c>
      <c r="J172" s="1348">
        <f t="shared" si="12"/>
        <v>36124</v>
      </c>
      <c r="K172" s="1348">
        <f t="shared" si="12"/>
        <v>39674</v>
      </c>
      <c r="L172" s="1348">
        <f t="shared" si="12"/>
        <v>40132</v>
      </c>
      <c r="M172" s="1348">
        <f t="shared" si="12"/>
        <v>44884</v>
      </c>
      <c r="N172" s="1348">
        <f t="shared" si="12"/>
        <v>51532</v>
      </c>
      <c r="O172" s="1348">
        <f t="shared" si="12"/>
        <v>62131</v>
      </c>
      <c r="P172" s="1348">
        <f t="shared" si="12"/>
        <v>55238</v>
      </c>
      <c r="Q172" s="1348">
        <f t="shared" si="12"/>
        <v>51071</v>
      </c>
      <c r="R172" s="1348">
        <f t="shared" si="12"/>
        <v>47967</v>
      </c>
      <c r="S172" s="1348">
        <f t="shared" si="12"/>
        <v>52220</v>
      </c>
      <c r="T172" s="1348">
        <f t="shared" si="12"/>
        <v>63504</v>
      </c>
      <c r="U172" s="1348">
        <f t="shared" si="12"/>
        <v>53368</v>
      </c>
      <c r="V172" s="1348">
        <f t="shared" si="12"/>
        <v>44170</v>
      </c>
      <c r="W172" s="1348">
        <f t="shared" si="12"/>
        <v>38013</v>
      </c>
      <c r="X172" s="1348">
        <f t="shared" si="12"/>
        <v>24326</v>
      </c>
      <c r="Y172" s="1348">
        <f t="shared" si="12"/>
        <v>11408</v>
      </c>
      <c r="Z172" s="1348">
        <f t="shared" si="12"/>
        <v>3322</v>
      </c>
      <c r="AA172" s="1348">
        <f t="shared" si="12"/>
        <v>620</v>
      </c>
      <c r="AB172" s="1053">
        <f t="shared" si="3"/>
        <v>90868</v>
      </c>
      <c r="AC172" s="1943">
        <f t="shared" si="4"/>
        <v>480973</v>
      </c>
      <c r="AD172" s="1943">
        <f t="shared" si="5"/>
        <v>238731</v>
      </c>
      <c r="AE172" s="1053">
        <f t="shared" si="6"/>
        <v>121859</v>
      </c>
      <c r="AF172" s="1943">
        <f t="shared" si="7"/>
        <v>39676</v>
      </c>
      <c r="AG172" s="2892">
        <f t="shared" si="8"/>
        <v>508353</v>
      </c>
      <c r="AH172" s="1951">
        <f t="shared" si="9"/>
        <v>11.210355156605459</v>
      </c>
      <c r="AI172" s="1951">
        <f t="shared" si="1"/>
        <v>59.337480199167992</v>
      </c>
      <c r="AJ172" s="2795">
        <f t="shared" si="1"/>
        <v>29.452164644226546</v>
      </c>
      <c r="AK172" s="1764"/>
      <c r="AL172" s="1764"/>
      <c r="AM172" s="1764"/>
      <c r="AN172" s="1764"/>
      <c r="AO172" s="1764"/>
    </row>
    <row r="173" spans="1:43">
      <c r="D173" s="2717" t="s">
        <v>428</v>
      </c>
      <c r="E173" s="2718" t="s">
        <v>405</v>
      </c>
      <c r="F173" s="2704">
        <f>F23+F25+F27</f>
        <v>1035763</v>
      </c>
      <c r="G173" s="2704">
        <f t="shared" ref="G173:AA173" si="13">G23+G25+G27</f>
        <v>41551</v>
      </c>
      <c r="H173" s="2704">
        <f t="shared" si="13"/>
        <v>43704</v>
      </c>
      <c r="I173" s="2704">
        <f t="shared" si="13"/>
        <v>46004</v>
      </c>
      <c r="J173" s="2704">
        <f t="shared" si="13"/>
        <v>49974</v>
      </c>
      <c r="K173" s="2704">
        <f t="shared" si="13"/>
        <v>49312</v>
      </c>
      <c r="L173" s="2704">
        <f t="shared" si="13"/>
        <v>50460</v>
      </c>
      <c r="M173" s="2704">
        <f t="shared" si="13"/>
        <v>59668</v>
      </c>
      <c r="N173" s="2704">
        <f t="shared" si="13"/>
        <v>70815</v>
      </c>
      <c r="O173" s="2704">
        <f t="shared" si="13"/>
        <v>88349</v>
      </c>
      <c r="P173" s="2704">
        <f t="shared" si="13"/>
        <v>80105</v>
      </c>
      <c r="Q173" s="2704">
        <f t="shared" si="13"/>
        <v>67854</v>
      </c>
      <c r="R173" s="2704">
        <f t="shared" si="13"/>
        <v>57827</v>
      </c>
      <c r="S173" s="2704">
        <f t="shared" si="13"/>
        <v>63942</v>
      </c>
      <c r="T173" s="2704">
        <f t="shared" si="13"/>
        <v>79314</v>
      </c>
      <c r="U173" s="2704">
        <f t="shared" si="13"/>
        <v>64756</v>
      </c>
      <c r="V173" s="2704">
        <f t="shared" si="13"/>
        <v>51142</v>
      </c>
      <c r="W173" s="2704">
        <f t="shared" si="13"/>
        <v>37971</v>
      </c>
      <c r="X173" s="2704">
        <f t="shared" si="13"/>
        <v>21742</v>
      </c>
      <c r="Y173" s="2704">
        <f t="shared" si="13"/>
        <v>8601</v>
      </c>
      <c r="Z173" s="2704">
        <f t="shared" si="13"/>
        <v>2267</v>
      </c>
      <c r="AA173" s="2704">
        <f t="shared" si="13"/>
        <v>405</v>
      </c>
      <c r="AB173" s="1042">
        <f t="shared" si="3"/>
        <v>131259</v>
      </c>
      <c r="AC173" s="1942">
        <f t="shared" si="4"/>
        <v>638306</v>
      </c>
      <c r="AD173" s="1942">
        <f t="shared" si="5"/>
        <v>266198</v>
      </c>
      <c r="AE173" s="1042">
        <f t="shared" si="6"/>
        <v>122128</v>
      </c>
      <c r="AF173" s="1942">
        <f t="shared" si="7"/>
        <v>33015</v>
      </c>
      <c r="AG173" s="2890">
        <f t="shared" si="8"/>
        <v>667646</v>
      </c>
      <c r="AH173" s="1950">
        <f t="shared" si="9"/>
        <v>12.672686705356343</v>
      </c>
      <c r="AI173" s="1950">
        <f t="shared" si="1"/>
        <v>61.62664625015568</v>
      </c>
      <c r="AJ173" s="2794">
        <f t="shared" si="1"/>
        <v>25.700667044487979</v>
      </c>
      <c r="AK173" s="1764"/>
      <c r="AL173" s="1764"/>
      <c r="AM173" s="1764"/>
      <c r="AN173" s="1764"/>
      <c r="AO173" s="1764"/>
    </row>
    <row r="174" spans="1:43">
      <c r="D174" s="2719" t="s">
        <v>331</v>
      </c>
      <c r="E174" s="2720" t="s">
        <v>377</v>
      </c>
      <c r="F174" s="1348">
        <f>F74+F76+F78</f>
        <v>490502</v>
      </c>
      <c r="G174" s="1348">
        <f t="shared" ref="G174:AA174" si="14">G74+G76+G78</f>
        <v>21222</v>
      </c>
      <c r="H174" s="1348">
        <f t="shared" si="14"/>
        <v>22230</v>
      </c>
      <c r="I174" s="1348">
        <f t="shared" si="14"/>
        <v>23689</v>
      </c>
      <c r="J174" s="1348">
        <f t="shared" si="14"/>
        <v>25197</v>
      </c>
      <c r="K174" s="1348">
        <f t="shared" si="14"/>
        <v>23667</v>
      </c>
      <c r="L174" s="1348">
        <f t="shared" si="14"/>
        <v>24389</v>
      </c>
      <c r="M174" s="1348">
        <f t="shared" si="14"/>
        <v>28599</v>
      </c>
      <c r="N174" s="1348">
        <f t="shared" si="14"/>
        <v>33825</v>
      </c>
      <c r="O174" s="1348">
        <f t="shared" si="14"/>
        <v>42648</v>
      </c>
      <c r="P174" s="1348">
        <f t="shared" si="14"/>
        <v>39249</v>
      </c>
      <c r="Q174" s="1348">
        <f t="shared" si="14"/>
        <v>32974</v>
      </c>
      <c r="R174" s="1348">
        <f t="shared" si="14"/>
        <v>27918</v>
      </c>
      <c r="S174" s="1348">
        <f t="shared" si="14"/>
        <v>30418</v>
      </c>
      <c r="T174" s="1348">
        <f t="shared" si="14"/>
        <v>37523</v>
      </c>
      <c r="U174" s="1348">
        <f t="shared" si="14"/>
        <v>29766</v>
      </c>
      <c r="V174" s="1348">
        <f t="shared" si="14"/>
        <v>22240</v>
      </c>
      <c r="W174" s="1348">
        <f t="shared" si="14"/>
        <v>15103</v>
      </c>
      <c r="X174" s="1348">
        <f t="shared" si="14"/>
        <v>7313</v>
      </c>
      <c r="Y174" s="1348">
        <f t="shared" si="14"/>
        <v>2094</v>
      </c>
      <c r="Z174" s="1348">
        <f t="shared" si="14"/>
        <v>383</v>
      </c>
      <c r="AA174" s="1348">
        <f t="shared" si="14"/>
        <v>55</v>
      </c>
      <c r="AB174" s="1042">
        <f t="shared" si="3"/>
        <v>67141</v>
      </c>
      <c r="AC174" s="1942">
        <f t="shared" si="4"/>
        <v>308884</v>
      </c>
      <c r="AD174" s="1942">
        <f t="shared" si="5"/>
        <v>114477</v>
      </c>
      <c r="AE174" s="1042">
        <f t="shared" si="6"/>
        <v>47188</v>
      </c>
      <c r="AF174" s="1942">
        <f t="shared" si="7"/>
        <v>9845</v>
      </c>
      <c r="AG174" s="2890">
        <f t="shared" si="8"/>
        <v>321210</v>
      </c>
      <c r="AH174" s="1951">
        <f t="shared" si="9"/>
        <v>13.688221454754517</v>
      </c>
      <c r="AI174" s="1951">
        <f t="shared" si="1"/>
        <v>62.973035787825538</v>
      </c>
      <c r="AJ174" s="2795">
        <f t="shared" si="1"/>
        <v>23.338742757419951</v>
      </c>
      <c r="AK174" s="1764"/>
      <c r="AL174" s="1764"/>
      <c r="AM174" s="1764"/>
      <c r="AN174" s="1764"/>
      <c r="AO174" s="1764"/>
    </row>
    <row r="175" spans="1:43">
      <c r="D175" s="2721" t="s">
        <v>331</v>
      </c>
      <c r="E175" s="2722" t="s">
        <v>375</v>
      </c>
      <c r="F175" s="2707">
        <f>F125+F127+F129</f>
        <v>545261</v>
      </c>
      <c r="G175" s="2707">
        <f t="shared" ref="G175:AA175" si="15">G125+G127+G129</f>
        <v>20329</v>
      </c>
      <c r="H175" s="2707">
        <f t="shared" si="15"/>
        <v>21474</v>
      </c>
      <c r="I175" s="2707">
        <f t="shared" si="15"/>
        <v>22315</v>
      </c>
      <c r="J175" s="2707">
        <f t="shared" si="15"/>
        <v>24777</v>
      </c>
      <c r="K175" s="2707">
        <f t="shared" si="15"/>
        <v>25645</v>
      </c>
      <c r="L175" s="2707">
        <f t="shared" si="15"/>
        <v>26071</v>
      </c>
      <c r="M175" s="2707">
        <f t="shared" si="15"/>
        <v>31069</v>
      </c>
      <c r="N175" s="2707">
        <f t="shared" si="15"/>
        <v>36990</v>
      </c>
      <c r="O175" s="2707">
        <f t="shared" si="15"/>
        <v>45701</v>
      </c>
      <c r="P175" s="2707">
        <f t="shared" si="15"/>
        <v>40856</v>
      </c>
      <c r="Q175" s="2707">
        <f t="shared" si="15"/>
        <v>34880</v>
      </c>
      <c r="R175" s="2707">
        <f t="shared" si="15"/>
        <v>29909</v>
      </c>
      <c r="S175" s="2707">
        <f t="shared" si="15"/>
        <v>33524</v>
      </c>
      <c r="T175" s="2707">
        <f t="shared" si="15"/>
        <v>41791</v>
      </c>
      <c r="U175" s="2707">
        <f t="shared" si="15"/>
        <v>34990</v>
      </c>
      <c r="V175" s="2707">
        <f t="shared" si="15"/>
        <v>28902</v>
      </c>
      <c r="W175" s="2707">
        <f t="shared" si="15"/>
        <v>22868</v>
      </c>
      <c r="X175" s="2707">
        <f t="shared" si="15"/>
        <v>14429</v>
      </c>
      <c r="Y175" s="2707">
        <f t="shared" si="15"/>
        <v>6507</v>
      </c>
      <c r="Z175" s="2707">
        <f t="shared" si="15"/>
        <v>1884</v>
      </c>
      <c r="AA175" s="2707">
        <f t="shared" si="15"/>
        <v>350</v>
      </c>
      <c r="AB175" s="1042">
        <f t="shared" si="3"/>
        <v>64118</v>
      </c>
      <c r="AC175" s="1942">
        <f t="shared" si="4"/>
        <v>329422</v>
      </c>
      <c r="AD175" s="1942">
        <f t="shared" si="5"/>
        <v>151721</v>
      </c>
      <c r="AE175" s="1042">
        <f t="shared" si="6"/>
        <v>74940</v>
      </c>
      <c r="AF175" s="1942">
        <f t="shared" si="7"/>
        <v>23170</v>
      </c>
      <c r="AG175" s="2890">
        <f t="shared" si="8"/>
        <v>346436</v>
      </c>
      <c r="AH175" s="2894">
        <f t="shared" si="9"/>
        <v>11.759139201226569</v>
      </c>
      <c r="AI175" s="2894">
        <f t="shared" si="1"/>
        <v>60.415470756206659</v>
      </c>
      <c r="AJ175" s="2796">
        <f t="shared" si="1"/>
        <v>27.825390042566774</v>
      </c>
      <c r="AK175" s="1764"/>
      <c r="AL175" s="1764"/>
      <c r="AM175" s="1764"/>
      <c r="AN175" s="1764"/>
      <c r="AO175" s="1764"/>
    </row>
    <row r="176" spans="1:43">
      <c r="D176" s="2719" t="s">
        <v>429</v>
      </c>
      <c r="E176" s="2720" t="s">
        <v>405</v>
      </c>
      <c r="F176" s="1348">
        <f>F28+F34+F37+F39+F50</f>
        <v>721690</v>
      </c>
      <c r="G176" s="1348">
        <f t="shared" ref="G176:AA176" si="16">G28+G34+G37+G39+G50</f>
        <v>29151</v>
      </c>
      <c r="H176" s="1348">
        <f t="shared" si="16"/>
        <v>33011</v>
      </c>
      <c r="I176" s="1348">
        <f t="shared" si="16"/>
        <v>35034</v>
      </c>
      <c r="J176" s="1348">
        <f t="shared" si="16"/>
        <v>37622</v>
      </c>
      <c r="K176" s="1348">
        <f t="shared" si="16"/>
        <v>33504</v>
      </c>
      <c r="L176" s="1348">
        <f t="shared" si="16"/>
        <v>32293</v>
      </c>
      <c r="M176" s="1348">
        <f t="shared" si="16"/>
        <v>37384</v>
      </c>
      <c r="N176" s="1348">
        <f t="shared" si="16"/>
        <v>45842</v>
      </c>
      <c r="O176" s="1348">
        <f t="shared" si="16"/>
        <v>58531</v>
      </c>
      <c r="P176" s="1348">
        <f t="shared" si="16"/>
        <v>54162</v>
      </c>
      <c r="Q176" s="1348">
        <f t="shared" si="16"/>
        <v>48189</v>
      </c>
      <c r="R176" s="1348">
        <f t="shared" si="16"/>
        <v>42254</v>
      </c>
      <c r="S176" s="1348">
        <f t="shared" si="16"/>
        <v>46299</v>
      </c>
      <c r="T176" s="1348">
        <f t="shared" si="16"/>
        <v>55537</v>
      </c>
      <c r="U176" s="1348">
        <f t="shared" si="16"/>
        <v>46340</v>
      </c>
      <c r="V176" s="1348">
        <f t="shared" si="16"/>
        <v>36328</v>
      </c>
      <c r="W176" s="1348">
        <f t="shared" si="16"/>
        <v>26253</v>
      </c>
      <c r="X176" s="1348">
        <f t="shared" si="16"/>
        <v>15519</v>
      </c>
      <c r="Y176" s="1348">
        <f t="shared" si="16"/>
        <v>6378</v>
      </c>
      <c r="Z176" s="1348">
        <f t="shared" si="16"/>
        <v>1753</v>
      </c>
      <c r="AA176" s="1348">
        <f t="shared" si="16"/>
        <v>306</v>
      </c>
      <c r="AB176" s="1043">
        <f t="shared" si="3"/>
        <v>97196</v>
      </c>
      <c r="AC176" s="1941">
        <f t="shared" si="4"/>
        <v>436080</v>
      </c>
      <c r="AD176" s="1941">
        <f t="shared" si="5"/>
        <v>188414</v>
      </c>
      <c r="AE176" s="1043">
        <f t="shared" si="6"/>
        <v>86537</v>
      </c>
      <c r="AF176" s="1941">
        <f t="shared" si="7"/>
        <v>23956</v>
      </c>
      <c r="AG176" s="2888">
        <f t="shared" si="8"/>
        <v>453995</v>
      </c>
      <c r="AH176" s="1951">
        <f t="shared" si="9"/>
        <v>13.467832448835374</v>
      </c>
      <c r="AI176" s="1951">
        <f t="shared" si="1"/>
        <v>60.424836148484808</v>
      </c>
      <c r="AJ176" s="2795">
        <f t="shared" si="1"/>
        <v>26.107331402679822</v>
      </c>
      <c r="AK176" s="1764"/>
      <c r="AL176" s="1764"/>
      <c r="AM176" s="1764"/>
      <c r="AN176" s="1764"/>
      <c r="AO176" s="1764"/>
    </row>
    <row r="177" spans="4:41">
      <c r="D177" s="2719" t="s">
        <v>331</v>
      </c>
      <c r="E177" s="2720" t="s">
        <v>377</v>
      </c>
      <c r="F177" s="1348">
        <f>F79+F85+F88+F90+F101</f>
        <v>342472</v>
      </c>
      <c r="G177" s="1348">
        <f t="shared" ref="G177:AA177" si="17">G79+G85+G88+G90+G101</f>
        <v>14903</v>
      </c>
      <c r="H177" s="1348">
        <f t="shared" si="17"/>
        <v>16826</v>
      </c>
      <c r="I177" s="1348">
        <f t="shared" si="17"/>
        <v>17855</v>
      </c>
      <c r="J177" s="1348">
        <f t="shared" si="17"/>
        <v>18810</v>
      </c>
      <c r="K177" s="1348">
        <f t="shared" si="17"/>
        <v>16402</v>
      </c>
      <c r="L177" s="1348">
        <f t="shared" si="17"/>
        <v>15867</v>
      </c>
      <c r="M177" s="1348">
        <f t="shared" si="17"/>
        <v>17904</v>
      </c>
      <c r="N177" s="1348">
        <f t="shared" si="17"/>
        <v>21969</v>
      </c>
      <c r="O177" s="1348">
        <f t="shared" si="17"/>
        <v>28305</v>
      </c>
      <c r="P177" s="1348">
        <f t="shared" si="17"/>
        <v>25971</v>
      </c>
      <c r="Q177" s="1348">
        <f t="shared" si="17"/>
        <v>23193</v>
      </c>
      <c r="R177" s="1348">
        <f t="shared" si="17"/>
        <v>19925</v>
      </c>
      <c r="S177" s="1348">
        <f t="shared" si="17"/>
        <v>21886</v>
      </c>
      <c r="T177" s="1348">
        <f t="shared" si="17"/>
        <v>26160</v>
      </c>
      <c r="U177" s="1348">
        <f t="shared" si="17"/>
        <v>21343</v>
      </c>
      <c r="V177" s="1348">
        <f t="shared" si="17"/>
        <v>16681</v>
      </c>
      <c r="W177" s="1348">
        <f t="shared" si="17"/>
        <v>10975</v>
      </c>
      <c r="X177" s="1348">
        <f t="shared" si="17"/>
        <v>5506</v>
      </c>
      <c r="Y177" s="1348">
        <f t="shared" si="17"/>
        <v>1666</v>
      </c>
      <c r="Z177" s="1348">
        <f t="shared" si="17"/>
        <v>286</v>
      </c>
      <c r="AA177" s="1348">
        <f t="shared" si="17"/>
        <v>39</v>
      </c>
      <c r="AB177" s="1042">
        <f t="shared" si="3"/>
        <v>49584</v>
      </c>
      <c r="AC177" s="1942">
        <f t="shared" si="4"/>
        <v>210232</v>
      </c>
      <c r="AD177" s="1942">
        <f t="shared" si="5"/>
        <v>82656</v>
      </c>
      <c r="AE177" s="1042">
        <f t="shared" si="6"/>
        <v>35153</v>
      </c>
      <c r="AF177" s="1942">
        <f t="shared" si="7"/>
        <v>7497</v>
      </c>
      <c r="AG177" s="2890">
        <f t="shared" si="8"/>
        <v>217582</v>
      </c>
      <c r="AH177" s="1951">
        <f t="shared" si="9"/>
        <v>14.478263916466164</v>
      </c>
      <c r="AI177" s="1951">
        <f t="shared" si="1"/>
        <v>61.386624307972625</v>
      </c>
      <c r="AJ177" s="2795">
        <f t="shared" si="1"/>
        <v>24.135111775561214</v>
      </c>
      <c r="AK177" s="1764"/>
      <c r="AL177" s="1764"/>
      <c r="AM177" s="1764"/>
      <c r="AN177" s="1764"/>
      <c r="AO177" s="1764"/>
    </row>
    <row r="178" spans="4:41">
      <c r="D178" s="2719" t="s">
        <v>331</v>
      </c>
      <c r="E178" s="2720" t="s">
        <v>375</v>
      </c>
      <c r="F178" s="1348">
        <f>F130+F136+F139+F141+F152</f>
        <v>379218</v>
      </c>
      <c r="G178" s="1348">
        <f t="shared" ref="G178:AA178" si="18">G130+G136+G139+G141+G152</f>
        <v>14248</v>
      </c>
      <c r="H178" s="1348">
        <f t="shared" si="18"/>
        <v>16185</v>
      </c>
      <c r="I178" s="1348">
        <f t="shared" si="18"/>
        <v>17179</v>
      </c>
      <c r="J178" s="1348">
        <f t="shared" si="18"/>
        <v>18812</v>
      </c>
      <c r="K178" s="1348">
        <f t="shared" si="18"/>
        <v>17102</v>
      </c>
      <c r="L178" s="1348">
        <f t="shared" si="18"/>
        <v>16426</v>
      </c>
      <c r="M178" s="1348">
        <f t="shared" si="18"/>
        <v>19480</v>
      </c>
      <c r="N178" s="1348">
        <f t="shared" si="18"/>
        <v>23873</v>
      </c>
      <c r="O178" s="1348">
        <f t="shared" si="18"/>
        <v>30226</v>
      </c>
      <c r="P178" s="1348">
        <f t="shared" si="18"/>
        <v>28191</v>
      </c>
      <c r="Q178" s="1348">
        <f t="shared" si="18"/>
        <v>24996</v>
      </c>
      <c r="R178" s="1348">
        <f t="shared" si="18"/>
        <v>22329</v>
      </c>
      <c r="S178" s="1348">
        <f t="shared" si="18"/>
        <v>24413</v>
      </c>
      <c r="T178" s="1348">
        <f t="shared" si="18"/>
        <v>29377</v>
      </c>
      <c r="U178" s="1348">
        <f t="shared" si="18"/>
        <v>24997</v>
      </c>
      <c r="V178" s="1348">
        <f t="shared" si="18"/>
        <v>19647</v>
      </c>
      <c r="W178" s="1348">
        <f t="shared" si="18"/>
        <v>15278</v>
      </c>
      <c r="X178" s="1348">
        <f t="shared" si="18"/>
        <v>10013</v>
      </c>
      <c r="Y178" s="1348">
        <f t="shared" si="18"/>
        <v>4712</v>
      </c>
      <c r="Z178" s="1348">
        <f t="shared" si="18"/>
        <v>1467</v>
      </c>
      <c r="AA178" s="1348">
        <f t="shared" si="18"/>
        <v>267</v>
      </c>
      <c r="AB178" s="1053">
        <f t="shared" si="3"/>
        <v>47612</v>
      </c>
      <c r="AC178" s="1943">
        <f t="shared" si="4"/>
        <v>225848</v>
      </c>
      <c r="AD178" s="1943">
        <f t="shared" si="5"/>
        <v>105758</v>
      </c>
      <c r="AE178" s="1053">
        <f t="shared" si="6"/>
        <v>51384</v>
      </c>
      <c r="AF178" s="1943">
        <f t="shared" si="7"/>
        <v>16459</v>
      </c>
      <c r="AG178" s="2892">
        <f t="shared" si="8"/>
        <v>236413</v>
      </c>
      <c r="AH178" s="1951">
        <f t="shared" si="9"/>
        <v>12.555311193034086</v>
      </c>
      <c r="AI178" s="1951">
        <f t="shared" si="1"/>
        <v>59.556244693026173</v>
      </c>
      <c r="AJ178" s="2795">
        <f t="shared" si="1"/>
        <v>27.888444113939737</v>
      </c>
      <c r="AK178" s="1764"/>
      <c r="AL178" s="1764"/>
      <c r="AM178" s="1764"/>
      <c r="AN178" s="1764"/>
      <c r="AO178" s="1764"/>
    </row>
    <row r="179" spans="4:41">
      <c r="D179" s="2717" t="s">
        <v>430</v>
      </c>
      <c r="E179" s="2718" t="s">
        <v>405</v>
      </c>
      <c r="F179" s="2704">
        <f>F24+F31+F36+F52+F53</f>
        <v>716633</v>
      </c>
      <c r="G179" s="2704">
        <f t="shared" ref="G179:AA179" si="19">G24+G31+G36+G52+G53</f>
        <v>31012</v>
      </c>
      <c r="H179" s="2704">
        <f t="shared" si="19"/>
        <v>32241</v>
      </c>
      <c r="I179" s="2704">
        <f t="shared" si="19"/>
        <v>34397</v>
      </c>
      <c r="J179" s="2704">
        <f t="shared" si="19"/>
        <v>36617</v>
      </c>
      <c r="K179" s="2704">
        <f t="shared" si="19"/>
        <v>32897</v>
      </c>
      <c r="L179" s="2704">
        <f t="shared" si="19"/>
        <v>37348</v>
      </c>
      <c r="M179" s="2704">
        <f t="shared" si="19"/>
        <v>41948</v>
      </c>
      <c r="N179" s="2704">
        <f t="shared" si="19"/>
        <v>47533</v>
      </c>
      <c r="O179" s="2704">
        <f t="shared" si="19"/>
        <v>57818</v>
      </c>
      <c r="P179" s="2704">
        <f t="shared" si="19"/>
        <v>50026</v>
      </c>
      <c r="Q179" s="2704">
        <f t="shared" si="19"/>
        <v>44163</v>
      </c>
      <c r="R179" s="2704">
        <f t="shared" si="19"/>
        <v>40309</v>
      </c>
      <c r="S179" s="2704">
        <f t="shared" si="19"/>
        <v>47397</v>
      </c>
      <c r="T179" s="2704">
        <f t="shared" si="19"/>
        <v>57394</v>
      </c>
      <c r="U179" s="2704">
        <f t="shared" si="19"/>
        <v>46772</v>
      </c>
      <c r="V179" s="2704">
        <f t="shared" si="19"/>
        <v>33540</v>
      </c>
      <c r="W179" s="2704">
        <f t="shared" si="19"/>
        <v>24086</v>
      </c>
      <c r="X179" s="2704">
        <f t="shared" si="19"/>
        <v>13889</v>
      </c>
      <c r="Y179" s="2704">
        <f t="shared" si="19"/>
        <v>5579</v>
      </c>
      <c r="Z179" s="2704">
        <f t="shared" si="19"/>
        <v>1434</v>
      </c>
      <c r="AA179" s="2704">
        <f t="shared" si="19"/>
        <v>233</v>
      </c>
      <c r="AB179" s="1042">
        <f t="shared" si="3"/>
        <v>97650</v>
      </c>
      <c r="AC179" s="1942">
        <f t="shared" si="4"/>
        <v>436056</v>
      </c>
      <c r="AD179" s="1942">
        <f t="shared" si="5"/>
        <v>182927</v>
      </c>
      <c r="AE179" s="1042">
        <f t="shared" si="6"/>
        <v>78761</v>
      </c>
      <c r="AF179" s="1942">
        <f t="shared" si="7"/>
        <v>21135</v>
      </c>
      <c r="AG179" s="2890">
        <f t="shared" si="8"/>
        <v>456833</v>
      </c>
      <c r="AH179" s="1950">
        <f t="shared" si="9"/>
        <v>13.626221510870975</v>
      </c>
      <c r="AI179" s="1950">
        <f t="shared" si="1"/>
        <v>60.847881691186423</v>
      </c>
      <c r="AJ179" s="2794">
        <f t="shared" si="1"/>
        <v>25.5258967979426</v>
      </c>
      <c r="AK179" s="1764"/>
      <c r="AL179" s="1764"/>
      <c r="AM179" s="1764"/>
      <c r="AN179" s="1764"/>
      <c r="AO179" s="1764"/>
    </row>
    <row r="180" spans="4:41">
      <c r="D180" s="2719" t="s">
        <v>331</v>
      </c>
      <c r="E180" s="2720" t="s">
        <v>377</v>
      </c>
      <c r="F180" s="1348">
        <f>F75+F82+F87+F103+F104</f>
        <v>348995</v>
      </c>
      <c r="G180" s="1348">
        <f t="shared" ref="G180:AA180" si="20">G75+G82+G87+G103+G104</f>
        <v>15835</v>
      </c>
      <c r="H180" s="1348">
        <f t="shared" si="20"/>
        <v>16466</v>
      </c>
      <c r="I180" s="1348">
        <f t="shared" si="20"/>
        <v>17613</v>
      </c>
      <c r="J180" s="1348">
        <f t="shared" si="20"/>
        <v>18812</v>
      </c>
      <c r="K180" s="1348">
        <f t="shared" si="20"/>
        <v>16648</v>
      </c>
      <c r="L180" s="1348">
        <f t="shared" si="20"/>
        <v>19515</v>
      </c>
      <c r="M180" s="1348">
        <f t="shared" si="20"/>
        <v>21187</v>
      </c>
      <c r="N180" s="1348">
        <f t="shared" si="20"/>
        <v>23901</v>
      </c>
      <c r="O180" s="1348">
        <f t="shared" si="20"/>
        <v>28965</v>
      </c>
      <c r="P180" s="1348">
        <f t="shared" si="20"/>
        <v>24894</v>
      </c>
      <c r="Q180" s="1348">
        <f t="shared" si="20"/>
        <v>21488</v>
      </c>
      <c r="R180" s="1348">
        <f t="shared" si="20"/>
        <v>19579</v>
      </c>
      <c r="S180" s="1348">
        <f t="shared" si="20"/>
        <v>22944</v>
      </c>
      <c r="T180" s="1348">
        <f t="shared" si="20"/>
        <v>27352</v>
      </c>
      <c r="U180" s="1348">
        <f t="shared" si="20"/>
        <v>22211</v>
      </c>
      <c r="V180" s="1348">
        <f t="shared" si="20"/>
        <v>15415</v>
      </c>
      <c r="W180" s="1348">
        <f t="shared" si="20"/>
        <v>9758</v>
      </c>
      <c r="X180" s="1348">
        <f t="shared" si="20"/>
        <v>4781</v>
      </c>
      <c r="Y180" s="1348">
        <f t="shared" si="20"/>
        <v>1379</v>
      </c>
      <c r="Z180" s="1348">
        <f t="shared" si="20"/>
        <v>221</v>
      </c>
      <c r="AA180" s="1348">
        <f t="shared" si="20"/>
        <v>31</v>
      </c>
      <c r="AB180" s="1042">
        <f t="shared" si="3"/>
        <v>49914</v>
      </c>
      <c r="AC180" s="1942">
        <f t="shared" si="4"/>
        <v>217933</v>
      </c>
      <c r="AD180" s="1942">
        <f t="shared" si="5"/>
        <v>81148</v>
      </c>
      <c r="AE180" s="1042">
        <f t="shared" si="6"/>
        <v>31585</v>
      </c>
      <c r="AF180" s="1942">
        <f t="shared" si="7"/>
        <v>6412</v>
      </c>
      <c r="AG180" s="2890">
        <f t="shared" si="8"/>
        <v>226473</v>
      </c>
      <c r="AH180" s="1951">
        <f t="shared" si="9"/>
        <v>14.302210633390164</v>
      </c>
      <c r="AI180" s="1951">
        <f t="shared" si="1"/>
        <v>62.445880313471534</v>
      </c>
      <c r="AJ180" s="2795">
        <f t="shared" si="1"/>
        <v>23.251909053138299</v>
      </c>
      <c r="AK180" s="1764"/>
      <c r="AL180" s="1764"/>
      <c r="AM180" s="1764"/>
      <c r="AN180" s="1764"/>
      <c r="AO180" s="1764"/>
    </row>
    <row r="181" spans="4:41">
      <c r="D181" s="2721" t="s">
        <v>331</v>
      </c>
      <c r="E181" s="2722" t="s">
        <v>375</v>
      </c>
      <c r="F181" s="2707">
        <f>F126+F133+F138+F154+F155</f>
        <v>367638</v>
      </c>
      <c r="G181" s="2707">
        <f t="shared" ref="G181:AA181" si="21">G126+G133+G138+G154+G155</f>
        <v>15177</v>
      </c>
      <c r="H181" s="2707">
        <f t="shared" si="21"/>
        <v>15775</v>
      </c>
      <c r="I181" s="2707">
        <f t="shared" si="21"/>
        <v>16784</v>
      </c>
      <c r="J181" s="2707">
        <f t="shared" si="21"/>
        <v>17805</v>
      </c>
      <c r="K181" s="2707">
        <f t="shared" si="21"/>
        <v>16249</v>
      </c>
      <c r="L181" s="2707">
        <f t="shared" si="21"/>
        <v>17833</v>
      </c>
      <c r="M181" s="2707">
        <f t="shared" si="21"/>
        <v>20761</v>
      </c>
      <c r="N181" s="2707">
        <f t="shared" si="21"/>
        <v>23632</v>
      </c>
      <c r="O181" s="2707">
        <f t="shared" si="21"/>
        <v>28853</v>
      </c>
      <c r="P181" s="2707">
        <f t="shared" si="21"/>
        <v>25132</v>
      </c>
      <c r="Q181" s="2707">
        <f t="shared" si="21"/>
        <v>22675</v>
      </c>
      <c r="R181" s="2707">
        <f t="shared" si="21"/>
        <v>20730</v>
      </c>
      <c r="S181" s="2707">
        <f t="shared" si="21"/>
        <v>24453</v>
      </c>
      <c r="T181" s="2707">
        <f t="shared" si="21"/>
        <v>30042</v>
      </c>
      <c r="U181" s="2707">
        <f t="shared" si="21"/>
        <v>24561</v>
      </c>
      <c r="V181" s="2707">
        <f t="shared" si="21"/>
        <v>18125</v>
      </c>
      <c r="W181" s="2707">
        <f t="shared" si="21"/>
        <v>14328</v>
      </c>
      <c r="X181" s="2707">
        <f t="shared" si="21"/>
        <v>9108</v>
      </c>
      <c r="Y181" s="2707">
        <f t="shared" si="21"/>
        <v>4200</v>
      </c>
      <c r="Z181" s="2707">
        <f t="shared" si="21"/>
        <v>1213</v>
      </c>
      <c r="AA181" s="2707">
        <f t="shared" si="21"/>
        <v>202</v>
      </c>
      <c r="AB181" s="1042">
        <f t="shared" si="3"/>
        <v>47736</v>
      </c>
      <c r="AC181" s="1942">
        <f t="shared" si="4"/>
        <v>218123</v>
      </c>
      <c r="AD181" s="1942">
        <f t="shared" si="5"/>
        <v>101779</v>
      </c>
      <c r="AE181" s="1042">
        <f t="shared" si="6"/>
        <v>47176</v>
      </c>
      <c r="AF181" s="1942">
        <f t="shared" si="7"/>
        <v>14723</v>
      </c>
      <c r="AG181" s="2890">
        <f t="shared" si="8"/>
        <v>230360</v>
      </c>
      <c r="AH181" s="2894">
        <f t="shared" si="9"/>
        <v>12.98451193837416</v>
      </c>
      <c r="AI181" s="2894">
        <f t="shared" si="1"/>
        <v>59.330917913817395</v>
      </c>
      <c r="AJ181" s="2796">
        <f t="shared" si="1"/>
        <v>27.68457014780844</v>
      </c>
      <c r="AK181" s="1764"/>
      <c r="AL181" s="1764"/>
      <c r="AM181" s="1764"/>
      <c r="AN181" s="1764"/>
      <c r="AO181" s="1764"/>
    </row>
    <row r="182" spans="4:41">
      <c r="D182" s="2719" t="s">
        <v>431</v>
      </c>
      <c r="E182" s="2720" t="s">
        <v>405</v>
      </c>
      <c r="F182" s="1348">
        <f>F33+F35+F38+F40+F48+F51</f>
        <v>272447</v>
      </c>
      <c r="G182" s="1348">
        <f t="shared" ref="G182:AA182" si="22">G33+G35+G38+G40+G48+G51</f>
        <v>10035</v>
      </c>
      <c r="H182" s="1348">
        <f t="shared" si="22"/>
        <v>11407</v>
      </c>
      <c r="I182" s="1348">
        <f t="shared" si="22"/>
        <v>13002</v>
      </c>
      <c r="J182" s="1348">
        <f t="shared" si="22"/>
        <v>13746</v>
      </c>
      <c r="K182" s="1348">
        <f t="shared" si="22"/>
        <v>11601</v>
      </c>
      <c r="L182" s="1348">
        <f t="shared" si="22"/>
        <v>12257</v>
      </c>
      <c r="M182" s="1348">
        <f t="shared" si="22"/>
        <v>13650</v>
      </c>
      <c r="N182" s="1348">
        <f t="shared" si="22"/>
        <v>15905</v>
      </c>
      <c r="O182" s="1348">
        <f t="shared" si="22"/>
        <v>19431</v>
      </c>
      <c r="P182" s="1348">
        <f t="shared" si="22"/>
        <v>17124</v>
      </c>
      <c r="Q182" s="1348">
        <f t="shared" si="22"/>
        <v>16639</v>
      </c>
      <c r="R182" s="1348">
        <f t="shared" si="22"/>
        <v>16892</v>
      </c>
      <c r="S182" s="1348">
        <f t="shared" si="22"/>
        <v>19967</v>
      </c>
      <c r="T182" s="1348">
        <f t="shared" si="22"/>
        <v>22905</v>
      </c>
      <c r="U182" s="1348">
        <f t="shared" si="22"/>
        <v>18647</v>
      </c>
      <c r="V182" s="1348">
        <f t="shared" si="22"/>
        <v>14503</v>
      </c>
      <c r="W182" s="1348">
        <f t="shared" si="22"/>
        <v>11868</v>
      </c>
      <c r="X182" s="1348">
        <f t="shared" si="22"/>
        <v>8004</v>
      </c>
      <c r="Y182" s="1348">
        <f t="shared" si="22"/>
        <v>3705</v>
      </c>
      <c r="Z182" s="1348">
        <f t="shared" si="22"/>
        <v>979</v>
      </c>
      <c r="AA182" s="1348">
        <f t="shared" si="22"/>
        <v>180</v>
      </c>
      <c r="AB182" s="1043">
        <f t="shared" si="3"/>
        <v>34444</v>
      </c>
      <c r="AC182" s="1941">
        <f t="shared" si="4"/>
        <v>157212</v>
      </c>
      <c r="AD182" s="1941">
        <f t="shared" si="5"/>
        <v>80791</v>
      </c>
      <c r="AE182" s="1043">
        <f t="shared" si="6"/>
        <v>39239</v>
      </c>
      <c r="AF182" s="1941">
        <f t="shared" si="7"/>
        <v>12868</v>
      </c>
      <c r="AG182" s="2888">
        <f t="shared" si="8"/>
        <v>166371</v>
      </c>
      <c r="AH182" s="1951">
        <f t="shared" si="9"/>
        <v>12.64245890026317</v>
      </c>
      <c r="AI182" s="1951">
        <f t="shared" si="1"/>
        <v>57.703700169207217</v>
      </c>
      <c r="AJ182" s="2795">
        <f t="shared" si="1"/>
        <v>29.653840930529608</v>
      </c>
      <c r="AK182" s="1764"/>
      <c r="AL182" s="1764"/>
      <c r="AM182" s="1764"/>
      <c r="AN182" s="1764"/>
      <c r="AO182" s="1764"/>
    </row>
    <row r="183" spans="4:41">
      <c r="D183" s="2719" t="s">
        <v>331</v>
      </c>
      <c r="E183" s="2720" t="s">
        <v>377</v>
      </c>
      <c r="F183" s="1348">
        <f>F84+F86+F89+F91+F99+F102</f>
        <v>131783</v>
      </c>
      <c r="G183" s="1348">
        <f t="shared" ref="G183:AA183" si="23">G84+G86+G89+G91+G99+G102</f>
        <v>5122</v>
      </c>
      <c r="H183" s="1348">
        <f t="shared" si="23"/>
        <v>5839</v>
      </c>
      <c r="I183" s="1348">
        <f t="shared" si="23"/>
        <v>6711</v>
      </c>
      <c r="J183" s="1348">
        <f t="shared" si="23"/>
        <v>7001</v>
      </c>
      <c r="K183" s="1348">
        <f t="shared" si="23"/>
        <v>5717</v>
      </c>
      <c r="L183" s="1348">
        <f t="shared" si="23"/>
        <v>6310</v>
      </c>
      <c r="M183" s="1348">
        <f t="shared" si="23"/>
        <v>7002</v>
      </c>
      <c r="N183" s="1348">
        <f t="shared" si="23"/>
        <v>8068</v>
      </c>
      <c r="O183" s="1348">
        <f t="shared" si="23"/>
        <v>9813</v>
      </c>
      <c r="P183" s="1348">
        <f t="shared" si="23"/>
        <v>8458</v>
      </c>
      <c r="Q183" s="1348">
        <f t="shared" si="23"/>
        <v>8246</v>
      </c>
      <c r="R183" s="1348">
        <f t="shared" si="23"/>
        <v>8315</v>
      </c>
      <c r="S183" s="1348">
        <f t="shared" si="23"/>
        <v>9739</v>
      </c>
      <c r="T183" s="1348">
        <f t="shared" si="23"/>
        <v>11190</v>
      </c>
      <c r="U183" s="1348">
        <f t="shared" si="23"/>
        <v>8790</v>
      </c>
      <c r="V183" s="1348">
        <f t="shared" si="23"/>
        <v>6669</v>
      </c>
      <c r="W183" s="1348">
        <f t="shared" si="23"/>
        <v>4909</v>
      </c>
      <c r="X183" s="1348">
        <f t="shared" si="23"/>
        <v>2767</v>
      </c>
      <c r="Y183" s="1348">
        <f t="shared" si="23"/>
        <v>914</v>
      </c>
      <c r="Z183" s="1348">
        <f t="shared" si="23"/>
        <v>178</v>
      </c>
      <c r="AA183" s="1348">
        <f t="shared" si="23"/>
        <v>25</v>
      </c>
      <c r="AB183" s="1042">
        <f t="shared" si="3"/>
        <v>17672</v>
      </c>
      <c r="AC183" s="1942">
        <f t="shared" si="4"/>
        <v>78669</v>
      </c>
      <c r="AD183" s="1942">
        <f t="shared" si="5"/>
        <v>35442</v>
      </c>
      <c r="AE183" s="1042">
        <f t="shared" si="6"/>
        <v>15462</v>
      </c>
      <c r="AF183" s="1942">
        <f t="shared" si="7"/>
        <v>3884</v>
      </c>
      <c r="AG183" s="2890">
        <f t="shared" si="8"/>
        <v>82858</v>
      </c>
      <c r="AH183" s="1951">
        <f t="shared" si="9"/>
        <v>13.409923890031338</v>
      </c>
      <c r="AI183" s="1951">
        <f t="shared" si="9"/>
        <v>59.695863654644377</v>
      </c>
      <c r="AJ183" s="2795">
        <f t="shared" si="9"/>
        <v>26.894212455324286</v>
      </c>
      <c r="AK183" s="1764"/>
      <c r="AL183" s="1764"/>
      <c r="AM183" s="1764"/>
      <c r="AN183" s="1764"/>
      <c r="AO183" s="1764"/>
    </row>
    <row r="184" spans="4:41">
      <c r="D184" s="2719" t="s">
        <v>331</v>
      </c>
      <c r="E184" s="2720" t="s">
        <v>375</v>
      </c>
      <c r="F184" s="1348">
        <f>F135+F137+F140+F142+F150+F153</f>
        <v>140664</v>
      </c>
      <c r="G184" s="1348">
        <f t="shared" ref="G184:AA184" si="24">G135+G137+G140+G142+G150+G153</f>
        <v>4913</v>
      </c>
      <c r="H184" s="1348">
        <f t="shared" si="24"/>
        <v>5568</v>
      </c>
      <c r="I184" s="1348">
        <f t="shared" si="24"/>
        <v>6291</v>
      </c>
      <c r="J184" s="1348">
        <f t="shared" si="24"/>
        <v>6745</v>
      </c>
      <c r="K184" s="1348">
        <f t="shared" si="24"/>
        <v>5884</v>
      </c>
      <c r="L184" s="1348">
        <f t="shared" si="24"/>
        <v>5947</v>
      </c>
      <c r="M184" s="1348">
        <f t="shared" si="24"/>
        <v>6648</v>
      </c>
      <c r="N184" s="1348">
        <f t="shared" si="24"/>
        <v>7837</v>
      </c>
      <c r="O184" s="1348">
        <f t="shared" si="24"/>
        <v>9618</v>
      </c>
      <c r="P184" s="1348">
        <f t="shared" si="24"/>
        <v>8666</v>
      </c>
      <c r="Q184" s="1348">
        <f t="shared" si="24"/>
        <v>8393</v>
      </c>
      <c r="R184" s="1348">
        <f t="shared" si="24"/>
        <v>8577</v>
      </c>
      <c r="S184" s="1348">
        <f t="shared" si="24"/>
        <v>10228</v>
      </c>
      <c r="T184" s="1348">
        <f t="shared" si="24"/>
        <v>11715</v>
      </c>
      <c r="U184" s="1348">
        <f t="shared" si="24"/>
        <v>9857</v>
      </c>
      <c r="V184" s="1348">
        <f t="shared" si="24"/>
        <v>7834</v>
      </c>
      <c r="W184" s="1348">
        <f t="shared" si="24"/>
        <v>6959</v>
      </c>
      <c r="X184" s="1348">
        <f t="shared" si="24"/>
        <v>5237</v>
      </c>
      <c r="Y184" s="1348">
        <f t="shared" si="24"/>
        <v>2791</v>
      </c>
      <c r="Z184" s="1348">
        <f t="shared" si="24"/>
        <v>801</v>
      </c>
      <c r="AA184" s="1348">
        <f t="shared" si="24"/>
        <v>155</v>
      </c>
      <c r="AB184" s="1053">
        <f t="shared" si="3"/>
        <v>16772</v>
      </c>
      <c r="AC184" s="1943">
        <f t="shared" si="4"/>
        <v>78543</v>
      </c>
      <c r="AD184" s="1943">
        <f t="shared" si="5"/>
        <v>45349</v>
      </c>
      <c r="AE184" s="1053">
        <f t="shared" si="6"/>
        <v>23777</v>
      </c>
      <c r="AF184" s="1943">
        <f t="shared" si="7"/>
        <v>8984</v>
      </c>
      <c r="AG184" s="2892">
        <f t="shared" si="8"/>
        <v>83513</v>
      </c>
      <c r="AH184" s="1951">
        <f t="shared" si="9"/>
        <v>11.923448785758971</v>
      </c>
      <c r="AI184" s="1951">
        <f t="shared" si="9"/>
        <v>55.837314451458795</v>
      </c>
      <c r="AJ184" s="2795">
        <f t="shared" si="9"/>
        <v>32.239236762782234</v>
      </c>
      <c r="AK184" s="1764"/>
      <c r="AL184" s="1764"/>
      <c r="AM184" s="1764"/>
      <c r="AN184" s="1764"/>
      <c r="AO184" s="1764"/>
    </row>
    <row r="185" spans="4:41">
      <c r="D185" s="2717" t="s">
        <v>432</v>
      </c>
      <c r="E185" s="2718" t="s">
        <v>405</v>
      </c>
      <c r="F185" s="2704">
        <f>F22+F54+F55+F56</f>
        <v>579154</v>
      </c>
      <c r="G185" s="2704">
        <f t="shared" ref="G185:AA185" si="25">G22+G54+G55+G56</f>
        <v>24916</v>
      </c>
      <c r="H185" s="2704">
        <f t="shared" si="25"/>
        <v>26844</v>
      </c>
      <c r="I185" s="2704">
        <f t="shared" si="25"/>
        <v>28760</v>
      </c>
      <c r="J185" s="2704">
        <f t="shared" si="25"/>
        <v>30897</v>
      </c>
      <c r="K185" s="2704">
        <f t="shared" si="25"/>
        <v>27942</v>
      </c>
      <c r="L185" s="2704">
        <f t="shared" si="25"/>
        <v>29370</v>
      </c>
      <c r="M185" s="2704">
        <f t="shared" si="25"/>
        <v>32433</v>
      </c>
      <c r="N185" s="2704">
        <f t="shared" si="25"/>
        <v>37585</v>
      </c>
      <c r="O185" s="2704">
        <f t="shared" si="25"/>
        <v>46159</v>
      </c>
      <c r="P185" s="2704">
        <f t="shared" si="25"/>
        <v>39366</v>
      </c>
      <c r="Q185" s="2704">
        <f t="shared" si="25"/>
        <v>36428</v>
      </c>
      <c r="R185" s="2704">
        <f t="shared" si="25"/>
        <v>32958</v>
      </c>
      <c r="S185" s="2704">
        <f t="shared" si="25"/>
        <v>37010</v>
      </c>
      <c r="T185" s="2704">
        <f t="shared" si="25"/>
        <v>44186</v>
      </c>
      <c r="U185" s="2704">
        <f t="shared" si="25"/>
        <v>36250</v>
      </c>
      <c r="V185" s="2704">
        <f t="shared" si="25"/>
        <v>27334</v>
      </c>
      <c r="W185" s="2704">
        <f t="shared" si="25"/>
        <v>21223</v>
      </c>
      <c r="X185" s="2704">
        <f t="shared" si="25"/>
        <v>12591</v>
      </c>
      <c r="Y185" s="2704">
        <f t="shared" si="25"/>
        <v>5323</v>
      </c>
      <c r="Z185" s="2704">
        <f t="shared" si="25"/>
        <v>1341</v>
      </c>
      <c r="AA185" s="2704">
        <f t="shared" si="25"/>
        <v>238</v>
      </c>
      <c r="AB185" s="1042">
        <f t="shared" si="3"/>
        <v>80520</v>
      </c>
      <c r="AC185" s="1942">
        <f t="shared" si="4"/>
        <v>350148</v>
      </c>
      <c r="AD185" s="1942">
        <f t="shared" si="5"/>
        <v>148486</v>
      </c>
      <c r="AE185" s="1042">
        <f t="shared" si="6"/>
        <v>68050</v>
      </c>
      <c r="AF185" s="1942">
        <f t="shared" si="7"/>
        <v>19493</v>
      </c>
      <c r="AG185" s="2890">
        <f t="shared" si="8"/>
        <v>363437</v>
      </c>
      <c r="AH185" s="1950">
        <f t="shared" si="9"/>
        <v>13.903037879389593</v>
      </c>
      <c r="AI185" s="1950">
        <f t="shared" si="9"/>
        <v>60.458530891610863</v>
      </c>
      <c r="AJ185" s="2794">
        <f t="shared" si="9"/>
        <v>25.638431228999544</v>
      </c>
      <c r="AK185" s="1764"/>
      <c r="AL185" s="1764"/>
      <c r="AM185" s="1764"/>
      <c r="AN185" s="1764"/>
      <c r="AO185" s="1764"/>
    </row>
    <row r="186" spans="4:41">
      <c r="D186" s="2719" t="s">
        <v>331</v>
      </c>
      <c r="E186" s="2720" t="s">
        <v>377</v>
      </c>
      <c r="F186" s="1348">
        <f>F73+F105+F106+F107</f>
        <v>279494</v>
      </c>
      <c r="G186" s="1348">
        <f t="shared" ref="G186:AA186" si="26">G73+G105+G106+G107</f>
        <v>12791</v>
      </c>
      <c r="H186" s="1348">
        <f t="shared" si="26"/>
        <v>13777</v>
      </c>
      <c r="I186" s="1348">
        <f t="shared" si="26"/>
        <v>14638</v>
      </c>
      <c r="J186" s="1348">
        <f t="shared" si="26"/>
        <v>15735</v>
      </c>
      <c r="K186" s="1348">
        <f t="shared" si="26"/>
        <v>14108</v>
      </c>
      <c r="L186" s="1348">
        <f t="shared" si="26"/>
        <v>15027</v>
      </c>
      <c r="M186" s="1348">
        <f t="shared" si="26"/>
        <v>16282</v>
      </c>
      <c r="N186" s="1348">
        <f t="shared" si="26"/>
        <v>18822</v>
      </c>
      <c r="O186" s="1348">
        <f t="shared" si="26"/>
        <v>23075</v>
      </c>
      <c r="P186" s="1348">
        <f t="shared" si="26"/>
        <v>19331</v>
      </c>
      <c r="Q186" s="1348">
        <f t="shared" si="26"/>
        <v>17830</v>
      </c>
      <c r="R186" s="1348">
        <f t="shared" si="26"/>
        <v>16210</v>
      </c>
      <c r="S186" s="1348">
        <f t="shared" si="26"/>
        <v>18063</v>
      </c>
      <c r="T186" s="1348">
        <f t="shared" si="26"/>
        <v>21097</v>
      </c>
      <c r="U186" s="1348">
        <f t="shared" si="26"/>
        <v>16670</v>
      </c>
      <c r="V186" s="1348">
        <f t="shared" si="26"/>
        <v>12001</v>
      </c>
      <c r="W186" s="1348">
        <f t="shared" si="26"/>
        <v>8357</v>
      </c>
      <c r="X186" s="1348">
        <f t="shared" si="26"/>
        <v>4211</v>
      </c>
      <c r="Y186" s="1348">
        <f t="shared" si="26"/>
        <v>1246</v>
      </c>
      <c r="Z186" s="1348">
        <f t="shared" si="26"/>
        <v>203</v>
      </c>
      <c r="AA186" s="1348">
        <f t="shared" si="26"/>
        <v>20</v>
      </c>
      <c r="AB186" s="1042">
        <f t="shared" si="3"/>
        <v>41206</v>
      </c>
      <c r="AC186" s="1942">
        <f t="shared" si="4"/>
        <v>174483</v>
      </c>
      <c r="AD186" s="1942">
        <f t="shared" si="5"/>
        <v>63805</v>
      </c>
      <c r="AE186" s="1042">
        <f t="shared" si="6"/>
        <v>26038</v>
      </c>
      <c r="AF186" s="1942">
        <f t="shared" si="7"/>
        <v>5680</v>
      </c>
      <c r="AG186" s="2890">
        <f t="shared" si="8"/>
        <v>179845</v>
      </c>
      <c r="AH186" s="1951">
        <f t="shared" si="9"/>
        <v>14.74307140761519</v>
      </c>
      <c r="AI186" s="1951">
        <f t="shared" si="9"/>
        <v>62.42817377117219</v>
      </c>
      <c r="AJ186" s="2795">
        <f t="shared" si="9"/>
        <v>22.82875482121262</v>
      </c>
      <c r="AK186" s="1764"/>
      <c r="AL186" s="1764"/>
      <c r="AM186" s="1764"/>
      <c r="AN186" s="1764"/>
      <c r="AO186" s="1764"/>
    </row>
    <row r="187" spans="4:41">
      <c r="D187" s="2721" t="s">
        <v>331</v>
      </c>
      <c r="E187" s="2722" t="s">
        <v>375</v>
      </c>
      <c r="F187" s="2707">
        <f>F124+F156+F157+F158</f>
        <v>299660</v>
      </c>
      <c r="G187" s="2707">
        <f t="shared" ref="G187:AA187" si="27">G124+G156+G157+G158</f>
        <v>12125</v>
      </c>
      <c r="H187" s="2707">
        <f t="shared" si="27"/>
        <v>13067</v>
      </c>
      <c r="I187" s="2707">
        <f t="shared" si="27"/>
        <v>14122</v>
      </c>
      <c r="J187" s="2707">
        <f t="shared" si="27"/>
        <v>15162</v>
      </c>
      <c r="K187" s="2707">
        <f t="shared" si="27"/>
        <v>13834</v>
      </c>
      <c r="L187" s="2707">
        <f t="shared" si="27"/>
        <v>14343</v>
      </c>
      <c r="M187" s="2707">
        <f t="shared" si="27"/>
        <v>16151</v>
      </c>
      <c r="N187" s="2707">
        <f t="shared" si="27"/>
        <v>18763</v>
      </c>
      <c r="O187" s="2707">
        <f t="shared" si="27"/>
        <v>23084</v>
      </c>
      <c r="P187" s="2707">
        <f t="shared" si="27"/>
        <v>20035</v>
      </c>
      <c r="Q187" s="2707">
        <f t="shared" si="27"/>
        <v>18598</v>
      </c>
      <c r="R187" s="2707">
        <f t="shared" si="27"/>
        <v>16748</v>
      </c>
      <c r="S187" s="2707">
        <f t="shared" si="27"/>
        <v>18947</v>
      </c>
      <c r="T187" s="2707">
        <f t="shared" si="27"/>
        <v>23089</v>
      </c>
      <c r="U187" s="2707">
        <f t="shared" si="27"/>
        <v>19580</v>
      </c>
      <c r="V187" s="2707">
        <f t="shared" si="27"/>
        <v>15333</v>
      </c>
      <c r="W187" s="2707">
        <f t="shared" si="27"/>
        <v>12866</v>
      </c>
      <c r="X187" s="2707">
        <f t="shared" si="27"/>
        <v>8380</v>
      </c>
      <c r="Y187" s="2707">
        <f t="shared" si="27"/>
        <v>4077</v>
      </c>
      <c r="Z187" s="2707">
        <f t="shared" si="27"/>
        <v>1138</v>
      </c>
      <c r="AA187" s="2707">
        <f t="shared" si="27"/>
        <v>218</v>
      </c>
      <c r="AB187" s="1042">
        <f t="shared" si="3"/>
        <v>39314</v>
      </c>
      <c r="AC187" s="1942">
        <f t="shared" si="4"/>
        <v>175665</v>
      </c>
      <c r="AD187" s="1942">
        <f t="shared" si="5"/>
        <v>84681</v>
      </c>
      <c r="AE187" s="1042">
        <f t="shared" si="6"/>
        <v>42012</v>
      </c>
      <c r="AF187" s="1942">
        <f t="shared" si="7"/>
        <v>13813</v>
      </c>
      <c r="AG187" s="2890">
        <f t="shared" si="8"/>
        <v>183592</v>
      </c>
      <c r="AH187" s="2894">
        <f t="shared" si="9"/>
        <v>13.119535473536676</v>
      </c>
      <c r="AI187" s="2894">
        <f t="shared" si="9"/>
        <v>58.62143762931322</v>
      </c>
      <c r="AJ187" s="2796">
        <f t="shared" si="9"/>
        <v>28.259026897150104</v>
      </c>
      <c r="AK187" s="1764"/>
      <c r="AL187" s="1764"/>
      <c r="AM187" s="1764"/>
      <c r="AN187" s="1764"/>
      <c r="AO187" s="1764"/>
    </row>
    <row r="188" spans="4:41">
      <c r="D188" s="2719" t="s">
        <v>433</v>
      </c>
      <c r="E188" s="2720" t="s">
        <v>405</v>
      </c>
      <c r="F188" s="1348">
        <f>F29+F32+F47+F49+F57+F58+F59</f>
        <v>260312</v>
      </c>
      <c r="G188" s="1348">
        <f t="shared" ref="G188:AA188" si="28">G29+G32+G47+G49+G57+G58+G59</f>
        <v>9764</v>
      </c>
      <c r="H188" s="1348">
        <f t="shared" si="28"/>
        <v>11234</v>
      </c>
      <c r="I188" s="1348">
        <f t="shared" si="28"/>
        <v>12476</v>
      </c>
      <c r="J188" s="1348">
        <f t="shared" si="28"/>
        <v>12686</v>
      </c>
      <c r="K188" s="1348">
        <f t="shared" si="28"/>
        <v>9757</v>
      </c>
      <c r="L188" s="1348">
        <f t="shared" si="28"/>
        <v>11434</v>
      </c>
      <c r="M188" s="1348">
        <f t="shared" si="28"/>
        <v>13015</v>
      </c>
      <c r="N188" s="1348">
        <f t="shared" si="28"/>
        <v>15404</v>
      </c>
      <c r="O188" s="1348">
        <f t="shared" si="28"/>
        <v>18455</v>
      </c>
      <c r="P188" s="1348">
        <f t="shared" si="28"/>
        <v>15685</v>
      </c>
      <c r="Q188" s="1348">
        <f t="shared" si="28"/>
        <v>15364</v>
      </c>
      <c r="R188" s="1348">
        <f t="shared" si="28"/>
        <v>16023</v>
      </c>
      <c r="S188" s="1348">
        <f t="shared" si="28"/>
        <v>19781</v>
      </c>
      <c r="T188" s="1348">
        <f t="shared" si="28"/>
        <v>22882</v>
      </c>
      <c r="U188" s="1348">
        <f t="shared" si="28"/>
        <v>18016</v>
      </c>
      <c r="V188" s="1348">
        <f t="shared" si="28"/>
        <v>14063</v>
      </c>
      <c r="W188" s="1348">
        <f t="shared" si="28"/>
        <v>11867</v>
      </c>
      <c r="X188" s="1348">
        <f t="shared" si="28"/>
        <v>7780</v>
      </c>
      <c r="Y188" s="1348">
        <f t="shared" si="28"/>
        <v>3548</v>
      </c>
      <c r="Z188" s="1348">
        <f t="shared" si="28"/>
        <v>915</v>
      </c>
      <c r="AA188" s="1348">
        <f t="shared" si="28"/>
        <v>163</v>
      </c>
      <c r="AB188" s="1043">
        <f t="shared" si="3"/>
        <v>33474</v>
      </c>
      <c r="AC188" s="1941">
        <f t="shared" si="4"/>
        <v>147604</v>
      </c>
      <c r="AD188" s="1941">
        <f t="shared" si="5"/>
        <v>79234</v>
      </c>
      <c r="AE188" s="1043">
        <f t="shared" si="6"/>
        <v>38336</v>
      </c>
      <c r="AF188" s="1941">
        <f t="shared" si="7"/>
        <v>12406</v>
      </c>
      <c r="AG188" s="2888">
        <f t="shared" si="8"/>
        <v>157800</v>
      </c>
      <c r="AH188" s="1951">
        <f t="shared" si="9"/>
        <v>12.859184363379331</v>
      </c>
      <c r="AI188" s="1951">
        <f t="shared" si="9"/>
        <v>56.702725959617695</v>
      </c>
      <c r="AJ188" s="2795">
        <f t="shared" si="9"/>
        <v>30.438089677002981</v>
      </c>
      <c r="AK188" s="1764"/>
      <c r="AL188" s="1764"/>
      <c r="AM188" s="1764"/>
      <c r="AN188" s="1764"/>
      <c r="AO188" s="1764"/>
    </row>
    <row r="189" spans="4:41">
      <c r="D189" s="2719" t="s">
        <v>331</v>
      </c>
      <c r="E189" s="2720" t="s">
        <v>377</v>
      </c>
      <c r="F189" s="1348">
        <f>F80+F83+F98+F100+F108+F109+F110</f>
        <v>125153</v>
      </c>
      <c r="G189" s="1348">
        <f t="shared" ref="G189:AA189" si="29">G80+G83+G98+G100+G108+G109+G110</f>
        <v>5118</v>
      </c>
      <c r="H189" s="1348">
        <f t="shared" si="29"/>
        <v>5874</v>
      </c>
      <c r="I189" s="1348">
        <f t="shared" si="29"/>
        <v>6328</v>
      </c>
      <c r="J189" s="1348">
        <f t="shared" si="29"/>
        <v>6448</v>
      </c>
      <c r="K189" s="1348">
        <f t="shared" si="29"/>
        <v>4997</v>
      </c>
      <c r="L189" s="1348">
        <f t="shared" si="29"/>
        <v>5886</v>
      </c>
      <c r="M189" s="1348">
        <f t="shared" si="29"/>
        <v>6688</v>
      </c>
      <c r="N189" s="1348">
        <f t="shared" si="29"/>
        <v>7857</v>
      </c>
      <c r="O189" s="1348">
        <f t="shared" si="29"/>
        <v>9260</v>
      </c>
      <c r="P189" s="1348">
        <f t="shared" si="29"/>
        <v>7680</v>
      </c>
      <c r="Q189" s="1348">
        <f t="shared" si="29"/>
        <v>7527</v>
      </c>
      <c r="R189" s="1348">
        <f t="shared" si="29"/>
        <v>7849</v>
      </c>
      <c r="S189" s="1348">
        <f t="shared" si="29"/>
        <v>9641</v>
      </c>
      <c r="T189" s="1348">
        <f t="shared" si="29"/>
        <v>11147</v>
      </c>
      <c r="U189" s="1348">
        <f t="shared" si="29"/>
        <v>8433</v>
      </c>
      <c r="V189" s="1348">
        <f t="shared" si="29"/>
        <v>6220</v>
      </c>
      <c r="W189" s="1348">
        <f t="shared" si="29"/>
        <v>4668</v>
      </c>
      <c r="X189" s="1348">
        <f t="shared" si="29"/>
        <v>2565</v>
      </c>
      <c r="Y189" s="1348">
        <f t="shared" si="29"/>
        <v>807</v>
      </c>
      <c r="Z189" s="1348">
        <f t="shared" si="29"/>
        <v>135</v>
      </c>
      <c r="AA189" s="1348">
        <f t="shared" si="29"/>
        <v>25</v>
      </c>
      <c r="AB189" s="1042">
        <f t="shared" si="3"/>
        <v>17320</v>
      </c>
      <c r="AC189" s="1942">
        <f t="shared" si="4"/>
        <v>73833</v>
      </c>
      <c r="AD189" s="1942">
        <f t="shared" si="5"/>
        <v>34000</v>
      </c>
      <c r="AE189" s="1042">
        <f t="shared" si="6"/>
        <v>14420</v>
      </c>
      <c r="AF189" s="1942">
        <f t="shared" si="7"/>
        <v>3532</v>
      </c>
      <c r="AG189" s="2890">
        <f t="shared" si="8"/>
        <v>78532</v>
      </c>
      <c r="AH189" s="1951">
        <f t="shared" si="9"/>
        <v>13.839060989349036</v>
      </c>
      <c r="AI189" s="1951">
        <f t="shared" si="9"/>
        <v>58.99419111008126</v>
      </c>
      <c r="AJ189" s="2795">
        <f t="shared" si="9"/>
        <v>27.166747900569703</v>
      </c>
      <c r="AK189" s="1764"/>
      <c r="AL189" s="1764"/>
      <c r="AM189" s="1764"/>
      <c r="AN189" s="1764"/>
      <c r="AO189" s="1764"/>
    </row>
    <row r="190" spans="4:41">
      <c r="D190" s="2719" t="s">
        <v>331</v>
      </c>
      <c r="E190" s="2720" t="s">
        <v>375</v>
      </c>
      <c r="F190" s="1348">
        <f>F131+F134+F149+F151+F159+F160+F161</f>
        <v>135159</v>
      </c>
      <c r="G190" s="1348">
        <f t="shared" ref="G190:AA190" si="30">G131+G134+G149+G151+G159+G160+G161</f>
        <v>4646</v>
      </c>
      <c r="H190" s="1348">
        <f t="shared" si="30"/>
        <v>5360</v>
      </c>
      <c r="I190" s="1348">
        <f t="shared" si="30"/>
        <v>6148</v>
      </c>
      <c r="J190" s="1348">
        <f t="shared" si="30"/>
        <v>6238</v>
      </c>
      <c r="K190" s="1348">
        <f t="shared" si="30"/>
        <v>4760</v>
      </c>
      <c r="L190" s="1348">
        <f t="shared" si="30"/>
        <v>5548</v>
      </c>
      <c r="M190" s="1348">
        <f t="shared" si="30"/>
        <v>6327</v>
      </c>
      <c r="N190" s="1348">
        <f t="shared" si="30"/>
        <v>7547</v>
      </c>
      <c r="O190" s="1348">
        <f t="shared" si="30"/>
        <v>9195</v>
      </c>
      <c r="P190" s="1348">
        <f t="shared" si="30"/>
        <v>8005</v>
      </c>
      <c r="Q190" s="1348">
        <f t="shared" si="30"/>
        <v>7837</v>
      </c>
      <c r="R190" s="1348">
        <f t="shared" si="30"/>
        <v>8174</v>
      </c>
      <c r="S190" s="1348">
        <f t="shared" si="30"/>
        <v>10140</v>
      </c>
      <c r="T190" s="1348">
        <f t="shared" si="30"/>
        <v>11735</v>
      </c>
      <c r="U190" s="1348">
        <f t="shared" si="30"/>
        <v>9583</v>
      </c>
      <c r="V190" s="1348">
        <f t="shared" si="30"/>
        <v>7843</v>
      </c>
      <c r="W190" s="1348">
        <f t="shared" si="30"/>
        <v>7199</v>
      </c>
      <c r="X190" s="1348">
        <f t="shared" si="30"/>
        <v>5215</v>
      </c>
      <c r="Y190" s="1348">
        <f t="shared" si="30"/>
        <v>2741</v>
      </c>
      <c r="Z190" s="1348">
        <f t="shared" si="30"/>
        <v>780</v>
      </c>
      <c r="AA190" s="1348">
        <f t="shared" si="30"/>
        <v>138</v>
      </c>
      <c r="AB190" s="1053">
        <f t="shared" si="3"/>
        <v>16154</v>
      </c>
      <c r="AC190" s="1943">
        <f t="shared" si="4"/>
        <v>73771</v>
      </c>
      <c r="AD190" s="1943">
        <f t="shared" si="5"/>
        <v>45234</v>
      </c>
      <c r="AE190" s="1053">
        <f t="shared" si="6"/>
        <v>23916</v>
      </c>
      <c r="AF190" s="1943">
        <f t="shared" si="7"/>
        <v>8874</v>
      </c>
      <c r="AG190" s="2892">
        <f t="shared" si="8"/>
        <v>79268</v>
      </c>
      <c r="AH190" s="1951">
        <f t="shared" si="9"/>
        <v>11.951849303413017</v>
      </c>
      <c r="AI190" s="1951">
        <f t="shared" si="9"/>
        <v>54.580901012881121</v>
      </c>
      <c r="AJ190" s="2795">
        <f t="shared" si="9"/>
        <v>33.467249683705859</v>
      </c>
      <c r="AK190" s="1764"/>
      <c r="AL190" s="1764"/>
      <c r="AM190" s="1764"/>
      <c r="AN190" s="1764"/>
      <c r="AO190" s="1764"/>
    </row>
    <row r="191" spans="4:41">
      <c r="D191" s="2717" t="s">
        <v>434</v>
      </c>
      <c r="E191" s="2718" t="s">
        <v>405</v>
      </c>
      <c r="F191" s="2704">
        <f>F30+F42+F45+F60+F61</f>
        <v>170232</v>
      </c>
      <c r="G191" s="2704">
        <f t="shared" ref="G191:AA191" si="31">G30+G42+G45+G60+G61</f>
        <v>6218</v>
      </c>
      <c r="H191" s="2704">
        <f t="shared" si="31"/>
        <v>7029</v>
      </c>
      <c r="I191" s="2704">
        <f t="shared" si="31"/>
        <v>7811</v>
      </c>
      <c r="J191" s="2704">
        <f t="shared" si="31"/>
        <v>7555</v>
      </c>
      <c r="K191" s="2704">
        <f t="shared" si="31"/>
        <v>4687</v>
      </c>
      <c r="L191" s="2704">
        <f t="shared" si="31"/>
        <v>6459</v>
      </c>
      <c r="M191" s="2704">
        <f t="shared" si="31"/>
        <v>7926</v>
      </c>
      <c r="N191" s="2704">
        <f t="shared" si="31"/>
        <v>9108</v>
      </c>
      <c r="O191" s="2704">
        <f t="shared" si="31"/>
        <v>10673</v>
      </c>
      <c r="P191" s="2704">
        <f t="shared" si="31"/>
        <v>9826</v>
      </c>
      <c r="Q191" s="2704">
        <f t="shared" si="31"/>
        <v>10499</v>
      </c>
      <c r="R191" s="2704">
        <f t="shared" si="31"/>
        <v>11877</v>
      </c>
      <c r="S191" s="2704">
        <f t="shared" si="31"/>
        <v>13356</v>
      </c>
      <c r="T191" s="2704">
        <f t="shared" si="31"/>
        <v>14272</v>
      </c>
      <c r="U191" s="2704">
        <f t="shared" si="31"/>
        <v>11442</v>
      </c>
      <c r="V191" s="2704">
        <f t="shared" si="31"/>
        <v>9973</v>
      </c>
      <c r="W191" s="2704">
        <f t="shared" si="31"/>
        <v>9848</v>
      </c>
      <c r="X191" s="2704">
        <f t="shared" si="31"/>
        <v>7249</v>
      </c>
      <c r="Y191" s="2704">
        <f t="shared" si="31"/>
        <v>3320</v>
      </c>
      <c r="Z191" s="2704">
        <f t="shared" si="31"/>
        <v>952</v>
      </c>
      <c r="AA191" s="2704">
        <f t="shared" si="31"/>
        <v>152</v>
      </c>
      <c r="AB191" s="1042">
        <f t="shared" si="3"/>
        <v>21058</v>
      </c>
      <c r="AC191" s="1942">
        <f t="shared" si="4"/>
        <v>91966</v>
      </c>
      <c r="AD191" s="1942">
        <f t="shared" si="5"/>
        <v>57208</v>
      </c>
      <c r="AE191" s="1042">
        <f t="shared" si="6"/>
        <v>31494</v>
      </c>
      <c r="AF191" s="1942">
        <f t="shared" si="7"/>
        <v>11673</v>
      </c>
      <c r="AG191" s="2890">
        <f t="shared" si="8"/>
        <v>98683</v>
      </c>
      <c r="AH191" s="1950">
        <f t="shared" si="9"/>
        <v>12.370177169979792</v>
      </c>
      <c r="AI191" s="1950">
        <f t="shared" si="9"/>
        <v>54.023920297006434</v>
      </c>
      <c r="AJ191" s="2794">
        <f t="shared" si="9"/>
        <v>33.605902533013769</v>
      </c>
      <c r="AK191" s="1764"/>
      <c r="AL191" s="1764"/>
      <c r="AM191" s="1764"/>
      <c r="AN191" s="1764"/>
      <c r="AO191" s="1764"/>
    </row>
    <row r="192" spans="4:41">
      <c r="D192" s="2719" t="s">
        <v>331</v>
      </c>
      <c r="E192" s="2720" t="s">
        <v>377</v>
      </c>
      <c r="F192" s="1348">
        <f>F81+F93+F96+F111+F112</f>
        <v>81664</v>
      </c>
      <c r="G192" s="1348">
        <f t="shared" ref="G192:AA192" si="32">G81+G93+G96+G111+G112</f>
        <v>3206</v>
      </c>
      <c r="H192" s="1348">
        <f t="shared" si="32"/>
        <v>3559</v>
      </c>
      <c r="I192" s="1348">
        <f t="shared" si="32"/>
        <v>4141</v>
      </c>
      <c r="J192" s="1348">
        <f t="shared" si="32"/>
        <v>3876</v>
      </c>
      <c r="K192" s="1348">
        <f t="shared" si="32"/>
        <v>2330</v>
      </c>
      <c r="L192" s="1348">
        <f t="shared" si="32"/>
        <v>3386</v>
      </c>
      <c r="M192" s="1348">
        <f t="shared" si="32"/>
        <v>4079</v>
      </c>
      <c r="N192" s="1348">
        <f t="shared" si="32"/>
        <v>4717</v>
      </c>
      <c r="O192" s="1348">
        <f t="shared" si="32"/>
        <v>5498</v>
      </c>
      <c r="P192" s="1348">
        <f t="shared" si="32"/>
        <v>4919</v>
      </c>
      <c r="Q192" s="1348">
        <f t="shared" si="32"/>
        <v>5116</v>
      </c>
      <c r="R192" s="1348">
        <f t="shared" si="32"/>
        <v>6010</v>
      </c>
      <c r="S192" s="1348">
        <f t="shared" si="32"/>
        <v>6659</v>
      </c>
      <c r="T192" s="1348">
        <f t="shared" si="32"/>
        <v>7093</v>
      </c>
      <c r="U192" s="1348">
        <f t="shared" si="32"/>
        <v>5267</v>
      </c>
      <c r="V192" s="1348">
        <f t="shared" si="32"/>
        <v>4283</v>
      </c>
      <c r="W192" s="1348">
        <f t="shared" si="32"/>
        <v>3914</v>
      </c>
      <c r="X192" s="1348">
        <f t="shared" si="32"/>
        <v>2582</v>
      </c>
      <c r="Y192" s="1348">
        <f t="shared" si="32"/>
        <v>844</v>
      </c>
      <c r="Z192" s="1348">
        <f t="shared" si="32"/>
        <v>167</v>
      </c>
      <c r="AA192" s="1348">
        <f t="shared" si="32"/>
        <v>18</v>
      </c>
      <c r="AB192" s="1042">
        <f t="shared" si="3"/>
        <v>10906</v>
      </c>
      <c r="AC192" s="1942">
        <f t="shared" si="4"/>
        <v>46590</v>
      </c>
      <c r="AD192" s="1942">
        <f t="shared" si="5"/>
        <v>24168</v>
      </c>
      <c r="AE192" s="1042">
        <f t="shared" si="6"/>
        <v>11808</v>
      </c>
      <c r="AF192" s="1942">
        <f t="shared" si="7"/>
        <v>3611</v>
      </c>
      <c r="AG192" s="2890">
        <f t="shared" si="8"/>
        <v>49807</v>
      </c>
      <c r="AH192" s="1951">
        <f t="shared" si="9"/>
        <v>13.354721786833856</v>
      </c>
      <c r="AI192" s="1951">
        <f t="shared" si="9"/>
        <v>57.050842476489031</v>
      </c>
      <c r="AJ192" s="2795">
        <f t="shared" si="9"/>
        <v>29.594435736677116</v>
      </c>
      <c r="AK192" s="1764"/>
      <c r="AL192" s="1764"/>
      <c r="AM192" s="1764"/>
      <c r="AN192" s="1764"/>
      <c r="AO192" s="1764"/>
    </row>
    <row r="193" spans="4:41">
      <c r="D193" s="2721" t="s">
        <v>331</v>
      </c>
      <c r="E193" s="2722" t="s">
        <v>375</v>
      </c>
      <c r="F193" s="2707">
        <f>F132+F144+F147+F162+F163</f>
        <v>88568</v>
      </c>
      <c r="G193" s="2707">
        <f t="shared" ref="G193:AA193" si="33">G132+G144+G147+G162+G163</f>
        <v>3012</v>
      </c>
      <c r="H193" s="2707">
        <f t="shared" si="33"/>
        <v>3470</v>
      </c>
      <c r="I193" s="2707">
        <f t="shared" si="33"/>
        <v>3670</v>
      </c>
      <c r="J193" s="2707">
        <f t="shared" si="33"/>
        <v>3679</v>
      </c>
      <c r="K193" s="2707">
        <f t="shared" si="33"/>
        <v>2357</v>
      </c>
      <c r="L193" s="2707">
        <f t="shared" si="33"/>
        <v>3073</v>
      </c>
      <c r="M193" s="2707">
        <f t="shared" si="33"/>
        <v>3847</v>
      </c>
      <c r="N193" s="2707">
        <f t="shared" si="33"/>
        <v>4391</v>
      </c>
      <c r="O193" s="2707">
        <f t="shared" si="33"/>
        <v>5175</v>
      </c>
      <c r="P193" s="2707">
        <f t="shared" si="33"/>
        <v>4907</v>
      </c>
      <c r="Q193" s="2707">
        <f t="shared" si="33"/>
        <v>5383</v>
      </c>
      <c r="R193" s="2707">
        <f t="shared" si="33"/>
        <v>5867</v>
      </c>
      <c r="S193" s="2707">
        <f t="shared" si="33"/>
        <v>6697</v>
      </c>
      <c r="T193" s="2707">
        <f t="shared" si="33"/>
        <v>7179</v>
      </c>
      <c r="U193" s="2707">
        <f t="shared" si="33"/>
        <v>6175</v>
      </c>
      <c r="V193" s="2707">
        <f t="shared" si="33"/>
        <v>5690</v>
      </c>
      <c r="W193" s="2707">
        <f t="shared" si="33"/>
        <v>5934</v>
      </c>
      <c r="X193" s="2707">
        <f t="shared" si="33"/>
        <v>4667</v>
      </c>
      <c r="Y193" s="2707">
        <f t="shared" si="33"/>
        <v>2476</v>
      </c>
      <c r="Z193" s="2707">
        <f t="shared" si="33"/>
        <v>785</v>
      </c>
      <c r="AA193" s="2707">
        <f t="shared" si="33"/>
        <v>134</v>
      </c>
      <c r="AB193" s="1042">
        <f t="shared" si="3"/>
        <v>10152</v>
      </c>
      <c r="AC193" s="1942">
        <f t="shared" si="4"/>
        <v>45376</v>
      </c>
      <c r="AD193" s="1942">
        <f t="shared" si="5"/>
        <v>33040</v>
      </c>
      <c r="AE193" s="1042">
        <f t="shared" si="6"/>
        <v>19686</v>
      </c>
      <c r="AF193" s="1942">
        <f t="shared" si="7"/>
        <v>8062</v>
      </c>
      <c r="AG193" s="2890">
        <f t="shared" si="8"/>
        <v>48876</v>
      </c>
      <c r="AH193" s="2894">
        <f t="shared" si="9"/>
        <v>11.462379188871827</v>
      </c>
      <c r="AI193" s="2894">
        <f t="shared" si="9"/>
        <v>51.232950952940115</v>
      </c>
      <c r="AJ193" s="2796">
        <f t="shared" si="9"/>
        <v>37.304669858188063</v>
      </c>
      <c r="AK193" s="1764"/>
      <c r="AL193" s="1764"/>
      <c r="AM193" s="1764"/>
      <c r="AN193" s="1764"/>
      <c r="AO193" s="1764"/>
    </row>
    <row r="194" spans="4:41">
      <c r="D194" s="2719" t="s">
        <v>435</v>
      </c>
      <c r="E194" s="2720" t="s">
        <v>405</v>
      </c>
      <c r="F194" s="1348">
        <f>F41+F43</f>
        <v>106150</v>
      </c>
      <c r="G194" s="1348">
        <f t="shared" ref="G194:AA194" si="34">G41+G43</f>
        <v>4059</v>
      </c>
      <c r="H194" s="1348">
        <f t="shared" si="34"/>
        <v>4283</v>
      </c>
      <c r="I194" s="1348">
        <f t="shared" si="34"/>
        <v>4926</v>
      </c>
      <c r="J194" s="1348">
        <f t="shared" si="34"/>
        <v>4912</v>
      </c>
      <c r="K194" s="1348">
        <f t="shared" si="34"/>
        <v>3715</v>
      </c>
      <c r="L194" s="1348">
        <f t="shared" si="34"/>
        <v>4491</v>
      </c>
      <c r="M194" s="1348">
        <f t="shared" si="34"/>
        <v>5119</v>
      </c>
      <c r="N194" s="1348">
        <f t="shared" si="34"/>
        <v>5924</v>
      </c>
      <c r="O194" s="1348">
        <f t="shared" si="34"/>
        <v>6618</v>
      </c>
      <c r="P194" s="1348">
        <f t="shared" si="34"/>
        <v>6011</v>
      </c>
      <c r="Q194" s="1348">
        <f t="shared" si="34"/>
        <v>6307</v>
      </c>
      <c r="R194" s="1348">
        <f t="shared" si="34"/>
        <v>7147</v>
      </c>
      <c r="S194" s="1348">
        <f t="shared" si="34"/>
        <v>8218</v>
      </c>
      <c r="T194" s="1348">
        <f t="shared" si="34"/>
        <v>9115</v>
      </c>
      <c r="U194" s="1348">
        <f t="shared" si="34"/>
        <v>6947</v>
      </c>
      <c r="V194" s="1348">
        <f t="shared" si="34"/>
        <v>5945</v>
      </c>
      <c r="W194" s="1348">
        <f t="shared" si="34"/>
        <v>5677</v>
      </c>
      <c r="X194" s="1348">
        <f t="shared" si="34"/>
        <v>4195</v>
      </c>
      <c r="Y194" s="1348">
        <f t="shared" si="34"/>
        <v>1941</v>
      </c>
      <c r="Z194" s="1348">
        <f t="shared" si="34"/>
        <v>520</v>
      </c>
      <c r="AA194" s="1348">
        <f t="shared" si="34"/>
        <v>80</v>
      </c>
      <c r="AB194" s="1043">
        <f t="shared" si="3"/>
        <v>13268</v>
      </c>
      <c r="AC194" s="1941">
        <f t="shared" si="4"/>
        <v>58462</v>
      </c>
      <c r="AD194" s="1941">
        <f t="shared" si="5"/>
        <v>34420</v>
      </c>
      <c r="AE194" s="1043">
        <f t="shared" si="6"/>
        <v>18358</v>
      </c>
      <c r="AF194" s="1941">
        <f t="shared" si="7"/>
        <v>6736</v>
      </c>
      <c r="AG194" s="2888">
        <f t="shared" si="8"/>
        <v>62665</v>
      </c>
      <c r="AH194" s="1951">
        <f t="shared" si="9"/>
        <v>12.499293452661329</v>
      </c>
      <c r="AI194" s="1951">
        <f t="shared" si="9"/>
        <v>55.074894017899197</v>
      </c>
      <c r="AJ194" s="2795">
        <f t="shared" si="9"/>
        <v>32.425812529439476</v>
      </c>
      <c r="AK194" s="1764"/>
      <c r="AL194" s="1764"/>
      <c r="AM194" s="1764"/>
      <c r="AN194" s="1764"/>
      <c r="AO194" s="1764"/>
    </row>
    <row r="195" spans="4:41">
      <c r="D195" s="2719" t="s">
        <v>331</v>
      </c>
      <c r="E195" s="2720" t="s">
        <v>377</v>
      </c>
      <c r="F195" s="1348">
        <f>F92+F94</f>
        <v>50553</v>
      </c>
      <c r="G195" s="1348">
        <f t="shared" ref="G195:AA195" si="35">G92+G94</f>
        <v>2055</v>
      </c>
      <c r="H195" s="1348">
        <f t="shared" si="35"/>
        <v>2179</v>
      </c>
      <c r="I195" s="1348">
        <f t="shared" si="35"/>
        <v>2568</v>
      </c>
      <c r="J195" s="1348">
        <f t="shared" si="35"/>
        <v>2409</v>
      </c>
      <c r="K195" s="1348">
        <f t="shared" si="35"/>
        <v>1875</v>
      </c>
      <c r="L195" s="1348">
        <f t="shared" si="35"/>
        <v>2298</v>
      </c>
      <c r="M195" s="1348">
        <f t="shared" si="35"/>
        <v>2595</v>
      </c>
      <c r="N195" s="1348">
        <f t="shared" si="35"/>
        <v>3024</v>
      </c>
      <c r="O195" s="1348">
        <f t="shared" si="35"/>
        <v>3332</v>
      </c>
      <c r="P195" s="1348">
        <f t="shared" si="35"/>
        <v>2908</v>
      </c>
      <c r="Q195" s="1348">
        <f t="shared" si="35"/>
        <v>3025</v>
      </c>
      <c r="R195" s="1348">
        <f t="shared" si="35"/>
        <v>3478</v>
      </c>
      <c r="S195" s="1348">
        <f t="shared" si="35"/>
        <v>4088</v>
      </c>
      <c r="T195" s="1348">
        <f t="shared" si="35"/>
        <v>4555</v>
      </c>
      <c r="U195" s="1348">
        <f t="shared" si="35"/>
        <v>3277</v>
      </c>
      <c r="V195" s="1348">
        <f t="shared" si="35"/>
        <v>2616</v>
      </c>
      <c r="W195" s="1348">
        <f t="shared" si="35"/>
        <v>2239</v>
      </c>
      <c r="X195" s="1348">
        <f t="shared" si="35"/>
        <v>1455</v>
      </c>
      <c r="Y195" s="1348">
        <f t="shared" si="35"/>
        <v>485</v>
      </c>
      <c r="Z195" s="1348">
        <f t="shared" si="35"/>
        <v>85</v>
      </c>
      <c r="AA195" s="1348">
        <f t="shared" si="35"/>
        <v>7</v>
      </c>
      <c r="AB195" s="1042">
        <f t="shared" si="3"/>
        <v>6802</v>
      </c>
      <c r="AC195" s="1942">
        <f t="shared" si="4"/>
        <v>29032</v>
      </c>
      <c r="AD195" s="1942">
        <f t="shared" si="5"/>
        <v>14719</v>
      </c>
      <c r="AE195" s="1042">
        <f t="shared" si="6"/>
        <v>6887</v>
      </c>
      <c r="AF195" s="1942">
        <f t="shared" si="7"/>
        <v>2032</v>
      </c>
      <c r="AG195" s="2890">
        <f t="shared" si="8"/>
        <v>31178</v>
      </c>
      <c r="AH195" s="1951">
        <f t="shared" si="9"/>
        <v>13.455185646746978</v>
      </c>
      <c r="AI195" s="1951">
        <f t="shared" si="9"/>
        <v>57.428837062093251</v>
      </c>
      <c r="AJ195" s="2795">
        <f t="shared" si="9"/>
        <v>29.115977291159773</v>
      </c>
      <c r="AK195" s="1764"/>
      <c r="AL195" s="1764"/>
      <c r="AM195" s="1764"/>
      <c r="AN195" s="1764"/>
      <c r="AO195" s="1764"/>
    </row>
    <row r="196" spans="4:41">
      <c r="D196" s="2719" t="s">
        <v>331</v>
      </c>
      <c r="E196" s="2720" t="s">
        <v>375</v>
      </c>
      <c r="F196" s="1348">
        <f>F143+F145</f>
        <v>55597</v>
      </c>
      <c r="G196" s="1348">
        <f t="shared" ref="G196:AA196" si="36">G143+G145</f>
        <v>2004</v>
      </c>
      <c r="H196" s="1348">
        <f t="shared" si="36"/>
        <v>2104</v>
      </c>
      <c r="I196" s="1348">
        <f t="shared" si="36"/>
        <v>2358</v>
      </c>
      <c r="J196" s="1348">
        <f t="shared" si="36"/>
        <v>2503</v>
      </c>
      <c r="K196" s="1348">
        <f t="shared" si="36"/>
        <v>1840</v>
      </c>
      <c r="L196" s="1348">
        <f t="shared" si="36"/>
        <v>2193</v>
      </c>
      <c r="M196" s="1348">
        <f t="shared" si="36"/>
        <v>2524</v>
      </c>
      <c r="N196" s="1348">
        <f t="shared" si="36"/>
        <v>2900</v>
      </c>
      <c r="O196" s="1348">
        <f t="shared" si="36"/>
        <v>3286</v>
      </c>
      <c r="P196" s="1348">
        <f t="shared" si="36"/>
        <v>3103</v>
      </c>
      <c r="Q196" s="1348">
        <f t="shared" si="36"/>
        <v>3282</v>
      </c>
      <c r="R196" s="1348">
        <f t="shared" si="36"/>
        <v>3669</v>
      </c>
      <c r="S196" s="1348">
        <f t="shared" si="36"/>
        <v>4130</v>
      </c>
      <c r="T196" s="1348">
        <f t="shared" si="36"/>
        <v>4560</v>
      </c>
      <c r="U196" s="1348">
        <f t="shared" si="36"/>
        <v>3670</v>
      </c>
      <c r="V196" s="1348">
        <f t="shared" si="36"/>
        <v>3329</v>
      </c>
      <c r="W196" s="1348">
        <f t="shared" si="36"/>
        <v>3438</v>
      </c>
      <c r="X196" s="1348">
        <f t="shared" si="36"/>
        <v>2740</v>
      </c>
      <c r="Y196" s="1348">
        <f t="shared" si="36"/>
        <v>1456</v>
      </c>
      <c r="Z196" s="1348">
        <f t="shared" si="36"/>
        <v>435</v>
      </c>
      <c r="AA196" s="1348">
        <f t="shared" si="36"/>
        <v>73</v>
      </c>
      <c r="AB196" s="1053">
        <f t="shared" si="3"/>
        <v>6466</v>
      </c>
      <c r="AC196" s="1943">
        <f t="shared" si="4"/>
        <v>29430</v>
      </c>
      <c r="AD196" s="1943">
        <f t="shared" si="5"/>
        <v>19701</v>
      </c>
      <c r="AE196" s="1053">
        <f t="shared" si="6"/>
        <v>11471</v>
      </c>
      <c r="AF196" s="1943">
        <f t="shared" si="7"/>
        <v>4704</v>
      </c>
      <c r="AG196" s="2892">
        <f t="shared" si="8"/>
        <v>31487</v>
      </c>
      <c r="AH196" s="1951">
        <f t="shared" si="9"/>
        <v>11.630123927550047</v>
      </c>
      <c r="AI196" s="1951">
        <f t="shared" si="9"/>
        <v>52.934510854902243</v>
      </c>
      <c r="AJ196" s="2795">
        <f t="shared" si="9"/>
        <v>35.435365217547712</v>
      </c>
      <c r="AK196" s="1764"/>
      <c r="AL196" s="1764"/>
      <c r="AM196" s="1764"/>
      <c r="AN196" s="1764"/>
      <c r="AO196" s="1764"/>
    </row>
    <row r="197" spans="4:41">
      <c r="D197" s="2717" t="s">
        <v>436</v>
      </c>
      <c r="E197" s="2718" t="s">
        <v>405</v>
      </c>
      <c r="F197" s="2704">
        <f>F26+F44+F46</f>
        <v>135147</v>
      </c>
      <c r="G197" s="2704">
        <f t="shared" ref="G197:AA197" si="37">G26+G44+G46</f>
        <v>4693</v>
      </c>
      <c r="H197" s="2704">
        <f t="shared" si="37"/>
        <v>5259</v>
      </c>
      <c r="I197" s="2704">
        <f t="shared" si="37"/>
        <v>5928</v>
      </c>
      <c r="J197" s="2704">
        <f t="shared" si="37"/>
        <v>5674</v>
      </c>
      <c r="K197" s="2704">
        <f t="shared" si="37"/>
        <v>4275</v>
      </c>
      <c r="L197" s="2704">
        <f t="shared" si="37"/>
        <v>5155</v>
      </c>
      <c r="M197" s="2704">
        <f t="shared" si="37"/>
        <v>6173</v>
      </c>
      <c r="N197" s="2704">
        <f t="shared" si="37"/>
        <v>7415</v>
      </c>
      <c r="O197" s="2704">
        <f t="shared" si="37"/>
        <v>8722</v>
      </c>
      <c r="P197" s="2704">
        <f t="shared" si="37"/>
        <v>7910</v>
      </c>
      <c r="Q197" s="2704">
        <f t="shared" si="37"/>
        <v>8003</v>
      </c>
      <c r="R197" s="2704">
        <f t="shared" si="37"/>
        <v>8808</v>
      </c>
      <c r="S197" s="2704">
        <f t="shared" si="37"/>
        <v>10703</v>
      </c>
      <c r="T197" s="2704">
        <f t="shared" si="37"/>
        <v>12478</v>
      </c>
      <c r="U197" s="2704">
        <f t="shared" si="37"/>
        <v>9210</v>
      </c>
      <c r="V197" s="2704">
        <f t="shared" si="37"/>
        <v>7970</v>
      </c>
      <c r="W197" s="2704">
        <f t="shared" si="37"/>
        <v>7703</v>
      </c>
      <c r="X197" s="2704">
        <f t="shared" si="37"/>
        <v>5684</v>
      </c>
      <c r="Y197" s="2704">
        <f t="shared" si="37"/>
        <v>2556</v>
      </c>
      <c r="Z197" s="2704">
        <f t="shared" si="37"/>
        <v>690</v>
      </c>
      <c r="AA197" s="2704">
        <f t="shared" si="37"/>
        <v>138</v>
      </c>
      <c r="AB197" s="1042">
        <f t="shared" si="3"/>
        <v>15880</v>
      </c>
      <c r="AC197" s="1942">
        <f t="shared" si="4"/>
        <v>72838</v>
      </c>
      <c r="AD197" s="1942">
        <f t="shared" si="5"/>
        <v>46429</v>
      </c>
      <c r="AE197" s="1042">
        <f t="shared" si="6"/>
        <v>24741</v>
      </c>
      <c r="AF197" s="1942">
        <f t="shared" si="7"/>
        <v>9068</v>
      </c>
      <c r="AG197" s="2890">
        <f t="shared" si="8"/>
        <v>79642</v>
      </c>
      <c r="AH197" s="1950">
        <f t="shared" si="9"/>
        <v>11.750168335220168</v>
      </c>
      <c r="AI197" s="1950">
        <f t="shared" si="9"/>
        <v>53.895387984934928</v>
      </c>
      <c r="AJ197" s="2794">
        <f t="shared" si="9"/>
        <v>34.354443679844913</v>
      </c>
      <c r="AK197" s="1764"/>
      <c r="AL197" s="1764"/>
      <c r="AM197" s="1764"/>
      <c r="AN197" s="1764"/>
      <c r="AO197" s="1764"/>
    </row>
    <row r="198" spans="4:41">
      <c r="D198" s="2719" t="s">
        <v>331</v>
      </c>
      <c r="E198" s="2720" t="s">
        <v>377</v>
      </c>
      <c r="F198" s="1348">
        <f>F77+F95+F97</f>
        <v>64245</v>
      </c>
      <c r="G198" s="1348">
        <f t="shared" ref="G198:AA198" si="38">G77+G95+G97</f>
        <v>2373</v>
      </c>
      <c r="H198" s="1348">
        <f t="shared" si="38"/>
        <v>2680</v>
      </c>
      <c r="I198" s="1348">
        <f t="shared" si="38"/>
        <v>3052</v>
      </c>
      <c r="J198" s="1348">
        <f t="shared" si="38"/>
        <v>2851</v>
      </c>
      <c r="K198" s="1348">
        <f t="shared" si="38"/>
        <v>2097</v>
      </c>
      <c r="L198" s="1348">
        <f t="shared" si="38"/>
        <v>2575</v>
      </c>
      <c r="M198" s="1348">
        <f t="shared" si="38"/>
        <v>3077</v>
      </c>
      <c r="N198" s="1348">
        <f t="shared" si="38"/>
        <v>3694</v>
      </c>
      <c r="O198" s="1348">
        <f t="shared" si="38"/>
        <v>4404</v>
      </c>
      <c r="P198" s="1348">
        <f t="shared" si="38"/>
        <v>3891</v>
      </c>
      <c r="Q198" s="1348">
        <f t="shared" si="38"/>
        <v>3895</v>
      </c>
      <c r="R198" s="1348">
        <f t="shared" si="38"/>
        <v>4302</v>
      </c>
      <c r="S198" s="1348">
        <f t="shared" si="38"/>
        <v>5301</v>
      </c>
      <c r="T198" s="1348">
        <f t="shared" si="38"/>
        <v>6204</v>
      </c>
      <c r="U198" s="1348">
        <f t="shared" si="38"/>
        <v>4323</v>
      </c>
      <c r="V198" s="1348">
        <f t="shared" si="38"/>
        <v>3534</v>
      </c>
      <c r="W198" s="1348">
        <f t="shared" si="38"/>
        <v>3143</v>
      </c>
      <c r="X198" s="1348">
        <f t="shared" si="38"/>
        <v>2014</v>
      </c>
      <c r="Y198" s="1348">
        <f t="shared" si="38"/>
        <v>676</v>
      </c>
      <c r="Z198" s="1348">
        <f t="shared" si="38"/>
        <v>132</v>
      </c>
      <c r="AA198" s="1348">
        <f t="shared" si="38"/>
        <v>27</v>
      </c>
      <c r="AB198" s="1042">
        <f t="shared" si="3"/>
        <v>8105</v>
      </c>
      <c r="AC198" s="1942">
        <f t="shared" si="4"/>
        <v>36087</v>
      </c>
      <c r="AD198" s="1942">
        <f t="shared" si="5"/>
        <v>20053</v>
      </c>
      <c r="AE198" s="1042">
        <f t="shared" si="6"/>
        <v>9526</v>
      </c>
      <c r="AF198" s="1942">
        <f t="shared" si="7"/>
        <v>2849</v>
      </c>
      <c r="AG198" s="2890">
        <f t="shared" si="8"/>
        <v>39440</v>
      </c>
      <c r="AH198" s="1951">
        <f t="shared" si="9"/>
        <v>12.61576776402833</v>
      </c>
      <c r="AI198" s="1951">
        <f t="shared" si="9"/>
        <v>56.170908241886529</v>
      </c>
      <c r="AJ198" s="2795">
        <f t="shared" si="9"/>
        <v>31.21332399408514</v>
      </c>
      <c r="AK198" s="1764"/>
      <c r="AL198" s="1764"/>
      <c r="AM198" s="1764"/>
      <c r="AN198" s="1764"/>
      <c r="AO198" s="1764"/>
    </row>
    <row r="199" spans="4:41">
      <c r="D199" s="2721" t="s">
        <v>331</v>
      </c>
      <c r="E199" s="2722" t="s">
        <v>375</v>
      </c>
      <c r="F199" s="2707">
        <f>F128+F146+F148</f>
        <v>70902</v>
      </c>
      <c r="G199" s="2707">
        <f t="shared" ref="G199:AA199" si="39">G128+G146+G148</f>
        <v>2320</v>
      </c>
      <c r="H199" s="2707">
        <f t="shared" si="39"/>
        <v>2579</v>
      </c>
      <c r="I199" s="2707">
        <f t="shared" si="39"/>
        <v>2876</v>
      </c>
      <c r="J199" s="2707">
        <f t="shared" si="39"/>
        <v>2823</v>
      </c>
      <c r="K199" s="2707">
        <f t="shared" si="39"/>
        <v>2178</v>
      </c>
      <c r="L199" s="2707">
        <f t="shared" si="39"/>
        <v>2580</v>
      </c>
      <c r="M199" s="2707">
        <f t="shared" si="39"/>
        <v>3096</v>
      </c>
      <c r="N199" s="2707">
        <f t="shared" si="39"/>
        <v>3721</v>
      </c>
      <c r="O199" s="2707">
        <f t="shared" si="39"/>
        <v>4318</v>
      </c>
      <c r="P199" s="2707">
        <f t="shared" si="39"/>
        <v>4019</v>
      </c>
      <c r="Q199" s="2707">
        <f t="shared" si="39"/>
        <v>4108</v>
      </c>
      <c r="R199" s="2707">
        <f t="shared" si="39"/>
        <v>4506</v>
      </c>
      <c r="S199" s="2707">
        <f t="shared" si="39"/>
        <v>5402</v>
      </c>
      <c r="T199" s="2707">
        <f t="shared" si="39"/>
        <v>6274</v>
      </c>
      <c r="U199" s="2707">
        <f t="shared" si="39"/>
        <v>4887</v>
      </c>
      <c r="V199" s="2707">
        <f t="shared" si="39"/>
        <v>4436</v>
      </c>
      <c r="W199" s="2707">
        <f t="shared" si="39"/>
        <v>4560</v>
      </c>
      <c r="X199" s="2707">
        <f t="shared" si="39"/>
        <v>3670</v>
      </c>
      <c r="Y199" s="2707">
        <f t="shared" si="39"/>
        <v>1880</v>
      </c>
      <c r="Z199" s="2707">
        <f t="shared" si="39"/>
        <v>558</v>
      </c>
      <c r="AA199" s="2707">
        <f t="shared" si="39"/>
        <v>111</v>
      </c>
      <c r="AB199" s="1053">
        <f t="shared" si="3"/>
        <v>7775</v>
      </c>
      <c r="AC199" s="1943">
        <f t="shared" si="4"/>
        <v>36751</v>
      </c>
      <c r="AD199" s="1943">
        <f t="shared" si="5"/>
        <v>26376</v>
      </c>
      <c r="AE199" s="1053">
        <f t="shared" si="6"/>
        <v>15215</v>
      </c>
      <c r="AF199" s="1943">
        <f t="shared" si="7"/>
        <v>6219</v>
      </c>
      <c r="AG199" s="2892">
        <f t="shared" si="8"/>
        <v>40202</v>
      </c>
      <c r="AH199" s="2894">
        <f t="shared" si="9"/>
        <v>10.965840173760967</v>
      </c>
      <c r="AI199" s="2894">
        <f t="shared" si="9"/>
        <v>51.833516685001833</v>
      </c>
      <c r="AJ199" s="2796">
        <f t="shared" si="9"/>
        <v>37.200643141237201</v>
      </c>
      <c r="AK199" s="1764"/>
      <c r="AL199" s="1764"/>
      <c r="AM199" s="1764"/>
      <c r="AN199" s="1764"/>
      <c r="AO199" s="1764"/>
    </row>
  </sheetData>
  <mergeCells count="1">
    <mergeCell ref="D166:E166"/>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K44"/>
  <sheetViews>
    <sheetView tabSelected="1" workbookViewId="0">
      <pane xSplit="1" ySplit="2" topLeftCell="B3" activePane="bottomRight" state="frozen"/>
      <selection pane="topRight" activeCell="B1" sqref="B1"/>
      <selection pane="bottomLeft" activeCell="A3" sqref="A3"/>
      <selection pane="bottomRight" activeCell="I9" sqref="I9"/>
    </sheetView>
  </sheetViews>
  <sheetFormatPr defaultColWidth="9" defaultRowHeight="13.5"/>
  <cols>
    <col min="1" max="1" width="6.125" style="432" customWidth="1"/>
    <col min="2" max="2" width="21.625" style="432" customWidth="1"/>
    <col min="3" max="4" width="21.375" style="432" customWidth="1"/>
    <col min="5" max="5" width="27.875" style="432" customWidth="1"/>
    <col min="6" max="6" width="19.5" style="432" customWidth="1"/>
    <col min="7" max="8" width="9.5" style="432" customWidth="1"/>
    <col min="9" max="9" width="14.125" style="432" customWidth="1"/>
    <col min="10" max="16384" width="9" style="432"/>
  </cols>
  <sheetData>
    <row r="1" spans="1:11" ht="19.5" customHeight="1">
      <c r="A1" s="2560" t="s">
        <v>1311</v>
      </c>
      <c r="B1" s="691"/>
      <c r="C1" s="691"/>
      <c r="D1" s="691"/>
      <c r="G1" s="2557"/>
      <c r="H1" s="2558" t="s">
        <v>1714</v>
      </c>
      <c r="I1" s="691"/>
    </row>
    <row r="2" spans="1:11" ht="19.5" customHeight="1">
      <c r="A2" s="2914"/>
      <c r="B2" s="2915" t="s">
        <v>535</v>
      </c>
      <c r="C2" s="2922" t="s">
        <v>1310</v>
      </c>
      <c r="D2" s="2920"/>
      <c r="E2" s="2922" t="s">
        <v>1309</v>
      </c>
      <c r="F2" s="2921"/>
      <c r="G2" s="2920" t="s">
        <v>536</v>
      </c>
      <c r="H2" s="2921"/>
      <c r="I2" s="691"/>
    </row>
    <row r="3" spans="1:11" ht="19.5" customHeight="1">
      <c r="A3" s="2484">
        <v>1</v>
      </c>
      <c r="B3" s="694" t="s">
        <v>541</v>
      </c>
      <c r="C3" s="708" t="s">
        <v>1374</v>
      </c>
      <c r="D3" s="2484"/>
      <c r="E3" s="2485" t="s">
        <v>582</v>
      </c>
      <c r="F3" s="2561"/>
      <c r="G3" s="2909" t="s">
        <v>575</v>
      </c>
      <c r="H3" s="709" t="s">
        <v>576</v>
      </c>
      <c r="I3" s="691"/>
    </row>
    <row r="4" spans="1:11" ht="19.5" customHeight="1">
      <c r="A4" s="2485">
        <v>2</v>
      </c>
      <c r="B4" s="692" t="s">
        <v>577</v>
      </c>
      <c r="C4" s="710" t="s">
        <v>1374</v>
      </c>
      <c r="D4" s="2485"/>
      <c r="E4" s="2485" t="s">
        <v>582</v>
      </c>
      <c r="F4" s="2561"/>
      <c r="G4" s="2482" t="s">
        <v>1373</v>
      </c>
      <c r="H4" s="711" t="s">
        <v>438</v>
      </c>
      <c r="I4" s="691"/>
    </row>
    <row r="5" spans="1:11" ht="19.5" customHeight="1">
      <c r="A5" s="2485">
        <v>3</v>
      </c>
      <c r="B5" s="692" t="s">
        <v>542</v>
      </c>
      <c r="C5" s="710" t="s">
        <v>1374</v>
      </c>
      <c r="D5" s="2485"/>
      <c r="E5" s="2485" t="s">
        <v>582</v>
      </c>
      <c r="F5" s="2561"/>
      <c r="G5" s="2482" t="s">
        <v>1373</v>
      </c>
      <c r="H5" s="711" t="s">
        <v>438</v>
      </c>
      <c r="I5" s="691" t="s">
        <v>1877</v>
      </c>
      <c r="J5" s="693" t="s">
        <v>537</v>
      </c>
    </row>
    <row r="6" spans="1:11" ht="19.5" customHeight="1">
      <c r="A6" s="2559" t="s">
        <v>1304</v>
      </c>
      <c r="B6" s="692" t="s">
        <v>1305</v>
      </c>
      <c r="C6" s="710" t="s">
        <v>1374</v>
      </c>
      <c r="D6" s="2485" t="s">
        <v>1375</v>
      </c>
      <c r="E6" s="2485" t="s">
        <v>582</v>
      </c>
      <c r="F6" s="2561"/>
      <c r="G6" s="2482" t="s">
        <v>1377</v>
      </c>
      <c r="H6" s="711" t="s">
        <v>1379</v>
      </c>
      <c r="I6" s="691"/>
      <c r="J6" s="693"/>
    </row>
    <row r="7" spans="1:11" ht="19.5" customHeight="1">
      <c r="A7" s="2485">
        <v>4</v>
      </c>
      <c r="B7" s="692" t="s">
        <v>543</v>
      </c>
      <c r="C7" s="710" t="s">
        <v>1376</v>
      </c>
      <c r="D7" s="2485" t="s">
        <v>1378</v>
      </c>
      <c r="E7" s="2485" t="s">
        <v>582</v>
      </c>
      <c r="F7" s="2561"/>
      <c r="G7" s="2482" t="s">
        <v>1380</v>
      </c>
      <c r="H7" s="711" t="s">
        <v>1379</v>
      </c>
      <c r="I7" s="691"/>
    </row>
    <row r="8" spans="1:11" ht="19.5" customHeight="1">
      <c r="A8" s="2485">
        <v>5</v>
      </c>
      <c r="B8" s="692" t="s">
        <v>578</v>
      </c>
      <c r="C8" s="710" t="s">
        <v>1376</v>
      </c>
      <c r="D8" s="2485" t="s">
        <v>1381</v>
      </c>
      <c r="E8" s="2485" t="s">
        <v>582</v>
      </c>
      <c r="F8" s="2561"/>
      <c r="G8" s="2482" t="s">
        <v>1382</v>
      </c>
      <c r="H8" s="711" t="s">
        <v>1379</v>
      </c>
      <c r="I8" s="691" t="s">
        <v>1879</v>
      </c>
    </row>
    <row r="9" spans="1:11" ht="19.5" customHeight="1">
      <c r="A9" s="2485">
        <v>6</v>
      </c>
      <c r="B9" s="692" t="s">
        <v>579</v>
      </c>
      <c r="C9" s="710" t="s">
        <v>1383</v>
      </c>
      <c r="D9" s="2485"/>
      <c r="E9" s="2485" t="s">
        <v>582</v>
      </c>
      <c r="F9" s="2561"/>
      <c r="G9" s="2482" t="s">
        <v>1379</v>
      </c>
      <c r="H9" s="711"/>
      <c r="I9" s="691" t="s">
        <v>534</v>
      </c>
      <c r="K9" s="432" t="s">
        <v>534</v>
      </c>
    </row>
    <row r="10" spans="1:11" ht="19.5" customHeight="1">
      <c r="A10" s="2485">
        <v>7</v>
      </c>
      <c r="B10" s="692" t="s">
        <v>580</v>
      </c>
      <c r="C10" s="710" t="s">
        <v>1383</v>
      </c>
      <c r="D10" s="2485" t="s">
        <v>1384</v>
      </c>
      <c r="E10" s="2485" t="s">
        <v>582</v>
      </c>
      <c r="F10" s="2561"/>
      <c r="G10" s="2482" t="s">
        <v>1379</v>
      </c>
      <c r="H10" s="711"/>
      <c r="I10" s="691" t="s">
        <v>1878</v>
      </c>
    </row>
    <row r="11" spans="1:11" ht="19.5" customHeight="1">
      <c r="A11" s="2485">
        <v>8</v>
      </c>
      <c r="B11" s="692" t="s">
        <v>581</v>
      </c>
      <c r="C11" s="710" t="s">
        <v>1385</v>
      </c>
      <c r="D11" s="2485"/>
      <c r="E11" s="2485" t="s">
        <v>582</v>
      </c>
      <c r="F11" s="2561"/>
      <c r="G11" s="2482" t="s">
        <v>1379</v>
      </c>
      <c r="H11" s="711"/>
      <c r="I11" s="691" t="s">
        <v>534</v>
      </c>
    </row>
    <row r="12" spans="1:11" ht="19.5" customHeight="1">
      <c r="A12" s="2559" t="s">
        <v>1306</v>
      </c>
      <c r="B12" s="692" t="s">
        <v>1307</v>
      </c>
      <c r="C12" s="710" t="s">
        <v>1386</v>
      </c>
      <c r="D12" s="2485"/>
      <c r="E12" s="2485" t="s">
        <v>582</v>
      </c>
      <c r="F12" s="2561"/>
      <c r="G12" s="2482" t="s">
        <v>1382</v>
      </c>
      <c r="H12" s="711" t="s">
        <v>1379</v>
      </c>
      <c r="I12" s="691"/>
    </row>
    <row r="13" spans="1:11" ht="19.5" customHeight="1">
      <c r="A13" s="2485">
        <v>9</v>
      </c>
      <c r="B13" s="692" t="s">
        <v>1388</v>
      </c>
      <c r="C13" s="710" t="s">
        <v>1385</v>
      </c>
      <c r="D13" s="2485"/>
      <c r="E13" s="2485" t="s">
        <v>582</v>
      </c>
      <c r="F13" s="2561"/>
      <c r="G13" s="2482" t="s">
        <v>1387</v>
      </c>
      <c r="H13" s="711" t="s">
        <v>1379</v>
      </c>
      <c r="I13" s="691" t="s">
        <v>534</v>
      </c>
    </row>
    <row r="14" spans="1:11" ht="19.5" customHeight="1">
      <c r="A14" s="2486">
        <v>10</v>
      </c>
      <c r="B14" s="713" t="s">
        <v>1312</v>
      </c>
      <c r="C14" s="712" t="s">
        <v>1389</v>
      </c>
      <c r="D14" s="2486"/>
      <c r="E14" s="2486" t="s">
        <v>582</v>
      </c>
      <c r="F14" s="2562"/>
      <c r="G14" s="2483" t="s">
        <v>1387</v>
      </c>
      <c r="H14" s="714" t="s">
        <v>1379</v>
      </c>
      <c r="I14" s="691"/>
    </row>
    <row r="15" spans="1:11" ht="19.5" customHeight="1">
      <c r="A15" s="710">
        <v>11</v>
      </c>
      <c r="B15" s="692" t="s">
        <v>1313</v>
      </c>
      <c r="C15" s="2485" t="s">
        <v>1390</v>
      </c>
      <c r="D15" s="710"/>
      <c r="E15" s="2484" t="s">
        <v>582</v>
      </c>
      <c r="F15" s="2561"/>
      <c r="G15" s="2482" t="s">
        <v>1391</v>
      </c>
      <c r="H15" s="711" t="s">
        <v>1392</v>
      </c>
      <c r="I15" s="691"/>
    </row>
    <row r="16" spans="1:11" ht="19.5" customHeight="1">
      <c r="A16" s="710">
        <v>12</v>
      </c>
      <c r="B16" s="692" t="s">
        <v>1314</v>
      </c>
      <c r="C16" s="2485" t="s">
        <v>1393</v>
      </c>
      <c r="D16" s="710"/>
      <c r="E16" s="2485" t="s">
        <v>582</v>
      </c>
      <c r="F16" s="2561"/>
      <c r="G16" s="2482" t="s">
        <v>1395</v>
      </c>
      <c r="H16" s="711" t="s">
        <v>1396</v>
      </c>
      <c r="I16" s="691"/>
    </row>
    <row r="17" spans="1:9" ht="19.5" customHeight="1">
      <c r="A17" s="2910" t="s">
        <v>1315</v>
      </c>
      <c r="B17" s="692" t="s">
        <v>1316</v>
      </c>
      <c r="C17" s="2485" t="s">
        <v>1394</v>
      </c>
      <c r="D17" s="710"/>
      <c r="E17" s="2485" t="s">
        <v>582</v>
      </c>
      <c r="F17" s="2561"/>
      <c r="G17" s="2482" t="s">
        <v>1395</v>
      </c>
      <c r="H17" s="711" t="s">
        <v>1396</v>
      </c>
      <c r="I17" s="691"/>
    </row>
    <row r="18" spans="1:9" ht="19.5" customHeight="1">
      <c r="A18" s="710">
        <v>13</v>
      </c>
      <c r="B18" s="692" t="s">
        <v>1397</v>
      </c>
      <c r="C18" s="2485" t="s">
        <v>1403</v>
      </c>
      <c r="D18" s="710"/>
      <c r="E18" s="2485" t="s">
        <v>582</v>
      </c>
      <c r="F18" s="2561"/>
      <c r="G18" s="2482" t="s">
        <v>1396</v>
      </c>
      <c r="H18" s="711"/>
      <c r="I18" s="691"/>
    </row>
    <row r="19" spans="1:9" ht="19.5" customHeight="1">
      <c r="A19" s="2910" t="s">
        <v>1317</v>
      </c>
      <c r="B19" s="692" t="s">
        <v>1398</v>
      </c>
      <c r="C19" s="2485" t="s">
        <v>1404</v>
      </c>
      <c r="D19" s="710"/>
      <c r="E19" s="2485" t="s">
        <v>582</v>
      </c>
      <c r="F19" s="2561"/>
      <c r="G19" s="2482" t="s">
        <v>1396</v>
      </c>
      <c r="H19" s="711"/>
      <c r="I19" s="691"/>
    </row>
    <row r="20" spans="1:9" ht="19.5" customHeight="1">
      <c r="A20" s="2564">
        <v>14</v>
      </c>
      <c r="B20" s="2565" t="s">
        <v>1357</v>
      </c>
      <c r="C20" s="2566" t="s">
        <v>1399</v>
      </c>
      <c r="D20" s="2564"/>
      <c r="E20" s="2566" t="s">
        <v>582</v>
      </c>
      <c r="F20" s="2567"/>
      <c r="G20" s="2568" t="s">
        <v>1395</v>
      </c>
      <c r="H20" s="2569" t="s">
        <v>1396</v>
      </c>
      <c r="I20" s="691"/>
    </row>
    <row r="21" spans="1:9" ht="19.5" customHeight="1">
      <c r="A21" s="2564">
        <v>15</v>
      </c>
      <c r="B21" s="2565" t="s">
        <v>1358</v>
      </c>
      <c r="C21" s="2566" t="s">
        <v>1400</v>
      </c>
      <c r="D21" s="2564"/>
      <c r="E21" s="2566" t="s">
        <v>582</v>
      </c>
      <c r="F21" s="2567"/>
      <c r="G21" s="2568" t="s">
        <v>1401</v>
      </c>
      <c r="H21" s="2569" t="s">
        <v>1396</v>
      </c>
      <c r="I21" s="691"/>
    </row>
    <row r="22" spans="1:9" ht="19.5" customHeight="1">
      <c r="A22" s="2564">
        <v>16</v>
      </c>
      <c r="B22" s="2565" t="s">
        <v>1359</v>
      </c>
      <c r="C22" s="2566" t="s">
        <v>1402</v>
      </c>
      <c r="D22" s="2564"/>
      <c r="E22" s="2566" t="s">
        <v>582</v>
      </c>
      <c r="F22" s="2567"/>
      <c r="G22" s="2568" t="s">
        <v>1405</v>
      </c>
      <c r="H22" s="2569" t="s">
        <v>1396</v>
      </c>
      <c r="I22" s="691"/>
    </row>
    <row r="23" spans="1:9" ht="19.5" customHeight="1">
      <c r="A23" s="2564">
        <v>17</v>
      </c>
      <c r="B23" s="2565" t="s">
        <v>1360</v>
      </c>
      <c r="C23" s="2566" t="s">
        <v>1407</v>
      </c>
      <c r="D23" s="2564"/>
      <c r="E23" s="2566" t="s">
        <v>582</v>
      </c>
      <c r="F23" s="2567"/>
      <c r="G23" s="2568" t="s">
        <v>1406</v>
      </c>
      <c r="H23" s="2569" t="s">
        <v>1396</v>
      </c>
      <c r="I23" s="691"/>
    </row>
    <row r="24" spans="1:9" ht="19.5" customHeight="1">
      <c r="A24" s="2564">
        <v>18</v>
      </c>
      <c r="B24" s="2565" t="s">
        <v>1361</v>
      </c>
      <c r="C24" s="2566" t="s">
        <v>1408</v>
      </c>
      <c r="D24" s="2564"/>
      <c r="E24" s="2566" t="s">
        <v>582</v>
      </c>
      <c r="F24" s="2567"/>
      <c r="G24" s="2568" t="s">
        <v>1409</v>
      </c>
      <c r="H24" s="2569" t="s">
        <v>1396</v>
      </c>
      <c r="I24" s="691"/>
    </row>
    <row r="25" spans="1:9" ht="19.5" customHeight="1">
      <c r="A25" s="2564">
        <v>19</v>
      </c>
      <c r="B25" s="2565" t="s">
        <v>1411</v>
      </c>
      <c r="C25" s="2566" t="s">
        <v>1410</v>
      </c>
      <c r="D25" s="2564"/>
      <c r="E25" s="2566" t="s">
        <v>582</v>
      </c>
      <c r="F25" s="2567"/>
      <c r="G25" s="2568" t="s">
        <v>1401</v>
      </c>
      <c r="H25" s="2569" t="s">
        <v>1396</v>
      </c>
      <c r="I25" s="691"/>
    </row>
    <row r="26" spans="1:9" ht="19.5" customHeight="1">
      <c r="A26" s="2564">
        <v>20</v>
      </c>
      <c r="B26" s="2565" t="s">
        <v>1362</v>
      </c>
      <c r="C26" s="2566" t="s">
        <v>1413</v>
      </c>
      <c r="D26" s="2564"/>
      <c r="E26" s="2566" t="s">
        <v>582</v>
      </c>
      <c r="F26" s="2567"/>
      <c r="G26" s="2568" t="s">
        <v>1412</v>
      </c>
      <c r="H26" s="2569" t="s">
        <v>1396</v>
      </c>
      <c r="I26" s="691"/>
    </row>
    <row r="27" spans="1:9" ht="19.5" customHeight="1">
      <c r="A27" s="2571">
        <v>21</v>
      </c>
      <c r="B27" s="2573" t="s">
        <v>1414</v>
      </c>
      <c r="C27" s="2572" t="s">
        <v>1415</v>
      </c>
      <c r="D27" s="2573"/>
      <c r="E27" s="2572" t="s">
        <v>582</v>
      </c>
      <c r="F27" s="2571"/>
      <c r="G27" s="2911" t="s">
        <v>1416</v>
      </c>
      <c r="H27" s="2575" t="s">
        <v>1396</v>
      </c>
      <c r="I27" s="691"/>
    </row>
    <row r="28" spans="1:9" ht="19.5" customHeight="1">
      <c r="A28" s="2576" t="s">
        <v>1363</v>
      </c>
      <c r="B28" s="2566" t="s">
        <v>1364</v>
      </c>
      <c r="C28" s="2565" t="s">
        <v>1417</v>
      </c>
      <c r="D28" s="2566"/>
      <c r="E28" s="2565" t="s">
        <v>582</v>
      </c>
      <c r="F28" s="2564"/>
      <c r="G28" s="2912" t="s">
        <v>1401</v>
      </c>
      <c r="H28" s="2569" t="s">
        <v>1396</v>
      </c>
      <c r="I28" s="691"/>
    </row>
    <row r="29" spans="1:9" ht="19.5" customHeight="1">
      <c r="A29" s="2564">
        <v>22</v>
      </c>
      <c r="B29" s="2566" t="s">
        <v>1365</v>
      </c>
      <c r="C29" s="2565" t="s">
        <v>1418</v>
      </c>
      <c r="D29" s="2566"/>
      <c r="E29" s="2565" t="s">
        <v>582</v>
      </c>
      <c r="F29" s="2564"/>
      <c r="G29" s="2912" t="s">
        <v>1401</v>
      </c>
      <c r="H29" s="2569" t="s">
        <v>1396</v>
      </c>
      <c r="I29" s="691"/>
    </row>
    <row r="30" spans="1:9" ht="19.5" customHeight="1">
      <c r="A30" s="2564">
        <v>23</v>
      </c>
      <c r="B30" s="2566" t="s">
        <v>1368</v>
      </c>
      <c r="C30" s="2565" t="s">
        <v>1420</v>
      </c>
      <c r="D30" s="2566"/>
      <c r="E30" s="2565" t="s">
        <v>582</v>
      </c>
      <c r="F30" s="2564"/>
      <c r="G30" s="2912" t="s">
        <v>1396</v>
      </c>
      <c r="H30" s="2569"/>
      <c r="I30" s="691"/>
    </row>
    <row r="31" spans="1:9" ht="19.5" customHeight="1">
      <c r="A31" s="2576" t="s">
        <v>1367</v>
      </c>
      <c r="B31" s="2566" t="s">
        <v>1366</v>
      </c>
      <c r="C31" s="2565" t="s">
        <v>1421</v>
      </c>
      <c r="D31" s="2566"/>
      <c r="E31" s="2565" t="s">
        <v>582</v>
      </c>
      <c r="F31" s="2564"/>
      <c r="G31" s="2912" t="s">
        <v>1396</v>
      </c>
      <c r="H31" s="2569"/>
      <c r="I31" s="691"/>
    </row>
    <row r="32" spans="1:9" ht="19.5" customHeight="1">
      <c r="A32" s="2576" t="s">
        <v>1856</v>
      </c>
      <c r="B32" s="2566" t="s">
        <v>1366</v>
      </c>
      <c r="C32" s="2565" t="s">
        <v>1857</v>
      </c>
      <c r="D32" s="2566"/>
      <c r="E32" s="2565" t="s">
        <v>582</v>
      </c>
      <c r="F32" s="2564"/>
      <c r="G32" s="2912" t="s">
        <v>438</v>
      </c>
      <c r="H32" s="2569"/>
      <c r="I32" s="691"/>
    </row>
    <row r="33" spans="1:10" ht="19.5" customHeight="1">
      <c r="A33" s="2576" t="s">
        <v>1871</v>
      </c>
      <c r="B33" s="2566" t="s">
        <v>1366</v>
      </c>
      <c r="C33" s="2565" t="s">
        <v>1857</v>
      </c>
      <c r="D33" s="2566"/>
      <c r="E33" s="2565" t="s">
        <v>582</v>
      </c>
      <c r="F33" s="2564"/>
      <c r="G33" s="2912" t="s">
        <v>1872</v>
      </c>
      <c r="H33" s="2569"/>
      <c r="I33" s="691"/>
    </row>
    <row r="34" spans="1:10" ht="19.5" customHeight="1">
      <c r="A34" s="2564">
        <v>24</v>
      </c>
      <c r="B34" s="2566" t="s">
        <v>1369</v>
      </c>
      <c r="C34" s="2565" t="s">
        <v>1425</v>
      </c>
      <c r="D34" s="2566"/>
      <c r="E34" s="2565" t="s">
        <v>582</v>
      </c>
      <c r="F34" s="2564" t="s">
        <v>1422</v>
      </c>
      <c r="G34" s="2912" t="s">
        <v>1395</v>
      </c>
      <c r="H34" s="2581" t="s">
        <v>1423</v>
      </c>
      <c r="I34" s="691"/>
    </row>
    <row r="35" spans="1:10" ht="19.5" customHeight="1">
      <c r="A35" s="2576" t="s">
        <v>1873</v>
      </c>
      <c r="B35" s="2566" t="s">
        <v>1369</v>
      </c>
      <c r="C35" s="2565" t="s">
        <v>1874</v>
      </c>
      <c r="D35" s="2566" t="s">
        <v>1875</v>
      </c>
      <c r="E35" s="2565" t="s">
        <v>582</v>
      </c>
      <c r="F35" s="2564"/>
      <c r="G35" s="2912" t="s">
        <v>575</v>
      </c>
      <c r="H35" s="2569" t="s">
        <v>438</v>
      </c>
      <c r="I35" s="691"/>
    </row>
    <row r="36" spans="1:10" ht="19.5" customHeight="1">
      <c r="A36" s="2564">
        <v>25</v>
      </c>
      <c r="B36" s="2566" t="s">
        <v>1370</v>
      </c>
      <c r="C36" s="2565" t="s">
        <v>1426</v>
      </c>
      <c r="D36" s="2566"/>
      <c r="E36" s="2565" t="s">
        <v>582</v>
      </c>
      <c r="F36" s="2564" t="s">
        <v>1422</v>
      </c>
      <c r="G36" s="2912" t="s">
        <v>1406</v>
      </c>
      <c r="H36" s="2569" t="s">
        <v>1423</v>
      </c>
      <c r="I36" s="691"/>
    </row>
    <row r="37" spans="1:10" ht="19.5" customHeight="1">
      <c r="A37" s="2564">
        <v>26</v>
      </c>
      <c r="B37" s="2566" t="s">
        <v>1371</v>
      </c>
      <c r="C37" s="2565" t="s">
        <v>1427</v>
      </c>
      <c r="D37" s="2566"/>
      <c r="E37" s="2565" t="s">
        <v>1429</v>
      </c>
      <c r="F37" s="2564"/>
      <c r="G37" s="2912" t="s">
        <v>1428</v>
      </c>
      <c r="H37" s="2569" t="s">
        <v>1396</v>
      </c>
      <c r="I37" s="691"/>
    </row>
    <row r="38" spans="1:10" ht="19.5" customHeight="1">
      <c r="A38" s="2564">
        <v>27</v>
      </c>
      <c r="B38" s="2566" t="s">
        <v>1372</v>
      </c>
      <c r="C38" s="2565" t="s">
        <v>1430</v>
      </c>
      <c r="D38" s="2566"/>
      <c r="E38" s="2565" t="s">
        <v>1431</v>
      </c>
      <c r="F38" s="2564"/>
      <c r="G38" s="2912" t="s">
        <v>1416</v>
      </c>
      <c r="H38" s="2569" t="s">
        <v>1396</v>
      </c>
      <c r="I38" s="691"/>
    </row>
    <row r="39" spans="1:10" ht="19.5" customHeight="1">
      <c r="A39" s="2577">
        <v>28</v>
      </c>
      <c r="B39" s="2570" t="s">
        <v>1854</v>
      </c>
      <c r="C39" s="2578" t="s">
        <v>1855</v>
      </c>
      <c r="D39" s="2570"/>
      <c r="E39" s="2578" t="s">
        <v>582</v>
      </c>
      <c r="F39" s="2577"/>
      <c r="G39" s="2913" t="s">
        <v>575</v>
      </c>
      <c r="H39" s="2580" t="s">
        <v>438</v>
      </c>
      <c r="I39" s="691"/>
    </row>
    <row r="40" spans="1:10">
      <c r="A40" s="695" t="s">
        <v>539</v>
      </c>
      <c r="B40" s="691"/>
      <c r="C40" s="691"/>
      <c r="D40" s="691"/>
      <c r="E40" s="691"/>
      <c r="F40" s="691"/>
      <c r="G40" s="691"/>
      <c r="H40" s="691"/>
      <c r="I40" s="691"/>
    </row>
    <row r="41" spans="1:10">
      <c r="A41" s="695"/>
      <c r="B41" s="691"/>
      <c r="C41" s="692"/>
      <c r="D41" s="691"/>
      <c r="E41" s="691"/>
      <c r="F41" s="691"/>
      <c r="G41" s="691"/>
      <c r="H41" s="691"/>
      <c r="I41" s="691"/>
      <c r="J41" s="432" t="s">
        <v>764</v>
      </c>
    </row>
    <row r="42" spans="1:10">
      <c r="C42" s="2563"/>
      <c r="E42" s="692" t="s">
        <v>1249</v>
      </c>
      <c r="F42" s="692"/>
    </row>
    <row r="44" spans="1:10">
      <c r="H44" s="432" t="s">
        <v>765</v>
      </c>
    </row>
  </sheetData>
  <mergeCells count="3">
    <mergeCell ref="G2:H2"/>
    <mergeCell ref="C2:D2"/>
    <mergeCell ref="E2:F2"/>
  </mergeCells>
  <phoneticPr fontId="2"/>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BDEE7-AE1E-479B-A115-05BF874CD7B8}">
  <dimension ref="A1:AQ199"/>
  <sheetViews>
    <sheetView workbookViewId="0">
      <pane xSplit="5" ySplit="10" topLeftCell="AB160" activePane="bottomRight" state="frozen"/>
      <selection pane="topRight" activeCell="F1" sqref="F1"/>
      <selection pane="bottomLeft" activeCell="A11" sqref="A11"/>
      <selection pane="bottomRight" activeCell="A170" sqref="A170"/>
    </sheetView>
  </sheetViews>
  <sheetFormatPr defaultRowHeight="13.5"/>
  <cols>
    <col min="1" max="1" width="6.25" customWidth="1"/>
    <col min="2" max="2" width="5.375" customWidth="1"/>
    <col min="4" max="4" width="10.875" customWidth="1"/>
    <col min="5" max="5" width="11.375" customWidth="1"/>
    <col min="6" max="27" width="9.625" hidden="1" customWidth="1"/>
    <col min="28" max="29" width="9.625" customWidth="1"/>
    <col min="30" max="30" width="9.25" bestFit="1" customWidth="1"/>
    <col min="31" max="32" width="9.125" bestFit="1" customWidth="1"/>
    <col min="33" max="33" width="9.25" bestFit="1" customWidth="1"/>
  </cols>
  <sheetData>
    <row r="1" spans="1:43">
      <c r="A1">
        <v>1</v>
      </c>
      <c r="B1" s="2680" t="s">
        <v>1594</v>
      </c>
    </row>
    <row r="2" spans="1:43" hidden="1">
      <c r="A2">
        <v>2</v>
      </c>
      <c r="B2" s="2680" t="s">
        <v>1706</v>
      </c>
    </row>
    <row r="3" spans="1:43" hidden="1">
      <c r="A3">
        <v>3</v>
      </c>
      <c r="F3" t="s">
        <v>1707</v>
      </c>
    </row>
    <row r="4" spans="1:43" hidden="1">
      <c r="A4">
        <v>4</v>
      </c>
    </row>
    <row r="5" spans="1:43" hidden="1">
      <c r="A5">
        <v>5</v>
      </c>
      <c r="F5" t="s">
        <v>1444</v>
      </c>
      <c r="G5" t="s">
        <v>1445</v>
      </c>
    </row>
    <row r="6" spans="1:43" hidden="1">
      <c r="A6">
        <v>6</v>
      </c>
      <c r="G6" t="s">
        <v>1446</v>
      </c>
    </row>
    <row r="7" spans="1:43" hidden="1">
      <c r="A7">
        <v>7</v>
      </c>
      <c r="G7" t="s">
        <v>1447</v>
      </c>
    </row>
    <row r="8" spans="1:43" hidden="1">
      <c r="A8">
        <v>8</v>
      </c>
    </row>
    <row r="9" spans="1:43">
      <c r="A9">
        <v>9</v>
      </c>
      <c r="F9">
        <v>0</v>
      </c>
      <c r="G9">
        <v>1</v>
      </c>
      <c r="H9">
        <v>1</v>
      </c>
      <c r="I9">
        <v>1</v>
      </c>
      <c r="J9">
        <v>1</v>
      </c>
      <c r="K9">
        <v>1</v>
      </c>
      <c r="L9">
        <v>1</v>
      </c>
      <c r="M9">
        <v>1</v>
      </c>
      <c r="N9">
        <v>1</v>
      </c>
      <c r="O9">
        <v>1</v>
      </c>
      <c r="P9">
        <v>1</v>
      </c>
      <c r="Q9">
        <v>1</v>
      </c>
      <c r="R9">
        <v>1</v>
      </c>
      <c r="S9">
        <v>1</v>
      </c>
      <c r="T9">
        <v>1</v>
      </c>
      <c r="U9">
        <v>1</v>
      </c>
      <c r="V9">
        <v>1</v>
      </c>
      <c r="W9">
        <v>1</v>
      </c>
      <c r="X9">
        <v>1</v>
      </c>
      <c r="Y9">
        <v>1</v>
      </c>
      <c r="Z9">
        <v>1</v>
      </c>
      <c r="AA9">
        <v>1</v>
      </c>
      <c r="AB9">
        <v>1</v>
      </c>
      <c r="AC9">
        <v>1</v>
      </c>
      <c r="AH9" s="150" t="s">
        <v>1708</v>
      </c>
      <c r="AI9" s="150" t="s">
        <v>1708</v>
      </c>
      <c r="AJ9" s="150" t="s">
        <v>1708</v>
      </c>
      <c r="AK9" s="150" t="s">
        <v>1708</v>
      </c>
      <c r="AL9" s="150" t="s">
        <v>1708</v>
      </c>
    </row>
    <row r="10" spans="1:43" ht="24">
      <c r="A10">
        <v>10</v>
      </c>
      <c r="B10" t="s">
        <v>1444</v>
      </c>
      <c r="C10" t="s">
        <v>1596</v>
      </c>
      <c r="D10" t="s">
        <v>1597</v>
      </c>
      <c r="F10" s="2716" t="s">
        <v>319</v>
      </c>
      <c r="G10" s="2678" t="s">
        <v>1198</v>
      </c>
      <c r="H10" s="2678" t="s">
        <v>1199</v>
      </c>
      <c r="I10" s="2678" t="s">
        <v>1200</v>
      </c>
      <c r="J10" s="2678" t="s">
        <v>1201</v>
      </c>
      <c r="K10" s="2678" t="s">
        <v>1202</v>
      </c>
      <c r="L10" s="2678" t="s">
        <v>1203</v>
      </c>
      <c r="M10" s="2678" t="s">
        <v>1204</v>
      </c>
      <c r="N10" s="2678" t="s">
        <v>1205</v>
      </c>
      <c r="O10" s="2678" t="s">
        <v>1448</v>
      </c>
      <c r="P10" s="2678" t="s">
        <v>1207</v>
      </c>
      <c r="Q10" s="2678" t="s">
        <v>1208</v>
      </c>
      <c r="R10" s="2678" t="s">
        <v>1209</v>
      </c>
      <c r="S10" s="2678" t="s">
        <v>1210</v>
      </c>
      <c r="T10" s="2678" t="s">
        <v>1211</v>
      </c>
      <c r="U10" s="2678" t="s">
        <v>1212</v>
      </c>
      <c r="V10" s="2678" t="s">
        <v>1213</v>
      </c>
      <c r="W10" s="2678" t="s">
        <v>1214</v>
      </c>
      <c r="X10" s="2678" t="s">
        <v>1215</v>
      </c>
      <c r="Y10" s="2678" t="s">
        <v>1449</v>
      </c>
      <c r="Z10" s="2678" t="s">
        <v>1450</v>
      </c>
      <c r="AA10" s="2709" t="s">
        <v>1065</v>
      </c>
      <c r="AB10" s="2678" t="s">
        <v>1692</v>
      </c>
      <c r="AC10" s="2678" t="s">
        <v>1693</v>
      </c>
      <c r="AD10" s="2678" t="s">
        <v>1694</v>
      </c>
      <c r="AE10" s="2716" t="s">
        <v>1695</v>
      </c>
      <c r="AF10" s="2678" t="s">
        <v>1696</v>
      </c>
      <c r="AG10" s="2678" t="s">
        <v>1697</v>
      </c>
      <c r="AH10" s="2766" t="s">
        <v>1709</v>
      </c>
      <c r="AI10" s="2766" t="s">
        <v>1710</v>
      </c>
      <c r="AJ10" s="2766" t="s">
        <v>1711</v>
      </c>
      <c r="AK10" s="2766" t="s">
        <v>1712</v>
      </c>
      <c r="AL10" s="2766" t="s">
        <v>1713</v>
      </c>
      <c r="AM10" s="2766" t="s">
        <v>1708</v>
      </c>
      <c r="AN10" s="2766" t="s">
        <v>1708</v>
      </c>
      <c r="AO10" s="2766" t="s">
        <v>1708</v>
      </c>
      <c r="AP10" s="2766" t="s">
        <v>1067</v>
      </c>
      <c r="AQ10" s="2766" t="s">
        <v>1068</v>
      </c>
    </row>
    <row r="11" spans="1:43">
      <c r="A11">
        <v>1330</v>
      </c>
      <c r="B11">
        <v>1</v>
      </c>
      <c r="C11">
        <v>28000</v>
      </c>
      <c r="D11" t="s">
        <v>1108</v>
      </c>
      <c r="E11" t="s">
        <v>506</v>
      </c>
      <c r="F11" s="1347">
        <v>5465002</v>
      </c>
      <c r="G11" s="1347">
        <v>198522</v>
      </c>
      <c r="H11" s="1347">
        <v>227081</v>
      </c>
      <c r="I11" s="1347">
        <v>240908</v>
      </c>
      <c r="J11" s="1347">
        <v>254119</v>
      </c>
      <c r="K11" s="1347">
        <v>264410</v>
      </c>
      <c r="L11" s="1347">
        <v>250579</v>
      </c>
      <c r="M11" s="1347">
        <v>271081</v>
      </c>
      <c r="N11" s="1347">
        <v>307660</v>
      </c>
      <c r="O11" s="1347">
        <v>355605</v>
      </c>
      <c r="P11" s="1347">
        <v>435266</v>
      </c>
      <c r="Q11" s="1347">
        <v>387088</v>
      </c>
      <c r="R11" s="1347">
        <v>349503</v>
      </c>
      <c r="S11" s="1347">
        <v>321781</v>
      </c>
      <c r="T11" s="1347">
        <v>355498</v>
      </c>
      <c r="U11" s="1347">
        <v>415260</v>
      </c>
      <c r="V11" s="1347">
        <v>325082</v>
      </c>
      <c r="W11" s="1347">
        <v>238434</v>
      </c>
      <c r="X11" s="1347">
        <v>164785</v>
      </c>
      <c r="Y11" s="1347">
        <v>77630</v>
      </c>
      <c r="Z11" s="1347">
        <v>21314</v>
      </c>
      <c r="AA11" s="1347">
        <v>3396</v>
      </c>
      <c r="AB11" s="1347">
        <v>666511</v>
      </c>
      <c r="AC11" s="1347">
        <v>3197092</v>
      </c>
      <c r="AD11" s="1347">
        <v>1601399</v>
      </c>
      <c r="AE11" s="1347">
        <v>830641</v>
      </c>
      <c r="AF11" s="1347">
        <v>267125</v>
      </c>
      <c r="AG11" s="1347">
        <v>3298471</v>
      </c>
      <c r="AH11" s="2762">
        <v>12.19599</v>
      </c>
      <c r="AI11" s="2762">
        <v>58.501199999999997</v>
      </c>
      <c r="AJ11" s="2762">
        <v>29.302810000000001</v>
      </c>
      <c r="AK11" s="2762">
        <v>35.190840000000001</v>
      </c>
      <c r="AL11" s="2762">
        <v>15.19928</v>
      </c>
      <c r="AM11" s="2762">
        <v>4.8879200000000003</v>
      </c>
      <c r="AN11" s="2762">
        <v>6.2140000000000001E-2</v>
      </c>
      <c r="AO11" s="2762">
        <v>60.356259999999999</v>
      </c>
      <c r="AP11" s="2762">
        <v>47.950780000000002</v>
      </c>
      <c r="AQ11" s="2762">
        <v>49.155889999999999</v>
      </c>
    </row>
    <row r="12" spans="1:43">
      <c r="A12">
        <v>1331</v>
      </c>
      <c r="B12">
        <v>1</v>
      </c>
      <c r="C12">
        <v>28100</v>
      </c>
      <c r="D12">
        <v>1</v>
      </c>
      <c r="E12" s="92" t="s">
        <v>182</v>
      </c>
      <c r="F12" s="1347">
        <v>1525152</v>
      </c>
      <c r="G12" s="1347">
        <v>51811</v>
      </c>
      <c r="H12" s="1347">
        <v>59330</v>
      </c>
      <c r="I12" s="1347">
        <v>63496</v>
      </c>
      <c r="J12" s="1347">
        <v>69224</v>
      </c>
      <c r="K12" s="1347">
        <v>82920</v>
      </c>
      <c r="L12" s="1347">
        <v>73701</v>
      </c>
      <c r="M12" s="1347">
        <v>76756</v>
      </c>
      <c r="N12" s="1347">
        <v>86213</v>
      </c>
      <c r="O12" s="1347">
        <v>99026</v>
      </c>
      <c r="P12" s="1347">
        <v>120997</v>
      </c>
      <c r="Q12" s="1347">
        <v>107919</v>
      </c>
      <c r="R12" s="1347">
        <v>98213</v>
      </c>
      <c r="S12" s="1347">
        <v>90546</v>
      </c>
      <c r="T12" s="1347">
        <v>97835</v>
      </c>
      <c r="U12" s="1347">
        <v>114666</v>
      </c>
      <c r="V12" s="1347">
        <v>89503</v>
      </c>
      <c r="W12" s="1347">
        <v>66924</v>
      </c>
      <c r="X12" s="1347">
        <v>47273</v>
      </c>
      <c r="Y12" s="1347">
        <v>21921</v>
      </c>
      <c r="Z12" s="1347">
        <v>5976</v>
      </c>
      <c r="AA12" s="1347">
        <v>902</v>
      </c>
      <c r="AB12" s="1347">
        <v>174637</v>
      </c>
      <c r="AC12" s="1347">
        <v>905515</v>
      </c>
      <c r="AD12" s="1347">
        <v>445000</v>
      </c>
      <c r="AE12" s="1347">
        <v>232499</v>
      </c>
      <c r="AF12" s="1347">
        <v>76072</v>
      </c>
      <c r="AG12" s="1347">
        <v>934126</v>
      </c>
      <c r="AH12" s="2762">
        <v>11.450469999999999</v>
      </c>
      <c r="AI12" s="2762">
        <v>59.372120000000002</v>
      </c>
      <c r="AJ12" s="2762">
        <v>29.177420000000001</v>
      </c>
      <c r="AK12" s="2762">
        <v>35.114269999999998</v>
      </c>
      <c r="AL12" s="2762">
        <v>15.24432</v>
      </c>
      <c r="AM12" s="2762">
        <v>4.9878299999999998</v>
      </c>
      <c r="AN12" s="2762">
        <v>5.9139999999999998E-2</v>
      </c>
      <c r="AO12" s="2762">
        <v>61.248060000000002</v>
      </c>
      <c r="AP12" s="2762">
        <v>48.067869999999999</v>
      </c>
      <c r="AQ12" s="2762">
        <v>49.128709999999998</v>
      </c>
    </row>
    <row r="13" spans="1:43">
      <c r="A13">
        <v>1332</v>
      </c>
      <c r="B13">
        <v>1</v>
      </c>
      <c r="C13">
        <v>28101</v>
      </c>
      <c r="D13">
        <v>0</v>
      </c>
      <c r="E13" s="93" t="s">
        <v>20</v>
      </c>
      <c r="F13" s="1347">
        <v>213562</v>
      </c>
      <c r="G13" s="1347">
        <v>8133</v>
      </c>
      <c r="H13" s="1347">
        <v>9192</v>
      </c>
      <c r="I13" s="1347">
        <v>9628</v>
      </c>
      <c r="J13" s="1347">
        <v>10640</v>
      </c>
      <c r="K13" s="1347">
        <v>12566</v>
      </c>
      <c r="L13" s="1347">
        <v>10144</v>
      </c>
      <c r="M13" s="1347">
        <v>10544</v>
      </c>
      <c r="N13" s="1347">
        <v>12527</v>
      </c>
      <c r="O13" s="1347">
        <v>14556</v>
      </c>
      <c r="P13" s="1347">
        <v>18387</v>
      </c>
      <c r="Q13" s="1347">
        <v>16670</v>
      </c>
      <c r="R13" s="1347">
        <v>14427</v>
      </c>
      <c r="S13" s="1347">
        <v>12429</v>
      </c>
      <c r="T13" s="1347">
        <v>11994</v>
      </c>
      <c r="U13" s="1347">
        <v>13871</v>
      </c>
      <c r="V13" s="1347">
        <v>10336</v>
      </c>
      <c r="W13" s="1347">
        <v>7932</v>
      </c>
      <c r="X13" s="1347">
        <v>5904</v>
      </c>
      <c r="Y13" s="1347">
        <v>2826</v>
      </c>
      <c r="Z13" s="1347">
        <v>752</v>
      </c>
      <c r="AA13" s="1347">
        <v>104</v>
      </c>
      <c r="AB13" s="1347">
        <v>26953</v>
      </c>
      <c r="AC13" s="1347">
        <v>132890</v>
      </c>
      <c r="AD13" s="1347">
        <v>53719</v>
      </c>
      <c r="AE13" s="1347">
        <v>27854</v>
      </c>
      <c r="AF13" s="1347">
        <v>9586</v>
      </c>
      <c r="AG13" s="1347">
        <v>134244</v>
      </c>
      <c r="AH13" s="2762">
        <v>12.62069</v>
      </c>
      <c r="AI13" s="2762">
        <v>62.225490000000001</v>
      </c>
      <c r="AJ13" s="2762">
        <v>25.15382</v>
      </c>
      <c r="AK13" s="2762">
        <v>30.973680000000002</v>
      </c>
      <c r="AL13" s="2762">
        <v>13.042579999999999</v>
      </c>
      <c r="AM13" s="2762">
        <v>4.4886299999999997</v>
      </c>
      <c r="AN13" s="2762">
        <v>4.87E-2</v>
      </c>
      <c r="AO13" s="2762">
        <v>62.859499999999997</v>
      </c>
      <c r="AP13" s="2762">
        <v>46.221800000000002</v>
      </c>
      <c r="AQ13" s="2762">
        <v>47.4268</v>
      </c>
    </row>
    <row r="14" spans="1:43">
      <c r="A14">
        <v>1333</v>
      </c>
      <c r="B14">
        <v>1</v>
      </c>
      <c r="C14">
        <v>28102</v>
      </c>
      <c r="D14">
        <v>0</v>
      </c>
      <c r="E14" s="93" t="s">
        <v>183</v>
      </c>
      <c r="F14" s="1347">
        <v>136747</v>
      </c>
      <c r="G14" s="1347">
        <v>5036</v>
      </c>
      <c r="H14" s="1347">
        <v>5635</v>
      </c>
      <c r="I14" s="1347">
        <v>5653</v>
      </c>
      <c r="J14" s="1347">
        <v>6665</v>
      </c>
      <c r="K14" s="1347">
        <v>10111</v>
      </c>
      <c r="L14" s="1347">
        <v>7125</v>
      </c>
      <c r="M14" s="1347">
        <v>7137</v>
      </c>
      <c r="N14" s="1347">
        <v>8070</v>
      </c>
      <c r="O14" s="1347">
        <v>9378</v>
      </c>
      <c r="P14" s="1347">
        <v>11269</v>
      </c>
      <c r="Q14" s="1347">
        <v>9757</v>
      </c>
      <c r="R14" s="1347">
        <v>8368</v>
      </c>
      <c r="S14" s="1347">
        <v>7027</v>
      </c>
      <c r="T14" s="1347">
        <v>7422</v>
      </c>
      <c r="U14" s="1347">
        <v>8614</v>
      </c>
      <c r="V14" s="1347">
        <v>6852</v>
      </c>
      <c r="W14" s="1347">
        <v>5524</v>
      </c>
      <c r="X14" s="1347">
        <v>4287</v>
      </c>
      <c r="Y14" s="1347">
        <v>2187</v>
      </c>
      <c r="Z14" s="1347">
        <v>554</v>
      </c>
      <c r="AA14" s="1347">
        <v>76</v>
      </c>
      <c r="AB14" s="1347">
        <v>16324</v>
      </c>
      <c r="AC14" s="1347">
        <v>84907</v>
      </c>
      <c r="AD14" s="1347">
        <v>35516</v>
      </c>
      <c r="AE14" s="1347">
        <v>19480</v>
      </c>
      <c r="AF14" s="1347">
        <v>7104</v>
      </c>
      <c r="AG14" s="1347">
        <v>85664</v>
      </c>
      <c r="AH14" s="2762">
        <v>11.93737</v>
      </c>
      <c r="AI14" s="2762">
        <v>62.090580000000003</v>
      </c>
      <c r="AJ14" s="2762">
        <v>25.972049999999999</v>
      </c>
      <c r="AK14" s="2762">
        <v>31.11074</v>
      </c>
      <c r="AL14" s="2762">
        <v>14.245290000000001</v>
      </c>
      <c r="AM14" s="2762">
        <v>5.1950000000000003</v>
      </c>
      <c r="AN14" s="2762">
        <v>5.5579999999999997E-2</v>
      </c>
      <c r="AO14" s="2762">
        <v>62.644150000000003</v>
      </c>
      <c r="AP14" s="2762">
        <v>46.179450000000003</v>
      </c>
      <c r="AQ14" s="2762">
        <v>46.596890000000002</v>
      </c>
    </row>
    <row r="15" spans="1:43">
      <c r="A15">
        <v>1334</v>
      </c>
      <c r="B15">
        <v>1</v>
      </c>
      <c r="C15">
        <v>28105</v>
      </c>
      <c r="D15">
        <v>0</v>
      </c>
      <c r="E15" s="93" t="s">
        <v>22</v>
      </c>
      <c r="F15" s="1347">
        <v>109144</v>
      </c>
      <c r="G15" s="1347">
        <v>3339</v>
      </c>
      <c r="H15" s="1347">
        <v>3310</v>
      </c>
      <c r="I15" s="1347">
        <v>3474</v>
      </c>
      <c r="J15" s="1347">
        <v>3824</v>
      </c>
      <c r="K15" s="1347">
        <v>6750</v>
      </c>
      <c r="L15" s="1347">
        <v>7581</v>
      </c>
      <c r="M15" s="1347">
        <v>6737</v>
      </c>
      <c r="N15" s="1347">
        <v>6556</v>
      </c>
      <c r="O15" s="1347">
        <v>6774</v>
      </c>
      <c r="P15" s="1347">
        <v>8404</v>
      </c>
      <c r="Q15" s="1347">
        <v>7456</v>
      </c>
      <c r="R15" s="1347">
        <v>6685</v>
      </c>
      <c r="S15" s="1347">
        <v>6006</v>
      </c>
      <c r="T15" s="1347">
        <v>6557</v>
      </c>
      <c r="U15" s="1347">
        <v>7897</v>
      </c>
      <c r="V15" s="1347">
        <v>6619</v>
      </c>
      <c r="W15" s="1347">
        <v>5237</v>
      </c>
      <c r="X15" s="1347">
        <v>3747</v>
      </c>
      <c r="Y15" s="1347">
        <v>1608</v>
      </c>
      <c r="Z15" s="1347">
        <v>495</v>
      </c>
      <c r="AA15" s="1347">
        <v>88</v>
      </c>
      <c r="AB15" s="1347">
        <v>10123</v>
      </c>
      <c r="AC15" s="1347">
        <v>66773</v>
      </c>
      <c r="AD15" s="1347">
        <v>32248</v>
      </c>
      <c r="AE15" s="1347">
        <v>17794</v>
      </c>
      <c r="AF15" s="1347">
        <v>5938</v>
      </c>
      <c r="AG15" s="1347">
        <v>69506</v>
      </c>
      <c r="AH15" s="2762">
        <v>9.2749000000000006</v>
      </c>
      <c r="AI15" s="2762">
        <v>61.178809999999999</v>
      </c>
      <c r="AJ15" s="2762">
        <v>29.546289999999999</v>
      </c>
      <c r="AK15" s="2762">
        <v>35.049109999999999</v>
      </c>
      <c r="AL15" s="2762">
        <v>16.303229999999999</v>
      </c>
      <c r="AM15" s="2762">
        <v>5.4405200000000002</v>
      </c>
      <c r="AN15" s="2762">
        <v>8.0629999999999993E-2</v>
      </c>
      <c r="AO15" s="2762">
        <v>63.682839999999999</v>
      </c>
      <c r="AP15" s="2762">
        <v>48.547890000000002</v>
      </c>
      <c r="AQ15" s="2762">
        <v>48.722799999999999</v>
      </c>
    </row>
    <row r="16" spans="1:43">
      <c r="A16">
        <v>1335</v>
      </c>
      <c r="B16">
        <v>1</v>
      </c>
      <c r="C16">
        <v>28106</v>
      </c>
      <c r="D16">
        <v>0</v>
      </c>
      <c r="E16" s="93" t="s">
        <v>23</v>
      </c>
      <c r="F16" s="1347">
        <v>94791</v>
      </c>
      <c r="G16" s="1347">
        <v>2594</v>
      </c>
      <c r="H16" s="1347">
        <v>2806</v>
      </c>
      <c r="I16" s="1347">
        <v>3256</v>
      </c>
      <c r="J16" s="1347">
        <v>3515</v>
      </c>
      <c r="K16" s="1347">
        <v>4653</v>
      </c>
      <c r="L16" s="1347">
        <v>4769</v>
      </c>
      <c r="M16" s="1347">
        <v>4484</v>
      </c>
      <c r="N16" s="1347">
        <v>4645</v>
      </c>
      <c r="O16" s="1347">
        <v>5413</v>
      </c>
      <c r="P16" s="1347">
        <v>7062</v>
      </c>
      <c r="Q16" s="1347">
        <v>6602</v>
      </c>
      <c r="R16" s="1347">
        <v>6163</v>
      </c>
      <c r="S16" s="1347">
        <v>5660</v>
      </c>
      <c r="T16" s="1347">
        <v>6578</v>
      </c>
      <c r="U16" s="1347">
        <v>8132</v>
      </c>
      <c r="V16" s="1347">
        <v>6811</v>
      </c>
      <c r="W16" s="1347">
        <v>5475</v>
      </c>
      <c r="X16" s="1347">
        <v>3935</v>
      </c>
      <c r="Y16" s="1347">
        <v>1702</v>
      </c>
      <c r="Z16" s="1347">
        <v>475</v>
      </c>
      <c r="AA16" s="1347">
        <v>61</v>
      </c>
      <c r="AB16" s="1347">
        <v>8656</v>
      </c>
      <c r="AC16" s="1347">
        <v>52966</v>
      </c>
      <c r="AD16" s="1347">
        <v>33169</v>
      </c>
      <c r="AE16" s="1347">
        <v>18459</v>
      </c>
      <c r="AF16" s="1347">
        <v>6173</v>
      </c>
      <c r="AG16" s="1347">
        <v>56029</v>
      </c>
      <c r="AH16" s="2762">
        <v>9.1316699999999997</v>
      </c>
      <c r="AI16" s="2762">
        <v>55.876609999999999</v>
      </c>
      <c r="AJ16" s="2762">
        <v>34.991720000000001</v>
      </c>
      <c r="AK16" s="2762">
        <v>40.96275</v>
      </c>
      <c r="AL16" s="2762">
        <v>19.473369999999999</v>
      </c>
      <c r="AM16" s="2762">
        <v>6.5122200000000001</v>
      </c>
      <c r="AN16" s="2762">
        <v>6.4350000000000004E-2</v>
      </c>
      <c r="AO16" s="2762">
        <v>59.107930000000003</v>
      </c>
      <c r="AP16" s="2762">
        <v>51.395600000000002</v>
      </c>
      <c r="AQ16" s="2762">
        <v>53.04186</v>
      </c>
    </row>
    <row r="17" spans="1:43">
      <c r="A17">
        <v>1336</v>
      </c>
      <c r="B17">
        <v>1</v>
      </c>
      <c r="C17">
        <v>28107</v>
      </c>
      <c r="D17">
        <v>0</v>
      </c>
      <c r="E17" s="93" t="s">
        <v>24</v>
      </c>
      <c r="F17" s="1347">
        <v>158719</v>
      </c>
      <c r="G17" s="1347">
        <v>5325</v>
      </c>
      <c r="H17" s="1347">
        <v>5915</v>
      </c>
      <c r="I17" s="1347">
        <v>6131</v>
      </c>
      <c r="J17" s="1347">
        <v>6930</v>
      </c>
      <c r="K17" s="1347">
        <v>7379</v>
      </c>
      <c r="L17" s="1347">
        <v>6389</v>
      </c>
      <c r="M17" s="1347">
        <v>7264</v>
      </c>
      <c r="N17" s="1347">
        <v>8149</v>
      </c>
      <c r="O17" s="1347">
        <v>9713</v>
      </c>
      <c r="P17" s="1347">
        <v>11690</v>
      </c>
      <c r="Q17" s="1347">
        <v>10922</v>
      </c>
      <c r="R17" s="1347">
        <v>10297</v>
      </c>
      <c r="S17" s="1347">
        <v>9815</v>
      </c>
      <c r="T17" s="1347">
        <v>10900</v>
      </c>
      <c r="U17" s="1347">
        <v>13872</v>
      </c>
      <c r="V17" s="1347">
        <v>11140</v>
      </c>
      <c r="W17" s="1347">
        <v>8245</v>
      </c>
      <c r="X17" s="1347">
        <v>5485</v>
      </c>
      <c r="Y17" s="1347">
        <v>2446</v>
      </c>
      <c r="Z17" s="1347">
        <v>625</v>
      </c>
      <c r="AA17" s="1347">
        <v>87</v>
      </c>
      <c r="AB17" s="1347">
        <v>17371</v>
      </c>
      <c r="AC17" s="1347">
        <v>88548</v>
      </c>
      <c r="AD17" s="1347">
        <v>52800</v>
      </c>
      <c r="AE17" s="1347">
        <v>28028</v>
      </c>
      <c r="AF17" s="1347">
        <v>8643</v>
      </c>
      <c r="AG17" s="1347">
        <v>92518</v>
      </c>
      <c r="AH17" s="2762">
        <v>10.9445</v>
      </c>
      <c r="AI17" s="2762">
        <v>55.789160000000003</v>
      </c>
      <c r="AJ17" s="2762">
        <v>33.26634</v>
      </c>
      <c r="AK17" s="2762">
        <v>39.450220000000002</v>
      </c>
      <c r="AL17" s="2762">
        <v>17.65888</v>
      </c>
      <c r="AM17" s="2762">
        <v>5.4454700000000003</v>
      </c>
      <c r="AN17" s="2762">
        <v>5.4809999999999998E-2</v>
      </c>
      <c r="AO17" s="2762">
        <v>58.290439999999997</v>
      </c>
      <c r="AP17" s="2762">
        <v>50.047910000000002</v>
      </c>
      <c r="AQ17" s="2762">
        <v>51.924280000000003</v>
      </c>
    </row>
    <row r="18" spans="1:43">
      <c r="A18">
        <v>1337</v>
      </c>
      <c r="B18">
        <v>1</v>
      </c>
      <c r="C18">
        <v>28108</v>
      </c>
      <c r="D18">
        <v>0</v>
      </c>
      <c r="E18" s="93" t="s">
        <v>25</v>
      </c>
      <c r="F18" s="1347">
        <v>215302</v>
      </c>
      <c r="G18" s="1347">
        <v>8201</v>
      </c>
      <c r="H18" s="1347">
        <v>9857</v>
      </c>
      <c r="I18" s="1347">
        <v>9857</v>
      </c>
      <c r="J18" s="1347">
        <v>9726</v>
      </c>
      <c r="K18" s="1347">
        <v>9094</v>
      </c>
      <c r="L18" s="1347">
        <v>8458</v>
      </c>
      <c r="M18" s="1347">
        <v>10114</v>
      </c>
      <c r="N18" s="1347">
        <v>12415</v>
      </c>
      <c r="O18" s="1347">
        <v>13862</v>
      </c>
      <c r="P18" s="1347">
        <v>16700</v>
      </c>
      <c r="Q18" s="1347">
        <v>14623</v>
      </c>
      <c r="R18" s="1347">
        <v>13194</v>
      </c>
      <c r="S18" s="1347">
        <v>12400</v>
      </c>
      <c r="T18" s="1347">
        <v>13818</v>
      </c>
      <c r="U18" s="1347">
        <v>16616</v>
      </c>
      <c r="V18" s="1347">
        <v>13784</v>
      </c>
      <c r="W18" s="1347">
        <v>10576</v>
      </c>
      <c r="X18" s="1347">
        <v>7493</v>
      </c>
      <c r="Y18" s="1347">
        <v>3403</v>
      </c>
      <c r="Z18" s="1347">
        <v>964</v>
      </c>
      <c r="AA18" s="1347">
        <v>147</v>
      </c>
      <c r="AB18" s="1347">
        <v>27915</v>
      </c>
      <c r="AC18" s="1347">
        <v>120586</v>
      </c>
      <c r="AD18" s="1347">
        <v>66801</v>
      </c>
      <c r="AE18" s="1347">
        <v>36367</v>
      </c>
      <c r="AF18" s="1347">
        <v>12007</v>
      </c>
      <c r="AG18" s="1347">
        <v>124678</v>
      </c>
      <c r="AH18" s="2762">
        <v>12.96551</v>
      </c>
      <c r="AI18" s="2762">
        <v>56.007840000000002</v>
      </c>
      <c r="AJ18" s="2762">
        <v>31.02665</v>
      </c>
      <c r="AK18" s="2762">
        <v>36.786000000000001</v>
      </c>
      <c r="AL18" s="2762">
        <v>16.891159999999999</v>
      </c>
      <c r="AM18" s="2762">
        <v>5.5768199999999997</v>
      </c>
      <c r="AN18" s="2762">
        <v>6.8279999999999993E-2</v>
      </c>
      <c r="AO18" s="2762">
        <v>57.908430000000003</v>
      </c>
      <c r="AP18" s="2762">
        <v>48.565429999999999</v>
      </c>
      <c r="AQ18" s="2762">
        <v>49.801189999999998</v>
      </c>
    </row>
    <row r="19" spans="1:43">
      <c r="A19">
        <v>1338</v>
      </c>
      <c r="B19">
        <v>1</v>
      </c>
      <c r="C19">
        <v>28109</v>
      </c>
      <c r="D19">
        <v>0</v>
      </c>
      <c r="E19" s="93" t="s">
        <v>184</v>
      </c>
      <c r="F19" s="1347">
        <v>210492</v>
      </c>
      <c r="G19" s="1347">
        <v>6610</v>
      </c>
      <c r="H19" s="1347">
        <v>8410</v>
      </c>
      <c r="I19" s="1347">
        <v>10059</v>
      </c>
      <c r="J19" s="1347">
        <v>10318</v>
      </c>
      <c r="K19" s="1347">
        <v>9300</v>
      </c>
      <c r="L19" s="1347">
        <v>7895</v>
      </c>
      <c r="M19" s="1347">
        <v>8555</v>
      </c>
      <c r="N19" s="1347">
        <v>10448</v>
      </c>
      <c r="O19" s="1347">
        <v>13050</v>
      </c>
      <c r="P19" s="1347">
        <v>16687</v>
      </c>
      <c r="Q19" s="1347">
        <v>14865</v>
      </c>
      <c r="R19" s="1347">
        <v>13712</v>
      </c>
      <c r="S19" s="1347">
        <v>13165</v>
      </c>
      <c r="T19" s="1347">
        <v>14650</v>
      </c>
      <c r="U19" s="1347">
        <v>17764</v>
      </c>
      <c r="V19" s="1347">
        <v>14233</v>
      </c>
      <c r="W19" s="1347">
        <v>10213</v>
      </c>
      <c r="X19" s="1347">
        <v>6494</v>
      </c>
      <c r="Y19" s="1347">
        <v>3013</v>
      </c>
      <c r="Z19" s="1347">
        <v>906</v>
      </c>
      <c r="AA19" s="1347">
        <v>145</v>
      </c>
      <c r="AB19" s="1347">
        <v>25079</v>
      </c>
      <c r="AC19" s="1347">
        <v>117995</v>
      </c>
      <c r="AD19" s="1347">
        <v>67418</v>
      </c>
      <c r="AE19" s="1347">
        <v>35004</v>
      </c>
      <c r="AF19" s="1347">
        <v>10558</v>
      </c>
      <c r="AG19" s="1347">
        <v>122327</v>
      </c>
      <c r="AH19" s="2762">
        <v>11.91447</v>
      </c>
      <c r="AI19" s="2762">
        <v>56.056759999999997</v>
      </c>
      <c r="AJ19" s="2762">
        <v>32.028770000000002</v>
      </c>
      <c r="AK19" s="2762">
        <v>38.283169999999998</v>
      </c>
      <c r="AL19" s="2762">
        <v>16.62961</v>
      </c>
      <c r="AM19" s="2762">
        <v>5.0158699999999996</v>
      </c>
      <c r="AN19" s="2762">
        <v>6.8890000000000007E-2</v>
      </c>
      <c r="AO19" s="2762">
        <v>58.114800000000002</v>
      </c>
      <c r="AP19" s="2762">
        <v>49.35895</v>
      </c>
      <c r="AQ19" s="2762">
        <v>51.221080000000001</v>
      </c>
    </row>
    <row r="20" spans="1:43">
      <c r="A20">
        <v>1339</v>
      </c>
      <c r="B20">
        <v>1</v>
      </c>
      <c r="C20">
        <v>28110</v>
      </c>
      <c r="D20">
        <v>0</v>
      </c>
      <c r="E20" s="93" t="s">
        <v>21</v>
      </c>
      <c r="F20" s="1347">
        <v>147518</v>
      </c>
      <c r="G20" s="1347">
        <v>4959</v>
      </c>
      <c r="H20" s="1347">
        <v>4349</v>
      </c>
      <c r="I20" s="1347">
        <v>3900</v>
      </c>
      <c r="J20" s="1347">
        <v>4952</v>
      </c>
      <c r="K20" s="1347">
        <v>10950</v>
      </c>
      <c r="L20" s="1347">
        <v>11543</v>
      </c>
      <c r="M20" s="1347">
        <v>10949</v>
      </c>
      <c r="N20" s="1347">
        <v>10593</v>
      </c>
      <c r="O20" s="1347">
        <v>10717</v>
      </c>
      <c r="P20" s="1347">
        <v>11967</v>
      </c>
      <c r="Q20" s="1347">
        <v>10369</v>
      </c>
      <c r="R20" s="1347">
        <v>9079</v>
      </c>
      <c r="S20" s="1347">
        <v>7696</v>
      </c>
      <c r="T20" s="1347">
        <v>7865</v>
      </c>
      <c r="U20" s="1347">
        <v>9161</v>
      </c>
      <c r="V20" s="1347">
        <v>6890</v>
      </c>
      <c r="W20" s="1347">
        <v>5370</v>
      </c>
      <c r="X20" s="1347">
        <v>3885</v>
      </c>
      <c r="Y20" s="1347">
        <v>1811</v>
      </c>
      <c r="Z20" s="1347">
        <v>436</v>
      </c>
      <c r="AA20" s="1347">
        <v>77</v>
      </c>
      <c r="AB20" s="1347">
        <v>13208</v>
      </c>
      <c r="AC20" s="1347">
        <v>98815</v>
      </c>
      <c r="AD20" s="1347">
        <v>35495</v>
      </c>
      <c r="AE20" s="1347">
        <v>18469</v>
      </c>
      <c r="AF20" s="1347">
        <v>6209</v>
      </c>
      <c r="AG20" s="1347">
        <v>101728</v>
      </c>
      <c r="AH20" s="2762">
        <v>8.9534800000000008</v>
      </c>
      <c r="AI20" s="2762">
        <v>66.985050000000001</v>
      </c>
      <c r="AJ20" s="2762">
        <v>24.06147</v>
      </c>
      <c r="AK20" s="2762">
        <v>29.278459999999999</v>
      </c>
      <c r="AL20" s="2762">
        <v>12.519830000000001</v>
      </c>
      <c r="AM20" s="2762">
        <v>4.2089800000000004</v>
      </c>
      <c r="AN20" s="2762">
        <v>5.2200000000000003E-2</v>
      </c>
      <c r="AO20" s="2762">
        <v>68.959720000000004</v>
      </c>
      <c r="AP20" s="2762">
        <v>46.061970000000002</v>
      </c>
      <c r="AQ20" s="2762">
        <v>45.352179999999997</v>
      </c>
    </row>
    <row r="21" spans="1:43">
      <c r="A21">
        <v>1340</v>
      </c>
      <c r="B21">
        <v>1</v>
      </c>
      <c r="C21">
        <v>28111</v>
      </c>
      <c r="D21">
        <v>0</v>
      </c>
      <c r="E21" s="93" t="s">
        <v>185</v>
      </c>
      <c r="F21" s="1347">
        <v>238877</v>
      </c>
      <c r="G21" s="1347">
        <v>7614</v>
      </c>
      <c r="H21" s="1347">
        <v>9856</v>
      </c>
      <c r="I21" s="1347">
        <v>11538</v>
      </c>
      <c r="J21" s="1347">
        <v>12654</v>
      </c>
      <c r="K21" s="1347">
        <v>12117</v>
      </c>
      <c r="L21" s="1347">
        <v>9797</v>
      </c>
      <c r="M21" s="1347">
        <v>10972</v>
      </c>
      <c r="N21" s="1347">
        <v>12810</v>
      </c>
      <c r="O21" s="1347">
        <v>15563</v>
      </c>
      <c r="P21" s="1347">
        <v>18831</v>
      </c>
      <c r="Q21" s="1347">
        <v>16655</v>
      </c>
      <c r="R21" s="1347">
        <v>16288</v>
      </c>
      <c r="S21" s="1347">
        <v>16348</v>
      </c>
      <c r="T21" s="1347">
        <v>18051</v>
      </c>
      <c r="U21" s="1347">
        <v>18739</v>
      </c>
      <c r="V21" s="1347">
        <v>12838</v>
      </c>
      <c r="W21" s="1347">
        <v>8352</v>
      </c>
      <c r="X21" s="1347">
        <v>6043</v>
      </c>
      <c r="Y21" s="1347">
        <v>2925</v>
      </c>
      <c r="Z21" s="1347">
        <v>769</v>
      </c>
      <c r="AA21" s="1347">
        <v>117</v>
      </c>
      <c r="AB21" s="1347">
        <v>29008</v>
      </c>
      <c r="AC21" s="1347">
        <v>142035</v>
      </c>
      <c r="AD21" s="1347">
        <v>67834</v>
      </c>
      <c r="AE21" s="1347">
        <v>31044</v>
      </c>
      <c r="AF21" s="1347">
        <v>9854</v>
      </c>
      <c r="AG21" s="1347">
        <v>147432</v>
      </c>
      <c r="AH21" s="2762">
        <v>12.14349</v>
      </c>
      <c r="AI21" s="2762">
        <v>59.459470000000003</v>
      </c>
      <c r="AJ21" s="2762">
        <v>28.397040000000001</v>
      </c>
      <c r="AK21" s="2762">
        <v>35.240729999999999</v>
      </c>
      <c r="AL21" s="2762">
        <v>12.995810000000001</v>
      </c>
      <c r="AM21" s="2762">
        <v>4.12514</v>
      </c>
      <c r="AN21" s="2762">
        <v>4.8980000000000003E-2</v>
      </c>
      <c r="AO21" s="2762">
        <v>61.718789999999998</v>
      </c>
      <c r="AP21" s="2762">
        <v>47.596490000000003</v>
      </c>
      <c r="AQ21" s="2762">
        <v>49.392139999999998</v>
      </c>
    </row>
    <row r="22" spans="1:43">
      <c r="A22">
        <v>1341</v>
      </c>
      <c r="B22">
        <v>1</v>
      </c>
      <c r="C22">
        <v>28201</v>
      </c>
      <c r="D22">
        <v>2</v>
      </c>
      <c r="E22" s="97" t="s">
        <v>186</v>
      </c>
      <c r="F22" s="1347">
        <v>530495</v>
      </c>
      <c r="G22" s="1347">
        <v>20738</v>
      </c>
      <c r="H22" s="1347">
        <v>23681</v>
      </c>
      <c r="I22" s="1347">
        <v>25039</v>
      </c>
      <c r="J22" s="1347">
        <v>26007</v>
      </c>
      <c r="K22" s="1347">
        <v>26648</v>
      </c>
      <c r="L22" s="1347">
        <v>26366</v>
      </c>
      <c r="M22" s="1347">
        <v>27529</v>
      </c>
      <c r="N22" s="1347">
        <v>30713</v>
      </c>
      <c r="O22" s="1347">
        <v>35268</v>
      </c>
      <c r="P22" s="1347">
        <v>43532</v>
      </c>
      <c r="Q22" s="1347">
        <v>37222</v>
      </c>
      <c r="R22" s="1347">
        <v>33463</v>
      </c>
      <c r="S22" s="1347">
        <v>29754</v>
      </c>
      <c r="T22" s="1347">
        <v>32341</v>
      </c>
      <c r="U22" s="1347">
        <v>38154</v>
      </c>
      <c r="V22" s="1347">
        <v>30181</v>
      </c>
      <c r="W22" s="1347">
        <v>21414</v>
      </c>
      <c r="X22" s="1347">
        <v>14207</v>
      </c>
      <c r="Y22" s="1347">
        <v>6282</v>
      </c>
      <c r="Z22" s="1347">
        <v>1712</v>
      </c>
      <c r="AA22" s="1347">
        <v>244</v>
      </c>
      <c r="AB22" s="1347">
        <v>69458</v>
      </c>
      <c r="AC22" s="1347">
        <v>316502</v>
      </c>
      <c r="AD22" s="1347">
        <v>144535</v>
      </c>
      <c r="AE22" s="1347">
        <v>74040</v>
      </c>
      <c r="AF22" s="1347">
        <v>22445</v>
      </c>
      <c r="AG22" s="1347">
        <v>322836</v>
      </c>
      <c r="AH22" s="2762">
        <v>13.09305</v>
      </c>
      <c r="AI22" s="2762">
        <v>59.661639999999998</v>
      </c>
      <c r="AJ22" s="2762">
        <v>27.24531</v>
      </c>
      <c r="AK22" s="2762">
        <v>32.854030000000002</v>
      </c>
      <c r="AL22" s="2762">
        <v>13.95678</v>
      </c>
      <c r="AM22" s="2762">
        <v>4.23095</v>
      </c>
      <c r="AN22" s="2762">
        <v>4.5990000000000003E-2</v>
      </c>
      <c r="AO22" s="2762">
        <v>60.855620000000002</v>
      </c>
      <c r="AP22" s="2762">
        <v>46.625790000000002</v>
      </c>
      <c r="AQ22" s="2762">
        <v>47.683010000000003</v>
      </c>
    </row>
    <row r="23" spans="1:43">
      <c r="A23">
        <v>1342</v>
      </c>
      <c r="B23">
        <v>1</v>
      </c>
      <c r="C23">
        <v>28202</v>
      </c>
      <c r="D23">
        <v>2</v>
      </c>
      <c r="E23" s="97" t="s">
        <v>187</v>
      </c>
      <c r="F23" s="1347">
        <v>459593</v>
      </c>
      <c r="G23" s="1347">
        <v>16683</v>
      </c>
      <c r="H23" s="1347">
        <v>16266</v>
      </c>
      <c r="I23" s="1347">
        <v>16742</v>
      </c>
      <c r="J23" s="1347">
        <v>17870</v>
      </c>
      <c r="K23" s="1347">
        <v>22202</v>
      </c>
      <c r="L23" s="1347">
        <v>25510</v>
      </c>
      <c r="M23" s="1347">
        <v>25355</v>
      </c>
      <c r="N23" s="1347">
        <v>26914</v>
      </c>
      <c r="O23" s="1347">
        <v>30246</v>
      </c>
      <c r="P23" s="1347">
        <v>37208</v>
      </c>
      <c r="Q23" s="1347">
        <v>34045</v>
      </c>
      <c r="R23" s="1347">
        <v>29246</v>
      </c>
      <c r="S23" s="1347">
        <v>25365</v>
      </c>
      <c r="T23" s="1347">
        <v>28917</v>
      </c>
      <c r="U23" s="1347">
        <v>35535</v>
      </c>
      <c r="V23" s="1347">
        <v>29171</v>
      </c>
      <c r="W23" s="1347">
        <v>21597</v>
      </c>
      <c r="X23" s="1347">
        <v>13391</v>
      </c>
      <c r="Y23" s="1347">
        <v>5615</v>
      </c>
      <c r="Z23" s="1347">
        <v>1475</v>
      </c>
      <c r="AA23" s="1347">
        <v>240</v>
      </c>
      <c r="AB23" s="1347">
        <v>49691</v>
      </c>
      <c r="AC23" s="1347">
        <v>273961</v>
      </c>
      <c r="AD23" s="1347">
        <v>135941</v>
      </c>
      <c r="AE23" s="1347">
        <v>71489</v>
      </c>
      <c r="AF23" s="1347">
        <v>20721</v>
      </c>
      <c r="AG23" s="1347">
        <v>285008</v>
      </c>
      <c r="AH23" s="2762">
        <v>10.811959999999999</v>
      </c>
      <c r="AI23" s="2762">
        <v>59.609479999999998</v>
      </c>
      <c r="AJ23" s="2762">
        <v>29.57856</v>
      </c>
      <c r="AK23" s="2762">
        <v>35.097580000000001</v>
      </c>
      <c r="AL23" s="2762">
        <v>15.55485</v>
      </c>
      <c r="AM23" s="2762">
        <v>4.5085499999999996</v>
      </c>
      <c r="AN23" s="2762">
        <v>5.2220000000000003E-2</v>
      </c>
      <c r="AO23" s="2762">
        <v>62.013129999999997</v>
      </c>
      <c r="AP23" s="2762">
        <v>48.407119999999999</v>
      </c>
      <c r="AQ23" s="2762">
        <v>49.297739999999997</v>
      </c>
    </row>
    <row r="24" spans="1:43">
      <c r="A24">
        <v>1343</v>
      </c>
      <c r="B24">
        <v>1</v>
      </c>
      <c r="C24">
        <v>28203</v>
      </c>
      <c r="D24">
        <v>2</v>
      </c>
      <c r="E24" s="97" t="s">
        <v>188</v>
      </c>
      <c r="F24" s="1347">
        <v>303601</v>
      </c>
      <c r="G24" s="1347">
        <v>13949</v>
      </c>
      <c r="H24" s="1347">
        <v>14004</v>
      </c>
      <c r="I24" s="1347">
        <v>13206</v>
      </c>
      <c r="J24" s="1347">
        <v>13441</v>
      </c>
      <c r="K24" s="1347">
        <v>13656</v>
      </c>
      <c r="L24" s="1347">
        <v>15543</v>
      </c>
      <c r="M24" s="1347">
        <v>17673</v>
      </c>
      <c r="N24" s="1347">
        <v>19024</v>
      </c>
      <c r="O24" s="1347">
        <v>20443</v>
      </c>
      <c r="P24" s="1347">
        <v>24193</v>
      </c>
      <c r="Q24" s="1347">
        <v>21632</v>
      </c>
      <c r="R24" s="1347">
        <v>18878</v>
      </c>
      <c r="S24" s="1347">
        <v>16296</v>
      </c>
      <c r="T24" s="1347">
        <v>17973</v>
      </c>
      <c r="U24" s="1347">
        <v>21757</v>
      </c>
      <c r="V24" s="1347">
        <v>17294</v>
      </c>
      <c r="W24" s="1347">
        <v>12182</v>
      </c>
      <c r="X24" s="1347">
        <v>7947</v>
      </c>
      <c r="Y24" s="1347">
        <v>3518</v>
      </c>
      <c r="Z24" s="1347">
        <v>853</v>
      </c>
      <c r="AA24" s="1347">
        <v>139</v>
      </c>
      <c r="AB24" s="1347">
        <v>41159</v>
      </c>
      <c r="AC24" s="1347">
        <v>180779</v>
      </c>
      <c r="AD24" s="1347">
        <v>81663</v>
      </c>
      <c r="AE24" s="1347">
        <v>41933</v>
      </c>
      <c r="AF24" s="1347">
        <v>12457</v>
      </c>
      <c r="AG24" s="1347">
        <v>185311</v>
      </c>
      <c r="AH24" s="2762">
        <v>13.556940000000001</v>
      </c>
      <c r="AI24" s="2762">
        <v>59.544930000000001</v>
      </c>
      <c r="AJ24" s="2762">
        <v>26.898129999999998</v>
      </c>
      <c r="AK24" s="2762">
        <v>32.265700000000002</v>
      </c>
      <c r="AL24" s="2762">
        <v>13.81188</v>
      </c>
      <c r="AM24" s="2762">
        <v>4.1030800000000003</v>
      </c>
      <c r="AN24" s="2762">
        <v>4.5780000000000001E-2</v>
      </c>
      <c r="AO24" s="2762">
        <v>61.037680000000002</v>
      </c>
      <c r="AP24" s="2762">
        <v>46.333410000000001</v>
      </c>
      <c r="AQ24" s="2762">
        <v>47.28257</v>
      </c>
    </row>
    <row r="25" spans="1:43">
      <c r="A25">
        <v>1344</v>
      </c>
      <c r="B25">
        <v>1</v>
      </c>
      <c r="C25">
        <v>28204</v>
      </c>
      <c r="D25">
        <v>2</v>
      </c>
      <c r="E25" s="97" t="s">
        <v>189</v>
      </c>
      <c r="F25" s="1347">
        <v>485587</v>
      </c>
      <c r="G25" s="1347">
        <v>19452</v>
      </c>
      <c r="H25" s="1347">
        <v>22082</v>
      </c>
      <c r="I25" s="1347">
        <v>23574</v>
      </c>
      <c r="J25" s="1347">
        <v>26036</v>
      </c>
      <c r="K25" s="1347">
        <v>26337</v>
      </c>
      <c r="L25" s="1347">
        <v>22447</v>
      </c>
      <c r="M25" s="1347">
        <v>24841</v>
      </c>
      <c r="N25" s="1347">
        <v>28979</v>
      </c>
      <c r="O25" s="1347">
        <v>34295</v>
      </c>
      <c r="P25" s="1347">
        <v>42666</v>
      </c>
      <c r="Q25" s="1347">
        <v>38298</v>
      </c>
      <c r="R25" s="1347">
        <v>31537</v>
      </c>
      <c r="S25" s="1347">
        <v>25802</v>
      </c>
      <c r="T25" s="1347">
        <v>26502</v>
      </c>
      <c r="U25" s="1347">
        <v>31787</v>
      </c>
      <c r="V25" s="1347">
        <v>24003</v>
      </c>
      <c r="W25" s="1347">
        <v>17768</v>
      </c>
      <c r="X25" s="1347">
        <v>12059</v>
      </c>
      <c r="Y25" s="1347">
        <v>5532</v>
      </c>
      <c r="Z25" s="1347">
        <v>1379</v>
      </c>
      <c r="AA25" s="1347">
        <v>211</v>
      </c>
      <c r="AB25" s="1347">
        <v>65108</v>
      </c>
      <c r="AC25" s="1347">
        <v>301238</v>
      </c>
      <c r="AD25" s="1347">
        <v>119241</v>
      </c>
      <c r="AE25" s="1347">
        <v>60952</v>
      </c>
      <c r="AF25" s="1347">
        <v>19181</v>
      </c>
      <c r="AG25" s="1347">
        <v>301704</v>
      </c>
      <c r="AH25" s="2762">
        <v>13.408099999999999</v>
      </c>
      <c r="AI25" s="2762">
        <v>62.035850000000003</v>
      </c>
      <c r="AJ25" s="2762">
        <v>24.556049999999999</v>
      </c>
      <c r="AK25" s="2762">
        <v>29.869620000000001</v>
      </c>
      <c r="AL25" s="2762">
        <v>12.55223</v>
      </c>
      <c r="AM25" s="2762">
        <v>3.9500600000000001</v>
      </c>
      <c r="AN25" s="2762">
        <v>4.3450000000000003E-2</v>
      </c>
      <c r="AO25" s="2762">
        <v>62.131810000000002</v>
      </c>
      <c r="AP25" s="2762">
        <v>45.556049999999999</v>
      </c>
      <c r="AQ25" s="2762">
        <v>46.785220000000002</v>
      </c>
    </row>
    <row r="26" spans="1:43">
      <c r="A26">
        <v>1345</v>
      </c>
      <c r="B26">
        <v>1</v>
      </c>
      <c r="C26">
        <v>28205</v>
      </c>
      <c r="D26">
        <v>2</v>
      </c>
      <c r="E26" s="97" t="s">
        <v>190</v>
      </c>
      <c r="F26" s="1347">
        <v>41236</v>
      </c>
      <c r="G26" s="1347">
        <v>1234</v>
      </c>
      <c r="H26" s="1347">
        <v>1433</v>
      </c>
      <c r="I26" s="1347">
        <v>1679</v>
      </c>
      <c r="J26" s="1347">
        <v>1640</v>
      </c>
      <c r="K26" s="1347">
        <v>1371</v>
      </c>
      <c r="L26" s="1347">
        <v>1513</v>
      </c>
      <c r="M26" s="1347">
        <v>1561</v>
      </c>
      <c r="N26" s="1347">
        <v>1942</v>
      </c>
      <c r="O26" s="1347">
        <v>2475</v>
      </c>
      <c r="P26" s="1347">
        <v>2903</v>
      </c>
      <c r="Q26" s="1347">
        <v>2689</v>
      </c>
      <c r="R26" s="1347">
        <v>2696</v>
      </c>
      <c r="S26" s="1347">
        <v>2809</v>
      </c>
      <c r="T26" s="1347">
        <v>3376</v>
      </c>
      <c r="U26" s="1347">
        <v>3975</v>
      </c>
      <c r="V26" s="1347">
        <v>2714</v>
      </c>
      <c r="W26" s="1347">
        <v>2134</v>
      </c>
      <c r="X26" s="1347">
        <v>1797</v>
      </c>
      <c r="Y26" s="1347">
        <v>968</v>
      </c>
      <c r="Z26" s="1347">
        <v>277</v>
      </c>
      <c r="AA26" s="1347">
        <v>50</v>
      </c>
      <c r="AB26" s="1347">
        <v>4346</v>
      </c>
      <c r="AC26" s="1347">
        <v>21599</v>
      </c>
      <c r="AD26" s="1347">
        <v>15291</v>
      </c>
      <c r="AE26" s="1347">
        <v>7940</v>
      </c>
      <c r="AF26" s="1347">
        <v>3092</v>
      </c>
      <c r="AG26" s="1347">
        <v>23335</v>
      </c>
      <c r="AH26" s="2762">
        <v>10.53933</v>
      </c>
      <c r="AI26" s="2762">
        <v>52.378990000000002</v>
      </c>
      <c r="AJ26" s="2762">
        <v>37.081679999999999</v>
      </c>
      <c r="AK26" s="2762">
        <v>43.893689999999999</v>
      </c>
      <c r="AL26" s="2762">
        <v>19.255019999999998</v>
      </c>
      <c r="AM26" s="2762">
        <v>7.4983000000000004</v>
      </c>
      <c r="AN26" s="2762">
        <v>0.12125</v>
      </c>
      <c r="AO26" s="2762">
        <v>56.588900000000002</v>
      </c>
      <c r="AP26" s="2762">
        <v>52.265079999999998</v>
      </c>
      <c r="AQ26" s="2762">
        <v>55.295679999999997</v>
      </c>
    </row>
    <row r="27" spans="1:43">
      <c r="A27">
        <v>1346</v>
      </c>
      <c r="B27">
        <v>1</v>
      </c>
      <c r="C27">
        <v>28206</v>
      </c>
      <c r="D27">
        <v>2</v>
      </c>
      <c r="E27" s="97" t="s">
        <v>191</v>
      </c>
      <c r="F27" s="1347">
        <v>93922</v>
      </c>
      <c r="G27" s="1347">
        <v>3168</v>
      </c>
      <c r="H27" s="1347">
        <v>3922</v>
      </c>
      <c r="I27" s="1347">
        <v>4365</v>
      </c>
      <c r="J27" s="1347">
        <v>4444</v>
      </c>
      <c r="K27" s="1347">
        <v>3675</v>
      </c>
      <c r="L27" s="1347">
        <v>3053</v>
      </c>
      <c r="M27" s="1347">
        <v>3570</v>
      </c>
      <c r="N27" s="1347">
        <v>4837</v>
      </c>
      <c r="O27" s="1347">
        <v>6037</v>
      </c>
      <c r="P27" s="1347">
        <v>8137</v>
      </c>
      <c r="Q27" s="1347">
        <v>7658</v>
      </c>
      <c r="R27" s="1347">
        <v>6704</v>
      </c>
      <c r="S27" s="1347">
        <v>5898</v>
      </c>
      <c r="T27" s="1347">
        <v>6015</v>
      </c>
      <c r="U27" s="1347">
        <v>7300</v>
      </c>
      <c r="V27" s="1347">
        <v>5640</v>
      </c>
      <c r="W27" s="1347">
        <v>4289</v>
      </c>
      <c r="X27" s="1347">
        <v>3117</v>
      </c>
      <c r="Y27" s="1347">
        <v>1574</v>
      </c>
      <c r="Z27" s="1347">
        <v>442</v>
      </c>
      <c r="AA27" s="1347">
        <v>77</v>
      </c>
      <c r="AB27" s="1347">
        <v>11455</v>
      </c>
      <c r="AC27" s="1347">
        <v>54013</v>
      </c>
      <c r="AD27" s="1347">
        <v>28454</v>
      </c>
      <c r="AE27" s="1347">
        <v>15139</v>
      </c>
      <c r="AF27" s="1347">
        <v>5210</v>
      </c>
      <c r="AG27" s="1347">
        <v>55584</v>
      </c>
      <c r="AH27" s="2762">
        <v>12.196289999999999</v>
      </c>
      <c r="AI27" s="2762">
        <v>57.508360000000003</v>
      </c>
      <c r="AJ27" s="2762">
        <v>30.295349999999999</v>
      </c>
      <c r="AK27" s="2762">
        <v>36.575029999999998</v>
      </c>
      <c r="AL27" s="2762">
        <v>16.118690000000001</v>
      </c>
      <c r="AM27" s="2762">
        <v>5.5471599999999999</v>
      </c>
      <c r="AN27" s="2762">
        <v>8.1979999999999997E-2</v>
      </c>
      <c r="AO27" s="2762">
        <v>59.181019999999997</v>
      </c>
      <c r="AP27" s="2762">
        <v>49.258960000000002</v>
      </c>
      <c r="AQ27" s="2762">
        <v>51.079360000000001</v>
      </c>
    </row>
    <row r="28" spans="1:43">
      <c r="A28">
        <v>1347</v>
      </c>
      <c r="B28">
        <v>1</v>
      </c>
      <c r="C28">
        <v>28207</v>
      </c>
      <c r="D28">
        <v>2</v>
      </c>
      <c r="E28" s="97" t="s">
        <v>192</v>
      </c>
      <c r="F28" s="1347">
        <v>198138</v>
      </c>
      <c r="G28" s="1347">
        <v>8639</v>
      </c>
      <c r="H28" s="1347">
        <v>9143</v>
      </c>
      <c r="I28" s="1347">
        <v>9377</v>
      </c>
      <c r="J28" s="1347">
        <v>9477</v>
      </c>
      <c r="K28" s="1347">
        <v>9854</v>
      </c>
      <c r="L28" s="1347">
        <v>9593</v>
      </c>
      <c r="M28" s="1347">
        <v>10771</v>
      </c>
      <c r="N28" s="1347">
        <v>11952</v>
      </c>
      <c r="O28" s="1347">
        <v>14174</v>
      </c>
      <c r="P28" s="1347">
        <v>16868</v>
      </c>
      <c r="Q28" s="1347">
        <v>14720</v>
      </c>
      <c r="R28" s="1347">
        <v>12284</v>
      </c>
      <c r="S28" s="1347">
        <v>9808</v>
      </c>
      <c r="T28" s="1347">
        <v>11000</v>
      </c>
      <c r="U28" s="1347">
        <v>13398</v>
      </c>
      <c r="V28" s="1347">
        <v>11070</v>
      </c>
      <c r="W28" s="1347">
        <v>8021</v>
      </c>
      <c r="X28" s="1347">
        <v>5054</v>
      </c>
      <c r="Y28" s="1347">
        <v>2248</v>
      </c>
      <c r="Z28" s="1347">
        <v>586</v>
      </c>
      <c r="AA28" s="1347">
        <v>101</v>
      </c>
      <c r="AB28" s="1347">
        <v>27159</v>
      </c>
      <c r="AC28" s="1347">
        <v>119501</v>
      </c>
      <c r="AD28" s="1347">
        <v>51478</v>
      </c>
      <c r="AE28" s="1347">
        <v>27080</v>
      </c>
      <c r="AF28" s="1347">
        <v>7989</v>
      </c>
      <c r="AG28" s="1347">
        <v>121024</v>
      </c>
      <c r="AH28" s="2762">
        <v>13.70711</v>
      </c>
      <c r="AI28" s="2762">
        <v>60.311999999999998</v>
      </c>
      <c r="AJ28" s="2762">
        <v>25.980879999999999</v>
      </c>
      <c r="AK28" s="2762">
        <v>30.930969999999999</v>
      </c>
      <c r="AL28" s="2762">
        <v>13.66724</v>
      </c>
      <c r="AM28" s="2762">
        <v>4.0320400000000003</v>
      </c>
      <c r="AN28" s="2762">
        <v>5.0970000000000001E-2</v>
      </c>
      <c r="AO28" s="2762">
        <v>61.080660000000002</v>
      </c>
      <c r="AP28" s="2762">
        <v>45.923879999999997</v>
      </c>
      <c r="AQ28" s="2762">
        <v>46.866590000000002</v>
      </c>
    </row>
    <row r="29" spans="1:43">
      <c r="A29">
        <v>1348</v>
      </c>
      <c r="B29">
        <v>1</v>
      </c>
      <c r="C29">
        <v>28208</v>
      </c>
      <c r="D29">
        <v>2</v>
      </c>
      <c r="E29" s="97" t="s">
        <v>193</v>
      </c>
      <c r="F29" s="1347">
        <v>28355</v>
      </c>
      <c r="G29" s="1347">
        <v>969</v>
      </c>
      <c r="H29" s="1347">
        <v>1105</v>
      </c>
      <c r="I29" s="1347">
        <v>1172</v>
      </c>
      <c r="J29" s="1347">
        <v>1086</v>
      </c>
      <c r="K29" s="1347">
        <v>1060</v>
      </c>
      <c r="L29" s="1347">
        <v>1075</v>
      </c>
      <c r="M29" s="1347">
        <v>1319</v>
      </c>
      <c r="N29" s="1347">
        <v>1483</v>
      </c>
      <c r="O29" s="1347">
        <v>1632</v>
      </c>
      <c r="P29" s="1347">
        <v>2021</v>
      </c>
      <c r="Q29" s="1347">
        <v>1702</v>
      </c>
      <c r="R29" s="1347">
        <v>1648</v>
      </c>
      <c r="S29" s="1347">
        <v>1613</v>
      </c>
      <c r="T29" s="1347">
        <v>2093</v>
      </c>
      <c r="U29" s="1347">
        <v>2753</v>
      </c>
      <c r="V29" s="1347">
        <v>2197</v>
      </c>
      <c r="W29" s="1347">
        <v>1618</v>
      </c>
      <c r="X29" s="1347">
        <v>1082</v>
      </c>
      <c r="Y29" s="1347">
        <v>508</v>
      </c>
      <c r="Z29" s="1347">
        <v>186</v>
      </c>
      <c r="AA29" s="1347">
        <v>33</v>
      </c>
      <c r="AB29" s="1347">
        <v>3246</v>
      </c>
      <c r="AC29" s="1347">
        <v>14639</v>
      </c>
      <c r="AD29" s="1347">
        <v>10470</v>
      </c>
      <c r="AE29" s="1347">
        <v>5624</v>
      </c>
      <c r="AF29" s="1347">
        <v>1809</v>
      </c>
      <c r="AG29" s="1347">
        <v>15646</v>
      </c>
      <c r="AH29" s="2762">
        <v>11.44772</v>
      </c>
      <c r="AI29" s="2762">
        <v>51.627580000000002</v>
      </c>
      <c r="AJ29" s="2762">
        <v>36.924700000000001</v>
      </c>
      <c r="AK29" s="2762">
        <v>42.613300000000002</v>
      </c>
      <c r="AL29" s="2762">
        <v>19.834240000000001</v>
      </c>
      <c r="AM29" s="2762">
        <v>6.3798300000000001</v>
      </c>
      <c r="AN29" s="2762">
        <v>0.11638</v>
      </c>
      <c r="AO29" s="2762">
        <v>55.178980000000003</v>
      </c>
      <c r="AP29" s="2762">
        <v>51.264659999999999</v>
      </c>
      <c r="AQ29" s="2762">
        <v>53.472380000000001</v>
      </c>
    </row>
    <row r="30" spans="1:43">
      <c r="A30">
        <v>1349</v>
      </c>
      <c r="B30">
        <v>1</v>
      </c>
      <c r="C30">
        <v>28209</v>
      </c>
      <c r="D30">
        <v>2</v>
      </c>
      <c r="E30" s="97" t="s">
        <v>194</v>
      </c>
      <c r="F30" s="1347">
        <v>77489</v>
      </c>
      <c r="G30" s="1347">
        <v>2640</v>
      </c>
      <c r="H30" s="1347">
        <v>3227</v>
      </c>
      <c r="I30" s="1347">
        <v>3621</v>
      </c>
      <c r="J30" s="1347">
        <v>3254</v>
      </c>
      <c r="K30" s="1347">
        <v>2278</v>
      </c>
      <c r="L30" s="1347">
        <v>2893</v>
      </c>
      <c r="M30" s="1347">
        <v>3471</v>
      </c>
      <c r="N30" s="1347">
        <v>4104</v>
      </c>
      <c r="O30" s="1347">
        <v>4593</v>
      </c>
      <c r="P30" s="1347">
        <v>5534</v>
      </c>
      <c r="Q30" s="1347">
        <v>4997</v>
      </c>
      <c r="R30" s="1347">
        <v>4960</v>
      </c>
      <c r="S30" s="1347">
        <v>5311</v>
      </c>
      <c r="T30" s="1347">
        <v>5900</v>
      </c>
      <c r="U30" s="1347">
        <v>6323</v>
      </c>
      <c r="V30" s="1347">
        <v>4883</v>
      </c>
      <c r="W30" s="1347">
        <v>3907</v>
      </c>
      <c r="X30" s="1347">
        <v>3224</v>
      </c>
      <c r="Y30" s="1347">
        <v>1727</v>
      </c>
      <c r="Z30" s="1347">
        <v>543</v>
      </c>
      <c r="AA30" s="1347">
        <v>99</v>
      </c>
      <c r="AB30" s="1347">
        <v>9488</v>
      </c>
      <c r="AC30" s="1347">
        <v>41395</v>
      </c>
      <c r="AD30" s="1347">
        <v>26606</v>
      </c>
      <c r="AE30" s="1347">
        <v>14383</v>
      </c>
      <c r="AF30" s="1347">
        <v>5593</v>
      </c>
      <c r="AG30" s="1347">
        <v>44041</v>
      </c>
      <c r="AH30" s="2762">
        <v>12.24432</v>
      </c>
      <c r="AI30" s="2762">
        <v>53.420490000000001</v>
      </c>
      <c r="AJ30" s="2762">
        <v>34.3352</v>
      </c>
      <c r="AK30" s="2762">
        <v>41.189070000000001</v>
      </c>
      <c r="AL30" s="2762">
        <v>18.561340000000001</v>
      </c>
      <c r="AM30" s="2762">
        <v>7.2178000000000004</v>
      </c>
      <c r="AN30" s="2762">
        <v>0.12776000000000001</v>
      </c>
      <c r="AO30" s="2762">
        <v>56.835160000000002</v>
      </c>
      <c r="AP30" s="2762">
        <v>50.701819999999998</v>
      </c>
      <c r="AQ30" s="2762">
        <v>52.923479999999998</v>
      </c>
    </row>
    <row r="31" spans="1:43">
      <c r="A31">
        <v>1350</v>
      </c>
      <c r="B31">
        <v>1</v>
      </c>
      <c r="C31">
        <v>28210</v>
      </c>
      <c r="D31">
        <v>2</v>
      </c>
      <c r="E31" s="97" t="s">
        <v>26</v>
      </c>
      <c r="F31" s="1347">
        <v>260878</v>
      </c>
      <c r="G31" s="1347">
        <v>9466</v>
      </c>
      <c r="H31" s="1347">
        <v>11301</v>
      </c>
      <c r="I31" s="1347">
        <v>12182</v>
      </c>
      <c r="J31" s="1347">
        <v>12854</v>
      </c>
      <c r="K31" s="1347">
        <v>12609</v>
      </c>
      <c r="L31" s="1347">
        <v>12563</v>
      </c>
      <c r="M31" s="1347">
        <v>13568</v>
      </c>
      <c r="N31" s="1347">
        <v>15117</v>
      </c>
      <c r="O31" s="1347">
        <v>17499</v>
      </c>
      <c r="P31" s="1347">
        <v>21479</v>
      </c>
      <c r="Q31" s="1347">
        <v>18135</v>
      </c>
      <c r="R31" s="1347">
        <v>15904</v>
      </c>
      <c r="S31" s="1347">
        <v>14762</v>
      </c>
      <c r="T31" s="1347">
        <v>17419</v>
      </c>
      <c r="U31" s="1347">
        <v>19961</v>
      </c>
      <c r="V31" s="1347">
        <v>15932</v>
      </c>
      <c r="W31" s="1347">
        <v>10345</v>
      </c>
      <c r="X31" s="1347">
        <v>6296</v>
      </c>
      <c r="Y31" s="1347">
        <v>2707</v>
      </c>
      <c r="Z31" s="1347">
        <v>688</v>
      </c>
      <c r="AA31" s="1347">
        <v>91</v>
      </c>
      <c r="AB31" s="1347">
        <v>32949</v>
      </c>
      <c r="AC31" s="1347">
        <v>154490</v>
      </c>
      <c r="AD31" s="1347">
        <v>73439</v>
      </c>
      <c r="AE31" s="1347">
        <v>36059</v>
      </c>
      <c r="AF31" s="1347">
        <v>9782</v>
      </c>
      <c r="AG31" s="1347">
        <v>159055</v>
      </c>
      <c r="AH31" s="2762">
        <v>12.630039999999999</v>
      </c>
      <c r="AI31" s="2762">
        <v>59.219250000000002</v>
      </c>
      <c r="AJ31" s="2762">
        <v>28.15071</v>
      </c>
      <c r="AK31" s="2762">
        <v>33.809289999999997</v>
      </c>
      <c r="AL31" s="2762">
        <v>13.82217</v>
      </c>
      <c r="AM31" s="2762">
        <v>3.7496499999999999</v>
      </c>
      <c r="AN31" s="2762">
        <v>3.4880000000000001E-2</v>
      </c>
      <c r="AO31" s="2762">
        <v>60.969110000000001</v>
      </c>
      <c r="AP31" s="2762">
        <v>46.99653</v>
      </c>
      <c r="AQ31" s="2762">
        <v>48.097819999999999</v>
      </c>
    </row>
    <row r="32" spans="1:43">
      <c r="A32">
        <v>1351</v>
      </c>
      <c r="B32">
        <v>1</v>
      </c>
      <c r="C32">
        <v>28212</v>
      </c>
      <c r="D32">
        <v>2</v>
      </c>
      <c r="E32" s="97" t="s">
        <v>195</v>
      </c>
      <c r="F32" s="1347">
        <v>45892</v>
      </c>
      <c r="G32" s="1347">
        <v>1424</v>
      </c>
      <c r="H32" s="1347">
        <v>1796</v>
      </c>
      <c r="I32" s="1347">
        <v>2004</v>
      </c>
      <c r="J32" s="1347">
        <v>2284</v>
      </c>
      <c r="K32" s="1347">
        <v>2004</v>
      </c>
      <c r="L32" s="1347">
        <v>1854</v>
      </c>
      <c r="M32" s="1347">
        <v>2075</v>
      </c>
      <c r="N32" s="1347">
        <v>2283</v>
      </c>
      <c r="O32" s="1347">
        <v>2744</v>
      </c>
      <c r="P32" s="1347">
        <v>3324</v>
      </c>
      <c r="Q32" s="1347">
        <v>3093</v>
      </c>
      <c r="R32" s="1347">
        <v>2924</v>
      </c>
      <c r="S32" s="1347">
        <v>2867</v>
      </c>
      <c r="T32" s="1347">
        <v>3402</v>
      </c>
      <c r="U32" s="1347">
        <v>3910</v>
      </c>
      <c r="V32" s="1347">
        <v>2964</v>
      </c>
      <c r="W32" s="1347">
        <v>2296</v>
      </c>
      <c r="X32" s="1347">
        <v>1651</v>
      </c>
      <c r="Y32" s="1347">
        <v>744</v>
      </c>
      <c r="Z32" s="1347">
        <v>205</v>
      </c>
      <c r="AA32" s="1347">
        <v>44</v>
      </c>
      <c r="AB32" s="1347">
        <v>5224</v>
      </c>
      <c r="AC32" s="1347">
        <v>25452</v>
      </c>
      <c r="AD32" s="1347">
        <v>15216</v>
      </c>
      <c r="AE32" s="1347">
        <v>7904</v>
      </c>
      <c r="AF32" s="1347">
        <v>2644</v>
      </c>
      <c r="AG32" s="1347">
        <v>26570</v>
      </c>
      <c r="AH32" s="2762">
        <v>11.38325</v>
      </c>
      <c r="AI32" s="2762">
        <v>55.460650000000001</v>
      </c>
      <c r="AJ32" s="2762">
        <v>33.156109999999998</v>
      </c>
      <c r="AK32" s="2762">
        <v>39.403379999999999</v>
      </c>
      <c r="AL32" s="2762">
        <v>17.223050000000001</v>
      </c>
      <c r="AM32" s="2762">
        <v>5.7613500000000002</v>
      </c>
      <c r="AN32" s="2762">
        <v>9.5880000000000007E-2</v>
      </c>
      <c r="AO32" s="2762">
        <v>57.896799999999999</v>
      </c>
      <c r="AP32" s="2762">
        <v>49.794670000000004</v>
      </c>
      <c r="AQ32" s="2762">
        <v>51.809220000000003</v>
      </c>
    </row>
    <row r="33" spans="1:43">
      <c r="A33">
        <v>1352</v>
      </c>
      <c r="B33">
        <v>1</v>
      </c>
      <c r="C33">
        <v>28213</v>
      </c>
      <c r="D33">
        <v>2</v>
      </c>
      <c r="E33" s="97" t="s">
        <v>196</v>
      </c>
      <c r="F33" s="1347">
        <v>38673</v>
      </c>
      <c r="G33" s="1347">
        <v>1266</v>
      </c>
      <c r="H33" s="1347">
        <v>1557</v>
      </c>
      <c r="I33" s="1347">
        <v>1762</v>
      </c>
      <c r="J33" s="1347">
        <v>1671</v>
      </c>
      <c r="K33" s="1347">
        <v>1470</v>
      </c>
      <c r="L33" s="1347">
        <v>1601</v>
      </c>
      <c r="M33" s="1347">
        <v>1699</v>
      </c>
      <c r="N33" s="1347">
        <v>1937</v>
      </c>
      <c r="O33" s="1347">
        <v>2296</v>
      </c>
      <c r="P33" s="1347">
        <v>2849</v>
      </c>
      <c r="Q33" s="1347">
        <v>2544</v>
      </c>
      <c r="R33" s="1347">
        <v>2545</v>
      </c>
      <c r="S33" s="1347">
        <v>2410</v>
      </c>
      <c r="T33" s="1347">
        <v>2739</v>
      </c>
      <c r="U33" s="1347">
        <v>3113</v>
      </c>
      <c r="V33" s="1347">
        <v>2637</v>
      </c>
      <c r="W33" s="1347">
        <v>2085</v>
      </c>
      <c r="X33" s="1347">
        <v>1464</v>
      </c>
      <c r="Y33" s="1347">
        <v>768</v>
      </c>
      <c r="Z33" s="1347">
        <v>223</v>
      </c>
      <c r="AA33" s="1347">
        <v>37</v>
      </c>
      <c r="AB33" s="1347">
        <v>4585</v>
      </c>
      <c r="AC33" s="1347">
        <v>21022</v>
      </c>
      <c r="AD33" s="1347">
        <v>13066</v>
      </c>
      <c r="AE33" s="1347">
        <v>7214</v>
      </c>
      <c r="AF33" s="1347">
        <v>2492</v>
      </c>
      <c r="AG33" s="1347">
        <v>22090</v>
      </c>
      <c r="AH33" s="2762">
        <v>11.85582</v>
      </c>
      <c r="AI33" s="2762">
        <v>54.358339999999998</v>
      </c>
      <c r="AJ33" s="2762">
        <v>33.785850000000003</v>
      </c>
      <c r="AK33" s="2762">
        <v>40.017580000000002</v>
      </c>
      <c r="AL33" s="2762">
        <v>18.653839999999999</v>
      </c>
      <c r="AM33" s="2762">
        <v>6.4437699999999998</v>
      </c>
      <c r="AN33" s="2762">
        <v>9.5670000000000005E-2</v>
      </c>
      <c r="AO33" s="2762">
        <v>57.119950000000003</v>
      </c>
      <c r="AP33" s="2762">
        <v>50.305889999999998</v>
      </c>
      <c r="AQ33" s="2762">
        <v>52.37041</v>
      </c>
    </row>
    <row r="34" spans="1:43">
      <c r="A34">
        <v>1353</v>
      </c>
      <c r="B34">
        <v>1</v>
      </c>
      <c r="C34">
        <v>28214</v>
      </c>
      <c r="D34">
        <v>2</v>
      </c>
      <c r="E34" s="97" t="s">
        <v>197</v>
      </c>
      <c r="F34" s="1347">
        <v>226432</v>
      </c>
      <c r="G34" s="1347">
        <v>8621</v>
      </c>
      <c r="H34" s="1347">
        <v>10098</v>
      </c>
      <c r="I34" s="1347">
        <v>10800</v>
      </c>
      <c r="J34" s="1347">
        <v>11258</v>
      </c>
      <c r="K34" s="1347">
        <v>10203</v>
      </c>
      <c r="L34" s="1347">
        <v>8291</v>
      </c>
      <c r="M34" s="1347">
        <v>9756</v>
      </c>
      <c r="N34" s="1347">
        <v>12071</v>
      </c>
      <c r="O34" s="1347">
        <v>15010</v>
      </c>
      <c r="P34" s="1347">
        <v>19509</v>
      </c>
      <c r="Q34" s="1347">
        <v>17858</v>
      </c>
      <c r="R34" s="1347">
        <v>15056</v>
      </c>
      <c r="S34" s="1347">
        <v>13070</v>
      </c>
      <c r="T34" s="1347">
        <v>13660</v>
      </c>
      <c r="U34" s="1347">
        <v>16949</v>
      </c>
      <c r="V34" s="1347">
        <v>13462</v>
      </c>
      <c r="W34" s="1347">
        <v>10013</v>
      </c>
      <c r="X34" s="1347">
        <v>6648</v>
      </c>
      <c r="Y34" s="1347">
        <v>3081</v>
      </c>
      <c r="Z34" s="1347">
        <v>865</v>
      </c>
      <c r="AA34" s="1347">
        <v>153</v>
      </c>
      <c r="AB34" s="1347">
        <v>29519</v>
      </c>
      <c r="AC34" s="1347">
        <v>132082</v>
      </c>
      <c r="AD34" s="1347">
        <v>64831</v>
      </c>
      <c r="AE34" s="1347">
        <v>34222</v>
      </c>
      <c r="AF34" s="1347">
        <v>10747</v>
      </c>
      <c r="AG34" s="1347">
        <v>134484</v>
      </c>
      <c r="AH34" s="2762">
        <v>13.036580000000001</v>
      </c>
      <c r="AI34" s="2762">
        <v>58.331859999999999</v>
      </c>
      <c r="AJ34" s="2762">
        <v>28.631550000000001</v>
      </c>
      <c r="AK34" s="2762">
        <v>34.403709999999997</v>
      </c>
      <c r="AL34" s="2762">
        <v>15.11359</v>
      </c>
      <c r="AM34" s="2762">
        <v>4.7462400000000002</v>
      </c>
      <c r="AN34" s="2762">
        <v>6.7570000000000005E-2</v>
      </c>
      <c r="AO34" s="2762">
        <v>59.392670000000003</v>
      </c>
      <c r="AP34" s="2762">
        <v>47.805160000000001</v>
      </c>
      <c r="AQ34" s="2762">
        <v>49.392000000000003</v>
      </c>
    </row>
    <row r="35" spans="1:43">
      <c r="A35">
        <v>1354</v>
      </c>
      <c r="B35">
        <v>1</v>
      </c>
      <c r="C35">
        <v>28215</v>
      </c>
      <c r="D35">
        <v>2</v>
      </c>
      <c r="E35" s="97" t="s">
        <v>198</v>
      </c>
      <c r="F35" s="1347">
        <v>75294</v>
      </c>
      <c r="G35" s="1347">
        <v>2301</v>
      </c>
      <c r="H35" s="1347">
        <v>2877</v>
      </c>
      <c r="I35" s="1347">
        <v>3059</v>
      </c>
      <c r="J35" s="1347">
        <v>3374</v>
      </c>
      <c r="K35" s="1347">
        <v>3252</v>
      </c>
      <c r="L35" s="1347">
        <v>2887</v>
      </c>
      <c r="M35" s="1347">
        <v>3231</v>
      </c>
      <c r="N35" s="1347">
        <v>3758</v>
      </c>
      <c r="O35" s="1347">
        <v>4622</v>
      </c>
      <c r="P35" s="1347">
        <v>5487</v>
      </c>
      <c r="Q35" s="1347">
        <v>4715</v>
      </c>
      <c r="R35" s="1347">
        <v>4513</v>
      </c>
      <c r="S35" s="1347">
        <v>4701</v>
      </c>
      <c r="T35" s="1347">
        <v>5810</v>
      </c>
      <c r="U35" s="1347">
        <v>6949</v>
      </c>
      <c r="V35" s="1347">
        <v>5760</v>
      </c>
      <c r="W35" s="1347">
        <v>3809</v>
      </c>
      <c r="X35" s="1347">
        <v>2508</v>
      </c>
      <c r="Y35" s="1347">
        <v>1243</v>
      </c>
      <c r="Z35" s="1347">
        <v>374</v>
      </c>
      <c r="AA35" s="1347">
        <v>64</v>
      </c>
      <c r="AB35" s="1347">
        <v>8237</v>
      </c>
      <c r="AC35" s="1347">
        <v>40540</v>
      </c>
      <c r="AD35" s="1347">
        <v>26517</v>
      </c>
      <c r="AE35" s="1347">
        <v>13758</v>
      </c>
      <c r="AF35" s="1347">
        <v>4189</v>
      </c>
      <c r="AG35" s="1347">
        <v>42976</v>
      </c>
      <c r="AH35" s="2762">
        <v>10.939780000000001</v>
      </c>
      <c r="AI35" s="2762">
        <v>53.842269999999999</v>
      </c>
      <c r="AJ35" s="2762">
        <v>35.217950000000002</v>
      </c>
      <c r="AK35" s="2762">
        <v>41.461469999999998</v>
      </c>
      <c r="AL35" s="2762">
        <v>18.272369999999999</v>
      </c>
      <c r="AM35" s="2762">
        <v>5.5635199999999996</v>
      </c>
      <c r="AN35" s="2762">
        <v>8.5000000000000006E-2</v>
      </c>
      <c r="AO35" s="2762">
        <v>57.077590000000001</v>
      </c>
      <c r="AP35" s="2762">
        <v>50.656759999999998</v>
      </c>
      <c r="AQ35" s="2762">
        <v>52.857439999999997</v>
      </c>
    </row>
    <row r="36" spans="1:43">
      <c r="A36">
        <v>1355</v>
      </c>
      <c r="B36">
        <v>1</v>
      </c>
      <c r="C36">
        <v>28216</v>
      </c>
      <c r="D36">
        <v>2</v>
      </c>
      <c r="E36" s="97" t="s">
        <v>199</v>
      </c>
      <c r="F36" s="1347">
        <v>87722</v>
      </c>
      <c r="G36" s="1347">
        <v>3241</v>
      </c>
      <c r="H36" s="1347">
        <v>3796</v>
      </c>
      <c r="I36" s="1347">
        <v>4144</v>
      </c>
      <c r="J36" s="1347">
        <v>4289</v>
      </c>
      <c r="K36" s="1347">
        <v>4202</v>
      </c>
      <c r="L36" s="1347">
        <v>4145</v>
      </c>
      <c r="M36" s="1347">
        <v>4513</v>
      </c>
      <c r="N36" s="1347">
        <v>4879</v>
      </c>
      <c r="O36" s="1347">
        <v>5659</v>
      </c>
      <c r="P36" s="1347">
        <v>6972</v>
      </c>
      <c r="Q36" s="1347">
        <v>5776</v>
      </c>
      <c r="R36" s="1347">
        <v>5311</v>
      </c>
      <c r="S36" s="1347">
        <v>5007</v>
      </c>
      <c r="T36" s="1347">
        <v>6072</v>
      </c>
      <c r="U36" s="1347">
        <v>7295</v>
      </c>
      <c r="V36" s="1347">
        <v>5441</v>
      </c>
      <c r="W36" s="1347">
        <v>3556</v>
      </c>
      <c r="X36" s="1347">
        <v>2222</v>
      </c>
      <c r="Y36" s="1347">
        <v>945</v>
      </c>
      <c r="Z36" s="1347">
        <v>226</v>
      </c>
      <c r="AA36" s="1347">
        <v>31</v>
      </c>
      <c r="AB36" s="1347">
        <v>11181</v>
      </c>
      <c r="AC36" s="1347">
        <v>50753</v>
      </c>
      <c r="AD36" s="1347">
        <v>25788</v>
      </c>
      <c r="AE36" s="1347">
        <v>12421</v>
      </c>
      <c r="AF36" s="1347">
        <v>3424</v>
      </c>
      <c r="AG36" s="1347">
        <v>52536</v>
      </c>
      <c r="AH36" s="2762">
        <v>12.745950000000001</v>
      </c>
      <c r="AI36" s="2762">
        <v>57.856639999999999</v>
      </c>
      <c r="AJ36" s="2762">
        <v>29.397410000000001</v>
      </c>
      <c r="AK36" s="2762">
        <v>35.105220000000003</v>
      </c>
      <c r="AL36" s="2762">
        <v>14.1595</v>
      </c>
      <c r="AM36" s="2762">
        <v>3.9032399999999998</v>
      </c>
      <c r="AN36" s="2762">
        <v>3.5340000000000003E-2</v>
      </c>
      <c r="AO36" s="2762">
        <v>59.889200000000002</v>
      </c>
      <c r="AP36" s="2762">
        <v>47.362729999999999</v>
      </c>
      <c r="AQ36" s="2762">
        <v>48.59046</v>
      </c>
    </row>
    <row r="37" spans="1:43">
      <c r="A37">
        <v>1356</v>
      </c>
      <c r="B37">
        <v>1</v>
      </c>
      <c r="C37">
        <v>28217</v>
      </c>
      <c r="D37">
        <v>2</v>
      </c>
      <c r="E37" s="97" t="s">
        <v>200</v>
      </c>
      <c r="F37" s="1347">
        <v>152321</v>
      </c>
      <c r="G37" s="1347">
        <v>5114</v>
      </c>
      <c r="H37" s="1347">
        <v>6359</v>
      </c>
      <c r="I37" s="1347">
        <v>6920</v>
      </c>
      <c r="J37" s="1347">
        <v>7300</v>
      </c>
      <c r="K37" s="1347">
        <v>6798</v>
      </c>
      <c r="L37" s="1347">
        <v>5312</v>
      </c>
      <c r="M37" s="1347">
        <v>6284</v>
      </c>
      <c r="N37" s="1347">
        <v>7819</v>
      </c>
      <c r="O37" s="1347">
        <v>9404</v>
      </c>
      <c r="P37" s="1347">
        <v>12622</v>
      </c>
      <c r="Q37" s="1347">
        <v>11513</v>
      </c>
      <c r="R37" s="1347">
        <v>9442</v>
      </c>
      <c r="S37" s="1347">
        <v>8157</v>
      </c>
      <c r="T37" s="1347">
        <v>9330</v>
      </c>
      <c r="U37" s="1347">
        <v>12142</v>
      </c>
      <c r="V37" s="1347">
        <v>11166</v>
      </c>
      <c r="W37" s="1347">
        <v>8553</v>
      </c>
      <c r="X37" s="1347">
        <v>5169</v>
      </c>
      <c r="Y37" s="1347">
        <v>2218</v>
      </c>
      <c r="Z37" s="1347">
        <v>592</v>
      </c>
      <c r="AA37" s="1347">
        <v>107</v>
      </c>
      <c r="AB37" s="1347">
        <v>18393</v>
      </c>
      <c r="AC37" s="1347">
        <v>84651</v>
      </c>
      <c r="AD37" s="1347">
        <v>49277</v>
      </c>
      <c r="AE37" s="1347">
        <v>27805</v>
      </c>
      <c r="AF37" s="1347">
        <v>8086</v>
      </c>
      <c r="AG37" s="1347">
        <v>86681</v>
      </c>
      <c r="AH37" s="2762">
        <v>12.07516</v>
      </c>
      <c r="AI37" s="2762">
        <v>55.574080000000002</v>
      </c>
      <c r="AJ37" s="2762">
        <v>32.350760000000001</v>
      </c>
      <c r="AK37" s="2762">
        <v>37.7059</v>
      </c>
      <c r="AL37" s="2762">
        <v>18.25421</v>
      </c>
      <c r="AM37" s="2762">
        <v>5.3085300000000002</v>
      </c>
      <c r="AN37" s="2762">
        <v>7.0250000000000007E-2</v>
      </c>
      <c r="AO37" s="2762">
        <v>56.906799999999997</v>
      </c>
      <c r="AP37" s="2762">
        <v>49.44829</v>
      </c>
      <c r="AQ37" s="2762">
        <v>50.881180000000001</v>
      </c>
    </row>
    <row r="38" spans="1:43">
      <c r="A38">
        <v>1357</v>
      </c>
      <c r="B38">
        <v>1</v>
      </c>
      <c r="C38">
        <v>28218</v>
      </c>
      <c r="D38">
        <v>2</v>
      </c>
      <c r="E38" s="97" t="s">
        <v>201</v>
      </c>
      <c r="F38" s="1347">
        <v>47562</v>
      </c>
      <c r="G38" s="1347">
        <v>1768</v>
      </c>
      <c r="H38" s="1347">
        <v>2147</v>
      </c>
      <c r="I38" s="1347">
        <v>2414</v>
      </c>
      <c r="J38" s="1347">
        <v>2442</v>
      </c>
      <c r="K38" s="1347">
        <v>2149</v>
      </c>
      <c r="L38" s="1347">
        <v>2117</v>
      </c>
      <c r="M38" s="1347">
        <v>2353</v>
      </c>
      <c r="N38" s="1347">
        <v>2642</v>
      </c>
      <c r="O38" s="1347">
        <v>3025</v>
      </c>
      <c r="P38" s="1347">
        <v>3794</v>
      </c>
      <c r="Q38" s="1347">
        <v>3169</v>
      </c>
      <c r="R38" s="1347">
        <v>2832</v>
      </c>
      <c r="S38" s="1347">
        <v>2807</v>
      </c>
      <c r="T38" s="1347">
        <v>3277</v>
      </c>
      <c r="U38" s="1347">
        <v>3595</v>
      </c>
      <c r="V38" s="1347">
        <v>2754</v>
      </c>
      <c r="W38" s="1347">
        <v>1886</v>
      </c>
      <c r="X38" s="1347">
        <v>1419</v>
      </c>
      <c r="Y38" s="1347">
        <v>726</v>
      </c>
      <c r="Z38" s="1347">
        <v>213</v>
      </c>
      <c r="AA38" s="1347">
        <v>33</v>
      </c>
      <c r="AB38" s="1347">
        <v>6329</v>
      </c>
      <c r="AC38" s="1347">
        <v>27330</v>
      </c>
      <c r="AD38" s="1347">
        <v>13903</v>
      </c>
      <c r="AE38" s="1347">
        <v>7031</v>
      </c>
      <c r="AF38" s="1347">
        <v>2391</v>
      </c>
      <c r="AG38" s="1347">
        <v>28165</v>
      </c>
      <c r="AH38" s="2762">
        <v>13.306839999999999</v>
      </c>
      <c r="AI38" s="2762">
        <v>57.461840000000002</v>
      </c>
      <c r="AJ38" s="2762">
        <v>29.23132</v>
      </c>
      <c r="AK38" s="2762">
        <v>35.133090000000003</v>
      </c>
      <c r="AL38" s="2762">
        <v>14.78281</v>
      </c>
      <c r="AM38" s="2762">
        <v>5.02712</v>
      </c>
      <c r="AN38" s="2762">
        <v>6.9379999999999997E-2</v>
      </c>
      <c r="AO38" s="2762">
        <v>59.217440000000003</v>
      </c>
      <c r="AP38" s="2762">
        <v>47.394120000000001</v>
      </c>
      <c r="AQ38" s="2762">
        <v>48.578620000000001</v>
      </c>
    </row>
    <row r="39" spans="1:43">
      <c r="A39">
        <v>1358</v>
      </c>
      <c r="B39">
        <v>1</v>
      </c>
      <c r="C39">
        <v>28219</v>
      </c>
      <c r="D39">
        <v>2</v>
      </c>
      <c r="E39" s="97" t="s">
        <v>202</v>
      </c>
      <c r="F39" s="1347">
        <v>109238</v>
      </c>
      <c r="G39" s="1347">
        <v>3868</v>
      </c>
      <c r="H39" s="1347">
        <v>5029</v>
      </c>
      <c r="I39" s="1347">
        <v>5048</v>
      </c>
      <c r="J39" s="1347">
        <v>5492</v>
      </c>
      <c r="K39" s="1347">
        <v>5961</v>
      </c>
      <c r="L39" s="1347">
        <v>4765</v>
      </c>
      <c r="M39" s="1347">
        <v>5289</v>
      </c>
      <c r="N39" s="1347">
        <v>6029</v>
      </c>
      <c r="O39" s="1347">
        <v>6564</v>
      </c>
      <c r="P39" s="1347">
        <v>7251</v>
      </c>
      <c r="Q39" s="1347">
        <v>7490</v>
      </c>
      <c r="R39" s="1347">
        <v>8793</v>
      </c>
      <c r="S39" s="1347">
        <v>8772</v>
      </c>
      <c r="T39" s="1347">
        <v>8592</v>
      </c>
      <c r="U39" s="1347">
        <v>7561</v>
      </c>
      <c r="V39" s="1347">
        <v>4957</v>
      </c>
      <c r="W39" s="1347">
        <v>3403</v>
      </c>
      <c r="X39" s="1347">
        <v>2638</v>
      </c>
      <c r="Y39" s="1347">
        <v>1357</v>
      </c>
      <c r="Z39" s="1347">
        <v>321</v>
      </c>
      <c r="AA39" s="1347">
        <v>58</v>
      </c>
      <c r="AB39" s="1347">
        <v>13945</v>
      </c>
      <c r="AC39" s="1347">
        <v>66406</v>
      </c>
      <c r="AD39" s="1347">
        <v>28887</v>
      </c>
      <c r="AE39" s="1347">
        <v>12734</v>
      </c>
      <c r="AF39" s="1347">
        <v>4374</v>
      </c>
      <c r="AG39" s="1347">
        <v>69506</v>
      </c>
      <c r="AH39" s="2762">
        <v>12.765700000000001</v>
      </c>
      <c r="AI39" s="2762">
        <v>60.790199999999999</v>
      </c>
      <c r="AJ39" s="2762">
        <v>26.444089999999999</v>
      </c>
      <c r="AK39" s="2762">
        <v>34.474269999999997</v>
      </c>
      <c r="AL39" s="2762">
        <v>11.657120000000001</v>
      </c>
      <c r="AM39" s="2762">
        <v>4.0041000000000002</v>
      </c>
      <c r="AN39" s="2762">
        <v>5.3100000000000001E-2</v>
      </c>
      <c r="AO39" s="2762">
        <v>63.628039999999999</v>
      </c>
      <c r="AP39" s="2762">
        <v>46.911110000000001</v>
      </c>
      <c r="AQ39" s="2762">
        <v>49.530189999999997</v>
      </c>
    </row>
    <row r="40" spans="1:43">
      <c r="A40">
        <v>1359</v>
      </c>
      <c r="B40">
        <v>1</v>
      </c>
      <c r="C40">
        <v>28220</v>
      </c>
      <c r="D40">
        <v>2</v>
      </c>
      <c r="E40" s="97" t="s">
        <v>203</v>
      </c>
      <c r="F40" s="1347">
        <v>42700</v>
      </c>
      <c r="G40" s="1347">
        <v>1328</v>
      </c>
      <c r="H40" s="1347">
        <v>1612</v>
      </c>
      <c r="I40" s="1347">
        <v>1656</v>
      </c>
      <c r="J40" s="1347">
        <v>1966</v>
      </c>
      <c r="K40" s="1347">
        <v>1894</v>
      </c>
      <c r="L40" s="1347">
        <v>1879</v>
      </c>
      <c r="M40" s="1347">
        <v>1950</v>
      </c>
      <c r="N40" s="1347">
        <v>2187</v>
      </c>
      <c r="O40" s="1347">
        <v>2393</v>
      </c>
      <c r="P40" s="1347">
        <v>2977</v>
      </c>
      <c r="Q40" s="1347">
        <v>2767</v>
      </c>
      <c r="R40" s="1347">
        <v>2785</v>
      </c>
      <c r="S40" s="1347">
        <v>2923</v>
      </c>
      <c r="T40" s="1347">
        <v>3429</v>
      </c>
      <c r="U40" s="1347">
        <v>3665</v>
      </c>
      <c r="V40" s="1347">
        <v>2678</v>
      </c>
      <c r="W40" s="1347">
        <v>1946</v>
      </c>
      <c r="X40" s="1347">
        <v>1519</v>
      </c>
      <c r="Y40" s="1347">
        <v>860</v>
      </c>
      <c r="Z40" s="1347">
        <v>242</v>
      </c>
      <c r="AA40" s="1347">
        <v>44</v>
      </c>
      <c r="AB40" s="1347">
        <v>4596</v>
      </c>
      <c r="AC40" s="1347">
        <v>23721</v>
      </c>
      <c r="AD40" s="1347">
        <v>14383</v>
      </c>
      <c r="AE40" s="1347">
        <v>7289</v>
      </c>
      <c r="AF40" s="1347">
        <v>2665</v>
      </c>
      <c r="AG40" s="1347">
        <v>25184</v>
      </c>
      <c r="AH40" s="2762">
        <v>10.76347</v>
      </c>
      <c r="AI40" s="2762">
        <v>55.552689999999998</v>
      </c>
      <c r="AJ40" s="2762">
        <v>33.683839999999996</v>
      </c>
      <c r="AK40" s="2762">
        <v>40.529269999999997</v>
      </c>
      <c r="AL40" s="2762">
        <v>17.070260000000001</v>
      </c>
      <c r="AM40" s="2762">
        <v>6.2412200000000002</v>
      </c>
      <c r="AN40" s="2762">
        <v>0.10304000000000001</v>
      </c>
      <c r="AO40" s="2762">
        <v>58.978920000000002</v>
      </c>
      <c r="AP40" s="2762">
        <v>50.261830000000003</v>
      </c>
      <c r="AQ40" s="2762">
        <v>52.641030000000001</v>
      </c>
    </row>
    <row r="41" spans="1:43">
      <c r="A41">
        <v>1360</v>
      </c>
      <c r="B41">
        <v>1</v>
      </c>
      <c r="C41">
        <v>28221</v>
      </c>
      <c r="D41">
        <v>2</v>
      </c>
      <c r="E41" s="97" t="s">
        <v>387</v>
      </c>
      <c r="F41" s="1347">
        <v>39611</v>
      </c>
      <c r="G41" s="1347">
        <v>1302</v>
      </c>
      <c r="H41" s="1347">
        <v>1587</v>
      </c>
      <c r="I41" s="1347">
        <v>1657</v>
      </c>
      <c r="J41" s="1347">
        <v>1570</v>
      </c>
      <c r="K41" s="1347">
        <v>1360</v>
      </c>
      <c r="L41" s="1347">
        <v>1526</v>
      </c>
      <c r="M41" s="1347">
        <v>1720</v>
      </c>
      <c r="N41" s="1347">
        <v>2049</v>
      </c>
      <c r="O41" s="1347">
        <v>2248</v>
      </c>
      <c r="P41" s="1347">
        <v>2602</v>
      </c>
      <c r="Q41" s="1347">
        <v>2391</v>
      </c>
      <c r="R41" s="1347">
        <v>2602</v>
      </c>
      <c r="S41" s="1347">
        <v>2881</v>
      </c>
      <c r="T41" s="1347">
        <v>3293</v>
      </c>
      <c r="U41" s="1347">
        <v>3447</v>
      </c>
      <c r="V41" s="1347">
        <v>2427</v>
      </c>
      <c r="W41" s="1347">
        <v>2027</v>
      </c>
      <c r="X41" s="1347">
        <v>1651</v>
      </c>
      <c r="Y41" s="1347">
        <v>952</v>
      </c>
      <c r="Z41" s="1347">
        <v>272</v>
      </c>
      <c r="AA41" s="1347">
        <v>47</v>
      </c>
      <c r="AB41" s="1347">
        <v>4546</v>
      </c>
      <c r="AC41" s="1347">
        <v>20949</v>
      </c>
      <c r="AD41" s="1347">
        <v>14116</v>
      </c>
      <c r="AE41" s="1347">
        <v>7376</v>
      </c>
      <c r="AF41" s="1347">
        <v>2922</v>
      </c>
      <c r="AG41" s="1347">
        <v>22672</v>
      </c>
      <c r="AH41" s="2762">
        <v>11.476610000000001</v>
      </c>
      <c r="AI41" s="2762">
        <v>52.88682</v>
      </c>
      <c r="AJ41" s="2762">
        <v>35.636569999999999</v>
      </c>
      <c r="AK41" s="2762">
        <v>42.909799999999997</v>
      </c>
      <c r="AL41" s="2762">
        <v>18.621089999999999</v>
      </c>
      <c r="AM41" s="2762">
        <v>7.3767399999999999</v>
      </c>
      <c r="AN41" s="2762">
        <v>0.11865000000000001</v>
      </c>
      <c r="AO41" s="2762">
        <v>57.236629999999998</v>
      </c>
      <c r="AP41" s="2762">
        <v>51.335099999999997</v>
      </c>
      <c r="AQ41" s="2762">
        <v>54.471870000000003</v>
      </c>
    </row>
    <row r="42" spans="1:43">
      <c r="A42">
        <v>1361</v>
      </c>
      <c r="B42">
        <v>1</v>
      </c>
      <c r="C42">
        <v>28222</v>
      </c>
      <c r="D42">
        <v>2</v>
      </c>
      <c r="E42" s="97" t="s">
        <v>27</v>
      </c>
      <c r="F42" s="1347">
        <v>22129</v>
      </c>
      <c r="G42" s="1347">
        <v>696</v>
      </c>
      <c r="H42" s="1347">
        <v>841</v>
      </c>
      <c r="I42" s="1347">
        <v>910</v>
      </c>
      <c r="J42" s="1347">
        <v>858</v>
      </c>
      <c r="K42" s="1347">
        <v>531</v>
      </c>
      <c r="L42" s="1347">
        <v>673</v>
      </c>
      <c r="M42" s="1347">
        <v>847</v>
      </c>
      <c r="N42" s="1347">
        <v>1071</v>
      </c>
      <c r="O42" s="1347">
        <v>1189</v>
      </c>
      <c r="P42" s="1347">
        <v>1349</v>
      </c>
      <c r="Q42" s="1347">
        <v>1267</v>
      </c>
      <c r="R42" s="1347">
        <v>1430</v>
      </c>
      <c r="S42" s="1347">
        <v>1711</v>
      </c>
      <c r="T42" s="1347">
        <v>1905</v>
      </c>
      <c r="U42" s="1347">
        <v>1991</v>
      </c>
      <c r="V42" s="1347">
        <v>1592</v>
      </c>
      <c r="W42" s="1347">
        <v>1257</v>
      </c>
      <c r="X42" s="1347">
        <v>1128</v>
      </c>
      <c r="Y42" s="1347">
        <v>644</v>
      </c>
      <c r="Z42" s="1347">
        <v>207</v>
      </c>
      <c r="AA42" s="1347">
        <v>32</v>
      </c>
      <c r="AB42" s="1347">
        <v>2447</v>
      </c>
      <c r="AC42" s="1347">
        <v>10926</v>
      </c>
      <c r="AD42" s="1347">
        <v>8756</v>
      </c>
      <c r="AE42" s="1347">
        <v>4860</v>
      </c>
      <c r="AF42" s="1347">
        <v>2011</v>
      </c>
      <c r="AG42" s="1347">
        <v>11973</v>
      </c>
      <c r="AH42" s="2762">
        <v>11.05789</v>
      </c>
      <c r="AI42" s="2762">
        <v>49.374119999999998</v>
      </c>
      <c r="AJ42" s="2762">
        <v>39.567990000000002</v>
      </c>
      <c r="AK42" s="2762">
        <v>47.29992</v>
      </c>
      <c r="AL42" s="2762">
        <v>21.962129999999998</v>
      </c>
      <c r="AM42" s="2762">
        <v>9.0876199999999994</v>
      </c>
      <c r="AN42" s="2762">
        <v>0.14460999999999999</v>
      </c>
      <c r="AO42" s="2762">
        <v>54.105469999999997</v>
      </c>
      <c r="AP42" s="2762">
        <v>53.519750000000002</v>
      </c>
      <c r="AQ42" s="2762">
        <v>58.074840000000002</v>
      </c>
    </row>
    <row r="43" spans="1:43">
      <c r="A43">
        <v>1362</v>
      </c>
      <c r="B43">
        <v>1</v>
      </c>
      <c r="C43">
        <v>28223</v>
      </c>
      <c r="D43">
        <v>2</v>
      </c>
      <c r="E43" s="97" t="s">
        <v>28</v>
      </c>
      <c r="F43" s="1347">
        <v>61471</v>
      </c>
      <c r="G43" s="1347">
        <v>2128</v>
      </c>
      <c r="H43" s="1347">
        <v>2609</v>
      </c>
      <c r="I43" s="1347">
        <v>2702</v>
      </c>
      <c r="J43" s="1347">
        <v>2651</v>
      </c>
      <c r="K43" s="1347">
        <v>2194</v>
      </c>
      <c r="L43" s="1347">
        <v>2408</v>
      </c>
      <c r="M43" s="1347">
        <v>2733</v>
      </c>
      <c r="N43" s="1347">
        <v>3115</v>
      </c>
      <c r="O43" s="1347">
        <v>3651</v>
      </c>
      <c r="P43" s="1347">
        <v>4019</v>
      </c>
      <c r="Q43" s="1347">
        <v>3638</v>
      </c>
      <c r="R43" s="1347">
        <v>3762</v>
      </c>
      <c r="S43" s="1347">
        <v>4282</v>
      </c>
      <c r="T43" s="1347">
        <v>4785</v>
      </c>
      <c r="U43" s="1347">
        <v>5213</v>
      </c>
      <c r="V43" s="1347">
        <v>3889</v>
      </c>
      <c r="W43" s="1347">
        <v>3096</v>
      </c>
      <c r="X43" s="1347">
        <v>2632</v>
      </c>
      <c r="Y43" s="1347">
        <v>1431</v>
      </c>
      <c r="Z43" s="1347">
        <v>454</v>
      </c>
      <c r="AA43" s="1347">
        <v>79</v>
      </c>
      <c r="AB43" s="1347">
        <v>7439</v>
      </c>
      <c r="AC43" s="1347">
        <v>32453</v>
      </c>
      <c r="AD43" s="1347">
        <v>21579</v>
      </c>
      <c r="AE43" s="1347">
        <v>11581</v>
      </c>
      <c r="AF43" s="1347">
        <v>4596</v>
      </c>
      <c r="AG43" s="1347">
        <v>34587</v>
      </c>
      <c r="AH43" s="2762">
        <v>12.10164</v>
      </c>
      <c r="AI43" s="2762">
        <v>52.793999999999997</v>
      </c>
      <c r="AJ43" s="2762">
        <v>35.10436</v>
      </c>
      <c r="AK43" s="2762">
        <v>42.070239999999998</v>
      </c>
      <c r="AL43" s="2762">
        <v>18.839780000000001</v>
      </c>
      <c r="AM43" s="2762">
        <v>7.4767000000000001</v>
      </c>
      <c r="AN43" s="2762">
        <v>0.12852</v>
      </c>
      <c r="AO43" s="2762">
        <v>56.265560000000001</v>
      </c>
      <c r="AP43" s="2762">
        <v>50.733870000000003</v>
      </c>
      <c r="AQ43" s="2762">
        <v>53.330689999999997</v>
      </c>
    </row>
    <row r="44" spans="1:43">
      <c r="A44">
        <v>1363</v>
      </c>
      <c r="B44">
        <v>1</v>
      </c>
      <c r="C44">
        <v>28224</v>
      </c>
      <c r="D44">
        <v>2</v>
      </c>
      <c r="E44" s="97" t="s">
        <v>29</v>
      </c>
      <c r="F44" s="1347">
        <v>44137</v>
      </c>
      <c r="G44" s="1347">
        <v>1509</v>
      </c>
      <c r="H44" s="1347">
        <v>1793</v>
      </c>
      <c r="I44" s="1347">
        <v>1920</v>
      </c>
      <c r="J44" s="1347">
        <v>1743</v>
      </c>
      <c r="K44" s="1347">
        <v>1309</v>
      </c>
      <c r="L44" s="1347">
        <v>1445</v>
      </c>
      <c r="M44" s="1347">
        <v>1834</v>
      </c>
      <c r="N44" s="1347">
        <v>2278</v>
      </c>
      <c r="O44" s="1347">
        <v>2522</v>
      </c>
      <c r="P44" s="1347">
        <v>3064</v>
      </c>
      <c r="Q44" s="1347">
        <v>2664</v>
      </c>
      <c r="R44" s="1347">
        <v>2849</v>
      </c>
      <c r="S44" s="1347">
        <v>3098</v>
      </c>
      <c r="T44" s="1347">
        <v>3616</v>
      </c>
      <c r="U44" s="1347">
        <v>4091</v>
      </c>
      <c r="V44" s="1347">
        <v>2767</v>
      </c>
      <c r="W44" s="1347">
        <v>2258</v>
      </c>
      <c r="X44" s="1347">
        <v>1955</v>
      </c>
      <c r="Y44" s="1347">
        <v>1055</v>
      </c>
      <c r="Z44" s="1347">
        <v>315</v>
      </c>
      <c r="AA44" s="1347">
        <v>52</v>
      </c>
      <c r="AB44" s="1347">
        <v>5222</v>
      </c>
      <c r="AC44" s="1347">
        <v>22806</v>
      </c>
      <c r="AD44" s="1347">
        <v>16109</v>
      </c>
      <c r="AE44" s="1347">
        <v>8402</v>
      </c>
      <c r="AF44" s="1347">
        <v>3377</v>
      </c>
      <c r="AG44" s="1347">
        <v>24679</v>
      </c>
      <c r="AH44" s="2762">
        <v>11.831340000000001</v>
      </c>
      <c r="AI44" s="2762">
        <v>51.670929999999998</v>
      </c>
      <c r="AJ44" s="2762">
        <v>36.497720000000001</v>
      </c>
      <c r="AK44" s="2762">
        <v>43.516779999999997</v>
      </c>
      <c r="AL44" s="2762">
        <v>19.036180000000002</v>
      </c>
      <c r="AM44" s="2762">
        <v>7.6511800000000001</v>
      </c>
      <c r="AN44" s="2762">
        <v>0.11781</v>
      </c>
      <c r="AO44" s="2762">
        <v>55.914540000000002</v>
      </c>
      <c r="AP44" s="2762">
        <v>51.686529999999998</v>
      </c>
      <c r="AQ44" s="2762">
        <v>54.968269999999997</v>
      </c>
    </row>
    <row r="45" spans="1:43">
      <c r="A45">
        <v>1364</v>
      </c>
      <c r="B45">
        <v>1</v>
      </c>
      <c r="C45">
        <v>28225</v>
      </c>
      <c r="D45">
        <v>2</v>
      </c>
      <c r="E45" s="97" t="s">
        <v>30</v>
      </c>
      <c r="F45" s="1347">
        <v>28989</v>
      </c>
      <c r="G45" s="1347">
        <v>1041</v>
      </c>
      <c r="H45" s="1347">
        <v>1151</v>
      </c>
      <c r="I45" s="1347">
        <v>1238</v>
      </c>
      <c r="J45" s="1347">
        <v>1223</v>
      </c>
      <c r="K45" s="1347">
        <v>842</v>
      </c>
      <c r="L45" s="1347">
        <v>1004</v>
      </c>
      <c r="M45" s="1347">
        <v>1229</v>
      </c>
      <c r="N45" s="1347">
        <v>1460</v>
      </c>
      <c r="O45" s="1347">
        <v>1674</v>
      </c>
      <c r="P45" s="1347">
        <v>1951</v>
      </c>
      <c r="Q45" s="1347">
        <v>1781</v>
      </c>
      <c r="R45" s="1347">
        <v>1892</v>
      </c>
      <c r="S45" s="1347">
        <v>2072</v>
      </c>
      <c r="T45" s="1347">
        <v>2333</v>
      </c>
      <c r="U45" s="1347">
        <v>2413</v>
      </c>
      <c r="V45" s="1347">
        <v>1832</v>
      </c>
      <c r="W45" s="1347">
        <v>1444</v>
      </c>
      <c r="X45" s="1347">
        <v>1288</v>
      </c>
      <c r="Y45" s="1347">
        <v>804</v>
      </c>
      <c r="Z45" s="1347">
        <v>274</v>
      </c>
      <c r="AA45" s="1347">
        <v>43</v>
      </c>
      <c r="AB45" s="1347">
        <v>3430</v>
      </c>
      <c r="AC45" s="1347">
        <v>15128</v>
      </c>
      <c r="AD45" s="1347">
        <v>10431</v>
      </c>
      <c r="AE45" s="1347">
        <v>5685</v>
      </c>
      <c r="AF45" s="1347">
        <v>2409</v>
      </c>
      <c r="AG45" s="1347">
        <v>16238</v>
      </c>
      <c r="AH45" s="2762">
        <v>11.83207</v>
      </c>
      <c r="AI45" s="2762">
        <v>52.185310000000001</v>
      </c>
      <c r="AJ45" s="2762">
        <v>35.982610000000001</v>
      </c>
      <c r="AK45" s="2762">
        <v>43.13015</v>
      </c>
      <c r="AL45" s="2762">
        <v>19.610890000000001</v>
      </c>
      <c r="AM45" s="2762">
        <v>8.3100500000000004</v>
      </c>
      <c r="AN45" s="2762">
        <v>0.14832999999999999</v>
      </c>
      <c r="AO45" s="2762">
        <v>56.01435</v>
      </c>
      <c r="AP45" s="2762">
        <v>51.611699999999999</v>
      </c>
      <c r="AQ45" s="2762">
        <v>54.632840000000002</v>
      </c>
    </row>
    <row r="46" spans="1:43">
      <c r="A46">
        <v>1365</v>
      </c>
      <c r="B46">
        <v>1</v>
      </c>
      <c r="C46">
        <v>28226</v>
      </c>
      <c r="D46">
        <v>2</v>
      </c>
      <c r="E46" s="97" t="s">
        <v>31</v>
      </c>
      <c r="F46" s="1347">
        <v>41967</v>
      </c>
      <c r="G46" s="1347">
        <v>1245</v>
      </c>
      <c r="H46" s="1347">
        <v>1603</v>
      </c>
      <c r="I46" s="1347">
        <v>1647</v>
      </c>
      <c r="J46" s="1347">
        <v>1748</v>
      </c>
      <c r="K46" s="1347">
        <v>1532</v>
      </c>
      <c r="L46" s="1347">
        <v>1324</v>
      </c>
      <c r="M46" s="1347">
        <v>1746</v>
      </c>
      <c r="N46" s="1347">
        <v>1916</v>
      </c>
      <c r="O46" s="1347">
        <v>2399</v>
      </c>
      <c r="P46" s="1347">
        <v>2666</v>
      </c>
      <c r="Q46" s="1347">
        <v>2435</v>
      </c>
      <c r="R46" s="1347">
        <v>2497</v>
      </c>
      <c r="S46" s="1347">
        <v>2869</v>
      </c>
      <c r="T46" s="1347">
        <v>3496</v>
      </c>
      <c r="U46" s="1347">
        <v>3877</v>
      </c>
      <c r="V46" s="1347">
        <v>2855</v>
      </c>
      <c r="W46" s="1347">
        <v>2368</v>
      </c>
      <c r="X46" s="1347">
        <v>2011</v>
      </c>
      <c r="Y46" s="1347">
        <v>1265</v>
      </c>
      <c r="Z46" s="1347">
        <v>401</v>
      </c>
      <c r="AA46" s="1347">
        <v>67</v>
      </c>
      <c r="AB46" s="1347">
        <v>4495</v>
      </c>
      <c r="AC46" s="1347">
        <v>21132</v>
      </c>
      <c r="AD46" s="1347">
        <v>16340</v>
      </c>
      <c r="AE46" s="1347">
        <v>8967</v>
      </c>
      <c r="AF46" s="1347">
        <v>3744</v>
      </c>
      <c r="AG46" s="1347">
        <v>22880</v>
      </c>
      <c r="AH46" s="2762">
        <v>10.710800000000001</v>
      </c>
      <c r="AI46" s="2762">
        <v>50.353850000000001</v>
      </c>
      <c r="AJ46" s="2762">
        <v>38.93535</v>
      </c>
      <c r="AK46" s="2762">
        <v>45.771680000000003</v>
      </c>
      <c r="AL46" s="2762">
        <v>21.366790000000002</v>
      </c>
      <c r="AM46" s="2762">
        <v>8.9213000000000005</v>
      </c>
      <c r="AN46" s="2762">
        <v>0.15964999999999999</v>
      </c>
      <c r="AO46" s="2762">
        <v>54.519030000000001</v>
      </c>
      <c r="AP46" s="2762">
        <v>52.843510000000002</v>
      </c>
      <c r="AQ46" s="2762">
        <v>56.470750000000002</v>
      </c>
    </row>
    <row r="47" spans="1:43">
      <c r="A47">
        <v>1366</v>
      </c>
      <c r="B47">
        <v>1</v>
      </c>
      <c r="C47">
        <v>28227</v>
      </c>
      <c r="D47">
        <v>2</v>
      </c>
      <c r="E47" s="97" t="s">
        <v>32</v>
      </c>
      <c r="F47" s="1347">
        <v>34819</v>
      </c>
      <c r="G47" s="1347">
        <v>1010</v>
      </c>
      <c r="H47" s="1347">
        <v>1376</v>
      </c>
      <c r="I47" s="1347">
        <v>1614</v>
      </c>
      <c r="J47" s="1347">
        <v>1439</v>
      </c>
      <c r="K47" s="1347">
        <v>977</v>
      </c>
      <c r="L47" s="1347">
        <v>1144</v>
      </c>
      <c r="M47" s="1347">
        <v>1475</v>
      </c>
      <c r="N47" s="1347">
        <v>1747</v>
      </c>
      <c r="O47" s="1347">
        <v>1999</v>
      </c>
      <c r="P47" s="1347">
        <v>2399</v>
      </c>
      <c r="Q47" s="1347">
        <v>2056</v>
      </c>
      <c r="R47" s="1347">
        <v>2282</v>
      </c>
      <c r="S47" s="1347">
        <v>2648</v>
      </c>
      <c r="T47" s="1347">
        <v>3066</v>
      </c>
      <c r="U47" s="1347">
        <v>3136</v>
      </c>
      <c r="V47" s="1347">
        <v>2193</v>
      </c>
      <c r="W47" s="1347">
        <v>1775</v>
      </c>
      <c r="X47" s="1347">
        <v>1487</v>
      </c>
      <c r="Y47" s="1347">
        <v>753</v>
      </c>
      <c r="Z47" s="1347">
        <v>215</v>
      </c>
      <c r="AA47" s="1347">
        <v>28</v>
      </c>
      <c r="AB47" s="1347">
        <v>4000</v>
      </c>
      <c r="AC47" s="1347">
        <v>18166</v>
      </c>
      <c r="AD47" s="1347">
        <v>12653</v>
      </c>
      <c r="AE47" s="1347">
        <v>6451</v>
      </c>
      <c r="AF47" s="1347">
        <v>2483</v>
      </c>
      <c r="AG47" s="1347">
        <v>19793</v>
      </c>
      <c r="AH47" s="2762">
        <v>11.48798</v>
      </c>
      <c r="AI47" s="2762">
        <v>52.17266</v>
      </c>
      <c r="AJ47" s="2762">
        <v>36.339350000000003</v>
      </c>
      <c r="AK47" s="2762">
        <v>43.944400000000002</v>
      </c>
      <c r="AL47" s="2762">
        <v>18.527239999999999</v>
      </c>
      <c r="AM47" s="2762">
        <v>7.1311600000000004</v>
      </c>
      <c r="AN47" s="2762">
        <v>8.0420000000000005E-2</v>
      </c>
      <c r="AO47" s="2762">
        <v>56.845399999999998</v>
      </c>
      <c r="AP47" s="2762">
        <v>51.763680000000001</v>
      </c>
      <c r="AQ47" s="2762">
        <v>55.37717</v>
      </c>
    </row>
    <row r="48" spans="1:43">
      <c r="A48">
        <v>1367</v>
      </c>
      <c r="B48">
        <v>1</v>
      </c>
      <c r="C48">
        <v>28228</v>
      </c>
      <c r="D48">
        <v>2</v>
      </c>
      <c r="E48" s="97" t="s">
        <v>33</v>
      </c>
      <c r="F48" s="1347">
        <v>40645</v>
      </c>
      <c r="G48" s="1347">
        <v>1618</v>
      </c>
      <c r="H48" s="1347">
        <v>1693</v>
      </c>
      <c r="I48" s="1347">
        <v>1822</v>
      </c>
      <c r="J48" s="1347">
        <v>2004</v>
      </c>
      <c r="K48" s="1347">
        <v>2314</v>
      </c>
      <c r="L48" s="1347">
        <v>2399</v>
      </c>
      <c r="M48" s="1347">
        <v>2298</v>
      </c>
      <c r="N48" s="1347">
        <v>2409</v>
      </c>
      <c r="O48" s="1347">
        <v>2597</v>
      </c>
      <c r="P48" s="1347">
        <v>3064</v>
      </c>
      <c r="Q48" s="1347">
        <v>2652</v>
      </c>
      <c r="R48" s="1347">
        <v>2521</v>
      </c>
      <c r="S48" s="1347">
        <v>2398</v>
      </c>
      <c r="T48" s="1347">
        <v>2602</v>
      </c>
      <c r="U48" s="1347">
        <v>2683</v>
      </c>
      <c r="V48" s="1347">
        <v>1960</v>
      </c>
      <c r="W48" s="1347">
        <v>1565</v>
      </c>
      <c r="X48" s="1347">
        <v>1213</v>
      </c>
      <c r="Y48" s="1347">
        <v>648</v>
      </c>
      <c r="Z48" s="1347">
        <v>159</v>
      </c>
      <c r="AA48" s="1347">
        <v>26</v>
      </c>
      <c r="AB48" s="1347">
        <v>5133</v>
      </c>
      <c r="AC48" s="1347">
        <v>24656</v>
      </c>
      <c r="AD48" s="1347">
        <v>10856</v>
      </c>
      <c r="AE48" s="1347">
        <v>5571</v>
      </c>
      <c r="AF48" s="1347">
        <v>2046</v>
      </c>
      <c r="AG48" s="1347">
        <v>25254</v>
      </c>
      <c r="AH48" s="2762">
        <v>12.62886</v>
      </c>
      <c r="AI48" s="2762">
        <v>60.661830000000002</v>
      </c>
      <c r="AJ48" s="2762">
        <v>26.709309999999999</v>
      </c>
      <c r="AK48" s="2762">
        <v>32.609180000000002</v>
      </c>
      <c r="AL48" s="2762">
        <v>13.706480000000001</v>
      </c>
      <c r="AM48" s="2762">
        <v>5.03383</v>
      </c>
      <c r="AN48" s="2762">
        <v>6.3969999999999999E-2</v>
      </c>
      <c r="AO48" s="2762">
        <v>62.133099999999999</v>
      </c>
      <c r="AP48" s="2762">
        <v>46.309150000000002</v>
      </c>
      <c r="AQ48" s="2762">
        <v>46.967869999999998</v>
      </c>
    </row>
    <row r="49" spans="1:43">
      <c r="A49">
        <v>1368</v>
      </c>
      <c r="B49">
        <v>1</v>
      </c>
      <c r="C49">
        <v>28229</v>
      </c>
      <c r="D49">
        <v>2</v>
      </c>
      <c r="E49" s="97" t="s">
        <v>34</v>
      </c>
      <c r="F49" s="1347">
        <v>74316</v>
      </c>
      <c r="G49" s="1347">
        <v>2574</v>
      </c>
      <c r="H49" s="1347">
        <v>3255</v>
      </c>
      <c r="I49" s="1347">
        <v>3387</v>
      </c>
      <c r="J49" s="1347">
        <v>3603</v>
      </c>
      <c r="K49" s="1347">
        <v>3309</v>
      </c>
      <c r="L49" s="1347">
        <v>2778</v>
      </c>
      <c r="M49" s="1347">
        <v>3425</v>
      </c>
      <c r="N49" s="1347">
        <v>4120</v>
      </c>
      <c r="O49" s="1347">
        <v>4745</v>
      </c>
      <c r="P49" s="1347">
        <v>5671</v>
      </c>
      <c r="Q49" s="1347">
        <v>4788</v>
      </c>
      <c r="R49" s="1347">
        <v>4604</v>
      </c>
      <c r="S49" s="1347">
        <v>4688</v>
      </c>
      <c r="T49" s="1347">
        <v>5528</v>
      </c>
      <c r="U49" s="1347">
        <v>6291</v>
      </c>
      <c r="V49" s="1347">
        <v>4794</v>
      </c>
      <c r="W49" s="1347">
        <v>3197</v>
      </c>
      <c r="X49" s="1347">
        <v>2192</v>
      </c>
      <c r="Y49" s="1347">
        <v>1037</v>
      </c>
      <c r="Z49" s="1347">
        <v>288</v>
      </c>
      <c r="AA49" s="1347">
        <v>42</v>
      </c>
      <c r="AB49" s="1347">
        <v>9216</v>
      </c>
      <c r="AC49" s="1347">
        <v>41731</v>
      </c>
      <c r="AD49" s="1347">
        <v>23369</v>
      </c>
      <c r="AE49" s="1347">
        <v>11550</v>
      </c>
      <c r="AF49" s="1347">
        <v>3559</v>
      </c>
      <c r="AG49" s="1347">
        <v>43656</v>
      </c>
      <c r="AH49" s="2762">
        <v>12.4011</v>
      </c>
      <c r="AI49" s="2762">
        <v>56.153449999999999</v>
      </c>
      <c r="AJ49" s="2762">
        <v>31.445450000000001</v>
      </c>
      <c r="AK49" s="2762">
        <v>37.75365</v>
      </c>
      <c r="AL49" s="2762">
        <v>15.541740000000001</v>
      </c>
      <c r="AM49" s="2762">
        <v>4.7890100000000002</v>
      </c>
      <c r="AN49" s="2762">
        <v>5.6520000000000001E-2</v>
      </c>
      <c r="AO49" s="2762">
        <v>58.743740000000003</v>
      </c>
      <c r="AP49" s="2762">
        <v>48.66751</v>
      </c>
      <c r="AQ49" s="2762">
        <v>50.281979999999997</v>
      </c>
    </row>
    <row r="50" spans="1:43">
      <c r="A50">
        <v>1369</v>
      </c>
      <c r="B50">
        <v>1</v>
      </c>
      <c r="C50">
        <v>28301</v>
      </c>
      <c r="D50">
        <v>3</v>
      </c>
      <c r="E50" s="97" t="s">
        <v>35</v>
      </c>
      <c r="F50" s="1347">
        <v>29680</v>
      </c>
      <c r="G50" s="1347">
        <v>829</v>
      </c>
      <c r="H50" s="1347">
        <v>1310</v>
      </c>
      <c r="I50" s="1347">
        <v>1701</v>
      </c>
      <c r="J50" s="1347">
        <v>1761</v>
      </c>
      <c r="K50" s="1347">
        <v>1141</v>
      </c>
      <c r="L50" s="1347">
        <v>755</v>
      </c>
      <c r="M50" s="1347">
        <v>976</v>
      </c>
      <c r="N50" s="1347">
        <v>1366</v>
      </c>
      <c r="O50" s="1347">
        <v>1897</v>
      </c>
      <c r="P50" s="1347">
        <v>2366</v>
      </c>
      <c r="Q50" s="1347">
        <v>2149</v>
      </c>
      <c r="R50" s="1347">
        <v>1966</v>
      </c>
      <c r="S50" s="1347">
        <v>2047</v>
      </c>
      <c r="T50" s="1347">
        <v>2415</v>
      </c>
      <c r="U50" s="1347">
        <v>2478</v>
      </c>
      <c r="V50" s="1347">
        <v>1862</v>
      </c>
      <c r="W50" s="1347">
        <v>1180</v>
      </c>
      <c r="X50" s="1347">
        <v>828</v>
      </c>
      <c r="Y50" s="1347">
        <v>492</v>
      </c>
      <c r="Z50" s="1347">
        <v>127</v>
      </c>
      <c r="AA50" s="1347">
        <v>34</v>
      </c>
      <c r="AB50" s="1347">
        <v>3840</v>
      </c>
      <c r="AC50" s="1347">
        <v>16424</v>
      </c>
      <c r="AD50" s="1347">
        <v>9416</v>
      </c>
      <c r="AE50" s="1347">
        <v>4523</v>
      </c>
      <c r="AF50" s="1347">
        <v>1481</v>
      </c>
      <c r="AG50" s="1347">
        <v>17078</v>
      </c>
      <c r="AH50" s="2762">
        <v>12.93801</v>
      </c>
      <c r="AI50" s="2762">
        <v>55.336930000000002</v>
      </c>
      <c r="AJ50" s="2762">
        <v>31.725069999999999</v>
      </c>
      <c r="AK50" s="2762">
        <v>38.621969999999997</v>
      </c>
      <c r="AL50" s="2762">
        <v>15.23922</v>
      </c>
      <c r="AM50" s="2762">
        <v>4.9898899999999999</v>
      </c>
      <c r="AN50" s="2762">
        <v>0.11456</v>
      </c>
      <c r="AO50" s="2762">
        <v>57.540430000000001</v>
      </c>
      <c r="AP50" s="2762">
        <v>49.114490000000004</v>
      </c>
      <c r="AQ50" s="2762">
        <v>51.519689999999997</v>
      </c>
    </row>
    <row r="51" spans="1:43">
      <c r="A51">
        <v>1370</v>
      </c>
      <c r="B51">
        <v>1</v>
      </c>
      <c r="C51">
        <v>28365</v>
      </c>
      <c r="D51">
        <v>3</v>
      </c>
      <c r="E51" s="97" t="s">
        <v>36</v>
      </c>
      <c r="F51" s="1347">
        <v>19261</v>
      </c>
      <c r="G51" s="1347">
        <v>451</v>
      </c>
      <c r="H51" s="1347">
        <v>703</v>
      </c>
      <c r="I51" s="1347">
        <v>828</v>
      </c>
      <c r="J51" s="1347">
        <v>850</v>
      </c>
      <c r="K51" s="1347">
        <v>659</v>
      </c>
      <c r="L51" s="1347">
        <v>614</v>
      </c>
      <c r="M51" s="1347">
        <v>684</v>
      </c>
      <c r="N51" s="1347">
        <v>846</v>
      </c>
      <c r="O51" s="1347">
        <v>986</v>
      </c>
      <c r="P51" s="1347">
        <v>1325</v>
      </c>
      <c r="Q51" s="1347">
        <v>1229</v>
      </c>
      <c r="R51" s="1347">
        <v>1324</v>
      </c>
      <c r="S51" s="1347">
        <v>1388</v>
      </c>
      <c r="T51" s="1347">
        <v>1526</v>
      </c>
      <c r="U51" s="1347">
        <v>1732</v>
      </c>
      <c r="V51" s="1347">
        <v>1405</v>
      </c>
      <c r="W51" s="1347">
        <v>1160</v>
      </c>
      <c r="X51" s="1347">
        <v>859</v>
      </c>
      <c r="Y51" s="1347">
        <v>480</v>
      </c>
      <c r="Z51" s="1347">
        <v>173</v>
      </c>
      <c r="AA51" s="1347">
        <v>39</v>
      </c>
      <c r="AB51" s="1347">
        <v>1982</v>
      </c>
      <c r="AC51" s="1347">
        <v>9905</v>
      </c>
      <c r="AD51" s="1347">
        <v>7374</v>
      </c>
      <c r="AE51" s="1347">
        <v>4116</v>
      </c>
      <c r="AF51" s="1347">
        <v>1551</v>
      </c>
      <c r="AG51" s="1347">
        <v>10581</v>
      </c>
      <c r="AH51" s="2762">
        <v>10.29022</v>
      </c>
      <c r="AI51" s="2762">
        <v>51.425159999999998</v>
      </c>
      <c r="AJ51" s="2762">
        <v>38.284619999999997</v>
      </c>
      <c r="AK51" s="2762">
        <v>45.49089</v>
      </c>
      <c r="AL51" s="2762">
        <v>21.369610000000002</v>
      </c>
      <c r="AM51" s="2762">
        <v>8.0525400000000005</v>
      </c>
      <c r="AN51" s="2762">
        <v>0.20247999999999999</v>
      </c>
      <c r="AO51" s="2762">
        <v>54.934840000000001</v>
      </c>
      <c r="AP51" s="2762">
        <v>53.108020000000003</v>
      </c>
      <c r="AQ51" s="2762">
        <v>56.731749999999998</v>
      </c>
    </row>
    <row r="52" spans="1:43">
      <c r="A52">
        <v>1371</v>
      </c>
      <c r="B52">
        <v>1</v>
      </c>
      <c r="C52">
        <v>28381</v>
      </c>
      <c r="D52">
        <v>3</v>
      </c>
      <c r="E52" s="97" t="s">
        <v>37</v>
      </c>
      <c r="F52" s="1347">
        <v>30268</v>
      </c>
      <c r="G52" s="1347">
        <v>1054</v>
      </c>
      <c r="H52" s="1347">
        <v>1394</v>
      </c>
      <c r="I52" s="1347">
        <v>1374</v>
      </c>
      <c r="J52" s="1347">
        <v>1419</v>
      </c>
      <c r="K52" s="1347">
        <v>1255</v>
      </c>
      <c r="L52" s="1347">
        <v>1140</v>
      </c>
      <c r="M52" s="1347">
        <v>1359</v>
      </c>
      <c r="N52" s="1347">
        <v>1723</v>
      </c>
      <c r="O52" s="1347">
        <v>1949</v>
      </c>
      <c r="P52" s="1347">
        <v>2351</v>
      </c>
      <c r="Q52" s="1347">
        <v>1910</v>
      </c>
      <c r="R52" s="1347">
        <v>1750</v>
      </c>
      <c r="S52" s="1347">
        <v>1856</v>
      </c>
      <c r="T52" s="1347">
        <v>2260</v>
      </c>
      <c r="U52" s="1347">
        <v>2824</v>
      </c>
      <c r="V52" s="1347">
        <v>2100</v>
      </c>
      <c r="W52" s="1347">
        <v>1318</v>
      </c>
      <c r="X52" s="1347">
        <v>786</v>
      </c>
      <c r="Y52" s="1347">
        <v>352</v>
      </c>
      <c r="Z52" s="1347">
        <v>86</v>
      </c>
      <c r="AA52" s="1347">
        <v>8</v>
      </c>
      <c r="AB52" s="1347">
        <v>3822</v>
      </c>
      <c r="AC52" s="1347">
        <v>16712</v>
      </c>
      <c r="AD52" s="1347">
        <v>9734</v>
      </c>
      <c r="AE52" s="1347">
        <v>4650</v>
      </c>
      <c r="AF52" s="1347">
        <v>1232</v>
      </c>
      <c r="AG52" s="1347">
        <v>17553</v>
      </c>
      <c r="AH52" s="2762">
        <v>12.6272</v>
      </c>
      <c r="AI52" s="2762">
        <v>55.213430000000002</v>
      </c>
      <c r="AJ52" s="2762">
        <v>32.159379999999999</v>
      </c>
      <c r="AK52" s="2762">
        <v>38.291260000000001</v>
      </c>
      <c r="AL52" s="2762">
        <v>15.36276</v>
      </c>
      <c r="AM52" s="2762">
        <v>4.0703100000000001</v>
      </c>
      <c r="AN52" s="2762">
        <v>2.6429999999999999E-2</v>
      </c>
      <c r="AO52" s="2762">
        <v>57.99194</v>
      </c>
      <c r="AP52" s="2762">
        <v>48.69426</v>
      </c>
      <c r="AQ52" s="2762">
        <v>50.25217</v>
      </c>
    </row>
    <row r="53" spans="1:43">
      <c r="A53">
        <v>1372</v>
      </c>
      <c r="B53">
        <v>1</v>
      </c>
      <c r="C53">
        <v>28382</v>
      </c>
      <c r="D53">
        <v>3</v>
      </c>
      <c r="E53" s="97" t="s">
        <v>38</v>
      </c>
      <c r="F53" s="1347">
        <v>33604</v>
      </c>
      <c r="G53" s="1347">
        <v>1397</v>
      </c>
      <c r="H53" s="1347">
        <v>1731</v>
      </c>
      <c r="I53" s="1347">
        <v>1660</v>
      </c>
      <c r="J53" s="1347">
        <v>1581</v>
      </c>
      <c r="K53" s="1347">
        <v>1613</v>
      </c>
      <c r="L53" s="1347">
        <v>1586</v>
      </c>
      <c r="M53" s="1347">
        <v>1768</v>
      </c>
      <c r="N53" s="1347">
        <v>2051</v>
      </c>
      <c r="O53" s="1347">
        <v>2355</v>
      </c>
      <c r="P53" s="1347">
        <v>2696</v>
      </c>
      <c r="Q53" s="1347">
        <v>2230</v>
      </c>
      <c r="R53" s="1347">
        <v>1855</v>
      </c>
      <c r="S53" s="1347">
        <v>1814</v>
      </c>
      <c r="T53" s="1347">
        <v>2101</v>
      </c>
      <c r="U53" s="1347">
        <v>2587</v>
      </c>
      <c r="V53" s="1347">
        <v>2098</v>
      </c>
      <c r="W53" s="1347">
        <v>1312</v>
      </c>
      <c r="X53" s="1347">
        <v>768</v>
      </c>
      <c r="Y53" s="1347">
        <v>323</v>
      </c>
      <c r="Z53" s="1347">
        <v>71</v>
      </c>
      <c r="AA53" s="1347">
        <v>7</v>
      </c>
      <c r="AB53" s="1347">
        <v>4788</v>
      </c>
      <c r="AC53" s="1347">
        <v>19549</v>
      </c>
      <c r="AD53" s="1347">
        <v>9267</v>
      </c>
      <c r="AE53" s="1347">
        <v>4579</v>
      </c>
      <c r="AF53" s="1347">
        <v>1169</v>
      </c>
      <c r="AG53" s="1347">
        <v>20069</v>
      </c>
      <c r="AH53" s="2762">
        <v>14.2483</v>
      </c>
      <c r="AI53" s="2762">
        <v>58.174619999999997</v>
      </c>
      <c r="AJ53" s="2762">
        <v>27.577069999999999</v>
      </c>
      <c r="AK53" s="2762">
        <v>32.975239999999999</v>
      </c>
      <c r="AL53" s="2762">
        <v>13.62635</v>
      </c>
      <c r="AM53" s="2762">
        <v>3.4787499999999998</v>
      </c>
      <c r="AN53" s="2762">
        <v>2.0830000000000001E-2</v>
      </c>
      <c r="AO53" s="2762">
        <v>59.722059999999999</v>
      </c>
      <c r="AP53" s="2762">
        <v>46.08323</v>
      </c>
      <c r="AQ53" s="2762">
        <v>46.887520000000002</v>
      </c>
    </row>
    <row r="54" spans="1:43">
      <c r="A54">
        <v>1373</v>
      </c>
      <c r="B54">
        <v>1</v>
      </c>
      <c r="C54">
        <v>28442</v>
      </c>
      <c r="D54">
        <v>3</v>
      </c>
      <c r="E54" s="97" t="s">
        <v>39</v>
      </c>
      <c r="F54" s="1347">
        <v>11231</v>
      </c>
      <c r="G54" s="1347">
        <v>254</v>
      </c>
      <c r="H54" s="1347">
        <v>409</v>
      </c>
      <c r="I54" s="1347">
        <v>462</v>
      </c>
      <c r="J54" s="1347">
        <v>483</v>
      </c>
      <c r="K54" s="1347">
        <v>397</v>
      </c>
      <c r="L54" s="1347">
        <v>381</v>
      </c>
      <c r="M54" s="1347">
        <v>452</v>
      </c>
      <c r="N54" s="1347">
        <v>534</v>
      </c>
      <c r="O54" s="1347">
        <v>605</v>
      </c>
      <c r="P54" s="1347">
        <v>726</v>
      </c>
      <c r="Q54" s="1347">
        <v>671</v>
      </c>
      <c r="R54" s="1347">
        <v>747</v>
      </c>
      <c r="S54" s="1347">
        <v>912</v>
      </c>
      <c r="T54" s="1347">
        <v>1018</v>
      </c>
      <c r="U54" s="1347">
        <v>1068</v>
      </c>
      <c r="V54" s="1347">
        <v>785</v>
      </c>
      <c r="W54" s="1347">
        <v>611</v>
      </c>
      <c r="X54" s="1347">
        <v>405</v>
      </c>
      <c r="Y54" s="1347">
        <v>235</v>
      </c>
      <c r="Z54" s="1347">
        <v>69</v>
      </c>
      <c r="AA54" s="1347">
        <v>7</v>
      </c>
      <c r="AB54" s="1347">
        <v>1125</v>
      </c>
      <c r="AC54" s="1347">
        <v>5908</v>
      </c>
      <c r="AD54" s="1347">
        <v>4198</v>
      </c>
      <c r="AE54" s="1347">
        <v>2112</v>
      </c>
      <c r="AF54" s="1347">
        <v>716</v>
      </c>
      <c r="AG54" s="1347">
        <v>6443</v>
      </c>
      <c r="AH54" s="2762">
        <v>10.016920000000001</v>
      </c>
      <c r="AI54" s="2762">
        <v>52.604399999999998</v>
      </c>
      <c r="AJ54" s="2762">
        <v>37.378680000000003</v>
      </c>
      <c r="AK54" s="2762">
        <v>45.499070000000003</v>
      </c>
      <c r="AL54" s="2762">
        <v>18.80509</v>
      </c>
      <c r="AM54" s="2762">
        <v>6.37521</v>
      </c>
      <c r="AN54" s="2762">
        <v>6.2330000000000003E-2</v>
      </c>
      <c r="AO54" s="2762">
        <v>57.368000000000002</v>
      </c>
      <c r="AP54" s="2762">
        <v>52.465989999999998</v>
      </c>
      <c r="AQ54" s="2762">
        <v>56.560899999999997</v>
      </c>
    </row>
    <row r="55" spans="1:43">
      <c r="A55">
        <v>1374</v>
      </c>
      <c r="B55">
        <v>1</v>
      </c>
      <c r="C55">
        <v>28443</v>
      </c>
      <c r="D55">
        <v>3</v>
      </c>
      <c r="E55" s="97" t="s">
        <v>40</v>
      </c>
      <c r="F55" s="1347">
        <v>19377</v>
      </c>
      <c r="G55" s="1347">
        <v>747</v>
      </c>
      <c r="H55" s="1347">
        <v>839</v>
      </c>
      <c r="I55" s="1347">
        <v>922</v>
      </c>
      <c r="J55" s="1347">
        <v>1094</v>
      </c>
      <c r="K55" s="1347">
        <v>1165</v>
      </c>
      <c r="L55" s="1347">
        <v>914</v>
      </c>
      <c r="M55" s="1347">
        <v>904</v>
      </c>
      <c r="N55" s="1347">
        <v>1094</v>
      </c>
      <c r="O55" s="1347">
        <v>1240</v>
      </c>
      <c r="P55" s="1347">
        <v>1456</v>
      </c>
      <c r="Q55" s="1347">
        <v>1129</v>
      </c>
      <c r="R55" s="1347">
        <v>1131</v>
      </c>
      <c r="S55" s="1347">
        <v>1159</v>
      </c>
      <c r="T55" s="1347">
        <v>1285</v>
      </c>
      <c r="U55" s="1347">
        <v>1492</v>
      </c>
      <c r="V55" s="1347">
        <v>1124</v>
      </c>
      <c r="W55" s="1347">
        <v>750</v>
      </c>
      <c r="X55" s="1347">
        <v>561</v>
      </c>
      <c r="Y55" s="1347">
        <v>266</v>
      </c>
      <c r="Z55" s="1347">
        <v>93</v>
      </c>
      <c r="AA55" s="1347">
        <v>12</v>
      </c>
      <c r="AB55" s="1347">
        <v>2508</v>
      </c>
      <c r="AC55" s="1347">
        <v>11286</v>
      </c>
      <c r="AD55" s="1347">
        <v>5583</v>
      </c>
      <c r="AE55" s="1347">
        <v>2806</v>
      </c>
      <c r="AF55" s="1347">
        <v>932</v>
      </c>
      <c r="AG55" s="1347">
        <v>11477</v>
      </c>
      <c r="AH55" s="2762">
        <v>12.94318</v>
      </c>
      <c r="AI55" s="2762">
        <v>58.244309999999999</v>
      </c>
      <c r="AJ55" s="2762">
        <v>28.81251</v>
      </c>
      <c r="AK55" s="2762">
        <v>34.79383</v>
      </c>
      <c r="AL55" s="2762">
        <v>14.48109</v>
      </c>
      <c r="AM55" s="2762">
        <v>4.8098299999999998</v>
      </c>
      <c r="AN55" s="2762">
        <v>6.1929999999999999E-2</v>
      </c>
      <c r="AO55" s="2762">
        <v>59.23001</v>
      </c>
      <c r="AP55" s="2762">
        <v>46.789360000000002</v>
      </c>
      <c r="AQ55" s="2762">
        <v>47.608910000000002</v>
      </c>
    </row>
    <row r="56" spans="1:43">
      <c r="A56">
        <v>1375</v>
      </c>
      <c r="B56">
        <v>1</v>
      </c>
      <c r="C56">
        <v>28446</v>
      </c>
      <c r="D56">
        <v>3</v>
      </c>
      <c r="E56" s="97" t="s">
        <v>41</v>
      </c>
      <c r="F56" s="1347">
        <v>10616</v>
      </c>
      <c r="G56" s="1347">
        <v>307</v>
      </c>
      <c r="H56" s="1347">
        <v>350</v>
      </c>
      <c r="I56" s="1347">
        <v>494</v>
      </c>
      <c r="J56" s="1347">
        <v>468</v>
      </c>
      <c r="K56" s="1347">
        <v>344</v>
      </c>
      <c r="L56" s="1347">
        <v>369</v>
      </c>
      <c r="M56" s="1347">
        <v>390</v>
      </c>
      <c r="N56" s="1347">
        <v>483</v>
      </c>
      <c r="O56" s="1347">
        <v>563</v>
      </c>
      <c r="P56" s="1347">
        <v>655</v>
      </c>
      <c r="Q56" s="1347">
        <v>642</v>
      </c>
      <c r="R56" s="1347">
        <v>749</v>
      </c>
      <c r="S56" s="1347">
        <v>746</v>
      </c>
      <c r="T56" s="1347">
        <v>913</v>
      </c>
      <c r="U56" s="1347">
        <v>936</v>
      </c>
      <c r="V56" s="1347">
        <v>724</v>
      </c>
      <c r="W56" s="1347">
        <v>578</v>
      </c>
      <c r="X56" s="1347">
        <v>509</v>
      </c>
      <c r="Y56" s="1347">
        <v>288</v>
      </c>
      <c r="Z56" s="1347">
        <v>93</v>
      </c>
      <c r="AA56" s="1347">
        <v>15</v>
      </c>
      <c r="AB56" s="1347">
        <v>1151</v>
      </c>
      <c r="AC56" s="1347">
        <v>5409</v>
      </c>
      <c r="AD56" s="1347">
        <v>4056</v>
      </c>
      <c r="AE56" s="1347">
        <v>2207</v>
      </c>
      <c r="AF56" s="1347">
        <v>905</v>
      </c>
      <c r="AG56" s="1347">
        <v>5854</v>
      </c>
      <c r="AH56" s="2762">
        <v>10.842129999999999</v>
      </c>
      <c r="AI56" s="2762">
        <v>50.951390000000004</v>
      </c>
      <c r="AJ56" s="2762">
        <v>38.206479999999999</v>
      </c>
      <c r="AK56" s="2762">
        <v>45.233609999999999</v>
      </c>
      <c r="AL56" s="2762">
        <v>20.789370000000002</v>
      </c>
      <c r="AM56" s="2762">
        <v>8.5248699999999999</v>
      </c>
      <c r="AN56" s="2762">
        <v>0.14130000000000001</v>
      </c>
      <c r="AO56" s="2762">
        <v>55.143180000000001</v>
      </c>
      <c r="AP56" s="2762">
        <v>52.75085</v>
      </c>
      <c r="AQ56" s="2762">
        <v>56.550339999999998</v>
      </c>
    </row>
    <row r="57" spans="1:43">
      <c r="A57">
        <v>1376</v>
      </c>
      <c r="B57">
        <v>1</v>
      </c>
      <c r="C57">
        <v>28464</v>
      </c>
      <c r="D57">
        <v>3</v>
      </c>
      <c r="E57" s="97" t="s">
        <v>42</v>
      </c>
      <c r="F57" s="1347">
        <v>33477</v>
      </c>
      <c r="G57" s="1347">
        <v>1268</v>
      </c>
      <c r="H57" s="1347">
        <v>1671</v>
      </c>
      <c r="I57" s="1347">
        <v>1923</v>
      </c>
      <c r="J57" s="1347">
        <v>1886</v>
      </c>
      <c r="K57" s="1347">
        <v>1465</v>
      </c>
      <c r="L57" s="1347">
        <v>1319</v>
      </c>
      <c r="M57" s="1347">
        <v>1675</v>
      </c>
      <c r="N57" s="1347">
        <v>1939</v>
      </c>
      <c r="O57" s="1347">
        <v>2446</v>
      </c>
      <c r="P57" s="1347">
        <v>3027</v>
      </c>
      <c r="Q57" s="1347">
        <v>2187</v>
      </c>
      <c r="R57" s="1347">
        <v>1819</v>
      </c>
      <c r="S57" s="1347">
        <v>1687</v>
      </c>
      <c r="T57" s="1347">
        <v>2217</v>
      </c>
      <c r="U57" s="1347">
        <v>2554</v>
      </c>
      <c r="V57" s="1347">
        <v>1972</v>
      </c>
      <c r="W57" s="1347">
        <v>1215</v>
      </c>
      <c r="X57" s="1347">
        <v>754</v>
      </c>
      <c r="Y57" s="1347">
        <v>329</v>
      </c>
      <c r="Z57" s="1347">
        <v>110</v>
      </c>
      <c r="AA57" s="1347">
        <v>14</v>
      </c>
      <c r="AB57" s="1347">
        <v>4862</v>
      </c>
      <c r="AC57" s="1347">
        <v>19450</v>
      </c>
      <c r="AD57" s="1347">
        <v>9165</v>
      </c>
      <c r="AE57" s="1347">
        <v>4394</v>
      </c>
      <c r="AF57" s="1347">
        <v>1207</v>
      </c>
      <c r="AG57" s="1347">
        <v>19781</v>
      </c>
      <c r="AH57" s="2762">
        <v>14.523400000000001</v>
      </c>
      <c r="AI57" s="2762">
        <v>58.099589999999999</v>
      </c>
      <c r="AJ57" s="2762">
        <v>27.377009999999999</v>
      </c>
      <c r="AK57" s="2762">
        <v>32.416289999999996</v>
      </c>
      <c r="AL57" s="2762">
        <v>13.12543</v>
      </c>
      <c r="AM57" s="2762">
        <v>3.6054599999999999</v>
      </c>
      <c r="AN57" s="2762">
        <v>4.1820000000000003E-2</v>
      </c>
      <c r="AO57" s="2762">
        <v>59.088329999999999</v>
      </c>
      <c r="AP57" s="2762">
        <v>45.93403</v>
      </c>
      <c r="AQ57" s="2762">
        <v>46.932389999999998</v>
      </c>
    </row>
    <row r="58" spans="1:43">
      <c r="A58">
        <v>1377</v>
      </c>
      <c r="B58">
        <v>1</v>
      </c>
      <c r="C58">
        <v>28481</v>
      </c>
      <c r="D58">
        <v>3</v>
      </c>
      <c r="E58" s="97" t="s">
        <v>43</v>
      </c>
      <c r="F58" s="1347">
        <v>13879</v>
      </c>
      <c r="G58" s="1347">
        <v>270</v>
      </c>
      <c r="H58" s="1347">
        <v>458</v>
      </c>
      <c r="I58" s="1347">
        <v>548</v>
      </c>
      <c r="J58" s="1347">
        <v>586</v>
      </c>
      <c r="K58" s="1347">
        <v>476</v>
      </c>
      <c r="L58" s="1347">
        <v>402</v>
      </c>
      <c r="M58" s="1347">
        <v>481</v>
      </c>
      <c r="N58" s="1347">
        <v>639</v>
      </c>
      <c r="O58" s="1347">
        <v>743</v>
      </c>
      <c r="P58" s="1347">
        <v>924</v>
      </c>
      <c r="Q58" s="1347">
        <v>803</v>
      </c>
      <c r="R58" s="1347">
        <v>922</v>
      </c>
      <c r="S58" s="1347">
        <v>1071</v>
      </c>
      <c r="T58" s="1347">
        <v>1304</v>
      </c>
      <c r="U58" s="1347">
        <v>1491</v>
      </c>
      <c r="V58" s="1347">
        <v>1097</v>
      </c>
      <c r="W58" s="1347">
        <v>698</v>
      </c>
      <c r="X58" s="1347">
        <v>552</v>
      </c>
      <c r="Y58" s="1347">
        <v>319</v>
      </c>
      <c r="Z58" s="1347">
        <v>84</v>
      </c>
      <c r="AA58" s="1347">
        <v>11</v>
      </c>
      <c r="AB58" s="1347">
        <v>1276</v>
      </c>
      <c r="AC58" s="1347">
        <v>7047</v>
      </c>
      <c r="AD58" s="1347">
        <v>5556</v>
      </c>
      <c r="AE58" s="1347">
        <v>2761</v>
      </c>
      <c r="AF58" s="1347">
        <v>966</v>
      </c>
      <c r="AG58" s="1347">
        <v>7765</v>
      </c>
      <c r="AH58" s="2762">
        <v>9.1937499999999996</v>
      </c>
      <c r="AI58" s="2762">
        <v>50.774549999999998</v>
      </c>
      <c r="AJ58" s="2762">
        <v>40.031700000000001</v>
      </c>
      <c r="AK58" s="2762">
        <v>47.748399999999997</v>
      </c>
      <c r="AL58" s="2762">
        <v>19.893360000000001</v>
      </c>
      <c r="AM58" s="2762">
        <v>6.9601600000000001</v>
      </c>
      <c r="AN58" s="2762">
        <v>7.9259999999999997E-2</v>
      </c>
      <c r="AO58" s="2762">
        <v>55.947830000000003</v>
      </c>
      <c r="AP58" s="2762">
        <v>53.732509999999998</v>
      </c>
      <c r="AQ58" s="2762">
        <v>58.264710000000001</v>
      </c>
    </row>
    <row r="59" spans="1:43">
      <c r="A59">
        <v>1378</v>
      </c>
      <c r="B59">
        <v>1</v>
      </c>
      <c r="C59">
        <v>28501</v>
      </c>
      <c r="D59">
        <v>3</v>
      </c>
      <c r="E59" s="97" t="s">
        <v>44</v>
      </c>
      <c r="F59" s="1347">
        <v>15863</v>
      </c>
      <c r="G59" s="1347">
        <v>387</v>
      </c>
      <c r="H59" s="1347">
        <v>499</v>
      </c>
      <c r="I59" s="1347">
        <v>576</v>
      </c>
      <c r="J59" s="1347">
        <v>544</v>
      </c>
      <c r="K59" s="1347">
        <v>398</v>
      </c>
      <c r="L59" s="1347">
        <v>445</v>
      </c>
      <c r="M59" s="1347">
        <v>541</v>
      </c>
      <c r="N59" s="1347">
        <v>648</v>
      </c>
      <c r="O59" s="1347">
        <v>867</v>
      </c>
      <c r="P59" s="1347">
        <v>894</v>
      </c>
      <c r="Q59" s="1347">
        <v>843</v>
      </c>
      <c r="R59" s="1347">
        <v>1053</v>
      </c>
      <c r="S59" s="1347">
        <v>1307</v>
      </c>
      <c r="T59" s="1347">
        <v>1532</v>
      </c>
      <c r="U59" s="1347">
        <v>1514</v>
      </c>
      <c r="V59" s="1347">
        <v>1103</v>
      </c>
      <c r="W59" s="1347">
        <v>1028</v>
      </c>
      <c r="X59" s="1347">
        <v>913</v>
      </c>
      <c r="Y59" s="1347">
        <v>537</v>
      </c>
      <c r="Z59" s="1347">
        <v>203</v>
      </c>
      <c r="AA59" s="1347">
        <v>31</v>
      </c>
      <c r="AB59" s="1347">
        <v>1462</v>
      </c>
      <c r="AC59" s="1347">
        <v>7540</v>
      </c>
      <c r="AD59" s="1347">
        <v>6861</v>
      </c>
      <c r="AE59" s="1347">
        <v>3815</v>
      </c>
      <c r="AF59" s="1347">
        <v>1684</v>
      </c>
      <c r="AG59" s="1347">
        <v>8528</v>
      </c>
      <c r="AH59" s="2762">
        <v>9.2164199999999994</v>
      </c>
      <c r="AI59" s="2762">
        <v>47.53199</v>
      </c>
      <c r="AJ59" s="2762">
        <v>43.25159</v>
      </c>
      <c r="AK59" s="2762">
        <v>51.49089</v>
      </c>
      <c r="AL59" s="2762">
        <v>24.049679999999999</v>
      </c>
      <c r="AM59" s="2762">
        <v>10.6159</v>
      </c>
      <c r="AN59" s="2762">
        <v>0.19542000000000001</v>
      </c>
      <c r="AO59" s="2762">
        <v>53.76032</v>
      </c>
      <c r="AP59" s="2762">
        <v>55.863930000000003</v>
      </c>
      <c r="AQ59" s="2762">
        <v>61.051139999999997</v>
      </c>
    </row>
    <row r="60" spans="1:43">
      <c r="A60">
        <v>1379</v>
      </c>
      <c r="B60">
        <v>1</v>
      </c>
      <c r="C60">
        <v>28585</v>
      </c>
      <c r="D60">
        <v>3</v>
      </c>
      <c r="E60" s="97" t="s">
        <v>45</v>
      </c>
      <c r="F60" s="1347">
        <v>16064</v>
      </c>
      <c r="G60" s="1347">
        <v>410</v>
      </c>
      <c r="H60" s="1347">
        <v>588</v>
      </c>
      <c r="I60" s="1347">
        <v>663</v>
      </c>
      <c r="J60" s="1347">
        <v>721</v>
      </c>
      <c r="K60" s="1347">
        <v>314</v>
      </c>
      <c r="L60" s="1347">
        <v>449</v>
      </c>
      <c r="M60" s="1347">
        <v>526</v>
      </c>
      <c r="N60" s="1347">
        <v>673</v>
      </c>
      <c r="O60" s="1347">
        <v>794</v>
      </c>
      <c r="P60" s="1347">
        <v>980</v>
      </c>
      <c r="Q60" s="1347">
        <v>955</v>
      </c>
      <c r="R60" s="1347">
        <v>1136</v>
      </c>
      <c r="S60" s="1347">
        <v>1325</v>
      </c>
      <c r="T60" s="1347">
        <v>1393</v>
      </c>
      <c r="U60" s="1347">
        <v>1405</v>
      </c>
      <c r="V60" s="1347">
        <v>1191</v>
      </c>
      <c r="W60" s="1347">
        <v>1043</v>
      </c>
      <c r="X60" s="1347">
        <v>875</v>
      </c>
      <c r="Y60" s="1347">
        <v>463</v>
      </c>
      <c r="Z60" s="1347">
        <v>137</v>
      </c>
      <c r="AA60" s="1347">
        <v>23</v>
      </c>
      <c r="AB60" s="1347">
        <v>1661</v>
      </c>
      <c r="AC60" s="1347">
        <v>7873</v>
      </c>
      <c r="AD60" s="1347">
        <v>6530</v>
      </c>
      <c r="AE60" s="1347">
        <v>3732</v>
      </c>
      <c r="AF60" s="1347">
        <v>1498</v>
      </c>
      <c r="AG60" s="1347">
        <v>8545</v>
      </c>
      <c r="AH60" s="2762">
        <v>10.33989</v>
      </c>
      <c r="AI60" s="2762">
        <v>49.010210000000001</v>
      </c>
      <c r="AJ60" s="2762">
        <v>40.649900000000002</v>
      </c>
      <c r="AK60" s="2762">
        <v>48.898159999999997</v>
      </c>
      <c r="AL60" s="2762">
        <v>23.23207</v>
      </c>
      <c r="AM60" s="2762">
        <v>9.3252000000000006</v>
      </c>
      <c r="AN60" s="2762">
        <v>0.14318</v>
      </c>
      <c r="AO60" s="2762">
        <v>53.193480000000001</v>
      </c>
      <c r="AP60" s="2762">
        <v>54.52534</v>
      </c>
      <c r="AQ60" s="2762">
        <v>59.213329999999999</v>
      </c>
    </row>
    <row r="61" spans="1:43">
      <c r="A61">
        <v>1380</v>
      </c>
      <c r="B61">
        <v>1</v>
      </c>
      <c r="C61">
        <v>28586</v>
      </c>
      <c r="D61">
        <v>3</v>
      </c>
      <c r="E61" s="102" t="s">
        <v>46</v>
      </c>
      <c r="F61" s="1347">
        <v>13318</v>
      </c>
      <c r="G61" s="1347">
        <v>345</v>
      </c>
      <c r="H61" s="1347">
        <v>456</v>
      </c>
      <c r="I61" s="1347">
        <v>600</v>
      </c>
      <c r="J61" s="1347">
        <v>478</v>
      </c>
      <c r="K61" s="1347">
        <v>272</v>
      </c>
      <c r="L61" s="1347">
        <v>396</v>
      </c>
      <c r="M61" s="1347">
        <v>454</v>
      </c>
      <c r="N61" s="1347">
        <v>616</v>
      </c>
      <c r="O61" s="1347">
        <v>731</v>
      </c>
      <c r="P61" s="1347">
        <v>758</v>
      </c>
      <c r="Q61" s="1347">
        <v>726</v>
      </c>
      <c r="R61" s="1347">
        <v>878</v>
      </c>
      <c r="S61" s="1347">
        <v>1144</v>
      </c>
      <c r="T61" s="1347">
        <v>1228</v>
      </c>
      <c r="U61" s="1347">
        <v>1249</v>
      </c>
      <c r="V61" s="1347">
        <v>905</v>
      </c>
      <c r="W61" s="1347">
        <v>808</v>
      </c>
      <c r="X61" s="1347">
        <v>733</v>
      </c>
      <c r="Y61" s="1347">
        <v>415</v>
      </c>
      <c r="Z61" s="1347">
        <v>105</v>
      </c>
      <c r="AA61" s="1347">
        <v>21</v>
      </c>
      <c r="AB61" s="1347">
        <v>1401</v>
      </c>
      <c r="AC61" s="1347">
        <v>6453</v>
      </c>
      <c r="AD61" s="1347">
        <v>5464</v>
      </c>
      <c r="AE61" s="1347">
        <v>2987</v>
      </c>
      <c r="AF61" s="1347">
        <v>1274</v>
      </c>
      <c r="AG61" s="1347">
        <v>7203</v>
      </c>
      <c r="AH61" s="2762">
        <v>10.519600000000001</v>
      </c>
      <c r="AI61" s="2762">
        <v>48.453220000000002</v>
      </c>
      <c r="AJ61" s="2762">
        <v>41.027180000000001</v>
      </c>
      <c r="AK61" s="2762">
        <v>49.617060000000002</v>
      </c>
      <c r="AL61" s="2762">
        <v>22.428290000000001</v>
      </c>
      <c r="AM61" s="2762">
        <v>9.5660000000000007</v>
      </c>
      <c r="AN61" s="2762">
        <v>0.15767999999999999</v>
      </c>
      <c r="AO61" s="2762">
        <v>54.084699999999998</v>
      </c>
      <c r="AP61" s="2762">
        <v>54.61909</v>
      </c>
      <c r="AQ61" s="2762">
        <v>59.737110000000001</v>
      </c>
    </row>
    <row r="62" spans="1:43">
      <c r="A62">
        <v>3295</v>
      </c>
      <c r="B62">
        <v>2</v>
      </c>
      <c r="C62">
        <v>28000</v>
      </c>
      <c r="D62" t="s">
        <v>1108</v>
      </c>
      <c r="E62" t="s">
        <v>506</v>
      </c>
      <c r="F62" s="1347">
        <v>2599756</v>
      </c>
      <c r="G62" s="1347">
        <v>101700</v>
      </c>
      <c r="H62" s="1347">
        <v>116394</v>
      </c>
      <c r="I62" s="1347">
        <v>123424</v>
      </c>
      <c r="J62" s="1347">
        <v>129150</v>
      </c>
      <c r="K62" s="1347">
        <v>130036</v>
      </c>
      <c r="L62" s="1347">
        <v>124973</v>
      </c>
      <c r="M62" s="1347">
        <v>135537</v>
      </c>
      <c r="N62" s="1347">
        <v>151543</v>
      </c>
      <c r="O62" s="1347">
        <v>174105</v>
      </c>
      <c r="P62" s="1347">
        <v>213153</v>
      </c>
      <c r="Q62" s="1347">
        <v>188226</v>
      </c>
      <c r="R62" s="1347">
        <v>168621</v>
      </c>
      <c r="S62" s="1347">
        <v>154711</v>
      </c>
      <c r="T62" s="1347">
        <v>169343</v>
      </c>
      <c r="U62" s="1347">
        <v>193473</v>
      </c>
      <c r="V62" s="1347">
        <v>143495</v>
      </c>
      <c r="W62" s="1347">
        <v>98052</v>
      </c>
      <c r="X62" s="1347">
        <v>57873</v>
      </c>
      <c r="Y62" s="1347">
        <v>21512</v>
      </c>
      <c r="Z62" s="1347">
        <v>4042</v>
      </c>
      <c r="AA62" s="1347">
        <v>393</v>
      </c>
      <c r="AB62" s="1347">
        <v>341518</v>
      </c>
      <c r="AC62" s="1347">
        <v>1570055</v>
      </c>
      <c r="AD62" s="1347">
        <v>688183</v>
      </c>
      <c r="AE62" s="1347">
        <v>325367</v>
      </c>
      <c r="AF62" s="1347">
        <v>83820</v>
      </c>
      <c r="AG62" s="1347">
        <v>1610248</v>
      </c>
      <c r="AH62" s="2762">
        <v>13.13654</v>
      </c>
      <c r="AI62" s="2762">
        <v>60.392400000000002</v>
      </c>
      <c r="AJ62" s="2762">
        <v>26.471060000000001</v>
      </c>
      <c r="AK62" s="2762">
        <v>32.422040000000003</v>
      </c>
      <c r="AL62" s="2762">
        <v>12.51529</v>
      </c>
      <c r="AM62" s="2762">
        <v>3.2241499999999998</v>
      </c>
      <c r="AN62" s="2762">
        <v>1.512E-2</v>
      </c>
      <c r="AO62" s="2762">
        <v>61.938429999999997</v>
      </c>
      <c r="AP62" s="2762">
        <v>46.256149999999998</v>
      </c>
      <c r="AQ62" s="2762">
        <v>47.66583</v>
      </c>
    </row>
    <row r="63" spans="1:43">
      <c r="A63">
        <v>3296</v>
      </c>
      <c r="B63">
        <v>2</v>
      </c>
      <c r="C63">
        <v>28100</v>
      </c>
      <c r="D63">
        <v>1</v>
      </c>
      <c r="E63" s="92" t="s">
        <v>182</v>
      </c>
      <c r="F63" s="1347">
        <v>716452</v>
      </c>
      <c r="G63" s="1347">
        <v>26660</v>
      </c>
      <c r="H63" s="1347">
        <v>30357</v>
      </c>
      <c r="I63" s="1347">
        <v>32637</v>
      </c>
      <c r="J63" s="1347">
        <v>34957</v>
      </c>
      <c r="K63" s="1347">
        <v>40171</v>
      </c>
      <c r="L63" s="1347">
        <v>35596</v>
      </c>
      <c r="M63" s="1347">
        <v>37657</v>
      </c>
      <c r="N63" s="1347">
        <v>41822</v>
      </c>
      <c r="O63" s="1347">
        <v>47494</v>
      </c>
      <c r="P63" s="1347">
        <v>58465</v>
      </c>
      <c r="Q63" s="1347">
        <v>52126</v>
      </c>
      <c r="R63" s="1347">
        <v>46925</v>
      </c>
      <c r="S63" s="1347">
        <v>42971</v>
      </c>
      <c r="T63" s="1347">
        <v>46606</v>
      </c>
      <c r="U63" s="1347">
        <v>53121</v>
      </c>
      <c r="V63" s="1347">
        <v>38778</v>
      </c>
      <c r="W63" s="1347">
        <v>26678</v>
      </c>
      <c r="X63" s="1347">
        <v>16147</v>
      </c>
      <c r="Y63" s="1347">
        <v>6009</v>
      </c>
      <c r="Z63" s="1347">
        <v>1174</v>
      </c>
      <c r="AA63" s="1347">
        <v>101</v>
      </c>
      <c r="AB63" s="1347">
        <v>89654</v>
      </c>
      <c r="AC63" s="1347">
        <v>438184</v>
      </c>
      <c r="AD63" s="1347">
        <v>188614</v>
      </c>
      <c r="AE63" s="1347">
        <v>88887</v>
      </c>
      <c r="AF63" s="1347">
        <v>23431</v>
      </c>
      <c r="AG63" s="1347">
        <v>449833</v>
      </c>
      <c r="AH63" s="2762">
        <v>12.51361</v>
      </c>
      <c r="AI63" s="2762">
        <v>61.160269999999997</v>
      </c>
      <c r="AJ63" s="2762">
        <v>26.32612</v>
      </c>
      <c r="AK63" s="2762">
        <v>32.323869999999999</v>
      </c>
      <c r="AL63" s="2762">
        <v>12.406549999999999</v>
      </c>
      <c r="AM63" s="2762">
        <v>3.2704200000000001</v>
      </c>
      <c r="AN63" s="2762">
        <v>1.41E-2</v>
      </c>
      <c r="AO63" s="2762">
        <v>62.786200000000001</v>
      </c>
      <c r="AP63" s="2762">
        <v>46.319670000000002</v>
      </c>
      <c r="AQ63" s="2762">
        <v>47.659350000000003</v>
      </c>
    </row>
    <row r="64" spans="1:43">
      <c r="A64">
        <v>3297</v>
      </c>
      <c r="B64">
        <v>2</v>
      </c>
      <c r="C64">
        <v>28101</v>
      </c>
      <c r="D64">
        <v>0</v>
      </c>
      <c r="E64" s="93" t="s">
        <v>20</v>
      </c>
      <c r="F64" s="1347">
        <v>99420</v>
      </c>
      <c r="G64" s="1347">
        <v>4197</v>
      </c>
      <c r="H64" s="1347">
        <v>4722</v>
      </c>
      <c r="I64" s="1347">
        <v>4929</v>
      </c>
      <c r="J64" s="1347">
        <v>5226</v>
      </c>
      <c r="K64" s="1347">
        <v>6063</v>
      </c>
      <c r="L64" s="1347">
        <v>4901</v>
      </c>
      <c r="M64" s="1347">
        <v>4993</v>
      </c>
      <c r="N64" s="1347">
        <v>5908</v>
      </c>
      <c r="O64" s="1347">
        <v>6846</v>
      </c>
      <c r="P64" s="1347">
        <v>8586</v>
      </c>
      <c r="Q64" s="1347">
        <v>7851</v>
      </c>
      <c r="R64" s="1347">
        <v>6879</v>
      </c>
      <c r="S64" s="1347">
        <v>5946</v>
      </c>
      <c r="T64" s="1347">
        <v>5625</v>
      </c>
      <c r="U64" s="1347">
        <v>6338</v>
      </c>
      <c r="V64" s="1347">
        <v>4334</v>
      </c>
      <c r="W64" s="1347">
        <v>3106</v>
      </c>
      <c r="X64" s="1347">
        <v>1993</v>
      </c>
      <c r="Y64" s="1347">
        <v>809</v>
      </c>
      <c r="Z64" s="1347">
        <v>159</v>
      </c>
      <c r="AA64" s="1347">
        <v>9</v>
      </c>
      <c r="AB64" s="1347">
        <v>13848</v>
      </c>
      <c r="AC64" s="1347">
        <v>63199</v>
      </c>
      <c r="AD64" s="1347">
        <v>22373</v>
      </c>
      <c r="AE64" s="1347">
        <v>10410</v>
      </c>
      <c r="AF64" s="1347">
        <v>2970</v>
      </c>
      <c r="AG64" s="1347">
        <v>63598</v>
      </c>
      <c r="AH64" s="2762">
        <v>13.928789999999999</v>
      </c>
      <c r="AI64" s="2762">
        <v>63.567689999999999</v>
      </c>
      <c r="AJ64" s="2762">
        <v>22.503520000000002</v>
      </c>
      <c r="AK64" s="2762">
        <v>28.484210000000001</v>
      </c>
      <c r="AL64" s="2762">
        <v>10.47073</v>
      </c>
      <c r="AM64" s="2762">
        <v>2.98733</v>
      </c>
      <c r="AN64" s="2762">
        <v>9.0500000000000008E-3</v>
      </c>
      <c r="AO64" s="2762">
        <v>63.96902</v>
      </c>
      <c r="AP64" s="2762">
        <v>44.523569999999999</v>
      </c>
      <c r="AQ64" s="2762">
        <v>46.150640000000003</v>
      </c>
    </row>
    <row r="65" spans="1:43">
      <c r="A65">
        <v>3298</v>
      </c>
      <c r="B65">
        <v>2</v>
      </c>
      <c r="C65">
        <v>28102</v>
      </c>
      <c r="D65">
        <v>0</v>
      </c>
      <c r="E65" s="93" t="s">
        <v>183</v>
      </c>
      <c r="F65" s="1347">
        <v>63549</v>
      </c>
      <c r="G65" s="1347">
        <v>2588</v>
      </c>
      <c r="H65" s="1347">
        <v>2878</v>
      </c>
      <c r="I65" s="1347">
        <v>2877</v>
      </c>
      <c r="J65" s="1347">
        <v>3473</v>
      </c>
      <c r="K65" s="1347">
        <v>5482</v>
      </c>
      <c r="L65" s="1347">
        <v>3394</v>
      </c>
      <c r="M65" s="1347">
        <v>3394</v>
      </c>
      <c r="N65" s="1347">
        <v>3761</v>
      </c>
      <c r="O65" s="1347">
        <v>4313</v>
      </c>
      <c r="P65" s="1347">
        <v>5272</v>
      </c>
      <c r="Q65" s="1347">
        <v>4633</v>
      </c>
      <c r="R65" s="1347">
        <v>3956</v>
      </c>
      <c r="S65" s="1347">
        <v>3315</v>
      </c>
      <c r="T65" s="1347">
        <v>3423</v>
      </c>
      <c r="U65" s="1347">
        <v>3865</v>
      </c>
      <c r="V65" s="1347">
        <v>2809</v>
      </c>
      <c r="W65" s="1347">
        <v>2016</v>
      </c>
      <c r="X65" s="1347">
        <v>1349</v>
      </c>
      <c r="Y65" s="1347">
        <v>619</v>
      </c>
      <c r="Z65" s="1347">
        <v>124</v>
      </c>
      <c r="AA65" s="1347">
        <v>8</v>
      </c>
      <c r="AB65" s="1347">
        <v>8343</v>
      </c>
      <c r="AC65" s="1347">
        <v>40993</v>
      </c>
      <c r="AD65" s="1347">
        <v>14213</v>
      </c>
      <c r="AE65" s="1347">
        <v>6925</v>
      </c>
      <c r="AF65" s="1347">
        <v>2100</v>
      </c>
      <c r="AG65" s="1347">
        <v>40943</v>
      </c>
      <c r="AH65" s="2762">
        <v>13.128450000000001</v>
      </c>
      <c r="AI65" s="2762">
        <v>64.506129999999999</v>
      </c>
      <c r="AJ65" s="2762">
        <v>22.36542</v>
      </c>
      <c r="AK65" s="2762">
        <v>27.581869999999999</v>
      </c>
      <c r="AL65" s="2762">
        <v>10.8971</v>
      </c>
      <c r="AM65" s="2762">
        <v>3.3045399999999998</v>
      </c>
      <c r="AN65" s="2762">
        <v>1.259E-2</v>
      </c>
      <c r="AO65" s="2762">
        <v>64.427449999999993</v>
      </c>
      <c r="AP65" s="2762">
        <v>43.842149999999997</v>
      </c>
      <c r="AQ65" s="2762">
        <v>44.57544</v>
      </c>
    </row>
    <row r="66" spans="1:43">
      <c r="A66">
        <v>3299</v>
      </c>
      <c r="B66">
        <v>2</v>
      </c>
      <c r="C66">
        <v>28105</v>
      </c>
      <c r="D66">
        <v>0</v>
      </c>
      <c r="E66" s="93" t="s">
        <v>22</v>
      </c>
      <c r="F66" s="1347">
        <v>52901</v>
      </c>
      <c r="G66" s="1347">
        <v>1683</v>
      </c>
      <c r="H66" s="1347">
        <v>1688</v>
      </c>
      <c r="I66" s="1347">
        <v>1794</v>
      </c>
      <c r="J66" s="1347">
        <v>1946</v>
      </c>
      <c r="K66" s="1347">
        <v>3237</v>
      </c>
      <c r="L66" s="1347">
        <v>3867</v>
      </c>
      <c r="M66" s="1347">
        <v>3494</v>
      </c>
      <c r="N66" s="1347">
        <v>3342</v>
      </c>
      <c r="O66" s="1347">
        <v>3476</v>
      </c>
      <c r="P66" s="1347">
        <v>4252</v>
      </c>
      <c r="Q66" s="1347">
        <v>3878</v>
      </c>
      <c r="R66" s="1347">
        <v>3439</v>
      </c>
      <c r="S66" s="1347">
        <v>3020</v>
      </c>
      <c r="T66" s="1347">
        <v>3378</v>
      </c>
      <c r="U66" s="1347">
        <v>3806</v>
      </c>
      <c r="V66" s="1347">
        <v>2827</v>
      </c>
      <c r="W66" s="1347">
        <v>2023</v>
      </c>
      <c r="X66" s="1347">
        <v>1211</v>
      </c>
      <c r="Y66" s="1347">
        <v>424</v>
      </c>
      <c r="Z66" s="1347">
        <v>108</v>
      </c>
      <c r="AA66" s="1347">
        <v>8</v>
      </c>
      <c r="AB66" s="1347">
        <v>5165</v>
      </c>
      <c r="AC66" s="1347">
        <v>33951</v>
      </c>
      <c r="AD66" s="1347">
        <v>13785</v>
      </c>
      <c r="AE66" s="1347">
        <v>6601</v>
      </c>
      <c r="AF66" s="1347">
        <v>1751</v>
      </c>
      <c r="AG66" s="1347">
        <v>35383</v>
      </c>
      <c r="AH66" s="2762">
        <v>9.7635199999999998</v>
      </c>
      <c r="AI66" s="2762">
        <v>64.178370000000001</v>
      </c>
      <c r="AJ66" s="2762">
        <v>26.058109999999999</v>
      </c>
      <c r="AK66" s="2762">
        <v>31.76689</v>
      </c>
      <c r="AL66" s="2762">
        <v>12.478020000000001</v>
      </c>
      <c r="AM66" s="2762">
        <v>3.3099599999999998</v>
      </c>
      <c r="AN66" s="2762">
        <v>1.512E-2</v>
      </c>
      <c r="AO66" s="2762">
        <v>66.885310000000004</v>
      </c>
      <c r="AP66" s="2762">
        <v>46.81447</v>
      </c>
      <c r="AQ66" s="2762">
        <v>47.290489999999998</v>
      </c>
    </row>
    <row r="67" spans="1:43">
      <c r="A67">
        <v>3300</v>
      </c>
      <c r="B67">
        <v>2</v>
      </c>
      <c r="C67">
        <v>28106</v>
      </c>
      <c r="D67">
        <v>0</v>
      </c>
      <c r="E67" s="93" t="s">
        <v>23</v>
      </c>
      <c r="F67" s="1347">
        <v>44662</v>
      </c>
      <c r="G67" s="1347">
        <v>1324</v>
      </c>
      <c r="H67" s="1347">
        <v>1479</v>
      </c>
      <c r="I67" s="1347">
        <v>1689</v>
      </c>
      <c r="J67" s="1347">
        <v>1759</v>
      </c>
      <c r="K67" s="1347">
        <v>2296</v>
      </c>
      <c r="L67" s="1347">
        <v>2539</v>
      </c>
      <c r="M67" s="1347">
        <v>2268</v>
      </c>
      <c r="N67" s="1347">
        <v>2353</v>
      </c>
      <c r="O67" s="1347">
        <v>2737</v>
      </c>
      <c r="P67" s="1347">
        <v>3543</v>
      </c>
      <c r="Q67" s="1347">
        <v>3253</v>
      </c>
      <c r="R67" s="1347">
        <v>3054</v>
      </c>
      <c r="S67" s="1347">
        <v>2745</v>
      </c>
      <c r="T67" s="1347">
        <v>3278</v>
      </c>
      <c r="U67" s="1347">
        <v>3806</v>
      </c>
      <c r="V67" s="1347">
        <v>2799</v>
      </c>
      <c r="W67" s="1347">
        <v>1989</v>
      </c>
      <c r="X67" s="1347">
        <v>1241</v>
      </c>
      <c r="Y67" s="1347">
        <v>416</v>
      </c>
      <c r="Z67" s="1347">
        <v>88</v>
      </c>
      <c r="AA67" s="1347">
        <v>6</v>
      </c>
      <c r="AB67" s="1347">
        <v>4492</v>
      </c>
      <c r="AC67" s="1347">
        <v>26547</v>
      </c>
      <c r="AD67" s="1347">
        <v>13623</v>
      </c>
      <c r="AE67" s="1347">
        <v>6539</v>
      </c>
      <c r="AF67" s="1347">
        <v>1751</v>
      </c>
      <c r="AG67" s="1347">
        <v>28066</v>
      </c>
      <c r="AH67" s="2762">
        <v>10.05777</v>
      </c>
      <c r="AI67" s="2762">
        <v>59.439790000000002</v>
      </c>
      <c r="AJ67" s="2762">
        <v>30.50244</v>
      </c>
      <c r="AK67" s="2762">
        <v>36.648609999999998</v>
      </c>
      <c r="AL67" s="2762">
        <v>14.641080000000001</v>
      </c>
      <c r="AM67" s="2762">
        <v>3.92056</v>
      </c>
      <c r="AN67" s="2762">
        <v>1.3429999999999999E-2</v>
      </c>
      <c r="AO67" s="2762">
        <v>62.840890000000002</v>
      </c>
      <c r="AP67" s="2762">
        <v>48.934730000000002</v>
      </c>
      <c r="AQ67" s="2762">
        <v>50.479779999999998</v>
      </c>
    </row>
    <row r="68" spans="1:43">
      <c r="A68">
        <v>3301</v>
      </c>
      <c r="B68">
        <v>2</v>
      </c>
      <c r="C68">
        <v>28107</v>
      </c>
      <c r="D68">
        <v>0</v>
      </c>
      <c r="E68" s="93" t="s">
        <v>24</v>
      </c>
      <c r="F68" s="1347">
        <v>73064</v>
      </c>
      <c r="G68" s="1347">
        <v>2771</v>
      </c>
      <c r="H68" s="1347">
        <v>2977</v>
      </c>
      <c r="I68" s="1347">
        <v>3093</v>
      </c>
      <c r="J68" s="1347">
        <v>3353</v>
      </c>
      <c r="K68" s="1347">
        <v>3285</v>
      </c>
      <c r="L68" s="1347">
        <v>2990</v>
      </c>
      <c r="M68" s="1347">
        <v>3441</v>
      </c>
      <c r="N68" s="1347">
        <v>3932</v>
      </c>
      <c r="O68" s="1347">
        <v>4588</v>
      </c>
      <c r="P68" s="1347">
        <v>5636</v>
      </c>
      <c r="Q68" s="1347">
        <v>5194</v>
      </c>
      <c r="R68" s="1347">
        <v>4870</v>
      </c>
      <c r="S68" s="1347">
        <v>4575</v>
      </c>
      <c r="T68" s="1347">
        <v>5013</v>
      </c>
      <c r="U68" s="1347">
        <v>6337</v>
      </c>
      <c r="V68" s="1347">
        <v>4820</v>
      </c>
      <c r="W68" s="1347">
        <v>3394</v>
      </c>
      <c r="X68" s="1347">
        <v>1961</v>
      </c>
      <c r="Y68" s="1347">
        <v>694</v>
      </c>
      <c r="Z68" s="1347">
        <v>132</v>
      </c>
      <c r="AA68" s="1347">
        <v>8</v>
      </c>
      <c r="AB68" s="1347">
        <v>8841</v>
      </c>
      <c r="AC68" s="1347">
        <v>41864</v>
      </c>
      <c r="AD68" s="1347">
        <v>22359</v>
      </c>
      <c r="AE68" s="1347">
        <v>11009</v>
      </c>
      <c r="AF68" s="1347">
        <v>2795</v>
      </c>
      <c r="AG68" s="1347">
        <v>43524</v>
      </c>
      <c r="AH68" s="2762">
        <v>12.100350000000001</v>
      </c>
      <c r="AI68" s="2762">
        <v>57.297710000000002</v>
      </c>
      <c r="AJ68" s="2762">
        <v>30.601939999999999</v>
      </c>
      <c r="AK68" s="2762">
        <v>36.863570000000003</v>
      </c>
      <c r="AL68" s="2762">
        <v>15.06761</v>
      </c>
      <c r="AM68" s="2762">
        <v>3.8254100000000002</v>
      </c>
      <c r="AN68" s="2762">
        <v>1.095E-2</v>
      </c>
      <c r="AO68" s="2762">
        <v>59.569690000000001</v>
      </c>
      <c r="AP68" s="2762">
        <v>48.484360000000002</v>
      </c>
      <c r="AQ68" s="2762">
        <v>50.425960000000003</v>
      </c>
    </row>
    <row r="69" spans="1:43">
      <c r="A69">
        <v>3302</v>
      </c>
      <c r="B69">
        <v>2</v>
      </c>
      <c r="C69">
        <v>28108</v>
      </c>
      <c r="D69">
        <v>0</v>
      </c>
      <c r="E69" s="93" t="s">
        <v>25</v>
      </c>
      <c r="F69" s="1347">
        <v>100260</v>
      </c>
      <c r="G69" s="1347">
        <v>4228</v>
      </c>
      <c r="H69" s="1347">
        <v>5118</v>
      </c>
      <c r="I69" s="1347">
        <v>5060</v>
      </c>
      <c r="J69" s="1347">
        <v>4962</v>
      </c>
      <c r="K69" s="1347">
        <v>4452</v>
      </c>
      <c r="L69" s="1347">
        <v>4152</v>
      </c>
      <c r="M69" s="1347">
        <v>4986</v>
      </c>
      <c r="N69" s="1347">
        <v>5949</v>
      </c>
      <c r="O69" s="1347">
        <v>6662</v>
      </c>
      <c r="P69" s="1347">
        <v>7939</v>
      </c>
      <c r="Q69" s="1347">
        <v>6894</v>
      </c>
      <c r="R69" s="1347">
        <v>6147</v>
      </c>
      <c r="S69" s="1347">
        <v>5784</v>
      </c>
      <c r="T69" s="1347">
        <v>6446</v>
      </c>
      <c r="U69" s="1347">
        <v>7514</v>
      </c>
      <c r="V69" s="1347">
        <v>5904</v>
      </c>
      <c r="W69" s="1347">
        <v>4232</v>
      </c>
      <c r="X69" s="1347">
        <v>2664</v>
      </c>
      <c r="Y69" s="1347">
        <v>970</v>
      </c>
      <c r="Z69" s="1347">
        <v>175</v>
      </c>
      <c r="AA69" s="1347">
        <v>22</v>
      </c>
      <c r="AB69" s="1347">
        <v>14406</v>
      </c>
      <c r="AC69" s="1347">
        <v>57927</v>
      </c>
      <c r="AD69" s="1347">
        <v>27927</v>
      </c>
      <c r="AE69" s="1347">
        <v>13967</v>
      </c>
      <c r="AF69" s="1347">
        <v>3831</v>
      </c>
      <c r="AG69" s="1347">
        <v>59411</v>
      </c>
      <c r="AH69" s="2762">
        <v>14.368639999999999</v>
      </c>
      <c r="AI69" s="2762">
        <v>57.776780000000002</v>
      </c>
      <c r="AJ69" s="2762">
        <v>27.854579999999999</v>
      </c>
      <c r="AK69" s="2762">
        <v>33.623579999999997</v>
      </c>
      <c r="AL69" s="2762">
        <v>13.93078</v>
      </c>
      <c r="AM69" s="2762">
        <v>3.8210700000000002</v>
      </c>
      <c r="AN69" s="2762">
        <v>2.1940000000000001E-2</v>
      </c>
      <c r="AO69" s="2762">
        <v>59.256929999999997</v>
      </c>
      <c r="AP69" s="2762">
        <v>46.49935</v>
      </c>
      <c r="AQ69" s="2762">
        <v>47.872729999999997</v>
      </c>
    </row>
    <row r="70" spans="1:43">
      <c r="A70">
        <v>3303</v>
      </c>
      <c r="B70">
        <v>2</v>
      </c>
      <c r="C70">
        <v>28109</v>
      </c>
      <c r="D70">
        <v>0</v>
      </c>
      <c r="E70" s="93" t="s">
        <v>184</v>
      </c>
      <c r="F70" s="1347">
        <v>99465</v>
      </c>
      <c r="G70" s="1347">
        <v>3395</v>
      </c>
      <c r="H70" s="1347">
        <v>4269</v>
      </c>
      <c r="I70" s="1347">
        <v>5202</v>
      </c>
      <c r="J70" s="1347">
        <v>5217</v>
      </c>
      <c r="K70" s="1347">
        <v>4366</v>
      </c>
      <c r="L70" s="1347">
        <v>3809</v>
      </c>
      <c r="M70" s="1347">
        <v>4180</v>
      </c>
      <c r="N70" s="1347">
        <v>5119</v>
      </c>
      <c r="O70" s="1347">
        <v>6263</v>
      </c>
      <c r="P70" s="1347">
        <v>8217</v>
      </c>
      <c r="Q70" s="1347">
        <v>7216</v>
      </c>
      <c r="R70" s="1347">
        <v>6502</v>
      </c>
      <c r="S70" s="1347">
        <v>6260</v>
      </c>
      <c r="T70" s="1347">
        <v>6948</v>
      </c>
      <c r="U70" s="1347">
        <v>8149</v>
      </c>
      <c r="V70" s="1347">
        <v>6463</v>
      </c>
      <c r="W70" s="1347">
        <v>4490</v>
      </c>
      <c r="X70" s="1347">
        <v>2368</v>
      </c>
      <c r="Y70" s="1347">
        <v>873</v>
      </c>
      <c r="Z70" s="1347">
        <v>147</v>
      </c>
      <c r="AA70" s="1347">
        <v>12</v>
      </c>
      <c r="AB70" s="1347">
        <v>12866</v>
      </c>
      <c r="AC70" s="1347">
        <v>57149</v>
      </c>
      <c r="AD70" s="1347">
        <v>29450</v>
      </c>
      <c r="AE70" s="1347">
        <v>14353</v>
      </c>
      <c r="AF70" s="1347">
        <v>3400</v>
      </c>
      <c r="AG70" s="1347">
        <v>58880</v>
      </c>
      <c r="AH70" s="2762">
        <v>12.9352</v>
      </c>
      <c r="AI70" s="2762">
        <v>57.456389999999999</v>
      </c>
      <c r="AJ70" s="2762">
        <v>29.6084</v>
      </c>
      <c r="AK70" s="2762">
        <v>35.902079999999998</v>
      </c>
      <c r="AL70" s="2762">
        <v>14.430199999999999</v>
      </c>
      <c r="AM70" s="2762">
        <v>3.4182899999999998</v>
      </c>
      <c r="AN70" s="2762">
        <v>1.206E-2</v>
      </c>
      <c r="AO70" s="2762">
        <v>59.1967</v>
      </c>
      <c r="AP70" s="2762">
        <v>47.868340000000003</v>
      </c>
      <c r="AQ70" s="2762">
        <v>49.815570000000001</v>
      </c>
    </row>
    <row r="71" spans="1:43">
      <c r="A71">
        <v>3304</v>
      </c>
      <c r="B71">
        <v>2</v>
      </c>
      <c r="C71">
        <v>28110</v>
      </c>
      <c r="D71">
        <v>0</v>
      </c>
      <c r="E71" s="93" t="s">
        <v>21</v>
      </c>
      <c r="F71" s="1347">
        <v>68236</v>
      </c>
      <c r="G71" s="1347">
        <v>2513</v>
      </c>
      <c r="H71" s="1347">
        <v>2181</v>
      </c>
      <c r="I71" s="1347">
        <v>1970</v>
      </c>
      <c r="J71" s="1347">
        <v>2457</v>
      </c>
      <c r="K71" s="1347">
        <v>4923</v>
      </c>
      <c r="L71" s="1347">
        <v>5131</v>
      </c>
      <c r="M71" s="1347">
        <v>5271</v>
      </c>
      <c r="N71" s="1347">
        <v>5073</v>
      </c>
      <c r="O71" s="1347">
        <v>5107</v>
      </c>
      <c r="P71" s="1347">
        <v>5753</v>
      </c>
      <c r="Q71" s="1347">
        <v>5128</v>
      </c>
      <c r="R71" s="1347">
        <v>4477</v>
      </c>
      <c r="S71" s="1347">
        <v>3757</v>
      </c>
      <c r="T71" s="1347">
        <v>3754</v>
      </c>
      <c r="U71" s="1347">
        <v>4209</v>
      </c>
      <c r="V71" s="1347">
        <v>2854</v>
      </c>
      <c r="W71" s="1347">
        <v>1896</v>
      </c>
      <c r="X71" s="1347">
        <v>1231</v>
      </c>
      <c r="Y71" s="1347">
        <v>449</v>
      </c>
      <c r="Z71" s="1347">
        <v>88</v>
      </c>
      <c r="AA71" s="1347">
        <v>14</v>
      </c>
      <c r="AB71" s="1347">
        <v>6664</v>
      </c>
      <c r="AC71" s="1347">
        <v>47077</v>
      </c>
      <c r="AD71" s="1347">
        <v>14495</v>
      </c>
      <c r="AE71" s="1347">
        <v>6532</v>
      </c>
      <c r="AF71" s="1347">
        <v>1782</v>
      </c>
      <c r="AG71" s="1347">
        <v>48374</v>
      </c>
      <c r="AH71" s="2762">
        <v>9.7661099999999994</v>
      </c>
      <c r="AI71" s="2762">
        <v>68.991439999999997</v>
      </c>
      <c r="AJ71" s="2762">
        <v>21.242450000000002</v>
      </c>
      <c r="AK71" s="2762">
        <v>26.748339999999999</v>
      </c>
      <c r="AL71" s="2762">
        <v>9.5726600000000008</v>
      </c>
      <c r="AM71" s="2762">
        <v>2.6115200000000001</v>
      </c>
      <c r="AN71" s="2762">
        <v>2.052E-2</v>
      </c>
      <c r="AO71" s="2762">
        <v>70.892200000000003</v>
      </c>
      <c r="AP71" s="2762">
        <v>44.681989999999999</v>
      </c>
      <c r="AQ71" s="2762">
        <v>44.524790000000003</v>
      </c>
    </row>
    <row r="72" spans="1:43">
      <c r="A72">
        <v>3305</v>
      </c>
      <c r="B72">
        <v>2</v>
      </c>
      <c r="C72">
        <v>28111</v>
      </c>
      <c r="D72">
        <v>0</v>
      </c>
      <c r="E72" s="93" t="s">
        <v>185</v>
      </c>
      <c r="F72" s="1347">
        <v>114895</v>
      </c>
      <c r="G72" s="1347">
        <v>3961</v>
      </c>
      <c r="H72" s="1347">
        <v>5045</v>
      </c>
      <c r="I72" s="1347">
        <v>6023</v>
      </c>
      <c r="J72" s="1347">
        <v>6564</v>
      </c>
      <c r="K72" s="1347">
        <v>6067</v>
      </c>
      <c r="L72" s="1347">
        <v>4813</v>
      </c>
      <c r="M72" s="1347">
        <v>5630</v>
      </c>
      <c r="N72" s="1347">
        <v>6385</v>
      </c>
      <c r="O72" s="1347">
        <v>7502</v>
      </c>
      <c r="P72" s="1347">
        <v>9267</v>
      </c>
      <c r="Q72" s="1347">
        <v>8079</v>
      </c>
      <c r="R72" s="1347">
        <v>7601</v>
      </c>
      <c r="S72" s="1347">
        <v>7569</v>
      </c>
      <c r="T72" s="1347">
        <v>8741</v>
      </c>
      <c r="U72" s="1347">
        <v>9097</v>
      </c>
      <c r="V72" s="1347">
        <v>5968</v>
      </c>
      <c r="W72" s="1347">
        <v>3532</v>
      </c>
      <c r="X72" s="1347">
        <v>2129</v>
      </c>
      <c r="Y72" s="1347">
        <v>755</v>
      </c>
      <c r="Z72" s="1347">
        <v>153</v>
      </c>
      <c r="AA72" s="1347">
        <v>14</v>
      </c>
      <c r="AB72" s="1347">
        <v>15029</v>
      </c>
      <c r="AC72" s="1347">
        <v>69477</v>
      </c>
      <c r="AD72" s="1347">
        <v>30389</v>
      </c>
      <c r="AE72" s="1347">
        <v>12551</v>
      </c>
      <c r="AF72" s="1347">
        <v>3051</v>
      </c>
      <c r="AG72" s="1347">
        <v>71654</v>
      </c>
      <c r="AH72" s="2762">
        <v>13.080640000000001</v>
      </c>
      <c r="AI72" s="2762">
        <v>60.469990000000003</v>
      </c>
      <c r="AJ72" s="2762">
        <v>26.449369999999998</v>
      </c>
      <c r="AK72" s="2762">
        <v>33.037120000000002</v>
      </c>
      <c r="AL72" s="2762">
        <v>10.92389</v>
      </c>
      <c r="AM72" s="2762">
        <v>2.6554700000000002</v>
      </c>
      <c r="AN72" s="2762">
        <v>1.2189999999999999E-2</v>
      </c>
      <c r="AO72" s="2762">
        <v>62.36477</v>
      </c>
      <c r="AP72" s="2762">
        <v>46.098379999999999</v>
      </c>
      <c r="AQ72" s="2762">
        <v>47.99156</v>
      </c>
    </row>
    <row r="73" spans="1:43">
      <c r="A73">
        <v>3306</v>
      </c>
      <c r="B73">
        <v>2</v>
      </c>
      <c r="C73">
        <v>28201</v>
      </c>
      <c r="D73">
        <v>2</v>
      </c>
      <c r="E73" s="97" t="s">
        <v>186</v>
      </c>
      <c r="F73" s="1347">
        <v>256616</v>
      </c>
      <c r="G73" s="1347">
        <v>10574</v>
      </c>
      <c r="H73" s="1347">
        <v>12097</v>
      </c>
      <c r="I73" s="1347">
        <v>12860</v>
      </c>
      <c r="J73" s="1347">
        <v>13190</v>
      </c>
      <c r="K73" s="1347">
        <v>13731</v>
      </c>
      <c r="L73" s="1347">
        <v>13859</v>
      </c>
      <c r="M73" s="1347">
        <v>14163</v>
      </c>
      <c r="N73" s="1347">
        <v>15520</v>
      </c>
      <c r="O73" s="1347">
        <v>17761</v>
      </c>
      <c r="P73" s="1347">
        <v>21736</v>
      </c>
      <c r="Q73" s="1347">
        <v>18404</v>
      </c>
      <c r="R73" s="1347">
        <v>16326</v>
      </c>
      <c r="S73" s="1347">
        <v>14556</v>
      </c>
      <c r="T73" s="1347">
        <v>15525</v>
      </c>
      <c r="U73" s="1347">
        <v>17659</v>
      </c>
      <c r="V73" s="1347">
        <v>13094</v>
      </c>
      <c r="W73" s="1347">
        <v>8727</v>
      </c>
      <c r="X73" s="1347">
        <v>4835</v>
      </c>
      <c r="Y73" s="1347">
        <v>1644</v>
      </c>
      <c r="Z73" s="1347">
        <v>328</v>
      </c>
      <c r="AA73" s="1347">
        <v>27</v>
      </c>
      <c r="AB73" s="1347">
        <v>35531</v>
      </c>
      <c r="AC73" s="1347">
        <v>159246</v>
      </c>
      <c r="AD73" s="1347">
        <v>61839</v>
      </c>
      <c r="AE73" s="1347">
        <v>28655</v>
      </c>
      <c r="AF73" s="1347">
        <v>6834</v>
      </c>
      <c r="AG73" s="1347">
        <v>161581</v>
      </c>
      <c r="AH73" s="2762">
        <v>13.845980000000001</v>
      </c>
      <c r="AI73" s="2762">
        <v>62.056150000000002</v>
      </c>
      <c r="AJ73" s="2762">
        <v>24.09787</v>
      </c>
      <c r="AK73" s="2762">
        <v>29.770160000000001</v>
      </c>
      <c r="AL73" s="2762">
        <v>11.16649</v>
      </c>
      <c r="AM73" s="2762">
        <v>2.6631200000000002</v>
      </c>
      <c r="AN73" s="2762">
        <v>1.052E-2</v>
      </c>
      <c r="AO73" s="2762">
        <v>62.966070000000002</v>
      </c>
      <c r="AP73" s="2762">
        <v>44.85933</v>
      </c>
      <c r="AQ73" s="2762">
        <v>46.109250000000003</v>
      </c>
    </row>
    <row r="74" spans="1:43">
      <c r="A74">
        <v>3307</v>
      </c>
      <c r="B74">
        <v>2</v>
      </c>
      <c r="C74">
        <v>28202</v>
      </c>
      <c r="D74">
        <v>2</v>
      </c>
      <c r="E74" s="97" t="s">
        <v>187</v>
      </c>
      <c r="F74" s="1347">
        <v>222293</v>
      </c>
      <c r="G74" s="1347">
        <v>8692</v>
      </c>
      <c r="H74" s="1347">
        <v>8416</v>
      </c>
      <c r="I74" s="1347">
        <v>8516</v>
      </c>
      <c r="J74" s="1347">
        <v>9192</v>
      </c>
      <c r="K74" s="1347">
        <v>11031</v>
      </c>
      <c r="L74" s="1347">
        <v>12961</v>
      </c>
      <c r="M74" s="1347">
        <v>12835</v>
      </c>
      <c r="N74" s="1347">
        <v>13502</v>
      </c>
      <c r="O74" s="1347">
        <v>15342</v>
      </c>
      <c r="P74" s="1347">
        <v>18927</v>
      </c>
      <c r="Q74" s="1347">
        <v>17046</v>
      </c>
      <c r="R74" s="1347">
        <v>14539</v>
      </c>
      <c r="S74" s="1347">
        <v>12605</v>
      </c>
      <c r="T74" s="1347">
        <v>14004</v>
      </c>
      <c r="U74" s="1347">
        <v>16635</v>
      </c>
      <c r="V74" s="1347">
        <v>12933</v>
      </c>
      <c r="W74" s="1347">
        <v>8711</v>
      </c>
      <c r="X74" s="1347">
        <v>4611</v>
      </c>
      <c r="Y74" s="1347">
        <v>1510</v>
      </c>
      <c r="Z74" s="1347">
        <v>254</v>
      </c>
      <c r="AA74" s="1347">
        <v>31</v>
      </c>
      <c r="AB74" s="1347">
        <v>25624</v>
      </c>
      <c r="AC74" s="1347">
        <v>137980</v>
      </c>
      <c r="AD74" s="1347">
        <v>58689</v>
      </c>
      <c r="AE74" s="1347">
        <v>28050</v>
      </c>
      <c r="AF74" s="1347">
        <v>6406</v>
      </c>
      <c r="AG74" s="1347">
        <v>142792</v>
      </c>
      <c r="AH74" s="2762">
        <v>11.52713</v>
      </c>
      <c r="AI74" s="2762">
        <v>62.07123</v>
      </c>
      <c r="AJ74" s="2762">
        <v>26.40164</v>
      </c>
      <c r="AK74" s="2762">
        <v>32.072090000000003</v>
      </c>
      <c r="AL74" s="2762">
        <v>12.61848</v>
      </c>
      <c r="AM74" s="2762">
        <v>2.88178</v>
      </c>
      <c r="AN74" s="2762">
        <v>1.3950000000000001E-2</v>
      </c>
      <c r="AO74" s="2762">
        <v>64.235939999999999</v>
      </c>
      <c r="AP74" s="2762">
        <v>46.734580000000001</v>
      </c>
      <c r="AQ74" s="2762">
        <v>47.831020000000002</v>
      </c>
    </row>
    <row r="75" spans="1:43">
      <c r="A75">
        <v>3308</v>
      </c>
      <c r="B75">
        <v>2</v>
      </c>
      <c r="C75">
        <v>28203</v>
      </c>
      <c r="D75">
        <v>2</v>
      </c>
      <c r="E75" s="97" t="s">
        <v>188</v>
      </c>
      <c r="F75" s="1347">
        <v>146746</v>
      </c>
      <c r="G75" s="1347">
        <v>7131</v>
      </c>
      <c r="H75" s="1347">
        <v>7139</v>
      </c>
      <c r="I75" s="1347">
        <v>6773</v>
      </c>
      <c r="J75" s="1347">
        <v>6847</v>
      </c>
      <c r="K75" s="1347">
        <v>6860</v>
      </c>
      <c r="L75" s="1347">
        <v>7783</v>
      </c>
      <c r="M75" s="1347">
        <v>9047</v>
      </c>
      <c r="N75" s="1347">
        <v>9508</v>
      </c>
      <c r="O75" s="1347">
        <v>10226</v>
      </c>
      <c r="P75" s="1347">
        <v>12015</v>
      </c>
      <c r="Q75" s="1347">
        <v>10742</v>
      </c>
      <c r="R75" s="1347">
        <v>9235</v>
      </c>
      <c r="S75" s="1347">
        <v>8091</v>
      </c>
      <c r="T75" s="1347">
        <v>8649</v>
      </c>
      <c r="U75" s="1347">
        <v>10162</v>
      </c>
      <c r="V75" s="1347">
        <v>7621</v>
      </c>
      <c r="W75" s="1347">
        <v>4982</v>
      </c>
      <c r="X75" s="1347">
        <v>2817</v>
      </c>
      <c r="Y75" s="1347">
        <v>949</v>
      </c>
      <c r="Z75" s="1347">
        <v>157</v>
      </c>
      <c r="AA75" s="1347">
        <v>12</v>
      </c>
      <c r="AB75" s="1347">
        <v>21043</v>
      </c>
      <c r="AC75" s="1347">
        <v>90354</v>
      </c>
      <c r="AD75" s="1347">
        <v>35349</v>
      </c>
      <c r="AE75" s="1347">
        <v>16538</v>
      </c>
      <c r="AF75" s="1347">
        <v>3935</v>
      </c>
      <c r="AG75" s="1347">
        <v>92156</v>
      </c>
      <c r="AH75" s="2762">
        <v>14.339740000000001</v>
      </c>
      <c r="AI75" s="2762">
        <v>61.5717</v>
      </c>
      <c r="AJ75" s="2762">
        <v>24.088560000000001</v>
      </c>
      <c r="AK75" s="2762">
        <v>29.602170000000001</v>
      </c>
      <c r="AL75" s="2762">
        <v>11.26981</v>
      </c>
      <c r="AM75" s="2762">
        <v>2.6815000000000002</v>
      </c>
      <c r="AN75" s="2762">
        <v>8.1799999999999998E-3</v>
      </c>
      <c r="AO75" s="2762">
        <v>62.799669999999999</v>
      </c>
      <c r="AP75" s="2762">
        <v>44.76972</v>
      </c>
      <c r="AQ75" s="2762">
        <v>45.897170000000003</v>
      </c>
    </row>
    <row r="76" spans="1:43">
      <c r="A76">
        <v>3309</v>
      </c>
      <c r="B76">
        <v>2</v>
      </c>
      <c r="C76">
        <v>28204</v>
      </c>
      <c r="D76">
        <v>2</v>
      </c>
      <c r="E76" s="97" t="s">
        <v>189</v>
      </c>
      <c r="F76" s="1347">
        <v>226105</v>
      </c>
      <c r="G76" s="1347">
        <v>9815</v>
      </c>
      <c r="H76" s="1347">
        <v>11294</v>
      </c>
      <c r="I76" s="1347">
        <v>12092</v>
      </c>
      <c r="J76" s="1347">
        <v>13108</v>
      </c>
      <c r="K76" s="1347">
        <v>12186</v>
      </c>
      <c r="L76" s="1347">
        <v>10422</v>
      </c>
      <c r="M76" s="1347">
        <v>11850</v>
      </c>
      <c r="N76" s="1347">
        <v>13606</v>
      </c>
      <c r="O76" s="1347">
        <v>15884</v>
      </c>
      <c r="P76" s="1347">
        <v>20027</v>
      </c>
      <c r="Q76" s="1347">
        <v>18318</v>
      </c>
      <c r="R76" s="1347">
        <v>15218</v>
      </c>
      <c r="S76" s="1347">
        <v>12168</v>
      </c>
      <c r="T76" s="1347">
        <v>12195</v>
      </c>
      <c r="U76" s="1347">
        <v>14445</v>
      </c>
      <c r="V76" s="1347">
        <v>10332</v>
      </c>
      <c r="W76" s="1347">
        <v>7128</v>
      </c>
      <c r="X76" s="1347">
        <v>4220</v>
      </c>
      <c r="Y76" s="1347">
        <v>1506</v>
      </c>
      <c r="Z76" s="1347">
        <v>267</v>
      </c>
      <c r="AA76" s="1347">
        <v>24</v>
      </c>
      <c r="AB76" s="1347">
        <v>33201</v>
      </c>
      <c r="AC76" s="1347">
        <v>142787</v>
      </c>
      <c r="AD76" s="1347">
        <v>50117</v>
      </c>
      <c r="AE76" s="1347">
        <v>23477</v>
      </c>
      <c r="AF76" s="1347">
        <v>6017</v>
      </c>
      <c r="AG76" s="1347">
        <v>141874</v>
      </c>
      <c r="AH76" s="2762">
        <v>14.68389</v>
      </c>
      <c r="AI76" s="2762">
        <v>63.150750000000002</v>
      </c>
      <c r="AJ76" s="2762">
        <v>22.165369999999999</v>
      </c>
      <c r="AK76" s="2762">
        <v>27.546939999999999</v>
      </c>
      <c r="AL76" s="2762">
        <v>10.383229999999999</v>
      </c>
      <c r="AM76" s="2762">
        <v>2.6611500000000001</v>
      </c>
      <c r="AN76" s="2762">
        <v>1.061E-2</v>
      </c>
      <c r="AO76" s="2762">
        <v>62.746949999999998</v>
      </c>
      <c r="AP76" s="2762">
        <v>44.053339999999999</v>
      </c>
      <c r="AQ76" s="2762">
        <v>45.741909999999997</v>
      </c>
    </row>
    <row r="77" spans="1:43">
      <c r="A77">
        <v>3310</v>
      </c>
      <c r="B77">
        <v>2</v>
      </c>
      <c r="C77">
        <v>28205</v>
      </c>
      <c r="D77">
        <v>2</v>
      </c>
      <c r="E77" s="97" t="s">
        <v>190</v>
      </c>
      <c r="F77" s="1347">
        <v>19635</v>
      </c>
      <c r="G77" s="1347">
        <v>660</v>
      </c>
      <c r="H77" s="1347">
        <v>760</v>
      </c>
      <c r="I77" s="1347">
        <v>860</v>
      </c>
      <c r="J77" s="1347">
        <v>848</v>
      </c>
      <c r="K77" s="1347">
        <v>654</v>
      </c>
      <c r="L77" s="1347">
        <v>776</v>
      </c>
      <c r="M77" s="1347">
        <v>815</v>
      </c>
      <c r="N77" s="1347">
        <v>970</v>
      </c>
      <c r="O77" s="1347">
        <v>1245</v>
      </c>
      <c r="P77" s="1347">
        <v>1461</v>
      </c>
      <c r="Q77" s="1347">
        <v>1285</v>
      </c>
      <c r="R77" s="1347">
        <v>1328</v>
      </c>
      <c r="S77" s="1347">
        <v>1334</v>
      </c>
      <c r="T77" s="1347">
        <v>1652</v>
      </c>
      <c r="U77" s="1347">
        <v>1914</v>
      </c>
      <c r="V77" s="1347">
        <v>1223</v>
      </c>
      <c r="W77" s="1347">
        <v>877</v>
      </c>
      <c r="X77" s="1347">
        <v>636</v>
      </c>
      <c r="Y77" s="1347">
        <v>266</v>
      </c>
      <c r="Z77" s="1347">
        <v>62</v>
      </c>
      <c r="AA77" s="1347">
        <v>9</v>
      </c>
      <c r="AB77" s="1347">
        <v>2280</v>
      </c>
      <c r="AC77" s="1347">
        <v>10716</v>
      </c>
      <c r="AD77" s="1347">
        <v>6639</v>
      </c>
      <c r="AE77" s="1347">
        <v>3073</v>
      </c>
      <c r="AF77" s="1347">
        <v>973</v>
      </c>
      <c r="AG77" s="1347">
        <v>11520</v>
      </c>
      <c r="AH77" s="2762">
        <v>11.61192</v>
      </c>
      <c r="AI77" s="2762">
        <v>54.576009999999997</v>
      </c>
      <c r="AJ77" s="2762">
        <v>33.812069999999999</v>
      </c>
      <c r="AK77" s="2762">
        <v>40.606059999999999</v>
      </c>
      <c r="AL77" s="2762">
        <v>15.65062</v>
      </c>
      <c r="AM77" s="2762">
        <v>4.9554400000000003</v>
      </c>
      <c r="AN77" s="2762">
        <v>4.5839999999999999E-2</v>
      </c>
      <c r="AO77" s="2762">
        <v>58.670740000000002</v>
      </c>
      <c r="AP77" s="2762">
        <v>50.199469999999998</v>
      </c>
      <c r="AQ77" s="2762">
        <v>52.823189999999997</v>
      </c>
    </row>
    <row r="78" spans="1:43">
      <c r="A78">
        <v>3311</v>
      </c>
      <c r="B78">
        <v>2</v>
      </c>
      <c r="C78">
        <v>28206</v>
      </c>
      <c r="D78">
        <v>2</v>
      </c>
      <c r="E78" s="97" t="s">
        <v>191</v>
      </c>
      <c r="F78" s="1347">
        <v>42008</v>
      </c>
      <c r="G78" s="1347">
        <v>1597</v>
      </c>
      <c r="H78" s="1347">
        <v>1988</v>
      </c>
      <c r="I78" s="1347">
        <v>2231</v>
      </c>
      <c r="J78" s="1347">
        <v>2332</v>
      </c>
      <c r="K78" s="1347">
        <v>1755</v>
      </c>
      <c r="L78" s="1347">
        <v>1374</v>
      </c>
      <c r="M78" s="1347">
        <v>1565</v>
      </c>
      <c r="N78" s="1347">
        <v>2178</v>
      </c>
      <c r="O78" s="1347">
        <v>2659</v>
      </c>
      <c r="P78" s="1347">
        <v>3564</v>
      </c>
      <c r="Q78" s="1347">
        <v>3476</v>
      </c>
      <c r="R78" s="1347">
        <v>3005</v>
      </c>
      <c r="S78" s="1347">
        <v>2693</v>
      </c>
      <c r="T78" s="1347">
        <v>2697</v>
      </c>
      <c r="U78" s="1347">
        <v>3241</v>
      </c>
      <c r="V78" s="1347">
        <v>2359</v>
      </c>
      <c r="W78" s="1347">
        <v>1640</v>
      </c>
      <c r="X78" s="1347">
        <v>1093</v>
      </c>
      <c r="Y78" s="1347">
        <v>466</v>
      </c>
      <c r="Z78" s="1347">
        <v>84</v>
      </c>
      <c r="AA78" s="1347">
        <v>11</v>
      </c>
      <c r="AB78" s="1347">
        <v>5816</v>
      </c>
      <c r="AC78" s="1347">
        <v>24601</v>
      </c>
      <c r="AD78" s="1347">
        <v>11591</v>
      </c>
      <c r="AE78" s="1347">
        <v>5653</v>
      </c>
      <c r="AF78" s="1347">
        <v>1654</v>
      </c>
      <c r="AG78" s="1347">
        <v>24966</v>
      </c>
      <c r="AH78" s="2762">
        <v>13.84498</v>
      </c>
      <c r="AI78" s="2762">
        <v>58.562649999999998</v>
      </c>
      <c r="AJ78" s="2762">
        <v>27.592359999999999</v>
      </c>
      <c r="AK78" s="2762">
        <v>34.003050000000002</v>
      </c>
      <c r="AL78" s="2762">
        <v>13.45696</v>
      </c>
      <c r="AM78" s="2762">
        <v>3.9373499999999999</v>
      </c>
      <c r="AN78" s="2762">
        <v>2.6190000000000001E-2</v>
      </c>
      <c r="AO78" s="2762">
        <v>59.431539999999998</v>
      </c>
      <c r="AP78" s="2762">
        <v>47.269379999999998</v>
      </c>
      <c r="AQ78" s="2762">
        <v>49.682180000000002</v>
      </c>
    </row>
    <row r="79" spans="1:43">
      <c r="A79">
        <v>3312</v>
      </c>
      <c r="B79">
        <v>2</v>
      </c>
      <c r="C79">
        <v>28207</v>
      </c>
      <c r="D79">
        <v>2</v>
      </c>
      <c r="E79" s="97" t="s">
        <v>192</v>
      </c>
      <c r="F79" s="1347">
        <v>95630</v>
      </c>
      <c r="G79" s="1347">
        <v>4355</v>
      </c>
      <c r="H79" s="1347">
        <v>4660</v>
      </c>
      <c r="I79" s="1347">
        <v>4815</v>
      </c>
      <c r="J79" s="1347">
        <v>4791</v>
      </c>
      <c r="K79" s="1347">
        <v>5038</v>
      </c>
      <c r="L79" s="1347">
        <v>4980</v>
      </c>
      <c r="M79" s="1347">
        <v>5427</v>
      </c>
      <c r="N79" s="1347">
        <v>5964</v>
      </c>
      <c r="O79" s="1347">
        <v>7064</v>
      </c>
      <c r="P79" s="1347">
        <v>8329</v>
      </c>
      <c r="Q79" s="1347">
        <v>7225</v>
      </c>
      <c r="R79" s="1347">
        <v>6129</v>
      </c>
      <c r="S79" s="1347">
        <v>4760</v>
      </c>
      <c r="T79" s="1347">
        <v>5054</v>
      </c>
      <c r="U79" s="1347">
        <v>6116</v>
      </c>
      <c r="V79" s="1347">
        <v>4835</v>
      </c>
      <c r="W79" s="1347">
        <v>3437</v>
      </c>
      <c r="X79" s="1347">
        <v>1850</v>
      </c>
      <c r="Y79" s="1347">
        <v>662</v>
      </c>
      <c r="Z79" s="1347">
        <v>131</v>
      </c>
      <c r="AA79" s="1347">
        <v>8</v>
      </c>
      <c r="AB79" s="1347">
        <v>13830</v>
      </c>
      <c r="AC79" s="1347">
        <v>59707</v>
      </c>
      <c r="AD79" s="1347">
        <v>22093</v>
      </c>
      <c r="AE79" s="1347">
        <v>10923</v>
      </c>
      <c r="AF79" s="1347">
        <v>2651</v>
      </c>
      <c r="AG79" s="1347">
        <v>59970</v>
      </c>
      <c r="AH79" s="2762">
        <v>14.46199</v>
      </c>
      <c r="AI79" s="2762">
        <v>62.435429999999997</v>
      </c>
      <c r="AJ79" s="2762">
        <v>23.10258</v>
      </c>
      <c r="AK79" s="2762">
        <v>28.080100000000002</v>
      </c>
      <c r="AL79" s="2762">
        <v>11.42215</v>
      </c>
      <c r="AM79" s="2762">
        <v>2.7721399999999998</v>
      </c>
      <c r="AN79" s="2762">
        <v>8.3700000000000007E-3</v>
      </c>
      <c r="AO79" s="2762">
        <v>62.710450000000002</v>
      </c>
      <c r="AP79" s="2762">
        <v>44.36824</v>
      </c>
      <c r="AQ79" s="2762">
        <v>45.46396</v>
      </c>
    </row>
    <row r="80" spans="1:43">
      <c r="A80">
        <v>3313</v>
      </c>
      <c r="B80">
        <v>2</v>
      </c>
      <c r="C80">
        <v>28208</v>
      </c>
      <c r="D80">
        <v>2</v>
      </c>
      <c r="E80" s="97" t="s">
        <v>193</v>
      </c>
      <c r="F80" s="1347">
        <v>13592</v>
      </c>
      <c r="G80" s="1347">
        <v>492</v>
      </c>
      <c r="H80" s="1347">
        <v>558</v>
      </c>
      <c r="I80" s="1347">
        <v>613</v>
      </c>
      <c r="J80" s="1347">
        <v>539</v>
      </c>
      <c r="K80" s="1347">
        <v>553</v>
      </c>
      <c r="L80" s="1347">
        <v>581</v>
      </c>
      <c r="M80" s="1347">
        <v>716</v>
      </c>
      <c r="N80" s="1347">
        <v>756</v>
      </c>
      <c r="O80" s="1347">
        <v>861</v>
      </c>
      <c r="P80" s="1347">
        <v>1004</v>
      </c>
      <c r="Q80" s="1347">
        <v>853</v>
      </c>
      <c r="R80" s="1347">
        <v>807</v>
      </c>
      <c r="S80" s="1347">
        <v>787</v>
      </c>
      <c r="T80" s="1347">
        <v>994</v>
      </c>
      <c r="U80" s="1347">
        <v>1298</v>
      </c>
      <c r="V80" s="1347">
        <v>975</v>
      </c>
      <c r="W80" s="1347">
        <v>653</v>
      </c>
      <c r="X80" s="1347">
        <v>381</v>
      </c>
      <c r="Y80" s="1347">
        <v>133</v>
      </c>
      <c r="Z80" s="1347">
        <v>35</v>
      </c>
      <c r="AA80" s="1347">
        <v>3</v>
      </c>
      <c r="AB80" s="1347">
        <v>1663</v>
      </c>
      <c r="AC80" s="1347">
        <v>7457</v>
      </c>
      <c r="AD80" s="1347">
        <v>4472</v>
      </c>
      <c r="AE80" s="1347">
        <v>2180</v>
      </c>
      <c r="AF80" s="1347">
        <v>552</v>
      </c>
      <c r="AG80" s="1347">
        <v>7912</v>
      </c>
      <c r="AH80" s="2762">
        <v>12.235139999999999</v>
      </c>
      <c r="AI80" s="2762">
        <v>54.863149999999997</v>
      </c>
      <c r="AJ80" s="2762">
        <v>32.901710000000001</v>
      </c>
      <c r="AK80" s="2762">
        <v>38.691879999999998</v>
      </c>
      <c r="AL80" s="2762">
        <v>16.03885</v>
      </c>
      <c r="AM80" s="2762">
        <v>4.06121</v>
      </c>
      <c r="AN80" s="2762">
        <v>2.2069999999999999E-2</v>
      </c>
      <c r="AO80" s="2762">
        <v>58.210709999999999</v>
      </c>
      <c r="AP80" s="2762">
        <v>49.055399999999999</v>
      </c>
      <c r="AQ80" s="2762">
        <v>50.588520000000003</v>
      </c>
    </row>
    <row r="81" spans="1:43">
      <c r="A81">
        <v>3314</v>
      </c>
      <c r="B81">
        <v>2</v>
      </c>
      <c r="C81">
        <v>28209</v>
      </c>
      <c r="D81">
        <v>2</v>
      </c>
      <c r="E81" s="97" t="s">
        <v>194</v>
      </c>
      <c r="F81" s="1347">
        <v>37303</v>
      </c>
      <c r="G81" s="1347">
        <v>1382</v>
      </c>
      <c r="H81" s="1347">
        <v>1667</v>
      </c>
      <c r="I81" s="1347">
        <v>1802</v>
      </c>
      <c r="J81" s="1347">
        <v>1652</v>
      </c>
      <c r="K81" s="1347">
        <v>1187</v>
      </c>
      <c r="L81" s="1347">
        <v>1485</v>
      </c>
      <c r="M81" s="1347">
        <v>1824</v>
      </c>
      <c r="N81" s="1347">
        <v>2078</v>
      </c>
      <c r="O81" s="1347">
        <v>2356</v>
      </c>
      <c r="P81" s="1347">
        <v>2861</v>
      </c>
      <c r="Q81" s="1347">
        <v>2486</v>
      </c>
      <c r="R81" s="1347">
        <v>2442</v>
      </c>
      <c r="S81" s="1347">
        <v>2653</v>
      </c>
      <c r="T81" s="1347">
        <v>2829</v>
      </c>
      <c r="U81" s="1347">
        <v>3059</v>
      </c>
      <c r="V81" s="1347">
        <v>2169</v>
      </c>
      <c r="W81" s="1347">
        <v>1592</v>
      </c>
      <c r="X81" s="1347">
        <v>1134</v>
      </c>
      <c r="Y81" s="1347">
        <v>533</v>
      </c>
      <c r="Z81" s="1347">
        <v>97</v>
      </c>
      <c r="AA81" s="1347">
        <v>15</v>
      </c>
      <c r="AB81" s="1347">
        <v>4851</v>
      </c>
      <c r="AC81" s="1347">
        <v>21024</v>
      </c>
      <c r="AD81" s="1347">
        <v>11428</v>
      </c>
      <c r="AE81" s="1347">
        <v>5540</v>
      </c>
      <c r="AF81" s="1347">
        <v>1779</v>
      </c>
      <c r="AG81" s="1347">
        <v>22201</v>
      </c>
      <c r="AH81" s="2762">
        <v>13.00432</v>
      </c>
      <c r="AI81" s="2762">
        <v>56.360080000000004</v>
      </c>
      <c r="AJ81" s="2762">
        <v>30.63561</v>
      </c>
      <c r="AK81" s="2762">
        <v>37.747630000000001</v>
      </c>
      <c r="AL81" s="2762">
        <v>14.85135</v>
      </c>
      <c r="AM81" s="2762">
        <v>4.76905</v>
      </c>
      <c r="AN81" s="2762">
        <v>4.0210000000000003E-2</v>
      </c>
      <c r="AO81" s="2762">
        <v>59.515320000000003</v>
      </c>
      <c r="AP81" s="2762">
        <v>48.6676</v>
      </c>
      <c r="AQ81" s="2762">
        <v>50.660809999999998</v>
      </c>
    </row>
    <row r="82" spans="1:43">
      <c r="A82">
        <v>3315</v>
      </c>
      <c r="B82">
        <v>2</v>
      </c>
      <c r="C82">
        <v>28210</v>
      </c>
      <c r="D82">
        <v>2</v>
      </c>
      <c r="E82" s="97" t="s">
        <v>26</v>
      </c>
      <c r="F82" s="1347">
        <v>127473</v>
      </c>
      <c r="G82" s="1347">
        <v>4889</v>
      </c>
      <c r="H82" s="1347">
        <v>5818</v>
      </c>
      <c r="I82" s="1347">
        <v>6182</v>
      </c>
      <c r="J82" s="1347">
        <v>6666</v>
      </c>
      <c r="K82" s="1347">
        <v>6560</v>
      </c>
      <c r="L82" s="1347">
        <v>6787</v>
      </c>
      <c r="M82" s="1347">
        <v>7158</v>
      </c>
      <c r="N82" s="1347">
        <v>7676</v>
      </c>
      <c r="O82" s="1347">
        <v>8868</v>
      </c>
      <c r="P82" s="1347">
        <v>10694</v>
      </c>
      <c r="Q82" s="1347">
        <v>8924</v>
      </c>
      <c r="R82" s="1347">
        <v>7674</v>
      </c>
      <c r="S82" s="1347">
        <v>7023</v>
      </c>
      <c r="T82" s="1347">
        <v>8300</v>
      </c>
      <c r="U82" s="1347">
        <v>9211</v>
      </c>
      <c r="V82" s="1347">
        <v>7335</v>
      </c>
      <c r="W82" s="1347">
        <v>4567</v>
      </c>
      <c r="X82" s="1347">
        <v>2227</v>
      </c>
      <c r="Y82" s="1347">
        <v>772</v>
      </c>
      <c r="Z82" s="1347">
        <v>132</v>
      </c>
      <c r="AA82" s="1347">
        <v>10</v>
      </c>
      <c r="AB82" s="1347">
        <v>16889</v>
      </c>
      <c r="AC82" s="1347">
        <v>78030</v>
      </c>
      <c r="AD82" s="1347">
        <v>32554</v>
      </c>
      <c r="AE82" s="1347">
        <v>15043</v>
      </c>
      <c r="AF82" s="1347">
        <v>3141</v>
      </c>
      <c r="AG82" s="1347">
        <v>79664</v>
      </c>
      <c r="AH82" s="2762">
        <v>13.249079999999999</v>
      </c>
      <c r="AI82" s="2762">
        <v>61.212960000000002</v>
      </c>
      <c r="AJ82" s="2762">
        <v>25.537960000000002</v>
      </c>
      <c r="AK82" s="2762">
        <v>31.047360000000001</v>
      </c>
      <c r="AL82" s="2762">
        <v>11.800929999999999</v>
      </c>
      <c r="AM82" s="2762">
        <v>2.4640499999999999</v>
      </c>
      <c r="AN82" s="2762">
        <v>7.8399999999999997E-3</v>
      </c>
      <c r="AO82" s="2762">
        <v>62.494799999999998</v>
      </c>
      <c r="AP82" s="2762">
        <v>45.418939999999999</v>
      </c>
      <c r="AQ82" s="2762">
        <v>46.498159999999999</v>
      </c>
    </row>
    <row r="83" spans="1:43">
      <c r="A83">
        <v>3316</v>
      </c>
      <c r="B83">
        <v>2</v>
      </c>
      <c r="C83">
        <v>28212</v>
      </c>
      <c r="D83">
        <v>2</v>
      </c>
      <c r="E83" s="97" t="s">
        <v>195</v>
      </c>
      <c r="F83" s="1347">
        <v>22095</v>
      </c>
      <c r="G83" s="1347">
        <v>736</v>
      </c>
      <c r="H83" s="1347">
        <v>941</v>
      </c>
      <c r="I83" s="1347">
        <v>1054</v>
      </c>
      <c r="J83" s="1347">
        <v>1149</v>
      </c>
      <c r="K83" s="1347">
        <v>1024</v>
      </c>
      <c r="L83" s="1347">
        <v>1002</v>
      </c>
      <c r="M83" s="1347">
        <v>1108</v>
      </c>
      <c r="N83" s="1347">
        <v>1200</v>
      </c>
      <c r="O83" s="1347">
        <v>1371</v>
      </c>
      <c r="P83" s="1347">
        <v>1620</v>
      </c>
      <c r="Q83" s="1347">
        <v>1534</v>
      </c>
      <c r="R83" s="1347">
        <v>1393</v>
      </c>
      <c r="S83" s="1347">
        <v>1407</v>
      </c>
      <c r="T83" s="1347">
        <v>1633</v>
      </c>
      <c r="U83" s="1347">
        <v>1864</v>
      </c>
      <c r="V83" s="1347">
        <v>1301</v>
      </c>
      <c r="W83" s="1347">
        <v>965</v>
      </c>
      <c r="X83" s="1347">
        <v>570</v>
      </c>
      <c r="Y83" s="1347">
        <v>195</v>
      </c>
      <c r="Z83" s="1347">
        <v>23</v>
      </c>
      <c r="AA83" s="1347">
        <v>5</v>
      </c>
      <c r="AB83" s="1347">
        <v>2731</v>
      </c>
      <c r="AC83" s="1347">
        <v>12808</v>
      </c>
      <c r="AD83" s="1347">
        <v>6556</v>
      </c>
      <c r="AE83" s="1347">
        <v>3059</v>
      </c>
      <c r="AF83" s="1347">
        <v>793</v>
      </c>
      <c r="AG83" s="1347">
        <v>13292</v>
      </c>
      <c r="AH83" s="2762">
        <v>12.36026</v>
      </c>
      <c r="AI83" s="2762">
        <v>57.967869999999998</v>
      </c>
      <c r="AJ83" s="2762">
        <v>29.671869999999998</v>
      </c>
      <c r="AK83" s="2762">
        <v>36.039830000000002</v>
      </c>
      <c r="AL83" s="2762">
        <v>13.844760000000001</v>
      </c>
      <c r="AM83" s="2762">
        <v>3.5890499999999999</v>
      </c>
      <c r="AN83" s="2762">
        <v>2.2630000000000001E-2</v>
      </c>
      <c r="AO83" s="2762">
        <v>60.158410000000003</v>
      </c>
      <c r="AP83" s="2762">
        <v>47.693710000000003</v>
      </c>
      <c r="AQ83" s="2762">
        <v>49.5</v>
      </c>
    </row>
    <row r="84" spans="1:43">
      <c r="A84">
        <v>3317</v>
      </c>
      <c r="B84">
        <v>2</v>
      </c>
      <c r="C84">
        <v>28213</v>
      </c>
      <c r="D84">
        <v>2</v>
      </c>
      <c r="E84" s="97" t="s">
        <v>196</v>
      </c>
      <c r="F84" s="1347">
        <v>18540</v>
      </c>
      <c r="G84" s="1347">
        <v>672</v>
      </c>
      <c r="H84" s="1347">
        <v>814</v>
      </c>
      <c r="I84" s="1347">
        <v>917</v>
      </c>
      <c r="J84" s="1347">
        <v>835</v>
      </c>
      <c r="K84" s="1347">
        <v>751</v>
      </c>
      <c r="L84" s="1347">
        <v>815</v>
      </c>
      <c r="M84" s="1347">
        <v>922</v>
      </c>
      <c r="N84" s="1347">
        <v>1004</v>
      </c>
      <c r="O84" s="1347">
        <v>1160</v>
      </c>
      <c r="P84" s="1347">
        <v>1405</v>
      </c>
      <c r="Q84" s="1347">
        <v>1275</v>
      </c>
      <c r="R84" s="1347">
        <v>1272</v>
      </c>
      <c r="S84" s="1347">
        <v>1156</v>
      </c>
      <c r="T84" s="1347">
        <v>1276</v>
      </c>
      <c r="U84" s="1347">
        <v>1490</v>
      </c>
      <c r="V84" s="1347">
        <v>1095</v>
      </c>
      <c r="W84" s="1347">
        <v>879</v>
      </c>
      <c r="X84" s="1347">
        <v>547</v>
      </c>
      <c r="Y84" s="1347">
        <v>218</v>
      </c>
      <c r="Z84" s="1347">
        <v>34</v>
      </c>
      <c r="AA84" s="1347">
        <v>3</v>
      </c>
      <c r="AB84" s="1347">
        <v>2403</v>
      </c>
      <c r="AC84" s="1347">
        <v>10595</v>
      </c>
      <c r="AD84" s="1347">
        <v>5542</v>
      </c>
      <c r="AE84" s="1347">
        <v>2776</v>
      </c>
      <c r="AF84" s="1347">
        <v>802</v>
      </c>
      <c r="AG84" s="1347">
        <v>11036</v>
      </c>
      <c r="AH84" s="2762">
        <v>12.961169999999999</v>
      </c>
      <c r="AI84" s="2762">
        <v>57.146709999999999</v>
      </c>
      <c r="AJ84" s="2762">
        <v>29.892130000000002</v>
      </c>
      <c r="AK84" s="2762">
        <v>36.127290000000002</v>
      </c>
      <c r="AL84" s="2762">
        <v>14.97303</v>
      </c>
      <c r="AM84" s="2762">
        <v>4.32578</v>
      </c>
      <c r="AN84" s="2762">
        <v>1.618E-2</v>
      </c>
      <c r="AO84" s="2762">
        <v>59.525350000000003</v>
      </c>
      <c r="AP84" s="2762">
        <v>48.112839999999998</v>
      </c>
      <c r="AQ84" s="2762">
        <v>49.909750000000003</v>
      </c>
    </row>
    <row r="85" spans="1:43">
      <c r="A85">
        <v>3318</v>
      </c>
      <c r="B85">
        <v>2</v>
      </c>
      <c r="C85">
        <v>28214</v>
      </c>
      <c r="D85">
        <v>2</v>
      </c>
      <c r="E85" s="97" t="s">
        <v>197</v>
      </c>
      <c r="F85" s="1347">
        <v>103655</v>
      </c>
      <c r="G85" s="1347">
        <v>4337</v>
      </c>
      <c r="H85" s="1347">
        <v>5187</v>
      </c>
      <c r="I85" s="1347">
        <v>5441</v>
      </c>
      <c r="J85" s="1347">
        <v>5534</v>
      </c>
      <c r="K85" s="1347">
        <v>4560</v>
      </c>
      <c r="L85" s="1347">
        <v>3713</v>
      </c>
      <c r="M85" s="1347">
        <v>4489</v>
      </c>
      <c r="N85" s="1347">
        <v>5573</v>
      </c>
      <c r="O85" s="1347">
        <v>7004</v>
      </c>
      <c r="P85" s="1347">
        <v>9141</v>
      </c>
      <c r="Q85" s="1347">
        <v>8321</v>
      </c>
      <c r="R85" s="1347">
        <v>6987</v>
      </c>
      <c r="S85" s="1347">
        <v>6103</v>
      </c>
      <c r="T85" s="1347">
        <v>6181</v>
      </c>
      <c r="U85" s="1347">
        <v>7504</v>
      </c>
      <c r="V85" s="1347">
        <v>5882</v>
      </c>
      <c r="W85" s="1347">
        <v>4165</v>
      </c>
      <c r="X85" s="1347">
        <v>2463</v>
      </c>
      <c r="Y85" s="1347">
        <v>870</v>
      </c>
      <c r="Z85" s="1347">
        <v>182</v>
      </c>
      <c r="AA85" s="1347">
        <v>18</v>
      </c>
      <c r="AB85" s="1347">
        <v>14965</v>
      </c>
      <c r="AC85" s="1347">
        <v>61425</v>
      </c>
      <c r="AD85" s="1347">
        <v>27265</v>
      </c>
      <c r="AE85" s="1347">
        <v>13580</v>
      </c>
      <c r="AF85" s="1347">
        <v>3533</v>
      </c>
      <c r="AG85" s="1347">
        <v>62072</v>
      </c>
      <c r="AH85" s="2762">
        <v>14.43732</v>
      </c>
      <c r="AI85" s="2762">
        <v>59.259079999999997</v>
      </c>
      <c r="AJ85" s="2762">
        <v>26.303599999999999</v>
      </c>
      <c r="AK85" s="2762">
        <v>32.191400000000002</v>
      </c>
      <c r="AL85" s="2762">
        <v>13.101150000000001</v>
      </c>
      <c r="AM85" s="2762">
        <v>3.40842</v>
      </c>
      <c r="AN85" s="2762">
        <v>1.737E-2</v>
      </c>
      <c r="AO85" s="2762">
        <v>59.883270000000003</v>
      </c>
      <c r="AP85" s="2762">
        <v>46.311549999999997</v>
      </c>
      <c r="AQ85" s="2762">
        <v>48.299889999999998</v>
      </c>
    </row>
    <row r="86" spans="1:43">
      <c r="A86">
        <v>3319</v>
      </c>
      <c r="B86">
        <v>2</v>
      </c>
      <c r="C86">
        <v>28215</v>
      </c>
      <c r="D86">
        <v>2</v>
      </c>
      <c r="E86" s="97" t="s">
        <v>198</v>
      </c>
      <c r="F86" s="1347">
        <v>36259</v>
      </c>
      <c r="G86" s="1347">
        <v>1195</v>
      </c>
      <c r="H86" s="1347">
        <v>1456</v>
      </c>
      <c r="I86" s="1347">
        <v>1551</v>
      </c>
      <c r="J86" s="1347">
        <v>1721</v>
      </c>
      <c r="K86" s="1347">
        <v>1603</v>
      </c>
      <c r="L86" s="1347">
        <v>1479</v>
      </c>
      <c r="M86" s="1347">
        <v>1677</v>
      </c>
      <c r="N86" s="1347">
        <v>1923</v>
      </c>
      <c r="O86" s="1347">
        <v>2280</v>
      </c>
      <c r="P86" s="1347">
        <v>2775</v>
      </c>
      <c r="Q86" s="1347">
        <v>2349</v>
      </c>
      <c r="R86" s="1347">
        <v>2174</v>
      </c>
      <c r="S86" s="1347">
        <v>2256</v>
      </c>
      <c r="T86" s="1347">
        <v>2744</v>
      </c>
      <c r="U86" s="1347">
        <v>3219</v>
      </c>
      <c r="V86" s="1347">
        <v>2680</v>
      </c>
      <c r="W86" s="1347">
        <v>1789</v>
      </c>
      <c r="X86" s="1347">
        <v>959</v>
      </c>
      <c r="Y86" s="1347">
        <v>343</v>
      </c>
      <c r="Z86" s="1347">
        <v>77</v>
      </c>
      <c r="AA86" s="1347">
        <v>9</v>
      </c>
      <c r="AB86" s="1347">
        <v>4202</v>
      </c>
      <c r="AC86" s="1347">
        <v>20237</v>
      </c>
      <c r="AD86" s="1347">
        <v>11820</v>
      </c>
      <c r="AE86" s="1347">
        <v>5857</v>
      </c>
      <c r="AF86" s="1347">
        <v>1388</v>
      </c>
      <c r="AG86" s="1347">
        <v>21260</v>
      </c>
      <c r="AH86" s="2762">
        <v>11.588850000000001</v>
      </c>
      <c r="AI86" s="2762">
        <v>55.812350000000002</v>
      </c>
      <c r="AJ86" s="2762">
        <v>32.598799999999997</v>
      </c>
      <c r="AK86" s="2762">
        <v>38.820709999999998</v>
      </c>
      <c r="AL86" s="2762">
        <v>16.153230000000001</v>
      </c>
      <c r="AM86" s="2762">
        <v>3.82802</v>
      </c>
      <c r="AN86" s="2762">
        <v>2.4819999999999998E-2</v>
      </c>
      <c r="AO86" s="2762">
        <v>58.633719999999997</v>
      </c>
      <c r="AP86" s="2762">
        <v>49.158239999999999</v>
      </c>
      <c r="AQ86" s="2762">
        <v>50.87921</v>
      </c>
    </row>
    <row r="87" spans="1:43">
      <c r="A87">
        <v>3320</v>
      </c>
      <c r="B87">
        <v>2</v>
      </c>
      <c r="C87">
        <v>28216</v>
      </c>
      <c r="D87">
        <v>2</v>
      </c>
      <c r="E87" s="97" t="s">
        <v>199</v>
      </c>
      <c r="F87" s="1347">
        <v>42379</v>
      </c>
      <c r="G87" s="1347">
        <v>1645</v>
      </c>
      <c r="H87" s="1347">
        <v>1895</v>
      </c>
      <c r="I87" s="1347">
        <v>2061</v>
      </c>
      <c r="J87" s="1347">
        <v>2230</v>
      </c>
      <c r="K87" s="1347">
        <v>2173</v>
      </c>
      <c r="L87" s="1347">
        <v>2254</v>
      </c>
      <c r="M87" s="1347">
        <v>2342</v>
      </c>
      <c r="N87" s="1347">
        <v>2430</v>
      </c>
      <c r="O87" s="1347">
        <v>2847</v>
      </c>
      <c r="P87" s="1347">
        <v>3488</v>
      </c>
      <c r="Q87" s="1347">
        <v>2826</v>
      </c>
      <c r="R87" s="1347">
        <v>2513</v>
      </c>
      <c r="S87" s="1347">
        <v>2327</v>
      </c>
      <c r="T87" s="1347">
        <v>2917</v>
      </c>
      <c r="U87" s="1347">
        <v>3403</v>
      </c>
      <c r="V87" s="1347">
        <v>2491</v>
      </c>
      <c r="W87" s="1347">
        <v>1505</v>
      </c>
      <c r="X87" s="1347">
        <v>757</v>
      </c>
      <c r="Y87" s="1347">
        <v>245</v>
      </c>
      <c r="Z87" s="1347">
        <v>25</v>
      </c>
      <c r="AA87" s="1347">
        <v>5</v>
      </c>
      <c r="AB87" s="1347">
        <v>5601</v>
      </c>
      <c r="AC87" s="1347">
        <v>25430</v>
      </c>
      <c r="AD87" s="1347">
        <v>11348</v>
      </c>
      <c r="AE87" s="1347">
        <v>5028</v>
      </c>
      <c r="AF87" s="1347">
        <v>1032</v>
      </c>
      <c r="AG87" s="1347">
        <v>26117</v>
      </c>
      <c r="AH87" s="2762">
        <v>13.21645</v>
      </c>
      <c r="AI87" s="2762">
        <v>60.006140000000002</v>
      </c>
      <c r="AJ87" s="2762">
        <v>26.77741</v>
      </c>
      <c r="AK87" s="2762">
        <v>32.268340000000002</v>
      </c>
      <c r="AL87" s="2762">
        <v>11.864369999999999</v>
      </c>
      <c r="AM87" s="2762">
        <v>2.4351699999999998</v>
      </c>
      <c r="AN87" s="2762">
        <v>1.18E-2</v>
      </c>
      <c r="AO87" s="2762">
        <v>61.627220000000001</v>
      </c>
      <c r="AP87" s="2762">
        <v>45.735680000000002</v>
      </c>
      <c r="AQ87" s="2762">
        <v>46.905990000000003</v>
      </c>
    </row>
    <row r="88" spans="1:43">
      <c r="A88">
        <v>3321</v>
      </c>
      <c r="B88">
        <v>2</v>
      </c>
      <c r="C88">
        <v>28217</v>
      </c>
      <c r="D88">
        <v>2</v>
      </c>
      <c r="E88" s="97" t="s">
        <v>200</v>
      </c>
      <c r="F88" s="1347">
        <v>71289</v>
      </c>
      <c r="G88" s="1347">
        <v>2663</v>
      </c>
      <c r="H88" s="1347">
        <v>3276</v>
      </c>
      <c r="I88" s="1347">
        <v>3525</v>
      </c>
      <c r="J88" s="1347">
        <v>3713</v>
      </c>
      <c r="K88" s="1347">
        <v>3307</v>
      </c>
      <c r="L88" s="1347">
        <v>2434</v>
      </c>
      <c r="M88" s="1347">
        <v>2990</v>
      </c>
      <c r="N88" s="1347">
        <v>3759</v>
      </c>
      <c r="O88" s="1347">
        <v>4415</v>
      </c>
      <c r="P88" s="1347">
        <v>6091</v>
      </c>
      <c r="Q88" s="1347">
        <v>5469</v>
      </c>
      <c r="R88" s="1347">
        <v>4537</v>
      </c>
      <c r="S88" s="1347">
        <v>3710</v>
      </c>
      <c r="T88" s="1347">
        <v>4290</v>
      </c>
      <c r="U88" s="1347">
        <v>5383</v>
      </c>
      <c r="V88" s="1347">
        <v>4933</v>
      </c>
      <c r="W88" s="1347">
        <v>3895</v>
      </c>
      <c r="X88" s="1347">
        <v>2084</v>
      </c>
      <c r="Y88" s="1347">
        <v>685</v>
      </c>
      <c r="Z88" s="1347">
        <v>119</v>
      </c>
      <c r="AA88" s="1347">
        <v>11</v>
      </c>
      <c r="AB88" s="1347">
        <v>9464</v>
      </c>
      <c r="AC88" s="1347">
        <v>40425</v>
      </c>
      <c r="AD88" s="1347">
        <v>21400</v>
      </c>
      <c r="AE88" s="1347">
        <v>11727</v>
      </c>
      <c r="AF88" s="1347">
        <v>2899</v>
      </c>
      <c r="AG88" s="1347">
        <v>41002</v>
      </c>
      <c r="AH88" s="2762">
        <v>13.275539999999999</v>
      </c>
      <c r="AI88" s="2762">
        <v>56.705800000000004</v>
      </c>
      <c r="AJ88" s="2762">
        <v>30.018660000000001</v>
      </c>
      <c r="AK88" s="2762">
        <v>35.222830000000002</v>
      </c>
      <c r="AL88" s="2762">
        <v>16.449940000000002</v>
      </c>
      <c r="AM88" s="2762">
        <v>4.0665500000000003</v>
      </c>
      <c r="AN88" s="2762">
        <v>1.5429999999999999E-2</v>
      </c>
      <c r="AO88" s="2762">
        <v>57.515180000000001</v>
      </c>
      <c r="AP88" s="2762">
        <v>47.92454</v>
      </c>
      <c r="AQ88" s="2762">
        <v>49.583860000000001</v>
      </c>
    </row>
    <row r="89" spans="1:43">
      <c r="A89">
        <v>3322</v>
      </c>
      <c r="B89">
        <v>2</v>
      </c>
      <c r="C89">
        <v>28218</v>
      </c>
      <c r="D89">
        <v>2</v>
      </c>
      <c r="E89" s="97" t="s">
        <v>201</v>
      </c>
      <c r="F89" s="1347">
        <v>23232</v>
      </c>
      <c r="G89" s="1347">
        <v>952</v>
      </c>
      <c r="H89" s="1347">
        <v>1130</v>
      </c>
      <c r="I89" s="1347">
        <v>1253</v>
      </c>
      <c r="J89" s="1347">
        <v>1248</v>
      </c>
      <c r="K89" s="1347">
        <v>1098</v>
      </c>
      <c r="L89" s="1347">
        <v>1093</v>
      </c>
      <c r="M89" s="1347">
        <v>1229</v>
      </c>
      <c r="N89" s="1347">
        <v>1330</v>
      </c>
      <c r="O89" s="1347">
        <v>1542</v>
      </c>
      <c r="P89" s="1347">
        <v>1865</v>
      </c>
      <c r="Q89" s="1347">
        <v>1563</v>
      </c>
      <c r="R89" s="1347">
        <v>1414</v>
      </c>
      <c r="S89" s="1347">
        <v>1383</v>
      </c>
      <c r="T89" s="1347">
        <v>1574</v>
      </c>
      <c r="U89" s="1347">
        <v>1704</v>
      </c>
      <c r="V89" s="1347">
        <v>1245</v>
      </c>
      <c r="W89" s="1347">
        <v>839</v>
      </c>
      <c r="X89" s="1347">
        <v>536</v>
      </c>
      <c r="Y89" s="1347">
        <v>195</v>
      </c>
      <c r="Z89" s="1347">
        <v>35</v>
      </c>
      <c r="AA89" s="1347">
        <v>4</v>
      </c>
      <c r="AB89" s="1347">
        <v>3335</v>
      </c>
      <c r="AC89" s="1347">
        <v>13765</v>
      </c>
      <c r="AD89" s="1347">
        <v>6132</v>
      </c>
      <c r="AE89" s="1347">
        <v>2854</v>
      </c>
      <c r="AF89" s="1347">
        <v>770</v>
      </c>
      <c r="AG89" s="1347">
        <v>14091</v>
      </c>
      <c r="AH89" s="2762">
        <v>14.3552</v>
      </c>
      <c r="AI89" s="2762">
        <v>59.250169999999997</v>
      </c>
      <c r="AJ89" s="2762">
        <v>26.394629999999999</v>
      </c>
      <c r="AK89" s="2762">
        <v>32.347619999999999</v>
      </c>
      <c r="AL89" s="2762">
        <v>12.28478</v>
      </c>
      <c r="AM89" s="2762">
        <v>3.3143899999999999</v>
      </c>
      <c r="AN89" s="2762">
        <v>1.7219999999999999E-2</v>
      </c>
      <c r="AO89" s="2762">
        <v>60.653410000000001</v>
      </c>
      <c r="AP89" s="2762">
        <v>45.644150000000003</v>
      </c>
      <c r="AQ89" s="2762">
        <v>47.029179999999997</v>
      </c>
    </row>
    <row r="90" spans="1:43">
      <c r="A90">
        <v>3323</v>
      </c>
      <c r="B90">
        <v>2</v>
      </c>
      <c r="C90">
        <v>28219</v>
      </c>
      <c r="D90">
        <v>2</v>
      </c>
      <c r="E90" s="97" t="s">
        <v>202</v>
      </c>
      <c r="F90" s="1347">
        <v>52322</v>
      </c>
      <c r="G90" s="1347">
        <v>2018</v>
      </c>
      <c r="H90" s="1347">
        <v>2581</v>
      </c>
      <c r="I90" s="1347">
        <v>2608</v>
      </c>
      <c r="J90" s="1347">
        <v>2826</v>
      </c>
      <c r="K90" s="1347">
        <v>2929</v>
      </c>
      <c r="L90" s="1347">
        <v>2324</v>
      </c>
      <c r="M90" s="1347">
        <v>2610</v>
      </c>
      <c r="N90" s="1347">
        <v>2946</v>
      </c>
      <c r="O90" s="1347">
        <v>3173</v>
      </c>
      <c r="P90" s="1347">
        <v>3416</v>
      </c>
      <c r="Q90" s="1347">
        <v>3382</v>
      </c>
      <c r="R90" s="1347">
        <v>3975</v>
      </c>
      <c r="S90" s="1347">
        <v>4200</v>
      </c>
      <c r="T90" s="1347">
        <v>4301</v>
      </c>
      <c r="U90" s="1347">
        <v>3919</v>
      </c>
      <c r="V90" s="1347">
        <v>2367</v>
      </c>
      <c r="W90" s="1347">
        <v>1423</v>
      </c>
      <c r="X90" s="1347">
        <v>901</v>
      </c>
      <c r="Y90" s="1347">
        <v>358</v>
      </c>
      <c r="Z90" s="1347">
        <v>58</v>
      </c>
      <c r="AA90" s="1347">
        <v>7</v>
      </c>
      <c r="AB90" s="1347">
        <v>7207</v>
      </c>
      <c r="AC90" s="1347">
        <v>31781</v>
      </c>
      <c r="AD90" s="1347">
        <v>13334</v>
      </c>
      <c r="AE90" s="1347">
        <v>5114</v>
      </c>
      <c r="AF90" s="1347">
        <v>1324</v>
      </c>
      <c r="AG90" s="1347">
        <v>33256</v>
      </c>
      <c r="AH90" s="2762">
        <v>13.774319999999999</v>
      </c>
      <c r="AI90" s="2762">
        <v>60.74118</v>
      </c>
      <c r="AJ90" s="2762">
        <v>25.484500000000001</v>
      </c>
      <c r="AK90" s="2762">
        <v>33.511719999999997</v>
      </c>
      <c r="AL90" s="2762">
        <v>9.7740899999999993</v>
      </c>
      <c r="AM90" s="2762">
        <v>2.5304799999999998</v>
      </c>
      <c r="AN90" s="2762">
        <v>1.338E-2</v>
      </c>
      <c r="AO90" s="2762">
        <v>63.56026</v>
      </c>
      <c r="AP90" s="2762">
        <v>45.674039999999998</v>
      </c>
      <c r="AQ90" s="2762">
        <v>48.144219999999997</v>
      </c>
    </row>
    <row r="91" spans="1:43">
      <c r="A91">
        <v>3324</v>
      </c>
      <c r="B91">
        <v>2</v>
      </c>
      <c r="C91">
        <v>28220</v>
      </c>
      <c r="D91">
        <v>2</v>
      </c>
      <c r="E91" s="97" t="s">
        <v>203</v>
      </c>
      <c r="F91" s="1347">
        <v>21077</v>
      </c>
      <c r="G91" s="1347">
        <v>687</v>
      </c>
      <c r="H91" s="1347">
        <v>795</v>
      </c>
      <c r="I91" s="1347">
        <v>853</v>
      </c>
      <c r="J91" s="1347">
        <v>1076</v>
      </c>
      <c r="K91" s="1347">
        <v>994</v>
      </c>
      <c r="L91" s="1347">
        <v>1034</v>
      </c>
      <c r="M91" s="1347">
        <v>1023</v>
      </c>
      <c r="N91" s="1347">
        <v>1163</v>
      </c>
      <c r="O91" s="1347">
        <v>1243</v>
      </c>
      <c r="P91" s="1347">
        <v>1555</v>
      </c>
      <c r="Q91" s="1347">
        <v>1384</v>
      </c>
      <c r="R91" s="1347">
        <v>1402</v>
      </c>
      <c r="S91" s="1347">
        <v>1485</v>
      </c>
      <c r="T91" s="1347">
        <v>1646</v>
      </c>
      <c r="U91" s="1347">
        <v>1849</v>
      </c>
      <c r="V91" s="1347">
        <v>1251</v>
      </c>
      <c r="W91" s="1347">
        <v>814</v>
      </c>
      <c r="X91" s="1347">
        <v>533</v>
      </c>
      <c r="Y91" s="1347">
        <v>239</v>
      </c>
      <c r="Z91" s="1347">
        <v>45</v>
      </c>
      <c r="AA91" s="1347">
        <v>6</v>
      </c>
      <c r="AB91" s="1347">
        <v>2335</v>
      </c>
      <c r="AC91" s="1347">
        <v>12359</v>
      </c>
      <c r="AD91" s="1347">
        <v>6383</v>
      </c>
      <c r="AE91" s="1347">
        <v>2888</v>
      </c>
      <c r="AF91" s="1347">
        <v>823</v>
      </c>
      <c r="AG91" s="1347">
        <v>12929</v>
      </c>
      <c r="AH91" s="2762">
        <v>11.078430000000001</v>
      </c>
      <c r="AI91" s="2762">
        <v>58.63738</v>
      </c>
      <c r="AJ91" s="2762">
        <v>30.284199999999998</v>
      </c>
      <c r="AK91" s="2762">
        <v>37.329790000000003</v>
      </c>
      <c r="AL91" s="2762">
        <v>13.70214</v>
      </c>
      <c r="AM91" s="2762">
        <v>3.9047299999999998</v>
      </c>
      <c r="AN91" s="2762">
        <v>2.8469999999999999E-2</v>
      </c>
      <c r="AO91" s="2762">
        <v>61.341749999999998</v>
      </c>
      <c r="AP91" s="2762">
        <v>48.41337</v>
      </c>
      <c r="AQ91" s="2762">
        <v>50.418480000000002</v>
      </c>
    </row>
    <row r="92" spans="1:43">
      <c r="A92">
        <v>3325</v>
      </c>
      <c r="B92">
        <v>2</v>
      </c>
      <c r="C92">
        <v>28221</v>
      </c>
      <c r="D92">
        <v>2</v>
      </c>
      <c r="E92" s="97" t="s">
        <v>387</v>
      </c>
      <c r="F92" s="1347">
        <v>18811</v>
      </c>
      <c r="G92" s="1347">
        <v>656</v>
      </c>
      <c r="H92" s="1347">
        <v>818</v>
      </c>
      <c r="I92" s="1347">
        <v>857</v>
      </c>
      <c r="J92" s="1347">
        <v>788</v>
      </c>
      <c r="K92" s="1347">
        <v>635</v>
      </c>
      <c r="L92" s="1347">
        <v>707</v>
      </c>
      <c r="M92" s="1347">
        <v>867</v>
      </c>
      <c r="N92" s="1347">
        <v>1022</v>
      </c>
      <c r="O92" s="1347">
        <v>1126</v>
      </c>
      <c r="P92" s="1347">
        <v>1329</v>
      </c>
      <c r="Q92" s="1347">
        <v>1159</v>
      </c>
      <c r="R92" s="1347">
        <v>1220</v>
      </c>
      <c r="S92" s="1347">
        <v>1432</v>
      </c>
      <c r="T92" s="1347">
        <v>1646</v>
      </c>
      <c r="U92" s="1347">
        <v>1718</v>
      </c>
      <c r="V92" s="1347">
        <v>1082</v>
      </c>
      <c r="W92" s="1347">
        <v>806</v>
      </c>
      <c r="X92" s="1347">
        <v>598</v>
      </c>
      <c r="Y92" s="1347">
        <v>291</v>
      </c>
      <c r="Z92" s="1347">
        <v>51</v>
      </c>
      <c r="AA92" s="1347">
        <v>3</v>
      </c>
      <c r="AB92" s="1347">
        <v>2331</v>
      </c>
      <c r="AC92" s="1347">
        <v>10285</v>
      </c>
      <c r="AD92" s="1347">
        <v>6195</v>
      </c>
      <c r="AE92" s="1347">
        <v>2831</v>
      </c>
      <c r="AF92" s="1347">
        <v>943</v>
      </c>
      <c r="AG92" s="1347">
        <v>11143</v>
      </c>
      <c r="AH92" s="2762">
        <v>12.391690000000001</v>
      </c>
      <c r="AI92" s="2762">
        <v>54.675460000000001</v>
      </c>
      <c r="AJ92" s="2762">
        <v>32.932859999999998</v>
      </c>
      <c r="AK92" s="2762">
        <v>40.545430000000003</v>
      </c>
      <c r="AL92" s="2762">
        <v>15.0497</v>
      </c>
      <c r="AM92" s="2762">
        <v>5.01302</v>
      </c>
      <c r="AN92" s="2762">
        <v>1.5949999999999999E-2</v>
      </c>
      <c r="AO92" s="2762">
        <v>59.236620000000002</v>
      </c>
      <c r="AP92" s="2762">
        <v>49.642679999999999</v>
      </c>
      <c r="AQ92" s="2762">
        <v>52.390500000000003</v>
      </c>
    </row>
    <row r="93" spans="1:43">
      <c r="A93">
        <v>3326</v>
      </c>
      <c r="B93">
        <v>2</v>
      </c>
      <c r="C93">
        <v>28222</v>
      </c>
      <c r="D93">
        <v>2</v>
      </c>
      <c r="E93" s="97" t="s">
        <v>27</v>
      </c>
      <c r="F93" s="1347">
        <v>10623</v>
      </c>
      <c r="G93" s="1347">
        <v>350</v>
      </c>
      <c r="H93" s="1347">
        <v>447</v>
      </c>
      <c r="I93" s="1347">
        <v>488</v>
      </c>
      <c r="J93" s="1347">
        <v>438</v>
      </c>
      <c r="K93" s="1347">
        <v>262</v>
      </c>
      <c r="L93" s="1347">
        <v>357</v>
      </c>
      <c r="M93" s="1347">
        <v>435</v>
      </c>
      <c r="N93" s="1347">
        <v>534</v>
      </c>
      <c r="O93" s="1347">
        <v>609</v>
      </c>
      <c r="P93" s="1347">
        <v>696</v>
      </c>
      <c r="Q93" s="1347">
        <v>635</v>
      </c>
      <c r="R93" s="1347">
        <v>685</v>
      </c>
      <c r="S93" s="1347">
        <v>860</v>
      </c>
      <c r="T93" s="1347">
        <v>933</v>
      </c>
      <c r="U93" s="1347">
        <v>971</v>
      </c>
      <c r="V93" s="1347">
        <v>765</v>
      </c>
      <c r="W93" s="1347">
        <v>506</v>
      </c>
      <c r="X93" s="1347">
        <v>427</v>
      </c>
      <c r="Y93" s="1347">
        <v>180</v>
      </c>
      <c r="Z93" s="1347">
        <v>41</v>
      </c>
      <c r="AA93" s="1347">
        <v>4</v>
      </c>
      <c r="AB93" s="1347">
        <v>1285</v>
      </c>
      <c r="AC93" s="1347">
        <v>5511</v>
      </c>
      <c r="AD93" s="1347">
        <v>3827</v>
      </c>
      <c r="AE93" s="1347">
        <v>1923</v>
      </c>
      <c r="AF93" s="1347">
        <v>652</v>
      </c>
      <c r="AG93" s="1347">
        <v>6006</v>
      </c>
      <c r="AH93" s="2762">
        <v>12.09639</v>
      </c>
      <c r="AI93" s="2762">
        <v>51.878</v>
      </c>
      <c r="AJ93" s="2762">
        <v>36.025599999999997</v>
      </c>
      <c r="AK93" s="2762">
        <v>44.121250000000003</v>
      </c>
      <c r="AL93" s="2762">
        <v>18.102229999999999</v>
      </c>
      <c r="AM93" s="2762">
        <v>6.1376299999999997</v>
      </c>
      <c r="AN93" s="2762">
        <v>3.7650000000000003E-2</v>
      </c>
      <c r="AO93" s="2762">
        <v>56.537700000000001</v>
      </c>
      <c r="AP93" s="2762">
        <v>51.405110000000001</v>
      </c>
      <c r="AQ93" s="2762">
        <v>55.465380000000003</v>
      </c>
    </row>
    <row r="94" spans="1:43">
      <c r="A94">
        <v>3327</v>
      </c>
      <c r="B94">
        <v>2</v>
      </c>
      <c r="C94">
        <v>28223</v>
      </c>
      <c r="D94">
        <v>2</v>
      </c>
      <c r="E94" s="97" t="s">
        <v>28</v>
      </c>
      <c r="F94" s="1347">
        <v>29464</v>
      </c>
      <c r="G94" s="1347">
        <v>1079</v>
      </c>
      <c r="H94" s="1347">
        <v>1323</v>
      </c>
      <c r="I94" s="1347">
        <v>1377</v>
      </c>
      <c r="J94" s="1347">
        <v>1350</v>
      </c>
      <c r="K94" s="1347">
        <v>1072</v>
      </c>
      <c r="L94" s="1347">
        <v>1303</v>
      </c>
      <c r="M94" s="1347">
        <v>1458</v>
      </c>
      <c r="N94" s="1347">
        <v>1611</v>
      </c>
      <c r="O94" s="1347">
        <v>1876</v>
      </c>
      <c r="P94" s="1347">
        <v>1997</v>
      </c>
      <c r="Q94" s="1347">
        <v>1758</v>
      </c>
      <c r="R94" s="1347">
        <v>1812</v>
      </c>
      <c r="S94" s="1347">
        <v>2075</v>
      </c>
      <c r="T94" s="1347">
        <v>2362</v>
      </c>
      <c r="U94" s="1347">
        <v>2553</v>
      </c>
      <c r="V94" s="1347">
        <v>1766</v>
      </c>
      <c r="W94" s="1347">
        <v>1302</v>
      </c>
      <c r="X94" s="1347">
        <v>892</v>
      </c>
      <c r="Y94" s="1347">
        <v>410</v>
      </c>
      <c r="Z94" s="1347">
        <v>75</v>
      </c>
      <c r="AA94" s="1347">
        <v>13</v>
      </c>
      <c r="AB94" s="1347">
        <v>3779</v>
      </c>
      <c r="AC94" s="1347">
        <v>16312</v>
      </c>
      <c r="AD94" s="1347">
        <v>9373</v>
      </c>
      <c r="AE94" s="1347">
        <v>4458</v>
      </c>
      <c r="AF94" s="1347">
        <v>1390</v>
      </c>
      <c r="AG94" s="1347">
        <v>17324</v>
      </c>
      <c r="AH94" s="2762">
        <v>12.82582</v>
      </c>
      <c r="AI94" s="2762">
        <v>55.362479999999998</v>
      </c>
      <c r="AJ94" s="2762">
        <v>31.811699999999998</v>
      </c>
      <c r="AK94" s="2762">
        <v>38.854190000000003</v>
      </c>
      <c r="AL94" s="2762">
        <v>15.130330000000001</v>
      </c>
      <c r="AM94" s="2762">
        <v>4.7176200000000001</v>
      </c>
      <c r="AN94" s="2762">
        <v>4.4119999999999999E-2</v>
      </c>
      <c r="AO94" s="2762">
        <v>58.797179999999997</v>
      </c>
      <c r="AP94" s="2762">
        <v>48.693049999999999</v>
      </c>
      <c r="AQ94" s="2762">
        <v>50.768819999999998</v>
      </c>
    </row>
    <row r="95" spans="1:43">
      <c r="A95">
        <v>3328</v>
      </c>
      <c r="B95">
        <v>2</v>
      </c>
      <c r="C95">
        <v>28224</v>
      </c>
      <c r="D95">
        <v>2</v>
      </c>
      <c r="E95" s="97" t="s">
        <v>29</v>
      </c>
      <c r="F95" s="1347">
        <v>21114</v>
      </c>
      <c r="G95" s="1347">
        <v>786</v>
      </c>
      <c r="H95" s="1347">
        <v>896</v>
      </c>
      <c r="I95" s="1347">
        <v>971</v>
      </c>
      <c r="J95" s="1347">
        <v>896</v>
      </c>
      <c r="K95" s="1347">
        <v>677</v>
      </c>
      <c r="L95" s="1347">
        <v>737</v>
      </c>
      <c r="M95" s="1347">
        <v>883</v>
      </c>
      <c r="N95" s="1347">
        <v>1140</v>
      </c>
      <c r="O95" s="1347">
        <v>1291</v>
      </c>
      <c r="P95" s="1347">
        <v>1554</v>
      </c>
      <c r="Q95" s="1347">
        <v>1324</v>
      </c>
      <c r="R95" s="1347">
        <v>1371</v>
      </c>
      <c r="S95" s="1347">
        <v>1520</v>
      </c>
      <c r="T95" s="1347">
        <v>1767</v>
      </c>
      <c r="U95" s="1347">
        <v>1978</v>
      </c>
      <c r="V95" s="1347">
        <v>1266</v>
      </c>
      <c r="W95" s="1347">
        <v>926</v>
      </c>
      <c r="X95" s="1347">
        <v>733</v>
      </c>
      <c r="Y95" s="1347">
        <v>335</v>
      </c>
      <c r="Z95" s="1347">
        <v>59</v>
      </c>
      <c r="AA95" s="1347">
        <v>4</v>
      </c>
      <c r="AB95" s="1347">
        <v>2653</v>
      </c>
      <c r="AC95" s="1347">
        <v>11393</v>
      </c>
      <c r="AD95" s="1347">
        <v>7068</v>
      </c>
      <c r="AE95" s="1347">
        <v>3323</v>
      </c>
      <c r="AF95" s="1347">
        <v>1131</v>
      </c>
      <c r="AG95" s="1347">
        <v>12264</v>
      </c>
      <c r="AH95" s="2762">
        <v>12.56512</v>
      </c>
      <c r="AI95" s="2762">
        <v>53.95946</v>
      </c>
      <c r="AJ95" s="2762">
        <v>33.47542</v>
      </c>
      <c r="AK95" s="2762">
        <v>40.674430000000001</v>
      </c>
      <c r="AL95" s="2762">
        <v>15.73837</v>
      </c>
      <c r="AM95" s="2762">
        <v>5.3566399999999996</v>
      </c>
      <c r="AN95" s="2762">
        <v>1.8939999999999999E-2</v>
      </c>
      <c r="AO95" s="2762">
        <v>58.084679999999999</v>
      </c>
      <c r="AP95" s="2762">
        <v>49.903329999999997</v>
      </c>
      <c r="AQ95" s="2762">
        <v>52.60219</v>
      </c>
    </row>
    <row r="96" spans="1:43">
      <c r="A96">
        <v>3329</v>
      </c>
      <c r="B96">
        <v>2</v>
      </c>
      <c r="C96">
        <v>28225</v>
      </c>
      <c r="D96">
        <v>2</v>
      </c>
      <c r="E96" s="97" t="s">
        <v>30</v>
      </c>
      <c r="F96" s="1347">
        <v>13893</v>
      </c>
      <c r="G96" s="1347">
        <v>526</v>
      </c>
      <c r="H96" s="1347">
        <v>587</v>
      </c>
      <c r="I96" s="1347">
        <v>646</v>
      </c>
      <c r="J96" s="1347">
        <v>656</v>
      </c>
      <c r="K96" s="1347">
        <v>410</v>
      </c>
      <c r="L96" s="1347">
        <v>512</v>
      </c>
      <c r="M96" s="1347">
        <v>625</v>
      </c>
      <c r="N96" s="1347">
        <v>743</v>
      </c>
      <c r="O96" s="1347">
        <v>854</v>
      </c>
      <c r="P96" s="1347">
        <v>989</v>
      </c>
      <c r="Q96" s="1347">
        <v>925</v>
      </c>
      <c r="R96" s="1347">
        <v>920</v>
      </c>
      <c r="S96" s="1347">
        <v>1025</v>
      </c>
      <c r="T96" s="1347">
        <v>1172</v>
      </c>
      <c r="U96" s="1347">
        <v>1183</v>
      </c>
      <c r="V96" s="1347">
        <v>785</v>
      </c>
      <c r="W96" s="1347">
        <v>597</v>
      </c>
      <c r="X96" s="1347">
        <v>439</v>
      </c>
      <c r="Y96" s="1347">
        <v>243</v>
      </c>
      <c r="Z96" s="1347">
        <v>51</v>
      </c>
      <c r="AA96" s="1347">
        <v>5</v>
      </c>
      <c r="AB96" s="1347">
        <v>1759</v>
      </c>
      <c r="AC96" s="1347">
        <v>7659</v>
      </c>
      <c r="AD96" s="1347">
        <v>4475</v>
      </c>
      <c r="AE96" s="1347">
        <v>2120</v>
      </c>
      <c r="AF96" s="1347">
        <v>738</v>
      </c>
      <c r="AG96" s="1347">
        <v>8175</v>
      </c>
      <c r="AH96" s="2762">
        <v>12.661049999999999</v>
      </c>
      <c r="AI96" s="2762">
        <v>55.128480000000003</v>
      </c>
      <c r="AJ96" s="2762">
        <v>32.210470000000001</v>
      </c>
      <c r="AK96" s="2762">
        <v>39.588279999999997</v>
      </c>
      <c r="AL96" s="2762">
        <v>15.25948</v>
      </c>
      <c r="AM96" s="2762">
        <v>5.31203</v>
      </c>
      <c r="AN96" s="2762">
        <v>3.5990000000000001E-2</v>
      </c>
      <c r="AO96" s="2762">
        <v>58.842579999999998</v>
      </c>
      <c r="AP96" s="2762">
        <v>49.413339999999998</v>
      </c>
      <c r="AQ96" s="2762">
        <v>52.013590000000001</v>
      </c>
    </row>
    <row r="97" spans="1:43">
      <c r="A97">
        <v>3330</v>
      </c>
      <c r="B97">
        <v>2</v>
      </c>
      <c r="C97">
        <v>28226</v>
      </c>
      <c r="D97">
        <v>2</v>
      </c>
      <c r="E97" s="97" t="s">
        <v>31</v>
      </c>
      <c r="F97" s="1347">
        <v>19872</v>
      </c>
      <c r="G97" s="1347">
        <v>589</v>
      </c>
      <c r="H97" s="1347">
        <v>806</v>
      </c>
      <c r="I97" s="1347">
        <v>847</v>
      </c>
      <c r="J97" s="1347">
        <v>896</v>
      </c>
      <c r="K97" s="1347">
        <v>727</v>
      </c>
      <c r="L97" s="1347">
        <v>712</v>
      </c>
      <c r="M97" s="1347">
        <v>879</v>
      </c>
      <c r="N97" s="1347">
        <v>957</v>
      </c>
      <c r="O97" s="1347">
        <v>1168</v>
      </c>
      <c r="P97" s="1347">
        <v>1360</v>
      </c>
      <c r="Q97" s="1347">
        <v>1197</v>
      </c>
      <c r="R97" s="1347">
        <v>1197</v>
      </c>
      <c r="S97" s="1347">
        <v>1401</v>
      </c>
      <c r="T97" s="1347">
        <v>1756</v>
      </c>
      <c r="U97" s="1347">
        <v>1926</v>
      </c>
      <c r="V97" s="1347">
        <v>1276</v>
      </c>
      <c r="W97" s="1347">
        <v>1021</v>
      </c>
      <c r="X97" s="1347">
        <v>713</v>
      </c>
      <c r="Y97" s="1347">
        <v>354</v>
      </c>
      <c r="Z97" s="1347">
        <v>79</v>
      </c>
      <c r="AA97" s="1347">
        <v>11</v>
      </c>
      <c r="AB97" s="1347">
        <v>2242</v>
      </c>
      <c r="AC97" s="1347">
        <v>10494</v>
      </c>
      <c r="AD97" s="1347">
        <v>7136</v>
      </c>
      <c r="AE97" s="1347">
        <v>3454</v>
      </c>
      <c r="AF97" s="1347">
        <v>1157</v>
      </c>
      <c r="AG97" s="1347">
        <v>11354</v>
      </c>
      <c r="AH97" s="2762">
        <v>11.282209999999999</v>
      </c>
      <c r="AI97" s="2762">
        <v>52.807969999999997</v>
      </c>
      <c r="AJ97" s="2762">
        <v>35.909820000000003</v>
      </c>
      <c r="AK97" s="2762">
        <v>42.959940000000003</v>
      </c>
      <c r="AL97" s="2762">
        <v>17.381239999999998</v>
      </c>
      <c r="AM97" s="2762">
        <v>5.82226</v>
      </c>
      <c r="AN97" s="2762">
        <v>5.5350000000000003E-2</v>
      </c>
      <c r="AO97" s="2762">
        <v>57.135669999999998</v>
      </c>
      <c r="AP97" s="2762">
        <v>50.967089999999999</v>
      </c>
      <c r="AQ97" s="2762">
        <v>54.144069999999999</v>
      </c>
    </row>
    <row r="98" spans="1:43">
      <c r="A98">
        <v>3331</v>
      </c>
      <c r="B98">
        <v>2</v>
      </c>
      <c r="C98">
        <v>28227</v>
      </c>
      <c r="D98">
        <v>2</v>
      </c>
      <c r="E98" s="97" t="s">
        <v>32</v>
      </c>
      <c r="F98" s="1347">
        <v>16635</v>
      </c>
      <c r="G98" s="1347">
        <v>529</v>
      </c>
      <c r="H98" s="1347">
        <v>736</v>
      </c>
      <c r="I98" s="1347">
        <v>819</v>
      </c>
      <c r="J98" s="1347">
        <v>740</v>
      </c>
      <c r="K98" s="1347">
        <v>468</v>
      </c>
      <c r="L98" s="1347">
        <v>615</v>
      </c>
      <c r="M98" s="1347">
        <v>735</v>
      </c>
      <c r="N98" s="1347">
        <v>908</v>
      </c>
      <c r="O98" s="1347">
        <v>1023</v>
      </c>
      <c r="P98" s="1347">
        <v>1229</v>
      </c>
      <c r="Q98" s="1347">
        <v>986</v>
      </c>
      <c r="R98" s="1347">
        <v>1096</v>
      </c>
      <c r="S98" s="1347">
        <v>1287</v>
      </c>
      <c r="T98" s="1347">
        <v>1514</v>
      </c>
      <c r="U98" s="1347">
        <v>1505</v>
      </c>
      <c r="V98" s="1347">
        <v>958</v>
      </c>
      <c r="W98" s="1347">
        <v>698</v>
      </c>
      <c r="X98" s="1347">
        <v>532</v>
      </c>
      <c r="Y98" s="1347">
        <v>222</v>
      </c>
      <c r="Z98" s="1347">
        <v>33</v>
      </c>
      <c r="AA98" s="1347">
        <v>2</v>
      </c>
      <c r="AB98" s="1347">
        <v>2084</v>
      </c>
      <c r="AC98" s="1347">
        <v>9087</v>
      </c>
      <c r="AD98" s="1347">
        <v>5464</v>
      </c>
      <c r="AE98" s="1347">
        <v>2445</v>
      </c>
      <c r="AF98" s="1347">
        <v>789</v>
      </c>
      <c r="AG98" s="1347">
        <v>9861</v>
      </c>
      <c r="AH98" s="2762">
        <v>12.527799999999999</v>
      </c>
      <c r="AI98" s="2762">
        <v>54.625790000000002</v>
      </c>
      <c r="AJ98" s="2762">
        <v>32.846409999999999</v>
      </c>
      <c r="AK98" s="2762">
        <v>40.583109999999998</v>
      </c>
      <c r="AL98" s="2762">
        <v>14.697929999999999</v>
      </c>
      <c r="AM98" s="2762">
        <v>4.7430099999999999</v>
      </c>
      <c r="AN98" s="2762">
        <v>1.2019999999999999E-2</v>
      </c>
      <c r="AO98" s="2762">
        <v>59.27863</v>
      </c>
      <c r="AP98" s="2762">
        <v>49.656959999999998</v>
      </c>
      <c r="AQ98" s="2762">
        <v>52.51587</v>
      </c>
    </row>
    <row r="99" spans="1:43">
      <c r="A99">
        <v>3332</v>
      </c>
      <c r="B99">
        <v>2</v>
      </c>
      <c r="C99">
        <v>28228</v>
      </c>
      <c r="D99">
        <v>2</v>
      </c>
      <c r="E99" s="97" t="s">
        <v>33</v>
      </c>
      <c r="F99" s="1347">
        <v>19956</v>
      </c>
      <c r="G99" s="1347">
        <v>827</v>
      </c>
      <c r="H99" s="1347">
        <v>838</v>
      </c>
      <c r="I99" s="1347">
        <v>911</v>
      </c>
      <c r="J99" s="1347">
        <v>1012</v>
      </c>
      <c r="K99" s="1347">
        <v>1040</v>
      </c>
      <c r="L99" s="1347">
        <v>1280</v>
      </c>
      <c r="M99" s="1347">
        <v>1205</v>
      </c>
      <c r="N99" s="1347">
        <v>1268</v>
      </c>
      <c r="O99" s="1347">
        <v>1331</v>
      </c>
      <c r="P99" s="1347">
        <v>1591</v>
      </c>
      <c r="Q99" s="1347">
        <v>1334</v>
      </c>
      <c r="R99" s="1347">
        <v>1301</v>
      </c>
      <c r="S99" s="1347">
        <v>1196</v>
      </c>
      <c r="T99" s="1347">
        <v>1269</v>
      </c>
      <c r="U99" s="1347">
        <v>1323</v>
      </c>
      <c r="V99" s="1347">
        <v>921</v>
      </c>
      <c r="W99" s="1347">
        <v>650</v>
      </c>
      <c r="X99" s="1347">
        <v>434</v>
      </c>
      <c r="Y99" s="1347">
        <v>188</v>
      </c>
      <c r="Z99" s="1347">
        <v>35</v>
      </c>
      <c r="AA99" s="1347">
        <v>2</v>
      </c>
      <c r="AB99" s="1347">
        <v>2576</v>
      </c>
      <c r="AC99" s="1347">
        <v>12558</v>
      </c>
      <c r="AD99" s="1347">
        <v>4822</v>
      </c>
      <c r="AE99" s="1347">
        <v>2230</v>
      </c>
      <c r="AF99" s="1347">
        <v>659</v>
      </c>
      <c r="AG99" s="1347">
        <v>12815</v>
      </c>
      <c r="AH99" s="2762">
        <v>12.9084</v>
      </c>
      <c r="AI99" s="2762">
        <v>62.928440000000002</v>
      </c>
      <c r="AJ99" s="2762">
        <v>24.163160000000001</v>
      </c>
      <c r="AK99" s="2762">
        <v>30.15634</v>
      </c>
      <c r="AL99" s="2762">
        <v>11.174580000000001</v>
      </c>
      <c r="AM99" s="2762">
        <v>3.30226</v>
      </c>
      <c r="AN99" s="2762">
        <v>1.0019999999999999E-2</v>
      </c>
      <c r="AO99" s="2762">
        <v>64.216279999999998</v>
      </c>
      <c r="AP99" s="2762">
        <v>45.067700000000002</v>
      </c>
      <c r="AQ99" s="2762">
        <v>45.860840000000003</v>
      </c>
    </row>
    <row r="100" spans="1:43">
      <c r="A100">
        <v>3333</v>
      </c>
      <c r="B100">
        <v>2</v>
      </c>
      <c r="C100">
        <v>28229</v>
      </c>
      <c r="D100">
        <v>2</v>
      </c>
      <c r="E100" s="97" t="s">
        <v>34</v>
      </c>
      <c r="F100" s="1347">
        <v>35918</v>
      </c>
      <c r="G100" s="1347">
        <v>1316</v>
      </c>
      <c r="H100" s="1347">
        <v>1707</v>
      </c>
      <c r="I100" s="1347">
        <v>1769</v>
      </c>
      <c r="J100" s="1347">
        <v>1802</v>
      </c>
      <c r="K100" s="1347">
        <v>1699</v>
      </c>
      <c r="L100" s="1347">
        <v>1465</v>
      </c>
      <c r="M100" s="1347">
        <v>1780</v>
      </c>
      <c r="N100" s="1347">
        <v>2118</v>
      </c>
      <c r="O100" s="1347">
        <v>2427</v>
      </c>
      <c r="P100" s="1347">
        <v>2846</v>
      </c>
      <c r="Q100" s="1347">
        <v>2299</v>
      </c>
      <c r="R100" s="1347">
        <v>2283</v>
      </c>
      <c r="S100" s="1347">
        <v>2260</v>
      </c>
      <c r="T100" s="1347">
        <v>2642</v>
      </c>
      <c r="U100" s="1347">
        <v>2969</v>
      </c>
      <c r="V100" s="1347">
        <v>2195</v>
      </c>
      <c r="W100" s="1347">
        <v>1305</v>
      </c>
      <c r="X100" s="1347">
        <v>720</v>
      </c>
      <c r="Y100" s="1347">
        <v>272</v>
      </c>
      <c r="Z100" s="1347">
        <v>42</v>
      </c>
      <c r="AA100" s="1347">
        <v>2</v>
      </c>
      <c r="AB100" s="1347">
        <v>4792</v>
      </c>
      <c r="AC100" s="1347">
        <v>20979</v>
      </c>
      <c r="AD100" s="1347">
        <v>10147</v>
      </c>
      <c r="AE100" s="1347">
        <v>4536</v>
      </c>
      <c r="AF100" s="1347">
        <v>1036</v>
      </c>
      <c r="AG100" s="1347">
        <v>21819</v>
      </c>
      <c r="AH100" s="2762">
        <v>13.3415</v>
      </c>
      <c r="AI100" s="2762">
        <v>58.40804</v>
      </c>
      <c r="AJ100" s="2762">
        <v>28.25046</v>
      </c>
      <c r="AK100" s="2762">
        <v>34.542569999999998</v>
      </c>
      <c r="AL100" s="2762">
        <v>12.628769999999999</v>
      </c>
      <c r="AM100" s="2762">
        <v>2.88435</v>
      </c>
      <c r="AN100" s="2762">
        <v>5.5700000000000003E-3</v>
      </c>
      <c r="AO100" s="2762">
        <v>60.746699999999997</v>
      </c>
      <c r="AP100" s="2762">
        <v>46.79907</v>
      </c>
      <c r="AQ100" s="2762">
        <v>48.248710000000003</v>
      </c>
    </row>
    <row r="101" spans="1:43">
      <c r="A101">
        <v>3334</v>
      </c>
      <c r="B101">
        <v>2</v>
      </c>
      <c r="C101">
        <v>28301</v>
      </c>
      <c r="D101">
        <v>3</v>
      </c>
      <c r="E101" s="97" t="s">
        <v>35</v>
      </c>
      <c r="F101" s="1347">
        <v>13975</v>
      </c>
      <c r="G101" s="1347">
        <v>425</v>
      </c>
      <c r="H101" s="1347">
        <v>657</v>
      </c>
      <c r="I101" s="1347">
        <v>873</v>
      </c>
      <c r="J101" s="1347">
        <v>903</v>
      </c>
      <c r="K101" s="1347">
        <v>552</v>
      </c>
      <c r="L101" s="1347">
        <v>344</v>
      </c>
      <c r="M101" s="1347">
        <v>459</v>
      </c>
      <c r="N101" s="1347">
        <v>627</v>
      </c>
      <c r="O101" s="1347">
        <v>882</v>
      </c>
      <c r="P101" s="1347">
        <v>1123</v>
      </c>
      <c r="Q101" s="1347">
        <v>1028</v>
      </c>
      <c r="R101" s="1347">
        <v>907</v>
      </c>
      <c r="S101" s="1347">
        <v>945</v>
      </c>
      <c r="T101" s="1347">
        <v>1190</v>
      </c>
      <c r="U101" s="1347">
        <v>1178</v>
      </c>
      <c r="V101" s="1347">
        <v>915</v>
      </c>
      <c r="W101" s="1347">
        <v>529</v>
      </c>
      <c r="X101" s="1347">
        <v>302</v>
      </c>
      <c r="Y101" s="1347">
        <v>114</v>
      </c>
      <c r="Z101" s="1347">
        <v>18</v>
      </c>
      <c r="AA101" s="1347">
        <v>4</v>
      </c>
      <c r="AB101" s="1347">
        <v>1955</v>
      </c>
      <c r="AC101" s="1347">
        <v>7770</v>
      </c>
      <c r="AD101" s="1347">
        <v>4250</v>
      </c>
      <c r="AE101" s="1347">
        <v>1882</v>
      </c>
      <c r="AF101" s="1347">
        <v>438</v>
      </c>
      <c r="AG101" s="1347">
        <v>8057</v>
      </c>
      <c r="AH101" s="2762">
        <v>13.989269999999999</v>
      </c>
      <c r="AI101" s="2762">
        <v>55.59928</v>
      </c>
      <c r="AJ101" s="2762">
        <v>30.411449999999999</v>
      </c>
      <c r="AK101" s="2762">
        <v>37.173520000000003</v>
      </c>
      <c r="AL101" s="2762">
        <v>13.46691</v>
      </c>
      <c r="AM101" s="2762">
        <v>3.1341700000000001</v>
      </c>
      <c r="AN101" s="2762">
        <v>2.862E-2</v>
      </c>
      <c r="AO101" s="2762">
        <v>57.652949999999997</v>
      </c>
      <c r="AP101" s="2762">
        <v>47.809980000000003</v>
      </c>
      <c r="AQ101" s="2762">
        <v>50.614220000000003</v>
      </c>
    </row>
    <row r="102" spans="1:43">
      <c r="A102">
        <v>3335</v>
      </c>
      <c r="B102">
        <v>2</v>
      </c>
      <c r="C102">
        <v>28365</v>
      </c>
      <c r="D102">
        <v>3</v>
      </c>
      <c r="E102" s="97" t="s">
        <v>36</v>
      </c>
      <c r="F102" s="1347">
        <v>9311</v>
      </c>
      <c r="G102" s="1347">
        <v>246</v>
      </c>
      <c r="H102" s="1347">
        <v>358</v>
      </c>
      <c r="I102" s="1347">
        <v>418</v>
      </c>
      <c r="J102" s="1347">
        <v>454</v>
      </c>
      <c r="K102" s="1347">
        <v>363</v>
      </c>
      <c r="L102" s="1347">
        <v>330</v>
      </c>
      <c r="M102" s="1347">
        <v>381</v>
      </c>
      <c r="N102" s="1347">
        <v>422</v>
      </c>
      <c r="O102" s="1347">
        <v>507</v>
      </c>
      <c r="P102" s="1347">
        <v>652</v>
      </c>
      <c r="Q102" s="1347">
        <v>622</v>
      </c>
      <c r="R102" s="1347">
        <v>634</v>
      </c>
      <c r="S102" s="1347">
        <v>683</v>
      </c>
      <c r="T102" s="1347">
        <v>749</v>
      </c>
      <c r="U102" s="1347">
        <v>843</v>
      </c>
      <c r="V102" s="1347">
        <v>657</v>
      </c>
      <c r="W102" s="1347">
        <v>471</v>
      </c>
      <c r="X102" s="1347">
        <v>341</v>
      </c>
      <c r="Y102" s="1347">
        <v>143</v>
      </c>
      <c r="Z102" s="1347">
        <v>32</v>
      </c>
      <c r="AA102" s="1347">
        <v>5</v>
      </c>
      <c r="AB102" s="1347">
        <v>1022</v>
      </c>
      <c r="AC102" s="1347">
        <v>5048</v>
      </c>
      <c r="AD102" s="1347">
        <v>3241</v>
      </c>
      <c r="AE102" s="1347">
        <v>1649</v>
      </c>
      <c r="AF102" s="1347">
        <v>521</v>
      </c>
      <c r="AG102" s="1347">
        <v>5343</v>
      </c>
      <c r="AH102" s="2762">
        <v>10.97626</v>
      </c>
      <c r="AI102" s="2762">
        <v>54.215440000000001</v>
      </c>
      <c r="AJ102" s="2762">
        <v>34.80829</v>
      </c>
      <c r="AK102" s="2762">
        <v>42.143700000000003</v>
      </c>
      <c r="AL102" s="2762">
        <v>17.710239999999999</v>
      </c>
      <c r="AM102" s="2762">
        <v>5.5955300000000001</v>
      </c>
      <c r="AN102" s="2762">
        <v>5.3699999999999998E-2</v>
      </c>
      <c r="AO102" s="2762">
        <v>57.383740000000003</v>
      </c>
      <c r="AP102" s="2762">
        <v>50.941519999999997</v>
      </c>
      <c r="AQ102" s="2762">
        <v>53.989579999999997</v>
      </c>
    </row>
    <row r="103" spans="1:43">
      <c r="A103">
        <v>3336</v>
      </c>
      <c r="B103">
        <v>2</v>
      </c>
      <c r="C103">
        <v>28381</v>
      </c>
      <c r="D103">
        <v>3</v>
      </c>
      <c r="E103" s="97" t="s">
        <v>37</v>
      </c>
      <c r="F103" s="1347">
        <v>14775</v>
      </c>
      <c r="G103" s="1347">
        <v>527</v>
      </c>
      <c r="H103" s="1347">
        <v>737</v>
      </c>
      <c r="I103" s="1347">
        <v>738</v>
      </c>
      <c r="J103" s="1347">
        <v>721</v>
      </c>
      <c r="K103" s="1347">
        <v>666</v>
      </c>
      <c r="L103" s="1347">
        <v>585</v>
      </c>
      <c r="M103" s="1347">
        <v>676</v>
      </c>
      <c r="N103" s="1347">
        <v>878</v>
      </c>
      <c r="O103" s="1347">
        <v>962</v>
      </c>
      <c r="P103" s="1347">
        <v>1210</v>
      </c>
      <c r="Q103" s="1347">
        <v>949</v>
      </c>
      <c r="R103" s="1347">
        <v>859</v>
      </c>
      <c r="S103" s="1347">
        <v>908</v>
      </c>
      <c r="T103" s="1347">
        <v>1027</v>
      </c>
      <c r="U103" s="1347">
        <v>1320</v>
      </c>
      <c r="V103" s="1347">
        <v>1005</v>
      </c>
      <c r="W103" s="1347">
        <v>594</v>
      </c>
      <c r="X103" s="1347">
        <v>295</v>
      </c>
      <c r="Y103" s="1347">
        <v>95</v>
      </c>
      <c r="Z103" s="1347">
        <v>21</v>
      </c>
      <c r="AA103" s="1347">
        <v>2</v>
      </c>
      <c r="AB103" s="1347">
        <v>2002</v>
      </c>
      <c r="AC103" s="1347">
        <v>8414</v>
      </c>
      <c r="AD103" s="1347">
        <v>4359</v>
      </c>
      <c r="AE103" s="1347">
        <v>2012</v>
      </c>
      <c r="AF103" s="1347">
        <v>413</v>
      </c>
      <c r="AG103" s="1347">
        <v>8720</v>
      </c>
      <c r="AH103" s="2762">
        <v>13.54992</v>
      </c>
      <c r="AI103" s="2762">
        <v>56.94755</v>
      </c>
      <c r="AJ103" s="2762">
        <v>29.50254</v>
      </c>
      <c r="AK103" s="2762">
        <v>35.648049999999998</v>
      </c>
      <c r="AL103" s="2762">
        <v>13.617599999999999</v>
      </c>
      <c r="AM103" s="2762">
        <v>2.7952599999999999</v>
      </c>
      <c r="AN103" s="2762">
        <v>1.354E-2</v>
      </c>
      <c r="AO103" s="2762">
        <v>59.018610000000002</v>
      </c>
      <c r="AP103" s="2762">
        <v>47.211129999999997</v>
      </c>
      <c r="AQ103" s="2762">
        <v>48.627079999999999</v>
      </c>
    </row>
    <row r="104" spans="1:43">
      <c r="A104">
        <v>3337</v>
      </c>
      <c r="B104">
        <v>2</v>
      </c>
      <c r="C104">
        <v>28382</v>
      </c>
      <c r="D104">
        <v>3</v>
      </c>
      <c r="E104" s="97" t="s">
        <v>38</v>
      </c>
      <c r="F104" s="1347">
        <v>16332</v>
      </c>
      <c r="G104" s="1347">
        <v>685</v>
      </c>
      <c r="H104" s="1347">
        <v>883</v>
      </c>
      <c r="I104" s="1347">
        <v>868</v>
      </c>
      <c r="J104" s="1347">
        <v>803</v>
      </c>
      <c r="K104" s="1347">
        <v>820</v>
      </c>
      <c r="L104" s="1347">
        <v>825</v>
      </c>
      <c r="M104" s="1347">
        <v>934</v>
      </c>
      <c r="N104" s="1347">
        <v>1039</v>
      </c>
      <c r="O104" s="1347">
        <v>1182</v>
      </c>
      <c r="P104" s="1347">
        <v>1356</v>
      </c>
      <c r="Q104" s="1347">
        <v>1102</v>
      </c>
      <c r="R104" s="1347">
        <v>878</v>
      </c>
      <c r="S104" s="1347">
        <v>856</v>
      </c>
      <c r="T104" s="1347">
        <v>971</v>
      </c>
      <c r="U104" s="1347">
        <v>1162</v>
      </c>
      <c r="V104" s="1347">
        <v>974</v>
      </c>
      <c r="W104" s="1347">
        <v>608</v>
      </c>
      <c r="X104" s="1347">
        <v>261</v>
      </c>
      <c r="Y104" s="1347">
        <v>101</v>
      </c>
      <c r="Z104" s="1347">
        <v>22</v>
      </c>
      <c r="AA104" s="1347">
        <v>2</v>
      </c>
      <c r="AB104" s="1347">
        <v>2436</v>
      </c>
      <c r="AC104" s="1347">
        <v>9795</v>
      </c>
      <c r="AD104" s="1347">
        <v>4101</v>
      </c>
      <c r="AE104" s="1347">
        <v>1968</v>
      </c>
      <c r="AF104" s="1347">
        <v>386</v>
      </c>
      <c r="AG104" s="1347">
        <v>9963</v>
      </c>
      <c r="AH104" s="2762">
        <v>14.9155</v>
      </c>
      <c r="AI104" s="2762">
        <v>59.97428</v>
      </c>
      <c r="AJ104" s="2762">
        <v>25.110209999999999</v>
      </c>
      <c r="AK104" s="2762">
        <v>30.351459999999999</v>
      </c>
      <c r="AL104" s="2762">
        <v>12.04996</v>
      </c>
      <c r="AM104" s="2762">
        <v>2.3634599999999999</v>
      </c>
      <c r="AN104" s="2762">
        <v>1.225E-2</v>
      </c>
      <c r="AO104" s="2762">
        <v>61.002940000000002</v>
      </c>
      <c r="AP104" s="2762">
        <v>44.685400000000001</v>
      </c>
      <c r="AQ104" s="2762">
        <v>45.477440000000001</v>
      </c>
    </row>
    <row r="105" spans="1:43">
      <c r="A105">
        <v>3338</v>
      </c>
      <c r="B105">
        <v>2</v>
      </c>
      <c r="C105">
        <v>28442</v>
      </c>
      <c r="D105">
        <v>3</v>
      </c>
      <c r="E105" s="97" t="s">
        <v>39</v>
      </c>
      <c r="F105" s="1347">
        <v>5482</v>
      </c>
      <c r="G105" s="1347">
        <v>126</v>
      </c>
      <c r="H105" s="1347">
        <v>211</v>
      </c>
      <c r="I105" s="1347">
        <v>235</v>
      </c>
      <c r="J105" s="1347">
        <v>248</v>
      </c>
      <c r="K105" s="1347">
        <v>206</v>
      </c>
      <c r="L105" s="1347">
        <v>209</v>
      </c>
      <c r="M105" s="1347">
        <v>240</v>
      </c>
      <c r="N105" s="1347">
        <v>272</v>
      </c>
      <c r="O105" s="1347">
        <v>309</v>
      </c>
      <c r="P105" s="1347">
        <v>367</v>
      </c>
      <c r="Q105" s="1347">
        <v>319</v>
      </c>
      <c r="R105" s="1347">
        <v>369</v>
      </c>
      <c r="S105" s="1347">
        <v>445</v>
      </c>
      <c r="T105" s="1347">
        <v>515</v>
      </c>
      <c r="U105" s="1347">
        <v>532</v>
      </c>
      <c r="V105" s="1347">
        <v>376</v>
      </c>
      <c r="W105" s="1347">
        <v>268</v>
      </c>
      <c r="X105" s="1347">
        <v>150</v>
      </c>
      <c r="Y105" s="1347">
        <v>71</v>
      </c>
      <c r="Z105" s="1347">
        <v>14</v>
      </c>
      <c r="AA105" s="1347">
        <v>0</v>
      </c>
      <c r="AB105" s="1347">
        <v>572</v>
      </c>
      <c r="AC105" s="1347">
        <v>2984</v>
      </c>
      <c r="AD105" s="1347">
        <v>1926</v>
      </c>
      <c r="AE105" s="1347">
        <v>879</v>
      </c>
      <c r="AF105" s="1347">
        <v>235</v>
      </c>
      <c r="AG105" s="1347">
        <v>3251</v>
      </c>
      <c r="AH105" s="2762">
        <v>10.434150000000001</v>
      </c>
      <c r="AI105" s="2762">
        <v>54.432690000000001</v>
      </c>
      <c r="AJ105" s="2762">
        <v>35.133159999999997</v>
      </c>
      <c r="AK105" s="2762">
        <v>43.250639999999997</v>
      </c>
      <c r="AL105" s="2762">
        <v>16.034289999999999</v>
      </c>
      <c r="AM105" s="2762">
        <v>4.2867600000000001</v>
      </c>
      <c r="AN105" s="2762">
        <v>0</v>
      </c>
      <c r="AO105" s="2762">
        <v>59.303170000000001</v>
      </c>
      <c r="AP105" s="2762">
        <v>50.972459999999998</v>
      </c>
      <c r="AQ105" s="2762">
        <v>54.978720000000003</v>
      </c>
    </row>
    <row r="106" spans="1:43">
      <c r="A106">
        <v>3339</v>
      </c>
      <c r="B106">
        <v>2</v>
      </c>
      <c r="C106">
        <v>28443</v>
      </c>
      <c r="D106">
        <v>3</v>
      </c>
      <c r="E106" s="97" t="s">
        <v>40</v>
      </c>
      <c r="F106" s="1347">
        <v>9461</v>
      </c>
      <c r="G106" s="1347">
        <v>408</v>
      </c>
      <c r="H106" s="1347">
        <v>428</v>
      </c>
      <c r="I106" s="1347">
        <v>458</v>
      </c>
      <c r="J106" s="1347">
        <v>567</v>
      </c>
      <c r="K106" s="1347">
        <v>598</v>
      </c>
      <c r="L106" s="1347">
        <v>491</v>
      </c>
      <c r="M106" s="1347">
        <v>456</v>
      </c>
      <c r="N106" s="1347">
        <v>536</v>
      </c>
      <c r="O106" s="1347">
        <v>632</v>
      </c>
      <c r="P106" s="1347">
        <v>742</v>
      </c>
      <c r="Q106" s="1347">
        <v>569</v>
      </c>
      <c r="R106" s="1347">
        <v>577</v>
      </c>
      <c r="S106" s="1347">
        <v>573</v>
      </c>
      <c r="T106" s="1347">
        <v>593</v>
      </c>
      <c r="U106" s="1347">
        <v>694</v>
      </c>
      <c r="V106" s="1347">
        <v>517</v>
      </c>
      <c r="W106" s="1347">
        <v>306</v>
      </c>
      <c r="X106" s="1347">
        <v>207</v>
      </c>
      <c r="Y106" s="1347">
        <v>82</v>
      </c>
      <c r="Z106" s="1347">
        <v>23</v>
      </c>
      <c r="AA106" s="1347">
        <v>4</v>
      </c>
      <c r="AB106" s="1347">
        <v>1294</v>
      </c>
      <c r="AC106" s="1347">
        <v>5741</v>
      </c>
      <c r="AD106" s="1347">
        <v>2426</v>
      </c>
      <c r="AE106" s="1347">
        <v>1139</v>
      </c>
      <c r="AF106" s="1347">
        <v>316</v>
      </c>
      <c r="AG106" s="1347">
        <v>5767</v>
      </c>
      <c r="AH106" s="2762">
        <v>13.677199999999999</v>
      </c>
      <c r="AI106" s="2762">
        <v>60.680689999999998</v>
      </c>
      <c r="AJ106" s="2762">
        <v>25.642109999999999</v>
      </c>
      <c r="AK106" s="2762">
        <v>31.698550000000001</v>
      </c>
      <c r="AL106" s="2762">
        <v>12.0389</v>
      </c>
      <c r="AM106" s="2762">
        <v>3.3400300000000001</v>
      </c>
      <c r="AN106" s="2762">
        <v>4.2279999999999998E-2</v>
      </c>
      <c r="AO106" s="2762">
        <v>60.955500000000001</v>
      </c>
      <c r="AP106" s="2762">
        <v>45.085030000000003</v>
      </c>
      <c r="AQ106" s="2762">
        <v>46.071429999999999</v>
      </c>
    </row>
    <row r="107" spans="1:43">
      <c r="A107">
        <v>3340</v>
      </c>
      <c r="B107">
        <v>2</v>
      </c>
      <c r="C107">
        <v>28446</v>
      </c>
      <c r="D107">
        <v>3</v>
      </c>
      <c r="E107" s="97" t="s">
        <v>41</v>
      </c>
      <c r="F107" s="1347">
        <v>4958</v>
      </c>
      <c r="G107" s="1347">
        <v>144</v>
      </c>
      <c r="H107" s="1347">
        <v>185</v>
      </c>
      <c r="I107" s="1347">
        <v>235</v>
      </c>
      <c r="J107" s="1347">
        <v>228</v>
      </c>
      <c r="K107" s="1347">
        <v>156</v>
      </c>
      <c r="L107" s="1347">
        <v>191</v>
      </c>
      <c r="M107" s="1347">
        <v>212</v>
      </c>
      <c r="N107" s="1347">
        <v>245</v>
      </c>
      <c r="O107" s="1347">
        <v>273</v>
      </c>
      <c r="P107" s="1347">
        <v>310</v>
      </c>
      <c r="Q107" s="1347">
        <v>310</v>
      </c>
      <c r="R107" s="1347">
        <v>374</v>
      </c>
      <c r="S107" s="1347">
        <v>347</v>
      </c>
      <c r="T107" s="1347">
        <v>458</v>
      </c>
      <c r="U107" s="1347">
        <v>470</v>
      </c>
      <c r="V107" s="1347">
        <v>340</v>
      </c>
      <c r="W107" s="1347">
        <v>230</v>
      </c>
      <c r="X107" s="1347">
        <v>174</v>
      </c>
      <c r="Y107" s="1347">
        <v>65</v>
      </c>
      <c r="Z107" s="1347">
        <v>9</v>
      </c>
      <c r="AA107" s="1347">
        <v>2</v>
      </c>
      <c r="AB107" s="1347">
        <v>564</v>
      </c>
      <c r="AC107" s="1347">
        <v>2646</v>
      </c>
      <c r="AD107" s="1347">
        <v>1748</v>
      </c>
      <c r="AE107" s="1347">
        <v>820</v>
      </c>
      <c r="AF107" s="1347">
        <v>250</v>
      </c>
      <c r="AG107" s="1347">
        <v>2876</v>
      </c>
      <c r="AH107" s="2762">
        <v>11.37555</v>
      </c>
      <c r="AI107" s="2762">
        <v>53.368290000000002</v>
      </c>
      <c r="AJ107" s="2762">
        <v>35.256149999999998</v>
      </c>
      <c r="AK107" s="2762">
        <v>42.254939999999998</v>
      </c>
      <c r="AL107" s="2762">
        <v>16.538930000000001</v>
      </c>
      <c r="AM107" s="2762">
        <v>5.0423600000000004</v>
      </c>
      <c r="AN107" s="2762">
        <v>4.0340000000000001E-2</v>
      </c>
      <c r="AO107" s="2762">
        <v>58.007260000000002</v>
      </c>
      <c r="AP107" s="2762">
        <v>50.815649999999998</v>
      </c>
      <c r="AQ107" s="2762">
        <v>54.84375</v>
      </c>
    </row>
    <row r="108" spans="1:43">
      <c r="A108">
        <v>3341</v>
      </c>
      <c r="B108">
        <v>2</v>
      </c>
      <c r="C108">
        <v>28464</v>
      </c>
      <c r="D108">
        <v>3</v>
      </c>
      <c r="E108" s="97" t="s">
        <v>42</v>
      </c>
      <c r="F108" s="1347">
        <v>16253</v>
      </c>
      <c r="G108" s="1347">
        <v>631</v>
      </c>
      <c r="H108" s="1347">
        <v>886</v>
      </c>
      <c r="I108" s="1347">
        <v>1032</v>
      </c>
      <c r="J108" s="1347">
        <v>953</v>
      </c>
      <c r="K108" s="1347">
        <v>691</v>
      </c>
      <c r="L108" s="1347">
        <v>638</v>
      </c>
      <c r="M108" s="1347">
        <v>838</v>
      </c>
      <c r="N108" s="1347">
        <v>942</v>
      </c>
      <c r="O108" s="1347">
        <v>1248</v>
      </c>
      <c r="P108" s="1347">
        <v>1527</v>
      </c>
      <c r="Q108" s="1347">
        <v>1089</v>
      </c>
      <c r="R108" s="1347">
        <v>910</v>
      </c>
      <c r="S108" s="1347">
        <v>813</v>
      </c>
      <c r="T108" s="1347">
        <v>1012</v>
      </c>
      <c r="U108" s="1347">
        <v>1173</v>
      </c>
      <c r="V108" s="1347">
        <v>919</v>
      </c>
      <c r="W108" s="1347">
        <v>570</v>
      </c>
      <c r="X108" s="1347">
        <v>272</v>
      </c>
      <c r="Y108" s="1347">
        <v>85</v>
      </c>
      <c r="Z108" s="1347">
        <v>23</v>
      </c>
      <c r="AA108" s="1347">
        <v>1</v>
      </c>
      <c r="AB108" s="1347">
        <v>2549</v>
      </c>
      <c r="AC108" s="1347">
        <v>9649</v>
      </c>
      <c r="AD108" s="1347">
        <v>4055</v>
      </c>
      <c r="AE108" s="1347">
        <v>1870</v>
      </c>
      <c r="AF108" s="1347">
        <v>381</v>
      </c>
      <c r="AG108" s="1347">
        <v>9708</v>
      </c>
      <c r="AH108" s="2762">
        <v>15.683260000000001</v>
      </c>
      <c r="AI108" s="2762">
        <v>59.3675</v>
      </c>
      <c r="AJ108" s="2762">
        <v>24.94924</v>
      </c>
      <c r="AK108" s="2762">
        <v>29.95139</v>
      </c>
      <c r="AL108" s="2762">
        <v>11.505570000000001</v>
      </c>
      <c r="AM108" s="2762">
        <v>2.3441800000000002</v>
      </c>
      <c r="AN108" s="2762">
        <v>6.1500000000000001E-3</v>
      </c>
      <c r="AO108" s="2762">
        <v>59.730510000000002</v>
      </c>
      <c r="AP108" s="2762">
        <v>44.593640000000001</v>
      </c>
      <c r="AQ108" s="2762">
        <v>45.925609999999999</v>
      </c>
    </row>
    <row r="109" spans="1:43">
      <c r="A109">
        <v>3342</v>
      </c>
      <c r="B109">
        <v>2</v>
      </c>
      <c r="C109">
        <v>28481</v>
      </c>
      <c r="D109">
        <v>3</v>
      </c>
      <c r="E109" s="97" t="s">
        <v>43</v>
      </c>
      <c r="F109" s="1347">
        <v>6717</v>
      </c>
      <c r="G109" s="1347">
        <v>132</v>
      </c>
      <c r="H109" s="1347">
        <v>257</v>
      </c>
      <c r="I109" s="1347">
        <v>302</v>
      </c>
      <c r="J109" s="1347">
        <v>291</v>
      </c>
      <c r="K109" s="1347">
        <v>268</v>
      </c>
      <c r="L109" s="1347">
        <v>210</v>
      </c>
      <c r="M109" s="1347">
        <v>251</v>
      </c>
      <c r="N109" s="1347">
        <v>349</v>
      </c>
      <c r="O109" s="1347">
        <v>364</v>
      </c>
      <c r="P109" s="1347">
        <v>470</v>
      </c>
      <c r="Q109" s="1347">
        <v>396</v>
      </c>
      <c r="R109" s="1347">
        <v>462</v>
      </c>
      <c r="S109" s="1347">
        <v>529</v>
      </c>
      <c r="T109" s="1347">
        <v>614</v>
      </c>
      <c r="U109" s="1347">
        <v>743</v>
      </c>
      <c r="V109" s="1347">
        <v>511</v>
      </c>
      <c r="W109" s="1347">
        <v>280</v>
      </c>
      <c r="X109" s="1347">
        <v>185</v>
      </c>
      <c r="Y109" s="1347">
        <v>84</v>
      </c>
      <c r="Z109" s="1347">
        <v>17</v>
      </c>
      <c r="AA109" s="1347">
        <v>2</v>
      </c>
      <c r="AB109" s="1347">
        <v>691</v>
      </c>
      <c r="AC109" s="1347">
        <v>3590</v>
      </c>
      <c r="AD109" s="1347">
        <v>2436</v>
      </c>
      <c r="AE109" s="1347">
        <v>1079</v>
      </c>
      <c r="AF109" s="1347">
        <v>288</v>
      </c>
      <c r="AG109" s="1347">
        <v>3913</v>
      </c>
      <c r="AH109" s="2762">
        <v>10.287330000000001</v>
      </c>
      <c r="AI109" s="2762">
        <v>53.446480000000001</v>
      </c>
      <c r="AJ109" s="2762">
        <v>36.266190000000002</v>
      </c>
      <c r="AK109" s="2762">
        <v>44.141730000000003</v>
      </c>
      <c r="AL109" s="2762">
        <v>16.06372</v>
      </c>
      <c r="AM109" s="2762">
        <v>4.2876300000000001</v>
      </c>
      <c r="AN109" s="2762">
        <v>2.9780000000000001E-2</v>
      </c>
      <c r="AO109" s="2762">
        <v>58.25517</v>
      </c>
      <c r="AP109" s="2762">
        <v>51.50938</v>
      </c>
      <c r="AQ109" s="2762">
        <v>55.658650000000002</v>
      </c>
    </row>
    <row r="110" spans="1:43">
      <c r="A110">
        <v>3343</v>
      </c>
      <c r="B110">
        <v>2</v>
      </c>
      <c r="C110">
        <v>28501</v>
      </c>
      <c r="D110">
        <v>3</v>
      </c>
      <c r="E110" s="97" t="s">
        <v>44</v>
      </c>
      <c r="F110" s="1347">
        <v>7567</v>
      </c>
      <c r="G110" s="1347">
        <v>198</v>
      </c>
      <c r="H110" s="1347">
        <v>261</v>
      </c>
      <c r="I110" s="1347">
        <v>294</v>
      </c>
      <c r="J110" s="1347">
        <v>290</v>
      </c>
      <c r="K110" s="1347">
        <v>232</v>
      </c>
      <c r="L110" s="1347">
        <v>231</v>
      </c>
      <c r="M110" s="1347">
        <v>278</v>
      </c>
      <c r="N110" s="1347">
        <v>335</v>
      </c>
      <c r="O110" s="1347">
        <v>468</v>
      </c>
      <c r="P110" s="1347">
        <v>477</v>
      </c>
      <c r="Q110" s="1347">
        <v>407</v>
      </c>
      <c r="R110" s="1347">
        <v>507</v>
      </c>
      <c r="S110" s="1347">
        <v>649</v>
      </c>
      <c r="T110" s="1347">
        <v>785</v>
      </c>
      <c r="U110" s="1347">
        <v>766</v>
      </c>
      <c r="V110" s="1347">
        <v>499</v>
      </c>
      <c r="W110" s="1347">
        <v>402</v>
      </c>
      <c r="X110" s="1347">
        <v>314</v>
      </c>
      <c r="Y110" s="1347">
        <v>134</v>
      </c>
      <c r="Z110" s="1347">
        <v>37</v>
      </c>
      <c r="AA110" s="1347">
        <v>3</v>
      </c>
      <c r="AB110" s="1347">
        <v>753</v>
      </c>
      <c r="AC110" s="1347">
        <v>3874</v>
      </c>
      <c r="AD110" s="1347">
        <v>2940</v>
      </c>
      <c r="AE110" s="1347">
        <v>1389</v>
      </c>
      <c r="AF110" s="1347">
        <v>488</v>
      </c>
      <c r="AG110" s="1347">
        <v>4369</v>
      </c>
      <c r="AH110" s="2762">
        <v>9.9511000000000003</v>
      </c>
      <c r="AI110" s="2762">
        <v>51.195979999999999</v>
      </c>
      <c r="AJ110" s="2762">
        <v>38.852910000000001</v>
      </c>
      <c r="AK110" s="2762">
        <v>47.429630000000003</v>
      </c>
      <c r="AL110" s="2762">
        <v>18.356020000000001</v>
      </c>
      <c r="AM110" s="2762">
        <v>6.4490600000000002</v>
      </c>
      <c r="AN110" s="2762">
        <v>3.9649999999999998E-2</v>
      </c>
      <c r="AO110" s="2762">
        <v>57.737540000000003</v>
      </c>
      <c r="AP110" s="2762">
        <v>53.142000000000003</v>
      </c>
      <c r="AQ110" s="2762">
        <v>58.307340000000003</v>
      </c>
    </row>
    <row r="111" spans="1:43">
      <c r="A111">
        <v>3344</v>
      </c>
      <c r="B111">
        <v>2</v>
      </c>
      <c r="C111">
        <v>28585</v>
      </c>
      <c r="D111">
        <v>3</v>
      </c>
      <c r="E111" s="97" t="s">
        <v>45</v>
      </c>
      <c r="F111" s="1347">
        <v>7636</v>
      </c>
      <c r="G111" s="1347">
        <v>193</v>
      </c>
      <c r="H111" s="1347">
        <v>315</v>
      </c>
      <c r="I111" s="1347">
        <v>332</v>
      </c>
      <c r="J111" s="1347">
        <v>411</v>
      </c>
      <c r="K111" s="1347">
        <v>162</v>
      </c>
      <c r="L111" s="1347">
        <v>241</v>
      </c>
      <c r="M111" s="1347">
        <v>264</v>
      </c>
      <c r="N111" s="1347">
        <v>370</v>
      </c>
      <c r="O111" s="1347">
        <v>401</v>
      </c>
      <c r="P111" s="1347">
        <v>505</v>
      </c>
      <c r="Q111" s="1347">
        <v>477</v>
      </c>
      <c r="R111" s="1347">
        <v>556</v>
      </c>
      <c r="S111" s="1347">
        <v>650</v>
      </c>
      <c r="T111" s="1347">
        <v>718</v>
      </c>
      <c r="U111" s="1347">
        <v>662</v>
      </c>
      <c r="V111" s="1347">
        <v>488</v>
      </c>
      <c r="W111" s="1347">
        <v>406</v>
      </c>
      <c r="X111" s="1347">
        <v>320</v>
      </c>
      <c r="Y111" s="1347">
        <v>139</v>
      </c>
      <c r="Z111" s="1347">
        <v>24</v>
      </c>
      <c r="AA111" s="1347">
        <v>2</v>
      </c>
      <c r="AB111" s="1347">
        <v>840</v>
      </c>
      <c r="AC111" s="1347">
        <v>4037</v>
      </c>
      <c r="AD111" s="1347">
        <v>2759</v>
      </c>
      <c r="AE111" s="1347">
        <v>1379</v>
      </c>
      <c r="AF111" s="1347">
        <v>485</v>
      </c>
      <c r="AG111" s="1347">
        <v>4344</v>
      </c>
      <c r="AH111" s="2762">
        <v>11.00052</v>
      </c>
      <c r="AI111" s="2762">
        <v>52.867989999999999</v>
      </c>
      <c r="AJ111" s="2762">
        <v>36.131480000000003</v>
      </c>
      <c r="AK111" s="2762">
        <v>44.643790000000003</v>
      </c>
      <c r="AL111" s="2762">
        <v>18.059190000000001</v>
      </c>
      <c r="AM111" s="2762">
        <v>6.3514900000000001</v>
      </c>
      <c r="AN111" s="2762">
        <v>2.6190000000000001E-2</v>
      </c>
      <c r="AO111" s="2762">
        <v>56.888420000000004</v>
      </c>
      <c r="AP111" s="2762">
        <v>51.948659999999997</v>
      </c>
      <c r="AQ111" s="2762">
        <v>56.416670000000003</v>
      </c>
    </row>
    <row r="112" spans="1:43">
      <c r="A112">
        <v>3345</v>
      </c>
      <c r="B112">
        <v>2</v>
      </c>
      <c r="C112">
        <v>28586</v>
      </c>
      <c r="D112">
        <v>3</v>
      </c>
      <c r="E112" s="102" t="s">
        <v>46</v>
      </c>
      <c r="F112" s="1347">
        <v>6302</v>
      </c>
      <c r="G112" s="1347">
        <v>175</v>
      </c>
      <c r="H112" s="1347">
        <v>229</v>
      </c>
      <c r="I112" s="1347">
        <v>310</v>
      </c>
      <c r="J112" s="1347">
        <v>249</v>
      </c>
      <c r="K112" s="1347">
        <v>167</v>
      </c>
      <c r="L112" s="1347">
        <v>238</v>
      </c>
      <c r="M112" s="1347">
        <v>234</v>
      </c>
      <c r="N112" s="1347">
        <v>319</v>
      </c>
      <c r="O112" s="1347">
        <v>377</v>
      </c>
      <c r="P112" s="1347">
        <v>384</v>
      </c>
      <c r="Q112" s="1347">
        <v>353</v>
      </c>
      <c r="R112" s="1347">
        <v>408</v>
      </c>
      <c r="S112" s="1347">
        <v>589</v>
      </c>
      <c r="T112" s="1347">
        <v>583</v>
      </c>
      <c r="U112" s="1347">
        <v>608</v>
      </c>
      <c r="V112" s="1347">
        <v>381</v>
      </c>
      <c r="W112" s="1347">
        <v>311</v>
      </c>
      <c r="X112" s="1347">
        <v>263</v>
      </c>
      <c r="Y112" s="1347">
        <v>106</v>
      </c>
      <c r="Z112" s="1347">
        <v>17</v>
      </c>
      <c r="AA112" s="1347">
        <v>1</v>
      </c>
      <c r="AB112" s="1347">
        <v>714</v>
      </c>
      <c r="AC112" s="1347">
        <v>3318</v>
      </c>
      <c r="AD112" s="1347">
        <v>2270</v>
      </c>
      <c r="AE112" s="1347">
        <v>1079</v>
      </c>
      <c r="AF112" s="1347">
        <v>387</v>
      </c>
      <c r="AG112" s="1347">
        <v>3652</v>
      </c>
      <c r="AH112" s="2762">
        <v>11.329739999999999</v>
      </c>
      <c r="AI112" s="2762">
        <v>52.649949999999997</v>
      </c>
      <c r="AJ112" s="2762">
        <v>36.020310000000002</v>
      </c>
      <c r="AK112" s="2762">
        <v>45.366549999999997</v>
      </c>
      <c r="AL112" s="2762">
        <v>17.121549999999999</v>
      </c>
      <c r="AM112" s="2762">
        <v>6.1409099999999999</v>
      </c>
      <c r="AN112" s="2762">
        <v>1.5869999999999999E-2</v>
      </c>
      <c r="AO112" s="2762">
        <v>57.949860000000001</v>
      </c>
      <c r="AP112" s="2762">
        <v>51.834339999999997</v>
      </c>
      <c r="AQ112" s="2762">
        <v>56.586210000000001</v>
      </c>
    </row>
    <row r="113" spans="1:43">
      <c r="A113">
        <v>5260</v>
      </c>
      <c r="B113">
        <v>3</v>
      </c>
      <c r="C113">
        <v>28000</v>
      </c>
      <c r="D113" t="s">
        <v>1108</v>
      </c>
      <c r="E113" t="s">
        <v>506</v>
      </c>
      <c r="F113" s="1347">
        <v>2865246</v>
      </c>
      <c r="G113" s="1347">
        <v>96822</v>
      </c>
      <c r="H113" s="1347">
        <v>110687</v>
      </c>
      <c r="I113" s="1347">
        <v>117484</v>
      </c>
      <c r="J113" s="1347">
        <v>124969</v>
      </c>
      <c r="K113" s="1347">
        <v>134374</v>
      </c>
      <c r="L113" s="1347">
        <v>125606</v>
      </c>
      <c r="M113" s="1347">
        <v>135544</v>
      </c>
      <c r="N113" s="1347">
        <v>156117</v>
      </c>
      <c r="O113" s="1347">
        <v>181500</v>
      </c>
      <c r="P113" s="1347">
        <v>222113</v>
      </c>
      <c r="Q113" s="1347">
        <v>198862</v>
      </c>
      <c r="R113" s="1347">
        <v>180882</v>
      </c>
      <c r="S113" s="1347">
        <v>167070</v>
      </c>
      <c r="T113" s="1347">
        <v>186155</v>
      </c>
      <c r="U113" s="1347">
        <v>221787</v>
      </c>
      <c r="V113" s="1347">
        <v>181587</v>
      </c>
      <c r="W113" s="1347">
        <v>140382</v>
      </c>
      <c r="X113" s="1347">
        <v>106912</v>
      </c>
      <c r="Y113" s="1347">
        <v>56118</v>
      </c>
      <c r="Z113" s="1347">
        <v>17272</v>
      </c>
      <c r="AA113" s="1347">
        <v>3003</v>
      </c>
      <c r="AB113" s="1347">
        <v>324993</v>
      </c>
      <c r="AC113" s="1347">
        <v>1627037</v>
      </c>
      <c r="AD113" s="1347">
        <v>913216</v>
      </c>
      <c r="AE113" s="1347">
        <v>505274</v>
      </c>
      <c r="AF113" s="1347">
        <v>183305</v>
      </c>
      <c r="AG113" s="1347">
        <v>1688223</v>
      </c>
      <c r="AH113" s="2762">
        <v>11.34259</v>
      </c>
      <c r="AI113" s="2762">
        <v>56.785249999999998</v>
      </c>
      <c r="AJ113" s="2762">
        <v>31.872170000000001</v>
      </c>
      <c r="AK113" s="2762">
        <v>37.70308</v>
      </c>
      <c r="AL113" s="2762">
        <v>17.63458</v>
      </c>
      <c r="AM113" s="2762">
        <v>6.3975299999999997</v>
      </c>
      <c r="AN113" s="2762">
        <v>0.10481</v>
      </c>
      <c r="AO113" s="2762">
        <v>58.920699999999997</v>
      </c>
      <c r="AP113" s="2762">
        <v>49.488379999999999</v>
      </c>
      <c r="AQ113" s="2762">
        <v>50.634659999999997</v>
      </c>
    </row>
    <row r="114" spans="1:43">
      <c r="A114">
        <v>5261</v>
      </c>
      <c r="B114">
        <v>3</v>
      </c>
      <c r="C114">
        <v>28100</v>
      </c>
      <c r="D114">
        <v>1</v>
      </c>
      <c r="E114" s="92" t="s">
        <v>182</v>
      </c>
      <c r="F114" s="1347">
        <v>808700</v>
      </c>
      <c r="G114" s="1347">
        <v>25151</v>
      </c>
      <c r="H114" s="1347">
        <v>28973</v>
      </c>
      <c r="I114" s="1347">
        <v>30859</v>
      </c>
      <c r="J114" s="1347">
        <v>34267</v>
      </c>
      <c r="K114" s="1347">
        <v>42749</v>
      </c>
      <c r="L114" s="1347">
        <v>38105</v>
      </c>
      <c r="M114" s="1347">
        <v>39099</v>
      </c>
      <c r="N114" s="1347">
        <v>44391</v>
      </c>
      <c r="O114" s="1347">
        <v>51532</v>
      </c>
      <c r="P114" s="1347">
        <v>62532</v>
      </c>
      <c r="Q114" s="1347">
        <v>55793</v>
      </c>
      <c r="R114" s="1347">
        <v>51288</v>
      </c>
      <c r="S114" s="1347">
        <v>47575</v>
      </c>
      <c r="T114" s="1347">
        <v>51229</v>
      </c>
      <c r="U114" s="1347">
        <v>61545</v>
      </c>
      <c r="V114" s="1347">
        <v>50725</v>
      </c>
      <c r="W114" s="1347">
        <v>40246</v>
      </c>
      <c r="X114" s="1347">
        <v>31126</v>
      </c>
      <c r="Y114" s="1347">
        <v>15912</v>
      </c>
      <c r="Z114" s="1347">
        <v>4802</v>
      </c>
      <c r="AA114" s="1347">
        <v>801</v>
      </c>
      <c r="AB114" s="1347">
        <v>84983</v>
      </c>
      <c r="AC114" s="1347">
        <v>467331</v>
      </c>
      <c r="AD114" s="1347">
        <v>256386</v>
      </c>
      <c r="AE114" s="1347">
        <v>143612</v>
      </c>
      <c r="AF114" s="1347">
        <v>52641</v>
      </c>
      <c r="AG114" s="1347">
        <v>484293</v>
      </c>
      <c r="AH114" s="2762">
        <v>10.50859</v>
      </c>
      <c r="AI114" s="2762">
        <v>57.787930000000003</v>
      </c>
      <c r="AJ114" s="2762">
        <v>31.703469999999999</v>
      </c>
      <c r="AK114" s="2762">
        <v>37.586370000000002</v>
      </c>
      <c r="AL114" s="2762">
        <v>17.758379999999999</v>
      </c>
      <c r="AM114" s="2762">
        <v>6.5093399999999999</v>
      </c>
      <c r="AN114" s="2762">
        <v>9.9049999999999999E-2</v>
      </c>
      <c r="AO114" s="2762">
        <v>59.885370000000002</v>
      </c>
      <c r="AP114" s="2762">
        <v>49.61665</v>
      </c>
      <c r="AQ114" s="2762">
        <v>50.55697</v>
      </c>
    </row>
    <row r="115" spans="1:43">
      <c r="A115">
        <v>5262</v>
      </c>
      <c r="B115">
        <v>3</v>
      </c>
      <c r="C115">
        <v>28101</v>
      </c>
      <c r="D115">
        <v>0</v>
      </c>
      <c r="E115" s="93" t="s">
        <v>20</v>
      </c>
      <c r="F115" s="1347">
        <v>114142</v>
      </c>
      <c r="G115" s="1347">
        <v>3936</v>
      </c>
      <c r="H115" s="1347">
        <v>4470</v>
      </c>
      <c r="I115" s="1347">
        <v>4699</v>
      </c>
      <c r="J115" s="1347">
        <v>5414</v>
      </c>
      <c r="K115" s="1347">
        <v>6503</v>
      </c>
      <c r="L115" s="1347">
        <v>5243</v>
      </c>
      <c r="M115" s="1347">
        <v>5551</v>
      </c>
      <c r="N115" s="1347">
        <v>6619</v>
      </c>
      <c r="O115" s="1347">
        <v>7710</v>
      </c>
      <c r="P115" s="1347">
        <v>9801</v>
      </c>
      <c r="Q115" s="1347">
        <v>8819</v>
      </c>
      <c r="R115" s="1347">
        <v>7548</v>
      </c>
      <c r="S115" s="1347">
        <v>6483</v>
      </c>
      <c r="T115" s="1347">
        <v>6369</v>
      </c>
      <c r="U115" s="1347">
        <v>7533</v>
      </c>
      <c r="V115" s="1347">
        <v>6002</v>
      </c>
      <c r="W115" s="1347">
        <v>4826</v>
      </c>
      <c r="X115" s="1347">
        <v>3911</v>
      </c>
      <c r="Y115" s="1347">
        <v>2017</v>
      </c>
      <c r="Z115" s="1347">
        <v>593</v>
      </c>
      <c r="AA115" s="1347">
        <v>95</v>
      </c>
      <c r="AB115" s="1347">
        <v>13105</v>
      </c>
      <c r="AC115" s="1347">
        <v>69691</v>
      </c>
      <c r="AD115" s="1347">
        <v>31346</v>
      </c>
      <c r="AE115" s="1347">
        <v>17444</v>
      </c>
      <c r="AF115" s="1347">
        <v>6616</v>
      </c>
      <c r="AG115" s="1347">
        <v>70646</v>
      </c>
      <c r="AH115" s="2762">
        <v>11.481310000000001</v>
      </c>
      <c r="AI115" s="2762">
        <v>61.056399999999996</v>
      </c>
      <c r="AJ115" s="2762">
        <v>27.46228</v>
      </c>
      <c r="AK115" s="2762">
        <v>33.142049999999998</v>
      </c>
      <c r="AL115" s="2762">
        <v>15.282719999999999</v>
      </c>
      <c r="AM115" s="2762">
        <v>5.7962899999999999</v>
      </c>
      <c r="AN115" s="2762">
        <v>8.3229999999999998E-2</v>
      </c>
      <c r="AO115" s="2762">
        <v>61.893079999999998</v>
      </c>
      <c r="AP115" s="2762">
        <v>47.701000000000001</v>
      </c>
      <c r="AQ115" s="2762">
        <v>48.541499999999999</v>
      </c>
    </row>
    <row r="116" spans="1:43">
      <c r="A116">
        <v>5263</v>
      </c>
      <c r="B116">
        <v>3</v>
      </c>
      <c r="C116">
        <v>28102</v>
      </c>
      <c r="D116">
        <v>0</v>
      </c>
      <c r="E116" s="93" t="s">
        <v>183</v>
      </c>
      <c r="F116" s="1347">
        <v>73198</v>
      </c>
      <c r="G116" s="1347">
        <v>2448</v>
      </c>
      <c r="H116" s="1347">
        <v>2757</v>
      </c>
      <c r="I116" s="1347">
        <v>2776</v>
      </c>
      <c r="J116" s="1347">
        <v>3192</v>
      </c>
      <c r="K116" s="1347">
        <v>4629</v>
      </c>
      <c r="L116" s="1347">
        <v>3731</v>
      </c>
      <c r="M116" s="1347">
        <v>3743</v>
      </c>
      <c r="N116" s="1347">
        <v>4309</v>
      </c>
      <c r="O116" s="1347">
        <v>5065</v>
      </c>
      <c r="P116" s="1347">
        <v>5997</v>
      </c>
      <c r="Q116" s="1347">
        <v>5124</v>
      </c>
      <c r="R116" s="1347">
        <v>4412</v>
      </c>
      <c r="S116" s="1347">
        <v>3712</v>
      </c>
      <c r="T116" s="1347">
        <v>3999</v>
      </c>
      <c r="U116" s="1347">
        <v>4749</v>
      </c>
      <c r="V116" s="1347">
        <v>4043</v>
      </c>
      <c r="W116" s="1347">
        <v>3508</v>
      </c>
      <c r="X116" s="1347">
        <v>2938</v>
      </c>
      <c r="Y116" s="1347">
        <v>1568</v>
      </c>
      <c r="Z116" s="1347">
        <v>430</v>
      </c>
      <c r="AA116" s="1347">
        <v>68</v>
      </c>
      <c r="AB116" s="1347">
        <v>7981</v>
      </c>
      <c r="AC116" s="1347">
        <v>43914</v>
      </c>
      <c r="AD116" s="1347">
        <v>21303</v>
      </c>
      <c r="AE116" s="1347">
        <v>12555</v>
      </c>
      <c r="AF116" s="1347">
        <v>5004</v>
      </c>
      <c r="AG116" s="1347">
        <v>44721</v>
      </c>
      <c r="AH116" s="2762">
        <v>10.9033</v>
      </c>
      <c r="AI116" s="2762">
        <v>59.99344</v>
      </c>
      <c r="AJ116" s="2762">
        <v>29.103249999999999</v>
      </c>
      <c r="AK116" s="2762">
        <v>34.174430000000001</v>
      </c>
      <c r="AL116" s="2762">
        <v>17.15211</v>
      </c>
      <c r="AM116" s="2762">
        <v>6.8362499999999997</v>
      </c>
      <c r="AN116" s="2762">
        <v>9.2899999999999996E-2</v>
      </c>
      <c r="AO116" s="2762">
        <v>61.095930000000003</v>
      </c>
      <c r="AP116" s="2762">
        <v>48.208649999999999</v>
      </c>
      <c r="AQ116" s="2762">
        <v>48.242220000000003</v>
      </c>
    </row>
    <row r="117" spans="1:43">
      <c r="A117">
        <v>5264</v>
      </c>
      <c r="B117">
        <v>3</v>
      </c>
      <c r="C117">
        <v>28105</v>
      </c>
      <c r="D117">
        <v>0</v>
      </c>
      <c r="E117" s="93" t="s">
        <v>22</v>
      </c>
      <c r="F117" s="1347">
        <v>56243</v>
      </c>
      <c r="G117" s="1347">
        <v>1656</v>
      </c>
      <c r="H117" s="1347">
        <v>1622</v>
      </c>
      <c r="I117" s="1347">
        <v>1680</v>
      </c>
      <c r="J117" s="1347">
        <v>1878</v>
      </c>
      <c r="K117" s="1347">
        <v>3513</v>
      </c>
      <c r="L117" s="1347">
        <v>3714</v>
      </c>
      <c r="M117" s="1347">
        <v>3243</v>
      </c>
      <c r="N117" s="1347">
        <v>3214</v>
      </c>
      <c r="O117" s="1347">
        <v>3298</v>
      </c>
      <c r="P117" s="1347">
        <v>4152</v>
      </c>
      <c r="Q117" s="1347">
        <v>3578</v>
      </c>
      <c r="R117" s="1347">
        <v>3246</v>
      </c>
      <c r="S117" s="1347">
        <v>2986</v>
      </c>
      <c r="T117" s="1347">
        <v>3179</v>
      </c>
      <c r="U117" s="1347">
        <v>4091</v>
      </c>
      <c r="V117" s="1347">
        <v>3792</v>
      </c>
      <c r="W117" s="1347">
        <v>3214</v>
      </c>
      <c r="X117" s="1347">
        <v>2536</v>
      </c>
      <c r="Y117" s="1347">
        <v>1184</v>
      </c>
      <c r="Z117" s="1347">
        <v>387</v>
      </c>
      <c r="AA117" s="1347">
        <v>80</v>
      </c>
      <c r="AB117" s="1347">
        <v>4958</v>
      </c>
      <c r="AC117" s="1347">
        <v>32822</v>
      </c>
      <c r="AD117" s="1347">
        <v>18463</v>
      </c>
      <c r="AE117" s="1347">
        <v>11193</v>
      </c>
      <c r="AF117" s="1347">
        <v>4187</v>
      </c>
      <c r="AG117" s="1347">
        <v>34123</v>
      </c>
      <c r="AH117" s="2762">
        <v>8.8153199999999998</v>
      </c>
      <c r="AI117" s="2762">
        <v>58.357480000000002</v>
      </c>
      <c r="AJ117" s="2762">
        <v>32.827199999999998</v>
      </c>
      <c r="AK117" s="2762">
        <v>38.136299999999999</v>
      </c>
      <c r="AL117" s="2762">
        <v>19.901140000000002</v>
      </c>
      <c r="AM117" s="2762">
        <v>7.4444800000000004</v>
      </c>
      <c r="AN117" s="2762">
        <v>0.14224000000000001</v>
      </c>
      <c r="AO117" s="2762">
        <v>60.670659999999998</v>
      </c>
      <c r="AP117" s="2762">
        <v>50.178310000000003</v>
      </c>
      <c r="AQ117" s="2762">
        <v>50.190089999999998</v>
      </c>
    </row>
    <row r="118" spans="1:43">
      <c r="A118">
        <v>5265</v>
      </c>
      <c r="B118">
        <v>3</v>
      </c>
      <c r="C118">
        <v>28106</v>
      </c>
      <c r="D118">
        <v>0</v>
      </c>
      <c r="E118" s="93" t="s">
        <v>23</v>
      </c>
      <c r="F118" s="1347">
        <v>50129</v>
      </c>
      <c r="G118" s="1347">
        <v>1270</v>
      </c>
      <c r="H118" s="1347">
        <v>1327</v>
      </c>
      <c r="I118" s="1347">
        <v>1567</v>
      </c>
      <c r="J118" s="1347">
        <v>1756</v>
      </c>
      <c r="K118" s="1347">
        <v>2357</v>
      </c>
      <c r="L118" s="1347">
        <v>2230</v>
      </c>
      <c r="M118" s="1347">
        <v>2216</v>
      </c>
      <c r="N118" s="1347">
        <v>2292</v>
      </c>
      <c r="O118" s="1347">
        <v>2676</v>
      </c>
      <c r="P118" s="1347">
        <v>3519</v>
      </c>
      <c r="Q118" s="1347">
        <v>3349</v>
      </c>
      <c r="R118" s="1347">
        <v>3109</v>
      </c>
      <c r="S118" s="1347">
        <v>2915</v>
      </c>
      <c r="T118" s="1347">
        <v>3300</v>
      </c>
      <c r="U118" s="1347">
        <v>4326</v>
      </c>
      <c r="V118" s="1347">
        <v>4012</v>
      </c>
      <c r="W118" s="1347">
        <v>3486</v>
      </c>
      <c r="X118" s="1347">
        <v>2694</v>
      </c>
      <c r="Y118" s="1347">
        <v>1286</v>
      </c>
      <c r="Z118" s="1347">
        <v>387</v>
      </c>
      <c r="AA118" s="1347">
        <v>55</v>
      </c>
      <c r="AB118" s="1347">
        <v>4164</v>
      </c>
      <c r="AC118" s="1347">
        <v>26419</v>
      </c>
      <c r="AD118" s="1347">
        <v>19546</v>
      </c>
      <c r="AE118" s="1347">
        <v>11920</v>
      </c>
      <c r="AF118" s="1347">
        <v>4422</v>
      </c>
      <c r="AG118" s="1347">
        <v>27963</v>
      </c>
      <c r="AH118" s="2762">
        <v>8.3065700000000007</v>
      </c>
      <c r="AI118" s="2762">
        <v>52.702030000000001</v>
      </c>
      <c r="AJ118" s="2762">
        <v>38.991399999999999</v>
      </c>
      <c r="AK118" s="2762">
        <v>44.806399999999996</v>
      </c>
      <c r="AL118" s="2762">
        <v>23.778649999999999</v>
      </c>
      <c r="AM118" s="2762">
        <v>8.8212399999999995</v>
      </c>
      <c r="AN118" s="2762">
        <v>0.10972</v>
      </c>
      <c r="AO118" s="2762">
        <v>55.782080000000001</v>
      </c>
      <c r="AP118" s="2762">
        <v>53.588090000000001</v>
      </c>
      <c r="AQ118" s="2762">
        <v>55.808799999999998</v>
      </c>
    </row>
    <row r="119" spans="1:43">
      <c r="A119">
        <v>5266</v>
      </c>
      <c r="B119">
        <v>3</v>
      </c>
      <c r="C119">
        <v>28107</v>
      </c>
      <c r="D119">
        <v>0</v>
      </c>
      <c r="E119" s="93" t="s">
        <v>24</v>
      </c>
      <c r="F119" s="1347">
        <v>85655</v>
      </c>
      <c r="G119" s="1347">
        <v>2554</v>
      </c>
      <c r="H119" s="1347">
        <v>2938</v>
      </c>
      <c r="I119" s="1347">
        <v>3038</v>
      </c>
      <c r="J119" s="1347">
        <v>3577</v>
      </c>
      <c r="K119" s="1347">
        <v>4094</v>
      </c>
      <c r="L119" s="1347">
        <v>3399</v>
      </c>
      <c r="M119" s="1347">
        <v>3823</v>
      </c>
      <c r="N119" s="1347">
        <v>4217</v>
      </c>
      <c r="O119" s="1347">
        <v>5125</v>
      </c>
      <c r="P119" s="1347">
        <v>6054</v>
      </c>
      <c r="Q119" s="1347">
        <v>5728</v>
      </c>
      <c r="R119" s="1347">
        <v>5427</v>
      </c>
      <c r="S119" s="1347">
        <v>5240</v>
      </c>
      <c r="T119" s="1347">
        <v>5887</v>
      </c>
      <c r="U119" s="1347">
        <v>7535</v>
      </c>
      <c r="V119" s="1347">
        <v>6320</v>
      </c>
      <c r="W119" s="1347">
        <v>4851</v>
      </c>
      <c r="X119" s="1347">
        <v>3524</v>
      </c>
      <c r="Y119" s="1347">
        <v>1752</v>
      </c>
      <c r="Z119" s="1347">
        <v>493</v>
      </c>
      <c r="AA119" s="1347">
        <v>79</v>
      </c>
      <c r="AB119" s="1347">
        <v>8530</v>
      </c>
      <c r="AC119" s="1347">
        <v>46684</v>
      </c>
      <c r="AD119" s="1347">
        <v>30441</v>
      </c>
      <c r="AE119" s="1347">
        <v>17019</v>
      </c>
      <c r="AF119" s="1347">
        <v>5848</v>
      </c>
      <c r="AG119" s="1347">
        <v>48994</v>
      </c>
      <c r="AH119" s="2762">
        <v>9.9585500000000007</v>
      </c>
      <c r="AI119" s="2762">
        <v>54.502360000000003</v>
      </c>
      <c r="AJ119" s="2762">
        <v>35.539079999999998</v>
      </c>
      <c r="AK119" s="2762">
        <v>41.656649999999999</v>
      </c>
      <c r="AL119" s="2762">
        <v>19.869240000000001</v>
      </c>
      <c r="AM119" s="2762">
        <v>6.8273900000000003</v>
      </c>
      <c r="AN119" s="2762">
        <v>9.2230000000000006E-2</v>
      </c>
      <c r="AO119" s="2762">
        <v>57.19923</v>
      </c>
      <c r="AP119" s="2762">
        <v>51.381619999999998</v>
      </c>
      <c r="AQ119" s="2762">
        <v>53.32649</v>
      </c>
    </row>
    <row r="120" spans="1:43">
      <c r="A120">
        <v>5267</v>
      </c>
      <c r="B120">
        <v>3</v>
      </c>
      <c r="C120">
        <v>28108</v>
      </c>
      <c r="D120">
        <v>0</v>
      </c>
      <c r="E120" s="93" t="s">
        <v>25</v>
      </c>
      <c r="F120" s="1347">
        <v>115042</v>
      </c>
      <c r="G120" s="1347">
        <v>3973</v>
      </c>
      <c r="H120" s="1347">
        <v>4739</v>
      </c>
      <c r="I120" s="1347">
        <v>4797</v>
      </c>
      <c r="J120" s="1347">
        <v>4764</v>
      </c>
      <c r="K120" s="1347">
        <v>4642</v>
      </c>
      <c r="L120" s="1347">
        <v>4306</v>
      </c>
      <c r="M120" s="1347">
        <v>5128</v>
      </c>
      <c r="N120" s="1347">
        <v>6466</v>
      </c>
      <c r="O120" s="1347">
        <v>7200</v>
      </c>
      <c r="P120" s="1347">
        <v>8761</v>
      </c>
      <c r="Q120" s="1347">
        <v>7729</v>
      </c>
      <c r="R120" s="1347">
        <v>7047</v>
      </c>
      <c r="S120" s="1347">
        <v>6616</v>
      </c>
      <c r="T120" s="1347">
        <v>7372</v>
      </c>
      <c r="U120" s="1347">
        <v>9102</v>
      </c>
      <c r="V120" s="1347">
        <v>7880</v>
      </c>
      <c r="W120" s="1347">
        <v>6344</v>
      </c>
      <c r="X120" s="1347">
        <v>4829</v>
      </c>
      <c r="Y120" s="1347">
        <v>2433</v>
      </c>
      <c r="Z120" s="1347">
        <v>789</v>
      </c>
      <c r="AA120" s="1347">
        <v>125</v>
      </c>
      <c r="AB120" s="1347">
        <v>13509</v>
      </c>
      <c r="AC120" s="1347">
        <v>62659</v>
      </c>
      <c r="AD120" s="1347">
        <v>38874</v>
      </c>
      <c r="AE120" s="1347">
        <v>22400</v>
      </c>
      <c r="AF120" s="1347">
        <v>8176</v>
      </c>
      <c r="AG120" s="1347">
        <v>65267</v>
      </c>
      <c r="AH120" s="2762">
        <v>11.74267</v>
      </c>
      <c r="AI120" s="2762">
        <v>54.466189999999997</v>
      </c>
      <c r="AJ120" s="2762">
        <v>33.791139999999999</v>
      </c>
      <c r="AK120" s="2762">
        <v>39.542079999999999</v>
      </c>
      <c r="AL120" s="2762">
        <v>19.471150000000002</v>
      </c>
      <c r="AM120" s="2762">
        <v>7.1069699999999996</v>
      </c>
      <c r="AN120" s="2762">
        <v>0.10866000000000001</v>
      </c>
      <c r="AO120" s="2762">
        <v>56.73319</v>
      </c>
      <c r="AP120" s="2762">
        <v>50.366030000000002</v>
      </c>
      <c r="AQ120" s="2762">
        <v>51.662059999999997</v>
      </c>
    </row>
    <row r="121" spans="1:43">
      <c r="A121">
        <v>5268</v>
      </c>
      <c r="B121">
        <v>3</v>
      </c>
      <c r="C121">
        <v>28109</v>
      </c>
      <c r="D121">
        <v>0</v>
      </c>
      <c r="E121" s="93" t="s">
        <v>184</v>
      </c>
      <c r="F121" s="1347">
        <v>111027</v>
      </c>
      <c r="G121" s="1347">
        <v>3215</v>
      </c>
      <c r="H121" s="1347">
        <v>4141</v>
      </c>
      <c r="I121" s="1347">
        <v>4857</v>
      </c>
      <c r="J121" s="1347">
        <v>5101</v>
      </c>
      <c r="K121" s="1347">
        <v>4934</v>
      </c>
      <c r="L121" s="1347">
        <v>4086</v>
      </c>
      <c r="M121" s="1347">
        <v>4375</v>
      </c>
      <c r="N121" s="1347">
        <v>5329</v>
      </c>
      <c r="O121" s="1347">
        <v>6787</v>
      </c>
      <c r="P121" s="1347">
        <v>8470</v>
      </c>
      <c r="Q121" s="1347">
        <v>7649</v>
      </c>
      <c r="R121" s="1347">
        <v>7210</v>
      </c>
      <c r="S121" s="1347">
        <v>6905</v>
      </c>
      <c r="T121" s="1347">
        <v>7702</v>
      </c>
      <c r="U121" s="1347">
        <v>9615</v>
      </c>
      <c r="V121" s="1347">
        <v>7770</v>
      </c>
      <c r="W121" s="1347">
        <v>5723</v>
      </c>
      <c r="X121" s="1347">
        <v>4126</v>
      </c>
      <c r="Y121" s="1347">
        <v>2140</v>
      </c>
      <c r="Z121" s="1347">
        <v>759</v>
      </c>
      <c r="AA121" s="1347">
        <v>133</v>
      </c>
      <c r="AB121" s="1347">
        <v>12213</v>
      </c>
      <c r="AC121" s="1347">
        <v>60846</v>
      </c>
      <c r="AD121" s="1347">
        <v>37968</v>
      </c>
      <c r="AE121" s="1347">
        <v>20651</v>
      </c>
      <c r="AF121" s="1347">
        <v>7158</v>
      </c>
      <c r="AG121" s="1347">
        <v>63447</v>
      </c>
      <c r="AH121" s="2762">
        <v>11.000030000000001</v>
      </c>
      <c r="AI121" s="2762">
        <v>54.802889999999998</v>
      </c>
      <c r="AJ121" s="2762">
        <v>34.197090000000003</v>
      </c>
      <c r="AK121" s="2762">
        <v>40.4163</v>
      </c>
      <c r="AL121" s="2762">
        <v>18.599979999999999</v>
      </c>
      <c r="AM121" s="2762">
        <v>6.4470799999999997</v>
      </c>
      <c r="AN121" s="2762">
        <v>0.11978999999999999</v>
      </c>
      <c r="AO121" s="2762">
        <v>57.145560000000003</v>
      </c>
      <c r="AP121" s="2762">
        <v>50.694339999999997</v>
      </c>
      <c r="AQ121" s="2762">
        <v>52.569879999999998</v>
      </c>
    </row>
    <row r="122" spans="1:43">
      <c r="A122">
        <v>5269</v>
      </c>
      <c r="B122">
        <v>3</v>
      </c>
      <c r="C122">
        <v>28110</v>
      </c>
      <c r="D122">
        <v>0</v>
      </c>
      <c r="E122" s="93" t="s">
        <v>21</v>
      </c>
      <c r="F122" s="1347">
        <v>79282</v>
      </c>
      <c r="G122" s="1347">
        <v>2446</v>
      </c>
      <c r="H122" s="1347">
        <v>2168</v>
      </c>
      <c r="I122" s="1347">
        <v>1930</v>
      </c>
      <c r="J122" s="1347">
        <v>2495</v>
      </c>
      <c r="K122" s="1347">
        <v>6027</v>
      </c>
      <c r="L122" s="1347">
        <v>6412</v>
      </c>
      <c r="M122" s="1347">
        <v>5678</v>
      </c>
      <c r="N122" s="1347">
        <v>5520</v>
      </c>
      <c r="O122" s="1347">
        <v>5610</v>
      </c>
      <c r="P122" s="1347">
        <v>6214</v>
      </c>
      <c r="Q122" s="1347">
        <v>5241</v>
      </c>
      <c r="R122" s="1347">
        <v>4602</v>
      </c>
      <c r="S122" s="1347">
        <v>3939</v>
      </c>
      <c r="T122" s="1347">
        <v>4111</v>
      </c>
      <c r="U122" s="1347">
        <v>4952</v>
      </c>
      <c r="V122" s="1347">
        <v>4036</v>
      </c>
      <c r="W122" s="1347">
        <v>3474</v>
      </c>
      <c r="X122" s="1347">
        <v>2654</v>
      </c>
      <c r="Y122" s="1347">
        <v>1362</v>
      </c>
      <c r="Z122" s="1347">
        <v>348</v>
      </c>
      <c r="AA122" s="1347">
        <v>63</v>
      </c>
      <c r="AB122" s="1347">
        <v>6544</v>
      </c>
      <c r="AC122" s="1347">
        <v>51738</v>
      </c>
      <c r="AD122" s="1347">
        <v>21000</v>
      </c>
      <c r="AE122" s="1347">
        <v>11937</v>
      </c>
      <c r="AF122" s="1347">
        <v>4427</v>
      </c>
      <c r="AG122" s="1347">
        <v>53354</v>
      </c>
      <c r="AH122" s="2762">
        <v>8.2540800000000001</v>
      </c>
      <c r="AI122" s="2762">
        <v>65.258189999999999</v>
      </c>
      <c r="AJ122" s="2762">
        <v>26.487729999999999</v>
      </c>
      <c r="AK122" s="2762">
        <v>31.45607</v>
      </c>
      <c r="AL122" s="2762">
        <v>15.056380000000001</v>
      </c>
      <c r="AM122" s="2762">
        <v>5.5838700000000001</v>
      </c>
      <c r="AN122" s="2762">
        <v>7.9460000000000003E-2</v>
      </c>
      <c r="AO122" s="2762">
        <v>67.296490000000006</v>
      </c>
      <c r="AP122" s="2762">
        <v>47.249690000000001</v>
      </c>
      <c r="AQ122" s="2762">
        <v>46.057029999999997</v>
      </c>
    </row>
    <row r="123" spans="1:43">
      <c r="A123">
        <v>5270</v>
      </c>
      <c r="B123">
        <v>3</v>
      </c>
      <c r="C123">
        <v>28111</v>
      </c>
      <c r="D123">
        <v>0</v>
      </c>
      <c r="E123" s="93" t="s">
        <v>185</v>
      </c>
      <c r="F123" s="1347">
        <v>123982</v>
      </c>
      <c r="G123" s="1347">
        <v>3653</v>
      </c>
      <c r="H123" s="1347">
        <v>4811</v>
      </c>
      <c r="I123" s="1347">
        <v>5515</v>
      </c>
      <c r="J123" s="1347">
        <v>6090</v>
      </c>
      <c r="K123" s="1347">
        <v>6050</v>
      </c>
      <c r="L123" s="1347">
        <v>4984</v>
      </c>
      <c r="M123" s="1347">
        <v>5342</v>
      </c>
      <c r="N123" s="1347">
        <v>6425</v>
      </c>
      <c r="O123" s="1347">
        <v>8061</v>
      </c>
      <c r="P123" s="1347">
        <v>9564</v>
      </c>
      <c r="Q123" s="1347">
        <v>8576</v>
      </c>
      <c r="R123" s="1347">
        <v>8687</v>
      </c>
      <c r="S123" s="1347">
        <v>8779</v>
      </c>
      <c r="T123" s="1347">
        <v>9310</v>
      </c>
      <c r="U123" s="1347">
        <v>9642</v>
      </c>
      <c r="V123" s="1347">
        <v>6870</v>
      </c>
      <c r="W123" s="1347">
        <v>4820</v>
      </c>
      <c r="X123" s="1347">
        <v>3914</v>
      </c>
      <c r="Y123" s="1347">
        <v>2170</v>
      </c>
      <c r="Z123" s="1347">
        <v>616</v>
      </c>
      <c r="AA123" s="1347">
        <v>103</v>
      </c>
      <c r="AB123" s="1347">
        <v>13979</v>
      </c>
      <c r="AC123" s="1347">
        <v>72558</v>
      </c>
      <c r="AD123" s="1347">
        <v>37445</v>
      </c>
      <c r="AE123" s="1347">
        <v>18493</v>
      </c>
      <c r="AF123" s="1347">
        <v>6803</v>
      </c>
      <c r="AG123" s="1347">
        <v>75778</v>
      </c>
      <c r="AH123" s="2762">
        <v>11.27502</v>
      </c>
      <c r="AI123" s="2762">
        <v>58.523009999999999</v>
      </c>
      <c r="AJ123" s="2762">
        <v>30.20196</v>
      </c>
      <c r="AK123" s="2762">
        <v>37.282829999999997</v>
      </c>
      <c r="AL123" s="2762">
        <v>14.91587</v>
      </c>
      <c r="AM123" s="2762">
        <v>5.4870900000000002</v>
      </c>
      <c r="AN123" s="2762">
        <v>8.3080000000000001E-2</v>
      </c>
      <c r="AO123" s="2762">
        <v>61.120159999999998</v>
      </c>
      <c r="AP123" s="2762">
        <v>48.9848</v>
      </c>
      <c r="AQ123" s="2762">
        <v>50.805169999999997</v>
      </c>
    </row>
    <row r="124" spans="1:43">
      <c r="A124">
        <v>5271</v>
      </c>
      <c r="B124">
        <v>3</v>
      </c>
      <c r="C124">
        <v>28201</v>
      </c>
      <c r="D124">
        <v>2</v>
      </c>
      <c r="E124" s="97" t="s">
        <v>186</v>
      </c>
      <c r="F124" s="1347">
        <v>273879</v>
      </c>
      <c r="G124" s="1347">
        <v>10164</v>
      </c>
      <c r="H124" s="1347">
        <v>11584</v>
      </c>
      <c r="I124" s="1347">
        <v>12179</v>
      </c>
      <c r="J124" s="1347">
        <v>12817</v>
      </c>
      <c r="K124" s="1347">
        <v>12917</v>
      </c>
      <c r="L124" s="1347">
        <v>12507</v>
      </c>
      <c r="M124" s="1347">
        <v>13366</v>
      </c>
      <c r="N124" s="1347">
        <v>15193</v>
      </c>
      <c r="O124" s="1347">
        <v>17507</v>
      </c>
      <c r="P124" s="1347">
        <v>21796</v>
      </c>
      <c r="Q124" s="1347">
        <v>18818</v>
      </c>
      <c r="R124" s="1347">
        <v>17137</v>
      </c>
      <c r="S124" s="1347">
        <v>15198</v>
      </c>
      <c r="T124" s="1347">
        <v>16816</v>
      </c>
      <c r="U124" s="1347">
        <v>20495</v>
      </c>
      <c r="V124" s="1347">
        <v>17087</v>
      </c>
      <c r="W124" s="1347">
        <v>12687</v>
      </c>
      <c r="X124" s="1347">
        <v>9372</v>
      </c>
      <c r="Y124" s="1347">
        <v>4638</v>
      </c>
      <c r="Z124" s="1347">
        <v>1384</v>
      </c>
      <c r="AA124" s="1347">
        <v>217</v>
      </c>
      <c r="AB124" s="1347">
        <v>33927</v>
      </c>
      <c r="AC124" s="1347">
        <v>157256</v>
      </c>
      <c r="AD124" s="1347">
        <v>82696</v>
      </c>
      <c r="AE124" s="1347">
        <v>45385</v>
      </c>
      <c r="AF124" s="1347">
        <v>15611</v>
      </c>
      <c r="AG124" s="1347">
        <v>161255</v>
      </c>
      <c r="AH124" s="2762">
        <v>12.387589999999999</v>
      </c>
      <c r="AI124" s="2762">
        <v>57.418059999999997</v>
      </c>
      <c r="AJ124" s="2762">
        <v>30.19436</v>
      </c>
      <c r="AK124" s="2762">
        <v>35.743519999999997</v>
      </c>
      <c r="AL124" s="2762">
        <v>16.571190000000001</v>
      </c>
      <c r="AM124" s="2762">
        <v>5.6999599999999999</v>
      </c>
      <c r="AN124" s="2762">
        <v>7.9229999999999995E-2</v>
      </c>
      <c r="AO124" s="2762">
        <v>58.878189999999996</v>
      </c>
      <c r="AP124" s="2762">
        <v>48.280909999999999</v>
      </c>
      <c r="AQ124" s="2762">
        <v>49.275550000000003</v>
      </c>
    </row>
    <row r="125" spans="1:43">
      <c r="A125">
        <v>5272</v>
      </c>
      <c r="B125">
        <v>3</v>
      </c>
      <c r="C125">
        <v>28202</v>
      </c>
      <c r="D125">
        <v>2</v>
      </c>
      <c r="E125" s="97" t="s">
        <v>187</v>
      </c>
      <c r="F125" s="1347">
        <v>237300</v>
      </c>
      <c r="G125" s="1347">
        <v>7991</v>
      </c>
      <c r="H125" s="1347">
        <v>7850</v>
      </c>
      <c r="I125" s="1347">
        <v>8226</v>
      </c>
      <c r="J125" s="1347">
        <v>8678</v>
      </c>
      <c r="K125" s="1347">
        <v>11171</v>
      </c>
      <c r="L125" s="1347">
        <v>12549</v>
      </c>
      <c r="M125" s="1347">
        <v>12520</v>
      </c>
      <c r="N125" s="1347">
        <v>13412</v>
      </c>
      <c r="O125" s="1347">
        <v>14904</v>
      </c>
      <c r="P125" s="1347">
        <v>18281</v>
      </c>
      <c r="Q125" s="1347">
        <v>16999</v>
      </c>
      <c r="R125" s="1347">
        <v>14707</v>
      </c>
      <c r="S125" s="1347">
        <v>12760</v>
      </c>
      <c r="T125" s="1347">
        <v>14913</v>
      </c>
      <c r="U125" s="1347">
        <v>18900</v>
      </c>
      <c r="V125" s="1347">
        <v>16238</v>
      </c>
      <c r="W125" s="1347">
        <v>12886</v>
      </c>
      <c r="X125" s="1347">
        <v>8780</v>
      </c>
      <c r="Y125" s="1347">
        <v>4105</v>
      </c>
      <c r="Z125" s="1347">
        <v>1221</v>
      </c>
      <c r="AA125" s="1347">
        <v>209</v>
      </c>
      <c r="AB125" s="1347">
        <v>24067</v>
      </c>
      <c r="AC125" s="1347">
        <v>135981</v>
      </c>
      <c r="AD125" s="1347">
        <v>77252</v>
      </c>
      <c r="AE125" s="1347">
        <v>43439</v>
      </c>
      <c r="AF125" s="1347">
        <v>14315</v>
      </c>
      <c r="AG125" s="1347">
        <v>142216</v>
      </c>
      <c r="AH125" s="2762">
        <v>10.142010000000001</v>
      </c>
      <c r="AI125" s="2762">
        <v>57.30341</v>
      </c>
      <c r="AJ125" s="2762">
        <v>32.554569999999998</v>
      </c>
      <c r="AK125" s="2762">
        <v>37.931730000000002</v>
      </c>
      <c r="AL125" s="2762">
        <v>18.305520000000001</v>
      </c>
      <c r="AM125" s="2762">
        <v>6.0324499999999999</v>
      </c>
      <c r="AN125" s="2762">
        <v>8.8069999999999996E-2</v>
      </c>
      <c r="AO125" s="2762">
        <v>59.930889999999998</v>
      </c>
      <c r="AP125" s="2762">
        <v>49.973889999999997</v>
      </c>
      <c r="AQ125" s="2762">
        <v>50.833919999999999</v>
      </c>
    </row>
    <row r="126" spans="1:43">
      <c r="A126">
        <v>5273</v>
      </c>
      <c r="B126">
        <v>3</v>
      </c>
      <c r="C126">
        <v>28203</v>
      </c>
      <c r="D126">
        <v>2</v>
      </c>
      <c r="E126" s="97" t="s">
        <v>188</v>
      </c>
      <c r="F126" s="1347">
        <v>156855</v>
      </c>
      <c r="G126" s="1347">
        <v>6818</v>
      </c>
      <c r="H126" s="1347">
        <v>6865</v>
      </c>
      <c r="I126" s="1347">
        <v>6433</v>
      </c>
      <c r="J126" s="1347">
        <v>6594</v>
      </c>
      <c r="K126" s="1347">
        <v>6796</v>
      </c>
      <c r="L126" s="1347">
        <v>7760</v>
      </c>
      <c r="M126" s="1347">
        <v>8626</v>
      </c>
      <c r="N126" s="1347">
        <v>9516</v>
      </c>
      <c r="O126" s="1347">
        <v>10217</v>
      </c>
      <c r="P126" s="1347">
        <v>12178</v>
      </c>
      <c r="Q126" s="1347">
        <v>10890</v>
      </c>
      <c r="R126" s="1347">
        <v>9643</v>
      </c>
      <c r="S126" s="1347">
        <v>8205</v>
      </c>
      <c r="T126" s="1347">
        <v>9324</v>
      </c>
      <c r="U126" s="1347">
        <v>11595</v>
      </c>
      <c r="V126" s="1347">
        <v>9673</v>
      </c>
      <c r="W126" s="1347">
        <v>7200</v>
      </c>
      <c r="X126" s="1347">
        <v>5130</v>
      </c>
      <c r="Y126" s="1347">
        <v>2569</v>
      </c>
      <c r="Z126" s="1347">
        <v>696</v>
      </c>
      <c r="AA126" s="1347">
        <v>127</v>
      </c>
      <c r="AB126" s="1347">
        <v>20116</v>
      </c>
      <c r="AC126" s="1347">
        <v>90425</v>
      </c>
      <c r="AD126" s="1347">
        <v>46314</v>
      </c>
      <c r="AE126" s="1347">
        <v>25395</v>
      </c>
      <c r="AF126" s="1347">
        <v>8522</v>
      </c>
      <c r="AG126" s="1347">
        <v>93155</v>
      </c>
      <c r="AH126" s="2762">
        <v>12.824579999999999</v>
      </c>
      <c r="AI126" s="2762">
        <v>57.648780000000002</v>
      </c>
      <c r="AJ126" s="2762">
        <v>29.526630000000001</v>
      </c>
      <c r="AK126" s="2762">
        <v>34.757579999999997</v>
      </c>
      <c r="AL126" s="2762">
        <v>16.190110000000001</v>
      </c>
      <c r="AM126" s="2762">
        <v>5.4330400000000001</v>
      </c>
      <c r="AN126" s="2762">
        <v>8.097E-2</v>
      </c>
      <c r="AO126" s="2762">
        <v>59.389240000000001</v>
      </c>
      <c r="AP126" s="2762">
        <v>47.796320000000001</v>
      </c>
      <c r="AQ126" s="2762">
        <v>48.604460000000003</v>
      </c>
    </row>
    <row r="127" spans="1:43">
      <c r="A127">
        <v>5274</v>
      </c>
      <c r="B127">
        <v>3</v>
      </c>
      <c r="C127">
        <v>28204</v>
      </c>
      <c r="D127">
        <v>2</v>
      </c>
      <c r="E127" s="97" t="s">
        <v>189</v>
      </c>
      <c r="F127" s="1347">
        <v>259482</v>
      </c>
      <c r="G127" s="1347">
        <v>9637</v>
      </c>
      <c r="H127" s="1347">
        <v>10788</v>
      </c>
      <c r="I127" s="1347">
        <v>11482</v>
      </c>
      <c r="J127" s="1347">
        <v>12928</v>
      </c>
      <c r="K127" s="1347">
        <v>14151</v>
      </c>
      <c r="L127" s="1347">
        <v>12025</v>
      </c>
      <c r="M127" s="1347">
        <v>12991</v>
      </c>
      <c r="N127" s="1347">
        <v>15373</v>
      </c>
      <c r="O127" s="1347">
        <v>18411</v>
      </c>
      <c r="P127" s="1347">
        <v>22639</v>
      </c>
      <c r="Q127" s="1347">
        <v>19980</v>
      </c>
      <c r="R127" s="1347">
        <v>16319</v>
      </c>
      <c r="S127" s="1347">
        <v>13634</v>
      </c>
      <c r="T127" s="1347">
        <v>14307</v>
      </c>
      <c r="U127" s="1347">
        <v>17342</v>
      </c>
      <c r="V127" s="1347">
        <v>13671</v>
      </c>
      <c r="W127" s="1347">
        <v>10640</v>
      </c>
      <c r="X127" s="1347">
        <v>7839</v>
      </c>
      <c r="Y127" s="1347">
        <v>4026</v>
      </c>
      <c r="Z127" s="1347">
        <v>1112</v>
      </c>
      <c r="AA127" s="1347">
        <v>187</v>
      </c>
      <c r="AB127" s="1347">
        <v>31907</v>
      </c>
      <c r="AC127" s="1347">
        <v>158451</v>
      </c>
      <c r="AD127" s="1347">
        <v>69124</v>
      </c>
      <c r="AE127" s="1347">
        <v>37475</v>
      </c>
      <c r="AF127" s="1347">
        <v>13164</v>
      </c>
      <c r="AG127" s="1347">
        <v>159830</v>
      </c>
      <c r="AH127" s="2762">
        <v>12.296419999999999</v>
      </c>
      <c r="AI127" s="2762">
        <v>61.064349999999997</v>
      </c>
      <c r="AJ127" s="2762">
        <v>26.639230000000001</v>
      </c>
      <c r="AK127" s="2762">
        <v>31.893540000000002</v>
      </c>
      <c r="AL127" s="2762">
        <v>14.44223</v>
      </c>
      <c r="AM127" s="2762">
        <v>5.0731799999999998</v>
      </c>
      <c r="AN127" s="2762">
        <v>7.2069999999999995E-2</v>
      </c>
      <c r="AO127" s="2762">
        <v>61.595790000000001</v>
      </c>
      <c r="AP127" s="2762">
        <v>46.865459999999999</v>
      </c>
      <c r="AQ127" s="2762">
        <v>47.676499999999997</v>
      </c>
    </row>
    <row r="128" spans="1:43">
      <c r="A128">
        <v>5275</v>
      </c>
      <c r="B128">
        <v>3</v>
      </c>
      <c r="C128">
        <v>28205</v>
      </c>
      <c r="D128">
        <v>2</v>
      </c>
      <c r="E128" s="97" t="s">
        <v>190</v>
      </c>
      <c r="F128" s="1347">
        <v>21601</v>
      </c>
      <c r="G128" s="1347">
        <v>574</v>
      </c>
      <c r="H128" s="1347">
        <v>673</v>
      </c>
      <c r="I128" s="1347">
        <v>819</v>
      </c>
      <c r="J128" s="1347">
        <v>792</v>
      </c>
      <c r="K128" s="1347">
        <v>717</v>
      </c>
      <c r="L128" s="1347">
        <v>737</v>
      </c>
      <c r="M128" s="1347">
        <v>746</v>
      </c>
      <c r="N128" s="1347">
        <v>972</v>
      </c>
      <c r="O128" s="1347">
        <v>1230</v>
      </c>
      <c r="P128" s="1347">
        <v>1442</v>
      </c>
      <c r="Q128" s="1347">
        <v>1404</v>
      </c>
      <c r="R128" s="1347">
        <v>1368</v>
      </c>
      <c r="S128" s="1347">
        <v>1475</v>
      </c>
      <c r="T128" s="1347">
        <v>1724</v>
      </c>
      <c r="U128" s="1347">
        <v>2061</v>
      </c>
      <c r="V128" s="1347">
        <v>1491</v>
      </c>
      <c r="W128" s="1347">
        <v>1257</v>
      </c>
      <c r="X128" s="1347">
        <v>1161</v>
      </c>
      <c r="Y128" s="1347">
        <v>702</v>
      </c>
      <c r="Z128" s="1347">
        <v>215</v>
      </c>
      <c r="AA128" s="1347">
        <v>41</v>
      </c>
      <c r="AB128" s="1347">
        <v>2066</v>
      </c>
      <c r="AC128" s="1347">
        <v>10883</v>
      </c>
      <c r="AD128" s="1347">
        <v>8652</v>
      </c>
      <c r="AE128" s="1347">
        <v>4867</v>
      </c>
      <c r="AF128" s="1347">
        <v>2119</v>
      </c>
      <c r="AG128" s="1347">
        <v>11815</v>
      </c>
      <c r="AH128" s="2762">
        <v>9.5643700000000003</v>
      </c>
      <c r="AI128" s="2762">
        <v>50.381929999999997</v>
      </c>
      <c r="AJ128" s="2762">
        <v>40.053699999999999</v>
      </c>
      <c r="AK128" s="2762">
        <v>46.882089999999998</v>
      </c>
      <c r="AL128" s="2762">
        <v>22.531359999999999</v>
      </c>
      <c r="AM128" s="2762">
        <v>9.8097300000000001</v>
      </c>
      <c r="AN128" s="2762">
        <v>0.18981000000000001</v>
      </c>
      <c r="AO128" s="2762">
        <v>54.696539999999999</v>
      </c>
      <c r="AP128" s="2762">
        <v>54.142699999999998</v>
      </c>
      <c r="AQ128" s="2762">
        <v>57.5</v>
      </c>
    </row>
    <row r="129" spans="1:43">
      <c r="A129">
        <v>5276</v>
      </c>
      <c r="B129">
        <v>3</v>
      </c>
      <c r="C129">
        <v>28206</v>
      </c>
      <c r="D129">
        <v>2</v>
      </c>
      <c r="E129" s="97" t="s">
        <v>191</v>
      </c>
      <c r="F129" s="1347">
        <v>51914</v>
      </c>
      <c r="G129" s="1347">
        <v>1571</v>
      </c>
      <c r="H129" s="1347">
        <v>1934</v>
      </c>
      <c r="I129" s="1347">
        <v>2134</v>
      </c>
      <c r="J129" s="1347">
        <v>2112</v>
      </c>
      <c r="K129" s="1347">
        <v>1920</v>
      </c>
      <c r="L129" s="1347">
        <v>1679</v>
      </c>
      <c r="M129" s="1347">
        <v>2005</v>
      </c>
      <c r="N129" s="1347">
        <v>2659</v>
      </c>
      <c r="O129" s="1347">
        <v>3378</v>
      </c>
      <c r="P129" s="1347">
        <v>4573</v>
      </c>
      <c r="Q129" s="1347">
        <v>4182</v>
      </c>
      <c r="R129" s="1347">
        <v>3699</v>
      </c>
      <c r="S129" s="1347">
        <v>3205</v>
      </c>
      <c r="T129" s="1347">
        <v>3318</v>
      </c>
      <c r="U129" s="1347">
        <v>4059</v>
      </c>
      <c r="V129" s="1347">
        <v>3281</v>
      </c>
      <c r="W129" s="1347">
        <v>2649</v>
      </c>
      <c r="X129" s="1347">
        <v>2024</v>
      </c>
      <c r="Y129" s="1347">
        <v>1108</v>
      </c>
      <c r="Z129" s="1347">
        <v>358</v>
      </c>
      <c r="AA129" s="1347">
        <v>66</v>
      </c>
      <c r="AB129" s="1347">
        <v>5639</v>
      </c>
      <c r="AC129" s="1347">
        <v>29412</v>
      </c>
      <c r="AD129" s="1347">
        <v>16863</v>
      </c>
      <c r="AE129" s="1347">
        <v>9486</v>
      </c>
      <c r="AF129" s="1347">
        <v>3556</v>
      </c>
      <c r="AG129" s="1347">
        <v>30618</v>
      </c>
      <c r="AH129" s="2762">
        <v>10.8622</v>
      </c>
      <c r="AI129" s="2762">
        <v>56.655239999999999</v>
      </c>
      <c r="AJ129" s="2762">
        <v>32.482570000000003</v>
      </c>
      <c r="AK129" s="2762">
        <v>38.656239999999997</v>
      </c>
      <c r="AL129" s="2762">
        <v>18.27253</v>
      </c>
      <c r="AM129" s="2762">
        <v>6.8497899999999996</v>
      </c>
      <c r="AN129" s="2762">
        <v>0.12712999999999999</v>
      </c>
      <c r="AO129" s="2762">
        <v>58.97831</v>
      </c>
      <c r="AP129" s="2762">
        <v>50.868899999999996</v>
      </c>
      <c r="AQ129" s="2762">
        <v>52.221110000000003</v>
      </c>
    </row>
    <row r="130" spans="1:43">
      <c r="A130">
        <v>5277</v>
      </c>
      <c r="B130">
        <v>3</v>
      </c>
      <c r="C130">
        <v>28207</v>
      </c>
      <c r="D130">
        <v>2</v>
      </c>
      <c r="E130" s="97" t="s">
        <v>192</v>
      </c>
      <c r="F130" s="1347">
        <v>102508</v>
      </c>
      <c r="G130" s="1347">
        <v>4284</v>
      </c>
      <c r="H130" s="1347">
        <v>4483</v>
      </c>
      <c r="I130" s="1347">
        <v>4562</v>
      </c>
      <c r="J130" s="1347">
        <v>4686</v>
      </c>
      <c r="K130" s="1347">
        <v>4816</v>
      </c>
      <c r="L130" s="1347">
        <v>4613</v>
      </c>
      <c r="M130" s="1347">
        <v>5344</v>
      </c>
      <c r="N130" s="1347">
        <v>5988</v>
      </c>
      <c r="O130" s="1347">
        <v>7110</v>
      </c>
      <c r="P130" s="1347">
        <v>8539</v>
      </c>
      <c r="Q130" s="1347">
        <v>7495</v>
      </c>
      <c r="R130" s="1347">
        <v>6155</v>
      </c>
      <c r="S130" s="1347">
        <v>5048</v>
      </c>
      <c r="T130" s="1347">
        <v>5946</v>
      </c>
      <c r="U130" s="1347">
        <v>7282</v>
      </c>
      <c r="V130" s="1347">
        <v>6235</v>
      </c>
      <c r="W130" s="1347">
        <v>4584</v>
      </c>
      <c r="X130" s="1347">
        <v>3204</v>
      </c>
      <c r="Y130" s="1347">
        <v>1586</v>
      </c>
      <c r="Z130" s="1347">
        <v>455</v>
      </c>
      <c r="AA130" s="1347">
        <v>93</v>
      </c>
      <c r="AB130" s="1347">
        <v>13329</v>
      </c>
      <c r="AC130" s="1347">
        <v>59794</v>
      </c>
      <c r="AD130" s="1347">
        <v>29385</v>
      </c>
      <c r="AE130" s="1347">
        <v>16157</v>
      </c>
      <c r="AF130" s="1347">
        <v>5338</v>
      </c>
      <c r="AG130" s="1347">
        <v>61054</v>
      </c>
      <c r="AH130" s="2762">
        <v>13.002890000000001</v>
      </c>
      <c r="AI130" s="2762">
        <v>58.331060000000001</v>
      </c>
      <c r="AJ130" s="2762">
        <v>28.666060000000002</v>
      </c>
      <c r="AK130" s="2762">
        <v>33.59055</v>
      </c>
      <c r="AL130" s="2762">
        <v>15.761699999999999</v>
      </c>
      <c r="AM130" s="2762">
        <v>5.2073999999999998</v>
      </c>
      <c r="AN130" s="2762">
        <v>9.0719999999999995E-2</v>
      </c>
      <c r="AO130" s="2762">
        <v>59.560229999999997</v>
      </c>
      <c r="AP130" s="2762">
        <v>47.375129999999999</v>
      </c>
      <c r="AQ130" s="2762">
        <v>48.166759999999996</v>
      </c>
    </row>
    <row r="131" spans="1:43">
      <c r="A131">
        <v>5278</v>
      </c>
      <c r="B131">
        <v>3</v>
      </c>
      <c r="C131">
        <v>28208</v>
      </c>
      <c r="D131">
        <v>2</v>
      </c>
      <c r="E131" s="97" t="s">
        <v>193</v>
      </c>
      <c r="F131" s="1347">
        <v>14763</v>
      </c>
      <c r="G131" s="1347">
        <v>477</v>
      </c>
      <c r="H131" s="1347">
        <v>547</v>
      </c>
      <c r="I131" s="1347">
        <v>559</v>
      </c>
      <c r="J131" s="1347">
        <v>547</v>
      </c>
      <c r="K131" s="1347">
        <v>507</v>
      </c>
      <c r="L131" s="1347">
        <v>494</v>
      </c>
      <c r="M131" s="1347">
        <v>603</v>
      </c>
      <c r="N131" s="1347">
        <v>727</v>
      </c>
      <c r="O131" s="1347">
        <v>771</v>
      </c>
      <c r="P131" s="1347">
        <v>1017</v>
      </c>
      <c r="Q131" s="1347">
        <v>849</v>
      </c>
      <c r="R131" s="1347">
        <v>841</v>
      </c>
      <c r="S131" s="1347">
        <v>826</v>
      </c>
      <c r="T131" s="1347">
        <v>1099</v>
      </c>
      <c r="U131" s="1347">
        <v>1455</v>
      </c>
      <c r="V131" s="1347">
        <v>1222</v>
      </c>
      <c r="W131" s="1347">
        <v>965</v>
      </c>
      <c r="X131" s="1347">
        <v>701</v>
      </c>
      <c r="Y131" s="1347">
        <v>375</v>
      </c>
      <c r="Z131" s="1347">
        <v>151</v>
      </c>
      <c r="AA131" s="1347">
        <v>30</v>
      </c>
      <c r="AB131" s="1347">
        <v>1583</v>
      </c>
      <c r="AC131" s="1347">
        <v>7182</v>
      </c>
      <c r="AD131" s="1347">
        <v>5998</v>
      </c>
      <c r="AE131" s="1347">
        <v>3444</v>
      </c>
      <c r="AF131" s="1347">
        <v>1257</v>
      </c>
      <c r="AG131" s="1347">
        <v>7734</v>
      </c>
      <c r="AH131" s="2762">
        <v>10.72275</v>
      </c>
      <c r="AI131" s="2762">
        <v>48.648650000000004</v>
      </c>
      <c r="AJ131" s="2762">
        <v>40.628599999999999</v>
      </c>
      <c r="AK131" s="2762">
        <v>46.223669999999998</v>
      </c>
      <c r="AL131" s="2762">
        <v>23.328589999999998</v>
      </c>
      <c r="AM131" s="2762">
        <v>8.5145300000000006</v>
      </c>
      <c r="AN131" s="2762">
        <v>0.20321</v>
      </c>
      <c r="AO131" s="2762">
        <v>52.387729999999998</v>
      </c>
      <c r="AP131" s="2762">
        <v>53.298690000000001</v>
      </c>
      <c r="AQ131" s="2762">
        <v>56.539160000000003</v>
      </c>
    </row>
    <row r="132" spans="1:43">
      <c r="A132">
        <v>5279</v>
      </c>
      <c r="B132">
        <v>3</v>
      </c>
      <c r="C132">
        <v>28209</v>
      </c>
      <c r="D132">
        <v>2</v>
      </c>
      <c r="E132" s="97" t="s">
        <v>194</v>
      </c>
      <c r="F132" s="1347">
        <v>40186</v>
      </c>
      <c r="G132" s="1347">
        <v>1258</v>
      </c>
      <c r="H132" s="1347">
        <v>1560</v>
      </c>
      <c r="I132" s="1347">
        <v>1819</v>
      </c>
      <c r="J132" s="1347">
        <v>1602</v>
      </c>
      <c r="K132" s="1347">
        <v>1091</v>
      </c>
      <c r="L132" s="1347">
        <v>1408</v>
      </c>
      <c r="M132" s="1347">
        <v>1647</v>
      </c>
      <c r="N132" s="1347">
        <v>2026</v>
      </c>
      <c r="O132" s="1347">
        <v>2237</v>
      </c>
      <c r="P132" s="1347">
        <v>2673</v>
      </c>
      <c r="Q132" s="1347">
        <v>2511</v>
      </c>
      <c r="R132" s="1347">
        <v>2518</v>
      </c>
      <c r="S132" s="1347">
        <v>2658</v>
      </c>
      <c r="T132" s="1347">
        <v>3071</v>
      </c>
      <c r="U132" s="1347">
        <v>3264</v>
      </c>
      <c r="V132" s="1347">
        <v>2714</v>
      </c>
      <c r="W132" s="1347">
        <v>2315</v>
      </c>
      <c r="X132" s="1347">
        <v>2090</v>
      </c>
      <c r="Y132" s="1347">
        <v>1194</v>
      </c>
      <c r="Z132" s="1347">
        <v>446</v>
      </c>
      <c r="AA132" s="1347">
        <v>84</v>
      </c>
      <c r="AB132" s="1347">
        <v>4637</v>
      </c>
      <c r="AC132" s="1347">
        <v>20371</v>
      </c>
      <c r="AD132" s="1347">
        <v>15178</v>
      </c>
      <c r="AE132" s="1347">
        <v>8843</v>
      </c>
      <c r="AF132" s="1347">
        <v>3814</v>
      </c>
      <c r="AG132" s="1347">
        <v>21840</v>
      </c>
      <c r="AH132" s="2762">
        <v>11.53884</v>
      </c>
      <c r="AI132" s="2762">
        <v>50.691780000000001</v>
      </c>
      <c r="AJ132" s="2762">
        <v>37.769370000000002</v>
      </c>
      <c r="AK132" s="2762">
        <v>44.383620000000001</v>
      </c>
      <c r="AL132" s="2762">
        <v>22.005179999999999</v>
      </c>
      <c r="AM132" s="2762">
        <v>9.4908699999999993</v>
      </c>
      <c r="AN132" s="2762">
        <v>0.20902999999999999</v>
      </c>
      <c r="AO132" s="2762">
        <v>54.347290000000001</v>
      </c>
      <c r="AP132" s="2762">
        <v>52.590110000000003</v>
      </c>
      <c r="AQ132" s="2762">
        <v>55.513779999999997</v>
      </c>
    </row>
    <row r="133" spans="1:43">
      <c r="A133">
        <v>5280</v>
      </c>
      <c r="B133">
        <v>3</v>
      </c>
      <c r="C133">
        <v>28210</v>
      </c>
      <c r="D133">
        <v>2</v>
      </c>
      <c r="E133" s="97" t="s">
        <v>26</v>
      </c>
      <c r="F133" s="1347">
        <v>133405</v>
      </c>
      <c r="G133" s="1347">
        <v>4577</v>
      </c>
      <c r="H133" s="1347">
        <v>5483</v>
      </c>
      <c r="I133" s="1347">
        <v>6000</v>
      </c>
      <c r="J133" s="1347">
        <v>6188</v>
      </c>
      <c r="K133" s="1347">
        <v>6049</v>
      </c>
      <c r="L133" s="1347">
        <v>5776</v>
      </c>
      <c r="M133" s="1347">
        <v>6410</v>
      </c>
      <c r="N133" s="1347">
        <v>7441</v>
      </c>
      <c r="O133" s="1347">
        <v>8631</v>
      </c>
      <c r="P133" s="1347">
        <v>10785</v>
      </c>
      <c r="Q133" s="1347">
        <v>9211</v>
      </c>
      <c r="R133" s="1347">
        <v>8230</v>
      </c>
      <c r="S133" s="1347">
        <v>7739</v>
      </c>
      <c r="T133" s="1347">
        <v>9119</v>
      </c>
      <c r="U133" s="1347">
        <v>10750</v>
      </c>
      <c r="V133" s="1347">
        <v>8597</v>
      </c>
      <c r="W133" s="1347">
        <v>5778</v>
      </c>
      <c r="X133" s="1347">
        <v>4069</v>
      </c>
      <c r="Y133" s="1347">
        <v>1935</v>
      </c>
      <c r="Z133" s="1347">
        <v>556</v>
      </c>
      <c r="AA133" s="1347">
        <v>81</v>
      </c>
      <c r="AB133" s="1347">
        <v>16060</v>
      </c>
      <c r="AC133" s="1347">
        <v>76460</v>
      </c>
      <c r="AD133" s="1347">
        <v>40885</v>
      </c>
      <c r="AE133" s="1347">
        <v>21016</v>
      </c>
      <c r="AF133" s="1347">
        <v>6641</v>
      </c>
      <c r="AG133" s="1347">
        <v>79391</v>
      </c>
      <c r="AH133" s="2762">
        <v>12.03853</v>
      </c>
      <c r="AI133" s="2762">
        <v>57.314190000000004</v>
      </c>
      <c r="AJ133" s="2762">
        <v>30.647279999999999</v>
      </c>
      <c r="AK133" s="2762">
        <v>36.448410000000003</v>
      </c>
      <c r="AL133" s="2762">
        <v>15.75353</v>
      </c>
      <c r="AM133" s="2762">
        <v>4.9780699999999998</v>
      </c>
      <c r="AN133" s="2762">
        <v>6.0720000000000003E-2</v>
      </c>
      <c r="AO133" s="2762">
        <v>59.51126</v>
      </c>
      <c r="AP133" s="2762">
        <v>48.503970000000002</v>
      </c>
      <c r="AQ133" s="2762">
        <v>49.702939999999998</v>
      </c>
    </row>
    <row r="134" spans="1:43">
      <c r="A134">
        <v>5281</v>
      </c>
      <c r="B134">
        <v>3</v>
      </c>
      <c r="C134">
        <v>28212</v>
      </c>
      <c r="D134">
        <v>2</v>
      </c>
      <c r="E134" s="97" t="s">
        <v>195</v>
      </c>
      <c r="F134" s="1347">
        <v>23797</v>
      </c>
      <c r="G134" s="1347">
        <v>688</v>
      </c>
      <c r="H134" s="1347">
        <v>855</v>
      </c>
      <c r="I134" s="1347">
        <v>950</v>
      </c>
      <c r="J134" s="1347">
        <v>1135</v>
      </c>
      <c r="K134" s="1347">
        <v>980</v>
      </c>
      <c r="L134" s="1347">
        <v>852</v>
      </c>
      <c r="M134" s="1347">
        <v>967</v>
      </c>
      <c r="N134" s="1347">
        <v>1083</v>
      </c>
      <c r="O134" s="1347">
        <v>1373</v>
      </c>
      <c r="P134" s="1347">
        <v>1704</v>
      </c>
      <c r="Q134" s="1347">
        <v>1559</v>
      </c>
      <c r="R134" s="1347">
        <v>1531</v>
      </c>
      <c r="S134" s="1347">
        <v>1460</v>
      </c>
      <c r="T134" s="1347">
        <v>1769</v>
      </c>
      <c r="U134" s="1347">
        <v>2046</v>
      </c>
      <c r="V134" s="1347">
        <v>1663</v>
      </c>
      <c r="W134" s="1347">
        <v>1331</v>
      </c>
      <c r="X134" s="1347">
        <v>1081</v>
      </c>
      <c r="Y134" s="1347">
        <v>549</v>
      </c>
      <c r="Z134" s="1347">
        <v>182</v>
      </c>
      <c r="AA134" s="1347">
        <v>39</v>
      </c>
      <c r="AB134" s="1347">
        <v>2493</v>
      </c>
      <c r="AC134" s="1347">
        <v>12644</v>
      </c>
      <c r="AD134" s="1347">
        <v>8660</v>
      </c>
      <c r="AE134" s="1347">
        <v>4845</v>
      </c>
      <c r="AF134" s="1347">
        <v>1851</v>
      </c>
      <c r="AG134" s="1347">
        <v>13278</v>
      </c>
      <c r="AH134" s="2762">
        <v>10.47611</v>
      </c>
      <c r="AI134" s="2762">
        <v>53.132750000000001</v>
      </c>
      <c r="AJ134" s="2762">
        <v>36.39114</v>
      </c>
      <c r="AK134" s="2762">
        <v>42.52637</v>
      </c>
      <c r="AL134" s="2762">
        <v>20.35971</v>
      </c>
      <c r="AM134" s="2762">
        <v>7.7782900000000001</v>
      </c>
      <c r="AN134" s="2762">
        <v>0.16389000000000001</v>
      </c>
      <c r="AO134" s="2762">
        <v>55.796950000000002</v>
      </c>
      <c r="AP134" s="2762">
        <v>51.745370000000001</v>
      </c>
      <c r="AQ134" s="2762">
        <v>54.051720000000003</v>
      </c>
    </row>
    <row r="135" spans="1:43">
      <c r="A135">
        <v>5282</v>
      </c>
      <c r="B135">
        <v>3</v>
      </c>
      <c r="C135">
        <v>28213</v>
      </c>
      <c r="D135">
        <v>2</v>
      </c>
      <c r="E135" s="97" t="s">
        <v>196</v>
      </c>
      <c r="F135" s="1347">
        <v>20133</v>
      </c>
      <c r="G135" s="1347">
        <v>594</v>
      </c>
      <c r="H135" s="1347">
        <v>743</v>
      </c>
      <c r="I135" s="1347">
        <v>845</v>
      </c>
      <c r="J135" s="1347">
        <v>836</v>
      </c>
      <c r="K135" s="1347">
        <v>719</v>
      </c>
      <c r="L135" s="1347">
        <v>786</v>
      </c>
      <c r="M135" s="1347">
        <v>777</v>
      </c>
      <c r="N135" s="1347">
        <v>933</v>
      </c>
      <c r="O135" s="1347">
        <v>1136</v>
      </c>
      <c r="P135" s="1347">
        <v>1444</v>
      </c>
      <c r="Q135" s="1347">
        <v>1269</v>
      </c>
      <c r="R135" s="1347">
        <v>1273</v>
      </c>
      <c r="S135" s="1347">
        <v>1254</v>
      </c>
      <c r="T135" s="1347">
        <v>1463</v>
      </c>
      <c r="U135" s="1347">
        <v>1623</v>
      </c>
      <c r="V135" s="1347">
        <v>1542</v>
      </c>
      <c r="W135" s="1347">
        <v>1206</v>
      </c>
      <c r="X135" s="1347">
        <v>917</v>
      </c>
      <c r="Y135" s="1347">
        <v>550</v>
      </c>
      <c r="Z135" s="1347">
        <v>189</v>
      </c>
      <c r="AA135" s="1347">
        <v>34</v>
      </c>
      <c r="AB135" s="1347">
        <v>2182</v>
      </c>
      <c r="AC135" s="1347">
        <v>10427</v>
      </c>
      <c r="AD135" s="1347">
        <v>7524</v>
      </c>
      <c r="AE135" s="1347">
        <v>4438</v>
      </c>
      <c r="AF135" s="1347">
        <v>1690</v>
      </c>
      <c r="AG135" s="1347">
        <v>11054</v>
      </c>
      <c r="AH135" s="2762">
        <v>10.83793</v>
      </c>
      <c r="AI135" s="2762">
        <v>51.790590000000002</v>
      </c>
      <c r="AJ135" s="2762">
        <v>37.371479999999998</v>
      </c>
      <c r="AK135" s="2762">
        <v>43.600059999999999</v>
      </c>
      <c r="AL135" s="2762">
        <v>22.043410000000002</v>
      </c>
      <c r="AM135" s="2762">
        <v>8.3941800000000004</v>
      </c>
      <c r="AN135" s="2762">
        <v>0.16888</v>
      </c>
      <c r="AO135" s="2762">
        <v>54.904879999999999</v>
      </c>
      <c r="AP135" s="2762">
        <v>52.325409999999998</v>
      </c>
      <c r="AQ135" s="2762">
        <v>54.929220000000001</v>
      </c>
    </row>
    <row r="136" spans="1:43">
      <c r="A136">
        <v>5283</v>
      </c>
      <c r="B136">
        <v>3</v>
      </c>
      <c r="C136">
        <v>28214</v>
      </c>
      <c r="D136">
        <v>2</v>
      </c>
      <c r="E136" s="97" t="s">
        <v>197</v>
      </c>
      <c r="F136" s="1347">
        <v>122777</v>
      </c>
      <c r="G136" s="1347">
        <v>4284</v>
      </c>
      <c r="H136" s="1347">
        <v>4911</v>
      </c>
      <c r="I136" s="1347">
        <v>5359</v>
      </c>
      <c r="J136" s="1347">
        <v>5724</v>
      </c>
      <c r="K136" s="1347">
        <v>5643</v>
      </c>
      <c r="L136" s="1347">
        <v>4578</v>
      </c>
      <c r="M136" s="1347">
        <v>5267</v>
      </c>
      <c r="N136" s="1347">
        <v>6498</v>
      </c>
      <c r="O136" s="1347">
        <v>8006</v>
      </c>
      <c r="P136" s="1347">
        <v>10368</v>
      </c>
      <c r="Q136" s="1347">
        <v>9537</v>
      </c>
      <c r="R136" s="1347">
        <v>8069</v>
      </c>
      <c r="S136" s="1347">
        <v>6967</v>
      </c>
      <c r="T136" s="1347">
        <v>7479</v>
      </c>
      <c r="U136" s="1347">
        <v>9445</v>
      </c>
      <c r="V136" s="1347">
        <v>7580</v>
      </c>
      <c r="W136" s="1347">
        <v>5848</v>
      </c>
      <c r="X136" s="1347">
        <v>4185</v>
      </c>
      <c r="Y136" s="1347">
        <v>2211</v>
      </c>
      <c r="Z136" s="1347">
        <v>683</v>
      </c>
      <c r="AA136" s="1347">
        <v>135</v>
      </c>
      <c r="AB136" s="1347">
        <v>14554</v>
      </c>
      <c r="AC136" s="1347">
        <v>70657</v>
      </c>
      <c r="AD136" s="1347">
        <v>37566</v>
      </c>
      <c r="AE136" s="1347">
        <v>20642</v>
      </c>
      <c r="AF136" s="1347">
        <v>7214</v>
      </c>
      <c r="AG136" s="1347">
        <v>72412</v>
      </c>
      <c r="AH136" s="2762">
        <v>11.854010000000001</v>
      </c>
      <c r="AI136" s="2762">
        <v>57.549050000000001</v>
      </c>
      <c r="AJ136" s="2762">
        <v>30.59694</v>
      </c>
      <c r="AK136" s="2762">
        <v>36.271450000000002</v>
      </c>
      <c r="AL136" s="2762">
        <v>16.8126</v>
      </c>
      <c r="AM136" s="2762">
        <v>5.8756899999999996</v>
      </c>
      <c r="AN136" s="2762">
        <v>0.10996</v>
      </c>
      <c r="AO136" s="2762">
        <v>58.978470000000002</v>
      </c>
      <c r="AP136" s="2762">
        <v>49.066139999999997</v>
      </c>
      <c r="AQ136" s="2762">
        <v>50.354340000000001</v>
      </c>
    </row>
    <row r="137" spans="1:43">
      <c r="A137">
        <v>5284</v>
      </c>
      <c r="B137">
        <v>3</v>
      </c>
      <c r="C137">
        <v>28215</v>
      </c>
      <c r="D137">
        <v>2</v>
      </c>
      <c r="E137" s="97" t="s">
        <v>198</v>
      </c>
      <c r="F137" s="1347">
        <v>39035</v>
      </c>
      <c r="G137" s="1347">
        <v>1106</v>
      </c>
      <c r="H137" s="1347">
        <v>1421</v>
      </c>
      <c r="I137" s="1347">
        <v>1508</v>
      </c>
      <c r="J137" s="1347">
        <v>1653</v>
      </c>
      <c r="K137" s="1347">
        <v>1649</v>
      </c>
      <c r="L137" s="1347">
        <v>1408</v>
      </c>
      <c r="M137" s="1347">
        <v>1554</v>
      </c>
      <c r="N137" s="1347">
        <v>1835</v>
      </c>
      <c r="O137" s="1347">
        <v>2342</v>
      </c>
      <c r="P137" s="1347">
        <v>2712</v>
      </c>
      <c r="Q137" s="1347">
        <v>2366</v>
      </c>
      <c r="R137" s="1347">
        <v>2339</v>
      </c>
      <c r="S137" s="1347">
        <v>2445</v>
      </c>
      <c r="T137" s="1347">
        <v>3066</v>
      </c>
      <c r="U137" s="1347">
        <v>3730</v>
      </c>
      <c r="V137" s="1347">
        <v>3080</v>
      </c>
      <c r="W137" s="1347">
        <v>2020</v>
      </c>
      <c r="X137" s="1347">
        <v>1549</v>
      </c>
      <c r="Y137" s="1347">
        <v>900</v>
      </c>
      <c r="Z137" s="1347">
        <v>297</v>
      </c>
      <c r="AA137" s="1347">
        <v>55</v>
      </c>
      <c r="AB137" s="1347">
        <v>4035</v>
      </c>
      <c r="AC137" s="1347">
        <v>20303</v>
      </c>
      <c r="AD137" s="1347">
        <v>14697</v>
      </c>
      <c r="AE137" s="1347">
        <v>7901</v>
      </c>
      <c r="AF137" s="1347">
        <v>2801</v>
      </c>
      <c r="AG137" s="1347">
        <v>21716</v>
      </c>
      <c r="AH137" s="2762">
        <v>10.336880000000001</v>
      </c>
      <c r="AI137" s="2762">
        <v>52.012300000000003</v>
      </c>
      <c r="AJ137" s="2762">
        <v>37.650829999999999</v>
      </c>
      <c r="AK137" s="2762">
        <v>43.914439999999999</v>
      </c>
      <c r="AL137" s="2762">
        <v>20.24081</v>
      </c>
      <c r="AM137" s="2762">
        <v>7.1756099999999998</v>
      </c>
      <c r="AN137" s="2762">
        <v>0.1409</v>
      </c>
      <c r="AO137" s="2762">
        <v>55.632129999999997</v>
      </c>
      <c r="AP137" s="2762">
        <v>52.04871</v>
      </c>
      <c r="AQ137" s="2762">
        <v>54.903440000000003</v>
      </c>
    </row>
    <row r="138" spans="1:43">
      <c r="A138">
        <v>5285</v>
      </c>
      <c r="B138">
        <v>3</v>
      </c>
      <c r="C138">
        <v>28216</v>
      </c>
      <c r="D138">
        <v>2</v>
      </c>
      <c r="E138" s="97" t="s">
        <v>199</v>
      </c>
      <c r="F138" s="1347">
        <v>45343</v>
      </c>
      <c r="G138" s="1347">
        <v>1596</v>
      </c>
      <c r="H138" s="1347">
        <v>1901</v>
      </c>
      <c r="I138" s="1347">
        <v>2083</v>
      </c>
      <c r="J138" s="1347">
        <v>2059</v>
      </c>
      <c r="K138" s="1347">
        <v>2029</v>
      </c>
      <c r="L138" s="1347">
        <v>1891</v>
      </c>
      <c r="M138" s="1347">
        <v>2171</v>
      </c>
      <c r="N138" s="1347">
        <v>2449</v>
      </c>
      <c r="O138" s="1347">
        <v>2812</v>
      </c>
      <c r="P138" s="1347">
        <v>3484</v>
      </c>
      <c r="Q138" s="1347">
        <v>2950</v>
      </c>
      <c r="R138" s="1347">
        <v>2798</v>
      </c>
      <c r="S138" s="1347">
        <v>2680</v>
      </c>
      <c r="T138" s="1347">
        <v>3155</v>
      </c>
      <c r="U138" s="1347">
        <v>3892</v>
      </c>
      <c r="V138" s="1347">
        <v>2950</v>
      </c>
      <c r="W138" s="1347">
        <v>2051</v>
      </c>
      <c r="X138" s="1347">
        <v>1465</v>
      </c>
      <c r="Y138" s="1347">
        <v>700</v>
      </c>
      <c r="Z138" s="1347">
        <v>201</v>
      </c>
      <c r="AA138" s="1347">
        <v>26</v>
      </c>
      <c r="AB138" s="1347">
        <v>5580</v>
      </c>
      <c r="AC138" s="1347">
        <v>25323</v>
      </c>
      <c r="AD138" s="1347">
        <v>14440</v>
      </c>
      <c r="AE138" s="1347">
        <v>7393</v>
      </c>
      <c r="AF138" s="1347">
        <v>2392</v>
      </c>
      <c r="AG138" s="1347">
        <v>26419</v>
      </c>
      <c r="AH138" s="2762">
        <v>12.3062</v>
      </c>
      <c r="AI138" s="2762">
        <v>55.847650000000002</v>
      </c>
      <c r="AJ138" s="2762">
        <v>31.846150000000002</v>
      </c>
      <c r="AK138" s="2762">
        <v>37.75665</v>
      </c>
      <c r="AL138" s="2762">
        <v>16.30461</v>
      </c>
      <c r="AM138" s="2762">
        <v>5.2753500000000004</v>
      </c>
      <c r="AN138" s="2762">
        <v>5.7340000000000002E-2</v>
      </c>
      <c r="AO138" s="2762">
        <v>58.264780000000002</v>
      </c>
      <c r="AP138" s="2762">
        <v>48.883409999999998</v>
      </c>
      <c r="AQ138" s="2762">
        <v>50.282730000000001</v>
      </c>
    </row>
    <row r="139" spans="1:43">
      <c r="A139">
        <v>5286</v>
      </c>
      <c r="B139">
        <v>3</v>
      </c>
      <c r="C139">
        <v>28217</v>
      </c>
      <c r="D139">
        <v>2</v>
      </c>
      <c r="E139" s="97" t="s">
        <v>200</v>
      </c>
      <c r="F139" s="1347">
        <v>81032</v>
      </c>
      <c r="G139" s="1347">
        <v>2451</v>
      </c>
      <c r="H139" s="1347">
        <v>3083</v>
      </c>
      <c r="I139" s="1347">
        <v>3395</v>
      </c>
      <c r="J139" s="1347">
        <v>3587</v>
      </c>
      <c r="K139" s="1347">
        <v>3491</v>
      </c>
      <c r="L139" s="1347">
        <v>2878</v>
      </c>
      <c r="M139" s="1347">
        <v>3294</v>
      </c>
      <c r="N139" s="1347">
        <v>4060</v>
      </c>
      <c r="O139" s="1347">
        <v>4989</v>
      </c>
      <c r="P139" s="1347">
        <v>6531</v>
      </c>
      <c r="Q139" s="1347">
        <v>6044</v>
      </c>
      <c r="R139" s="1347">
        <v>4905</v>
      </c>
      <c r="S139" s="1347">
        <v>4447</v>
      </c>
      <c r="T139" s="1347">
        <v>5040</v>
      </c>
      <c r="U139" s="1347">
        <v>6759</v>
      </c>
      <c r="V139" s="1347">
        <v>6233</v>
      </c>
      <c r="W139" s="1347">
        <v>4658</v>
      </c>
      <c r="X139" s="1347">
        <v>3085</v>
      </c>
      <c r="Y139" s="1347">
        <v>1533</v>
      </c>
      <c r="Z139" s="1347">
        <v>473</v>
      </c>
      <c r="AA139" s="1347">
        <v>96</v>
      </c>
      <c r="AB139" s="1347">
        <v>8929</v>
      </c>
      <c r="AC139" s="1347">
        <v>44226</v>
      </c>
      <c r="AD139" s="1347">
        <v>27877</v>
      </c>
      <c r="AE139" s="1347">
        <v>16078</v>
      </c>
      <c r="AF139" s="1347">
        <v>5187</v>
      </c>
      <c r="AG139" s="1347">
        <v>45679</v>
      </c>
      <c r="AH139" s="2762">
        <v>11.0191</v>
      </c>
      <c r="AI139" s="2762">
        <v>54.578440000000001</v>
      </c>
      <c r="AJ139" s="2762">
        <v>34.402459999999998</v>
      </c>
      <c r="AK139" s="2762">
        <v>39.890410000000003</v>
      </c>
      <c r="AL139" s="2762">
        <v>19.841539999999998</v>
      </c>
      <c r="AM139" s="2762">
        <v>6.4011699999999996</v>
      </c>
      <c r="AN139" s="2762">
        <v>0.11847000000000001</v>
      </c>
      <c r="AO139" s="2762">
        <v>56.371560000000002</v>
      </c>
      <c r="AP139" s="2762">
        <v>50.78884</v>
      </c>
      <c r="AQ139" s="2762">
        <v>52.081020000000002</v>
      </c>
    </row>
    <row r="140" spans="1:43">
      <c r="A140">
        <v>5287</v>
      </c>
      <c r="B140">
        <v>3</v>
      </c>
      <c r="C140">
        <v>28218</v>
      </c>
      <c r="D140">
        <v>2</v>
      </c>
      <c r="E140" s="97" t="s">
        <v>201</v>
      </c>
      <c r="F140" s="1347">
        <v>24330</v>
      </c>
      <c r="G140" s="1347">
        <v>816</v>
      </c>
      <c r="H140" s="1347">
        <v>1017</v>
      </c>
      <c r="I140" s="1347">
        <v>1161</v>
      </c>
      <c r="J140" s="1347">
        <v>1194</v>
      </c>
      <c r="K140" s="1347">
        <v>1051</v>
      </c>
      <c r="L140" s="1347">
        <v>1024</v>
      </c>
      <c r="M140" s="1347">
        <v>1124</v>
      </c>
      <c r="N140" s="1347">
        <v>1312</v>
      </c>
      <c r="O140" s="1347">
        <v>1483</v>
      </c>
      <c r="P140" s="1347">
        <v>1929</v>
      </c>
      <c r="Q140" s="1347">
        <v>1606</v>
      </c>
      <c r="R140" s="1347">
        <v>1418</v>
      </c>
      <c r="S140" s="1347">
        <v>1424</v>
      </c>
      <c r="T140" s="1347">
        <v>1703</v>
      </c>
      <c r="U140" s="1347">
        <v>1891</v>
      </c>
      <c r="V140" s="1347">
        <v>1509</v>
      </c>
      <c r="W140" s="1347">
        <v>1047</v>
      </c>
      <c r="X140" s="1347">
        <v>883</v>
      </c>
      <c r="Y140" s="1347">
        <v>531</v>
      </c>
      <c r="Z140" s="1347">
        <v>178</v>
      </c>
      <c r="AA140" s="1347">
        <v>29</v>
      </c>
      <c r="AB140" s="1347">
        <v>2994</v>
      </c>
      <c r="AC140" s="1347">
        <v>13565</v>
      </c>
      <c r="AD140" s="1347">
        <v>7771</v>
      </c>
      <c r="AE140" s="1347">
        <v>4177</v>
      </c>
      <c r="AF140" s="1347">
        <v>1621</v>
      </c>
      <c r="AG140" s="1347">
        <v>14074</v>
      </c>
      <c r="AH140" s="2762">
        <v>12.3058</v>
      </c>
      <c r="AI140" s="2762">
        <v>55.75421</v>
      </c>
      <c r="AJ140" s="2762">
        <v>31.939990000000002</v>
      </c>
      <c r="AK140" s="2762">
        <v>37.792850000000001</v>
      </c>
      <c r="AL140" s="2762">
        <v>17.168109999999999</v>
      </c>
      <c r="AM140" s="2762">
        <v>6.66256</v>
      </c>
      <c r="AN140" s="2762">
        <v>0.11919</v>
      </c>
      <c r="AO140" s="2762">
        <v>57.84628</v>
      </c>
      <c r="AP140" s="2762">
        <v>49.065100000000001</v>
      </c>
      <c r="AQ140" s="2762">
        <v>50.161189999999998</v>
      </c>
    </row>
    <row r="141" spans="1:43">
      <c r="A141">
        <v>5288</v>
      </c>
      <c r="B141">
        <v>3</v>
      </c>
      <c r="C141">
        <v>28219</v>
      </c>
      <c r="D141">
        <v>2</v>
      </c>
      <c r="E141" s="97" t="s">
        <v>202</v>
      </c>
      <c r="F141" s="1347">
        <v>56916</v>
      </c>
      <c r="G141" s="1347">
        <v>1850</v>
      </c>
      <c r="H141" s="1347">
        <v>2448</v>
      </c>
      <c r="I141" s="1347">
        <v>2440</v>
      </c>
      <c r="J141" s="1347">
        <v>2666</v>
      </c>
      <c r="K141" s="1347">
        <v>3032</v>
      </c>
      <c r="L141" s="1347">
        <v>2441</v>
      </c>
      <c r="M141" s="1347">
        <v>2679</v>
      </c>
      <c r="N141" s="1347">
        <v>3083</v>
      </c>
      <c r="O141" s="1347">
        <v>3391</v>
      </c>
      <c r="P141" s="1347">
        <v>3835</v>
      </c>
      <c r="Q141" s="1347">
        <v>4108</v>
      </c>
      <c r="R141" s="1347">
        <v>4818</v>
      </c>
      <c r="S141" s="1347">
        <v>4572</v>
      </c>
      <c r="T141" s="1347">
        <v>4291</v>
      </c>
      <c r="U141" s="1347">
        <v>3642</v>
      </c>
      <c r="V141" s="1347">
        <v>2590</v>
      </c>
      <c r="W141" s="1347">
        <v>1980</v>
      </c>
      <c r="X141" s="1347">
        <v>1737</v>
      </c>
      <c r="Y141" s="1347">
        <v>999</v>
      </c>
      <c r="Z141" s="1347">
        <v>263</v>
      </c>
      <c r="AA141" s="1347">
        <v>51</v>
      </c>
      <c r="AB141" s="1347">
        <v>6738</v>
      </c>
      <c r="AC141" s="1347">
        <v>34625</v>
      </c>
      <c r="AD141" s="1347">
        <v>15553</v>
      </c>
      <c r="AE141" s="1347">
        <v>7620</v>
      </c>
      <c r="AF141" s="1347">
        <v>3050</v>
      </c>
      <c r="AG141" s="1347">
        <v>36250</v>
      </c>
      <c r="AH141" s="2762">
        <v>11.8385</v>
      </c>
      <c r="AI141" s="2762">
        <v>60.835270000000001</v>
      </c>
      <c r="AJ141" s="2762">
        <v>27.326239999999999</v>
      </c>
      <c r="AK141" s="2762">
        <v>35.35913</v>
      </c>
      <c r="AL141" s="2762">
        <v>13.38815</v>
      </c>
      <c r="AM141" s="2762">
        <v>5.3587699999999998</v>
      </c>
      <c r="AN141" s="2762">
        <v>8.9609999999999995E-2</v>
      </c>
      <c r="AO141" s="2762">
        <v>63.690350000000002</v>
      </c>
      <c r="AP141" s="2762">
        <v>48.04833</v>
      </c>
      <c r="AQ141" s="2762">
        <v>50.734819999999999</v>
      </c>
    </row>
    <row r="142" spans="1:43">
      <c r="A142">
        <v>5289</v>
      </c>
      <c r="B142">
        <v>3</v>
      </c>
      <c r="C142">
        <v>28220</v>
      </c>
      <c r="D142">
        <v>2</v>
      </c>
      <c r="E142" s="97" t="s">
        <v>203</v>
      </c>
      <c r="F142" s="1347">
        <v>21623</v>
      </c>
      <c r="G142" s="1347">
        <v>641</v>
      </c>
      <c r="H142" s="1347">
        <v>817</v>
      </c>
      <c r="I142" s="1347">
        <v>803</v>
      </c>
      <c r="J142" s="1347">
        <v>890</v>
      </c>
      <c r="K142" s="1347">
        <v>900</v>
      </c>
      <c r="L142" s="1347">
        <v>845</v>
      </c>
      <c r="M142" s="1347">
        <v>927</v>
      </c>
      <c r="N142" s="1347">
        <v>1024</v>
      </c>
      <c r="O142" s="1347">
        <v>1150</v>
      </c>
      <c r="P142" s="1347">
        <v>1422</v>
      </c>
      <c r="Q142" s="1347">
        <v>1383</v>
      </c>
      <c r="R142" s="1347">
        <v>1383</v>
      </c>
      <c r="S142" s="1347">
        <v>1438</v>
      </c>
      <c r="T142" s="1347">
        <v>1783</v>
      </c>
      <c r="U142" s="1347">
        <v>1816</v>
      </c>
      <c r="V142" s="1347">
        <v>1427</v>
      </c>
      <c r="W142" s="1347">
        <v>1132</v>
      </c>
      <c r="X142" s="1347">
        <v>986</v>
      </c>
      <c r="Y142" s="1347">
        <v>621</v>
      </c>
      <c r="Z142" s="1347">
        <v>197</v>
      </c>
      <c r="AA142" s="1347">
        <v>38</v>
      </c>
      <c r="AB142" s="1347">
        <v>2261</v>
      </c>
      <c r="AC142" s="1347">
        <v>11362</v>
      </c>
      <c r="AD142" s="1347">
        <v>8000</v>
      </c>
      <c r="AE142" s="1347">
        <v>4401</v>
      </c>
      <c r="AF142" s="1347">
        <v>1842</v>
      </c>
      <c r="AG142" s="1347">
        <v>12255</v>
      </c>
      <c r="AH142" s="2762">
        <v>10.45646</v>
      </c>
      <c r="AI142" s="2762">
        <v>52.545900000000003</v>
      </c>
      <c r="AJ142" s="2762">
        <v>36.997639999999997</v>
      </c>
      <c r="AK142" s="2762">
        <v>43.647970000000001</v>
      </c>
      <c r="AL142" s="2762">
        <v>20.35333</v>
      </c>
      <c r="AM142" s="2762">
        <v>8.5187100000000004</v>
      </c>
      <c r="AN142" s="2762">
        <v>0.17574000000000001</v>
      </c>
      <c r="AO142" s="2762">
        <v>56.675759999999997</v>
      </c>
      <c r="AP142" s="2762">
        <v>52.063609999999997</v>
      </c>
      <c r="AQ142" s="2762">
        <v>55.03105</v>
      </c>
    </row>
    <row r="143" spans="1:43">
      <c r="A143">
        <v>5290</v>
      </c>
      <c r="B143">
        <v>3</v>
      </c>
      <c r="C143">
        <v>28221</v>
      </c>
      <c r="D143">
        <v>2</v>
      </c>
      <c r="E143" s="97" t="s">
        <v>387</v>
      </c>
      <c r="F143" s="1347">
        <v>20800</v>
      </c>
      <c r="G143" s="1347">
        <v>646</v>
      </c>
      <c r="H143" s="1347">
        <v>769</v>
      </c>
      <c r="I143" s="1347">
        <v>800</v>
      </c>
      <c r="J143" s="1347">
        <v>782</v>
      </c>
      <c r="K143" s="1347">
        <v>725</v>
      </c>
      <c r="L143" s="1347">
        <v>819</v>
      </c>
      <c r="M143" s="1347">
        <v>853</v>
      </c>
      <c r="N143" s="1347">
        <v>1027</v>
      </c>
      <c r="O143" s="1347">
        <v>1122</v>
      </c>
      <c r="P143" s="1347">
        <v>1273</v>
      </c>
      <c r="Q143" s="1347">
        <v>1232</v>
      </c>
      <c r="R143" s="1347">
        <v>1382</v>
      </c>
      <c r="S143" s="1347">
        <v>1449</v>
      </c>
      <c r="T143" s="1347">
        <v>1647</v>
      </c>
      <c r="U143" s="1347">
        <v>1729</v>
      </c>
      <c r="V143" s="1347">
        <v>1345</v>
      </c>
      <c r="W143" s="1347">
        <v>1221</v>
      </c>
      <c r="X143" s="1347">
        <v>1053</v>
      </c>
      <c r="Y143" s="1347">
        <v>661</v>
      </c>
      <c r="Z143" s="1347">
        <v>221</v>
      </c>
      <c r="AA143" s="1347">
        <v>44</v>
      </c>
      <c r="AB143" s="1347">
        <v>2215</v>
      </c>
      <c r="AC143" s="1347">
        <v>10664</v>
      </c>
      <c r="AD143" s="1347">
        <v>7921</v>
      </c>
      <c r="AE143" s="1347">
        <v>4545</v>
      </c>
      <c r="AF143" s="1347">
        <v>1979</v>
      </c>
      <c r="AG143" s="1347">
        <v>11529</v>
      </c>
      <c r="AH143" s="2762">
        <v>10.649039999999999</v>
      </c>
      <c r="AI143" s="2762">
        <v>51.26923</v>
      </c>
      <c r="AJ143" s="2762">
        <v>38.08173</v>
      </c>
      <c r="AK143" s="2762">
        <v>45.048079999999999</v>
      </c>
      <c r="AL143" s="2762">
        <v>21.850960000000001</v>
      </c>
      <c r="AM143" s="2762">
        <v>9.5144199999999994</v>
      </c>
      <c r="AN143" s="2762">
        <v>0.21154000000000001</v>
      </c>
      <c r="AO143" s="2762">
        <v>55.427880000000002</v>
      </c>
      <c r="AP143" s="2762">
        <v>52.865670000000001</v>
      </c>
      <c r="AQ143" s="2762">
        <v>56.259399999999999</v>
      </c>
    </row>
    <row r="144" spans="1:43">
      <c r="A144">
        <v>5291</v>
      </c>
      <c r="B144">
        <v>3</v>
      </c>
      <c r="C144">
        <v>28222</v>
      </c>
      <c r="D144">
        <v>2</v>
      </c>
      <c r="E144" s="97" t="s">
        <v>27</v>
      </c>
      <c r="F144" s="1347">
        <v>11506</v>
      </c>
      <c r="G144" s="1347">
        <v>346</v>
      </c>
      <c r="H144" s="1347">
        <v>394</v>
      </c>
      <c r="I144" s="1347">
        <v>422</v>
      </c>
      <c r="J144" s="1347">
        <v>420</v>
      </c>
      <c r="K144" s="1347">
        <v>269</v>
      </c>
      <c r="L144" s="1347">
        <v>316</v>
      </c>
      <c r="M144" s="1347">
        <v>412</v>
      </c>
      <c r="N144" s="1347">
        <v>537</v>
      </c>
      <c r="O144" s="1347">
        <v>580</v>
      </c>
      <c r="P144" s="1347">
        <v>653</v>
      </c>
      <c r="Q144" s="1347">
        <v>632</v>
      </c>
      <c r="R144" s="1347">
        <v>745</v>
      </c>
      <c r="S144" s="1347">
        <v>851</v>
      </c>
      <c r="T144" s="1347">
        <v>972</v>
      </c>
      <c r="U144" s="1347">
        <v>1020</v>
      </c>
      <c r="V144" s="1347">
        <v>827</v>
      </c>
      <c r="W144" s="1347">
        <v>751</v>
      </c>
      <c r="X144" s="1347">
        <v>701</v>
      </c>
      <c r="Y144" s="1347">
        <v>464</v>
      </c>
      <c r="Z144" s="1347">
        <v>166</v>
      </c>
      <c r="AA144" s="1347">
        <v>28</v>
      </c>
      <c r="AB144" s="1347">
        <v>1162</v>
      </c>
      <c r="AC144" s="1347">
        <v>5415</v>
      </c>
      <c r="AD144" s="1347">
        <v>4929</v>
      </c>
      <c r="AE144" s="1347">
        <v>2937</v>
      </c>
      <c r="AF144" s="1347">
        <v>1359</v>
      </c>
      <c r="AG144" s="1347">
        <v>5967</v>
      </c>
      <c r="AH144" s="2762">
        <v>10.099080000000001</v>
      </c>
      <c r="AI144" s="2762">
        <v>47.062399999999997</v>
      </c>
      <c r="AJ144" s="2762">
        <v>42.838520000000003</v>
      </c>
      <c r="AK144" s="2762">
        <v>50.234659999999998</v>
      </c>
      <c r="AL144" s="2762">
        <v>25.52581</v>
      </c>
      <c r="AM144" s="2762">
        <v>11.81123</v>
      </c>
      <c r="AN144" s="2762">
        <v>0.24335000000000001</v>
      </c>
      <c r="AO144" s="2762">
        <v>51.859900000000003</v>
      </c>
      <c r="AP144" s="2762">
        <v>55.472099999999998</v>
      </c>
      <c r="AQ144" s="2762">
        <v>60.158819999999999</v>
      </c>
    </row>
    <row r="145" spans="1:43">
      <c r="A145">
        <v>5292</v>
      </c>
      <c r="B145">
        <v>3</v>
      </c>
      <c r="C145">
        <v>28223</v>
      </c>
      <c r="D145">
        <v>2</v>
      </c>
      <c r="E145" s="97" t="s">
        <v>28</v>
      </c>
      <c r="F145" s="1347">
        <v>32007</v>
      </c>
      <c r="G145" s="1347">
        <v>1049</v>
      </c>
      <c r="H145" s="1347">
        <v>1286</v>
      </c>
      <c r="I145" s="1347">
        <v>1325</v>
      </c>
      <c r="J145" s="1347">
        <v>1301</v>
      </c>
      <c r="K145" s="1347">
        <v>1122</v>
      </c>
      <c r="L145" s="1347">
        <v>1105</v>
      </c>
      <c r="M145" s="1347">
        <v>1275</v>
      </c>
      <c r="N145" s="1347">
        <v>1504</v>
      </c>
      <c r="O145" s="1347">
        <v>1775</v>
      </c>
      <c r="P145" s="1347">
        <v>2022</v>
      </c>
      <c r="Q145" s="1347">
        <v>1880</v>
      </c>
      <c r="R145" s="1347">
        <v>1950</v>
      </c>
      <c r="S145" s="1347">
        <v>2207</v>
      </c>
      <c r="T145" s="1347">
        <v>2423</v>
      </c>
      <c r="U145" s="1347">
        <v>2660</v>
      </c>
      <c r="V145" s="1347">
        <v>2123</v>
      </c>
      <c r="W145" s="1347">
        <v>1794</v>
      </c>
      <c r="X145" s="1347">
        <v>1740</v>
      </c>
      <c r="Y145" s="1347">
        <v>1021</v>
      </c>
      <c r="Z145" s="1347">
        <v>379</v>
      </c>
      <c r="AA145" s="1347">
        <v>66</v>
      </c>
      <c r="AB145" s="1347">
        <v>3660</v>
      </c>
      <c r="AC145" s="1347">
        <v>16141</v>
      </c>
      <c r="AD145" s="1347">
        <v>12206</v>
      </c>
      <c r="AE145" s="1347">
        <v>7123</v>
      </c>
      <c r="AF145" s="1347">
        <v>3206</v>
      </c>
      <c r="AG145" s="1347">
        <v>17263</v>
      </c>
      <c r="AH145" s="2762">
        <v>11.435</v>
      </c>
      <c r="AI145" s="2762">
        <v>50.429589999999997</v>
      </c>
      <c r="AJ145" s="2762">
        <v>38.13541</v>
      </c>
      <c r="AK145" s="2762">
        <v>45.030769999999997</v>
      </c>
      <c r="AL145" s="2762">
        <v>22.25451</v>
      </c>
      <c r="AM145" s="2762">
        <v>10.01656</v>
      </c>
      <c r="AN145" s="2762">
        <v>0.20619999999999999</v>
      </c>
      <c r="AO145" s="2762">
        <v>53.935079999999999</v>
      </c>
      <c r="AP145" s="2762">
        <v>52.612540000000003</v>
      </c>
      <c r="AQ145" s="2762">
        <v>55.926549999999999</v>
      </c>
    </row>
    <row r="146" spans="1:43">
      <c r="A146">
        <v>5293</v>
      </c>
      <c r="B146">
        <v>3</v>
      </c>
      <c r="C146">
        <v>28224</v>
      </c>
      <c r="D146">
        <v>2</v>
      </c>
      <c r="E146" s="97" t="s">
        <v>29</v>
      </c>
      <c r="F146" s="1347">
        <v>23023</v>
      </c>
      <c r="G146" s="1347">
        <v>723</v>
      </c>
      <c r="H146" s="1347">
        <v>897</v>
      </c>
      <c r="I146" s="1347">
        <v>949</v>
      </c>
      <c r="J146" s="1347">
        <v>847</v>
      </c>
      <c r="K146" s="1347">
        <v>632</v>
      </c>
      <c r="L146" s="1347">
        <v>708</v>
      </c>
      <c r="M146" s="1347">
        <v>951</v>
      </c>
      <c r="N146" s="1347">
        <v>1138</v>
      </c>
      <c r="O146" s="1347">
        <v>1231</v>
      </c>
      <c r="P146" s="1347">
        <v>1510</v>
      </c>
      <c r="Q146" s="1347">
        <v>1340</v>
      </c>
      <c r="R146" s="1347">
        <v>1478</v>
      </c>
      <c r="S146" s="1347">
        <v>1578</v>
      </c>
      <c r="T146" s="1347">
        <v>1849</v>
      </c>
      <c r="U146" s="1347">
        <v>2113</v>
      </c>
      <c r="V146" s="1347">
        <v>1501</v>
      </c>
      <c r="W146" s="1347">
        <v>1332</v>
      </c>
      <c r="X146" s="1347">
        <v>1222</v>
      </c>
      <c r="Y146" s="1347">
        <v>720</v>
      </c>
      <c r="Z146" s="1347">
        <v>256</v>
      </c>
      <c r="AA146" s="1347">
        <v>48</v>
      </c>
      <c r="AB146" s="1347">
        <v>2569</v>
      </c>
      <c r="AC146" s="1347">
        <v>11413</v>
      </c>
      <c r="AD146" s="1347">
        <v>9041</v>
      </c>
      <c r="AE146" s="1347">
        <v>5079</v>
      </c>
      <c r="AF146" s="1347">
        <v>2246</v>
      </c>
      <c r="AG146" s="1347">
        <v>12415</v>
      </c>
      <c r="AH146" s="2762">
        <v>11.15841</v>
      </c>
      <c r="AI146" s="2762">
        <v>49.57217</v>
      </c>
      <c r="AJ146" s="2762">
        <v>39.26943</v>
      </c>
      <c r="AK146" s="2762">
        <v>46.123440000000002</v>
      </c>
      <c r="AL146" s="2762">
        <v>22.060549999999999</v>
      </c>
      <c r="AM146" s="2762">
        <v>9.7554599999999994</v>
      </c>
      <c r="AN146" s="2762">
        <v>0.20849000000000001</v>
      </c>
      <c r="AO146" s="2762">
        <v>53.924340000000001</v>
      </c>
      <c r="AP146" s="2762">
        <v>53.321869999999997</v>
      </c>
      <c r="AQ146" s="2762">
        <v>56.92586</v>
      </c>
    </row>
    <row r="147" spans="1:43">
      <c r="A147">
        <v>5294</v>
      </c>
      <c r="B147">
        <v>3</v>
      </c>
      <c r="C147">
        <v>28225</v>
      </c>
      <c r="D147">
        <v>2</v>
      </c>
      <c r="E147" s="97" t="s">
        <v>30</v>
      </c>
      <c r="F147" s="1347">
        <v>15096</v>
      </c>
      <c r="G147" s="1347">
        <v>515</v>
      </c>
      <c r="H147" s="1347">
        <v>564</v>
      </c>
      <c r="I147" s="1347">
        <v>592</v>
      </c>
      <c r="J147" s="1347">
        <v>567</v>
      </c>
      <c r="K147" s="1347">
        <v>432</v>
      </c>
      <c r="L147" s="1347">
        <v>492</v>
      </c>
      <c r="M147" s="1347">
        <v>604</v>
      </c>
      <c r="N147" s="1347">
        <v>717</v>
      </c>
      <c r="O147" s="1347">
        <v>820</v>
      </c>
      <c r="P147" s="1347">
        <v>962</v>
      </c>
      <c r="Q147" s="1347">
        <v>856</v>
      </c>
      <c r="R147" s="1347">
        <v>972</v>
      </c>
      <c r="S147" s="1347">
        <v>1047</v>
      </c>
      <c r="T147" s="1347">
        <v>1161</v>
      </c>
      <c r="U147" s="1347">
        <v>1230</v>
      </c>
      <c r="V147" s="1347">
        <v>1047</v>
      </c>
      <c r="W147" s="1347">
        <v>847</v>
      </c>
      <c r="X147" s="1347">
        <v>849</v>
      </c>
      <c r="Y147" s="1347">
        <v>561</v>
      </c>
      <c r="Z147" s="1347">
        <v>223</v>
      </c>
      <c r="AA147" s="1347">
        <v>38</v>
      </c>
      <c r="AB147" s="1347">
        <v>1671</v>
      </c>
      <c r="AC147" s="1347">
        <v>7469</v>
      </c>
      <c r="AD147" s="1347">
        <v>5956</v>
      </c>
      <c r="AE147" s="1347">
        <v>3565</v>
      </c>
      <c r="AF147" s="1347">
        <v>1671</v>
      </c>
      <c r="AG147" s="1347">
        <v>8063</v>
      </c>
      <c r="AH147" s="2762">
        <v>11.06916</v>
      </c>
      <c r="AI147" s="2762">
        <v>49.476680000000002</v>
      </c>
      <c r="AJ147" s="2762">
        <v>39.454160000000002</v>
      </c>
      <c r="AK147" s="2762">
        <v>46.389769999999999</v>
      </c>
      <c r="AL147" s="2762">
        <v>23.61553</v>
      </c>
      <c r="AM147" s="2762">
        <v>11.06916</v>
      </c>
      <c r="AN147" s="2762">
        <v>0.25172</v>
      </c>
      <c r="AO147" s="2762">
        <v>53.411499999999997</v>
      </c>
      <c r="AP147" s="2762">
        <v>53.634869999999999</v>
      </c>
      <c r="AQ147" s="2762">
        <v>57.288460000000001</v>
      </c>
    </row>
    <row r="148" spans="1:43">
      <c r="A148">
        <v>5295</v>
      </c>
      <c r="B148">
        <v>3</v>
      </c>
      <c r="C148">
        <v>28226</v>
      </c>
      <c r="D148">
        <v>2</v>
      </c>
      <c r="E148" s="97" t="s">
        <v>31</v>
      </c>
      <c r="F148" s="1347">
        <v>22095</v>
      </c>
      <c r="G148" s="1347">
        <v>656</v>
      </c>
      <c r="H148" s="1347">
        <v>797</v>
      </c>
      <c r="I148" s="1347">
        <v>800</v>
      </c>
      <c r="J148" s="1347">
        <v>852</v>
      </c>
      <c r="K148" s="1347">
        <v>805</v>
      </c>
      <c r="L148" s="1347">
        <v>612</v>
      </c>
      <c r="M148" s="1347">
        <v>867</v>
      </c>
      <c r="N148" s="1347">
        <v>959</v>
      </c>
      <c r="O148" s="1347">
        <v>1231</v>
      </c>
      <c r="P148" s="1347">
        <v>1306</v>
      </c>
      <c r="Q148" s="1347">
        <v>1238</v>
      </c>
      <c r="R148" s="1347">
        <v>1300</v>
      </c>
      <c r="S148" s="1347">
        <v>1468</v>
      </c>
      <c r="T148" s="1347">
        <v>1740</v>
      </c>
      <c r="U148" s="1347">
        <v>1951</v>
      </c>
      <c r="V148" s="1347">
        <v>1579</v>
      </c>
      <c r="W148" s="1347">
        <v>1347</v>
      </c>
      <c r="X148" s="1347">
        <v>1298</v>
      </c>
      <c r="Y148" s="1347">
        <v>911</v>
      </c>
      <c r="Z148" s="1347">
        <v>322</v>
      </c>
      <c r="AA148" s="1347">
        <v>56</v>
      </c>
      <c r="AB148" s="1347">
        <v>2253</v>
      </c>
      <c r="AC148" s="1347">
        <v>10638</v>
      </c>
      <c r="AD148" s="1347">
        <v>9204</v>
      </c>
      <c r="AE148" s="1347">
        <v>5513</v>
      </c>
      <c r="AF148" s="1347">
        <v>2587</v>
      </c>
      <c r="AG148" s="1347">
        <v>11526</v>
      </c>
      <c r="AH148" s="2762">
        <v>10.19688</v>
      </c>
      <c r="AI148" s="2762">
        <v>48.146639999999998</v>
      </c>
      <c r="AJ148" s="2762">
        <v>41.656480000000002</v>
      </c>
      <c r="AK148" s="2762">
        <v>48.300519999999999</v>
      </c>
      <c r="AL148" s="2762">
        <v>24.951350000000001</v>
      </c>
      <c r="AM148" s="2762">
        <v>11.70853</v>
      </c>
      <c r="AN148" s="2762">
        <v>0.25345000000000001</v>
      </c>
      <c r="AO148" s="2762">
        <v>52.165649999999999</v>
      </c>
      <c r="AP148" s="2762">
        <v>54.531140000000001</v>
      </c>
      <c r="AQ148" s="2762">
        <v>58.526420000000002</v>
      </c>
    </row>
    <row r="149" spans="1:43">
      <c r="A149">
        <v>5296</v>
      </c>
      <c r="B149">
        <v>3</v>
      </c>
      <c r="C149">
        <v>28227</v>
      </c>
      <c r="D149">
        <v>2</v>
      </c>
      <c r="E149" s="97" t="s">
        <v>32</v>
      </c>
      <c r="F149" s="1347">
        <v>18184</v>
      </c>
      <c r="G149" s="1347">
        <v>481</v>
      </c>
      <c r="H149" s="1347">
        <v>640</v>
      </c>
      <c r="I149" s="1347">
        <v>795</v>
      </c>
      <c r="J149" s="1347">
        <v>699</v>
      </c>
      <c r="K149" s="1347">
        <v>509</v>
      </c>
      <c r="L149" s="1347">
        <v>529</v>
      </c>
      <c r="M149" s="1347">
        <v>740</v>
      </c>
      <c r="N149" s="1347">
        <v>839</v>
      </c>
      <c r="O149" s="1347">
        <v>976</v>
      </c>
      <c r="P149" s="1347">
        <v>1170</v>
      </c>
      <c r="Q149" s="1347">
        <v>1070</v>
      </c>
      <c r="R149" s="1347">
        <v>1186</v>
      </c>
      <c r="S149" s="1347">
        <v>1361</v>
      </c>
      <c r="T149" s="1347">
        <v>1552</v>
      </c>
      <c r="U149" s="1347">
        <v>1631</v>
      </c>
      <c r="V149" s="1347">
        <v>1235</v>
      </c>
      <c r="W149" s="1347">
        <v>1077</v>
      </c>
      <c r="X149" s="1347">
        <v>955</v>
      </c>
      <c r="Y149" s="1347">
        <v>531</v>
      </c>
      <c r="Z149" s="1347">
        <v>182</v>
      </c>
      <c r="AA149" s="1347">
        <v>26</v>
      </c>
      <c r="AB149" s="1347">
        <v>1916</v>
      </c>
      <c r="AC149" s="1347">
        <v>9079</v>
      </c>
      <c r="AD149" s="1347">
        <v>7189</v>
      </c>
      <c r="AE149" s="1347">
        <v>4006</v>
      </c>
      <c r="AF149" s="1347">
        <v>1694</v>
      </c>
      <c r="AG149" s="1347">
        <v>9932</v>
      </c>
      <c r="AH149" s="2762">
        <v>10.53674</v>
      </c>
      <c r="AI149" s="2762">
        <v>49.928510000000003</v>
      </c>
      <c r="AJ149" s="2762">
        <v>39.534759999999999</v>
      </c>
      <c r="AK149" s="2762">
        <v>47.019359999999999</v>
      </c>
      <c r="AL149" s="2762">
        <v>22.030360000000002</v>
      </c>
      <c r="AM149" s="2762">
        <v>9.3158799999999999</v>
      </c>
      <c r="AN149" s="2762">
        <v>0.14298</v>
      </c>
      <c r="AO149" s="2762">
        <v>54.619450000000001</v>
      </c>
      <c r="AP149" s="2762">
        <v>53.690939999999998</v>
      </c>
      <c r="AQ149" s="2762">
        <v>57.856499999999997</v>
      </c>
    </row>
    <row r="150" spans="1:43">
      <c r="A150">
        <v>5297</v>
      </c>
      <c r="B150">
        <v>3</v>
      </c>
      <c r="C150">
        <v>28228</v>
      </c>
      <c r="D150">
        <v>2</v>
      </c>
      <c r="E150" s="97" t="s">
        <v>33</v>
      </c>
      <c r="F150" s="1347">
        <v>20689</v>
      </c>
      <c r="G150" s="1347">
        <v>791</v>
      </c>
      <c r="H150" s="1347">
        <v>855</v>
      </c>
      <c r="I150" s="1347">
        <v>911</v>
      </c>
      <c r="J150" s="1347">
        <v>992</v>
      </c>
      <c r="K150" s="1347">
        <v>1274</v>
      </c>
      <c r="L150" s="1347">
        <v>1119</v>
      </c>
      <c r="M150" s="1347">
        <v>1093</v>
      </c>
      <c r="N150" s="1347">
        <v>1141</v>
      </c>
      <c r="O150" s="1347">
        <v>1266</v>
      </c>
      <c r="P150" s="1347">
        <v>1473</v>
      </c>
      <c r="Q150" s="1347">
        <v>1318</v>
      </c>
      <c r="R150" s="1347">
        <v>1220</v>
      </c>
      <c r="S150" s="1347">
        <v>1202</v>
      </c>
      <c r="T150" s="1347">
        <v>1333</v>
      </c>
      <c r="U150" s="1347">
        <v>1360</v>
      </c>
      <c r="V150" s="1347">
        <v>1039</v>
      </c>
      <c r="W150" s="1347">
        <v>915</v>
      </c>
      <c r="X150" s="1347">
        <v>779</v>
      </c>
      <c r="Y150" s="1347">
        <v>460</v>
      </c>
      <c r="Z150" s="1347">
        <v>124</v>
      </c>
      <c r="AA150" s="1347">
        <v>24</v>
      </c>
      <c r="AB150" s="1347">
        <v>2557</v>
      </c>
      <c r="AC150" s="1347">
        <v>12098</v>
      </c>
      <c r="AD150" s="1347">
        <v>6034</v>
      </c>
      <c r="AE150" s="1347">
        <v>3341</v>
      </c>
      <c r="AF150" s="1347">
        <v>1387</v>
      </c>
      <c r="AG150" s="1347">
        <v>12439</v>
      </c>
      <c r="AH150" s="2762">
        <v>12.359220000000001</v>
      </c>
      <c r="AI150" s="2762">
        <v>58.475520000000003</v>
      </c>
      <c r="AJ150" s="2762">
        <v>29.16526</v>
      </c>
      <c r="AK150" s="2762">
        <v>34.975110000000001</v>
      </c>
      <c r="AL150" s="2762">
        <v>16.148679999999999</v>
      </c>
      <c r="AM150" s="2762">
        <v>6.7040499999999996</v>
      </c>
      <c r="AN150" s="2762">
        <v>0.11600000000000001</v>
      </c>
      <c r="AO150" s="2762">
        <v>60.123739999999998</v>
      </c>
      <c r="AP150" s="2762">
        <v>47.506619999999998</v>
      </c>
      <c r="AQ150" s="2762">
        <v>48.052900000000001</v>
      </c>
    </row>
    <row r="151" spans="1:43">
      <c r="A151">
        <v>5298</v>
      </c>
      <c r="B151">
        <v>3</v>
      </c>
      <c r="C151">
        <v>28229</v>
      </c>
      <c r="D151">
        <v>2</v>
      </c>
      <c r="E151" s="97" t="s">
        <v>34</v>
      </c>
      <c r="F151" s="1347">
        <v>38398</v>
      </c>
      <c r="G151" s="1347">
        <v>1258</v>
      </c>
      <c r="H151" s="1347">
        <v>1548</v>
      </c>
      <c r="I151" s="1347">
        <v>1618</v>
      </c>
      <c r="J151" s="1347">
        <v>1801</v>
      </c>
      <c r="K151" s="1347">
        <v>1610</v>
      </c>
      <c r="L151" s="1347">
        <v>1313</v>
      </c>
      <c r="M151" s="1347">
        <v>1645</v>
      </c>
      <c r="N151" s="1347">
        <v>2002</v>
      </c>
      <c r="O151" s="1347">
        <v>2318</v>
      </c>
      <c r="P151" s="1347">
        <v>2825</v>
      </c>
      <c r="Q151" s="1347">
        <v>2489</v>
      </c>
      <c r="R151" s="1347">
        <v>2321</v>
      </c>
      <c r="S151" s="1347">
        <v>2428</v>
      </c>
      <c r="T151" s="1347">
        <v>2886</v>
      </c>
      <c r="U151" s="1347">
        <v>3322</v>
      </c>
      <c r="V151" s="1347">
        <v>2599</v>
      </c>
      <c r="W151" s="1347">
        <v>1892</v>
      </c>
      <c r="X151" s="1347">
        <v>1472</v>
      </c>
      <c r="Y151" s="1347">
        <v>765</v>
      </c>
      <c r="Z151" s="1347">
        <v>246</v>
      </c>
      <c r="AA151" s="1347">
        <v>40</v>
      </c>
      <c r="AB151" s="1347">
        <v>4424</v>
      </c>
      <c r="AC151" s="1347">
        <v>20752</v>
      </c>
      <c r="AD151" s="1347">
        <v>13222</v>
      </c>
      <c r="AE151" s="1347">
        <v>7014</v>
      </c>
      <c r="AF151" s="1347">
        <v>2523</v>
      </c>
      <c r="AG151" s="1347">
        <v>21837</v>
      </c>
      <c r="AH151" s="2762">
        <v>11.521430000000001</v>
      </c>
      <c r="AI151" s="2762">
        <v>54.04448</v>
      </c>
      <c r="AJ151" s="2762">
        <v>34.434089999999998</v>
      </c>
      <c r="AK151" s="2762">
        <v>40.757330000000003</v>
      </c>
      <c r="AL151" s="2762">
        <v>18.266580000000001</v>
      </c>
      <c r="AM151" s="2762">
        <v>6.5706499999999997</v>
      </c>
      <c r="AN151" s="2762">
        <v>0.10417</v>
      </c>
      <c r="AO151" s="2762">
        <v>56.870150000000002</v>
      </c>
      <c r="AP151" s="2762">
        <v>50.415280000000003</v>
      </c>
      <c r="AQ151" s="2762">
        <v>52.410649999999997</v>
      </c>
    </row>
    <row r="152" spans="1:43">
      <c r="A152">
        <v>5299</v>
      </c>
      <c r="B152">
        <v>3</v>
      </c>
      <c r="C152">
        <v>28301</v>
      </c>
      <c r="D152">
        <v>3</v>
      </c>
      <c r="E152" s="97" t="s">
        <v>35</v>
      </c>
      <c r="F152" s="1347">
        <v>15705</v>
      </c>
      <c r="G152" s="1347">
        <v>404</v>
      </c>
      <c r="H152" s="1347">
        <v>653</v>
      </c>
      <c r="I152" s="1347">
        <v>828</v>
      </c>
      <c r="J152" s="1347">
        <v>858</v>
      </c>
      <c r="K152" s="1347">
        <v>589</v>
      </c>
      <c r="L152" s="1347">
        <v>411</v>
      </c>
      <c r="M152" s="1347">
        <v>517</v>
      </c>
      <c r="N152" s="1347">
        <v>739</v>
      </c>
      <c r="O152" s="1347">
        <v>1015</v>
      </c>
      <c r="P152" s="1347">
        <v>1243</v>
      </c>
      <c r="Q152" s="1347">
        <v>1121</v>
      </c>
      <c r="R152" s="1347">
        <v>1059</v>
      </c>
      <c r="S152" s="1347">
        <v>1102</v>
      </c>
      <c r="T152" s="1347">
        <v>1225</v>
      </c>
      <c r="U152" s="1347">
        <v>1300</v>
      </c>
      <c r="V152" s="1347">
        <v>947</v>
      </c>
      <c r="W152" s="1347">
        <v>651</v>
      </c>
      <c r="X152" s="1347">
        <v>526</v>
      </c>
      <c r="Y152" s="1347">
        <v>378</v>
      </c>
      <c r="Z152" s="1347">
        <v>109</v>
      </c>
      <c r="AA152" s="1347">
        <v>30</v>
      </c>
      <c r="AB152" s="1347">
        <v>1885</v>
      </c>
      <c r="AC152" s="1347">
        <v>8654</v>
      </c>
      <c r="AD152" s="1347">
        <v>5166</v>
      </c>
      <c r="AE152" s="1347">
        <v>2641</v>
      </c>
      <c r="AF152" s="1347">
        <v>1043</v>
      </c>
      <c r="AG152" s="1347">
        <v>9021</v>
      </c>
      <c r="AH152" s="2762">
        <v>12.002549999999999</v>
      </c>
      <c r="AI152" s="2762">
        <v>55.103470000000002</v>
      </c>
      <c r="AJ152" s="2762">
        <v>32.893979999999999</v>
      </c>
      <c r="AK152" s="2762">
        <v>39.91086</v>
      </c>
      <c r="AL152" s="2762">
        <v>16.816299999999998</v>
      </c>
      <c r="AM152" s="2762">
        <v>6.6412000000000004</v>
      </c>
      <c r="AN152" s="2762">
        <v>0.19102</v>
      </c>
      <c r="AO152" s="2762">
        <v>57.440309999999997</v>
      </c>
      <c r="AP152" s="2762">
        <v>50.275289999999998</v>
      </c>
      <c r="AQ152" s="2762">
        <v>52.404980000000002</v>
      </c>
    </row>
    <row r="153" spans="1:43">
      <c r="A153">
        <v>5300</v>
      </c>
      <c r="B153">
        <v>3</v>
      </c>
      <c r="C153">
        <v>28365</v>
      </c>
      <c r="D153">
        <v>3</v>
      </c>
      <c r="E153" s="97" t="s">
        <v>36</v>
      </c>
      <c r="F153" s="1347">
        <v>9950</v>
      </c>
      <c r="G153" s="1347">
        <v>205</v>
      </c>
      <c r="H153" s="1347">
        <v>345</v>
      </c>
      <c r="I153" s="1347">
        <v>410</v>
      </c>
      <c r="J153" s="1347">
        <v>396</v>
      </c>
      <c r="K153" s="1347">
        <v>296</v>
      </c>
      <c r="L153" s="1347">
        <v>284</v>
      </c>
      <c r="M153" s="1347">
        <v>303</v>
      </c>
      <c r="N153" s="1347">
        <v>424</v>
      </c>
      <c r="O153" s="1347">
        <v>479</v>
      </c>
      <c r="P153" s="1347">
        <v>673</v>
      </c>
      <c r="Q153" s="1347">
        <v>607</v>
      </c>
      <c r="R153" s="1347">
        <v>690</v>
      </c>
      <c r="S153" s="1347">
        <v>705</v>
      </c>
      <c r="T153" s="1347">
        <v>777</v>
      </c>
      <c r="U153" s="1347">
        <v>889</v>
      </c>
      <c r="V153" s="1347">
        <v>748</v>
      </c>
      <c r="W153" s="1347">
        <v>689</v>
      </c>
      <c r="X153" s="1347">
        <v>518</v>
      </c>
      <c r="Y153" s="1347">
        <v>337</v>
      </c>
      <c r="Z153" s="1347">
        <v>141</v>
      </c>
      <c r="AA153" s="1347">
        <v>34</v>
      </c>
      <c r="AB153" s="1347">
        <v>960</v>
      </c>
      <c r="AC153" s="1347">
        <v>4857</v>
      </c>
      <c r="AD153" s="1347">
        <v>4133</v>
      </c>
      <c r="AE153" s="1347">
        <v>2467</v>
      </c>
      <c r="AF153" s="1347">
        <v>1030</v>
      </c>
      <c r="AG153" s="1347">
        <v>5238</v>
      </c>
      <c r="AH153" s="2762">
        <v>9.6482399999999995</v>
      </c>
      <c r="AI153" s="2762">
        <v>48.814070000000001</v>
      </c>
      <c r="AJ153" s="2762">
        <v>41.537689999999998</v>
      </c>
      <c r="AK153" s="2762">
        <v>48.62312</v>
      </c>
      <c r="AL153" s="2762">
        <v>24.793970000000002</v>
      </c>
      <c r="AM153" s="2762">
        <v>10.351760000000001</v>
      </c>
      <c r="AN153" s="2762">
        <v>0.34171000000000001</v>
      </c>
      <c r="AO153" s="2762">
        <v>52.643219999999999</v>
      </c>
      <c r="AP153" s="2762">
        <v>55.135379999999998</v>
      </c>
      <c r="AQ153" s="2762">
        <v>59.086669999999998</v>
      </c>
    </row>
    <row r="154" spans="1:43">
      <c r="A154">
        <v>5301</v>
      </c>
      <c r="B154">
        <v>3</v>
      </c>
      <c r="C154">
        <v>28381</v>
      </c>
      <c r="D154">
        <v>3</v>
      </c>
      <c r="E154" s="97" t="s">
        <v>37</v>
      </c>
      <c r="F154" s="1347">
        <v>15493</v>
      </c>
      <c r="G154" s="1347">
        <v>527</v>
      </c>
      <c r="H154" s="1347">
        <v>657</v>
      </c>
      <c r="I154" s="1347">
        <v>636</v>
      </c>
      <c r="J154" s="1347">
        <v>698</v>
      </c>
      <c r="K154" s="1347">
        <v>589</v>
      </c>
      <c r="L154" s="1347">
        <v>555</v>
      </c>
      <c r="M154" s="1347">
        <v>683</v>
      </c>
      <c r="N154" s="1347">
        <v>845</v>
      </c>
      <c r="O154" s="1347">
        <v>987</v>
      </c>
      <c r="P154" s="1347">
        <v>1141</v>
      </c>
      <c r="Q154" s="1347">
        <v>961</v>
      </c>
      <c r="R154" s="1347">
        <v>891</v>
      </c>
      <c r="S154" s="1347">
        <v>948</v>
      </c>
      <c r="T154" s="1347">
        <v>1233</v>
      </c>
      <c r="U154" s="1347">
        <v>1504</v>
      </c>
      <c r="V154" s="1347">
        <v>1095</v>
      </c>
      <c r="W154" s="1347">
        <v>724</v>
      </c>
      <c r="X154" s="1347">
        <v>491</v>
      </c>
      <c r="Y154" s="1347">
        <v>257</v>
      </c>
      <c r="Z154" s="1347">
        <v>65</v>
      </c>
      <c r="AA154" s="1347">
        <v>6</v>
      </c>
      <c r="AB154" s="1347">
        <v>1820</v>
      </c>
      <c r="AC154" s="1347">
        <v>8298</v>
      </c>
      <c r="AD154" s="1347">
        <v>5375</v>
      </c>
      <c r="AE154" s="1347">
        <v>2638</v>
      </c>
      <c r="AF154" s="1347">
        <v>819</v>
      </c>
      <c r="AG154" s="1347">
        <v>8833</v>
      </c>
      <c r="AH154" s="2762">
        <v>11.74724</v>
      </c>
      <c r="AI154" s="2762">
        <v>53.559669999999997</v>
      </c>
      <c r="AJ154" s="2762">
        <v>34.693089999999998</v>
      </c>
      <c r="AK154" s="2762">
        <v>40.811979999999998</v>
      </c>
      <c r="AL154" s="2762">
        <v>17.02704</v>
      </c>
      <c r="AM154" s="2762">
        <v>5.2862600000000004</v>
      </c>
      <c r="AN154" s="2762">
        <v>3.8730000000000001E-2</v>
      </c>
      <c r="AO154" s="2762">
        <v>57.012839999999997</v>
      </c>
      <c r="AP154" s="2762">
        <v>50.10866</v>
      </c>
      <c r="AQ154" s="2762">
        <v>51.988149999999997</v>
      </c>
    </row>
    <row r="155" spans="1:43">
      <c r="A155">
        <v>5302</v>
      </c>
      <c r="B155">
        <v>3</v>
      </c>
      <c r="C155">
        <v>28382</v>
      </c>
      <c r="D155">
        <v>3</v>
      </c>
      <c r="E155" s="97" t="s">
        <v>38</v>
      </c>
      <c r="F155" s="1347">
        <v>17272</v>
      </c>
      <c r="G155" s="1347">
        <v>712</v>
      </c>
      <c r="H155" s="1347">
        <v>848</v>
      </c>
      <c r="I155" s="1347">
        <v>792</v>
      </c>
      <c r="J155" s="1347">
        <v>778</v>
      </c>
      <c r="K155" s="1347">
        <v>793</v>
      </c>
      <c r="L155" s="1347">
        <v>761</v>
      </c>
      <c r="M155" s="1347">
        <v>834</v>
      </c>
      <c r="N155" s="1347">
        <v>1012</v>
      </c>
      <c r="O155" s="1347">
        <v>1173</v>
      </c>
      <c r="P155" s="1347">
        <v>1340</v>
      </c>
      <c r="Q155" s="1347">
        <v>1128</v>
      </c>
      <c r="R155" s="1347">
        <v>977</v>
      </c>
      <c r="S155" s="1347">
        <v>958</v>
      </c>
      <c r="T155" s="1347">
        <v>1130</v>
      </c>
      <c r="U155" s="1347">
        <v>1425</v>
      </c>
      <c r="V155" s="1347">
        <v>1124</v>
      </c>
      <c r="W155" s="1347">
        <v>704</v>
      </c>
      <c r="X155" s="1347">
        <v>507</v>
      </c>
      <c r="Y155" s="1347">
        <v>222</v>
      </c>
      <c r="Z155" s="1347">
        <v>49</v>
      </c>
      <c r="AA155" s="1347">
        <v>5</v>
      </c>
      <c r="AB155" s="1347">
        <v>2352</v>
      </c>
      <c r="AC155" s="1347">
        <v>9754</v>
      </c>
      <c r="AD155" s="1347">
        <v>5166</v>
      </c>
      <c r="AE155" s="1347">
        <v>2611</v>
      </c>
      <c r="AF155" s="1347">
        <v>783</v>
      </c>
      <c r="AG155" s="1347">
        <v>10106</v>
      </c>
      <c r="AH155" s="2762">
        <v>13.617419999999999</v>
      </c>
      <c r="AI155" s="2762">
        <v>56.472900000000003</v>
      </c>
      <c r="AJ155" s="2762">
        <v>29.909680000000002</v>
      </c>
      <c r="AK155" s="2762">
        <v>35.456229999999998</v>
      </c>
      <c r="AL155" s="2762">
        <v>15.116949999999999</v>
      </c>
      <c r="AM155" s="2762">
        <v>4.5333500000000004</v>
      </c>
      <c r="AN155" s="2762">
        <v>2.895E-2</v>
      </c>
      <c r="AO155" s="2762">
        <v>58.51088</v>
      </c>
      <c r="AP155" s="2762">
        <v>47.404989999999998</v>
      </c>
      <c r="AQ155" s="2762">
        <v>48.329410000000003</v>
      </c>
    </row>
    <row r="156" spans="1:43">
      <c r="A156">
        <v>5303</v>
      </c>
      <c r="B156">
        <v>3</v>
      </c>
      <c r="C156">
        <v>28442</v>
      </c>
      <c r="D156">
        <v>3</v>
      </c>
      <c r="E156" s="97" t="s">
        <v>39</v>
      </c>
      <c r="F156" s="1347">
        <v>5749</v>
      </c>
      <c r="G156" s="1347">
        <v>128</v>
      </c>
      <c r="H156" s="1347">
        <v>198</v>
      </c>
      <c r="I156" s="1347">
        <v>227</v>
      </c>
      <c r="J156" s="1347">
        <v>235</v>
      </c>
      <c r="K156" s="1347">
        <v>191</v>
      </c>
      <c r="L156" s="1347">
        <v>172</v>
      </c>
      <c r="M156" s="1347">
        <v>212</v>
      </c>
      <c r="N156" s="1347">
        <v>262</v>
      </c>
      <c r="O156" s="1347">
        <v>296</v>
      </c>
      <c r="P156" s="1347">
        <v>359</v>
      </c>
      <c r="Q156" s="1347">
        <v>352</v>
      </c>
      <c r="R156" s="1347">
        <v>378</v>
      </c>
      <c r="S156" s="1347">
        <v>467</v>
      </c>
      <c r="T156" s="1347">
        <v>503</v>
      </c>
      <c r="U156" s="1347">
        <v>536</v>
      </c>
      <c r="V156" s="1347">
        <v>409</v>
      </c>
      <c r="W156" s="1347">
        <v>343</v>
      </c>
      <c r="X156" s="1347">
        <v>255</v>
      </c>
      <c r="Y156" s="1347">
        <v>164</v>
      </c>
      <c r="Z156" s="1347">
        <v>55</v>
      </c>
      <c r="AA156" s="1347">
        <v>7</v>
      </c>
      <c r="AB156" s="1347">
        <v>553</v>
      </c>
      <c r="AC156" s="1347">
        <v>2924</v>
      </c>
      <c r="AD156" s="1347">
        <v>2272</v>
      </c>
      <c r="AE156" s="1347">
        <v>1233</v>
      </c>
      <c r="AF156" s="1347">
        <v>481</v>
      </c>
      <c r="AG156" s="1347">
        <v>3192</v>
      </c>
      <c r="AH156" s="2762">
        <v>9.6190599999999993</v>
      </c>
      <c r="AI156" s="2762">
        <v>50.861020000000003</v>
      </c>
      <c r="AJ156" s="2762">
        <v>39.519919999999999</v>
      </c>
      <c r="AK156" s="2762">
        <v>47.643070000000002</v>
      </c>
      <c r="AL156" s="2762">
        <v>21.447209999999998</v>
      </c>
      <c r="AM156" s="2762">
        <v>8.3666699999999992</v>
      </c>
      <c r="AN156" s="2762">
        <v>0.12175999999999999</v>
      </c>
      <c r="AO156" s="2762">
        <v>55.5227</v>
      </c>
      <c r="AP156" s="2762">
        <v>53.890149999999998</v>
      </c>
      <c r="AQ156" s="2762">
        <v>58.147889999999997</v>
      </c>
    </row>
    <row r="157" spans="1:43">
      <c r="A157">
        <v>5304</v>
      </c>
      <c r="B157">
        <v>3</v>
      </c>
      <c r="C157">
        <v>28443</v>
      </c>
      <c r="D157">
        <v>3</v>
      </c>
      <c r="E157" s="97" t="s">
        <v>40</v>
      </c>
      <c r="F157" s="1347">
        <v>9916</v>
      </c>
      <c r="G157" s="1347">
        <v>339</v>
      </c>
      <c r="H157" s="1347">
        <v>411</v>
      </c>
      <c r="I157" s="1347">
        <v>464</v>
      </c>
      <c r="J157" s="1347">
        <v>527</v>
      </c>
      <c r="K157" s="1347">
        <v>567</v>
      </c>
      <c r="L157" s="1347">
        <v>423</v>
      </c>
      <c r="M157" s="1347">
        <v>448</v>
      </c>
      <c r="N157" s="1347">
        <v>558</v>
      </c>
      <c r="O157" s="1347">
        <v>608</v>
      </c>
      <c r="P157" s="1347">
        <v>714</v>
      </c>
      <c r="Q157" s="1347">
        <v>560</v>
      </c>
      <c r="R157" s="1347">
        <v>554</v>
      </c>
      <c r="S157" s="1347">
        <v>586</v>
      </c>
      <c r="T157" s="1347">
        <v>692</v>
      </c>
      <c r="U157" s="1347">
        <v>798</v>
      </c>
      <c r="V157" s="1347">
        <v>607</v>
      </c>
      <c r="W157" s="1347">
        <v>444</v>
      </c>
      <c r="X157" s="1347">
        <v>354</v>
      </c>
      <c r="Y157" s="1347">
        <v>184</v>
      </c>
      <c r="Z157" s="1347">
        <v>70</v>
      </c>
      <c r="AA157" s="1347">
        <v>8</v>
      </c>
      <c r="AB157" s="1347">
        <v>1214</v>
      </c>
      <c r="AC157" s="1347">
        <v>5545</v>
      </c>
      <c r="AD157" s="1347">
        <v>3157</v>
      </c>
      <c r="AE157" s="1347">
        <v>1667</v>
      </c>
      <c r="AF157" s="1347">
        <v>616</v>
      </c>
      <c r="AG157" s="1347">
        <v>5710</v>
      </c>
      <c r="AH157" s="2762">
        <v>12.242839999999999</v>
      </c>
      <c r="AI157" s="2762">
        <v>55.919730000000001</v>
      </c>
      <c r="AJ157" s="2762">
        <v>31.837430000000001</v>
      </c>
      <c r="AK157" s="2762">
        <v>37.747079999999997</v>
      </c>
      <c r="AL157" s="2762">
        <v>16.811209999999999</v>
      </c>
      <c r="AM157" s="2762">
        <v>6.21218</v>
      </c>
      <c r="AN157" s="2762">
        <v>8.0680000000000002E-2</v>
      </c>
      <c r="AO157" s="2762">
        <v>57.5837</v>
      </c>
      <c r="AP157" s="2762">
        <v>48.415489999999998</v>
      </c>
      <c r="AQ157" s="2762">
        <v>49.262770000000003</v>
      </c>
    </row>
    <row r="158" spans="1:43">
      <c r="A158">
        <v>5305</v>
      </c>
      <c r="B158">
        <v>3</v>
      </c>
      <c r="C158">
        <v>28446</v>
      </c>
      <c r="D158">
        <v>3</v>
      </c>
      <c r="E158" s="97" t="s">
        <v>41</v>
      </c>
      <c r="F158" s="1347">
        <v>5658</v>
      </c>
      <c r="G158" s="1347">
        <v>163</v>
      </c>
      <c r="H158" s="1347">
        <v>165</v>
      </c>
      <c r="I158" s="1347">
        <v>259</v>
      </c>
      <c r="J158" s="1347">
        <v>240</v>
      </c>
      <c r="K158" s="1347">
        <v>188</v>
      </c>
      <c r="L158" s="1347">
        <v>178</v>
      </c>
      <c r="M158" s="1347">
        <v>178</v>
      </c>
      <c r="N158" s="1347">
        <v>238</v>
      </c>
      <c r="O158" s="1347">
        <v>290</v>
      </c>
      <c r="P158" s="1347">
        <v>345</v>
      </c>
      <c r="Q158" s="1347">
        <v>332</v>
      </c>
      <c r="R158" s="1347">
        <v>375</v>
      </c>
      <c r="S158" s="1347">
        <v>399</v>
      </c>
      <c r="T158" s="1347">
        <v>455</v>
      </c>
      <c r="U158" s="1347">
        <v>466</v>
      </c>
      <c r="V158" s="1347">
        <v>384</v>
      </c>
      <c r="W158" s="1347">
        <v>348</v>
      </c>
      <c r="X158" s="1347">
        <v>335</v>
      </c>
      <c r="Y158" s="1347">
        <v>223</v>
      </c>
      <c r="Z158" s="1347">
        <v>84</v>
      </c>
      <c r="AA158" s="1347">
        <v>13</v>
      </c>
      <c r="AB158" s="1347">
        <v>587</v>
      </c>
      <c r="AC158" s="1347">
        <v>2763</v>
      </c>
      <c r="AD158" s="1347">
        <v>2308</v>
      </c>
      <c r="AE158" s="1347">
        <v>1387</v>
      </c>
      <c r="AF158" s="1347">
        <v>655</v>
      </c>
      <c r="AG158" s="1347">
        <v>2978</v>
      </c>
      <c r="AH158" s="2762">
        <v>10.374689999999999</v>
      </c>
      <c r="AI158" s="2762">
        <v>48.833509999999997</v>
      </c>
      <c r="AJ158" s="2762">
        <v>40.791800000000002</v>
      </c>
      <c r="AK158" s="2762">
        <v>47.843760000000003</v>
      </c>
      <c r="AL158" s="2762">
        <v>24.513960000000001</v>
      </c>
      <c r="AM158" s="2762">
        <v>11.57653</v>
      </c>
      <c r="AN158" s="2762">
        <v>0.22975999999999999</v>
      </c>
      <c r="AO158" s="2762">
        <v>52.63344</v>
      </c>
      <c r="AP158" s="2762">
        <v>54.446620000000003</v>
      </c>
      <c r="AQ158" s="2762">
        <v>58.302630000000001</v>
      </c>
    </row>
    <row r="159" spans="1:43">
      <c r="A159">
        <v>5306</v>
      </c>
      <c r="B159">
        <v>3</v>
      </c>
      <c r="C159">
        <v>28464</v>
      </c>
      <c r="D159">
        <v>3</v>
      </c>
      <c r="E159" s="97" t="s">
        <v>42</v>
      </c>
      <c r="F159" s="1347">
        <v>17224</v>
      </c>
      <c r="G159" s="1347">
        <v>637</v>
      </c>
      <c r="H159" s="1347">
        <v>785</v>
      </c>
      <c r="I159" s="1347">
        <v>891</v>
      </c>
      <c r="J159" s="1347">
        <v>933</v>
      </c>
      <c r="K159" s="1347">
        <v>774</v>
      </c>
      <c r="L159" s="1347">
        <v>681</v>
      </c>
      <c r="M159" s="1347">
        <v>837</v>
      </c>
      <c r="N159" s="1347">
        <v>997</v>
      </c>
      <c r="O159" s="1347">
        <v>1198</v>
      </c>
      <c r="P159" s="1347">
        <v>1500</v>
      </c>
      <c r="Q159" s="1347">
        <v>1098</v>
      </c>
      <c r="R159" s="1347">
        <v>909</v>
      </c>
      <c r="S159" s="1347">
        <v>874</v>
      </c>
      <c r="T159" s="1347">
        <v>1205</v>
      </c>
      <c r="U159" s="1347">
        <v>1381</v>
      </c>
      <c r="V159" s="1347">
        <v>1053</v>
      </c>
      <c r="W159" s="1347">
        <v>645</v>
      </c>
      <c r="X159" s="1347">
        <v>482</v>
      </c>
      <c r="Y159" s="1347">
        <v>244</v>
      </c>
      <c r="Z159" s="1347">
        <v>87</v>
      </c>
      <c r="AA159" s="1347">
        <v>13</v>
      </c>
      <c r="AB159" s="1347">
        <v>2313</v>
      </c>
      <c r="AC159" s="1347">
        <v>9801</v>
      </c>
      <c r="AD159" s="1347">
        <v>5110</v>
      </c>
      <c r="AE159" s="1347">
        <v>2524</v>
      </c>
      <c r="AF159" s="1347">
        <v>826</v>
      </c>
      <c r="AG159" s="1347">
        <v>10073</v>
      </c>
      <c r="AH159" s="2762">
        <v>13.428940000000001</v>
      </c>
      <c r="AI159" s="2762">
        <v>56.90316</v>
      </c>
      <c r="AJ159" s="2762">
        <v>29.667909999999999</v>
      </c>
      <c r="AK159" s="2762">
        <v>34.742220000000003</v>
      </c>
      <c r="AL159" s="2762">
        <v>14.653969999999999</v>
      </c>
      <c r="AM159" s="2762">
        <v>4.7956300000000001</v>
      </c>
      <c r="AN159" s="2762">
        <v>7.5480000000000005E-2</v>
      </c>
      <c r="AO159" s="2762">
        <v>58.482349999999997</v>
      </c>
      <c r="AP159" s="2762">
        <v>47.19885</v>
      </c>
      <c r="AQ159" s="2762">
        <v>47.87086</v>
      </c>
    </row>
    <row r="160" spans="1:43">
      <c r="A160">
        <v>5307</v>
      </c>
      <c r="B160">
        <v>3</v>
      </c>
      <c r="C160">
        <v>28481</v>
      </c>
      <c r="D160">
        <v>3</v>
      </c>
      <c r="E160" s="97" t="s">
        <v>43</v>
      </c>
      <c r="F160" s="1347">
        <v>7162</v>
      </c>
      <c r="G160" s="1347">
        <v>138</v>
      </c>
      <c r="H160" s="1347">
        <v>201</v>
      </c>
      <c r="I160" s="1347">
        <v>246</v>
      </c>
      <c r="J160" s="1347">
        <v>295</v>
      </c>
      <c r="K160" s="1347">
        <v>208</v>
      </c>
      <c r="L160" s="1347">
        <v>192</v>
      </c>
      <c r="M160" s="1347">
        <v>230</v>
      </c>
      <c r="N160" s="1347">
        <v>290</v>
      </c>
      <c r="O160" s="1347">
        <v>379</v>
      </c>
      <c r="P160" s="1347">
        <v>454</v>
      </c>
      <c r="Q160" s="1347">
        <v>407</v>
      </c>
      <c r="R160" s="1347">
        <v>460</v>
      </c>
      <c r="S160" s="1347">
        <v>542</v>
      </c>
      <c r="T160" s="1347">
        <v>690</v>
      </c>
      <c r="U160" s="1347">
        <v>748</v>
      </c>
      <c r="V160" s="1347">
        <v>586</v>
      </c>
      <c r="W160" s="1347">
        <v>418</v>
      </c>
      <c r="X160" s="1347">
        <v>367</v>
      </c>
      <c r="Y160" s="1347">
        <v>235</v>
      </c>
      <c r="Z160" s="1347">
        <v>67</v>
      </c>
      <c r="AA160" s="1347">
        <v>9</v>
      </c>
      <c r="AB160" s="1347">
        <v>585</v>
      </c>
      <c r="AC160" s="1347">
        <v>3457</v>
      </c>
      <c r="AD160" s="1347">
        <v>3120</v>
      </c>
      <c r="AE160" s="1347">
        <v>1682</v>
      </c>
      <c r="AF160" s="1347">
        <v>678</v>
      </c>
      <c r="AG160" s="1347">
        <v>3852</v>
      </c>
      <c r="AH160" s="2762">
        <v>8.1681100000000004</v>
      </c>
      <c r="AI160" s="2762">
        <v>48.268639999999998</v>
      </c>
      <c r="AJ160" s="2762">
        <v>43.563249999999996</v>
      </c>
      <c r="AK160" s="2762">
        <v>51.130969999999998</v>
      </c>
      <c r="AL160" s="2762">
        <v>23.485060000000001</v>
      </c>
      <c r="AM160" s="2762">
        <v>9.4666300000000003</v>
      </c>
      <c r="AN160" s="2762">
        <v>0.12565999999999999</v>
      </c>
      <c r="AO160" s="2762">
        <v>53.783859999999997</v>
      </c>
      <c r="AP160" s="2762">
        <v>55.817509999999999</v>
      </c>
      <c r="AQ160" s="2762">
        <v>60.786409999999997</v>
      </c>
    </row>
    <row r="161" spans="1:43">
      <c r="A161">
        <v>5308</v>
      </c>
      <c r="B161">
        <v>3</v>
      </c>
      <c r="C161">
        <v>28501</v>
      </c>
      <c r="D161">
        <v>3</v>
      </c>
      <c r="E161" s="97" t="s">
        <v>44</v>
      </c>
      <c r="F161" s="1347">
        <v>8296</v>
      </c>
      <c r="G161" s="1347">
        <v>189</v>
      </c>
      <c r="H161" s="1347">
        <v>238</v>
      </c>
      <c r="I161" s="1347">
        <v>282</v>
      </c>
      <c r="J161" s="1347">
        <v>254</v>
      </c>
      <c r="K161" s="1347">
        <v>166</v>
      </c>
      <c r="L161" s="1347">
        <v>214</v>
      </c>
      <c r="M161" s="1347">
        <v>263</v>
      </c>
      <c r="N161" s="1347">
        <v>313</v>
      </c>
      <c r="O161" s="1347">
        <v>399</v>
      </c>
      <c r="P161" s="1347">
        <v>417</v>
      </c>
      <c r="Q161" s="1347">
        <v>436</v>
      </c>
      <c r="R161" s="1347">
        <v>546</v>
      </c>
      <c r="S161" s="1347">
        <v>658</v>
      </c>
      <c r="T161" s="1347">
        <v>747</v>
      </c>
      <c r="U161" s="1347">
        <v>748</v>
      </c>
      <c r="V161" s="1347">
        <v>604</v>
      </c>
      <c r="W161" s="1347">
        <v>626</v>
      </c>
      <c r="X161" s="1347">
        <v>599</v>
      </c>
      <c r="Y161" s="1347">
        <v>403</v>
      </c>
      <c r="Z161" s="1347">
        <v>166</v>
      </c>
      <c r="AA161" s="1347">
        <v>28</v>
      </c>
      <c r="AB161" s="1347">
        <v>709</v>
      </c>
      <c r="AC161" s="1347">
        <v>3666</v>
      </c>
      <c r="AD161" s="1347">
        <v>3921</v>
      </c>
      <c r="AE161" s="1347">
        <v>2426</v>
      </c>
      <c r="AF161" s="1347">
        <v>1196</v>
      </c>
      <c r="AG161" s="1347">
        <v>4159</v>
      </c>
      <c r="AH161" s="2762">
        <v>8.5462900000000008</v>
      </c>
      <c r="AI161" s="2762">
        <v>44.189970000000002</v>
      </c>
      <c r="AJ161" s="2762">
        <v>47.263739999999999</v>
      </c>
      <c r="AK161" s="2762">
        <v>55.195270000000001</v>
      </c>
      <c r="AL161" s="2762">
        <v>29.243010000000002</v>
      </c>
      <c r="AM161" s="2762">
        <v>14.416589999999999</v>
      </c>
      <c r="AN161" s="2762">
        <v>0.33750999999999998</v>
      </c>
      <c r="AO161" s="2762">
        <v>50.13259</v>
      </c>
      <c r="AP161" s="2762">
        <v>58.346670000000003</v>
      </c>
      <c r="AQ161" s="2762">
        <v>63.341090000000001</v>
      </c>
    </row>
    <row r="162" spans="1:43">
      <c r="A162">
        <v>5309</v>
      </c>
      <c r="B162">
        <v>3</v>
      </c>
      <c r="C162">
        <v>28585</v>
      </c>
      <c r="D162">
        <v>3</v>
      </c>
      <c r="E162" s="97" t="s">
        <v>45</v>
      </c>
      <c r="F162" s="1347">
        <v>8428</v>
      </c>
      <c r="G162" s="1347">
        <v>217</v>
      </c>
      <c r="H162" s="1347">
        <v>273</v>
      </c>
      <c r="I162" s="1347">
        <v>331</v>
      </c>
      <c r="J162" s="1347">
        <v>310</v>
      </c>
      <c r="K162" s="1347">
        <v>152</v>
      </c>
      <c r="L162" s="1347">
        <v>208</v>
      </c>
      <c r="M162" s="1347">
        <v>262</v>
      </c>
      <c r="N162" s="1347">
        <v>303</v>
      </c>
      <c r="O162" s="1347">
        <v>393</v>
      </c>
      <c r="P162" s="1347">
        <v>475</v>
      </c>
      <c r="Q162" s="1347">
        <v>478</v>
      </c>
      <c r="R162" s="1347">
        <v>580</v>
      </c>
      <c r="S162" s="1347">
        <v>675</v>
      </c>
      <c r="T162" s="1347">
        <v>675</v>
      </c>
      <c r="U162" s="1347">
        <v>743</v>
      </c>
      <c r="V162" s="1347">
        <v>703</v>
      </c>
      <c r="W162" s="1347">
        <v>637</v>
      </c>
      <c r="X162" s="1347">
        <v>555</v>
      </c>
      <c r="Y162" s="1347">
        <v>324</v>
      </c>
      <c r="Z162" s="1347">
        <v>113</v>
      </c>
      <c r="AA162" s="1347">
        <v>21</v>
      </c>
      <c r="AB162" s="1347">
        <v>821</v>
      </c>
      <c r="AC162" s="1347">
        <v>3836</v>
      </c>
      <c r="AD162" s="1347">
        <v>3771</v>
      </c>
      <c r="AE162" s="1347">
        <v>2353</v>
      </c>
      <c r="AF162" s="1347">
        <v>1013</v>
      </c>
      <c r="AG162" s="1347">
        <v>4201</v>
      </c>
      <c r="AH162" s="2762">
        <v>9.7413399999999992</v>
      </c>
      <c r="AI162" s="2762">
        <v>45.514949999999999</v>
      </c>
      <c r="AJ162" s="2762">
        <v>44.74371</v>
      </c>
      <c r="AK162" s="2762">
        <v>52.75273</v>
      </c>
      <c r="AL162" s="2762">
        <v>27.918839999999999</v>
      </c>
      <c r="AM162" s="2762">
        <v>12.01946</v>
      </c>
      <c r="AN162" s="2762">
        <v>0.24917</v>
      </c>
      <c r="AO162" s="2762">
        <v>49.845750000000002</v>
      </c>
      <c r="AP162" s="2762">
        <v>56.859870000000001</v>
      </c>
      <c r="AQ162" s="2762">
        <v>61.694659999999999</v>
      </c>
    </row>
    <row r="163" spans="1:43">
      <c r="A163">
        <v>5310</v>
      </c>
      <c r="B163">
        <v>3</v>
      </c>
      <c r="C163">
        <v>28586</v>
      </c>
      <c r="D163">
        <v>3</v>
      </c>
      <c r="E163" s="102" t="s">
        <v>46</v>
      </c>
      <c r="F163" s="1347">
        <v>7016</v>
      </c>
      <c r="G163" s="1347">
        <v>170</v>
      </c>
      <c r="H163" s="1347">
        <v>227</v>
      </c>
      <c r="I163" s="1347">
        <v>290</v>
      </c>
      <c r="J163" s="1347">
        <v>229</v>
      </c>
      <c r="K163" s="1347">
        <v>105</v>
      </c>
      <c r="L163" s="1347">
        <v>158</v>
      </c>
      <c r="M163" s="1347">
        <v>220</v>
      </c>
      <c r="N163" s="1347">
        <v>297</v>
      </c>
      <c r="O163" s="1347">
        <v>354</v>
      </c>
      <c r="P163" s="1347">
        <v>374</v>
      </c>
      <c r="Q163" s="1347">
        <v>373</v>
      </c>
      <c r="R163" s="1347">
        <v>470</v>
      </c>
      <c r="S163" s="1347">
        <v>555</v>
      </c>
      <c r="T163" s="1347">
        <v>645</v>
      </c>
      <c r="U163" s="1347">
        <v>641</v>
      </c>
      <c r="V163" s="1347">
        <v>524</v>
      </c>
      <c r="W163" s="1347">
        <v>497</v>
      </c>
      <c r="X163" s="1347">
        <v>470</v>
      </c>
      <c r="Y163" s="1347">
        <v>309</v>
      </c>
      <c r="Z163" s="1347">
        <v>88</v>
      </c>
      <c r="AA163" s="1347">
        <v>20</v>
      </c>
      <c r="AB163" s="1347">
        <v>687</v>
      </c>
      <c r="AC163" s="1347">
        <v>3135</v>
      </c>
      <c r="AD163" s="1347">
        <v>3194</v>
      </c>
      <c r="AE163" s="1347">
        <v>1908</v>
      </c>
      <c r="AF163" s="1347">
        <v>887</v>
      </c>
      <c r="AG163" s="1347">
        <v>3551</v>
      </c>
      <c r="AH163" s="2762">
        <v>9.7919</v>
      </c>
      <c r="AI163" s="2762">
        <v>44.683579999999999</v>
      </c>
      <c r="AJ163" s="2762">
        <v>45.524520000000003</v>
      </c>
      <c r="AK163" s="2762">
        <v>53.435009999999998</v>
      </c>
      <c r="AL163" s="2762">
        <v>27.194980000000001</v>
      </c>
      <c r="AM163" s="2762">
        <v>12.642530000000001</v>
      </c>
      <c r="AN163" s="2762">
        <v>0.28505999999999998</v>
      </c>
      <c r="AO163" s="2762">
        <v>50.612879999999997</v>
      </c>
      <c r="AP163" s="2762">
        <v>57.120440000000002</v>
      </c>
      <c r="AQ163" s="2762">
        <v>62.186920000000001</v>
      </c>
    </row>
    <row r="165" spans="1:43">
      <c r="D165" s="1759" t="s">
        <v>1161</v>
      </c>
      <c r="AB165" s="478"/>
      <c r="AC165" s="478"/>
      <c r="AD165" s="478"/>
      <c r="AE165" s="478"/>
      <c r="AF165" s="478"/>
      <c r="AG165" s="478" t="s">
        <v>1859</v>
      </c>
      <c r="AH165" s="478"/>
      <c r="AI165" s="478"/>
      <c r="AJ165" s="478"/>
    </row>
    <row r="166" spans="1:43" ht="26.25" customHeight="1">
      <c r="B166" s="1760"/>
      <c r="D166" s="3107" t="s">
        <v>928</v>
      </c>
      <c r="E166" s="3108"/>
      <c r="F166" s="2763" t="s">
        <v>1701</v>
      </c>
      <c r="G166" s="2764" t="s">
        <v>1198</v>
      </c>
      <c r="H166" s="2764" t="s">
        <v>1199</v>
      </c>
      <c r="I166" s="2764" t="s">
        <v>1200</v>
      </c>
      <c r="J166" s="2764" t="s">
        <v>1201</v>
      </c>
      <c r="K166" s="2764" t="s">
        <v>1202</v>
      </c>
      <c r="L166" s="2764" t="s">
        <v>1203</v>
      </c>
      <c r="M166" s="2764" t="s">
        <v>1204</v>
      </c>
      <c r="N166" s="2764" t="s">
        <v>1205</v>
      </c>
      <c r="O166" s="2764" t="s">
        <v>1448</v>
      </c>
      <c r="P166" s="2764" t="s">
        <v>1207</v>
      </c>
      <c r="Q166" s="2764" t="s">
        <v>1208</v>
      </c>
      <c r="R166" s="2764" t="s">
        <v>1209</v>
      </c>
      <c r="S166" s="2764" t="s">
        <v>1210</v>
      </c>
      <c r="T166" s="2764" t="s">
        <v>1211</v>
      </c>
      <c r="U166" s="2764" t="s">
        <v>1212</v>
      </c>
      <c r="V166" s="2764" t="s">
        <v>1213</v>
      </c>
      <c r="W166" s="2764" t="s">
        <v>1214</v>
      </c>
      <c r="X166" s="2764" t="s">
        <v>1215</v>
      </c>
      <c r="Y166" s="2764" t="s">
        <v>1449</v>
      </c>
      <c r="Z166" s="2764" t="s">
        <v>1450</v>
      </c>
      <c r="AA166" s="2765" t="s">
        <v>1065</v>
      </c>
      <c r="AB166" s="2916" t="s">
        <v>1069</v>
      </c>
      <c r="AC166" s="2916" t="s">
        <v>1070</v>
      </c>
      <c r="AD166" s="2916" t="s">
        <v>327</v>
      </c>
      <c r="AE166" s="2763" t="s">
        <v>1071</v>
      </c>
      <c r="AF166" s="2764" t="s">
        <v>1072</v>
      </c>
      <c r="AG166" s="2764" t="s">
        <v>1858</v>
      </c>
      <c r="AH166" s="2679" t="s">
        <v>1860</v>
      </c>
      <c r="AI166" s="2679" t="s">
        <v>1861</v>
      </c>
      <c r="AJ166" s="2679" t="s">
        <v>1862</v>
      </c>
      <c r="AK166" s="2761"/>
      <c r="AL166" s="2761"/>
      <c r="AM166" s="2761"/>
      <c r="AN166" s="2761"/>
      <c r="AO166" s="2761"/>
    </row>
    <row r="167" spans="1:43">
      <c r="D167" s="2717" t="s">
        <v>506</v>
      </c>
      <c r="E167" s="2718" t="s">
        <v>405</v>
      </c>
      <c r="F167" s="2704">
        <f>F170+F173+F176+F179+F182+F185+F188+F191+F194+F197</f>
        <v>5465002</v>
      </c>
      <c r="G167" s="2704">
        <f t="shared" ref="G167:AG167" si="0">G170+G173+G176+G179+G182+G185+G188+G191+G194+G197</f>
        <v>198522</v>
      </c>
      <c r="H167" s="2704">
        <f t="shared" si="0"/>
        <v>227081</v>
      </c>
      <c r="I167" s="2704">
        <f t="shared" si="0"/>
        <v>240908</v>
      </c>
      <c r="J167" s="2704">
        <f t="shared" si="0"/>
        <v>254119</v>
      </c>
      <c r="K167" s="2704">
        <f t="shared" si="0"/>
        <v>264410</v>
      </c>
      <c r="L167" s="2704">
        <f t="shared" si="0"/>
        <v>250579</v>
      </c>
      <c r="M167" s="2704">
        <f t="shared" si="0"/>
        <v>271081</v>
      </c>
      <c r="N167" s="2704">
        <f t="shared" si="0"/>
        <v>307660</v>
      </c>
      <c r="O167" s="2704">
        <f t="shared" si="0"/>
        <v>355605</v>
      </c>
      <c r="P167" s="2704">
        <f t="shared" si="0"/>
        <v>435266</v>
      </c>
      <c r="Q167" s="2704">
        <f t="shared" si="0"/>
        <v>387088</v>
      </c>
      <c r="R167" s="2704">
        <f t="shared" si="0"/>
        <v>349503</v>
      </c>
      <c r="S167" s="2704">
        <f t="shared" si="0"/>
        <v>321781</v>
      </c>
      <c r="T167" s="2704">
        <f t="shared" si="0"/>
        <v>355498</v>
      </c>
      <c r="U167" s="2704">
        <f t="shared" si="0"/>
        <v>415260</v>
      </c>
      <c r="V167" s="2704">
        <f t="shared" si="0"/>
        <v>325082</v>
      </c>
      <c r="W167" s="2704">
        <f t="shared" si="0"/>
        <v>238434</v>
      </c>
      <c r="X167" s="2704">
        <f t="shared" si="0"/>
        <v>164785</v>
      </c>
      <c r="Y167" s="2704">
        <f t="shared" si="0"/>
        <v>77630</v>
      </c>
      <c r="Z167" s="2704">
        <f t="shared" si="0"/>
        <v>21314</v>
      </c>
      <c r="AA167" s="2704">
        <f t="shared" si="0"/>
        <v>3396</v>
      </c>
      <c r="AB167" s="1043">
        <f t="shared" si="0"/>
        <v>666511</v>
      </c>
      <c r="AC167" s="1941">
        <f t="shared" si="0"/>
        <v>3197092</v>
      </c>
      <c r="AD167" s="2888">
        <f t="shared" si="0"/>
        <v>1601399</v>
      </c>
      <c r="AE167" s="1941">
        <f t="shared" si="0"/>
        <v>830641</v>
      </c>
      <c r="AF167" s="1941">
        <f t="shared" si="0"/>
        <v>267125</v>
      </c>
      <c r="AG167" s="2888">
        <f t="shared" si="0"/>
        <v>3298471</v>
      </c>
      <c r="AH167" s="2889">
        <f>AB167/$F167*100</f>
        <v>12.19598821738766</v>
      </c>
      <c r="AI167" s="1950">
        <f t="shared" ref="AI167:AJ167" si="1">AC167/$F167*100</f>
        <v>58.501204574124586</v>
      </c>
      <c r="AJ167" s="2794">
        <f t="shared" si="1"/>
        <v>29.302807208487756</v>
      </c>
      <c r="AK167" s="1764"/>
      <c r="AL167" s="1764"/>
      <c r="AM167" s="1764"/>
      <c r="AN167" s="1764"/>
      <c r="AO167" s="1764"/>
    </row>
    <row r="168" spans="1:43">
      <c r="D168" s="2719" t="s">
        <v>331</v>
      </c>
      <c r="E168" s="2720" t="s">
        <v>377</v>
      </c>
      <c r="F168" s="1348">
        <f t="shared" ref="F168:F169" si="2">F171+F174+F177+F180+F183+F186+F189+F192+F195+F198</f>
        <v>2599756</v>
      </c>
      <c r="G168" s="1348">
        <f t="shared" ref="G168:AG168" si="3">G171+G174+G177+G180+G183+G186+G189+G192+G195+G198</f>
        <v>101700</v>
      </c>
      <c r="H168" s="1348">
        <f t="shared" si="3"/>
        <v>116394</v>
      </c>
      <c r="I168" s="1348">
        <f t="shared" si="3"/>
        <v>123424</v>
      </c>
      <c r="J168" s="1348">
        <f t="shared" si="3"/>
        <v>129150</v>
      </c>
      <c r="K168" s="1348">
        <f t="shared" si="3"/>
        <v>130036</v>
      </c>
      <c r="L168" s="1348">
        <f t="shared" si="3"/>
        <v>124973</v>
      </c>
      <c r="M168" s="1348">
        <f t="shared" si="3"/>
        <v>135537</v>
      </c>
      <c r="N168" s="1348">
        <f t="shared" si="3"/>
        <v>151543</v>
      </c>
      <c r="O168" s="1348">
        <f t="shared" si="3"/>
        <v>174105</v>
      </c>
      <c r="P168" s="1348">
        <f t="shared" si="3"/>
        <v>213153</v>
      </c>
      <c r="Q168" s="1348">
        <f t="shared" si="3"/>
        <v>188226</v>
      </c>
      <c r="R168" s="1348">
        <f t="shared" si="3"/>
        <v>168621</v>
      </c>
      <c r="S168" s="1348">
        <f t="shared" si="3"/>
        <v>154711</v>
      </c>
      <c r="T168" s="1348">
        <f t="shared" si="3"/>
        <v>169343</v>
      </c>
      <c r="U168" s="1348">
        <f t="shared" si="3"/>
        <v>193473</v>
      </c>
      <c r="V168" s="1348">
        <f t="shared" si="3"/>
        <v>143495</v>
      </c>
      <c r="W168" s="1348">
        <f t="shared" si="3"/>
        <v>98052</v>
      </c>
      <c r="X168" s="1348">
        <f t="shared" si="3"/>
        <v>57873</v>
      </c>
      <c r="Y168" s="1348">
        <f t="shared" si="3"/>
        <v>21512</v>
      </c>
      <c r="Z168" s="1348">
        <f t="shared" si="3"/>
        <v>4042</v>
      </c>
      <c r="AA168" s="1348">
        <f t="shared" si="3"/>
        <v>393</v>
      </c>
      <c r="AB168" s="1042">
        <f t="shared" si="3"/>
        <v>341518</v>
      </c>
      <c r="AC168" s="1942">
        <f t="shared" si="3"/>
        <v>1570055</v>
      </c>
      <c r="AD168" s="2890">
        <f t="shared" si="3"/>
        <v>688183</v>
      </c>
      <c r="AE168" s="1942">
        <f t="shared" si="3"/>
        <v>325367</v>
      </c>
      <c r="AF168" s="1942">
        <f t="shared" si="3"/>
        <v>83820</v>
      </c>
      <c r="AG168" s="2890">
        <f t="shared" si="3"/>
        <v>1610248</v>
      </c>
      <c r="AH168" s="2891">
        <f t="shared" ref="AH168:AH199" si="4">AB168/$F168*100</f>
        <v>13.136540506109034</v>
      </c>
      <c r="AI168" s="1951">
        <f t="shared" ref="AI168:AI199" si="5">AC168/$F168*100</f>
        <v>60.392398363538732</v>
      </c>
      <c r="AJ168" s="2795">
        <f t="shared" ref="AJ168:AJ199" si="6">AD168/$F168*100</f>
        <v>26.471061130352229</v>
      </c>
      <c r="AK168" s="1764"/>
      <c r="AL168" s="1764"/>
      <c r="AM168" s="1764"/>
      <c r="AN168" s="1764"/>
      <c r="AO168" s="1764"/>
    </row>
    <row r="169" spans="1:43">
      <c r="D169" s="2721" t="s">
        <v>331</v>
      </c>
      <c r="E169" s="2722" t="s">
        <v>375</v>
      </c>
      <c r="F169" s="2707">
        <f t="shared" si="2"/>
        <v>2865246</v>
      </c>
      <c r="G169" s="2707">
        <f t="shared" ref="G169:AG169" si="7">G172+G175+G178+G181+G184+G187+G190+G193+G196+G199</f>
        <v>96822</v>
      </c>
      <c r="H169" s="2707">
        <f t="shared" si="7"/>
        <v>110687</v>
      </c>
      <c r="I169" s="2707">
        <f t="shared" si="7"/>
        <v>117484</v>
      </c>
      <c r="J169" s="2707">
        <f t="shared" si="7"/>
        <v>124969</v>
      </c>
      <c r="K169" s="2707">
        <f t="shared" si="7"/>
        <v>134374</v>
      </c>
      <c r="L169" s="2707">
        <f t="shared" si="7"/>
        <v>125606</v>
      </c>
      <c r="M169" s="2707">
        <f t="shared" si="7"/>
        <v>135544</v>
      </c>
      <c r="N169" s="2707">
        <f t="shared" si="7"/>
        <v>156117</v>
      </c>
      <c r="O169" s="2707">
        <f t="shared" si="7"/>
        <v>181500</v>
      </c>
      <c r="P169" s="2707">
        <f t="shared" si="7"/>
        <v>222113</v>
      </c>
      <c r="Q169" s="2707">
        <f t="shared" si="7"/>
        <v>198862</v>
      </c>
      <c r="R169" s="2707">
        <f t="shared" si="7"/>
        <v>180882</v>
      </c>
      <c r="S169" s="2707">
        <f t="shared" si="7"/>
        <v>167070</v>
      </c>
      <c r="T169" s="2707">
        <f t="shared" si="7"/>
        <v>186155</v>
      </c>
      <c r="U169" s="2707">
        <f t="shared" si="7"/>
        <v>221787</v>
      </c>
      <c r="V169" s="2707">
        <f t="shared" si="7"/>
        <v>181587</v>
      </c>
      <c r="W169" s="2707">
        <f t="shared" si="7"/>
        <v>140382</v>
      </c>
      <c r="X169" s="2707">
        <f t="shared" si="7"/>
        <v>106912</v>
      </c>
      <c r="Y169" s="2707">
        <f t="shared" si="7"/>
        <v>56118</v>
      </c>
      <c r="Z169" s="2707">
        <f t="shared" si="7"/>
        <v>17272</v>
      </c>
      <c r="AA169" s="2707">
        <f t="shared" si="7"/>
        <v>3003</v>
      </c>
      <c r="AB169" s="1053">
        <f t="shared" si="7"/>
        <v>324993</v>
      </c>
      <c r="AC169" s="1943">
        <f t="shared" si="7"/>
        <v>1627037</v>
      </c>
      <c r="AD169" s="2892">
        <f t="shared" si="7"/>
        <v>913216</v>
      </c>
      <c r="AE169" s="1943">
        <f t="shared" si="7"/>
        <v>505274</v>
      </c>
      <c r="AF169" s="1943">
        <f t="shared" si="7"/>
        <v>183305</v>
      </c>
      <c r="AG169" s="2892">
        <f t="shared" si="7"/>
        <v>1688223</v>
      </c>
      <c r="AH169" s="2893">
        <f t="shared" si="4"/>
        <v>11.342586291020037</v>
      </c>
      <c r="AI169" s="2894">
        <f t="shared" si="5"/>
        <v>56.785246362790488</v>
      </c>
      <c r="AJ169" s="2796">
        <f t="shared" si="6"/>
        <v>31.872167346189471</v>
      </c>
      <c r="AK169" s="1764"/>
      <c r="AL169" s="1764"/>
      <c r="AM169" s="1764"/>
      <c r="AN169" s="1764"/>
      <c r="AO169" s="1764"/>
    </row>
    <row r="170" spans="1:43">
      <c r="D170" s="2719" t="s">
        <v>86</v>
      </c>
      <c r="E170" s="2720" t="s">
        <v>405</v>
      </c>
      <c r="F170" s="1348">
        <f>F12</f>
        <v>1525152</v>
      </c>
      <c r="G170" s="1348">
        <f t="shared" ref="G170:AG170" si="8">G12</f>
        <v>51811</v>
      </c>
      <c r="H170" s="1348">
        <f t="shared" si="8"/>
        <v>59330</v>
      </c>
      <c r="I170" s="1348">
        <f t="shared" si="8"/>
        <v>63496</v>
      </c>
      <c r="J170" s="1348">
        <f t="shared" si="8"/>
        <v>69224</v>
      </c>
      <c r="K170" s="1348">
        <f t="shared" si="8"/>
        <v>82920</v>
      </c>
      <c r="L170" s="1348">
        <f t="shared" si="8"/>
        <v>73701</v>
      </c>
      <c r="M170" s="1348">
        <f t="shared" si="8"/>
        <v>76756</v>
      </c>
      <c r="N170" s="1348">
        <f t="shared" si="8"/>
        <v>86213</v>
      </c>
      <c r="O170" s="1348">
        <f t="shared" si="8"/>
        <v>99026</v>
      </c>
      <c r="P170" s="1348">
        <f t="shared" si="8"/>
        <v>120997</v>
      </c>
      <c r="Q170" s="1348">
        <f t="shared" si="8"/>
        <v>107919</v>
      </c>
      <c r="R170" s="1348">
        <f t="shared" si="8"/>
        <v>98213</v>
      </c>
      <c r="S170" s="1348">
        <f t="shared" si="8"/>
        <v>90546</v>
      </c>
      <c r="T170" s="1348">
        <f t="shared" si="8"/>
        <v>97835</v>
      </c>
      <c r="U170" s="1348">
        <f t="shared" si="8"/>
        <v>114666</v>
      </c>
      <c r="V170" s="1348">
        <f t="shared" si="8"/>
        <v>89503</v>
      </c>
      <c r="W170" s="1348">
        <f t="shared" si="8"/>
        <v>66924</v>
      </c>
      <c r="X170" s="1348">
        <f t="shared" si="8"/>
        <v>47273</v>
      </c>
      <c r="Y170" s="1348">
        <f t="shared" si="8"/>
        <v>21921</v>
      </c>
      <c r="Z170" s="1348">
        <f t="shared" si="8"/>
        <v>5976</v>
      </c>
      <c r="AA170" s="1348">
        <f t="shared" si="8"/>
        <v>902</v>
      </c>
      <c r="AB170" s="1042">
        <f t="shared" si="8"/>
        <v>174637</v>
      </c>
      <c r="AC170" s="1942">
        <f t="shared" si="8"/>
        <v>905515</v>
      </c>
      <c r="AD170" s="2890">
        <f t="shared" si="8"/>
        <v>445000</v>
      </c>
      <c r="AE170" s="1942">
        <f t="shared" si="8"/>
        <v>232499</v>
      </c>
      <c r="AF170" s="1942">
        <f t="shared" si="8"/>
        <v>76072</v>
      </c>
      <c r="AG170" s="2890">
        <f t="shared" si="8"/>
        <v>934126</v>
      </c>
      <c r="AH170" s="2891">
        <f t="shared" si="4"/>
        <v>11.450465265101446</v>
      </c>
      <c r="AI170" s="1951">
        <f t="shared" si="5"/>
        <v>59.372115041648307</v>
      </c>
      <c r="AJ170" s="2795">
        <f t="shared" si="6"/>
        <v>29.177419693250243</v>
      </c>
      <c r="AK170" s="1764"/>
      <c r="AL170" s="1764"/>
      <c r="AM170" s="1764"/>
      <c r="AN170" s="1764"/>
      <c r="AO170" s="1764"/>
    </row>
    <row r="171" spans="1:43">
      <c r="D171" s="2719" t="s">
        <v>331</v>
      </c>
      <c r="E171" s="2720" t="s">
        <v>377</v>
      </c>
      <c r="F171" s="1348">
        <f>F63</f>
        <v>716452</v>
      </c>
      <c r="G171" s="1348">
        <f t="shared" ref="G171:AG171" si="9">G63</f>
        <v>26660</v>
      </c>
      <c r="H171" s="1348">
        <f t="shared" si="9"/>
        <v>30357</v>
      </c>
      <c r="I171" s="1348">
        <f t="shared" si="9"/>
        <v>32637</v>
      </c>
      <c r="J171" s="1348">
        <f t="shared" si="9"/>
        <v>34957</v>
      </c>
      <c r="K171" s="1348">
        <f t="shared" si="9"/>
        <v>40171</v>
      </c>
      <c r="L171" s="1348">
        <f t="shared" si="9"/>
        <v>35596</v>
      </c>
      <c r="M171" s="1348">
        <f t="shared" si="9"/>
        <v>37657</v>
      </c>
      <c r="N171" s="1348">
        <f t="shared" si="9"/>
        <v>41822</v>
      </c>
      <c r="O171" s="1348">
        <f t="shared" si="9"/>
        <v>47494</v>
      </c>
      <c r="P171" s="1348">
        <f t="shared" si="9"/>
        <v>58465</v>
      </c>
      <c r="Q171" s="1348">
        <f t="shared" si="9"/>
        <v>52126</v>
      </c>
      <c r="R171" s="1348">
        <f t="shared" si="9"/>
        <v>46925</v>
      </c>
      <c r="S171" s="1348">
        <f t="shared" si="9"/>
        <v>42971</v>
      </c>
      <c r="T171" s="1348">
        <f t="shared" si="9"/>
        <v>46606</v>
      </c>
      <c r="U171" s="1348">
        <f t="shared" si="9"/>
        <v>53121</v>
      </c>
      <c r="V171" s="1348">
        <f t="shared" si="9"/>
        <v>38778</v>
      </c>
      <c r="W171" s="1348">
        <f t="shared" si="9"/>
        <v>26678</v>
      </c>
      <c r="X171" s="1348">
        <f t="shared" si="9"/>
        <v>16147</v>
      </c>
      <c r="Y171" s="1348">
        <f t="shared" si="9"/>
        <v>6009</v>
      </c>
      <c r="Z171" s="1348">
        <f t="shared" si="9"/>
        <v>1174</v>
      </c>
      <c r="AA171" s="1348">
        <f t="shared" si="9"/>
        <v>101</v>
      </c>
      <c r="AB171" s="1042">
        <f t="shared" si="9"/>
        <v>89654</v>
      </c>
      <c r="AC171" s="1942">
        <f t="shared" si="9"/>
        <v>438184</v>
      </c>
      <c r="AD171" s="2890">
        <f t="shared" si="9"/>
        <v>188614</v>
      </c>
      <c r="AE171" s="1942">
        <f t="shared" si="9"/>
        <v>88887</v>
      </c>
      <c r="AF171" s="1942">
        <f t="shared" si="9"/>
        <v>23431</v>
      </c>
      <c r="AG171" s="2890">
        <f t="shared" si="9"/>
        <v>449833</v>
      </c>
      <c r="AH171" s="2891">
        <f t="shared" si="4"/>
        <v>12.513608727451386</v>
      </c>
      <c r="AI171" s="1951">
        <f t="shared" si="5"/>
        <v>61.160273123670528</v>
      </c>
      <c r="AJ171" s="2795">
        <f t="shared" si="6"/>
        <v>26.326118148878081</v>
      </c>
      <c r="AK171" s="1764"/>
      <c r="AL171" s="1764"/>
      <c r="AM171" s="1764"/>
      <c r="AN171" s="1764"/>
      <c r="AO171" s="1764"/>
    </row>
    <row r="172" spans="1:43">
      <c r="D172" s="2719" t="s">
        <v>331</v>
      </c>
      <c r="E172" s="2720" t="s">
        <v>375</v>
      </c>
      <c r="F172" s="1348">
        <f>F114</f>
        <v>808700</v>
      </c>
      <c r="G172" s="1348">
        <f t="shared" ref="G172:AG172" si="10">G114</f>
        <v>25151</v>
      </c>
      <c r="H172" s="1348">
        <f t="shared" si="10"/>
        <v>28973</v>
      </c>
      <c r="I172" s="1348">
        <f t="shared" si="10"/>
        <v>30859</v>
      </c>
      <c r="J172" s="1348">
        <f t="shared" si="10"/>
        <v>34267</v>
      </c>
      <c r="K172" s="1348">
        <f t="shared" si="10"/>
        <v>42749</v>
      </c>
      <c r="L172" s="1348">
        <f t="shared" si="10"/>
        <v>38105</v>
      </c>
      <c r="M172" s="1348">
        <f t="shared" si="10"/>
        <v>39099</v>
      </c>
      <c r="N172" s="1348">
        <f t="shared" si="10"/>
        <v>44391</v>
      </c>
      <c r="O172" s="1348">
        <f t="shared" si="10"/>
        <v>51532</v>
      </c>
      <c r="P172" s="1348">
        <f t="shared" si="10"/>
        <v>62532</v>
      </c>
      <c r="Q172" s="1348">
        <f t="shared" si="10"/>
        <v>55793</v>
      </c>
      <c r="R172" s="1348">
        <f t="shared" si="10"/>
        <v>51288</v>
      </c>
      <c r="S172" s="1348">
        <f t="shared" si="10"/>
        <v>47575</v>
      </c>
      <c r="T172" s="1348">
        <f t="shared" si="10"/>
        <v>51229</v>
      </c>
      <c r="U172" s="1348">
        <f t="shared" si="10"/>
        <v>61545</v>
      </c>
      <c r="V172" s="1348">
        <f t="shared" si="10"/>
        <v>50725</v>
      </c>
      <c r="W172" s="1348">
        <f t="shared" si="10"/>
        <v>40246</v>
      </c>
      <c r="X172" s="1348">
        <f t="shared" si="10"/>
        <v>31126</v>
      </c>
      <c r="Y172" s="1348">
        <f t="shared" si="10"/>
        <v>15912</v>
      </c>
      <c r="Z172" s="1348">
        <f t="shared" si="10"/>
        <v>4802</v>
      </c>
      <c r="AA172" s="1348">
        <f t="shared" si="10"/>
        <v>801</v>
      </c>
      <c r="AB172" s="1042">
        <f t="shared" si="10"/>
        <v>84983</v>
      </c>
      <c r="AC172" s="1942">
        <f t="shared" si="10"/>
        <v>467331</v>
      </c>
      <c r="AD172" s="2890">
        <f t="shared" si="10"/>
        <v>256386</v>
      </c>
      <c r="AE172" s="1942">
        <f t="shared" si="10"/>
        <v>143612</v>
      </c>
      <c r="AF172" s="1942">
        <f t="shared" si="10"/>
        <v>52641</v>
      </c>
      <c r="AG172" s="2890">
        <f t="shared" si="10"/>
        <v>484293</v>
      </c>
      <c r="AH172" s="2891">
        <f t="shared" si="4"/>
        <v>10.508594039816991</v>
      </c>
      <c r="AI172" s="1951">
        <f t="shared" si="5"/>
        <v>57.78793124768147</v>
      </c>
      <c r="AJ172" s="2795">
        <f t="shared" si="6"/>
        <v>31.703474712501546</v>
      </c>
      <c r="AK172" s="1764"/>
      <c r="AL172" s="1764"/>
      <c r="AM172" s="1764"/>
      <c r="AN172" s="1764"/>
      <c r="AO172" s="1764"/>
    </row>
    <row r="173" spans="1:43">
      <c r="D173" s="2717" t="s">
        <v>428</v>
      </c>
      <c r="E173" s="2718" t="s">
        <v>405</v>
      </c>
      <c r="F173" s="2704">
        <f>F23+F25+F27</f>
        <v>1039102</v>
      </c>
      <c r="G173" s="2704">
        <f t="shared" ref="G173:AG173" si="11">G23+G25+G27</f>
        <v>39303</v>
      </c>
      <c r="H173" s="2704">
        <f t="shared" si="11"/>
        <v>42270</v>
      </c>
      <c r="I173" s="2704">
        <f t="shared" si="11"/>
        <v>44681</v>
      </c>
      <c r="J173" s="2704">
        <f t="shared" si="11"/>
        <v>48350</v>
      </c>
      <c r="K173" s="2704">
        <f t="shared" si="11"/>
        <v>52214</v>
      </c>
      <c r="L173" s="2704">
        <f t="shared" si="11"/>
        <v>51010</v>
      </c>
      <c r="M173" s="2704">
        <f t="shared" si="11"/>
        <v>53766</v>
      </c>
      <c r="N173" s="2704">
        <f t="shared" si="11"/>
        <v>60730</v>
      </c>
      <c r="O173" s="2704">
        <f t="shared" si="11"/>
        <v>70578</v>
      </c>
      <c r="P173" s="2704">
        <f t="shared" si="11"/>
        <v>88011</v>
      </c>
      <c r="Q173" s="2704">
        <f t="shared" si="11"/>
        <v>80001</v>
      </c>
      <c r="R173" s="2704">
        <f t="shared" si="11"/>
        <v>67487</v>
      </c>
      <c r="S173" s="2704">
        <f t="shared" si="11"/>
        <v>57065</v>
      </c>
      <c r="T173" s="2704">
        <f t="shared" si="11"/>
        <v>61434</v>
      </c>
      <c r="U173" s="2704">
        <f t="shared" si="11"/>
        <v>74622</v>
      </c>
      <c r="V173" s="2704">
        <f t="shared" si="11"/>
        <v>58814</v>
      </c>
      <c r="W173" s="2704">
        <f t="shared" si="11"/>
        <v>43654</v>
      </c>
      <c r="X173" s="2704">
        <f t="shared" si="11"/>
        <v>28567</v>
      </c>
      <c r="Y173" s="2704">
        <f t="shared" si="11"/>
        <v>12721</v>
      </c>
      <c r="Z173" s="2704">
        <f t="shared" si="11"/>
        <v>3296</v>
      </c>
      <c r="AA173" s="2704">
        <f t="shared" si="11"/>
        <v>528</v>
      </c>
      <c r="AB173" s="1043">
        <f t="shared" si="11"/>
        <v>126254</v>
      </c>
      <c r="AC173" s="1941">
        <f t="shared" si="11"/>
        <v>629212</v>
      </c>
      <c r="AD173" s="2888">
        <f t="shared" si="11"/>
        <v>283636</v>
      </c>
      <c r="AE173" s="1941">
        <f t="shared" si="11"/>
        <v>147580</v>
      </c>
      <c r="AF173" s="1941">
        <f t="shared" si="11"/>
        <v>45112</v>
      </c>
      <c r="AG173" s="2888">
        <f t="shared" si="11"/>
        <v>642296</v>
      </c>
      <c r="AH173" s="2889">
        <f t="shared" si="4"/>
        <v>12.150299008182065</v>
      </c>
      <c r="AI173" s="1950">
        <f t="shared" si="5"/>
        <v>60.553439412107757</v>
      </c>
      <c r="AJ173" s="2794">
        <f t="shared" si="6"/>
        <v>27.296261579710173</v>
      </c>
      <c r="AK173" s="1764"/>
      <c r="AL173" s="1764"/>
      <c r="AM173" s="1764"/>
      <c r="AN173" s="1764"/>
      <c r="AO173" s="1764"/>
    </row>
    <row r="174" spans="1:43">
      <c r="D174" s="2719" t="s">
        <v>331</v>
      </c>
      <c r="E174" s="2720" t="s">
        <v>377</v>
      </c>
      <c r="F174" s="1348">
        <f>F74+F76+F78</f>
        <v>490406</v>
      </c>
      <c r="G174" s="1348">
        <f t="shared" ref="G174:AG174" si="12">G74+G76+G78</f>
        <v>20104</v>
      </c>
      <c r="H174" s="1348">
        <f t="shared" si="12"/>
        <v>21698</v>
      </c>
      <c r="I174" s="1348">
        <f t="shared" si="12"/>
        <v>22839</v>
      </c>
      <c r="J174" s="1348">
        <f t="shared" si="12"/>
        <v>24632</v>
      </c>
      <c r="K174" s="1348">
        <f t="shared" si="12"/>
        <v>24972</v>
      </c>
      <c r="L174" s="1348">
        <f t="shared" si="12"/>
        <v>24757</v>
      </c>
      <c r="M174" s="1348">
        <f t="shared" si="12"/>
        <v>26250</v>
      </c>
      <c r="N174" s="1348">
        <f t="shared" si="12"/>
        <v>29286</v>
      </c>
      <c r="O174" s="1348">
        <f t="shared" si="12"/>
        <v>33885</v>
      </c>
      <c r="P174" s="1348">
        <f t="shared" si="12"/>
        <v>42518</v>
      </c>
      <c r="Q174" s="1348">
        <f t="shared" si="12"/>
        <v>38840</v>
      </c>
      <c r="R174" s="1348">
        <f t="shared" si="12"/>
        <v>32762</v>
      </c>
      <c r="S174" s="1348">
        <f t="shared" si="12"/>
        <v>27466</v>
      </c>
      <c r="T174" s="1348">
        <f t="shared" si="12"/>
        <v>28896</v>
      </c>
      <c r="U174" s="1348">
        <f t="shared" si="12"/>
        <v>34321</v>
      </c>
      <c r="V174" s="1348">
        <f t="shared" si="12"/>
        <v>25624</v>
      </c>
      <c r="W174" s="1348">
        <f t="shared" si="12"/>
        <v>17479</v>
      </c>
      <c r="X174" s="1348">
        <f t="shared" si="12"/>
        <v>9924</v>
      </c>
      <c r="Y174" s="1348">
        <f t="shared" si="12"/>
        <v>3482</v>
      </c>
      <c r="Z174" s="1348">
        <f t="shared" si="12"/>
        <v>605</v>
      </c>
      <c r="AA174" s="1348">
        <f t="shared" si="12"/>
        <v>66</v>
      </c>
      <c r="AB174" s="1042">
        <f t="shared" si="12"/>
        <v>64641</v>
      </c>
      <c r="AC174" s="1942">
        <f t="shared" si="12"/>
        <v>305368</v>
      </c>
      <c r="AD174" s="2890">
        <f t="shared" si="12"/>
        <v>120397</v>
      </c>
      <c r="AE174" s="1942">
        <f t="shared" si="12"/>
        <v>57180</v>
      </c>
      <c r="AF174" s="1942">
        <f t="shared" si="12"/>
        <v>14077</v>
      </c>
      <c r="AG174" s="2890">
        <f t="shared" si="12"/>
        <v>309632</v>
      </c>
      <c r="AH174" s="2891">
        <f t="shared" si="4"/>
        <v>13.181119317463489</v>
      </c>
      <c r="AI174" s="1951">
        <f t="shared" si="5"/>
        <v>62.268406177738441</v>
      </c>
      <c r="AJ174" s="2795">
        <f t="shared" si="6"/>
        <v>24.550474504798064</v>
      </c>
      <c r="AK174" s="1764"/>
      <c r="AL174" s="1764"/>
      <c r="AM174" s="1764"/>
      <c r="AN174" s="1764"/>
      <c r="AO174" s="1764"/>
    </row>
    <row r="175" spans="1:43">
      <c r="D175" s="2721" t="s">
        <v>331</v>
      </c>
      <c r="E175" s="2722" t="s">
        <v>375</v>
      </c>
      <c r="F175" s="2707">
        <f>F125+F127+F129</f>
        <v>548696</v>
      </c>
      <c r="G175" s="2707">
        <f t="shared" ref="G175:AG175" si="13">G125+G127+G129</f>
        <v>19199</v>
      </c>
      <c r="H175" s="2707">
        <f t="shared" si="13"/>
        <v>20572</v>
      </c>
      <c r="I175" s="2707">
        <f t="shared" si="13"/>
        <v>21842</v>
      </c>
      <c r="J175" s="2707">
        <f t="shared" si="13"/>
        <v>23718</v>
      </c>
      <c r="K175" s="2707">
        <f t="shared" si="13"/>
        <v>27242</v>
      </c>
      <c r="L175" s="2707">
        <f t="shared" si="13"/>
        <v>26253</v>
      </c>
      <c r="M175" s="2707">
        <f t="shared" si="13"/>
        <v>27516</v>
      </c>
      <c r="N175" s="2707">
        <f t="shared" si="13"/>
        <v>31444</v>
      </c>
      <c r="O175" s="2707">
        <f t="shared" si="13"/>
        <v>36693</v>
      </c>
      <c r="P175" s="2707">
        <f t="shared" si="13"/>
        <v>45493</v>
      </c>
      <c r="Q175" s="2707">
        <f t="shared" si="13"/>
        <v>41161</v>
      </c>
      <c r="R175" s="2707">
        <f t="shared" si="13"/>
        <v>34725</v>
      </c>
      <c r="S175" s="2707">
        <f t="shared" si="13"/>
        <v>29599</v>
      </c>
      <c r="T175" s="2707">
        <f t="shared" si="13"/>
        <v>32538</v>
      </c>
      <c r="U175" s="2707">
        <f t="shared" si="13"/>
        <v>40301</v>
      </c>
      <c r="V175" s="2707">
        <f t="shared" si="13"/>
        <v>33190</v>
      </c>
      <c r="W175" s="2707">
        <f t="shared" si="13"/>
        <v>26175</v>
      </c>
      <c r="X175" s="2707">
        <f t="shared" si="13"/>
        <v>18643</v>
      </c>
      <c r="Y175" s="2707">
        <f t="shared" si="13"/>
        <v>9239</v>
      </c>
      <c r="Z175" s="2707">
        <f t="shared" si="13"/>
        <v>2691</v>
      </c>
      <c r="AA175" s="2707">
        <f t="shared" si="13"/>
        <v>462</v>
      </c>
      <c r="AB175" s="1053">
        <f t="shared" si="13"/>
        <v>61613</v>
      </c>
      <c r="AC175" s="1943">
        <f t="shared" si="13"/>
        <v>323844</v>
      </c>
      <c r="AD175" s="2892">
        <f t="shared" si="13"/>
        <v>163239</v>
      </c>
      <c r="AE175" s="1943">
        <f t="shared" si="13"/>
        <v>90400</v>
      </c>
      <c r="AF175" s="1943">
        <f t="shared" si="13"/>
        <v>31035</v>
      </c>
      <c r="AG175" s="2892">
        <f t="shared" si="13"/>
        <v>332664</v>
      </c>
      <c r="AH175" s="2893">
        <f t="shared" si="4"/>
        <v>11.228986542639277</v>
      </c>
      <c r="AI175" s="2894">
        <f t="shared" si="5"/>
        <v>59.02065989181623</v>
      </c>
      <c r="AJ175" s="2796">
        <f t="shared" si="6"/>
        <v>29.75035356554449</v>
      </c>
      <c r="AK175" s="1764"/>
      <c r="AL175" s="1764"/>
      <c r="AM175" s="1764"/>
      <c r="AN175" s="1764"/>
      <c r="AO175" s="1764"/>
    </row>
    <row r="176" spans="1:43">
      <c r="D176" s="2719" t="s">
        <v>429</v>
      </c>
      <c r="E176" s="2720" t="s">
        <v>405</v>
      </c>
      <c r="F176" s="1348">
        <f>F28+F34+F37+F39+F50</f>
        <v>715809</v>
      </c>
      <c r="G176" s="1348">
        <f t="shared" ref="G176:AG176" si="14">G28+G34+G37+G39+G50</f>
        <v>27071</v>
      </c>
      <c r="H176" s="1348">
        <f t="shared" si="14"/>
        <v>31939</v>
      </c>
      <c r="I176" s="1348">
        <f t="shared" si="14"/>
        <v>33846</v>
      </c>
      <c r="J176" s="1348">
        <f t="shared" si="14"/>
        <v>35288</v>
      </c>
      <c r="K176" s="1348">
        <f t="shared" si="14"/>
        <v>33957</v>
      </c>
      <c r="L176" s="1348">
        <f t="shared" si="14"/>
        <v>28716</v>
      </c>
      <c r="M176" s="1348">
        <f t="shared" si="14"/>
        <v>33076</v>
      </c>
      <c r="N176" s="1348">
        <f t="shared" si="14"/>
        <v>39237</v>
      </c>
      <c r="O176" s="1348">
        <f t="shared" si="14"/>
        <v>47049</v>
      </c>
      <c r="P176" s="1348">
        <f t="shared" si="14"/>
        <v>58616</v>
      </c>
      <c r="Q176" s="1348">
        <f t="shared" si="14"/>
        <v>53730</v>
      </c>
      <c r="R176" s="1348">
        <f t="shared" si="14"/>
        <v>47541</v>
      </c>
      <c r="S176" s="1348">
        <f t="shared" si="14"/>
        <v>41854</v>
      </c>
      <c r="T176" s="1348">
        <f t="shared" si="14"/>
        <v>44997</v>
      </c>
      <c r="U176" s="1348">
        <f t="shared" si="14"/>
        <v>52528</v>
      </c>
      <c r="V176" s="1348">
        <f t="shared" si="14"/>
        <v>42517</v>
      </c>
      <c r="W176" s="1348">
        <f t="shared" si="14"/>
        <v>31170</v>
      </c>
      <c r="X176" s="1348">
        <f t="shared" si="14"/>
        <v>20337</v>
      </c>
      <c r="Y176" s="1348">
        <f t="shared" si="14"/>
        <v>9396</v>
      </c>
      <c r="Z176" s="1348">
        <f t="shared" si="14"/>
        <v>2491</v>
      </c>
      <c r="AA176" s="1348">
        <f t="shared" si="14"/>
        <v>453</v>
      </c>
      <c r="AB176" s="1042">
        <f t="shared" si="14"/>
        <v>92856</v>
      </c>
      <c r="AC176" s="1942">
        <f t="shared" si="14"/>
        <v>419064</v>
      </c>
      <c r="AD176" s="2890">
        <f t="shared" si="14"/>
        <v>203889</v>
      </c>
      <c r="AE176" s="1942">
        <f t="shared" si="14"/>
        <v>106364</v>
      </c>
      <c r="AF176" s="1942">
        <f t="shared" si="14"/>
        <v>32677</v>
      </c>
      <c r="AG176" s="2890">
        <f t="shared" si="14"/>
        <v>428773</v>
      </c>
      <c r="AH176" s="2891">
        <f t="shared" si="4"/>
        <v>12.972175538446709</v>
      </c>
      <c r="AI176" s="1951">
        <f t="shared" si="5"/>
        <v>58.544108833501674</v>
      </c>
      <c r="AJ176" s="2795">
        <f t="shared" si="6"/>
        <v>28.483715628051616</v>
      </c>
      <c r="AK176" s="1764"/>
      <c r="AL176" s="1764"/>
      <c r="AM176" s="1764"/>
      <c r="AN176" s="1764"/>
      <c r="AO176" s="1764"/>
    </row>
    <row r="177" spans="4:41">
      <c r="D177" s="2719" t="s">
        <v>331</v>
      </c>
      <c r="E177" s="2720" t="s">
        <v>377</v>
      </c>
      <c r="F177" s="1348">
        <f>F79+F85+F88+F90+F101</f>
        <v>336871</v>
      </c>
      <c r="G177" s="1348">
        <f t="shared" ref="G177:AG177" si="15">G79+G85+G88+G90+G101</f>
        <v>13798</v>
      </c>
      <c r="H177" s="1348">
        <f t="shared" si="15"/>
        <v>16361</v>
      </c>
      <c r="I177" s="1348">
        <f t="shared" si="15"/>
        <v>17262</v>
      </c>
      <c r="J177" s="1348">
        <f t="shared" si="15"/>
        <v>17767</v>
      </c>
      <c r="K177" s="1348">
        <f t="shared" si="15"/>
        <v>16386</v>
      </c>
      <c r="L177" s="1348">
        <f t="shared" si="15"/>
        <v>13795</v>
      </c>
      <c r="M177" s="1348">
        <f t="shared" si="15"/>
        <v>15975</v>
      </c>
      <c r="N177" s="1348">
        <f t="shared" si="15"/>
        <v>18869</v>
      </c>
      <c r="O177" s="1348">
        <f t="shared" si="15"/>
        <v>22538</v>
      </c>
      <c r="P177" s="1348">
        <f t="shared" si="15"/>
        <v>28100</v>
      </c>
      <c r="Q177" s="1348">
        <f t="shared" si="15"/>
        <v>25425</v>
      </c>
      <c r="R177" s="1348">
        <f t="shared" si="15"/>
        <v>22535</v>
      </c>
      <c r="S177" s="1348">
        <f t="shared" si="15"/>
        <v>19718</v>
      </c>
      <c r="T177" s="1348">
        <f t="shared" si="15"/>
        <v>21016</v>
      </c>
      <c r="U177" s="1348">
        <f t="shared" si="15"/>
        <v>24100</v>
      </c>
      <c r="V177" s="1348">
        <f t="shared" si="15"/>
        <v>18932</v>
      </c>
      <c r="W177" s="1348">
        <f t="shared" si="15"/>
        <v>13449</v>
      </c>
      <c r="X177" s="1348">
        <f t="shared" si="15"/>
        <v>7600</v>
      </c>
      <c r="Y177" s="1348">
        <f t="shared" si="15"/>
        <v>2689</v>
      </c>
      <c r="Z177" s="1348">
        <f t="shared" si="15"/>
        <v>508</v>
      </c>
      <c r="AA177" s="1348">
        <f t="shared" si="15"/>
        <v>48</v>
      </c>
      <c r="AB177" s="1042">
        <f t="shared" si="15"/>
        <v>47421</v>
      </c>
      <c r="AC177" s="1942">
        <f t="shared" si="15"/>
        <v>201108</v>
      </c>
      <c r="AD177" s="2890">
        <f t="shared" si="15"/>
        <v>88342</v>
      </c>
      <c r="AE177" s="1942">
        <f t="shared" si="15"/>
        <v>43226</v>
      </c>
      <c r="AF177" s="1942">
        <f t="shared" si="15"/>
        <v>10845</v>
      </c>
      <c r="AG177" s="2890">
        <f t="shared" si="15"/>
        <v>204357</v>
      </c>
      <c r="AH177" s="2891">
        <f t="shared" si="4"/>
        <v>14.076901840763972</v>
      </c>
      <c r="AI177" s="1951">
        <f t="shared" si="5"/>
        <v>59.69881646090046</v>
      </c>
      <c r="AJ177" s="2795">
        <f t="shared" si="6"/>
        <v>26.224281698335567</v>
      </c>
      <c r="AK177" s="1764"/>
      <c r="AL177" s="1764"/>
      <c r="AM177" s="1764"/>
      <c r="AN177" s="1764"/>
      <c r="AO177" s="1764"/>
    </row>
    <row r="178" spans="4:41">
      <c r="D178" s="2719" t="s">
        <v>331</v>
      </c>
      <c r="E178" s="2720" t="s">
        <v>375</v>
      </c>
      <c r="F178" s="1348">
        <f>F130+F136+F139+F141+F152</f>
        <v>378938</v>
      </c>
      <c r="G178" s="1348">
        <f t="shared" ref="G178:AG178" si="16">G130+G136+G139+G141+G152</f>
        <v>13273</v>
      </c>
      <c r="H178" s="1348">
        <f t="shared" si="16"/>
        <v>15578</v>
      </c>
      <c r="I178" s="1348">
        <f t="shared" si="16"/>
        <v>16584</v>
      </c>
      <c r="J178" s="1348">
        <f t="shared" si="16"/>
        <v>17521</v>
      </c>
      <c r="K178" s="1348">
        <f t="shared" si="16"/>
        <v>17571</v>
      </c>
      <c r="L178" s="1348">
        <f t="shared" si="16"/>
        <v>14921</v>
      </c>
      <c r="M178" s="1348">
        <f t="shared" si="16"/>
        <v>17101</v>
      </c>
      <c r="N178" s="1348">
        <f t="shared" si="16"/>
        <v>20368</v>
      </c>
      <c r="O178" s="1348">
        <f t="shared" si="16"/>
        <v>24511</v>
      </c>
      <c r="P178" s="1348">
        <f t="shared" si="16"/>
        <v>30516</v>
      </c>
      <c r="Q178" s="1348">
        <f t="shared" si="16"/>
        <v>28305</v>
      </c>
      <c r="R178" s="1348">
        <f t="shared" si="16"/>
        <v>25006</v>
      </c>
      <c r="S178" s="1348">
        <f t="shared" si="16"/>
        <v>22136</v>
      </c>
      <c r="T178" s="1348">
        <f t="shared" si="16"/>
        <v>23981</v>
      </c>
      <c r="U178" s="1348">
        <f t="shared" si="16"/>
        <v>28428</v>
      </c>
      <c r="V178" s="1348">
        <f t="shared" si="16"/>
        <v>23585</v>
      </c>
      <c r="W178" s="1348">
        <f t="shared" si="16"/>
        <v>17721</v>
      </c>
      <c r="X178" s="1348">
        <f t="shared" si="16"/>
        <v>12737</v>
      </c>
      <c r="Y178" s="1348">
        <f t="shared" si="16"/>
        <v>6707</v>
      </c>
      <c r="Z178" s="1348">
        <f t="shared" si="16"/>
        <v>1983</v>
      </c>
      <c r="AA178" s="1348">
        <f t="shared" si="16"/>
        <v>405</v>
      </c>
      <c r="AB178" s="1042">
        <f t="shared" si="16"/>
        <v>45435</v>
      </c>
      <c r="AC178" s="1942">
        <f t="shared" si="16"/>
        <v>217956</v>
      </c>
      <c r="AD178" s="2890">
        <f t="shared" si="16"/>
        <v>115547</v>
      </c>
      <c r="AE178" s="1942">
        <f t="shared" si="16"/>
        <v>63138</v>
      </c>
      <c r="AF178" s="1942">
        <f t="shared" si="16"/>
        <v>21832</v>
      </c>
      <c r="AG178" s="2890">
        <f t="shared" si="16"/>
        <v>224416</v>
      </c>
      <c r="AH178" s="2891">
        <f t="shared" si="4"/>
        <v>11.99008808828885</v>
      </c>
      <c r="AI178" s="1951">
        <f t="shared" si="5"/>
        <v>57.517588629274442</v>
      </c>
      <c r="AJ178" s="2795">
        <f t="shared" si="6"/>
        <v>30.492323282436708</v>
      </c>
      <c r="AK178" s="1764"/>
      <c r="AL178" s="1764"/>
      <c r="AM178" s="1764"/>
      <c r="AN178" s="1764"/>
      <c r="AO178" s="1764"/>
    </row>
    <row r="179" spans="4:41">
      <c r="D179" s="2717" t="s">
        <v>430</v>
      </c>
      <c r="E179" s="2718" t="s">
        <v>405</v>
      </c>
      <c r="F179" s="2704">
        <f>F24+F31+F36+F52+F53</f>
        <v>716073</v>
      </c>
      <c r="G179" s="2704">
        <f t="shared" ref="G179:AG179" si="17">G24+G31+G36+G52+G53</f>
        <v>29107</v>
      </c>
      <c r="H179" s="2704">
        <f t="shared" si="17"/>
        <v>32226</v>
      </c>
      <c r="I179" s="2704">
        <f t="shared" si="17"/>
        <v>32566</v>
      </c>
      <c r="J179" s="2704">
        <f t="shared" si="17"/>
        <v>33584</v>
      </c>
      <c r="K179" s="2704">
        <f t="shared" si="17"/>
        <v>33335</v>
      </c>
      <c r="L179" s="2704">
        <f t="shared" si="17"/>
        <v>34977</v>
      </c>
      <c r="M179" s="2704">
        <f t="shared" si="17"/>
        <v>38881</v>
      </c>
      <c r="N179" s="2704">
        <f t="shared" si="17"/>
        <v>42794</v>
      </c>
      <c r="O179" s="2704">
        <f t="shared" si="17"/>
        <v>47905</v>
      </c>
      <c r="P179" s="2704">
        <f t="shared" si="17"/>
        <v>57691</v>
      </c>
      <c r="Q179" s="2704">
        <f t="shared" si="17"/>
        <v>49683</v>
      </c>
      <c r="R179" s="2704">
        <f t="shared" si="17"/>
        <v>43698</v>
      </c>
      <c r="S179" s="2704">
        <f t="shared" si="17"/>
        <v>39735</v>
      </c>
      <c r="T179" s="2704">
        <f t="shared" si="17"/>
        <v>45825</v>
      </c>
      <c r="U179" s="2704">
        <f t="shared" si="17"/>
        <v>54424</v>
      </c>
      <c r="V179" s="2704">
        <f t="shared" si="17"/>
        <v>42865</v>
      </c>
      <c r="W179" s="2704">
        <f t="shared" si="17"/>
        <v>28713</v>
      </c>
      <c r="X179" s="2704">
        <f t="shared" si="17"/>
        <v>18019</v>
      </c>
      <c r="Y179" s="2704">
        <f t="shared" si="17"/>
        <v>7845</v>
      </c>
      <c r="Z179" s="2704">
        <f t="shared" si="17"/>
        <v>1924</v>
      </c>
      <c r="AA179" s="2704">
        <f t="shared" si="17"/>
        <v>276</v>
      </c>
      <c r="AB179" s="1043">
        <f t="shared" si="17"/>
        <v>93899</v>
      </c>
      <c r="AC179" s="1941">
        <f t="shared" si="17"/>
        <v>422283</v>
      </c>
      <c r="AD179" s="2888">
        <f t="shared" si="17"/>
        <v>199891</v>
      </c>
      <c r="AE179" s="1941">
        <f t="shared" si="17"/>
        <v>99642</v>
      </c>
      <c r="AF179" s="1941">
        <f t="shared" si="17"/>
        <v>28064</v>
      </c>
      <c r="AG179" s="2888">
        <f t="shared" si="17"/>
        <v>434524</v>
      </c>
      <c r="AH179" s="2889">
        <f t="shared" si="4"/>
        <v>13.113048529968314</v>
      </c>
      <c r="AI179" s="1950">
        <f t="shared" si="5"/>
        <v>58.972060111189784</v>
      </c>
      <c r="AJ179" s="2794">
        <f t="shared" si="6"/>
        <v>27.914891358841903</v>
      </c>
      <c r="AK179" s="1764"/>
      <c r="AL179" s="1764"/>
      <c r="AM179" s="1764"/>
      <c r="AN179" s="1764"/>
      <c r="AO179" s="1764"/>
    </row>
    <row r="180" spans="4:41">
      <c r="D180" s="2719" t="s">
        <v>331</v>
      </c>
      <c r="E180" s="2720" t="s">
        <v>377</v>
      </c>
      <c r="F180" s="1348">
        <f>F75+F82+F87+F103+F104</f>
        <v>347705</v>
      </c>
      <c r="G180" s="1348">
        <f t="shared" ref="G180:AG180" si="18">G75+G82+G87+G103+G104</f>
        <v>14877</v>
      </c>
      <c r="H180" s="1348">
        <f t="shared" si="18"/>
        <v>16472</v>
      </c>
      <c r="I180" s="1348">
        <f t="shared" si="18"/>
        <v>16622</v>
      </c>
      <c r="J180" s="1348">
        <f t="shared" si="18"/>
        <v>17267</v>
      </c>
      <c r="K180" s="1348">
        <f t="shared" si="18"/>
        <v>17079</v>
      </c>
      <c r="L180" s="1348">
        <f t="shared" si="18"/>
        <v>18234</v>
      </c>
      <c r="M180" s="1348">
        <f t="shared" si="18"/>
        <v>20157</v>
      </c>
      <c r="N180" s="1348">
        <f t="shared" si="18"/>
        <v>21531</v>
      </c>
      <c r="O180" s="1348">
        <f t="shared" si="18"/>
        <v>24085</v>
      </c>
      <c r="P180" s="1348">
        <f t="shared" si="18"/>
        <v>28763</v>
      </c>
      <c r="Q180" s="1348">
        <f t="shared" si="18"/>
        <v>24543</v>
      </c>
      <c r="R180" s="1348">
        <f t="shared" si="18"/>
        <v>21159</v>
      </c>
      <c r="S180" s="1348">
        <f t="shared" si="18"/>
        <v>19205</v>
      </c>
      <c r="T180" s="1348">
        <f t="shared" si="18"/>
        <v>21864</v>
      </c>
      <c r="U180" s="1348">
        <f t="shared" si="18"/>
        <v>25258</v>
      </c>
      <c r="V180" s="1348">
        <f t="shared" si="18"/>
        <v>19426</v>
      </c>
      <c r="W180" s="1348">
        <f t="shared" si="18"/>
        <v>12256</v>
      </c>
      <c r="X180" s="1348">
        <f t="shared" si="18"/>
        <v>6357</v>
      </c>
      <c r="Y180" s="1348">
        <f t="shared" si="18"/>
        <v>2162</v>
      </c>
      <c r="Z180" s="1348">
        <f t="shared" si="18"/>
        <v>357</v>
      </c>
      <c r="AA180" s="1348">
        <f t="shared" si="18"/>
        <v>31</v>
      </c>
      <c r="AB180" s="1042">
        <f t="shared" si="18"/>
        <v>47971</v>
      </c>
      <c r="AC180" s="1942">
        <f t="shared" si="18"/>
        <v>212023</v>
      </c>
      <c r="AD180" s="2890">
        <f t="shared" si="18"/>
        <v>87711</v>
      </c>
      <c r="AE180" s="1942">
        <f t="shared" si="18"/>
        <v>40589</v>
      </c>
      <c r="AF180" s="1942">
        <f t="shared" si="18"/>
        <v>8907</v>
      </c>
      <c r="AG180" s="2890">
        <f t="shared" si="18"/>
        <v>216620</v>
      </c>
      <c r="AH180" s="2891">
        <f t="shared" si="4"/>
        <v>13.796465394515467</v>
      </c>
      <c r="AI180" s="1951">
        <f t="shared" si="5"/>
        <v>60.977840410692977</v>
      </c>
      <c r="AJ180" s="2795">
        <f t="shared" si="6"/>
        <v>25.225694194791558</v>
      </c>
      <c r="AK180" s="1764"/>
      <c r="AL180" s="1764"/>
      <c r="AM180" s="1764"/>
      <c r="AN180" s="1764"/>
      <c r="AO180" s="1764"/>
    </row>
    <row r="181" spans="4:41">
      <c r="D181" s="2721" t="s">
        <v>331</v>
      </c>
      <c r="E181" s="2722" t="s">
        <v>375</v>
      </c>
      <c r="F181" s="2707">
        <f>F126+F133+F138+F154+F155</f>
        <v>368368</v>
      </c>
      <c r="G181" s="2707">
        <f t="shared" ref="G181:AG181" si="19">G126+G133+G138+G154+G155</f>
        <v>14230</v>
      </c>
      <c r="H181" s="2707">
        <f t="shared" si="19"/>
        <v>15754</v>
      </c>
      <c r="I181" s="2707">
        <f t="shared" si="19"/>
        <v>15944</v>
      </c>
      <c r="J181" s="2707">
        <f t="shared" si="19"/>
        <v>16317</v>
      </c>
      <c r="K181" s="2707">
        <f t="shared" si="19"/>
        <v>16256</v>
      </c>
      <c r="L181" s="2707">
        <f t="shared" si="19"/>
        <v>16743</v>
      </c>
      <c r="M181" s="2707">
        <f t="shared" si="19"/>
        <v>18724</v>
      </c>
      <c r="N181" s="2707">
        <f t="shared" si="19"/>
        <v>21263</v>
      </c>
      <c r="O181" s="2707">
        <f t="shared" si="19"/>
        <v>23820</v>
      </c>
      <c r="P181" s="2707">
        <f t="shared" si="19"/>
        <v>28928</v>
      </c>
      <c r="Q181" s="2707">
        <f t="shared" si="19"/>
        <v>25140</v>
      </c>
      <c r="R181" s="2707">
        <f t="shared" si="19"/>
        <v>22539</v>
      </c>
      <c r="S181" s="2707">
        <f t="shared" si="19"/>
        <v>20530</v>
      </c>
      <c r="T181" s="2707">
        <f t="shared" si="19"/>
        <v>23961</v>
      </c>
      <c r="U181" s="2707">
        <f t="shared" si="19"/>
        <v>29166</v>
      </c>
      <c r="V181" s="2707">
        <f t="shared" si="19"/>
        <v>23439</v>
      </c>
      <c r="W181" s="2707">
        <f t="shared" si="19"/>
        <v>16457</v>
      </c>
      <c r="X181" s="2707">
        <f t="shared" si="19"/>
        <v>11662</v>
      </c>
      <c r="Y181" s="2707">
        <f t="shared" si="19"/>
        <v>5683</v>
      </c>
      <c r="Z181" s="2707">
        <f t="shared" si="19"/>
        <v>1567</v>
      </c>
      <c r="AA181" s="2707">
        <f t="shared" si="19"/>
        <v>245</v>
      </c>
      <c r="AB181" s="1053">
        <f t="shared" si="19"/>
        <v>45928</v>
      </c>
      <c r="AC181" s="1943">
        <f t="shared" si="19"/>
        <v>210260</v>
      </c>
      <c r="AD181" s="2892">
        <f t="shared" si="19"/>
        <v>112180</v>
      </c>
      <c r="AE181" s="1943">
        <f t="shared" si="19"/>
        <v>59053</v>
      </c>
      <c r="AF181" s="1943">
        <f t="shared" si="19"/>
        <v>19157</v>
      </c>
      <c r="AG181" s="2892">
        <f t="shared" si="19"/>
        <v>217904</v>
      </c>
      <c r="AH181" s="2893">
        <f t="shared" si="4"/>
        <v>12.467966815792902</v>
      </c>
      <c r="AI181" s="2894">
        <f t="shared" si="5"/>
        <v>57.078790774442943</v>
      </c>
      <c r="AJ181" s="2796">
        <f t="shared" si="6"/>
        <v>30.453242409764147</v>
      </c>
      <c r="AK181" s="1764"/>
      <c r="AL181" s="1764"/>
      <c r="AM181" s="1764"/>
      <c r="AN181" s="1764"/>
      <c r="AO181" s="1764"/>
    </row>
    <row r="182" spans="4:41">
      <c r="D182" s="2719" t="s">
        <v>431</v>
      </c>
      <c r="E182" s="2720" t="s">
        <v>405</v>
      </c>
      <c r="F182" s="1348">
        <f>F33+F35+F38+F40+F48+F51</f>
        <v>264135</v>
      </c>
      <c r="G182" s="1348">
        <f t="shared" ref="G182:AG182" si="20">G33+G35+G38+G40+G48+G51</f>
        <v>8732</v>
      </c>
      <c r="H182" s="1348">
        <f t="shared" si="20"/>
        <v>10589</v>
      </c>
      <c r="I182" s="1348">
        <f t="shared" si="20"/>
        <v>11541</v>
      </c>
      <c r="J182" s="1348">
        <f t="shared" si="20"/>
        <v>12307</v>
      </c>
      <c r="K182" s="1348">
        <f t="shared" si="20"/>
        <v>11738</v>
      </c>
      <c r="L182" s="1348">
        <f t="shared" si="20"/>
        <v>11497</v>
      </c>
      <c r="M182" s="1348">
        <f t="shared" si="20"/>
        <v>12215</v>
      </c>
      <c r="N182" s="1348">
        <f t="shared" si="20"/>
        <v>13779</v>
      </c>
      <c r="O182" s="1348">
        <f t="shared" si="20"/>
        <v>15919</v>
      </c>
      <c r="P182" s="1348">
        <f t="shared" si="20"/>
        <v>19496</v>
      </c>
      <c r="Q182" s="1348">
        <f t="shared" si="20"/>
        <v>17076</v>
      </c>
      <c r="R182" s="1348">
        <f t="shared" si="20"/>
        <v>16520</v>
      </c>
      <c r="S182" s="1348">
        <f t="shared" si="20"/>
        <v>16627</v>
      </c>
      <c r="T182" s="1348">
        <f t="shared" si="20"/>
        <v>19383</v>
      </c>
      <c r="U182" s="1348">
        <f t="shared" si="20"/>
        <v>21737</v>
      </c>
      <c r="V182" s="1348">
        <f t="shared" si="20"/>
        <v>17194</v>
      </c>
      <c r="W182" s="1348">
        <f t="shared" si="20"/>
        <v>12451</v>
      </c>
      <c r="X182" s="1348">
        <f t="shared" si="20"/>
        <v>8982</v>
      </c>
      <c r="Y182" s="1348">
        <f t="shared" si="20"/>
        <v>4725</v>
      </c>
      <c r="Z182" s="1348">
        <f t="shared" si="20"/>
        <v>1384</v>
      </c>
      <c r="AA182" s="1348">
        <f t="shared" si="20"/>
        <v>243</v>
      </c>
      <c r="AB182" s="1042">
        <f t="shared" si="20"/>
        <v>30862</v>
      </c>
      <c r="AC182" s="1942">
        <f t="shared" si="20"/>
        <v>147174</v>
      </c>
      <c r="AD182" s="2890">
        <f t="shared" si="20"/>
        <v>86099</v>
      </c>
      <c r="AE182" s="1942">
        <f t="shared" si="20"/>
        <v>44979</v>
      </c>
      <c r="AF182" s="1942">
        <f t="shared" si="20"/>
        <v>15334</v>
      </c>
      <c r="AG182" s="2890">
        <f t="shared" si="20"/>
        <v>154250</v>
      </c>
      <c r="AH182" s="2891">
        <f t="shared" si="4"/>
        <v>11.684176652090787</v>
      </c>
      <c r="AI182" s="1951">
        <f t="shared" si="5"/>
        <v>55.719234482366971</v>
      </c>
      <c r="AJ182" s="2795">
        <f t="shared" si="6"/>
        <v>32.596588865542245</v>
      </c>
      <c r="AK182" s="1764"/>
      <c r="AL182" s="1764"/>
      <c r="AM182" s="1764"/>
      <c r="AN182" s="1764"/>
      <c r="AO182" s="1764"/>
    </row>
    <row r="183" spans="4:41">
      <c r="D183" s="2719" t="s">
        <v>331</v>
      </c>
      <c r="E183" s="2720" t="s">
        <v>377</v>
      </c>
      <c r="F183" s="1348">
        <f>F84+F86+F89+F91+F99+F102</f>
        <v>128375</v>
      </c>
      <c r="G183" s="1348">
        <f t="shared" ref="G183:AG183" si="21">G84+G86+G89+G91+G99+G102</f>
        <v>4579</v>
      </c>
      <c r="H183" s="1348">
        <f t="shared" si="21"/>
        <v>5391</v>
      </c>
      <c r="I183" s="1348">
        <f t="shared" si="21"/>
        <v>5903</v>
      </c>
      <c r="J183" s="1348">
        <f t="shared" si="21"/>
        <v>6346</v>
      </c>
      <c r="K183" s="1348">
        <f t="shared" si="21"/>
        <v>5849</v>
      </c>
      <c r="L183" s="1348">
        <f t="shared" si="21"/>
        <v>6031</v>
      </c>
      <c r="M183" s="1348">
        <f t="shared" si="21"/>
        <v>6437</v>
      </c>
      <c r="N183" s="1348">
        <f t="shared" si="21"/>
        <v>7110</v>
      </c>
      <c r="O183" s="1348">
        <f t="shared" si="21"/>
        <v>8063</v>
      </c>
      <c r="P183" s="1348">
        <f t="shared" si="21"/>
        <v>9843</v>
      </c>
      <c r="Q183" s="1348">
        <f t="shared" si="21"/>
        <v>8527</v>
      </c>
      <c r="R183" s="1348">
        <f t="shared" si="21"/>
        <v>8197</v>
      </c>
      <c r="S183" s="1348">
        <f t="shared" si="21"/>
        <v>8159</v>
      </c>
      <c r="T183" s="1348">
        <f t="shared" si="21"/>
        <v>9258</v>
      </c>
      <c r="U183" s="1348">
        <f t="shared" si="21"/>
        <v>10428</v>
      </c>
      <c r="V183" s="1348">
        <f t="shared" si="21"/>
        <v>7849</v>
      </c>
      <c r="W183" s="1348">
        <f t="shared" si="21"/>
        <v>5442</v>
      </c>
      <c r="X183" s="1348">
        <f t="shared" si="21"/>
        <v>3350</v>
      </c>
      <c r="Y183" s="1348">
        <f t="shared" si="21"/>
        <v>1326</v>
      </c>
      <c r="Z183" s="1348">
        <f t="shared" si="21"/>
        <v>258</v>
      </c>
      <c r="AA183" s="1348">
        <f t="shared" si="21"/>
        <v>29</v>
      </c>
      <c r="AB183" s="1042">
        <f t="shared" si="21"/>
        <v>15873</v>
      </c>
      <c r="AC183" s="1942">
        <f t="shared" si="21"/>
        <v>74562</v>
      </c>
      <c r="AD183" s="2890">
        <f t="shared" si="21"/>
        <v>37940</v>
      </c>
      <c r="AE183" s="1942">
        <f t="shared" si="21"/>
        <v>18254</v>
      </c>
      <c r="AF183" s="1942">
        <f t="shared" si="21"/>
        <v>4963</v>
      </c>
      <c r="AG183" s="2890">
        <f t="shared" si="21"/>
        <v>77474</v>
      </c>
      <c r="AH183" s="2891">
        <f t="shared" si="4"/>
        <v>12.364556962025317</v>
      </c>
      <c r="AI183" s="1951">
        <f t="shared" si="5"/>
        <v>58.081402142161629</v>
      </c>
      <c r="AJ183" s="2795">
        <f t="shared" si="6"/>
        <v>29.554040895813049</v>
      </c>
      <c r="AK183" s="1764"/>
      <c r="AL183" s="1764"/>
      <c r="AM183" s="1764"/>
      <c r="AN183" s="1764"/>
      <c r="AO183" s="1764"/>
    </row>
    <row r="184" spans="4:41">
      <c r="D184" s="2719" t="s">
        <v>331</v>
      </c>
      <c r="E184" s="2720" t="s">
        <v>375</v>
      </c>
      <c r="F184" s="1348">
        <f>F135+F137+F140+F142+F150+F153</f>
        <v>135760</v>
      </c>
      <c r="G184" s="1348">
        <f t="shared" ref="G184:AG184" si="22">G135+G137+G140+G142+G150+G153</f>
        <v>4153</v>
      </c>
      <c r="H184" s="1348">
        <f t="shared" si="22"/>
        <v>5198</v>
      </c>
      <c r="I184" s="1348">
        <f t="shared" si="22"/>
        <v>5638</v>
      </c>
      <c r="J184" s="1348">
        <f t="shared" si="22"/>
        <v>5961</v>
      </c>
      <c r="K184" s="1348">
        <f t="shared" si="22"/>
        <v>5889</v>
      </c>
      <c r="L184" s="1348">
        <f t="shared" si="22"/>
        <v>5466</v>
      </c>
      <c r="M184" s="1348">
        <f t="shared" si="22"/>
        <v>5778</v>
      </c>
      <c r="N184" s="1348">
        <f t="shared" si="22"/>
        <v>6669</v>
      </c>
      <c r="O184" s="1348">
        <f t="shared" si="22"/>
        <v>7856</v>
      </c>
      <c r="P184" s="1348">
        <f t="shared" si="22"/>
        <v>9653</v>
      </c>
      <c r="Q184" s="1348">
        <f t="shared" si="22"/>
        <v>8549</v>
      </c>
      <c r="R184" s="1348">
        <f t="shared" si="22"/>
        <v>8323</v>
      </c>
      <c r="S184" s="1348">
        <f t="shared" si="22"/>
        <v>8468</v>
      </c>
      <c r="T184" s="1348">
        <f t="shared" si="22"/>
        <v>10125</v>
      </c>
      <c r="U184" s="1348">
        <f t="shared" si="22"/>
        <v>11309</v>
      </c>
      <c r="V184" s="1348">
        <f t="shared" si="22"/>
        <v>9345</v>
      </c>
      <c r="W184" s="1348">
        <f t="shared" si="22"/>
        <v>7009</v>
      </c>
      <c r="X184" s="1348">
        <f t="shared" si="22"/>
        <v>5632</v>
      </c>
      <c r="Y184" s="1348">
        <f t="shared" si="22"/>
        <v>3399</v>
      </c>
      <c r="Z184" s="1348">
        <f t="shared" si="22"/>
        <v>1126</v>
      </c>
      <c r="AA184" s="1348">
        <f t="shared" si="22"/>
        <v>214</v>
      </c>
      <c r="AB184" s="1042">
        <f t="shared" si="22"/>
        <v>14989</v>
      </c>
      <c r="AC184" s="1942">
        <f t="shared" si="22"/>
        <v>72612</v>
      </c>
      <c r="AD184" s="2890">
        <f t="shared" si="22"/>
        <v>48159</v>
      </c>
      <c r="AE184" s="1942">
        <f t="shared" si="22"/>
        <v>26725</v>
      </c>
      <c r="AF184" s="1942">
        <f t="shared" si="22"/>
        <v>10371</v>
      </c>
      <c r="AG184" s="2890">
        <f t="shared" si="22"/>
        <v>76776</v>
      </c>
      <c r="AH184" s="2891">
        <f t="shared" si="4"/>
        <v>11.040807307012376</v>
      </c>
      <c r="AI184" s="1951">
        <f t="shared" si="5"/>
        <v>53.485562757807891</v>
      </c>
      <c r="AJ184" s="2795">
        <f t="shared" si="6"/>
        <v>35.47362993517973</v>
      </c>
      <c r="AK184" s="1764"/>
      <c r="AL184" s="1764"/>
      <c r="AM184" s="1764"/>
      <c r="AN184" s="1764"/>
      <c r="AO184" s="1764"/>
    </row>
    <row r="185" spans="4:41">
      <c r="D185" s="2717" t="s">
        <v>432</v>
      </c>
      <c r="E185" s="2718" t="s">
        <v>405</v>
      </c>
      <c r="F185" s="2704">
        <f>F22+F54+F55+F56</f>
        <v>571719</v>
      </c>
      <c r="G185" s="2704">
        <f t="shared" ref="G185:AG185" si="23">G22+G54+G55+G56</f>
        <v>22046</v>
      </c>
      <c r="H185" s="2704">
        <f t="shared" si="23"/>
        <v>25279</v>
      </c>
      <c r="I185" s="2704">
        <f t="shared" si="23"/>
        <v>26917</v>
      </c>
      <c r="J185" s="2704">
        <f t="shared" si="23"/>
        <v>28052</v>
      </c>
      <c r="K185" s="2704">
        <f t="shared" si="23"/>
        <v>28554</v>
      </c>
      <c r="L185" s="2704">
        <f t="shared" si="23"/>
        <v>28030</v>
      </c>
      <c r="M185" s="2704">
        <f t="shared" si="23"/>
        <v>29275</v>
      </c>
      <c r="N185" s="2704">
        <f t="shared" si="23"/>
        <v>32824</v>
      </c>
      <c r="O185" s="2704">
        <f t="shared" si="23"/>
        <v>37676</v>
      </c>
      <c r="P185" s="2704">
        <f t="shared" si="23"/>
        <v>46369</v>
      </c>
      <c r="Q185" s="2704">
        <f t="shared" si="23"/>
        <v>39664</v>
      </c>
      <c r="R185" s="2704">
        <f t="shared" si="23"/>
        <v>36090</v>
      </c>
      <c r="S185" s="2704">
        <f t="shared" si="23"/>
        <v>32571</v>
      </c>
      <c r="T185" s="2704">
        <f t="shared" si="23"/>
        <v>35557</v>
      </c>
      <c r="U185" s="2704">
        <f t="shared" si="23"/>
        <v>41650</v>
      </c>
      <c r="V185" s="2704">
        <f t="shared" si="23"/>
        <v>32814</v>
      </c>
      <c r="W185" s="2704">
        <f t="shared" si="23"/>
        <v>23353</v>
      </c>
      <c r="X185" s="2704">
        <f t="shared" si="23"/>
        <v>15682</v>
      </c>
      <c r="Y185" s="2704">
        <f t="shared" si="23"/>
        <v>7071</v>
      </c>
      <c r="Z185" s="2704">
        <f t="shared" si="23"/>
        <v>1967</v>
      </c>
      <c r="AA185" s="2704">
        <f t="shared" si="23"/>
        <v>278</v>
      </c>
      <c r="AB185" s="1043">
        <f t="shared" si="23"/>
        <v>74242</v>
      </c>
      <c r="AC185" s="1941">
        <f t="shared" si="23"/>
        <v>339105</v>
      </c>
      <c r="AD185" s="2888">
        <f t="shared" si="23"/>
        <v>158372</v>
      </c>
      <c r="AE185" s="1941">
        <f t="shared" si="23"/>
        <v>81165</v>
      </c>
      <c r="AF185" s="1941">
        <f t="shared" si="23"/>
        <v>24998</v>
      </c>
      <c r="AG185" s="2888">
        <f t="shared" si="23"/>
        <v>346610</v>
      </c>
      <c r="AH185" s="2889">
        <f t="shared" si="4"/>
        <v>12.985749992566278</v>
      </c>
      <c r="AI185" s="1950">
        <f t="shared" si="5"/>
        <v>59.313229051334659</v>
      </c>
      <c r="AJ185" s="2794">
        <f t="shared" si="6"/>
        <v>27.701020956099065</v>
      </c>
      <c r="AK185" s="1764"/>
      <c r="AL185" s="1764"/>
      <c r="AM185" s="1764"/>
      <c r="AN185" s="1764"/>
      <c r="AO185" s="1764"/>
    </row>
    <row r="186" spans="4:41">
      <c r="D186" s="2719" t="s">
        <v>331</v>
      </c>
      <c r="E186" s="2720" t="s">
        <v>377</v>
      </c>
      <c r="F186" s="1348">
        <f>F73+F105+F106+F107</f>
        <v>276517</v>
      </c>
      <c r="G186" s="1348">
        <f t="shared" ref="G186:AG186" si="24">G73+G105+G106+G107</f>
        <v>11252</v>
      </c>
      <c r="H186" s="1348">
        <f t="shared" si="24"/>
        <v>12921</v>
      </c>
      <c r="I186" s="1348">
        <f t="shared" si="24"/>
        <v>13788</v>
      </c>
      <c r="J186" s="1348">
        <f t="shared" si="24"/>
        <v>14233</v>
      </c>
      <c r="K186" s="1348">
        <f t="shared" si="24"/>
        <v>14691</v>
      </c>
      <c r="L186" s="1348">
        <f t="shared" si="24"/>
        <v>14750</v>
      </c>
      <c r="M186" s="1348">
        <f t="shared" si="24"/>
        <v>15071</v>
      </c>
      <c r="N186" s="1348">
        <f t="shared" si="24"/>
        <v>16573</v>
      </c>
      <c r="O186" s="1348">
        <f t="shared" si="24"/>
        <v>18975</v>
      </c>
      <c r="P186" s="1348">
        <f t="shared" si="24"/>
        <v>23155</v>
      </c>
      <c r="Q186" s="1348">
        <f t="shared" si="24"/>
        <v>19602</v>
      </c>
      <c r="R186" s="1348">
        <f t="shared" si="24"/>
        <v>17646</v>
      </c>
      <c r="S186" s="1348">
        <f t="shared" si="24"/>
        <v>15921</v>
      </c>
      <c r="T186" s="1348">
        <f t="shared" si="24"/>
        <v>17091</v>
      </c>
      <c r="U186" s="1348">
        <f t="shared" si="24"/>
        <v>19355</v>
      </c>
      <c r="V186" s="1348">
        <f t="shared" si="24"/>
        <v>14327</v>
      </c>
      <c r="W186" s="1348">
        <f t="shared" si="24"/>
        <v>9531</v>
      </c>
      <c r="X186" s="1348">
        <f t="shared" si="24"/>
        <v>5366</v>
      </c>
      <c r="Y186" s="1348">
        <f t="shared" si="24"/>
        <v>1862</v>
      </c>
      <c r="Z186" s="1348">
        <f t="shared" si="24"/>
        <v>374</v>
      </c>
      <c r="AA186" s="1348">
        <f t="shared" si="24"/>
        <v>33</v>
      </c>
      <c r="AB186" s="1042">
        <f t="shared" si="24"/>
        <v>37961</v>
      </c>
      <c r="AC186" s="1942">
        <f t="shared" si="24"/>
        <v>170617</v>
      </c>
      <c r="AD186" s="2890">
        <f t="shared" si="24"/>
        <v>67939</v>
      </c>
      <c r="AE186" s="1942">
        <f t="shared" si="24"/>
        <v>31493</v>
      </c>
      <c r="AF186" s="1942">
        <f t="shared" si="24"/>
        <v>7635</v>
      </c>
      <c r="AG186" s="2890">
        <f t="shared" si="24"/>
        <v>173475</v>
      </c>
      <c r="AH186" s="2891">
        <f t="shared" si="4"/>
        <v>13.72826987129182</v>
      </c>
      <c r="AI186" s="1951">
        <f t="shared" si="5"/>
        <v>61.702173826564014</v>
      </c>
      <c r="AJ186" s="2795">
        <f t="shared" si="6"/>
        <v>24.569556302144171</v>
      </c>
      <c r="AK186" s="1764"/>
      <c r="AL186" s="1764"/>
      <c r="AM186" s="1764"/>
      <c r="AN186" s="1764"/>
      <c r="AO186" s="1764"/>
    </row>
    <row r="187" spans="4:41">
      <c r="D187" s="2721" t="s">
        <v>331</v>
      </c>
      <c r="E187" s="2722" t="s">
        <v>375</v>
      </c>
      <c r="F187" s="2707">
        <f>F124+F156+F157+F158</f>
        <v>295202</v>
      </c>
      <c r="G187" s="2707">
        <f t="shared" ref="G187:AG187" si="25">G124+G156+G157+G158</f>
        <v>10794</v>
      </c>
      <c r="H187" s="2707">
        <f t="shared" si="25"/>
        <v>12358</v>
      </c>
      <c r="I187" s="2707">
        <f t="shared" si="25"/>
        <v>13129</v>
      </c>
      <c r="J187" s="2707">
        <f t="shared" si="25"/>
        <v>13819</v>
      </c>
      <c r="K187" s="2707">
        <f t="shared" si="25"/>
        <v>13863</v>
      </c>
      <c r="L187" s="2707">
        <f t="shared" si="25"/>
        <v>13280</v>
      </c>
      <c r="M187" s="2707">
        <f t="shared" si="25"/>
        <v>14204</v>
      </c>
      <c r="N187" s="2707">
        <f t="shared" si="25"/>
        <v>16251</v>
      </c>
      <c r="O187" s="2707">
        <f t="shared" si="25"/>
        <v>18701</v>
      </c>
      <c r="P187" s="2707">
        <f t="shared" si="25"/>
        <v>23214</v>
      </c>
      <c r="Q187" s="2707">
        <f t="shared" si="25"/>
        <v>20062</v>
      </c>
      <c r="R187" s="2707">
        <f t="shared" si="25"/>
        <v>18444</v>
      </c>
      <c r="S187" s="2707">
        <f t="shared" si="25"/>
        <v>16650</v>
      </c>
      <c r="T187" s="2707">
        <f t="shared" si="25"/>
        <v>18466</v>
      </c>
      <c r="U187" s="2707">
        <f t="shared" si="25"/>
        <v>22295</v>
      </c>
      <c r="V187" s="2707">
        <f t="shared" si="25"/>
        <v>18487</v>
      </c>
      <c r="W187" s="2707">
        <f t="shared" si="25"/>
        <v>13822</v>
      </c>
      <c r="X187" s="2707">
        <f t="shared" si="25"/>
        <v>10316</v>
      </c>
      <c r="Y187" s="2707">
        <f t="shared" si="25"/>
        <v>5209</v>
      </c>
      <c r="Z187" s="2707">
        <f t="shared" si="25"/>
        <v>1593</v>
      </c>
      <c r="AA187" s="2707">
        <f t="shared" si="25"/>
        <v>245</v>
      </c>
      <c r="AB187" s="1053">
        <f t="shared" si="25"/>
        <v>36281</v>
      </c>
      <c r="AC187" s="1943">
        <f t="shared" si="25"/>
        <v>168488</v>
      </c>
      <c r="AD187" s="2892">
        <f t="shared" si="25"/>
        <v>90433</v>
      </c>
      <c r="AE187" s="1943">
        <f t="shared" si="25"/>
        <v>49672</v>
      </c>
      <c r="AF187" s="1943">
        <f t="shared" si="25"/>
        <v>17363</v>
      </c>
      <c r="AG187" s="2892">
        <f t="shared" si="25"/>
        <v>173135</v>
      </c>
      <c r="AH187" s="2893">
        <f t="shared" si="4"/>
        <v>12.290228385986545</v>
      </c>
      <c r="AI187" s="2894">
        <f t="shared" si="5"/>
        <v>57.075494068468366</v>
      </c>
      <c r="AJ187" s="2796">
        <f t="shared" si="6"/>
        <v>30.634277545545086</v>
      </c>
      <c r="AK187" s="1764"/>
      <c r="AL187" s="1764"/>
      <c r="AM187" s="1764"/>
      <c r="AN187" s="1764"/>
      <c r="AO187" s="1764"/>
    </row>
    <row r="188" spans="4:41">
      <c r="D188" s="2719" t="s">
        <v>433</v>
      </c>
      <c r="E188" s="2720" t="s">
        <v>405</v>
      </c>
      <c r="F188" s="1348">
        <f>F29+F32+F47+F49+F57+F58+F59</f>
        <v>246601</v>
      </c>
      <c r="G188" s="1348">
        <f t="shared" ref="G188:AG188" si="26">G29+G32+G47+G49+G57+G58+G59</f>
        <v>7902</v>
      </c>
      <c r="H188" s="1348">
        <f t="shared" si="26"/>
        <v>10160</v>
      </c>
      <c r="I188" s="1348">
        <f t="shared" si="26"/>
        <v>11224</v>
      </c>
      <c r="J188" s="1348">
        <f t="shared" si="26"/>
        <v>11428</v>
      </c>
      <c r="K188" s="1348">
        <f t="shared" si="26"/>
        <v>9689</v>
      </c>
      <c r="L188" s="1348">
        <f t="shared" si="26"/>
        <v>9017</v>
      </c>
      <c r="M188" s="1348">
        <f t="shared" si="26"/>
        <v>10991</v>
      </c>
      <c r="N188" s="1348">
        <f t="shared" si="26"/>
        <v>12859</v>
      </c>
      <c r="O188" s="1348">
        <f t="shared" si="26"/>
        <v>15176</v>
      </c>
      <c r="P188" s="1348">
        <f t="shared" si="26"/>
        <v>18260</v>
      </c>
      <c r="Q188" s="1348">
        <f t="shared" si="26"/>
        <v>15472</v>
      </c>
      <c r="R188" s="1348">
        <f t="shared" si="26"/>
        <v>15252</v>
      </c>
      <c r="S188" s="1348">
        <f t="shared" si="26"/>
        <v>15881</v>
      </c>
      <c r="T188" s="1348">
        <f t="shared" si="26"/>
        <v>19142</v>
      </c>
      <c r="U188" s="1348">
        <f t="shared" si="26"/>
        <v>21649</v>
      </c>
      <c r="V188" s="1348">
        <f t="shared" si="26"/>
        <v>16320</v>
      </c>
      <c r="W188" s="1348">
        <f t="shared" si="26"/>
        <v>11827</v>
      </c>
      <c r="X188" s="1348">
        <f t="shared" si="26"/>
        <v>8631</v>
      </c>
      <c r="Y188" s="1348">
        <f t="shared" si="26"/>
        <v>4227</v>
      </c>
      <c r="Z188" s="1348">
        <f t="shared" si="26"/>
        <v>1291</v>
      </c>
      <c r="AA188" s="1348">
        <f t="shared" si="26"/>
        <v>203</v>
      </c>
      <c r="AB188" s="1042">
        <f t="shared" si="26"/>
        <v>29286</v>
      </c>
      <c r="AC188" s="1942">
        <f t="shared" si="26"/>
        <v>134025</v>
      </c>
      <c r="AD188" s="2890">
        <f t="shared" si="26"/>
        <v>83290</v>
      </c>
      <c r="AE188" s="1942">
        <f t="shared" si="26"/>
        <v>42499</v>
      </c>
      <c r="AF188" s="1942">
        <f t="shared" si="26"/>
        <v>14352</v>
      </c>
      <c r="AG188" s="2890">
        <f t="shared" si="26"/>
        <v>141739</v>
      </c>
      <c r="AH188" s="2891">
        <f t="shared" si="4"/>
        <v>11.875864250347727</v>
      </c>
      <c r="AI188" s="1951">
        <f t="shared" si="5"/>
        <v>54.348928025433793</v>
      </c>
      <c r="AJ188" s="2795">
        <f t="shared" si="6"/>
        <v>33.775207724218475</v>
      </c>
      <c r="AK188" s="1764"/>
      <c r="AL188" s="1764"/>
      <c r="AM188" s="1764"/>
      <c r="AN188" s="1764"/>
      <c r="AO188" s="1764"/>
    </row>
    <row r="189" spans="4:41">
      <c r="D189" s="2719" t="s">
        <v>331</v>
      </c>
      <c r="E189" s="2720" t="s">
        <v>377</v>
      </c>
      <c r="F189" s="1348">
        <f>F80+F83+F98+F100+F108+F109+F110</f>
        <v>118777</v>
      </c>
      <c r="G189" s="1348">
        <f t="shared" ref="G189:AG189" si="27">G80+G83+G98+G100+G108+G109+G110</f>
        <v>4034</v>
      </c>
      <c r="H189" s="1348">
        <f t="shared" si="27"/>
        <v>5346</v>
      </c>
      <c r="I189" s="1348">
        <f t="shared" si="27"/>
        <v>5883</v>
      </c>
      <c r="J189" s="1348">
        <f t="shared" si="27"/>
        <v>5764</v>
      </c>
      <c r="K189" s="1348">
        <f t="shared" si="27"/>
        <v>4935</v>
      </c>
      <c r="L189" s="1348">
        <f t="shared" si="27"/>
        <v>4742</v>
      </c>
      <c r="M189" s="1348">
        <f t="shared" si="27"/>
        <v>5706</v>
      </c>
      <c r="N189" s="1348">
        <f t="shared" si="27"/>
        <v>6608</v>
      </c>
      <c r="O189" s="1348">
        <f t="shared" si="27"/>
        <v>7762</v>
      </c>
      <c r="P189" s="1348">
        <f t="shared" si="27"/>
        <v>9173</v>
      </c>
      <c r="Q189" s="1348">
        <f t="shared" si="27"/>
        <v>7564</v>
      </c>
      <c r="R189" s="1348">
        <f t="shared" si="27"/>
        <v>7458</v>
      </c>
      <c r="S189" s="1348">
        <f t="shared" si="27"/>
        <v>7732</v>
      </c>
      <c r="T189" s="1348">
        <f t="shared" si="27"/>
        <v>9194</v>
      </c>
      <c r="U189" s="1348">
        <f t="shared" si="27"/>
        <v>10318</v>
      </c>
      <c r="V189" s="1348">
        <f t="shared" si="27"/>
        <v>7358</v>
      </c>
      <c r="W189" s="1348">
        <f t="shared" si="27"/>
        <v>4873</v>
      </c>
      <c r="X189" s="1348">
        <f t="shared" si="27"/>
        <v>2974</v>
      </c>
      <c r="Y189" s="1348">
        <f t="shared" si="27"/>
        <v>1125</v>
      </c>
      <c r="Z189" s="1348">
        <f t="shared" si="27"/>
        <v>210</v>
      </c>
      <c r="AA189" s="1348">
        <f t="shared" si="27"/>
        <v>18</v>
      </c>
      <c r="AB189" s="1042">
        <f t="shared" si="27"/>
        <v>15263</v>
      </c>
      <c r="AC189" s="1942">
        <f t="shared" si="27"/>
        <v>67444</v>
      </c>
      <c r="AD189" s="2890">
        <f t="shared" si="27"/>
        <v>36070</v>
      </c>
      <c r="AE189" s="1942">
        <f t="shared" si="27"/>
        <v>16558</v>
      </c>
      <c r="AF189" s="1942">
        <f t="shared" si="27"/>
        <v>4327</v>
      </c>
      <c r="AG189" s="2890">
        <f t="shared" si="27"/>
        <v>70874</v>
      </c>
      <c r="AH189" s="2891">
        <f t="shared" si="4"/>
        <v>12.850130917601893</v>
      </c>
      <c r="AI189" s="1951">
        <f t="shared" si="5"/>
        <v>56.782036926340965</v>
      </c>
      <c r="AJ189" s="2795">
        <f t="shared" si="6"/>
        <v>30.367832156057151</v>
      </c>
      <c r="AK189" s="1764"/>
      <c r="AL189" s="1764"/>
      <c r="AM189" s="1764"/>
      <c r="AN189" s="1764"/>
      <c r="AO189" s="1764"/>
    </row>
    <row r="190" spans="4:41">
      <c r="D190" s="2719" t="s">
        <v>331</v>
      </c>
      <c r="E190" s="2720" t="s">
        <v>375</v>
      </c>
      <c r="F190" s="1348">
        <f>F131+F134+F149+F151+F159+F160+F161</f>
        <v>127824</v>
      </c>
      <c r="G190" s="1348">
        <f t="shared" ref="G190:AG190" si="28">G131+G134+G149+G151+G159+G160+G161</f>
        <v>3868</v>
      </c>
      <c r="H190" s="1348">
        <f t="shared" si="28"/>
        <v>4814</v>
      </c>
      <c r="I190" s="1348">
        <f t="shared" si="28"/>
        <v>5341</v>
      </c>
      <c r="J190" s="1348">
        <f t="shared" si="28"/>
        <v>5664</v>
      </c>
      <c r="K190" s="1348">
        <f t="shared" si="28"/>
        <v>4754</v>
      </c>
      <c r="L190" s="1348">
        <f t="shared" si="28"/>
        <v>4275</v>
      </c>
      <c r="M190" s="1348">
        <f t="shared" si="28"/>
        <v>5285</v>
      </c>
      <c r="N190" s="1348">
        <f t="shared" si="28"/>
        <v>6251</v>
      </c>
      <c r="O190" s="1348">
        <f t="shared" si="28"/>
        <v>7414</v>
      </c>
      <c r="P190" s="1348">
        <f t="shared" si="28"/>
        <v>9087</v>
      </c>
      <c r="Q190" s="1348">
        <f t="shared" si="28"/>
        <v>7908</v>
      </c>
      <c r="R190" s="1348">
        <f t="shared" si="28"/>
        <v>7794</v>
      </c>
      <c r="S190" s="1348">
        <f t="shared" si="28"/>
        <v>8149</v>
      </c>
      <c r="T190" s="1348">
        <f t="shared" si="28"/>
        <v>9948</v>
      </c>
      <c r="U190" s="1348">
        <f t="shared" si="28"/>
        <v>11331</v>
      </c>
      <c r="V190" s="1348">
        <f t="shared" si="28"/>
        <v>8962</v>
      </c>
      <c r="W190" s="1348">
        <f t="shared" si="28"/>
        <v>6954</v>
      </c>
      <c r="X190" s="1348">
        <f t="shared" si="28"/>
        <v>5657</v>
      </c>
      <c r="Y190" s="1348">
        <f t="shared" si="28"/>
        <v>3102</v>
      </c>
      <c r="Z190" s="1348">
        <f t="shared" si="28"/>
        <v>1081</v>
      </c>
      <c r="AA190" s="1348">
        <f t="shared" si="28"/>
        <v>185</v>
      </c>
      <c r="AB190" s="1042">
        <f t="shared" si="28"/>
        <v>14023</v>
      </c>
      <c r="AC190" s="1942">
        <f t="shared" si="28"/>
        <v>66581</v>
      </c>
      <c r="AD190" s="2890">
        <f t="shared" si="28"/>
        <v>47220</v>
      </c>
      <c r="AE190" s="1942">
        <f t="shared" si="28"/>
        <v>25941</v>
      </c>
      <c r="AF190" s="1942">
        <f t="shared" si="28"/>
        <v>10025</v>
      </c>
      <c r="AG190" s="2890">
        <f t="shared" si="28"/>
        <v>70865</v>
      </c>
      <c r="AH190" s="2891">
        <f t="shared" si="4"/>
        <v>10.970553260733508</v>
      </c>
      <c r="AI190" s="1951">
        <f t="shared" si="5"/>
        <v>52.088027287520347</v>
      </c>
      <c r="AJ190" s="2795">
        <f t="shared" si="6"/>
        <v>36.94141945174615</v>
      </c>
      <c r="AK190" s="1764"/>
      <c r="AL190" s="1764"/>
      <c r="AM190" s="1764"/>
      <c r="AN190" s="1764"/>
      <c r="AO190" s="1764"/>
    </row>
    <row r="191" spans="4:41">
      <c r="D191" s="2717" t="s">
        <v>434</v>
      </c>
      <c r="E191" s="2718" t="s">
        <v>405</v>
      </c>
      <c r="F191" s="2704">
        <f>F30+F42+F45+F60+F61</f>
        <v>157989</v>
      </c>
      <c r="G191" s="2704">
        <f t="shared" ref="G191:AG191" si="29">G30+G42+G45+G60+G61</f>
        <v>5132</v>
      </c>
      <c r="H191" s="2704">
        <f t="shared" si="29"/>
        <v>6263</v>
      </c>
      <c r="I191" s="2704">
        <f t="shared" si="29"/>
        <v>7032</v>
      </c>
      <c r="J191" s="2704">
        <f t="shared" si="29"/>
        <v>6534</v>
      </c>
      <c r="K191" s="2704">
        <f t="shared" si="29"/>
        <v>4237</v>
      </c>
      <c r="L191" s="2704">
        <f t="shared" si="29"/>
        <v>5415</v>
      </c>
      <c r="M191" s="2704">
        <f t="shared" si="29"/>
        <v>6527</v>
      </c>
      <c r="N191" s="2704">
        <f t="shared" si="29"/>
        <v>7924</v>
      </c>
      <c r="O191" s="2704">
        <f t="shared" si="29"/>
        <v>8981</v>
      </c>
      <c r="P191" s="2704">
        <f t="shared" si="29"/>
        <v>10572</v>
      </c>
      <c r="Q191" s="2704">
        <f t="shared" si="29"/>
        <v>9726</v>
      </c>
      <c r="R191" s="2704">
        <f t="shared" si="29"/>
        <v>10296</v>
      </c>
      <c r="S191" s="2704">
        <f t="shared" si="29"/>
        <v>11563</v>
      </c>
      <c r="T191" s="2704">
        <f t="shared" si="29"/>
        <v>12759</v>
      </c>
      <c r="U191" s="2704">
        <f t="shared" si="29"/>
        <v>13381</v>
      </c>
      <c r="V191" s="2704">
        <f t="shared" si="29"/>
        <v>10403</v>
      </c>
      <c r="W191" s="2704">
        <f t="shared" si="29"/>
        <v>8459</v>
      </c>
      <c r="X191" s="2704">
        <f t="shared" si="29"/>
        <v>7248</v>
      </c>
      <c r="Y191" s="2704">
        <f t="shared" si="29"/>
        <v>4053</v>
      </c>
      <c r="Z191" s="2704">
        <f t="shared" si="29"/>
        <v>1266</v>
      </c>
      <c r="AA191" s="2704">
        <f t="shared" si="29"/>
        <v>218</v>
      </c>
      <c r="AB191" s="1043">
        <f t="shared" si="29"/>
        <v>18427</v>
      </c>
      <c r="AC191" s="1941">
        <f t="shared" si="29"/>
        <v>81775</v>
      </c>
      <c r="AD191" s="2888">
        <f t="shared" si="29"/>
        <v>57787</v>
      </c>
      <c r="AE191" s="1941">
        <f t="shared" si="29"/>
        <v>31647</v>
      </c>
      <c r="AF191" s="1941">
        <f t="shared" si="29"/>
        <v>12785</v>
      </c>
      <c r="AG191" s="2888">
        <f t="shared" si="29"/>
        <v>88000</v>
      </c>
      <c r="AH191" s="2889">
        <f t="shared" si="4"/>
        <v>11.663470241599098</v>
      </c>
      <c r="AI191" s="1950">
        <f t="shared" si="5"/>
        <v>51.759932653539174</v>
      </c>
      <c r="AJ191" s="2794">
        <f t="shared" si="6"/>
        <v>36.576597104861733</v>
      </c>
      <c r="AK191" s="1764"/>
      <c r="AL191" s="1764"/>
      <c r="AM191" s="1764"/>
      <c r="AN191" s="1764"/>
      <c r="AO191" s="1764"/>
    </row>
    <row r="192" spans="4:41">
      <c r="D192" s="2719" t="s">
        <v>331</v>
      </c>
      <c r="E192" s="2720" t="s">
        <v>377</v>
      </c>
      <c r="F192" s="1348">
        <f>F81+F93+F96+F111+F112</f>
        <v>75757</v>
      </c>
      <c r="G192" s="1348">
        <f t="shared" ref="G192:AG192" si="30">G81+G93+G96+G111+G112</f>
        <v>2626</v>
      </c>
      <c r="H192" s="1348">
        <f t="shared" si="30"/>
        <v>3245</v>
      </c>
      <c r="I192" s="1348">
        <f t="shared" si="30"/>
        <v>3578</v>
      </c>
      <c r="J192" s="1348">
        <f t="shared" si="30"/>
        <v>3406</v>
      </c>
      <c r="K192" s="1348">
        <f t="shared" si="30"/>
        <v>2188</v>
      </c>
      <c r="L192" s="1348">
        <f t="shared" si="30"/>
        <v>2833</v>
      </c>
      <c r="M192" s="1348">
        <f t="shared" si="30"/>
        <v>3382</v>
      </c>
      <c r="N192" s="1348">
        <f t="shared" si="30"/>
        <v>4044</v>
      </c>
      <c r="O192" s="1348">
        <f t="shared" si="30"/>
        <v>4597</v>
      </c>
      <c r="P192" s="1348">
        <f t="shared" si="30"/>
        <v>5435</v>
      </c>
      <c r="Q192" s="1348">
        <f t="shared" si="30"/>
        <v>4876</v>
      </c>
      <c r="R192" s="1348">
        <f t="shared" si="30"/>
        <v>5011</v>
      </c>
      <c r="S192" s="1348">
        <f t="shared" si="30"/>
        <v>5777</v>
      </c>
      <c r="T192" s="1348">
        <f t="shared" si="30"/>
        <v>6235</v>
      </c>
      <c r="U192" s="1348">
        <f t="shared" si="30"/>
        <v>6483</v>
      </c>
      <c r="V192" s="1348">
        <f t="shared" si="30"/>
        <v>4588</v>
      </c>
      <c r="W192" s="1348">
        <f t="shared" si="30"/>
        <v>3412</v>
      </c>
      <c r="X192" s="1348">
        <f t="shared" si="30"/>
        <v>2583</v>
      </c>
      <c r="Y192" s="1348">
        <f t="shared" si="30"/>
        <v>1201</v>
      </c>
      <c r="Z192" s="1348">
        <f t="shared" si="30"/>
        <v>230</v>
      </c>
      <c r="AA192" s="1348">
        <f t="shared" si="30"/>
        <v>27</v>
      </c>
      <c r="AB192" s="1042">
        <f t="shared" si="30"/>
        <v>9449</v>
      </c>
      <c r="AC192" s="1942">
        <f t="shared" si="30"/>
        <v>41549</v>
      </c>
      <c r="AD192" s="2890">
        <f t="shared" si="30"/>
        <v>24759</v>
      </c>
      <c r="AE192" s="1942">
        <f t="shared" si="30"/>
        <v>12041</v>
      </c>
      <c r="AF192" s="1942">
        <f t="shared" si="30"/>
        <v>4041</v>
      </c>
      <c r="AG192" s="2890">
        <f t="shared" si="30"/>
        <v>44378</v>
      </c>
      <c r="AH192" s="2891">
        <f t="shared" si="4"/>
        <v>12.472774793088428</v>
      </c>
      <c r="AI192" s="1951">
        <f t="shared" si="5"/>
        <v>54.845096822735847</v>
      </c>
      <c r="AJ192" s="2795">
        <f t="shared" si="6"/>
        <v>32.682128384175719</v>
      </c>
      <c r="AK192" s="1764"/>
      <c r="AL192" s="1764"/>
      <c r="AM192" s="1764"/>
      <c r="AN192" s="1764"/>
      <c r="AO192" s="1764"/>
    </row>
    <row r="193" spans="4:41">
      <c r="D193" s="2721" t="s">
        <v>331</v>
      </c>
      <c r="E193" s="2722" t="s">
        <v>375</v>
      </c>
      <c r="F193" s="2707">
        <f>F132+F144+F147+F162+F163</f>
        <v>82232</v>
      </c>
      <c r="G193" s="2707">
        <f t="shared" ref="G193:AG193" si="31">G132+G144+G147+G162+G163</f>
        <v>2506</v>
      </c>
      <c r="H193" s="2707">
        <f t="shared" si="31"/>
        <v>3018</v>
      </c>
      <c r="I193" s="2707">
        <f t="shared" si="31"/>
        <v>3454</v>
      </c>
      <c r="J193" s="2707">
        <f t="shared" si="31"/>
        <v>3128</v>
      </c>
      <c r="K193" s="2707">
        <f t="shared" si="31"/>
        <v>2049</v>
      </c>
      <c r="L193" s="2707">
        <f t="shared" si="31"/>
        <v>2582</v>
      </c>
      <c r="M193" s="2707">
        <f t="shared" si="31"/>
        <v>3145</v>
      </c>
      <c r="N193" s="2707">
        <f t="shared" si="31"/>
        <v>3880</v>
      </c>
      <c r="O193" s="2707">
        <f t="shared" si="31"/>
        <v>4384</v>
      </c>
      <c r="P193" s="2707">
        <f t="shared" si="31"/>
        <v>5137</v>
      </c>
      <c r="Q193" s="2707">
        <f t="shared" si="31"/>
        <v>4850</v>
      </c>
      <c r="R193" s="2707">
        <f t="shared" si="31"/>
        <v>5285</v>
      </c>
      <c r="S193" s="2707">
        <f t="shared" si="31"/>
        <v>5786</v>
      </c>
      <c r="T193" s="2707">
        <f t="shared" si="31"/>
        <v>6524</v>
      </c>
      <c r="U193" s="2707">
        <f t="shared" si="31"/>
        <v>6898</v>
      </c>
      <c r="V193" s="2707">
        <f t="shared" si="31"/>
        <v>5815</v>
      </c>
      <c r="W193" s="2707">
        <f t="shared" si="31"/>
        <v>5047</v>
      </c>
      <c r="X193" s="2707">
        <f t="shared" si="31"/>
        <v>4665</v>
      </c>
      <c r="Y193" s="2707">
        <f t="shared" si="31"/>
        <v>2852</v>
      </c>
      <c r="Z193" s="2707">
        <f t="shared" si="31"/>
        <v>1036</v>
      </c>
      <c r="AA193" s="2707">
        <f t="shared" si="31"/>
        <v>191</v>
      </c>
      <c r="AB193" s="1053">
        <f t="shared" si="31"/>
        <v>8978</v>
      </c>
      <c r="AC193" s="1943">
        <f t="shared" si="31"/>
        <v>40226</v>
      </c>
      <c r="AD193" s="2892">
        <f t="shared" si="31"/>
        <v>33028</v>
      </c>
      <c r="AE193" s="1943">
        <f t="shared" si="31"/>
        <v>19606</v>
      </c>
      <c r="AF193" s="1943">
        <f t="shared" si="31"/>
        <v>8744</v>
      </c>
      <c r="AG193" s="2892">
        <f t="shared" si="31"/>
        <v>43622</v>
      </c>
      <c r="AH193" s="2893">
        <f t="shared" si="4"/>
        <v>10.917890845412979</v>
      </c>
      <c r="AI193" s="2894">
        <f t="shared" si="5"/>
        <v>48.917696273956615</v>
      </c>
      <c r="AJ193" s="2796">
        <f t="shared" si="6"/>
        <v>40.164412880630415</v>
      </c>
      <c r="AK193" s="1764"/>
      <c r="AL193" s="1764"/>
      <c r="AM193" s="1764"/>
      <c r="AN193" s="1764"/>
      <c r="AO193" s="1764"/>
    </row>
    <row r="194" spans="4:41">
      <c r="D194" s="2719" t="s">
        <v>435</v>
      </c>
      <c r="E194" s="2720" t="s">
        <v>405</v>
      </c>
      <c r="F194" s="1348">
        <f>F41+F43</f>
        <v>101082</v>
      </c>
      <c r="G194" s="1348">
        <f t="shared" ref="G194:AG194" si="32">G41+G43</f>
        <v>3430</v>
      </c>
      <c r="H194" s="1348">
        <f t="shared" si="32"/>
        <v>4196</v>
      </c>
      <c r="I194" s="1348">
        <f t="shared" si="32"/>
        <v>4359</v>
      </c>
      <c r="J194" s="1348">
        <f t="shared" si="32"/>
        <v>4221</v>
      </c>
      <c r="K194" s="1348">
        <f t="shared" si="32"/>
        <v>3554</v>
      </c>
      <c r="L194" s="1348">
        <f t="shared" si="32"/>
        <v>3934</v>
      </c>
      <c r="M194" s="1348">
        <f t="shared" si="32"/>
        <v>4453</v>
      </c>
      <c r="N194" s="1348">
        <f t="shared" si="32"/>
        <v>5164</v>
      </c>
      <c r="O194" s="1348">
        <f t="shared" si="32"/>
        <v>5899</v>
      </c>
      <c r="P194" s="1348">
        <f t="shared" si="32"/>
        <v>6621</v>
      </c>
      <c r="Q194" s="1348">
        <f t="shared" si="32"/>
        <v>6029</v>
      </c>
      <c r="R194" s="1348">
        <f t="shared" si="32"/>
        <v>6364</v>
      </c>
      <c r="S194" s="1348">
        <f t="shared" si="32"/>
        <v>7163</v>
      </c>
      <c r="T194" s="1348">
        <f t="shared" si="32"/>
        <v>8078</v>
      </c>
      <c r="U194" s="1348">
        <f t="shared" si="32"/>
        <v>8660</v>
      </c>
      <c r="V194" s="1348">
        <f t="shared" si="32"/>
        <v>6316</v>
      </c>
      <c r="W194" s="1348">
        <f t="shared" si="32"/>
        <v>5123</v>
      </c>
      <c r="X194" s="1348">
        <f t="shared" si="32"/>
        <v>4283</v>
      </c>
      <c r="Y194" s="1348">
        <f t="shared" si="32"/>
        <v>2383</v>
      </c>
      <c r="Z194" s="1348">
        <f t="shared" si="32"/>
        <v>726</v>
      </c>
      <c r="AA194" s="1348">
        <f t="shared" si="32"/>
        <v>126</v>
      </c>
      <c r="AB194" s="1042">
        <f t="shared" si="32"/>
        <v>11985</v>
      </c>
      <c r="AC194" s="1942">
        <f t="shared" si="32"/>
        <v>53402</v>
      </c>
      <c r="AD194" s="2890">
        <f t="shared" si="32"/>
        <v>35695</v>
      </c>
      <c r="AE194" s="1942">
        <f t="shared" si="32"/>
        <v>18957</v>
      </c>
      <c r="AF194" s="1942">
        <f t="shared" si="32"/>
        <v>7518</v>
      </c>
      <c r="AG194" s="2890">
        <f t="shared" si="32"/>
        <v>57259</v>
      </c>
      <c r="AH194" s="2891">
        <f t="shared" si="4"/>
        <v>11.856710393541876</v>
      </c>
      <c r="AI194" s="1951">
        <f t="shared" si="5"/>
        <v>52.830375338833811</v>
      </c>
      <c r="AJ194" s="2795">
        <f t="shared" si="6"/>
        <v>35.312914267624308</v>
      </c>
      <c r="AK194" s="1764"/>
      <c r="AL194" s="1764"/>
      <c r="AM194" s="1764"/>
      <c r="AN194" s="1764"/>
      <c r="AO194" s="1764"/>
    </row>
    <row r="195" spans="4:41">
      <c r="D195" s="2719" t="s">
        <v>331</v>
      </c>
      <c r="E195" s="2720" t="s">
        <v>377</v>
      </c>
      <c r="F195" s="1348">
        <f>F92+F94</f>
        <v>48275</v>
      </c>
      <c r="G195" s="1348">
        <f t="shared" ref="G195:AG195" si="33">G92+G94</f>
        <v>1735</v>
      </c>
      <c r="H195" s="1348">
        <f t="shared" si="33"/>
        <v>2141</v>
      </c>
      <c r="I195" s="1348">
        <f t="shared" si="33"/>
        <v>2234</v>
      </c>
      <c r="J195" s="1348">
        <f t="shared" si="33"/>
        <v>2138</v>
      </c>
      <c r="K195" s="1348">
        <f t="shared" si="33"/>
        <v>1707</v>
      </c>
      <c r="L195" s="1348">
        <f t="shared" si="33"/>
        <v>2010</v>
      </c>
      <c r="M195" s="1348">
        <f t="shared" si="33"/>
        <v>2325</v>
      </c>
      <c r="N195" s="1348">
        <f t="shared" si="33"/>
        <v>2633</v>
      </c>
      <c r="O195" s="1348">
        <f t="shared" si="33"/>
        <v>3002</v>
      </c>
      <c r="P195" s="1348">
        <f t="shared" si="33"/>
        <v>3326</v>
      </c>
      <c r="Q195" s="1348">
        <f t="shared" si="33"/>
        <v>2917</v>
      </c>
      <c r="R195" s="1348">
        <f t="shared" si="33"/>
        <v>3032</v>
      </c>
      <c r="S195" s="1348">
        <f t="shared" si="33"/>
        <v>3507</v>
      </c>
      <c r="T195" s="1348">
        <f t="shared" si="33"/>
        <v>4008</v>
      </c>
      <c r="U195" s="1348">
        <f t="shared" si="33"/>
        <v>4271</v>
      </c>
      <c r="V195" s="1348">
        <f t="shared" si="33"/>
        <v>2848</v>
      </c>
      <c r="W195" s="1348">
        <f t="shared" si="33"/>
        <v>2108</v>
      </c>
      <c r="X195" s="1348">
        <f t="shared" si="33"/>
        <v>1490</v>
      </c>
      <c r="Y195" s="1348">
        <f t="shared" si="33"/>
        <v>701</v>
      </c>
      <c r="Z195" s="1348">
        <f t="shared" si="33"/>
        <v>126</v>
      </c>
      <c r="AA195" s="1348">
        <f t="shared" si="33"/>
        <v>16</v>
      </c>
      <c r="AB195" s="1042">
        <f t="shared" si="33"/>
        <v>6110</v>
      </c>
      <c r="AC195" s="1942">
        <f t="shared" si="33"/>
        <v>26597</v>
      </c>
      <c r="AD195" s="2890">
        <f t="shared" si="33"/>
        <v>15568</v>
      </c>
      <c r="AE195" s="1942">
        <f t="shared" si="33"/>
        <v>7289</v>
      </c>
      <c r="AF195" s="1942">
        <f t="shared" si="33"/>
        <v>2333</v>
      </c>
      <c r="AG195" s="2890">
        <f t="shared" si="33"/>
        <v>28467</v>
      </c>
      <c r="AH195" s="2891">
        <f t="shared" si="4"/>
        <v>12.656654583117554</v>
      </c>
      <c r="AI195" s="1951">
        <f t="shared" si="5"/>
        <v>55.094769549456238</v>
      </c>
      <c r="AJ195" s="2795">
        <f t="shared" si="6"/>
        <v>32.248575867426204</v>
      </c>
      <c r="AK195" s="1764"/>
      <c r="AL195" s="1764"/>
      <c r="AM195" s="1764"/>
      <c r="AN195" s="1764"/>
      <c r="AO195" s="1764"/>
    </row>
    <row r="196" spans="4:41">
      <c r="D196" s="2719" t="s">
        <v>331</v>
      </c>
      <c r="E196" s="2720" t="s">
        <v>375</v>
      </c>
      <c r="F196" s="1348">
        <f>F143+F145</f>
        <v>52807</v>
      </c>
      <c r="G196" s="1348">
        <f t="shared" ref="G196:AG196" si="34">G143+G145</f>
        <v>1695</v>
      </c>
      <c r="H196" s="1348">
        <f t="shared" si="34"/>
        <v>2055</v>
      </c>
      <c r="I196" s="1348">
        <f t="shared" si="34"/>
        <v>2125</v>
      </c>
      <c r="J196" s="1348">
        <f t="shared" si="34"/>
        <v>2083</v>
      </c>
      <c r="K196" s="1348">
        <f t="shared" si="34"/>
        <v>1847</v>
      </c>
      <c r="L196" s="1348">
        <f t="shared" si="34"/>
        <v>1924</v>
      </c>
      <c r="M196" s="1348">
        <f t="shared" si="34"/>
        <v>2128</v>
      </c>
      <c r="N196" s="1348">
        <f t="shared" si="34"/>
        <v>2531</v>
      </c>
      <c r="O196" s="1348">
        <f t="shared" si="34"/>
        <v>2897</v>
      </c>
      <c r="P196" s="1348">
        <f t="shared" si="34"/>
        <v>3295</v>
      </c>
      <c r="Q196" s="1348">
        <f t="shared" si="34"/>
        <v>3112</v>
      </c>
      <c r="R196" s="1348">
        <f t="shared" si="34"/>
        <v>3332</v>
      </c>
      <c r="S196" s="1348">
        <f t="shared" si="34"/>
        <v>3656</v>
      </c>
      <c r="T196" s="1348">
        <f t="shared" si="34"/>
        <v>4070</v>
      </c>
      <c r="U196" s="1348">
        <f t="shared" si="34"/>
        <v>4389</v>
      </c>
      <c r="V196" s="1348">
        <f t="shared" si="34"/>
        <v>3468</v>
      </c>
      <c r="W196" s="1348">
        <f t="shared" si="34"/>
        <v>3015</v>
      </c>
      <c r="X196" s="1348">
        <f t="shared" si="34"/>
        <v>2793</v>
      </c>
      <c r="Y196" s="1348">
        <f t="shared" si="34"/>
        <v>1682</v>
      </c>
      <c r="Z196" s="1348">
        <f t="shared" si="34"/>
        <v>600</v>
      </c>
      <c r="AA196" s="1348">
        <f t="shared" si="34"/>
        <v>110</v>
      </c>
      <c r="AB196" s="1042">
        <f t="shared" si="34"/>
        <v>5875</v>
      </c>
      <c r="AC196" s="1942">
        <f t="shared" si="34"/>
        <v>26805</v>
      </c>
      <c r="AD196" s="2890">
        <f t="shared" si="34"/>
        <v>20127</v>
      </c>
      <c r="AE196" s="1942">
        <f t="shared" si="34"/>
        <v>11668</v>
      </c>
      <c r="AF196" s="1942">
        <f t="shared" si="34"/>
        <v>5185</v>
      </c>
      <c r="AG196" s="2890">
        <f t="shared" si="34"/>
        <v>28792</v>
      </c>
      <c r="AH196" s="2891">
        <f t="shared" si="4"/>
        <v>11.125418978544511</v>
      </c>
      <c r="AI196" s="1951">
        <f t="shared" si="5"/>
        <v>50.76031586721458</v>
      </c>
      <c r="AJ196" s="2795">
        <f t="shared" si="6"/>
        <v>38.114265154240918</v>
      </c>
      <c r="AK196" s="1764"/>
      <c r="AL196" s="1764"/>
      <c r="AM196" s="1764"/>
      <c r="AN196" s="1764"/>
      <c r="AO196" s="1764"/>
    </row>
    <row r="197" spans="4:41">
      <c r="D197" s="2717" t="s">
        <v>436</v>
      </c>
      <c r="E197" s="2718" t="s">
        <v>405</v>
      </c>
      <c r="F197" s="2704">
        <f>F26+F44+F46</f>
        <v>127340</v>
      </c>
      <c r="G197" s="2704">
        <f t="shared" ref="G197:AG197" si="35">G26+G44+G46</f>
        <v>3988</v>
      </c>
      <c r="H197" s="2704">
        <f t="shared" si="35"/>
        <v>4829</v>
      </c>
      <c r="I197" s="2704">
        <f t="shared" si="35"/>
        <v>5246</v>
      </c>
      <c r="J197" s="2704">
        <f t="shared" si="35"/>
        <v>5131</v>
      </c>
      <c r="K197" s="2704">
        <f t="shared" si="35"/>
        <v>4212</v>
      </c>
      <c r="L197" s="2704">
        <f t="shared" si="35"/>
        <v>4282</v>
      </c>
      <c r="M197" s="2704">
        <f t="shared" si="35"/>
        <v>5141</v>
      </c>
      <c r="N197" s="2704">
        <f t="shared" si="35"/>
        <v>6136</v>
      </c>
      <c r="O197" s="2704">
        <f t="shared" si="35"/>
        <v>7396</v>
      </c>
      <c r="P197" s="2704">
        <f t="shared" si="35"/>
        <v>8633</v>
      </c>
      <c r="Q197" s="2704">
        <f t="shared" si="35"/>
        <v>7788</v>
      </c>
      <c r="R197" s="2704">
        <f t="shared" si="35"/>
        <v>8042</v>
      </c>
      <c r="S197" s="2704">
        <f t="shared" si="35"/>
        <v>8776</v>
      </c>
      <c r="T197" s="2704">
        <f t="shared" si="35"/>
        <v>10488</v>
      </c>
      <c r="U197" s="2704">
        <f t="shared" si="35"/>
        <v>11943</v>
      </c>
      <c r="V197" s="2704">
        <f t="shared" si="35"/>
        <v>8336</v>
      </c>
      <c r="W197" s="2704">
        <f t="shared" si="35"/>
        <v>6760</v>
      </c>
      <c r="X197" s="2704">
        <f t="shared" si="35"/>
        <v>5763</v>
      </c>
      <c r="Y197" s="2704">
        <f t="shared" si="35"/>
        <v>3288</v>
      </c>
      <c r="Z197" s="2704">
        <f t="shared" si="35"/>
        <v>993</v>
      </c>
      <c r="AA197" s="2704">
        <f t="shared" si="35"/>
        <v>169</v>
      </c>
      <c r="AB197" s="1043">
        <f t="shared" si="35"/>
        <v>14063</v>
      </c>
      <c r="AC197" s="1941">
        <f t="shared" si="35"/>
        <v>65537</v>
      </c>
      <c r="AD197" s="2888">
        <f t="shared" si="35"/>
        <v>47740</v>
      </c>
      <c r="AE197" s="1941">
        <f t="shared" si="35"/>
        <v>25309</v>
      </c>
      <c r="AF197" s="1941">
        <f t="shared" si="35"/>
        <v>10213</v>
      </c>
      <c r="AG197" s="2888">
        <f t="shared" si="35"/>
        <v>70894</v>
      </c>
      <c r="AH197" s="2889">
        <f t="shared" si="4"/>
        <v>11.043662635464111</v>
      </c>
      <c r="AI197" s="1950">
        <f t="shared" si="5"/>
        <v>51.466153604523321</v>
      </c>
      <c r="AJ197" s="2794">
        <f t="shared" si="6"/>
        <v>37.490183760012563</v>
      </c>
      <c r="AK197" s="1764"/>
      <c r="AL197" s="1764"/>
      <c r="AM197" s="1764"/>
      <c r="AN197" s="1764"/>
      <c r="AO197" s="1764"/>
    </row>
    <row r="198" spans="4:41">
      <c r="D198" s="2719" t="s">
        <v>331</v>
      </c>
      <c r="E198" s="2720" t="s">
        <v>377</v>
      </c>
      <c r="F198" s="1348">
        <f>F77+F95+F97</f>
        <v>60621</v>
      </c>
      <c r="G198" s="1348">
        <f t="shared" ref="G198:AG198" si="36">G77+G95+G97</f>
        <v>2035</v>
      </c>
      <c r="H198" s="1348">
        <f t="shared" si="36"/>
        <v>2462</v>
      </c>
      <c r="I198" s="1348">
        <f t="shared" si="36"/>
        <v>2678</v>
      </c>
      <c r="J198" s="1348">
        <f t="shared" si="36"/>
        <v>2640</v>
      </c>
      <c r="K198" s="1348">
        <f t="shared" si="36"/>
        <v>2058</v>
      </c>
      <c r="L198" s="1348">
        <f t="shared" si="36"/>
        <v>2225</v>
      </c>
      <c r="M198" s="1348">
        <f t="shared" si="36"/>
        <v>2577</v>
      </c>
      <c r="N198" s="1348">
        <f t="shared" si="36"/>
        <v>3067</v>
      </c>
      <c r="O198" s="1348">
        <f t="shared" si="36"/>
        <v>3704</v>
      </c>
      <c r="P198" s="1348">
        <f t="shared" si="36"/>
        <v>4375</v>
      </c>
      <c r="Q198" s="1348">
        <f t="shared" si="36"/>
        <v>3806</v>
      </c>
      <c r="R198" s="1348">
        <f t="shared" si="36"/>
        <v>3896</v>
      </c>
      <c r="S198" s="1348">
        <f t="shared" si="36"/>
        <v>4255</v>
      </c>
      <c r="T198" s="1348">
        <f t="shared" si="36"/>
        <v>5175</v>
      </c>
      <c r="U198" s="1348">
        <f t="shared" si="36"/>
        <v>5818</v>
      </c>
      <c r="V198" s="1348">
        <f t="shared" si="36"/>
        <v>3765</v>
      </c>
      <c r="W198" s="1348">
        <f t="shared" si="36"/>
        <v>2824</v>
      </c>
      <c r="X198" s="1348">
        <f t="shared" si="36"/>
        <v>2082</v>
      </c>
      <c r="Y198" s="1348">
        <f t="shared" si="36"/>
        <v>955</v>
      </c>
      <c r="Z198" s="1348">
        <f t="shared" si="36"/>
        <v>200</v>
      </c>
      <c r="AA198" s="1348">
        <f t="shared" si="36"/>
        <v>24</v>
      </c>
      <c r="AB198" s="1042">
        <f t="shared" si="36"/>
        <v>7175</v>
      </c>
      <c r="AC198" s="1942">
        <f t="shared" si="36"/>
        <v>32603</v>
      </c>
      <c r="AD198" s="2890">
        <f t="shared" si="36"/>
        <v>20843</v>
      </c>
      <c r="AE198" s="1942">
        <f t="shared" si="36"/>
        <v>9850</v>
      </c>
      <c r="AF198" s="1942">
        <f t="shared" si="36"/>
        <v>3261</v>
      </c>
      <c r="AG198" s="2890">
        <f t="shared" si="36"/>
        <v>35138</v>
      </c>
      <c r="AH198" s="2891">
        <f t="shared" si="4"/>
        <v>11.835832467296811</v>
      </c>
      <c r="AI198" s="1951">
        <f t="shared" si="5"/>
        <v>53.781692812721658</v>
      </c>
      <c r="AJ198" s="2795">
        <f t="shared" si="6"/>
        <v>34.382474719981523</v>
      </c>
      <c r="AK198" s="1764"/>
      <c r="AL198" s="1764"/>
      <c r="AM198" s="1764"/>
      <c r="AN198" s="1764"/>
      <c r="AO198" s="1764"/>
    </row>
    <row r="199" spans="4:41">
      <c r="D199" s="2721" t="s">
        <v>331</v>
      </c>
      <c r="E199" s="2722" t="s">
        <v>375</v>
      </c>
      <c r="F199" s="2707">
        <f>F128+F146+F148</f>
        <v>66719</v>
      </c>
      <c r="G199" s="2707">
        <f t="shared" ref="G199:AG199" si="37">G128+G146+G148</f>
        <v>1953</v>
      </c>
      <c r="H199" s="2707">
        <f t="shared" si="37"/>
        <v>2367</v>
      </c>
      <c r="I199" s="2707">
        <f t="shared" si="37"/>
        <v>2568</v>
      </c>
      <c r="J199" s="2707">
        <f t="shared" si="37"/>
        <v>2491</v>
      </c>
      <c r="K199" s="2707">
        <f t="shared" si="37"/>
        <v>2154</v>
      </c>
      <c r="L199" s="2707">
        <f t="shared" si="37"/>
        <v>2057</v>
      </c>
      <c r="M199" s="2707">
        <f t="shared" si="37"/>
        <v>2564</v>
      </c>
      <c r="N199" s="2707">
        <f t="shared" si="37"/>
        <v>3069</v>
      </c>
      <c r="O199" s="2707">
        <f t="shared" si="37"/>
        <v>3692</v>
      </c>
      <c r="P199" s="2707">
        <f t="shared" si="37"/>
        <v>4258</v>
      </c>
      <c r="Q199" s="2707">
        <f t="shared" si="37"/>
        <v>3982</v>
      </c>
      <c r="R199" s="2707">
        <f t="shared" si="37"/>
        <v>4146</v>
      </c>
      <c r="S199" s="2707">
        <f t="shared" si="37"/>
        <v>4521</v>
      </c>
      <c r="T199" s="2707">
        <f t="shared" si="37"/>
        <v>5313</v>
      </c>
      <c r="U199" s="2707">
        <f t="shared" si="37"/>
        <v>6125</v>
      </c>
      <c r="V199" s="2707">
        <f t="shared" si="37"/>
        <v>4571</v>
      </c>
      <c r="W199" s="2707">
        <f t="shared" si="37"/>
        <v>3936</v>
      </c>
      <c r="X199" s="2707">
        <f t="shared" si="37"/>
        <v>3681</v>
      </c>
      <c r="Y199" s="2707">
        <f t="shared" si="37"/>
        <v>2333</v>
      </c>
      <c r="Z199" s="2707">
        <f t="shared" si="37"/>
        <v>793</v>
      </c>
      <c r="AA199" s="2707">
        <f t="shared" si="37"/>
        <v>145</v>
      </c>
      <c r="AB199" s="1053">
        <f t="shared" si="37"/>
        <v>6888</v>
      </c>
      <c r="AC199" s="1943">
        <f t="shared" si="37"/>
        <v>32934</v>
      </c>
      <c r="AD199" s="2892">
        <f t="shared" si="37"/>
        <v>26897</v>
      </c>
      <c r="AE199" s="1943">
        <f t="shared" si="37"/>
        <v>15459</v>
      </c>
      <c r="AF199" s="1943">
        <f t="shared" si="37"/>
        <v>6952</v>
      </c>
      <c r="AG199" s="2892">
        <f t="shared" si="37"/>
        <v>35756</v>
      </c>
      <c r="AH199" s="2893">
        <f t="shared" si="4"/>
        <v>10.323895741842653</v>
      </c>
      <c r="AI199" s="2894">
        <f t="shared" si="5"/>
        <v>49.362250633252899</v>
      </c>
      <c r="AJ199" s="2796">
        <f t="shared" si="6"/>
        <v>40.313853624904453</v>
      </c>
      <c r="AK199" s="1764"/>
      <c r="AL199" s="1764"/>
      <c r="AM199" s="1764"/>
      <c r="AN199" s="1764"/>
      <c r="AO199" s="1764"/>
    </row>
  </sheetData>
  <mergeCells count="1">
    <mergeCell ref="D166:E166"/>
  </mergeCells>
  <phoneticPr fontId="2"/>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2610-F794-458C-BCF4-BC388B392B1E}">
  <dimension ref="A1:AQ199"/>
  <sheetViews>
    <sheetView workbookViewId="0">
      <pane xSplit="5" ySplit="10" topLeftCell="AE146" activePane="bottomRight" state="frozen"/>
      <selection pane="topRight" activeCell="F1" sqref="F1"/>
      <selection pane="bottomLeft" activeCell="A11" sqref="A11"/>
      <selection pane="bottomRight" activeCell="AJ155" sqref="AJ155"/>
    </sheetView>
  </sheetViews>
  <sheetFormatPr defaultRowHeight="13.5"/>
  <cols>
    <col min="1" max="1" width="6.25" customWidth="1"/>
    <col min="2" max="2" width="5.375" customWidth="1"/>
    <col min="4" max="4" width="10.875" customWidth="1"/>
    <col min="5" max="5" width="11.375" customWidth="1"/>
    <col min="6" max="29" width="9.625" customWidth="1"/>
  </cols>
  <sheetData>
    <row r="1" spans="1:43" s="2680" customFormat="1" ht="12">
      <c r="A1" s="2680" t="s">
        <v>1702</v>
      </c>
    </row>
    <row r="2" spans="1:43" s="2680" customFormat="1" ht="12">
      <c r="A2" s="2680" t="s">
        <v>1706</v>
      </c>
    </row>
    <row r="3" spans="1:43" hidden="1">
      <c r="A3">
        <v>3</v>
      </c>
      <c r="F3" t="s">
        <v>1707</v>
      </c>
    </row>
    <row r="4" spans="1:43" hidden="1">
      <c r="A4">
        <v>4</v>
      </c>
    </row>
    <row r="5" spans="1:43" hidden="1">
      <c r="A5">
        <v>5</v>
      </c>
      <c r="F5" t="s">
        <v>1444</v>
      </c>
      <c r="G5" t="s">
        <v>1445</v>
      </c>
    </row>
    <row r="6" spans="1:43" hidden="1">
      <c r="A6">
        <v>6</v>
      </c>
      <c r="G6" t="s">
        <v>1446</v>
      </c>
    </row>
    <row r="7" spans="1:43" hidden="1">
      <c r="A7">
        <v>7</v>
      </c>
      <c r="G7" t="s">
        <v>1447</v>
      </c>
    </row>
    <row r="8" spans="1:43" hidden="1">
      <c r="A8">
        <v>8</v>
      </c>
    </row>
    <row r="9" spans="1:43">
      <c r="A9">
        <v>9</v>
      </c>
      <c r="F9">
        <v>0</v>
      </c>
      <c r="G9">
        <v>1</v>
      </c>
      <c r="H9">
        <v>1</v>
      </c>
      <c r="I9">
        <v>1</v>
      </c>
      <c r="J9">
        <v>1</v>
      </c>
      <c r="K9">
        <v>1</v>
      </c>
      <c r="L9">
        <v>1</v>
      </c>
      <c r="M9">
        <v>1</v>
      </c>
      <c r="N9">
        <v>1</v>
      </c>
      <c r="O9">
        <v>1</v>
      </c>
      <c r="P9">
        <v>1</v>
      </c>
      <c r="Q9">
        <v>1</v>
      </c>
      <c r="R9">
        <v>1</v>
      </c>
      <c r="S9">
        <v>1</v>
      </c>
      <c r="T9">
        <v>1</v>
      </c>
      <c r="U9">
        <v>1</v>
      </c>
      <c r="V9">
        <v>1</v>
      </c>
      <c r="W9">
        <v>1</v>
      </c>
      <c r="X9">
        <v>1</v>
      </c>
      <c r="Y9">
        <v>1</v>
      </c>
      <c r="Z9">
        <v>1</v>
      </c>
      <c r="AA9">
        <v>1</v>
      </c>
      <c r="AB9">
        <v>1</v>
      </c>
      <c r="AC9">
        <v>1</v>
      </c>
      <c r="AH9" s="150" t="s">
        <v>1708</v>
      </c>
      <c r="AI9" s="150" t="s">
        <v>1708</v>
      </c>
      <c r="AJ9" s="150" t="s">
        <v>1708</v>
      </c>
      <c r="AK9" s="150" t="s">
        <v>1708</v>
      </c>
      <c r="AL9" s="150" t="s">
        <v>1708</v>
      </c>
    </row>
    <row r="10" spans="1:43" ht="24">
      <c r="A10">
        <v>10</v>
      </c>
      <c r="B10" t="s">
        <v>1444</v>
      </c>
      <c r="C10" t="s">
        <v>1596</v>
      </c>
      <c r="D10" t="s">
        <v>1597</v>
      </c>
      <c r="F10" s="2716" t="s">
        <v>319</v>
      </c>
      <c r="G10" s="2678" t="s">
        <v>1198</v>
      </c>
      <c r="H10" s="2678" t="s">
        <v>1199</v>
      </c>
      <c r="I10" s="2678" t="s">
        <v>1200</v>
      </c>
      <c r="J10" s="2678" t="s">
        <v>1201</v>
      </c>
      <c r="K10" s="2678" t="s">
        <v>1202</v>
      </c>
      <c r="L10" s="2678" t="s">
        <v>1203</v>
      </c>
      <c r="M10" s="2678" t="s">
        <v>1204</v>
      </c>
      <c r="N10" s="2678" t="s">
        <v>1205</v>
      </c>
      <c r="O10" s="2678" t="s">
        <v>1448</v>
      </c>
      <c r="P10" s="2678" t="s">
        <v>1207</v>
      </c>
      <c r="Q10" s="2678" t="s">
        <v>1208</v>
      </c>
      <c r="R10" s="2678" t="s">
        <v>1209</v>
      </c>
      <c r="S10" s="2678" t="s">
        <v>1210</v>
      </c>
      <c r="T10" s="2678" t="s">
        <v>1211</v>
      </c>
      <c r="U10" s="2678" t="s">
        <v>1212</v>
      </c>
      <c r="V10" s="2678" t="s">
        <v>1213</v>
      </c>
      <c r="W10" s="2678" t="s">
        <v>1214</v>
      </c>
      <c r="X10" s="2678" t="s">
        <v>1215</v>
      </c>
      <c r="Y10" s="2678" t="s">
        <v>1449</v>
      </c>
      <c r="Z10" s="2678" t="s">
        <v>1450</v>
      </c>
      <c r="AA10" s="2709" t="s">
        <v>1065</v>
      </c>
      <c r="AB10" s="2678" t="s">
        <v>1692</v>
      </c>
      <c r="AC10" s="2678" t="s">
        <v>1693</v>
      </c>
      <c r="AD10" s="2678" t="s">
        <v>1694</v>
      </c>
      <c r="AE10" s="2716" t="s">
        <v>1695</v>
      </c>
      <c r="AF10" s="2678" t="s">
        <v>1696</v>
      </c>
      <c r="AG10" s="2678" t="s">
        <v>1697</v>
      </c>
      <c r="AH10" s="2766" t="s">
        <v>1709</v>
      </c>
      <c r="AI10" s="2766" t="s">
        <v>1710</v>
      </c>
      <c r="AJ10" s="2766" t="s">
        <v>1711</v>
      </c>
      <c r="AK10" s="2766" t="s">
        <v>1712</v>
      </c>
      <c r="AL10" s="2766" t="s">
        <v>1713</v>
      </c>
      <c r="AM10" s="2766" t="s">
        <v>1708</v>
      </c>
      <c r="AN10" s="2766" t="s">
        <v>1708</v>
      </c>
      <c r="AO10" s="2766" t="s">
        <v>1708</v>
      </c>
      <c r="AP10" s="2766" t="s">
        <v>1067</v>
      </c>
      <c r="AQ10" s="2766" t="s">
        <v>1068</v>
      </c>
    </row>
    <row r="11" spans="1:43">
      <c r="A11">
        <v>1330</v>
      </c>
      <c r="B11">
        <v>1</v>
      </c>
      <c r="C11">
        <v>28000</v>
      </c>
      <c r="D11" t="s">
        <v>1108</v>
      </c>
      <c r="E11" t="s">
        <v>506</v>
      </c>
      <c r="F11" s="1347">
        <v>5534800</v>
      </c>
      <c r="G11" s="1347">
        <v>219357</v>
      </c>
      <c r="H11" s="1347">
        <v>237490</v>
      </c>
      <c r="I11" s="1347">
        <v>253800</v>
      </c>
      <c r="J11" s="1347">
        <v>273096</v>
      </c>
      <c r="K11" s="1347">
        <v>255435</v>
      </c>
      <c r="L11" s="1347">
        <v>267118</v>
      </c>
      <c r="M11" s="1347">
        <v>304004</v>
      </c>
      <c r="N11" s="1347">
        <v>354457</v>
      </c>
      <c r="O11" s="1347">
        <v>435646</v>
      </c>
      <c r="P11" s="1347">
        <v>387696</v>
      </c>
      <c r="Q11" s="1347">
        <v>351761</v>
      </c>
      <c r="R11" s="1347">
        <v>325755</v>
      </c>
      <c r="S11" s="1347">
        <v>367676</v>
      </c>
      <c r="T11" s="1347">
        <v>439724</v>
      </c>
      <c r="U11" s="1347">
        <v>357014</v>
      </c>
      <c r="V11" s="1347">
        <v>278626</v>
      </c>
      <c r="W11" s="1347">
        <v>219115</v>
      </c>
      <c r="X11" s="1347">
        <v>133439</v>
      </c>
      <c r="Y11" s="1347">
        <v>56144</v>
      </c>
      <c r="Z11" s="1347">
        <v>14840</v>
      </c>
      <c r="AA11" s="1347">
        <v>2607</v>
      </c>
      <c r="AB11" s="1347">
        <v>710647</v>
      </c>
      <c r="AC11" s="1347">
        <v>3322644</v>
      </c>
      <c r="AD11">
        <v>1501509</v>
      </c>
      <c r="AE11">
        <v>704771</v>
      </c>
      <c r="AF11">
        <v>207030</v>
      </c>
      <c r="AG11">
        <v>3489272</v>
      </c>
      <c r="AH11" s="2762">
        <v>12.83961</v>
      </c>
      <c r="AI11" s="2762">
        <v>60.031869999999998</v>
      </c>
      <c r="AJ11" s="2762">
        <v>27.128509999999999</v>
      </c>
      <c r="AK11" s="2762">
        <v>33.771500000000003</v>
      </c>
      <c r="AL11" s="2762">
        <v>12.733449999999999</v>
      </c>
      <c r="AM11" s="2762">
        <v>3.74051</v>
      </c>
      <c r="AN11" s="2762">
        <v>4.7100000000000003E-2</v>
      </c>
      <c r="AO11" s="2762">
        <v>63.04242</v>
      </c>
      <c r="AP11" s="2762">
        <v>46.498269999999998</v>
      </c>
      <c r="AQ11" s="2762">
        <v>47.00271</v>
      </c>
    </row>
    <row r="12" spans="1:43">
      <c r="A12">
        <v>1331</v>
      </c>
      <c r="B12">
        <v>1</v>
      </c>
      <c r="C12">
        <v>28100</v>
      </c>
      <c r="D12">
        <v>1</v>
      </c>
      <c r="E12" s="92" t="s">
        <v>182</v>
      </c>
      <c r="F12" s="1347">
        <v>1537272</v>
      </c>
      <c r="G12" s="1347">
        <v>57958</v>
      </c>
      <c r="H12" s="1347">
        <v>62478</v>
      </c>
      <c r="I12" s="1347">
        <v>65462</v>
      </c>
      <c r="J12" s="1347">
        <v>73413</v>
      </c>
      <c r="K12" s="1347">
        <v>77745</v>
      </c>
      <c r="L12" s="1347">
        <v>77851</v>
      </c>
      <c r="M12" s="1347">
        <v>86688</v>
      </c>
      <c r="N12" s="1347">
        <v>98926</v>
      </c>
      <c r="O12" s="1347">
        <v>120890</v>
      </c>
      <c r="P12" s="1347">
        <v>107481</v>
      </c>
      <c r="Q12" s="1347">
        <v>98315</v>
      </c>
      <c r="R12" s="1347">
        <v>91660</v>
      </c>
      <c r="S12" s="1347">
        <v>101003</v>
      </c>
      <c r="T12" s="1347">
        <v>121641</v>
      </c>
      <c r="U12" s="1347">
        <v>98634</v>
      </c>
      <c r="V12" s="1347">
        <v>77828</v>
      </c>
      <c r="W12" s="1347">
        <v>62619</v>
      </c>
      <c r="X12" s="1347">
        <v>36786</v>
      </c>
      <c r="Y12" s="1347">
        <v>15193</v>
      </c>
      <c r="Z12" s="1347">
        <v>3989</v>
      </c>
      <c r="AA12" s="1347">
        <v>712</v>
      </c>
      <c r="AB12" s="1347">
        <v>185898</v>
      </c>
      <c r="AC12" s="1347">
        <v>933972</v>
      </c>
      <c r="AD12">
        <v>417402</v>
      </c>
      <c r="AE12">
        <v>197127</v>
      </c>
      <c r="AF12">
        <v>56680</v>
      </c>
      <c r="AG12">
        <v>982200</v>
      </c>
      <c r="AH12" s="2762">
        <v>12.09272</v>
      </c>
      <c r="AI12" s="2762">
        <v>60.755159999999997</v>
      </c>
      <c r="AJ12" s="2762">
        <v>27.15212</v>
      </c>
      <c r="AK12" s="2762">
        <v>33.7224</v>
      </c>
      <c r="AL12" s="2762">
        <v>12.823169999999999</v>
      </c>
      <c r="AM12" s="2762">
        <v>3.6870500000000002</v>
      </c>
      <c r="AN12" s="2762">
        <v>4.632E-2</v>
      </c>
      <c r="AO12" s="2762">
        <v>63.892400000000002</v>
      </c>
      <c r="AP12" s="2762">
        <v>46.66178</v>
      </c>
      <c r="AQ12" s="2762">
        <v>47.037280000000003</v>
      </c>
    </row>
    <row r="13" spans="1:43">
      <c r="A13">
        <v>1332</v>
      </c>
      <c r="B13">
        <v>1</v>
      </c>
      <c r="C13">
        <v>28101</v>
      </c>
      <c r="D13">
        <v>0</v>
      </c>
      <c r="E13" s="93" t="s">
        <v>20</v>
      </c>
      <c r="F13" s="1347">
        <v>213634</v>
      </c>
      <c r="G13" s="1347">
        <v>8903</v>
      </c>
      <c r="H13" s="1347">
        <v>9406</v>
      </c>
      <c r="I13" s="1347">
        <v>10024</v>
      </c>
      <c r="J13" s="1347">
        <v>11324</v>
      </c>
      <c r="K13" s="1347">
        <v>11764</v>
      </c>
      <c r="L13" s="1347">
        <v>10403</v>
      </c>
      <c r="M13" s="1347">
        <v>12032</v>
      </c>
      <c r="N13" s="1347">
        <v>14319</v>
      </c>
      <c r="O13" s="1347">
        <v>18265</v>
      </c>
      <c r="P13" s="1347">
        <v>16899</v>
      </c>
      <c r="Q13" s="1347">
        <v>14771</v>
      </c>
      <c r="R13" s="1347">
        <v>12697</v>
      </c>
      <c r="S13" s="1347">
        <v>12431</v>
      </c>
      <c r="T13" s="1347">
        <v>14905</v>
      </c>
      <c r="U13" s="1347">
        <v>11459</v>
      </c>
      <c r="V13" s="1347">
        <v>9165</v>
      </c>
      <c r="W13" s="1347">
        <v>7718</v>
      </c>
      <c r="X13" s="1347">
        <v>4649</v>
      </c>
      <c r="Y13" s="1347">
        <v>1921</v>
      </c>
      <c r="Z13" s="1347">
        <v>499</v>
      </c>
      <c r="AA13" s="1347">
        <v>80</v>
      </c>
      <c r="AB13" s="1347">
        <v>28333</v>
      </c>
      <c r="AC13" s="1347">
        <v>134905</v>
      </c>
      <c r="AD13">
        <v>50396</v>
      </c>
      <c r="AE13">
        <v>24032</v>
      </c>
      <c r="AF13">
        <v>7149</v>
      </c>
      <c r="AG13">
        <v>138486</v>
      </c>
      <c r="AH13" s="2762">
        <v>13.2624</v>
      </c>
      <c r="AI13" s="2762">
        <v>63.14772</v>
      </c>
      <c r="AJ13" s="2762">
        <v>23.589880000000001</v>
      </c>
      <c r="AK13" s="2762">
        <v>29.408709999999999</v>
      </c>
      <c r="AL13" s="2762">
        <v>11.24915</v>
      </c>
      <c r="AM13" s="2762">
        <v>3.3463799999999999</v>
      </c>
      <c r="AN13" s="2762">
        <v>3.7449999999999997E-2</v>
      </c>
      <c r="AO13" s="2762">
        <v>64.823949999999996</v>
      </c>
      <c r="AP13" s="2762">
        <v>44.824539999999999</v>
      </c>
      <c r="AQ13" s="2762">
        <v>45.104869999999998</v>
      </c>
    </row>
    <row r="14" spans="1:43">
      <c r="A14">
        <v>1333</v>
      </c>
      <c r="B14">
        <v>1</v>
      </c>
      <c r="C14">
        <v>28102</v>
      </c>
      <c r="D14">
        <v>0</v>
      </c>
      <c r="E14" s="93" t="s">
        <v>183</v>
      </c>
      <c r="F14" s="1347">
        <v>136088</v>
      </c>
      <c r="G14" s="1347">
        <v>5445</v>
      </c>
      <c r="H14" s="1347">
        <v>5475</v>
      </c>
      <c r="I14" s="1347">
        <v>5628</v>
      </c>
      <c r="J14" s="1347">
        <v>6775</v>
      </c>
      <c r="K14" s="1347">
        <v>8915</v>
      </c>
      <c r="L14" s="1347">
        <v>7181</v>
      </c>
      <c r="M14" s="1347">
        <v>8124</v>
      </c>
      <c r="N14" s="1347">
        <v>9494</v>
      </c>
      <c r="O14" s="1347">
        <v>11596</v>
      </c>
      <c r="P14" s="1347">
        <v>9900</v>
      </c>
      <c r="Q14" s="1347">
        <v>8512</v>
      </c>
      <c r="R14" s="1347">
        <v>7194</v>
      </c>
      <c r="S14" s="1347">
        <v>7796</v>
      </c>
      <c r="T14" s="1347">
        <v>9231</v>
      </c>
      <c r="U14" s="1347">
        <v>7526</v>
      </c>
      <c r="V14" s="1347">
        <v>6287</v>
      </c>
      <c r="W14" s="1347">
        <v>5619</v>
      </c>
      <c r="X14" s="1347">
        <v>3594</v>
      </c>
      <c r="Y14" s="1347">
        <v>1371</v>
      </c>
      <c r="Z14" s="1347">
        <v>342</v>
      </c>
      <c r="AA14" s="1347">
        <v>83</v>
      </c>
      <c r="AB14" s="1347">
        <v>16548</v>
      </c>
      <c r="AC14" s="1347">
        <v>85487</v>
      </c>
      <c r="AD14">
        <v>34053</v>
      </c>
      <c r="AE14">
        <v>17296</v>
      </c>
      <c r="AF14">
        <v>5390</v>
      </c>
      <c r="AG14">
        <v>87943</v>
      </c>
      <c r="AH14" s="2762">
        <v>12.15978</v>
      </c>
      <c r="AI14" s="2762">
        <v>62.817439999999998</v>
      </c>
      <c r="AJ14" s="2762">
        <v>25.022780000000001</v>
      </c>
      <c r="AK14" s="2762">
        <v>30.751429999999999</v>
      </c>
      <c r="AL14" s="2762">
        <v>12.70942</v>
      </c>
      <c r="AM14" s="2762">
        <v>3.9606699999999999</v>
      </c>
      <c r="AN14" s="2762">
        <v>6.0990000000000003E-2</v>
      </c>
      <c r="AO14" s="2762">
        <v>64.622159999999994</v>
      </c>
      <c r="AP14" s="2762">
        <v>45.350349999999999</v>
      </c>
      <c r="AQ14" s="2762">
        <v>44.740989999999996</v>
      </c>
    </row>
    <row r="15" spans="1:43">
      <c r="A15">
        <v>1334</v>
      </c>
      <c r="B15">
        <v>1</v>
      </c>
      <c r="C15">
        <v>28105</v>
      </c>
      <c r="D15">
        <v>0</v>
      </c>
      <c r="E15" s="93" t="s">
        <v>22</v>
      </c>
      <c r="F15" s="1347">
        <v>106956</v>
      </c>
      <c r="G15" s="1347">
        <v>3349</v>
      </c>
      <c r="H15" s="1347">
        <v>3324</v>
      </c>
      <c r="I15" s="1347">
        <v>3534</v>
      </c>
      <c r="J15" s="1347">
        <v>3874</v>
      </c>
      <c r="K15" s="1347">
        <v>5039</v>
      </c>
      <c r="L15" s="1347">
        <v>6703</v>
      </c>
      <c r="M15" s="1347">
        <v>6798</v>
      </c>
      <c r="N15" s="1347">
        <v>6820</v>
      </c>
      <c r="O15" s="1347">
        <v>8155</v>
      </c>
      <c r="P15" s="1347">
        <v>7283</v>
      </c>
      <c r="Q15" s="1347">
        <v>6525</v>
      </c>
      <c r="R15" s="1347">
        <v>6043</v>
      </c>
      <c r="S15" s="1347">
        <v>6850</v>
      </c>
      <c r="T15" s="1347">
        <v>8711</v>
      </c>
      <c r="U15" s="1347">
        <v>7664</v>
      </c>
      <c r="V15" s="1347">
        <v>6340</v>
      </c>
      <c r="W15" s="1347">
        <v>5317</v>
      </c>
      <c r="X15" s="1347">
        <v>3010</v>
      </c>
      <c r="Y15" s="1347">
        <v>1255</v>
      </c>
      <c r="Z15" s="1347">
        <v>304</v>
      </c>
      <c r="AA15" s="1347">
        <v>58</v>
      </c>
      <c r="AB15" s="1347">
        <v>10207</v>
      </c>
      <c r="AC15" s="1347">
        <v>64090</v>
      </c>
      <c r="AD15">
        <v>32659</v>
      </c>
      <c r="AE15">
        <v>16284</v>
      </c>
      <c r="AF15">
        <v>4627</v>
      </c>
      <c r="AG15">
        <v>68927</v>
      </c>
      <c r="AH15" s="2762">
        <v>9.5431799999999996</v>
      </c>
      <c r="AI15" s="2762">
        <v>59.921840000000003</v>
      </c>
      <c r="AJ15" s="2762">
        <v>30.534990000000001</v>
      </c>
      <c r="AK15" s="2762">
        <v>36.939489999999999</v>
      </c>
      <c r="AL15" s="2762">
        <v>15.22495</v>
      </c>
      <c r="AM15" s="2762">
        <v>4.3260800000000001</v>
      </c>
      <c r="AN15" s="2762">
        <v>5.423E-2</v>
      </c>
      <c r="AO15" s="2762">
        <v>64.44426</v>
      </c>
      <c r="AP15" s="2762">
        <v>48.774650000000001</v>
      </c>
      <c r="AQ15" s="2762">
        <v>48.832180000000001</v>
      </c>
    </row>
    <row r="16" spans="1:43">
      <c r="A16">
        <v>1335</v>
      </c>
      <c r="B16">
        <v>1</v>
      </c>
      <c r="C16">
        <v>28106</v>
      </c>
      <c r="D16">
        <v>0</v>
      </c>
      <c r="E16" s="93" t="s">
        <v>23</v>
      </c>
      <c r="F16" s="1347">
        <v>97912</v>
      </c>
      <c r="G16" s="1347">
        <v>2955</v>
      </c>
      <c r="H16" s="1347">
        <v>3362</v>
      </c>
      <c r="I16" s="1347">
        <v>3388</v>
      </c>
      <c r="J16" s="1347">
        <v>4108</v>
      </c>
      <c r="K16" s="1347">
        <v>4345</v>
      </c>
      <c r="L16" s="1347">
        <v>4843</v>
      </c>
      <c r="M16" s="1347">
        <v>5012</v>
      </c>
      <c r="N16" s="1347">
        <v>5499</v>
      </c>
      <c r="O16" s="1347">
        <v>7092</v>
      </c>
      <c r="P16" s="1347">
        <v>6466</v>
      </c>
      <c r="Q16" s="1347">
        <v>6117</v>
      </c>
      <c r="R16" s="1347">
        <v>5637</v>
      </c>
      <c r="S16" s="1347">
        <v>6749</v>
      </c>
      <c r="T16" s="1347">
        <v>8419</v>
      </c>
      <c r="U16" s="1347">
        <v>7580</v>
      </c>
      <c r="V16" s="1347">
        <v>6507</v>
      </c>
      <c r="W16" s="1347">
        <v>5292</v>
      </c>
      <c r="X16" s="1347">
        <v>2905</v>
      </c>
      <c r="Y16" s="1347">
        <v>1253</v>
      </c>
      <c r="Z16" s="1347">
        <v>330</v>
      </c>
      <c r="AA16" s="1347">
        <v>53</v>
      </c>
      <c r="AB16" s="1347">
        <v>9705</v>
      </c>
      <c r="AC16" s="1347">
        <v>55868</v>
      </c>
      <c r="AD16">
        <v>32339</v>
      </c>
      <c r="AE16">
        <v>16340</v>
      </c>
      <c r="AF16">
        <v>4541</v>
      </c>
      <c r="AG16">
        <v>60179</v>
      </c>
      <c r="AH16" s="2762">
        <v>9.9119600000000005</v>
      </c>
      <c r="AI16" s="2762">
        <v>57.059399999999997</v>
      </c>
      <c r="AJ16" s="2762">
        <v>33.028640000000003</v>
      </c>
      <c r="AK16" s="2762">
        <v>39.921559999999999</v>
      </c>
      <c r="AL16" s="2762">
        <v>16.68845</v>
      </c>
      <c r="AM16" s="2762">
        <v>4.6378399999999997</v>
      </c>
      <c r="AN16" s="2762">
        <v>5.4129999999999998E-2</v>
      </c>
      <c r="AO16" s="2762">
        <v>61.462330000000001</v>
      </c>
      <c r="AP16" s="2762">
        <v>49.913139999999999</v>
      </c>
      <c r="AQ16" s="2762">
        <v>51.470950000000002</v>
      </c>
    </row>
    <row r="17" spans="1:43">
      <c r="A17">
        <v>1336</v>
      </c>
      <c r="B17">
        <v>1</v>
      </c>
      <c r="C17">
        <v>28107</v>
      </c>
      <c r="D17">
        <v>0</v>
      </c>
      <c r="E17" s="93" t="s">
        <v>24</v>
      </c>
      <c r="F17" s="1347">
        <v>162468</v>
      </c>
      <c r="G17" s="1347">
        <v>5755</v>
      </c>
      <c r="H17" s="1347">
        <v>6174</v>
      </c>
      <c r="I17" s="1347">
        <v>6572</v>
      </c>
      <c r="J17" s="1347">
        <v>7540</v>
      </c>
      <c r="K17" s="1347">
        <v>7648</v>
      </c>
      <c r="L17" s="1347">
        <v>7428</v>
      </c>
      <c r="M17" s="1347">
        <v>8447</v>
      </c>
      <c r="N17" s="1347">
        <v>9721</v>
      </c>
      <c r="O17" s="1347">
        <v>11665</v>
      </c>
      <c r="P17" s="1347">
        <v>10799</v>
      </c>
      <c r="Q17" s="1347">
        <v>10225</v>
      </c>
      <c r="R17" s="1347">
        <v>9678</v>
      </c>
      <c r="S17" s="1347">
        <v>11086</v>
      </c>
      <c r="T17" s="1347">
        <v>14441</v>
      </c>
      <c r="U17" s="1347">
        <v>12092</v>
      </c>
      <c r="V17" s="1347">
        <v>9601</v>
      </c>
      <c r="W17" s="1347">
        <v>7244</v>
      </c>
      <c r="X17" s="1347">
        <v>4234</v>
      </c>
      <c r="Y17" s="1347">
        <v>1619</v>
      </c>
      <c r="Z17" s="1347">
        <v>419</v>
      </c>
      <c r="AA17" s="1347">
        <v>80</v>
      </c>
      <c r="AB17" s="1347">
        <v>18501</v>
      </c>
      <c r="AC17" s="1347">
        <v>94237</v>
      </c>
      <c r="AD17">
        <v>49730</v>
      </c>
      <c r="AE17">
        <v>23197</v>
      </c>
      <c r="AF17">
        <v>6352</v>
      </c>
      <c r="AG17">
        <v>101138</v>
      </c>
      <c r="AH17" s="2762">
        <v>11.38747</v>
      </c>
      <c r="AI17" s="2762">
        <v>58.003419999999998</v>
      </c>
      <c r="AJ17" s="2762">
        <v>30.609100000000002</v>
      </c>
      <c r="AK17" s="2762">
        <v>37.432600000000001</v>
      </c>
      <c r="AL17" s="2762">
        <v>14.277889999999999</v>
      </c>
      <c r="AM17" s="2762">
        <v>3.9096899999999999</v>
      </c>
      <c r="AN17" s="2762">
        <v>4.9239999999999999E-2</v>
      </c>
      <c r="AO17" s="2762">
        <v>62.25103</v>
      </c>
      <c r="AP17" s="2762">
        <v>48.281260000000003</v>
      </c>
      <c r="AQ17" s="2762">
        <v>49.70317</v>
      </c>
    </row>
    <row r="18" spans="1:43">
      <c r="A18">
        <v>1337</v>
      </c>
      <c r="B18">
        <v>1</v>
      </c>
      <c r="C18">
        <v>28108</v>
      </c>
      <c r="D18">
        <v>0</v>
      </c>
      <c r="E18" s="93" t="s">
        <v>25</v>
      </c>
      <c r="F18" s="1347">
        <v>219474</v>
      </c>
      <c r="G18" s="1347">
        <v>9341</v>
      </c>
      <c r="H18" s="1347">
        <v>9799</v>
      </c>
      <c r="I18" s="1347">
        <v>9774</v>
      </c>
      <c r="J18" s="1347">
        <v>10332</v>
      </c>
      <c r="K18" s="1347">
        <v>9341</v>
      </c>
      <c r="L18" s="1347">
        <v>10214</v>
      </c>
      <c r="M18" s="1347">
        <v>12110</v>
      </c>
      <c r="N18" s="1347">
        <v>13639</v>
      </c>
      <c r="O18" s="1347">
        <v>16911</v>
      </c>
      <c r="P18" s="1347">
        <v>14741</v>
      </c>
      <c r="Q18" s="1347">
        <v>13488</v>
      </c>
      <c r="R18" s="1347">
        <v>12622</v>
      </c>
      <c r="S18" s="1347">
        <v>14080</v>
      </c>
      <c r="T18" s="1347">
        <v>17381</v>
      </c>
      <c r="U18" s="1347">
        <v>14866</v>
      </c>
      <c r="V18" s="1347">
        <v>12148</v>
      </c>
      <c r="W18" s="1347">
        <v>9890</v>
      </c>
      <c r="X18" s="1347">
        <v>5729</v>
      </c>
      <c r="Y18" s="1347">
        <v>2356</v>
      </c>
      <c r="Z18" s="1347">
        <v>599</v>
      </c>
      <c r="AA18" s="1347">
        <v>113</v>
      </c>
      <c r="AB18" s="1347">
        <v>28914</v>
      </c>
      <c r="AC18" s="1347">
        <v>127478</v>
      </c>
      <c r="AD18">
        <v>63082</v>
      </c>
      <c r="AE18">
        <v>30835</v>
      </c>
      <c r="AF18">
        <v>8797</v>
      </c>
      <c r="AG18">
        <v>134527</v>
      </c>
      <c r="AH18" s="2762">
        <v>13.17423</v>
      </c>
      <c r="AI18" s="2762">
        <v>58.083419999999997</v>
      </c>
      <c r="AJ18" s="2762">
        <v>28.742360000000001</v>
      </c>
      <c r="AK18" s="2762">
        <v>35.157699999999998</v>
      </c>
      <c r="AL18" s="2762">
        <v>14.0495</v>
      </c>
      <c r="AM18" s="2762">
        <v>4.0082199999999997</v>
      </c>
      <c r="AN18" s="2762">
        <v>5.1490000000000001E-2</v>
      </c>
      <c r="AO18" s="2762">
        <v>61.295189999999998</v>
      </c>
      <c r="AP18" s="2762">
        <v>47.025950000000002</v>
      </c>
      <c r="AQ18" s="2762">
        <v>47.620780000000003</v>
      </c>
    </row>
    <row r="19" spans="1:43">
      <c r="A19">
        <v>1338</v>
      </c>
      <c r="B19">
        <v>1</v>
      </c>
      <c r="C19">
        <v>28109</v>
      </c>
      <c r="D19">
        <v>0</v>
      </c>
      <c r="E19" s="93" t="s">
        <v>184</v>
      </c>
      <c r="F19" s="1347">
        <v>219805</v>
      </c>
      <c r="G19" s="1347">
        <v>8068</v>
      </c>
      <c r="H19" s="1347">
        <v>9767</v>
      </c>
      <c r="I19" s="1347">
        <v>10610</v>
      </c>
      <c r="J19" s="1347">
        <v>11152</v>
      </c>
      <c r="K19" s="1347">
        <v>9508</v>
      </c>
      <c r="L19" s="1347">
        <v>9163</v>
      </c>
      <c r="M19" s="1347">
        <v>10631</v>
      </c>
      <c r="N19" s="1347">
        <v>13138</v>
      </c>
      <c r="O19" s="1347">
        <v>17094</v>
      </c>
      <c r="P19" s="1347">
        <v>15162</v>
      </c>
      <c r="Q19" s="1347">
        <v>13947</v>
      </c>
      <c r="R19" s="1347">
        <v>13460</v>
      </c>
      <c r="S19" s="1347">
        <v>15229</v>
      </c>
      <c r="T19" s="1347">
        <v>18887</v>
      </c>
      <c r="U19" s="1347">
        <v>15569</v>
      </c>
      <c r="V19" s="1347">
        <v>11999</v>
      </c>
      <c r="W19" s="1347">
        <v>8588</v>
      </c>
      <c r="X19" s="1347">
        <v>4977</v>
      </c>
      <c r="Y19" s="1347">
        <v>2146</v>
      </c>
      <c r="Z19" s="1347">
        <v>616</v>
      </c>
      <c r="AA19" s="1347">
        <v>94</v>
      </c>
      <c r="AB19" s="1347">
        <v>28445</v>
      </c>
      <c r="AC19" s="1347">
        <v>128484</v>
      </c>
      <c r="AD19">
        <v>62876</v>
      </c>
      <c r="AE19">
        <v>28420</v>
      </c>
      <c r="AF19">
        <v>7833</v>
      </c>
      <c r="AG19">
        <v>136219</v>
      </c>
      <c r="AH19" s="2762">
        <v>12.94102</v>
      </c>
      <c r="AI19" s="2762">
        <v>58.453629999999997</v>
      </c>
      <c r="AJ19" s="2762">
        <v>28.605350000000001</v>
      </c>
      <c r="AK19" s="2762">
        <v>35.533769999999997</v>
      </c>
      <c r="AL19" s="2762">
        <v>12.929639999999999</v>
      </c>
      <c r="AM19" s="2762">
        <v>3.5636100000000002</v>
      </c>
      <c r="AN19" s="2762">
        <v>4.2770000000000002E-2</v>
      </c>
      <c r="AO19" s="2762">
        <v>61.972659999999998</v>
      </c>
      <c r="AP19" s="2762">
        <v>47.183320000000002</v>
      </c>
      <c r="AQ19" s="2762">
        <v>48.377319999999997</v>
      </c>
    </row>
    <row r="20" spans="1:43">
      <c r="A20">
        <v>1339</v>
      </c>
      <c r="B20">
        <v>1</v>
      </c>
      <c r="C20">
        <v>28110</v>
      </c>
      <c r="D20">
        <v>0</v>
      </c>
      <c r="E20" s="93" t="s">
        <v>21</v>
      </c>
      <c r="F20" s="1347">
        <v>135153</v>
      </c>
      <c r="G20" s="1347">
        <v>4439</v>
      </c>
      <c r="H20" s="1347">
        <v>3699</v>
      </c>
      <c r="I20" s="1347">
        <v>3600</v>
      </c>
      <c r="J20" s="1347">
        <v>4748</v>
      </c>
      <c r="K20" s="1347">
        <v>8530</v>
      </c>
      <c r="L20" s="1347">
        <v>10096</v>
      </c>
      <c r="M20" s="1347">
        <v>10187</v>
      </c>
      <c r="N20" s="1347">
        <v>10274</v>
      </c>
      <c r="O20" s="1347">
        <v>11059</v>
      </c>
      <c r="P20" s="1347">
        <v>9490</v>
      </c>
      <c r="Q20" s="1347">
        <v>8417</v>
      </c>
      <c r="R20" s="1347">
        <v>7729</v>
      </c>
      <c r="S20" s="1347">
        <v>8340</v>
      </c>
      <c r="T20" s="1347">
        <v>10114</v>
      </c>
      <c r="U20" s="1347">
        <v>8078</v>
      </c>
      <c r="V20" s="1347">
        <v>6505</v>
      </c>
      <c r="W20" s="1347">
        <v>5320</v>
      </c>
      <c r="X20" s="1347">
        <v>2943</v>
      </c>
      <c r="Y20" s="1347">
        <v>1207</v>
      </c>
      <c r="Z20" s="1347">
        <v>323</v>
      </c>
      <c r="AA20" s="1347">
        <v>55</v>
      </c>
      <c r="AB20" s="1347">
        <v>11738</v>
      </c>
      <c r="AC20" s="1347">
        <v>88870</v>
      </c>
      <c r="AD20">
        <v>34545</v>
      </c>
      <c r="AE20">
        <v>16353</v>
      </c>
      <c r="AF20">
        <v>4528</v>
      </c>
      <c r="AG20">
        <v>94236</v>
      </c>
      <c r="AH20" s="2762">
        <v>8.6849699999999999</v>
      </c>
      <c r="AI20" s="2762">
        <v>65.755110000000002</v>
      </c>
      <c r="AJ20" s="2762">
        <v>25.559920000000002</v>
      </c>
      <c r="AK20" s="2762">
        <v>31.730709999999998</v>
      </c>
      <c r="AL20" s="2762">
        <v>12.09962</v>
      </c>
      <c r="AM20" s="2762">
        <v>3.3502800000000001</v>
      </c>
      <c r="AN20" s="2762">
        <v>4.0689999999999997E-2</v>
      </c>
      <c r="AO20" s="2762">
        <v>69.72542</v>
      </c>
      <c r="AP20" s="2762">
        <v>46.576599999999999</v>
      </c>
      <c r="AQ20" s="2762">
        <v>45.443429999999999</v>
      </c>
    </row>
    <row r="21" spans="1:43">
      <c r="A21">
        <v>1340</v>
      </c>
      <c r="B21">
        <v>1</v>
      </c>
      <c r="C21">
        <v>28111</v>
      </c>
      <c r="D21">
        <v>0</v>
      </c>
      <c r="E21" s="93" t="s">
        <v>185</v>
      </c>
      <c r="F21" s="1347">
        <v>245782</v>
      </c>
      <c r="G21" s="1347">
        <v>9703</v>
      </c>
      <c r="H21" s="1347">
        <v>11472</v>
      </c>
      <c r="I21" s="1347">
        <v>12332</v>
      </c>
      <c r="J21" s="1347">
        <v>13560</v>
      </c>
      <c r="K21" s="1347">
        <v>12655</v>
      </c>
      <c r="L21" s="1347">
        <v>11820</v>
      </c>
      <c r="M21" s="1347">
        <v>13347</v>
      </c>
      <c r="N21" s="1347">
        <v>16022</v>
      </c>
      <c r="O21" s="1347">
        <v>19053</v>
      </c>
      <c r="P21" s="1347">
        <v>16741</v>
      </c>
      <c r="Q21" s="1347">
        <v>16313</v>
      </c>
      <c r="R21" s="1347">
        <v>16600</v>
      </c>
      <c r="S21" s="1347">
        <v>18442</v>
      </c>
      <c r="T21" s="1347">
        <v>19552</v>
      </c>
      <c r="U21" s="1347">
        <v>13800</v>
      </c>
      <c r="V21" s="1347">
        <v>9276</v>
      </c>
      <c r="W21" s="1347">
        <v>7631</v>
      </c>
      <c r="X21" s="1347">
        <v>4745</v>
      </c>
      <c r="Y21" s="1347">
        <v>2065</v>
      </c>
      <c r="Z21" s="1347">
        <v>557</v>
      </c>
      <c r="AA21" s="1347">
        <v>96</v>
      </c>
      <c r="AB21" s="1347">
        <v>33507</v>
      </c>
      <c r="AC21" s="1347">
        <v>154553</v>
      </c>
      <c r="AD21">
        <v>57722</v>
      </c>
      <c r="AE21">
        <v>24370</v>
      </c>
      <c r="AF21">
        <v>7463</v>
      </c>
      <c r="AG21">
        <v>160545</v>
      </c>
      <c r="AH21" s="2762">
        <v>13.632809999999999</v>
      </c>
      <c r="AI21" s="2762">
        <v>62.882150000000003</v>
      </c>
      <c r="AJ21" s="2762">
        <v>23.485040000000001</v>
      </c>
      <c r="AK21" s="2762">
        <v>30.988440000000001</v>
      </c>
      <c r="AL21" s="2762">
        <v>9.9152900000000006</v>
      </c>
      <c r="AM21" s="2762">
        <v>3.0364300000000002</v>
      </c>
      <c r="AN21" s="2762">
        <v>3.9059999999999997E-2</v>
      </c>
      <c r="AO21" s="2762">
        <v>65.320080000000004</v>
      </c>
      <c r="AP21" s="2762">
        <v>44.95487</v>
      </c>
      <c r="AQ21" s="2762">
        <v>45.809910000000002</v>
      </c>
    </row>
    <row r="22" spans="1:43">
      <c r="A22">
        <v>1341</v>
      </c>
      <c r="B22">
        <v>1</v>
      </c>
      <c r="C22">
        <v>28201</v>
      </c>
      <c r="D22">
        <v>2</v>
      </c>
      <c r="E22" s="97" t="s">
        <v>186</v>
      </c>
      <c r="F22" s="1347">
        <v>535664</v>
      </c>
      <c r="G22" s="1347">
        <v>23447</v>
      </c>
      <c r="H22" s="1347">
        <v>25012</v>
      </c>
      <c r="I22" s="1347">
        <v>26724</v>
      </c>
      <c r="J22" s="1347">
        <v>28541</v>
      </c>
      <c r="K22" s="1347">
        <v>25854</v>
      </c>
      <c r="L22" s="1347">
        <v>27486</v>
      </c>
      <c r="M22" s="1347">
        <v>30404</v>
      </c>
      <c r="N22" s="1347">
        <v>35173</v>
      </c>
      <c r="O22" s="1347">
        <v>43337</v>
      </c>
      <c r="P22" s="1347">
        <v>36924</v>
      </c>
      <c r="Q22" s="1347">
        <v>33785</v>
      </c>
      <c r="R22" s="1347">
        <v>30138</v>
      </c>
      <c r="S22" s="1347">
        <v>33697</v>
      </c>
      <c r="T22" s="1347">
        <v>40505</v>
      </c>
      <c r="U22" s="1347">
        <v>33326</v>
      </c>
      <c r="V22" s="1347">
        <v>25069</v>
      </c>
      <c r="W22" s="1347">
        <v>19125</v>
      </c>
      <c r="X22" s="1347">
        <v>11137</v>
      </c>
      <c r="Y22" s="1347">
        <v>4602</v>
      </c>
      <c r="Z22" s="1347">
        <v>1165</v>
      </c>
      <c r="AA22" s="1347">
        <v>213</v>
      </c>
      <c r="AB22" s="1347">
        <v>75183</v>
      </c>
      <c r="AC22" s="1347">
        <v>325339</v>
      </c>
      <c r="AD22">
        <v>135142</v>
      </c>
      <c r="AE22">
        <v>61311</v>
      </c>
      <c r="AF22">
        <v>17117</v>
      </c>
      <c r="AG22">
        <v>337303</v>
      </c>
      <c r="AH22" s="2762">
        <v>14.03548</v>
      </c>
      <c r="AI22" s="2762">
        <v>60.73565</v>
      </c>
      <c r="AJ22" s="2762">
        <v>25.228870000000001</v>
      </c>
      <c r="AK22" s="2762">
        <v>31.519570000000002</v>
      </c>
      <c r="AL22" s="2762">
        <v>11.445790000000001</v>
      </c>
      <c r="AM22" s="2762">
        <v>3.1954699999999998</v>
      </c>
      <c r="AN22" s="2762">
        <v>3.9759999999999997E-2</v>
      </c>
      <c r="AO22" s="2762">
        <v>62.969140000000003</v>
      </c>
      <c r="AP22" s="2762">
        <v>45.04513</v>
      </c>
      <c r="AQ22" s="2762">
        <v>45.230600000000003</v>
      </c>
    </row>
    <row r="23" spans="1:43">
      <c r="A23">
        <v>1342</v>
      </c>
      <c r="B23">
        <v>1</v>
      </c>
      <c r="C23">
        <v>28202</v>
      </c>
      <c r="D23">
        <v>2</v>
      </c>
      <c r="E23" s="97" t="s">
        <v>187</v>
      </c>
      <c r="F23" s="1347">
        <v>452563</v>
      </c>
      <c r="G23" s="1347">
        <v>16745</v>
      </c>
      <c r="H23" s="1347">
        <v>16712</v>
      </c>
      <c r="I23" s="1347">
        <v>17363</v>
      </c>
      <c r="J23" s="1347">
        <v>19034</v>
      </c>
      <c r="K23" s="1347">
        <v>20750</v>
      </c>
      <c r="L23" s="1347">
        <v>23893</v>
      </c>
      <c r="M23" s="1347">
        <v>27101</v>
      </c>
      <c r="N23" s="1347">
        <v>30940</v>
      </c>
      <c r="O23" s="1347">
        <v>37292</v>
      </c>
      <c r="P23" s="1347">
        <v>33263</v>
      </c>
      <c r="Q23" s="1347">
        <v>28510</v>
      </c>
      <c r="R23" s="1347">
        <v>25108</v>
      </c>
      <c r="S23" s="1347">
        <v>29552</v>
      </c>
      <c r="T23" s="1347">
        <v>37002</v>
      </c>
      <c r="U23" s="1347">
        <v>31613</v>
      </c>
      <c r="V23" s="1347">
        <v>25039</v>
      </c>
      <c r="W23" s="1347">
        <v>17950</v>
      </c>
      <c r="X23" s="1347">
        <v>9719</v>
      </c>
      <c r="Y23" s="1347">
        <v>3852</v>
      </c>
      <c r="Z23" s="1347">
        <v>968</v>
      </c>
      <c r="AA23" s="1347">
        <v>157</v>
      </c>
      <c r="AB23" s="1347">
        <v>50820</v>
      </c>
      <c r="AC23" s="1347">
        <v>275443</v>
      </c>
      <c r="AD23">
        <v>126300</v>
      </c>
      <c r="AE23">
        <v>57685</v>
      </c>
      <c r="AF23">
        <v>14696</v>
      </c>
      <c r="AG23">
        <v>293411</v>
      </c>
      <c r="AH23" s="2762">
        <v>11.229380000000001</v>
      </c>
      <c r="AI23" s="2762">
        <v>60.862909999999999</v>
      </c>
      <c r="AJ23" s="2762">
        <v>27.907720000000001</v>
      </c>
      <c r="AK23" s="2762">
        <v>34.437640000000002</v>
      </c>
      <c r="AL23" s="2762">
        <v>12.74629</v>
      </c>
      <c r="AM23" s="2762">
        <v>3.2472799999999999</v>
      </c>
      <c r="AN23" s="2762">
        <v>3.4689999999999999E-2</v>
      </c>
      <c r="AO23" s="2762">
        <v>64.833179999999999</v>
      </c>
      <c r="AP23" s="2762">
        <v>47.184620000000002</v>
      </c>
      <c r="AQ23" s="2762">
        <v>47.303829999999998</v>
      </c>
    </row>
    <row r="24" spans="1:43">
      <c r="A24">
        <v>1343</v>
      </c>
      <c r="B24">
        <v>1</v>
      </c>
      <c r="C24">
        <v>28203</v>
      </c>
      <c r="D24">
        <v>2</v>
      </c>
      <c r="E24" s="97" t="s">
        <v>188</v>
      </c>
      <c r="F24" s="1347">
        <v>293409</v>
      </c>
      <c r="G24" s="1347">
        <v>13108</v>
      </c>
      <c r="H24" s="1347">
        <v>12976</v>
      </c>
      <c r="I24" s="1347">
        <v>13651</v>
      </c>
      <c r="J24" s="1347">
        <v>14538</v>
      </c>
      <c r="K24" s="1347">
        <v>13327</v>
      </c>
      <c r="L24" s="1347">
        <v>15205</v>
      </c>
      <c r="M24" s="1347">
        <v>17433</v>
      </c>
      <c r="N24" s="1347">
        <v>19684</v>
      </c>
      <c r="O24" s="1347">
        <v>23806</v>
      </c>
      <c r="P24" s="1347">
        <v>21573</v>
      </c>
      <c r="Q24" s="1347">
        <v>18899</v>
      </c>
      <c r="R24" s="1347">
        <v>16420</v>
      </c>
      <c r="S24" s="1347">
        <v>18400</v>
      </c>
      <c r="T24" s="1347">
        <v>22726</v>
      </c>
      <c r="U24" s="1347">
        <v>18637</v>
      </c>
      <c r="V24" s="1347">
        <v>13890</v>
      </c>
      <c r="W24" s="1347">
        <v>10160</v>
      </c>
      <c r="X24" s="1347">
        <v>5894</v>
      </c>
      <c r="Y24" s="1347">
        <v>2352</v>
      </c>
      <c r="Z24" s="1347">
        <v>623</v>
      </c>
      <c r="AA24" s="1347">
        <v>107</v>
      </c>
      <c r="AB24" s="1347">
        <v>39735</v>
      </c>
      <c r="AC24" s="1347">
        <v>179285</v>
      </c>
      <c r="AD24">
        <v>74389</v>
      </c>
      <c r="AE24">
        <v>33026</v>
      </c>
      <c r="AF24">
        <v>8976</v>
      </c>
      <c r="AG24">
        <v>187473</v>
      </c>
      <c r="AH24" s="2762">
        <v>13.542529999999999</v>
      </c>
      <c r="AI24" s="2762">
        <v>61.104120000000002</v>
      </c>
      <c r="AJ24" s="2762">
        <v>25.353349999999999</v>
      </c>
      <c r="AK24" s="2762">
        <v>31.624459999999999</v>
      </c>
      <c r="AL24" s="2762">
        <v>11.25596</v>
      </c>
      <c r="AM24" s="2762">
        <v>3.0592100000000002</v>
      </c>
      <c r="AN24" s="2762">
        <v>3.6470000000000002E-2</v>
      </c>
      <c r="AO24" s="2762">
        <v>63.894770000000001</v>
      </c>
      <c r="AP24" s="2762">
        <v>45.323300000000003</v>
      </c>
      <c r="AQ24" s="2762">
        <v>45.635460000000002</v>
      </c>
    </row>
    <row r="25" spans="1:43">
      <c r="A25">
        <v>1344</v>
      </c>
      <c r="B25">
        <v>1</v>
      </c>
      <c r="C25">
        <v>28204</v>
      </c>
      <c r="D25">
        <v>2</v>
      </c>
      <c r="E25" s="97" t="s">
        <v>189</v>
      </c>
      <c r="F25" s="1347">
        <v>487850</v>
      </c>
      <c r="G25" s="1347">
        <v>21033</v>
      </c>
      <c r="H25" s="1347">
        <v>22648</v>
      </c>
      <c r="I25" s="1347">
        <v>24238</v>
      </c>
      <c r="J25" s="1347">
        <v>26529</v>
      </c>
      <c r="K25" s="1347">
        <v>24908</v>
      </c>
      <c r="L25" s="1347">
        <v>22989</v>
      </c>
      <c r="M25" s="1347">
        <v>27864</v>
      </c>
      <c r="N25" s="1347">
        <v>33939</v>
      </c>
      <c r="O25" s="1347">
        <v>43039</v>
      </c>
      <c r="P25" s="1347">
        <v>39103</v>
      </c>
      <c r="Q25" s="1347">
        <v>32658</v>
      </c>
      <c r="R25" s="1347">
        <v>26943</v>
      </c>
      <c r="S25" s="1347">
        <v>28317</v>
      </c>
      <c r="T25" s="1347">
        <v>34766</v>
      </c>
      <c r="U25" s="1347">
        <v>27176</v>
      </c>
      <c r="V25" s="1347">
        <v>21267</v>
      </c>
      <c r="W25" s="1347">
        <v>16060</v>
      </c>
      <c r="X25" s="1347">
        <v>9490</v>
      </c>
      <c r="Y25" s="1347">
        <v>3691</v>
      </c>
      <c r="Z25" s="1347">
        <v>992</v>
      </c>
      <c r="AA25" s="1347">
        <v>200</v>
      </c>
      <c r="AB25" s="1347">
        <v>67919</v>
      </c>
      <c r="AC25" s="1347">
        <v>306289</v>
      </c>
      <c r="AD25">
        <v>113642</v>
      </c>
      <c r="AE25">
        <v>51700</v>
      </c>
      <c r="AF25">
        <v>14373</v>
      </c>
      <c r="AG25">
        <v>314526</v>
      </c>
      <c r="AH25" s="2762">
        <v>13.92211</v>
      </c>
      <c r="AI25" s="2762">
        <v>62.783439999999999</v>
      </c>
      <c r="AJ25" s="2762">
        <v>23.294460000000001</v>
      </c>
      <c r="AK25" s="2762">
        <v>29.0989</v>
      </c>
      <c r="AL25" s="2762">
        <v>10.597519999999999</v>
      </c>
      <c r="AM25" s="2762">
        <v>2.9461900000000001</v>
      </c>
      <c r="AN25" s="2762">
        <v>4.1000000000000002E-2</v>
      </c>
      <c r="AO25" s="2762">
        <v>64.471869999999996</v>
      </c>
      <c r="AP25" s="2762">
        <v>44.374119999999998</v>
      </c>
      <c r="AQ25" s="2762">
        <v>44.617089999999997</v>
      </c>
    </row>
    <row r="26" spans="1:43">
      <c r="A26">
        <v>1345</v>
      </c>
      <c r="B26">
        <v>1</v>
      </c>
      <c r="C26">
        <v>28205</v>
      </c>
      <c r="D26">
        <v>2</v>
      </c>
      <c r="E26" s="97" t="s">
        <v>190</v>
      </c>
      <c r="F26" s="1347">
        <v>44258</v>
      </c>
      <c r="G26" s="1347">
        <v>1470</v>
      </c>
      <c r="H26" s="1347">
        <v>1743</v>
      </c>
      <c r="I26" s="1347">
        <v>1961</v>
      </c>
      <c r="J26" s="1347">
        <v>1949</v>
      </c>
      <c r="K26" s="1347">
        <v>1420</v>
      </c>
      <c r="L26" s="1347">
        <v>1623</v>
      </c>
      <c r="M26" s="1347">
        <v>2052</v>
      </c>
      <c r="N26" s="1347">
        <v>2516</v>
      </c>
      <c r="O26" s="1347">
        <v>2990</v>
      </c>
      <c r="P26" s="1347">
        <v>2782</v>
      </c>
      <c r="Q26" s="1347">
        <v>2703</v>
      </c>
      <c r="R26" s="1347">
        <v>2825</v>
      </c>
      <c r="S26" s="1347">
        <v>3462</v>
      </c>
      <c r="T26" s="1347">
        <v>4165</v>
      </c>
      <c r="U26" s="1347">
        <v>3018</v>
      </c>
      <c r="V26" s="1347">
        <v>2521</v>
      </c>
      <c r="W26" s="1347">
        <v>2416</v>
      </c>
      <c r="X26" s="1347">
        <v>1703</v>
      </c>
      <c r="Y26" s="1347">
        <v>730</v>
      </c>
      <c r="Z26" s="1347">
        <v>173</v>
      </c>
      <c r="AA26" s="1347">
        <v>36</v>
      </c>
      <c r="AB26" s="1347">
        <v>5174</v>
      </c>
      <c r="AC26" s="1347">
        <v>24322</v>
      </c>
      <c r="AD26">
        <v>14762</v>
      </c>
      <c r="AE26">
        <v>7579</v>
      </c>
      <c r="AF26">
        <v>2642</v>
      </c>
      <c r="AG26">
        <v>26538</v>
      </c>
      <c r="AH26" s="2762">
        <v>11.69054</v>
      </c>
      <c r="AI26" s="2762">
        <v>54.955039999999997</v>
      </c>
      <c r="AJ26" s="2762">
        <v>33.354419999999998</v>
      </c>
      <c r="AK26" s="2762">
        <v>41.176740000000002</v>
      </c>
      <c r="AL26" s="2762">
        <v>17.124590000000001</v>
      </c>
      <c r="AM26" s="2762">
        <v>5.9695400000000003</v>
      </c>
      <c r="AN26" s="2762">
        <v>8.1339999999999996E-2</v>
      </c>
      <c r="AO26" s="2762">
        <v>59.962040000000002</v>
      </c>
      <c r="AP26" s="2762">
        <v>50.258299999999998</v>
      </c>
      <c r="AQ26" s="2762">
        <v>52.893070000000002</v>
      </c>
    </row>
    <row r="27" spans="1:43">
      <c r="A27">
        <v>1346</v>
      </c>
      <c r="B27">
        <v>1</v>
      </c>
      <c r="C27">
        <v>28206</v>
      </c>
      <c r="D27">
        <v>2</v>
      </c>
      <c r="E27" s="97" t="s">
        <v>191</v>
      </c>
      <c r="F27" s="1347">
        <v>95350</v>
      </c>
      <c r="G27" s="1347">
        <v>3773</v>
      </c>
      <c r="H27" s="1347">
        <v>4344</v>
      </c>
      <c r="I27" s="1347">
        <v>4403</v>
      </c>
      <c r="J27" s="1347">
        <v>4411</v>
      </c>
      <c r="K27" s="1347">
        <v>3654</v>
      </c>
      <c r="L27" s="1347">
        <v>3578</v>
      </c>
      <c r="M27" s="1347">
        <v>4703</v>
      </c>
      <c r="N27" s="1347">
        <v>5936</v>
      </c>
      <c r="O27" s="1347">
        <v>8018</v>
      </c>
      <c r="P27" s="1347">
        <v>7739</v>
      </c>
      <c r="Q27" s="1347">
        <v>6686</v>
      </c>
      <c r="R27" s="1347">
        <v>5776</v>
      </c>
      <c r="S27" s="1347">
        <v>6073</v>
      </c>
      <c r="T27" s="1347">
        <v>7546</v>
      </c>
      <c r="U27" s="1347">
        <v>5967</v>
      </c>
      <c r="V27" s="1347">
        <v>4836</v>
      </c>
      <c r="W27" s="1347">
        <v>3961</v>
      </c>
      <c r="X27" s="1347">
        <v>2533</v>
      </c>
      <c r="Y27" s="1347">
        <v>1058</v>
      </c>
      <c r="Z27" s="1347">
        <v>307</v>
      </c>
      <c r="AA27" s="1347">
        <v>48</v>
      </c>
      <c r="AB27" s="1347">
        <v>12520</v>
      </c>
      <c r="AC27" s="1347">
        <v>56574</v>
      </c>
      <c r="AD27">
        <v>26256</v>
      </c>
      <c r="AE27">
        <v>12743</v>
      </c>
      <c r="AF27">
        <v>3946</v>
      </c>
      <c r="AG27">
        <v>59709</v>
      </c>
      <c r="AH27" s="2762">
        <v>13.130570000000001</v>
      </c>
      <c r="AI27" s="2762">
        <v>59.332979999999999</v>
      </c>
      <c r="AJ27" s="2762">
        <v>27.536439999999999</v>
      </c>
      <c r="AK27" s="2762">
        <v>33.905610000000003</v>
      </c>
      <c r="AL27" s="2762">
        <v>13.36445</v>
      </c>
      <c r="AM27" s="2762">
        <v>4.1384400000000001</v>
      </c>
      <c r="AN27" s="2762">
        <v>5.0340000000000003E-2</v>
      </c>
      <c r="AO27" s="2762">
        <v>62.620869999999996</v>
      </c>
      <c r="AP27" s="2762">
        <v>47.165469999999999</v>
      </c>
      <c r="AQ27" s="2762">
        <v>47.943539999999999</v>
      </c>
    </row>
    <row r="28" spans="1:43">
      <c r="A28">
        <v>1347</v>
      </c>
      <c r="B28">
        <v>1</v>
      </c>
      <c r="C28">
        <v>28207</v>
      </c>
      <c r="D28">
        <v>2</v>
      </c>
      <c r="E28" s="97" t="s">
        <v>192</v>
      </c>
      <c r="F28" s="1347">
        <v>196883</v>
      </c>
      <c r="G28" s="1347">
        <v>8919</v>
      </c>
      <c r="H28" s="1347">
        <v>9445</v>
      </c>
      <c r="I28" s="1347">
        <v>9456</v>
      </c>
      <c r="J28" s="1347">
        <v>10200</v>
      </c>
      <c r="K28" s="1347">
        <v>9531</v>
      </c>
      <c r="L28" s="1347">
        <v>10262</v>
      </c>
      <c r="M28" s="1347">
        <v>11694</v>
      </c>
      <c r="N28" s="1347">
        <v>14074</v>
      </c>
      <c r="O28" s="1347">
        <v>16917</v>
      </c>
      <c r="P28" s="1347">
        <v>15028</v>
      </c>
      <c r="Q28" s="1347">
        <v>12587</v>
      </c>
      <c r="R28" s="1347">
        <v>10008</v>
      </c>
      <c r="S28" s="1347">
        <v>11328</v>
      </c>
      <c r="T28" s="1347">
        <v>14133</v>
      </c>
      <c r="U28" s="1347">
        <v>11985</v>
      </c>
      <c r="V28" s="1347">
        <v>9259</v>
      </c>
      <c r="W28" s="1347">
        <v>6525</v>
      </c>
      <c r="X28" s="1347">
        <v>3673</v>
      </c>
      <c r="Y28" s="1347">
        <v>1419</v>
      </c>
      <c r="Z28" s="1347">
        <v>382</v>
      </c>
      <c r="AA28" s="1347">
        <v>58</v>
      </c>
      <c r="AB28" s="1347">
        <v>27820</v>
      </c>
      <c r="AC28" s="1347">
        <v>121629</v>
      </c>
      <c r="AD28">
        <v>47434</v>
      </c>
      <c r="AE28">
        <v>21316</v>
      </c>
      <c r="AF28">
        <v>5532</v>
      </c>
      <c r="AG28">
        <v>125562</v>
      </c>
      <c r="AH28" s="2762">
        <v>14.13022</v>
      </c>
      <c r="AI28" s="2762">
        <v>61.777299999999997</v>
      </c>
      <c r="AJ28" s="2762">
        <v>24.092479999999998</v>
      </c>
      <c r="AK28" s="2762">
        <v>29.846150000000002</v>
      </c>
      <c r="AL28" s="2762">
        <v>10.82673</v>
      </c>
      <c r="AM28" s="2762">
        <v>2.80979</v>
      </c>
      <c r="AN28" s="2762">
        <v>2.946E-2</v>
      </c>
      <c r="AO28" s="2762">
        <v>63.774929999999998</v>
      </c>
      <c r="AP28" s="2762">
        <v>44.395710000000001</v>
      </c>
      <c r="AQ28" s="2762">
        <v>44.397449999999999</v>
      </c>
    </row>
    <row r="29" spans="1:43">
      <c r="A29">
        <v>1348</v>
      </c>
      <c r="B29">
        <v>1</v>
      </c>
      <c r="C29">
        <v>28208</v>
      </c>
      <c r="D29">
        <v>2</v>
      </c>
      <c r="E29" s="97" t="s">
        <v>193</v>
      </c>
      <c r="F29" s="1347">
        <v>30129</v>
      </c>
      <c r="G29" s="1347">
        <v>1104</v>
      </c>
      <c r="H29" s="1347">
        <v>1134</v>
      </c>
      <c r="I29" s="1347">
        <v>1129</v>
      </c>
      <c r="J29" s="1347">
        <v>1349</v>
      </c>
      <c r="K29" s="1347">
        <v>1170</v>
      </c>
      <c r="L29" s="1347">
        <v>1347</v>
      </c>
      <c r="M29" s="1347">
        <v>1511</v>
      </c>
      <c r="N29" s="1347">
        <v>1681</v>
      </c>
      <c r="O29" s="1347">
        <v>2040</v>
      </c>
      <c r="P29" s="1347">
        <v>1721</v>
      </c>
      <c r="Q29" s="1347">
        <v>1708</v>
      </c>
      <c r="R29" s="1347">
        <v>1659</v>
      </c>
      <c r="S29" s="1347">
        <v>2215</v>
      </c>
      <c r="T29" s="1347">
        <v>2975</v>
      </c>
      <c r="U29" s="1347">
        <v>2416</v>
      </c>
      <c r="V29" s="1347">
        <v>1899</v>
      </c>
      <c r="W29" s="1347">
        <v>1466</v>
      </c>
      <c r="X29" s="1347">
        <v>945</v>
      </c>
      <c r="Y29" s="1347">
        <v>488</v>
      </c>
      <c r="Z29" s="1347">
        <v>143</v>
      </c>
      <c r="AA29" s="1347">
        <v>29</v>
      </c>
      <c r="AB29" s="1347">
        <v>3367</v>
      </c>
      <c r="AC29" s="1347">
        <v>16401</v>
      </c>
      <c r="AD29">
        <v>10361</v>
      </c>
      <c r="AE29">
        <v>4970</v>
      </c>
      <c r="AF29">
        <v>1605</v>
      </c>
      <c r="AG29">
        <v>18027</v>
      </c>
      <c r="AH29" s="2762">
        <v>11.175280000000001</v>
      </c>
      <c r="AI29" s="2762">
        <v>54.435929999999999</v>
      </c>
      <c r="AJ29" s="2762">
        <v>34.38879</v>
      </c>
      <c r="AK29" s="2762">
        <v>41.740519999999997</v>
      </c>
      <c r="AL29" s="2762">
        <v>16.495740000000001</v>
      </c>
      <c r="AM29" s="2762">
        <v>5.3270900000000001</v>
      </c>
      <c r="AN29" s="2762">
        <v>9.6250000000000002E-2</v>
      </c>
      <c r="AO29" s="2762">
        <v>59.832720000000002</v>
      </c>
      <c r="AP29" s="2762">
        <v>49.92906</v>
      </c>
      <c r="AQ29" s="2762">
        <v>52.36486</v>
      </c>
    </row>
    <row r="30" spans="1:43">
      <c r="A30">
        <v>1349</v>
      </c>
      <c r="B30">
        <v>1</v>
      </c>
      <c r="C30">
        <v>28209</v>
      </c>
      <c r="D30">
        <v>2</v>
      </c>
      <c r="E30" s="97" t="s">
        <v>194</v>
      </c>
      <c r="F30" s="1347">
        <v>82250</v>
      </c>
      <c r="G30" s="1347">
        <v>3201</v>
      </c>
      <c r="H30" s="1347">
        <v>3614</v>
      </c>
      <c r="I30" s="1347">
        <v>3825</v>
      </c>
      <c r="J30" s="1347">
        <v>3780</v>
      </c>
      <c r="K30" s="1347">
        <v>2376</v>
      </c>
      <c r="L30" s="1347">
        <v>3279</v>
      </c>
      <c r="M30" s="1347">
        <v>4080</v>
      </c>
      <c r="N30" s="1347">
        <v>4615</v>
      </c>
      <c r="O30" s="1347">
        <v>5574</v>
      </c>
      <c r="P30" s="1347">
        <v>5041</v>
      </c>
      <c r="Q30" s="1347">
        <v>5090</v>
      </c>
      <c r="R30" s="1347">
        <v>5515</v>
      </c>
      <c r="S30" s="1347">
        <v>6183</v>
      </c>
      <c r="T30" s="1347">
        <v>6780</v>
      </c>
      <c r="U30" s="1347">
        <v>5342</v>
      </c>
      <c r="V30" s="1347">
        <v>4588</v>
      </c>
      <c r="W30" s="1347">
        <v>4381</v>
      </c>
      <c r="X30" s="1347">
        <v>3070</v>
      </c>
      <c r="Y30" s="1347">
        <v>1434</v>
      </c>
      <c r="Z30" s="1347">
        <v>416</v>
      </c>
      <c r="AA30" s="1347">
        <v>66</v>
      </c>
      <c r="AB30" s="1347">
        <v>10640</v>
      </c>
      <c r="AC30" s="1347">
        <v>45533</v>
      </c>
      <c r="AD30">
        <v>26077</v>
      </c>
      <c r="AE30">
        <v>13955</v>
      </c>
      <c r="AF30">
        <v>4986</v>
      </c>
      <c r="AG30">
        <v>48533</v>
      </c>
      <c r="AH30" s="2762">
        <v>12.936170000000001</v>
      </c>
      <c r="AI30" s="2762">
        <v>55.359270000000002</v>
      </c>
      <c r="AJ30" s="2762">
        <v>31.704560000000001</v>
      </c>
      <c r="AK30" s="2762">
        <v>39.221879999999999</v>
      </c>
      <c r="AL30" s="2762">
        <v>16.966570000000001</v>
      </c>
      <c r="AM30" s="2762">
        <v>6.0620099999999999</v>
      </c>
      <c r="AN30" s="2762">
        <v>8.0240000000000006E-2</v>
      </c>
      <c r="AO30" s="2762">
        <v>59.006689999999999</v>
      </c>
      <c r="AP30" s="2762">
        <v>49.288800000000002</v>
      </c>
      <c r="AQ30" s="2762">
        <v>51.709580000000003</v>
      </c>
    </row>
    <row r="31" spans="1:43">
      <c r="A31">
        <v>1350</v>
      </c>
      <c r="B31">
        <v>1</v>
      </c>
      <c r="C31">
        <v>28210</v>
      </c>
      <c r="D31">
        <v>2</v>
      </c>
      <c r="E31" s="97" t="s">
        <v>26</v>
      </c>
      <c r="F31" s="1347">
        <v>267435</v>
      </c>
      <c r="G31" s="1347">
        <v>11442</v>
      </c>
      <c r="H31" s="1347">
        <v>12156</v>
      </c>
      <c r="I31" s="1347">
        <v>13133</v>
      </c>
      <c r="J31" s="1347">
        <v>14115</v>
      </c>
      <c r="K31" s="1347">
        <v>12249</v>
      </c>
      <c r="L31" s="1347">
        <v>14148</v>
      </c>
      <c r="M31" s="1347">
        <v>15796</v>
      </c>
      <c r="N31" s="1347">
        <v>17883</v>
      </c>
      <c r="O31" s="1347">
        <v>21807</v>
      </c>
      <c r="P31" s="1347">
        <v>18344</v>
      </c>
      <c r="Q31" s="1347">
        <v>16119</v>
      </c>
      <c r="R31" s="1347">
        <v>15021</v>
      </c>
      <c r="S31" s="1347">
        <v>18142</v>
      </c>
      <c r="T31" s="1347">
        <v>21138</v>
      </c>
      <c r="U31" s="1347">
        <v>17376</v>
      </c>
      <c r="V31" s="1347">
        <v>12251</v>
      </c>
      <c r="W31" s="1347">
        <v>8672</v>
      </c>
      <c r="X31" s="1347">
        <v>5027</v>
      </c>
      <c r="Y31" s="1347">
        <v>2038</v>
      </c>
      <c r="Z31" s="1347">
        <v>498</v>
      </c>
      <c r="AA31" s="1347">
        <v>80</v>
      </c>
      <c r="AB31" s="1347">
        <v>36731</v>
      </c>
      <c r="AC31" s="1347">
        <v>163624</v>
      </c>
      <c r="AD31">
        <v>67080</v>
      </c>
      <c r="AE31">
        <v>28566</v>
      </c>
      <c r="AF31">
        <v>7643</v>
      </c>
      <c r="AG31">
        <v>170647</v>
      </c>
      <c r="AH31" s="2762">
        <v>13.73455</v>
      </c>
      <c r="AI31" s="2762">
        <v>61.182720000000003</v>
      </c>
      <c r="AJ31" s="2762">
        <v>25.082730000000002</v>
      </c>
      <c r="AK31" s="2762">
        <v>31.866430000000001</v>
      </c>
      <c r="AL31" s="2762">
        <v>10.681469999999999</v>
      </c>
      <c r="AM31" s="2762">
        <v>2.8578899999999998</v>
      </c>
      <c r="AN31" s="2762">
        <v>2.9909999999999999E-2</v>
      </c>
      <c r="AO31" s="2762">
        <v>63.808779999999999</v>
      </c>
      <c r="AP31" s="2762">
        <v>45.073650000000001</v>
      </c>
      <c r="AQ31" s="2762">
        <v>45.24371</v>
      </c>
    </row>
    <row r="32" spans="1:43">
      <c r="A32">
        <v>1351</v>
      </c>
      <c r="B32">
        <v>1</v>
      </c>
      <c r="C32">
        <v>28212</v>
      </c>
      <c r="D32">
        <v>2</v>
      </c>
      <c r="E32" s="97" t="s">
        <v>195</v>
      </c>
      <c r="F32" s="1347">
        <v>48567</v>
      </c>
      <c r="G32" s="1347">
        <v>1751</v>
      </c>
      <c r="H32" s="1347">
        <v>1986</v>
      </c>
      <c r="I32" s="1347">
        <v>2338</v>
      </c>
      <c r="J32" s="1347">
        <v>2527</v>
      </c>
      <c r="K32" s="1347">
        <v>1970</v>
      </c>
      <c r="L32" s="1347">
        <v>2277</v>
      </c>
      <c r="M32" s="1347">
        <v>2336</v>
      </c>
      <c r="N32" s="1347">
        <v>2826</v>
      </c>
      <c r="O32" s="1347">
        <v>3386</v>
      </c>
      <c r="P32" s="1347">
        <v>3126</v>
      </c>
      <c r="Q32" s="1347">
        <v>2954</v>
      </c>
      <c r="R32" s="1347">
        <v>2910</v>
      </c>
      <c r="S32" s="1347">
        <v>3515</v>
      </c>
      <c r="T32" s="1347">
        <v>4110</v>
      </c>
      <c r="U32" s="1347">
        <v>3321</v>
      </c>
      <c r="V32" s="1347">
        <v>2724</v>
      </c>
      <c r="W32" s="1347">
        <v>2270</v>
      </c>
      <c r="X32" s="1347">
        <v>1438</v>
      </c>
      <c r="Y32" s="1347">
        <v>602</v>
      </c>
      <c r="Z32" s="1347">
        <v>176</v>
      </c>
      <c r="AA32" s="1347">
        <v>24</v>
      </c>
      <c r="AB32" s="1347">
        <v>6075</v>
      </c>
      <c r="AC32" s="1347">
        <v>27827</v>
      </c>
      <c r="AD32">
        <v>14665</v>
      </c>
      <c r="AE32">
        <v>7234</v>
      </c>
      <c r="AF32">
        <v>2240</v>
      </c>
      <c r="AG32">
        <v>29410</v>
      </c>
      <c r="AH32" s="2762">
        <v>12.50849</v>
      </c>
      <c r="AI32" s="2762">
        <v>57.296109999999999</v>
      </c>
      <c r="AJ32" s="2762">
        <v>30.195399999999999</v>
      </c>
      <c r="AK32" s="2762">
        <v>37.43282</v>
      </c>
      <c r="AL32" s="2762">
        <v>14.89489</v>
      </c>
      <c r="AM32" s="2762">
        <v>4.61219</v>
      </c>
      <c r="AN32" s="2762">
        <v>4.9419999999999999E-2</v>
      </c>
      <c r="AO32" s="2762">
        <v>60.555520000000001</v>
      </c>
      <c r="AP32" s="2762">
        <v>48.048499999999997</v>
      </c>
      <c r="AQ32" s="2762">
        <v>49.538539999999998</v>
      </c>
    </row>
    <row r="33" spans="1:43">
      <c r="A33">
        <v>1352</v>
      </c>
      <c r="B33">
        <v>1</v>
      </c>
      <c r="C33">
        <v>28213</v>
      </c>
      <c r="D33">
        <v>2</v>
      </c>
      <c r="E33" s="97" t="s">
        <v>196</v>
      </c>
      <c r="F33" s="1347">
        <v>40866</v>
      </c>
      <c r="G33" s="1347">
        <v>1573</v>
      </c>
      <c r="H33" s="1347">
        <v>1724</v>
      </c>
      <c r="I33" s="1347">
        <v>1956</v>
      </c>
      <c r="J33" s="1347">
        <v>2009</v>
      </c>
      <c r="K33" s="1347">
        <v>1506</v>
      </c>
      <c r="L33" s="1347">
        <v>1735</v>
      </c>
      <c r="M33" s="1347">
        <v>1973</v>
      </c>
      <c r="N33" s="1347">
        <v>2338</v>
      </c>
      <c r="O33" s="1347">
        <v>2881</v>
      </c>
      <c r="P33" s="1347">
        <v>2614</v>
      </c>
      <c r="Q33" s="1347">
        <v>2567</v>
      </c>
      <c r="R33" s="1347">
        <v>2499</v>
      </c>
      <c r="S33" s="1347">
        <v>2826</v>
      </c>
      <c r="T33" s="1347">
        <v>3292</v>
      </c>
      <c r="U33" s="1347">
        <v>2888</v>
      </c>
      <c r="V33" s="1347">
        <v>2457</v>
      </c>
      <c r="W33" s="1347">
        <v>1988</v>
      </c>
      <c r="X33" s="1347">
        <v>1303</v>
      </c>
      <c r="Y33" s="1347">
        <v>558</v>
      </c>
      <c r="Z33" s="1347">
        <v>152</v>
      </c>
      <c r="AA33" s="1347">
        <v>27</v>
      </c>
      <c r="AB33" s="1347">
        <v>5253</v>
      </c>
      <c r="AC33" s="1347">
        <v>22948</v>
      </c>
      <c r="AD33">
        <v>12665</v>
      </c>
      <c r="AE33">
        <v>6485</v>
      </c>
      <c r="AF33">
        <v>2040</v>
      </c>
      <c r="AG33">
        <v>24231</v>
      </c>
      <c r="AH33" s="2762">
        <v>12.85421</v>
      </c>
      <c r="AI33" s="2762">
        <v>56.154260000000001</v>
      </c>
      <c r="AJ33" s="2762">
        <v>30.991530000000001</v>
      </c>
      <c r="AK33" s="2762">
        <v>37.906820000000003</v>
      </c>
      <c r="AL33" s="2762">
        <v>15.86894</v>
      </c>
      <c r="AM33" s="2762">
        <v>4.9919200000000004</v>
      </c>
      <c r="AN33" s="2762">
        <v>6.6070000000000004E-2</v>
      </c>
      <c r="AO33" s="2762">
        <v>59.293790000000001</v>
      </c>
      <c r="AP33" s="2762">
        <v>48.458129999999997</v>
      </c>
      <c r="AQ33" s="2762">
        <v>50.219470000000001</v>
      </c>
    </row>
    <row r="34" spans="1:43">
      <c r="A34">
        <v>1353</v>
      </c>
      <c r="B34">
        <v>1</v>
      </c>
      <c r="C34">
        <v>28214</v>
      </c>
      <c r="D34">
        <v>2</v>
      </c>
      <c r="E34" s="97" t="s">
        <v>197</v>
      </c>
      <c r="F34" s="1347">
        <v>224903</v>
      </c>
      <c r="G34" s="1347">
        <v>8863</v>
      </c>
      <c r="H34" s="1347">
        <v>10108</v>
      </c>
      <c r="I34" s="1347">
        <v>10766</v>
      </c>
      <c r="J34" s="1347">
        <v>11153</v>
      </c>
      <c r="K34" s="1347">
        <v>9435</v>
      </c>
      <c r="L34" s="1347">
        <v>8919</v>
      </c>
      <c r="M34" s="1347">
        <v>10994</v>
      </c>
      <c r="N34" s="1347">
        <v>14243</v>
      </c>
      <c r="O34" s="1347">
        <v>18995</v>
      </c>
      <c r="P34" s="1347">
        <v>17587</v>
      </c>
      <c r="Q34" s="1347">
        <v>14912</v>
      </c>
      <c r="R34" s="1347">
        <v>13021</v>
      </c>
      <c r="S34" s="1347">
        <v>14111</v>
      </c>
      <c r="T34" s="1347">
        <v>18212</v>
      </c>
      <c r="U34" s="1347">
        <v>14915</v>
      </c>
      <c r="V34" s="1347">
        <v>11888</v>
      </c>
      <c r="W34" s="1347">
        <v>8708</v>
      </c>
      <c r="X34" s="1347">
        <v>5203</v>
      </c>
      <c r="Y34" s="1347">
        <v>2169</v>
      </c>
      <c r="Z34" s="1347">
        <v>610</v>
      </c>
      <c r="AA34" s="1347">
        <v>91</v>
      </c>
      <c r="AB34" s="1347">
        <v>29737</v>
      </c>
      <c r="AC34" s="1347">
        <v>133370</v>
      </c>
      <c r="AD34">
        <v>61796</v>
      </c>
      <c r="AE34">
        <v>28669</v>
      </c>
      <c r="AF34">
        <v>8073</v>
      </c>
      <c r="AG34">
        <v>140429</v>
      </c>
      <c r="AH34" s="2762">
        <v>13.22214</v>
      </c>
      <c r="AI34" s="2762">
        <v>59.301119999999997</v>
      </c>
      <c r="AJ34" s="2762">
        <v>27.47673</v>
      </c>
      <c r="AK34" s="2762">
        <v>33.750990000000002</v>
      </c>
      <c r="AL34" s="2762">
        <v>12.74727</v>
      </c>
      <c r="AM34" s="2762">
        <v>3.58955</v>
      </c>
      <c r="AN34" s="2762">
        <v>4.0460000000000003E-2</v>
      </c>
      <c r="AO34" s="2762">
        <v>62.439810000000001</v>
      </c>
      <c r="AP34" s="2762">
        <v>46.699590000000001</v>
      </c>
      <c r="AQ34" s="2762">
        <v>47.361460000000001</v>
      </c>
    </row>
    <row r="35" spans="1:43">
      <c r="A35">
        <v>1354</v>
      </c>
      <c r="B35">
        <v>1</v>
      </c>
      <c r="C35">
        <v>28215</v>
      </c>
      <c r="D35">
        <v>2</v>
      </c>
      <c r="E35" s="97" t="s">
        <v>198</v>
      </c>
      <c r="F35" s="1347">
        <v>77178</v>
      </c>
      <c r="G35" s="1347">
        <v>2586</v>
      </c>
      <c r="H35" s="1347">
        <v>3000</v>
      </c>
      <c r="I35" s="1347">
        <v>3410</v>
      </c>
      <c r="J35" s="1347">
        <v>3735</v>
      </c>
      <c r="K35" s="1347">
        <v>3124</v>
      </c>
      <c r="L35" s="1347">
        <v>3191</v>
      </c>
      <c r="M35" s="1347">
        <v>3684</v>
      </c>
      <c r="N35" s="1347">
        <v>4492</v>
      </c>
      <c r="O35" s="1347">
        <v>5413</v>
      </c>
      <c r="P35" s="1347">
        <v>4705</v>
      </c>
      <c r="Q35" s="1347">
        <v>4550</v>
      </c>
      <c r="R35" s="1347">
        <v>4794</v>
      </c>
      <c r="S35" s="1347">
        <v>5950</v>
      </c>
      <c r="T35" s="1347">
        <v>7246</v>
      </c>
      <c r="U35" s="1347">
        <v>6174</v>
      </c>
      <c r="V35" s="1347">
        <v>4365</v>
      </c>
      <c r="W35" s="1347">
        <v>3323</v>
      </c>
      <c r="X35" s="1347">
        <v>2121</v>
      </c>
      <c r="Y35" s="1347">
        <v>1003</v>
      </c>
      <c r="Z35" s="1347">
        <v>256</v>
      </c>
      <c r="AA35" s="1347">
        <v>56</v>
      </c>
      <c r="AB35" s="1347">
        <v>8996</v>
      </c>
      <c r="AC35" s="1347">
        <v>43638</v>
      </c>
      <c r="AD35">
        <v>24544</v>
      </c>
      <c r="AE35">
        <v>11124</v>
      </c>
      <c r="AF35">
        <v>3436</v>
      </c>
      <c r="AG35">
        <v>47149</v>
      </c>
      <c r="AH35" s="2762">
        <v>11.656169999999999</v>
      </c>
      <c r="AI35" s="2762">
        <v>56.542020000000001</v>
      </c>
      <c r="AJ35" s="2762">
        <v>31.80181</v>
      </c>
      <c r="AK35" s="2762">
        <v>39.51126</v>
      </c>
      <c r="AL35" s="2762">
        <v>14.41343</v>
      </c>
      <c r="AM35" s="2762">
        <v>4.4520499999999998</v>
      </c>
      <c r="AN35" s="2762">
        <v>7.2559999999999999E-2</v>
      </c>
      <c r="AO35" s="2762">
        <v>61.091239999999999</v>
      </c>
      <c r="AP35" s="2762">
        <v>48.980449999999998</v>
      </c>
      <c r="AQ35" s="2762">
        <v>51.300629999999998</v>
      </c>
    </row>
    <row r="36" spans="1:43">
      <c r="A36">
        <v>1355</v>
      </c>
      <c r="B36">
        <v>1</v>
      </c>
      <c r="C36">
        <v>28216</v>
      </c>
      <c r="D36">
        <v>2</v>
      </c>
      <c r="E36" s="97" t="s">
        <v>199</v>
      </c>
      <c r="F36" s="1347">
        <v>91030</v>
      </c>
      <c r="G36" s="1347">
        <v>3601</v>
      </c>
      <c r="H36" s="1347">
        <v>4102</v>
      </c>
      <c r="I36" s="1347">
        <v>4434</v>
      </c>
      <c r="J36" s="1347">
        <v>4727</v>
      </c>
      <c r="K36" s="1347">
        <v>4380</v>
      </c>
      <c r="L36" s="1347">
        <v>4947</v>
      </c>
      <c r="M36" s="1347">
        <v>5126</v>
      </c>
      <c r="N36" s="1347">
        <v>5716</v>
      </c>
      <c r="O36" s="1347">
        <v>7095</v>
      </c>
      <c r="P36" s="1347">
        <v>5919</v>
      </c>
      <c r="Q36" s="1347">
        <v>5462</v>
      </c>
      <c r="R36" s="1347">
        <v>5158</v>
      </c>
      <c r="S36" s="1347">
        <v>6342</v>
      </c>
      <c r="T36" s="1347">
        <v>7767</v>
      </c>
      <c r="U36" s="1347">
        <v>6113</v>
      </c>
      <c r="V36" s="1347">
        <v>4288</v>
      </c>
      <c r="W36" s="1347">
        <v>3140</v>
      </c>
      <c r="X36" s="1347">
        <v>1767</v>
      </c>
      <c r="Y36" s="1347">
        <v>715</v>
      </c>
      <c r="Z36" s="1347">
        <v>203</v>
      </c>
      <c r="AA36" s="1347">
        <v>28</v>
      </c>
      <c r="AB36" s="1347">
        <v>12137</v>
      </c>
      <c r="AC36" s="1347">
        <v>54872</v>
      </c>
      <c r="AD36">
        <v>24021</v>
      </c>
      <c r="AE36">
        <v>10141</v>
      </c>
      <c r="AF36">
        <v>2713</v>
      </c>
      <c r="AG36">
        <v>57912</v>
      </c>
      <c r="AH36" s="2762">
        <v>13.33297</v>
      </c>
      <c r="AI36" s="2762">
        <v>60.279029999999999</v>
      </c>
      <c r="AJ36" s="2762">
        <v>26.388000000000002</v>
      </c>
      <c r="AK36" s="2762">
        <v>33.354939999999999</v>
      </c>
      <c r="AL36" s="2762">
        <v>11.140280000000001</v>
      </c>
      <c r="AM36" s="2762">
        <v>2.98034</v>
      </c>
      <c r="AN36" s="2762">
        <v>3.0759999999999999E-2</v>
      </c>
      <c r="AO36" s="2762">
        <v>63.618589999999998</v>
      </c>
      <c r="AP36" s="2762">
        <v>45.664029999999997</v>
      </c>
      <c r="AQ36" s="2762">
        <v>46.025979999999997</v>
      </c>
    </row>
    <row r="37" spans="1:43">
      <c r="A37">
        <v>1356</v>
      </c>
      <c r="B37">
        <v>1</v>
      </c>
      <c r="C37">
        <v>28217</v>
      </c>
      <c r="D37">
        <v>2</v>
      </c>
      <c r="E37" s="97" t="s">
        <v>200</v>
      </c>
      <c r="F37" s="1347">
        <v>156375</v>
      </c>
      <c r="G37" s="1347">
        <v>5893</v>
      </c>
      <c r="H37" s="1347">
        <v>6860</v>
      </c>
      <c r="I37" s="1347">
        <v>7601</v>
      </c>
      <c r="J37" s="1347">
        <v>7817</v>
      </c>
      <c r="K37" s="1347">
        <v>6395</v>
      </c>
      <c r="L37" s="1347">
        <v>6146</v>
      </c>
      <c r="M37" s="1347">
        <v>7558</v>
      </c>
      <c r="N37" s="1347">
        <v>9242</v>
      </c>
      <c r="O37" s="1347">
        <v>12865</v>
      </c>
      <c r="P37" s="1347">
        <v>11659</v>
      </c>
      <c r="Q37" s="1347">
        <v>9529</v>
      </c>
      <c r="R37" s="1347">
        <v>8176</v>
      </c>
      <c r="S37" s="1347">
        <v>9542</v>
      </c>
      <c r="T37" s="1347">
        <v>12686</v>
      </c>
      <c r="U37" s="1347">
        <v>12121</v>
      </c>
      <c r="V37" s="1347">
        <v>9873</v>
      </c>
      <c r="W37" s="1347">
        <v>6640</v>
      </c>
      <c r="X37" s="1347">
        <v>3720</v>
      </c>
      <c r="Y37" s="1347">
        <v>1520</v>
      </c>
      <c r="Z37" s="1347">
        <v>444</v>
      </c>
      <c r="AA37" s="1347">
        <v>88</v>
      </c>
      <c r="AB37" s="1347">
        <v>20354</v>
      </c>
      <c r="AC37" s="1347">
        <v>88929</v>
      </c>
      <c r="AD37">
        <v>47092</v>
      </c>
      <c r="AE37">
        <v>22285</v>
      </c>
      <c r="AF37">
        <v>5772</v>
      </c>
      <c r="AG37">
        <v>93798</v>
      </c>
      <c r="AH37" s="2762">
        <v>13.01615</v>
      </c>
      <c r="AI37" s="2762">
        <v>56.869059999999998</v>
      </c>
      <c r="AJ37" s="2762">
        <v>30.114789999999999</v>
      </c>
      <c r="AK37" s="2762">
        <v>36.216790000000003</v>
      </c>
      <c r="AL37" s="2762">
        <v>14.250999999999999</v>
      </c>
      <c r="AM37" s="2762">
        <v>3.6911299999999998</v>
      </c>
      <c r="AN37" s="2762">
        <v>5.6270000000000001E-2</v>
      </c>
      <c r="AO37" s="2762">
        <v>59.982729999999997</v>
      </c>
      <c r="AP37" s="2762">
        <v>47.54222</v>
      </c>
      <c r="AQ37" s="2762">
        <v>48.125259999999997</v>
      </c>
    </row>
    <row r="38" spans="1:43">
      <c r="A38">
        <v>1357</v>
      </c>
      <c r="B38">
        <v>1</v>
      </c>
      <c r="C38">
        <v>28218</v>
      </c>
      <c r="D38">
        <v>2</v>
      </c>
      <c r="E38" s="97" t="s">
        <v>201</v>
      </c>
      <c r="F38" s="1347">
        <v>48580</v>
      </c>
      <c r="G38" s="1347">
        <v>2030</v>
      </c>
      <c r="H38" s="1347">
        <v>2407</v>
      </c>
      <c r="I38" s="1347">
        <v>2622</v>
      </c>
      <c r="J38" s="1347">
        <v>2544</v>
      </c>
      <c r="K38" s="1347">
        <v>2171</v>
      </c>
      <c r="L38" s="1347">
        <v>2319</v>
      </c>
      <c r="M38" s="1347">
        <v>2607</v>
      </c>
      <c r="N38" s="1347">
        <v>3086</v>
      </c>
      <c r="O38" s="1347">
        <v>3823</v>
      </c>
      <c r="P38" s="1347">
        <v>3197</v>
      </c>
      <c r="Q38" s="1347">
        <v>2896</v>
      </c>
      <c r="R38" s="1347">
        <v>2834</v>
      </c>
      <c r="S38" s="1347">
        <v>3359</v>
      </c>
      <c r="T38" s="1347">
        <v>3821</v>
      </c>
      <c r="U38" s="1347">
        <v>2992</v>
      </c>
      <c r="V38" s="1347">
        <v>2182</v>
      </c>
      <c r="W38" s="1347">
        <v>1789</v>
      </c>
      <c r="X38" s="1347">
        <v>1178</v>
      </c>
      <c r="Y38" s="1347">
        <v>556</v>
      </c>
      <c r="Z38" s="1347">
        <v>147</v>
      </c>
      <c r="AA38" s="1347">
        <v>20</v>
      </c>
      <c r="AB38" s="1347">
        <v>7059</v>
      </c>
      <c r="AC38" s="1347">
        <v>28836</v>
      </c>
      <c r="AD38">
        <v>12685</v>
      </c>
      <c r="AE38">
        <v>5872</v>
      </c>
      <c r="AF38">
        <v>1901</v>
      </c>
      <c r="AG38">
        <v>30113</v>
      </c>
      <c r="AH38" s="2762">
        <v>14.530670000000001</v>
      </c>
      <c r="AI38" s="2762">
        <v>59.357759999999999</v>
      </c>
      <c r="AJ38" s="2762">
        <v>26.11157</v>
      </c>
      <c r="AK38" s="2762">
        <v>33.025939999999999</v>
      </c>
      <c r="AL38" s="2762">
        <v>12.08728</v>
      </c>
      <c r="AM38" s="2762">
        <v>3.9131300000000002</v>
      </c>
      <c r="AN38" s="2762">
        <v>4.1169999999999998E-2</v>
      </c>
      <c r="AO38" s="2762">
        <v>61.986409999999999</v>
      </c>
      <c r="AP38" s="2762">
        <v>45.57067</v>
      </c>
      <c r="AQ38" s="2762">
        <v>46.022260000000003</v>
      </c>
    </row>
    <row r="39" spans="1:43">
      <c r="A39">
        <v>1358</v>
      </c>
      <c r="B39">
        <v>1</v>
      </c>
      <c r="C39">
        <v>28219</v>
      </c>
      <c r="D39">
        <v>2</v>
      </c>
      <c r="E39" s="97" t="s">
        <v>202</v>
      </c>
      <c r="F39" s="1347">
        <v>112691</v>
      </c>
      <c r="G39" s="1347">
        <v>4415</v>
      </c>
      <c r="H39" s="1347">
        <v>4932</v>
      </c>
      <c r="I39" s="1347">
        <v>5287</v>
      </c>
      <c r="J39" s="1347">
        <v>6828</v>
      </c>
      <c r="K39" s="1347">
        <v>6966</v>
      </c>
      <c r="L39" s="1347">
        <v>5896</v>
      </c>
      <c r="M39" s="1347">
        <v>5869</v>
      </c>
      <c r="N39" s="1347">
        <v>6392</v>
      </c>
      <c r="O39" s="1347">
        <v>7389</v>
      </c>
      <c r="P39" s="1347">
        <v>7706</v>
      </c>
      <c r="Q39" s="1347">
        <v>9175</v>
      </c>
      <c r="R39" s="1347">
        <v>8981</v>
      </c>
      <c r="S39" s="1347">
        <v>8862</v>
      </c>
      <c r="T39" s="1347">
        <v>7939</v>
      </c>
      <c r="U39" s="1347">
        <v>5339</v>
      </c>
      <c r="V39" s="1347">
        <v>3984</v>
      </c>
      <c r="W39" s="1347">
        <v>3368</v>
      </c>
      <c r="X39" s="1347">
        <v>2185</v>
      </c>
      <c r="Y39" s="1347">
        <v>922</v>
      </c>
      <c r="Z39" s="1347">
        <v>212</v>
      </c>
      <c r="AA39" s="1347">
        <v>44</v>
      </c>
      <c r="AB39" s="1347">
        <v>14634</v>
      </c>
      <c r="AC39" s="1347">
        <v>74064</v>
      </c>
      <c r="AD39">
        <v>23993</v>
      </c>
      <c r="AE39">
        <v>10715</v>
      </c>
      <c r="AF39">
        <v>3363</v>
      </c>
      <c r="AG39">
        <v>75175</v>
      </c>
      <c r="AH39" s="2762">
        <v>12.985950000000001</v>
      </c>
      <c r="AI39" s="2762">
        <v>65.723079999999996</v>
      </c>
      <c r="AJ39" s="2762">
        <v>21.290959999999998</v>
      </c>
      <c r="AK39" s="2762">
        <v>29.154949999999999</v>
      </c>
      <c r="AL39" s="2762">
        <v>9.5083000000000002</v>
      </c>
      <c r="AM39" s="2762">
        <v>2.98427</v>
      </c>
      <c r="AN39" s="2762">
        <v>3.9039999999999998E-2</v>
      </c>
      <c r="AO39" s="2762">
        <v>66.708969999999994</v>
      </c>
      <c r="AP39" s="2762">
        <v>44.58137</v>
      </c>
      <c r="AQ39" s="2762">
        <v>46.574109999999997</v>
      </c>
    </row>
    <row r="40" spans="1:43">
      <c r="A40">
        <v>1359</v>
      </c>
      <c r="B40">
        <v>1</v>
      </c>
      <c r="C40">
        <v>28220</v>
      </c>
      <c r="D40">
        <v>2</v>
      </c>
      <c r="E40" s="97" t="s">
        <v>203</v>
      </c>
      <c r="F40" s="1347">
        <v>44313</v>
      </c>
      <c r="G40" s="1347">
        <v>1474</v>
      </c>
      <c r="H40" s="1347">
        <v>1644</v>
      </c>
      <c r="I40" s="1347">
        <v>2007</v>
      </c>
      <c r="J40" s="1347">
        <v>2298</v>
      </c>
      <c r="K40" s="1347">
        <v>1828</v>
      </c>
      <c r="L40" s="1347">
        <v>2001</v>
      </c>
      <c r="M40" s="1347">
        <v>2188</v>
      </c>
      <c r="N40" s="1347">
        <v>2384</v>
      </c>
      <c r="O40" s="1347">
        <v>2946</v>
      </c>
      <c r="P40" s="1347">
        <v>2758</v>
      </c>
      <c r="Q40" s="1347">
        <v>2842</v>
      </c>
      <c r="R40" s="1347">
        <v>2932</v>
      </c>
      <c r="S40" s="1347">
        <v>3519</v>
      </c>
      <c r="T40" s="1347">
        <v>3817</v>
      </c>
      <c r="U40" s="1347">
        <v>2916</v>
      </c>
      <c r="V40" s="1347">
        <v>2272</v>
      </c>
      <c r="W40" s="1347">
        <v>2062</v>
      </c>
      <c r="X40" s="1347">
        <v>1488</v>
      </c>
      <c r="Y40" s="1347">
        <v>723</v>
      </c>
      <c r="Z40" s="1347">
        <v>174</v>
      </c>
      <c r="AA40" s="1347">
        <v>40</v>
      </c>
      <c r="AB40" s="1347">
        <v>5125</v>
      </c>
      <c r="AC40" s="1347">
        <v>25696</v>
      </c>
      <c r="AD40">
        <v>13492</v>
      </c>
      <c r="AE40">
        <v>6759</v>
      </c>
      <c r="AF40">
        <v>2425</v>
      </c>
      <c r="AG40">
        <v>27215</v>
      </c>
      <c r="AH40" s="2762">
        <v>11.56545</v>
      </c>
      <c r="AI40" s="2762">
        <v>57.987499999999997</v>
      </c>
      <c r="AJ40" s="2762">
        <v>30.447050000000001</v>
      </c>
      <c r="AK40" s="2762">
        <v>38.388280000000002</v>
      </c>
      <c r="AL40" s="2762">
        <v>15.25286</v>
      </c>
      <c r="AM40" s="2762">
        <v>5.4724300000000001</v>
      </c>
      <c r="AN40" s="2762">
        <v>9.0270000000000003E-2</v>
      </c>
      <c r="AO40" s="2762">
        <v>61.415390000000002</v>
      </c>
      <c r="AP40" s="2762">
        <v>48.836829999999999</v>
      </c>
      <c r="AQ40" s="2762">
        <v>51.009720000000002</v>
      </c>
    </row>
    <row r="41" spans="1:43">
      <c r="A41">
        <v>1360</v>
      </c>
      <c r="B41">
        <v>1</v>
      </c>
      <c r="C41">
        <v>28221</v>
      </c>
      <c r="D41">
        <v>2</v>
      </c>
      <c r="E41" s="97" t="s">
        <v>387</v>
      </c>
      <c r="F41" s="1347">
        <v>41490</v>
      </c>
      <c r="G41" s="1347">
        <v>1544</v>
      </c>
      <c r="H41" s="1347">
        <v>1591</v>
      </c>
      <c r="I41" s="1347">
        <v>1778</v>
      </c>
      <c r="J41" s="1347">
        <v>1808</v>
      </c>
      <c r="K41" s="1347">
        <v>1546</v>
      </c>
      <c r="L41" s="1347">
        <v>1774</v>
      </c>
      <c r="M41" s="1347">
        <v>2014</v>
      </c>
      <c r="N41" s="1347">
        <v>2234</v>
      </c>
      <c r="O41" s="1347">
        <v>2585</v>
      </c>
      <c r="P41" s="1347">
        <v>2355</v>
      </c>
      <c r="Q41" s="1347">
        <v>2575</v>
      </c>
      <c r="R41" s="1347">
        <v>2848</v>
      </c>
      <c r="S41" s="1347">
        <v>3328</v>
      </c>
      <c r="T41" s="1347">
        <v>3624</v>
      </c>
      <c r="U41" s="1347">
        <v>2666</v>
      </c>
      <c r="V41" s="1347">
        <v>2377</v>
      </c>
      <c r="W41" s="1347">
        <v>2217</v>
      </c>
      <c r="X41" s="1347">
        <v>1664</v>
      </c>
      <c r="Y41" s="1347">
        <v>718</v>
      </c>
      <c r="Z41" s="1347">
        <v>212</v>
      </c>
      <c r="AA41" s="1347">
        <v>32</v>
      </c>
      <c r="AB41" s="1347">
        <v>4913</v>
      </c>
      <c r="AC41" s="1347">
        <v>23067</v>
      </c>
      <c r="AD41">
        <v>13510</v>
      </c>
      <c r="AE41">
        <v>7220</v>
      </c>
      <c r="AF41">
        <v>2626</v>
      </c>
      <c r="AG41">
        <v>24883</v>
      </c>
      <c r="AH41" s="2762">
        <v>11.84141</v>
      </c>
      <c r="AI41" s="2762">
        <v>55.596530000000001</v>
      </c>
      <c r="AJ41" s="2762">
        <v>32.562060000000002</v>
      </c>
      <c r="AK41" s="2762">
        <v>40.583269999999999</v>
      </c>
      <c r="AL41" s="2762">
        <v>17.401779999999999</v>
      </c>
      <c r="AM41" s="2762">
        <v>6.3292400000000004</v>
      </c>
      <c r="AN41" s="2762">
        <v>7.7130000000000004E-2</v>
      </c>
      <c r="AO41" s="2762">
        <v>59.973489999999998</v>
      </c>
      <c r="AP41" s="2762">
        <v>49.917259999999999</v>
      </c>
      <c r="AQ41" s="2762">
        <v>53.02852</v>
      </c>
    </row>
    <row r="42" spans="1:43">
      <c r="A42">
        <v>1361</v>
      </c>
      <c r="B42">
        <v>1</v>
      </c>
      <c r="C42">
        <v>28222</v>
      </c>
      <c r="D42">
        <v>2</v>
      </c>
      <c r="E42" s="97" t="s">
        <v>27</v>
      </c>
      <c r="F42" s="1347">
        <v>24288</v>
      </c>
      <c r="G42" s="1347">
        <v>811</v>
      </c>
      <c r="H42" s="1347">
        <v>927</v>
      </c>
      <c r="I42" s="1347">
        <v>1083</v>
      </c>
      <c r="J42" s="1347">
        <v>1013</v>
      </c>
      <c r="K42" s="1347">
        <v>602</v>
      </c>
      <c r="L42" s="1347">
        <v>877</v>
      </c>
      <c r="M42" s="1347">
        <v>1072</v>
      </c>
      <c r="N42" s="1347">
        <v>1232</v>
      </c>
      <c r="O42" s="1347">
        <v>1403</v>
      </c>
      <c r="P42" s="1347">
        <v>1281</v>
      </c>
      <c r="Q42" s="1347">
        <v>1460</v>
      </c>
      <c r="R42" s="1347">
        <v>1766</v>
      </c>
      <c r="S42" s="1347">
        <v>1976</v>
      </c>
      <c r="T42" s="1347">
        <v>2116</v>
      </c>
      <c r="U42" s="1347">
        <v>1730</v>
      </c>
      <c r="V42" s="1347">
        <v>1465</v>
      </c>
      <c r="W42" s="1347">
        <v>1531</v>
      </c>
      <c r="X42" s="1347">
        <v>1222</v>
      </c>
      <c r="Y42" s="1347">
        <v>538</v>
      </c>
      <c r="Z42" s="1347">
        <v>152</v>
      </c>
      <c r="AA42" s="1347">
        <v>31</v>
      </c>
      <c r="AB42" s="1347">
        <v>2821</v>
      </c>
      <c r="AC42" s="1347">
        <v>12682</v>
      </c>
      <c r="AD42">
        <v>8785</v>
      </c>
      <c r="AE42">
        <v>4939</v>
      </c>
      <c r="AF42">
        <v>1943</v>
      </c>
      <c r="AG42">
        <v>13785</v>
      </c>
      <c r="AH42" s="2762">
        <v>11.614789999999999</v>
      </c>
      <c r="AI42" s="2762">
        <v>52.215089999999996</v>
      </c>
      <c r="AJ42" s="2762">
        <v>36.17013</v>
      </c>
      <c r="AK42" s="2762">
        <v>44.30583</v>
      </c>
      <c r="AL42" s="2762">
        <v>20.335139999999999</v>
      </c>
      <c r="AM42" s="2762">
        <v>7.9998399999999998</v>
      </c>
      <c r="AN42" s="2762">
        <v>0.12764</v>
      </c>
      <c r="AO42" s="2762">
        <v>56.756419999999999</v>
      </c>
      <c r="AP42" s="2762">
        <v>52.022770000000001</v>
      </c>
      <c r="AQ42" s="2762">
        <v>56.088329999999999</v>
      </c>
    </row>
    <row r="43" spans="1:43">
      <c r="A43">
        <v>1362</v>
      </c>
      <c r="B43">
        <v>1</v>
      </c>
      <c r="C43">
        <v>28223</v>
      </c>
      <c r="D43">
        <v>2</v>
      </c>
      <c r="E43" s="97" t="s">
        <v>28</v>
      </c>
      <c r="F43" s="1347">
        <v>64660</v>
      </c>
      <c r="G43" s="1347">
        <v>2515</v>
      </c>
      <c r="H43" s="1347">
        <v>2692</v>
      </c>
      <c r="I43" s="1347">
        <v>3148</v>
      </c>
      <c r="J43" s="1347">
        <v>3104</v>
      </c>
      <c r="K43" s="1347">
        <v>2169</v>
      </c>
      <c r="L43" s="1347">
        <v>2717</v>
      </c>
      <c r="M43" s="1347">
        <v>3105</v>
      </c>
      <c r="N43" s="1347">
        <v>3690</v>
      </c>
      <c r="O43" s="1347">
        <v>4033</v>
      </c>
      <c r="P43" s="1347">
        <v>3656</v>
      </c>
      <c r="Q43" s="1347">
        <v>3732</v>
      </c>
      <c r="R43" s="1347">
        <v>4299</v>
      </c>
      <c r="S43" s="1347">
        <v>4890</v>
      </c>
      <c r="T43" s="1347">
        <v>5491</v>
      </c>
      <c r="U43" s="1347">
        <v>4281</v>
      </c>
      <c r="V43" s="1347">
        <v>3568</v>
      </c>
      <c r="W43" s="1347">
        <v>3460</v>
      </c>
      <c r="X43" s="1347">
        <v>2531</v>
      </c>
      <c r="Y43" s="1347">
        <v>1223</v>
      </c>
      <c r="Z43" s="1347">
        <v>308</v>
      </c>
      <c r="AA43" s="1347">
        <v>48</v>
      </c>
      <c r="AB43" s="1347">
        <v>8355</v>
      </c>
      <c r="AC43" s="1347">
        <v>35395</v>
      </c>
      <c r="AD43">
        <v>20910</v>
      </c>
      <c r="AE43">
        <v>11138</v>
      </c>
      <c r="AF43">
        <v>4110</v>
      </c>
      <c r="AG43">
        <v>37782</v>
      </c>
      <c r="AH43" s="2762">
        <v>12.92144</v>
      </c>
      <c r="AI43" s="2762">
        <v>54.740180000000002</v>
      </c>
      <c r="AJ43" s="2762">
        <v>32.338389999999997</v>
      </c>
      <c r="AK43" s="2762">
        <v>39.901020000000003</v>
      </c>
      <c r="AL43" s="2762">
        <v>17.225490000000001</v>
      </c>
      <c r="AM43" s="2762">
        <v>6.3563299999999998</v>
      </c>
      <c r="AN43" s="2762">
        <v>7.4230000000000004E-2</v>
      </c>
      <c r="AO43" s="2762">
        <v>58.431800000000003</v>
      </c>
      <c r="AP43" s="2762">
        <v>49.301139999999997</v>
      </c>
      <c r="AQ43" s="2762">
        <v>52.053130000000003</v>
      </c>
    </row>
    <row r="44" spans="1:43">
      <c r="A44">
        <v>1363</v>
      </c>
      <c r="B44">
        <v>1</v>
      </c>
      <c r="C44">
        <v>28224</v>
      </c>
      <c r="D44">
        <v>2</v>
      </c>
      <c r="E44" s="97" t="s">
        <v>29</v>
      </c>
      <c r="F44" s="1347">
        <v>46912</v>
      </c>
      <c r="G44" s="1347">
        <v>1739</v>
      </c>
      <c r="H44" s="1347">
        <v>1887</v>
      </c>
      <c r="I44" s="1347">
        <v>2136</v>
      </c>
      <c r="J44" s="1347">
        <v>1879</v>
      </c>
      <c r="K44" s="1347">
        <v>1410</v>
      </c>
      <c r="L44" s="1347">
        <v>1801</v>
      </c>
      <c r="M44" s="1347">
        <v>2231</v>
      </c>
      <c r="N44" s="1347">
        <v>2573</v>
      </c>
      <c r="O44" s="1347">
        <v>3114</v>
      </c>
      <c r="P44" s="1347">
        <v>2742</v>
      </c>
      <c r="Q44" s="1347">
        <v>2868</v>
      </c>
      <c r="R44" s="1347">
        <v>3129</v>
      </c>
      <c r="S44" s="1347">
        <v>3705</v>
      </c>
      <c r="T44" s="1347">
        <v>4306</v>
      </c>
      <c r="U44" s="1347">
        <v>3063</v>
      </c>
      <c r="V44" s="1347">
        <v>2679</v>
      </c>
      <c r="W44" s="1347">
        <v>2590</v>
      </c>
      <c r="X44" s="1347">
        <v>1935</v>
      </c>
      <c r="Y44" s="1347">
        <v>836</v>
      </c>
      <c r="Z44" s="1347">
        <v>244</v>
      </c>
      <c r="AA44" s="1347">
        <v>45</v>
      </c>
      <c r="AB44" s="1347">
        <v>5762</v>
      </c>
      <c r="AC44" s="1347">
        <v>25452</v>
      </c>
      <c r="AD44">
        <v>15698</v>
      </c>
      <c r="AE44">
        <v>8329</v>
      </c>
      <c r="AF44">
        <v>3060</v>
      </c>
      <c r="AG44">
        <v>27879</v>
      </c>
      <c r="AH44" s="2762">
        <v>12.28257</v>
      </c>
      <c r="AI44" s="2762">
        <v>54.254770000000001</v>
      </c>
      <c r="AJ44" s="2762">
        <v>33.462649999999996</v>
      </c>
      <c r="AK44" s="2762">
        <v>41.360419999999998</v>
      </c>
      <c r="AL44" s="2762">
        <v>17.754519999999999</v>
      </c>
      <c r="AM44" s="2762">
        <v>6.52285</v>
      </c>
      <c r="AN44" s="2762">
        <v>9.5920000000000005E-2</v>
      </c>
      <c r="AO44" s="2762">
        <v>59.428289999999997</v>
      </c>
      <c r="AP44" s="2762">
        <v>50.32734</v>
      </c>
      <c r="AQ44" s="2762">
        <v>53.340069999999997</v>
      </c>
    </row>
    <row r="45" spans="1:43">
      <c r="A45">
        <v>1364</v>
      </c>
      <c r="B45">
        <v>1</v>
      </c>
      <c r="C45">
        <v>28225</v>
      </c>
      <c r="D45">
        <v>2</v>
      </c>
      <c r="E45" s="97" t="s">
        <v>30</v>
      </c>
      <c r="F45" s="1347">
        <v>30805</v>
      </c>
      <c r="G45" s="1347">
        <v>1158</v>
      </c>
      <c r="H45" s="1347">
        <v>1226</v>
      </c>
      <c r="I45" s="1347">
        <v>1440</v>
      </c>
      <c r="J45" s="1347">
        <v>1382</v>
      </c>
      <c r="K45" s="1347">
        <v>875</v>
      </c>
      <c r="L45" s="1347">
        <v>1233</v>
      </c>
      <c r="M45" s="1347">
        <v>1431</v>
      </c>
      <c r="N45" s="1347">
        <v>1665</v>
      </c>
      <c r="O45" s="1347">
        <v>1941</v>
      </c>
      <c r="P45" s="1347">
        <v>1791</v>
      </c>
      <c r="Q45" s="1347">
        <v>1898</v>
      </c>
      <c r="R45" s="1347">
        <v>2093</v>
      </c>
      <c r="S45" s="1347">
        <v>2423</v>
      </c>
      <c r="T45" s="1347">
        <v>2557</v>
      </c>
      <c r="U45" s="1347">
        <v>2048</v>
      </c>
      <c r="V45" s="1347">
        <v>1710</v>
      </c>
      <c r="W45" s="1347">
        <v>1722</v>
      </c>
      <c r="X45" s="1347">
        <v>1362</v>
      </c>
      <c r="Y45" s="1347">
        <v>645</v>
      </c>
      <c r="Z45" s="1347">
        <v>181</v>
      </c>
      <c r="AA45" s="1347">
        <v>24</v>
      </c>
      <c r="AB45" s="1347">
        <v>3824</v>
      </c>
      <c r="AC45" s="1347">
        <v>16732</v>
      </c>
      <c r="AD45">
        <v>10249</v>
      </c>
      <c r="AE45">
        <v>5644</v>
      </c>
      <c r="AF45">
        <v>2212</v>
      </c>
      <c r="AG45">
        <v>17907</v>
      </c>
      <c r="AH45" s="2762">
        <v>12.41357</v>
      </c>
      <c r="AI45" s="2762">
        <v>54.315860000000001</v>
      </c>
      <c r="AJ45" s="2762">
        <v>33.270569999999999</v>
      </c>
      <c r="AK45" s="2762">
        <v>41.136180000000003</v>
      </c>
      <c r="AL45" s="2762">
        <v>18.3217</v>
      </c>
      <c r="AM45" s="2762">
        <v>7.18065</v>
      </c>
      <c r="AN45" s="2762">
        <v>7.7909999999999993E-2</v>
      </c>
      <c r="AO45" s="2762">
        <v>58.13017</v>
      </c>
      <c r="AP45" s="2762">
        <v>50.304029999999997</v>
      </c>
      <c r="AQ45" s="2762">
        <v>53.294939999999997</v>
      </c>
    </row>
    <row r="46" spans="1:43">
      <c r="A46">
        <v>1365</v>
      </c>
      <c r="B46">
        <v>1</v>
      </c>
      <c r="C46">
        <v>28226</v>
      </c>
      <c r="D46">
        <v>2</v>
      </c>
      <c r="E46" s="97" t="s">
        <v>31</v>
      </c>
      <c r="F46" s="1347">
        <v>43977</v>
      </c>
      <c r="G46" s="1347">
        <v>1484</v>
      </c>
      <c r="H46" s="1347">
        <v>1629</v>
      </c>
      <c r="I46" s="1347">
        <v>1831</v>
      </c>
      <c r="J46" s="1347">
        <v>1846</v>
      </c>
      <c r="K46" s="1347">
        <v>1445</v>
      </c>
      <c r="L46" s="1347">
        <v>1731</v>
      </c>
      <c r="M46" s="1347">
        <v>1890</v>
      </c>
      <c r="N46" s="1347">
        <v>2326</v>
      </c>
      <c r="O46" s="1347">
        <v>2618</v>
      </c>
      <c r="P46" s="1347">
        <v>2386</v>
      </c>
      <c r="Q46" s="1347">
        <v>2432</v>
      </c>
      <c r="R46" s="1347">
        <v>2854</v>
      </c>
      <c r="S46" s="1347">
        <v>3536</v>
      </c>
      <c r="T46" s="1347">
        <v>4007</v>
      </c>
      <c r="U46" s="1347">
        <v>3129</v>
      </c>
      <c r="V46" s="1347">
        <v>2770</v>
      </c>
      <c r="W46" s="1347">
        <v>2697</v>
      </c>
      <c r="X46" s="1347">
        <v>2046</v>
      </c>
      <c r="Y46" s="1347">
        <v>990</v>
      </c>
      <c r="Z46" s="1347">
        <v>273</v>
      </c>
      <c r="AA46" s="1347">
        <v>57</v>
      </c>
      <c r="AB46" s="1347">
        <v>4944</v>
      </c>
      <c r="AC46" s="1347">
        <v>23064</v>
      </c>
      <c r="AD46">
        <v>15969</v>
      </c>
      <c r="AE46">
        <v>8833</v>
      </c>
      <c r="AF46">
        <v>3366</v>
      </c>
      <c r="AG46">
        <v>25225</v>
      </c>
      <c r="AH46" s="2762">
        <v>11.242240000000001</v>
      </c>
      <c r="AI46" s="2762">
        <v>52.445599999999999</v>
      </c>
      <c r="AJ46" s="2762">
        <v>36.312159999999999</v>
      </c>
      <c r="AK46" s="2762">
        <v>44.352730000000001</v>
      </c>
      <c r="AL46" s="2762">
        <v>20.0855</v>
      </c>
      <c r="AM46" s="2762">
        <v>7.6539999999999999</v>
      </c>
      <c r="AN46" s="2762">
        <v>0.12961</v>
      </c>
      <c r="AO46" s="2762">
        <v>57.359529999999999</v>
      </c>
      <c r="AP46" s="2762">
        <v>51.730350000000001</v>
      </c>
      <c r="AQ46" s="2762">
        <v>55.709769999999999</v>
      </c>
    </row>
    <row r="47" spans="1:43">
      <c r="A47">
        <v>1366</v>
      </c>
      <c r="B47">
        <v>1</v>
      </c>
      <c r="C47">
        <v>28227</v>
      </c>
      <c r="D47">
        <v>2</v>
      </c>
      <c r="E47" s="97" t="s">
        <v>32</v>
      </c>
      <c r="F47" s="1347">
        <v>37773</v>
      </c>
      <c r="G47" s="1347">
        <v>1319</v>
      </c>
      <c r="H47" s="1347">
        <v>1661</v>
      </c>
      <c r="I47" s="1347">
        <v>1850</v>
      </c>
      <c r="J47" s="1347">
        <v>1692</v>
      </c>
      <c r="K47" s="1347">
        <v>1064</v>
      </c>
      <c r="L47" s="1347">
        <v>1524</v>
      </c>
      <c r="M47" s="1347">
        <v>1774</v>
      </c>
      <c r="N47" s="1347">
        <v>2069</v>
      </c>
      <c r="O47" s="1347">
        <v>2473</v>
      </c>
      <c r="P47" s="1347">
        <v>2085</v>
      </c>
      <c r="Q47" s="1347">
        <v>2296</v>
      </c>
      <c r="R47" s="1347">
        <v>2696</v>
      </c>
      <c r="S47" s="1347">
        <v>3149</v>
      </c>
      <c r="T47" s="1347">
        <v>3327</v>
      </c>
      <c r="U47" s="1347">
        <v>2428</v>
      </c>
      <c r="V47" s="1347">
        <v>2144</v>
      </c>
      <c r="W47" s="1347">
        <v>2055</v>
      </c>
      <c r="X47" s="1347">
        <v>1393</v>
      </c>
      <c r="Y47" s="1347">
        <v>611</v>
      </c>
      <c r="Z47" s="1347">
        <v>136</v>
      </c>
      <c r="AA47" s="1347">
        <v>27</v>
      </c>
      <c r="AB47" s="1347">
        <v>4830</v>
      </c>
      <c r="AC47" s="1347">
        <v>20822</v>
      </c>
      <c r="AD47">
        <v>12121</v>
      </c>
      <c r="AE47">
        <v>6366</v>
      </c>
      <c r="AF47">
        <v>2167</v>
      </c>
      <c r="AG47">
        <v>22457</v>
      </c>
      <c r="AH47" s="2762">
        <v>12.786910000000001</v>
      </c>
      <c r="AI47" s="2762">
        <v>55.124029999999998</v>
      </c>
      <c r="AJ47" s="2762">
        <v>32.089060000000003</v>
      </c>
      <c r="AK47" s="2762">
        <v>40.425699999999999</v>
      </c>
      <c r="AL47" s="2762">
        <v>16.85331</v>
      </c>
      <c r="AM47" s="2762">
        <v>5.7369000000000003</v>
      </c>
      <c r="AN47" s="2762">
        <v>7.1480000000000002E-2</v>
      </c>
      <c r="AO47" s="2762">
        <v>59.45252</v>
      </c>
      <c r="AP47" s="2762">
        <v>49.671579999999999</v>
      </c>
      <c r="AQ47" s="2762">
        <v>53.121679999999998</v>
      </c>
    </row>
    <row r="48" spans="1:43">
      <c r="A48">
        <v>1367</v>
      </c>
      <c r="B48">
        <v>1</v>
      </c>
      <c r="C48">
        <v>28228</v>
      </c>
      <c r="D48">
        <v>2</v>
      </c>
      <c r="E48" s="97" t="s">
        <v>33</v>
      </c>
      <c r="F48" s="1347">
        <v>40310</v>
      </c>
      <c r="G48" s="1347">
        <v>1723</v>
      </c>
      <c r="H48" s="1347">
        <v>1802</v>
      </c>
      <c r="I48" s="1347">
        <v>1906</v>
      </c>
      <c r="J48" s="1347">
        <v>2091</v>
      </c>
      <c r="K48" s="1347">
        <v>2256</v>
      </c>
      <c r="L48" s="1347">
        <v>2257</v>
      </c>
      <c r="M48" s="1347">
        <v>2337</v>
      </c>
      <c r="N48" s="1347">
        <v>2590</v>
      </c>
      <c r="O48" s="1347">
        <v>2986</v>
      </c>
      <c r="P48" s="1347">
        <v>2602</v>
      </c>
      <c r="Q48" s="1347">
        <v>2426</v>
      </c>
      <c r="R48" s="1347">
        <v>2438</v>
      </c>
      <c r="S48" s="1347">
        <v>2702</v>
      </c>
      <c r="T48" s="1347">
        <v>2898</v>
      </c>
      <c r="U48" s="1347">
        <v>2150</v>
      </c>
      <c r="V48" s="1347">
        <v>1872</v>
      </c>
      <c r="W48" s="1347">
        <v>1570</v>
      </c>
      <c r="X48" s="1347">
        <v>1097</v>
      </c>
      <c r="Y48" s="1347">
        <v>463</v>
      </c>
      <c r="Z48" s="1347">
        <v>127</v>
      </c>
      <c r="AA48" s="1347">
        <v>17</v>
      </c>
      <c r="AB48" s="1347">
        <v>5431</v>
      </c>
      <c r="AC48" s="1347">
        <v>24685</v>
      </c>
      <c r="AD48">
        <v>10194</v>
      </c>
      <c r="AE48">
        <v>5146</v>
      </c>
      <c r="AF48">
        <v>1704</v>
      </c>
      <c r="AG48">
        <v>25492</v>
      </c>
      <c r="AH48" s="2762">
        <v>13.47308</v>
      </c>
      <c r="AI48" s="2762">
        <v>61.237909999999999</v>
      </c>
      <c r="AJ48" s="2762">
        <v>25.289010000000001</v>
      </c>
      <c r="AK48" s="2762">
        <v>31.992059999999999</v>
      </c>
      <c r="AL48" s="2762">
        <v>12.76606</v>
      </c>
      <c r="AM48" s="2762">
        <v>4.2272400000000001</v>
      </c>
      <c r="AN48" s="2762">
        <v>4.2169999999999999E-2</v>
      </c>
      <c r="AO48" s="2762">
        <v>63.239890000000003</v>
      </c>
      <c r="AP48" s="2762">
        <v>45.37829</v>
      </c>
      <c r="AQ48" s="2762">
        <v>45.359380000000002</v>
      </c>
    </row>
    <row r="49" spans="1:43">
      <c r="A49">
        <v>1368</v>
      </c>
      <c r="B49">
        <v>1</v>
      </c>
      <c r="C49">
        <v>28229</v>
      </c>
      <c r="D49">
        <v>2</v>
      </c>
      <c r="E49" s="97" t="s">
        <v>34</v>
      </c>
      <c r="F49" s="1347">
        <v>77419</v>
      </c>
      <c r="G49" s="1347">
        <v>3081</v>
      </c>
      <c r="H49" s="1347">
        <v>3384</v>
      </c>
      <c r="I49" s="1347">
        <v>3746</v>
      </c>
      <c r="J49" s="1347">
        <v>4011</v>
      </c>
      <c r="K49" s="1347">
        <v>3346</v>
      </c>
      <c r="L49" s="1347">
        <v>3566</v>
      </c>
      <c r="M49" s="1347">
        <v>4147</v>
      </c>
      <c r="N49" s="1347">
        <v>4740</v>
      </c>
      <c r="O49" s="1347">
        <v>5686</v>
      </c>
      <c r="P49" s="1347">
        <v>4845</v>
      </c>
      <c r="Q49" s="1347">
        <v>4554</v>
      </c>
      <c r="R49" s="1347">
        <v>4713</v>
      </c>
      <c r="S49" s="1347">
        <v>5693</v>
      </c>
      <c r="T49" s="1347">
        <v>6581</v>
      </c>
      <c r="U49" s="1347">
        <v>5280</v>
      </c>
      <c r="V49" s="1347">
        <v>3816</v>
      </c>
      <c r="W49" s="1347">
        <v>3079</v>
      </c>
      <c r="X49" s="1347">
        <v>2010</v>
      </c>
      <c r="Y49" s="1347">
        <v>875</v>
      </c>
      <c r="Z49" s="1347">
        <v>223</v>
      </c>
      <c r="AA49" s="1347">
        <v>43</v>
      </c>
      <c r="AB49" s="1347">
        <v>10211</v>
      </c>
      <c r="AC49" s="1347">
        <v>45301</v>
      </c>
      <c r="AD49">
        <v>21907</v>
      </c>
      <c r="AE49">
        <v>10046</v>
      </c>
      <c r="AF49">
        <v>3151</v>
      </c>
      <c r="AG49">
        <v>47871</v>
      </c>
      <c r="AH49" s="2762">
        <v>13.18927</v>
      </c>
      <c r="AI49" s="2762">
        <v>58.514060000000001</v>
      </c>
      <c r="AJ49" s="2762">
        <v>28.296669999999999</v>
      </c>
      <c r="AK49" s="2762">
        <v>35.65016</v>
      </c>
      <c r="AL49" s="2762">
        <v>12.976139999999999</v>
      </c>
      <c r="AM49" s="2762">
        <v>4.0700599999999998</v>
      </c>
      <c r="AN49" s="2762">
        <v>5.5539999999999999E-2</v>
      </c>
      <c r="AO49" s="2762">
        <v>61.833660000000002</v>
      </c>
      <c r="AP49" s="2762">
        <v>46.918579999999999</v>
      </c>
      <c r="AQ49" s="2762">
        <v>47.968409999999999</v>
      </c>
    </row>
    <row r="50" spans="1:43">
      <c r="A50">
        <v>1369</v>
      </c>
      <c r="B50">
        <v>1</v>
      </c>
      <c r="C50">
        <v>28301</v>
      </c>
      <c r="D50">
        <v>3</v>
      </c>
      <c r="E50" s="97" t="s">
        <v>35</v>
      </c>
      <c r="F50" s="1347">
        <v>30838</v>
      </c>
      <c r="G50" s="1347">
        <v>1061</v>
      </c>
      <c r="H50" s="1347">
        <v>1666</v>
      </c>
      <c r="I50" s="1347">
        <v>1924</v>
      </c>
      <c r="J50" s="1347">
        <v>1624</v>
      </c>
      <c r="K50" s="1347">
        <v>1177</v>
      </c>
      <c r="L50" s="1347">
        <v>1070</v>
      </c>
      <c r="M50" s="1347">
        <v>1269</v>
      </c>
      <c r="N50" s="1347">
        <v>1891</v>
      </c>
      <c r="O50" s="1347">
        <v>2365</v>
      </c>
      <c r="P50" s="1347">
        <v>2182</v>
      </c>
      <c r="Q50" s="1347">
        <v>1986</v>
      </c>
      <c r="R50" s="1347">
        <v>2068</v>
      </c>
      <c r="S50" s="1347">
        <v>2456</v>
      </c>
      <c r="T50" s="1347">
        <v>2567</v>
      </c>
      <c r="U50" s="1347">
        <v>1980</v>
      </c>
      <c r="V50" s="1347">
        <v>1324</v>
      </c>
      <c r="W50" s="1347">
        <v>1012</v>
      </c>
      <c r="X50" s="1347">
        <v>738</v>
      </c>
      <c r="Y50" s="1347">
        <v>348</v>
      </c>
      <c r="Z50" s="1347">
        <v>105</v>
      </c>
      <c r="AA50" s="1347">
        <v>25</v>
      </c>
      <c r="AB50" s="1347">
        <v>4651</v>
      </c>
      <c r="AC50" s="1347">
        <v>18088</v>
      </c>
      <c r="AD50">
        <v>8099</v>
      </c>
      <c r="AE50">
        <v>3552</v>
      </c>
      <c r="AF50">
        <v>1216</v>
      </c>
      <c r="AG50">
        <v>19031</v>
      </c>
      <c r="AH50" s="2762">
        <v>15.082039999999999</v>
      </c>
      <c r="AI50" s="2762">
        <v>58.654910000000001</v>
      </c>
      <c r="AJ50" s="2762">
        <v>26.26305</v>
      </c>
      <c r="AK50" s="2762">
        <v>34.227249999999998</v>
      </c>
      <c r="AL50" s="2762">
        <v>11.51826</v>
      </c>
      <c r="AM50" s="2762">
        <v>3.94319</v>
      </c>
      <c r="AN50" s="2762">
        <v>8.1070000000000003E-2</v>
      </c>
      <c r="AO50" s="2762">
        <v>61.712820000000001</v>
      </c>
      <c r="AP50" s="2762">
        <v>46.314030000000002</v>
      </c>
      <c r="AQ50" s="2762">
        <v>47.858139999999999</v>
      </c>
    </row>
    <row r="51" spans="1:43">
      <c r="A51">
        <v>1370</v>
      </c>
      <c r="B51">
        <v>1</v>
      </c>
      <c r="C51">
        <v>28365</v>
      </c>
      <c r="D51">
        <v>3</v>
      </c>
      <c r="E51" s="97" t="s">
        <v>36</v>
      </c>
      <c r="F51" s="1347">
        <v>21200</v>
      </c>
      <c r="G51" s="1347">
        <v>649</v>
      </c>
      <c r="H51" s="1347">
        <v>830</v>
      </c>
      <c r="I51" s="1347">
        <v>1101</v>
      </c>
      <c r="J51" s="1347">
        <v>1069</v>
      </c>
      <c r="K51" s="1347">
        <v>716</v>
      </c>
      <c r="L51" s="1347">
        <v>754</v>
      </c>
      <c r="M51" s="1347">
        <v>861</v>
      </c>
      <c r="N51" s="1347">
        <v>1015</v>
      </c>
      <c r="O51" s="1347">
        <v>1382</v>
      </c>
      <c r="P51" s="1347">
        <v>1248</v>
      </c>
      <c r="Q51" s="1347">
        <v>1358</v>
      </c>
      <c r="R51" s="1347">
        <v>1395</v>
      </c>
      <c r="S51" s="1347">
        <v>1611</v>
      </c>
      <c r="T51" s="1347">
        <v>1831</v>
      </c>
      <c r="U51" s="1347">
        <v>1527</v>
      </c>
      <c r="V51" s="1347">
        <v>1355</v>
      </c>
      <c r="W51" s="1347">
        <v>1136</v>
      </c>
      <c r="X51" s="1347">
        <v>817</v>
      </c>
      <c r="Y51" s="1347">
        <v>402</v>
      </c>
      <c r="Z51" s="1347">
        <v>123</v>
      </c>
      <c r="AA51" s="1347">
        <v>20</v>
      </c>
      <c r="AB51" s="1347">
        <v>2580</v>
      </c>
      <c r="AC51" s="1347">
        <v>11409</v>
      </c>
      <c r="AD51">
        <v>7211</v>
      </c>
      <c r="AE51">
        <v>3853</v>
      </c>
      <c r="AF51">
        <v>1362</v>
      </c>
      <c r="AG51">
        <v>12171</v>
      </c>
      <c r="AH51" s="2762">
        <v>12.16981</v>
      </c>
      <c r="AI51" s="2762">
        <v>53.816040000000001</v>
      </c>
      <c r="AJ51" s="2762">
        <v>34.014150000000001</v>
      </c>
      <c r="AK51" s="2762">
        <v>41.613210000000002</v>
      </c>
      <c r="AL51" s="2762">
        <v>18.174530000000001</v>
      </c>
      <c r="AM51" s="2762">
        <v>6.4245299999999999</v>
      </c>
      <c r="AN51" s="2762">
        <v>9.4339999999999993E-2</v>
      </c>
      <c r="AO51" s="2762">
        <v>57.410380000000004</v>
      </c>
      <c r="AP51" s="2762">
        <v>50.417920000000002</v>
      </c>
      <c r="AQ51" s="2762">
        <v>53.613639999999997</v>
      </c>
    </row>
    <row r="52" spans="1:43">
      <c r="A52">
        <v>1371</v>
      </c>
      <c r="B52">
        <v>1</v>
      </c>
      <c r="C52">
        <v>28381</v>
      </c>
      <c r="D52">
        <v>3</v>
      </c>
      <c r="E52" s="97" t="s">
        <v>37</v>
      </c>
      <c r="F52" s="1347">
        <v>31020</v>
      </c>
      <c r="G52" s="1347">
        <v>1245</v>
      </c>
      <c r="H52" s="1347">
        <v>1362</v>
      </c>
      <c r="I52" s="1347">
        <v>1505</v>
      </c>
      <c r="J52" s="1347">
        <v>1505</v>
      </c>
      <c r="K52" s="1347">
        <v>1285</v>
      </c>
      <c r="L52" s="1347">
        <v>1342</v>
      </c>
      <c r="M52" s="1347">
        <v>1626</v>
      </c>
      <c r="N52" s="1347">
        <v>1896</v>
      </c>
      <c r="O52" s="1347">
        <v>2380</v>
      </c>
      <c r="P52" s="1347">
        <v>1931</v>
      </c>
      <c r="Q52" s="1347">
        <v>1778</v>
      </c>
      <c r="R52" s="1347">
        <v>1848</v>
      </c>
      <c r="S52" s="1347">
        <v>2339</v>
      </c>
      <c r="T52" s="1347">
        <v>3015</v>
      </c>
      <c r="U52" s="1347">
        <v>2338</v>
      </c>
      <c r="V52" s="1347">
        <v>1542</v>
      </c>
      <c r="W52" s="1347">
        <v>1072</v>
      </c>
      <c r="X52" s="1347">
        <v>647</v>
      </c>
      <c r="Y52" s="1347">
        <v>284</v>
      </c>
      <c r="Z52" s="1347">
        <v>67</v>
      </c>
      <c r="AA52" s="1347">
        <v>13</v>
      </c>
      <c r="AB52" s="1347">
        <v>4112</v>
      </c>
      <c r="AC52" s="1347">
        <v>17930</v>
      </c>
      <c r="AD52">
        <v>8978</v>
      </c>
      <c r="AE52">
        <v>3625</v>
      </c>
      <c r="AF52">
        <v>1011</v>
      </c>
      <c r="AG52">
        <v>19440</v>
      </c>
      <c r="AH52" s="2762">
        <v>13.25596</v>
      </c>
      <c r="AI52" s="2762">
        <v>57.80142</v>
      </c>
      <c r="AJ52" s="2762">
        <v>28.942620000000002</v>
      </c>
      <c r="AK52" s="2762">
        <v>36.482909999999997</v>
      </c>
      <c r="AL52" s="2762">
        <v>11.68601</v>
      </c>
      <c r="AM52" s="2762">
        <v>3.2591899999999998</v>
      </c>
      <c r="AN52" s="2762">
        <v>4.1910000000000003E-2</v>
      </c>
      <c r="AO52" s="2762">
        <v>62.669249999999998</v>
      </c>
      <c r="AP52" s="2762">
        <v>47.006709999999998</v>
      </c>
      <c r="AQ52" s="2762">
        <v>48.183250000000001</v>
      </c>
    </row>
    <row r="53" spans="1:43">
      <c r="A53">
        <v>1372</v>
      </c>
      <c r="B53">
        <v>1</v>
      </c>
      <c r="C53">
        <v>28382</v>
      </c>
      <c r="D53">
        <v>3</v>
      </c>
      <c r="E53" s="97" t="s">
        <v>38</v>
      </c>
      <c r="F53" s="1347">
        <v>33739</v>
      </c>
      <c r="G53" s="1347">
        <v>1616</v>
      </c>
      <c r="H53" s="1347">
        <v>1645</v>
      </c>
      <c r="I53" s="1347">
        <v>1674</v>
      </c>
      <c r="J53" s="1347">
        <v>1732</v>
      </c>
      <c r="K53" s="1347">
        <v>1656</v>
      </c>
      <c r="L53" s="1347">
        <v>1706</v>
      </c>
      <c r="M53" s="1347">
        <v>1967</v>
      </c>
      <c r="N53" s="1347">
        <v>2354</v>
      </c>
      <c r="O53" s="1347">
        <v>2730</v>
      </c>
      <c r="P53" s="1347">
        <v>2259</v>
      </c>
      <c r="Q53" s="1347">
        <v>1905</v>
      </c>
      <c r="R53" s="1347">
        <v>1862</v>
      </c>
      <c r="S53" s="1347">
        <v>2174</v>
      </c>
      <c r="T53" s="1347">
        <v>2748</v>
      </c>
      <c r="U53" s="1347">
        <v>2308</v>
      </c>
      <c r="V53" s="1347">
        <v>1569</v>
      </c>
      <c r="W53" s="1347">
        <v>1042</v>
      </c>
      <c r="X53" s="1347">
        <v>554</v>
      </c>
      <c r="Y53" s="1347">
        <v>190</v>
      </c>
      <c r="Z53" s="1347">
        <v>43</v>
      </c>
      <c r="AA53" s="1347">
        <v>5</v>
      </c>
      <c r="AB53" s="1347">
        <v>4935</v>
      </c>
      <c r="AC53" s="1347">
        <v>20345</v>
      </c>
      <c r="AD53">
        <v>8459</v>
      </c>
      <c r="AE53">
        <v>3403</v>
      </c>
      <c r="AF53">
        <v>792</v>
      </c>
      <c r="AG53">
        <v>21361</v>
      </c>
      <c r="AH53" s="2762">
        <v>14.626989999999999</v>
      </c>
      <c r="AI53" s="2762">
        <v>60.301139999999997</v>
      </c>
      <c r="AJ53" s="2762">
        <v>25.07188</v>
      </c>
      <c r="AK53" s="2762">
        <v>31.515460000000001</v>
      </c>
      <c r="AL53" s="2762">
        <v>10.08625</v>
      </c>
      <c r="AM53" s="2762">
        <v>2.3474300000000001</v>
      </c>
      <c r="AN53" s="2762">
        <v>1.482E-2</v>
      </c>
      <c r="AO53" s="2762">
        <v>63.312489999999997</v>
      </c>
      <c r="AP53" s="2762">
        <v>44.472549999999998</v>
      </c>
      <c r="AQ53" s="2762">
        <v>44.558700000000002</v>
      </c>
    </row>
    <row r="54" spans="1:43">
      <c r="A54">
        <v>1373</v>
      </c>
      <c r="B54">
        <v>1</v>
      </c>
      <c r="C54">
        <v>28442</v>
      </c>
      <c r="D54">
        <v>3</v>
      </c>
      <c r="E54" s="97" t="s">
        <v>39</v>
      </c>
      <c r="F54" s="1347">
        <v>12300</v>
      </c>
      <c r="G54" s="1347">
        <v>353</v>
      </c>
      <c r="H54" s="1347">
        <v>445</v>
      </c>
      <c r="I54" s="1347">
        <v>512</v>
      </c>
      <c r="J54" s="1347">
        <v>614</v>
      </c>
      <c r="K54" s="1347">
        <v>501</v>
      </c>
      <c r="L54" s="1347">
        <v>498</v>
      </c>
      <c r="M54" s="1347">
        <v>542</v>
      </c>
      <c r="N54" s="1347">
        <v>638</v>
      </c>
      <c r="O54" s="1347">
        <v>753</v>
      </c>
      <c r="P54" s="1347">
        <v>667</v>
      </c>
      <c r="Q54" s="1347">
        <v>758</v>
      </c>
      <c r="R54" s="1347">
        <v>904</v>
      </c>
      <c r="S54" s="1347">
        <v>1047</v>
      </c>
      <c r="T54" s="1347">
        <v>1137</v>
      </c>
      <c r="U54" s="1347">
        <v>875</v>
      </c>
      <c r="V54" s="1347">
        <v>722</v>
      </c>
      <c r="W54" s="1347">
        <v>624</v>
      </c>
      <c r="X54" s="1347">
        <v>453</v>
      </c>
      <c r="Y54" s="1347">
        <v>212</v>
      </c>
      <c r="Z54" s="1347">
        <v>40</v>
      </c>
      <c r="AA54" s="1347">
        <v>5</v>
      </c>
      <c r="AB54" s="1347">
        <v>1310</v>
      </c>
      <c r="AC54" s="1347">
        <v>6922</v>
      </c>
      <c r="AD54">
        <v>4068</v>
      </c>
      <c r="AE54">
        <v>2056</v>
      </c>
      <c r="AF54">
        <v>710</v>
      </c>
      <c r="AG54">
        <v>7445</v>
      </c>
      <c r="AH54" s="2762">
        <v>10.650410000000001</v>
      </c>
      <c r="AI54" s="2762">
        <v>56.276420000000002</v>
      </c>
      <c r="AJ54" s="2762">
        <v>33.073169999999998</v>
      </c>
      <c r="AK54" s="2762">
        <v>41.585369999999998</v>
      </c>
      <c r="AL54" s="2762">
        <v>16.715450000000001</v>
      </c>
      <c r="AM54" s="2762">
        <v>5.7723599999999999</v>
      </c>
      <c r="AN54" s="2762">
        <v>4.0649999999999999E-2</v>
      </c>
      <c r="AO54" s="2762">
        <v>60.528460000000003</v>
      </c>
      <c r="AP54" s="2762">
        <v>50.382440000000003</v>
      </c>
      <c r="AQ54" s="2762">
        <v>54.015039999999999</v>
      </c>
    </row>
    <row r="55" spans="1:43">
      <c r="A55">
        <v>1374</v>
      </c>
      <c r="B55">
        <v>1</v>
      </c>
      <c r="C55">
        <v>28443</v>
      </c>
      <c r="D55">
        <v>3</v>
      </c>
      <c r="E55" s="97" t="s">
        <v>40</v>
      </c>
      <c r="F55" s="1347">
        <v>19738</v>
      </c>
      <c r="G55" s="1347">
        <v>813</v>
      </c>
      <c r="H55" s="1347">
        <v>898</v>
      </c>
      <c r="I55" s="1347">
        <v>987</v>
      </c>
      <c r="J55" s="1347">
        <v>1174</v>
      </c>
      <c r="K55" s="1347">
        <v>1170</v>
      </c>
      <c r="L55" s="1347">
        <v>950</v>
      </c>
      <c r="M55" s="1347">
        <v>1022</v>
      </c>
      <c r="N55" s="1347">
        <v>1219</v>
      </c>
      <c r="O55" s="1347">
        <v>1410</v>
      </c>
      <c r="P55" s="1347">
        <v>1117</v>
      </c>
      <c r="Q55" s="1347">
        <v>1118</v>
      </c>
      <c r="R55" s="1347">
        <v>1163</v>
      </c>
      <c r="S55" s="1347">
        <v>1327</v>
      </c>
      <c r="T55" s="1347">
        <v>1568</v>
      </c>
      <c r="U55" s="1347">
        <v>1247</v>
      </c>
      <c r="V55" s="1347">
        <v>896</v>
      </c>
      <c r="W55" s="1347">
        <v>788</v>
      </c>
      <c r="X55" s="1347">
        <v>536</v>
      </c>
      <c r="Y55" s="1347">
        <v>258</v>
      </c>
      <c r="Z55" s="1347">
        <v>68</v>
      </c>
      <c r="AA55" s="1347">
        <v>9</v>
      </c>
      <c r="AB55" s="1347">
        <v>2698</v>
      </c>
      <c r="AC55" s="1347">
        <v>11670</v>
      </c>
      <c r="AD55">
        <v>5370</v>
      </c>
      <c r="AE55">
        <v>2555</v>
      </c>
      <c r="AF55">
        <v>871</v>
      </c>
      <c r="AG55">
        <v>12064</v>
      </c>
      <c r="AH55" s="2762">
        <v>13.66906</v>
      </c>
      <c r="AI55" s="2762">
        <v>59.12453</v>
      </c>
      <c r="AJ55" s="2762">
        <v>27.206399999999999</v>
      </c>
      <c r="AK55" s="2762">
        <v>33.929479999999998</v>
      </c>
      <c r="AL55" s="2762">
        <v>12.944570000000001</v>
      </c>
      <c r="AM55" s="2762">
        <v>4.4128100000000003</v>
      </c>
      <c r="AN55" s="2762">
        <v>4.5600000000000002E-2</v>
      </c>
      <c r="AO55" s="2762">
        <v>61.12068</v>
      </c>
      <c r="AP55" s="2762">
        <v>45.744860000000003</v>
      </c>
      <c r="AQ55" s="2762">
        <v>45.875970000000002</v>
      </c>
    </row>
    <row r="56" spans="1:43">
      <c r="A56">
        <v>1375</v>
      </c>
      <c r="B56">
        <v>1</v>
      </c>
      <c r="C56">
        <v>28446</v>
      </c>
      <c r="D56">
        <v>3</v>
      </c>
      <c r="E56" s="97" t="s">
        <v>41</v>
      </c>
      <c r="F56" s="1347">
        <v>11452</v>
      </c>
      <c r="G56" s="1347">
        <v>303</v>
      </c>
      <c r="H56" s="1347">
        <v>489</v>
      </c>
      <c r="I56" s="1347">
        <v>537</v>
      </c>
      <c r="J56" s="1347">
        <v>568</v>
      </c>
      <c r="K56" s="1347">
        <v>417</v>
      </c>
      <c r="L56" s="1347">
        <v>436</v>
      </c>
      <c r="M56" s="1347">
        <v>465</v>
      </c>
      <c r="N56" s="1347">
        <v>555</v>
      </c>
      <c r="O56" s="1347">
        <v>659</v>
      </c>
      <c r="P56" s="1347">
        <v>658</v>
      </c>
      <c r="Q56" s="1347">
        <v>767</v>
      </c>
      <c r="R56" s="1347">
        <v>753</v>
      </c>
      <c r="S56" s="1347">
        <v>939</v>
      </c>
      <c r="T56" s="1347">
        <v>976</v>
      </c>
      <c r="U56" s="1347">
        <v>802</v>
      </c>
      <c r="V56" s="1347">
        <v>647</v>
      </c>
      <c r="W56" s="1347">
        <v>686</v>
      </c>
      <c r="X56" s="1347">
        <v>465</v>
      </c>
      <c r="Y56" s="1347">
        <v>251</v>
      </c>
      <c r="Z56" s="1347">
        <v>68</v>
      </c>
      <c r="AA56" s="1347">
        <v>11</v>
      </c>
      <c r="AB56" s="1347">
        <v>1329</v>
      </c>
      <c r="AC56" s="1347">
        <v>6217</v>
      </c>
      <c r="AD56">
        <v>3906</v>
      </c>
      <c r="AE56">
        <v>2128</v>
      </c>
      <c r="AF56">
        <v>795</v>
      </c>
      <c r="AG56">
        <v>6625</v>
      </c>
      <c r="AH56" s="2762">
        <v>11.60496</v>
      </c>
      <c r="AI56" s="2762">
        <v>54.287460000000003</v>
      </c>
      <c r="AJ56" s="2762">
        <v>34.107579999999999</v>
      </c>
      <c r="AK56" s="2762">
        <v>42.307020000000001</v>
      </c>
      <c r="AL56" s="2762">
        <v>18.581910000000001</v>
      </c>
      <c r="AM56" s="2762">
        <v>6.9420200000000003</v>
      </c>
      <c r="AN56" s="2762">
        <v>9.6049999999999996E-2</v>
      </c>
      <c r="AO56" s="2762">
        <v>57.850160000000002</v>
      </c>
      <c r="AP56" s="2762">
        <v>50.84789</v>
      </c>
      <c r="AQ56" s="2762">
        <v>54.16883</v>
      </c>
    </row>
    <row r="57" spans="1:43">
      <c r="A57">
        <v>1376</v>
      </c>
      <c r="B57">
        <v>1</v>
      </c>
      <c r="C57">
        <v>28464</v>
      </c>
      <c r="D57">
        <v>3</v>
      </c>
      <c r="E57" s="97" t="s">
        <v>42</v>
      </c>
      <c r="F57" s="1347">
        <v>33690</v>
      </c>
      <c r="G57" s="1347">
        <v>1585</v>
      </c>
      <c r="H57" s="1347">
        <v>1911</v>
      </c>
      <c r="I57" s="1347">
        <v>2022</v>
      </c>
      <c r="J57" s="1347">
        <v>1778</v>
      </c>
      <c r="K57" s="1347">
        <v>1257</v>
      </c>
      <c r="L57" s="1347">
        <v>1524</v>
      </c>
      <c r="M57" s="1347">
        <v>1925</v>
      </c>
      <c r="N57" s="1347">
        <v>2432</v>
      </c>
      <c r="O57" s="1347">
        <v>3010</v>
      </c>
      <c r="P57" s="1347">
        <v>2192</v>
      </c>
      <c r="Q57" s="1347">
        <v>1843</v>
      </c>
      <c r="R57" s="1347">
        <v>1667</v>
      </c>
      <c r="S57" s="1347">
        <v>2296</v>
      </c>
      <c r="T57" s="1347">
        <v>2720</v>
      </c>
      <c r="U57" s="1347">
        <v>2164</v>
      </c>
      <c r="V57" s="1347">
        <v>1460</v>
      </c>
      <c r="W57" s="1347">
        <v>994</v>
      </c>
      <c r="X57" s="1347">
        <v>566</v>
      </c>
      <c r="Y57" s="1347">
        <v>258</v>
      </c>
      <c r="Z57" s="1347">
        <v>74</v>
      </c>
      <c r="AA57" s="1347">
        <v>12</v>
      </c>
      <c r="AB57" s="1347">
        <v>5518</v>
      </c>
      <c r="AC57" s="1347">
        <v>19924</v>
      </c>
      <c r="AD57">
        <v>8248</v>
      </c>
      <c r="AE57">
        <v>3364</v>
      </c>
      <c r="AF57">
        <v>910</v>
      </c>
      <c r="AG57">
        <v>20866</v>
      </c>
      <c r="AH57" s="2762">
        <v>16.37875</v>
      </c>
      <c r="AI57" s="2762">
        <v>59.139209999999999</v>
      </c>
      <c r="AJ57" s="2762">
        <v>24.482040000000001</v>
      </c>
      <c r="AK57" s="2762">
        <v>31.29712</v>
      </c>
      <c r="AL57" s="2762">
        <v>9.9851600000000005</v>
      </c>
      <c r="AM57" s="2762">
        <v>2.7010999999999998</v>
      </c>
      <c r="AN57" s="2762">
        <v>3.5619999999999999E-2</v>
      </c>
      <c r="AO57" s="2762">
        <v>61.935290000000002</v>
      </c>
      <c r="AP57" s="2762">
        <v>44.046660000000003</v>
      </c>
      <c r="AQ57" s="2762">
        <v>44.013179999999998</v>
      </c>
    </row>
    <row r="58" spans="1:43">
      <c r="A58">
        <v>1377</v>
      </c>
      <c r="B58">
        <v>1</v>
      </c>
      <c r="C58">
        <v>28481</v>
      </c>
      <c r="D58">
        <v>3</v>
      </c>
      <c r="E58" s="97" t="s">
        <v>43</v>
      </c>
      <c r="F58" s="1347">
        <v>15224</v>
      </c>
      <c r="G58" s="1347">
        <v>435</v>
      </c>
      <c r="H58" s="1347">
        <v>560</v>
      </c>
      <c r="I58" s="1347">
        <v>691</v>
      </c>
      <c r="J58" s="1347">
        <v>665</v>
      </c>
      <c r="K58" s="1347">
        <v>459</v>
      </c>
      <c r="L58" s="1347">
        <v>597</v>
      </c>
      <c r="M58" s="1347">
        <v>664</v>
      </c>
      <c r="N58" s="1347">
        <v>768</v>
      </c>
      <c r="O58" s="1347">
        <v>959</v>
      </c>
      <c r="P58" s="1347">
        <v>837</v>
      </c>
      <c r="Q58" s="1347">
        <v>941</v>
      </c>
      <c r="R58" s="1347">
        <v>1089</v>
      </c>
      <c r="S58" s="1347">
        <v>1324</v>
      </c>
      <c r="T58" s="1347">
        <v>1560</v>
      </c>
      <c r="U58" s="1347">
        <v>1199</v>
      </c>
      <c r="V58" s="1347">
        <v>834</v>
      </c>
      <c r="W58" s="1347">
        <v>786</v>
      </c>
      <c r="X58" s="1347">
        <v>539</v>
      </c>
      <c r="Y58" s="1347">
        <v>247</v>
      </c>
      <c r="Z58" s="1347">
        <v>58</v>
      </c>
      <c r="AA58" s="1347">
        <v>12</v>
      </c>
      <c r="AB58" s="1347">
        <v>1686</v>
      </c>
      <c r="AC58" s="1347">
        <v>8303</v>
      </c>
      <c r="AD58">
        <v>5235</v>
      </c>
      <c r="AE58">
        <v>2476</v>
      </c>
      <c r="AF58">
        <v>856</v>
      </c>
      <c r="AG58">
        <v>9198</v>
      </c>
      <c r="AH58" s="2762">
        <v>11.074619999999999</v>
      </c>
      <c r="AI58" s="2762">
        <v>54.538890000000002</v>
      </c>
      <c r="AJ58" s="2762">
        <v>34.386499999999998</v>
      </c>
      <c r="AK58" s="2762">
        <v>43.083289999999998</v>
      </c>
      <c r="AL58" s="2762">
        <v>16.26379</v>
      </c>
      <c r="AM58" s="2762">
        <v>5.6227</v>
      </c>
      <c r="AN58" s="2762">
        <v>7.8820000000000001E-2</v>
      </c>
      <c r="AO58" s="2762">
        <v>60.417760000000001</v>
      </c>
      <c r="AP58" s="2762">
        <v>50.988770000000002</v>
      </c>
      <c r="AQ58" s="2762">
        <v>55.184620000000002</v>
      </c>
    </row>
    <row r="59" spans="1:43">
      <c r="A59">
        <v>1378</v>
      </c>
      <c r="B59">
        <v>1</v>
      </c>
      <c r="C59">
        <v>28501</v>
      </c>
      <c r="D59">
        <v>3</v>
      </c>
      <c r="E59" s="97" t="s">
        <v>44</v>
      </c>
      <c r="F59" s="1347">
        <v>17510</v>
      </c>
      <c r="G59" s="1347">
        <v>489</v>
      </c>
      <c r="H59" s="1347">
        <v>598</v>
      </c>
      <c r="I59" s="1347">
        <v>700</v>
      </c>
      <c r="J59" s="1347">
        <v>664</v>
      </c>
      <c r="K59" s="1347">
        <v>491</v>
      </c>
      <c r="L59" s="1347">
        <v>599</v>
      </c>
      <c r="M59" s="1347">
        <v>658</v>
      </c>
      <c r="N59" s="1347">
        <v>888</v>
      </c>
      <c r="O59" s="1347">
        <v>901</v>
      </c>
      <c r="P59" s="1347">
        <v>879</v>
      </c>
      <c r="Q59" s="1347">
        <v>1068</v>
      </c>
      <c r="R59" s="1347">
        <v>1289</v>
      </c>
      <c r="S59" s="1347">
        <v>1589</v>
      </c>
      <c r="T59" s="1347">
        <v>1609</v>
      </c>
      <c r="U59" s="1347">
        <v>1208</v>
      </c>
      <c r="V59" s="1347">
        <v>1186</v>
      </c>
      <c r="W59" s="1347">
        <v>1217</v>
      </c>
      <c r="X59" s="1347">
        <v>889</v>
      </c>
      <c r="Y59" s="1347">
        <v>467</v>
      </c>
      <c r="Z59" s="1347">
        <v>105</v>
      </c>
      <c r="AA59" s="1347">
        <v>16</v>
      </c>
      <c r="AB59" s="1347">
        <v>1787</v>
      </c>
      <c r="AC59" s="1347">
        <v>9026</v>
      </c>
      <c r="AD59">
        <v>6697</v>
      </c>
      <c r="AE59">
        <v>3880</v>
      </c>
      <c r="AF59">
        <v>1477</v>
      </c>
      <c r="AG59">
        <v>9971</v>
      </c>
      <c r="AH59" s="2762">
        <v>10.2056</v>
      </c>
      <c r="AI59" s="2762">
        <v>51.547690000000003</v>
      </c>
      <c r="AJ59" s="2762">
        <v>38.246720000000003</v>
      </c>
      <c r="AK59" s="2762">
        <v>47.321530000000003</v>
      </c>
      <c r="AL59" s="2762">
        <v>22.158770000000001</v>
      </c>
      <c r="AM59" s="2762">
        <v>8.4351800000000008</v>
      </c>
      <c r="AN59" s="2762">
        <v>9.1380000000000003E-2</v>
      </c>
      <c r="AO59" s="2762">
        <v>56.944600000000001</v>
      </c>
      <c r="AP59" s="2762">
        <v>53.620959999999997</v>
      </c>
      <c r="AQ59" s="2762">
        <v>58.307119999999998</v>
      </c>
    </row>
    <row r="60" spans="1:43">
      <c r="A60">
        <v>1379</v>
      </c>
      <c r="B60">
        <v>1</v>
      </c>
      <c r="C60">
        <v>28585</v>
      </c>
      <c r="D60">
        <v>3</v>
      </c>
      <c r="E60" s="97" t="s">
        <v>45</v>
      </c>
      <c r="F60" s="1347">
        <v>18070</v>
      </c>
      <c r="G60" s="1347">
        <v>585</v>
      </c>
      <c r="H60" s="1347">
        <v>664</v>
      </c>
      <c r="I60" s="1347">
        <v>816</v>
      </c>
      <c r="J60" s="1347">
        <v>816</v>
      </c>
      <c r="K60" s="1347">
        <v>464</v>
      </c>
      <c r="L60" s="1347">
        <v>573</v>
      </c>
      <c r="M60" s="1347">
        <v>720</v>
      </c>
      <c r="N60" s="1347">
        <v>816</v>
      </c>
      <c r="O60" s="1347">
        <v>994</v>
      </c>
      <c r="P60" s="1347">
        <v>975</v>
      </c>
      <c r="Q60" s="1347">
        <v>1167</v>
      </c>
      <c r="R60" s="1347">
        <v>1355</v>
      </c>
      <c r="S60" s="1347">
        <v>1495</v>
      </c>
      <c r="T60" s="1347">
        <v>1497</v>
      </c>
      <c r="U60" s="1347">
        <v>1328</v>
      </c>
      <c r="V60" s="1347">
        <v>1259</v>
      </c>
      <c r="W60" s="1347">
        <v>1207</v>
      </c>
      <c r="X60" s="1347">
        <v>857</v>
      </c>
      <c r="Y60" s="1347">
        <v>366</v>
      </c>
      <c r="Z60" s="1347">
        <v>100</v>
      </c>
      <c r="AA60" s="1347">
        <v>16</v>
      </c>
      <c r="AB60" s="1347">
        <v>2065</v>
      </c>
      <c r="AC60" s="1347">
        <v>9375</v>
      </c>
      <c r="AD60">
        <v>6630</v>
      </c>
      <c r="AE60">
        <v>3805</v>
      </c>
      <c r="AF60">
        <v>1339</v>
      </c>
      <c r="AG60">
        <v>10056</v>
      </c>
      <c r="AH60" s="2762">
        <v>11.42778</v>
      </c>
      <c r="AI60" s="2762">
        <v>51.881570000000004</v>
      </c>
      <c r="AJ60" s="2762">
        <v>36.690649999999998</v>
      </c>
      <c r="AK60" s="2762">
        <v>44.964030000000001</v>
      </c>
      <c r="AL60" s="2762">
        <v>21.056999999999999</v>
      </c>
      <c r="AM60" s="2762">
        <v>7.4100700000000002</v>
      </c>
      <c r="AN60" s="2762">
        <v>8.8539999999999994E-2</v>
      </c>
      <c r="AO60" s="2762">
        <v>55.65025</v>
      </c>
      <c r="AP60" s="2762">
        <v>52.39967</v>
      </c>
      <c r="AQ60" s="2762">
        <v>56.638460000000002</v>
      </c>
    </row>
    <row r="61" spans="1:43">
      <c r="A61">
        <v>1380</v>
      </c>
      <c r="B61">
        <v>1</v>
      </c>
      <c r="C61">
        <v>28586</v>
      </c>
      <c r="D61">
        <v>3</v>
      </c>
      <c r="E61" s="102" t="s">
        <v>46</v>
      </c>
      <c r="F61" s="1347">
        <v>14819</v>
      </c>
      <c r="G61" s="1347">
        <v>463</v>
      </c>
      <c r="H61" s="1347">
        <v>598</v>
      </c>
      <c r="I61" s="1347">
        <v>647</v>
      </c>
      <c r="J61" s="1347">
        <v>564</v>
      </c>
      <c r="K61" s="1347">
        <v>370</v>
      </c>
      <c r="L61" s="1347">
        <v>497</v>
      </c>
      <c r="M61" s="1347">
        <v>623</v>
      </c>
      <c r="N61" s="1347">
        <v>780</v>
      </c>
      <c r="O61" s="1347">
        <v>761</v>
      </c>
      <c r="P61" s="1347">
        <v>738</v>
      </c>
      <c r="Q61" s="1347">
        <v>884</v>
      </c>
      <c r="R61" s="1347">
        <v>1148</v>
      </c>
      <c r="S61" s="1347">
        <v>1279</v>
      </c>
      <c r="T61" s="1347">
        <v>1322</v>
      </c>
      <c r="U61" s="1347">
        <v>994</v>
      </c>
      <c r="V61" s="1347">
        <v>951</v>
      </c>
      <c r="W61" s="1347">
        <v>1007</v>
      </c>
      <c r="X61" s="1347">
        <v>738</v>
      </c>
      <c r="Y61" s="1347">
        <v>337</v>
      </c>
      <c r="Z61" s="1347">
        <v>103</v>
      </c>
      <c r="AA61" s="1347">
        <v>15</v>
      </c>
      <c r="AB61" s="1347">
        <v>1708</v>
      </c>
      <c r="AC61" s="1347">
        <v>7644</v>
      </c>
      <c r="AD61">
        <v>5467</v>
      </c>
      <c r="AE61">
        <v>3151</v>
      </c>
      <c r="AF61">
        <v>1193</v>
      </c>
      <c r="AG61">
        <v>8402</v>
      </c>
      <c r="AH61" s="2762">
        <v>11.525740000000001</v>
      </c>
      <c r="AI61" s="2762">
        <v>51.582430000000002</v>
      </c>
      <c r="AJ61" s="2762">
        <v>36.891829999999999</v>
      </c>
      <c r="AK61" s="2762">
        <v>45.522640000000003</v>
      </c>
      <c r="AL61" s="2762">
        <v>21.26324</v>
      </c>
      <c r="AM61" s="2762">
        <v>8.0504800000000003</v>
      </c>
      <c r="AN61" s="2762">
        <v>0.10122</v>
      </c>
      <c r="AO61" s="2762">
        <v>56.697479999999999</v>
      </c>
      <c r="AP61" s="2762">
        <v>52.653379999999999</v>
      </c>
      <c r="AQ61" s="2762">
        <v>57.201390000000004</v>
      </c>
    </row>
    <row r="62" spans="1:43">
      <c r="A62">
        <v>3295</v>
      </c>
      <c r="B62">
        <v>2</v>
      </c>
      <c r="C62">
        <v>28000</v>
      </c>
      <c r="D62" t="s">
        <v>1108</v>
      </c>
      <c r="E62" t="s">
        <v>506</v>
      </c>
      <c r="F62" s="1347">
        <v>2641561</v>
      </c>
      <c r="G62" s="1347">
        <v>112153</v>
      </c>
      <c r="H62" s="1347">
        <v>121443</v>
      </c>
      <c r="I62" s="1347">
        <v>130084</v>
      </c>
      <c r="J62" s="1347">
        <v>138428</v>
      </c>
      <c r="K62" s="1347">
        <v>125912</v>
      </c>
      <c r="L62" s="1347">
        <v>132972</v>
      </c>
      <c r="M62" s="1347">
        <v>149217</v>
      </c>
      <c r="N62" s="1347">
        <v>173271</v>
      </c>
      <c r="O62" s="1347">
        <v>214059</v>
      </c>
      <c r="P62" s="1347">
        <v>189544</v>
      </c>
      <c r="Q62" s="1347">
        <v>170538</v>
      </c>
      <c r="R62" s="1347">
        <v>157279</v>
      </c>
      <c r="S62" s="1347">
        <v>177522</v>
      </c>
      <c r="T62" s="1347">
        <v>210458</v>
      </c>
      <c r="U62" s="1347">
        <v>165346</v>
      </c>
      <c r="V62" s="1347">
        <v>123317</v>
      </c>
      <c r="W62" s="1347">
        <v>87672</v>
      </c>
      <c r="X62" s="1347">
        <v>45654</v>
      </c>
      <c r="Y62" s="1347">
        <v>13896</v>
      </c>
      <c r="Z62" s="1347">
        <v>2457</v>
      </c>
      <c r="AA62" s="1347">
        <v>339</v>
      </c>
      <c r="AB62" s="1347">
        <v>363680</v>
      </c>
      <c r="AC62" s="1347">
        <v>1628742</v>
      </c>
      <c r="AD62">
        <v>649139</v>
      </c>
      <c r="AE62">
        <v>273335</v>
      </c>
      <c r="AF62">
        <v>62346</v>
      </c>
      <c r="AG62">
        <v>1700772</v>
      </c>
      <c r="AH62" s="2762">
        <v>13.767620000000001</v>
      </c>
      <c r="AI62" s="2762">
        <v>61.65831</v>
      </c>
      <c r="AJ62" s="2762">
        <v>24.574069999999999</v>
      </c>
      <c r="AK62" s="2762">
        <v>31.294409999999999</v>
      </c>
      <c r="AL62" s="2762">
        <v>10.347479999999999</v>
      </c>
      <c r="AM62" s="2762">
        <v>2.3601999999999999</v>
      </c>
      <c r="AN62" s="2762">
        <v>1.2829999999999999E-2</v>
      </c>
      <c r="AO62" s="2762">
        <v>64.385109999999997</v>
      </c>
      <c r="AP62" s="2762">
        <v>44.953800000000001</v>
      </c>
      <c r="AQ62" s="2762">
        <v>45.56503</v>
      </c>
    </row>
    <row r="63" spans="1:43">
      <c r="A63">
        <v>3296</v>
      </c>
      <c r="B63">
        <v>2</v>
      </c>
      <c r="C63">
        <v>28100</v>
      </c>
      <c r="D63">
        <v>1</v>
      </c>
      <c r="E63" s="92" t="s">
        <v>182</v>
      </c>
      <c r="F63" s="1347">
        <v>726700</v>
      </c>
      <c r="G63" s="1347">
        <v>29528</v>
      </c>
      <c r="H63" s="1347">
        <v>32013</v>
      </c>
      <c r="I63" s="1347">
        <v>33489</v>
      </c>
      <c r="J63" s="1347">
        <v>37289</v>
      </c>
      <c r="K63" s="1347">
        <v>38071</v>
      </c>
      <c r="L63" s="1347">
        <v>37719</v>
      </c>
      <c r="M63" s="1347">
        <v>41804</v>
      </c>
      <c r="N63" s="1347">
        <v>47394</v>
      </c>
      <c r="O63" s="1347">
        <v>58759</v>
      </c>
      <c r="P63" s="1347">
        <v>52243</v>
      </c>
      <c r="Q63" s="1347">
        <v>47244</v>
      </c>
      <c r="R63" s="1347">
        <v>43693</v>
      </c>
      <c r="S63" s="1347">
        <v>48783</v>
      </c>
      <c r="T63" s="1347">
        <v>58137</v>
      </c>
      <c r="U63" s="1347">
        <v>45266</v>
      </c>
      <c r="V63" s="1347">
        <v>33658</v>
      </c>
      <c r="W63" s="1347">
        <v>24606</v>
      </c>
      <c r="X63" s="1347">
        <v>12460</v>
      </c>
      <c r="Y63" s="1347">
        <v>3785</v>
      </c>
      <c r="Z63" s="1347">
        <v>667</v>
      </c>
      <c r="AA63" s="1347">
        <v>92</v>
      </c>
      <c r="AB63" s="1347">
        <v>95030</v>
      </c>
      <c r="AC63" s="1347">
        <v>452999</v>
      </c>
      <c r="AD63">
        <v>178671</v>
      </c>
      <c r="AE63">
        <v>75268</v>
      </c>
      <c r="AF63">
        <v>17004</v>
      </c>
      <c r="AG63">
        <v>473847</v>
      </c>
      <c r="AH63" s="2762">
        <v>13.076919999999999</v>
      </c>
      <c r="AI63" s="2762">
        <v>62.336449999999999</v>
      </c>
      <c r="AJ63" s="2762">
        <v>24.58662</v>
      </c>
      <c r="AK63" s="2762">
        <v>31.299569999999999</v>
      </c>
      <c r="AL63" s="2762">
        <v>10.35751</v>
      </c>
      <c r="AM63" s="2762">
        <v>2.33989</v>
      </c>
      <c r="AN63" s="2762">
        <v>1.2659999999999999E-2</v>
      </c>
      <c r="AO63" s="2762">
        <v>65.205309999999997</v>
      </c>
      <c r="AP63" s="2762">
        <v>45.102550000000001</v>
      </c>
      <c r="AQ63" s="2762">
        <v>45.639899999999997</v>
      </c>
    </row>
    <row r="64" spans="1:43">
      <c r="A64">
        <v>3297</v>
      </c>
      <c r="B64">
        <v>2</v>
      </c>
      <c r="C64">
        <v>28101</v>
      </c>
      <c r="D64">
        <v>0</v>
      </c>
      <c r="E64" s="93" t="s">
        <v>20</v>
      </c>
      <c r="F64" s="1347">
        <v>100886</v>
      </c>
      <c r="G64" s="1347">
        <v>4562</v>
      </c>
      <c r="H64" s="1347">
        <v>4858</v>
      </c>
      <c r="I64" s="1347">
        <v>5110</v>
      </c>
      <c r="J64" s="1347">
        <v>5724</v>
      </c>
      <c r="K64" s="1347">
        <v>5985</v>
      </c>
      <c r="L64" s="1347">
        <v>5125</v>
      </c>
      <c r="M64" s="1347">
        <v>5718</v>
      </c>
      <c r="N64" s="1347">
        <v>6767</v>
      </c>
      <c r="O64" s="1347">
        <v>8535</v>
      </c>
      <c r="P64" s="1347">
        <v>8087</v>
      </c>
      <c r="Q64" s="1347">
        <v>7127</v>
      </c>
      <c r="R64" s="1347">
        <v>6097</v>
      </c>
      <c r="S64" s="1347">
        <v>5908</v>
      </c>
      <c r="T64" s="1347">
        <v>7077</v>
      </c>
      <c r="U64" s="1347">
        <v>5122</v>
      </c>
      <c r="V64" s="1347">
        <v>3867</v>
      </c>
      <c r="W64" s="1347">
        <v>3000</v>
      </c>
      <c r="X64" s="1347">
        <v>1612</v>
      </c>
      <c r="Y64" s="1347">
        <v>508</v>
      </c>
      <c r="Z64" s="1347">
        <v>87</v>
      </c>
      <c r="AA64" s="1347">
        <v>10</v>
      </c>
      <c r="AB64" s="1347">
        <v>14530</v>
      </c>
      <c r="AC64" s="1347">
        <v>65073</v>
      </c>
      <c r="AD64">
        <v>21283</v>
      </c>
      <c r="AE64">
        <v>9084</v>
      </c>
      <c r="AF64">
        <v>2217</v>
      </c>
      <c r="AG64">
        <v>66426</v>
      </c>
      <c r="AH64" s="2762">
        <v>14.40239</v>
      </c>
      <c r="AI64" s="2762">
        <v>64.501519999999999</v>
      </c>
      <c r="AJ64" s="2762">
        <v>21.09609</v>
      </c>
      <c r="AK64" s="2762">
        <v>26.952200000000001</v>
      </c>
      <c r="AL64" s="2762">
        <v>9.0042200000000001</v>
      </c>
      <c r="AM64" s="2762">
        <v>2.19753</v>
      </c>
      <c r="AN64" s="2762">
        <v>9.9100000000000004E-3</v>
      </c>
      <c r="AO64" s="2762">
        <v>65.84263</v>
      </c>
      <c r="AP64" s="2762">
        <v>43.205370000000002</v>
      </c>
      <c r="AQ64" s="2762">
        <v>43.837560000000003</v>
      </c>
    </row>
    <row r="65" spans="1:43">
      <c r="A65">
        <v>3298</v>
      </c>
      <c r="B65">
        <v>2</v>
      </c>
      <c r="C65">
        <v>28102</v>
      </c>
      <c r="D65">
        <v>0</v>
      </c>
      <c r="E65" s="93" t="s">
        <v>183</v>
      </c>
      <c r="F65" s="1347">
        <v>64302</v>
      </c>
      <c r="G65" s="1347">
        <v>2763</v>
      </c>
      <c r="H65" s="1347">
        <v>2803</v>
      </c>
      <c r="I65" s="1347">
        <v>2853</v>
      </c>
      <c r="J65" s="1347">
        <v>3608</v>
      </c>
      <c r="K65" s="1347">
        <v>4906</v>
      </c>
      <c r="L65" s="1347">
        <v>3442</v>
      </c>
      <c r="M65" s="1347">
        <v>3741</v>
      </c>
      <c r="N65" s="1347">
        <v>4495</v>
      </c>
      <c r="O65" s="1347">
        <v>5557</v>
      </c>
      <c r="P65" s="1347">
        <v>4835</v>
      </c>
      <c r="Q65" s="1347">
        <v>4159</v>
      </c>
      <c r="R65" s="1347">
        <v>3450</v>
      </c>
      <c r="S65" s="1347">
        <v>3714</v>
      </c>
      <c r="T65" s="1347">
        <v>4328</v>
      </c>
      <c r="U65" s="1347">
        <v>3367</v>
      </c>
      <c r="V65" s="1347">
        <v>2580</v>
      </c>
      <c r="W65" s="1347">
        <v>2101</v>
      </c>
      <c r="X65" s="1347">
        <v>1212</v>
      </c>
      <c r="Y65" s="1347">
        <v>323</v>
      </c>
      <c r="Z65" s="1347">
        <v>58</v>
      </c>
      <c r="AA65" s="1347">
        <v>7</v>
      </c>
      <c r="AB65" s="1347">
        <v>8419</v>
      </c>
      <c r="AC65" s="1347">
        <v>41907</v>
      </c>
      <c r="AD65">
        <v>13976</v>
      </c>
      <c r="AE65">
        <v>6281</v>
      </c>
      <c r="AF65">
        <v>1600</v>
      </c>
      <c r="AG65">
        <v>42627</v>
      </c>
      <c r="AH65" s="2762">
        <v>13.09291</v>
      </c>
      <c r="AI65" s="2762">
        <v>65.172160000000005</v>
      </c>
      <c r="AJ65" s="2762">
        <v>21.734940000000002</v>
      </c>
      <c r="AK65" s="2762">
        <v>27.510809999999999</v>
      </c>
      <c r="AL65" s="2762">
        <v>9.76797</v>
      </c>
      <c r="AM65" s="2762">
        <v>2.4882599999999999</v>
      </c>
      <c r="AN65" s="2762">
        <v>1.089E-2</v>
      </c>
      <c r="AO65" s="2762">
        <v>66.291870000000003</v>
      </c>
      <c r="AP65" s="2762">
        <v>43.33128</v>
      </c>
      <c r="AQ65" s="2762">
        <v>43.18215</v>
      </c>
    </row>
    <row r="66" spans="1:43">
      <c r="A66">
        <v>3299</v>
      </c>
      <c r="B66">
        <v>2</v>
      </c>
      <c r="C66">
        <v>28105</v>
      </c>
      <c r="D66">
        <v>0</v>
      </c>
      <c r="E66" s="93" t="s">
        <v>22</v>
      </c>
      <c r="F66" s="1347">
        <v>52619</v>
      </c>
      <c r="G66" s="1347">
        <v>1703</v>
      </c>
      <c r="H66" s="1347">
        <v>1706</v>
      </c>
      <c r="I66" s="1347">
        <v>1793</v>
      </c>
      <c r="J66" s="1347">
        <v>1953</v>
      </c>
      <c r="K66" s="1347">
        <v>2476</v>
      </c>
      <c r="L66" s="1347">
        <v>3444</v>
      </c>
      <c r="M66" s="1347">
        <v>3511</v>
      </c>
      <c r="N66" s="1347">
        <v>3568</v>
      </c>
      <c r="O66" s="1347">
        <v>4227</v>
      </c>
      <c r="P66" s="1347">
        <v>3856</v>
      </c>
      <c r="Q66" s="1347">
        <v>3386</v>
      </c>
      <c r="R66" s="1347">
        <v>3078</v>
      </c>
      <c r="S66" s="1347">
        <v>3608</v>
      </c>
      <c r="T66" s="1347">
        <v>4527</v>
      </c>
      <c r="U66" s="1347">
        <v>3631</v>
      </c>
      <c r="V66" s="1347">
        <v>2773</v>
      </c>
      <c r="W66" s="1347">
        <v>2042</v>
      </c>
      <c r="X66" s="1347">
        <v>982</v>
      </c>
      <c r="Y66" s="1347">
        <v>288</v>
      </c>
      <c r="Z66" s="1347">
        <v>59</v>
      </c>
      <c r="AA66" s="1347">
        <v>8</v>
      </c>
      <c r="AB66" s="1347">
        <v>5202</v>
      </c>
      <c r="AC66" s="1347">
        <v>33107</v>
      </c>
      <c r="AD66">
        <v>14310</v>
      </c>
      <c r="AE66">
        <v>6152</v>
      </c>
      <c r="AF66">
        <v>1337</v>
      </c>
      <c r="AG66">
        <v>35681</v>
      </c>
      <c r="AH66" s="2762">
        <v>9.8861600000000003</v>
      </c>
      <c r="AI66" s="2762">
        <v>62.918340000000001</v>
      </c>
      <c r="AJ66" s="2762">
        <v>27.195499999999999</v>
      </c>
      <c r="AK66" s="2762">
        <v>34.052340000000001</v>
      </c>
      <c r="AL66" s="2762">
        <v>11.69159</v>
      </c>
      <c r="AM66" s="2762">
        <v>2.5409099999999998</v>
      </c>
      <c r="AN66" s="2762">
        <v>1.52E-2</v>
      </c>
      <c r="AO66" s="2762">
        <v>67.810109999999995</v>
      </c>
      <c r="AP66" s="2762">
        <v>47.232129999999998</v>
      </c>
      <c r="AQ66" s="2762">
        <v>47.348500000000001</v>
      </c>
    </row>
    <row r="67" spans="1:43">
      <c r="A67">
        <v>3300</v>
      </c>
      <c r="B67">
        <v>2</v>
      </c>
      <c r="C67">
        <v>28106</v>
      </c>
      <c r="D67">
        <v>0</v>
      </c>
      <c r="E67" s="93" t="s">
        <v>23</v>
      </c>
      <c r="F67" s="1347">
        <v>45842</v>
      </c>
      <c r="G67" s="1347">
        <v>1509</v>
      </c>
      <c r="H67" s="1347">
        <v>1762</v>
      </c>
      <c r="I67" s="1347">
        <v>1753</v>
      </c>
      <c r="J67" s="1347">
        <v>2044</v>
      </c>
      <c r="K67" s="1347">
        <v>2109</v>
      </c>
      <c r="L67" s="1347">
        <v>2392</v>
      </c>
      <c r="M67" s="1347">
        <v>2484</v>
      </c>
      <c r="N67" s="1347">
        <v>2716</v>
      </c>
      <c r="O67" s="1347">
        <v>3543</v>
      </c>
      <c r="P67" s="1347">
        <v>3201</v>
      </c>
      <c r="Q67" s="1347">
        <v>3010</v>
      </c>
      <c r="R67" s="1347">
        <v>2727</v>
      </c>
      <c r="S67" s="1347">
        <v>3395</v>
      </c>
      <c r="T67" s="1347">
        <v>4055</v>
      </c>
      <c r="U67" s="1347">
        <v>3320</v>
      </c>
      <c r="V67" s="1347">
        <v>2592</v>
      </c>
      <c r="W67" s="1347">
        <v>1945</v>
      </c>
      <c r="X67" s="1347">
        <v>913</v>
      </c>
      <c r="Y67" s="1347">
        <v>312</v>
      </c>
      <c r="Z67" s="1347">
        <v>54</v>
      </c>
      <c r="AA67" s="1347">
        <v>6</v>
      </c>
      <c r="AB67" s="1347">
        <v>5024</v>
      </c>
      <c r="AC67" s="1347">
        <v>27621</v>
      </c>
      <c r="AD67">
        <v>13197</v>
      </c>
      <c r="AE67">
        <v>5822</v>
      </c>
      <c r="AF67">
        <v>1285</v>
      </c>
      <c r="AG67">
        <v>29632</v>
      </c>
      <c r="AH67" s="2762">
        <v>10.959379999999999</v>
      </c>
      <c r="AI67" s="2762">
        <v>60.252609999999997</v>
      </c>
      <c r="AJ67" s="2762">
        <v>28.78801</v>
      </c>
      <c r="AK67" s="2762">
        <v>36.19388</v>
      </c>
      <c r="AL67" s="2762">
        <v>12.700139999999999</v>
      </c>
      <c r="AM67" s="2762">
        <v>2.8031100000000002</v>
      </c>
      <c r="AN67" s="2762">
        <v>1.3089999999999999E-2</v>
      </c>
      <c r="AO67" s="2762">
        <v>64.639409999999998</v>
      </c>
      <c r="AP67" s="2762">
        <v>47.753720000000001</v>
      </c>
      <c r="AQ67" s="2762">
        <v>48.91948</v>
      </c>
    </row>
    <row r="68" spans="1:43">
      <c r="A68">
        <v>3301</v>
      </c>
      <c r="B68">
        <v>2</v>
      </c>
      <c r="C68">
        <v>28107</v>
      </c>
      <c r="D68">
        <v>0</v>
      </c>
      <c r="E68" s="93" t="s">
        <v>24</v>
      </c>
      <c r="F68" s="1347">
        <v>74795</v>
      </c>
      <c r="G68" s="1347">
        <v>2881</v>
      </c>
      <c r="H68" s="1347">
        <v>3075</v>
      </c>
      <c r="I68" s="1347">
        <v>3380</v>
      </c>
      <c r="J68" s="1347">
        <v>3679</v>
      </c>
      <c r="K68" s="1347">
        <v>3312</v>
      </c>
      <c r="L68" s="1347">
        <v>3501</v>
      </c>
      <c r="M68" s="1347">
        <v>4052</v>
      </c>
      <c r="N68" s="1347">
        <v>4592</v>
      </c>
      <c r="O68" s="1347">
        <v>5644</v>
      </c>
      <c r="P68" s="1347">
        <v>5138</v>
      </c>
      <c r="Q68" s="1347">
        <v>4824</v>
      </c>
      <c r="R68" s="1347">
        <v>4510</v>
      </c>
      <c r="S68" s="1347">
        <v>5041</v>
      </c>
      <c r="T68" s="1347">
        <v>6733</v>
      </c>
      <c r="U68" s="1347">
        <v>5436</v>
      </c>
      <c r="V68" s="1347">
        <v>4166</v>
      </c>
      <c r="W68" s="1347">
        <v>2924</v>
      </c>
      <c r="X68" s="1347">
        <v>1445</v>
      </c>
      <c r="Y68" s="1347">
        <v>391</v>
      </c>
      <c r="Z68" s="1347">
        <v>59</v>
      </c>
      <c r="AA68" s="1347">
        <v>12</v>
      </c>
      <c r="AB68" s="1347">
        <v>9336</v>
      </c>
      <c r="AC68" s="1347">
        <v>44293</v>
      </c>
      <c r="AD68">
        <v>21166</v>
      </c>
      <c r="AE68">
        <v>8997</v>
      </c>
      <c r="AF68">
        <v>1907</v>
      </c>
      <c r="AG68">
        <v>47347</v>
      </c>
      <c r="AH68" s="2762">
        <v>12.48212</v>
      </c>
      <c r="AI68" s="2762">
        <v>59.219200000000001</v>
      </c>
      <c r="AJ68" s="2762">
        <v>28.298680000000001</v>
      </c>
      <c r="AK68" s="2762">
        <v>35.038440000000001</v>
      </c>
      <c r="AL68" s="2762">
        <v>12.028879999999999</v>
      </c>
      <c r="AM68" s="2762">
        <v>2.5496400000000001</v>
      </c>
      <c r="AN68" s="2762">
        <v>1.6039999999999999E-2</v>
      </c>
      <c r="AO68" s="2762">
        <v>63.30236</v>
      </c>
      <c r="AP68" s="2762">
        <v>46.841119999999997</v>
      </c>
      <c r="AQ68" s="2762">
        <v>48.017719999999997</v>
      </c>
    </row>
    <row r="69" spans="1:43">
      <c r="A69">
        <v>3302</v>
      </c>
      <c r="B69">
        <v>2</v>
      </c>
      <c r="C69">
        <v>28108</v>
      </c>
      <c r="D69">
        <v>0</v>
      </c>
      <c r="E69" s="93" t="s">
        <v>25</v>
      </c>
      <c r="F69" s="1347">
        <v>102740</v>
      </c>
      <c r="G69" s="1347">
        <v>4822</v>
      </c>
      <c r="H69" s="1347">
        <v>5027</v>
      </c>
      <c r="I69" s="1347">
        <v>5041</v>
      </c>
      <c r="J69" s="1347">
        <v>5240</v>
      </c>
      <c r="K69" s="1347">
        <v>4596</v>
      </c>
      <c r="L69" s="1347">
        <v>5044</v>
      </c>
      <c r="M69" s="1347">
        <v>5854</v>
      </c>
      <c r="N69" s="1347">
        <v>6500</v>
      </c>
      <c r="O69" s="1347">
        <v>8124</v>
      </c>
      <c r="P69" s="1347">
        <v>7036</v>
      </c>
      <c r="Q69" s="1347">
        <v>6332</v>
      </c>
      <c r="R69" s="1347">
        <v>5884</v>
      </c>
      <c r="S69" s="1347">
        <v>6655</v>
      </c>
      <c r="T69" s="1347">
        <v>7964</v>
      </c>
      <c r="U69" s="1347">
        <v>6639</v>
      </c>
      <c r="V69" s="1347">
        <v>5251</v>
      </c>
      <c r="W69" s="1347">
        <v>3997</v>
      </c>
      <c r="X69" s="1347">
        <v>1978</v>
      </c>
      <c r="Y69" s="1347">
        <v>618</v>
      </c>
      <c r="Z69" s="1347">
        <v>123</v>
      </c>
      <c r="AA69" s="1347">
        <v>15</v>
      </c>
      <c r="AB69" s="1347">
        <v>14890</v>
      </c>
      <c r="AC69" s="1347">
        <v>61265</v>
      </c>
      <c r="AD69">
        <v>26585</v>
      </c>
      <c r="AE69">
        <v>11982</v>
      </c>
      <c r="AF69">
        <v>2734</v>
      </c>
      <c r="AG69">
        <v>63989</v>
      </c>
      <c r="AH69" s="2762">
        <v>14.492889999999999</v>
      </c>
      <c r="AI69" s="2762">
        <v>59.63111</v>
      </c>
      <c r="AJ69" s="2762">
        <v>25.876000000000001</v>
      </c>
      <c r="AK69" s="2762">
        <v>32.35351</v>
      </c>
      <c r="AL69" s="2762">
        <v>11.66245</v>
      </c>
      <c r="AM69" s="2762">
        <v>2.6610900000000002</v>
      </c>
      <c r="AN69" s="2762">
        <v>1.46E-2</v>
      </c>
      <c r="AO69" s="2762">
        <v>62.28246</v>
      </c>
      <c r="AP69" s="2762">
        <v>45.196069999999999</v>
      </c>
      <c r="AQ69" s="2762">
        <v>45.711030000000001</v>
      </c>
    </row>
    <row r="70" spans="1:43">
      <c r="A70">
        <v>3303</v>
      </c>
      <c r="B70">
        <v>2</v>
      </c>
      <c r="C70">
        <v>28109</v>
      </c>
      <c r="D70">
        <v>0</v>
      </c>
      <c r="E70" s="93" t="s">
        <v>184</v>
      </c>
      <c r="F70" s="1347">
        <v>103783</v>
      </c>
      <c r="G70" s="1347">
        <v>4095</v>
      </c>
      <c r="H70" s="1347">
        <v>4980</v>
      </c>
      <c r="I70" s="1347">
        <v>5483</v>
      </c>
      <c r="J70" s="1347">
        <v>5593</v>
      </c>
      <c r="K70" s="1347">
        <v>4438</v>
      </c>
      <c r="L70" s="1347">
        <v>4326</v>
      </c>
      <c r="M70" s="1347">
        <v>5107</v>
      </c>
      <c r="N70" s="1347">
        <v>6266</v>
      </c>
      <c r="O70" s="1347">
        <v>8408</v>
      </c>
      <c r="P70" s="1347">
        <v>7299</v>
      </c>
      <c r="Q70" s="1347">
        <v>6553</v>
      </c>
      <c r="R70" s="1347">
        <v>6380</v>
      </c>
      <c r="S70" s="1347">
        <v>7250</v>
      </c>
      <c r="T70" s="1347">
        <v>8795</v>
      </c>
      <c r="U70" s="1347">
        <v>7308</v>
      </c>
      <c r="V70" s="1347">
        <v>5562</v>
      </c>
      <c r="W70" s="1347">
        <v>3521</v>
      </c>
      <c r="X70" s="1347">
        <v>1780</v>
      </c>
      <c r="Y70" s="1347">
        <v>546</v>
      </c>
      <c r="Z70" s="1347">
        <v>82</v>
      </c>
      <c r="AA70" s="1347">
        <v>11</v>
      </c>
      <c r="AB70" s="1347">
        <v>14558</v>
      </c>
      <c r="AC70" s="1347">
        <v>61620</v>
      </c>
      <c r="AD70">
        <v>27605</v>
      </c>
      <c r="AE70">
        <v>11502</v>
      </c>
      <c r="AF70">
        <v>2419</v>
      </c>
      <c r="AG70">
        <v>64822</v>
      </c>
      <c r="AH70" s="2762">
        <v>14.02735</v>
      </c>
      <c r="AI70" s="2762">
        <v>59.373890000000003</v>
      </c>
      <c r="AJ70" s="2762">
        <v>26.598769999999998</v>
      </c>
      <c r="AK70" s="2762">
        <v>33.584499999999998</v>
      </c>
      <c r="AL70" s="2762">
        <v>11.082739999999999</v>
      </c>
      <c r="AM70" s="2762">
        <v>2.3308200000000001</v>
      </c>
      <c r="AN70" s="2762">
        <v>1.06E-2</v>
      </c>
      <c r="AO70" s="2762">
        <v>62.45917</v>
      </c>
      <c r="AP70" s="2762">
        <v>45.867570000000001</v>
      </c>
      <c r="AQ70" s="2762">
        <v>47.046169999999996</v>
      </c>
    </row>
    <row r="71" spans="1:43">
      <c r="A71">
        <v>3304</v>
      </c>
      <c r="B71">
        <v>2</v>
      </c>
      <c r="C71">
        <v>28110</v>
      </c>
      <c r="D71">
        <v>0</v>
      </c>
      <c r="E71" s="93" t="s">
        <v>21</v>
      </c>
      <c r="F71" s="1347">
        <v>63013</v>
      </c>
      <c r="G71" s="1347">
        <v>2221</v>
      </c>
      <c r="H71" s="1347">
        <v>1854</v>
      </c>
      <c r="I71" s="1347">
        <v>1769</v>
      </c>
      <c r="J71" s="1347">
        <v>2432</v>
      </c>
      <c r="K71" s="1347">
        <v>3998</v>
      </c>
      <c r="L71" s="1347">
        <v>4659</v>
      </c>
      <c r="M71" s="1347">
        <v>4750</v>
      </c>
      <c r="N71" s="1347">
        <v>4748</v>
      </c>
      <c r="O71" s="1347">
        <v>5253</v>
      </c>
      <c r="P71" s="1347">
        <v>4626</v>
      </c>
      <c r="Q71" s="1347">
        <v>4197</v>
      </c>
      <c r="R71" s="1347">
        <v>3825</v>
      </c>
      <c r="S71" s="1347">
        <v>4147</v>
      </c>
      <c r="T71" s="1347">
        <v>4906</v>
      </c>
      <c r="U71" s="1347">
        <v>3678</v>
      </c>
      <c r="V71" s="1347">
        <v>2634</v>
      </c>
      <c r="W71" s="1347">
        <v>1995</v>
      </c>
      <c r="X71" s="1347">
        <v>949</v>
      </c>
      <c r="Y71" s="1347">
        <v>307</v>
      </c>
      <c r="Z71" s="1347">
        <v>54</v>
      </c>
      <c r="AA71" s="1347">
        <v>11</v>
      </c>
      <c r="AB71" s="1347">
        <v>5844</v>
      </c>
      <c r="AC71" s="1347">
        <v>42635</v>
      </c>
      <c r="AD71">
        <v>14534</v>
      </c>
      <c r="AE71">
        <v>5950</v>
      </c>
      <c r="AF71">
        <v>1321</v>
      </c>
      <c r="AG71">
        <v>45109</v>
      </c>
      <c r="AH71" s="2762">
        <v>9.2742799999999992</v>
      </c>
      <c r="AI71" s="2762">
        <v>67.660640000000001</v>
      </c>
      <c r="AJ71" s="2762">
        <v>23.065079999999998</v>
      </c>
      <c r="AK71" s="2762">
        <v>29.646260000000002</v>
      </c>
      <c r="AL71" s="2762">
        <v>9.4425000000000008</v>
      </c>
      <c r="AM71" s="2762">
        <v>2.09639</v>
      </c>
      <c r="AN71" s="2762">
        <v>1.746E-2</v>
      </c>
      <c r="AO71" s="2762">
        <v>71.586820000000003</v>
      </c>
      <c r="AP71" s="2762">
        <v>45.376519999999999</v>
      </c>
      <c r="AQ71" s="2762">
        <v>44.825299999999999</v>
      </c>
    </row>
    <row r="72" spans="1:43">
      <c r="A72">
        <v>3305</v>
      </c>
      <c r="B72">
        <v>2</v>
      </c>
      <c r="C72">
        <v>28111</v>
      </c>
      <c r="D72">
        <v>0</v>
      </c>
      <c r="E72" s="93" t="s">
        <v>185</v>
      </c>
      <c r="F72" s="1347">
        <v>118720</v>
      </c>
      <c r="G72" s="1347">
        <v>4972</v>
      </c>
      <c r="H72" s="1347">
        <v>5948</v>
      </c>
      <c r="I72" s="1347">
        <v>6307</v>
      </c>
      <c r="J72" s="1347">
        <v>7016</v>
      </c>
      <c r="K72" s="1347">
        <v>6251</v>
      </c>
      <c r="L72" s="1347">
        <v>5786</v>
      </c>
      <c r="M72" s="1347">
        <v>6587</v>
      </c>
      <c r="N72" s="1347">
        <v>7742</v>
      </c>
      <c r="O72" s="1347">
        <v>9468</v>
      </c>
      <c r="P72" s="1347">
        <v>8165</v>
      </c>
      <c r="Q72" s="1347">
        <v>7656</v>
      </c>
      <c r="R72" s="1347">
        <v>7742</v>
      </c>
      <c r="S72" s="1347">
        <v>9065</v>
      </c>
      <c r="T72" s="1347">
        <v>9752</v>
      </c>
      <c r="U72" s="1347">
        <v>6765</v>
      </c>
      <c r="V72" s="1347">
        <v>4233</v>
      </c>
      <c r="W72" s="1347">
        <v>3081</v>
      </c>
      <c r="X72" s="1347">
        <v>1589</v>
      </c>
      <c r="Y72" s="1347">
        <v>492</v>
      </c>
      <c r="Z72" s="1347">
        <v>91</v>
      </c>
      <c r="AA72" s="1347">
        <v>12</v>
      </c>
      <c r="AB72" s="1347">
        <v>17227</v>
      </c>
      <c r="AC72" s="1347">
        <v>75478</v>
      </c>
      <c r="AD72">
        <v>26015</v>
      </c>
      <c r="AE72">
        <v>9498</v>
      </c>
      <c r="AF72">
        <v>2184</v>
      </c>
      <c r="AG72">
        <v>78214</v>
      </c>
      <c r="AH72" s="2762">
        <v>14.51061</v>
      </c>
      <c r="AI72" s="2762">
        <v>63.576479999999997</v>
      </c>
      <c r="AJ72" s="2762">
        <v>21.9129</v>
      </c>
      <c r="AK72" s="2762">
        <v>29.54852</v>
      </c>
      <c r="AL72" s="2762">
        <v>8.0003399999999996</v>
      </c>
      <c r="AM72" s="2762">
        <v>1.83962</v>
      </c>
      <c r="AN72" s="2762">
        <v>1.0109999999999999E-2</v>
      </c>
      <c r="AO72" s="2762">
        <v>65.881060000000005</v>
      </c>
      <c r="AP72" s="2762">
        <v>43.716070000000002</v>
      </c>
      <c r="AQ72" s="2762">
        <v>44.62283</v>
      </c>
    </row>
    <row r="73" spans="1:43">
      <c r="A73">
        <v>3306</v>
      </c>
      <c r="B73">
        <v>2</v>
      </c>
      <c r="C73">
        <v>28201</v>
      </c>
      <c r="D73">
        <v>2</v>
      </c>
      <c r="E73" s="97" t="s">
        <v>186</v>
      </c>
      <c r="F73" s="1347">
        <v>258724</v>
      </c>
      <c r="G73" s="1347">
        <v>12047</v>
      </c>
      <c r="H73" s="1347">
        <v>12873</v>
      </c>
      <c r="I73" s="1347">
        <v>13640</v>
      </c>
      <c r="J73" s="1347">
        <v>14528</v>
      </c>
      <c r="K73" s="1347">
        <v>13098</v>
      </c>
      <c r="L73" s="1347">
        <v>14085</v>
      </c>
      <c r="M73" s="1347">
        <v>15243</v>
      </c>
      <c r="N73" s="1347">
        <v>17617</v>
      </c>
      <c r="O73" s="1347">
        <v>21668</v>
      </c>
      <c r="P73" s="1347">
        <v>18142</v>
      </c>
      <c r="Q73" s="1347">
        <v>16524</v>
      </c>
      <c r="R73" s="1347">
        <v>14848</v>
      </c>
      <c r="S73" s="1347">
        <v>16423</v>
      </c>
      <c r="T73" s="1347">
        <v>19281</v>
      </c>
      <c r="U73" s="1347">
        <v>15252</v>
      </c>
      <c r="V73" s="1347">
        <v>10998</v>
      </c>
      <c r="W73" s="1347">
        <v>7512</v>
      </c>
      <c r="X73" s="1347">
        <v>3686</v>
      </c>
      <c r="Y73" s="1347">
        <v>1062</v>
      </c>
      <c r="Z73" s="1347">
        <v>180</v>
      </c>
      <c r="AA73" s="1347">
        <v>17</v>
      </c>
      <c r="AB73" s="1347">
        <v>38560</v>
      </c>
      <c r="AC73" s="1347">
        <v>162176</v>
      </c>
      <c r="AD73">
        <v>57988</v>
      </c>
      <c r="AE73">
        <v>23455</v>
      </c>
      <c r="AF73">
        <v>4945</v>
      </c>
      <c r="AG73">
        <v>166929</v>
      </c>
      <c r="AH73" s="2762">
        <v>14.90391</v>
      </c>
      <c r="AI73" s="2762">
        <v>62.683010000000003</v>
      </c>
      <c r="AJ73" s="2762">
        <v>22.413070000000001</v>
      </c>
      <c r="AK73" s="2762">
        <v>28.760760000000001</v>
      </c>
      <c r="AL73" s="2762">
        <v>9.0656499999999998</v>
      </c>
      <c r="AM73" s="2762">
        <v>1.9113</v>
      </c>
      <c r="AN73" s="2762">
        <v>6.5700000000000003E-3</v>
      </c>
      <c r="AO73" s="2762">
        <v>64.520110000000003</v>
      </c>
      <c r="AP73" s="2762">
        <v>43.421309999999998</v>
      </c>
      <c r="AQ73" s="2762">
        <v>43.72822</v>
      </c>
    </row>
    <row r="74" spans="1:43">
      <c r="A74">
        <v>3307</v>
      </c>
      <c r="B74">
        <v>2</v>
      </c>
      <c r="C74">
        <v>28202</v>
      </c>
      <c r="D74">
        <v>2</v>
      </c>
      <c r="E74" s="97" t="s">
        <v>187</v>
      </c>
      <c r="F74" s="1347">
        <v>219059</v>
      </c>
      <c r="G74" s="1347">
        <v>8545</v>
      </c>
      <c r="H74" s="1347">
        <v>8435</v>
      </c>
      <c r="I74" s="1347">
        <v>8872</v>
      </c>
      <c r="J74" s="1347">
        <v>9645</v>
      </c>
      <c r="K74" s="1347">
        <v>10387</v>
      </c>
      <c r="L74" s="1347">
        <v>11951</v>
      </c>
      <c r="M74" s="1347">
        <v>13556</v>
      </c>
      <c r="N74" s="1347">
        <v>15629</v>
      </c>
      <c r="O74" s="1347">
        <v>18869</v>
      </c>
      <c r="P74" s="1347">
        <v>16917</v>
      </c>
      <c r="Q74" s="1347">
        <v>14130</v>
      </c>
      <c r="R74" s="1347">
        <v>12534</v>
      </c>
      <c r="S74" s="1347">
        <v>14562</v>
      </c>
      <c r="T74" s="1347">
        <v>17845</v>
      </c>
      <c r="U74" s="1347">
        <v>14806</v>
      </c>
      <c r="V74" s="1347">
        <v>11007</v>
      </c>
      <c r="W74" s="1347">
        <v>7083</v>
      </c>
      <c r="X74" s="1347">
        <v>3249</v>
      </c>
      <c r="Y74" s="1347">
        <v>860</v>
      </c>
      <c r="Z74" s="1347">
        <v>153</v>
      </c>
      <c r="AA74" s="1347">
        <v>24</v>
      </c>
      <c r="AB74" s="1347">
        <v>25852</v>
      </c>
      <c r="AC74" s="1347">
        <v>138180</v>
      </c>
      <c r="AD74">
        <v>55027</v>
      </c>
      <c r="AE74">
        <v>22376</v>
      </c>
      <c r="AF74">
        <v>4286</v>
      </c>
      <c r="AG74">
        <v>146380</v>
      </c>
      <c r="AH74" s="2762">
        <v>11.80139</v>
      </c>
      <c r="AI74" s="2762">
        <v>63.078899999999997</v>
      </c>
      <c r="AJ74" s="2762">
        <v>25.119720000000001</v>
      </c>
      <c r="AK74" s="2762">
        <v>31.767240000000001</v>
      </c>
      <c r="AL74" s="2762">
        <v>10.214600000000001</v>
      </c>
      <c r="AM74" s="2762">
        <v>1.95655</v>
      </c>
      <c r="AN74" s="2762">
        <v>1.0959999999999999E-2</v>
      </c>
      <c r="AO74" s="2762">
        <v>66.822180000000003</v>
      </c>
      <c r="AP74" s="2762">
        <v>45.760300000000001</v>
      </c>
      <c r="AQ74" s="2762">
        <v>45.998489999999997</v>
      </c>
    </row>
    <row r="75" spans="1:43">
      <c r="A75">
        <v>3308</v>
      </c>
      <c r="B75">
        <v>2</v>
      </c>
      <c r="C75">
        <v>28203</v>
      </c>
      <c r="D75">
        <v>2</v>
      </c>
      <c r="E75" s="97" t="s">
        <v>188</v>
      </c>
      <c r="F75" s="1347">
        <v>141801</v>
      </c>
      <c r="G75" s="1347">
        <v>6625</v>
      </c>
      <c r="H75" s="1347">
        <v>6643</v>
      </c>
      <c r="I75" s="1347">
        <v>6952</v>
      </c>
      <c r="J75" s="1347">
        <v>7462</v>
      </c>
      <c r="K75" s="1347">
        <v>6519</v>
      </c>
      <c r="L75" s="1347">
        <v>7787</v>
      </c>
      <c r="M75" s="1347">
        <v>8624</v>
      </c>
      <c r="N75" s="1347">
        <v>9780</v>
      </c>
      <c r="O75" s="1347">
        <v>11814</v>
      </c>
      <c r="P75" s="1347">
        <v>10771</v>
      </c>
      <c r="Q75" s="1347">
        <v>9233</v>
      </c>
      <c r="R75" s="1347">
        <v>8133</v>
      </c>
      <c r="S75" s="1347">
        <v>8937</v>
      </c>
      <c r="T75" s="1347">
        <v>10884</v>
      </c>
      <c r="U75" s="1347">
        <v>8649</v>
      </c>
      <c r="V75" s="1347">
        <v>6191</v>
      </c>
      <c r="W75" s="1347">
        <v>4146</v>
      </c>
      <c r="X75" s="1347">
        <v>1954</v>
      </c>
      <c r="Y75" s="1347">
        <v>587</v>
      </c>
      <c r="Z75" s="1347">
        <v>95</v>
      </c>
      <c r="AA75" s="1347">
        <v>15</v>
      </c>
      <c r="AB75" s="1347">
        <v>20220</v>
      </c>
      <c r="AC75" s="1347">
        <v>89060</v>
      </c>
      <c r="AD75">
        <v>32521</v>
      </c>
      <c r="AE75">
        <v>12988</v>
      </c>
      <c r="AF75">
        <v>2651</v>
      </c>
      <c r="AG75">
        <v>92482</v>
      </c>
      <c r="AH75" s="2762">
        <v>14.25942</v>
      </c>
      <c r="AI75" s="2762">
        <v>62.806330000000003</v>
      </c>
      <c r="AJ75" s="2762">
        <v>22.934249999999999</v>
      </c>
      <c r="AK75" s="2762">
        <v>29.236750000000001</v>
      </c>
      <c r="AL75" s="2762">
        <v>9.1593099999999996</v>
      </c>
      <c r="AM75" s="2762">
        <v>1.8695200000000001</v>
      </c>
      <c r="AN75" s="2762">
        <v>1.0580000000000001E-2</v>
      </c>
      <c r="AO75" s="2762">
        <v>65.219570000000004</v>
      </c>
      <c r="AP75" s="2762">
        <v>43.951419999999999</v>
      </c>
      <c r="AQ75" s="2762">
        <v>44.459870000000002</v>
      </c>
    </row>
    <row r="76" spans="1:43">
      <c r="A76">
        <v>3309</v>
      </c>
      <c r="B76">
        <v>2</v>
      </c>
      <c r="C76">
        <v>28204</v>
      </c>
      <c r="D76">
        <v>2</v>
      </c>
      <c r="E76" s="97" t="s">
        <v>189</v>
      </c>
      <c r="F76" s="1347">
        <v>228354</v>
      </c>
      <c r="G76" s="1347">
        <v>10769</v>
      </c>
      <c r="H76" s="1347">
        <v>11580</v>
      </c>
      <c r="I76" s="1347">
        <v>12551</v>
      </c>
      <c r="J76" s="1347">
        <v>13300</v>
      </c>
      <c r="K76" s="1347">
        <v>11552</v>
      </c>
      <c r="L76" s="1347">
        <v>10818</v>
      </c>
      <c r="M76" s="1347">
        <v>12946</v>
      </c>
      <c r="N76" s="1347">
        <v>15587</v>
      </c>
      <c r="O76" s="1347">
        <v>20230</v>
      </c>
      <c r="P76" s="1347">
        <v>18758</v>
      </c>
      <c r="Q76" s="1347">
        <v>15799</v>
      </c>
      <c r="R76" s="1347">
        <v>12742</v>
      </c>
      <c r="S76" s="1347">
        <v>13121</v>
      </c>
      <c r="T76" s="1347">
        <v>16269</v>
      </c>
      <c r="U76" s="1347">
        <v>12357</v>
      </c>
      <c r="V76" s="1347">
        <v>9234</v>
      </c>
      <c r="W76" s="1347">
        <v>6417</v>
      </c>
      <c r="X76" s="1347">
        <v>3174</v>
      </c>
      <c r="Y76" s="1347">
        <v>945</v>
      </c>
      <c r="Z76" s="1347">
        <v>178</v>
      </c>
      <c r="AA76" s="1347">
        <v>27</v>
      </c>
      <c r="AB76" s="1347">
        <v>34900</v>
      </c>
      <c r="AC76" s="1347">
        <v>144853</v>
      </c>
      <c r="AD76">
        <v>48601</v>
      </c>
      <c r="AE76">
        <v>19975</v>
      </c>
      <c r="AF76">
        <v>4324</v>
      </c>
      <c r="AG76">
        <v>147822</v>
      </c>
      <c r="AH76" s="2762">
        <v>15.283289999999999</v>
      </c>
      <c r="AI76" s="2762">
        <v>63.433529999999998</v>
      </c>
      <c r="AJ76" s="2762">
        <v>21.283180000000002</v>
      </c>
      <c r="AK76" s="2762">
        <v>27.02909</v>
      </c>
      <c r="AL76" s="2762">
        <v>8.7473799999999997</v>
      </c>
      <c r="AM76" s="2762">
        <v>1.8935500000000001</v>
      </c>
      <c r="AN76" s="2762">
        <v>1.1820000000000001E-2</v>
      </c>
      <c r="AO76" s="2762">
        <v>64.733699999999999</v>
      </c>
      <c r="AP76" s="2762">
        <v>42.989600000000003</v>
      </c>
      <c r="AQ76" s="2762">
        <v>43.71123</v>
      </c>
    </row>
    <row r="77" spans="1:43">
      <c r="A77">
        <v>3310</v>
      </c>
      <c r="B77">
        <v>2</v>
      </c>
      <c r="C77">
        <v>28205</v>
      </c>
      <c r="D77">
        <v>2</v>
      </c>
      <c r="E77" s="97" t="s">
        <v>190</v>
      </c>
      <c r="F77" s="1347">
        <v>20992</v>
      </c>
      <c r="G77" s="1347">
        <v>772</v>
      </c>
      <c r="H77" s="1347">
        <v>893</v>
      </c>
      <c r="I77" s="1347">
        <v>1001</v>
      </c>
      <c r="J77" s="1347">
        <v>962</v>
      </c>
      <c r="K77" s="1347">
        <v>643</v>
      </c>
      <c r="L77" s="1347">
        <v>813</v>
      </c>
      <c r="M77" s="1347">
        <v>1013</v>
      </c>
      <c r="N77" s="1347">
        <v>1267</v>
      </c>
      <c r="O77" s="1347">
        <v>1481</v>
      </c>
      <c r="P77" s="1347">
        <v>1339</v>
      </c>
      <c r="Q77" s="1347">
        <v>1342</v>
      </c>
      <c r="R77" s="1347">
        <v>1343</v>
      </c>
      <c r="S77" s="1347">
        <v>1703</v>
      </c>
      <c r="T77" s="1347">
        <v>2044</v>
      </c>
      <c r="U77" s="1347">
        <v>1416</v>
      </c>
      <c r="V77" s="1347">
        <v>1118</v>
      </c>
      <c r="W77" s="1347">
        <v>968</v>
      </c>
      <c r="X77" s="1347">
        <v>622</v>
      </c>
      <c r="Y77" s="1347">
        <v>211</v>
      </c>
      <c r="Z77" s="1347">
        <v>32</v>
      </c>
      <c r="AA77" s="1347">
        <v>9</v>
      </c>
      <c r="AB77" s="1347">
        <v>2666</v>
      </c>
      <c r="AC77" s="1347">
        <v>11906</v>
      </c>
      <c r="AD77">
        <v>6420</v>
      </c>
      <c r="AE77">
        <v>2960</v>
      </c>
      <c r="AF77">
        <v>874</v>
      </c>
      <c r="AG77">
        <v>12988</v>
      </c>
      <c r="AH77" s="2762">
        <v>12.70008</v>
      </c>
      <c r="AI77" s="2762">
        <v>56.716839999999998</v>
      </c>
      <c r="AJ77" s="2762">
        <v>30.583079999999999</v>
      </c>
      <c r="AK77" s="2762">
        <v>38.695689999999999</v>
      </c>
      <c r="AL77" s="2762">
        <v>14.10061</v>
      </c>
      <c r="AM77" s="2762">
        <v>4.1634900000000004</v>
      </c>
      <c r="AN77" s="2762">
        <v>4.2869999999999998E-2</v>
      </c>
      <c r="AO77" s="2762">
        <v>61.871189999999999</v>
      </c>
      <c r="AP77" s="2762">
        <v>48.625190000000003</v>
      </c>
      <c r="AQ77" s="2762">
        <v>50.996810000000004</v>
      </c>
    </row>
    <row r="78" spans="1:43">
      <c r="A78">
        <v>3311</v>
      </c>
      <c r="B78">
        <v>2</v>
      </c>
      <c r="C78">
        <v>28206</v>
      </c>
      <c r="D78">
        <v>2</v>
      </c>
      <c r="E78" s="97" t="s">
        <v>191</v>
      </c>
      <c r="F78" s="1347">
        <v>43089</v>
      </c>
      <c r="G78" s="1347">
        <v>1908</v>
      </c>
      <c r="H78" s="1347">
        <v>2215</v>
      </c>
      <c r="I78" s="1347">
        <v>2266</v>
      </c>
      <c r="J78" s="1347">
        <v>2252</v>
      </c>
      <c r="K78" s="1347">
        <v>1728</v>
      </c>
      <c r="L78" s="1347">
        <v>1620</v>
      </c>
      <c r="M78" s="1347">
        <v>2097</v>
      </c>
      <c r="N78" s="1347">
        <v>2609</v>
      </c>
      <c r="O78" s="1347">
        <v>3549</v>
      </c>
      <c r="P78" s="1347">
        <v>3574</v>
      </c>
      <c r="Q78" s="1347">
        <v>3045</v>
      </c>
      <c r="R78" s="1347">
        <v>2642</v>
      </c>
      <c r="S78" s="1347">
        <v>2735</v>
      </c>
      <c r="T78" s="1347">
        <v>3409</v>
      </c>
      <c r="U78" s="1347">
        <v>2603</v>
      </c>
      <c r="V78" s="1347">
        <v>1999</v>
      </c>
      <c r="W78" s="1347">
        <v>1603</v>
      </c>
      <c r="X78" s="1347">
        <v>890</v>
      </c>
      <c r="Y78" s="1347">
        <v>289</v>
      </c>
      <c r="Z78" s="1347">
        <v>52</v>
      </c>
      <c r="AA78" s="1347">
        <v>4</v>
      </c>
      <c r="AB78" s="1347">
        <v>6389</v>
      </c>
      <c r="AC78" s="1347">
        <v>25851</v>
      </c>
      <c r="AD78">
        <v>10849</v>
      </c>
      <c r="AE78">
        <v>4837</v>
      </c>
      <c r="AF78">
        <v>1235</v>
      </c>
      <c r="AG78">
        <v>27008</v>
      </c>
      <c r="AH78" s="2762">
        <v>14.827450000000001</v>
      </c>
      <c r="AI78" s="2762">
        <v>59.994430000000001</v>
      </c>
      <c r="AJ78" s="2762">
        <v>25.17812</v>
      </c>
      <c r="AK78" s="2762">
        <v>31.525449999999999</v>
      </c>
      <c r="AL78" s="2762">
        <v>11.2256</v>
      </c>
      <c r="AM78" s="2762">
        <v>2.8661599999999998</v>
      </c>
      <c r="AN78" s="2762">
        <v>9.2800000000000001E-3</v>
      </c>
      <c r="AO78" s="2762">
        <v>62.679569999999998</v>
      </c>
      <c r="AP78" s="2762">
        <v>45.422490000000003</v>
      </c>
      <c r="AQ78" s="2762">
        <v>46.723269999999999</v>
      </c>
    </row>
    <row r="79" spans="1:43">
      <c r="A79">
        <v>3312</v>
      </c>
      <c r="B79">
        <v>2</v>
      </c>
      <c r="C79">
        <v>28207</v>
      </c>
      <c r="D79">
        <v>2</v>
      </c>
      <c r="E79" s="97" t="s">
        <v>192</v>
      </c>
      <c r="F79" s="1347">
        <v>95641</v>
      </c>
      <c r="G79" s="1347">
        <v>4548</v>
      </c>
      <c r="H79" s="1347">
        <v>4834</v>
      </c>
      <c r="I79" s="1347">
        <v>4763</v>
      </c>
      <c r="J79" s="1347">
        <v>5199</v>
      </c>
      <c r="K79" s="1347">
        <v>4991</v>
      </c>
      <c r="L79" s="1347">
        <v>5373</v>
      </c>
      <c r="M79" s="1347">
        <v>5828</v>
      </c>
      <c r="N79" s="1347">
        <v>7038</v>
      </c>
      <c r="O79" s="1347">
        <v>8421</v>
      </c>
      <c r="P79" s="1347">
        <v>7412</v>
      </c>
      <c r="Q79" s="1347">
        <v>6358</v>
      </c>
      <c r="R79" s="1347">
        <v>4912</v>
      </c>
      <c r="S79" s="1347">
        <v>5286</v>
      </c>
      <c r="T79" s="1347">
        <v>6614</v>
      </c>
      <c r="U79" s="1347">
        <v>5435</v>
      </c>
      <c r="V79" s="1347">
        <v>4218</v>
      </c>
      <c r="W79" s="1347">
        <v>2648</v>
      </c>
      <c r="X79" s="1347">
        <v>1309</v>
      </c>
      <c r="Y79" s="1347">
        <v>363</v>
      </c>
      <c r="Z79" s="1347">
        <v>78</v>
      </c>
      <c r="AA79" s="1347">
        <v>13</v>
      </c>
      <c r="AB79" s="1347">
        <v>14145</v>
      </c>
      <c r="AC79" s="1347">
        <v>60818</v>
      </c>
      <c r="AD79">
        <v>20678</v>
      </c>
      <c r="AE79">
        <v>8629</v>
      </c>
      <c r="AF79">
        <v>1763</v>
      </c>
      <c r="AG79">
        <v>62233</v>
      </c>
      <c r="AH79" s="2762">
        <v>14.789680000000001</v>
      </c>
      <c r="AI79" s="2762">
        <v>63.589880000000001</v>
      </c>
      <c r="AJ79" s="2762">
        <v>21.620429999999999</v>
      </c>
      <c r="AK79" s="2762">
        <v>27.147349999999999</v>
      </c>
      <c r="AL79" s="2762">
        <v>9.0222800000000003</v>
      </c>
      <c r="AM79" s="2762">
        <v>1.84335</v>
      </c>
      <c r="AN79" s="2762">
        <v>1.359E-2</v>
      </c>
      <c r="AO79" s="2762">
        <v>65.069370000000006</v>
      </c>
      <c r="AP79" s="2762">
        <v>42.959470000000003</v>
      </c>
      <c r="AQ79" s="2762">
        <v>43.134529999999998</v>
      </c>
    </row>
    <row r="80" spans="1:43">
      <c r="A80">
        <v>3313</v>
      </c>
      <c r="B80">
        <v>2</v>
      </c>
      <c r="C80">
        <v>28208</v>
      </c>
      <c r="D80">
        <v>2</v>
      </c>
      <c r="E80" s="97" t="s">
        <v>193</v>
      </c>
      <c r="F80" s="1347">
        <v>14511</v>
      </c>
      <c r="G80" s="1347">
        <v>553</v>
      </c>
      <c r="H80" s="1347">
        <v>603</v>
      </c>
      <c r="I80" s="1347">
        <v>551</v>
      </c>
      <c r="J80" s="1347">
        <v>724</v>
      </c>
      <c r="K80" s="1347">
        <v>626</v>
      </c>
      <c r="L80" s="1347">
        <v>729</v>
      </c>
      <c r="M80" s="1347">
        <v>775</v>
      </c>
      <c r="N80" s="1347">
        <v>880</v>
      </c>
      <c r="O80" s="1347">
        <v>1038</v>
      </c>
      <c r="P80" s="1347">
        <v>863</v>
      </c>
      <c r="Q80" s="1347">
        <v>844</v>
      </c>
      <c r="R80" s="1347">
        <v>827</v>
      </c>
      <c r="S80" s="1347">
        <v>1076</v>
      </c>
      <c r="T80" s="1347">
        <v>1444</v>
      </c>
      <c r="U80" s="1347">
        <v>1126</v>
      </c>
      <c r="V80" s="1347">
        <v>822</v>
      </c>
      <c r="W80" s="1347">
        <v>577</v>
      </c>
      <c r="X80" s="1347">
        <v>311</v>
      </c>
      <c r="Y80" s="1347">
        <v>121</v>
      </c>
      <c r="Z80" s="1347">
        <v>19</v>
      </c>
      <c r="AA80" s="1347">
        <v>2</v>
      </c>
      <c r="AB80" s="1347">
        <v>1707</v>
      </c>
      <c r="AC80" s="1347">
        <v>8382</v>
      </c>
      <c r="AD80">
        <v>4422</v>
      </c>
      <c r="AE80">
        <v>1852</v>
      </c>
      <c r="AF80">
        <v>453</v>
      </c>
      <c r="AG80">
        <v>9102</v>
      </c>
      <c r="AH80" s="2762">
        <v>11.763489999999999</v>
      </c>
      <c r="AI80" s="2762">
        <v>57.763080000000002</v>
      </c>
      <c r="AJ80" s="2762">
        <v>30.47343</v>
      </c>
      <c r="AK80" s="2762">
        <v>37.888500000000001</v>
      </c>
      <c r="AL80" s="2762">
        <v>12.762729999999999</v>
      </c>
      <c r="AM80" s="2762">
        <v>3.1217700000000002</v>
      </c>
      <c r="AN80" s="2762">
        <v>1.3780000000000001E-2</v>
      </c>
      <c r="AO80" s="2762">
        <v>62.724829999999997</v>
      </c>
      <c r="AP80" s="2762">
        <v>47.70722</v>
      </c>
      <c r="AQ80" s="2762">
        <v>49.308</v>
      </c>
    </row>
    <row r="81" spans="1:43">
      <c r="A81">
        <v>3314</v>
      </c>
      <c r="B81">
        <v>2</v>
      </c>
      <c r="C81">
        <v>28209</v>
      </c>
      <c r="D81">
        <v>2</v>
      </c>
      <c r="E81" s="97" t="s">
        <v>194</v>
      </c>
      <c r="F81" s="1347">
        <v>39494</v>
      </c>
      <c r="G81" s="1347">
        <v>1637</v>
      </c>
      <c r="H81" s="1347">
        <v>1790</v>
      </c>
      <c r="I81" s="1347">
        <v>2031</v>
      </c>
      <c r="J81" s="1347">
        <v>1888</v>
      </c>
      <c r="K81" s="1347">
        <v>1163</v>
      </c>
      <c r="L81" s="1347">
        <v>1714</v>
      </c>
      <c r="M81" s="1347">
        <v>2076</v>
      </c>
      <c r="N81" s="1347">
        <v>2392</v>
      </c>
      <c r="O81" s="1347">
        <v>2884</v>
      </c>
      <c r="P81" s="1347">
        <v>2503</v>
      </c>
      <c r="Q81" s="1347">
        <v>2507</v>
      </c>
      <c r="R81" s="1347">
        <v>2780</v>
      </c>
      <c r="S81" s="1347">
        <v>3025</v>
      </c>
      <c r="T81" s="1347">
        <v>3368</v>
      </c>
      <c r="U81" s="1347">
        <v>2464</v>
      </c>
      <c r="V81" s="1347">
        <v>2002</v>
      </c>
      <c r="W81" s="1347">
        <v>1732</v>
      </c>
      <c r="X81" s="1347">
        <v>1097</v>
      </c>
      <c r="Y81" s="1347">
        <v>357</v>
      </c>
      <c r="Z81" s="1347">
        <v>78</v>
      </c>
      <c r="AA81" s="1347">
        <v>6</v>
      </c>
      <c r="AB81" s="1347">
        <v>5458</v>
      </c>
      <c r="AC81" s="1347">
        <v>22932</v>
      </c>
      <c r="AD81">
        <v>11104</v>
      </c>
      <c r="AE81">
        <v>5272</v>
      </c>
      <c r="AF81">
        <v>1538</v>
      </c>
      <c r="AG81">
        <v>24412</v>
      </c>
      <c r="AH81" s="2762">
        <v>13.81982</v>
      </c>
      <c r="AI81" s="2762">
        <v>58.064520000000002</v>
      </c>
      <c r="AJ81" s="2762">
        <v>28.115659999999998</v>
      </c>
      <c r="AK81" s="2762">
        <v>35.77505</v>
      </c>
      <c r="AL81" s="2762">
        <v>13.34886</v>
      </c>
      <c r="AM81" s="2762">
        <v>3.8942600000000001</v>
      </c>
      <c r="AN81" s="2762">
        <v>1.519E-2</v>
      </c>
      <c r="AO81" s="2762">
        <v>61.811920000000001</v>
      </c>
      <c r="AP81" s="2762">
        <v>47.306829999999998</v>
      </c>
      <c r="AQ81" s="2762">
        <v>49.117330000000003</v>
      </c>
    </row>
    <row r="82" spans="1:43">
      <c r="A82">
        <v>3315</v>
      </c>
      <c r="B82">
        <v>2</v>
      </c>
      <c r="C82">
        <v>28210</v>
      </c>
      <c r="D82">
        <v>2</v>
      </c>
      <c r="E82" s="97" t="s">
        <v>26</v>
      </c>
      <c r="F82" s="1347">
        <v>131170</v>
      </c>
      <c r="G82" s="1347">
        <v>5881</v>
      </c>
      <c r="H82" s="1347">
        <v>6189</v>
      </c>
      <c r="I82" s="1347">
        <v>6752</v>
      </c>
      <c r="J82" s="1347">
        <v>7299</v>
      </c>
      <c r="K82" s="1347">
        <v>6297</v>
      </c>
      <c r="L82" s="1347">
        <v>7482</v>
      </c>
      <c r="M82" s="1347">
        <v>8128</v>
      </c>
      <c r="N82" s="1347">
        <v>9142</v>
      </c>
      <c r="O82" s="1347">
        <v>10978</v>
      </c>
      <c r="P82" s="1347">
        <v>9133</v>
      </c>
      <c r="Q82" s="1347">
        <v>7835</v>
      </c>
      <c r="R82" s="1347">
        <v>7249</v>
      </c>
      <c r="S82" s="1347">
        <v>8795</v>
      </c>
      <c r="T82" s="1347">
        <v>10022</v>
      </c>
      <c r="U82" s="1347">
        <v>8331</v>
      </c>
      <c r="V82" s="1347">
        <v>5761</v>
      </c>
      <c r="W82" s="1347">
        <v>3482</v>
      </c>
      <c r="X82" s="1347">
        <v>1802</v>
      </c>
      <c r="Y82" s="1347">
        <v>521</v>
      </c>
      <c r="Z82" s="1347">
        <v>82</v>
      </c>
      <c r="AA82" s="1347">
        <v>9</v>
      </c>
      <c r="AB82" s="1347">
        <v>18822</v>
      </c>
      <c r="AC82" s="1347">
        <v>82338</v>
      </c>
      <c r="AD82">
        <v>30010</v>
      </c>
      <c r="AE82">
        <v>11657</v>
      </c>
      <c r="AF82">
        <v>2414</v>
      </c>
      <c r="AG82">
        <v>85061</v>
      </c>
      <c r="AH82" s="2762">
        <v>14.349320000000001</v>
      </c>
      <c r="AI82" s="2762">
        <v>62.771979999999999</v>
      </c>
      <c r="AJ82" s="2762">
        <v>22.878710000000002</v>
      </c>
      <c r="AK82" s="2762">
        <v>29.583749999999998</v>
      </c>
      <c r="AL82" s="2762">
        <v>8.8869399999999992</v>
      </c>
      <c r="AM82" s="2762">
        <v>1.84036</v>
      </c>
      <c r="AN82" s="2762">
        <v>6.8599999999999998E-3</v>
      </c>
      <c r="AO82" s="2762">
        <v>64.847909999999999</v>
      </c>
      <c r="AP82" s="2762">
        <v>43.705309999999997</v>
      </c>
      <c r="AQ82" s="2762">
        <v>43.794719999999998</v>
      </c>
    </row>
    <row r="83" spans="1:43">
      <c r="A83">
        <v>3316</v>
      </c>
      <c r="B83">
        <v>2</v>
      </c>
      <c r="C83">
        <v>28212</v>
      </c>
      <c r="D83">
        <v>2</v>
      </c>
      <c r="E83" s="97" t="s">
        <v>195</v>
      </c>
      <c r="F83" s="1347">
        <v>23331</v>
      </c>
      <c r="G83" s="1347">
        <v>929</v>
      </c>
      <c r="H83" s="1347">
        <v>1058</v>
      </c>
      <c r="I83" s="1347">
        <v>1193</v>
      </c>
      <c r="J83" s="1347">
        <v>1272</v>
      </c>
      <c r="K83" s="1347">
        <v>975</v>
      </c>
      <c r="L83" s="1347">
        <v>1203</v>
      </c>
      <c r="M83" s="1347">
        <v>1229</v>
      </c>
      <c r="N83" s="1347">
        <v>1422</v>
      </c>
      <c r="O83" s="1347">
        <v>1651</v>
      </c>
      <c r="P83" s="1347">
        <v>1552</v>
      </c>
      <c r="Q83" s="1347">
        <v>1422</v>
      </c>
      <c r="R83" s="1347">
        <v>1434</v>
      </c>
      <c r="S83" s="1347">
        <v>1708</v>
      </c>
      <c r="T83" s="1347">
        <v>2003</v>
      </c>
      <c r="U83" s="1347">
        <v>1520</v>
      </c>
      <c r="V83" s="1347">
        <v>1215</v>
      </c>
      <c r="W83" s="1347">
        <v>880</v>
      </c>
      <c r="X83" s="1347">
        <v>498</v>
      </c>
      <c r="Y83" s="1347">
        <v>137</v>
      </c>
      <c r="Z83" s="1347">
        <v>25</v>
      </c>
      <c r="AA83" s="1347">
        <v>5</v>
      </c>
      <c r="AB83" s="1347">
        <v>3180</v>
      </c>
      <c r="AC83" s="1347">
        <v>13868</v>
      </c>
      <c r="AD83">
        <v>6283</v>
      </c>
      <c r="AE83">
        <v>2760</v>
      </c>
      <c r="AF83">
        <v>665</v>
      </c>
      <c r="AG83">
        <v>14599</v>
      </c>
      <c r="AH83" s="2762">
        <v>13.62993</v>
      </c>
      <c r="AI83" s="2762">
        <v>59.44023</v>
      </c>
      <c r="AJ83" s="2762">
        <v>26.929839999999999</v>
      </c>
      <c r="AK83" s="2762">
        <v>34.250570000000003</v>
      </c>
      <c r="AL83" s="2762">
        <v>11.829750000000001</v>
      </c>
      <c r="AM83" s="2762">
        <v>2.8502900000000002</v>
      </c>
      <c r="AN83" s="2762">
        <v>2.1430000000000001E-2</v>
      </c>
      <c r="AO83" s="2762">
        <v>62.573399999999999</v>
      </c>
      <c r="AP83" s="2762">
        <v>46.06183</v>
      </c>
      <c r="AQ83" s="2762">
        <v>47.292279999999998</v>
      </c>
    </row>
    <row r="84" spans="1:43">
      <c r="A84">
        <v>3317</v>
      </c>
      <c r="B84">
        <v>2</v>
      </c>
      <c r="C84">
        <v>28213</v>
      </c>
      <c r="D84">
        <v>2</v>
      </c>
      <c r="E84" s="97" t="s">
        <v>196</v>
      </c>
      <c r="F84" s="1347">
        <v>19512</v>
      </c>
      <c r="G84" s="1347">
        <v>827</v>
      </c>
      <c r="H84" s="1347">
        <v>899</v>
      </c>
      <c r="I84" s="1347">
        <v>989</v>
      </c>
      <c r="J84" s="1347">
        <v>1037</v>
      </c>
      <c r="K84" s="1347">
        <v>726</v>
      </c>
      <c r="L84" s="1347">
        <v>910</v>
      </c>
      <c r="M84" s="1347">
        <v>1017</v>
      </c>
      <c r="N84" s="1347">
        <v>1188</v>
      </c>
      <c r="O84" s="1347">
        <v>1421</v>
      </c>
      <c r="P84" s="1347">
        <v>1306</v>
      </c>
      <c r="Q84" s="1347">
        <v>1288</v>
      </c>
      <c r="R84" s="1347">
        <v>1204</v>
      </c>
      <c r="S84" s="1347">
        <v>1345</v>
      </c>
      <c r="T84" s="1347">
        <v>1611</v>
      </c>
      <c r="U84" s="1347">
        <v>1268</v>
      </c>
      <c r="V84" s="1347">
        <v>1080</v>
      </c>
      <c r="W84" s="1347">
        <v>814</v>
      </c>
      <c r="X84" s="1347">
        <v>431</v>
      </c>
      <c r="Y84" s="1347">
        <v>115</v>
      </c>
      <c r="Z84" s="1347">
        <v>30</v>
      </c>
      <c r="AA84" s="1347">
        <v>6</v>
      </c>
      <c r="AB84" s="1347">
        <v>2715</v>
      </c>
      <c r="AC84" s="1347">
        <v>11442</v>
      </c>
      <c r="AD84">
        <v>5355</v>
      </c>
      <c r="AE84">
        <v>2476</v>
      </c>
      <c r="AF84">
        <v>582</v>
      </c>
      <c r="AG84">
        <v>12016</v>
      </c>
      <c r="AH84" s="2762">
        <v>13.91451</v>
      </c>
      <c r="AI84" s="2762">
        <v>58.640839999999997</v>
      </c>
      <c r="AJ84" s="2762">
        <v>27.444649999999999</v>
      </c>
      <c r="AK84" s="2762">
        <v>34.33784</v>
      </c>
      <c r="AL84" s="2762">
        <v>12.689629999999999</v>
      </c>
      <c r="AM84" s="2762">
        <v>2.98278</v>
      </c>
      <c r="AN84" s="2762">
        <v>3.075E-2</v>
      </c>
      <c r="AO84" s="2762">
        <v>61.582619999999999</v>
      </c>
      <c r="AP84" s="2762">
        <v>46.372950000000003</v>
      </c>
      <c r="AQ84" s="2762">
        <v>47.742190000000001</v>
      </c>
    </row>
    <row r="85" spans="1:43">
      <c r="A85">
        <v>3318</v>
      </c>
      <c r="B85">
        <v>2</v>
      </c>
      <c r="C85">
        <v>28214</v>
      </c>
      <c r="D85">
        <v>2</v>
      </c>
      <c r="E85" s="97" t="s">
        <v>197</v>
      </c>
      <c r="F85" s="1347">
        <v>104215</v>
      </c>
      <c r="G85" s="1347">
        <v>4524</v>
      </c>
      <c r="H85" s="1347">
        <v>5084</v>
      </c>
      <c r="I85" s="1347">
        <v>5468</v>
      </c>
      <c r="J85" s="1347">
        <v>5382</v>
      </c>
      <c r="K85" s="1347">
        <v>4432</v>
      </c>
      <c r="L85" s="1347">
        <v>4060</v>
      </c>
      <c r="M85" s="1347">
        <v>5024</v>
      </c>
      <c r="N85" s="1347">
        <v>6613</v>
      </c>
      <c r="O85" s="1347">
        <v>9053</v>
      </c>
      <c r="P85" s="1347">
        <v>8344</v>
      </c>
      <c r="Q85" s="1347">
        <v>7062</v>
      </c>
      <c r="R85" s="1347">
        <v>6042</v>
      </c>
      <c r="S85" s="1347">
        <v>6475</v>
      </c>
      <c r="T85" s="1347">
        <v>8359</v>
      </c>
      <c r="U85" s="1347">
        <v>6790</v>
      </c>
      <c r="V85" s="1347">
        <v>5316</v>
      </c>
      <c r="W85" s="1347">
        <v>3632</v>
      </c>
      <c r="X85" s="1347">
        <v>1865</v>
      </c>
      <c r="Y85" s="1347">
        <v>569</v>
      </c>
      <c r="Z85" s="1347">
        <v>104</v>
      </c>
      <c r="AA85" s="1347">
        <v>17</v>
      </c>
      <c r="AB85" s="1347">
        <v>15076</v>
      </c>
      <c r="AC85" s="1347">
        <v>62487</v>
      </c>
      <c r="AD85">
        <v>26652</v>
      </c>
      <c r="AE85">
        <v>11503</v>
      </c>
      <c r="AF85">
        <v>2555</v>
      </c>
      <c r="AG85">
        <v>65464</v>
      </c>
      <c r="AH85" s="2762">
        <v>14.46625</v>
      </c>
      <c r="AI85" s="2762">
        <v>59.959699999999998</v>
      </c>
      <c r="AJ85" s="2762">
        <v>25.57405</v>
      </c>
      <c r="AK85" s="2762">
        <v>31.78717</v>
      </c>
      <c r="AL85" s="2762">
        <v>11.03776</v>
      </c>
      <c r="AM85" s="2762">
        <v>2.45166</v>
      </c>
      <c r="AN85" s="2762">
        <v>1.6310000000000002E-2</v>
      </c>
      <c r="AO85" s="2762">
        <v>62.816290000000002</v>
      </c>
      <c r="AP85" s="2762">
        <v>45.405990000000003</v>
      </c>
      <c r="AQ85" s="2762">
        <v>46.394190000000002</v>
      </c>
    </row>
    <row r="86" spans="1:43">
      <c r="A86">
        <v>3319</v>
      </c>
      <c r="B86">
        <v>2</v>
      </c>
      <c r="C86">
        <v>28215</v>
      </c>
      <c r="D86">
        <v>2</v>
      </c>
      <c r="E86" s="97" t="s">
        <v>198</v>
      </c>
      <c r="F86" s="1347">
        <v>37061</v>
      </c>
      <c r="G86" s="1347">
        <v>1301</v>
      </c>
      <c r="H86" s="1347">
        <v>1527</v>
      </c>
      <c r="I86" s="1347">
        <v>1771</v>
      </c>
      <c r="J86" s="1347">
        <v>1880</v>
      </c>
      <c r="K86" s="1347">
        <v>1537</v>
      </c>
      <c r="L86" s="1347">
        <v>1592</v>
      </c>
      <c r="M86" s="1347">
        <v>1857</v>
      </c>
      <c r="N86" s="1347">
        <v>2220</v>
      </c>
      <c r="O86" s="1347">
        <v>2757</v>
      </c>
      <c r="P86" s="1347">
        <v>2308</v>
      </c>
      <c r="Q86" s="1347">
        <v>2201</v>
      </c>
      <c r="R86" s="1347">
        <v>2277</v>
      </c>
      <c r="S86" s="1347">
        <v>2871</v>
      </c>
      <c r="T86" s="1347">
        <v>3411</v>
      </c>
      <c r="U86" s="1347">
        <v>2943</v>
      </c>
      <c r="V86" s="1347">
        <v>2142</v>
      </c>
      <c r="W86" s="1347">
        <v>1401</v>
      </c>
      <c r="X86" s="1347">
        <v>757</v>
      </c>
      <c r="Y86" s="1347">
        <v>257</v>
      </c>
      <c r="Z86" s="1347">
        <v>45</v>
      </c>
      <c r="AA86" s="1347">
        <v>6</v>
      </c>
      <c r="AB86" s="1347">
        <v>4599</v>
      </c>
      <c r="AC86" s="1347">
        <v>21500</v>
      </c>
      <c r="AD86">
        <v>10962</v>
      </c>
      <c r="AE86">
        <v>4608</v>
      </c>
      <c r="AF86">
        <v>1065</v>
      </c>
      <c r="AG86">
        <v>23031</v>
      </c>
      <c r="AH86" s="2762">
        <v>12.409269999999999</v>
      </c>
      <c r="AI86" s="2762">
        <v>58.01247</v>
      </c>
      <c r="AJ86" s="2762">
        <v>29.57826</v>
      </c>
      <c r="AK86" s="2762">
        <v>37.324950000000001</v>
      </c>
      <c r="AL86" s="2762">
        <v>12.43356</v>
      </c>
      <c r="AM86" s="2762">
        <v>2.87364</v>
      </c>
      <c r="AN86" s="2762">
        <v>1.619E-2</v>
      </c>
      <c r="AO86" s="2762">
        <v>62.14349</v>
      </c>
      <c r="AP86" s="2762">
        <v>47.601700000000001</v>
      </c>
      <c r="AQ86" s="2762">
        <v>49.420839999999998</v>
      </c>
    </row>
    <row r="87" spans="1:43">
      <c r="A87">
        <v>3320</v>
      </c>
      <c r="B87">
        <v>2</v>
      </c>
      <c r="C87">
        <v>28216</v>
      </c>
      <c r="D87">
        <v>2</v>
      </c>
      <c r="E87" s="97" t="s">
        <v>199</v>
      </c>
      <c r="F87" s="1347">
        <v>44397</v>
      </c>
      <c r="G87" s="1347">
        <v>1844</v>
      </c>
      <c r="H87" s="1347">
        <v>2057</v>
      </c>
      <c r="I87" s="1347">
        <v>2287</v>
      </c>
      <c r="J87" s="1347">
        <v>2409</v>
      </c>
      <c r="K87" s="1347">
        <v>2363</v>
      </c>
      <c r="L87" s="1347">
        <v>2684</v>
      </c>
      <c r="M87" s="1347">
        <v>2616</v>
      </c>
      <c r="N87" s="1347">
        <v>2865</v>
      </c>
      <c r="O87" s="1347">
        <v>3575</v>
      </c>
      <c r="P87" s="1347">
        <v>2912</v>
      </c>
      <c r="Q87" s="1347">
        <v>2620</v>
      </c>
      <c r="R87" s="1347">
        <v>2419</v>
      </c>
      <c r="S87" s="1347">
        <v>3101</v>
      </c>
      <c r="T87" s="1347">
        <v>3727</v>
      </c>
      <c r="U87" s="1347">
        <v>2958</v>
      </c>
      <c r="V87" s="1347">
        <v>1956</v>
      </c>
      <c r="W87" s="1347">
        <v>1240</v>
      </c>
      <c r="X87" s="1347">
        <v>591</v>
      </c>
      <c r="Y87" s="1347">
        <v>143</v>
      </c>
      <c r="Z87" s="1347">
        <v>27</v>
      </c>
      <c r="AA87" s="1347">
        <v>3</v>
      </c>
      <c r="AB87" s="1347">
        <v>6188</v>
      </c>
      <c r="AC87" s="1347">
        <v>27564</v>
      </c>
      <c r="AD87">
        <v>10645</v>
      </c>
      <c r="AE87">
        <v>3960</v>
      </c>
      <c r="AF87">
        <v>764</v>
      </c>
      <c r="AG87">
        <v>28882</v>
      </c>
      <c r="AH87" s="2762">
        <v>13.93788</v>
      </c>
      <c r="AI87" s="2762">
        <v>62.085279999999997</v>
      </c>
      <c r="AJ87" s="2762">
        <v>23.976849999999999</v>
      </c>
      <c r="AK87" s="2762">
        <v>30.961549999999999</v>
      </c>
      <c r="AL87" s="2762">
        <v>8.9195200000000003</v>
      </c>
      <c r="AM87" s="2762">
        <v>1.7208399999999999</v>
      </c>
      <c r="AN87" s="2762">
        <v>6.7600000000000004E-3</v>
      </c>
      <c r="AO87" s="2762">
        <v>65.05395</v>
      </c>
      <c r="AP87" s="2762">
        <v>44.098509999999997</v>
      </c>
      <c r="AQ87" s="2762">
        <v>44.277380000000001</v>
      </c>
    </row>
    <row r="88" spans="1:43">
      <c r="A88">
        <v>3321</v>
      </c>
      <c r="B88">
        <v>2</v>
      </c>
      <c r="C88">
        <v>28217</v>
      </c>
      <c r="D88">
        <v>2</v>
      </c>
      <c r="E88" s="97" t="s">
        <v>200</v>
      </c>
      <c r="F88" s="1347">
        <v>73882</v>
      </c>
      <c r="G88" s="1347">
        <v>3038</v>
      </c>
      <c r="H88" s="1347">
        <v>3494</v>
      </c>
      <c r="I88" s="1347">
        <v>3883</v>
      </c>
      <c r="J88" s="1347">
        <v>4022</v>
      </c>
      <c r="K88" s="1347">
        <v>3017</v>
      </c>
      <c r="L88" s="1347">
        <v>2952</v>
      </c>
      <c r="M88" s="1347">
        <v>3599</v>
      </c>
      <c r="N88" s="1347">
        <v>4371</v>
      </c>
      <c r="O88" s="1347">
        <v>6228</v>
      </c>
      <c r="P88" s="1347">
        <v>5634</v>
      </c>
      <c r="Q88" s="1347">
        <v>4635</v>
      </c>
      <c r="R88" s="1347">
        <v>3729</v>
      </c>
      <c r="S88" s="1347">
        <v>4413</v>
      </c>
      <c r="T88" s="1347">
        <v>5758</v>
      </c>
      <c r="U88" s="1347">
        <v>5502</v>
      </c>
      <c r="V88" s="1347">
        <v>4739</v>
      </c>
      <c r="W88" s="1347">
        <v>2968</v>
      </c>
      <c r="X88" s="1347">
        <v>1415</v>
      </c>
      <c r="Y88" s="1347">
        <v>424</v>
      </c>
      <c r="Z88" s="1347">
        <v>57</v>
      </c>
      <c r="AA88" s="1347">
        <v>4</v>
      </c>
      <c r="AB88" s="1347">
        <v>10415</v>
      </c>
      <c r="AC88" s="1347">
        <v>42600</v>
      </c>
      <c r="AD88">
        <v>20867</v>
      </c>
      <c r="AE88">
        <v>9607</v>
      </c>
      <c r="AF88">
        <v>1900</v>
      </c>
      <c r="AG88">
        <v>44336</v>
      </c>
      <c r="AH88" s="2762">
        <v>14.0968</v>
      </c>
      <c r="AI88" s="2762">
        <v>57.659509999999997</v>
      </c>
      <c r="AJ88" s="2762">
        <v>28.243690000000001</v>
      </c>
      <c r="AK88" s="2762">
        <v>34.216720000000002</v>
      </c>
      <c r="AL88" s="2762">
        <v>13.003170000000001</v>
      </c>
      <c r="AM88" s="2762">
        <v>2.5716700000000001</v>
      </c>
      <c r="AN88" s="2762">
        <v>5.4099999999999999E-3</v>
      </c>
      <c r="AO88" s="2762">
        <v>60.0092</v>
      </c>
      <c r="AP88" s="2762">
        <v>46.227119999999999</v>
      </c>
      <c r="AQ88" s="2762">
        <v>46.885019999999997</v>
      </c>
    </row>
    <row r="89" spans="1:43">
      <c r="A89">
        <v>3322</v>
      </c>
      <c r="B89">
        <v>2</v>
      </c>
      <c r="C89">
        <v>28218</v>
      </c>
      <c r="D89">
        <v>2</v>
      </c>
      <c r="E89" s="97" t="s">
        <v>201</v>
      </c>
      <c r="F89" s="1347">
        <v>23730</v>
      </c>
      <c r="G89" s="1347">
        <v>1070</v>
      </c>
      <c r="H89" s="1347">
        <v>1251</v>
      </c>
      <c r="I89" s="1347">
        <v>1340</v>
      </c>
      <c r="J89" s="1347">
        <v>1297</v>
      </c>
      <c r="K89" s="1347">
        <v>1116</v>
      </c>
      <c r="L89" s="1347">
        <v>1220</v>
      </c>
      <c r="M89" s="1347">
        <v>1309</v>
      </c>
      <c r="N89" s="1347">
        <v>1564</v>
      </c>
      <c r="O89" s="1347">
        <v>1884</v>
      </c>
      <c r="P89" s="1347">
        <v>1580</v>
      </c>
      <c r="Q89" s="1347">
        <v>1446</v>
      </c>
      <c r="R89" s="1347">
        <v>1406</v>
      </c>
      <c r="S89" s="1347">
        <v>1649</v>
      </c>
      <c r="T89" s="1347">
        <v>1841</v>
      </c>
      <c r="U89" s="1347">
        <v>1401</v>
      </c>
      <c r="V89" s="1347">
        <v>1038</v>
      </c>
      <c r="W89" s="1347">
        <v>766</v>
      </c>
      <c r="X89" s="1347">
        <v>388</v>
      </c>
      <c r="Y89" s="1347">
        <v>140</v>
      </c>
      <c r="Z89" s="1347">
        <v>22</v>
      </c>
      <c r="AA89" s="1347">
        <v>2</v>
      </c>
      <c r="AB89" s="1347">
        <v>3661</v>
      </c>
      <c r="AC89" s="1347">
        <v>14471</v>
      </c>
      <c r="AD89">
        <v>5598</v>
      </c>
      <c r="AE89">
        <v>2356</v>
      </c>
      <c r="AF89">
        <v>552</v>
      </c>
      <c r="AG89">
        <v>15015</v>
      </c>
      <c r="AH89" s="2762">
        <v>15.42773</v>
      </c>
      <c r="AI89" s="2762">
        <v>60.981879999999997</v>
      </c>
      <c r="AJ89" s="2762">
        <v>23.590389999999999</v>
      </c>
      <c r="AK89" s="2762">
        <v>30.539400000000001</v>
      </c>
      <c r="AL89" s="2762">
        <v>9.9283599999999996</v>
      </c>
      <c r="AM89" s="2762">
        <v>2.3261699999999998</v>
      </c>
      <c r="AN89" s="2762">
        <v>8.43E-3</v>
      </c>
      <c r="AO89" s="2762">
        <v>63.274340000000002</v>
      </c>
      <c r="AP89" s="2762">
        <v>44.00291</v>
      </c>
      <c r="AQ89" s="2762">
        <v>44.459299999999999</v>
      </c>
    </row>
    <row r="90" spans="1:43">
      <c r="A90">
        <v>3323</v>
      </c>
      <c r="B90">
        <v>2</v>
      </c>
      <c r="C90">
        <v>28219</v>
      </c>
      <c r="D90">
        <v>2</v>
      </c>
      <c r="E90" s="97" t="s">
        <v>202</v>
      </c>
      <c r="F90" s="1347">
        <v>54184</v>
      </c>
      <c r="G90" s="1347">
        <v>2265</v>
      </c>
      <c r="H90" s="1347">
        <v>2563</v>
      </c>
      <c r="I90" s="1347">
        <v>2735</v>
      </c>
      <c r="J90" s="1347">
        <v>3383</v>
      </c>
      <c r="K90" s="1347">
        <v>3424</v>
      </c>
      <c r="L90" s="1347">
        <v>2978</v>
      </c>
      <c r="M90" s="1347">
        <v>2875</v>
      </c>
      <c r="N90" s="1347">
        <v>3076</v>
      </c>
      <c r="O90" s="1347">
        <v>3485</v>
      </c>
      <c r="P90" s="1347">
        <v>3544</v>
      </c>
      <c r="Q90" s="1347">
        <v>4218</v>
      </c>
      <c r="R90" s="1347">
        <v>4290</v>
      </c>
      <c r="S90" s="1347">
        <v>4492</v>
      </c>
      <c r="T90" s="1347">
        <v>4186</v>
      </c>
      <c r="U90" s="1347">
        <v>2620</v>
      </c>
      <c r="V90" s="1347">
        <v>1772</v>
      </c>
      <c r="W90" s="1347">
        <v>1313</v>
      </c>
      <c r="X90" s="1347">
        <v>697</v>
      </c>
      <c r="Y90" s="1347">
        <v>239</v>
      </c>
      <c r="Z90" s="1347">
        <v>26</v>
      </c>
      <c r="AA90" s="1347">
        <v>3</v>
      </c>
      <c r="AB90" s="1347">
        <v>7563</v>
      </c>
      <c r="AC90" s="1347">
        <v>35765</v>
      </c>
      <c r="AD90">
        <v>10856</v>
      </c>
      <c r="AE90">
        <v>4050</v>
      </c>
      <c r="AF90">
        <v>965</v>
      </c>
      <c r="AG90">
        <v>36568</v>
      </c>
      <c r="AH90" s="2762">
        <v>13.957990000000001</v>
      </c>
      <c r="AI90" s="2762">
        <v>66.006569999999996</v>
      </c>
      <c r="AJ90" s="2762">
        <v>20.035430000000002</v>
      </c>
      <c r="AK90" s="2762">
        <v>28.325710000000001</v>
      </c>
      <c r="AL90" s="2762">
        <v>7.4745299999999997</v>
      </c>
      <c r="AM90" s="2762">
        <v>1.7809699999999999</v>
      </c>
      <c r="AN90" s="2762">
        <v>5.5399999999999998E-3</v>
      </c>
      <c r="AO90" s="2762">
        <v>67.488560000000007</v>
      </c>
      <c r="AP90" s="2762">
        <v>43.447569999999999</v>
      </c>
      <c r="AQ90" s="2762">
        <v>45.433799999999998</v>
      </c>
    </row>
    <row r="91" spans="1:43">
      <c r="A91">
        <v>3324</v>
      </c>
      <c r="B91">
        <v>2</v>
      </c>
      <c r="C91">
        <v>28220</v>
      </c>
      <c r="D91">
        <v>2</v>
      </c>
      <c r="E91" s="97" t="s">
        <v>203</v>
      </c>
      <c r="F91" s="1347">
        <v>21653</v>
      </c>
      <c r="G91" s="1347">
        <v>719</v>
      </c>
      <c r="H91" s="1347">
        <v>851</v>
      </c>
      <c r="I91" s="1347">
        <v>1052</v>
      </c>
      <c r="J91" s="1347">
        <v>1187</v>
      </c>
      <c r="K91" s="1347">
        <v>949</v>
      </c>
      <c r="L91" s="1347">
        <v>1043</v>
      </c>
      <c r="M91" s="1347">
        <v>1179</v>
      </c>
      <c r="N91" s="1347">
        <v>1243</v>
      </c>
      <c r="O91" s="1347">
        <v>1529</v>
      </c>
      <c r="P91" s="1347">
        <v>1345</v>
      </c>
      <c r="Q91" s="1347">
        <v>1411</v>
      </c>
      <c r="R91" s="1347">
        <v>1495</v>
      </c>
      <c r="S91" s="1347">
        <v>1722</v>
      </c>
      <c r="T91" s="1347">
        <v>1946</v>
      </c>
      <c r="U91" s="1347">
        <v>1411</v>
      </c>
      <c r="V91" s="1347">
        <v>1008</v>
      </c>
      <c r="W91" s="1347">
        <v>825</v>
      </c>
      <c r="X91" s="1347">
        <v>527</v>
      </c>
      <c r="Y91" s="1347">
        <v>173</v>
      </c>
      <c r="Z91" s="1347">
        <v>32</v>
      </c>
      <c r="AA91" s="1347">
        <v>6</v>
      </c>
      <c r="AB91" s="1347">
        <v>2622</v>
      </c>
      <c r="AC91" s="1347">
        <v>13103</v>
      </c>
      <c r="AD91">
        <v>5928</v>
      </c>
      <c r="AE91">
        <v>2571</v>
      </c>
      <c r="AF91">
        <v>738</v>
      </c>
      <c r="AG91">
        <v>13862</v>
      </c>
      <c r="AH91" s="2762">
        <v>12.10918</v>
      </c>
      <c r="AI91" s="2762">
        <v>60.513550000000002</v>
      </c>
      <c r="AJ91" s="2762">
        <v>27.377269999999999</v>
      </c>
      <c r="AK91" s="2762">
        <v>35.329979999999999</v>
      </c>
      <c r="AL91" s="2762">
        <v>11.87364</v>
      </c>
      <c r="AM91" s="2762">
        <v>3.4083000000000001</v>
      </c>
      <c r="AN91" s="2762">
        <v>2.7709999999999999E-2</v>
      </c>
      <c r="AO91" s="2762">
        <v>64.018839999999997</v>
      </c>
      <c r="AP91" s="2762">
        <v>47.058210000000003</v>
      </c>
      <c r="AQ91" s="2762">
        <v>48.8322</v>
      </c>
    </row>
    <row r="92" spans="1:43">
      <c r="A92">
        <v>3325</v>
      </c>
      <c r="B92">
        <v>2</v>
      </c>
      <c r="C92">
        <v>28221</v>
      </c>
      <c r="D92">
        <v>2</v>
      </c>
      <c r="E92" s="97" t="s">
        <v>387</v>
      </c>
      <c r="F92" s="1347">
        <v>19760</v>
      </c>
      <c r="G92" s="1347">
        <v>782</v>
      </c>
      <c r="H92" s="1347">
        <v>824</v>
      </c>
      <c r="I92" s="1347">
        <v>927</v>
      </c>
      <c r="J92" s="1347">
        <v>944</v>
      </c>
      <c r="K92" s="1347">
        <v>782</v>
      </c>
      <c r="L92" s="1347">
        <v>862</v>
      </c>
      <c r="M92" s="1347">
        <v>1009</v>
      </c>
      <c r="N92" s="1347">
        <v>1104</v>
      </c>
      <c r="O92" s="1347">
        <v>1313</v>
      </c>
      <c r="P92" s="1347">
        <v>1135</v>
      </c>
      <c r="Q92" s="1347">
        <v>1225</v>
      </c>
      <c r="R92" s="1347">
        <v>1400</v>
      </c>
      <c r="S92" s="1347">
        <v>1680</v>
      </c>
      <c r="T92" s="1347">
        <v>1826</v>
      </c>
      <c r="U92" s="1347">
        <v>1249</v>
      </c>
      <c r="V92" s="1347">
        <v>1025</v>
      </c>
      <c r="W92" s="1347">
        <v>889</v>
      </c>
      <c r="X92" s="1347">
        <v>584</v>
      </c>
      <c r="Y92" s="1347">
        <v>171</v>
      </c>
      <c r="Z92" s="1347">
        <v>26</v>
      </c>
      <c r="AA92" s="1347">
        <v>3</v>
      </c>
      <c r="AB92" s="1347">
        <v>2533</v>
      </c>
      <c r="AC92" s="1347">
        <v>11454</v>
      </c>
      <c r="AD92">
        <v>5773</v>
      </c>
      <c r="AE92">
        <v>2698</v>
      </c>
      <c r="AF92">
        <v>784</v>
      </c>
      <c r="AG92">
        <v>12336</v>
      </c>
      <c r="AH92" s="2762">
        <v>12.81883</v>
      </c>
      <c r="AI92" s="2762">
        <v>57.965589999999999</v>
      </c>
      <c r="AJ92" s="2762">
        <v>29.215589999999999</v>
      </c>
      <c r="AK92" s="2762">
        <v>37.717610000000001</v>
      </c>
      <c r="AL92" s="2762">
        <v>13.65385</v>
      </c>
      <c r="AM92" s="2762">
        <v>3.9676100000000001</v>
      </c>
      <c r="AN92" s="2762">
        <v>1.5180000000000001E-2</v>
      </c>
      <c r="AO92" s="2762">
        <v>62.42915</v>
      </c>
      <c r="AP92" s="2762">
        <v>47.917560000000002</v>
      </c>
      <c r="AQ92" s="2762">
        <v>50.811480000000003</v>
      </c>
    </row>
    <row r="93" spans="1:43">
      <c r="A93">
        <v>3326</v>
      </c>
      <c r="B93">
        <v>2</v>
      </c>
      <c r="C93">
        <v>28222</v>
      </c>
      <c r="D93">
        <v>2</v>
      </c>
      <c r="E93" s="97" t="s">
        <v>27</v>
      </c>
      <c r="F93" s="1347">
        <v>11694</v>
      </c>
      <c r="G93" s="1347">
        <v>425</v>
      </c>
      <c r="H93" s="1347">
        <v>491</v>
      </c>
      <c r="I93" s="1347">
        <v>562</v>
      </c>
      <c r="J93" s="1347">
        <v>526</v>
      </c>
      <c r="K93" s="1347">
        <v>301</v>
      </c>
      <c r="L93" s="1347">
        <v>453</v>
      </c>
      <c r="M93" s="1347">
        <v>546</v>
      </c>
      <c r="N93" s="1347">
        <v>638</v>
      </c>
      <c r="O93" s="1347">
        <v>734</v>
      </c>
      <c r="P93" s="1347">
        <v>645</v>
      </c>
      <c r="Q93" s="1347">
        <v>705</v>
      </c>
      <c r="R93" s="1347">
        <v>911</v>
      </c>
      <c r="S93" s="1347">
        <v>988</v>
      </c>
      <c r="T93" s="1347">
        <v>1062</v>
      </c>
      <c r="U93" s="1347">
        <v>862</v>
      </c>
      <c r="V93" s="1347">
        <v>614</v>
      </c>
      <c r="W93" s="1347">
        <v>614</v>
      </c>
      <c r="X93" s="1347">
        <v>439</v>
      </c>
      <c r="Y93" s="1347">
        <v>146</v>
      </c>
      <c r="Z93" s="1347">
        <v>27</v>
      </c>
      <c r="AA93" s="1347">
        <v>5</v>
      </c>
      <c r="AB93" s="1347">
        <v>1478</v>
      </c>
      <c r="AC93" s="1347">
        <v>6447</v>
      </c>
      <c r="AD93">
        <v>3769</v>
      </c>
      <c r="AE93">
        <v>1845</v>
      </c>
      <c r="AF93">
        <v>617</v>
      </c>
      <c r="AG93">
        <v>6983</v>
      </c>
      <c r="AH93" s="2762">
        <v>12.638960000000001</v>
      </c>
      <c r="AI93" s="2762">
        <v>55.130839999999999</v>
      </c>
      <c r="AJ93" s="2762">
        <v>32.230200000000004</v>
      </c>
      <c r="AK93" s="2762">
        <v>40.678980000000003</v>
      </c>
      <c r="AL93" s="2762">
        <v>15.77732</v>
      </c>
      <c r="AM93" s="2762">
        <v>5.2762099999999998</v>
      </c>
      <c r="AN93" s="2762">
        <v>4.2759999999999999E-2</v>
      </c>
      <c r="AO93" s="2762">
        <v>59.714379999999998</v>
      </c>
      <c r="AP93" s="2762">
        <v>49.792029999999997</v>
      </c>
      <c r="AQ93" s="2762">
        <v>53.810130000000001</v>
      </c>
    </row>
    <row r="94" spans="1:43">
      <c r="A94">
        <v>3327</v>
      </c>
      <c r="B94">
        <v>2</v>
      </c>
      <c r="C94">
        <v>28223</v>
      </c>
      <c r="D94">
        <v>2</v>
      </c>
      <c r="E94" s="97" t="s">
        <v>28</v>
      </c>
      <c r="F94" s="1347">
        <v>30793</v>
      </c>
      <c r="G94" s="1347">
        <v>1273</v>
      </c>
      <c r="H94" s="1347">
        <v>1355</v>
      </c>
      <c r="I94" s="1347">
        <v>1641</v>
      </c>
      <c r="J94" s="1347">
        <v>1465</v>
      </c>
      <c r="K94" s="1347">
        <v>1093</v>
      </c>
      <c r="L94" s="1347">
        <v>1436</v>
      </c>
      <c r="M94" s="1347">
        <v>1586</v>
      </c>
      <c r="N94" s="1347">
        <v>1920</v>
      </c>
      <c r="O94" s="1347">
        <v>2019</v>
      </c>
      <c r="P94" s="1347">
        <v>1773</v>
      </c>
      <c r="Q94" s="1347">
        <v>1800</v>
      </c>
      <c r="R94" s="1347">
        <v>2078</v>
      </c>
      <c r="S94" s="1347">
        <v>2408</v>
      </c>
      <c r="T94" s="1347">
        <v>2729</v>
      </c>
      <c r="U94" s="1347">
        <v>2028</v>
      </c>
      <c r="V94" s="1347">
        <v>1591</v>
      </c>
      <c r="W94" s="1347">
        <v>1350</v>
      </c>
      <c r="X94" s="1347">
        <v>871</v>
      </c>
      <c r="Y94" s="1347">
        <v>314</v>
      </c>
      <c r="Z94" s="1347">
        <v>59</v>
      </c>
      <c r="AA94" s="1347">
        <v>4</v>
      </c>
      <c r="AB94" s="1347">
        <v>4269</v>
      </c>
      <c r="AC94" s="1347">
        <v>17578</v>
      </c>
      <c r="AD94">
        <v>8946</v>
      </c>
      <c r="AE94">
        <v>4189</v>
      </c>
      <c r="AF94">
        <v>1248</v>
      </c>
      <c r="AG94">
        <v>18842</v>
      </c>
      <c r="AH94" s="2762">
        <v>13.86354</v>
      </c>
      <c r="AI94" s="2762">
        <v>57.084400000000002</v>
      </c>
      <c r="AJ94" s="2762">
        <v>29.052060000000001</v>
      </c>
      <c r="AK94" s="2762">
        <v>36.872019999999999</v>
      </c>
      <c r="AL94" s="2762">
        <v>13.60374</v>
      </c>
      <c r="AM94" s="2762">
        <v>4.0528700000000004</v>
      </c>
      <c r="AN94" s="2762">
        <v>1.299E-2</v>
      </c>
      <c r="AO94" s="2762">
        <v>61.189230000000002</v>
      </c>
      <c r="AP94" s="2762">
        <v>47.356720000000003</v>
      </c>
      <c r="AQ94" s="2762">
        <v>49.399639999999998</v>
      </c>
    </row>
    <row r="95" spans="1:43">
      <c r="A95">
        <v>3328</v>
      </c>
      <c r="B95">
        <v>2</v>
      </c>
      <c r="C95">
        <v>28224</v>
      </c>
      <c r="D95">
        <v>2</v>
      </c>
      <c r="E95" s="97" t="s">
        <v>29</v>
      </c>
      <c r="F95" s="1347">
        <v>22445</v>
      </c>
      <c r="G95" s="1347">
        <v>851</v>
      </c>
      <c r="H95" s="1347">
        <v>950</v>
      </c>
      <c r="I95" s="1347">
        <v>1088</v>
      </c>
      <c r="J95" s="1347">
        <v>953</v>
      </c>
      <c r="K95" s="1347">
        <v>727</v>
      </c>
      <c r="L95" s="1347">
        <v>875</v>
      </c>
      <c r="M95" s="1347">
        <v>1119</v>
      </c>
      <c r="N95" s="1347">
        <v>1308</v>
      </c>
      <c r="O95" s="1347">
        <v>1590</v>
      </c>
      <c r="P95" s="1347">
        <v>1377</v>
      </c>
      <c r="Q95" s="1347">
        <v>1400</v>
      </c>
      <c r="R95" s="1347">
        <v>1559</v>
      </c>
      <c r="S95" s="1347">
        <v>1822</v>
      </c>
      <c r="T95" s="1347">
        <v>2139</v>
      </c>
      <c r="U95" s="1347">
        <v>1445</v>
      </c>
      <c r="V95" s="1347">
        <v>1177</v>
      </c>
      <c r="W95" s="1347">
        <v>1107</v>
      </c>
      <c r="X95" s="1347">
        <v>695</v>
      </c>
      <c r="Y95" s="1347">
        <v>206</v>
      </c>
      <c r="Z95" s="1347">
        <v>50</v>
      </c>
      <c r="AA95" s="1347">
        <v>7</v>
      </c>
      <c r="AB95" s="1347">
        <v>2889</v>
      </c>
      <c r="AC95" s="1347">
        <v>12730</v>
      </c>
      <c r="AD95">
        <v>6826</v>
      </c>
      <c r="AE95">
        <v>3242</v>
      </c>
      <c r="AF95">
        <v>958</v>
      </c>
      <c r="AG95">
        <v>13916</v>
      </c>
      <c r="AH95" s="2762">
        <v>12.871460000000001</v>
      </c>
      <c r="AI95" s="2762">
        <v>56.716419999999999</v>
      </c>
      <c r="AJ95" s="2762">
        <v>30.412120000000002</v>
      </c>
      <c r="AK95" s="2762">
        <v>38.529739999999997</v>
      </c>
      <c r="AL95" s="2762">
        <v>14.4442</v>
      </c>
      <c r="AM95" s="2762">
        <v>4.2682099999999998</v>
      </c>
      <c r="AN95" s="2762">
        <v>3.1189999999999999E-2</v>
      </c>
      <c r="AO95" s="2762">
        <v>62.000450000000001</v>
      </c>
      <c r="AP95" s="2762">
        <v>48.657719999999998</v>
      </c>
      <c r="AQ95" s="2762">
        <v>51.345880000000001</v>
      </c>
    </row>
    <row r="96" spans="1:43">
      <c r="A96">
        <v>3329</v>
      </c>
      <c r="B96">
        <v>2</v>
      </c>
      <c r="C96">
        <v>28225</v>
      </c>
      <c r="D96">
        <v>2</v>
      </c>
      <c r="E96" s="97" t="s">
        <v>30</v>
      </c>
      <c r="F96" s="1347">
        <v>14810</v>
      </c>
      <c r="G96" s="1347">
        <v>604</v>
      </c>
      <c r="H96" s="1347">
        <v>634</v>
      </c>
      <c r="I96" s="1347">
        <v>777</v>
      </c>
      <c r="J96" s="1347">
        <v>713</v>
      </c>
      <c r="K96" s="1347">
        <v>416</v>
      </c>
      <c r="L96" s="1347">
        <v>648</v>
      </c>
      <c r="M96" s="1347">
        <v>714</v>
      </c>
      <c r="N96" s="1347">
        <v>860</v>
      </c>
      <c r="O96" s="1347">
        <v>974</v>
      </c>
      <c r="P96" s="1347">
        <v>923</v>
      </c>
      <c r="Q96" s="1347">
        <v>919</v>
      </c>
      <c r="R96" s="1347">
        <v>1038</v>
      </c>
      <c r="S96" s="1347">
        <v>1239</v>
      </c>
      <c r="T96" s="1347">
        <v>1269</v>
      </c>
      <c r="U96" s="1347">
        <v>929</v>
      </c>
      <c r="V96" s="1347">
        <v>745</v>
      </c>
      <c r="W96" s="1347">
        <v>685</v>
      </c>
      <c r="X96" s="1347">
        <v>507</v>
      </c>
      <c r="Y96" s="1347">
        <v>182</v>
      </c>
      <c r="Z96" s="1347">
        <v>31</v>
      </c>
      <c r="AA96" s="1347">
        <v>3</v>
      </c>
      <c r="AB96" s="1347">
        <v>2015</v>
      </c>
      <c r="AC96" s="1347">
        <v>8444</v>
      </c>
      <c r="AD96">
        <v>4351</v>
      </c>
      <c r="AE96">
        <v>2153</v>
      </c>
      <c r="AF96">
        <v>723</v>
      </c>
      <c r="AG96">
        <v>9000</v>
      </c>
      <c r="AH96" s="2762">
        <v>13.60567</v>
      </c>
      <c r="AI96" s="2762">
        <v>57.015529999999998</v>
      </c>
      <c r="AJ96" s="2762">
        <v>29.378799999999998</v>
      </c>
      <c r="AK96" s="2762">
        <v>37.744770000000003</v>
      </c>
      <c r="AL96" s="2762">
        <v>14.537470000000001</v>
      </c>
      <c r="AM96" s="2762">
        <v>4.8818400000000004</v>
      </c>
      <c r="AN96" s="2762">
        <v>2.026E-2</v>
      </c>
      <c r="AO96" s="2762">
        <v>60.769750000000002</v>
      </c>
      <c r="AP96" s="2762">
        <v>48.13984</v>
      </c>
      <c r="AQ96" s="2762">
        <v>50.759360000000001</v>
      </c>
    </row>
    <row r="97" spans="1:43">
      <c r="A97">
        <v>3330</v>
      </c>
      <c r="B97">
        <v>2</v>
      </c>
      <c r="C97">
        <v>28226</v>
      </c>
      <c r="D97">
        <v>2</v>
      </c>
      <c r="E97" s="97" t="s">
        <v>31</v>
      </c>
      <c r="F97" s="1347">
        <v>20808</v>
      </c>
      <c r="G97" s="1347">
        <v>750</v>
      </c>
      <c r="H97" s="1347">
        <v>837</v>
      </c>
      <c r="I97" s="1347">
        <v>963</v>
      </c>
      <c r="J97" s="1347">
        <v>936</v>
      </c>
      <c r="K97" s="1347">
        <v>727</v>
      </c>
      <c r="L97" s="1347">
        <v>887</v>
      </c>
      <c r="M97" s="1347">
        <v>945</v>
      </c>
      <c r="N97" s="1347">
        <v>1119</v>
      </c>
      <c r="O97" s="1347">
        <v>1333</v>
      </c>
      <c r="P97" s="1347">
        <v>1175</v>
      </c>
      <c r="Q97" s="1347">
        <v>1153</v>
      </c>
      <c r="R97" s="1347">
        <v>1400</v>
      </c>
      <c r="S97" s="1347">
        <v>1776</v>
      </c>
      <c r="T97" s="1347">
        <v>2021</v>
      </c>
      <c r="U97" s="1347">
        <v>1462</v>
      </c>
      <c r="V97" s="1347">
        <v>1239</v>
      </c>
      <c r="W97" s="1347">
        <v>1068</v>
      </c>
      <c r="X97" s="1347">
        <v>697</v>
      </c>
      <c r="Y97" s="1347">
        <v>259</v>
      </c>
      <c r="Z97" s="1347">
        <v>50</v>
      </c>
      <c r="AA97" s="1347">
        <v>11</v>
      </c>
      <c r="AB97" s="1347">
        <v>2550</v>
      </c>
      <c r="AC97" s="1347">
        <v>11451</v>
      </c>
      <c r="AD97">
        <v>6807</v>
      </c>
      <c r="AE97">
        <v>3324</v>
      </c>
      <c r="AF97">
        <v>1017</v>
      </c>
      <c r="AG97">
        <v>12536</v>
      </c>
      <c r="AH97" s="2762">
        <v>12.254899999999999</v>
      </c>
      <c r="AI97" s="2762">
        <v>55.03172</v>
      </c>
      <c r="AJ97" s="2762">
        <v>32.713380000000001</v>
      </c>
      <c r="AK97" s="2762">
        <v>41.248559999999998</v>
      </c>
      <c r="AL97" s="2762">
        <v>15.974629999999999</v>
      </c>
      <c r="AM97" s="2762">
        <v>4.8875400000000004</v>
      </c>
      <c r="AN97" s="2762">
        <v>5.2859999999999997E-2</v>
      </c>
      <c r="AO97" s="2762">
        <v>60.24606</v>
      </c>
      <c r="AP97" s="2762">
        <v>49.594679999999997</v>
      </c>
      <c r="AQ97" s="2762">
        <v>53.277059999999999</v>
      </c>
    </row>
    <row r="98" spans="1:43">
      <c r="A98">
        <v>3331</v>
      </c>
      <c r="B98">
        <v>2</v>
      </c>
      <c r="C98">
        <v>28227</v>
      </c>
      <c r="D98">
        <v>2</v>
      </c>
      <c r="E98" s="97" t="s">
        <v>32</v>
      </c>
      <c r="F98" s="1347">
        <v>18024</v>
      </c>
      <c r="G98" s="1347">
        <v>703</v>
      </c>
      <c r="H98" s="1347">
        <v>837</v>
      </c>
      <c r="I98" s="1347">
        <v>946</v>
      </c>
      <c r="J98" s="1347">
        <v>863</v>
      </c>
      <c r="K98" s="1347">
        <v>574</v>
      </c>
      <c r="L98" s="1347">
        <v>760</v>
      </c>
      <c r="M98" s="1347">
        <v>927</v>
      </c>
      <c r="N98" s="1347">
        <v>1050</v>
      </c>
      <c r="O98" s="1347">
        <v>1252</v>
      </c>
      <c r="P98" s="1347">
        <v>989</v>
      </c>
      <c r="Q98" s="1347">
        <v>1097</v>
      </c>
      <c r="R98" s="1347">
        <v>1313</v>
      </c>
      <c r="S98" s="1347">
        <v>1574</v>
      </c>
      <c r="T98" s="1347">
        <v>1638</v>
      </c>
      <c r="U98" s="1347">
        <v>1121</v>
      </c>
      <c r="V98" s="1347">
        <v>910</v>
      </c>
      <c r="W98" s="1347">
        <v>836</v>
      </c>
      <c r="X98" s="1347">
        <v>475</v>
      </c>
      <c r="Y98" s="1347">
        <v>140</v>
      </c>
      <c r="Z98" s="1347">
        <v>17</v>
      </c>
      <c r="AA98" s="1347">
        <v>2</v>
      </c>
      <c r="AB98" s="1347">
        <v>2486</v>
      </c>
      <c r="AC98" s="1347">
        <v>10399</v>
      </c>
      <c r="AD98">
        <v>5139</v>
      </c>
      <c r="AE98">
        <v>2380</v>
      </c>
      <c r="AF98">
        <v>634</v>
      </c>
      <c r="AG98">
        <v>11174</v>
      </c>
      <c r="AH98" s="2762">
        <v>13.792719999999999</v>
      </c>
      <c r="AI98" s="2762">
        <v>57.695300000000003</v>
      </c>
      <c r="AJ98" s="2762">
        <v>28.511980000000001</v>
      </c>
      <c r="AK98" s="2762">
        <v>37.244779999999999</v>
      </c>
      <c r="AL98" s="2762">
        <v>13.20462</v>
      </c>
      <c r="AM98" s="2762">
        <v>3.5175299999999998</v>
      </c>
      <c r="AN98" s="2762">
        <v>1.11E-2</v>
      </c>
      <c r="AO98" s="2762">
        <v>61.99512</v>
      </c>
      <c r="AP98" s="2762">
        <v>47.569569999999999</v>
      </c>
      <c r="AQ98" s="2762">
        <v>50.526069999999997</v>
      </c>
    </row>
    <row r="99" spans="1:43">
      <c r="A99">
        <v>3332</v>
      </c>
      <c r="B99">
        <v>2</v>
      </c>
      <c r="C99">
        <v>28228</v>
      </c>
      <c r="D99">
        <v>2</v>
      </c>
      <c r="E99" s="97" t="s">
        <v>33</v>
      </c>
      <c r="F99" s="1347">
        <v>19619</v>
      </c>
      <c r="G99" s="1347">
        <v>867</v>
      </c>
      <c r="H99" s="1347">
        <v>901</v>
      </c>
      <c r="I99" s="1347">
        <v>961</v>
      </c>
      <c r="J99" s="1347">
        <v>1047</v>
      </c>
      <c r="K99" s="1347">
        <v>1035</v>
      </c>
      <c r="L99" s="1347">
        <v>1132</v>
      </c>
      <c r="M99" s="1347">
        <v>1202</v>
      </c>
      <c r="N99" s="1347">
        <v>1336</v>
      </c>
      <c r="O99" s="1347">
        <v>1542</v>
      </c>
      <c r="P99" s="1347">
        <v>1290</v>
      </c>
      <c r="Q99" s="1347">
        <v>1247</v>
      </c>
      <c r="R99" s="1347">
        <v>1239</v>
      </c>
      <c r="S99" s="1347">
        <v>1350</v>
      </c>
      <c r="T99" s="1347">
        <v>1466</v>
      </c>
      <c r="U99" s="1347">
        <v>1036</v>
      </c>
      <c r="V99" s="1347">
        <v>804</v>
      </c>
      <c r="W99" s="1347">
        <v>633</v>
      </c>
      <c r="X99" s="1347">
        <v>368</v>
      </c>
      <c r="Y99" s="1347">
        <v>132</v>
      </c>
      <c r="Z99" s="1347">
        <v>28</v>
      </c>
      <c r="AA99" s="1347">
        <v>3</v>
      </c>
      <c r="AB99" s="1347">
        <v>2729</v>
      </c>
      <c r="AC99" s="1347">
        <v>12420</v>
      </c>
      <c r="AD99">
        <v>4470</v>
      </c>
      <c r="AE99">
        <v>1968</v>
      </c>
      <c r="AF99">
        <v>531</v>
      </c>
      <c r="AG99">
        <v>12839</v>
      </c>
      <c r="AH99" s="2762">
        <v>13.909990000000001</v>
      </c>
      <c r="AI99" s="2762">
        <v>63.305979999999998</v>
      </c>
      <c r="AJ99" s="2762">
        <v>22.784040000000001</v>
      </c>
      <c r="AK99" s="2762">
        <v>29.665120000000002</v>
      </c>
      <c r="AL99" s="2762">
        <v>10.031090000000001</v>
      </c>
      <c r="AM99" s="2762">
        <v>2.7065600000000001</v>
      </c>
      <c r="AN99" s="2762">
        <v>1.529E-2</v>
      </c>
      <c r="AO99" s="2762">
        <v>65.441659999999999</v>
      </c>
      <c r="AP99" s="2762">
        <v>44.141930000000002</v>
      </c>
      <c r="AQ99" s="2762">
        <v>44.26632</v>
      </c>
    </row>
    <row r="100" spans="1:43">
      <c r="A100">
        <v>3333</v>
      </c>
      <c r="B100">
        <v>2</v>
      </c>
      <c r="C100">
        <v>28229</v>
      </c>
      <c r="D100">
        <v>2</v>
      </c>
      <c r="E100" s="97" t="s">
        <v>34</v>
      </c>
      <c r="F100" s="1347">
        <v>37260</v>
      </c>
      <c r="G100" s="1347">
        <v>1616</v>
      </c>
      <c r="H100" s="1347">
        <v>1754</v>
      </c>
      <c r="I100" s="1347">
        <v>1877</v>
      </c>
      <c r="J100" s="1347">
        <v>2019</v>
      </c>
      <c r="K100" s="1347">
        <v>1748</v>
      </c>
      <c r="L100" s="1347">
        <v>1800</v>
      </c>
      <c r="M100" s="1347">
        <v>2128</v>
      </c>
      <c r="N100" s="1347">
        <v>2420</v>
      </c>
      <c r="O100" s="1347">
        <v>2844</v>
      </c>
      <c r="P100" s="1347">
        <v>2355</v>
      </c>
      <c r="Q100" s="1347">
        <v>2238</v>
      </c>
      <c r="R100" s="1347">
        <v>2288</v>
      </c>
      <c r="S100" s="1347">
        <v>2782</v>
      </c>
      <c r="T100" s="1347">
        <v>3167</v>
      </c>
      <c r="U100" s="1347">
        <v>2490</v>
      </c>
      <c r="V100" s="1347">
        <v>1669</v>
      </c>
      <c r="W100" s="1347">
        <v>1198</v>
      </c>
      <c r="X100" s="1347">
        <v>650</v>
      </c>
      <c r="Y100" s="1347">
        <v>170</v>
      </c>
      <c r="Z100" s="1347">
        <v>39</v>
      </c>
      <c r="AA100" s="1347">
        <v>8</v>
      </c>
      <c r="AB100" s="1347">
        <v>5247</v>
      </c>
      <c r="AC100" s="1347">
        <v>22622</v>
      </c>
      <c r="AD100">
        <v>9391</v>
      </c>
      <c r="AE100">
        <v>3734</v>
      </c>
      <c r="AF100">
        <v>867</v>
      </c>
      <c r="AG100">
        <v>23770</v>
      </c>
      <c r="AH100" s="2762">
        <v>14.082129999999999</v>
      </c>
      <c r="AI100" s="2762">
        <v>60.713900000000002</v>
      </c>
      <c r="AJ100" s="2762">
        <v>25.203970000000002</v>
      </c>
      <c r="AK100" s="2762">
        <v>32.67042</v>
      </c>
      <c r="AL100" s="2762">
        <v>10.021470000000001</v>
      </c>
      <c r="AM100" s="2762">
        <v>2.3268900000000001</v>
      </c>
      <c r="AN100" s="2762">
        <v>2.147E-2</v>
      </c>
      <c r="AO100" s="2762">
        <v>63.79495</v>
      </c>
      <c r="AP100" s="2762">
        <v>45.089689999999997</v>
      </c>
      <c r="AQ100" s="2762">
        <v>45.83137</v>
      </c>
    </row>
    <row r="101" spans="1:43">
      <c r="A101">
        <v>3334</v>
      </c>
      <c r="B101">
        <v>2</v>
      </c>
      <c r="C101">
        <v>28301</v>
      </c>
      <c r="D101">
        <v>3</v>
      </c>
      <c r="E101" s="97" t="s">
        <v>35</v>
      </c>
      <c r="F101" s="1347">
        <v>14550</v>
      </c>
      <c r="G101" s="1347">
        <v>528</v>
      </c>
      <c r="H101" s="1347">
        <v>851</v>
      </c>
      <c r="I101" s="1347">
        <v>1006</v>
      </c>
      <c r="J101" s="1347">
        <v>824</v>
      </c>
      <c r="K101" s="1347">
        <v>538</v>
      </c>
      <c r="L101" s="1347">
        <v>504</v>
      </c>
      <c r="M101" s="1347">
        <v>578</v>
      </c>
      <c r="N101" s="1347">
        <v>871</v>
      </c>
      <c r="O101" s="1347">
        <v>1118</v>
      </c>
      <c r="P101" s="1347">
        <v>1037</v>
      </c>
      <c r="Q101" s="1347">
        <v>920</v>
      </c>
      <c r="R101" s="1347">
        <v>952</v>
      </c>
      <c r="S101" s="1347">
        <v>1220</v>
      </c>
      <c r="T101" s="1347">
        <v>1243</v>
      </c>
      <c r="U101" s="1347">
        <v>996</v>
      </c>
      <c r="V101" s="1347">
        <v>636</v>
      </c>
      <c r="W101" s="1347">
        <v>414</v>
      </c>
      <c r="X101" s="1347">
        <v>220</v>
      </c>
      <c r="Y101" s="1347">
        <v>71</v>
      </c>
      <c r="Z101" s="1347">
        <v>21</v>
      </c>
      <c r="AA101" s="1347">
        <v>2</v>
      </c>
      <c r="AB101" s="1347">
        <v>2385</v>
      </c>
      <c r="AC101" s="1347">
        <v>8562</v>
      </c>
      <c r="AD101">
        <v>3603</v>
      </c>
      <c r="AE101">
        <v>1364</v>
      </c>
      <c r="AF101">
        <v>314</v>
      </c>
      <c r="AG101">
        <v>8981</v>
      </c>
      <c r="AH101" s="2762">
        <v>16.391749999999998</v>
      </c>
      <c r="AI101" s="2762">
        <v>58.845359999999999</v>
      </c>
      <c r="AJ101" s="2762">
        <v>24.762889999999999</v>
      </c>
      <c r="AK101" s="2762">
        <v>33.147770000000001</v>
      </c>
      <c r="AL101" s="2762">
        <v>9.3745700000000003</v>
      </c>
      <c r="AM101" s="2762">
        <v>2.15808</v>
      </c>
      <c r="AN101" s="2762">
        <v>1.375E-2</v>
      </c>
      <c r="AO101" s="2762">
        <v>61.725090000000002</v>
      </c>
      <c r="AP101" s="2762">
        <v>45.042610000000003</v>
      </c>
      <c r="AQ101" s="2762">
        <v>46.928269999999998</v>
      </c>
    </row>
    <row r="102" spans="1:43">
      <c r="A102">
        <v>3335</v>
      </c>
      <c r="B102">
        <v>2</v>
      </c>
      <c r="C102">
        <v>28365</v>
      </c>
      <c r="D102">
        <v>3</v>
      </c>
      <c r="E102" s="97" t="s">
        <v>36</v>
      </c>
      <c r="F102" s="1347">
        <v>10208</v>
      </c>
      <c r="G102" s="1347">
        <v>338</v>
      </c>
      <c r="H102" s="1347">
        <v>410</v>
      </c>
      <c r="I102" s="1347">
        <v>598</v>
      </c>
      <c r="J102" s="1347">
        <v>553</v>
      </c>
      <c r="K102" s="1347">
        <v>354</v>
      </c>
      <c r="L102" s="1347">
        <v>413</v>
      </c>
      <c r="M102" s="1347">
        <v>438</v>
      </c>
      <c r="N102" s="1347">
        <v>517</v>
      </c>
      <c r="O102" s="1347">
        <v>680</v>
      </c>
      <c r="P102" s="1347">
        <v>629</v>
      </c>
      <c r="Q102" s="1347">
        <v>653</v>
      </c>
      <c r="R102" s="1347">
        <v>694</v>
      </c>
      <c r="S102" s="1347">
        <v>802</v>
      </c>
      <c r="T102" s="1347">
        <v>915</v>
      </c>
      <c r="U102" s="1347">
        <v>731</v>
      </c>
      <c r="V102" s="1347">
        <v>597</v>
      </c>
      <c r="W102" s="1347">
        <v>470</v>
      </c>
      <c r="X102" s="1347">
        <v>296</v>
      </c>
      <c r="Y102" s="1347">
        <v>97</v>
      </c>
      <c r="Z102" s="1347">
        <v>21</v>
      </c>
      <c r="AA102" s="1347">
        <v>2</v>
      </c>
      <c r="AB102" s="1347">
        <v>1346</v>
      </c>
      <c r="AC102" s="1347">
        <v>5733</v>
      </c>
      <c r="AD102">
        <v>3129</v>
      </c>
      <c r="AE102">
        <v>1483</v>
      </c>
      <c r="AF102">
        <v>416</v>
      </c>
      <c r="AG102">
        <v>6095</v>
      </c>
      <c r="AH102" s="2762">
        <v>13.185739999999999</v>
      </c>
      <c r="AI102" s="2762">
        <v>56.161830000000002</v>
      </c>
      <c r="AJ102" s="2762">
        <v>30.652429999999999</v>
      </c>
      <c r="AK102" s="2762">
        <v>38.509010000000004</v>
      </c>
      <c r="AL102" s="2762">
        <v>14.52782</v>
      </c>
      <c r="AM102" s="2762">
        <v>4.07524</v>
      </c>
      <c r="AN102" s="2762">
        <v>1.959E-2</v>
      </c>
      <c r="AO102" s="2762">
        <v>59.708069999999999</v>
      </c>
      <c r="AP102" s="2762">
        <v>48.382539999999999</v>
      </c>
      <c r="AQ102" s="2762">
        <v>51.305790000000002</v>
      </c>
    </row>
    <row r="103" spans="1:43">
      <c r="A103">
        <v>3336</v>
      </c>
      <c r="B103">
        <v>2</v>
      </c>
      <c r="C103">
        <v>28381</v>
      </c>
      <c r="D103">
        <v>3</v>
      </c>
      <c r="E103" s="97" t="s">
        <v>37</v>
      </c>
      <c r="F103" s="1347">
        <v>15218</v>
      </c>
      <c r="G103" s="1347">
        <v>651</v>
      </c>
      <c r="H103" s="1347">
        <v>722</v>
      </c>
      <c r="I103" s="1347">
        <v>774</v>
      </c>
      <c r="J103" s="1347">
        <v>765</v>
      </c>
      <c r="K103" s="1347">
        <v>660</v>
      </c>
      <c r="L103" s="1347">
        <v>675</v>
      </c>
      <c r="M103" s="1347">
        <v>837</v>
      </c>
      <c r="N103" s="1347">
        <v>940</v>
      </c>
      <c r="O103" s="1347">
        <v>1213</v>
      </c>
      <c r="P103" s="1347">
        <v>954</v>
      </c>
      <c r="Q103" s="1347">
        <v>884</v>
      </c>
      <c r="R103" s="1347">
        <v>899</v>
      </c>
      <c r="S103" s="1347">
        <v>1086</v>
      </c>
      <c r="T103" s="1347">
        <v>1450</v>
      </c>
      <c r="U103" s="1347">
        <v>1167</v>
      </c>
      <c r="V103" s="1347">
        <v>753</v>
      </c>
      <c r="W103" s="1347">
        <v>472</v>
      </c>
      <c r="X103" s="1347">
        <v>234</v>
      </c>
      <c r="Y103" s="1347">
        <v>71</v>
      </c>
      <c r="Z103" s="1347">
        <v>10</v>
      </c>
      <c r="AA103" s="1347">
        <v>1</v>
      </c>
      <c r="AB103" s="1347">
        <v>2147</v>
      </c>
      <c r="AC103" s="1347">
        <v>8913</v>
      </c>
      <c r="AD103">
        <v>4158</v>
      </c>
      <c r="AE103">
        <v>1541</v>
      </c>
      <c r="AF103">
        <v>316</v>
      </c>
      <c r="AG103">
        <v>9598</v>
      </c>
      <c r="AH103" s="2762">
        <v>14.10829</v>
      </c>
      <c r="AI103" s="2762">
        <v>58.568800000000003</v>
      </c>
      <c r="AJ103" s="2762">
        <v>27.32291</v>
      </c>
      <c r="AK103" s="2762">
        <v>34.45919</v>
      </c>
      <c r="AL103" s="2762">
        <v>10.12617</v>
      </c>
      <c r="AM103" s="2762">
        <v>2.0764900000000002</v>
      </c>
      <c r="AN103" s="2762">
        <v>6.5700000000000003E-3</v>
      </c>
      <c r="AO103" s="2762">
        <v>63.070050000000002</v>
      </c>
      <c r="AP103" s="2762">
        <v>45.767249999999997</v>
      </c>
      <c r="AQ103" s="2762">
        <v>46.698560000000001</v>
      </c>
    </row>
    <row r="104" spans="1:43">
      <c r="A104">
        <v>3337</v>
      </c>
      <c r="B104">
        <v>2</v>
      </c>
      <c r="C104">
        <v>28382</v>
      </c>
      <c r="D104">
        <v>3</v>
      </c>
      <c r="E104" s="97" t="s">
        <v>38</v>
      </c>
      <c r="F104" s="1347">
        <v>16409</v>
      </c>
      <c r="G104" s="1347">
        <v>834</v>
      </c>
      <c r="H104" s="1347">
        <v>855</v>
      </c>
      <c r="I104" s="1347">
        <v>848</v>
      </c>
      <c r="J104" s="1347">
        <v>877</v>
      </c>
      <c r="K104" s="1347">
        <v>809</v>
      </c>
      <c r="L104" s="1347">
        <v>887</v>
      </c>
      <c r="M104" s="1347">
        <v>982</v>
      </c>
      <c r="N104" s="1347">
        <v>1174</v>
      </c>
      <c r="O104" s="1347">
        <v>1385</v>
      </c>
      <c r="P104" s="1347">
        <v>1124</v>
      </c>
      <c r="Q104" s="1347">
        <v>916</v>
      </c>
      <c r="R104" s="1347">
        <v>879</v>
      </c>
      <c r="S104" s="1347">
        <v>1025</v>
      </c>
      <c r="T104" s="1347">
        <v>1269</v>
      </c>
      <c r="U104" s="1347">
        <v>1106</v>
      </c>
      <c r="V104" s="1347">
        <v>754</v>
      </c>
      <c r="W104" s="1347">
        <v>418</v>
      </c>
      <c r="X104" s="1347">
        <v>200</v>
      </c>
      <c r="Y104" s="1347">
        <v>57</v>
      </c>
      <c r="Z104" s="1347">
        <v>7</v>
      </c>
      <c r="AA104" s="1347">
        <v>3</v>
      </c>
      <c r="AB104" s="1347">
        <v>2537</v>
      </c>
      <c r="AC104" s="1347">
        <v>10058</v>
      </c>
      <c r="AD104">
        <v>3814</v>
      </c>
      <c r="AE104">
        <v>1439</v>
      </c>
      <c r="AF104">
        <v>267</v>
      </c>
      <c r="AG104">
        <v>10450</v>
      </c>
      <c r="AH104" s="2762">
        <v>15.461029999999999</v>
      </c>
      <c r="AI104" s="2762">
        <v>61.295630000000003</v>
      </c>
      <c r="AJ104" s="2762">
        <v>23.24334</v>
      </c>
      <c r="AK104" s="2762">
        <v>29.489909999999998</v>
      </c>
      <c r="AL104" s="2762">
        <v>8.7695799999999995</v>
      </c>
      <c r="AM104" s="2762">
        <v>1.6271599999999999</v>
      </c>
      <c r="AN104" s="2762">
        <v>1.8280000000000001E-2</v>
      </c>
      <c r="AO104" s="2762">
        <v>63.684559999999998</v>
      </c>
      <c r="AP104" s="2762">
        <v>43.270069999999997</v>
      </c>
      <c r="AQ104" s="2762">
        <v>43.257300000000001</v>
      </c>
    </row>
    <row r="105" spans="1:43">
      <c r="A105">
        <v>3338</v>
      </c>
      <c r="B105">
        <v>2</v>
      </c>
      <c r="C105">
        <v>28442</v>
      </c>
      <c r="D105">
        <v>3</v>
      </c>
      <c r="E105" s="97" t="s">
        <v>39</v>
      </c>
      <c r="F105" s="1347">
        <v>5977</v>
      </c>
      <c r="G105" s="1347">
        <v>179</v>
      </c>
      <c r="H105" s="1347">
        <v>223</v>
      </c>
      <c r="I105" s="1347">
        <v>254</v>
      </c>
      <c r="J105" s="1347">
        <v>328</v>
      </c>
      <c r="K105" s="1347">
        <v>259</v>
      </c>
      <c r="L105" s="1347">
        <v>270</v>
      </c>
      <c r="M105" s="1347">
        <v>284</v>
      </c>
      <c r="N105" s="1347">
        <v>320</v>
      </c>
      <c r="O105" s="1347">
        <v>383</v>
      </c>
      <c r="P105" s="1347">
        <v>316</v>
      </c>
      <c r="Q105" s="1347">
        <v>373</v>
      </c>
      <c r="R105" s="1347">
        <v>437</v>
      </c>
      <c r="S105" s="1347">
        <v>535</v>
      </c>
      <c r="T105" s="1347">
        <v>570</v>
      </c>
      <c r="U105" s="1347">
        <v>432</v>
      </c>
      <c r="V105" s="1347">
        <v>329</v>
      </c>
      <c r="W105" s="1347">
        <v>266</v>
      </c>
      <c r="X105" s="1347">
        <v>160</v>
      </c>
      <c r="Y105" s="1347">
        <v>54</v>
      </c>
      <c r="Z105" s="1347">
        <v>5</v>
      </c>
      <c r="AA105" s="1347">
        <v>0</v>
      </c>
      <c r="AB105" s="1347">
        <v>656</v>
      </c>
      <c r="AC105" s="1347">
        <v>3505</v>
      </c>
      <c r="AD105">
        <v>1816</v>
      </c>
      <c r="AE105">
        <v>814</v>
      </c>
      <c r="AF105">
        <v>219</v>
      </c>
      <c r="AG105">
        <v>3747</v>
      </c>
      <c r="AH105" s="2762">
        <v>10.97541</v>
      </c>
      <c r="AI105" s="2762">
        <v>58.641460000000002</v>
      </c>
      <c r="AJ105" s="2762">
        <v>30.383140000000001</v>
      </c>
      <c r="AK105" s="2762">
        <v>39.334110000000003</v>
      </c>
      <c r="AL105" s="2762">
        <v>13.618869999999999</v>
      </c>
      <c r="AM105" s="2762">
        <v>3.66405</v>
      </c>
      <c r="AN105" s="2762">
        <v>0</v>
      </c>
      <c r="AO105" s="2762">
        <v>62.690309999999997</v>
      </c>
      <c r="AP105" s="2762">
        <v>48.776730000000001</v>
      </c>
      <c r="AQ105" s="2762">
        <v>52.276470000000003</v>
      </c>
    </row>
    <row r="106" spans="1:43">
      <c r="A106">
        <v>3339</v>
      </c>
      <c r="B106">
        <v>2</v>
      </c>
      <c r="C106">
        <v>28443</v>
      </c>
      <c r="D106">
        <v>3</v>
      </c>
      <c r="E106" s="97" t="s">
        <v>40</v>
      </c>
      <c r="F106" s="1347">
        <v>9422</v>
      </c>
      <c r="G106" s="1347">
        <v>401</v>
      </c>
      <c r="H106" s="1347">
        <v>448</v>
      </c>
      <c r="I106" s="1347">
        <v>479</v>
      </c>
      <c r="J106" s="1347">
        <v>604</v>
      </c>
      <c r="K106" s="1347">
        <v>551</v>
      </c>
      <c r="L106" s="1347">
        <v>448</v>
      </c>
      <c r="M106" s="1347">
        <v>508</v>
      </c>
      <c r="N106" s="1347">
        <v>612</v>
      </c>
      <c r="O106" s="1347">
        <v>713</v>
      </c>
      <c r="P106" s="1347">
        <v>556</v>
      </c>
      <c r="Q106" s="1347">
        <v>555</v>
      </c>
      <c r="R106" s="1347">
        <v>571</v>
      </c>
      <c r="S106" s="1347">
        <v>632</v>
      </c>
      <c r="T106" s="1347">
        <v>740</v>
      </c>
      <c r="U106" s="1347">
        <v>589</v>
      </c>
      <c r="V106" s="1347">
        <v>395</v>
      </c>
      <c r="W106" s="1347">
        <v>329</v>
      </c>
      <c r="X106" s="1347">
        <v>209</v>
      </c>
      <c r="Y106" s="1347">
        <v>70</v>
      </c>
      <c r="Z106" s="1347">
        <v>11</v>
      </c>
      <c r="AA106" s="1347">
        <v>1</v>
      </c>
      <c r="AB106" s="1347">
        <v>1328</v>
      </c>
      <c r="AC106" s="1347">
        <v>5750</v>
      </c>
      <c r="AD106">
        <v>2344</v>
      </c>
      <c r="AE106">
        <v>1015</v>
      </c>
      <c r="AF106">
        <v>291</v>
      </c>
      <c r="AG106">
        <v>5886</v>
      </c>
      <c r="AH106" s="2762">
        <v>14.094670000000001</v>
      </c>
      <c r="AI106" s="2762">
        <v>61.027380000000001</v>
      </c>
      <c r="AJ106" s="2762">
        <v>24.877949999999998</v>
      </c>
      <c r="AK106" s="2762">
        <v>31.585650000000001</v>
      </c>
      <c r="AL106" s="2762">
        <v>10.77266</v>
      </c>
      <c r="AM106" s="2762">
        <v>3.0885199999999999</v>
      </c>
      <c r="AN106" s="2762">
        <v>1.061E-2</v>
      </c>
      <c r="AO106" s="2762">
        <v>62.47081</v>
      </c>
      <c r="AP106" s="2762">
        <v>44.509129999999999</v>
      </c>
      <c r="AQ106" s="2762">
        <v>44.63946</v>
      </c>
    </row>
    <row r="107" spans="1:43">
      <c r="A107">
        <v>3340</v>
      </c>
      <c r="B107">
        <v>2</v>
      </c>
      <c r="C107">
        <v>28446</v>
      </c>
      <c r="D107">
        <v>3</v>
      </c>
      <c r="E107" s="97" t="s">
        <v>41</v>
      </c>
      <c r="F107" s="1347">
        <v>5371</v>
      </c>
      <c r="G107" s="1347">
        <v>164</v>
      </c>
      <c r="H107" s="1347">
        <v>233</v>
      </c>
      <c r="I107" s="1347">
        <v>265</v>
      </c>
      <c r="J107" s="1347">
        <v>275</v>
      </c>
      <c r="K107" s="1347">
        <v>200</v>
      </c>
      <c r="L107" s="1347">
        <v>224</v>
      </c>
      <c r="M107" s="1347">
        <v>247</v>
      </c>
      <c r="N107" s="1347">
        <v>273</v>
      </c>
      <c r="O107" s="1347">
        <v>311</v>
      </c>
      <c r="P107" s="1347">
        <v>317</v>
      </c>
      <c r="Q107" s="1347">
        <v>378</v>
      </c>
      <c r="R107" s="1347">
        <v>354</v>
      </c>
      <c r="S107" s="1347">
        <v>473</v>
      </c>
      <c r="T107" s="1347">
        <v>506</v>
      </c>
      <c r="U107" s="1347">
        <v>397</v>
      </c>
      <c r="V107" s="1347">
        <v>279</v>
      </c>
      <c r="W107" s="1347">
        <v>250</v>
      </c>
      <c r="X107" s="1347">
        <v>156</v>
      </c>
      <c r="Y107" s="1347">
        <v>60</v>
      </c>
      <c r="Z107" s="1347">
        <v>7</v>
      </c>
      <c r="AA107" s="1347">
        <v>2</v>
      </c>
      <c r="AB107" s="1347">
        <v>662</v>
      </c>
      <c r="AC107" s="1347">
        <v>3052</v>
      </c>
      <c r="AD107">
        <v>1657</v>
      </c>
      <c r="AE107">
        <v>754</v>
      </c>
      <c r="AF107">
        <v>225</v>
      </c>
      <c r="AG107">
        <v>3283</v>
      </c>
      <c r="AH107" s="2762">
        <v>12.32545</v>
      </c>
      <c r="AI107" s="2762">
        <v>56.823680000000003</v>
      </c>
      <c r="AJ107" s="2762">
        <v>30.85087</v>
      </c>
      <c r="AK107" s="2762">
        <v>39.657420000000002</v>
      </c>
      <c r="AL107" s="2762">
        <v>14.038349999999999</v>
      </c>
      <c r="AM107" s="2762">
        <v>4.1891600000000002</v>
      </c>
      <c r="AN107" s="2762">
        <v>3.7240000000000002E-2</v>
      </c>
      <c r="AO107" s="2762">
        <v>61.124560000000002</v>
      </c>
      <c r="AP107" s="2762">
        <v>48.86083</v>
      </c>
      <c r="AQ107" s="2762">
        <v>52.326390000000004</v>
      </c>
    </row>
    <row r="108" spans="1:43">
      <c r="A108">
        <v>3341</v>
      </c>
      <c r="B108">
        <v>2</v>
      </c>
      <c r="C108">
        <v>28464</v>
      </c>
      <c r="D108">
        <v>3</v>
      </c>
      <c r="E108" s="97" t="s">
        <v>42</v>
      </c>
      <c r="F108" s="1347">
        <v>16369</v>
      </c>
      <c r="G108" s="1347">
        <v>817</v>
      </c>
      <c r="H108" s="1347">
        <v>1022</v>
      </c>
      <c r="I108" s="1347">
        <v>1033</v>
      </c>
      <c r="J108" s="1347">
        <v>850</v>
      </c>
      <c r="K108" s="1347">
        <v>612</v>
      </c>
      <c r="L108" s="1347">
        <v>757</v>
      </c>
      <c r="M108" s="1347">
        <v>929</v>
      </c>
      <c r="N108" s="1347">
        <v>1239</v>
      </c>
      <c r="O108" s="1347">
        <v>1512</v>
      </c>
      <c r="P108" s="1347">
        <v>1092</v>
      </c>
      <c r="Q108" s="1347">
        <v>941</v>
      </c>
      <c r="R108" s="1347">
        <v>802</v>
      </c>
      <c r="S108" s="1347">
        <v>1059</v>
      </c>
      <c r="T108" s="1347">
        <v>1284</v>
      </c>
      <c r="U108" s="1347">
        <v>1039</v>
      </c>
      <c r="V108" s="1347">
        <v>723</v>
      </c>
      <c r="W108" s="1347">
        <v>395</v>
      </c>
      <c r="X108" s="1347">
        <v>191</v>
      </c>
      <c r="Y108" s="1347">
        <v>65</v>
      </c>
      <c r="Z108" s="1347">
        <v>6</v>
      </c>
      <c r="AA108" s="1347">
        <v>1</v>
      </c>
      <c r="AB108" s="1347">
        <v>2872</v>
      </c>
      <c r="AC108" s="1347">
        <v>9793</v>
      </c>
      <c r="AD108">
        <v>3704</v>
      </c>
      <c r="AE108">
        <v>1381</v>
      </c>
      <c r="AF108">
        <v>263</v>
      </c>
      <c r="AG108">
        <v>10227</v>
      </c>
      <c r="AH108" s="2762">
        <v>17.545359999999999</v>
      </c>
      <c r="AI108" s="2762">
        <v>59.826500000000003</v>
      </c>
      <c r="AJ108" s="2762">
        <v>22.628139999999998</v>
      </c>
      <c r="AK108" s="2762">
        <v>29.09768</v>
      </c>
      <c r="AL108" s="2762">
        <v>8.4366800000000008</v>
      </c>
      <c r="AM108" s="2762">
        <v>1.6067</v>
      </c>
      <c r="AN108" s="2762">
        <v>6.11E-3</v>
      </c>
      <c r="AO108" s="2762">
        <v>62.477849999999997</v>
      </c>
      <c r="AP108" s="2762">
        <v>42.792380000000001</v>
      </c>
      <c r="AQ108" s="2762">
        <v>43.138300000000001</v>
      </c>
    </row>
    <row r="109" spans="1:43">
      <c r="A109">
        <v>3342</v>
      </c>
      <c r="B109">
        <v>2</v>
      </c>
      <c r="C109">
        <v>28481</v>
      </c>
      <c r="D109">
        <v>3</v>
      </c>
      <c r="E109" s="97" t="s">
        <v>43</v>
      </c>
      <c r="F109" s="1347">
        <v>7329</v>
      </c>
      <c r="G109" s="1347">
        <v>237</v>
      </c>
      <c r="H109" s="1347">
        <v>301</v>
      </c>
      <c r="I109" s="1347">
        <v>357</v>
      </c>
      <c r="J109" s="1347">
        <v>366</v>
      </c>
      <c r="K109" s="1347">
        <v>218</v>
      </c>
      <c r="L109" s="1347">
        <v>318</v>
      </c>
      <c r="M109" s="1347">
        <v>360</v>
      </c>
      <c r="N109" s="1347">
        <v>373</v>
      </c>
      <c r="O109" s="1347">
        <v>490</v>
      </c>
      <c r="P109" s="1347">
        <v>411</v>
      </c>
      <c r="Q109" s="1347">
        <v>472</v>
      </c>
      <c r="R109" s="1347">
        <v>541</v>
      </c>
      <c r="S109" s="1347">
        <v>623</v>
      </c>
      <c r="T109" s="1347">
        <v>774</v>
      </c>
      <c r="U109" s="1347">
        <v>574</v>
      </c>
      <c r="V109" s="1347">
        <v>371</v>
      </c>
      <c r="W109" s="1347">
        <v>303</v>
      </c>
      <c r="X109" s="1347">
        <v>161</v>
      </c>
      <c r="Y109" s="1347">
        <v>66</v>
      </c>
      <c r="Z109" s="1347">
        <v>9</v>
      </c>
      <c r="AA109" s="1347">
        <v>4</v>
      </c>
      <c r="AB109" s="1347">
        <v>895</v>
      </c>
      <c r="AC109" s="1347">
        <v>4172</v>
      </c>
      <c r="AD109">
        <v>2262</v>
      </c>
      <c r="AE109">
        <v>914</v>
      </c>
      <c r="AF109">
        <v>240</v>
      </c>
      <c r="AG109">
        <v>4580</v>
      </c>
      <c r="AH109" s="2762">
        <v>12.21176</v>
      </c>
      <c r="AI109" s="2762">
        <v>56.924550000000004</v>
      </c>
      <c r="AJ109" s="2762">
        <v>30.863689999999998</v>
      </c>
      <c r="AK109" s="2762">
        <v>39.364170000000001</v>
      </c>
      <c r="AL109" s="2762">
        <v>12.47101</v>
      </c>
      <c r="AM109" s="2762">
        <v>3.2746599999999999</v>
      </c>
      <c r="AN109" s="2762">
        <v>5.4579999999999997E-2</v>
      </c>
      <c r="AO109" s="2762">
        <v>62.49147</v>
      </c>
      <c r="AP109" s="2762">
        <v>48.718310000000002</v>
      </c>
      <c r="AQ109" s="2762">
        <v>52.386899999999997</v>
      </c>
    </row>
    <row r="110" spans="1:43">
      <c r="A110">
        <v>3343</v>
      </c>
      <c r="B110">
        <v>2</v>
      </c>
      <c r="C110">
        <v>28501</v>
      </c>
      <c r="D110">
        <v>3</v>
      </c>
      <c r="E110" s="97" t="s">
        <v>44</v>
      </c>
      <c r="F110" s="1347">
        <v>8329</v>
      </c>
      <c r="G110" s="1347">
        <v>263</v>
      </c>
      <c r="H110" s="1347">
        <v>299</v>
      </c>
      <c r="I110" s="1347">
        <v>371</v>
      </c>
      <c r="J110" s="1347">
        <v>354</v>
      </c>
      <c r="K110" s="1347">
        <v>244</v>
      </c>
      <c r="L110" s="1347">
        <v>319</v>
      </c>
      <c r="M110" s="1347">
        <v>340</v>
      </c>
      <c r="N110" s="1347">
        <v>473</v>
      </c>
      <c r="O110" s="1347">
        <v>473</v>
      </c>
      <c r="P110" s="1347">
        <v>418</v>
      </c>
      <c r="Q110" s="1347">
        <v>513</v>
      </c>
      <c r="R110" s="1347">
        <v>644</v>
      </c>
      <c r="S110" s="1347">
        <v>819</v>
      </c>
      <c r="T110" s="1347">
        <v>837</v>
      </c>
      <c r="U110" s="1347">
        <v>563</v>
      </c>
      <c r="V110" s="1347">
        <v>510</v>
      </c>
      <c r="W110" s="1347">
        <v>479</v>
      </c>
      <c r="X110" s="1347">
        <v>279</v>
      </c>
      <c r="Y110" s="1347">
        <v>108</v>
      </c>
      <c r="Z110" s="1347">
        <v>20</v>
      </c>
      <c r="AA110" s="1347">
        <v>3</v>
      </c>
      <c r="AB110" s="1347">
        <v>933</v>
      </c>
      <c r="AC110" s="1347">
        <v>4597</v>
      </c>
      <c r="AD110">
        <v>2799</v>
      </c>
      <c r="AE110">
        <v>1399</v>
      </c>
      <c r="AF110">
        <v>410</v>
      </c>
      <c r="AG110">
        <v>5080</v>
      </c>
      <c r="AH110" s="2762">
        <v>11.20182</v>
      </c>
      <c r="AI110" s="2762">
        <v>55.192700000000002</v>
      </c>
      <c r="AJ110" s="2762">
        <v>33.605469999999997</v>
      </c>
      <c r="AK110" s="2762">
        <v>43.438589999999998</v>
      </c>
      <c r="AL110" s="2762">
        <v>16.79673</v>
      </c>
      <c r="AM110" s="2762">
        <v>4.9225599999999998</v>
      </c>
      <c r="AN110" s="2762">
        <v>3.6020000000000003E-2</v>
      </c>
      <c r="AO110" s="2762">
        <v>60.991720000000001</v>
      </c>
      <c r="AP110" s="2762">
        <v>51.013629999999999</v>
      </c>
      <c r="AQ110" s="2762">
        <v>55.894500000000001</v>
      </c>
    </row>
    <row r="111" spans="1:43">
      <c r="A111">
        <v>3344</v>
      </c>
      <c r="B111">
        <v>2</v>
      </c>
      <c r="C111">
        <v>28585</v>
      </c>
      <c r="D111">
        <v>3</v>
      </c>
      <c r="E111" s="97" t="s">
        <v>45</v>
      </c>
      <c r="F111" s="1347">
        <v>8659</v>
      </c>
      <c r="G111" s="1347">
        <v>311</v>
      </c>
      <c r="H111" s="1347">
        <v>335</v>
      </c>
      <c r="I111" s="1347">
        <v>430</v>
      </c>
      <c r="J111" s="1347">
        <v>464</v>
      </c>
      <c r="K111" s="1347">
        <v>244</v>
      </c>
      <c r="L111" s="1347">
        <v>295</v>
      </c>
      <c r="M111" s="1347">
        <v>397</v>
      </c>
      <c r="N111" s="1347">
        <v>421</v>
      </c>
      <c r="O111" s="1347">
        <v>513</v>
      </c>
      <c r="P111" s="1347">
        <v>485</v>
      </c>
      <c r="Q111" s="1347">
        <v>571</v>
      </c>
      <c r="R111" s="1347">
        <v>684</v>
      </c>
      <c r="S111" s="1347">
        <v>788</v>
      </c>
      <c r="T111" s="1347">
        <v>724</v>
      </c>
      <c r="U111" s="1347">
        <v>573</v>
      </c>
      <c r="V111" s="1347">
        <v>523</v>
      </c>
      <c r="W111" s="1347">
        <v>488</v>
      </c>
      <c r="X111" s="1347">
        <v>302</v>
      </c>
      <c r="Y111" s="1347">
        <v>91</v>
      </c>
      <c r="Z111" s="1347">
        <v>18</v>
      </c>
      <c r="AA111" s="1347">
        <v>2</v>
      </c>
      <c r="AB111" s="1347">
        <v>1076</v>
      </c>
      <c r="AC111" s="1347">
        <v>4862</v>
      </c>
      <c r="AD111">
        <v>2721</v>
      </c>
      <c r="AE111">
        <v>1424</v>
      </c>
      <c r="AF111">
        <v>413</v>
      </c>
      <c r="AG111">
        <v>5122</v>
      </c>
      <c r="AH111" s="2762">
        <v>12.42638</v>
      </c>
      <c r="AI111" s="2762">
        <v>56.14967</v>
      </c>
      <c r="AJ111" s="2762">
        <v>31.423950000000001</v>
      </c>
      <c r="AK111" s="2762">
        <v>40.52431</v>
      </c>
      <c r="AL111" s="2762">
        <v>16.445319999999999</v>
      </c>
      <c r="AM111" s="2762">
        <v>4.7695999999999996</v>
      </c>
      <c r="AN111" s="2762">
        <v>2.3099999999999999E-2</v>
      </c>
      <c r="AO111" s="2762">
        <v>59.152329999999999</v>
      </c>
      <c r="AP111" s="2762">
        <v>49.699559999999998</v>
      </c>
      <c r="AQ111" s="2762">
        <v>53.863280000000003</v>
      </c>
    </row>
    <row r="112" spans="1:43">
      <c r="A112">
        <v>3345</v>
      </c>
      <c r="B112">
        <v>2</v>
      </c>
      <c r="C112">
        <v>28586</v>
      </c>
      <c r="D112">
        <v>3</v>
      </c>
      <c r="E112" s="102" t="s">
        <v>46</v>
      </c>
      <c r="F112" s="1347">
        <v>7007</v>
      </c>
      <c r="G112" s="1347">
        <v>229</v>
      </c>
      <c r="H112" s="1347">
        <v>309</v>
      </c>
      <c r="I112" s="1347">
        <v>341</v>
      </c>
      <c r="J112" s="1347">
        <v>285</v>
      </c>
      <c r="K112" s="1347">
        <v>206</v>
      </c>
      <c r="L112" s="1347">
        <v>276</v>
      </c>
      <c r="M112" s="1347">
        <v>346</v>
      </c>
      <c r="N112" s="1347">
        <v>406</v>
      </c>
      <c r="O112" s="1347">
        <v>393</v>
      </c>
      <c r="P112" s="1347">
        <v>363</v>
      </c>
      <c r="Q112" s="1347">
        <v>414</v>
      </c>
      <c r="R112" s="1347">
        <v>597</v>
      </c>
      <c r="S112" s="1347">
        <v>619</v>
      </c>
      <c r="T112" s="1347">
        <v>670</v>
      </c>
      <c r="U112" s="1347">
        <v>439</v>
      </c>
      <c r="V112" s="1347">
        <v>399</v>
      </c>
      <c r="W112" s="1347">
        <v>395</v>
      </c>
      <c r="X112" s="1347">
        <v>237</v>
      </c>
      <c r="Y112" s="1347">
        <v>68</v>
      </c>
      <c r="Z112" s="1347">
        <v>13</v>
      </c>
      <c r="AA112" s="1347">
        <v>2</v>
      </c>
      <c r="AB112" s="1347">
        <v>879</v>
      </c>
      <c r="AC112" s="1347">
        <v>3905</v>
      </c>
      <c r="AD112">
        <v>2223</v>
      </c>
      <c r="AE112">
        <v>1114</v>
      </c>
      <c r="AF112">
        <v>320</v>
      </c>
      <c r="AG112">
        <v>4290</v>
      </c>
      <c r="AH112" s="2762">
        <v>12.544600000000001</v>
      </c>
      <c r="AI112" s="2762">
        <v>55.729979999999998</v>
      </c>
      <c r="AJ112" s="2762">
        <v>31.72542</v>
      </c>
      <c r="AK112" s="2762">
        <v>40.559440000000002</v>
      </c>
      <c r="AL112" s="2762">
        <v>15.898389999999999</v>
      </c>
      <c r="AM112" s="2762">
        <v>4.5668600000000001</v>
      </c>
      <c r="AN112" s="2762">
        <v>2.8539999999999999E-2</v>
      </c>
      <c r="AO112" s="2762">
        <v>61.224490000000003</v>
      </c>
      <c r="AP112" s="2762">
        <v>49.760170000000002</v>
      </c>
      <c r="AQ112" s="2762">
        <v>54.313830000000003</v>
      </c>
    </row>
    <row r="113" spans="1:43">
      <c r="A113">
        <v>5260</v>
      </c>
      <c r="B113">
        <v>3</v>
      </c>
      <c r="C113">
        <v>28000</v>
      </c>
      <c r="D113" t="s">
        <v>1108</v>
      </c>
      <c r="E113" t="s">
        <v>506</v>
      </c>
      <c r="F113" s="1347">
        <v>2893239</v>
      </c>
      <c r="G113" s="1347">
        <v>107204</v>
      </c>
      <c r="H113" s="1347">
        <v>116047</v>
      </c>
      <c r="I113" s="1347">
        <v>123716</v>
      </c>
      <c r="J113" s="1347">
        <v>134668</v>
      </c>
      <c r="K113" s="1347">
        <v>129523</v>
      </c>
      <c r="L113" s="1347">
        <v>134146</v>
      </c>
      <c r="M113" s="1347">
        <v>154787</v>
      </c>
      <c r="N113" s="1347">
        <v>181186</v>
      </c>
      <c r="O113" s="1347">
        <v>221587</v>
      </c>
      <c r="P113" s="1347">
        <v>198152</v>
      </c>
      <c r="Q113" s="1347">
        <v>181223</v>
      </c>
      <c r="R113" s="1347">
        <v>168476</v>
      </c>
      <c r="S113" s="1347">
        <v>190154</v>
      </c>
      <c r="T113" s="1347">
        <v>229266</v>
      </c>
      <c r="U113" s="1347">
        <v>191668</v>
      </c>
      <c r="V113" s="1347">
        <v>155309</v>
      </c>
      <c r="W113" s="1347">
        <v>131443</v>
      </c>
      <c r="X113" s="1347">
        <v>87785</v>
      </c>
      <c r="Y113" s="1347">
        <v>42248</v>
      </c>
      <c r="Z113" s="1347">
        <v>12383</v>
      </c>
      <c r="AA113" s="1347">
        <v>2268</v>
      </c>
      <c r="AB113" s="1347">
        <v>346967</v>
      </c>
      <c r="AC113" s="1347">
        <v>1693902</v>
      </c>
      <c r="AD113">
        <v>852370</v>
      </c>
      <c r="AE113">
        <v>431436</v>
      </c>
      <c r="AF113">
        <v>144684</v>
      </c>
      <c r="AG113">
        <v>1788500</v>
      </c>
      <c r="AH113" s="2762">
        <v>11.99234</v>
      </c>
      <c r="AI113" s="2762">
        <v>58.546909999999997</v>
      </c>
      <c r="AJ113" s="2762">
        <v>29.460750000000001</v>
      </c>
      <c r="AK113" s="2762">
        <v>36.033110000000001</v>
      </c>
      <c r="AL113" s="2762">
        <v>14.91187</v>
      </c>
      <c r="AM113" s="2762">
        <v>5.0007599999999996</v>
      </c>
      <c r="AN113" s="2762">
        <v>7.8390000000000001E-2</v>
      </c>
      <c r="AO113" s="2762">
        <v>61.81653</v>
      </c>
      <c r="AP113" s="2762">
        <v>47.908389999999997</v>
      </c>
      <c r="AQ113" s="2762">
        <v>48.439349999999997</v>
      </c>
    </row>
    <row r="114" spans="1:43">
      <c r="A114">
        <v>5261</v>
      </c>
      <c r="B114">
        <v>3</v>
      </c>
      <c r="C114">
        <v>28100</v>
      </c>
      <c r="D114">
        <v>1</v>
      </c>
      <c r="E114" s="92" t="s">
        <v>182</v>
      </c>
      <c r="F114" s="1347">
        <v>810572</v>
      </c>
      <c r="G114" s="1347">
        <v>28430</v>
      </c>
      <c r="H114" s="1347">
        <v>30465</v>
      </c>
      <c r="I114" s="1347">
        <v>31973</v>
      </c>
      <c r="J114" s="1347">
        <v>36124</v>
      </c>
      <c r="K114" s="1347">
        <v>39674</v>
      </c>
      <c r="L114" s="1347">
        <v>40132</v>
      </c>
      <c r="M114" s="1347">
        <v>44884</v>
      </c>
      <c r="N114" s="1347">
        <v>51532</v>
      </c>
      <c r="O114" s="1347">
        <v>62131</v>
      </c>
      <c r="P114" s="1347">
        <v>55238</v>
      </c>
      <c r="Q114" s="1347">
        <v>51071</v>
      </c>
      <c r="R114" s="1347">
        <v>47967</v>
      </c>
      <c r="S114" s="1347">
        <v>52220</v>
      </c>
      <c r="T114" s="1347">
        <v>63504</v>
      </c>
      <c r="U114" s="1347">
        <v>53368</v>
      </c>
      <c r="V114" s="1347">
        <v>44170</v>
      </c>
      <c r="W114" s="1347">
        <v>38013</v>
      </c>
      <c r="X114" s="1347">
        <v>24326</v>
      </c>
      <c r="Y114" s="1347">
        <v>11408</v>
      </c>
      <c r="Z114" s="1347">
        <v>3322</v>
      </c>
      <c r="AA114" s="1347">
        <v>620</v>
      </c>
      <c r="AB114" s="1347">
        <v>90868</v>
      </c>
      <c r="AC114" s="1347">
        <v>480973</v>
      </c>
      <c r="AD114">
        <v>238731</v>
      </c>
      <c r="AE114">
        <v>121859</v>
      </c>
      <c r="AF114">
        <v>39676</v>
      </c>
      <c r="AG114">
        <v>508353</v>
      </c>
      <c r="AH114" s="2762">
        <v>11.21036</v>
      </c>
      <c r="AI114" s="2762">
        <v>59.337479999999999</v>
      </c>
      <c r="AJ114" s="2762">
        <v>29.452159999999999</v>
      </c>
      <c r="AK114" s="2762">
        <v>35.894530000000003</v>
      </c>
      <c r="AL114" s="2762">
        <v>15.0337</v>
      </c>
      <c r="AM114" s="2762">
        <v>4.8948200000000002</v>
      </c>
      <c r="AN114" s="2762">
        <v>7.6490000000000002E-2</v>
      </c>
      <c r="AO114" s="2762">
        <v>62.715339999999998</v>
      </c>
      <c r="AP114" s="2762">
        <v>48.05968</v>
      </c>
      <c r="AQ114" s="2762">
        <v>48.44435</v>
      </c>
    </row>
    <row r="115" spans="1:43">
      <c r="A115">
        <v>5262</v>
      </c>
      <c r="B115">
        <v>3</v>
      </c>
      <c r="C115">
        <v>28101</v>
      </c>
      <c r="D115">
        <v>0</v>
      </c>
      <c r="E115" s="93" t="s">
        <v>20</v>
      </c>
      <c r="F115" s="1347">
        <v>112748</v>
      </c>
      <c r="G115" s="1347">
        <v>4341</v>
      </c>
      <c r="H115" s="1347">
        <v>4548</v>
      </c>
      <c r="I115" s="1347">
        <v>4914</v>
      </c>
      <c r="J115" s="1347">
        <v>5600</v>
      </c>
      <c r="K115" s="1347">
        <v>5779</v>
      </c>
      <c r="L115" s="1347">
        <v>5278</v>
      </c>
      <c r="M115" s="1347">
        <v>6314</v>
      </c>
      <c r="N115" s="1347">
        <v>7552</v>
      </c>
      <c r="O115" s="1347">
        <v>9730</v>
      </c>
      <c r="P115" s="1347">
        <v>8812</v>
      </c>
      <c r="Q115" s="1347">
        <v>7644</v>
      </c>
      <c r="R115" s="1347">
        <v>6600</v>
      </c>
      <c r="S115" s="1347">
        <v>6523</v>
      </c>
      <c r="T115" s="1347">
        <v>7828</v>
      </c>
      <c r="U115" s="1347">
        <v>6337</v>
      </c>
      <c r="V115" s="1347">
        <v>5298</v>
      </c>
      <c r="W115" s="1347">
        <v>4718</v>
      </c>
      <c r="X115" s="1347">
        <v>3037</v>
      </c>
      <c r="Y115" s="1347">
        <v>1413</v>
      </c>
      <c r="Z115" s="1347">
        <v>412</v>
      </c>
      <c r="AA115" s="1347">
        <v>70</v>
      </c>
      <c r="AB115" s="1347">
        <v>13803</v>
      </c>
      <c r="AC115" s="1347">
        <v>69832</v>
      </c>
      <c r="AD115">
        <v>29113</v>
      </c>
      <c r="AE115">
        <v>14948</v>
      </c>
      <c r="AF115">
        <v>4932</v>
      </c>
      <c r="AG115">
        <v>72060</v>
      </c>
      <c r="AH115" s="2762">
        <v>12.24235</v>
      </c>
      <c r="AI115" s="2762">
        <v>61.936349999999997</v>
      </c>
      <c r="AJ115" s="2762">
        <v>25.821300000000001</v>
      </c>
      <c r="AK115" s="2762">
        <v>31.606770000000001</v>
      </c>
      <c r="AL115" s="2762">
        <v>13.25788</v>
      </c>
      <c r="AM115" s="2762">
        <v>4.3743600000000002</v>
      </c>
      <c r="AN115" s="2762">
        <v>6.2089999999999999E-2</v>
      </c>
      <c r="AO115" s="2762">
        <v>63.912439999999997</v>
      </c>
      <c r="AP115" s="2762">
        <v>46.273359999999997</v>
      </c>
      <c r="AQ115" s="2762">
        <v>46.227370000000001</v>
      </c>
    </row>
    <row r="116" spans="1:43">
      <c r="A116">
        <v>5263</v>
      </c>
      <c r="B116">
        <v>3</v>
      </c>
      <c r="C116">
        <v>28102</v>
      </c>
      <c r="D116">
        <v>0</v>
      </c>
      <c r="E116" s="93" t="s">
        <v>183</v>
      </c>
      <c r="F116" s="1347">
        <v>71786</v>
      </c>
      <c r="G116" s="1347">
        <v>2682</v>
      </c>
      <c r="H116" s="1347">
        <v>2672</v>
      </c>
      <c r="I116" s="1347">
        <v>2775</v>
      </c>
      <c r="J116" s="1347">
        <v>3167</v>
      </c>
      <c r="K116" s="1347">
        <v>4009</v>
      </c>
      <c r="L116" s="1347">
        <v>3739</v>
      </c>
      <c r="M116" s="1347">
        <v>4383</v>
      </c>
      <c r="N116" s="1347">
        <v>4999</v>
      </c>
      <c r="O116" s="1347">
        <v>6039</v>
      </c>
      <c r="P116" s="1347">
        <v>5065</v>
      </c>
      <c r="Q116" s="1347">
        <v>4353</v>
      </c>
      <c r="R116" s="1347">
        <v>3744</v>
      </c>
      <c r="S116" s="1347">
        <v>4082</v>
      </c>
      <c r="T116" s="1347">
        <v>4903</v>
      </c>
      <c r="U116" s="1347">
        <v>4159</v>
      </c>
      <c r="V116" s="1347">
        <v>3707</v>
      </c>
      <c r="W116" s="1347">
        <v>3518</v>
      </c>
      <c r="X116" s="1347">
        <v>2382</v>
      </c>
      <c r="Y116" s="1347">
        <v>1048</v>
      </c>
      <c r="Z116" s="1347">
        <v>284</v>
      </c>
      <c r="AA116" s="1347">
        <v>76</v>
      </c>
      <c r="AB116" s="1347">
        <v>8129</v>
      </c>
      <c r="AC116" s="1347">
        <v>43580</v>
      </c>
      <c r="AD116">
        <v>20077</v>
      </c>
      <c r="AE116">
        <v>11015</v>
      </c>
      <c r="AF116">
        <v>3790</v>
      </c>
      <c r="AG116">
        <v>45316</v>
      </c>
      <c r="AH116" s="2762">
        <v>11.32394</v>
      </c>
      <c r="AI116" s="2762">
        <v>60.708219999999997</v>
      </c>
      <c r="AJ116" s="2762">
        <v>27.967849999999999</v>
      </c>
      <c r="AK116" s="2762">
        <v>33.65419</v>
      </c>
      <c r="AL116" s="2762">
        <v>15.34422</v>
      </c>
      <c r="AM116" s="2762">
        <v>5.2795800000000002</v>
      </c>
      <c r="AN116" s="2762">
        <v>0.10587000000000001</v>
      </c>
      <c r="AO116" s="2762">
        <v>63.126510000000003</v>
      </c>
      <c r="AP116" s="2762">
        <v>47.158929999999998</v>
      </c>
      <c r="AQ116" s="2762">
        <v>46.31053</v>
      </c>
    </row>
    <row r="117" spans="1:43">
      <c r="A117">
        <v>5264</v>
      </c>
      <c r="B117">
        <v>3</v>
      </c>
      <c r="C117">
        <v>28105</v>
      </c>
      <c r="D117">
        <v>0</v>
      </c>
      <c r="E117" s="93" t="s">
        <v>22</v>
      </c>
      <c r="F117" s="1347">
        <v>54337</v>
      </c>
      <c r="G117" s="1347">
        <v>1646</v>
      </c>
      <c r="H117" s="1347">
        <v>1618</v>
      </c>
      <c r="I117" s="1347">
        <v>1741</v>
      </c>
      <c r="J117" s="1347">
        <v>1921</v>
      </c>
      <c r="K117" s="1347">
        <v>2563</v>
      </c>
      <c r="L117" s="1347">
        <v>3259</v>
      </c>
      <c r="M117" s="1347">
        <v>3287</v>
      </c>
      <c r="N117" s="1347">
        <v>3252</v>
      </c>
      <c r="O117" s="1347">
        <v>3928</v>
      </c>
      <c r="P117" s="1347">
        <v>3427</v>
      </c>
      <c r="Q117" s="1347">
        <v>3139</v>
      </c>
      <c r="R117" s="1347">
        <v>2965</v>
      </c>
      <c r="S117" s="1347">
        <v>3242</v>
      </c>
      <c r="T117" s="1347">
        <v>4184</v>
      </c>
      <c r="U117" s="1347">
        <v>4033</v>
      </c>
      <c r="V117" s="1347">
        <v>3567</v>
      </c>
      <c r="W117" s="1347">
        <v>3275</v>
      </c>
      <c r="X117" s="1347">
        <v>2028</v>
      </c>
      <c r="Y117" s="1347">
        <v>967</v>
      </c>
      <c r="Z117" s="1347">
        <v>245</v>
      </c>
      <c r="AA117" s="1347">
        <v>50</v>
      </c>
      <c r="AB117" s="1347">
        <v>5005</v>
      </c>
      <c r="AC117" s="1347">
        <v>30983</v>
      </c>
      <c r="AD117">
        <v>18349</v>
      </c>
      <c r="AE117">
        <v>10132</v>
      </c>
      <c r="AF117">
        <v>3290</v>
      </c>
      <c r="AG117">
        <v>33246</v>
      </c>
      <c r="AH117" s="2762">
        <v>9.2110299999999992</v>
      </c>
      <c r="AI117" s="2762">
        <v>57.02008</v>
      </c>
      <c r="AJ117" s="2762">
        <v>33.768889999999999</v>
      </c>
      <c r="AK117" s="2762">
        <v>39.73536</v>
      </c>
      <c r="AL117" s="2762">
        <v>18.64659</v>
      </c>
      <c r="AM117" s="2762">
        <v>6.0548099999999998</v>
      </c>
      <c r="AN117" s="2762">
        <v>9.2020000000000005E-2</v>
      </c>
      <c r="AO117" s="2762">
        <v>61.184829999999998</v>
      </c>
      <c r="AP117" s="2762">
        <v>50.268410000000003</v>
      </c>
      <c r="AQ117" s="2762">
        <v>50.757550000000002</v>
      </c>
    </row>
    <row r="118" spans="1:43">
      <c r="A118">
        <v>5265</v>
      </c>
      <c r="B118">
        <v>3</v>
      </c>
      <c r="C118">
        <v>28106</v>
      </c>
      <c r="D118">
        <v>0</v>
      </c>
      <c r="E118" s="93" t="s">
        <v>23</v>
      </c>
      <c r="F118" s="1347">
        <v>52070</v>
      </c>
      <c r="G118" s="1347">
        <v>1446</v>
      </c>
      <c r="H118" s="1347">
        <v>1600</v>
      </c>
      <c r="I118" s="1347">
        <v>1635</v>
      </c>
      <c r="J118" s="1347">
        <v>2064</v>
      </c>
      <c r="K118" s="1347">
        <v>2236</v>
      </c>
      <c r="L118" s="1347">
        <v>2451</v>
      </c>
      <c r="M118" s="1347">
        <v>2528</v>
      </c>
      <c r="N118" s="1347">
        <v>2783</v>
      </c>
      <c r="O118" s="1347">
        <v>3549</v>
      </c>
      <c r="P118" s="1347">
        <v>3265</v>
      </c>
      <c r="Q118" s="1347">
        <v>3107</v>
      </c>
      <c r="R118" s="1347">
        <v>2910</v>
      </c>
      <c r="S118" s="1347">
        <v>3354</v>
      </c>
      <c r="T118" s="1347">
        <v>4364</v>
      </c>
      <c r="U118" s="1347">
        <v>4260</v>
      </c>
      <c r="V118" s="1347">
        <v>3915</v>
      </c>
      <c r="W118" s="1347">
        <v>3347</v>
      </c>
      <c r="X118" s="1347">
        <v>1992</v>
      </c>
      <c r="Y118" s="1347">
        <v>941</v>
      </c>
      <c r="Z118" s="1347">
        <v>276</v>
      </c>
      <c r="AA118" s="1347">
        <v>47</v>
      </c>
      <c r="AB118" s="1347">
        <v>4681</v>
      </c>
      <c r="AC118" s="1347">
        <v>28247</v>
      </c>
      <c r="AD118">
        <v>19142</v>
      </c>
      <c r="AE118">
        <v>10518</v>
      </c>
      <c r="AF118">
        <v>3256</v>
      </c>
      <c r="AG118">
        <v>30547</v>
      </c>
      <c r="AH118" s="2762">
        <v>8.9898199999999999</v>
      </c>
      <c r="AI118" s="2762">
        <v>54.248130000000003</v>
      </c>
      <c r="AJ118" s="2762">
        <v>36.762050000000002</v>
      </c>
      <c r="AK118" s="2762">
        <v>43.203380000000003</v>
      </c>
      <c r="AL118" s="2762">
        <v>20.199729999999999</v>
      </c>
      <c r="AM118" s="2762">
        <v>6.25312</v>
      </c>
      <c r="AN118" s="2762">
        <v>9.0260000000000007E-2</v>
      </c>
      <c r="AO118" s="2762">
        <v>58.665260000000004</v>
      </c>
      <c r="AP118" s="2762">
        <v>51.81427</v>
      </c>
      <c r="AQ118" s="2762">
        <v>53.935639999999999</v>
      </c>
    </row>
    <row r="119" spans="1:43">
      <c r="A119">
        <v>5266</v>
      </c>
      <c r="B119">
        <v>3</v>
      </c>
      <c r="C119">
        <v>28107</v>
      </c>
      <c r="D119">
        <v>0</v>
      </c>
      <c r="E119" s="93" t="s">
        <v>24</v>
      </c>
      <c r="F119" s="1347">
        <v>87673</v>
      </c>
      <c r="G119" s="1347">
        <v>2874</v>
      </c>
      <c r="H119" s="1347">
        <v>3099</v>
      </c>
      <c r="I119" s="1347">
        <v>3192</v>
      </c>
      <c r="J119" s="1347">
        <v>3861</v>
      </c>
      <c r="K119" s="1347">
        <v>4336</v>
      </c>
      <c r="L119" s="1347">
        <v>3927</v>
      </c>
      <c r="M119" s="1347">
        <v>4395</v>
      </c>
      <c r="N119" s="1347">
        <v>5129</v>
      </c>
      <c r="O119" s="1347">
        <v>6021</v>
      </c>
      <c r="P119" s="1347">
        <v>5661</v>
      </c>
      <c r="Q119" s="1347">
        <v>5401</v>
      </c>
      <c r="R119" s="1347">
        <v>5168</v>
      </c>
      <c r="S119" s="1347">
        <v>6045</v>
      </c>
      <c r="T119" s="1347">
        <v>7708</v>
      </c>
      <c r="U119" s="1347">
        <v>6656</v>
      </c>
      <c r="V119" s="1347">
        <v>5435</v>
      </c>
      <c r="W119" s="1347">
        <v>4320</v>
      </c>
      <c r="X119" s="1347">
        <v>2789</v>
      </c>
      <c r="Y119" s="1347">
        <v>1228</v>
      </c>
      <c r="Z119" s="1347">
        <v>360</v>
      </c>
      <c r="AA119" s="1347">
        <v>68</v>
      </c>
      <c r="AB119" s="1347">
        <v>9165</v>
      </c>
      <c r="AC119" s="1347">
        <v>49944</v>
      </c>
      <c r="AD119">
        <v>28564</v>
      </c>
      <c r="AE119">
        <v>14200</v>
      </c>
      <c r="AF119">
        <v>4445</v>
      </c>
      <c r="AG119">
        <v>53791</v>
      </c>
      <c r="AH119" s="2762">
        <v>10.453620000000001</v>
      </c>
      <c r="AI119" s="2762">
        <v>56.966230000000003</v>
      </c>
      <c r="AJ119" s="2762">
        <v>32.580159999999999</v>
      </c>
      <c r="AK119" s="2762">
        <v>39.475090000000002</v>
      </c>
      <c r="AL119" s="2762">
        <v>16.196549999999998</v>
      </c>
      <c r="AM119" s="2762">
        <v>5.0699800000000002</v>
      </c>
      <c r="AN119" s="2762">
        <v>7.7560000000000004E-2</v>
      </c>
      <c r="AO119" s="2762">
        <v>61.354120000000002</v>
      </c>
      <c r="AP119" s="2762">
        <v>49.50985</v>
      </c>
      <c r="AQ119" s="2762">
        <v>51.206249999999997</v>
      </c>
    </row>
    <row r="120" spans="1:43">
      <c r="A120">
        <v>5267</v>
      </c>
      <c r="B120">
        <v>3</v>
      </c>
      <c r="C120">
        <v>28108</v>
      </c>
      <c r="D120">
        <v>0</v>
      </c>
      <c r="E120" s="93" t="s">
        <v>25</v>
      </c>
      <c r="F120" s="1347">
        <v>116734</v>
      </c>
      <c r="G120" s="1347">
        <v>4519</v>
      </c>
      <c r="H120" s="1347">
        <v>4772</v>
      </c>
      <c r="I120" s="1347">
        <v>4733</v>
      </c>
      <c r="J120" s="1347">
        <v>5092</v>
      </c>
      <c r="K120" s="1347">
        <v>4745</v>
      </c>
      <c r="L120" s="1347">
        <v>5170</v>
      </c>
      <c r="M120" s="1347">
        <v>6256</v>
      </c>
      <c r="N120" s="1347">
        <v>7139</v>
      </c>
      <c r="O120" s="1347">
        <v>8787</v>
      </c>
      <c r="P120" s="1347">
        <v>7705</v>
      </c>
      <c r="Q120" s="1347">
        <v>7156</v>
      </c>
      <c r="R120" s="1347">
        <v>6738</v>
      </c>
      <c r="S120" s="1347">
        <v>7425</v>
      </c>
      <c r="T120" s="1347">
        <v>9417</v>
      </c>
      <c r="U120" s="1347">
        <v>8227</v>
      </c>
      <c r="V120" s="1347">
        <v>6897</v>
      </c>
      <c r="W120" s="1347">
        <v>5893</v>
      </c>
      <c r="X120" s="1347">
        <v>3751</v>
      </c>
      <c r="Y120" s="1347">
        <v>1738</v>
      </c>
      <c r="Z120" s="1347">
        <v>476</v>
      </c>
      <c r="AA120" s="1347">
        <v>98</v>
      </c>
      <c r="AB120" s="1347">
        <v>14024</v>
      </c>
      <c r="AC120" s="1347">
        <v>66213</v>
      </c>
      <c r="AD120">
        <v>36497</v>
      </c>
      <c r="AE120">
        <v>18853</v>
      </c>
      <c r="AF120">
        <v>6063</v>
      </c>
      <c r="AG120">
        <v>70538</v>
      </c>
      <c r="AH120" s="2762">
        <v>12.013640000000001</v>
      </c>
      <c r="AI120" s="2762">
        <v>56.721260000000001</v>
      </c>
      <c r="AJ120" s="2762">
        <v>31.2651</v>
      </c>
      <c r="AK120" s="2762">
        <v>37.625709999999998</v>
      </c>
      <c r="AL120" s="2762">
        <v>16.150390000000002</v>
      </c>
      <c r="AM120" s="2762">
        <v>5.1938599999999999</v>
      </c>
      <c r="AN120" s="2762">
        <v>8.3949999999999997E-2</v>
      </c>
      <c r="AO120" s="2762">
        <v>60.426270000000002</v>
      </c>
      <c r="AP120" s="2762">
        <v>48.636470000000003</v>
      </c>
      <c r="AQ120" s="2762">
        <v>49.579709999999999</v>
      </c>
    </row>
    <row r="121" spans="1:43">
      <c r="A121">
        <v>5268</v>
      </c>
      <c r="B121">
        <v>3</v>
      </c>
      <c r="C121">
        <v>28109</v>
      </c>
      <c r="D121">
        <v>0</v>
      </c>
      <c r="E121" s="93" t="s">
        <v>184</v>
      </c>
      <c r="F121" s="1347">
        <v>116022</v>
      </c>
      <c r="G121" s="1347">
        <v>3973</v>
      </c>
      <c r="H121" s="1347">
        <v>4787</v>
      </c>
      <c r="I121" s="1347">
        <v>5127</v>
      </c>
      <c r="J121" s="1347">
        <v>5559</v>
      </c>
      <c r="K121" s="1347">
        <v>5070</v>
      </c>
      <c r="L121" s="1347">
        <v>4837</v>
      </c>
      <c r="M121" s="1347">
        <v>5524</v>
      </c>
      <c r="N121" s="1347">
        <v>6872</v>
      </c>
      <c r="O121" s="1347">
        <v>8686</v>
      </c>
      <c r="P121" s="1347">
        <v>7863</v>
      </c>
      <c r="Q121" s="1347">
        <v>7394</v>
      </c>
      <c r="R121" s="1347">
        <v>7080</v>
      </c>
      <c r="S121" s="1347">
        <v>7979</v>
      </c>
      <c r="T121" s="1347">
        <v>10092</v>
      </c>
      <c r="U121" s="1347">
        <v>8261</v>
      </c>
      <c r="V121" s="1347">
        <v>6437</v>
      </c>
      <c r="W121" s="1347">
        <v>5067</v>
      </c>
      <c r="X121" s="1347">
        <v>3197</v>
      </c>
      <c r="Y121" s="1347">
        <v>1600</v>
      </c>
      <c r="Z121" s="1347">
        <v>534</v>
      </c>
      <c r="AA121" s="1347">
        <v>83</v>
      </c>
      <c r="AB121" s="1347">
        <v>13887</v>
      </c>
      <c r="AC121" s="1347">
        <v>66864</v>
      </c>
      <c r="AD121">
        <v>35271</v>
      </c>
      <c r="AE121">
        <v>16918</v>
      </c>
      <c r="AF121">
        <v>5414</v>
      </c>
      <c r="AG121">
        <v>71397</v>
      </c>
      <c r="AH121" s="2762">
        <v>11.969279999999999</v>
      </c>
      <c r="AI121" s="2762">
        <v>57.630450000000003</v>
      </c>
      <c r="AJ121" s="2762">
        <v>30.400269999999999</v>
      </c>
      <c r="AK121" s="2762">
        <v>37.277410000000003</v>
      </c>
      <c r="AL121" s="2762">
        <v>14.581720000000001</v>
      </c>
      <c r="AM121" s="2762">
        <v>4.6663600000000001</v>
      </c>
      <c r="AN121" s="2762">
        <v>7.1540000000000006E-2</v>
      </c>
      <c r="AO121" s="2762">
        <v>61.537469999999999</v>
      </c>
      <c r="AP121" s="2762">
        <v>48.360280000000003</v>
      </c>
      <c r="AQ121" s="2762">
        <v>49.779060000000001</v>
      </c>
    </row>
    <row r="122" spans="1:43">
      <c r="A122">
        <v>5269</v>
      </c>
      <c r="B122">
        <v>3</v>
      </c>
      <c r="C122">
        <v>28110</v>
      </c>
      <c r="D122">
        <v>0</v>
      </c>
      <c r="E122" s="93" t="s">
        <v>21</v>
      </c>
      <c r="F122" s="1347">
        <v>72140</v>
      </c>
      <c r="G122" s="1347">
        <v>2218</v>
      </c>
      <c r="H122" s="1347">
        <v>1845</v>
      </c>
      <c r="I122" s="1347">
        <v>1831</v>
      </c>
      <c r="J122" s="1347">
        <v>2316</v>
      </c>
      <c r="K122" s="1347">
        <v>4532</v>
      </c>
      <c r="L122" s="1347">
        <v>5437</v>
      </c>
      <c r="M122" s="1347">
        <v>5437</v>
      </c>
      <c r="N122" s="1347">
        <v>5526</v>
      </c>
      <c r="O122" s="1347">
        <v>5806</v>
      </c>
      <c r="P122" s="1347">
        <v>4864</v>
      </c>
      <c r="Q122" s="1347">
        <v>4220</v>
      </c>
      <c r="R122" s="1347">
        <v>3904</v>
      </c>
      <c r="S122" s="1347">
        <v>4193</v>
      </c>
      <c r="T122" s="1347">
        <v>5208</v>
      </c>
      <c r="U122" s="1347">
        <v>4400</v>
      </c>
      <c r="V122" s="1347">
        <v>3871</v>
      </c>
      <c r="W122" s="1347">
        <v>3325</v>
      </c>
      <c r="X122" s="1347">
        <v>1994</v>
      </c>
      <c r="Y122" s="1347">
        <v>900</v>
      </c>
      <c r="Z122" s="1347">
        <v>269</v>
      </c>
      <c r="AA122" s="1347">
        <v>44</v>
      </c>
      <c r="AB122" s="1347">
        <v>5894</v>
      </c>
      <c r="AC122" s="1347">
        <v>46235</v>
      </c>
      <c r="AD122">
        <v>20011</v>
      </c>
      <c r="AE122">
        <v>10403</v>
      </c>
      <c r="AF122">
        <v>3207</v>
      </c>
      <c r="AG122">
        <v>49127</v>
      </c>
      <c r="AH122" s="2762">
        <v>8.1702200000000005</v>
      </c>
      <c r="AI122" s="2762">
        <v>64.09066</v>
      </c>
      <c r="AJ122" s="2762">
        <v>27.73912</v>
      </c>
      <c r="AK122" s="2762">
        <v>33.551430000000003</v>
      </c>
      <c r="AL122" s="2762">
        <v>14.42057</v>
      </c>
      <c r="AM122" s="2762">
        <v>4.4455200000000001</v>
      </c>
      <c r="AN122" s="2762">
        <v>6.0990000000000003E-2</v>
      </c>
      <c r="AO122" s="2762">
        <v>68.099530000000001</v>
      </c>
      <c r="AP122" s="2762">
        <v>47.624850000000002</v>
      </c>
      <c r="AQ122" s="2762">
        <v>46.005760000000002</v>
      </c>
    </row>
    <row r="123" spans="1:43">
      <c r="A123">
        <v>5270</v>
      </c>
      <c r="B123">
        <v>3</v>
      </c>
      <c r="C123">
        <v>28111</v>
      </c>
      <c r="D123">
        <v>0</v>
      </c>
      <c r="E123" s="93" t="s">
        <v>185</v>
      </c>
      <c r="F123" s="1347">
        <v>127062</v>
      </c>
      <c r="G123" s="1347">
        <v>4731</v>
      </c>
      <c r="H123" s="1347">
        <v>5524</v>
      </c>
      <c r="I123" s="1347">
        <v>6025</v>
      </c>
      <c r="J123" s="1347">
        <v>6544</v>
      </c>
      <c r="K123" s="1347">
        <v>6404</v>
      </c>
      <c r="L123" s="1347">
        <v>6034</v>
      </c>
      <c r="M123" s="1347">
        <v>6760</v>
      </c>
      <c r="N123" s="1347">
        <v>8280</v>
      </c>
      <c r="O123" s="1347">
        <v>9585</v>
      </c>
      <c r="P123" s="1347">
        <v>8576</v>
      </c>
      <c r="Q123" s="1347">
        <v>8657</v>
      </c>
      <c r="R123" s="1347">
        <v>8858</v>
      </c>
      <c r="S123" s="1347">
        <v>9377</v>
      </c>
      <c r="T123" s="1347">
        <v>9800</v>
      </c>
      <c r="U123" s="1347">
        <v>7035</v>
      </c>
      <c r="V123" s="1347">
        <v>5043</v>
      </c>
      <c r="W123" s="1347">
        <v>4550</v>
      </c>
      <c r="X123" s="1347">
        <v>3156</v>
      </c>
      <c r="Y123" s="1347">
        <v>1573</v>
      </c>
      <c r="Z123" s="1347">
        <v>466</v>
      </c>
      <c r="AA123" s="1347">
        <v>84</v>
      </c>
      <c r="AB123" s="1347">
        <v>16280</v>
      </c>
      <c r="AC123" s="1347">
        <v>79075</v>
      </c>
      <c r="AD123">
        <v>31707</v>
      </c>
      <c r="AE123">
        <v>14872</v>
      </c>
      <c r="AF123">
        <v>5279</v>
      </c>
      <c r="AG123">
        <v>82331</v>
      </c>
      <c r="AH123" s="2762">
        <v>12.81264</v>
      </c>
      <c r="AI123" s="2762">
        <v>62.233400000000003</v>
      </c>
      <c r="AJ123" s="2762">
        <v>24.953959999999999</v>
      </c>
      <c r="AK123" s="2762">
        <v>32.333820000000003</v>
      </c>
      <c r="AL123" s="2762">
        <v>11.70452</v>
      </c>
      <c r="AM123" s="2762">
        <v>4.1546599999999998</v>
      </c>
      <c r="AN123" s="2762">
        <v>6.6110000000000002E-2</v>
      </c>
      <c r="AO123" s="2762">
        <v>64.795929999999998</v>
      </c>
      <c r="AP123" s="2762">
        <v>46.112340000000003</v>
      </c>
      <c r="AQ123" s="2762">
        <v>47.004080000000002</v>
      </c>
    </row>
    <row r="124" spans="1:43">
      <c r="A124">
        <v>5271</v>
      </c>
      <c r="B124">
        <v>3</v>
      </c>
      <c r="C124">
        <v>28201</v>
      </c>
      <c r="D124">
        <v>2</v>
      </c>
      <c r="E124" s="97" t="s">
        <v>186</v>
      </c>
      <c r="F124" s="1347">
        <v>276940</v>
      </c>
      <c r="G124" s="1347">
        <v>11400</v>
      </c>
      <c r="H124" s="1347">
        <v>12139</v>
      </c>
      <c r="I124" s="1347">
        <v>13084</v>
      </c>
      <c r="J124" s="1347">
        <v>14013</v>
      </c>
      <c r="K124" s="1347">
        <v>12756</v>
      </c>
      <c r="L124" s="1347">
        <v>13401</v>
      </c>
      <c r="M124" s="1347">
        <v>15161</v>
      </c>
      <c r="N124" s="1347">
        <v>17556</v>
      </c>
      <c r="O124" s="1347">
        <v>21669</v>
      </c>
      <c r="P124" s="1347">
        <v>18782</v>
      </c>
      <c r="Q124" s="1347">
        <v>17261</v>
      </c>
      <c r="R124" s="1347">
        <v>15290</v>
      </c>
      <c r="S124" s="1347">
        <v>17274</v>
      </c>
      <c r="T124" s="1347">
        <v>21224</v>
      </c>
      <c r="U124" s="1347">
        <v>18074</v>
      </c>
      <c r="V124" s="1347">
        <v>14071</v>
      </c>
      <c r="W124" s="1347">
        <v>11613</v>
      </c>
      <c r="X124" s="1347">
        <v>7451</v>
      </c>
      <c r="Y124" s="1347">
        <v>3540</v>
      </c>
      <c r="Z124" s="1347">
        <v>985</v>
      </c>
      <c r="AA124" s="1347">
        <v>196</v>
      </c>
      <c r="AB124" s="1347">
        <v>36623</v>
      </c>
      <c r="AC124" s="1347">
        <v>163163</v>
      </c>
      <c r="AD124">
        <v>77154</v>
      </c>
      <c r="AE124">
        <v>37856</v>
      </c>
      <c r="AF124">
        <v>12172</v>
      </c>
      <c r="AG124">
        <v>170374</v>
      </c>
      <c r="AH124" s="2762">
        <v>13.224159999999999</v>
      </c>
      <c r="AI124" s="2762">
        <v>58.916370000000001</v>
      </c>
      <c r="AJ124" s="2762">
        <v>27.859459999999999</v>
      </c>
      <c r="AK124" s="2762">
        <v>34.096919999999997</v>
      </c>
      <c r="AL124" s="2762">
        <v>13.66939</v>
      </c>
      <c r="AM124" s="2762">
        <v>4.3951799999999999</v>
      </c>
      <c r="AN124" s="2762">
        <v>7.077E-2</v>
      </c>
      <c r="AO124" s="2762">
        <v>61.520180000000003</v>
      </c>
      <c r="AP124" s="2762">
        <v>46.562139999999999</v>
      </c>
      <c r="AQ124" s="2762">
        <v>46.79269</v>
      </c>
    </row>
    <row r="125" spans="1:43">
      <c r="A125">
        <v>5272</v>
      </c>
      <c r="B125">
        <v>3</v>
      </c>
      <c r="C125">
        <v>28202</v>
      </c>
      <c r="D125">
        <v>2</v>
      </c>
      <c r="E125" s="97" t="s">
        <v>187</v>
      </c>
      <c r="F125" s="1347">
        <v>233504</v>
      </c>
      <c r="G125" s="1347">
        <v>8200</v>
      </c>
      <c r="H125" s="1347">
        <v>8277</v>
      </c>
      <c r="I125" s="1347">
        <v>8491</v>
      </c>
      <c r="J125" s="1347">
        <v>9389</v>
      </c>
      <c r="K125" s="1347">
        <v>10363</v>
      </c>
      <c r="L125" s="1347">
        <v>11942</v>
      </c>
      <c r="M125" s="1347">
        <v>13545</v>
      </c>
      <c r="N125" s="1347">
        <v>15311</v>
      </c>
      <c r="O125" s="1347">
        <v>18423</v>
      </c>
      <c r="P125" s="1347">
        <v>16346</v>
      </c>
      <c r="Q125" s="1347">
        <v>14380</v>
      </c>
      <c r="R125" s="1347">
        <v>12574</v>
      </c>
      <c r="S125" s="1347">
        <v>14990</v>
      </c>
      <c r="T125" s="1347">
        <v>19157</v>
      </c>
      <c r="U125" s="1347">
        <v>16807</v>
      </c>
      <c r="V125" s="1347">
        <v>14032</v>
      </c>
      <c r="W125" s="1347">
        <v>10867</v>
      </c>
      <c r="X125" s="1347">
        <v>6470</v>
      </c>
      <c r="Y125" s="1347">
        <v>2992</v>
      </c>
      <c r="Z125" s="1347">
        <v>815</v>
      </c>
      <c r="AA125" s="1347">
        <v>133</v>
      </c>
      <c r="AB125" s="1347">
        <v>24968</v>
      </c>
      <c r="AC125" s="1347">
        <v>137263</v>
      </c>
      <c r="AD125">
        <v>71273</v>
      </c>
      <c r="AE125">
        <v>35309</v>
      </c>
      <c r="AF125">
        <v>10410</v>
      </c>
      <c r="AG125">
        <v>147031</v>
      </c>
      <c r="AH125" s="2762">
        <v>10.69275</v>
      </c>
      <c r="AI125" s="2762">
        <v>58.783999999999999</v>
      </c>
      <c r="AJ125" s="2762">
        <v>30.523250000000001</v>
      </c>
      <c r="AK125" s="2762">
        <v>36.942839999999997</v>
      </c>
      <c r="AL125" s="2762">
        <v>15.121370000000001</v>
      </c>
      <c r="AM125" s="2762">
        <v>4.45817</v>
      </c>
      <c r="AN125" s="2762">
        <v>5.6959999999999997E-2</v>
      </c>
      <c r="AO125" s="2762">
        <v>62.967230000000001</v>
      </c>
      <c r="AP125" s="2762">
        <v>48.520829999999997</v>
      </c>
      <c r="AQ125" s="2762">
        <v>48.714500000000001</v>
      </c>
    </row>
    <row r="126" spans="1:43">
      <c r="A126">
        <v>5273</v>
      </c>
      <c r="B126">
        <v>3</v>
      </c>
      <c r="C126">
        <v>28203</v>
      </c>
      <c r="D126">
        <v>2</v>
      </c>
      <c r="E126" s="97" t="s">
        <v>188</v>
      </c>
      <c r="F126" s="1347">
        <v>151608</v>
      </c>
      <c r="G126" s="1347">
        <v>6483</v>
      </c>
      <c r="H126" s="1347">
        <v>6333</v>
      </c>
      <c r="I126" s="1347">
        <v>6699</v>
      </c>
      <c r="J126" s="1347">
        <v>7076</v>
      </c>
      <c r="K126" s="1347">
        <v>6808</v>
      </c>
      <c r="L126" s="1347">
        <v>7418</v>
      </c>
      <c r="M126" s="1347">
        <v>8809</v>
      </c>
      <c r="N126" s="1347">
        <v>9904</v>
      </c>
      <c r="O126" s="1347">
        <v>11992</v>
      </c>
      <c r="P126" s="1347">
        <v>10802</v>
      </c>
      <c r="Q126" s="1347">
        <v>9666</v>
      </c>
      <c r="R126" s="1347">
        <v>8287</v>
      </c>
      <c r="S126" s="1347">
        <v>9463</v>
      </c>
      <c r="T126" s="1347">
        <v>11842</v>
      </c>
      <c r="U126" s="1347">
        <v>9988</v>
      </c>
      <c r="V126" s="1347">
        <v>7699</v>
      </c>
      <c r="W126" s="1347">
        <v>6014</v>
      </c>
      <c r="X126" s="1347">
        <v>3940</v>
      </c>
      <c r="Y126" s="1347">
        <v>1765</v>
      </c>
      <c r="Z126" s="1347">
        <v>528</v>
      </c>
      <c r="AA126" s="1347">
        <v>92</v>
      </c>
      <c r="AB126" s="1347">
        <v>19515</v>
      </c>
      <c r="AC126" s="1347">
        <v>90225</v>
      </c>
      <c r="AD126">
        <v>41868</v>
      </c>
      <c r="AE126">
        <v>20038</v>
      </c>
      <c r="AF126">
        <v>6325</v>
      </c>
      <c r="AG126">
        <v>94991</v>
      </c>
      <c r="AH126" s="2762">
        <v>12.87201</v>
      </c>
      <c r="AI126" s="2762">
        <v>59.512030000000003</v>
      </c>
      <c r="AJ126" s="2762">
        <v>27.615960000000001</v>
      </c>
      <c r="AK126" s="2762">
        <v>33.857709999999997</v>
      </c>
      <c r="AL126" s="2762">
        <v>13.21698</v>
      </c>
      <c r="AM126" s="2762">
        <v>4.1719400000000002</v>
      </c>
      <c r="AN126" s="2762">
        <v>6.0679999999999998E-2</v>
      </c>
      <c r="AO126" s="2762">
        <v>62.655659999999997</v>
      </c>
      <c r="AP126" s="2762">
        <v>46.606450000000002</v>
      </c>
      <c r="AQ126" s="2762">
        <v>46.8277</v>
      </c>
    </row>
    <row r="127" spans="1:43">
      <c r="A127">
        <v>5274</v>
      </c>
      <c r="B127">
        <v>3</v>
      </c>
      <c r="C127">
        <v>28204</v>
      </c>
      <c r="D127">
        <v>2</v>
      </c>
      <c r="E127" s="97" t="s">
        <v>189</v>
      </c>
      <c r="F127" s="1347">
        <v>259496</v>
      </c>
      <c r="G127" s="1347">
        <v>10264</v>
      </c>
      <c r="H127" s="1347">
        <v>11068</v>
      </c>
      <c r="I127" s="1347">
        <v>11687</v>
      </c>
      <c r="J127" s="1347">
        <v>13229</v>
      </c>
      <c r="K127" s="1347">
        <v>13356</v>
      </c>
      <c r="L127" s="1347">
        <v>12171</v>
      </c>
      <c r="M127" s="1347">
        <v>14918</v>
      </c>
      <c r="N127" s="1347">
        <v>18352</v>
      </c>
      <c r="O127" s="1347">
        <v>22809</v>
      </c>
      <c r="P127" s="1347">
        <v>20345</v>
      </c>
      <c r="Q127" s="1347">
        <v>16859</v>
      </c>
      <c r="R127" s="1347">
        <v>14201</v>
      </c>
      <c r="S127" s="1347">
        <v>15196</v>
      </c>
      <c r="T127" s="1347">
        <v>18497</v>
      </c>
      <c r="U127" s="1347">
        <v>14819</v>
      </c>
      <c r="V127" s="1347">
        <v>12033</v>
      </c>
      <c r="W127" s="1347">
        <v>9643</v>
      </c>
      <c r="X127" s="1347">
        <v>6316</v>
      </c>
      <c r="Y127" s="1347">
        <v>2746</v>
      </c>
      <c r="Z127" s="1347">
        <v>814</v>
      </c>
      <c r="AA127" s="1347">
        <v>173</v>
      </c>
      <c r="AB127" s="1347">
        <v>33019</v>
      </c>
      <c r="AC127" s="1347">
        <v>161436</v>
      </c>
      <c r="AD127">
        <v>65041</v>
      </c>
      <c r="AE127">
        <v>31725</v>
      </c>
      <c r="AF127">
        <v>10049</v>
      </c>
      <c r="AG127">
        <v>166704</v>
      </c>
      <c r="AH127" s="2762">
        <v>12.72428</v>
      </c>
      <c r="AI127" s="2762">
        <v>62.211359999999999</v>
      </c>
      <c r="AJ127" s="2762">
        <v>25.064360000000001</v>
      </c>
      <c r="AK127" s="2762">
        <v>30.92032</v>
      </c>
      <c r="AL127" s="2762">
        <v>12.225619999999999</v>
      </c>
      <c r="AM127" s="2762">
        <v>3.8725100000000001</v>
      </c>
      <c r="AN127" s="2762">
        <v>6.6669999999999993E-2</v>
      </c>
      <c r="AO127" s="2762">
        <v>64.24145</v>
      </c>
      <c r="AP127" s="2762">
        <v>45.592489999999998</v>
      </c>
      <c r="AQ127" s="2762">
        <v>45.418559999999999</v>
      </c>
    </row>
    <row r="128" spans="1:43">
      <c r="A128">
        <v>5275</v>
      </c>
      <c r="B128">
        <v>3</v>
      </c>
      <c r="C128">
        <v>28205</v>
      </c>
      <c r="D128">
        <v>2</v>
      </c>
      <c r="E128" s="97" t="s">
        <v>190</v>
      </c>
      <c r="F128" s="1347">
        <v>23266</v>
      </c>
      <c r="G128" s="1347">
        <v>698</v>
      </c>
      <c r="H128" s="1347">
        <v>850</v>
      </c>
      <c r="I128" s="1347">
        <v>960</v>
      </c>
      <c r="J128" s="1347">
        <v>987</v>
      </c>
      <c r="K128" s="1347">
        <v>777</v>
      </c>
      <c r="L128" s="1347">
        <v>810</v>
      </c>
      <c r="M128" s="1347">
        <v>1039</v>
      </c>
      <c r="N128" s="1347">
        <v>1249</v>
      </c>
      <c r="O128" s="1347">
        <v>1509</v>
      </c>
      <c r="P128" s="1347">
        <v>1443</v>
      </c>
      <c r="Q128" s="1347">
        <v>1361</v>
      </c>
      <c r="R128" s="1347">
        <v>1482</v>
      </c>
      <c r="S128" s="1347">
        <v>1759</v>
      </c>
      <c r="T128" s="1347">
        <v>2121</v>
      </c>
      <c r="U128" s="1347">
        <v>1602</v>
      </c>
      <c r="V128" s="1347">
        <v>1403</v>
      </c>
      <c r="W128" s="1347">
        <v>1448</v>
      </c>
      <c r="X128" s="1347">
        <v>1081</v>
      </c>
      <c r="Y128" s="1347">
        <v>519</v>
      </c>
      <c r="Z128" s="1347">
        <v>141</v>
      </c>
      <c r="AA128" s="1347">
        <v>27</v>
      </c>
      <c r="AB128" s="1347">
        <v>2508</v>
      </c>
      <c r="AC128" s="1347">
        <v>12416</v>
      </c>
      <c r="AD128">
        <v>8342</v>
      </c>
      <c r="AE128">
        <v>4619</v>
      </c>
      <c r="AF128">
        <v>1768</v>
      </c>
      <c r="AG128">
        <v>13550</v>
      </c>
      <c r="AH128" s="2762">
        <v>10.779680000000001</v>
      </c>
      <c r="AI128" s="2762">
        <v>53.365430000000003</v>
      </c>
      <c r="AJ128" s="2762">
        <v>35.854900000000001</v>
      </c>
      <c r="AK128" s="2762">
        <v>43.415280000000003</v>
      </c>
      <c r="AL128" s="2762">
        <v>19.853000000000002</v>
      </c>
      <c r="AM128" s="2762">
        <v>7.5990700000000002</v>
      </c>
      <c r="AN128" s="2762">
        <v>0.11605</v>
      </c>
      <c r="AO128" s="2762">
        <v>58.239490000000004</v>
      </c>
      <c r="AP128" s="2762">
        <v>51.7318</v>
      </c>
      <c r="AQ128" s="2762">
        <v>54.795079999999999</v>
      </c>
    </row>
    <row r="129" spans="1:43">
      <c r="A129">
        <v>5276</v>
      </c>
      <c r="B129">
        <v>3</v>
      </c>
      <c r="C129">
        <v>28206</v>
      </c>
      <c r="D129">
        <v>2</v>
      </c>
      <c r="E129" s="97" t="s">
        <v>191</v>
      </c>
      <c r="F129" s="1347">
        <v>52261</v>
      </c>
      <c r="G129" s="1347">
        <v>1865</v>
      </c>
      <c r="H129" s="1347">
        <v>2129</v>
      </c>
      <c r="I129" s="1347">
        <v>2137</v>
      </c>
      <c r="J129" s="1347">
        <v>2159</v>
      </c>
      <c r="K129" s="1347">
        <v>1926</v>
      </c>
      <c r="L129" s="1347">
        <v>1958</v>
      </c>
      <c r="M129" s="1347">
        <v>2606</v>
      </c>
      <c r="N129" s="1347">
        <v>3327</v>
      </c>
      <c r="O129" s="1347">
        <v>4469</v>
      </c>
      <c r="P129" s="1347">
        <v>4165</v>
      </c>
      <c r="Q129" s="1347">
        <v>3641</v>
      </c>
      <c r="R129" s="1347">
        <v>3134</v>
      </c>
      <c r="S129" s="1347">
        <v>3338</v>
      </c>
      <c r="T129" s="1347">
        <v>4137</v>
      </c>
      <c r="U129" s="1347">
        <v>3364</v>
      </c>
      <c r="V129" s="1347">
        <v>2837</v>
      </c>
      <c r="W129" s="1347">
        <v>2358</v>
      </c>
      <c r="X129" s="1347">
        <v>1643</v>
      </c>
      <c r="Y129" s="1347">
        <v>769</v>
      </c>
      <c r="Z129" s="1347">
        <v>255</v>
      </c>
      <c r="AA129" s="1347">
        <v>44</v>
      </c>
      <c r="AB129" s="1347">
        <v>6131</v>
      </c>
      <c r="AC129" s="1347">
        <v>30723</v>
      </c>
      <c r="AD129">
        <v>15407</v>
      </c>
      <c r="AE129">
        <v>7906</v>
      </c>
      <c r="AF129">
        <v>2711</v>
      </c>
      <c r="AG129">
        <v>32701</v>
      </c>
      <c r="AH129" s="2762">
        <v>11.7315</v>
      </c>
      <c r="AI129" s="2762">
        <v>58.787619999999997</v>
      </c>
      <c r="AJ129" s="2762">
        <v>29.480869999999999</v>
      </c>
      <c r="AK129" s="2762">
        <v>35.868049999999997</v>
      </c>
      <c r="AL129" s="2762">
        <v>15.12792</v>
      </c>
      <c r="AM129" s="2762">
        <v>5.1874200000000004</v>
      </c>
      <c r="AN129" s="2762">
        <v>8.4190000000000001E-2</v>
      </c>
      <c r="AO129" s="2762">
        <v>62.572470000000003</v>
      </c>
      <c r="AP129" s="2762">
        <v>48.602559999999997</v>
      </c>
      <c r="AQ129" s="2762">
        <v>49.05932</v>
      </c>
    </row>
    <row r="130" spans="1:43">
      <c r="A130">
        <v>5277</v>
      </c>
      <c r="B130">
        <v>3</v>
      </c>
      <c r="C130">
        <v>28207</v>
      </c>
      <c r="D130">
        <v>2</v>
      </c>
      <c r="E130" s="97" t="s">
        <v>192</v>
      </c>
      <c r="F130" s="1347">
        <v>101242</v>
      </c>
      <c r="G130" s="1347">
        <v>4371</v>
      </c>
      <c r="H130" s="1347">
        <v>4611</v>
      </c>
      <c r="I130" s="1347">
        <v>4693</v>
      </c>
      <c r="J130" s="1347">
        <v>5001</v>
      </c>
      <c r="K130" s="1347">
        <v>4540</v>
      </c>
      <c r="L130" s="1347">
        <v>4889</v>
      </c>
      <c r="M130" s="1347">
        <v>5866</v>
      </c>
      <c r="N130" s="1347">
        <v>7036</v>
      </c>
      <c r="O130" s="1347">
        <v>8496</v>
      </c>
      <c r="P130" s="1347">
        <v>7616</v>
      </c>
      <c r="Q130" s="1347">
        <v>6229</v>
      </c>
      <c r="R130" s="1347">
        <v>5096</v>
      </c>
      <c r="S130" s="1347">
        <v>6042</v>
      </c>
      <c r="T130" s="1347">
        <v>7519</v>
      </c>
      <c r="U130" s="1347">
        <v>6550</v>
      </c>
      <c r="V130" s="1347">
        <v>5041</v>
      </c>
      <c r="W130" s="1347">
        <v>3877</v>
      </c>
      <c r="X130" s="1347">
        <v>2364</v>
      </c>
      <c r="Y130" s="1347">
        <v>1056</v>
      </c>
      <c r="Z130" s="1347">
        <v>304</v>
      </c>
      <c r="AA130" s="1347">
        <v>45</v>
      </c>
      <c r="AB130" s="1347">
        <v>13675</v>
      </c>
      <c r="AC130" s="1347">
        <v>60811</v>
      </c>
      <c r="AD130">
        <v>26756</v>
      </c>
      <c r="AE130">
        <v>12687</v>
      </c>
      <c r="AF130">
        <v>3769</v>
      </c>
      <c r="AG130">
        <v>63329</v>
      </c>
      <c r="AH130" s="2762">
        <v>13.507239999999999</v>
      </c>
      <c r="AI130" s="2762">
        <v>60.064990000000002</v>
      </c>
      <c r="AJ130" s="2762">
        <v>26.427769999999999</v>
      </c>
      <c r="AK130" s="2762">
        <v>32.395650000000003</v>
      </c>
      <c r="AL130" s="2762">
        <v>12.531359999999999</v>
      </c>
      <c r="AM130" s="2762">
        <v>3.7227600000000001</v>
      </c>
      <c r="AN130" s="2762">
        <v>4.4450000000000003E-2</v>
      </c>
      <c r="AO130" s="2762">
        <v>62.552100000000003</v>
      </c>
      <c r="AP130" s="2762">
        <v>45.752499999999998</v>
      </c>
      <c r="AQ130" s="2762">
        <v>45.654179999999997</v>
      </c>
    </row>
    <row r="131" spans="1:43">
      <c r="A131">
        <v>5278</v>
      </c>
      <c r="B131">
        <v>3</v>
      </c>
      <c r="C131">
        <v>28208</v>
      </c>
      <c r="D131">
        <v>2</v>
      </c>
      <c r="E131" s="97" t="s">
        <v>193</v>
      </c>
      <c r="F131" s="1347">
        <v>15618</v>
      </c>
      <c r="G131" s="1347">
        <v>551</v>
      </c>
      <c r="H131" s="1347">
        <v>531</v>
      </c>
      <c r="I131" s="1347">
        <v>578</v>
      </c>
      <c r="J131" s="1347">
        <v>625</v>
      </c>
      <c r="K131" s="1347">
        <v>544</v>
      </c>
      <c r="L131" s="1347">
        <v>618</v>
      </c>
      <c r="M131" s="1347">
        <v>736</v>
      </c>
      <c r="N131" s="1347">
        <v>801</v>
      </c>
      <c r="O131" s="1347">
        <v>1002</v>
      </c>
      <c r="P131" s="1347">
        <v>858</v>
      </c>
      <c r="Q131" s="1347">
        <v>864</v>
      </c>
      <c r="R131" s="1347">
        <v>832</v>
      </c>
      <c r="S131" s="1347">
        <v>1139</v>
      </c>
      <c r="T131" s="1347">
        <v>1531</v>
      </c>
      <c r="U131" s="1347">
        <v>1290</v>
      </c>
      <c r="V131" s="1347">
        <v>1077</v>
      </c>
      <c r="W131" s="1347">
        <v>889</v>
      </c>
      <c r="X131" s="1347">
        <v>634</v>
      </c>
      <c r="Y131" s="1347">
        <v>367</v>
      </c>
      <c r="Z131" s="1347">
        <v>124</v>
      </c>
      <c r="AA131" s="1347">
        <v>27</v>
      </c>
      <c r="AB131" s="1347">
        <v>1660</v>
      </c>
      <c r="AC131" s="1347">
        <v>8019</v>
      </c>
      <c r="AD131">
        <v>5939</v>
      </c>
      <c r="AE131">
        <v>3118</v>
      </c>
      <c r="AF131">
        <v>1152</v>
      </c>
      <c r="AG131">
        <v>8925</v>
      </c>
      <c r="AH131" s="2762">
        <v>10.62876</v>
      </c>
      <c r="AI131" s="2762">
        <v>51.3446</v>
      </c>
      <c r="AJ131" s="2762">
        <v>38.02664</v>
      </c>
      <c r="AK131" s="2762">
        <v>45.319499999999998</v>
      </c>
      <c r="AL131" s="2762">
        <v>19.96414</v>
      </c>
      <c r="AM131" s="2762">
        <v>7.3761000000000001</v>
      </c>
      <c r="AN131" s="2762">
        <v>0.17288000000000001</v>
      </c>
      <c r="AO131" s="2762">
        <v>57.145600000000002</v>
      </c>
      <c r="AP131" s="2762">
        <v>51.993409999999997</v>
      </c>
      <c r="AQ131" s="2762">
        <v>55.64331</v>
      </c>
    </row>
    <row r="132" spans="1:43">
      <c r="A132">
        <v>5279</v>
      </c>
      <c r="B132">
        <v>3</v>
      </c>
      <c r="C132">
        <v>28209</v>
      </c>
      <c r="D132">
        <v>2</v>
      </c>
      <c r="E132" s="97" t="s">
        <v>194</v>
      </c>
      <c r="F132" s="1347">
        <v>42756</v>
      </c>
      <c r="G132" s="1347">
        <v>1564</v>
      </c>
      <c r="H132" s="1347">
        <v>1824</v>
      </c>
      <c r="I132" s="1347">
        <v>1794</v>
      </c>
      <c r="J132" s="1347">
        <v>1892</v>
      </c>
      <c r="K132" s="1347">
        <v>1213</v>
      </c>
      <c r="L132" s="1347">
        <v>1565</v>
      </c>
      <c r="M132" s="1347">
        <v>2004</v>
      </c>
      <c r="N132" s="1347">
        <v>2223</v>
      </c>
      <c r="O132" s="1347">
        <v>2690</v>
      </c>
      <c r="P132" s="1347">
        <v>2538</v>
      </c>
      <c r="Q132" s="1347">
        <v>2583</v>
      </c>
      <c r="R132" s="1347">
        <v>2735</v>
      </c>
      <c r="S132" s="1347">
        <v>3158</v>
      </c>
      <c r="T132" s="1347">
        <v>3412</v>
      </c>
      <c r="U132" s="1347">
        <v>2878</v>
      </c>
      <c r="V132" s="1347">
        <v>2586</v>
      </c>
      <c r="W132" s="1347">
        <v>2649</v>
      </c>
      <c r="X132" s="1347">
        <v>1973</v>
      </c>
      <c r="Y132" s="1347">
        <v>1077</v>
      </c>
      <c r="Z132" s="1347">
        <v>338</v>
      </c>
      <c r="AA132" s="1347">
        <v>60</v>
      </c>
      <c r="AB132" s="1347">
        <v>5182</v>
      </c>
      <c r="AC132" s="1347">
        <v>22601</v>
      </c>
      <c r="AD132">
        <v>14973</v>
      </c>
      <c r="AE132">
        <v>8683</v>
      </c>
      <c r="AF132">
        <v>3448</v>
      </c>
      <c r="AG132">
        <v>24121</v>
      </c>
      <c r="AH132" s="2762">
        <v>12.11994</v>
      </c>
      <c r="AI132" s="2762">
        <v>52.860419999999998</v>
      </c>
      <c r="AJ132" s="2762">
        <v>35.019649999999999</v>
      </c>
      <c r="AK132" s="2762">
        <v>42.405740000000002</v>
      </c>
      <c r="AL132" s="2762">
        <v>20.308260000000001</v>
      </c>
      <c r="AM132" s="2762">
        <v>8.0643700000000003</v>
      </c>
      <c r="AN132" s="2762">
        <v>0.14033000000000001</v>
      </c>
      <c r="AO132" s="2762">
        <v>56.415469999999999</v>
      </c>
      <c r="AP132" s="2762">
        <v>51.11956</v>
      </c>
      <c r="AQ132" s="2762">
        <v>53.994579999999999</v>
      </c>
    </row>
    <row r="133" spans="1:43">
      <c r="A133">
        <v>5280</v>
      </c>
      <c r="B133">
        <v>3</v>
      </c>
      <c r="C133">
        <v>28210</v>
      </c>
      <c r="D133">
        <v>2</v>
      </c>
      <c r="E133" s="97" t="s">
        <v>26</v>
      </c>
      <c r="F133" s="1347">
        <v>136265</v>
      </c>
      <c r="G133" s="1347">
        <v>5561</v>
      </c>
      <c r="H133" s="1347">
        <v>5967</v>
      </c>
      <c r="I133" s="1347">
        <v>6381</v>
      </c>
      <c r="J133" s="1347">
        <v>6816</v>
      </c>
      <c r="K133" s="1347">
        <v>5952</v>
      </c>
      <c r="L133" s="1347">
        <v>6666</v>
      </c>
      <c r="M133" s="1347">
        <v>7668</v>
      </c>
      <c r="N133" s="1347">
        <v>8741</v>
      </c>
      <c r="O133" s="1347">
        <v>10829</v>
      </c>
      <c r="P133" s="1347">
        <v>9211</v>
      </c>
      <c r="Q133" s="1347">
        <v>8284</v>
      </c>
      <c r="R133" s="1347">
        <v>7772</v>
      </c>
      <c r="S133" s="1347">
        <v>9347</v>
      </c>
      <c r="T133" s="1347">
        <v>11116</v>
      </c>
      <c r="U133" s="1347">
        <v>9045</v>
      </c>
      <c r="V133" s="1347">
        <v>6490</v>
      </c>
      <c r="W133" s="1347">
        <v>5190</v>
      </c>
      <c r="X133" s="1347">
        <v>3225</v>
      </c>
      <c r="Y133" s="1347">
        <v>1517</v>
      </c>
      <c r="Z133" s="1347">
        <v>416</v>
      </c>
      <c r="AA133" s="1347">
        <v>71</v>
      </c>
      <c r="AB133" s="1347">
        <v>17909</v>
      </c>
      <c r="AC133" s="1347">
        <v>81286</v>
      </c>
      <c r="AD133">
        <v>37070</v>
      </c>
      <c r="AE133">
        <v>16909</v>
      </c>
      <c r="AF133">
        <v>5229</v>
      </c>
      <c r="AG133">
        <v>85586</v>
      </c>
      <c r="AH133" s="2762">
        <v>13.142770000000001</v>
      </c>
      <c r="AI133" s="2762">
        <v>59.652880000000003</v>
      </c>
      <c r="AJ133" s="2762">
        <v>27.204339999999998</v>
      </c>
      <c r="AK133" s="2762">
        <v>34.063769999999998</v>
      </c>
      <c r="AL133" s="2762">
        <v>12.408910000000001</v>
      </c>
      <c r="AM133" s="2762">
        <v>3.83738</v>
      </c>
      <c r="AN133" s="2762">
        <v>5.21E-2</v>
      </c>
      <c r="AO133" s="2762">
        <v>62.808500000000002</v>
      </c>
      <c r="AP133" s="2762">
        <v>46.390819999999998</v>
      </c>
      <c r="AQ133" s="2762">
        <v>46.775410000000001</v>
      </c>
    </row>
    <row r="134" spans="1:43">
      <c r="A134">
        <v>5281</v>
      </c>
      <c r="B134">
        <v>3</v>
      </c>
      <c r="C134">
        <v>28212</v>
      </c>
      <c r="D134">
        <v>2</v>
      </c>
      <c r="E134" s="97" t="s">
        <v>195</v>
      </c>
      <c r="F134" s="1347">
        <v>25236</v>
      </c>
      <c r="G134" s="1347">
        <v>822</v>
      </c>
      <c r="H134" s="1347">
        <v>928</v>
      </c>
      <c r="I134" s="1347">
        <v>1145</v>
      </c>
      <c r="J134" s="1347">
        <v>1255</v>
      </c>
      <c r="K134" s="1347">
        <v>995</v>
      </c>
      <c r="L134" s="1347">
        <v>1074</v>
      </c>
      <c r="M134" s="1347">
        <v>1107</v>
      </c>
      <c r="N134" s="1347">
        <v>1404</v>
      </c>
      <c r="O134" s="1347">
        <v>1735</v>
      </c>
      <c r="P134" s="1347">
        <v>1574</v>
      </c>
      <c r="Q134" s="1347">
        <v>1532</v>
      </c>
      <c r="R134" s="1347">
        <v>1476</v>
      </c>
      <c r="S134" s="1347">
        <v>1807</v>
      </c>
      <c r="T134" s="1347">
        <v>2107</v>
      </c>
      <c r="U134" s="1347">
        <v>1801</v>
      </c>
      <c r="V134" s="1347">
        <v>1509</v>
      </c>
      <c r="W134" s="1347">
        <v>1390</v>
      </c>
      <c r="X134" s="1347">
        <v>940</v>
      </c>
      <c r="Y134" s="1347">
        <v>465</v>
      </c>
      <c r="Z134" s="1347">
        <v>151</v>
      </c>
      <c r="AA134" s="1347">
        <v>19</v>
      </c>
      <c r="AB134" s="1347">
        <v>2895</v>
      </c>
      <c r="AC134" s="1347">
        <v>13959</v>
      </c>
      <c r="AD134">
        <v>8382</v>
      </c>
      <c r="AE134">
        <v>4474</v>
      </c>
      <c r="AF134">
        <v>1575</v>
      </c>
      <c r="AG134">
        <v>14811</v>
      </c>
      <c r="AH134" s="2762">
        <v>11.47171</v>
      </c>
      <c r="AI134" s="2762">
        <v>55.313839999999999</v>
      </c>
      <c r="AJ134" s="2762">
        <v>33.214460000000003</v>
      </c>
      <c r="AK134" s="2762">
        <v>40.374859999999998</v>
      </c>
      <c r="AL134" s="2762">
        <v>17.728639999999999</v>
      </c>
      <c r="AM134" s="2762">
        <v>6.2410800000000002</v>
      </c>
      <c r="AN134" s="2762">
        <v>7.5289999999999996E-2</v>
      </c>
      <c r="AO134" s="2762">
        <v>58.689970000000002</v>
      </c>
      <c r="AP134" s="2762">
        <v>49.885199999999998</v>
      </c>
      <c r="AQ134" s="2762">
        <v>51.778790000000001</v>
      </c>
    </row>
    <row r="135" spans="1:43">
      <c r="A135">
        <v>5282</v>
      </c>
      <c r="B135">
        <v>3</v>
      </c>
      <c r="C135">
        <v>28213</v>
      </c>
      <c r="D135">
        <v>2</v>
      </c>
      <c r="E135" s="97" t="s">
        <v>196</v>
      </c>
      <c r="F135" s="1347">
        <v>21354</v>
      </c>
      <c r="G135" s="1347">
        <v>746</v>
      </c>
      <c r="H135" s="1347">
        <v>825</v>
      </c>
      <c r="I135" s="1347">
        <v>967</v>
      </c>
      <c r="J135" s="1347">
        <v>972</v>
      </c>
      <c r="K135" s="1347">
        <v>780</v>
      </c>
      <c r="L135" s="1347">
        <v>825</v>
      </c>
      <c r="M135" s="1347">
        <v>956</v>
      </c>
      <c r="N135" s="1347">
        <v>1150</v>
      </c>
      <c r="O135" s="1347">
        <v>1460</v>
      </c>
      <c r="P135" s="1347">
        <v>1308</v>
      </c>
      <c r="Q135" s="1347">
        <v>1279</v>
      </c>
      <c r="R135" s="1347">
        <v>1295</v>
      </c>
      <c r="S135" s="1347">
        <v>1481</v>
      </c>
      <c r="T135" s="1347">
        <v>1681</v>
      </c>
      <c r="U135" s="1347">
        <v>1620</v>
      </c>
      <c r="V135" s="1347">
        <v>1377</v>
      </c>
      <c r="W135" s="1347">
        <v>1174</v>
      </c>
      <c r="X135" s="1347">
        <v>872</v>
      </c>
      <c r="Y135" s="1347">
        <v>443</v>
      </c>
      <c r="Z135" s="1347">
        <v>122</v>
      </c>
      <c r="AA135" s="1347">
        <v>21</v>
      </c>
      <c r="AB135" s="1347">
        <v>2538</v>
      </c>
      <c r="AC135" s="1347">
        <v>11506</v>
      </c>
      <c r="AD135">
        <v>7310</v>
      </c>
      <c r="AE135">
        <v>4009</v>
      </c>
      <c r="AF135">
        <v>1458</v>
      </c>
      <c r="AG135">
        <v>12215</v>
      </c>
      <c r="AH135" s="2762">
        <v>11.88536</v>
      </c>
      <c r="AI135" s="2762">
        <v>53.882179999999998</v>
      </c>
      <c r="AJ135" s="2762">
        <v>34.232460000000003</v>
      </c>
      <c r="AK135" s="2762">
        <v>41.167929999999998</v>
      </c>
      <c r="AL135" s="2762">
        <v>18.774000000000001</v>
      </c>
      <c r="AM135" s="2762">
        <v>6.8277599999999996</v>
      </c>
      <c r="AN135" s="2762">
        <v>9.8339999999999997E-2</v>
      </c>
      <c r="AO135" s="2762">
        <v>57.202399999999997</v>
      </c>
      <c r="AP135" s="2762">
        <v>50.363439999999997</v>
      </c>
      <c r="AQ135" s="2762">
        <v>52.551720000000003</v>
      </c>
    </row>
    <row r="136" spans="1:43">
      <c r="A136">
        <v>5283</v>
      </c>
      <c r="B136">
        <v>3</v>
      </c>
      <c r="C136">
        <v>28214</v>
      </c>
      <c r="D136">
        <v>2</v>
      </c>
      <c r="E136" s="97" t="s">
        <v>197</v>
      </c>
      <c r="F136" s="1347">
        <v>120688</v>
      </c>
      <c r="G136" s="1347">
        <v>4339</v>
      </c>
      <c r="H136" s="1347">
        <v>5024</v>
      </c>
      <c r="I136" s="1347">
        <v>5298</v>
      </c>
      <c r="J136" s="1347">
        <v>5771</v>
      </c>
      <c r="K136" s="1347">
        <v>5003</v>
      </c>
      <c r="L136" s="1347">
        <v>4859</v>
      </c>
      <c r="M136" s="1347">
        <v>5970</v>
      </c>
      <c r="N136" s="1347">
        <v>7630</v>
      </c>
      <c r="O136" s="1347">
        <v>9942</v>
      </c>
      <c r="P136" s="1347">
        <v>9243</v>
      </c>
      <c r="Q136" s="1347">
        <v>7850</v>
      </c>
      <c r="R136" s="1347">
        <v>6979</v>
      </c>
      <c r="S136" s="1347">
        <v>7636</v>
      </c>
      <c r="T136" s="1347">
        <v>9853</v>
      </c>
      <c r="U136" s="1347">
        <v>8125</v>
      </c>
      <c r="V136" s="1347">
        <v>6572</v>
      </c>
      <c r="W136" s="1347">
        <v>5076</v>
      </c>
      <c r="X136" s="1347">
        <v>3338</v>
      </c>
      <c r="Y136" s="1347">
        <v>1600</v>
      </c>
      <c r="Z136" s="1347">
        <v>506</v>
      </c>
      <c r="AA136" s="1347">
        <v>74</v>
      </c>
      <c r="AB136" s="1347">
        <v>14661</v>
      </c>
      <c r="AC136" s="1347">
        <v>70883</v>
      </c>
      <c r="AD136">
        <v>35144</v>
      </c>
      <c r="AE136">
        <v>17166</v>
      </c>
      <c r="AF136">
        <v>5518</v>
      </c>
      <c r="AG136">
        <v>74965</v>
      </c>
      <c r="AH136" s="2762">
        <v>12.14785</v>
      </c>
      <c r="AI136" s="2762">
        <v>58.732430000000001</v>
      </c>
      <c r="AJ136" s="2762">
        <v>29.119710000000001</v>
      </c>
      <c r="AK136" s="2762">
        <v>35.446770000000001</v>
      </c>
      <c r="AL136" s="2762">
        <v>14.22345</v>
      </c>
      <c r="AM136" s="2762">
        <v>4.57212</v>
      </c>
      <c r="AN136" s="2762">
        <v>6.132E-2</v>
      </c>
      <c r="AO136" s="2762">
        <v>62.114710000000002</v>
      </c>
      <c r="AP136" s="2762">
        <v>47.81662</v>
      </c>
      <c r="AQ136" s="2762">
        <v>48.284640000000003</v>
      </c>
    </row>
    <row r="137" spans="1:43">
      <c r="A137">
        <v>5284</v>
      </c>
      <c r="B137">
        <v>3</v>
      </c>
      <c r="C137">
        <v>28215</v>
      </c>
      <c r="D137">
        <v>2</v>
      </c>
      <c r="E137" s="97" t="s">
        <v>198</v>
      </c>
      <c r="F137" s="1347">
        <v>40117</v>
      </c>
      <c r="G137" s="1347">
        <v>1285</v>
      </c>
      <c r="H137" s="1347">
        <v>1473</v>
      </c>
      <c r="I137" s="1347">
        <v>1639</v>
      </c>
      <c r="J137" s="1347">
        <v>1855</v>
      </c>
      <c r="K137" s="1347">
        <v>1587</v>
      </c>
      <c r="L137" s="1347">
        <v>1599</v>
      </c>
      <c r="M137" s="1347">
        <v>1827</v>
      </c>
      <c r="N137" s="1347">
        <v>2272</v>
      </c>
      <c r="O137" s="1347">
        <v>2656</v>
      </c>
      <c r="P137" s="1347">
        <v>2397</v>
      </c>
      <c r="Q137" s="1347">
        <v>2349</v>
      </c>
      <c r="R137" s="1347">
        <v>2517</v>
      </c>
      <c r="S137" s="1347">
        <v>3079</v>
      </c>
      <c r="T137" s="1347">
        <v>3835</v>
      </c>
      <c r="U137" s="1347">
        <v>3231</v>
      </c>
      <c r="V137" s="1347">
        <v>2223</v>
      </c>
      <c r="W137" s="1347">
        <v>1922</v>
      </c>
      <c r="X137" s="1347">
        <v>1364</v>
      </c>
      <c r="Y137" s="1347">
        <v>746</v>
      </c>
      <c r="Z137" s="1347">
        <v>211</v>
      </c>
      <c r="AA137" s="1347">
        <v>50</v>
      </c>
      <c r="AB137" s="1347">
        <v>4397</v>
      </c>
      <c r="AC137" s="1347">
        <v>22138</v>
      </c>
      <c r="AD137">
        <v>13582</v>
      </c>
      <c r="AE137">
        <v>6516</v>
      </c>
      <c r="AF137">
        <v>2371</v>
      </c>
      <c r="AG137">
        <v>24118</v>
      </c>
      <c r="AH137" s="2762">
        <v>10.96044</v>
      </c>
      <c r="AI137" s="2762">
        <v>55.183590000000002</v>
      </c>
      <c r="AJ137" s="2762">
        <v>33.855969999999999</v>
      </c>
      <c r="AK137" s="2762">
        <v>41.531019999999998</v>
      </c>
      <c r="AL137" s="2762">
        <v>16.24249</v>
      </c>
      <c r="AM137" s="2762">
        <v>5.9102100000000002</v>
      </c>
      <c r="AN137" s="2762">
        <v>0.12464</v>
      </c>
      <c r="AO137" s="2762">
        <v>60.119149999999998</v>
      </c>
      <c r="AP137" s="2762">
        <v>50.254170000000002</v>
      </c>
      <c r="AQ137" s="2762">
        <v>53.001080000000002</v>
      </c>
    </row>
    <row r="138" spans="1:43">
      <c r="A138">
        <v>5285</v>
      </c>
      <c r="B138">
        <v>3</v>
      </c>
      <c r="C138">
        <v>28216</v>
      </c>
      <c r="D138">
        <v>2</v>
      </c>
      <c r="E138" s="97" t="s">
        <v>199</v>
      </c>
      <c r="F138" s="1347">
        <v>46633</v>
      </c>
      <c r="G138" s="1347">
        <v>1757</v>
      </c>
      <c r="H138" s="1347">
        <v>2045</v>
      </c>
      <c r="I138" s="1347">
        <v>2147</v>
      </c>
      <c r="J138" s="1347">
        <v>2318</v>
      </c>
      <c r="K138" s="1347">
        <v>2017</v>
      </c>
      <c r="L138" s="1347">
        <v>2263</v>
      </c>
      <c r="M138" s="1347">
        <v>2510</v>
      </c>
      <c r="N138" s="1347">
        <v>2851</v>
      </c>
      <c r="O138" s="1347">
        <v>3520</v>
      </c>
      <c r="P138" s="1347">
        <v>3007</v>
      </c>
      <c r="Q138" s="1347">
        <v>2842</v>
      </c>
      <c r="R138" s="1347">
        <v>2739</v>
      </c>
      <c r="S138" s="1347">
        <v>3241</v>
      </c>
      <c r="T138" s="1347">
        <v>4040</v>
      </c>
      <c r="U138" s="1347">
        <v>3155</v>
      </c>
      <c r="V138" s="1347">
        <v>2332</v>
      </c>
      <c r="W138" s="1347">
        <v>1900</v>
      </c>
      <c r="X138" s="1347">
        <v>1176</v>
      </c>
      <c r="Y138" s="1347">
        <v>572</v>
      </c>
      <c r="Z138" s="1347">
        <v>176</v>
      </c>
      <c r="AA138" s="1347">
        <v>25</v>
      </c>
      <c r="AB138" s="1347">
        <v>5949</v>
      </c>
      <c r="AC138" s="1347">
        <v>27308</v>
      </c>
      <c r="AD138">
        <v>13376</v>
      </c>
      <c r="AE138">
        <v>6181</v>
      </c>
      <c r="AF138">
        <v>1949</v>
      </c>
      <c r="AG138">
        <v>29030</v>
      </c>
      <c r="AH138" s="2762">
        <v>12.757059999999999</v>
      </c>
      <c r="AI138" s="2762">
        <v>58.55939</v>
      </c>
      <c r="AJ138" s="2762">
        <v>28.68355</v>
      </c>
      <c r="AK138" s="2762">
        <v>35.633560000000003</v>
      </c>
      <c r="AL138" s="2762">
        <v>13.25456</v>
      </c>
      <c r="AM138" s="2762">
        <v>4.1794399999999996</v>
      </c>
      <c r="AN138" s="2762">
        <v>5.3609999999999998E-2</v>
      </c>
      <c r="AO138" s="2762">
        <v>62.252049999999997</v>
      </c>
      <c r="AP138" s="2762">
        <v>47.154490000000003</v>
      </c>
      <c r="AQ138" s="2762">
        <v>47.908740000000002</v>
      </c>
    </row>
    <row r="139" spans="1:43">
      <c r="A139">
        <v>5286</v>
      </c>
      <c r="B139">
        <v>3</v>
      </c>
      <c r="C139">
        <v>28217</v>
      </c>
      <c r="D139">
        <v>2</v>
      </c>
      <c r="E139" s="97" t="s">
        <v>200</v>
      </c>
      <c r="F139" s="1347">
        <v>82493</v>
      </c>
      <c r="G139" s="1347">
        <v>2855</v>
      </c>
      <c r="H139" s="1347">
        <v>3366</v>
      </c>
      <c r="I139" s="1347">
        <v>3718</v>
      </c>
      <c r="J139" s="1347">
        <v>3795</v>
      </c>
      <c r="K139" s="1347">
        <v>3378</v>
      </c>
      <c r="L139" s="1347">
        <v>3194</v>
      </c>
      <c r="M139" s="1347">
        <v>3959</v>
      </c>
      <c r="N139" s="1347">
        <v>4871</v>
      </c>
      <c r="O139" s="1347">
        <v>6637</v>
      </c>
      <c r="P139" s="1347">
        <v>6025</v>
      </c>
      <c r="Q139" s="1347">
        <v>4894</v>
      </c>
      <c r="R139" s="1347">
        <v>4447</v>
      </c>
      <c r="S139" s="1347">
        <v>5129</v>
      </c>
      <c r="T139" s="1347">
        <v>6928</v>
      </c>
      <c r="U139" s="1347">
        <v>6619</v>
      </c>
      <c r="V139" s="1347">
        <v>5134</v>
      </c>
      <c r="W139" s="1347">
        <v>3672</v>
      </c>
      <c r="X139" s="1347">
        <v>2305</v>
      </c>
      <c r="Y139" s="1347">
        <v>1096</v>
      </c>
      <c r="Z139" s="1347">
        <v>387</v>
      </c>
      <c r="AA139" s="1347">
        <v>84</v>
      </c>
      <c r="AB139" s="1347">
        <v>9939</v>
      </c>
      <c r="AC139" s="1347">
        <v>46329</v>
      </c>
      <c r="AD139">
        <v>26225</v>
      </c>
      <c r="AE139">
        <v>12678</v>
      </c>
      <c r="AF139">
        <v>3872</v>
      </c>
      <c r="AG139">
        <v>49462</v>
      </c>
      <c r="AH139" s="2762">
        <v>12.048299999999999</v>
      </c>
      <c r="AI139" s="2762">
        <v>56.16113</v>
      </c>
      <c r="AJ139" s="2762">
        <v>31.790579999999999</v>
      </c>
      <c r="AK139" s="2762">
        <v>38.008069999999996</v>
      </c>
      <c r="AL139" s="2762">
        <v>15.36858</v>
      </c>
      <c r="AM139" s="2762">
        <v>4.6937300000000004</v>
      </c>
      <c r="AN139" s="2762">
        <v>0.10183</v>
      </c>
      <c r="AO139" s="2762">
        <v>59.959029999999998</v>
      </c>
      <c r="AP139" s="2762">
        <v>48.720039999999997</v>
      </c>
      <c r="AQ139" s="2762">
        <v>49.400539999999999</v>
      </c>
    </row>
    <row r="140" spans="1:43">
      <c r="A140">
        <v>5287</v>
      </c>
      <c r="B140">
        <v>3</v>
      </c>
      <c r="C140">
        <v>28218</v>
      </c>
      <c r="D140">
        <v>2</v>
      </c>
      <c r="E140" s="97" t="s">
        <v>201</v>
      </c>
      <c r="F140" s="1347">
        <v>24850</v>
      </c>
      <c r="G140" s="1347">
        <v>960</v>
      </c>
      <c r="H140" s="1347">
        <v>1156</v>
      </c>
      <c r="I140" s="1347">
        <v>1282</v>
      </c>
      <c r="J140" s="1347">
        <v>1247</v>
      </c>
      <c r="K140" s="1347">
        <v>1055</v>
      </c>
      <c r="L140" s="1347">
        <v>1099</v>
      </c>
      <c r="M140" s="1347">
        <v>1298</v>
      </c>
      <c r="N140" s="1347">
        <v>1522</v>
      </c>
      <c r="O140" s="1347">
        <v>1939</v>
      </c>
      <c r="P140" s="1347">
        <v>1617</v>
      </c>
      <c r="Q140" s="1347">
        <v>1450</v>
      </c>
      <c r="R140" s="1347">
        <v>1428</v>
      </c>
      <c r="S140" s="1347">
        <v>1710</v>
      </c>
      <c r="T140" s="1347">
        <v>1980</v>
      </c>
      <c r="U140" s="1347">
        <v>1591</v>
      </c>
      <c r="V140" s="1347">
        <v>1144</v>
      </c>
      <c r="W140" s="1347">
        <v>1023</v>
      </c>
      <c r="X140" s="1347">
        <v>790</v>
      </c>
      <c r="Y140" s="1347">
        <v>416</v>
      </c>
      <c r="Z140" s="1347">
        <v>125</v>
      </c>
      <c r="AA140" s="1347">
        <v>18</v>
      </c>
      <c r="AB140" s="1347">
        <v>3398</v>
      </c>
      <c r="AC140" s="1347">
        <v>14365</v>
      </c>
      <c r="AD140">
        <v>7087</v>
      </c>
      <c r="AE140">
        <v>3516</v>
      </c>
      <c r="AF140">
        <v>1349</v>
      </c>
      <c r="AG140">
        <v>15098</v>
      </c>
      <c r="AH140" s="2762">
        <v>13.67404</v>
      </c>
      <c r="AI140" s="2762">
        <v>57.806840000000001</v>
      </c>
      <c r="AJ140" s="2762">
        <v>28.519110000000001</v>
      </c>
      <c r="AK140" s="2762">
        <v>35.400399999999998</v>
      </c>
      <c r="AL140" s="2762">
        <v>14.14889</v>
      </c>
      <c r="AM140" s="2762">
        <v>5.4285699999999997</v>
      </c>
      <c r="AN140" s="2762">
        <v>7.2429999999999994E-2</v>
      </c>
      <c r="AO140" s="2762">
        <v>60.756540000000001</v>
      </c>
      <c r="AP140" s="2762">
        <v>47.067770000000003</v>
      </c>
      <c r="AQ140" s="2762">
        <v>47.608939999999997</v>
      </c>
    </row>
    <row r="141" spans="1:43">
      <c r="A141">
        <v>5288</v>
      </c>
      <c r="B141">
        <v>3</v>
      </c>
      <c r="C141">
        <v>28219</v>
      </c>
      <c r="D141">
        <v>2</v>
      </c>
      <c r="E141" s="97" t="s">
        <v>202</v>
      </c>
      <c r="F141" s="1347">
        <v>58507</v>
      </c>
      <c r="G141" s="1347">
        <v>2150</v>
      </c>
      <c r="H141" s="1347">
        <v>2369</v>
      </c>
      <c r="I141" s="1347">
        <v>2552</v>
      </c>
      <c r="J141" s="1347">
        <v>3445</v>
      </c>
      <c r="K141" s="1347">
        <v>3542</v>
      </c>
      <c r="L141" s="1347">
        <v>2918</v>
      </c>
      <c r="M141" s="1347">
        <v>2994</v>
      </c>
      <c r="N141" s="1347">
        <v>3316</v>
      </c>
      <c r="O141" s="1347">
        <v>3904</v>
      </c>
      <c r="P141" s="1347">
        <v>4162</v>
      </c>
      <c r="Q141" s="1347">
        <v>4957</v>
      </c>
      <c r="R141" s="1347">
        <v>4691</v>
      </c>
      <c r="S141" s="1347">
        <v>4370</v>
      </c>
      <c r="T141" s="1347">
        <v>3753</v>
      </c>
      <c r="U141" s="1347">
        <v>2719</v>
      </c>
      <c r="V141" s="1347">
        <v>2212</v>
      </c>
      <c r="W141" s="1347">
        <v>2055</v>
      </c>
      <c r="X141" s="1347">
        <v>1488</v>
      </c>
      <c r="Y141" s="1347">
        <v>683</v>
      </c>
      <c r="Z141" s="1347">
        <v>186</v>
      </c>
      <c r="AA141" s="1347">
        <v>41</v>
      </c>
      <c r="AB141" s="1347">
        <v>7071</v>
      </c>
      <c r="AC141" s="1347">
        <v>38299</v>
      </c>
      <c r="AD141">
        <v>13137</v>
      </c>
      <c r="AE141">
        <v>6665</v>
      </c>
      <c r="AF141">
        <v>2398</v>
      </c>
      <c r="AG141">
        <v>38607</v>
      </c>
      <c r="AH141" s="2762">
        <v>12.08573</v>
      </c>
      <c r="AI141" s="2762">
        <v>65.460539999999995</v>
      </c>
      <c r="AJ141" s="2762">
        <v>22.453720000000001</v>
      </c>
      <c r="AK141" s="2762">
        <v>29.922920000000001</v>
      </c>
      <c r="AL141" s="2762">
        <v>11.3918</v>
      </c>
      <c r="AM141" s="2762">
        <v>4.0986500000000001</v>
      </c>
      <c r="AN141" s="2762">
        <v>7.0080000000000003E-2</v>
      </c>
      <c r="AO141" s="2762">
        <v>65.986980000000003</v>
      </c>
      <c r="AP141" s="2762">
        <v>45.631399999999999</v>
      </c>
      <c r="AQ141" s="2762">
        <v>47.531289999999998</v>
      </c>
    </row>
    <row r="142" spans="1:43">
      <c r="A142">
        <v>5289</v>
      </c>
      <c r="B142">
        <v>3</v>
      </c>
      <c r="C142">
        <v>28220</v>
      </c>
      <c r="D142">
        <v>2</v>
      </c>
      <c r="E142" s="97" t="s">
        <v>203</v>
      </c>
      <c r="F142" s="1347">
        <v>22660</v>
      </c>
      <c r="G142" s="1347">
        <v>755</v>
      </c>
      <c r="H142" s="1347">
        <v>793</v>
      </c>
      <c r="I142" s="1347">
        <v>955</v>
      </c>
      <c r="J142" s="1347">
        <v>1111</v>
      </c>
      <c r="K142" s="1347">
        <v>879</v>
      </c>
      <c r="L142" s="1347">
        <v>958</v>
      </c>
      <c r="M142" s="1347">
        <v>1009</v>
      </c>
      <c r="N142" s="1347">
        <v>1141</v>
      </c>
      <c r="O142" s="1347">
        <v>1417</v>
      </c>
      <c r="P142" s="1347">
        <v>1413</v>
      </c>
      <c r="Q142" s="1347">
        <v>1431</v>
      </c>
      <c r="R142" s="1347">
        <v>1437</v>
      </c>
      <c r="S142" s="1347">
        <v>1797</v>
      </c>
      <c r="T142" s="1347">
        <v>1871</v>
      </c>
      <c r="U142" s="1347">
        <v>1505</v>
      </c>
      <c r="V142" s="1347">
        <v>1264</v>
      </c>
      <c r="W142" s="1347">
        <v>1237</v>
      </c>
      <c r="X142" s="1347">
        <v>961</v>
      </c>
      <c r="Y142" s="1347">
        <v>550</v>
      </c>
      <c r="Z142" s="1347">
        <v>142</v>
      </c>
      <c r="AA142" s="1347">
        <v>34</v>
      </c>
      <c r="AB142" s="1347">
        <v>2503</v>
      </c>
      <c r="AC142" s="1347">
        <v>12593</v>
      </c>
      <c r="AD142">
        <v>7564</v>
      </c>
      <c r="AE142">
        <v>4188</v>
      </c>
      <c r="AF142">
        <v>1687</v>
      </c>
      <c r="AG142">
        <v>13353</v>
      </c>
      <c r="AH142" s="2762">
        <v>11.0459</v>
      </c>
      <c r="AI142" s="2762">
        <v>55.573700000000002</v>
      </c>
      <c r="AJ142" s="2762">
        <v>33.380409999999998</v>
      </c>
      <c r="AK142" s="2762">
        <v>41.310679999999998</v>
      </c>
      <c r="AL142" s="2762">
        <v>18.481909999999999</v>
      </c>
      <c r="AM142" s="2762">
        <v>7.4448400000000001</v>
      </c>
      <c r="AN142" s="2762">
        <v>0.15004000000000001</v>
      </c>
      <c r="AO142" s="2762">
        <v>58.927630000000001</v>
      </c>
      <c r="AP142" s="2762">
        <v>50.536409999999997</v>
      </c>
      <c r="AQ142" s="2762">
        <v>53.105960000000003</v>
      </c>
    </row>
    <row r="143" spans="1:43">
      <c r="A143">
        <v>5290</v>
      </c>
      <c r="B143">
        <v>3</v>
      </c>
      <c r="C143">
        <v>28221</v>
      </c>
      <c r="D143">
        <v>2</v>
      </c>
      <c r="E143" s="97" t="s">
        <v>387</v>
      </c>
      <c r="F143" s="1347">
        <v>21730</v>
      </c>
      <c r="G143" s="1347">
        <v>762</v>
      </c>
      <c r="H143" s="1347">
        <v>767</v>
      </c>
      <c r="I143" s="1347">
        <v>851</v>
      </c>
      <c r="J143" s="1347">
        <v>864</v>
      </c>
      <c r="K143" s="1347">
        <v>764</v>
      </c>
      <c r="L143" s="1347">
        <v>912</v>
      </c>
      <c r="M143" s="1347">
        <v>1005</v>
      </c>
      <c r="N143" s="1347">
        <v>1130</v>
      </c>
      <c r="O143" s="1347">
        <v>1272</v>
      </c>
      <c r="P143" s="1347">
        <v>1220</v>
      </c>
      <c r="Q143" s="1347">
        <v>1350</v>
      </c>
      <c r="R143" s="1347">
        <v>1448</v>
      </c>
      <c r="S143" s="1347">
        <v>1648</v>
      </c>
      <c r="T143" s="1347">
        <v>1798</v>
      </c>
      <c r="U143" s="1347">
        <v>1417</v>
      </c>
      <c r="V143" s="1347">
        <v>1352</v>
      </c>
      <c r="W143" s="1347">
        <v>1328</v>
      </c>
      <c r="X143" s="1347">
        <v>1080</v>
      </c>
      <c r="Y143" s="1347">
        <v>547</v>
      </c>
      <c r="Z143" s="1347">
        <v>186</v>
      </c>
      <c r="AA143" s="1347">
        <v>29</v>
      </c>
      <c r="AB143" s="1347">
        <v>2380</v>
      </c>
      <c r="AC143" s="1347">
        <v>11613</v>
      </c>
      <c r="AD143">
        <v>7737</v>
      </c>
      <c r="AE143">
        <v>4522</v>
      </c>
      <c r="AF143">
        <v>1842</v>
      </c>
      <c r="AG143">
        <v>12547</v>
      </c>
      <c r="AH143" s="2762">
        <v>10.9526</v>
      </c>
      <c r="AI143" s="2762">
        <v>53.442250000000001</v>
      </c>
      <c r="AJ143" s="2762">
        <v>35.605150000000002</v>
      </c>
      <c r="AK143" s="2762">
        <v>43.189140000000002</v>
      </c>
      <c r="AL143" s="2762">
        <v>20.809940000000001</v>
      </c>
      <c r="AM143" s="2762">
        <v>8.4767600000000005</v>
      </c>
      <c r="AN143" s="2762">
        <v>0.13346</v>
      </c>
      <c r="AO143" s="2762">
        <v>57.740450000000003</v>
      </c>
      <c r="AP143" s="2762">
        <v>51.735660000000003</v>
      </c>
      <c r="AQ143" s="2762">
        <v>54.876919999999998</v>
      </c>
    </row>
    <row r="144" spans="1:43">
      <c r="A144">
        <v>5291</v>
      </c>
      <c r="B144">
        <v>3</v>
      </c>
      <c r="C144">
        <v>28222</v>
      </c>
      <c r="D144">
        <v>2</v>
      </c>
      <c r="E144" s="97" t="s">
        <v>27</v>
      </c>
      <c r="F144" s="1347">
        <v>12594</v>
      </c>
      <c r="G144" s="1347">
        <v>386</v>
      </c>
      <c r="H144" s="1347">
        <v>436</v>
      </c>
      <c r="I144" s="1347">
        <v>521</v>
      </c>
      <c r="J144" s="1347">
        <v>487</v>
      </c>
      <c r="K144" s="1347">
        <v>301</v>
      </c>
      <c r="L144" s="1347">
        <v>424</v>
      </c>
      <c r="M144" s="1347">
        <v>526</v>
      </c>
      <c r="N144" s="1347">
        <v>594</v>
      </c>
      <c r="O144" s="1347">
        <v>669</v>
      </c>
      <c r="P144" s="1347">
        <v>636</v>
      </c>
      <c r="Q144" s="1347">
        <v>755</v>
      </c>
      <c r="R144" s="1347">
        <v>855</v>
      </c>
      <c r="S144" s="1347">
        <v>988</v>
      </c>
      <c r="T144" s="1347">
        <v>1054</v>
      </c>
      <c r="U144" s="1347">
        <v>868</v>
      </c>
      <c r="V144" s="1347">
        <v>851</v>
      </c>
      <c r="W144" s="1347">
        <v>917</v>
      </c>
      <c r="X144" s="1347">
        <v>783</v>
      </c>
      <c r="Y144" s="1347">
        <v>392</v>
      </c>
      <c r="Z144" s="1347">
        <v>125</v>
      </c>
      <c r="AA144" s="1347">
        <v>26</v>
      </c>
      <c r="AB144" s="1347">
        <v>1343</v>
      </c>
      <c r="AC144" s="1347">
        <v>6235</v>
      </c>
      <c r="AD144">
        <v>5016</v>
      </c>
      <c r="AE144">
        <v>3094</v>
      </c>
      <c r="AF144">
        <v>1326</v>
      </c>
      <c r="AG144">
        <v>6802</v>
      </c>
      <c r="AH144" s="2762">
        <v>10.66381</v>
      </c>
      <c r="AI144" s="2762">
        <v>49.5077</v>
      </c>
      <c r="AJ144" s="2762">
        <v>39.828490000000002</v>
      </c>
      <c r="AK144" s="2762">
        <v>47.673499999999997</v>
      </c>
      <c r="AL144" s="2762">
        <v>24.567250000000001</v>
      </c>
      <c r="AM144" s="2762">
        <v>10.52882</v>
      </c>
      <c r="AN144" s="2762">
        <v>0.20644999999999999</v>
      </c>
      <c r="AO144" s="2762">
        <v>54.00985</v>
      </c>
      <c r="AP144" s="2762">
        <v>54.094090000000001</v>
      </c>
      <c r="AQ144" s="2762">
        <v>58.293750000000003</v>
      </c>
    </row>
    <row r="145" spans="1:43">
      <c r="A145">
        <v>5292</v>
      </c>
      <c r="B145">
        <v>3</v>
      </c>
      <c r="C145">
        <v>28223</v>
      </c>
      <c r="D145">
        <v>2</v>
      </c>
      <c r="E145" s="97" t="s">
        <v>28</v>
      </c>
      <c r="F145" s="1347">
        <v>33867</v>
      </c>
      <c r="G145" s="1347">
        <v>1242</v>
      </c>
      <c r="H145" s="1347">
        <v>1337</v>
      </c>
      <c r="I145" s="1347">
        <v>1507</v>
      </c>
      <c r="J145" s="1347">
        <v>1639</v>
      </c>
      <c r="K145" s="1347">
        <v>1076</v>
      </c>
      <c r="L145" s="1347">
        <v>1281</v>
      </c>
      <c r="M145" s="1347">
        <v>1519</v>
      </c>
      <c r="N145" s="1347">
        <v>1770</v>
      </c>
      <c r="O145" s="1347">
        <v>2014</v>
      </c>
      <c r="P145" s="1347">
        <v>1883</v>
      </c>
      <c r="Q145" s="1347">
        <v>1932</v>
      </c>
      <c r="R145" s="1347">
        <v>2221</v>
      </c>
      <c r="S145" s="1347">
        <v>2482</v>
      </c>
      <c r="T145" s="1347">
        <v>2762</v>
      </c>
      <c r="U145" s="1347">
        <v>2253</v>
      </c>
      <c r="V145" s="1347">
        <v>1977</v>
      </c>
      <c r="W145" s="1347">
        <v>2110</v>
      </c>
      <c r="X145" s="1347">
        <v>1660</v>
      </c>
      <c r="Y145" s="1347">
        <v>909</v>
      </c>
      <c r="Z145" s="1347">
        <v>249</v>
      </c>
      <c r="AA145" s="1347">
        <v>44</v>
      </c>
      <c r="AB145" s="1347">
        <v>4086</v>
      </c>
      <c r="AC145" s="1347">
        <v>17817</v>
      </c>
      <c r="AD145">
        <v>11964</v>
      </c>
      <c r="AE145">
        <v>6949</v>
      </c>
      <c r="AF145">
        <v>2862</v>
      </c>
      <c r="AG145">
        <v>18940</v>
      </c>
      <c r="AH145" s="2762">
        <v>12.06484</v>
      </c>
      <c r="AI145" s="2762">
        <v>52.608730000000001</v>
      </c>
      <c r="AJ145" s="2762">
        <v>35.326419999999999</v>
      </c>
      <c r="AK145" s="2762">
        <v>42.655090000000001</v>
      </c>
      <c r="AL145" s="2762">
        <v>20.5185</v>
      </c>
      <c r="AM145" s="2762">
        <v>8.4506999999999994</v>
      </c>
      <c r="AN145" s="2762">
        <v>0.12992000000000001</v>
      </c>
      <c r="AO145" s="2762">
        <v>55.92465</v>
      </c>
      <c r="AP145" s="2762">
        <v>51.06908</v>
      </c>
      <c r="AQ145" s="2762">
        <v>54.346809999999998</v>
      </c>
    </row>
    <row r="146" spans="1:43">
      <c r="A146">
        <v>5293</v>
      </c>
      <c r="B146">
        <v>3</v>
      </c>
      <c r="C146">
        <v>28224</v>
      </c>
      <c r="D146">
        <v>2</v>
      </c>
      <c r="E146" s="97" t="s">
        <v>29</v>
      </c>
      <c r="F146" s="1347">
        <v>24467</v>
      </c>
      <c r="G146" s="1347">
        <v>888</v>
      </c>
      <c r="H146" s="1347">
        <v>937</v>
      </c>
      <c r="I146" s="1347">
        <v>1048</v>
      </c>
      <c r="J146" s="1347">
        <v>926</v>
      </c>
      <c r="K146" s="1347">
        <v>683</v>
      </c>
      <c r="L146" s="1347">
        <v>926</v>
      </c>
      <c r="M146" s="1347">
        <v>1112</v>
      </c>
      <c r="N146" s="1347">
        <v>1265</v>
      </c>
      <c r="O146" s="1347">
        <v>1524</v>
      </c>
      <c r="P146" s="1347">
        <v>1365</v>
      </c>
      <c r="Q146" s="1347">
        <v>1468</v>
      </c>
      <c r="R146" s="1347">
        <v>1570</v>
      </c>
      <c r="S146" s="1347">
        <v>1883</v>
      </c>
      <c r="T146" s="1347">
        <v>2167</v>
      </c>
      <c r="U146" s="1347">
        <v>1618</v>
      </c>
      <c r="V146" s="1347">
        <v>1502</v>
      </c>
      <c r="W146" s="1347">
        <v>1483</v>
      </c>
      <c r="X146" s="1347">
        <v>1240</v>
      </c>
      <c r="Y146" s="1347">
        <v>630</v>
      </c>
      <c r="Z146" s="1347">
        <v>194</v>
      </c>
      <c r="AA146" s="1347">
        <v>38</v>
      </c>
      <c r="AB146" s="1347">
        <v>2873</v>
      </c>
      <c r="AC146" s="1347">
        <v>12722</v>
      </c>
      <c r="AD146">
        <v>8872</v>
      </c>
      <c r="AE146">
        <v>5087</v>
      </c>
      <c r="AF146">
        <v>2102</v>
      </c>
      <c r="AG146">
        <v>13963</v>
      </c>
      <c r="AH146" s="2762">
        <v>11.74235</v>
      </c>
      <c r="AI146" s="2762">
        <v>51.996569999999998</v>
      </c>
      <c r="AJ146" s="2762">
        <v>36.261090000000003</v>
      </c>
      <c r="AK146" s="2762">
        <v>43.957169999999998</v>
      </c>
      <c r="AL146" s="2762">
        <v>20.791270000000001</v>
      </c>
      <c r="AM146" s="2762">
        <v>8.5911600000000004</v>
      </c>
      <c r="AN146" s="2762">
        <v>0.15531</v>
      </c>
      <c r="AO146" s="2762">
        <v>57.0687</v>
      </c>
      <c r="AP146" s="2762">
        <v>51.858969999999999</v>
      </c>
      <c r="AQ146" s="2762">
        <v>55.305</v>
      </c>
    </row>
    <row r="147" spans="1:43">
      <c r="A147">
        <v>5294</v>
      </c>
      <c r="B147">
        <v>3</v>
      </c>
      <c r="C147">
        <v>28225</v>
      </c>
      <c r="D147">
        <v>2</v>
      </c>
      <c r="E147" s="97" t="s">
        <v>30</v>
      </c>
      <c r="F147" s="1347">
        <v>15995</v>
      </c>
      <c r="G147" s="1347">
        <v>554</v>
      </c>
      <c r="H147" s="1347">
        <v>592</v>
      </c>
      <c r="I147" s="1347">
        <v>663</v>
      </c>
      <c r="J147" s="1347">
        <v>669</v>
      </c>
      <c r="K147" s="1347">
        <v>459</v>
      </c>
      <c r="L147" s="1347">
        <v>585</v>
      </c>
      <c r="M147" s="1347">
        <v>717</v>
      </c>
      <c r="N147" s="1347">
        <v>805</v>
      </c>
      <c r="O147" s="1347">
        <v>967</v>
      </c>
      <c r="P147" s="1347">
        <v>868</v>
      </c>
      <c r="Q147" s="1347">
        <v>979</v>
      </c>
      <c r="R147" s="1347">
        <v>1055</v>
      </c>
      <c r="S147" s="1347">
        <v>1184</v>
      </c>
      <c r="T147" s="1347">
        <v>1288</v>
      </c>
      <c r="U147" s="1347">
        <v>1119</v>
      </c>
      <c r="V147" s="1347">
        <v>965</v>
      </c>
      <c r="W147" s="1347">
        <v>1037</v>
      </c>
      <c r="X147" s="1347">
        <v>855</v>
      </c>
      <c r="Y147" s="1347">
        <v>463</v>
      </c>
      <c r="Z147" s="1347">
        <v>150</v>
      </c>
      <c r="AA147" s="1347">
        <v>21</v>
      </c>
      <c r="AB147" s="1347">
        <v>1809</v>
      </c>
      <c r="AC147" s="1347">
        <v>8288</v>
      </c>
      <c r="AD147">
        <v>5898</v>
      </c>
      <c r="AE147">
        <v>3491</v>
      </c>
      <c r="AF147">
        <v>1489</v>
      </c>
      <c r="AG147">
        <v>8907</v>
      </c>
      <c r="AH147" s="2762">
        <v>11.30978</v>
      </c>
      <c r="AI147" s="2762">
        <v>51.816189999999999</v>
      </c>
      <c r="AJ147" s="2762">
        <v>36.874020000000002</v>
      </c>
      <c r="AK147" s="2762">
        <v>44.276339999999998</v>
      </c>
      <c r="AL147" s="2762">
        <v>21.825569999999999</v>
      </c>
      <c r="AM147" s="2762">
        <v>9.3091600000000003</v>
      </c>
      <c r="AN147" s="2762">
        <v>0.13128999999999999</v>
      </c>
      <c r="AO147" s="2762">
        <v>55.686149999999998</v>
      </c>
      <c r="AP147" s="2762">
        <v>52.307879999999997</v>
      </c>
      <c r="AQ147" s="2762">
        <v>55.774999999999999</v>
      </c>
    </row>
    <row r="148" spans="1:43">
      <c r="A148">
        <v>5295</v>
      </c>
      <c r="B148">
        <v>3</v>
      </c>
      <c r="C148">
        <v>28226</v>
      </c>
      <c r="D148">
        <v>2</v>
      </c>
      <c r="E148" s="97" t="s">
        <v>31</v>
      </c>
      <c r="F148" s="1347">
        <v>23169</v>
      </c>
      <c r="G148" s="1347">
        <v>734</v>
      </c>
      <c r="H148" s="1347">
        <v>792</v>
      </c>
      <c r="I148" s="1347">
        <v>868</v>
      </c>
      <c r="J148" s="1347">
        <v>910</v>
      </c>
      <c r="K148" s="1347">
        <v>718</v>
      </c>
      <c r="L148" s="1347">
        <v>844</v>
      </c>
      <c r="M148" s="1347">
        <v>945</v>
      </c>
      <c r="N148" s="1347">
        <v>1207</v>
      </c>
      <c r="O148" s="1347">
        <v>1285</v>
      </c>
      <c r="P148" s="1347">
        <v>1211</v>
      </c>
      <c r="Q148" s="1347">
        <v>1279</v>
      </c>
      <c r="R148" s="1347">
        <v>1454</v>
      </c>
      <c r="S148" s="1347">
        <v>1760</v>
      </c>
      <c r="T148" s="1347">
        <v>1986</v>
      </c>
      <c r="U148" s="1347">
        <v>1667</v>
      </c>
      <c r="V148" s="1347">
        <v>1531</v>
      </c>
      <c r="W148" s="1347">
        <v>1629</v>
      </c>
      <c r="X148" s="1347">
        <v>1349</v>
      </c>
      <c r="Y148" s="1347">
        <v>731</v>
      </c>
      <c r="Z148" s="1347">
        <v>223</v>
      </c>
      <c r="AA148" s="1347">
        <v>46</v>
      </c>
      <c r="AB148" s="1347">
        <v>2394</v>
      </c>
      <c r="AC148" s="1347">
        <v>11613</v>
      </c>
      <c r="AD148">
        <v>9162</v>
      </c>
      <c r="AE148">
        <v>5509</v>
      </c>
      <c r="AF148">
        <v>2349</v>
      </c>
      <c r="AG148">
        <v>12689</v>
      </c>
      <c r="AH148" s="2762">
        <v>10.33277</v>
      </c>
      <c r="AI148" s="2762">
        <v>50.123010000000001</v>
      </c>
      <c r="AJ148" s="2762">
        <v>39.544220000000003</v>
      </c>
      <c r="AK148" s="2762">
        <v>47.14058</v>
      </c>
      <c r="AL148" s="2762">
        <v>23.777460000000001</v>
      </c>
      <c r="AM148" s="2762">
        <v>10.13855</v>
      </c>
      <c r="AN148" s="2762">
        <v>0.19853999999999999</v>
      </c>
      <c r="AO148" s="2762">
        <v>54.767150000000001</v>
      </c>
      <c r="AP148" s="2762">
        <v>53.648389999999999</v>
      </c>
      <c r="AQ148" s="2762">
        <v>57.704549999999998</v>
      </c>
    </row>
    <row r="149" spans="1:43">
      <c r="A149">
        <v>5296</v>
      </c>
      <c r="B149">
        <v>3</v>
      </c>
      <c r="C149">
        <v>28227</v>
      </c>
      <c r="D149">
        <v>2</v>
      </c>
      <c r="E149" s="97" t="s">
        <v>32</v>
      </c>
      <c r="F149" s="1347">
        <v>19749</v>
      </c>
      <c r="G149" s="1347">
        <v>616</v>
      </c>
      <c r="H149" s="1347">
        <v>824</v>
      </c>
      <c r="I149" s="1347">
        <v>904</v>
      </c>
      <c r="J149" s="1347">
        <v>829</v>
      </c>
      <c r="K149" s="1347">
        <v>490</v>
      </c>
      <c r="L149" s="1347">
        <v>764</v>
      </c>
      <c r="M149" s="1347">
        <v>847</v>
      </c>
      <c r="N149" s="1347">
        <v>1019</v>
      </c>
      <c r="O149" s="1347">
        <v>1221</v>
      </c>
      <c r="P149" s="1347">
        <v>1096</v>
      </c>
      <c r="Q149" s="1347">
        <v>1199</v>
      </c>
      <c r="R149" s="1347">
        <v>1383</v>
      </c>
      <c r="S149" s="1347">
        <v>1575</v>
      </c>
      <c r="T149" s="1347">
        <v>1689</v>
      </c>
      <c r="U149" s="1347">
        <v>1307</v>
      </c>
      <c r="V149" s="1347">
        <v>1234</v>
      </c>
      <c r="W149" s="1347">
        <v>1219</v>
      </c>
      <c r="X149" s="1347">
        <v>918</v>
      </c>
      <c r="Y149" s="1347">
        <v>471</v>
      </c>
      <c r="Z149" s="1347">
        <v>119</v>
      </c>
      <c r="AA149" s="1347">
        <v>25</v>
      </c>
      <c r="AB149" s="1347">
        <v>2344</v>
      </c>
      <c r="AC149" s="1347">
        <v>10423</v>
      </c>
      <c r="AD149">
        <v>6982</v>
      </c>
      <c r="AE149">
        <v>3986</v>
      </c>
      <c r="AF149">
        <v>1533</v>
      </c>
      <c r="AG149">
        <v>11283</v>
      </c>
      <c r="AH149" s="2762">
        <v>11.86896</v>
      </c>
      <c r="AI149" s="2762">
        <v>52.777360000000002</v>
      </c>
      <c r="AJ149" s="2762">
        <v>35.35369</v>
      </c>
      <c r="AK149" s="2762">
        <v>43.328780000000002</v>
      </c>
      <c r="AL149" s="2762">
        <v>20.183299999999999</v>
      </c>
      <c r="AM149" s="2762">
        <v>7.7624199999999997</v>
      </c>
      <c r="AN149" s="2762">
        <v>0.12659000000000001</v>
      </c>
      <c r="AO149" s="2762">
        <v>57.132010000000001</v>
      </c>
      <c r="AP149" s="2762">
        <v>51.589979999999997</v>
      </c>
      <c r="AQ149" s="2762">
        <v>55.229819999999997</v>
      </c>
    </row>
    <row r="150" spans="1:43">
      <c r="A150">
        <v>5297</v>
      </c>
      <c r="B150">
        <v>3</v>
      </c>
      <c r="C150">
        <v>28228</v>
      </c>
      <c r="D150">
        <v>2</v>
      </c>
      <c r="E150" s="97" t="s">
        <v>33</v>
      </c>
      <c r="F150" s="1347">
        <v>20691</v>
      </c>
      <c r="G150" s="1347">
        <v>856</v>
      </c>
      <c r="H150" s="1347">
        <v>901</v>
      </c>
      <c r="I150" s="1347">
        <v>945</v>
      </c>
      <c r="J150" s="1347">
        <v>1044</v>
      </c>
      <c r="K150" s="1347">
        <v>1221</v>
      </c>
      <c r="L150" s="1347">
        <v>1125</v>
      </c>
      <c r="M150" s="1347">
        <v>1135</v>
      </c>
      <c r="N150" s="1347">
        <v>1254</v>
      </c>
      <c r="O150" s="1347">
        <v>1444</v>
      </c>
      <c r="P150" s="1347">
        <v>1312</v>
      </c>
      <c r="Q150" s="1347">
        <v>1179</v>
      </c>
      <c r="R150" s="1347">
        <v>1199</v>
      </c>
      <c r="S150" s="1347">
        <v>1352</v>
      </c>
      <c r="T150" s="1347">
        <v>1432</v>
      </c>
      <c r="U150" s="1347">
        <v>1114</v>
      </c>
      <c r="V150" s="1347">
        <v>1068</v>
      </c>
      <c r="W150" s="1347">
        <v>937</v>
      </c>
      <c r="X150" s="1347">
        <v>729</v>
      </c>
      <c r="Y150" s="1347">
        <v>331</v>
      </c>
      <c r="Z150" s="1347">
        <v>99</v>
      </c>
      <c r="AA150" s="1347">
        <v>14</v>
      </c>
      <c r="AB150" s="1347">
        <v>2702</v>
      </c>
      <c r="AC150" s="1347">
        <v>12265</v>
      </c>
      <c r="AD150">
        <v>5724</v>
      </c>
      <c r="AE150">
        <v>3178</v>
      </c>
      <c r="AF150">
        <v>1173</v>
      </c>
      <c r="AG150">
        <v>12653</v>
      </c>
      <c r="AH150" s="2762">
        <v>13.058820000000001</v>
      </c>
      <c r="AI150" s="2762">
        <v>59.276980000000002</v>
      </c>
      <c r="AJ150" s="2762">
        <v>27.664200000000001</v>
      </c>
      <c r="AK150" s="2762">
        <v>34.198439999999998</v>
      </c>
      <c r="AL150" s="2762">
        <v>15.35933</v>
      </c>
      <c r="AM150" s="2762">
        <v>5.66913</v>
      </c>
      <c r="AN150" s="2762">
        <v>6.7659999999999998E-2</v>
      </c>
      <c r="AO150" s="2762">
        <v>61.152189999999997</v>
      </c>
      <c r="AP150" s="2762">
        <v>46.550600000000003</v>
      </c>
      <c r="AQ150" s="2762">
        <v>46.522640000000003</v>
      </c>
    </row>
    <row r="151" spans="1:43">
      <c r="A151">
        <v>5298</v>
      </c>
      <c r="B151">
        <v>3</v>
      </c>
      <c r="C151">
        <v>28229</v>
      </c>
      <c r="D151">
        <v>2</v>
      </c>
      <c r="E151" s="97" t="s">
        <v>34</v>
      </c>
      <c r="F151" s="1347">
        <v>40159</v>
      </c>
      <c r="G151" s="1347">
        <v>1465</v>
      </c>
      <c r="H151" s="1347">
        <v>1630</v>
      </c>
      <c r="I151" s="1347">
        <v>1869</v>
      </c>
      <c r="J151" s="1347">
        <v>1992</v>
      </c>
      <c r="K151" s="1347">
        <v>1598</v>
      </c>
      <c r="L151" s="1347">
        <v>1766</v>
      </c>
      <c r="M151" s="1347">
        <v>2019</v>
      </c>
      <c r="N151" s="1347">
        <v>2320</v>
      </c>
      <c r="O151" s="1347">
        <v>2842</v>
      </c>
      <c r="P151" s="1347">
        <v>2490</v>
      </c>
      <c r="Q151" s="1347">
        <v>2316</v>
      </c>
      <c r="R151" s="1347">
        <v>2425</v>
      </c>
      <c r="S151" s="1347">
        <v>2911</v>
      </c>
      <c r="T151" s="1347">
        <v>3414</v>
      </c>
      <c r="U151" s="1347">
        <v>2790</v>
      </c>
      <c r="V151" s="1347">
        <v>2147</v>
      </c>
      <c r="W151" s="1347">
        <v>1881</v>
      </c>
      <c r="X151" s="1347">
        <v>1360</v>
      </c>
      <c r="Y151" s="1347">
        <v>705</v>
      </c>
      <c r="Z151" s="1347">
        <v>184</v>
      </c>
      <c r="AA151" s="1347">
        <v>35</v>
      </c>
      <c r="AB151" s="1347">
        <v>4964</v>
      </c>
      <c r="AC151" s="1347">
        <v>22679</v>
      </c>
      <c r="AD151">
        <v>12516</v>
      </c>
      <c r="AE151">
        <v>6312</v>
      </c>
      <c r="AF151">
        <v>2284</v>
      </c>
      <c r="AG151">
        <v>24101</v>
      </c>
      <c r="AH151" s="2762">
        <v>12.36087</v>
      </c>
      <c r="AI151" s="2762">
        <v>56.473019999999998</v>
      </c>
      <c r="AJ151" s="2762">
        <v>31.16611</v>
      </c>
      <c r="AK151" s="2762">
        <v>38.4148</v>
      </c>
      <c r="AL151" s="2762">
        <v>15.71752</v>
      </c>
      <c r="AM151" s="2762">
        <v>5.6873899999999997</v>
      </c>
      <c r="AN151" s="2762">
        <v>8.7150000000000005E-2</v>
      </c>
      <c r="AO151" s="2762">
        <v>60.013939999999998</v>
      </c>
      <c r="AP151" s="2762">
        <v>48.61544</v>
      </c>
      <c r="AQ151" s="2762">
        <v>50.184379999999997</v>
      </c>
    </row>
    <row r="152" spans="1:43">
      <c r="A152">
        <v>5299</v>
      </c>
      <c r="B152">
        <v>3</v>
      </c>
      <c r="C152">
        <v>28301</v>
      </c>
      <c r="D152">
        <v>3</v>
      </c>
      <c r="E152" s="97" t="s">
        <v>35</v>
      </c>
      <c r="F152" s="1347">
        <v>16288</v>
      </c>
      <c r="G152" s="1347">
        <v>533</v>
      </c>
      <c r="H152" s="1347">
        <v>815</v>
      </c>
      <c r="I152" s="1347">
        <v>918</v>
      </c>
      <c r="J152" s="1347">
        <v>800</v>
      </c>
      <c r="K152" s="1347">
        <v>639</v>
      </c>
      <c r="L152" s="1347">
        <v>566</v>
      </c>
      <c r="M152" s="1347">
        <v>691</v>
      </c>
      <c r="N152" s="1347">
        <v>1020</v>
      </c>
      <c r="O152" s="1347">
        <v>1247</v>
      </c>
      <c r="P152" s="1347">
        <v>1145</v>
      </c>
      <c r="Q152" s="1347">
        <v>1066</v>
      </c>
      <c r="R152" s="1347">
        <v>1116</v>
      </c>
      <c r="S152" s="1347">
        <v>1236</v>
      </c>
      <c r="T152" s="1347">
        <v>1324</v>
      </c>
      <c r="U152" s="1347">
        <v>984</v>
      </c>
      <c r="V152" s="1347">
        <v>688</v>
      </c>
      <c r="W152" s="1347">
        <v>598</v>
      </c>
      <c r="X152" s="1347">
        <v>518</v>
      </c>
      <c r="Y152" s="1347">
        <v>277</v>
      </c>
      <c r="Z152" s="1347">
        <v>84</v>
      </c>
      <c r="AA152" s="1347">
        <v>23</v>
      </c>
      <c r="AB152" s="1347">
        <v>2266</v>
      </c>
      <c r="AC152" s="1347">
        <v>9526</v>
      </c>
      <c r="AD152">
        <v>4496</v>
      </c>
      <c r="AE152">
        <v>2188</v>
      </c>
      <c r="AF152">
        <v>902</v>
      </c>
      <c r="AG152">
        <v>10050</v>
      </c>
      <c r="AH152" s="2762">
        <v>13.91208</v>
      </c>
      <c r="AI152" s="2762">
        <v>58.484769999999997</v>
      </c>
      <c r="AJ152" s="2762">
        <v>27.60314</v>
      </c>
      <c r="AK152" s="2762">
        <v>35.191549999999999</v>
      </c>
      <c r="AL152" s="2762">
        <v>13.433199999999999</v>
      </c>
      <c r="AM152" s="2762">
        <v>5.53782</v>
      </c>
      <c r="AN152" s="2762">
        <v>0.14121</v>
      </c>
      <c r="AO152" s="2762">
        <v>61.70187</v>
      </c>
      <c r="AP152" s="2762">
        <v>47.449779999999997</v>
      </c>
      <c r="AQ152" s="2762">
        <v>48.723680000000002</v>
      </c>
    </row>
    <row r="153" spans="1:43">
      <c r="A153">
        <v>5300</v>
      </c>
      <c r="B153">
        <v>3</v>
      </c>
      <c r="C153">
        <v>28365</v>
      </c>
      <c r="D153">
        <v>3</v>
      </c>
      <c r="E153" s="97" t="s">
        <v>36</v>
      </c>
      <c r="F153" s="1347">
        <v>10992</v>
      </c>
      <c r="G153" s="1347">
        <v>311</v>
      </c>
      <c r="H153" s="1347">
        <v>420</v>
      </c>
      <c r="I153" s="1347">
        <v>503</v>
      </c>
      <c r="J153" s="1347">
        <v>516</v>
      </c>
      <c r="K153" s="1347">
        <v>362</v>
      </c>
      <c r="L153" s="1347">
        <v>341</v>
      </c>
      <c r="M153" s="1347">
        <v>423</v>
      </c>
      <c r="N153" s="1347">
        <v>498</v>
      </c>
      <c r="O153" s="1347">
        <v>702</v>
      </c>
      <c r="P153" s="1347">
        <v>619</v>
      </c>
      <c r="Q153" s="1347">
        <v>705</v>
      </c>
      <c r="R153" s="1347">
        <v>701</v>
      </c>
      <c r="S153" s="1347">
        <v>809</v>
      </c>
      <c r="T153" s="1347">
        <v>916</v>
      </c>
      <c r="U153" s="1347">
        <v>796</v>
      </c>
      <c r="V153" s="1347">
        <v>758</v>
      </c>
      <c r="W153" s="1347">
        <v>666</v>
      </c>
      <c r="X153" s="1347">
        <v>521</v>
      </c>
      <c r="Y153" s="1347">
        <v>305</v>
      </c>
      <c r="Z153" s="1347">
        <v>102</v>
      </c>
      <c r="AA153" s="1347">
        <v>18</v>
      </c>
      <c r="AB153" s="1347">
        <v>1234</v>
      </c>
      <c r="AC153" s="1347">
        <v>5676</v>
      </c>
      <c r="AD153">
        <v>4082</v>
      </c>
      <c r="AE153">
        <v>2370</v>
      </c>
      <c r="AF153">
        <v>946</v>
      </c>
      <c r="AG153">
        <v>6076</v>
      </c>
      <c r="AH153" s="2762">
        <v>11.22635</v>
      </c>
      <c r="AI153" s="2762">
        <v>51.637549999999997</v>
      </c>
      <c r="AJ153" s="2762">
        <v>37.136099999999999</v>
      </c>
      <c r="AK153" s="2762">
        <v>44.496000000000002</v>
      </c>
      <c r="AL153" s="2762">
        <v>21.561140000000002</v>
      </c>
      <c r="AM153" s="2762">
        <v>8.6062600000000007</v>
      </c>
      <c r="AN153" s="2762">
        <v>0.16375999999999999</v>
      </c>
      <c r="AO153" s="2762">
        <v>55.276560000000003</v>
      </c>
      <c r="AP153" s="2762">
        <v>52.308129999999998</v>
      </c>
      <c r="AQ153" s="2762">
        <v>55.768000000000001</v>
      </c>
    </row>
    <row r="154" spans="1:43">
      <c r="A154">
        <v>5301</v>
      </c>
      <c r="B154">
        <v>3</v>
      </c>
      <c r="C154">
        <v>28381</v>
      </c>
      <c r="D154">
        <v>3</v>
      </c>
      <c r="E154" s="97" t="s">
        <v>37</v>
      </c>
      <c r="F154" s="1347">
        <v>15802</v>
      </c>
      <c r="G154" s="1347">
        <v>594</v>
      </c>
      <c r="H154" s="1347">
        <v>640</v>
      </c>
      <c r="I154" s="1347">
        <v>731</v>
      </c>
      <c r="J154" s="1347">
        <v>740</v>
      </c>
      <c r="K154" s="1347">
        <v>625</v>
      </c>
      <c r="L154" s="1347">
        <v>667</v>
      </c>
      <c r="M154" s="1347">
        <v>789</v>
      </c>
      <c r="N154" s="1347">
        <v>956</v>
      </c>
      <c r="O154" s="1347">
        <v>1167</v>
      </c>
      <c r="P154" s="1347">
        <v>977</v>
      </c>
      <c r="Q154" s="1347">
        <v>894</v>
      </c>
      <c r="R154" s="1347">
        <v>949</v>
      </c>
      <c r="S154" s="1347">
        <v>1253</v>
      </c>
      <c r="T154" s="1347">
        <v>1565</v>
      </c>
      <c r="U154" s="1347">
        <v>1171</v>
      </c>
      <c r="V154" s="1347">
        <v>789</v>
      </c>
      <c r="W154" s="1347">
        <v>600</v>
      </c>
      <c r="X154" s="1347">
        <v>413</v>
      </c>
      <c r="Y154" s="1347">
        <v>213</v>
      </c>
      <c r="Z154" s="1347">
        <v>57</v>
      </c>
      <c r="AA154" s="1347">
        <v>12</v>
      </c>
      <c r="AB154" s="1347">
        <v>1965</v>
      </c>
      <c r="AC154" s="1347">
        <v>9017</v>
      </c>
      <c r="AD154">
        <v>4820</v>
      </c>
      <c r="AE154">
        <v>2084</v>
      </c>
      <c r="AF154">
        <v>695</v>
      </c>
      <c r="AG154">
        <v>9842</v>
      </c>
      <c r="AH154" s="2762">
        <v>12.435129999999999</v>
      </c>
      <c r="AI154" s="2762">
        <v>57.062399999999997</v>
      </c>
      <c r="AJ154" s="2762">
        <v>30.502469999999999</v>
      </c>
      <c r="AK154" s="2762">
        <v>38.431840000000001</v>
      </c>
      <c r="AL154" s="2762">
        <v>13.1882</v>
      </c>
      <c r="AM154" s="2762">
        <v>4.39818</v>
      </c>
      <c r="AN154" s="2762">
        <v>7.5939999999999994E-2</v>
      </c>
      <c r="AO154" s="2762">
        <v>62.283259999999999</v>
      </c>
      <c r="AP154" s="2762">
        <v>48.20035</v>
      </c>
      <c r="AQ154" s="2762">
        <v>50.086709999999997</v>
      </c>
    </row>
    <row r="155" spans="1:43">
      <c r="A155">
        <v>5302</v>
      </c>
      <c r="B155">
        <v>3</v>
      </c>
      <c r="C155">
        <v>28382</v>
      </c>
      <c r="D155">
        <v>3</v>
      </c>
      <c r="E155" s="97" t="s">
        <v>38</v>
      </c>
      <c r="F155" s="1347">
        <v>17330</v>
      </c>
      <c r="G155" s="1347">
        <v>782</v>
      </c>
      <c r="H155" s="1347">
        <v>790</v>
      </c>
      <c r="I155" s="1347">
        <v>826</v>
      </c>
      <c r="J155" s="1347">
        <v>855</v>
      </c>
      <c r="K155" s="1347">
        <v>847</v>
      </c>
      <c r="L155" s="1347">
        <v>819</v>
      </c>
      <c r="M155" s="1347">
        <v>985</v>
      </c>
      <c r="N155" s="1347">
        <v>1180</v>
      </c>
      <c r="O155" s="1347">
        <v>1345</v>
      </c>
      <c r="P155" s="1347">
        <v>1135</v>
      </c>
      <c r="Q155" s="1347">
        <v>989</v>
      </c>
      <c r="R155" s="1347">
        <v>983</v>
      </c>
      <c r="S155" s="1347">
        <v>1149</v>
      </c>
      <c r="T155" s="1347">
        <v>1479</v>
      </c>
      <c r="U155" s="1347">
        <v>1202</v>
      </c>
      <c r="V155" s="1347">
        <v>815</v>
      </c>
      <c r="W155" s="1347">
        <v>624</v>
      </c>
      <c r="X155" s="1347">
        <v>354</v>
      </c>
      <c r="Y155" s="1347">
        <v>133</v>
      </c>
      <c r="Z155" s="1347">
        <v>36</v>
      </c>
      <c r="AA155" s="1347">
        <v>2</v>
      </c>
      <c r="AB155" s="1347">
        <v>2398</v>
      </c>
      <c r="AC155" s="1347">
        <v>10287</v>
      </c>
      <c r="AD155">
        <v>4645</v>
      </c>
      <c r="AE155">
        <v>1964</v>
      </c>
      <c r="AF155">
        <v>525</v>
      </c>
      <c r="AG155">
        <v>10911</v>
      </c>
      <c r="AH155" s="2762">
        <v>13.83728</v>
      </c>
      <c r="AI155" s="2762">
        <v>59.359490000000001</v>
      </c>
      <c r="AJ155" s="2762">
        <v>26.803229999999999</v>
      </c>
      <c r="AK155" s="2762">
        <v>33.433349999999997</v>
      </c>
      <c r="AL155" s="2762">
        <v>11.33295</v>
      </c>
      <c r="AM155" s="2762">
        <v>3.0294300000000001</v>
      </c>
      <c r="AN155" s="2762">
        <v>1.154E-2</v>
      </c>
      <c r="AO155" s="2762">
        <v>62.960180000000001</v>
      </c>
      <c r="AP155" s="2762">
        <v>45.611139999999999</v>
      </c>
      <c r="AQ155" s="2762">
        <v>45.925490000000003</v>
      </c>
    </row>
    <row r="156" spans="1:43">
      <c r="A156">
        <v>5303</v>
      </c>
      <c r="B156">
        <v>3</v>
      </c>
      <c r="C156">
        <v>28442</v>
      </c>
      <c r="D156">
        <v>3</v>
      </c>
      <c r="E156" s="97" t="s">
        <v>39</v>
      </c>
      <c r="F156" s="1347">
        <v>6323</v>
      </c>
      <c r="G156" s="1347">
        <v>174</v>
      </c>
      <c r="H156" s="1347">
        <v>222</v>
      </c>
      <c r="I156" s="1347">
        <v>258</v>
      </c>
      <c r="J156" s="1347">
        <v>286</v>
      </c>
      <c r="K156" s="1347">
        <v>242</v>
      </c>
      <c r="L156" s="1347">
        <v>228</v>
      </c>
      <c r="M156" s="1347">
        <v>258</v>
      </c>
      <c r="N156" s="1347">
        <v>318</v>
      </c>
      <c r="O156" s="1347">
        <v>370</v>
      </c>
      <c r="P156" s="1347">
        <v>351</v>
      </c>
      <c r="Q156" s="1347">
        <v>385</v>
      </c>
      <c r="R156" s="1347">
        <v>467</v>
      </c>
      <c r="S156" s="1347">
        <v>512</v>
      </c>
      <c r="T156" s="1347">
        <v>567</v>
      </c>
      <c r="U156" s="1347">
        <v>443</v>
      </c>
      <c r="V156" s="1347">
        <v>393</v>
      </c>
      <c r="W156" s="1347">
        <v>358</v>
      </c>
      <c r="X156" s="1347">
        <v>293</v>
      </c>
      <c r="Y156" s="1347">
        <v>158</v>
      </c>
      <c r="Z156" s="1347">
        <v>35</v>
      </c>
      <c r="AA156" s="1347">
        <v>5</v>
      </c>
      <c r="AB156" s="1347">
        <v>654</v>
      </c>
      <c r="AC156" s="1347">
        <v>3417</v>
      </c>
      <c r="AD156">
        <v>2252</v>
      </c>
      <c r="AE156">
        <v>1242</v>
      </c>
      <c r="AF156">
        <v>491</v>
      </c>
      <c r="AG156">
        <v>3698</v>
      </c>
      <c r="AH156" s="2762">
        <v>10.34319</v>
      </c>
      <c r="AI156" s="2762">
        <v>54.040799999999997</v>
      </c>
      <c r="AJ156" s="2762">
        <v>35.616010000000003</v>
      </c>
      <c r="AK156" s="2762">
        <v>43.713430000000002</v>
      </c>
      <c r="AL156" s="2762">
        <v>19.642569999999999</v>
      </c>
      <c r="AM156" s="2762">
        <v>7.7652999999999999</v>
      </c>
      <c r="AN156" s="2762">
        <v>7.9079999999999998E-2</v>
      </c>
      <c r="AO156" s="2762">
        <v>58.484900000000003</v>
      </c>
      <c r="AP156" s="2762">
        <v>51.900280000000002</v>
      </c>
      <c r="AQ156" s="2762">
        <v>55.827379999999998</v>
      </c>
    </row>
    <row r="157" spans="1:43">
      <c r="A157">
        <v>5304</v>
      </c>
      <c r="B157">
        <v>3</v>
      </c>
      <c r="C157">
        <v>28443</v>
      </c>
      <c r="D157">
        <v>3</v>
      </c>
      <c r="E157" s="97" t="s">
        <v>40</v>
      </c>
      <c r="F157" s="1347">
        <v>10316</v>
      </c>
      <c r="G157" s="1347">
        <v>412</v>
      </c>
      <c r="H157" s="1347">
        <v>450</v>
      </c>
      <c r="I157" s="1347">
        <v>508</v>
      </c>
      <c r="J157" s="1347">
        <v>570</v>
      </c>
      <c r="K157" s="1347">
        <v>619</v>
      </c>
      <c r="L157" s="1347">
        <v>502</v>
      </c>
      <c r="M157" s="1347">
        <v>514</v>
      </c>
      <c r="N157" s="1347">
        <v>607</v>
      </c>
      <c r="O157" s="1347">
        <v>697</v>
      </c>
      <c r="P157" s="1347">
        <v>561</v>
      </c>
      <c r="Q157" s="1347">
        <v>563</v>
      </c>
      <c r="R157" s="1347">
        <v>592</v>
      </c>
      <c r="S157" s="1347">
        <v>695</v>
      </c>
      <c r="T157" s="1347">
        <v>828</v>
      </c>
      <c r="U157" s="1347">
        <v>658</v>
      </c>
      <c r="V157" s="1347">
        <v>501</v>
      </c>
      <c r="W157" s="1347">
        <v>459</v>
      </c>
      <c r="X157" s="1347">
        <v>327</v>
      </c>
      <c r="Y157" s="1347">
        <v>188</v>
      </c>
      <c r="Z157" s="1347">
        <v>57</v>
      </c>
      <c r="AA157" s="1347">
        <v>8</v>
      </c>
      <c r="AB157" s="1347">
        <v>1370</v>
      </c>
      <c r="AC157" s="1347">
        <v>5920</v>
      </c>
      <c r="AD157">
        <v>3026</v>
      </c>
      <c r="AE157">
        <v>1540</v>
      </c>
      <c r="AF157">
        <v>580</v>
      </c>
      <c r="AG157">
        <v>6178</v>
      </c>
      <c r="AH157" s="2762">
        <v>13.280340000000001</v>
      </c>
      <c r="AI157" s="2762">
        <v>57.386580000000002</v>
      </c>
      <c r="AJ157" s="2762">
        <v>29.333069999999999</v>
      </c>
      <c r="AK157" s="2762">
        <v>36.070180000000001</v>
      </c>
      <c r="AL157" s="2762">
        <v>14.928269999999999</v>
      </c>
      <c r="AM157" s="2762">
        <v>5.6223299999999998</v>
      </c>
      <c r="AN157" s="2762">
        <v>7.7549999999999994E-2</v>
      </c>
      <c r="AO157" s="2762">
        <v>59.887549999999997</v>
      </c>
      <c r="AP157" s="2762">
        <v>46.8735</v>
      </c>
      <c r="AQ157" s="2762">
        <v>47.41818</v>
      </c>
    </row>
    <row r="158" spans="1:43">
      <c r="A158">
        <v>5305</v>
      </c>
      <c r="B158">
        <v>3</v>
      </c>
      <c r="C158">
        <v>28446</v>
      </c>
      <c r="D158">
        <v>3</v>
      </c>
      <c r="E158" s="97" t="s">
        <v>41</v>
      </c>
      <c r="F158" s="1347">
        <v>6081</v>
      </c>
      <c r="G158" s="1347">
        <v>139</v>
      </c>
      <c r="H158" s="1347">
        <v>256</v>
      </c>
      <c r="I158" s="1347">
        <v>272</v>
      </c>
      <c r="J158" s="1347">
        <v>293</v>
      </c>
      <c r="K158" s="1347">
        <v>217</v>
      </c>
      <c r="L158" s="1347">
        <v>212</v>
      </c>
      <c r="M158" s="1347">
        <v>218</v>
      </c>
      <c r="N158" s="1347">
        <v>282</v>
      </c>
      <c r="O158" s="1347">
        <v>348</v>
      </c>
      <c r="P158" s="1347">
        <v>341</v>
      </c>
      <c r="Q158" s="1347">
        <v>389</v>
      </c>
      <c r="R158" s="1347">
        <v>399</v>
      </c>
      <c r="S158" s="1347">
        <v>466</v>
      </c>
      <c r="T158" s="1347">
        <v>470</v>
      </c>
      <c r="U158" s="1347">
        <v>405</v>
      </c>
      <c r="V158" s="1347">
        <v>368</v>
      </c>
      <c r="W158" s="1347">
        <v>436</v>
      </c>
      <c r="X158" s="1347">
        <v>309</v>
      </c>
      <c r="Y158" s="1347">
        <v>191</v>
      </c>
      <c r="Z158" s="1347">
        <v>61</v>
      </c>
      <c r="AA158" s="1347">
        <v>9</v>
      </c>
      <c r="AB158" s="1347">
        <v>667</v>
      </c>
      <c r="AC158" s="1347">
        <v>3165</v>
      </c>
      <c r="AD158">
        <v>2249</v>
      </c>
      <c r="AE158">
        <v>1374</v>
      </c>
      <c r="AF158">
        <v>570</v>
      </c>
      <c r="AG158">
        <v>3342</v>
      </c>
      <c r="AH158" s="2762">
        <v>10.968590000000001</v>
      </c>
      <c r="AI158" s="2762">
        <v>52.047359999999998</v>
      </c>
      <c r="AJ158" s="2762">
        <v>36.984050000000003</v>
      </c>
      <c r="AK158" s="2762">
        <v>44.647260000000003</v>
      </c>
      <c r="AL158" s="2762">
        <v>22.59497</v>
      </c>
      <c r="AM158" s="2762">
        <v>9.3734599999999997</v>
      </c>
      <c r="AN158" s="2762">
        <v>0.14799999999999999</v>
      </c>
      <c r="AO158" s="2762">
        <v>54.958069999999999</v>
      </c>
      <c r="AP158" s="2762">
        <v>52.602939999999997</v>
      </c>
      <c r="AQ158" s="2762">
        <v>56.092860000000002</v>
      </c>
    </row>
    <row r="159" spans="1:43">
      <c r="A159">
        <v>5306</v>
      </c>
      <c r="B159">
        <v>3</v>
      </c>
      <c r="C159">
        <v>28464</v>
      </c>
      <c r="D159">
        <v>3</v>
      </c>
      <c r="E159" s="97" t="s">
        <v>42</v>
      </c>
      <c r="F159" s="1347">
        <v>17321</v>
      </c>
      <c r="G159" s="1347">
        <v>768</v>
      </c>
      <c r="H159" s="1347">
        <v>889</v>
      </c>
      <c r="I159" s="1347">
        <v>989</v>
      </c>
      <c r="J159" s="1347">
        <v>928</v>
      </c>
      <c r="K159" s="1347">
        <v>645</v>
      </c>
      <c r="L159" s="1347">
        <v>767</v>
      </c>
      <c r="M159" s="1347">
        <v>996</v>
      </c>
      <c r="N159" s="1347">
        <v>1193</v>
      </c>
      <c r="O159" s="1347">
        <v>1498</v>
      </c>
      <c r="P159" s="1347">
        <v>1100</v>
      </c>
      <c r="Q159" s="1347">
        <v>902</v>
      </c>
      <c r="R159" s="1347">
        <v>865</v>
      </c>
      <c r="S159" s="1347">
        <v>1237</v>
      </c>
      <c r="T159" s="1347">
        <v>1436</v>
      </c>
      <c r="U159" s="1347">
        <v>1125</v>
      </c>
      <c r="V159" s="1347">
        <v>737</v>
      </c>
      <c r="W159" s="1347">
        <v>599</v>
      </c>
      <c r="X159" s="1347">
        <v>375</v>
      </c>
      <c r="Y159" s="1347">
        <v>193</v>
      </c>
      <c r="Z159" s="1347">
        <v>68</v>
      </c>
      <c r="AA159" s="1347">
        <v>11</v>
      </c>
      <c r="AB159" s="1347">
        <v>2646</v>
      </c>
      <c r="AC159" s="1347">
        <v>10131</v>
      </c>
      <c r="AD159">
        <v>4544</v>
      </c>
      <c r="AE159">
        <v>1983</v>
      </c>
      <c r="AF159">
        <v>647</v>
      </c>
      <c r="AG159">
        <v>10639</v>
      </c>
      <c r="AH159" s="2762">
        <v>15.276249999999999</v>
      </c>
      <c r="AI159" s="2762">
        <v>58.489690000000003</v>
      </c>
      <c r="AJ159" s="2762">
        <v>26.23405</v>
      </c>
      <c r="AK159" s="2762">
        <v>33.37567</v>
      </c>
      <c r="AL159" s="2762">
        <v>11.44853</v>
      </c>
      <c r="AM159" s="2762">
        <v>3.7353499999999999</v>
      </c>
      <c r="AN159" s="2762">
        <v>6.3509999999999997E-2</v>
      </c>
      <c r="AO159" s="2762">
        <v>61.422550000000001</v>
      </c>
      <c r="AP159" s="2762">
        <v>45.231999999999999</v>
      </c>
      <c r="AQ159" s="2762">
        <v>44.958880000000001</v>
      </c>
    </row>
    <row r="160" spans="1:43">
      <c r="A160">
        <v>5307</v>
      </c>
      <c r="B160">
        <v>3</v>
      </c>
      <c r="C160">
        <v>28481</v>
      </c>
      <c r="D160">
        <v>3</v>
      </c>
      <c r="E160" s="97" t="s">
        <v>43</v>
      </c>
      <c r="F160" s="1347">
        <v>7895</v>
      </c>
      <c r="G160" s="1347">
        <v>198</v>
      </c>
      <c r="H160" s="1347">
        <v>259</v>
      </c>
      <c r="I160" s="1347">
        <v>334</v>
      </c>
      <c r="J160" s="1347">
        <v>299</v>
      </c>
      <c r="K160" s="1347">
        <v>241</v>
      </c>
      <c r="L160" s="1347">
        <v>279</v>
      </c>
      <c r="M160" s="1347">
        <v>304</v>
      </c>
      <c r="N160" s="1347">
        <v>395</v>
      </c>
      <c r="O160" s="1347">
        <v>469</v>
      </c>
      <c r="P160" s="1347">
        <v>426</v>
      </c>
      <c r="Q160" s="1347">
        <v>469</v>
      </c>
      <c r="R160" s="1347">
        <v>548</v>
      </c>
      <c r="S160" s="1347">
        <v>701</v>
      </c>
      <c r="T160" s="1347">
        <v>786</v>
      </c>
      <c r="U160" s="1347">
        <v>625</v>
      </c>
      <c r="V160" s="1347">
        <v>463</v>
      </c>
      <c r="W160" s="1347">
        <v>483</v>
      </c>
      <c r="X160" s="1347">
        <v>378</v>
      </c>
      <c r="Y160" s="1347">
        <v>181</v>
      </c>
      <c r="Z160" s="1347">
        <v>49</v>
      </c>
      <c r="AA160" s="1347">
        <v>8</v>
      </c>
      <c r="AB160" s="1347">
        <v>791</v>
      </c>
      <c r="AC160" s="1347">
        <v>4131</v>
      </c>
      <c r="AD160">
        <v>2973</v>
      </c>
      <c r="AE160">
        <v>1562</v>
      </c>
      <c r="AF160">
        <v>616</v>
      </c>
      <c r="AG160">
        <v>4618</v>
      </c>
      <c r="AH160" s="2762">
        <v>10.019</v>
      </c>
      <c r="AI160" s="2762">
        <v>52.324260000000002</v>
      </c>
      <c r="AJ160" s="2762">
        <v>37.656739999999999</v>
      </c>
      <c r="AK160" s="2762">
        <v>46.535780000000003</v>
      </c>
      <c r="AL160" s="2762">
        <v>19.784669999999998</v>
      </c>
      <c r="AM160" s="2762">
        <v>7.8024100000000001</v>
      </c>
      <c r="AN160" s="2762">
        <v>0.10133</v>
      </c>
      <c r="AO160" s="2762">
        <v>58.492719999999998</v>
      </c>
      <c r="AP160" s="2762">
        <v>53.096449999999997</v>
      </c>
      <c r="AQ160" s="2762">
        <v>57.504550000000002</v>
      </c>
    </row>
    <row r="161" spans="1:43">
      <c r="A161">
        <v>5308</v>
      </c>
      <c r="B161">
        <v>3</v>
      </c>
      <c r="C161">
        <v>28501</v>
      </c>
      <c r="D161">
        <v>3</v>
      </c>
      <c r="E161" s="97" t="s">
        <v>44</v>
      </c>
      <c r="F161" s="1347">
        <v>9181</v>
      </c>
      <c r="G161" s="1347">
        <v>226</v>
      </c>
      <c r="H161" s="1347">
        <v>299</v>
      </c>
      <c r="I161" s="1347">
        <v>329</v>
      </c>
      <c r="J161" s="1347">
        <v>310</v>
      </c>
      <c r="K161" s="1347">
        <v>247</v>
      </c>
      <c r="L161" s="1347">
        <v>280</v>
      </c>
      <c r="M161" s="1347">
        <v>318</v>
      </c>
      <c r="N161" s="1347">
        <v>415</v>
      </c>
      <c r="O161" s="1347">
        <v>428</v>
      </c>
      <c r="P161" s="1347">
        <v>461</v>
      </c>
      <c r="Q161" s="1347">
        <v>555</v>
      </c>
      <c r="R161" s="1347">
        <v>645</v>
      </c>
      <c r="S161" s="1347">
        <v>770</v>
      </c>
      <c r="T161" s="1347">
        <v>772</v>
      </c>
      <c r="U161" s="1347">
        <v>645</v>
      </c>
      <c r="V161" s="1347">
        <v>676</v>
      </c>
      <c r="W161" s="1347">
        <v>738</v>
      </c>
      <c r="X161" s="1347">
        <v>610</v>
      </c>
      <c r="Y161" s="1347">
        <v>359</v>
      </c>
      <c r="Z161" s="1347">
        <v>85</v>
      </c>
      <c r="AA161" s="1347">
        <v>13</v>
      </c>
      <c r="AB161" s="1347">
        <v>854</v>
      </c>
      <c r="AC161" s="1347">
        <v>4429</v>
      </c>
      <c r="AD161">
        <v>3898</v>
      </c>
      <c r="AE161">
        <v>2481</v>
      </c>
      <c r="AF161">
        <v>1067</v>
      </c>
      <c r="AG161">
        <v>4891</v>
      </c>
      <c r="AH161" s="2762">
        <v>9.3018199999999993</v>
      </c>
      <c r="AI161" s="2762">
        <v>48.240929999999999</v>
      </c>
      <c r="AJ161" s="2762">
        <v>42.457250000000002</v>
      </c>
      <c r="AK161" s="2762">
        <v>50.84413</v>
      </c>
      <c r="AL161" s="2762">
        <v>27.023199999999999</v>
      </c>
      <c r="AM161" s="2762">
        <v>11.621829999999999</v>
      </c>
      <c r="AN161" s="2762">
        <v>0.1416</v>
      </c>
      <c r="AO161" s="2762">
        <v>53.273060000000001</v>
      </c>
      <c r="AP161" s="2762">
        <v>55.986330000000002</v>
      </c>
      <c r="AQ161" s="2762">
        <v>60.481369999999998</v>
      </c>
    </row>
    <row r="162" spans="1:43">
      <c r="A162">
        <v>5309</v>
      </c>
      <c r="B162">
        <v>3</v>
      </c>
      <c r="C162">
        <v>28585</v>
      </c>
      <c r="D162">
        <v>3</v>
      </c>
      <c r="E162" s="97" t="s">
        <v>45</v>
      </c>
      <c r="F162" s="1347">
        <v>9411</v>
      </c>
      <c r="G162" s="1347">
        <v>274</v>
      </c>
      <c r="H162" s="1347">
        <v>329</v>
      </c>
      <c r="I162" s="1347">
        <v>386</v>
      </c>
      <c r="J162" s="1347">
        <v>352</v>
      </c>
      <c r="K162" s="1347">
        <v>220</v>
      </c>
      <c r="L162" s="1347">
        <v>278</v>
      </c>
      <c r="M162" s="1347">
        <v>323</v>
      </c>
      <c r="N162" s="1347">
        <v>395</v>
      </c>
      <c r="O162" s="1347">
        <v>481</v>
      </c>
      <c r="P162" s="1347">
        <v>490</v>
      </c>
      <c r="Q162" s="1347">
        <v>596</v>
      </c>
      <c r="R162" s="1347">
        <v>671</v>
      </c>
      <c r="S162" s="1347">
        <v>707</v>
      </c>
      <c r="T162" s="1347">
        <v>773</v>
      </c>
      <c r="U162" s="1347">
        <v>755</v>
      </c>
      <c r="V162" s="1347">
        <v>736</v>
      </c>
      <c r="W162" s="1347">
        <v>719</v>
      </c>
      <c r="X162" s="1347">
        <v>555</v>
      </c>
      <c r="Y162" s="1347">
        <v>275</v>
      </c>
      <c r="Z162" s="1347">
        <v>82</v>
      </c>
      <c r="AA162" s="1347">
        <v>14</v>
      </c>
      <c r="AB162" s="1347">
        <v>989</v>
      </c>
      <c r="AC162" s="1347">
        <v>4513</v>
      </c>
      <c r="AD162">
        <v>3909</v>
      </c>
      <c r="AE162">
        <v>2381</v>
      </c>
      <c r="AF162">
        <v>926</v>
      </c>
      <c r="AG162">
        <v>4934</v>
      </c>
      <c r="AH162" s="2762">
        <v>10.508979999999999</v>
      </c>
      <c r="AI162" s="2762">
        <v>47.954520000000002</v>
      </c>
      <c r="AJ162" s="2762">
        <v>41.536499999999997</v>
      </c>
      <c r="AK162" s="2762">
        <v>49.048990000000003</v>
      </c>
      <c r="AL162" s="2762">
        <v>25.300180000000001</v>
      </c>
      <c r="AM162" s="2762">
        <v>9.8395499999999991</v>
      </c>
      <c r="AN162" s="2762">
        <v>0.14876</v>
      </c>
      <c r="AO162" s="2762">
        <v>52.42801</v>
      </c>
      <c r="AP162" s="2762">
        <v>54.88402</v>
      </c>
      <c r="AQ162" s="2762">
        <v>59.369720000000001</v>
      </c>
    </row>
    <row r="163" spans="1:43">
      <c r="A163">
        <v>5310</v>
      </c>
      <c r="B163">
        <v>3</v>
      </c>
      <c r="C163">
        <v>28586</v>
      </c>
      <c r="D163">
        <v>3</v>
      </c>
      <c r="E163" s="102" t="s">
        <v>46</v>
      </c>
      <c r="F163" s="1347">
        <v>7812</v>
      </c>
      <c r="G163" s="1347">
        <v>234</v>
      </c>
      <c r="H163" s="1347">
        <v>289</v>
      </c>
      <c r="I163" s="1347">
        <v>306</v>
      </c>
      <c r="J163" s="1347">
        <v>279</v>
      </c>
      <c r="K163" s="1347">
        <v>164</v>
      </c>
      <c r="L163" s="1347">
        <v>221</v>
      </c>
      <c r="M163" s="1347">
        <v>277</v>
      </c>
      <c r="N163" s="1347">
        <v>374</v>
      </c>
      <c r="O163" s="1347">
        <v>368</v>
      </c>
      <c r="P163" s="1347">
        <v>375</v>
      </c>
      <c r="Q163" s="1347">
        <v>470</v>
      </c>
      <c r="R163" s="1347">
        <v>551</v>
      </c>
      <c r="S163" s="1347">
        <v>660</v>
      </c>
      <c r="T163" s="1347">
        <v>652</v>
      </c>
      <c r="U163" s="1347">
        <v>555</v>
      </c>
      <c r="V163" s="1347">
        <v>552</v>
      </c>
      <c r="W163" s="1347">
        <v>612</v>
      </c>
      <c r="X163" s="1347">
        <v>501</v>
      </c>
      <c r="Y163" s="1347">
        <v>269</v>
      </c>
      <c r="Z163" s="1347">
        <v>90</v>
      </c>
      <c r="AA163" s="1347">
        <v>13</v>
      </c>
      <c r="AB163" s="1347">
        <v>829</v>
      </c>
      <c r="AC163" s="1347">
        <v>3739</v>
      </c>
      <c r="AD163">
        <v>3244</v>
      </c>
      <c r="AE163">
        <v>2037</v>
      </c>
      <c r="AF163">
        <v>873</v>
      </c>
      <c r="AG163">
        <v>4112</v>
      </c>
      <c r="AH163" s="2762">
        <v>10.611879999999999</v>
      </c>
      <c r="AI163" s="2762">
        <v>47.862259999999999</v>
      </c>
      <c r="AJ163" s="2762">
        <v>41.525860000000002</v>
      </c>
      <c r="AK163" s="2762">
        <v>49.974400000000003</v>
      </c>
      <c r="AL163" s="2762">
        <v>26.07527</v>
      </c>
      <c r="AM163" s="2762">
        <v>11.17512</v>
      </c>
      <c r="AN163" s="2762">
        <v>0.16641</v>
      </c>
      <c r="AO163" s="2762">
        <v>52.636969999999998</v>
      </c>
      <c r="AP163" s="2762">
        <v>55.248460000000001</v>
      </c>
      <c r="AQ163" s="2762">
        <v>59.984729999999999</v>
      </c>
    </row>
    <row r="165" spans="1:43">
      <c r="D165" s="1759" t="s">
        <v>1161</v>
      </c>
      <c r="AD165" t="s">
        <v>1705</v>
      </c>
    </row>
    <row r="166" spans="1:43" ht="26.25" customHeight="1">
      <c r="B166" s="1760"/>
      <c r="D166" s="3107" t="s">
        <v>928</v>
      </c>
      <c r="E166" s="3108"/>
      <c r="F166" s="2716" t="s">
        <v>1701</v>
      </c>
      <c r="G166" s="2678" t="s">
        <v>1198</v>
      </c>
      <c r="H166" s="2678" t="s">
        <v>1199</v>
      </c>
      <c r="I166" s="2678" t="s">
        <v>1200</v>
      </c>
      <c r="J166" s="2678" t="s">
        <v>1201</v>
      </c>
      <c r="K166" s="2678" t="s">
        <v>1202</v>
      </c>
      <c r="L166" s="2678" t="s">
        <v>1203</v>
      </c>
      <c r="M166" s="2678" t="s">
        <v>1204</v>
      </c>
      <c r="N166" s="2678" t="s">
        <v>1205</v>
      </c>
      <c r="O166" s="2678" t="s">
        <v>1448</v>
      </c>
      <c r="P166" s="2678" t="s">
        <v>1207</v>
      </c>
      <c r="Q166" s="2678" t="s">
        <v>1208</v>
      </c>
      <c r="R166" s="2678" t="s">
        <v>1209</v>
      </c>
      <c r="S166" s="2678" t="s">
        <v>1210</v>
      </c>
      <c r="T166" s="2678" t="s">
        <v>1211</v>
      </c>
      <c r="U166" s="2678" t="s">
        <v>1212</v>
      </c>
      <c r="V166" s="2678" t="s">
        <v>1213</v>
      </c>
      <c r="W166" s="2678" t="s">
        <v>1214</v>
      </c>
      <c r="X166" s="2678" t="s">
        <v>1215</v>
      </c>
      <c r="Y166" s="2678" t="s">
        <v>1449</v>
      </c>
      <c r="Z166" s="2678" t="s">
        <v>1450</v>
      </c>
      <c r="AA166" s="2709" t="s">
        <v>1065</v>
      </c>
      <c r="AB166" s="2678" t="s">
        <v>1692</v>
      </c>
      <c r="AC166" s="2678" t="s">
        <v>1693</v>
      </c>
      <c r="AD166" s="2678" t="s">
        <v>1694</v>
      </c>
      <c r="AE166" s="2716" t="s">
        <v>1695</v>
      </c>
      <c r="AF166" s="2678" t="s">
        <v>1696</v>
      </c>
      <c r="AG166" s="2678" t="s">
        <v>1697</v>
      </c>
      <c r="AH166" s="2679" t="s">
        <v>1698</v>
      </c>
      <c r="AI166" s="2679" t="s">
        <v>1699</v>
      </c>
      <c r="AJ166" s="2679" t="s">
        <v>1700</v>
      </c>
      <c r="AK166" s="2761"/>
      <c r="AL166" s="2761"/>
      <c r="AM166" s="2761"/>
      <c r="AN166" s="2761"/>
      <c r="AO166" s="2761"/>
    </row>
    <row r="167" spans="1:43">
      <c r="D167" s="2717" t="s">
        <v>506</v>
      </c>
      <c r="E167" s="2718" t="s">
        <v>405</v>
      </c>
      <c r="F167" s="2704">
        <f>F170+F173+F176+F179+F182+F185+F188+F191+F194+F197</f>
        <v>5534800</v>
      </c>
      <c r="G167" s="2704">
        <f t="shared" ref="G167:AG169" si="0">G170+G173+G176+G179+G182+G185+G188+G191+G194+G197</f>
        <v>219357</v>
      </c>
      <c r="H167" s="2704">
        <f t="shared" si="0"/>
        <v>237490</v>
      </c>
      <c r="I167" s="2704">
        <f t="shared" si="0"/>
        <v>253800</v>
      </c>
      <c r="J167" s="2704">
        <f t="shared" si="0"/>
        <v>273096</v>
      </c>
      <c r="K167" s="2704">
        <f t="shared" si="0"/>
        <v>255435</v>
      </c>
      <c r="L167" s="2704">
        <f t="shared" si="0"/>
        <v>267118</v>
      </c>
      <c r="M167" s="2704">
        <f t="shared" si="0"/>
        <v>304004</v>
      </c>
      <c r="N167" s="2704">
        <f t="shared" si="0"/>
        <v>354457</v>
      </c>
      <c r="O167" s="2704">
        <f t="shared" si="0"/>
        <v>435646</v>
      </c>
      <c r="P167" s="2704">
        <f t="shared" si="0"/>
        <v>387696</v>
      </c>
      <c r="Q167" s="2704">
        <f t="shared" si="0"/>
        <v>351761</v>
      </c>
      <c r="R167" s="2704">
        <f t="shared" si="0"/>
        <v>325755</v>
      </c>
      <c r="S167" s="2704">
        <f t="shared" si="0"/>
        <v>367676</v>
      </c>
      <c r="T167" s="2704">
        <f t="shared" si="0"/>
        <v>439724</v>
      </c>
      <c r="U167" s="2704">
        <f t="shared" si="0"/>
        <v>357014</v>
      </c>
      <c r="V167" s="2704">
        <f t="shared" si="0"/>
        <v>278626</v>
      </c>
      <c r="W167" s="2704">
        <f t="shared" si="0"/>
        <v>219115</v>
      </c>
      <c r="X167" s="2704">
        <f t="shared" si="0"/>
        <v>133439</v>
      </c>
      <c r="Y167" s="2704">
        <f t="shared" si="0"/>
        <v>56144</v>
      </c>
      <c r="Z167" s="2704">
        <f t="shared" si="0"/>
        <v>14840</v>
      </c>
      <c r="AA167" s="2704">
        <f t="shared" si="0"/>
        <v>2607</v>
      </c>
      <c r="AB167" s="2710">
        <f t="shared" si="0"/>
        <v>710647</v>
      </c>
      <c r="AC167" s="2704">
        <f t="shared" si="0"/>
        <v>3322644</v>
      </c>
      <c r="AD167" s="2711">
        <f t="shared" si="0"/>
        <v>1501509</v>
      </c>
      <c r="AE167" s="2704">
        <f t="shared" si="0"/>
        <v>704771</v>
      </c>
      <c r="AF167" s="2704">
        <f t="shared" si="0"/>
        <v>207030</v>
      </c>
      <c r="AG167" s="2711">
        <f t="shared" si="0"/>
        <v>3489272</v>
      </c>
      <c r="AH167" s="1761">
        <f>AB167/$F167*100</f>
        <v>12.839614800896149</v>
      </c>
      <c r="AI167" s="1762">
        <f t="shared" ref="AI167:AJ182" si="1">AC167/$F167*100</f>
        <v>60.031871070318708</v>
      </c>
      <c r="AJ167" s="2705">
        <f t="shared" si="1"/>
        <v>27.128514128785142</v>
      </c>
      <c r="AK167" s="1764"/>
      <c r="AL167" s="1764"/>
      <c r="AM167" s="1764"/>
      <c r="AN167" s="1764"/>
      <c r="AO167" s="1764"/>
    </row>
    <row r="168" spans="1:43">
      <c r="D168" s="2719" t="s">
        <v>331</v>
      </c>
      <c r="E168" s="2720" t="s">
        <v>377</v>
      </c>
      <c r="F168" s="1348">
        <f t="shared" ref="F168:F169" si="2">F171+F174+F177+F180+F183+F186+F189+F192+F195+F198</f>
        <v>2641561</v>
      </c>
      <c r="G168" s="1348">
        <f t="shared" si="0"/>
        <v>112153</v>
      </c>
      <c r="H168" s="1348">
        <f t="shared" si="0"/>
        <v>121443</v>
      </c>
      <c r="I168" s="1348">
        <f t="shared" si="0"/>
        <v>130084</v>
      </c>
      <c r="J168" s="1348">
        <f t="shared" si="0"/>
        <v>138428</v>
      </c>
      <c r="K168" s="1348">
        <f t="shared" si="0"/>
        <v>125912</v>
      </c>
      <c r="L168" s="1348">
        <f t="shared" si="0"/>
        <v>132972</v>
      </c>
      <c r="M168" s="1348">
        <f t="shared" si="0"/>
        <v>149217</v>
      </c>
      <c r="N168" s="1348">
        <f t="shared" si="0"/>
        <v>173271</v>
      </c>
      <c r="O168" s="1348">
        <f t="shared" si="0"/>
        <v>214059</v>
      </c>
      <c r="P168" s="1348">
        <f t="shared" si="0"/>
        <v>189544</v>
      </c>
      <c r="Q168" s="1348">
        <f t="shared" si="0"/>
        <v>170538</v>
      </c>
      <c r="R168" s="1348">
        <f t="shared" si="0"/>
        <v>157279</v>
      </c>
      <c r="S168" s="1348">
        <f t="shared" si="0"/>
        <v>177522</v>
      </c>
      <c r="T168" s="1348">
        <f t="shared" si="0"/>
        <v>210458</v>
      </c>
      <c r="U168" s="1348">
        <f t="shared" si="0"/>
        <v>165346</v>
      </c>
      <c r="V168" s="1348">
        <f t="shared" si="0"/>
        <v>123317</v>
      </c>
      <c r="W168" s="1348">
        <f t="shared" si="0"/>
        <v>87672</v>
      </c>
      <c r="X168" s="1348">
        <f t="shared" si="0"/>
        <v>45654</v>
      </c>
      <c r="Y168" s="1348">
        <f t="shared" si="0"/>
        <v>13896</v>
      </c>
      <c r="Z168" s="1348">
        <f t="shared" si="0"/>
        <v>2457</v>
      </c>
      <c r="AA168" s="1348">
        <f t="shared" si="0"/>
        <v>339</v>
      </c>
      <c r="AB168" s="2712">
        <f t="shared" si="0"/>
        <v>363680</v>
      </c>
      <c r="AC168" s="1348">
        <f t="shared" si="0"/>
        <v>1628742</v>
      </c>
      <c r="AD168" s="2713">
        <f t="shared" si="0"/>
        <v>649139</v>
      </c>
      <c r="AE168" s="1348">
        <f t="shared" si="0"/>
        <v>273335</v>
      </c>
      <c r="AF168" s="1348">
        <f t="shared" si="0"/>
        <v>62346</v>
      </c>
      <c r="AG168" s="2713">
        <f t="shared" si="0"/>
        <v>1700772</v>
      </c>
      <c r="AH168" s="1763">
        <f t="shared" ref="AH168:AJ199" si="3">AB168/$F168*100</f>
        <v>13.767616950734812</v>
      </c>
      <c r="AI168" s="1764">
        <f t="shared" si="1"/>
        <v>61.658314913038161</v>
      </c>
      <c r="AJ168" s="2706">
        <f t="shared" si="1"/>
        <v>24.574068136227027</v>
      </c>
      <c r="AK168" s="1764"/>
      <c r="AL168" s="1764"/>
      <c r="AM168" s="1764"/>
      <c r="AN168" s="1764"/>
      <c r="AO168" s="1764"/>
    </row>
    <row r="169" spans="1:43">
      <c r="D169" s="2721" t="s">
        <v>331</v>
      </c>
      <c r="E169" s="2722" t="s">
        <v>375</v>
      </c>
      <c r="F169" s="2707">
        <f t="shared" si="2"/>
        <v>2893239</v>
      </c>
      <c r="G169" s="2707">
        <f t="shared" si="0"/>
        <v>107204</v>
      </c>
      <c r="H169" s="2707">
        <f t="shared" si="0"/>
        <v>116047</v>
      </c>
      <c r="I169" s="2707">
        <f t="shared" si="0"/>
        <v>123716</v>
      </c>
      <c r="J169" s="2707">
        <f t="shared" si="0"/>
        <v>134668</v>
      </c>
      <c r="K169" s="2707">
        <f t="shared" si="0"/>
        <v>129523</v>
      </c>
      <c r="L169" s="2707">
        <f t="shared" si="0"/>
        <v>134146</v>
      </c>
      <c r="M169" s="2707">
        <f t="shared" si="0"/>
        <v>154787</v>
      </c>
      <c r="N169" s="2707">
        <f t="shared" si="0"/>
        <v>181186</v>
      </c>
      <c r="O169" s="2707">
        <f t="shared" si="0"/>
        <v>221587</v>
      </c>
      <c r="P169" s="2707">
        <f t="shared" si="0"/>
        <v>198152</v>
      </c>
      <c r="Q169" s="2707">
        <f t="shared" si="0"/>
        <v>181223</v>
      </c>
      <c r="R169" s="2707">
        <f t="shared" si="0"/>
        <v>168476</v>
      </c>
      <c r="S169" s="2707">
        <f t="shared" si="0"/>
        <v>190154</v>
      </c>
      <c r="T169" s="2707">
        <f t="shared" si="0"/>
        <v>229266</v>
      </c>
      <c r="U169" s="2707">
        <f t="shared" si="0"/>
        <v>191668</v>
      </c>
      <c r="V169" s="2707">
        <f t="shared" si="0"/>
        <v>155309</v>
      </c>
      <c r="W169" s="2707">
        <f t="shared" si="0"/>
        <v>131443</v>
      </c>
      <c r="X169" s="2707">
        <f t="shared" si="0"/>
        <v>87785</v>
      </c>
      <c r="Y169" s="2707">
        <f t="shared" si="0"/>
        <v>42248</v>
      </c>
      <c r="Z169" s="2707">
        <f t="shared" si="0"/>
        <v>12383</v>
      </c>
      <c r="AA169" s="2707">
        <f t="shared" si="0"/>
        <v>2268</v>
      </c>
      <c r="AB169" s="2714">
        <f t="shared" si="0"/>
        <v>346967</v>
      </c>
      <c r="AC169" s="2707">
        <f t="shared" si="0"/>
        <v>1693902</v>
      </c>
      <c r="AD169" s="2715">
        <f t="shared" si="0"/>
        <v>852370</v>
      </c>
      <c r="AE169" s="2707">
        <f t="shared" si="0"/>
        <v>431436</v>
      </c>
      <c r="AF169" s="2707">
        <f t="shared" si="0"/>
        <v>144684</v>
      </c>
      <c r="AG169" s="2715">
        <f t="shared" si="0"/>
        <v>1788500</v>
      </c>
      <c r="AH169" s="1765">
        <f t="shared" si="3"/>
        <v>11.992337999038448</v>
      </c>
      <c r="AI169" s="1766">
        <f t="shared" si="1"/>
        <v>58.546908845069488</v>
      </c>
      <c r="AJ169" s="2708">
        <f t="shared" si="1"/>
        <v>29.460753155892068</v>
      </c>
      <c r="AK169" s="1764"/>
      <c r="AL169" s="1764"/>
      <c r="AM169" s="1764"/>
      <c r="AN169" s="1764"/>
      <c r="AO169" s="1764"/>
    </row>
    <row r="170" spans="1:43">
      <c r="D170" s="2719" t="s">
        <v>86</v>
      </c>
      <c r="E170" s="2720" t="s">
        <v>405</v>
      </c>
      <c r="F170" s="1348">
        <f>F12</f>
        <v>1537272</v>
      </c>
      <c r="G170" s="1348">
        <f t="shared" ref="G170:AG170" si="4">G12</f>
        <v>57958</v>
      </c>
      <c r="H170" s="1348">
        <f t="shared" si="4"/>
        <v>62478</v>
      </c>
      <c r="I170" s="1348">
        <f t="shared" si="4"/>
        <v>65462</v>
      </c>
      <c r="J170" s="1348">
        <f t="shared" si="4"/>
        <v>73413</v>
      </c>
      <c r="K170" s="1348">
        <f t="shared" si="4"/>
        <v>77745</v>
      </c>
      <c r="L170" s="1348">
        <f t="shared" si="4"/>
        <v>77851</v>
      </c>
      <c r="M170" s="1348">
        <f t="shared" si="4"/>
        <v>86688</v>
      </c>
      <c r="N170" s="1348">
        <f t="shared" si="4"/>
        <v>98926</v>
      </c>
      <c r="O170" s="1348">
        <f t="shared" si="4"/>
        <v>120890</v>
      </c>
      <c r="P170" s="1348">
        <f t="shared" si="4"/>
        <v>107481</v>
      </c>
      <c r="Q170" s="1348">
        <f t="shared" si="4"/>
        <v>98315</v>
      </c>
      <c r="R170" s="1348">
        <f t="shared" si="4"/>
        <v>91660</v>
      </c>
      <c r="S170" s="1348">
        <f t="shared" si="4"/>
        <v>101003</v>
      </c>
      <c r="T170" s="1348">
        <f t="shared" si="4"/>
        <v>121641</v>
      </c>
      <c r="U170" s="1348">
        <f t="shared" si="4"/>
        <v>98634</v>
      </c>
      <c r="V170" s="1348">
        <f t="shared" si="4"/>
        <v>77828</v>
      </c>
      <c r="W170" s="1348">
        <f t="shared" si="4"/>
        <v>62619</v>
      </c>
      <c r="X170" s="1348">
        <f t="shared" si="4"/>
        <v>36786</v>
      </c>
      <c r="Y170" s="1348">
        <f t="shared" si="4"/>
        <v>15193</v>
      </c>
      <c r="Z170" s="1348">
        <f t="shared" si="4"/>
        <v>3989</v>
      </c>
      <c r="AA170" s="1348">
        <f t="shared" si="4"/>
        <v>712</v>
      </c>
      <c r="AB170" s="2712">
        <f t="shared" si="4"/>
        <v>185898</v>
      </c>
      <c r="AC170" s="1348">
        <f t="shared" si="4"/>
        <v>933972</v>
      </c>
      <c r="AD170" s="2713">
        <f t="shared" si="4"/>
        <v>417402</v>
      </c>
      <c r="AE170" s="1348">
        <f t="shared" si="4"/>
        <v>197127</v>
      </c>
      <c r="AF170" s="1348">
        <f t="shared" si="4"/>
        <v>56680</v>
      </c>
      <c r="AG170" s="2713">
        <f t="shared" si="4"/>
        <v>982200</v>
      </c>
      <c r="AH170" s="1763">
        <f t="shared" si="3"/>
        <v>12.092720091174495</v>
      </c>
      <c r="AI170" s="1764">
        <f t="shared" si="1"/>
        <v>60.755155886531462</v>
      </c>
      <c r="AJ170" s="2706">
        <f t="shared" si="1"/>
        <v>27.152124022294039</v>
      </c>
      <c r="AK170" s="1764"/>
      <c r="AL170" s="1764"/>
      <c r="AM170" s="1764"/>
      <c r="AN170" s="1764"/>
      <c r="AO170" s="1764"/>
    </row>
    <row r="171" spans="1:43">
      <c r="D171" s="2719" t="s">
        <v>331</v>
      </c>
      <c r="E171" s="2720" t="s">
        <v>377</v>
      </c>
      <c r="F171" s="1348">
        <f>F63</f>
        <v>726700</v>
      </c>
      <c r="G171" s="1348">
        <f t="shared" ref="G171:AG171" si="5">G63</f>
        <v>29528</v>
      </c>
      <c r="H171" s="1348">
        <f t="shared" si="5"/>
        <v>32013</v>
      </c>
      <c r="I171" s="1348">
        <f t="shared" si="5"/>
        <v>33489</v>
      </c>
      <c r="J171" s="1348">
        <f t="shared" si="5"/>
        <v>37289</v>
      </c>
      <c r="K171" s="1348">
        <f t="shared" si="5"/>
        <v>38071</v>
      </c>
      <c r="L171" s="1348">
        <f t="shared" si="5"/>
        <v>37719</v>
      </c>
      <c r="M171" s="1348">
        <f t="shared" si="5"/>
        <v>41804</v>
      </c>
      <c r="N171" s="1348">
        <f t="shared" si="5"/>
        <v>47394</v>
      </c>
      <c r="O171" s="1348">
        <f t="shared" si="5"/>
        <v>58759</v>
      </c>
      <c r="P171" s="1348">
        <f t="shared" si="5"/>
        <v>52243</v>
      </c>
      <c r="Q171" s="1348">
        <f t="shared" si="5"/>
        <v>47244</v>
      </c>
      <c r="R171" s="1348">
        <f t="shared" si="5"/>
        <v>43693</v>
      </c>
      <c r="S171" s="1348">
        <f t="shared" si="5"/>
        <v>48783</v>
      </c>
      <c r="T171" s="1348">
        <f t="shared" si="5"/>
        <v>58137</v>
      </c>
      <c r="U171" s="1348">
        <f t="shared" si="5"/>
        <v>45266</v>
      </c>
      <c r="V171" s="1348">
        <f t="shared" si="5"/>
        <v>33658</v>
      </c>
      <c r="W171" s="1348">
        <f t="shared" si="5"/>
        <v>24606</v>
      </c>
      <c r="X171" s="1348">
        <f t="shared" si="5"/>
        <v>12460</v>
      </c>
      <c r="Y171" s="1348">
        <f t="shared" si="5"/>
        <v>3785</v>
      </c>
      <c r="Z171" s="1348">
        <f t="shared" si="5"/>
        <v>667</v>
      </c>
      <c r="AA171" s="1348">
        <f t="shared" si="5"/>
        <v>92</v>
      </c>
      <c r="AB171" s="2712">
        <f t="shared" si="5"/>
        <v>95030</v>
      </c>
      <c r="AC171" s="1348">
        <f t="shared" si="5"/>
        <v>452999</v>
      </c>
      <c r="AD171" s="2713">
        <f t="shared" si="5"/>
        <v>178671</v>
      </c>
      <c r="AE171" s="1348">
        <f t="shared" si="5"/>
        <v>75268</v>
      </c>
      <c r="AF171" s="1348">
        <f t="shared" si="5"/>
        <v>17004</v>
      </c>
      <c r="AG171" s="2713">
        <f t="shared" si="5"/>
        <v>473847</v>
      </c>
      <c r="AH171" s="1763">
        <f t="shared" si="3"/>
        <v>13.076923076923078</v>
      </c>
      <c r="AI171" s="1764">
        <f t="shared" si="1"/>
        <v>62.336452456309345</v>
      </c>
      <c r="AJ171" s="2706">
        <f t="shared" si="1"/>
        <v>24.586624466767578</v>
      </c>
      <c r="AK171" s="1764"/>
      <c r="AL171" s="1764"/>
      <c r="AM171" s="1764"/>
      <c r="AN171" s="1764"/>
      <c r="AO171" s="1764"/>
    </row>
    <row r="172" spans="1:43">
      <c r="D172" s="2719" t="s">
        <v>331</v>
      </c>
      <c r="E172" s="2720" t="s">
        <v>375</v>
      </c>
      <c r="F172" s="1348">
        <f>F114</f>
        <v>810572</v>
      </c>
      <c r="G172" s="1348">
        <f t="shared" ref="G172:AG172" si="6">G114</f>
        <v>28430</v>
      </c>
      <c r="H172" s="1348">
        <f t="shared" si="6"/>
        <v>30465</v>
      </c>
      <c r="I172" s="1348">
        <f t="shared" si="6"/>
        <v>31973</v>
      </c>
      <c r="J172" s="1348">
        <f t="shared" si="6"/>
        <v>36124</v>
      </c>
      <c r="K172" s="1348">
        <f t="shared" si="6"/>
        <v>39674</v>
      </c>
      <c r="L172" s="1348">
        <f t="shared" si="6"/>
        <v>40132</v>
      </c>
      <c r="M172" s="1348">
        <f t="shared" si="6"/>
        <v>44884</v>
      </c>
      <c r="N172" s="1348">
        <f t="shared" si="6"/>
        <v>51532</v>
      </c>
      <c r="O172" s="1348">
        <f t="shared" si="6"/>
        <v>62131</v>
      </c>
      <c r="P172" s="1348">
        <f t="shared" si="6"/>
        <v>55238</v>
      </c>
      <c r="Q172" s="1348">
        <f t="shared" si="6"/>
        <v>51071</v>
      </c>
      <c r="R172" s="1348">
        <f t="shared" si="6"/>
        <v>47967</v>
      </c>
      <c r="S172" s="1348">
        <f t="shared" si="6"/>
        <v>52220</v>
      </c>
      <c r="T172" s="1348">
        <f t="shared" si="6"/>
        <v>63504</v>
      </c>
      <c r="U172" s="1348">
        <f t="shared" si="6"/>
        <v>53368</v>
      </c>
      <c r="V172" s="1348">
        <f t="shared" si="6"/>
        <v>44170</v>
      </c>
      <c r="W172" s="1348">
        <f t="shared" si="6"/>
        <v>38013</v>
      </c>
      <c r="X172" s="1348">
        <f t="shared" si="6"/>
        <v>24326</v>
      </c>
      <c r="Y172" s="1348">
        <f t="shared" si="6"/>
        <v>11408</v>
      </c>
      <c r="Z172" s="1348">
        <f t="shared" si="6"/>
        <v>3322</v>
      </c>
      <c r="AA172" s="1348">
        <f t="shared" si="6"/>
        <v>620</v>
      </c>
      <c r="AB172" s="2712">
        <f t="shared" si="6"/>
        <v>90868</v>
      </c>
      <c r="AC172" s="1348">
        <f t="shared" si="6"/>
        <v>480973</v>
      </c>
      <c r="AD172" s="2713">
        <f t="shared" si="6"/>
        <v>238731</v>
      </c>
      <c r="AE172" s="1348">
        <f t="shared" si="6"/>
        <v>121859</v>
      </c>
      <c r="AF172" s="1348">
        <f t="shared" si="6"/>
        <v>39676</v>
      </c>
      <c r="AG172" s="2713">
        <f t="shared" si="6"/>
        <v>508353</v>
      </c>
      <c r="AH172" s="1763">
        <f t="shared" si="3"/>
        <v>11.210355156605459</v>
      </c>
      <c r="AI172" s="1764">
        <f t="shared" si="1"/>
        <v>59.337480199167992</v>
      </c>
      <c r="AJ172" s="2706">
        <f t="shared" si="1"/>
        <v>29.452164644226546</v>
      </c>
      <c r="AK172" s="1764"/>
      <c r="AL172" s="1764"/>
      <c r="AM172" s="1764"/>
      <c r="AN172" s="1764"/>
      <c r="AO172" s="1764"/>
    </row>
    <row r="173" spans="1:43">
      <c r="D173" s="2717" t="s">
        <v>428</v>
      </c>
      <c r="E173" s="2718" t="s">
        <v>405</v>
      </c>
      <c r="F173" s="2704">
        <f>F23+F25+F27</f>
        <v>1035763</v>
      </c>
      <c r="G173" s="2704">
        <f t="shared" ref="G173:AG173" si="7">G23+G25+G27</f>
        <v>41551</v>
      </c>
      <c r="H173" s="2704">
        <f t="shared" si="7"/>
        <v>43704</v>
      </c>
      <c r="I173" s="2704">
        <f t="shared" si="7"/>
        <v>46004</v>
      </c>
      <c r="J173" s="2704">
        <f t="shared" si="7"/>
        <v>49974</v>
      </c>
      <c r="K173" s="2704">
        <f t="shared" si="7"/>
        <v>49312</v>
      </c>
      <c r="L173" s="2704">
        <f t="shared" si="7"/>
        <v>50460</v>
      </c>
      <c r="M173" s="2704">
        <f t="shared" si="7"/>
        <v>59668</v>
      </c>
      <c r="N173" s="2704">
        <f t="shared" si="7"/>
        <v>70815</v>
      </c>
      <c r="O173" s="2704">
        <f t="shared" si="7"/>
        <v>88349</v>
      </c>
      <c r="P173" s="2704">
        <f t="shared" si="7"/>
        <v>80105</v>
      </c>
      <c r="Q173" s="2704">
        <f t="shared" si="7"/>
        <v>67854</v>
      </c>
      <c r="R173" s="2704">
        <f t="shared" si="7"/>
        <v>57827</v>
      </c>
      <c r="S173" s="2704">
        <f t="shared" si="7"/>
        <v>63942</v>
      </c>
      <c r="T173" s="2704">
        <f t="shared" si="7"/>
        <v>79314</v>
      </c>
      <c r="U173" s="2704">
        <f t="shared" si="7"/>
        <v>64756</v>
      </c>
      <c r="V173" s="2704">
        <f t="shared" si="7"/>
        <v>51142</v>
      </c>
      <c r="W173" s="2704">
        <f t="shared" si="7"/>
        <v>37971</v>
      </c>
      <c r="X173" s="2704">
        <f t="shared" si="7"/>
        <v>21742</v>
      </c>
      <c r="Y173" s="2704">
        <f t="shared" si="7"/>
        <v>8601</v>
      </c>
      <c r="Z173" s="2704">
        <f t="shared" si="7"/>
        <v>2267</v>
      </c>
      <c r="AA173" s="2704">
        <f t="shared" si="7"/>
        <v>405</v>
      </c>
      <c r="AB173" s="2710">
        <f t="shared" si="7"/>
        <v>131259</v>
      </c>
      <c r="AC173" s="2704">
        <f t="shared" si="7"/>
        <v>638306</v>
      </c>
      <c r="AD173" s="2711">
        <f t="shared" si="7"/>
        <v>266198</v>
      </c>
      <c r="AE173" s="2704">
        <f t="shared" si="7"/>
        <v>122128</v>
      </c>
      <c r="AF173" s="2704">
        <f t="shared" si="7"/>
        <v>33015</v>
      </c>
      <c r="AG173" s="2711">
        <f t="shared" si="7"/>
        <v>667646</v>
      </c>
      <c r="AH173" s="1761">
        <f t="shared" si="3"/>
        <v>12.672686705356343</v>
      </c>
      <c r="AI173" s="1762">
        <f t="shared" si="1"/>
        <v>61.62664625015568</v>
      </c>
      <c r="AJ173" s="2705">
        <f t="shared" si="1"/>
        <v>25.700667044487979</v>
      </c>
      <c r="AK173" s="1764"/>
      <c r="AL173" s="1764"/>
      <c r="AM173" s="1764"/>
      <c r="AN173" s="1764"/>
      <c r="AO173" s="1764"/>
    </row>
    <row r="174" spans="1:43">
      <c r="D174" s="2719" t="s">
        <v>331</v>
      </c>
      <c r="E174" s="2720" t="s">
        <v>377</v>
      </c>
      <c r="F174" s="1348">
        <f>F74+F76+F78</f>
        <v>490502</v>
      </c>
      <c r="G174" s="1348">
        <f t="shared" ref="G174:AG174" si="8">G74+G76+G78</f>
        <v>21222</v>
      </c>
      <c r="H174" s="1348">
        <f t="shared" si="8"/>
        <v>22230</v>
      </c>
      <c r="I174" s="1348">
        <f t="shared" si="8"/>
        <v>23689</v>
      </c>
      <c r="J174" s="1348">
        <f t="shared" si="8"/>
        <v>25197</v>
      </c>
      <c r="K174" s="1348">
        <f t="shared" si="8"/>
        <v>23667</v>
      </c>
      <c r="L174" s="1348">
        <f t="shared" si="8"/>
        <v>24389</v>
      </c>
      <c r="M174" s="1348">
        <f t="shared" si="8"/>
        <v>28599</v>
      </c>
      <c r="N174" s="1348">
        <f t="shared" si="8"/>
        <v>33825</v>
      </c>
      <c r="O174" s="1348">
        <f t="shared" si="8"/>
        <v>42648</v>
      </c>
      <c r="P174" s="1348">
        <f t="shared" si="8"/>
        <v>39249</v>
      </c>
      <c r="Q174" s="1348">
        <f t="shared" si="8"/>
        <v>32974</v>
      </c>
      <c r="R174" s="1348">
        <f t="shared" si="8"/>
        <v>27918</v>
      </c>
      <c r="S174" s="1348">
        <f t="shared" si="8"/>
        <v>30418</v>
      </c>
      <c r="T174" s="1348">
        <f t="shared" si="8"/>
        <v>37523</v>
      </c>
      <c r="U174" s="1348">
        <f t="shared" si="8"/>
        <v>29766</v>
      </c>
      <c r="V174" s="1348">
        <f t="shared" si="8"/>
        <v>22240</v>
      </c>
      <c r="W174" s="1348">
        <f t="shared" si="8"/>
        <v>15103</v>
      </c>
      <c r="X174" s="1348">
        <f t="shared" si="8"/>
        <v>7313</v>
      </c>
      <c r="Y174" s="1348">
        <f t="shared" si="8"/>
        <v>2094</v>
      </c>
      <c r="Z174" s="1348">
        <f t="shared" si="8"/>
        <v>383</v>
      </c>
      <c r="AA174" s="1348">
        <f t="shared" si="8"/>
        <v>55</v>
      </c>
      <c r="AB174" s="2712">
        <f t="shared" si="8"/>
        <v>67141</v>
      </c>
      <c r="AC174" s="1348">
        <f t="shared" si="8"/>
        <v>308884</v>
      </c>
      <c r="AD174" s="2713">
        <f t="shared" si="8"/>
        <v>114477</v>
      </c>
      <c r="AE174" s="1348">
        <f t="shared" si="8"/>
        <v>47188</v>
      </c>
      <c r="AF174" s="1348">
        <f t="shared" si="8"/>
        <v>9845</v>
      </c>
      <c r="AG174" s="2713">
        <f t="shared" si="8"/>
        <v>321210</v>
      </c>
      <c r="AH174" s="1763">
        <f t="shared" si="3"/>
        <v>13.688221454754517</v>
      </c>
      <c r="AI174" s="1764">
        <f t="shared" si="1"/>
        <v>62.973035787825538</v>
      </c>
      <c r="AJ174" s="2706">
        <f t="shared" si="1"/>
        <v>23.338742757419951</v>
      </c>
      <c r="AK174" s="1764"/>
      <c r="AL174" s="1764"/>
      <c r="AM174" s="1764"/>
      <c r="AN174" s="1764"/>
      <c r="AO174" s="1764"/>
    </row>
    <row r="175" spans="1:43">
      <c r="D175" s="2721" t="s">
        <v>331</v>
      </c>
      <c r="E175" s="2722" t="s">
        <v>375</v>
      </c>
      <c r="F175" s="2707">
        <f>F125+F127+F129</f>
        <v>545261</v>
      </c>
      <c r="G175" s="2707">
        <f t="shared" ref="G175:AG175" si="9">G125+G127+G129</f>
        <v>20329</v>
      </c>
      <c r="H175" s="2707">
        <f t="shared" si="9"/>
        <v>21474</v>
      </c>
      <c r="I175" s="2707">
        <f t="shared" si="9"/>
        <v>22315</v>
      </c>
      <c r="J175" s="2707">
        <f t="shared" si="9"/>
        <v>24777</v>
      </c>
      <c r="K175" s="2707">
        <f t="shared" si="9"/>
        <v>25645</v>
      </c>
      <c r="L175" s="2707">
        <f t="shared" si="9"/>
        <v>26071</v>
      </c>
      <c r="M175" s="2707">
        <f t="shared" si="9"/>
        <v>31069</v>
      </c>
      <c r="N175" s="2707">
        <f t="shared" si="9"/>
        <v>36990</v>
      </c>
      <c r="O175" s="2707">
        <f t="shared" si="9"/>
        <v>45701</v>
      </c>
      <c r="P175" s="2707">
        <f t="shared" si="9"/>
        <v>40856</v>
      </c>
      <c r="Q175" s="2707">
        <f t="shared" si="9"/>
        <v>34880</v>
      </c>
      <c r="R175" s="2707">
        <f t="shared" si="9"/>
        <v>29909</v>
      </c>
      <c r="S175" s="2707">
        <f t="shared" si="9"/>
        <v>33524</v>
      </c>
      <c r="T175" s="2707">
        <f t="shared" si="9"/>
        <v>41791</v>
      </c>
      <c r="U175" s="2707">
        <f t="shared" si="9"/>
        <v>34990</v>
      </c>
      <c r="V175" s="2707">
        <f t="shared" si="9"/>
        <v>28902</v>
      </c>
      <c r="W175" s="2707">
        <f t="shared" si="9"/>
        <v>22868</v>
      </c>
      <c r="X175" s="2707">
        <f t="shared" si="9"/>
        <v>14429</v>
      </c>
      <c r="Y175" s="2707">
        <f t="shared" si="9"/>
        <v>6507</v>
      </c>
      <c r="Z175" s="2707">
        <f t="shared" si="9"/>
        <v>1884</v>
      </c>
      <c r="AA175" s="2707">
        <f t="shared" si="9"/>
        <v>350</v>
      </c>
      <c r="AB175" s="2714">
        <f t="shared" si="9"/>
        <v>64118</v>
      </c>
      <c r="AC175" s="2707">
        <f t="shared" si="9"/>
        <v>329422</v>
      </c>
      <c r="AD175" s="2715">
        <f t="shared" si="9"/>
        <v>151721</v>
      </c>
      <c r="AE175" s="2707">
        <f t="shared" si="9"/>
        <v>74940</v>
      </c>
      <c r="AF175" s="2707">
        <f t="shared" si="9"/>
        <v>23170</v>
      </c>
      <c r="AG175" s="2715">
        <f t="shared" si="9"/>
        <v>346436</v>
      </c>
      <c r="AH175" s="1765">
        <f t="shared" si="3"/>
        <v>11.759139201226569</v>
      </c>
      <c r="AI175" s="1766">
        <f t="shared" si="1"/>
        <v>60.415470756206659</v>
      </c>
      <c r="AJ175" s="2708">
        <f t="shared" si="1"/>
        <v>27.825390042566774</v>
      </c>
      <c r="AK175" s="1764"/>
      <c r="AL175" s="1764"/>
      <c r="AM175" s="1764"/>
      <c r="AN175" s="1764"/>
      <c r="AO175" s="1764"/>
    </row>
    <row r="176" spans="1:43">
      <c r="D176" s="2719" t="s">
        <v>429</v>
      </c>
      <c r="E176" s="2720" t="s">
        <v>405</v>
      </c>
      <c r="F176" s="1348">
        <f>F28+F34+F37+F39+F50</f>
        <v>721690</v>
      </c>
      <c r="G176" s="1348">
        <f t="shared" ref="G176:AG176" si="10">G28+G34+G37+G39+G50</f>
        <v>29151</v>
      </c>
      <c r="H176" s="1348">
        <f t="shared" si="10"/>
        <v>33011</v>
      </c>
      <c r="I176" s="1348">
        <f t="shared" si="10"/>
        <v>35034</v>
      </c>
      <c r="J176" s="1348">
        <f t="shared" si="10"/>
        <v>37622</v>
      </c>
      <c r="K176" s="1348">
        <f t="shared" si="10"/>
        <v>33504</v>
      </c>
      <c r="L176" s="1348">
        <f t="shared" si="10"/>
        <v>32293</v>
      </c>
      <c r="M176" s="1348">
        <f t="shared" si="10"/>
        <v>37384</v>
      </c>
      <c r="N176" s="1348">
        <f t="shared" si="10"/>
        <v>45842</v>
      </c>
      <c r="O176" s="1348">
        <f t="shared" si="10"/>
        <v>58531</v>
      </c>
      <c r="P176" s="1348">
        <f t="shared" si="10"/>
        <v>54162</v>
      </c>
      <c r="Q176" s="1348">
        <f t="shared" si="10"/>
        <v>48189</v>
      </c>
      <c r="R176" s="1348">
        <f t="shared" si="10"/>
        <v>42254</v>
      </c>
      <c r="S176" s="1348">
        <f t="shared" si="10"/>
        <v>46299</v>
      </c>
      <c r="T176" s="1348">
        <f t="shared" si="10"/>
        <v>55537</v>
      </c>
      <c r="U176" s="1348">
        <f t="shared" si="10"/>
        <v>46340</v>
      </c>
      <c r="V176" s="1348">
        <f t="shared" si="10"/>
        <v>36328</v>
      </c>
      <c r="W176" s="1348">
        <f t="shared" si="10"/>
        <v>26253</v>
      </c>
      <c r="X176" s="1348">
        <f t="shared" si="10"/>
        <v>15519</v>
      </c>
      <c r="Y176" s="1348">
        <f t="shared" si="10"/>
        <v>6378</v>
      </c>
      <c r="Z176" s="1348">
        <f t="shared" si="10"/>
        <v>1753</v>
      </c>
      <c r="AA176" s="1348">
        <f t="shared" si="10"/>
        <v>306</v>
      </c>
      <c r="AB176" s="2712">
        <f t="shared" si="10"/>
        <v>97196</v>
      </c>
      <c r="AC176" s="1348">
        <f t="shared" si="10"/>
        <v>436080</v>
      </c>
      <c r="AD176" s="2713">
        <f t="shared" si="10"/>
        <v>188414</v>
      </c>
      <c r="AE176" s="1348">
        <f t="shared" si="10"/>
        <v>86537</v>
      </c>
      <c r="AF176" s="1348">
        <f t="shared" si="10"/>
        <v>23956</v>
      </c>
      <c r="AG176" s="2713">
        <f t="shared" si="10"/>
        <v>453995</v>
      </c>
      <c r="AH176" s="1763">
        <f t="shared" si="3"/>
        <v>13.467832448835374</v>
      </c>
      <c r="AI176" s="1764">
        <f t="shared" si="1"/>
        <v>60.424836148484808</v>
      </c>
      <c r="AJ176" s="2706">
        <f t="shared" si="1"/>
        <v>26.107331402679822</v>
      </c>
      <c r="AK176" s="1764"/>
      <c r="AL176" s="1764"/>
      <c r="AM176" s="1764"/>
      <c r="AN176" s="1764"/>
      <c r="AO176" s="1764"/>
    </row>
    <row r="177" spans="4:41">
      <c r="D177" s="2719" t="s">
        <v>331</v>
      </c>
      <c r="E177" s="2720" t="s">
        <v>377</v>
      </c>
      <c r="F177" s="1348">
        <f>F79+F85+F88+F90+F101</f>
        <v>342472</v>
      </c>
      <c r="G177" s="1348">
        <f t="shared" ref="G177:AG177" si="11">G79+G85+G88+G90+G101</f>
        <v>14903</v>
      </c>
      <c r="H177" s="1348">
        <f t="shared" si="11"/>
        <v>16826</v>
      </c>
      <c r="I177" s="1348">
        <f t="shared" si="11"/>
        <v>17855</v>
      </c>
      <c r="J177" s="1348">
        <f t="shared" si="11"/>
        <v>18810</v>
      </c>
      <c r="K177" s="1348">
        <f t="shared" si="11"/>
        <v>16402</v>
      </c>
      <c r="L177" s="1348">
        <f t="shared" si="11"/>
        <v>15867</v>
      </c>
      <c r="M177" s="1348">
        <f t="shared" si="11"/>
        <v>17904</v>
      </c>
      <c r="N177" s="1348">
        <f t="shared" si="11"/>
        <v>21969</v>
      </c>
      <c r="O177" s="1348">
        <f t="shared" si="11"/>
        <v>28305</v>
      </c>
      <c r="P177" s="1348">
        <f t="shared" si="11"/>
        <v>25971</v>
      </c>
      <c r="Q177" s="1348">
        <f t="shared" si="11"/>
        <v>23193</v>
      </c>
      <c r="R177" s="1348">
        <f t="shared" si="11"/>
        <v>19925</v>
      </c>
      <c r="S177" s="1348">
        <f t="shared" si="11"/>
        <v>21886</v>
      </c>
      <c r="T177" s="1348">
        <f t="shared" si="11"/>
        <v>26160</v>
      </c>
      <c r="U177" s="1348">
        <f t="shared" si="11"/>
        <v>21343</v>
      </c>
      <c r="V177" s="1348">
        <f t="shared" si="11"/>
        <v>16681</v>
      </c>
      <c r="W177" s="1348">
        <f t="shared" si="11"/>
        <v>10975</v>
      </c>
      <c r="X177" s="1348">
        <f t="shared" si="11"/>
        <v>5506</v>
      </c>
      <c r="Y177" s="1348">
        <f t="shared" si="11"/>
        <v>1666</v>
      </c>
      <c r="Z177" s="1348">
        <f t="shared" si="11"/>
        <v>286</v>
      </c>
      <c r="AA177" s="1348">
        <f t="shared" si="11"/>
        <v>39</v>
      </c>
      <c r="AB177" s="2712">
        <f t="shared" si="11"/>
        <v>49584</v>
      </c>
      <c r="AC177" s="1348">
        <f t="shared" si="11"/>
        <v>210232</v>
      </c>
      <c r="AD177" s="2713">
        <f t="shared" si="11"/>
        <v>82656</v>
      </c>
      <c r="AE177" s="1348">
        <f t="shared" si="11"/>
        <v>35153</v>
      </c>
      <c r="AF177" s="1348">
        <f t="shared" si="11"/>
        <v>7497</v>
      </c>
      <c r="AG177" s="2713">
        <f t="shared" si="11"/>
        <v>217582</v>
      </c>
      <c r="AH177" s="1763">
        <f t="shared" si="3"/>
        <v>14.478263916466164</v>
      </c>
      <c r="AI177" s="1764">
        <f t="shared" si="1"/>
        <v>61.386624307972625</v>
      </c>
      <c r="AJ177" s="2706">
        <f t="shared" si="1"/>
        <v>24.135111775561214</v>
      </c>
      <c r="AK177" s="1764"/>
      <c r="AL177" s="1764"/>
      <c r="AM177" s="1764"/>
      <c r="AN177" s="1764"/>
      <c r="AO177" s="1764"/>
    </row>
    <row r="178" spans="4:41">
      <c r="D178" s="2719" t="s">
        <v>331</v>
      </c>
      <c r="E178" s="2720" t="s">
        <v>375</v>
      </c>
      <c r="F178" s="1348">
        <f>F130+F136+F139+F141+F152</f>
        <v>379218</v>
      </c>
      <c r="G178" s="1348">
        <f t="shared" ref="G178:AG178" si="12">G130+G136+G139+G141+G152</f>
        <v>14248</v>
      </c>
      <c r="H178" s="1348">
        <f t="shared" si="12"/>
        <v>16185</v>
      </c>
      <c r="I178" s="1348">
        <f t="shared" si="12"/>
        <v>17179</v>
      </c>
      <c r="J178" s="1348">
        <f t="shared" si="12"/>
        <v>18812</v>
      </c>
      <c r="K178" s="1348">
        <f t="shared" si="12"/>
        <v>17102</v>
      </c>
      <c r="L178" s="1348">
        <f t="shared" si="12"/>
        <v>16426</v>
      </c>
      <c r="M178" s="1348">
        <f t="shared" si="12"/>
        <v>19480</v>
      </c>
      <c r="N178" s="1348">
        <f t="shared" si="12"/>
        <v>23873</v>
      </c>
      <c r="O178" s="1348">
        <f t="shared" si="12"/>
        <v>30226</v>
      </c>
      <c r="P178" s="1348">
        <f t="shared" si="12"/>
        <v>28191</v>
      </c>
      <c r="Q178" s="1348">
        <f t="shared" si="12"/>
        <v>24996</v>
      </c>
      <c r="R178" s="1348">
        <f t="shared" si="12"/>
        <v>22329</v>
      </c>
      <c r="S178" s="1348">
        <f t="shared" si="12"/>
        <v>24413</v>
      </c>
      <c r="T178" s="1348">
        <f t="shared" si="12"/>
        <v>29377</v>
      </c>
      <c r="U178" s="1348">
        <f t="shared" si="12"/>
        <v>24997</v>
      </c>
      <c r="V178" s="1348">
        <f t="shared" si="12"/>
        <v>19647</v>
      </c>
      <c r="W178" s="1348">
        <f t="shared" si="12"/>
        <v>15278</v>
      </c>
      <c r="X178" s="1348">
        <f t="shared" si="12"/>
        <v>10013</v>
      </c>
      <c r="Y178" s="1348">
        <f t="shared" si="12"/>
        <v>4712</v>
      </c>
      <c r="Z178" s="1348">
        <f t="shared" si="12"/>
        <v>1467</v>
      </c>
      <c r="AA178" s="1348">
        <f t="shared" si="12"/>
        <v>267</v>
      </c>
      <c r="AB178" s="2712">
        <f t="shared" si="12"/>
        <v>47612</v>
      </c>
      <c r="AC178" s="1348">
        <f t="shared" si="12"/>
        <v>225848</v>
      </c>
      <c r="AD178" s="2713">
        <f t="shared" si="12"/>
        <v>105758</v>
      </c>
      <c r="AE178" s="1348">
        <f t="shared" si="12"/>
        <v>51384</v>
      </c>
      <c r="AF178" s="1348">
        <f t="shared" si="12"/>
        <v>16459</v>
      </c>
      <c r="AG178" s="2713">
        <f t="shared" si="12"/>
        <v>236413</v>
      </c>
      <c r="AH178" s="1763">
        <f t="shared" si="3"/>
        <v>12.555311193034086</v>
      </c>
      <c r="AI178" s="1764">
        <f t="shared" si="1"/>
        <v>59.556244693026173</v>
      </c>
      <c r="AJ178" s="2706">
        <f t="shared" si="1"/>
        <v>27.888444113939737</v>
      </c>
      <c r="AK178" s="1764"/>
      <c r="AL178" s="1764"/>
      <c r="AM178" s="1764"/>
      <c r="AN178" s="1764"/>
      <c r="AO178" s="1764"/>
    </row>
    <row r="179" spans="4:41">
      <c r="D179" s="2717" t="s">
        <v>430</v>
      </c>
      <c r="E179" s="2718" t="s">
        <v>405</v>
      </c>
      <c r="F179" s="2704">
        <f>F24+F31+F36+F52+F53</f>
        <v>716633</v>
      </c>
      <c r="G179" s="2704">
        <f t="shared" ref="G179:AG179" si="13">G24+G31+G36+G52+G53</f>
        <v>31012</v>
      </c>
      <c r="H179" s="2704">
        <f t="shared" si="13"/>
        <v>32241</v>
      </c>
      <c r="I179" s="2704">
        <f t="shared" si="13"/>
        <v>34397</v>
      </c>
      <c r="J179" s="2704">
        <f t="shared" si="13"/>
        <v>36617</v>
      </c>
      <c r="K179" s="2704">
        <f t="shared" si="13"/>
        <v>32897</v>
      </c>
      <c r="L179" s="2704">
        <f t="shared" si="13"/>
        <v>37348</v>
      </c>
      <c r="M179" s="2704">
        <f t="shared" si="13"/>
        <v>41948</v>
      </c>
      <c r="N179" s="2704">
        <f t="shared" si="13"/>
        <v>47533</v>
      </c>
      <c r="O179" s="2704">
        <f t="shared" si="13"/>
        <v>57818</v>
      </c>
      <c r="P179" s="2704">
        <f t="shared" si="13"/>
        <v>50026</v>
      </c>
      <c r="Q179" s="2704">
        <f t="shared" si="13"/>
        <v>44163</v>
      </c>
      <c r="R179" s="2704">
        <f t="shared" si="13"/>
        <v>40309</v>
      </c>
      <c r="S179" s="2704">
        <f t="shared" si="13"/>
        <v>47397</v>
      </c>
      <c r="T179" s="2704">
        <f t="shared" si="13"/>
        <v>57394</v>
      </c>
      <c r="U179" s="2704">
        <f t="shared" si="13"/>
        <v>46772</v>
      </c>
      <c r="V179" s="2704">
        <f t="shared" si="13"/>
        <v>33540</v>
      </c>
      <c r="W179" s="2704">
        <f t="shared" si="13"/>
        <v>24086</v>
      </c>
      <c r="X179" s="2704">
        <f t="shared" si="13"/>
        <v>13889</v>
      </c>
      <c r="Y179" s="2704">
        <f t="shared" si="13"/>
        <v>5579</v>
      </c>
      <c r="Z179" s="2704">
        <f t="shared" si="13"/>
        <v>1434</v>
      </c>
      <c r="AA179" s="2704">
        <f t="shared" si="13"/>
        <v>233</v>
      </c>
      <c r="AB179" s="2710">
        <f t="shared" si="13"/>
        <v>97650</v>
      </c>
      <c r="AC179" s="2704">
        <f t="shared" si="13"/>
        <v>436056</v>
      </c>
      <c r="AD179" s="2711">
        <f t="shared" si="13"/>
        <v>182927</v>
      </c>
      <c r="AE179" s="2704">
        <f t="shared" si="13"/>
        <v>78761</v>
      </c>
      <c r="AF179" s="2704">
        <f t="shared" si="13"/>
        <v>21135</v>
      </c>
      <c r="AG179" s="2711">
        <f t="shared" si="13"/>
        <v>456833</v>
      </c>
      <c r="AH179" s="1761">
        <f t="shared" si="3"/>
        <v>13.626221510870975</v>
      </c>
      <c r="AI179" s="1762">
        <f t="shared" si="1"/>
        <v>60.847881691186423</v>
      </c>
      <c r="AJ179" s="2705">
        <f t="shared" si="1"/>
        <v>25.5258967979426</v>
      </c>
      <c r="AK179" s="1764"/>
      <c r="AL179" s="1764"/>
      <c r="AM179" s="1764"/>
      <c r="AN179" s="1764"/>
      <c r="AO179" s="1764"/>
    </row>
    <row r="180" spans="4:41">
      <c r="D180" s="2719" t="s">
        <v>331</v>
      </c>
      <c r="E180" s="2720" t="s">
        <v>377</v>
      </c>
      <c r="F180" s="1348">
        <f>F75+F82+F87+F103+F104</f>
        <v>348995</v>
      </c>
      <c r="G180" s="1348">
        <f t="shared" ref="G180:AG180" si="14">G75+G82+G87+G103+G104</f>
        <v>15835</v>
      </c>
      <c r="H180" s="1348">
        <f t="shared" si="14"/>
        <v>16466</v>
      </c>
      <c r="I180" s="1348">
        <f t="shared" si="14"/>
        <v>17613</v>
      </c>
      <c r="J180" s="1348">
        <f t="shared" si="14"/>
        <v>18812</v>
      </c>
      <c r="K180" s="1348">
        <f t="shared" si="14"/>
        <v>16648</v>
      </c>
      <c r="L180" s="1348">
        <f t="shared" si="14"/>
        <v>19515</v>
      </c>
      <c r="M180" s="1348">
        <f t="shared" si="14"/>
        <v>21187</v>
      </c>
      <c r="N180" s="1348">
        <f t="shared" si="14"/>
        <v>23901</v>
      </c>
      <c r="O180" s="1348">
        <f t="shared" si="14"/>
        <v>28965</v>
      </c>
      <c r="P180" s="1348">
        <f t="shared" si="14"/>
        <v>24894</v>
      </c>
      <c r="Q180" s="1348">
        <f t="shared" si="14"/>
        <v>21488</v>
      </c>
      <c r="R180" s="1348">
        <f t="shared" si="14"/>
        <v>19579</v>
      </c>
      <c r="S180" s="1348">
        <f t="shared" si="14"/>
        <v>22944</v>
      </c>
      <c r="T180" s="1348">
        <f t="shared" si="14"/>
        <v>27352</v>
      </c>
      <c r="U180" s="1348">
        <f t="shared" si="14"/>
        <v>22211</v>
      </c>
      <c r="V180" s="1348">
        <f t="shared" si="14"/>
        <v>15415</v>
      </c>
      <c r="W180" s="1348">
        <f t="shared" si="14"/>
        <v>9758</v>
      </c>
      <c r="X180" s="1348">
        <f t="shared" si="14"/>
        <v>4781</v>
      </c>
      <c r="Y180" s="1348">
        <f t="shared" si="14"/>
        <v>1379</v>
      </c>
      <c r="Z180" s="1348">
        <f t="shared" si="14"/>
        <v>221</v>
      </c>
      <c r="AA180" s="1348">
        <f t="shared" si="14"/>
        <v>31</v>
      </c>
      <c r="AB180" s="2712">
        <f t="shared" si="14"/>
        <v>49914</v>
      </c>
      <c r="AC180" s="1348">
        <f t="shared" si="14"/>
        <v>217933</v>
      </c>
      <c r="AD180" s="2713">
        <f t="shared" si="14"/>
        <v>81148</v>
      </c>
      <c r="AE180" s="1348">
        <f t="shared" si="14"/>
        <v>31585</v>
      </c>
      <c r="AF180" s="1348">
        <f t="shared" si="14"/>
        <v>6412</v>
      </c>
      <c r="AG180" s="2713">
        <f t="shared" si="14"/>
        <v>226473</v>
      </c>
      <c r="AH180" s="1763">
        <f t="shared" si="3"/>
        <v>14.302210633390164</v>
      </c>
      <c r="AI180" s="1764">
        <f t="shared" si="1"/>
        <v>62.445880313471534</v>
      </c>
      <c r="AJ180" s="2706">
        <f t="shared" si="1"/>
        <v>23.251909053138299</v>
      </c>
      <c r="AK180" s="1764"/>
      <c r="AL180" s="1764"/>
      <c r="AM180" s="1764"/>
      <c r="AN180" s="1764"/>
      <c r="AO180" s="1764"/>
    </row>
    <row r="181" spans="4:41">
      <c r="D181" s="2721" t="s">
        <v>331</v>
      </c>
      <c r="E181" s="2722" t="s">
        <v>375</v>
      </c>
      <c r="F181" s="2707">
        <f>F126+F133+F138+F154+F155</f>
        <v>367638</v>
      </c>
      <c r="G181" s="2707">
        <f t="shared" ref="G181:AG181" si="15">G126+G133+G138+G154+G155</f>
        <v>15177</v>
      </c>
      <c r="H181" s="2707">
        <f t="shared" si="15"/>
        <v>15775</v>
      </c>
      <c r="I181" s="2707">
        <f t="shared" si="15"/>
        <v>16784</v>
      </c>
      <c r="J181" s="2707">
        <f t="shared" si="15"/>
        <v>17805</v>
      </c>
      <c r="K181" s="2707">
        <f t="shared" si="15"/>
        <v>16249</v>
      </c>
      <c r="L181" s="2707">
        <f t="shared" si="15"/>
        <v>17833</v>
      </c>
      <c r="M181" s="2707">
        <f t="shared" si="15"/>
        <v>20761</v>
      </c>
      <c r="N181" s="2707">
        <f t="shared" si="15"/>
        <v>23632</v>
      </c>
      <c r="O181" s="2707">
        <f t="shared" si="15"/>
        <v>28853</v>
      </c>
      <c r="P181" s="2707">
        <f t="shared" si="15"/>
        <v>25132</v>
      </c>
      <c r="Q181" s="2707">
        <f t="shared" si="15"/>
        <v>22675</v>
      </c>
      <c r="R181" s="2707">
        <f t="shared" si="15"/>
        <v>20730</v>
      </c>
      <c r="S181" s="2707">
        <f t="shared" si="15"/>
        <v>24453</v>
      </c>
      <c r="T181" s="2707">
        <f t="shared" si="15"/>
        <v>30042</v>
      </c>
      <c r="U181" s="2707">
        <f t="shared" si="15"/>
        <v>24561</v>
      </c>
      <c r="V181" s="2707">
        <f t="shared" si="15"/>
        <v>18125</v>
      </c>
      <c r="W181" s="2707">
        <f t="shared" si="15"/>
        <v>14328</v>
      </c>
      <c r="X181" s="2707">
        <f t="shared" si="15"/>
        <v>9108</v>
      </c>
      <c r="Y181" s="2707">
        <f t="shared" si="15"/>
        <v>4200</v>
      </c>
      <c r="Z181" s="2707">
        <f t="shared" si="15"/>
        <v>1213</v>
      </c>
      <c r="AA181" s="2707">
        <f t="shared" si="15"/>
        <v>202</v>
      </c>
      <c r="AB181" s="2714">
        <f t="shared" si="15"/>
        <v>47736</v>
      </c>
      <c r="AC181" s="2707">
        <f t="shared" si="15"/>
        <v>218123</v>
      </c>
      <c r="AD181" s="2715">
        <f t="shared" si="15"/>
        <v>101779</v>
      </c>
      <c r="AE181" s="2707">
        <f t="shared" si="15"/>
        <v>47176</v>
      </c>
      <c r="AF181" s="2707">
        <f t="shared" si="15"/>
        <v>14723</v>
      </c>
      <c r="AG181" s="2715">
        <f t="shared" si="15"/>
        <v>230360</v>
      </c>
      <c r="AH181" s="1765">
        <f t="shared" si="3"/>
        <v>12.98451193837416</v>
      </c>
      <c r="AI181" s="1766">
        <f t="shared" si="1"/>
        <v>59.330917913817395</v>
      </c>
      <c r="AJ181" s="2708">
        <f t="shared" si="1"/>
        <v>27.68457014780844</v>
      </c>
      <c r="AK181" s="1764"/>
      <c r="AL181" s="1764"/>
      <c r="AM181" s="1764"/>
      <c r="AN181" s="1764"/>
      <c r="AO181" s="1764"/>
    </row>
    <row r="182" spans="4:41">
      <c r="D182" s="2719" t="s">
        <v>431</v>
      </c>
      <c r="E182" s="2720" t="s">
        <v>405</v>
      </c>
      <c r="F182" s="1348">
        <f>F33+F35+F38+F40+F48+F51</f>
        <v>272447</v>
      </c>
      <c r="G182" s="1348">
        <f t="shared" ref="G182:AG182" si="16">G33+G35+G38+G40+G48+G51</f>
        <v>10035</v>
      </c>
      <c r="H182" s="1348">
        <f t="shared" si="16"/>
        <v>11407</v>
      </c>
      <c r="I182" s="1348">
        <f t="shared" si="16"/>
        <v>13002</v>
      </c>
      <c r="J182" s="1348">
        <f t="shared" si="16"/>
        <v>13746</v>
      </c>
      <c r="K182" s="1348">
        <f t="shared" si="16"/>
        <v>11601</v>
      </c>
      <c r="L182" s="1348">
        <f t="shared" si="16"/>
        <v>12257</v>
      </c>
      <c r="M182" s="1348">
        <f t="shared" si="16"/>
        <v>13650</v>
      </c>
      <c r="N182" s="1348">
        <f t="shared" si="16"/>
        <v>15905</v>
      </c>
      <c r="O182" s="1348">
        <f t="shared" si="16"/>
        <v>19431</v>
      </c>
      <c r="P182" s="1348">
        <f t="shared" si="16"/>
        <v>17124</v>
      </c>
      <c r="Q182" s="1348">
        <f t="shared" si="16"/>
        <v>16639</v>
      </c>
      <c r="R182" s="1348">
        <f t="shared" si="16"/>
        <v>16892</v>
      </c>
      <c r="S182" s="1348">
        <f t="shared" si="16"/>
        <v>19967</v>
      </c>
      <c r="T182" s="1348">
        <f t="shared" si="16"/>
        <v>22905</v>
      </c>
      <c r="U182" s="1348">
        <f t="shared" si="16"/>
        <v>18647</v>
      </c>
      <c r="V182" s="1348">
        <f t="shared" si="16"/>
        <v>14503</v>
      </c>
      <c r="W182" s="1348">
        <f t="shared" si="16"/>
        <v>11868</v>
      </c>
      <c r="X182" s="1348">
        <f t="shared" si="16"/>
        <v>8004</v>
      </c>
      <c r="Y182" s="1348">
        <f t="shared" si="16"/>
        <v>3705</v>
      </c>
      <c r="Z182" s="1348">
        <f t="shared" si="16"/>
        <v>979</v>
      </c>
      <c r="AA182" s="1348">
        <f t="shared" si="16"/>
        <v>180</v>
      </c>
      <c r="AB182" s="2712">
        <f t="shared" si="16"/>
        <v>34444</v>
      </c>
      <c r="AC182" s="1348">
        <f t="shared" si="16"/>
        <v>157212</v>
      </c>
      <c r="AD182" s="2713">
        <f t="shared" si="16"/>
        <v>80791</v>
      </c>
      <c r="AE182" s="1348">
        <f t="shared" si="16"/>
        <v>39239</v>
      </c>
      <c r="AF182" s="1348">
        <f t="shared" si="16"/>
        <v>12868</v>
      </c>
      <c r="AG182" s="2713">
        <f t="shared" si="16"/>
        <v>166371</v>
      </c>
      <c r="AH182" s="1763">
        <f t="shared" si="3"/>
        <v>12.64245890026317</v>
      </c>
      <c r="AI182" s="1764">
        <f t="shared" si="1"/>
        <v>57.703700169207217</v>
      </c>
      <c r="AJ182" s="2706">
        <f t="shared" si="1"/>
        <v>29.653840930529608</v>
      </c>
      <c r="AK182" s="1764"/>
      <c r="AL182" s="1764"/>
      <c r="AM182" s="1764"/>
      <c r="AN182" s="1764"/>
      <c r="AO182" s="1764"/>
    </row>
    <row r="183" spans="4:41">
      <c r="D183" s="2719" t="s">
        <v>331</v>
      </c>
      <c r="E183" s="2720" t="s">
        <v>377</v>
      </c>
      <c r="F183" s="1348">
        <f>F84+F86+F89+F91+F99+F102</f>
        <v>131783</v>
      </c>
      <c r="G183" s="1348">
        <f t="shared" ref="G183:AG183" si="17">G84+G86+G89+G91+G99+G102</f>
        <v>5122</v>
      </c>
      <c r="H183" s="1348">
        <f t="shared" si="17"/>
        <v>5839</v>
      </c>
      <c r="I183" s="1348">
        <f t="shared" si="17"/>
        <v>6711</v>
      </c>
      <c r="J183" s="1348">
        <f t="shared" si="17"/>
        <v>7001</v>
      </c>
      <c r="K183" s="1348">
        <f t="shared" si="17"/>
        <v>5717</v>
      </c>
      <c r="L183" s="1348">
        <f t="shared" si="17"/>
        <v>6310</v>
      </c>
      <c r="M183" s="1348">
        <f t="shared" si="17"/>
        <v>7002</v>
      </c>
      <c r="N183" s="1348">
        <f t="shared" si="17"/>
        <v>8068</v>
      </c>
      <c r="O183" s="1348">
        <f t="shared" si="17"/>
        <v>9813</v>
      </c>
      <c r="P183" s="1348">
        <f t="shared" si="17"/>
        <v>8458</v>
      </c>
      <c r="Q183" s="1348">
        <f t="shared" si="17"/>
        <v>8246</v>
      </c>
      <c r="R183" s="1348">
        <f t="shared" si="17"/>
        <v>8315</v>
      </c>
      <c r="S183" s="1348">
        <f t="shared" si="17"/>
        <v>9739</v>
      </c>
      <c r="T183" s="1348">
        <f t="shared" si="17"/>
        <v>11190</v>
      </c>
      <c r="U183" s="1348">
        <f t="shared" si="17"/>
        <v>8790</v>
      </c>
      <c r="V183" s="1348">
        <f t="shared" si="17"/>
        <v>6669</v>
      </c>
      <c r="W183" s="1348">
        <f t="shared" si="17"/>
        <v>4909</v>
      </c>
      <c r="X183" s="1348">
        <f t="shared" si="17"/>
        <v>2767</v>
      </c>
      <c r="Y183" s="1348">
        <f t="shared" si="17"/>
        <v>914</v>
      </c>
      <c r="Z183" s="1348">
        <f t="shared" si="17"/>
        <v>178</v>
      </c>
      <c r="AA183" s="1348">
        <f t="shared" si="17"/>
        <v>25</v>
      </c>
      <c r="AB183" s="2712">
        <f t="shared" si="17"/>
        <v>17672</v>
      </c>
      <c r="AC183" s="1348">
        <f t="shared" si="17"/>
        <v>78669</v>
      </c>
      <c r="AD183" s="2713">
        <f t="shared" si="17"/>
        <v>35442</v>
      </c>
      <c r="AE183" s="1348">
        <f t="shared" si="17"/>
        <v>15462</v>
      </c>
      <c r="AF183" s="1348">
        <f t="shared" si="17"/>
        <v>3884</v>
      </c>
      <c r="AG183" s="2713">
        <f t="shared" si="17"/>
        <v>82858</v>
      </c>
      <c r="AH183" s="1763">
        <f t="shared" si="3"/>
        <v>13.409923890031338</v>
      </c>
      <c r="AI183" s="1764">
        <f t="shared" si="3"/>
        <v>59.695863654644377</v>
      </c>
      <c r="AJ183" s="2706">
        <f t="shared" si="3"/>
        <v>26.894212455324286</v>
      </c>
      <c r="AK183" s="1764"/>
      <c r="AL183" s="1764"/>
      <c r="AM183" s="1764"/>
      <c r="AN183" s="1764"/>
      <c r="AO183" s="1764"/>
    </row>
    <row r="184" spans="4:41">
      <c r="D184" s="2719" t="s">
        <v>331</v>
      </c>
      <c r="E184" s="2720" t="s">
        <v>375</v>
      </c>
      <c r="F184" s="1348">
        <f>F135+F137+F140+F142+F150+F153</f>
        <v>140664</v>
      </c>
      <c r="G184" s="1348">
        <f t="shared" ref="G184:AG184" si="18">G135+G137+G140+G142+G150+G153</f>
        <v>4913</v>
      </c>
      <c r="H184" s="1348">
        <f t="shared" si="18"/>
        <v>5568</v>
      </c>
      <c r="I184" s="1348">
        <f t="shared" si="18"/>
        <v>6291</v>
      </c>
      <c r="J184" s="1348">
        <f t="shared" si="18"/>
        <v>6745</v>
      </c>
      <c r="K184" s="1348">
        <f t="shared" si="18"/>
        <v>5884</v>
      </c>
      <c r="L184" s="1348">
        <f t="shared" si="18"/>
        <v>5947</v>
      </c>
      <c r="M184" s="1348">
        <f t="shared" si="18"/>
        <v>6648</v>
      </c>
      <c r="N184" s="1348">
        <f t="shared" si="18"/>
        <v>7837</v>
      </c>
      <c r="O184" s="1348">
        <f t="shared" si="18"/>
        <v>9618</v>
      </c>
      <c r="P184" s="1348">
        <f t="shared" si="18"/>
        <v>8666</v>
      </c>
      <c r="Q184" s="1348">
        <f t="shared" si="18"/>
        <v>8393</v>
      </c>
      <c r="R184" s="1348">
        <f t="shared" si="18"/>
        <v>8577</v>
      </c>
      <c r="S184" s="1348">
        <f t="shared" si="18"/>
        <v>10228</v>
      </c>
      <c r="T184" s="1348">
        <f t="shared" si="18"/>
        <v>11715</v>
      </c>
      <c r="U184" s="1348">
        <f t="shared" si="18"/>
        <v>9857</v>
      </c>
      <c r="V184" s="1348">
        <f t="shared" si="18"/>
        <v>7834</v>
      </c>
      <c r="W184" s="1348">
        <f t="shared" si="18"/>
        <v>6959</v>
      </c>
      <c r="X184" s="1348">
        <f t="shared" si="18"/>
        <v>5237</v>
      </c>
      <c r="Y184" s="1348">
        <f t="shared" si="18"/>
        <v>2791</v>
      </c>
      <c r="Z184" s="1348">
        <f t="shared" si="18"/>
        <v>801</v>
      </c>
      <c r="AA184" s="1348">
        <f t="shared" si="18"/>
        <v>155</v>
      </c>
      <c r="AB184" s="2712">
        <f t="shared" si="18"/>
        <v>16772</v>
      </c>
      <c r="AC184" s="1348">
        <f t="shared" si="18"/>
        <v>78543</v>
      </c>
      <c r="AD184" s="2713">
        <f t="shared" si="18"/>
        <v>45349</v>
      </c>
      <c r="AE184" s="1348">
        <f t="shared" si="18"/>
        <v>23777</v>
      </c>
      <c r="AF184" s="1348">
        <f t="shared" si="18"/>
        <v>8984</v>
      </c>
      <c r="AG184" s="2713">
        <f t="shared" si="18"/>
        <v>83513</v>
      </c>
      <c r="AH184" s="1763">
        <f t="shared" si="3"/>
        <v>11.923448785758971</v>
      </c>
      <c r="AI184" s="1764">
        <f t="shared" si="3"/>
        <v>55.837314451458795</v>
      </c>
      <c r="AJ184" s="2706">
        <f t="shared" si="3"/>
        <v>32.239236762782234</v>
      </c>
      <c r="AK184" s="1764"/>
      <c r="AL184" s="1764"/>
      <c r="AM184" s="1764"/>
      <c r="AN184" s="1764"/>
      <c r="AO184" s="1764"/>
    </row>
    <row r="185" spans="4:41">
      <c r="D185" s="2717" t="s">
        <v>432</v>
      </c>
      <c r="E185" s="2718" t="s">
        <v>405</v>
      </c>
      <c r="F185" s="2704">
        <f>F22+F54+F55+F56</f>
        <v>579154</v>
      </c>
      <c r="G185" s="2704">
        <f t="shared" ref="G185:AG185" si="19">G22+G54+G55+G56</f>
        <v>24916</v>
      </c>
      <c r="H185" s="2704">
        <f t="shared" si="19"/>
        <v>26844</v>
      </c>
      <c r="I185" s="2704">
        <f t="shared" si="19"/>
        <v>28760</v>
      </c>
      <c r="J185" s="2704">
        <f t="shared" si="19"/>
        <v>30897</v>
      </c>
      <c r="K185" s="2704">
        <f t="shared" si="19"/>
        <v>27942</v>
      </c>
      <c r="L185" s="2704">
        <f t="shared" si="19"/>
        <v>29370</v>
      </c>
      <c r="M185" s="2704">
        <f t="shared" si="19"/>
        <v>32433</v>
      </c>
      <c r="N185" s="2704">
        <f t="shared" si="19"/>
        <v>37585</v>
      </c>
      <c r="O185" s="2704">
        <f t="shared" si="19"/>
        <v>46159</v>
      </c>
      <c r="P185" s="2704">
        <f t="shared" si="19"/>
        <v>39366</v>
      </c>
      <c r="Q185" s="2704">
        <f t="shared" si="19"/>
        <v>36428</v>
      </c>
      <c r="R185" s="2704">
        <f t="shared" si="19"/>
        <v>32958</v>
      </c>
      <c r="S185" s="2704">
        <f t="shared" si="19"/>
        <v>37010</v>
      </c>
      <c r="T185" s="2704">
        <f t="shared" si="19"/>
        <v>44186</v>
      </c>
      <c r="U185" s="2704">
        <f t="shared" si="19"/>
        <v>36250</v>
      </c>
      <c r="V185" s="2704">
        <f t="shared" si="19"/>
        <v>27334</v>
      </c>
      <c r="W185" s="2704">
        <f t="shared" si="19"/>
        <v>21223</v>
      </c>
      <c r="X185" s="2704">
        <f t="shared" si="19"/>
        <v>12591</v>
      </c>
      <c r="Y185" s="2704">
        <f t="shared" si="19"/>
        <v>5323</v>
      </c>
      <c r="Z185" s="2704">
        <f t="shared" si="19"/>
        <v>1341</v>
      </c>
      <c r="AA185" s="2704">
        <f t="shared" si="19"/>
        <v>238</v>
      </c>
      <c r="AB185" s="2710">
        <f t="shared" si="19"/>
        <v>80520</v>
      </c>
      <c r="AC185" s="2704">
        <f t="shared" si="19"/>
        <v>350148</v>
      </c>
      <c r="AD185" s="2711">
        <f t="shared" si="19"/>
        <v>148486</v>
      </c>
      <c r="AE185" s="2704">
        <f t="shared" si="19"/>
        <v>68050</v>
      </c>
      <c r="AF185" s="2704">
        <f t="shared" si="19"/>
        <v>19493</v>
      </c>
      <c r="AG185" s="2711">
        <f t="shared" si="19"/>
        <v>363437</v>
      </c>
      <c r="AH185" s="1761">
        <f t="shared" si="3"/>
        <v>13.903037879389593</v>
      </c>
      <c r="AI185" s="1762">
        <f t="shared" si="3"/>
        <v>60.458530891610863</v>
      </c>
      <c r="AJ185" s="2705">
        <f t="shared" si="3"/>
        <v>25.638431228999544</v>
      </c>
      <c r="AK185" s="1764"/>
      <c r="AL185" s="1764"/>
      <c r="AM185" s="1764"/>
      <c r="AN185" s="1764"/>
      <c r="AO185" s="1764"/>
    </row>
    <row r="186" spans="4:41">
      <c r="D186" s="2719" t="s">
        <v>331</v>
      </c>
      <c r="E186" s="2720" t="s">
        <v>377</v>
      </c>
      <c r="F186" s="1348">
        <f>F73+F105+F106+F107</f>
        <v>279494</v>
      </c>
      <c r="G186" s="1348">
        <f t="shared" ref="G186:AG186" si="20">G73+G105+G106+G107</f>
        <v>12791</v>
      </c>
      <c r="H186" s="1348">
        <f t="shared" si="20"/>
        <v>13777</v>
      </c>
      <c r="I186" s="1348">
        <f t="shared" si="20"/>
        <v>14638</v>
      </c>
      <c r="J186" s="1348">
        <f t="shared" si="20"/>
        <v>15735</v>
      </c>
      <c r="K186" s="1348">
        <f t="shared" si="20"/>
        <v>14108</v>
      </c>
      <c r="L186" s="1348">
        <f t="shared" si="20"/>
        <v>15027</v>
      </c>
      <c r="M186" s="1348">
        <f t="shared" si="20"/>
        <v>16282</v>
      </c>
      <c r="N186" s="1348">
        <f t="shared" si="20"/>
        <v>18822</v>
      </c>
      <c r="O186" s="1348">
        <f t="shared" si="20"/>
        <v>23075</v>
      </c>
      <c r="P186" s="1348">
        <f t="shared" si="20"/>
        <v>19331</v>
      </c>
      <c r="Q186" s="1348">
        <f t="shared" si="20"/>
        <v>17830</v>
      </c>
      <c r="R186" s="1348">
        <f t="shared" si="20"/>
        <v>16210</v>
      </c>
      <c r="S186" s="1348">
        <f t="shared" si="20"/>
        <v>18063</v>
      </c>
      <c r="T186" s="1348">
        <f t="shared" si="20"/>
        <v>21097</v>
      </c>
      <c r="U186" s="1348">
        <f t="shared" si="20"/>
        <v>16670</v>
      </c>
      <c r="V186" s="1348">
        <f t="shared" si="20"/>
        <v>12001</v>
      </c>
      <c r="W186" s="1348">
        <f t="shared" si="20"/>
        <v>8357</v>
      </c>
      <c r="X186" s="1348">
        <f t="shared" si="20"/>
        <v>4211</v>
      </c>
      <c r="Y186" s="1348">
        <f t="shared" si="20"/>
        <v>1246</v>
      </c>
      <c r="Z186" s="1348">
        <f t="shared" si="20"/>
        <v>203</v>
      </c>
      <c r="AA186" s="1348">
        <f t="shared" si="20"/>
        <v>20</v>
      </c>
      <c r="AB186" s="2712">
        <f t="shared" si="20"/>
        <v>41206</v>
      </c>
      <c r="AC186" s="1348">
        <f t="shared" si="20"/>
        <v>174483</v>
      </c>
      <c r="AD186" s="2713">
        <f t="shared" si="20"/>
        <v>63805</v>
      </c>
      <c r="AE186" s="1348">
        <f t="shared" si="20"/>
        <v>26038</v>
      </c>
      <c r="AF186" s="1348">
        <f t="shared" si="20"/>
        <v>5680</v>
      </c>
      <c r="AG186" s="2713">
        <f t="shared" si="20"/>
        <v>179845</v>
      </c>
      <c r="AH186" s="1763">
        <f t="shared" si="3"/>
        <v>14.74307140761519</v>
      </c>
      <c r="AI186" s="1764">
        <f t="shared" si="3"/>
        <v>62.42817377117219</v>
      </c>
      <c r="AJ186" s="2706">
        <f t="shared" si="3"/>
        <v>22.82875482121262</v>
      </c>
      <c r="AK186" s="1764"/>
      <c r="AL186" s="1764"/>
      <c r="AM186" s="1764"/>
      <c r="AN186" s="1764"/>
      <c r="AO186" s="1764"/>
    </row>
    <row r="187" spans="4:41">
      <c r="D187" s="2721" t="s">
        <v>331</v>
      </c>
      <c r="E187" s="2722" t="s">
        <v>375</v>
      </c>
      <c r="F187" s="2707">
        <f>F124+F156+F157+F158</f>
        <v>299660</v>
      </c>
      <c r="G187" s="2707">
        <f t="shared" ref="G187:AG187" si="21">G124+G156+G157+G158</f>
        <v>12125</v>
      </c>
      <c r="H187" s="2707">
        <f t="shared" si="21"/>
        <v>13067</v>
      </c>
      <c r="I187" s="2707">
        <f t="shared" si="21"/>
        <v>14122</v>
      </c>
      <c r="J187" s="2707">
        <f t="shared" si="21"/>
        <v>15162</v>
      </c>
      <c r="K187" s="2707">
        <f t="shared" si="21"/>
        <v>13834</v>
      </c>
      <c r="L187" s="2707">
        <f t="shared" si="21"/>
        <v>14343</v>
      </c>
      <c r="M187" s="2707">
        <f t="shared" si="21"/>
        <v>16151</v>
      </c>
      <c r="N187" s="2707">
        <f t="shared" si="21"/>
        <v>18763</v>
      </c>
      <c r="O187" s="2707">
        <f t="shared" si="21"/>
        <v>23084</v>
      </c>
      <c r="P187" s="2707">
        <f t="shared" si="21"/>
        <v>20035</v>
      </c>
      <c r="Q187" s="2707">
        <f t="shared" si="21"/>
        <v>18598</v>
      </c>
      <c r="R187" s="2707">
        <f t="shared" si="21"/>
        <v>16748</v>
      </c>
      <c r="S187" s="2707">
        <f t="shared" si="21"/>
        <v>18947</v>
      </c>
      <c r="T187" s="2707">
        <f t="shared" si="21"/>
        <v>23089</v>
      </c>
      <c r="U187" s="2707">
        <f t="shared" si="21"/>
        <v>19580</v>
      </c>
      <c r="V187" s="2707">
        <f t="shared" si="21"/>
        <v>15333</v>
      </c>
      <c r="W187" s="2707">
        <f t="shared" si="21"/>
        <v>12866</v>
      </c>
      <c r="X187" s="2707">
        <f t="shared" si="21"/>
        <v>8380</v>
      </c>
      <c r="Y187" s="2707">
        <f t="shared" si="21"/>
        <v>4077</v>
      </c>
      <c r="Z187" s="2707">
        <f t="shared" si="21"/>
        <v>1138</v>
      </c>
      <c r="AA187" s="2707">
        <f t="shared" si="21"/>
        <v>218</v>
      </c>
      <c r="AB187" s="2714">
        <f t="shared" si="21"/>
        <v>39314</v>
      </c>
      <c r="AC187" s="2707">
        <f t="shared" si="21"/>
        <v>175665</v>
      </c>
      <c r="AD187" s="2715">
        <f t="shared" si="21"/>
        <v>84681</v>
      </c>
      <c r="AE187" s="2707">
        <f t="shared" si="21"/>
        <v>42012</v>
      </c>
      <c r="AF187" s="2707">
        <f t="shared" si="21"/>
        <v>13813</v>
      </c>
      <c r="AG187" s="2715">
        <f t="shared" si="21"/>
        <v>183592</v>
      </c>
      <c r="AH187" s="1765">
        <f t="shared" si="3"/>
        <v>13.119535473536676</v>
      </c>
      <c r="AI187" s="1766">
        <f t="shared" si="3"/>
        <v>58.62143762931322</v>
      </c>
      <c r="AJ187" s="2708">
        <f t="shared" si="3"/>
        <v>28.259026897150104</v>
      </c>
      <c r="AK187" s="1764"/>
      <c r="AL187" s="1764"/>
      <c r="AM187" s="1764"/>
      <c r="AN187" s="1764"/>
      <c r="AO187" s="1764"/>
    </row>
    <row r="188" spans="4:41">
      <c r="D188" s="2719" t="s">
        <v>433</v>
      </c>
      <c r="E188" s="2720" t="s">
        <v>405</v>
      </c>
      <c r="F188" s="1348">
        <f>F29+F32+F47+F49+F57+F58+F59</f>
        <v>260312</v>
      </c>
      <c r="G188" s="1348">
        <f t="shared" ref="G188:AG188" si="22">G29+G32+G47+G49+G57+G58+G59</f>
        <v>9764</v>
      </c>
      <c r="H188" s="1348">
        <f t="shared" si="22"/>
        <v>11234</v>
      </c>
      <c r="I188" s="1348">
        <f t="shared" si="22"/>
        <v>12476</v>
      </c>
      <c r="J188" s="1348">
        <f t="shared" si="22"/>
        <v>12686</v>
      </c>
      <c r="K188" s="1348">
        <f t="shared" si="22"/>
        <v>9757</v>
      </c>
      <c r="L188" s="1348">
        <f t="shared" si="22"/>
        <v>11434</v>
      </c>
      <c r="M188" s="1348">
        <f t="shared" si="22"/>
        <v>13015</v>
      </c>
      <c r="N188" s="1348">
        <f t="shared" si="22"/>
        <v>15404</v>
      </c>
      <c r="O188" s="1348">
        <f t="shared" si="22"/>
        <v>18455</v>
      </c>
      <c r="P188" s="1348">
        <f t="shared" si="22"/>
        <v>15685</v>
      </c>
      <c r="Q188" s="1348">
        <f t="shared" si="22"/>
        <v>15364</v>
      </c>
      <c r="R188" s="1348">
        <f t="shared" si="22"/>
        <v>16023</v>
      </c>
      <c r="S188" s="1348">
        <f t="shared" si="22"/>
        <v>19781</v>
      </c>
      <c r="T188" s="1348">
        <f t="shared" si="22"/>
        <v>22882</v>
      </c>
      <c r="U188" s="1348">
        <f t="shared" si="22"/>
        <v>18016</v>
      </c>
      <c r="V188" s="1348">
        <f t="shared" si="22"/>
        <v>14063</v>
      </c>
      <c r="W188" s="1348">
        <f t="shared" si="22"/>
        <v>11867</v>
      </c>
      <c r="X188" s="1348">
        <f t="shared" si="22"/>
        <v>7780</v>
      </c>
      <c r="Y188" s="1348">
        <f t="shared" si="22"/>
        <v>3548</v>
      </c>
      <c r="Z188" s="1348">
        <f t="shared" si="22"/>
        <v>915</v>
      </c>
      <c r="AA188" s="1348">
        <f t="shared" si="22"/>
        <v>163</v>
      </c>
      <c r="AB188" s="2712">
        <f t="shared" si="22"/>
        <v>33474</v>
      </c>
      <c r="AC188" s="1348">
        <f t="shared" si="22"/>
        <v>147604</v>
      </c>
      <c r="AD188" s="2713">
        <f t="shared" si="22"/>
        <v>79234</v>
      </c>
      <c r="AE188" s="1348">
        <f t="shared" si="22"/>
        <v>38336</v>
      </c>
      <c r="AF188" s="1348">
        <f t="shared" si="22"/>
        <v>12406</v>
      </c>
      <c r="AG188" s="2713">
        <f t="shared" si="22"/>
        <v>157800</v>
      </c>
      <c r="AH188" s="1763">
        <f t="shared" si="3"/>
        <v>12.859184363379331</v>
      </c>
      <c r="AI188" s="1764">
        <f t="shared" si="3"/>
        <v>56.702725959617695</v>
      </c>
      <c r="AJ188" s="2706">
        <f t="shared" si="3"/>
        <v>30.438089677002981</v>
      </c>
      <c r="AK188" s="1764"/>
      <c r="AL188" s="1764"/>
      <c r="AM188" s="1764"/>
      <c r="AN188" s="1764"/>
      <c r="AO188" s="1764"/>
    </row>
    <row r="189" spans="4:41">
      <c r="D189" s="2719" t="s">
        <v>331</v>
      </c>
      <c r="E189" s="2720" t="s">
        <v>377</v>
      </c>
      <c r="F189" s="1348">
        <f>F80+F83+F98+F100+F108+F109+F110</f>
        <v>125153</v>
      </c>
      <c r="G189" s="1348">
        <f t="shared" ref="G189:AG189" si="23">G80+G83+G98+G100+G108+G109+G110</f>
        <v>5118</v>
      </c>
      <c r="H189" s="1348">
        <f t="shared" si="23"/>
        <v>5874</v>
      </c>
      <c r="I189" s="1348">
        <f t="shared" si="23"/>
        <v>6328</v>
      </c>
      <c r="J189" s="1348">
        <f t="shared" si="23"/>
        <v>6448</v>
      </c>
      <c r="K189" s="1348">
        <f t="shared" si="23"/>
        <v>4997</v>
      </c>
      <c r="L189" s="1348">
        <f t="shared" si="23"/>
        <v>5886</v>
      </c>
      <c r="M189" s="1348">
        <f t="shared" si="23"/>
        <v>6688</v>
      </c>
      <c r="N189" s="1348">
        <f t="shared" si="23"/>
        <v>7857</v>
      </c>
      <c r="O189" s="1348">
        <f t="shared" si="23"/>
        <v>9260</v>
      </c>
      <c r="P189" s="1348">
        <f t="shared" si="23"/>
        <v>7680</v>
      </c>
      <c r="Q189" s="1348">
        <f t="shared" si="23"/>
        <v>7527</v>
      </c>
      <c r="R189" s="1348">
        <f t="shared" si="23"/>
        <v>7849</v>
      </c>
      <c r="S189" s="1348">
        <f t="shared" si="23"/>
        <v>9641</v>
      </c>
      <c r="T189" s="1348">
        <f t="shared" si="23"/>
        <v>11147</v>
      </c>
      <c r="U189" s="1348">
        <f t="shared" si="23"/>
        <v>8433</v>
      </c>
      <c r="V189" s="1348">
        <f t="shared" si="23"/>
        <v>6220</v>
      </c>
      <c r="W189" s="1348">
        <f t="shared" si="23"/>
        <v>4668</v>
      </c>
      <c r="X189" s="1348">
        <f t="shared" si="23"/>
        <v>2565</v>
      </c>
      <c r="Y189" s="1348">
        <f t="shared" si="23"/>
        <v>807</v>
      </c>
      <c r="Z189" s="1348">
        <f t="shared" si="23"/>
        <v>135</v>
      </c>
      <c r="AA189" s="1348">
        <f t="shared" si="23"/>
        <v>25</v>
      </c>
      <c r="AB189" s="2712">
        <f t="shared" si="23"/>
        <v>17320</v>
      </c>
      <c r="AC189" s="1348">
        <f t="shared" si="23"/>
        <v>73833</v>
      </c>
      <c r="AD189" s="2713">
        <f t="shared" si="23"/>
        <v>34000</v>
      </c>
      <c r="AE189" s="1348">
        <f t="shared" si="23"/>
        <v>14420</v>
      </c>
      <c r="AF189" s="1348">
        <f t="shared" si="23"/>
        <v>3532</v>
      </c>
      <c r="AG189" s="2713">
        <f t="shared" si="23"/>
        <v>78532</v>
      </c>
      <c r="AH189" s="1763">
        <f t="shared" si="3"/>
        <v>13.839060989349036</v>
      </c>
      <c r="AI189" s="1764">
        <f t="shared" si="3"/>
        <v>58.99419111008126</v>
      </c>
      <c r="AJ189" s="2706">
        <f t="shared" si="3"/>
        <v>27.166747900569703</v>
      </c>
      <c r="AK189" s="1764"/>
      <c r="AL189" s="1764"/>
      <c r="AM189" s="1764"/>
      <c r="AN189" s="1764"/>
      <c r="AO189" s="1764"/>
    </row>
    <row r="190" spans="4:41">
      <c r="D190" s="2719" t="s">
        <v>331</v>
      </c>
      <c r="E190" s="2720" t="s">
        <v>375</v>
      </c>
      <c r="F190" s="1348">
        <f>F131+F134+F149+F151+F159+F160+F161</f>
        <v>135159</v>
      </c>
      <c r="G190" s="1348">
        <f t="shared" ref="G190:AG190" si="24">G131+G134+G149+G151+G159+G160+G161</f>
        <v>4646</v>
      </c>
      <c r="H190" s="1348">
        <f t="shared" si="24"/>
        <v>5360</v>
      </c>
      <c r="I190" s="1348">
        <f t="shared" si="24"/>
        <v>6148</v>
      </c>
      <c r="J190" s="1348">
        <f t="shared" si="24"/>
        <v>6238</v>
      </c>
      <c r="K190" s="1348">
        <f t="shared" si="24"/>
        <v>4760</v>
      </c>
      <c r="L190" s="1348">
        <f t="shared" si="24"/>
        <v>5548</v>
      </c>
      <c r="M190" s="1348">
        <f t="shared" si="24"/>
        <v>6327</v>
      </c>
      <c r="N190" s="1348">
        <f t="shared" si="24"/>
        <v>7547</v>
      </c>
      <c r="O190" s="1348">
        <f t="shared" si="24"/>
        <v>9195</v>
      </c>
      <c r="P190" s="1348">
        <f t="shared" si="24"/>
        <v>8005</v>
      </c>
      <c r="Q190" s="1348">
        <f t="shared" si="24"/>
        <v>7837</v>
      </c>
      <c r="R190" s="1348">
        <f t="shared" si="24"/>
        <v>8174</v>
      </c>
      <c r="S190" s="1348">
        <f t="shared" si="24"/>
        <v>10140</v>
      </c>
      <c r="T190" s="1348">
        <f t="shared" si="24"/>
        <v>11735</v>
      </c>
      <c r="U190" s="1348">
        <f t="shared" si="24"/>
        <v>9583</v>
      </c>
      <c r="V190" s="1348">
        <f t="shared" si="24"/>
        <v>7843</v>
      </c>
      <c r="W190" s="1348">
        <f t="shared" si="24"/>
        <v>7199</v>
      </c>
      <c r="X190" s="1348">
        <f t="shared" si="24"/>
        <v>5215</v>
      </c>
      <c r="Y190" s="1348">
        <f t="shared" si="24"/>
        <v>2741</v>
      </c>
      <c r="Z190" s="1348">
        <f t="shared" si="24"/>
        <v>780</v>
      </c>
      <c r="AA190" s="1348">
        <f t="shared" si="24"/>
        <v>138</v>
      </c>
      <c r="AB190" s="2712">
        <f t="shared" si="24"/>
        <v>16154</v>
      </c>
      <c r="AC190" s="1348">
        <f t="shared" si="24"/>
        <v>73771</v>
      </c>
      <c r="AD190" s="2713">
        <f t="shared" si="24"/>
        <v>45234</v>
      </c>
      <c r="AE190" s="1348">
        <f t="shared" si="24"/>
        <v>23916</v>
      </c>
      <c r="AF190" s="1348">
        <f t="shared" si="24"/>
        <v>8874</v>
      </c>
      <c r="AG190" s="2713">
        <f t="shared" si="24"/>
        <v>79268</v>
      </c>
      <c r="AH190" s="1763">
        <f t="shared" si="3"/>
        <v>11.951849303413017</v>
      </c>
      <c r="AI190" s="1764">
        <f t="shared" si="3"/>
        <v>54.580901012881121</v>
      </c>
      <c r="AJ190" s="2706">
        <f t="shared" si="3"/>
        <v>33.467249683705859</v>
      </c>
      <c r="AK190" s="1764"/>
      <c r="AL190" s="1764"/>
      <c r="AM190" s="1764"/>
      <c r="AN190" s="1764"/>
      <c r="AO190" s="1764"/>
    </row>
    <row r="191" spans="4:41">
      <c r="D191" s="2717" t="s">
        <v>434</v>
      </c>
      <c r="E191" s="2718" t="s">
        <v>405</v>
      </c>
      <c r="F191" s="2704">
        <f>F30+F42+F45+F60+F61</f>
        <v>170232</v>
      </c>
      <c r="G191" s="2704">
        <f t="shared" ref="G191:AG191" si="25">G30+G42+G45+G60+G61</f>
        <v>6218</v>
      </c>
      <c r="H191" s="2704">
        <f t="shared" si="25"/>
        <v>7029</v>
      </c>
      <c r="I191" s="2704">
        <f t="shared" si="25"/>
        <v>7811</v>
      </c>
      <c r="J191" s="2704">
        <f t="shared" si="25"/>
        <v>7555</v>
      </c>
      <c r="K191" s="2704">
        <f t="shared" si="25"/>
        <v>4687</v>
      </c>
      <c r="L191" s="2704">
        <f t="shared" si="25"/>
        <v>6459</v>
      </c>
      <c r="M191" s="2704">
        <f t="shared" si="25"/>
        <v>7926</v>
      </c>
      <c r="N191" s="2704">
        <f t="shared" si="25"/>
        <v>9108</v>
      </c>
      <c r="O191" s="2704">
        <f t="shared" si="25"/>
        <v>10673</v>
      </c>
      <c r="P191" s="2704">
        <f t="shared" si="25"/>
        <v>9826</v>
      </c>
      <c r="Q191" s="2704">
        <f t="shared" si="25"/>
        <v>10499</v>
      </c>
      <c r="R191" s="2704">
        <f t="shared" si="25"/>
        <v>11877</v>
      </c>
      <c r="S191" s="2704">
        <f t="shared" si="25"/>
        <v>13356</v>
      </c>
      <c r="T191" s="2704">
        <f t="shared" si="25"/>
        <v>14272</v>
      </c>
      <c r="U191" s="2704">
        <f t="shared" si="25"/>
        <v>11442</v>
      </c>
      <c r="V191" s="2704">
        <f t="shared" si="25"/>
        <v>9973</v>
      </c>
      <c r="W191" s="2704">
        <f t="shared" si="25"/>
        <v>9848</v>
      </c>
      <c r="X191" s="2704">
        <f t="shared" si="25"/>
        <v>7249</v>
      </c>
      <c r="Y191" s="2704">
        <f t="shared" si="25"/>
        <v>3320</v>
      </c>
      <c r="Z191" s="2704">
        <f t="shared" si="25"/>
        <v>952</v>
      </c>
      <c r="AA191" s="2704">
        <f t="shared" si="25"/>
        <v>152</v>
      </c>
      <c r="AB191" s="2710">
        <f t="shared" si="25"/>
        <v>21058</v>
      </c>
      <c r="AC191" s="2704">
        <f t="shared" si="25"/>
        <v>91966</v>
      </c>
      <c r="AD191" s="2711">
        <f t="shared" si="25"/>
        <v>57208</v>
      </c>
      <c r="AE191" s="2704">
        <f t="shared" si="25"/>
        <v>31494</v>
      </c>
      <c r="AF191" s="2704">
        <f t="shared" si="25"/>
        <v>11673</v>
      </c>
      <c r="AG191" s="2711">
        <f t="shared" si="25"/>
        <v>98683</v>
      </c>
      <c r="AH191" s="1761">
        <f t="shared" si="3"/>
        <v>12.370177169979792</v>
      </c>
      <c r="AI191" s="1762">
        <f t="shared" si="3"/>
        <v>54.023920297006434</v>
      </c>
      <c r="AJ191" s="2705">
        <f t="shared" si="3"/>
        <v>33.605902533013769</v>
      </c>
      <c r="AK191" s="1764"/>
      <c r="AL191" s="1764"/>
      <c r="AM191" s="1764"/>
      <c r="AN191" s="1764"/>
      <c r="AO191" s="1764"/>
    </row>
    <row r="192" spans="4:41">
      <c r="D192" s="2719" t="s">
        <v>331</v>
      </c>
      <c r="E192" s="2720" t="s">
        <v>377</v>
      </c>
      <c r="F192" s="1348">
        <f>F81+F93+F96+F111+F112</f>
        <v>81664</v>
      </c>
      <c r="G192" s="1348">
        <f t="shared" ref="G192:AG192" si="26">G81+G93+G96+G111+G112</f>
        <v>3206</v>
      </c>
      <c r="H192" s="1348">
        <f t="shared" si="26"/>
        <v>3559</v>
      </c>
      <c r="I192" s="1348">
        <f t="shared" si="26"/>
        <v>4141</v>
      </c>
      <c r="J192" s="1348">
        <f t="shared" si="26"/>
        <v>3876</v>
      </c>
      <c r="K192" s="1348">
        <f t="shared" si="26"/>
        <v>2330</v>
      </c>
      <c r="L192" s="1348">
        <f t="shared" si="26"/>
        <v>3386</v>
      </c>
      <c r="M192" s="1348">
        <f t="shared" si="26"/>
        <v>4079</v>
      </c>
      <c r="N192" s="1348">
        <f t="shared" si="26"/>
        <v>4717</v>
      </c>
      <c r="O192" s="1348">
        <f t="shared" si="26"/>
        <v>5498</v>
      </c>
      <c r="P192" s="1348">
        <f t="shared" si="26"/>
        <v>4919</v>
      </c>
      <c r="Q192" s="1348">
        <f t="shared" si="26"/>
        <v>5116</v>
      </c>
      <c r="R192" s="1348">
        <f t="shared" si="26"/>
        <v>6010</v>
      </c>
      <c r="S192" s="1348">
        <f t="shared" si="26"/>
        <v>6659</v>
      </c>
      <c r="T192" s="1348">
        <f t="shared" si="26"/>
        <v>7093</v>
      </c>
      <c r="U192" s="1348">
        <f t="shared" si="26"/>
        <v>5267</v>
      </c>
      <c r="V192" s="1348">
        <f t="shared" si="26"/>
        <v>4283</v>
      </c>
      <c r="W192" s="1348">
        <f t="shared" si="26"/>
        <v>3914</v>
      </c>
      <c r="X192" s="1348">
        <f t="shared" si="26"/>
        <v>2582</v>
      </c>
      <c r="Y192" s="1348">
        <f t="shared" si="26"/>
        <v>844</v>
      </c>
      <c r="Z192" s="1348">
        <f t="shared" si="26"/>
        <v>167</v>
      </c>
      <c r="AA192" s="1348">
        <f t="shared" si="26"/>
        <v>18</v>
      </c>
      <c r="AB192" s="2712">
        <f t="shared" si="26"/>
        <v>10906</v>
      </c>
      <c r="AC192" s="1348">
        <f t="shared" si="26"/>
        <v>46590</v>
      </c>
      <c r="AD192" s="2713">
        <f t="shared" si="26"/>
        <v>24168</v>
      </c>
      <c r="AE192" s="1348">
        <f t="shared" si="26"/>
        <v>11808</v>
      </c>
      <c r="AF192" s="1348">
        <f t="shared" si="26"/>
        <v>3611</v>
      </c>
      <c r="AG192" s="2713">
        <f t="shared" si="26"/>
        <v>49807</v>
      </c>
      <c r="AH192" s="1763">
        <f t="shared" si="3"/>
        <v>13.354721786833856</v>
      </c>
      <c r="AI192" s="1764">
        <f t="shared" si="3"/>
        <v>57.050842476489031</v>
      </c>
      <c r="AJ192" s="2706">
        <f t="shared" si="3"/>
        <v>29.594435736677116</v>
      </c>
      <c r="AK192" s="1764"/>
      <c r="AL192" s="1764"/>
      <c r="AM192" s="1764"/>
      <c r="AN192" s="1764"/>
      <c r="AO192" s="1764"/>
    </row>
    <row r="193" spans="4:41">
      <c r="D193" s="2721" t="s">
        <v>331</v>
      </c>
      <c r="E193" s="2722" t="s">
        <v>375</v>
      </c>
      <c r="F193" s="2707">
        <f>F132+F144+F147+F162+F163</f>
        <v>88568</v>
      </c>
      <c r="G193" s="2707">
        <f t="shared" ref="G193:AG193" si="27">G132+G144+G147+G162+G163</f>
        <v>3012</v>
      </c>
      <c r="H193" s="2707">
        <f t="shared" si="27"/>
        <v>3470</v>
      </c>
      <c r="I193" s="2707">
        <f t="shared" si="27"/>
        <v>3670</v>
      </c>
      <c r="J193" s="2707">
        <f t="shared" si="27"/>
        <v>3679</v>
      </c>
      <c r="K193" s="2707">
        <f t="shared" si="27"/>
        <v>2357</v>
      </c>
      <c r="L193" s="2707">
        <f t="shared" si="27"/>
        <v>3073</v>
      </c>
      <c r="M193" s="2707">
        <f t="shared" si="27"/>
        <v>3847</v>
      </c>
      <c r="N193" s="2707">
        <f t="shared" si="27"/>
        <v>4391</v>
      </c>
      <c r="O193" s="2707">
        <f t="shared" si="27"/>
        <v>5175</v>
      </c>
      <c r="P193" s="2707">
        <f t="shared" si="27"/>
        <v>4907</v>
      </c>
      <c r="Q193" s="2707">
        <f t="shared" si="27"/>
        <v>5383</v>
      </c>
      <c r="R193" s="2707">
        <f t="shared" si="27"/>
        <v>5867</v>
      </c>
      <c r="S193" s="2707">
        <f t="shared" si="27"/>
        <v>6697</v>
      </c>
      <c r="T193" s="2707">
        <f t="shared" si="27"/>
        <v>7179</v>
      </c>
      <c r="U193" s="2707">
        <f t="shared" si="27"/>
        <v>6175</v>
      </c>
      <c r="V193" s="2707">
        <f t="shared" si="27"/>
        <v>5690</v>
      </c>
      <c r="W193" s="2707">
        <f t="shared" si="27"/>
        <v>5934</v>
      </c>
      <c r="X193" s="2707">
        <f t="shared" si="27"/>
        <v>4667</v>
      </c>
      <c r="Y193" s="2707">
        <f t="shared" si="27"/>
        <v>2476</v>
      </c>
      <c r="Z193" s="2707">
        <f t="shared" si="27"/>
        <v>785</v>
      </c>
      <c r="AA193" s="2707">
        <f t="shared" si="27"/>
        <v>134</v>
      </c>
      <c r="AB193" s="2714">
        <f t="shared" si="27"/>
        <v>10152</v>
      </c>
      <c r="AC193" s="2707">
        <f t="shared" si="27"/>
        <v>45376</v>
      </c>
      <c r="AD193" s="2715">
        <f t="shared" si="27"/>
        <v>33040</v>
      </c>
      <c r="AE193" s="2707">
        <f t="shared" si="27"/>
        <v>19686</v>
      </c>
      <c r="AF193" s="2707">
        <f t="shared" si="27"/>
        <v>8062</v>
      </c>
      <c r="AG193" s="2715">
        <f t="shared" si="27"/>
        <v>48876</v>
      </c>
      <c r="AH193" s="1765">
        <f t="shared" si="3"/>
        <v>11.462379188871827</v>
      </c>
      <c r="AI193" s="1766">
        <f t="shared" si="3"/>
        <v>51.232950952940115</v>
      </c>
      <c r="AJ193" s="2708">
        <f t="shared" si="3"/>
        <v>37.304669858188063</v>
      </c>
      <c r="AK193" s="1764"/>
      <c r="AL193" s="1764"/>
      <c r="AM193" s="1764"/>
      <c r="AN193" s="1764"/>
      <c r="AO193" s="1764"/>
    </row>
    <row r="194" spans="4:41">
      <c r="D194" s="2719" t="s">
        <v>435</v>
      </c>
      <c r="E194" s="2720" t="s">
        <v>405</v>
      </c>
      <c r="F194" s="1348">
        <f>F41+F43</f>
        <v>106150</v>
      </c>
      <c r="G194" s="1348">
        <f t="shared" ref="G194:AG194" si="28">G41+G43</f>
        <v>4059</v>
      </c>
      <c r="H194" s="1348">
        <f t="shared" si="28"/>
        <v>4283</v>
      </c>
      <c r="I194" s="1348">
        <f t="shared" si="28"/>
        <v>4926</v>
      </c>
      <c r="J194" s="1348">
        <f t="shared" si="28"/>
        <v>4912</v>
      </c>
      <c r="K194" s="1348">
        <f t="shared" si="28"/>
        <v>3715</v>
      </c>
      <c r="L194" s="1348">
        <f t="shared" si="28"/>
        <v>4491</v>
      </c>
      <c r="M194" s="1348">
        <f t="shared" si="28"/>
        <v>5119</v>
      </c>
      <c r="N194" s="1348">
        <f t="shared" si="28"/>
        <v>5924</v>
      </c>
      <c r="O194" s="1348">
        <f t="shared" si="28"/>
        <v>6618</v>
      </c>
      <c r="P194" s="1348">
        <f t="shared" si="28"/>
        <v>6011</v>
      </c>
      <c r="Q194" s="1348">
        <f t="shared" si="28"/>
        <v>6307</v>
      </c>
      <c r="R194" s="1348">
        <f t="shared" si="28"/>
        <v>7147</v>
      </c>
      <c r="S194" s="1348">
        <f t="shared" si="28"/>
        <v>8218</v>
      </c>
      <c r="T194" s="1348">
        <f t="shared" si="28"/>
        <v>9115</v>
      </c>
      <c r="U194" s="1348">
        <f t="shared" si="28"/>
        <v>6947</v>
      </c>
      <c r="V194" s="1348">
        <f t="shared" si="28"/>
        <v>5945</v>
      </c>
      <c r="W194" s="1348">
        <f t="shared" si="28"/>
        <v>5677</v>
      </c>
      <c r="X194" s="1348">
        <f t="shared" si="28"/>
        <v>4195</v>
      </c>
      <c r="Y194" s="1348">
        <f t="shared" si="28"/>
        <v>1941</v>
      </c>
      <c r="Z194" s="1348">
        <f t="shared" si="28"/>
        <v>520</v>
      </c>
      <c r="AA194" s="1348">
        <f t="shared" si="28"/>
        <v>80</v>
      </c>
      <c r="AB194" s="2712">
        <f t="shared" si="28"/>
        <v>13268</v>
      </c>
      <c r="AC194" s="1348">
        <f t="shared" si="28"/>
        <v>58462</v>
      </c>
      <c r="AD194" s="2713">
        <f t="shared" si="28"/>
        <v>34420</v>
      </c>
      <c r="AE194" s="1348">
        <f t="shared" si="28"/>
        <v>18358</v>
      </c>
      <c r="AF194" s="1348">
        <f t="shared" si="28"/>
        <v>6736</v>
      </c>
      <c r="AG194" s="2713">
        <f t="shared" si="28"/>
        <v>62665</v>
      </c>
      <c r="AH194" s="1763">
        <f t="shared" si="3"/>
        <v>12.499293452661329</v>
      </c>
      <c r="AI194" s="1764">
        <f t="shared" si="3"/>
        <v>55.074894017899197</v>
      </c>
      <c r="AJ194" s="2706">
        <f t="shared" si="3"/>
        <v>32.425812529439476</v>
      </c>
      <c r="AK194" s="1764"/>
      <c r="AL194" s="1764"/>
      <c r="AM194" s="1764"/>
      <c r="AN194" s="1764"/>
      <c r="AO194" s="1764"/>
    </row>
    <row r="195" spans="4:41">
      <c r="D195" s="2719" t="s">
        <v>331</v>
      </c>
      <c r="E195" s="2720" t="s">
        <v>377</v>
      </c>
      <c r="F195" s="1348">
        <f>F92+F94</f>
        <v>50553</v>
      </c>
      <c r="G195" s="1348">
        <f t="shared" ref="G195:AG195" si="29">G92+G94</f>
        <v>2055</v>
      </c>
      <c r="H195" s="1348">
        <f t="shared" si="29"/>
        <v>2179</v>
      </c>
      <c r="I195" s="1348">
        <f t="shared" si="29"/>
        <v>2568</v>
      </c>
      <c r="J195" s="1348">
        <f t="shared" si="29"/>
        <v>2409</v>
      </c>
      <c r="K195" s="1348">
        <f t="shared" si="29"/>
        <v>1875</v>
      </c>
      <c r="L195" s="1348">
        <f t="shared" si="29"/>
        <v>2298</v>
      </c>
      <c r="M195" s="1348">
        <f t="shared" si="29"/>
        <v>2595</v>
      </c>
      <c r="N195" s="1348">
        <f t="shared" si="29"/>
        <v>3024</v>
      </c>
      <c r="O195" s="1348">
        <f t="shared" si="29"/>
        <v>3332</v>
      </c>
      <c r="P195" s="1348">
        <f t="shared" si="29"/>
        <v>2908</v>
      </c>
      <c r="Q195" s="1348">
        <f t="shared" si="29"/>
        <v>3025</v>
      </c>
      <c r="R195" s="1348">
        <f t="shared" si="29"/>
        <v>3478</v>
      </c>
      <c r="S195" s="1348">
        <f t="shared" si="29"/>
        <v>4088</v>
      </c>
      <c r="T195" s="1348">
        <f t="shared" si="29"/>
        <v>4555</v>
      </c>
      <c r="U195" s="1348">
        <f t="shared" si="29"/>
        <v>3277</v>
      </c>
      <c r="V195" s="1348">
        <f t="shared" si="29"/>
        <v>2616</v>
      </c>
      <c r="W195" s="1348">
        <f t="shared" si="29"/>
        <v>2239</v>
      </c>
      <c r="X195" s="1348">
        <f t="shared" si="29"/>
        <v>1455</v>
      </c>
      <c r="Y195" s="1348">
        <f t="shared" si="29"/>
        <v>485</v>
      </c>
      <c r="Z195" s="1348">
        <f t="shared" si="29"/>
        <v>85</v>
      </c>
      <c r="AA195" s="1348">
        <f t="shared" si="29"/>
        <v>7</v>
      </c>
      <c r="AB195" s="2712">
        <f t="shared" si="29"/>
        <v>6802</v>
      </c>
      <c r="AC195" s="1348">
        <f t="shared" si="29"/>
        <v>29032</v>
      </c>
      <c r="AD195" s="2713">
        <f t="shared" si="29"/>
        <v>14719</v>
      </c>
      <c r="AE195" s="1348">
        <f t="shared" si="29"/>
        <v>6887</v>
      </c>
      <c r="AF195" s="1348">
        <f t="shared" si="29"/>
        <v>2032</v>
      </c>
      <c r="AG195" s="2713">
        <f t="shared" si="29"/>
        <v>31178</v>
      </c>
      <c r="AH195" s="1763">
        <f t="shared" si="3"/>
        <v>13.455185646746978</v>
      </c>
      <c r="AI195" s="1764">
        <f t="shared" si="3"/>
        <v>57.428837062093251</v>
      </c>
      <c r="AJ195" s="2706">
        <f t="shared" si="3"/>
        <v>29.115977291159773</v>
      </c>
      <c r="AK195" s="1764"/>
      <c r="AL195" s="1764"/>
      <c r="AM195" s="1764"/>
      <c r="AN195" s="1764"/>
      <c r="AO195" s="1764"/>
    </row>
    <row r="196" spans="4:41">
      <c r="D196" s="2719" t="s">
        <v>331</v>
      </c>
      <c r="E196" s="2720" t="s">
        <v>375</v>
      </c>
      <c r="F196" s="1348">
        <f>F143+F145</f>
        <v>55597</v>
      </c>
      <c r="G196" s="1348">
        <f t="shared" ref="G196:AG196" si="30">G143+G145</f>
        <v>2004</v>
      </c>
      <c r="H196" s="1348">
        <f t="shared" si="30"/>
        <v>2104</v>
      </c>
      <c r="I196" s="1348">
        <f t="shared" si="30"/>
        <v>2358</v>
      </c>
      <c r="J196" s="1348">
        <f t="shared" si="30"/>
        <v>2503</v>
      </c>
      <c r="K196" s="1348">
        <f t="shared" si="30"/>
        <v>1840</v>
      </c>
      <c r="L196" s="1348">
        <f t="shared" si="30"/>
        <v>2193</v>
      </c>
      <c r="M196" s="1348">
        <f t="shared" si="30"/>
        <v>2524</v>
      </c>
      <c r="N196" s="1348">
        <f t="shared" si="30"/>
        <v>2900</v>
      </c>
      <c r="O196" s="1348">
        <f t="shared" si="30"/>
        <v>3286</v>
      </c>
      <c r="P196" s="1348">
        <f t="shared" si="30"/>
        <v>3103</v>
      </c>
      <c r="Q196" s="1348">
        <f t="shared" si="30"/>
        <v>3282</v>
      </c>
      <c r="R196" s="1348">
        <f t="shared" si="30"/>
        <v>3669</v>
      </c>
      <c r="S196" s="1348">
        <f t="shared" si="30"/>
        <v>4130</v>
      </c>
      <c r="T196" s="1348">
        <f t="shared" si="30"/>
        <v>4560</v>
      </c>
      <c r="U196" s="1348">
        <f t="shared" si="30"/>
        <v>3670</v>
      </c>
      <c r="V196" s="1348">
        <f t="shared" si="30"/>
        <v>3329</v>
      </c>
      <c r="W196" s="1348">
        <f t="shared" si="30"/>
        <v>3438</v>
      </c>
      <c r="X196" s="1348">
        <f t="shared" si="30"/>
        <v>2740</v>
      </c>
      <c r="Y196" s="1348">
        <f t="shared" si="30"/>
        <v>1456</v>
      </c>
      <c r="Z196" s="1348">
        <f t="shared" si="30"/>
        <v>435</v>
      </c>
      <c r="AA196" s="1348">
        <f t="shared" si="30"/>
        <v>73</v>
      </c>
      <c r="AB196" s="2712">
        <f t="shared" si="30"/>
        <v>6466</v>
      </c>
      <c r="AC196" s="1348">
        <f t="shared" si="30"/>
        <v>29430</v>
      </c>
      <c r="AD196" s="2713">
        <f t="shared" si="30"/>
        <v>19701</v>
      </c>
      <c r="AE196" s="1348">
        <f t="shared" si="30"/>
        <v>11471</v>
      </c>
      <c r="AF196" s="1348">
        <f t="shared" si="30"/>
        <v>4704</v>
      </c>
      <c r="AG196" s="2713">
        <f t="shared" si="30"/>
        <v>31487</v>
      </c>
      <c r="AH196" s="1763">
        <f t="shared" si="3"/>
        <v>11.630123927550047</v>
      </c>
      <c r="AI196" s="1764">
        <f t="shared" si="3"/>
        <v>52.934510854902243</v>
      </c>
      <c r="AJ196" s="2706">
        <f t="shared" si="3"/>
        <v>35.435365217547712</v>
      </c>
      <c r="AK196" s="1764"/>
      <c r="AL196" s="1764"/>
      <c r="AM196" s="1764"/>
      <c r="AN196" s="1764"/>
      <c r="AO196" s="1764"/>
    </row>
    <row r="197" spans="4:41">
      <c r="D197" s="2717" t="s">
        <v>436</v>
      </c>
      <c r="E197" s="2718" t="s">
        <v>405</v>
      </c>
      <c r="F197" s="2704">
        <f>F26+F44+F46</f>
        <v>135147</v>
      </c>
      <c r="G197" s="2704">
        <f t="shared" ref="G197:AG197" si="31">G26+G44+G46</f>
        <v>4693</v>
      </c>
      <c r="H197" s="2704">
        <f t="shared" si="31"/>
        <v>5259</v>
      </c>
      <c r="I197" s="2704">
        <f t="shared" si="31"/>
        <v>5928</v>
      </c>
      <c r="J197" s="2704">
        <f t="shared" si="31"/>
        <v>5674</v>
      </c>
      <c r="K197" s="2704">
        <f t="shared" si="31"/>
        <v>4275</v>
      </c>
      <c r="L197" s="2704">
        <f t="shared" si="31"/>
        <v>5155</v>
      </c>
      <c r="M197" s="2704">
        <f t="shared" si="31"/>
        <v>6173</v>
      </c>
      <c r="N197" s="2704">
        <f t="shared" si="31"/>
        <v>7415</v>
      </c>
      <c r="O197" s="2704">
        <f t="shared" si="31"/>
        <v>8722</v>
      </c>
      <c r="P197" s="2704">
        <f t="shared" si="31"/>
        <v>7910</v>
      </c>
      <c r="Q197" s="2704">
        <f t="shared" si="31"/>
        <v>8003</v>
      </c>
      <c r="R197" s="2704">
        <f t="shared" si="31"/>
        <v>8808</v>
      </c>
      <c r="S197" s="2704">
        <f t="shared" si="31"/>
        <v>10703</v>
      </c>
      <c r="T197" s="2704">
        <f t="shared" si="31"/>
        <v>12478</v>
      </c>
      <c r="U197" s="2704">
        <f t="shared" si="31"/>
        <v>9210</v>
      </c>
      <c r="V197" s="2704">
        <f t="shared" si="31"/>
        <v>7970</v>
      </c>
      <c r="W197" s="2704">
        <f t="shared" si="31"/>
        <v>7703</v>
      </c>
      <c r="X197" s="2704">
        <f t="shared" si="31"/>
        <v>5684</v>
      </c>
      <c r="Y197" s="2704">
        <f t="shared" si="31"/>
        <v>2556</v>
      </c>
      <c r="Z197" s="2704">
        <f t="shared" si="31"/>
        <v>690</v>
      </c>
      <c r="AA197" s="2704">
        <f t="shared" si="31"/>
        <v>138</v>
      </c>
      <c r="AB197" s="2710">
        <f t="shared" si="31"/>
        <v>15880</v>
      </c>
      <c r="AC197" s="2704">
        <f t="shared" si="31"/>
        <v>72838</v>
      </c>
      <c r="AD197" s="2711">
        <f t="shared" si="31"/>
        <v>46429</v>
      </c>
      <c r="AE197" s="2704">
        <f t="shared" si="31"/>
        <v>24741</v>
      </c>
      <c r="AF197" s="2704">
        <f t="shared" si="31"/>
        <v>9068</v>
      </c>
      <c r="AG197" s="2711">
        <f t="shared" si="31"/>
        <v>79642</v>
      </c>
      <c r="AH197" s="1761">
        <f t="shared" si="3"/>
        <v>11.750168335220168</v>
      </c>
      <c r="AI197" s="1762">
        <f t="shared" si="3"/>
        <v>53.895387984934928</v>
      </c>
      <c r="AJ197" s="2705">
        <f t="shared" si="3"/>
        <v>34.354443679844913</v>
      </c>
      <c r="AK197" s="1764"/>
      <c r="AL197" s="1764"/>
      <c r="AM197" s="1764"/>
      <c r="AN197" s="1764"/>
      <c r="AO197" s="1764"/>
    </row>
    <row r="198" spans="4:41">
      <c r="D198" s="2719" t="s">
        <v>331</v>
      </c>
      <c r="E198" s="2720" t="s">
        <v>377</v>
      </c>
      <c r="F198" s="1348">
        <f>F77+F95+F97</f>
        <v>64245</v>
      </c>
      <c r="G198" s="1348">
        <f t="shared" ref="G198:AG198" si="32">G77+G95+G97</f>
        <v>2373</v>
      </c>
      <c r="H198" s="1348">
        <f t="shared" si="32"/>
        <v>2680</v>
      </c>
      <c r="I198" s="1348">
        <f t="shared" si="32"/>
        <v>3052</v>
      </c>
      <c r="J198" s="1348">
        <f t="shared" si="32"/>
        <v>2851</v>
      </c>
      <c r="K198" s="1348">
        <f t="shared" si="32"/>
        <v>2097</v>
      </c>
      <c r="L198" s="1348">
        <f t="shared" si="32"/>
        <v>2575</v>
      </c>
      <c r="M198" s="1348">
        <f t="shared" si="32"/>
        <v>3077</v>
      </c>
      <c r="N198" s="1348">
        <f t="shared" si="32"/>
        <v>3694</v>
      </c>
      <c r="O198" s="1348">
        <f t="shared" si="32"/>
        <v>4404</v>
      </c>
      <c r="P198" s="1348">
        <f t="shared" si="32"/>
        <v>3891</v>
      </c>
      <c r="Q198" s="1348">
        <f t="shared" si="32"/>
        <v>3895</v>
      </c>
      <c r="R198" s="1348">
        <f t="shared" si="32"/>
        <v>4302</v>
      </c>
      <c r="S198" s="1348">
        <f t="shared" si="32"/>
        <v>5301</v>
      </c>
      <c r="T198" s="1348">
        <f t="shared" si="32"/>
        <v>6204</v>
      </c>
      <c r="U198" s="1348">
        <f t="shared" si="32"/>
        <v>4323</v>
      </c>
      <c r="V198" s="1348">
        <f t="shared" si="32"/>
        <v>3534</v>
      </c>
      <c r="W198" s="1348">
        <f t="shared" si="32"/>
        <v>3143</v>
      </c>
      <c r="X198" s="1348">
        <f t="shared" si="32"/>
        <v>2014</v>
      </c>
      <c r="Y198" s="1348">
        <f t="shared" si="32"/>
        <v>676</v>
      </c>
      <c r="Z198" s="1348">
        <f t="shared" si="32"/>
        <v>132</v>
      </c>
      <c r="AA198" s="1348">
        <f t="shared" si="32"/>
        <v>27</v>
      </c>
      <c r="AB198" s="2712">
        <f t="shared" si="32"/>
        <v>8105</v>
      </c>
      <c r="AC198" s="1348">
        <f t="shared" si="32"/>
        <v>36087</v>
      </c>
      <c r="AD198" s="2713">
        <f t="shared" si="32"/>
        <v>20053</v>
      </c>
      <c r="AE198" s="1348">
        <f t="shared" si="32"/>
        <v>9526</v>
      </c>
      <c r="AF198" s="1348">
        <f t="shared" si="32"/>
        <v>2849</v>
      </c>
      <c r="AG198" s="2713">
        <f t="shared" si="32"/>
        <v>39440</v>
      </c>
      <c r="AH198" s="1763">
        <f t="shared" si="3"/>
        <v>12.61576776402833</v>
      </c>
      <c r="AI198" s="1764">
        <f t="shared" si="3"/>
        <v>56.170908241886529</v>
      </c>
      <c r="AJ198" s="2706">
        <f t="shared" si="3"/>
        <v>31.21332399408514</v>
      </c>
      <c r="AK198" s="1764"/>
      <c r="AL198" s="1764"/>
      <c r="AM198" s="1764"/>
      <c r="AN198" s="1764"/>
      <c r="AO198" s="1764"/>
    </row>
    <row r="199" spans="4:41">
      <c r="D199" s="2721" t="s">
        <v>331</v>
      </c>
      <c r="E199" s="2722" t="s">
        <v>375</v>
      </c>
      <c r="F199" s="2707">
        <f>F128+F146+F148</f>
        <v>70902</v>
      </c>
      <c r="G199" s="2707">
        <f t="shared" ref="G199:AG199" si="33">G128+G146+G148</f>
        <v>2320</v>
      </c>
      <c r="H199" s="2707">
        <f t="shared" si="33"/>
        <v>2579</v>
      </c>
      <c r="I199" s="2707">
        <f t="shared" si="33"/>
        <v>2876</v>
      </c>
      <c r="J199" s="2707">
        <f t="shared" si="33"/>
        <v>2823</v>
      </c>
      <c r="K199" s="2707">
        <f t="shared" si="33"/>
        <v>2178</v>
      </c>
      <c r="L199" s="2707">
        <f t="shared" si="33"/>
        <v>2580</v>
      </c>
      <c r="M199" s="2707">
        <f t="shared" si="33"/>
        <v>3096</v>
      </c>
      <c r="N199" s="2707">
        <f t="shared" si="33"/>
        <v>3721</v>
      </c>
      <c r="O199" s="2707">
        <f t="shared" si="33"/>
        <v>4318</v>
      </c>
      <c r="P199" s="2707">
        <f t="shared" si="33"/>
        <v>4019</v>
      </c>
      <c r="Q199" s="2707">
        <f t="shared" si="33"/>
        <v>4108</v>
      </c>
      <c r="R199" s="2707">
        <f t="shared" si="33"/>
        <v>4506</v>
      </c>
      <c r="S199" s="2707">
        <f t="shared" si="33"/>
        <v>5402</v>
      </c>
      <c r="T199" s="2707">
        <f t="shared" si="33"/>
        <v>6274</v>
      </c>
      <c r="U199" s="2707">
        <f t="shared" si="33"/>
        <v>4887</v>
      </c>
      <c r="V199" s="2707">
        <f t="shared" si="33"/>
        <v>4436</v>
      </c>
      <c r="W199" s="2707">
        <f t="shared" si="33"/>
        <v>4560</v>
      </c>
      <c r="X199" s="2707">
        <f t="shared" si="33"/>
        <v>3670</v>
      </c>
      <c r="Y199" s="2707">
        <f t="shared" si="33"/>
        <v>1880</v>
      </c>
      <c r="Z199" s="2707">
        <f t="shared" si="33"/>
        <v>558</v>
      </c>
      <c r="AA199" s="2707">
        <f t="shared" si="33"/>
        <v>111</v>
      </c>
      <c r="AB199" s="2714">
        <f t="shared" si="33"/>
        <v>7775</v>
      </c>
      <c r="AC199" s="2707">
        <f t="shared" si="33"/>
        <v>36751</v>
      </c>
      <c r="AD199" s="2715">
        <f t="shared" si="33"/>
        <v>26376</v>
      </c>
      <c r="AE199" s="2707">
        <f t="shared" si="33"/>
        <v>15215</v>
      </c>
      <c r="AF199" s="2707">
        <f t="shared" si="33"/>
        <v>6219</v>
      </c>
      <c r="AG199" s="2715">
        <f t="shared" si="33"/>
        <v>40202</v>
      </c>
      <c r="AH199" s="1765">
        <f t="shared" si="3"/>
        <v>10.965840173760967</v>
      </c>
      <c r="AI199" s="1766">
        <f t="shared" si="3"/>
        <v>51.833516685001833</v>
      </c>
      <c r="AJ199" s="2708">
        <f t="shared" si="3"/>
        <v>37.200643141237201</v>
      </c>
      <c r="AK199" s="1764"/>
      <c r="AL199" s="1764"/>
      <c r="AM199" s="1764"/>
      <c r="AN199" s="1764"/>
      <c r="AO199" s="1764"/>
    </row>
  </sheetData>
  <mergeCells count="1">
    <mergeCell ref="D166:E166"/>
  </mergeCells>
  <phoneticPr fontId="2"/>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G37"/>
  <sheetViews>
    <sheetView workbookViewId="0">
      <pane xSplit="2" ySplit="3" topLeftCell="C21" activePane="bottomRight" state="frozen"/>
      <selection pane="topRight" activeCell="C1" sqref="C1"/>
      <selection pane="bottomLeft" activeCell="A4" sqref="A4"/>
      <selection pane="bottomRight" activeCell="N34" sqref="N34"/>
    </sheetView>
  </sheetViews>
  <sheetFormatPr defaultColWidth="9" defaultRowHeight="13.5"/>
  <cols>
    <col min="1" max="1" width="9" style="432"/>
    <col min="2" max="2" width="12.75" style="432" customWidth="1"/>
    <col min="3" max="14" width="10.625" style="432" customWidth="1"/>
    <col min="15" max="15" width="4" style="432" customWidth="1"/>
    <col min="16" max="33" width="6" style="432" customWidth="1"/>
    <col min="34" max="16384" width="9" style="432"/>
  </cols>
  <sheetData>
    <row r="1" spans="1:33" ht="15.75" customHeight="1">
      <c r="A1" s="435" t="s">
        <v>1246</v>
      </c>
      <c r="B1" s="435"/>
      <c r="H1" s="432" t="s">
        <v>1438</v>
      </c>
      <c r="M1" s="432" t="s">
        <v>589</v>
      </c>
      <c r="P1" s="150" t="s">
        <v>479</v>
      </c>
      <c r="Q1" s="150"/>
      <c r="R1" s="150"/>
      <c r="S1" s="150"/>
      <c r="T1" s="150"/>
      <c r="U1" s="150"/>
      <c r="V1" s="150"/>
      <c r="W1" s="150"/>
      <c r="X1" s="150"/>
      <c r="Y1" s="150"/>
      <c r="Z1" s="150"/>
      <c r="AA1" s="150"/>
      <c r="AB1" s="150"/>
      <c r="AC1" s="150"/>
      <c r="AD1" s="150"/>
      <c r="AE1" s="150"/>
      <c r="AF1" s="150"/>
      <c r="AG1" s="150"/>
    </row>
    <row r="2" spans="1:33" ht="15.75" customHeight="1">
      <c r="A2" s="673"/>
      <c r="B2" s="673"/>
      <c r="C2" s="787"/>
      <c r="D2" s="675" t="s">
        <v>585</v>
      </c>
      <c r="E2" s="2599" t="s">
        <v>1437</v>
      </c>
      <c r="F2" s="2056"/>
      <c r="G2" s="785" t="s">
        <v>586</v>
      </c>
      <c r="H2" s="2057"/>
      <c r="I2" s="787"/>
      <c r="J2" s="675" t="s">
        <v>587</v>
      </c>
      <c r="K2" s="2599" t="s">
        <v>1437</v>
      </c>
      <c r="L2" s="2056"/>
      <c r="M2" s="785" t="s">
        <v>588</v>
      </c>
      <c r="N2" s="2057"/>
      <c r="O2" s="620"/>
      <c r="P2" s="674"/>
      <c r="Q2" s="675" t="s">
        <v>585</v>
      </c>
      <c r="R2" s="790"/>
      <c r="S2" s="784"/>
      <c r="T2" s="785" t="s">
        <v>586</v>
      </c>
      <c r="U2" s="786"/>
      <c r="V2" s="676"/>
      <c r="W2" s="675" t="s">
        <v>587</v>
      </c>
      <c r="X2" s="790"/>
      <c r="Y2" s="784"/>
      <c r="Z2" s="785" t="s">
        <v>588</v>
      </c>
      <c r="AA2" s="786"/>
      <c r="AB2" s="3109" t="s">
        <v>480</v>
      </c>
      <c r="AC2" s="3110"/>
      <c r="AD2" s="3111"/>
      <c r="AE2" s="3109" t="s">
        <v>480</v>
      </c>
      <c r="AF2" s="3110"/>
      <c r="AG2" s="3111"/>
    </row>
    <row r="3" spans="1:33" ht="15.75" customHeight="1">
      <c r="A3" s="2304" t="s">
        <v>481</v>
      </c>
      <c r="B3" s="677" t="s">
        <v>1277</v>
      </c>
      <c r="C3" s="678" t="s">
        <v>482</v>
      </c>
      <c r="D3" s="679" t="s">
        <v>370</v>
      </c>
      <c r="E3" s="679" t="s">
        <v>371</v>
      </c>
      <c r="F3" s="678" t="s">
        <v>482</v>
      </c>
      <c r="G3" s="679" t="s">
        <v>370</v>
      </c>
      <c r="H3" s="679" t="s">
        <v>371</v>
      </c>
      <c r="I3" s="680" t="s">
        <v>482</v>
      </c>
      <c r="J3" s="679" t="s">
        <v>370</v>
      </c>
      <c r="K3" s="681" t="s">
        <v>371</v>
      </c>
      <c r="L3" s="680" t="s">
        <v>482</v>
      </c>
      <c r="M3" s="679" t="s">
        <v>370</v>
      </c>
      <c r="N3" s="681" t="s">
        <v>371</v>
      </c>
      <c r="O3" s="620"/>
      <c r="P3" s="787" t="s">
        <v>483</v>
      </c>
      <c r="Q3" s="788" t="s">
        <v>370</v>
      </c>
      <c r="R3" s="788" t="s">
        <v>371</v>
      </c>
      <c r="S3" s="787" t="s">
        <v>483</v>
      </c>
      <c r="T3" s="788" t="s">
        <v>370</v>
      </c>
      <c r="U3" s="789" t="s">
        <v>371</v>
      </c>
      <c r="V3" s="791" t="s">
        <v>483</v>
      </c>
      <c r="W3" s="788" t="s">
        <v>370</v>
      </c>
      <c r="X3" s="788" t="s">
        <v>371</v>
      </c>
      <c r="Y3" s="787" t="s">
        <v>483</v>
      </c>
      <c r="Z3" s="788" t="s">
        <v>370</v>
      </c>
      <c r="AA3" s="789" t="s">
        <v>371</v>
      </c>
      <c r="AB3" s="787" t="s">
        <v>483</v>
      </c>
      <c r="AC3" s="788" t="s">
        <v>370</v>
      </c>
      <c r="AD3" s="789" t="s">
        <v>371</v>
      </c>
      <c r="AE3" s="787" t="s">
        <v>483</v>
      </c>
      <c r="AF3" s="788" t="s">
        <v>370</v>
      </c>
      <c r="AG3" s="789" t="s">
        <v>371</v>
      </c>
    </row>
    <row r="4" spans="1:33" ht="15.75" customHeight="1">
      <c r="A4" s="682" t="s">
        <v>484</v>
      </c>
      <c r="B4" s="3112" t="s">
        <v>1270</v>
      </c>
      <c r="C4" s="683">
        <v>5011156</v>
      </c>
      <c r="D4" s="683">
        <v>2563489</v>
      </c>
      <c r="E4" s="683">
        <v>2447667</v>
      </c>
      <c r="F4" s="683">
        <v>4541360</v>
      </c>
      <c r="G4" s="683">
        <v>2324576</v>
      </c>
      <c r="H4" s="683">
        <v>2216784</v>
      </c>
      <c r="I4" s="683">
        <v>219357</v>
      </c>
      <c r="J4" s="683">
        <v>112153</v>
      </c>
      <c r="K4" s="683">
        <v>107204</v>
      </c>
      <c r="L4" s="683">
        <v>198522</v>
      </c>
      <c r="M4" s="683">
        <v>101700</v>
      </c>
      <c r="N4" s="683">
        <v>96822</v>
      </c>
      <c r="O4" s="620"/>
      <c r="P4" s="621">
        <f t="shared" ref="P4:P25" si="0">C4/C$25*100</f>
        <v>3.9428506662490252</v>
      </c>
      <c r="Q4" s="622">
        <f t="shared" ref="Q4:Q25" si="1">D4/D$25*100</f>
        <v>4.1452408727581362</v>
      </c>
      <c r="R4" s="622">
        <f t="shared" ref="R4:R25" si="2">E4/E$25*100</f>
        <v>3.7510409290410172</v>
      </c>
      <c r="S4" s="621">
        <f t="shared" ref="S4:S25" si="3">F4/F$25*100</f>
        <v>3.6000796187918587</v>
      </c>
      <c r="T4" s="622">
        <f t="shared" ref="T4:T25" si="4">G4/G$25*100</f>
        <v>3.7890658128537176</v>
      </c>
      <c r="U4" s="623">
        <f t="shared" ref="U4:U25" si="5">H4/H$25*100</f>
        <v>3.421146796807816</v>
      </c>
      <c r="V4" s="622">
        <f t="shared" ref="V4:V25" si="6">I4/I$25*100</f>
        <v>3.9632326371323265</v>
      </c>
      <c r="W4" s="622">
        <f t="shared" ref="W4:W25" si="7">J4/J$25*100</f>
        <v>4.2457092605470779</v>
      </c>
      <c r="X4" s="622">
        <f t="shared" ref="X4:X25" si="8">K4/K$25*100</f>
        <v>3.7053281806307745</v>
      </c>
      <c r="Y4" s="621">
        <f t="shared" ref="Y4:Y25" si="9">L4/L$25*100</f>
        <v>3.6326061728797168</v>
      </c>
      <c r="Z4" s="622">
        <f t="shared" ref="Z4:Z25" si="10">M4/M$25*100</f>
        <v>3.9119055788312442</v>
      </c>
      <c r="AA4" s="622">
        <f t="shared" ref="AA4:AA25" si="11">N4/N$25*100</f>
        <v>3.3791862897636014</v>
      </c>
      <c r="AB4" s="624">
        <f>V4-P4</f>
        <v>2.0381970883301292E-2</v>
      </c>
      <c r="AC4" s="625">
        <f t="shared" ref="AC4:AD4" si="12">W4-Q4</f>
        <v>0.10046838778894163</v>
      </c>
      <c r="AD4" s="625">
        <f t="shared" si="12"/>
        <v>-4.5712748410242643E-2</v>
      </c>
      <c r="AE4" s="624">
        <f>Y4-S4</f>
        <v>3.2526554087858095E-2</v>
      </c>
      <c r="AF4" s="625">
        <f t="shared" ref="AF4:AG4" si="13">Z4-T4</f>
        <v>0.12283976597752666</v>
      </c>
      <c r="AG4" s="626">
        <f t="shared" si="13"/>
        <v>-4.1960507044214612E-2</v>
      </c>
    </row>
    <row r="5" spans="1:33" ht="15.75" customHeight="1">
      <c r="A5" s="684" t="s">
        <v>485</v>
      </c>
      <c r="B5" s="3113"/>
      <c r="C5" s="685">
        <v>5319897</v>
      </c>
      <c r="D5" s="685">
        <v>2725058</v>
      </c>
      <c r="E5" s="685">
        <v>2594839</v>
      </c>
      <c r="F5" s="685">
        <v>5114175</v>
      </c>
      <c r="G5" s="685">
        <v>2619882</v>
      </c>
      <c r="H5" s="685">
        <v>2494293</v>
      </c>
      <c r="I5" s="685">
        <v>237490</v>
      </c>
      <c r="J5" s="685">
        <v>121443</v>
      </c>
      <c r="K5" s="685">
        <v>116047</v>
      </c>
      <c r="L5" s="685">
        <v>227081</v>
      </c>
      <c r="M5" s="685">
        <v>116394</v>
      </c>
      <c r="N5" s="685">
        <v>110687</v>
      </c>
      <c r="O5" s="620"/>
      <c r="P5" s="627">
        <f t="shared" si="0"/>
        <v>4.1857725903616236</v>
      </c>
      <c r="Q5" s="628">
        <f t="shared" si="1"/>
        <v>4.4065029349595575</v>
      </c>
      <c r="R5" s="628">
        <f t="shared" si="2"/>
        <v>3.976581493018398</v>
      </c>
      <c r="S5" s="627">
        <f t="shared" si="3"/>
        <v>4.0541681752679484</v>
      </c>
      <c r="T5" s="628">
        <f t="shared" si="4"/>
        <v>4.2704154735791917</v>
      </c>
      <c r="U5" s="629">
        <f t="shared" si="5"/>
        <v>3.8494244397515311</v>
      </c>
      <c r="V5" s="628">
        <f t="shared" si="6"/>
        <v>4.2908506179085064</v>
      </c>
      <c r="W5" s="628">
        <f t="shared" si="7"/>
        <v>4.5973952522769679</v>
      </c>
      <c r="X5" s="628">
        <f t="shared" si="8"/>
        <v>4.0109717862921102</v>
      </c>
      <c r="Y5" s="627">
        <f t="shared" si="9"/>
        <v>4.1551860365284403</v>
      </c>
      <c r="Z5" s="628">
        <f t="shared" si="10"/>
        <v>4.477112467477717</v>
      </c>
      <c r="AA5" s="628">
        <f t="shared" si="11"/>
        <v>3.8630888935888925</v>
      </c>
      <c r="AB5" s="630">
        <f t="shared" ref="AB5:AB24" si="14">V5-P5</f>
        <v>0.10507802754688278</v>
      </c>
      <c r="AC5" s="631">
        <f t="shared" ref="AC5:AC24" si="15">W5-Q5</f>
        <v>0.19089231731741041</v>
      </c>
      <c r="AD5" s="631">
        <f t="shared" ref="AD5:AD24" si="16">X5-R5</f>
        <v>3.4390293273712125E-2</v>
      </c>
      <c r="AE5" s="630">
        <f t="shared" ref="AE5:AE24" si="17">Y5-S5</f>
        <v>0.10101786126049195</v>
      </c>
      <c r="AF5" s="631">
        <f t="shared" ref="AF5:AF24" si="18">Z5-T5</f>
        <v>0.20669699389852525</v>
      </c>
      <c r="AG5" s="632">
        <f t="shared" ref="AG5:AG24" si="19">AA5-U5</f>
        <v>1.3664453837361368E-2</v>
      </c>
    </row>
    <row r="6" spans="1:33" ht="15.75" customHeight="1">
      <c r="A6" s="686" t="s">
        <v>486</v>
      </c>
      <c r="B6" s="3114"/>
      <c r="C6" s="687">
        <v>5619589</v>
      </c>
      <c r="D6" s="687">
        <v>2878556</v>
      </c>
      <c r="E6" s="687">
        <v>2741033</v>
      </c>
      <c r="F6" s="687">
        <v>5376067</v>
      </c>
      <c r="G6" s="687">
        <v>2755578</v>
      </c>
      <c r="H6" s="687">
        <v>2620489</v>
      </c>
      <c r="I6" s="687">
        <v>253800</v>
      </c>
      <c r="J6" s="687">
        <v>130084</v>
      </c>
      <c r="K6" s="687">
        <v>123716</v>
      </c>
      <c r="L6" s="687">
        <v>240908</v>
      </c>
      <c r="M6" s="687">
        <v>123424</v>
      </c>
      <c r="N6" s="687">
        <v>117484</v>
      </c>
      <c r="O6" s="620"/>
      <c r="P6" s="627">
        <f t="shared" si="0"/>
        <v>4.4215746292264084</v>
      </c>
      <c r="Q6" s="628">
        <f t="shared" si="1"/>
        <v>4.6547139409309617</v>
      </c>
      <c r="R6" s="628">
        <f t="shared" si="2"/>
        <v>4.2006232754913508</v>
      </c>
      <c r="S6" s="627">
        <f t="shared" si="3"/>
        <v>4.2617782417512569</v>
      </c>
      <c r="T6" s="628">
        <f t="shared" si="4"/>
        <v>4.4916003582811754</v>
      </c>
      <c r="U6" s="629">
        <f t="shared" si="5"/>
        <v>4.044181818535372</v>
      </c>
      <c r="V6" s="628">
        <f t="shared" si="6"/>
        <v>4.5855315458553152</v>
      </c>
      <c r="W6" s="628">
        <f t="shared" si="7"/>
        <v>4.9245124379107654</v>
      </c>
      <c r="X6" s="628">
        <f t="shared" si="8"/>
        <v>4.2760380321155633</v>
      </c>
      <c r="Y6" s="627">
        <f t="shared" si="9"/>
        <v>4.4081960079795026</v>
      </c>
      <c r="Z6" s="628">
        <f t="shared" si="10"/>
        <v>4.7475224598000736</v>
      </c>
      <c r="AA6" s="628">
        <f t="shared" si="11"/>
        <v>4.1003111076675438</v>
      </c>
      <c r="AB6" s="636">
        <f t="shared" si="14"/>
        <v>0.16395691662890677</v>
      </c>
      <c r="AC6" s="637">
        <f t="shared" si="15"/>
        <v>0.26979849697980374</v>
      </c>
      <c r="AD6" s="637">
        <f t="shared" si="16"/>
        <v>7.5414756624212487E-2</v>
      </c>
      <c r="AE6" s="636">
        <f t="shared" si="17"/>
        <v>0.14641776622824576</v>
      </c>
      <c r="AF6" s="637">
        <f t="shared" si="18"/>
        <v>0.25592210151889816</v>
      </c>
      <c r="AG6" s="638">
        <f t="shared" si="19"/>
        <v>5.6129289132171856E-2</v>
      </c>
    </row>
    <row r="7" spans="1:33" ht="15.75" customHeight="1">
      <c r="A7" s="1446" t="s">
        <v>487</v>
      </c>
      <c r="B7" s="3112" t="s">
        <v>1271</v>
      </c>
      <c r="C7" s="1447">
        <v>6059201</v>
      </c>
      <c r="D7" s="1447">
        <v>3113384</v>
      </c>
      <c r="E7" s="1447">
        <v>2945817</v>
      </c>
      <c r="F7" s="1447">
        <v>5706306</v>
      </c>
      <c r="G7" s="1447">
        <v>2927618</v>
      </c>
      <c r="H7" s="1447">
        <v>2778688</v>
      </c>
      <c r="I7" s="1447">
        <v>273096</v>
      </c>
      <c r="J7" s="1447">
        <v>138428</v>
      </c>
      <c r="K7" s="1447">
        <v>134668</v>
      </c>
      <c r="L7" s="1447">
        <v>254119</v>
      </c>
      <c r="M7" s="1447">
        <v>129150</v>
      </c>
      <c r="N7" s="1447">
        <v>124969</v>
      </c>
      <c r="O7" s="620"/>
      <c r="P7" s="621">
        <f t="shared" si="0"/>
        <v>4.7674677658781253</v>
      </c>
      <c r="Q7" s="622">
        <f t="shared" si="1"/>
        <v>5.0344380683479493</v>
      </c>
      <c r="R7" s="622">
        <f t="shared" si="2"/>
        <v>4.5144540235517425</v>
      </c>
      <c r="S7" s="621">
        <f t="shared" si="3"/>
        <v>4.52356913549899</v>
      </c>
      <c r="T7" s="622">
        <f t="shared" si="4"/>
        <v>4.7720260713761027</v>
      </c>
      <c r="U7" s="623">
        <f t="shared" si="5"/>
        <v>4.2883291969485153</v>
      </c>
      <c r="V7" s="622">
        <f t="shared" si="6"/>
        <v>4.9341620293416204</v>
      </c>
      <c r="W7" s="622">
        <f t="shared" si="7"/>
        <v>5.2403862716022838</v>
      </c>
      <c r="X7" s="622">
        <f t="shared" si="8"/>
        <v>4.6545757194618211</v>
      </c>
      <c r="Y7" s="621">
        <f t="shared" si="9"/>
        <v>4.6499342543698985</v>
      </c>
      <c r="Z7" s="622">
        <f t="shared" si="10"/>
        <v>4.967773898781271</v>
      </c>
      <c r="AA7" s="622">
        <f t="shared" si="11"/>
        <v>4.3615452215970292</v>
      </c>
      <c r="AB7" s="630">
        <f t="shared" si="14"/>
        <v>0.16669426346349514</v>
      </c>
      <c r="AC7" s="631">
        <f t="shared" si="15"/>
        <v>0.20594820325433449</v>
      </c>
      <c r="AD7" s="631">
        <f t="shared" si="16"/>
        <v>0.14012169591007861</v>
      </c>
      <c r="AE7" s="630">
        <f t="shared" si="17"/>
        <v>0.12636511887090851</v>
      </c>
      <c r="AF7" s="631">
        <f t="shared" si="18"/>
        <v>0.19574782740516827</v>
      </c>
      <c r="AG7" s="632">
        <f t="shared" si="19"/>
        <v>7.3216024648513844E-2</v>
      </c>
    </row>
    <row r="8" spans="1:33" ht="15.75" customHeight="1">
      <c r="A8" s="1446" t="s">
        <v>488</v>
      </c>
      <c r="B8" s="3113"/>
      <c r="C8" s="1447">
        <v>6133030</v>
      </c>
      <c r="D8" s="1447">
        <v>3144746</v>
      </c>
      <c r="E8" s="1447">
        <v>2988284</v>
      </c>
      <c r="F8" s="1447">
        <v>6319959</v>
      </c>
      <c r="G8" s="1447">
        <v>3233994</v>
      </c>
      <c r="H8" s="1447">
        <v>3085965</v>
      </c>
      <c r="I8" s="1447">
        <v>255435</v>
      </c>
      <c r="J8" s="1447">
        <v>125912</v>
      </c>
      <c r="K8" s="1447">
        <v>129523</v>
      </c>
      <c r="L8" s="1447">
        <v>264410</v>
      </c>
      <c r="M8" s="1447">
        <v>130036</v>
      </c>
      <c r="N8" s="1447">
        <v>134374</v>
      </c>
      <c r="O8" s="620"/>
      <c r="P8" s="627">
        <f t="shared" si="0"/>
        <v>4.8255575004300919</v>
      </c>
      <c r="Q8" s="628">
        <f t="shared" si="1"/>
        <v>5.0851513907969403</v>
      </c>
      <c r="R8" s="628">
        <f t="shared" si="2"/>
        <v>4.5795345492660591</v>
      </c>
      <c r="S8" s="627">
        <f t="shared" si="3"/>
        <v>5.0100312654139234</v>
      </c>
      <c r="T8" s="628">
        <f t="shared" si="4"/>
        <v>5.2714198651169273</v>
      </c>
      <c r="U8" s="629">
        <f t="shared" si="5"/>
        <v>4.762547580102992</v>
      </c>
      <c r="V8" s="628">
        <f t="shared" si="6"/>
        <v>4.6150719086507186</v>
      </c>
      <c r="W8" s="628">
        <f t="shared" si="7"/>
        <v>4.7665755210650067</v>
      </c>
      <c r="X8" s="628">
        <f t="shared" si="8"/>
        <v>4.4767473409559315</v>
      </c>
      <c r="Y8" s="627">
        <f t="shared" si="9"/>
        <v>4.8382415962519323</v>
      </c>
      <c r="Z8" s="628">
        <f t="shared" si="10"/>
        <v>5.0018540201465056</v>
      </c>
      <c r="AA8" s="628">
        <f t="shared" si="11"/>
        <v>4.6897892885986048</v>
      </c>
      <c r="AB8" s="630">
        <f t="shared" si="14"/>
        <v>-0.21048559177937332</v>
      </c>
      <c r="AC8" s="631">
        <f t="shared" si="15"/>
        <v>-0.31857586973193364</v>
      </c>
      <c r="AD8" s="631">
        <f t="shared" si="16"/>
        <v>-0.10278720831012755</v>
      </c>
      <c r="AE8" s="630">
        <f t="shared" si="17"/>
        <v>-0.17178966916199112</v>
      </c>
      <c r="AF8" s="631">
        <f t="shared" si="18"/>
        <v>-0.26956584497042169</v>
      </c>
      <c r="AG8" s="632">
        <f t="shared" si="19"/>
        <v>-7.2758291504387174E-2</v>
      </c>
    </row>
    <row r="9" spans="1:33" ht="15.75" customHeight="1">
      <c r="A9" s="1446" t="s">
        <v>489</v>
      </c>
      <c r="B9" s="3113"/>
      <c r="C9" s="1447">
        <v>6555605</v>
      </c>
      <c r="D9" s="1447">
        <v>3344195</v>
      </c>
      <c r="E9" s="1447">
        <v>3211410</v>
      </c>
      <c r="F9" s="1447">
        <v>6384151</v>
      </c>
      <c r="G9" s="1447">
        <v>3279149</v>
      </c>
      <c r="H9" s="1447">
        <v>3105002</v>
      </c>
      <c r="I9" s="1447">
        <v>267118</v>
      </c>
      <c r="J9" s="1447">
        <v>132972</v>
      </c>
      <c r="K9" s="1447">
        <v>134146</v>
      </c>
      <c r="L9" s="1447">
        <v>250579</v>
      </c>
      <c r="M9" s="1447">
        <v>124973</v>
      </c>
      <c r="N9" s="1447">
        <v>125606</v>
      </c>
      <c r="O9" s="620"/>
      <c r="P9" s="627">
        <f t="shared" si="0"/>
        <v>5.1580456768688592</v>
      </c>
      <c r="Q9" s="628">
        <f t="shared" si="1"/>
        <v>5.4076665827212036</v>
      </c>
      <c r="R9" s="628">
        <f t="shared" si="2"/>
        <v>4.9214743467684183</v>
      </c>
      <c r="S9" s="627">
        <f t="shared" si="3"/>
        <v>5.0609182928439189</v>
      </c>
      <c r="T9" s="628">
        <f t="shared" si="4"/>
        <v>5.3450226497879418</v>
      </c>
      <c r="U9" s="629">
        <f t="shared" si="5"/>
        <v>4.7919272452263559</v>
      </c>
      <c r="V9" s="628">
        <f t="shared" si="6"/>
        <v>4.8261545132615451</v>
      </c>
      <c r="W9" s="628">
        <f t="shared" si="7"/>
        <v>5.0338417322181845</v>
      </c>
      <c r="X9" s="628">
        <f t="shared" si="8"/>
        <v>4.6365336565696786</v>
      </c>
      <c r="Y9" s="627">
        <f t="shared" si="9"/>
        <v>4.5851584317809948</v>
      </c>
      <c r="Z9" s="628">
        <f t="shared" si="10"/>
        <v>4.8071049744668342</v>
      </c>
      <c r="AA9" s="628">
        <f t="shared" si="11"/>
        <v>4.3837771695693837</v>
      </c>
      <c r="AB9" s="630">
        <f t="shared" si="14"/>
        <v>-0.33189116360731408</v>
      </c>
      <c r="AC9" s="631">
        <f t="shared" si="15"/>
        <v>-0.37382485050301906</v>
      </c>
      <c r="AD9" s="631">
        <f t="shared" si="16"/>
        <v>-0.28494069019873969</v>
      </c>
      <c r="AE9" s="630">
        <f t="shared" si="17"/>
        <v>-0.47575986106292412</v>
      </c>
      <c r="AF9" s="631">
        <f t="shared" si="18"/>
        <v>-0.53791767532110768</v>
      </c>
      <c r="AG9" s="632">
        <f t="shared" si="19"/>
        <v>-0.40815007565697226</v>
      </c>
    </row>
    <row r="10" spans="1:33" ht="15.75" customHeight="1">
      <c r="A10" s="1446" t="s">
        <v>490</v>
      </c>
      <c r="B10" s="3113"/>
      <c r="C10" s="1447">
        <v>7407352</v>
      </c>
      <c r="D10" s="1447">
        <v>3753997</v>
      </c>
      <c r="E10" s="1447">
        <v>3653355</v>
      </c>
      <c r="F10" s="1447">
        <v>6713773</v>
      </c>
      <c r="G10" s="1447">
        <v>3431250</v>
      </c>
      <c r="H10" s="1447">
        <v>3282523</v>
      </c>
      <c r="I10" s="1447">
        <v>304004</v>
      </c>
      <c r="J10" s="1447">
        <v>149217</v>
      </c>
      <c r="K10" s="1447">
        <v>154787</v>
      </c>
      <c r="L10" s="1447">
        <v>271081</v>
      </c>
      <c r="M10" s="1447">
        <v>135537</v>
      </c>
      <c r="N10" s="1447">
        <v>135544</v>
      </c>
      <c r="O10" s="620"/>
      <c r="P10" s="627">
        <f t="shared" si="0"/>
        <v>5.8282126456133181</v>
      </c>
      <c r="Q10" s="628">
        <f t="shared" si="1"/>
        <v>6.0703290712819227</v>
      </c>
      <c r="R10" s="628">
        <f t="shared" si="2"/>
        <v>5.598753479667228</v>
      </c>
      <c r="S10" s="627">
        <f t="shared" si="3"/>
        <v>5.3222200711890428</v>
      </c>
      <c r="T10" s="628">
        <f t="shared" si="4"/>
        <v>5.5929477334164677</v>
      </c>
      <c r="U10" s="629">
        <f t="shared" si="5"/>
        <v>5.0658941272122062</v>
      </c>
      <c r="V10" s="628">
        <f t="shared" si="6"/>
        <v>5.4925923249259236</v>
      </c>
      <c r="W10" s="628">
        <f t="shared" si="7"/>
        <v>5.648819012697416</v>
      </c>
      <c r="X10" s="628">
        <f t="shared" si="8"/>
        <v>5.3499555342645388</v>
      </c>
      <c r="Y10" s="627">
        <f t="shared" si="9"/>
        <v>4.9603092551475738</v>
      </c>
      <c r="Z10" s="628">
        <f t="shared" si="10"/>
        <v>5.2134508007674567</v>
      </c>
      <c r="AA10" s="628">
        <f t="shared" si="11"/>
        <v>4.7306234787519115</v>
      </c>
      <c r="AB10" s="630">
        <f t="shared" si="14"/>
        <v>-0.33562032068739445</v>
      </c>
      <c r="AC10" s="631">
        <f t="shared" si="15"/>
        <v>-0.42151005858450663</v>
      </c>
      <c r="AD10" s="631">
        <f t="shared" si="16"/>
        <v>-0.24879794540268918</v>
      </c>
      <c r="AE10" s="630">
        <f t="shared" si="17"/>
        <v>-0.36191081604146902</v>
      </c>
      <c r="AF10" s="631">
        <f t="shared" si="18"/>
        <v>-0.37949693264901097</v>
      </c>
      <c r="AG10" s="632">
        <f t="shared" si="19"/>
        <v>-0.33527064846029475</v>
      </c>
    </row>
    <row r="11" spans="1:33" ht="15.75" customHeight="1">
      <c r="A11" s="1446" t="s">
        <v>491</v>
      </c>
      <c r="B11" s="3113"/>
      <c r="C11" s="1447">
        <v>8423006</v>
      </c>
      <c r="D11" s="1447">
        <v>4267690</v>
      </c>
      <c r="E11" s="1447">
        <v>4155316</v>
      </c>
      <c r="F11" s="1447">
        <v>7498375</v>
      </c>
      <c r="G11" s="1447">
        <v>3805952</v>
      </c>
      <c r="H11" s="1447">
        <v>3692423</v>
      </c>
      <c r="I11" s="1447">
        <v>354457</v>
      </c>
      <c r="J11" s="1447">
        <v>173271</v>
      </c>
      <c r="K11" s="1447">
        <v>181186</v>
      </c>
      <c r="L11" s="1447">
        <v>307660</v>
      </c>
      <c r="M11" s="1447">
        <v>151543</v>
      </c>
      <c r="N11" s="1447">
        <v>156117</v>
      </c>
      <c r="O11" s="620"/>
      <c r="P11" s="627">
        <f t="shared" si="0"/>
        <v>6.6273440337757474</v>
      </c>
      <c r="Q11" s="628">
        <f t="shared" si="1"/>
        <v>6.9009865149650222</v>
      </c>
      <c r="R11" s="628">
        <f t="shared" si="2"/>
        <v>6.3680069180566647</v>
      </c>
      <c r="S11" s="627">
        <f t="shared" si="3"/>
        <v>5.9441988768911509</v>
      </c>
      <c r="T11" s="628">
        <f t="shared" si="4"/>
        <v>6.2037131109338794</v>
      </c>
      <c r="U11" s="629">
        <f t="shared" si="5"/>
        <v>5.6984898478649733</v>
      </c>
      <c r="V11" s="628">
        <f t="shared" si="6"/>
        <v>6.4041519115415193</v>
      </c>
      <c r="W11" s="628">
        <f t="shared" si="7"/>
        <v>6.5594169508105242</v>
      </c>
      <c r="X11" s="628">
        <f t="shared" si="8"/>
        <v>6.2623931171949501</v>
      </c>
      <c r="Y11" s="627">
        <f t="shared" si="9"/>
        <v>5.6296411236446025</v>
      </c>
      <c r="Z11" s="628">
        <f t="shared" si="10"/>
        <v>5.8291239639412318</v>
      </c>
      <c r="AA11" s="628">
        <f t="shared" si="11"/>
        <v>5.4486421061228256</v>
      </c>
      <c r="AB11" s="630">
        <f t="shared" si="14"/>
        <v>-0.22319212223422813</v>
      </c>
      <c r="AC11" s="631">
        <f t="shared" si="15"/>
        <v>-0.34156956415449802</v>
      </c>
      <c r="AD11" s="631">
        <f t="shared" si="16"/>
        <v>-0.10561380086171468</v>
      </c>
      <c r="AE11" s="630">
        <f t="shared" si="17"/>
        <v>-0.31455775324654844</v>
      </c>
      <c r="AF11" s="631">
        <f t="shared" si="18"/>
        <v>-0.37458914699264767</v>
      </c>
      <c r="AG11" s="632">
        <f t="shared" si="19"/>
        <v>-0.24984774174214763</v>
      </c>
    </row>
    <row r="12" spans="1:33" ht="15.75" customHeight="1">
      <c r="A12" s="1446" t="s">
        <v>492</v>
      </c>
      <c r="B12" s="3113"/>
      <c r="C12" s="1447">
        <v>9850337</v>
      </c>
      <c r="D12" s="1447">
        <v>4986232</v>
      </c>
      <c r="E12" s="1447">
        <v>4864105</v>
      </c>
      <c r="F12" s="1447">
        <v>8476244</v>
      </c>
      <c r="G12" s="1447">
        <v>4298675</v>
      </c>
      <c r="H12" s="1447">
        <v>4177569</v>
      </c>
      <c r="I12" s="1447">
        <v>435646</v>
      </c>
      <c r="J12" s="1447">
        <v>214059</v>
      </c>
      <c r="K12" s="1447">
        <v>221587</v>
      </c>
      <c r="L12" s="1447">
        <v>355605</v>
      </c>
      <c r="M12" s="1447">
        <v>174105</v>
      </c>
      <c r="N12" s="1447">
        <v>181500</v>
      </c>
      <c r="O12" s="620"/>
      <c r="P12" s="627">
        <f t="shared" si="0"/>
        <v>7.7503888929475409</v>
      </c>
      <c r="Q12" s="628">
        <f t="shared" si="1"/>
        <v>8.0628911173227369</v>
      </c>
      <c r="R12" s="628">
        <f t="shared" si="2"/>
        <v>7.4542235272008233</v>
      </c>
      <c r="S12" s="627">
        <f t="shared" si="3"/>
        <v>6.7193865424249068</v>
      </c>
      <c r="T12" s="628">
        <f t="shared" si="4"/>
        <v>7.006853070439063</v>
      </c>
      <c r="U12" s="629">
        <f t="shared" si="5"/>
        <v>6.4472121789013421</v>
      </c>
      <c r="V12" s="628">
        <f t="shared" si="6"/>
        <v>7.8710341837103419</v>
      </c>
      <c r="W12" s="628">
        <f t="shared" si="7"/>
        <v>8.1035039508835887</v>
      </c>
      <c r="X12" s="628">
        <f t="shared" si="8"/>
        <v>7.6587865710368197</v>
      </c>
      <c r="Y12" s="627">
        <f t="shared" si="9"/>
        <v>6.5069509581149276</v>
      </c>
      <c r="Z12" s="628">
        <f t="shared" si="10"/>
        <v>6.6969746391584444</v>
      </c>
      <c r="AA12" s="628">
        <f t="shared" si="11"/>
        <v>6.334534626346219</v>
      </c>
      <c r="AB12" s="630">
        <f t="shared" si="14"/>
        <v>0.12064529076280106</v>
      </c>
      <c r="AC12" s="631">
        <f t="shared" si="15"/>
        <v>4.0612833560851769E-2</v>
      </c>
      <c r="AD12" s="631">
        <f t="shared" si="16"/>
        <v>0.20456304383599644</v>
      </c>
      <c r="AE12" s="630">
        <f t="shared" si="17"/>
        <v>-0.21243558430997922</v>
      </c>
      <c r="AF12" s="631">
        <f t="shared" si="18"/>
        <v>-0.30987843128061865</v>
      </c>
      <c r="AG12" s="632">
        <f t="shared" si="19"/>
        <v>-0.11267755255512313</v>
      </c>
    </row>
    <row r="13" spans="1:33" ht="15.75" customHeight="1">
      <c r="A13" s="1446" t="s">
        <v>493</v>
      </c>
      <c r="B13" s="3113"/>
      <c r="C13" s="1447">
        <v>8762685</v>
      </c>
      <c r="D13" s="1447">
        <v>4416303</v>
      </c>
      <c r="E13" s="1447">
        <v>4346382</v>
      </c>
      <c r="F13" s="1447">
        <v>9868454</v>
      </c>
      <c r="G13" s="1447">
        <v>4993896</v>
      </c>
      <c r="H13" s="1447">
        <v>4874558</v>
      </c>
      <c r="I13" s="1447">
        <v>387696</v>
      </c>
      <c r="J13" s="1447">
        <v>189544</v>
      </c>
      <c r="K13" s="1447">
        <v>198152</v>
      </c>
      <c r="L13" s="1447">
        <v>435266</v>
      </c>
      <c r="M13" s="1447">
        <v>213153</v>
      </c>
      <c r="N13" s="1447">
        <v>222113</v>
      </c>
      <c r="O13" s="620"/>
      <c r="P13" s="627">
        <f t="shared" si="0"/>
        <v>6.8946084277520674</v>
      </c>
      <c r="Q13" s="628">
        <f t="shared" si="1"/>
        <v>7.1412983250891164</v>
      </c>
      <c r="R13" s="628">
        <f t="shared" si="2"/>
        <v>6.6608148801479752</v>
      </c>
      <c r="S13" s="627">
        <f t="shared" si="3"/>
        <v>7.8230354154669506</v>
      </c>
      <c r="T13" s="628">
        <f t="shared" si="4"/>
        <v>8.140065373877615</v>
      </c>
      <c r="U13" s="629">
        <f t="shared" si="5"/>
        <v>7.5228702875669962</v>
      </c>
      <c r="V13" s="628">
        <f t="shared" si="6"/>
        <v>7.0046975500469761</v>
      </c>
      <c r="W13" s="628">
        <f t="shared" si="7"/>
        <v>7.1754542105974455</v>
      </c>
      <c r="X13" s="628">
        <f t="shared" si="8"/>
        <v>6.8487947245284602</v>
      </c>
      <c r="Y13" s="627">
        <f t="shared" si="9"/>
        <v>7.9646082471699007</v>
      </c>
      <c r="Z13" s="628">
        <f t="shared" si="10"/>
        <v>8.1989617487179558</v>
      </c>
      <c r="AA13" s="628">
        <f t="shared" si="11"/>
        <v>7.7519696389070951</v>
      </c>
      <c r="AB13" s="630">
        <f t="shared" si="14"/>
        <v>0.11008912229490875</v>
      </c>
      <c r="AC13" s="631">
        <f t="shared" si="15"/>
        <v>3.4155885508329042E-2</v>
      </c>
      <c r="AD13" s="631">
        <f t="shared" si="16"/>
        <v>0.18797984438048498</v>
      </c>
      <c r="AE13" s="630">
        <f t="shared" si="17"/>
        <v>0.1415728317029501</v>
      </c>
      <c r="AF13" s="631">
        <f t="shared" si="18"/>
        <v>5.8896374840340826E-2</v>
      </c>
      <c r="AG13" s="632">
        <f t="shared" si="19"/>
        <v>0.22909935134009896</v>
      </c>
    </row>
    <row r="14" spans="1:33" ht="15.75" customHeight="1">
      <c r="A14" s="1446" t="s">
        <v>494</v>
      </c>
      <c r="B14" s="3113"/>
      <c r="C14" s="1447">
        <v>8020485</v>
      </c>
      <c r="D14" s="1447">
        <v>4023896</v>
      </c>
      <c r="E14" s="1447">
        <v>3996589</v>
      </c>
      <c r="F14" s="1447">
        <v>8738079</v>
      </c>
      <c r="G14" s="1447">
        <v>4394401</v>
      </c>
      <c r="H14" s="1447">
        <v>4343678</v>
      </c>
      <c r="I14" s="1447">
        <v>351761</v>
      </c>
      <c r="J14" s="1447">
        <v>170538</v>
      </c>
      <c r="K14" s="1447">
        <v>181223</v>
      </c>
      <c r="L14" s="1447">
        <v>387088</v>
      </c>
      <c r="M14" s="1447">
        <v>188226</v>
      </c>
      <c r="N14" s="1447">
        <v>198862</v>
      </c>
      <c r="O14" s="620"/>
      <c r="P14" s="627">
        <f t="shared" si="0"/>
        <v>6.310634637175597</v>
      </c>
      <c r="Q14" s="628">
        <f t="shared" si="1"/>
        <v>6.5067640886806899</v>
      </c>
      <c r="R14" s="628">
        <f t="shared" si="2"/>
        <v>6.1247583578792009</v>
      </c>
      <c r="S14" s="627">
        <f t="shared" si="3"/>
        <v>6.926951423206515</v>
      </c>
      <c r="T14" s="628">
        <f t="shared" si="4"/>
        <v>7.1628867359338617</v>
      </c>
      <c r="U14" s="629">
        <f t="shared" si="5"/>
        <v>6.7035670033997814</v>
      </c>
      <c r="V14" s="628">
        <f t="shared" si="6"/>
        <v>6.3554419310544192</v>
      </c>
      <c r="W14" s="628">
        <f t="shared" si="7"/>
        <v>6.4559553990992447</v>
      </c>
      <c r="X14" s="628">
        <f t="shared" si="8"/>
        <v>6.2636719607332818</v>
      </c>
      <c r="Y14" s="627">
        <f t="shared" si="9"/>
        <v>7.0830349192918867</v>
      </c>
      <c r="Z14" s="628">
        <f t="shared" si="10"/>
        <v>7.2401409978474902</v>
      </c>
      <c r="AA14" s="628">
        <f t="shared" si="11"/>
        <v>6.9404860874075034</v>
      </c>
      <c r="AB14" s="630">
        <f t="shared" si="14"/>
        <v>4.4807293878822207E-2</v>
      </c>
      <c r="AC14" s="631">
        <f t="shared" si="15"/>
        <v>-5.0808689581445243E-2</v>
      </c>
      <c r="AD14" s="631">
        <f t="shared" si="16"/>
        <v>0.13891360285408094</v>
      </c>
      <c r="AE14" s="630">
        <f t="shared" si="17"/>
        <v>0.15608349608537164</v>
      </c>
      <c r="AF14" s="631">
        <f t="shared" si="18"/>
        <v>7.7254261913628497E-2</v>
      </c>
      <c r="AG14" s="632">
        <f t="shared" si="19"/>
        <v>0.23691908400772199</v>
      </c>
    </row>
    <row r="15" spans="1:33" ht="15.75" customHeight="1">
      <c r="A15" s="1446" t="s">
        <v>495</v>
      </c>
      <c r="B15" s="3113"/>
      <c r="C15" s="1447">
        <v>7592374</v>
      </c>
      <c r="D15" s="1447">
        <v>3776904</v>
      </c>
      <c r="E15" s="1447">
        <v>3815470</v>
      </c>
      <c r="F15" s="1447">
        <v>7940132</v>
      </c>
      <c r="G15" s="1447">
        <v>3966900</v>
      </c>
      <c r="H15" s="1447">
        <v>3973232</v>
      </c>
      <c r="I15" s="1447">
        <v>325755</v>
      </c>
      <c r="J15" s="1447">
        <v>157279</v>
      </c>
      <c r="K15" s="1447">
        <v>168476</v>
      </c>
      <c r="L15" s="1447">
        <v>349503</v>
      </c>
      <c r="M15" s="1447">
        <v>168621</v>
      </c>
      <c r="N15" s="1447">
        <v>180882</v>
      </c>
      <c r="O15" s="620"/>
      <c r="P15" s="627">
        <f t="shared" si="0"/>
        <v>5.9737906551525795</v>
      </c>
      <c r="Q15" s="628">
        <f t="shared" si="1"/>
        <v>6.107370397643094</v>
      </c>
      <c r="R15" s="628">
        <f t="shared" si="2"/>
        <v>5.8471941377352925</v>
      </c>
      <c r="S15" s="627">
        <f t="shared" si="3"/>
        <v>6.294393614185406</v>
      </c>
      <c r="T15" s="628">
        <f t="shared" si="4"/>
        <v>6.4660588309478433</v>
      </c>
      <c r="U15" s="629">
        <f t="shared" si="5"/>
        <v>6.131860357064248</v>
      </c>
      <c r="V15" s="628">
        <f t="shared" si="6"/>
        <v>5.885578521355785</v>
      </c>
      <c r="W15" s="628">
        <f t="shared" si="7"/>
        <v>5.9540173405043459</v>
      </c>
      <c r="X15" s="628">
        <f t="shared" si="8"/>
        <v>5.823093080108487</v>
      </c>
      <c r="Y15" s="627">
        <f t="shared" si="9"/>
        <v>6.3952950062964291</v>
      </c>
      <c r="Z15" s="628">
        <f t="shared" si="10"/>
        <v>6.4860317660580451</v>
      </c>
      <c r="AA15" s="628">
        <f t="shared" si="11"/>
        <v>6.3129657977011391</v>
      </c>
      <c r="AB15" s="630">
        <f t="shared" si="14"/>
        <v>-8.821213379679449E-2</v>
      </c>
      <c r="AC15" s="631">
        <f t="shared" si="15"/>
        <v>-0.15335305713874803</v>
      </c>
      <c r="AD15" s="631">
        <f t="shared" si="16"/>
        <v>-2.4101057626805478E-2</v>
      </c>
      <c r="AE15" s="630">
        <f t="shared" si="17"/>
        <v>0.10090139211102311</v>
      </c>
      <c r="AF15" s="631">
        <f t="shared" si="18"/>
        <v>1.9972935110201817E-2</v>
      </c>
      <c r="AG15" s="632">
        <f t="shared" si="19"/>
        <v>0.18110544063689105</v>
      </c>
    </row>
    <row r="16" spans="1:33" ht="15.75" customHeight="1">
      <c r="A16" s="1446" t="s">
        <v>496</v>
      </c>
      <c r="B16" s="3114"/>
      <c r="C16" s="1447">
        <v>8550022</v>
      </c>
      <c r="D16" s="1447">
        <v>4208760</v>
      </c>
      <c r="E16" s="1447">
        <v>4341262</v>
      </c>
      <c r="F16" s="1447">
        <v>7442392</v>
      </c>
      <c r="G16" s="1447">
        <v>3676742</v>
      </c>
      <c r="H16" s="1447">
        <v>3765650</v>
      </c>
      <c r="I16" s="1447">
        <v>367676</v>
      </c>
      <c r="J16" s="1447">
        <v>177522</v>
      </c>
      <c r="K16" s="1447">
        <v>190154</v>
      </c>
      <c r="L16" s="1447">
        <v>321781</v>
      </c>
      <c r="M16" s="1447">
        <v>154711</v>
      </c>
      <c r="N16" s="1447">
        <v>167070</v>
      </c>
      <c r="O16" s="620"/>
      <c r="P16" s="633">
        <f t="shared" si="0"/>
        <v>6.7272820760606589</v>
      </c>
      <c r="Q16" s="634">
        <f t="shared" si="1"/>
        <v>6.8056948852246029</v>
      </c>
      <c r="R16" s="634">
        <f t="shared" si="2"/>
        <v>6.652968498447895</v>
      </c>
      <c r="S16" s="633">
        <f t="shared" si="3"/>
        <v>5.899819383237527</v>
      </c>
      <c r="T16" s="634">
        <f t="shared" si="4"/>
        <v>5.9931004255758484</v>
      </c>
      <c r="U16" s="635">
        <f t="shared" si="5"/>
        <v>5.8115005500758539</v>
      </c>
      <c r="V16" s="634">
        <f t="shared" si="6"/>
        <v>6.6429861964298622</v>
      </c>
      <c r="W16" s="634">
        <f t="shared" si="7"/>
        <v>6.7203445235601222</v>
      </c>
      <c r="X16" s="634">
        <f t="shared" si="8"/>
        <v>6.5723571402155168</v>
      </c>
      <c r="Y16" s="633">
        <f t="shared" si="9"/>
        <v>5.8880307820564388</v>
      </c>
      <c r="Z16" s="634">
        <f t="shared" si="10"/>
        <v>5.9509815536534969</v>
      </c>
      <c r="AA16" s="634">
        <f t="shared" si="11"/>
        <v>5.8309129477887769</v>
      </c>
      <c r="AB16" s="630">
        <f t="shared" si="14"/>
        <v>-8.4295879630796655E-2</v>
      </c>
      <c r="AC16" s="631">
        <f t="shared" si="15"/>
        <v>-8.5350361664480623E-2</v>
      </c>
      <c r="AD16" s="631">
        <f t="shared" si="16"/>
        <v>-8.0611358232378194E-2</v>
      </c>
      <c r="AE16" s="630">
        <f t="shared" si="17"/>
        <v>-1.1788601181088154E-2</v>
      </c>
      <c r="AF16" s="631">
        <f t="shared" si="18"/>
        <v>-4.2118871922351531E-2</v>
      </c>
      <c r="AG16" s="632">
        <f t="shared" si="19"/>
        <v>1.9412397712923024E-2</v>
      </c>
    </row>
    <row r="17" spans="1:33" ht="15.75" customHeight="1">
      <c r="A17" s="2301" t="s">
        <v>497</v>
      </c>
      <c r="B17" s="3115" t="s">
        <v>1272</v>
      </c>
      <c r="C17" s="2302">
        <v>9746926</v>
      </c>
      <c r="D17" s="2303">
        <v>4718369</v>
      </c>
      <c r="E17" s="2303">
        <v>5028557</v>
      </c>
      <c r="F17" s="2303">
        <v>8236274</v>
      </c>
      <c r="G17" s="2303">
        <v>3999342</v>
      </c>
      <c r="H17" s="2303">
        <v>4236932</v>
      </c>
      <c r="I17" s="2303">
        <v>439724</v>
      </c>
      <c r="J17" s="2303">
        <v>210458</v>
      </c>
      <c r="K17" s="2303">
        <v>229266</v>
      </c>
      <c r="L17" s="2303">
        <v>355498</v>
      </c>
      <c r="M17" s="2303">
        <v>169343</v>
      </c>
      <c r="N17" s="2303">
        <v>186155</v>
      </c>
      <c r="O17" s="620"/>
      <c r="P17" s="627">
        <f t="shared" si="0"/>
        <v>7.6690236091193231</v>
      </c>
      <c r="Q17" s="628">
        <f t="shared" si="1"/>
        <v>7.6297483747950299</v>
      </c>
      <c r="R17" s="628">
        <f t="shared" si="2"/>
        <v>7.7062456294159736</v>
      </c>
      <c r="S17" s="627">
        <f t="shared" si="3"/>
        <v>6.5291547382689972</v>
      </c>
      <c r="T17" s="628">
        <f t="shared" si="4"/>
        <v>6.518939387703397</v>
      </c>
      <c r="U17" s="629">
        <f t="shared" si="5"/>
        <v>6.5388266696676505</v>
      </c>
      <c r="V17" s="628">
        <f t="shared" si="6"/>
        <v>7.9447134494471339</v>
      </c>
      <c r="W17" s="628">
        <f t="shared" si="7"/>
        <v>7.9671830406339277</v>
      </c>
      <c r="X17" s="628">
        <f t="shared" si="8"/>
        <v>7.9241984502490119</v>
      </c>
      <c r="Y17" s="627">
        <f t="shared" si="9"/>
        <v>6.5049930448332862</v>
      </c>
      <c r="Z17" s="628">
        <f t="shared" si="10"/>
        <v>6.5138036031073678</v>
      </c>
      <c r="AA17" s="628">
        <f t="shared" si="11"/>
        <v>6.4969988615288186</v>
      </c>
      <c r="AB17" s="624">
        <f t="shared" si="14"/>
        <v>0.27568984032781074</v>
      </c>
      <c r="AC17" s="625">
        <f t="shared" si="15"/>
        <v>0.33743466583889781</v>
      </c>
      <c r="AD17" s="625">
        <f t="shared" si="16"/>
        <v>0.21795282083303835</v>
      </c>
      <c r="AE17" s="624">
        <f t="shared" si="17"/>
        <v>-2.4161693435710951E-2</v>
      </c>
      <c r="AF17" s="625">
        <f t="shared" si="18"/>
        <v>-5.1357845960291471E-3</v>
      </c>
      <c r="AG17" s="626">
        <f t="shared" si="19"/>
        <v>-4.1827808138831912E-2</v>
      </c>
    </row>
    <row r="18" spans="1:33" ht="15.75" customHeight="1">
      <c r="A18" s="686" t="s">
        <v>498</v>
      </c>
      <c r="B18" s="3116"/>
      <c r="C18" s="2299">
        <v>7771581</v>
      </c>
      <c r="D18" s="687">
        <v>3619673</v>
      </c>
      <c r="E18" s="687">
        <v>4151908</v>
      </c>
      <c r="F18" s="687">
        <v>9188550</v>
      </c>
      <c r="G18" s="687">
        <v>4336923</v>
      </c>
      <c r="H18" s="687">
        <v>4851627</v>
      </c>
      <c r="I18" s="687">
        <v>357014</v>
      </c>
      <c r="J18" s="687">
        <v>165346</v>
      </c>
      <c r="K18" s="687">
        <v>191668</v>
      </c>
      <c r="L18" s="687">
        <v>415260</v>
      </c>
      <c r="M18" s="687">
        <v>193473</v>
      </c>
      <c r="N18" s="687">
        <v>221787</v>
      </c>
      <c r="O18" s="620"/>
      <c r="P18" s="627">
        <f t="shared" si="0"/>
        <v>6.1147933378362733</v>
      </c>
      <c r="Q18" s="628">
        <f t="shared" si="1"/>
        <v>5.853123015397788</v>
      </c>
      <c r="R18" s="628">
        <f t="shared" si="2"/>
        <v>6.3627841702375498</v>
      </c>
      <c r="S18" s="627">
        <f t="shared" si="3"/>
        <v>7.2840540237395679</v>
      </c>
      <c r="T18" s="628">
        <f t="shared" si="4"/>
        <v>7.0691974245105271</v>
      </c>
      <c r="U18" s="629">
        <f t="shared" si="5"/>
        <v>7.4874810402620717</v>
      </c>
      <c r="V18" s="628">
        <f t="shared" si="6"/>
        <v>6.4503505095035054</v>
      </c>
      <c r="W18" s="628">
        <f t="shared" si="7"/>
        <v>6.2594049503305049</v>
      </c>
      <c r="X18" s="628">
        <f t="shared" si="8"/>
        <v>6.6246860352705053</v>
      </c>
      <c r="Y18" s="627">
        <f t="shared" si="9"/>
        <v>7.5985333582677566</v>
      </c>
      <c r="Z18" s="628">
        <f t="shared" si="10"/>
        <v>7.4419676308084295</v>
      </c>
      <c r="AA18" s="628">
        <f t="shared" si="11"/>
        <v>7.74059190729173</v>
      </c>
      <c r="AB18" s="636">
        <f t="shared" si="14"/>
        <v>0.33555717166723209</v>
      </c>
      <c r="AC18" s="637">
        <f t="shared" si="15"/>
        <v>0.40628193493271691</v>
      </c>
      <c r="AD18" s="637">
        <f t="shared" si="16"/>
        <v>0.26190186503295543</v>
      </c>
      <c r="AE18" s="636">
        <f t="shared" si="17"/>
        <v>0.31447933452818866</v>
      </c>
      <c r="AF18" s="637">
        <f t="shared" si="18"/>
        <v>0.37277020629790236</v>
      </c>
      <c r="AG18" s="638">
        <f t="shared" si="19"/>
        <v>0.25311086702965824</v>
      </c>
    </row>
    <row r="19" spans="1:33" ht="15.75" customHeight="1">
      <c r="A19" s="688" t="s">
        <v>499</v>
      </c>
      <c r="B19" s="3116"/>
      <c r="C19" s="2300">
        <v>6338716</v>
      </c>
      <c r="D19" s="685">
        <v>2814373</v>
      </c>
      <c r="E19" s="685">
        <v>3524343</v>
      </c>
      <c r="F19" s="685">
        <v>7064625</v>
      </c>
      <c r="G19" s="685">
        <v>3146183</v>
      </c>
      <c r="H19" s="685">
        <v>3918442</v>
      </c>
      <c r="I19" s="685">
        <v>278626</v>
      </c>
      <c r="J19" s="685">
        <v>123317</v>
      </c>
      <c r="K19" s="685">
        <v>155309</v>
      </c>
      <c r="L19" s="685">
        <v>325082</v>
      </c>
      <c r="M19" s="685">
        <v>143495</v>
      </c>
      <c r="N19" s="685">
        <v>181587</v>
      </c>
      <c r="O19" s="620"/>
      <c r="P19" s="621">
        <f t="shared" si="0"/>
        <v>4.987394246709413</v>
      </c>
      <c r="Q19" s="622">
        <f t="shared" si="1"/>
        <v>4.5509280479795056</v>
      </c>
      <c r="R19" s="622">
        <f t="shared" si="2"/>
        <v>5.4010430507823184</v>
      </c>
      <c r="S19" s="621">
        <f t="shared" si="3"/>
        <v>5.6003515415882976</v>
      </c>
      <c r="T19" s="622">
        <f t="shared" si="4"/>
        <v>5.1282876732279554</v>
      </c>
      <c r="U19" s="623">
        <f t="shared" si="5"/>
        <v>6.0473033442939013</v>
      </c>
      <c r="V19" s="622">
        <f t="shared" si="6"/>
        <v>5.0340753053407532</v>
      </c>
      <c r="W19" s="622">
        <f t="shared" si="7"/>
        <v>4.6683381530844832</v>
      </c>
      <c r="X19" s="622">
        <f t="shared" si="8"/>
        <v>5.3679975971566822</v>
      </c>
      <c r="Y19" s="621">
        <f t="shared" si="9"/>
        <v>5.9484333217078422</v>
      </c>
      <c r="Z19" s="622">
        <f t="shared" si="10"/>
        <v>5.5195564506822947</v>
      </c>
      <c r="AA19" s="622">
        <f t="shared" si="11"/>
        <v>6.3375710148447988</v>
      </c>
      <c r="AB19" s="630">
        <f t="shared" si="14"/>
        <v>4.66810586313402E-2</v>
      </c>
      <c r="AC19" s="631">
        <f t="shared" si="15"/>
        <v>0.11741010510497762</v>
      </c>
      <c r="AD19" s="631">
        <f t="shared" si="16"/>
        <v>-3.3045453625636156E-2</v>
      </c>
      <c r="AE19" s="630">
        <f t="shared" si="17"/>
        <v>0.3480817801195446</v>
      </c>
      <c r="AF19" s="631">
        <f t="shared" si="18"/>
        <v>0.3912687774543393</v>
      </c>
      <c r="AG19" s="632">
        <f t="shared" si="19"/>
        <v>0.29026767055089753</v>
      </c>
    </row>
    <row r="20" spans="1:33" ht="15.75" customHeight="1">
      <c r="A20" s="688" t="s">
        <v>500</v>
      </c>
      <c r="B20" s="3116"/>
      <c r="C20" s="2300">
        <v>5009960</v>
      </c>
      <c r="D20" s="685">
        <v>2012729</v>
      </c>
      <c r="E20" s="685">
        <v>2997231</v>
      </c>
      <c r="F20" s="685">
        <v>5403785</v>
      </c>
      <c r="G20" s="685">
        <v>2231780</v>
      </c>
      <c r="H20" s="685">
        <v>3172005</v>
      </c>
      <c r="I20" s="685">
        <v>219115</v>
      </c>
      <c r="J20" s="685">
        <v>87672</v>
      </c>
      <c r="K20" s="685">
        <v>131443</v>
      </c>
      <c r="L20" s="685">
        <v>238434</v>
      </c>
      <c r="M20" s="685">
        <v>98052</v>
      </c>
      <c r="N20" s="685">
        <v>140382</v>
      </c>
      <c r="O20" s="620"/>
      <c r="P20" s="627">
        <f t="shared" si="0"/>
        <v>3.9419096359963586</v>
      </c>
      <c r="Q20" s="628">
        <f t="shared" si="1"/>
        <v>3.2546449454573869</v>
      </c>
      <c r="R20" s="628">
        <f t="shared" si="2"/>
        <v>4.5932457947876637</v>
      </c>
      <c r="S20" s="627">
        <f t="shared" si="3"/>
        <v>4.2837511764830714</v>
      </c>
      <c r="T20" s="628">
        <f t="shared" si="4"/>
        <v>3.6378080560974002</v>
      </c>
      <c r="U20" s="629">
        <f t="shared" si="5"/>
        <v>4.8953324930206898</v>
      </c>
      <c r="V20" s="628">
        <f t="shared" si="6"/>
        <v>3.9588603020886031</v>
      </c>
      <c r="W20" s="628">
        <f t="shared" si="7"/>
        <v>3.318946637991703</v>
      </c>
      <c r="X20" s="628">
        <f t="shared" si="8"/>
        <v>4.5431089515936982</v>
      </c>
      <c r="Y20" s="627">
        <f t="shared" si="9"/>
        <v>4.3629261251871458</v>
      </c>
      <c r="Z20" s="628">
        <f t="shared" si="10"/>
        <v>3.771584717950454</v>
      </c>
      <c r="AA20" s="628">
        <f t="shared" si="11"/>
        <v>4.8994746000866947</v>
      </c>
      <c r="AB20" s="630">
        <f t="shared" si="14"/>
        <v>1.6950666092244493E-2</v>
      </c>
      <c r="AC20" s="631">
        <f t="shared" si="15"/>
        <v>6.4301692534316057E-2</v>
      </c>
      <c r="AD20" s="631">
        <f t="shared" si="16"/>
        <v>-5.0136843193965497E-2</v>
      </c>
      <c r="AE20" s="630">
        <f t="shared" si="17"/>
        <v>7.9174948704074488E-2</v>
      </c>
      <c r="AF20" s="631">
        <f t="shared" si="18"/>
        <v>0.13377666185305381</v>
      </c>
      <c r="AG20" s="632">
        <f t="shared" si="19"/>
        <v>4.1421070660048187E-3</v>
      </c>
    </row>
    <row r="21" spans="1:33" ht="15.75" customHeight="1">
      <c r="A21" s="688" t="s">
        <v>501</v>
      </c>
      <c r="B21" s="3116"/>
      <c r="C21" s="2300">
        <v>3143243</v>
      </c>
      <c r="D21" s="685">
        <v>1065789</v>
      </c>
      <c r="E21" s="685">
        <v>2077454</v>
      </c>
      <c r="F21" s="685">
        <v>3742060</v>
      </c>
      <c r="G21" s="685">
        <v>1324348</v>
      </c>
      <c r="H21" s="685">
        <v>2417712</v>
      </c>
      <c r="I21" s="685">
        <v>133439</v>
      </c>
      <c r="J21" s="685">
        <v>45654</v>
      </c>
      <c r="K21" s="685">
        <v>87785</v>
      </c>
      <c r="L21" s="685">
        <v>164785</v>
      </c>
      <c r="M21" s="685">
        <v>57873</v>
      </c>
      <c r="N21" s="685">
        <v>106912</v>
      </c>
      <c r="O21" s="620"/>
      <c r="P21" s="627">
        <f t="shared" si="0"/>
        <v>2.4731494602707609</v>
      </c>
      <c r="Q21" s="628">
        <f t="shared" si="1"/>
        <v>1.7234137242391214</v>
      </c>
      <c r="R21" s="628">
        <f t="shared" si="2"/>
        <v>3.1836908297574698</v>
      </c>
      <c r="S21" s="627">
        <f t="shared" si="3"/>
        <v>2.9664492439040862</v>
      </c>
      <c r="T21" s="628">
        <f t="shared" si="4"/>
        <v>2.15869118975727</v>
      </c>
      <c r="U21" s="629">
        <f t="shared" si="5"/>
        <v>3.7312375334736352</v>
      </c>
      <c r="V21" s="628">
        <f t="shared" si="6"/>
        <v>2.4109091566090917</v>
      </c>
      <c r="W21" s="628">
        <f t="shared" si="7"/>
        <v>1.7282962611879868</v>
      </c>
      <c r="X21" s="628">
        <f t="shared" si="8"/>
        <v>3.0341427030397421</v>
      </c>
      <c r="Y21" s="627">
        <f t="shared" si="9"/>
        <v>3.015277945003497</v>
      </c>
      <c r="Z21" s="628">
        <f t="shared" si="10"/>
        <v>2.226093525700104</v>
      </c>
      <c r="AA21" s="628">
        <f t="shared" si="11"/>
        <v>3.7313375535643361</v>
      </c>
      <c r="AB21" s="630">
        <f t="shared" si="14"/>
        <v>-6.2240303661669216E-2</v>
      </c>
      <c r="AC21" s="631">
        <f t="shared" si="15"/>
        <v>4.8825369488654236E-3</v>
      </c>
      <c r="AD21" s="631">
        <f t="shared" si="16"/>
        <v>-0.14954812671772766</v>
      </c>
      <c r="AE21" s="630">
        <f t="shared" si="17"/>
        <v>4.8828701099410843E-2</v>
      </c>
      <c r="AF21" s="631">
        <f t="shared" si="18"/>
        <v>6.7402335942833957E-2</v>
      </c>
      <c r="AG21" s="632">
        <f t="shared" si="19"/>
        <v>1.000200907008697E-4</v>
      </c>
    </row>
    <row r="22" spans="1:33" ht="15.75" customHeight="1">
      <c r="A22" s="688" t="s">
        <v>502</v>
      </c>
      <c r="B22" s="3116"/>
      <c r="C22" s="2300">
        <v>1357059</v>
      </c>
      <c r="D22" s="685">
        <v>335642</v>
      </c>
      <c r="E22" s="685">
        <v>1021417</v>
      </c>
      <c r="F22" s="685">
        <v>1810690</v>
      </c>
      <c r="G22" s="685">
        <v>499112</v>
      </c>
      <c r="H22" s="685">
        <v>1311578</v>
      </c>
      <c r="I22" s="685">
        <v>56144</v>
      </c>
      <c r="J22" s="685">
        <v>13896</v>
      </c>
      <c r="K22" s="685">
        <v>42248</v>
      </c>
      <c r="L22" s="685">
        <v>77630</v>
      </c>
      <c r="M22" s="685">
        <v>21512</v>
      </c>
      <c r="N22" s="685">
        <v>56118</v>
      </c>
      <c r="O22" s="620"/>
      <c r="P22" s="627">
        <f t="shared" si="0"/>
        <v>1.0677538241254587</v>
      </c>
      <c r="Q22" s="628">
        <f t="shared" si="1"/>
        <v>0.54274347852254734</v>
      </c>
      <c r="R22" s="628">
        <f t="shared" si="2"/>
        <v>1.5653179017481909</v>
      </c>
      <c r="S22" s="627">
        <f t="shared" si="3"/>
        <v>1.4353911966790189</v>
      </c>
      <c r="T22" s="628">
        <f t="shared" si="4"/>
        <v>0.81355404855984259</v>
      </c>
      <c r="U22" s="629">
        <f t="shared" si="5"/>
        <v>2.024148890222774</v>
      </c>
      <c r="V22" s="628">
        <f t="shared" si="6"/>
        <v>1.0143817301438172</v>
      </c>
      <c r="W22" s="628">
        <f t="shared" si="7"/>
        <v>0.52605258784483877</v>
      </c>
      <c r="X22" s="628">
        <f t="shared" si="8"/>
        <v>1.4602319407418467</v>
      </c>
      <c r="Y22" s="627">
        <f t="shared" si="9"/>
        <v>1.4204935332137114</v>
      </c>
      <c r="Z22" s="628">
        <f t="shared" si="10"/>
        <v>0.82746226953606417</v>
      </c>
      <c r="AA22" s="628">
        <f t="shared" si="11"/>
        <v>1.9585752846352458</v>
      </c>
      <c r="AB22" s="630">
        <f t="shared" si="14"/>
        <v>-5.3372093981641555E-2</v>
      </c>
      <c r="AC22" s="631">
        <f t="shared" si="15"/>
        <v>-1.669089067770857E-2</v>
      </c>
      <c r="AD22" s="631">
        <f t="shared" si="16"/>
        <v>-0.10508596100634415</v>
      </c>
      <c r="AE22" s="630">
        <f t="shared" si="17"/>
        <v>-1.489766346530752E-2</v>
      </c>
      <c r="AF22" s="631">
        <f t="shared" si="18"/>
        <v>1.3908220976221575E-2</v>
      </c>
      <c r="AG22" s="632">
        <f t="shared" si="19"/>
        <v>-6.5573605587528228E-2</v>
      </c>
    </row>
    <row r="23" spans="1:33" ht="15.75" customHeight="1">
      <c r="A23" s="688" t="s">
        <v>503</v>
      </c>
      <c r="B23" s="3116"/>
      <c r="C23" s="2300">
        <v>360667</v>
      </c>
      <c r="D23" s="685">
        <v>63556</v>
      </c>
      <c r="E23" s="685">
        <v>297111</v>
      </c>
      <c r="F23" s="685">
        <v>500308</v>
      </c>
      <c r="G23" s="685">
        <v>93447</v>
      </c>
      <c r="H23" s="685">
        <v>406861</v>
      </c>
      <c r="I23" s="685">
        <v>14840</v>
      </c>
      <c r="J23" s="685">
        <v>2457</v>
      </c>
      <c r="K23" s="685">
        <v>12383</v>
      </c>
      <c r="L23" s="685">
        <v>21314</v>
      </c>
      <c r="M23" s="685">
        <v>4042</v>
      </c>
      <c r="N23" s="685">
        <v>17272</v>
      </c>
      <c r="O23" s="620"/>
      <c r="P23" s="627">
        <f t="shared" si="0"/>
        <v>0.28377805864436012</v>
      </c>
      <c r="Q23" s="628">
        <f t="shared" si="1"/>
        <v>0.10277201458988749</v>
      </c>
      <c r="R23" s="628">
        <f t="shared" si="2"/>
        <v>0.45532154556494231</v>
      </c>
      <c r="S23" s="627">
        <f t="shared" si="3"/>
        <v>0.3966099657191936</v>
      </c>
      <c r="T23" s="628">
        <f t="shared" si="4"/>
        <v>0.15231888869787066</v>
      </c>
      <c r="U23" s="629">
        <f t="shared" si="5"/>
        <v>0.62790565381923757</v>
      </c>
      <c r="V23" s="628">
        <f t="shared" si="6"/>
        <v>0.26812170268121704</v>
      </c>
      <c r="W23" s="628">
        <f t="shared" si="7"/>
        <v>9.3013184249767469E-2</v>
      </c>
      <c r="X23" s="628">
        <f t="shared" si="8"/>
        <v>0.42799782527471802</v>
      </c>
      <c r="Y23" s="627">
        <f t="shared" si="9"/>
        <v>0.39000900640109554</v>
      </c>
      <c r="Z23" s="628">
        <f t="shared" si="10"/>
        <v>0.155476129298288</v>
      </c>
      <c r="AA23" s="628">
        <f t="shared" si="11"/>
        <v>0.60281036951102973</v>
      </c>
      <c r="AB23" s="630">
        <f t="shared" si="14"/>
        <v>-1.5656355963143076E-2</v>
      </c>
      <c r="AC23" s="631">
        <f t="shared" si="15"/>
        <v>-9.7588303401200255E-3</v>
      </c>
      <c r="AD23" s="631">
        <f t="shared" si="16"/>
        <v>-2.7323720290224285E-2</v>
      </c>
      <c r="AE23" s="630">
        <f t="shared" si="17"/>
        <v>-6.6009593180980652E-3</v>
      </c>
      <c r="AF23" s="631">
        <f t="shared" si="18"/>
        <v>3.1572406004173326E-3</v>
      </c>
      <c r="AG23" s="632">
        <f t="shared" si="19"/>
        <v>-2.5095284308207844E-2</v>
      </c>
    </row>
    <row r="24" spans="1:33" ht="15.75" customHeight="1">
      <c r="A24" s="688" t="s">
        <v>504</v>
      </c>
      <c r="B24" s="3116"/>
      <c r="C24" s="2300">
        <v>61854</v>
      </c>
      <c r="D24" s="685">
        <v>8397</v>
      </c>
      <c r="E24" s="685">
        <v>53457</v>
      </c>
      <c r="F24" s="685">
        <v>80340</v>
      </c>
      <c r="G24" s="685">
        <v>9833</v>
      </c>
      <c r="H24" s="685">
        <v>70507</v>
      </c>
      <c r="I24" s="685">
        <v>2607</v>
      </c>
      <c r="J24" s="685">
        <v>339</v>
      </c>
      <c r="K24" s="685">
        <v>2268</v>
      </c>
      <c r="L24" s="685">
        <v>3396</v>
      </c>
      <c r="M24" s="685">
        <v>393</v>
      </c>
      <c r="N24" s="685">
        <v>3003</v>
      </c>
      <c r="O24" s="620"/>
      <c r="P24" s="633">
        <f t="shared" si="0"/>
        <v>4.8667629806409381E-2</v>
      </c>
      <c r="Q24" s="634">
        <f t="shared" si="1"/>
        <v>1.3578208296797869E-2</v>
      </c>
      <c r="R24" s="634">
        <f t="shared" si="2"/>
        <v>8.1922661433824803E-2</v>
      </c>
      <c r="S24" s="633">
        <f t="shared" si="3"/>
        <v>6.3688057448371818E-2</v>
      </c>
      <c r="T24" s="634">
        <f t="shared" si="4"/>
        <v>1.6027819326101023E-2</v>
      </c>
      <c r="U24" s="635">
        <f t="shared" si="5"/>
        <v>0.10881294578205578</v>
      </c>
      <c r="V24" s="634">
        <f t="shared" si="6"/>
        <v>4.7101972971019729E-2</v>
      </c>
      <c r="W24" s="634">
        <f t="shared" si="7"/>
        <v>1.2833320903814069E-2</v>
      </c>
      <c r="X24" s="634">
        <f t="shared" si="8"/>
        <v>7.8389652565861306E-2</v>
      </c>
      <c r="Y24" s="633">
        <f t="shared" si="9"/>
        <v>6.2140873873422188E-2</v>
      </c>
      <c r="Z24" s="634">
        <f t="shared" si="10"/>
        <v>1.5116803269229881E-2</v>
      </c>
      <c r="AA24" s="634">
        <f t="shared" si="11"/>
        <v>0.10480775472681927</v>
      </c>
      <c r="AB24" s="636">
        <f t="shared" si="14"/>
        <v>-1.5656568353896519E-3</v>
      </c>
      <c r="AC24" s="637">
        <f t="shared" si="15"/>
        <v>-7.4488739298379965E-4</v>
      </c>
      <c r="AD24" s="637">
        <f t="shared" si="16"/>
        <v>-3.5330088679634969E-3</v>
      </c>
      <c r="AE24" s="636">
        <f t="shared" si="17"/>
        <v>-1.5471835749496302E-3</v>
      </c>
      <c r="AF24" s="637">
        <f t="shared" si="18"/>
        <v>-9.1101605687114208E-4</v>
      </c>
      <c r="AG24" s="638">
        <f t="shared" si="19"/>
        <v>-4.0051910552365011E-3</v>
      </c>
    </row>
    <row r="25" spans="1:33" ht="15.75" customHeight="1">
      <c r="A25" s="3117" t="s">
        <v>505</v>
      </c>
      <c r="B25" s="3118"/>
      <c r="C25" s="2305">
        <f>SUM(C4:C24)</f>
        <v>127094745</v>
      </c>
      <c r="D25" s="2305">
        <f t="shared" ref="D25:N25" si="20">SUM(D4:D24)</f>
        <v>61841738</v>
      </c>
      <c r="E25" s="2305">
        <f t="shared" si="20"/>
        <v>65253007</v>
      </c>
      <c r="F25" s="2305">
        <f t="shared" si="20"/>
        <v>126146099</v>
      </c>
      <c r="G25" s="2305">
        <f t="shared" si="20"/>
        <v>61349581</v>
      </c>
      <c r="H25" s="2305">
        <f t="shared" si="20"/>
        <v>64796518</v>
      </c>
      <c r="I25" s="2305">
        <f t="shared" si="20"/>
        <v>5534800</v>
      </c>
      <c r="J25" s="2305">
        <f t="shared" si="20"/>
        <v>2641561</v>
      </c>
      <c r="K25" s="2305">
        <f t="shared" si="20"/>
        <v>2893239</v>
      </c>
      <c r="L25" s="2305">
        <f t="shared" si="20"/>
        <v>5465002</v>
      </c>
      <c r="M25" s="2305">
        <f t="shared" si="20"/>
        <v>2599756</v>
      </c>
      <c r="N25" s="2305">
        <f t="shared" si="20"/>
        <v>2865246</v>
      </c>
      <c r="O25" s="620"/>
      <c r="P25" s="639">
        <f t="shared" si="0"/>
        <v>100</v>
      </c>
      <c r="Q25" s="640">
        <f t="shared" si="1"/>
        <v>100</v>
      </c>
      <c r="R25" s="640">
        <f t="shared" si="2"/>
        <v>100</v>
      </c>
      <c r="S25" s="639">
        <f t="shared" si="3"/>
        <v>100</v>
      </c>
      <c r="T25" s="640">
        <f t="shared" si="4"/>
        <v>100</v>
      </c>
      <c r="U25" s="641">
        <f t="shared" si="5"/>
        <v>100</v>
      </c>
      <c r="V25" s="640">
        <f t="shared" si="6"/>
        <v>100</v>
      </c>
      <c r="W25" s="640">
        <f t="shared" si="7"/>
        <v>100</v>
      </c>
      <c r="X25" s="640">
        <f t="shared" si="8"/>
        <v>100</v>
      </c>
      <c r="Y25" s="639">
        <f t="shared" si="9"/>
        <v>100</v>
      </c>
      <c r="Z25" s="640">
        <f t="shared" si="10"/>
        <v>100</v>
      </c>
      <c r="AA25" s="641">
        <f t="shared" si="11"/>
        <v>100</v>
      </c>
      <c r="AB25" s="2340" t="s">
        <v>333</v>
      </c>
      <c r="AC25" s="2341" t="s">
        <v>333</v>
      </c>
      <c r="AD25" s="2341" t="s">
        <v>333</v>
      </c>
      <c r="AE25" s="2341" t="s">
        <v>333</v>
      </c>
      <c r="AF25" s="2341" t="s">
        <v>333</v>
      </c>
      <c r="AG25" s="2342" t="s">
        <v>333</v>
      </c>
    </row>
    <row r="26" spans="1:33" ht="15.75" customHeight="1">
      <c r="A26" s="2306" t="s">
        <v>1278</v>
      </c>
      <c r="B26" s="2306"/>
      <c r="C26" s="530"/>
      <c r="D26" s="530"/>
      <c r="E26" s="530"/>
      <c r="F26" s="530"/>
      <c r="G26" s="530"/>
      <c r="H26" s="530"/>
      <c r="I26" s="530"/>
      <c r="J26" s="530"/>
      <c r="K26" s="530"/>
      <c r="L26" s="530"/>
      <c r="M26" s="530"/>
      <c r="N26" s="530"/>
      <c r="O26" s="620"/>
      <c r="P26" s="620"/>
      <c r="Q26" s="620"/>
      <c r="R26" s="620"/>
      <c r="S26" s="620"/>
      <c r="T26" s="620"/>
      <c r="U26" s="620"/>
      <c r="V26" s="620"/>
      <c r="W26" s="620"/>
      <c r="X26" s="620"/>
      <c r="Y26" s="620"/>
      <c r="Z26" s="620"/>
      <c r="AA26" s="620"/>
      <c r="AB26" s="620"/>
      <c r="AC26" s="620"/>
      <c r="AD26" s="620"/>
      <c r="AE26" s="620" t="s">
        <v>1034</v>
      </c>
      <c r="AF26" s="620"/>
      <c r="AG26" s="620"/>
    </row>
    <row r="27" spans="1:33" ht="15.75" customHeight="1"/>
    <row r="28" spans="1:33" ht="15.75" customHeight="1">
      <c r="A28" s="1454" t="s">
        <v>913</v>
      </c>
      <c r="B28" s="682" t="s">
        <v>1270</v>
      </c>
      <c r="C28" s="1457">
        <f t="shared" ref="C28:N28" si="21">SUM(C4:C6)</f>
        <v>15950642</v>
      </c>
      <c r="D28" s="2269">
        <f t="shared" si="21"/>
        <v>8167103</v>
      </c>
      <c r="E28" s="1449">
        <f t="shared" si="21"/>
        <v>7783539</v>
      </c>
      <c r="F28" s="1448">
        <f t="shared" si="21"/>
        <v>15031602</v>
      </c>
      <c r="G28" s="2269">
        <f t="shared" si="21"/>
        <v>7700036</v>
      </c>
      <c r="H28" s="1448">
        <f t="shared" si="21"/>
        <v>7331566</v>
      </c>
      <c r="I28" s="1457">
        <f t="shared" si="21"/>
        <v>710647</v>
      </c>
      <c r="J28" s="2269">
        <f t="shared" si="21"/>
        <v>363680</v>
      </c>
      <c r="K28" s="1449">
        <f t="shared" si="21"/>
        <v>346967</v>
      </c>
      <c r="L28" s="1448">
        <f t="shared" si="21"/>
        <v>666511</v>
      </c>
      <c r="M28" s="2269">
        <f t="shared" si="21"/>
        <v>341518</v>
      </c>
      <c r="N28" s="1449">
        <f t="shared" si="21"/>
        <v>324993</v>
      </c>
      <c r="P28" s="621">
        <f t="shared" ref="P28" si="22">C28/C$25*100</f>
        <v>12.550197885837058</v>
      </c>
      <c r="Q28" s="622">
        <f t="shared" ref="Q28" si="23">D28/D$25*100</f>
        <v>13.206457748648656</v>
      </c>
      <c r="R28" s="622">
        <f t="shared" ref="R28" si="24">E28/E$25*100</f>
        <v>11.928245697550766</v>
      </c>
      <c r="S28" s="621">
        <f t="shared" ref="S28" si="25">F28/F$25*100</f>
        <v>11.916026035811065</v>
      </c>
      <c r="T28" s="622">
        <f t="shared" ref="T28" si="26">G28/G$25*100</f>
        <v>12.551081644714085</v>
      </c>
      <c r="U28" s="623">
        <f t="shared" ref="U28" si="27">H28/H$25*100</f>
        <v>11.31475305509472</v>
      </c>
      <c r="V28" s="622">
        <f t="shared" ref="V28" si="28">I28/I$25*100</f>
        <v>12.839614800896149</v>
      </c>
      <c r="W28" s="622">
        <f t="shared" ref="W28" si="29">J28/J$25*100</f>
        <v>13.767616950734812</v>
      </c>
      <c r="X28" s="622">
        <f t="shared" ref="X28" si="30">K28/K$25*100</f>
        <v>11.992337999038448</v>
      </c>
      <c r="Y28" s="621">
        <f t="shared" ref="Y28" si="31">L28/L$25*100</f>
        <v>12.19598821738766</v>
      </c>
      <c r="Z28" s="622">
        <f t="shared" ref="Z28" si="32">M28/M$25*100</f>
        <v>13.136540506109034</v>
      </c>
      <c r="AA28" s="622">
        <f t="shared" ref="AA28" si="33">N28/N$25*100</f>
        <v>11.342586291020037</v>
      </c>
      <c r="AB28" s="624">
        <f t="shared" ref="AB28" si="34">V28-P28</f>
        <v>0.28941691505909084</v>
      </c>
      <c r="AC28" s="625">
        <f t="shared" ref="AC28" si="35">W28-Q28</f>
        <v>0.56115920208615577</v>
      </c>
      <c r="AD28" s="625">
        <f t="shared" ref="AD28" si="36">X28-R28</f>
        <v>6.4092301487681524E-2</v>
      </c>
      <c r="AE28" s="624">
        <f t="shared" ref="AE28" si="37">Y28-S28</f>
        <v>0.27996218157659492</v>
      </c>
      <c r="AF28" s="625">
        <f t="shared" ref="AF28" si="38">Z28-T28</f>
        <v>0.58545886139494918</v>
      </c>
      <c r="AG28" s="626">
        <f t="shared" ref="AG28" si="39">AA28-U28</f>
        <v>2.7833235925317723E-2</v>
      </c>
    </row>
    <row r="29" spans="1:33" ht="15.75" customHeight="1">
      <c r="A29" s="1455" t="s">
        <v>914</v>
      </c>
      <c r="B29" s="684" t="s">
        <v>1271</v>
      </c>
      <c r="C29" s="1458">
        <f t="shared" ref="C29:N29" si="40">SUM(C7:C16)</f>
        <v>77354097</v>
      </c>
      <c r="D29" s="2270">
        <f t="shared" si="40"/>
        <v>39036107</v>
      </c>
      <c r="E29" s="1451">
        <f t="shared" si="40"/>
        <v>38317990</v>
      </c>
      <c r="F29" s="1450">
        <f t="shared" si="40"/>
        <v>75087865</v>
      </c>
      <c r="G29" s="2270">
        <f t="shared" si="40"/>
        <v>38008577</v>
      </c>
      <c r="H29" s="1450">
        <f t="shared" si="40"/>
        <v>37079288</v>
      </c>
      <c r="I29" s="1458">
        <f t="shared" si="40"/>
        <v>3322644</v>
      </c>
      <c r="J29" s="2270">
        <f t="shared" si="40"/>
        <v>1628742</v>
      </c>
      <c r="K29" s="1451">
        <f t="shared" si="40"/>
        <v>1693902</v>
      </c>
      <c r="L29" s="1450">
        <f t="shared" si="40"/>
        <v>3197092</v>
      </c>
      <c r="M29" s="2270">
        <f t="shared" si="40"/>
        <v>1570055</v>
      </c>
      <c r="N29" s="1451">
        <f t="shared" si="40"/>
        <v>1627037</v>
      </c>
      <c r="P29" s="627">
        <f t="shared" ref="P29:P35" si="41">C29/C$25*100</f>
        <v>60.863332311654581</v>
      </c>
      <c r="Q29" s="628">
        <f t="shared" ref="Q29:Q35" si="42">D29/D$25*100</f>
        <v>63.122590442073282</v>
      </c>
      <c r="R29" s="628">
        <f t="shared" ref="R29:R35" si="43">E29/E$25*100</f>
        <v>58.722182718721307</v>
      </c>
      <c r="S29" s="627">
        <f t="shared" ref="S29:S35" si="44">F29/F$25*100</f>
        <v>59.524524020358328</v>
      </c>
      <c r="T29" s="628">
        <f t="shared" ref="T29:T35" si="45">G29/G$25*100</f>
        <v>61.954093867405547</v>
      </c>
      <c r="U29" s="629">
        <f t="shared" ref="U29:U35" si="46">H29/H$25*100</f>
        <v>57.224198374363269</v>
      </c>
      <c r="V29" s="628">
        <f t="shared" ref="V29:V35" si="47">I29/I$25*100</f>
        <v>60.031871070318708</v>
      </c>
      <c r="W29" s="628">
        <f t="shared" ref="W29:W35" si="48">J29/J$25*100</f>
        <v>61.658314913038161</v>
      </c>
      <c r="X29" s="628">
        <f t="shared" ref="X29:X35" si="49">K29/K$25*100</f>
        <v>58.546908845069488</v>
      </c>
      <c r="Y29" s="627">
        <f t="shared" ref="Y29:Y35" si="50">L29/L$25*100</f>
        <v>58.501204574124586</v>
      </c>
      <c r="Z29" s="628">
        <f t="shared" ref="Z29:Z35" si="51">M29/M$25*100</f>
        <v>60.392398363538732</v>
      </c>
      <c r="AA29" s="628">
        <f t="shared" ref="AA29:AA35" si="52">N29/N$25*100</f>
        <v>56.785246362790488</v>
      </c>
      <c r="AB29" s="630">
        <f t="shared" ref="AB29:AB35" si="53">V29-P29</f>
        <v>-0.83146124133587307</v>
      </c>
      <c r="AC29" s="631">
        <f t="shared" ref="AC29:AC35" si="54">W29-Q29</f>
        <v>-1.4642755290351204</v>
      </c>
      <c r="AD29" s="631">
        <f t="shared" ref="AD29:AD35" si="55">X29-R29</f>
        <v>-0.17527387365181823</v>
      </c>
      <c r="AE29" s="630">
        <f t="shared" ref="AE29:AE35" si="56">Y29-S29</f>
        <v>-1.0233194462337423</v>
      </c>
      <c r="AF29" s="631">
        <f t="shared" ref="AF29:AF35" si="57">Z29-T29</f>
        <v>-1.5616955038668152</v>
      </c>
      <c r="AG29" s="632">
        <f t="shared" ref="AG29:AG35" si="58">AA29-U29</f>
        <v>-0.43895201157278052</v>
      </c>
    </row>
    <row r="30" spans="1:33" ht="15.75" customHeight="1">
      <c r="A30" s="1455" t="s">
        <v>915</v>
      </c>
      <c r="B30" s="684" t="s">
        <v>1272</v>
      </c>
      <c r="C30" s="1458">
        <f t="shared" ref="C30:N30" si="59">SUM(C17:C24)</f>
        <v>33790006</v>
      </c>
      <c r="D30" s="2270">
        <f t="shared" si="59"/>
        <v>14638528</v>
      </c>
      <c r="E30" s="1451">
        <f t="shared" si="59"/>
        <v>19151478</v>
      </c>
      <c r="F30" s="1450">
        <f t="shared" si="59"/>
        <v>36026632</v>
      </c>
      <c r="G30" s="2270">
        <f t="shared" si="59"/>
        <v>15640968</v>
      </c>
      <c r="H30" s="1450">
        <f t="shared" si="59"/>
        <v>20385664</v>
      </c>
      <c r="I30" s="1458">
        <f t="shared" si="59"/>
        <v>1501509</v>
      </c>
      <c r="J30" s="2270">
        <f t="shared" si="59"/>
        <v>649139</v>
      </c>
      <c r="K30" s="1451">
        <f t="shared" si="59"/>
        <v>852370</v>
      </c>
      <c r="L30" s="1450">
        <f t="shared" si="59"/>
        <v>1601399</v>
      </c>
      <c r="M30" s="2270">
        <f t="shared" si="59"/>
        <v>688183</v>
      </c>
      <c r="N30" s="1451">
        <f t="shared" si="59"/>
        <v>913216</v>
      </c>
      <c r="P30" s="627">
        <f t="shared" si="41"/>
        <v>26.586469802508354</v>
      </c>
      <c r="Q30" s="628">
        <f t="shared" si="42"/>
        <v>23.670951809278066</v>
      </c>
      <c r="R30" s="628">
        <f t="shared" si="43"/>
        <v>29.349571583727936</v>
      </c>
      <c r="S30" s="627">
        <f t="shared" si="44"/>
        <v>28.559449943830607</v>
      </c>
      <c r="T30" s="628">
        <f t="shared" si="45"/>
        <v>25.494824487880365</v>
      </c>
      <c r="U30" s="629">
        <f t="shared" si="46"/>
        <v>31.461048570542015</v>
      </c>
      <c r="V30" s="628">
        <f t="shared" si="47"/>
        <v>27.128514128785142</v>
      </c>
      <c r="W30" s="628">
        <f t="shared" si="48"/>
        <v>24.574068136227027</v>
      </c>
      <c r="X30" s="628">
        <f t="shared" si="49"/>
        <v>29.460753155892068</v>
      </c>
      <c r="Y30" s="627">
        <f t="shared" si="50"/>
        <v>29.302807208487756</v>
      </c>
      <c r="Z30" s="628">
        <f t="shared" si="51"/>
        <v>26.471061130352229</v>
      </c>
      <c r="AA30" s="628">
        <f t="shared" si="52"/>
        <v>31.872167346189471</v>
      </c>
      <c r="AB30" s="630">
        <f t="shared" si="53"/>
        <v>0.54204432627678756</v>
      </c>
      <c r="AC30" s="631">
        <f t="shared" si="54"/>
        <v>0.90311632694896105</v>
      </c>
      <c r="AD30" s="631">
        <f t="shared" si="55"/>
        <v>0.11118157216413138</v>
      </c>
      <c r="AE30" s="630">
        <f t="shared" si="56"/>
        <v>0.74335726465714913</v>
      </c>
      <c r="AF30" s="631">
        <f t="shared" si="57"/>
        <v>0.97623664247186426</v>
      </c>
      <c r="AG30" s="632">
        <f t="shared" si="58"/>
        <v>0.41111877564745569</v>
      </c>
    </row>
    <row r="31" spans="1:33" ht="15.75" customHeight="1">
      <c r="A31" s="1454" t="s">
        <v>917</v>
      </c>
      <c r="B31" s="682" t="s">
        <v>768</v>
      </c>
      <c r="C31" s="1457">
        <f t="shared" ref="C31:N31" si="60">SUM(C17:C18)</f>
        <v>17518507</v>
      </c>
      <c r="D31" s="2269">
        <f t="shared" si="60"/>
        <v>8338042</v>
      </c>
      <c r="E31" s="1449">
        <f t="shared" si="60"/>
        <v>9180465</v>
      </c>
      <c r="F31" s="1448">
        <f t="shared" si="60"/>
        <v>17424824</v>
      </c>
      <c r="G31" s="2269">
        <f t="shared" si="60"/>
        <v>8336265</v>
      </c>
      <c r="H31" s="1448">
        <f t="shared" si="60"/>
        <v>9088559</v>
      </c>
      <c r="I31" s="1457">
        <f t="shared" si="60"/>
        <v>796738</v>
      </c>
      <c r="J31" s="2269">
        <f t="shared" si="60"/>
        <v>375804</v>
      </c>
      <c r="K31" s="1449">
        <f t="shared" si="60"/>
        <v>420934</v>
      </c>
      <c r="L31" s="1448">
        <f t="shared" si="60"/>
        <v>770758</v>
      </c>
      <c r="M31" s="2269">
        <f t="shared" si="60"/>
        <v>362816</v>
      </c>
      <c r="N31" s="1449">
        <f t="shared" si="60"/>
        <v>407942</v>
      </c>
      <c r="P31" s="621">
        <f t="shared" si="41"/>
        <v>13.783816946955596</v>
      </c>
      <c r="Q31" s="622">
        <f t="shared" si="42"/>
        <v>13.48287139019282</v>
      </c>
      <c r="R31" s="622">
        <f t="shared" si="43"/>
        <v>14.069029799653524</v>
      </c>
      <c r="S31" s="621">
        <f t="shared" si="44"/>
        <v>13.813208762008566</v>
      </c>
      <c r="T31" s="622">
        <f t="shared" si="45"/>
        <v>13.588136812213925</v>
      </c>
      <c r="U31" s="623">
        <f t="shared" si="46"/>
        <v>14.026307709929723</v>
      </c>
      <c r="V31" s="622">
        <f t="shared" si="47"/>
        <v>14.39506395895064</v>
      </c>
      <c r="W31" s="622">
        <f t="shared" si="48"/>
        <v>14.226587990964434</v>
      </c>
      <c r="X31" s="622">
        <f t="shared" si="49"/>
        <v>14.548884485519517</v>
      </c>
      <c r="Y31" s="621">
        <f t="shared" si="50"/>
        <v>14.103526403101041</v>
      </c>
      <c r="Z31" s="622">
        <f t="shared" si="51"/>
        <v>13.955771233915797</v>
      </c>
      <c r="AA31" s="622">
        <f t="shared" si="52"/>
        <v>14.237590768820549</v>
      </c>
      <c r="AB31" s="624">
        <f t="shared" si="53"/>
        <v>0.61124701199504372</v>
      </c>
      <c r="AC31" s="625">
        <f t="shared" si="54"/>
        <v>0.74371660077161472</v>
      </c>
      <c r="AD31" s="625">
        <f t="shared" si="55"/>
        <v>0.47985468586599289</v>
      </c>
      <c r="AE31" s="624">
        <f t="shared" si="56"/>
        <v>0.29031764109247504</v>
      </c>
      <c r="AF31" s="625">
        <f t="shared" si="57"/>
        <v>0.36763442170187233</v>
      </c>
      <c r="AG31" s="626">
        <f t="shared" si="58"/>
        <v>0.21128305889082633</v>
      </c>
    </row>
    <row r="32" spans="1:33" ht="15.75" customHeight="1">
      <c r="A32" s="1456" t="s">
        <v>918</v>
      </c>
      <c r="B32" s="686" t="s">
        <v>769</v>
      </c>
      <c r="C32" s="1459">
        <f t="shared" ref="C32:N32" si="61">SUM(C19:C24)</f>
        <v>16271499</v>
      </c>
      <c r="D32" s="2271">
        <f t="shared" si="61"/>
        <v>6300486</v>
      </c>
      <c r="E32" s="1453">
        <f t="shared" si="61"/>
        <v>9971013</v>
      </c>
      <c r="F32" s="1452">
        <f t="shared" si="61"/>
        <v>18601808</v>
      </c>
      <c r="G32" s="2271">
        <f t="shared" si="61"/>
        <v>7304703</v>
      </c>
      <c r="H32" s="1452">
        <f t="shared" si="61"/>
        <v>11297105</v>
      </c>
      <c r="I32" s="1459">
        <f t="shared" si="61"/>
        <v>704771</v>
      </c>
      <c r="J32" s="2271">
        <f t="shared" si="61"/>
        <v>273335</v>
      </c>
      <c r="K32" s="1453">
        <f t="shared" si="61"/>
        <v>431436</v>
      </c>
      <c r="L32" s="1452">
        <f t="shared" si="61"/>
        <v>830641</v>
      </c>
      <c r="M32" s="2271">
        <f t="shared" si="61"/>
        <v>325367</v>
      </c>
      <c r="N32" s="1453">
        <f t="shared" si="61"/>
        <v>505274</v>
      </c>
      <c r="P32" s="633">
        <f t="shared" si="41"/>
        <v>12.802652855552759</v>
      </c>
      <c r="Q32" s="634">
        <f t="shared" si="42"/>
        <v>10.188080419085246</v>
      </c>
      <c r="R32" s="634">
        <f t="shared" si="43"/>
        <v>15.280541784074412</v>
      </c>
      <c r="S32" s="633">
        <f t="shared" si="44"/>
        <v>14.74624118182204</v>
      </c>
      <c r="T32" s="634">
        <f t="shared" si="45"/>
        <v>11.90668767566644</v>
      </c>
      <c r="U32" s="635">
        <f t="shared" si="46"/>
        <v>17.434740860612294</v>
      </c>
      <c r="V32" s="634">
        <f t="shared" si="47"/>
        <v>12.733450169834502</v>
      </c>
      <c r="W32" s="634">
        <f t="shared" si="48"/>
        <v>10.347480145262592</v>
      </c>
      <c r="X32" s="634">
        <f t="shared" si="49"/>
        <v>14.911868670372547</v>
      </c>
      <c r="Y32" s="633">
        <f t="shared" si="50"/>
        <v>15.199280805386714</v>
      </c>
      <c r="Z32" s="634">
        <f t="shared" si="51"/>
        <v>12.515289896436435</v>
      </c>
      <c r="AA32" s="634">
        <f t="shared" si="52"/>
        <v>17.634576577368925</v>
      </c>
      <c r="AB32" s="636">
        <f t="shared" si="53"/>
        <v>-6.9202685718257939E-2</v>
      </c>
      <c r="AC32" s="637">
        <f t="shared" si="54"/>
        <v>0.15939972617734632</v>
      </c>
      <c r="AD32" s="637">
        <f t="shared" si="55"/>
        <v>-0.36867311370186506</v>
      </c>
      <c r="AE32" s="636">
        <f t="shared" si="56"/>
        <v>0.45303962356467409</v>
      </c>
      <c r="AF32" s="637">
        <f t="shared" si="57"/>
        <v>0.60860222076999548</v>
      </c>
      <c r="AG32" s="638">
        <f t="shared" si="58"/>
        <v>0.19983571675663114</v>
      </c>
    </row>
    <row r="33" spans="1:33" ht="15.75" customHeight="1">
      <c r="A33" s="1455" t="s">
        <v>1189</v>
      </c>
      <c r="B33" s="684" t="s">
        <v>1275</v>
      </c>
      <c r="C33" s="1458">
        <f t="shared" ref="C33:N33" si="62">SUM(C7:C12)</f>
        <v>44428531</v>
      </c>
      <c r="D33" s="2270">
        <f t="shared" si="62"/>
        <v>22610244</v>
      </c>
      <c r="E33" s="1451">
        <f t="shared" si="62"/>
        <v>21818287</v>
      </c>
      <c r="F33" s="1450">
        <f t="shared" si="62"/>
        <v>41098808</v>
      </c>
      <c r="G33" s="2270">
        <f t="shared" si="62"/>
        <v>20976638</v>
      </c>
      <c r="H33" s="1450">
        <f t="shared" si="62"/>
        <v>20122170</v>
      </c>
      <c r="I33" s="1458">
        <f t="shared" si="62"/>
        <v>1889756</v>
      </c>
      <c r="J33" s="2270">
        <f t="shared" si="62"/>
        <v>933859</v>
      </c>
      <c r="K33" s="1451">
        <f t="shared" si="62"/>
        <v>955897</v>
      </c>
      <c r="L33" s="1450">
        <f t="shared" si="62"/>
        <v>1703454</v>
      </c>
      <c r="M33" s="2270">
        <f t="shared" si="62"/>
        <v>845344</v>
      </c>
      <c r="N33" s="1451">
        <f t="shared" si="62"/>
        <v>858110</v>
      </c>
      <c r="P33" s="627">
        <f t="shared" ref="P33:P34" si="63">C33/C$25*100</f>
        <v>34.957016515513686</v>
      </c>
      <c r="Q33" s="628">
        <f t="shared" ref="Q33:Q34" si="64">D33/D$25*100</f>
        <v>36.561462745435776</v>
      </c>
      <c r="R33" s="628">
        <f t="shared" ref="R33:R34" si="65">E33/E$25*100</f>
        <v>33.43644684451094</v>
      </c>
      <c r="S33" s="627">
        <f t="shared" ref="S33:S34" si="66">F33/F$25*100</f>
        <v>32.580324184261933</v>
      </c>
      <c r="T33" s="628">
        <f t="shared" ref="T33:T34" si="67">G33/G$25*100</f>
        <v>34.191982501070385</v>
      </c>
      <c r="U33" s="629">
        <f t="shared" ref="U33:U34" si="68">H33/H$25*100</f>
        <v>31.054400176256387</v>
      </c>
      <c r="V33" s="628">
        <f t="shared" ref="V33:V34" si="69">I33/I$25*100</f>
        <v>34.143166871431667</v>
      </c>
      <c r="W33" s="628">
        <f t="shared" ref="W33:W34" si="70">J33/J$25*100</f>
        <v>35.352543439276999</v>
      </c>
      <c r="X33" s="628">
        <f t="shared" ref="X33:X34" si="71">K33/K$25*100</f>
        <v>33.038991939483743</v>
      </c>
      <c r="Y33" s="627">
        <f t="shared" ref="Y33:Y34" si="72">L33/L$25*100</f>
        <v>31.170235619309928</v>
      </c>
      <c r="Z33" s="628">
        <f t="shared" ref="Z33:Z34" si="73">M33/M$25*100</f>
        <v>32.516282297261746</v>
      </c>
      <c r="AA33" s="628">
        <f t="shared" ref="AA33:AA34" si="74">N33/N$25*100</f>
        <v>29.948911890985976</v>
      </c>
      <c r="AB33" s="630">
        <f t="shared" ref="AB33:AB34" si="75">V33-P33</f>
        <v>-0.8138496440820191</v>
      </c>
      <c r="AC33" s="631">
        <f t="shared" ref="AC33:AC34" si="76">W33-Q33</f>
        <v>-1.2089193061587764</v>
      </c>
      <c r="AD33" s="631">
        <f t="shared" ref="AD33:AD34" si="77">X33-R33</f>
        <v>-0.39745490502719605</v>
      </c>
      <c r="AE33" s="630">
        <f t="shared" ref="AE33:AE34" si="78">Y33-S33</f>
        <v>-1.4100885649520052</v>
      </c>
      <c r="AF33" s="631">
        <f t="shared" ref="AF33:AF34" si="79">Z33-T33</f>
        <v>-1.6757002038086384</v>
      </c>
      <c r="AG33" s="632">
        <f t="shared" ref="AG33:AG34" si="80">AA33-U33</f>
        <v>-1.1054882852704111</v>
      </c>
    </row>
    <row r="34" spans="1:33" ht="15.75" customHeight="1">
      <c r="A34" s="1456" t="s">
        <v>1190</v>
      </c>
      <c r="B34" s="686" t="s">
        <v>1276</v>
      </c>
      <c r="C34" s="1459">
        <f t="shared" ref="C34:N34" si="81">SUM(C13:C16)</f>
        <v>32925566</v>
      </c>
      <c r="D34" s="2271">
        <f t="shared" si="81"/>
        <v>16425863</v>
      </c>
      <c r="E34" s="1453">
        <f t="shared" si="81"/>
        <v>16499703</v>
      </c>
      <c r="F34" s="1452">
        <f t="shared" si="81"/>
        <v>33989057</v>
      </c>
      <c r="G34" s="2271">
        <f t="shared" si="81"/>
        <v>17031939</v>
      </c>
      <c r="H34" s="1452">
        <f t="shared" si="81"/>
        <v>16957118</v>
      </c>
      <c r="I34" s="1459">
        <f t="shared" si="81"/>
        <v>1432888</v>
      </c>
      <c r="J34" s="2271">
        <f t="shared" si="81"/>
        <v>694883</v>
      </c>
      <c r="K34" s="1453">
        <f t="shared" si="81"/>
        <v>738005</v>
      </c>
      <c r="L34" s="1452">
        <f t="shared" si="81"/>
        <v>1493638</v>
      </c>
      <c r="M34" s="2271">
        <f t="shared" si="81"/>
        <v>724711</v>
      </c>
      <c r="N34" s="1453">
        <f t="shared" si="81"/>
        <v>768927</v>
      </c>
      <c r="P34" s="627">
        <f t="shared" si="63"/>
        <v>25.906315796140905</v>
      </c>
      <c r="Q34" s="628">
        <f t="shared" si="64"/>
        <v>26.561127696637506</v>
      </c>
      <c r="R34" s="628">
        <f t="shared" si="65"/>
        <v>25.285735874210364</v>
      </c>
      <c r="S34" s="627">
        <f t="shared" si="66"/>
        <v>26.944199836096399</v>
      </c>
      <c r="T34" s="628">
        <f t="shared" si="67"/>
        <v>27.762111366335169</v>
      </c>
      <c r="U34" s="629">
        <f t="shared" si="68"/>
        <v>26.169798198106882</v>
      </c>
      <c r="V34" s="628">
        <f t="shared" si="69"/>
        <v>25.888704198887041</v>
      </c>
      <c r="W34" s="628">
        <f t="shared" si="70"/>
        <v>26.305771473761158</v>
      </c>
      <c r="X34" s="628">
        <f t="shared" si="71"/>
        <v>25.507916905585748</v>
      </c>
      <c r="Y34" s="627">
        <f t="shared" si="72"/>
        <v>27.330968954814654</v>
      </c>
      <c r="Z34" s="628">
        <f t="shared" si="73"/>
        <v>27.876116066276989</v>
      </c>
      <c r="AA34" s="628">
        <f t="shared" si="74"/>
        <v>26.836334471804513</v>
      </c>
      <c r="AB34" s="630">
        <f t="shared" si="75"/>
        <v>-1.761159725386463E-2</v>
      </c>
      <c r="AC34" s="631">
        <f t="shared" si="76"/>
        <v>-0.25535622287634752</v>
      </c>
      <c r="AD34" s="631">
        <f t="shared" si="77"/>
        <v>0.22218103137538492</v>
      </c>
      <c r="AE34" s="630">
        <f t="shared" si="78"/>
        <v>0.38676911871825581</v>
      </c>
      <c r="AF34" s="631">
        <f t="shared" si="79"/>
        <v>0.11400469994181961</v>
      </c>
      <c r="AG34" s="632">
        <f t="shared" si="80"/>
        <v>0.66653627369763058</v>
      </c>
    </row>
    <row r="35" spans="1:33" ht="15.75" customHeight="1">
      <c r="A35" s="1456" t="s">
        <v>916</v>
      </c>
      <c r="B35" s="686" t="s">
        <v>1274</v>
      </c>
      <c r="C35" s="1459">
        <f t="shared" ref="C35:N35" si="82">SUM(C8:C17)</f>
        <v>81041822</v>
      </c>
      <c r="D35" s="2271">
        <f t="shared" si="82"/>
        <v>40641092</v>
      </c>
      <c r="E35" s="1453">
        <f t="shared" si="82"/>
        <v>40400730</v>
      </c>
      <c r="F35" s="1452">
        <f t="shared" si="82"/>
        <v>77617833</v>
      </c>
      <c r="G35" s="2271">
        <f t="shared" si="82"/>
        <v>39080301</v>
      </c>
      <c r="H35" s="1452">
        <f t="shared" si="82"/>
        <v>38537532</v>
      </c>
      <c r="I35" s="1459">
        <f t="shared" si="82"/>
        <v>3489272</v>
      </c>
      <c r="J35" s="2271">
        <f t="shared" si="82"/>
        <v>1700772</v>
      </c>
      <c r="K35" s="1453">
        <f t="shared" si="82"/>
        <v>1788500</v>
      </c>
      <c r="L35" s="1452">
        <f t="shared" si="82"/>
        <v>3298471</v>
      </c>
      <c r="M35" s="2271">
        <f t="shared" si="82"/>
        <v>1610248</v>
      </c>
      <c r="N35" s="1453">
        <f t="shared" si="82"/>
        <v>1688223</v>
      </c>
      <c r="P35" s="639">
        <f t="shared" si="41"/>
        <v>63.764888154895786</v>
      </c>
      <c r="Q35" s="640">
        <f t="shared" si="42"/>
        <v>65.717900748520364</v>
      </c>
      <c r="R35" s="640">
        <f t="shared" si="43"/>
        <v>61.913974324585531</v>
      </c>
      <c r="S35" s="639">
        <f t="shared" si="44"/>
        <v>61.53010962312834</v>
      </c>
      <c r="T35" s="640">
        <f t="shared" si="45"/>
        <v>63.701007183732848</v>
      </c>
      <c r="U35" s="641">
        <f t="shared" si="46"/>
        <v>59.474695847082401</v>
      </c>
      <c r="V35" s="640">
        <f t="shared" si="47"/>
        <v>63.042422490424222</v>
      </c>
      <c r="W35" s="640">
        <f t="shared" si="48"/>
        <v>64.385111682069805</v>
      </c>
      <c r="X35" s="640">
        <f t="shared" si="49"/>
        <v>61.816531575856679</v>
      </c>
      <c r="Y35" s="639">
        <f t="shared" si="50"/>
        <v>60.356263364587967</v>
      </c>
      <c r="Z35" s="640">
        <f t="shared" si="51"/>
        <v>61.938428067864827</v>
      </c>
      <c r="AA35" s="640">
        <f t="shared" si="52"/>
        <v>58.920700002722285</v>
      </c>
      <c r="AB35" s="2343">
        <f t="shared" si="53"/>
        <v>-0.72246566447156368</v>
      </c>
      <c r="AC35" s="2344">
        <f t="shared" si="54"/>
        <v>-1.3327890664505588</v>
      </c>
      <c r="AD35" s="2344">
        <f t="shared" si="55"/>
        <v>-9.744274872885228E-2</v>
      </c>
      <c r="AE35" s="2343">
        <f t="shared" si="56"/>
        <v>-1.1738462585403724</v>
      </c>
      <c r="AF35" s="2344">
        <f t="shared" si="57"/>
        <v>-1.7625791158680215</v>
      </c>
      <c r="AG35" s="2345">
        <f t="shared" si="58"/>
        <v>-0.55399584436011651</v>
      </c>
    </row>
    <row r="36" spans="1:33" ht="15.75" customHeight="1">
      <c r="A36" s="2132" t="s">
        <v>1188</v>
      </c>
      <c r="B36" s="689" t="s">
        <v>1273</v>
      </c>
      <c r="C36" s="2135">
        <f t="shared" ref="C36:N36" si="83">SUM(C8:C18)</f>
        <v>88813403</v>
      </c>
      <c r="D36" s="2272">
        <f t="shared" si="83"/>
        <v>44260765</v>
      </c>
      <c r="E36" s="2134">
        <f t="shared" si="83"/>
        <v>44552638</v>
      </c>
      <c r="F36" s="2133">
        <f t="shared" si="83"/>
        <v>86806383</v>
      </c>
      <c r="G36" s="2272">
        <f t="shared" si="83"/>
        <v>43417224</v>
      </c>
      <c r="H36" s="2133">
        <f t="shared" si="83"/>
        <v>43389159</v>
      </c>
      <c r="I36" s="2135">
        <f t="shared" si="83"/>
        <v>3846286</v>
      </c>
      <c r="J36" s="2272">
        <f t="shared" si="83"/>
        <v>1866118</v>
      </c>
      <c r="K36" s="2134">
        <f t="shared" si="83"/>
        <v>1980168</v>
      </c>
      <c r="L36" s="2133">
        <f t="shared" si="83"/>
        <v>3713731</v>
      </c>
      <c r="M36" s="2272">
        <f t="shared" si="83"/>
        <v>1803721</v>
      </c>
      <c r="N36" s="2134">
        <f t="shared" si="83"/>
        <v>1910010</v>
      </c>
      <c r="P36" s="633">
        <f t="shared" ref="P36" si="84">C36/C$25*100</f>
        <v>69.879681492732061</v>
      </c>
      <c r="Q36" s="634">
        <f t="shared" ref="Q36" si="85">D36/D$25*100</f>
        <v>71.571023763918149</v>
      </c>
      <c r="R36" s="634">
        <f t="shared" ref="R36" si="86">E36/E$25*100</f>
        <v>68.276758494823085</v>
      </c>
      <c r="S36" s="633">
        <f t="shared" ref="S36" si="87">F36/F$25*100</f>
        <v>68.814163646867911</v>
      </c>
      <c r="T36" s="634">
        <f t="shared" ref="T36" si="88">G36/G$25*100</f>
        <v>70.770204608243375</v>
      </c>
      <c r="U36" s="635">
        <f t="shared" ref="U36" si="89">H36/H$25*100</f>
        <v>66.962176887344469</v>
      </c>
      <c r="V36" s="634">
        <f t="shared" ref="V36" si="90">I36/I$25*100</f>
        <v>69.492772999927737</v>
      </c>
      <c r="W36" s="634">
        <f t="shared" ref="W36" si="91">J36/J$25*100</f>
        <v>70.644516632400311</v>
      </c>
      <c r="X36" s="634">
        <f t="shared" ref="X36" si="92">K36/K$25*100</f>
        <v>68.441217611127186</v>
      </c>
      <c r="Y36" s="633">
        <f t="shared" ref="Y36" si="93">L36/L$25*100</f>
        <v>67.954796722855733</v>
      </c>
      <c r="Z36" s="634">
        <f t="shared" ref="Z36" si="94">M36/M$25*100</f>
        <v>69.380395698673254</v>
      </c>
      <c r="AA36" s="634">
        <f t="shared" ref="AA36" si="95">N36/N$25*100</f>
        <v>66.661291910014015</v>
      </c>
      <c r="AB36" s="636">
        <f t="shared" ref="AB36" si="96">V36-P36</f>
        <v>-0.3869084928043236</v>
      </c>
      <c r="AC36" s="637">
        <f t="shared" ref="AC36" si="97">W36-Q36</f>
        <v>-0.92650713151783748</v>
      </c>
      <c r="AD36" s="637">
        <f t="shared" ref="AD36" si="98">X36-R36</f>
        <v>0.16445911630410137</v>
      </c>
      <c r="AE36" s="636">
        <f t="shared" ref="AE36" si="99">Y36-S36</f>
        <v>-0.8593669240121784</v>
      </c>
      <c r="AF36" s="637">
        <f t="shared" ref="AF36" si="100">Z36-T36</f>
        <v>-1.3898089095701209</v>
      </c>
      <c r="AG36" s="638">
        <f t="shared" ref="AG36" si="101">AA36-U36</f>
        <v>-0.30088497733045472</v>
      </c>
    </row>
    <row r="37" spans="1:33" ht="15.75" customHeight="1"/>
  </sheetData>
  <mergeCells count="6">
    <mergeCell ref="AE2:AG2"/>
    <mergeCell ref="B4:B6"/>
    <mergeCell ref="B7:B16"/>
    <mergeCell ref="B17:B24"/>
    <mergeCell ref="A25:B25"/>
    <mergeCell ref="AB2:AD2"/>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4B04C-93B9-4F97-9035-F691BF11AF4A}">
  <dimension ref="A1:AH110"/>
  <sheetViews>
    <sheetView workbookViewId="0">
      <pane xSplit="2" ySplit="3" topLeftCell="C4" activePane="bottomRight" state="frozen"/>
      <selection pane="topRight" activeCell="E1" sqref="E1"/>
      <selection pane="bottomLeft" activeCell="A4" sqref="A4"/>
      <selection pane="bottomRight" activeCell="P4" sqref="P4"/>
    </sheetView>
  </sheetViews>
  <sheetFormatPr defaultRowHeight="13.5"/>
  <cols>
    <col min="1" max="1" width="3.125" style="1382" customWidth="1"/>
    <col min="2" max="2" width="9.25" style="1365" customWidth="1"/>
    <col min="3" max="4" width="10.625" style="1366" customWidth="1"/>
    <col min="5" max="5" width="10.625" style="1367" customWidth="1"/>
    <col min="6" max="17" width="10.625" style="1366" customWidth="1"/>
    <col min="18" max="219" width="9" style="1365"/>
    <col min="220" max="220" width="13.25" style="1365" bestFit="1" customWidth="1"/>
    <col min="221" max="221" width="9.875" style="1365" customWidth="1"/>
    <col min="222" max="222" width="8.125" style="1365" customWidth="1"/>
    <col min="223" max="223" width="8.75" style="1365" customWidth="1"/>
    <col min="224" max="224" width="10.25" style="1365" bestFit="1" customWidth="1"/>
    <col min="225" max="225" width="13.25" style="1365" bestFit="1" customWidth="1"/>
    <col min="226" max="226" width="17.875" style="1365" bestFit="1" customWidth="1"/>
    <col min="227" max="228" width="11.25" style="1365" customWidth="1"/>
    <col min="229" max="230" width="15" style="1365" customWidth="1"/>
    <col min="231" max="234" width="10.625" style="1365" customWidth="1"/>
    <col min="235" max="235" width="11.25" style="1365" customWidth="1"/>
    <col min="236" max="262" width="10.625" style="1365" customWidth="1"/>
    <col min="263" max="270" width="11.875" style="1365" customWidth="1"/>
    <col min="271" max="271" width="21.375" style="1365" customWidth="1"/>
    <col min="272" max="272" width="11.875" style="1365" customWidth="1"/>
    <col min="273" max="475" width="9" style="1365"/>
    <col min="476" max="476" width="13.25" style="1365" bestFit="1" customWidth="1"/>
    <col min="477" max="477" width="9.875" style="1365" customWidth="1"/>
    <col min="478" max="478" width="8.125" style="1365" customWidth="1"/>
    <col min="479" max="479" width="8.75" style="1365" customWidth="1"/>
    <col min="480" max="480" width="10.25" style="1365" bestFit="1" customWidth="1"/>
    <col min="481" max="481" width="13.25" style="1365" bestFit="1" customWidth="1"/>
    <col min="482" max="482" width="17.875" style="1365" bestFit="1" customWidth="1"/>
    <col min="483" max="484" width="11.25" style="1365" customWidth="1"/>
    <col min="485" max="486" width="15" style="1365" customWidth="1"/>
    <col min="487" max="490" width="10.625" style="1365" customWidth="1"/>
    <col min="491" max="491" width="11.25" style="1365" customWidth="1"/>
    <col min="492" max="518" width="10.625" style="1365" customWidth="1"/>
    <col min="519" max="526" width="11.875" style="1365" customWidth="1"/>
    <col min="527" max="527" width="21.375" style="1365" customWidth="1"/>
    <col min="528" max="528" width="11.875" style="1365" customWidth="1"/>
    <col min="529" max="731" width="9" style="1365"/>
    <col min="732" max="732" width="13.25" style="1365" bestFit="1" customWidth="1"/>
    <col min="733" max="733" width="9.875" style="1365" customWidth="1"/>
    <col min="734" max="734" width="8.125" style="1365" customWidth="1"/>
    <col min="735" max="735" width="8.75" style="1365" customWidth="1"/>
    <col min="736" max="736" width="10.25" style="1365" bestFit="1" customWidth="1"/>
    <col min="737" max="737" width="13.25" style="1365" bestFit="1" customWidth="1"/>
    <col min="738" max="738" width="17.875" style="1365" bestFit="1" customWidth="1"/>
    <col min="739" max="740" width="11.25" style="1365" customWidth="1"/>
    <col min="741" max="742" width="15" style="1365" customWidth="1"/>
    <col min="743" max="746" width="10.625" style="1365" customWidth="1"/>
    <col min="747" max="747" width="11.25" style="1365" customWidth="1"/>
    <col min="748" max="774" width="10.625" style="1365" customWidth="1"/>
    <col min="775" max="782" width="11.875" style="1365" customWidth="1"/>
    <col min="783" max="783" width="21.375" style="1365" customWidth="1"/>
    <col min="784" max="784" width="11.875" style="1365" customWidth="1"/>
    <col min="785" max="987" width="9" style="1365"/>
    <col min="988" max="988" width="13.25" style="1365" bestFit="1" customWidth="1"/>
    <col min="989" max="989" width="9.875" style="1365" customWidth="1"/>
    <col min="990" max="990" width="8.125" style="1365" customWidth="1"/>
    <col min="991" max="991" width="8.75" style="1365" customWidth="1"/>
    <col min="992" max="992" width="10.25" style="1365" bestFit="1" customWidth="1"/>
    <col min="993" max="993" width="13.25" style="1365" bestFit="1" customWidth="1"/>
    <col min="994" max="994" width="17.875" style="1365" bestFit="1" customWidth="1"/>
    <col min="995" max="996" width="11.25" style="1365" customWidth="1"/>
    <col min="997" max="998" width="15" style="1365" customWidth="1"/>
    <col min="999" max="1002" width="10.625" style="1365" customWidth="1"/>
    <col min="1003" max="1003" width="11.25" style="1365" customWidth="1"/>
    <col min="1004" max="1030" width="10.625" style="1365" customWidth="1"/>
    <col min="1031" max="1038" width="11.875" style="1365" customWidth="1"/>
    <col min="1039" max="1039" width="21.375" style="1365" customWidth="1"/>
    <col min="1040" max="1040" width="11.875" style="1365" customWidth="1"/>
    <col min="1041" max="1243" width="9" style="1365"/>
    <col min="1244" max="1244" width="13.25" style="1365" bestFit="1" customWidth="1"/>
    <col min="1245" max="1245" width="9.875" style="1365" customWidth="1"/>
    <col min="1246" max="1246" width="8.125" style="1365" customWidth="1"/>
    <col min="1247" max="1247" width="8.75" style="1365" customWidth="1"/>
    <col min="1248" max="1248" width="10.25" style="1365" bestFit="1" customWidth="1"/>
    <col min="1249" max="1249" width="13.25" style="1365" bestFit="1" customWidth="1"/>
    <col min="1250" max="1250" width="17.875" style="1365" bestFit="1" customWidth="1"/>
    <col min="1251" max="1252" width="11.25" style="1365" customWidth="1"/>
    <col min="1253" max="1254" width="15" style="1365" customWidth="1"/>
    <col min="1255" max="1258" width="10.625" style="1365" customWidth="1"/>
    <col min="1259" max="1259" width="11.25" style="1365" customWidth="1"/>
    <col min="1260" max="1286" width="10.625" style="1365" customWidth="1"/>
    <col min="1287" max="1294" width="11.875" style="1365" customWidth="1"/>
    <col min="1295" max="1295" width="21.375" style="1365" customWidth="1"/>
    <col min="1296" max="1296" width="11.875" style="1365" customWidth="1"/>
    <col min="1297" max="1499" width="9" style="1365"/>
    <col min="1500" max="1500" width="13.25" style="1365" bestFit="1" customWidth="1"/>
    <col min="1501" max="1501" width="9.875" style="1365" customWidth="1"/>
    <col min="1502" max="1502" width="8.125" style="1365" customWidth="1"/>
    <col min="1503" max="1503" width="8.75" style="1365" customWidth="1"/>
    <col min="1504" max="1504" width="10.25" style="1365" bestFit="1" customWidth="1"/>
    <col min="1505" max="1505" width="13.25" style="1365" bestFit="1" customWidth="1"/>
    <col min="1506" max="1506" width="17.875" style="1365" bestFit="1" customWidth="1"/>
    <col min="1507" max="1508" width="11.25" style="1365" customWidth="1"/>
    <col min="1509" max="1510" width="15" style="1365" customWidth="1"/>
    <col min="1511" max="1514" width="10.625" style="1365" customWidth="1"/>
    <col min="1515" max="1515" width="11.25" style="1365" customWidth="1"/>
    <col min="1516" max="1542" width="10.625" style="1365" customWidth="1"/>
    <col min="1543" max="1550" width="11.875" style="1365" customWidth="1"/>
    <col min="1551" max="1551" width="21.375" style="1365" customWidth="1"/>
    <col min="1552" max="1552" width="11.875" style="1365" customWidth="1"/>
    <col min="1553" max="1755" width="9" style="1365"/>
    <col min="1756" max="1756" width="13.25" style="1365" bestFit="1" customWidth="1"/>
    <col min="1757" max="1757" width="9.875" style="1365" customWidth="1"/>
    <col min="1758" max="1758" width="8.125" style="1365" customWidth="1"/>
    <col min="1759" max="1759" width="8.75" style="1365" customWidth="1"/>
    <col min="1760" max="1760" width="10.25" style="1365" bestFit="1" customWidth="1"/>
    <col min="1761" max="1761" width="13.25" style="1365" bestFit="1" customWidth="1"/>
    <col min="1762" max="1762" width="17.875" style="1365" bestFit="1" customWidth="1"/>
    <col min="1763" max="1764" width="11.25" style="1365" customWidth="1"/>
    <col min="1765" max="1766" width="15" style="1365" customWidth="1"/>
    <col min="1767" max="1770" width="10.625" style="1365" customWidth="1"/>
    <col min="1771" max="1771" width="11.25" style="1365" customWidth="1"/>
    <col min="1772" max="1798" width="10.625" style="1365" customWidth="1"/>
    <col min="1799" max="1806" width="11.875" style="1365" customWidth="1"/>
    <col min="1807" max="1807" width="21.375" style="1365" customWidth="1"/>
    <col min="1808" max="1808" width="11.875" style="1365" customWidth="1"/>
    <col min="1809" max="2011" width="9" style="1365"/>
    <col min="2012" max="2012" width="13.25" style="1365" bestFit="1" customWidth="1"/>
    <col min="2013" max="2013" width="9.875" style="1365" customWidth="1"/>
    <col min="2014" max="2014" width="8.125" style="1365" customWidth="1"/>
    <col min="2015" max="2015" width="8.75" style="1365" customWidth="1"/>
    <col min="2016" max="2016" width="10.25" style="1365" bestFit="1" customWidth="1"/>
    <col min="2017" max="2017" width="13.25" style="1365" bestFit="1" customWidth="1"/>
    <col min="2018" max="2018" width="17.875" style="1365" bestFit="1" customWidth="1"/>
    <col min="2019" max="2020" width="11.25" style="1365" customWidth="1"/>
    <col min="2021" max="2022" width="15" style="1365" customWidth="1"/>
    <col min="2023" max="2026" width="10.625" style="1365" customWidth="1"/>
    <col min="2027" max="2027" width="11.25" style="1365" customWidth="1"/>
    <col min="2028" max="2054" width="10.625" style="1365" customWidth="1"/>
    <col min="2055" max="2062" width="11.875" style="1365" customWidth="1"/>
    <col min="2063" max="2063" width="21.375" style="1365" customWidth="1"/>
    <col min="2064" max="2064" width="11.875" style="1365" customWidth="1"/>
    <col min="2065" max="2267" width="9" style="1365"/>
    <col min="2268" max="2268" width="13.25" style="1365" bestFit="1" customWidth="1"/>
    <col min="2269" max="2269" width="9.875" style="1365" customWidth="1"/>
    <col min="2270" max="2270" width="8.125" style="1365" customWidth="1"/>
    <col min="2271" max="2271" width="8.75" style="1365" customWidth="1"/>
    <col min="2272" max="2272" width="10.25" style="1365" bestFit="1" customWidth="1"/>
    <col min="2273" max="2273" width="13.25" style="1365" bestFit="1" customWidth="1"/>
    <col min="2274" max="2274" width="17.875" style="1365" bestFit="1" customWidth="1"/>
    <col min="2275" max="2276" width="11.25" style="1365" customWidth="1"/>
    <col min="2277" max="2278" width="15" style="1365" customWidth="1"/>
    <col min="2279" max="2282" width="10.625" style="1365" customWidth="1"/>
    <col min="2283" max="2283" width="11.25" style="1365" customWidth="1"/>
    <col min="2284" max="2310" width="10.625" style="1365" customWidth="1"/>
    <col min="2311" max="2318" width="11.875" style="1365" customWidth="1"/>
    <col min="2319" max="2319" width="21.375" style="1365" customWidth="1"/>
    <col min="2320" max="2320" width="11.875" style="1365" customWidth="1"/>
    <col min="2321" max="2523" width="9" style="1365"/>
    <col min="2524" max="2524" width="13.25" style="1365" bestFit="1" customWidth="1"/>
    <col min="2525" max="2525" width="9.875" style="1365" customWidth="1"/>
    <col min="2526" max="2526" width="8.125" style="1365" customWidth="1"/>
    <col min="2527" max="2527" width="8.75" style="1365" customWidth="1"/>
    <col min="2528" max="2528" width="10.25" style="1365" bestFit="1" customWidth="1"/>
    <col min="2529" max="2529" width="13.25" style="1365" bestFit="1" customWidth="1"/>
    <col min="2530" max="2530" width="17.875" style="1365" bestFit="1" customWidth="1"/>
    <col min="2531" max="2532" width="11.25" style="1365" customWidth="1"/>
    <col min="2533" max="2534" width="15" style="1365" customWidth="1"/>
    <col min="2535" max="2538" width="10.625" style="1365" customWidth="1"/>
    <col min="2539" max="2539" width="11.25" style="1365" customWidth="1"/>
    <col min="2540" max="2566" width="10.625" style="1365" customWidth="1"/>
    <col min="2567" max="2574" width="11.875" style="1365" customWidth="1"/>
    <col min="2575" max="2575" width="21.375" style="1365" customWidth="1"/>
    <col min="2576" max="2576" width="11.875" style="1365" customWidth="1"/>
    <col min="2577" max="2779" width="9" style="1365"/>
    <col min="2780" max="2780" width="13.25" style="1365" bestFit="1" customWidth="1"/>
    <col min="2781" max="2781" width="9.875" style="1365" customWidth="1"/>
    <col min="2782" max="2782" width="8.125" style="1365" customWidth="1"/>
    <col min="2783" max="2783" width="8.75" style="1365" customWidth="1"/>
    <col min="2784" max="2784" width="10.25" style="1365" bestFit="1" customWidth="1"/>
    <col min="2785" max="2785" width="13.25" style="1365" bestFit="1" customWidth="1"/>
    <col min="2786" max="2786" width="17.875" style="1365" bestFit="1" customWidth="1"/>
    <col min="2787" max="2788" width="11.25" style="1365" customWidth="1"/>
    <col min="2789" max="2790" width="15" style="1365" customWidth="1"/>
    <col min="2791" max="2794" width="10.625" style="1365" customWidth="1"/>
    <col min="2795" max="2795" width="11.25" style="1365" customWidth="1"/>
    <col min="2796" max="2822" width="10.625" style="1365" customWidth="1"/>
    <col min="2823" max="2830" width="11.875" style="1365" customWidth="1"/>
    <col min="2831" max="2831" width="21.375" style="1365" customWidth="1"/>
    <col min="2832" max="2832" width="11.875" style="1365" customWidth="1"/>
    <col min="2833" max="3035" width="9" style="1365"/>
    <col min="3036" max="3036" width="13.25" style="1365" bestFit="1" customWidth="1"/>
    <col min="3037" max="3037" width="9.875" style="1365" customWidth="1"/>
    <col min="3038" max="3038" width="8.125" style="1365" customWidth="1"/>
    <col min="3039" max="3039" width="8.75" style="1365" customWidth="1"/>
    <col min="3040" max="3040" width="10.25" style="1365" bestFit="1" customWidth="1"/>
    <col min="3041" max="3041" width="13.25" style="1365" bestFit="1" customWidth="1"/>
    <col min="3042" max="3042" width="17.875" style="1365" bestFit="1" customWidth="1"/>
    <col min="3043" max="3044" width="11.25" style="1365" customWidth="1"/>
    <col min="3045" max="3046" width="15" style="1365" customWidth="1"/>
    <col min="3047" max="3050" width="10.625" style="1365" customWidth="1"/>
    <col min="3051" max="3051" width="11.25" style="1365" customWidth="1"/>
    <col min="3052" max="3078" width="10.625" style="1365" customWidth="1"/>
    <col min="3079" max="3086" width="11.875" style="1365" customWidth="1"/>
    <col min="3087" max="3087" width="21.375" style="1365" customWidth="1"/>
    <col min="3088" max="3088" width="11.875" style="1365" customWidth="1"/>
    <col min="3089" max="3291" width="9" style="1365"/>
    <col min="3292" max="3292" width="13.25" style="1365" bestFit="1" customWidth="1"/>
    <col min="3293" max="3293" width="9.875" style="1365" customWidth="1"/>
    <col min="3294" max="3294" width="8.125" style="1365" customWidth="1"/>
    <col min="3295" max="3295" width="8.75" style="1365" customWidth="1"/>
    <col min="3296" max="3296" width="10.25" style="1365" bestFit="1" customWidth="1"/>
    <col min="3297" max="3297" width="13.25" style="1365" bestFit="1" customWidth="1"/>
    <col min="3298" max="3298" width="17.875" style="1365" bestFit="1" customWidth="1"/>
    <col min="3299" max="3300" width="11.25" style="1365" customWidth="1"/>
    <col min="3301" max="3302" width="15" style="1365" customWidth="1"/>
    <col min="3303" max="3306" width="10.625" style="1365" customWidth="1"/>
    <col min="3307" max="3307" width="11.25" style="1365" customWidth="1"/>
    <col min="3308" max="3334" width="10.625" style="1365" customWidth="1"/>
    <col min="3335" max="3342" width="11.875" style="1365" customWidth="1"/>
    <col min="3343" max="3343" width="21.375" style="1365" customWidth="1"/>
    <col min="3344" max="3344" width="11.875" style="1365" customWidth="1"/>
    <col min="3345" max="3547" width="9" style="1365"/>
    <col min="3548" max="3548" width="13.25" style="1365" bestFit="1" customWidth="1"/>
    <col min="3549" max="3549" width="9.875" style="1365" customWidth="1"/>
    <col min="3550" max="3550" width="8.125" style="1365" customWidth="1"/>
    <col min="3551" max="3551" width="8.75" style="1365" customWidth="1"/>
    <col min="3552" max="3552" width="10.25" style="1365" bestFit="1" customWidth="1"/>
    <col min="3553" max="3553" width="13.25" style="1365" bestFit="1" customWidth="1"/>
    <col min="3554" max="3554" width="17.875" style="1365" bestFit="1" customWidth="1"/>
    <col min="3555" max="3556" width="11.25" style="1365" customWidth="1"/>
    <col min="3557" max="3558" width="15" style="1365" customWidth="1"/>
    <col min="3559" max="3562" width="10.625" style="1365" customWidth="1"/>
    <col min="3563" max="3563" width="11.25" style="1365" customWidth="1"/>
    <col min="3564" max="3590" width="10.625" style="1365" customWidth="1"/>
    <col min="3591" max="3598" width="11.875" style="1365" customWidth="1"/>
    <col min="3599" max="3599" width="21.375" style="1365" customWidth="1"/>
    <col min="3600" max="3600" width="11.875" style="1365" customWidth="1"/>
    <col min="3601" max="3803" width="9" style="1365"/>
    <col min="3804" max="3804" width="13.25" style="1365" bestFit="1" customWidth="1"/>
    <col min="3805" max="3805" width="9.875" style="1365" customWidth="1"/>
    <col min="3806" max="3806" width="8.125" style="1365" customWidth="1"/>
    <col min="3807" max="3807" width="8.75" style="1365" customWidth="1"/>
    <col min="3808" max="3808" width="10.25" style="1365" bestFit="1" customWidth="1"/>
    <col min="3809" max="3809" width="13.25" style="1365" bestFit="1" customWidth="1"/>
    <col min="3810" max="3810" width="17.875" style="1365" bestFit="1" customWidth="1"/>
    <col min="3811" max="3812" width="11.25" style="1365" customWidth="1"/>
    <col min="3813" max="3814" width="15" style="1365" customWidth="1"/>
    <col min="3815" max="3818" width="10.625" style="1365" customWidth="1"/>
    <col min="3819" max="3819" width="11.25" style="1365" customWidth="1"/>
    <col min="3820" max="3846" width="10.625" style="1365" customWidth="1"/>
    <col min="3847" max="3854" width="11.875" style="1365" customWidth="1"/>
    <col min="3855" max="3855" width="21.375" style="1365" customWidth="1"/>
    <col min="3856" max="3856" width="11.875" style="1365" customWidth="1"/>
    <col min="3857" max="4059" width="9" style="1365"/>
    <col min="4060" max="4060" width="13.25" style="1365" bestFit="1" customWidth="1"/>
    <col min="4061" max="4061" width="9.875" style="1365" customWidth="1"/>
    <col min="4062" max="4062" width="8.125" style="1365" customWidth="1"/>
    <col min="4063" max="4063" width="8.75" style="1365" customWidth="1"/>
    <col min="4064" max="4064" width="10.25" style="1365" bestFit="1" customWidth="1"/>
    <col min="4065" max="4065" width="13.25" style="1365" bestFit="1" customWidth="1"/>
    <col min="4066" max="4066" width="17.875" style="1365" bestFit="1" customWidth="1"/>
    <col min="4067" max="4068" width="11.25" style="1365" customWidth="1"/>
    <col min="4069" max="4070" width="15" style="1365" customWidth="1"/>
    <col min="4071" max="4074" width="10.625" style="1365" customWidth="1"/>
    <col min="4075" max="4075" width="11.25" style="1365" customWidth="1"/>
    <col min="4076" max="4102" width="10.625" style="1365" customWidth="1"/>
    <col min="4103" max="4110" width="11.875" style="1365" customWidth="1"/>
    <col min="4111" max="4111" width="21.375" style="1365" customWidth="1"/>
    <col min="4112" max="4112" width="11.875" style="1365" customWidth="1"/>
    <col min="4113" max="4315" width="9" style="1365"/>
    <col min="4316" max="4316" width="13.25" style="1365" bestFit="1" customWidth="1"/>
    <col min="4317" max="4317" width="9.875" style="1365" customWidth="1"/>
    <col min="4318" max="4318" width="8.125" style="1365" customWidth="1"/>
    <col min="4319" max="4319" width="8.75" style="1365" customWidth="1"/>
    <col min="4320" max="4320" width="10.25" style="1365" bestFit="1" customWidth="1"/>
    <col min="4321" max="4321" width="13.25" style="1365" bestFit="1" customWidth="1"/>
    <col min="4322" max="4322" width="17.875" style="1365" bestFit="1" customWidth="1"/>
    <col min="4323" max="4324" width="11.25" style="1365" customWidth="1"/>
    <col min="4325" max="4326" width="15" style="1365" customWidth="1"/>
    <col min="4327" max="4330" width="10.625" style="1365" customWidth="1"/>
    <col min="4331" max="4331" width="11.25" style="1365" customWidth="1"/>
    <col min="4332" max="4358" width="10.625" style="1365" customWidth="1"/>
    <col min="4359" max="4366" width="11.875" style="1365" customWidth="1"/>
    <col min="4367" max="4367" width="21.375" style="1365" customWidth="1"/>
    <col min="4368" max="4368" width="11.875" style="1365" customWidth="1"/>
    <col min="4369" max="4571" width="9" style="1365"/>
    <col min="4572" max="4572" width="13.25" style="1365" bestFit="1" customWidth="1"/>
    <col min="4573" max="4573" width="9.875" style="1365" customWidth="1"/>
    <col min="4574" max="4574" width="8.125" style="1365" customWidth="1"/>
    <col min="4575" max="4575" width="8.75" style="1365" customWidth="1"/>
    <col min="4576" max="4576" width="10.25" style="1365" bestFit="1" customWidth="1"/>
    <col min="4577" max="4577" width="13.25" style="1365" bestFit="1" customWidth="1"/>
    <col min="4578" max="4578" width="17.875" style="1365" bestFit="1" customWidth="1"/>
    <col min="4579" max="4580" width="11.25" style="1365" customWidth="1"/>
    <col min="4581" max="4582" width="15" style="1365" customWidth="1"/>
    <col min="4583" max="4586" width="10.625" style="1365" customWidth="1"/>
    <col min="4587" max="4587" width="11.25" style="1365" customWidth="1"/>
    <col min="4588" max="4614" width="10.625" style="1365" customWidth="1"/>
    <col min="4615" max="4622" width="11.875" style="1365" customWidth="1"/>
    <col min="4623" max="4623" width="21.375" style="1365" customWidth="1"/>
    <col min="4624" max="4624" width="11.875" style="1365" customWidth="1"/>
    <col min="4625" max="4827" width="9" style="1365"/>
    <col min="4828" max="4828" width="13.25" style="1365" bestFit="1" customWidth="1"/>
    <col min="4829" max="4829" width="9.875" style="1365" customWidth="1"/>
    <col min="4830" max="4830" width="8.125" style="1365" customWidth="1"/>
    <col min="4831" max="4831" width="8.75" style="1365" customWidth="1"/>
    <col min="4832" max="4832" width="10.25" style="1365" bestFit="1" customWidth="1"/>
    <col min="4833" max="4833" width="13.25" style="1365" bestFit="1" customWidth="1"/>
    <col min="4834" max="4834" width="17.875" style="1365" bestFit="1" customWidth="1"/>
    <col min="4835" max="4836" width="11.25" style="1365" customWidth="1"/>
    <col min="4837" max="4838" width="15" style="1365" customWidth="1"/>
    <col min="4839" max="4842" width="10.625" style="1365" customWidth="1"/>
    <col min="4843" max="4843" width="11.25" style="1365" customWidth="1"/>
    <col min="4844" max="4870" width="10.625" style="1365" customWidth="1"/>
    <col min="4871" max="4878" width="11.875" style="1365" customWidth="1"/>
    <col min="4879" max="4879" width="21.375" style="1365" customWidth="1"/>
    <col min="4880" max="4880" width="11.875" style="1365" customWidth="1"/>
    <col min="4881" max="5083" width="9" style="1365"/>
    <col min="5084" max="5084" width="13.25" style="1365" bestFit="1" customWidth="1"/>
    <col min="5085" max="5085" width="9.875" style="1365" customWidth="1"/>
    <col min="5086" max="5086" width="8.125" style="1365" customWidth="1"/>
    <col min="5087" max="5087" width="8.75" style="1365" customWidth="1"/>
    <col min="5088" max="5088" width="10.25" style="1365" bestFit="1" customWidth="1"/>
    <col min="5089" max="5089" width="13.25" style="1365" bestFit="1" customWidth="1"/>
    <col min="5090" max="5090" width="17.875" style="1365" bestFit="1" customWidth="1"/>
    <col min="5091" max="5092" width="11.25" style="1365" customWidth="1"/>
    <col min="5093" max="5094" width="15" style="1365" customWidth="1"/>
    <col min="5095" max="5098" width="10.625" style="1365" customWidth="1"/>
    <col min="5099" max="5099" width="11.25" style="1365" customWidth="1"/>
    <col min="5100" max="5126" width="10.625" style="1365" customWidth="1"/>
    <col min="5127" max="5134" width="11.875" style="1365" customWidth="1"/>
    <col min="5135" max="5135" width="21.375" style="1365" customWidth="1"/>
    <col min="5136" max="5136" width="11.875" style="1365" customWidth="1"/>
    <col min="5137" max="5339" width="9" style="1365"/>
    <col min="5340" max="5340" width="13.25" style="1365" bestFit="1" customWidth="1"/>
    <col min="5341" max="5341" width="9.875" style="1365" customWidth="1"/>
    <col min="5342" max="5342" width="8.125" style="1365" customWidth="1"/>
    <col min="5343" max="5343" width="8.75" style="1365" customWidth="1"/>
    <col min="5344" max="5344" width="10.25" style="1365" bestFit="1" customWidth="1"/>
    <col min="5345" max="5345" width="13.25" style="1365" bestFit="1" customWidth="1"/>
    <col min="5346" max="5346" width="17.875" style="1365" bestFit="1" customWidth="1"/>
    <col min="5347" max="5348" width="11.25" style="1365" customWidth="1"/>
    <col min="5349" max="5350" width="15" style="1365" customWidth="1"/>
    <col min="5351" max="5354" width="10.625" style="1365" customWidth="1"/>
    <col min="5355" max="5355" width="11.25" style="1365" customWidth="1"/>
    <col min="5356" max="5382" width="10.625" style="1365" customWidth="1"/>
    <col min="5383" max="5390" width="11.875" style="1365" customWidth="1"/>
    <col min="5391" max="5391" width="21.375" style="1365" customWidth="1"/>
    <col min="5392" max="5392" width="11.875" style="1365" customWidth="1"/>
    <col min="5393" max="5595" width="9" style="1365"/>
    <col min="5596" max="5596" width="13.25" style="1365" bestFit="1" customWidth="1"/>
    <col min="5597" max="5597" width="9.875" style="1365" customWidth="1"/>
    <col min="5598" max="5598" width="8.125" style="1365" customWidth="1"/>
    <col min="5599" max="5599" width="8.75" style="1365" customWidth="1"/>
    <col min="5600" max="5600" width="10.25" style="1365" bestFit="1" customWidth="1"/>
    <col min="5601" max="5601" width="13.25" style="1365" bestFit="1" customWidth="1"/>
    <col min="5602" max="5602" width="17.875" style="1365" bestFit="1" customWidth="1"/>
    <col min="5603" max="5604" width="11.25" style="1365" customWidth="1"/>
    <col min="5605" max="5606" width="15" style="1365" customWidth="1"/>
    <col min="5607" max="5610" width="10.625" style="1365" customWidth="1"/>
    <col min="5611" max="5611" width="11.25" style="1365" customWidth="1"/>
    <col min="5612" max="5638" width="10.625" style="1365" customWidth="1"/>
    <col min="5639" max="5646" width="11.875" style="1365" customWidth="1"/>
    <col min="5647" max="5647" width="21.375" style="1365" customWidth="1"/>
    <col min="5648" max="5648" width="11.875" style="1365" customWidth="1"/>
    <col min="5649" max="5851" width="9" style="1365"/>
    <col min="5852" max="5852" width="13.25" style="1365" bestFit="1" customWidth="1"/>
    <col min="5853" max="5853" width="9.875" style="1365" customWidth="1"/>
    <col min="5854" max="5854" width="8.125" style="1365" customWidth="1"/>
    <col min="5855" max="5855" width="8.75" style="1365" customWidth="1"/>
    <col min="5856" max="5856" width="10.25" style="1365" bestFit="1" customWidth="1"/>
    <col min="5857" max="5857" width="13.25" style="1365" bestFit="1" customWidth="1"/>
    <col min="5858" max="5858" width="17.875" style="1365" bestFit="1" customWidth="1"/>
    <col min="5859" max="5860" width="11.25" style="1365" customWidth="1"/>
    <col min="5861" max="5862" width="15" style="1365" customWidth="1"/>
    <col min="5863" max="5866" width="10.625" style="1365" customWidth="1"/>
    <col min="5867" max="5867" width="11.25" style="1365" customWidth="1"/>
    <col min="5868" max="5894" width="10.625" style="1365" customWidth="1"/>
    <col min="5895" max="5902" width="11.875" style="1365" customWidth="1"/>
    <col min="5903" max="5903" width="21.375" style="1365" customWidth="1"/>
    <col min="5904" max="5904" width="11.875" style="1365" customWidth="1"/>
    <col min="5905" max="6107" width="9" style="1365"/>
    <col min="6108" max="6108" width="13.25" style="1365" bestFit="1" customWidth="1"/>
    <col min="6109" max="6109" width="9.875" style="1365" customWidth="1"/>
    <col min="6110" max="6110" width="8.125" style="1365" customWidth="1"/>
    <col min="6111" max="6111" width="8.75" style="1365" customWidth="1"/>
    <col min="6112" max="6112" width="10.25" style="1365" bestFit="1" customWidth="1"/>
    <col min="6113" max="6113" width="13.25" style="1365" bestFit="1" customWidth="1"/>
    <col min="6114" max="6114" width="17.875" style="1365" bestFit="1" customWidth="1"/>
    <col min="6115" max="6116" width="11.25" style="1365" customWidth="1"/>
    <col min="6117" max="6118" width="15" style="1365" customWidth="1"/>
    <col min="6119" max="6122" width="10.625" style="1365" customWidth="1"/>
    <col min="6123" max="6123" width="11.25" style="1365" customWidth="1"/>
    <col min="6124" max="6150" width="10.625" style="1365" customWidth="1"/>
    <col min="6151" max="6158" width="11.875" style="1365" customWidth="1"/>
    <col min="6159" max="6159" width="21.375" style="1365" customWidth="1"/>
    <col min="6160" max="6160" width="11.875" style="1365" customWidth="1"/>
    <col min="6161" max="6363" width="9" style="1365"/>
    <col min="6364" max="6364" width="13.25" style="1365" bestFit="1" customWidth="1"/>
    <col min="6365" max="6365" width="9.875" style="1365" customWidth="1"/>
    <col min="6366" max="6366" width="8.125" style="1365" customWidth="1"/>
    <col min="6367" max="6367" width="8.75" style="1365" customWidth="1"/>
    <col min="6368" max="6368" width="10.25" style="1365" bestFit="1" customWidth="1"/>
    <col min="6369" max="6369" width="13.25" style="1365" bestFit="1" customWidth="1"/>
    <col min="6370" max="6370" width="17.875" style="1365" bestFit="1" customWidth="1"/>
    <col min="6371" max="6372" width="11.25" style="1365" customWidth="1"/>
    <col min="6373" max="6374" width="15" style="1365" customWidth="1"/>
    <col min="6375" max="6378" width="10.625" style="1365" customWidth="1"/>
    <col min="6379" max="6379" width="11.25" style="1365" customWidth="1"/>
    <col min="6380" max="6406" width="10.625" style="1365" customWidth="1"/>
    <col min="6407" max="6414" width="11.875" style="1365" customWidth="1"/>
    <col min="6415" max="6415" width="21.375" style="1365" customWidth="1"/>
    <col min="6416" max="6416" width="11.875" style="1365" customWidth="1"/>
    <col min="6417" max="6619" width="9" style="1365"/>
    <col min="6620" max="6620" width="13.25" style="1365" bestFit="1" customWidth="1"/>
    <col min="6621" max="6621" width="9.875" style="1365" customWidth="1"/>
    <col min="6622" max="6622" width="8.125" style="1365" customWidth="1"/>
    <col min="6623" max="6623" width="8.75" style="1365" customWidth="1"/>
    <col min="6624" max="6624" width="10.25" style="1365" bestFit="1" customWidth="1"/>
    <col min="6625" max="6625" width="13.25" style="1365" bestFit="1" customWidth="1"/>
    <col min="6626" max="6626" width="17.875" style="1365" bestFit="1" customWidth="1"/>
    <col min="6627" max="6628" width="11.25" style="1365" customWidth="1"/>
    <col min="6629" max="6630" width="15" style="1365" customWidth="1"/>
    <col min="6631" max="6634" width="10.625" style="1365" customWidth="1"/>
    <col min="6635" max="6635" width="11.25" style="1365" customWidth="1"/>
    <col min="6636" max="6662" width="10.625" style="1365" customWidth="1"/>
    <col min="6663" max="6670" width="11.875" style="1365" customWidth="1"/>
    <col min="6671" max="6671" width="21.375" style="1365" customWidth="1"/>
    <col min="6672" max="6672" width="11.875" style="1365" customWidth="1"/>
    <col min="6673" max="6875" width="9" style="1365"/>
    <col min="6876" max="6876" width="13.25" style="1365" bestFit="1" customWidth="1"/>
    <col min="6877" max="6877" width="9.875" style="1365" customWidth="1"/>
    <col min="6878" max="6878" width="8.125" style="1365" customWidth="1"/>
    <col min="6879" max="6879" width="8.75" style="1365" customWidth="1"/>
    <col min="6880" max="6880" width="10.25" style="1365" bestFit="1" customWidth="1"/>
    <col min="6881" max="6881" width="13.25" style="1365" bestFit="1" customWidth="1"/>
    <col min="6882" max="6882" width="17.875" style="1365" bestFit="1" customWidth="1"/>
    <col min="6883" max="6884" width="11.25" style="1365" customWidth="1"/>
    <col min="6885" max="6886" width="15" style="1365" customWidth="1"/>
    <col min="6887" max="6890" width="10.625" style="1365" customWidth="1"/>
    <col min="6891" max="6891" width="11.25" style="1365" customWidth="1"/>
    <col min="6892" max="6918" width="10.625" style="1365" customWidth="1"/>
    <col min="6919" max="6926" width="11.875" style="1365" customWidth="1"/>
    <col min="6927" max="6927" width="21.375" style="1365" customWidth="1"/>
    <col min="6928" max="6928" width="11.875" style="1365" customWidth="1"/>
    <col min="6929" max="7131" width="9" style="1365"/>
    <col min="7132" max="7132" width="13.25" style="1365" bestFit="1" customWidth="1"/>
    <col min="7133" max="7133" width="9.875" style="1365" customWidth="1"/>
    <col min="7134" max="7134" width="8.125" style="1365" customWidth="1"/>
    <col min="7135" max="7135" width="8.75" style="1365" customWidth="1"/>
    <col min="7136" max="7136" width="10.25" style="1365" bestFit="1" customWidth="1"/>
    <col min="7137" max="7137" width="13.25" style="1365" bestFit="1" customWidth="1"/>
    <col min="7138" max="7138" width="17.875" style="1365" bestFit="1" customWidth="1"/>
    <col min="7139" max="7140" width="11.25" style="1365" customWidth="1"/>
    <col min="7141" max="7142" width="15" style="1365" customWidth="1"/>
    <col min="7143" max="7146" width="10.625" style="1365" customWidth="1"/>
    <col min="7147" max="7147" width="11.25" style="1365" customWidth="1"/>
    <col min="7148" max="7174" width="10.625" style="1365" customWidth="1"/>
    <col min="7175" max="7182" width="11.875" style="1365" customWidth="1"/>
    <col min="7183" max="7183" width="21.375" style="1365" customWidth="1"/>
    <col min="7184" max="7184" width="11.875" style="1365" customWidth="1"/>
    <col min="7185" max="7387" width="9" style="1365"/>
    <col min="7388" max="7388" width="13.25" style="1365" bestFit="1" customWidth="1"/>
    <col min="7389" max="7389" width="9.875" style="1365" customWidth="1"/>
    <col min="7390" max="7390" width="8.125" style="1365" customWidth="1"/>
    <col min="7391" max="7391" width="8.75" style="1365" customWidth="1"/>
    <col min="7392" max="7392" width="10.25" style="1365" bestFit="1" customWidth="1"/>
    <col min="7393" max="7393" width="13.25" style="1365" bestFit="1" customWidth="1"/>
    <col min="7394" max="7394" width="17.875" style="1365" bestFit="1" customWidth="1"/>
    <col min="7395" max="7396" width="11.25" style="1365" customWidth="1"/>
    <col min="7397" max="7398" width="15" style="1365" customWidth="1"/>
    <col min="7399" max="7402" width="10.625" style="1365" customWidth="1"/>
    <col min="7403" max="7403" width="11.25" style="1365" customWidth="1"/>
    <col min="7404" max="7430" width="10.625" style="1365" customWidth="1"/>
    <col min="7431" max="7438" width="11.875" style="1365" customWidth="1"/>
    <col min="7439" max="7439" width="21.375" style="1365" customWidth="1"/>
    <col min="7440" max="7440" width="11.875" style="1365" customWidth="1"/>
    <col min="7441" max="7643" width="9" style="1365"/>
    <col min="7644" max="7644" width="13.25" style="1365" bestFit="1" customWidth="1"/>
    <col min="7645" max="7645" width="9.875" style="1365" customWidth="1"/>
    <col min="7646" max="7646" width="8.125" style="1365" customWidth="1"/>
    <col min="7647" max="7647" width="8.75" style="1365" customWidth="1"/>
    <col min="7648" max="7648" width="10.25" style="1365" bestFit="1" customWidth="1"/>
    <col min="7649" max="7649" width="13.25" style="1365" bestFit="1" customWidth="1"/>
    <col min="7650" max="7650" width="17.875" style="1365" bestFit="1" customWidth="1"/>
    <col min="7651" max="7652" width="11.25" style="1365" customWidth="1"/>
    <col min="7653" max="7654" width="15" style="1365" customWidth="1"/>
    <col min="7655" max="7658" width="10.625" style="1365" customWidth="1"/>
    <col min="7659" max="7659" width="11.25" style="1365" customWidth="1"/>
    <col min="7660" max="7686" width="10.625" style="1365" customWidth="1"/>
    <col min="7687" max="7694" width="11.875" style="1365" customWidth="1"/>
    <col min="7695" max="7695" width="21.375" style="1365" customWidth="1"/>
    <col min="7696" max="7696" width="11.875" style="1365" customWidth="1"/>
    <col min="7697" max="7899" width="9" style="1365"/>
    <col min="7900" max="7900" width="13.25" style="1365" bestFit="1" customWidth="1"/>
    <col min="7901" max="7901" width="9.875" style="1365" customWidth="1"/>
    <col min="7902" max="7902" width="8.125" style="1365" customWidth="1"/>
    <col min="7903" max="7903" width="8.75" style="1365" customWidth="1"/>
    <col min="7904" max="7904" width="10.25" style="1365" bestFit="1" customWidth="1"/>
    <col min="7905" max="7905" width="13.25" style="1365" bestFit="1" customWidth="1"/>
    <col min="7906" max="7906" width="17.875" style="1365" bestFit="1" customWidth="1"/>
    <col min="7907" max="7908" width="11.25" style="1365" customWidth="1"/>
    <col min="7909" max="7910" width="15" style="1365" customWidth="1"/>
    <col min="7911" max="7914" width="10.625" style="1365" customWidth="1"/>
    <col min="7915" max="7915" width="11.25" style="1365" customWidth="1"/>
    <col min="7916" max="7942" width="10.625" style="1365" customWidth="1"/>
    <col min="7943" max="7950" width="11.875" style="1365" customWidth="1"/>
    <col min="7951" max="7951" width="21.375" style="1365" customWidth="1"/>
    <col min="7952" max="7952" width="11.875" style="1365" customWidth="1"/>
    <col min="7953" max="8155" width="9" style="1365"/>
    <col min="8156" max="8156" width="13.25" style="1365" bestFit="1" customWidth="1"/>
    <col min="8157" max="8157" width="9.875" style="1365" customWidth="1"/>
    <col min="8158" max="8158" width="8.125" style="1365" customWidth="1"/>
    <col min="8159" max="8159" width="8.75" style="1365" customWidth="1"/>
    <col min="8160" max="8160" width="10.25" style="1365" bestFit="1" customWidth="1"/>
    <col min="8161" max="8161" width="13.25" style="1365" bestFit="1" customWidth="1"/>
    <col min="8162" max="8162" width="17.875" style="1365" bestFit="1" customWidth="1"/>
    <col min="8163" max="8164" width="11.25" style="1365" customWidth="1"/>
    <col min="8165" max="8166" width="15" style="1365" customWidth="1"/>
    <col min="8167" max="8170" width="10.625" style="1365" customWidth="1"/>
    <col min="8171" max="8171" width="11.25" style="1365" customWidth="1"/>
    <col min="8172" max="8198" width="10.625" style="1365" customWidth="1"/>
    <col min="8199" max="8206" width="11.875" style="1365" customWidth="1"/>
    <col min="8207" max="8207" width="21.375" style="1365" customWidth="1"/>
    <col min="8208" max="8208" width="11.875" style="1365" customWidth="1"/>
    <col min="8209" max="8411" width="9" style="1365"/>
    <col min="8412" max="8412" width="13.25" style="1365" bestFit="1" customWidth="1"/>
    <col min="8413" max="8413" width="9.875" style="1365" customWidth="1"/>
    <col min="8414" max="8414" width="8.125" style="1365" customWidth="1"/>
    <col min="8415" max="8415" width="8.75" style="1365" customWidth="1"/>
    <col min="8416" max="8416" width="10.25" style="1365" bestFit="1" customWidth="1"/>
    <col min="8417" max="8417" width="13.25" style="1365" bestFit="1" customWidth="1"/>
    <col min="8418" max="8418" width="17.875" style="1365" bestFit="1" customWidth="1"/>
    <col min="8419" max="8420" width="11.25" style="1365" customWidth="1"/>
    <col min="8421" max="8422" width="15" style="1365" customWidth="1"/>
    <col min="8423" max="8426" width="10.625" style="1365" customWidth="1"/>
    <col min="8427" max="8427" width="11.25" style="1365" customWidth="1"/>
    <col min="8428" max="8454" width="10.625" style="1365" customWidth="1"/>
    <col min="8455" max="8462" width="11.875" style="1365" customWidth="1"/>
    <col min="8463" max="8463" width="21.375" style="1365" customWidth="1"/>
    <col min="8464" max="8464" width="11.875" style="1365" customWidth="1"/>
    <col min="8465" max="8667" width="9" style="1365"/>
    <col min="8668" max="8668" width="13.25" style="1365" bestFit="1" customWidth="1"/>
    <col min="8669" max="8669" width="9.875" style="1365" customWidth="1"/>
    <col min="8670" max="8670" width="8.125" style="1365" customWidth="1"/>
    <col min="8671" max="8671" width="8.75" style="1365" customWidth="1"/>
    <col min="8672" max="8672" width="10.25" style="1365" bestFit="1" customWidth="1"/>
    <col min="8673" max="8673" width="13.25" style="1365" bestFit="1" customWidth="1"/>
    <col min="8674" max="8674" width="17.875" style="1365" bestFit="1" customWidth="1"/>
    <col min="8675" max="8676" width="11.25" style="1365" customWidth="1"/>
    <col min="8677" max="8678" width="15" style="1365" customWidth="1"/>
    <col min="8679" max="8682" width="10.625" style="1365" customWidth="1"/>
    <col min="8683" max="8683" width="11.25" style="1365" customWidth="1"/>
    <col min="8684" max="8710" width="10.625" style="1365" customWidth="1"/>
    <col min="8711" max="8718" width="11.875" style="1365" customWidth="1"/>
    <col min="8719" max="8719" width="21.375" style="1365" customWidth="1"/>
    <col min="8720" max="8720" width="11.875" style="1365" customWidth="1"/>
    <col min="8721" max="8923" width="9" style="1365"/>
    <col min="8924" max="8924" width="13.25" style="1365" bestFit="1" customWidth="1"/>
    <col min="8925" max="8925" width="9.875" style="1365" customWidth="1"/>
    <col min="8926" max="8926" width="8.125" style="1365" customWidth="1"/>
    <col min="8927" max="8927" width="8.75" style="1365" customWidth="1"/>
    <col min="8928" max="8928" width="10.25" style="1365" bestFit="1" customWidth="1"/>
    <col min="8929" max="8929" width="13.25" style="1365" bestFit="1" customWidth="1"/>
    <col min="8930" max="8930" width="17.875" style="1365" bestFit="1" customWidth="1"/>
    <col min="8931" max="8932" width="11.25" style="1365" customWidth="1"/>
    <col min="8933" max="8934" width="15" style="1365" customWidth="1"/>
    <col min="8935" max="8938" width="10.625" style="1365" customWidth="1"/>
    <col min="8939" max="8939" width="11.25" style="1365" customWidth="1"/>
    <col min="8940" max="8966" width="10.625" style="1365" customWidth="1"/>
    <col min="8967" max="8974" width="11.875" style="1365" customWidth="1"/>
    <col min="8975" max="8975" width="21.375" style="1365" customWidth="1"/>
    <col min="8976" max="8976" width="11.875" style="1365" customWidth="1"/>
    <col min="8977" max="9179" width="9" style="1365"/>
    <col min="9180" max="9180" width="13.25" style="1365" bestFit="1" customWidth="1"/>
    <col min="9181" max="9181" width="9.875" style="1365" customWidth="1"/>
    <col min="9182" max="9182" width="8.125" style="1365" customWidth="1"/>
    <col min="9183" max="9183" width="8.75" style="1365" customWidth="1"/>
    <col min="9184" max="9184" width="10.25" style="1365" bestFit="1" customWidth="1"/>
    <col min="9185" max="9185" width="13.25" style="1365" bestFit="1" customWidth="1"/>
    <col min="9186" max="9186" width="17.875" style="1365" bestFit="1" customWidth="1"/>
    <col min="9187" max="9188" width="11.25" style="1365" customWidth="1"/>
    <col min="9189" max="9190" width="15" style="1365" customWidth="1"/>
    <col min="9191" max="9194" width="10.625" style="1365" customWidth="1"/>
    <col min="9195" max="9195" width="11.25" style="1365" customWidth="1"/>
    <col min="9196" max="9222" width="10.625" style="1365" customWidth="1"/>
    <col min="9223" max="9230" width="11.875" style="1365" customWidth="1"/>
    <col min="9231" max="9231" width="21.375" style="1365" customWidth="1"/>
    <col min="9232" max="9232" width="11.875" style="1365" customWidth="1"/>
    <col min="9233" max="9435" width="9" style="1365"/>
    <col min="9436" max="9436" width="13.25" style="1365" bestFit="1" customWidth="1"/>
    <col min="9437" max="9437" width="9.875" style="1365" customWidth="1"/>
    <col min="9438" max="9438" width="8.125" style="1365" customWidth="1"/>
    <col min="9439" max="9439" width="8.75" style="1365" customWidth="1"/>
    <col min="9440" max="9440" width="10.25" style="1365" bestFit="1" customWidth="1"/>
    <col min="9441" max="9441" width="13.25" style="1365" bestFit="1" customWidth="1"/>
    <col min="9442" max="9442" width="17.875" style="1365" bestFit="1" customWidth="1"/>
    <col min="9443" max="9444" width="11.25" style="1365" customWidth="1"/>
    <col min="9445" max="9446" width="15" style="1365" customWidth="1"/>
    <col min="9447" max="9450" width="10.625" style="1365" customWidth="1"/>
    <col min="9451" max="9451" width="11.25" style="1365" customWidth="1"/>
    <col min="9452" max="9478" width="10.625" style="1365" customWidth="1"/>
    <col min="9479" max="9486" width="11.875" style="1365" customWidth="1"/>
    <col min="9487" max="9487" width="21.375" style="1365" customWidth="1"/>
    <col min="9488" max="9488" width="11.875" style="1365" customWidth="1"/>
    <col min="9489" max="9691" width="9" style="1365"/>
    <col min="9692" max="9692" width="13.25" style="1365" bestFit="1" customWidth="1"/>
    <col min="9693" max="9693" width="9.875" style="1365" customWidth="1"/>
    <col min="9694" max="9694" width="8.125" style="1365" customWidth="1"/>
    <col min="9695" max="9695" width="8.75" style="1365" customWidth="1"/>
    <col min="9696" max="9696" width="10.25" style="1365" bestFit="1" customWidth="1"/>
    <col min="9697" max="9697" width="13.25" style="1365" bestFit="1" customWidth="1"/>
    <col min="9698" max="9698" width="17.875" style="1365" bestFit="1" customWidth="1"/>
    <col min="9699" max="9700" width="11.25" style="1365" customWidth="1"/>
    <col min="9701" max="9702" width="15" style="1365" customWidth="1"/>
    <col min="9703" max="9706" width="10.625" style="1365" customWidth="1"/>
    <col min="9707" max="9707" width="11.25" style="1365" customWidth="1"/>
    <col min="9708" max="9734" width="10.625" style="1365" customWidth="1"/>
    <col min="9735" max="9742" width="11.875" style="1365" customWidth="1"/>
    <col min="9743" max="9743" width="21.375" style="1365" customWidth="1"/>
    <col min="9744" max="9744" width="11.875" style="1365" customWidth="1"/>
    <col min="9745" max="9947" width="9" style="1365"/>
    <col min="9948" max="9948" width="13.25" style="1365" bestFit="1" customWidth="1"/>
    <col min="9949" max="9949" width="9.875" style="1365" customWidth="1"/>
    <col min="9950" max="9950" width="8.125" style="1365" customWidth="1"/>
    <col min="9951" max="9951" width="8.75" style="1365" customWidth="1"/>
    <col min="9952" max="9952" width="10.25" style="1365" bestFit="1" customWidth="1"/>
    <col min="9953" max="9953" width="13.25" style="1365" bestFit="1" customWidth="1"/>
    <col min="9954" max="9954" width="17.875" style="1365" bestFit="1" customWidth="1"/>
    <col min="9955" max="9956" width="11.25" style="1365" customWidth="1"/>
    <col min="9957" max="9958" width="15" style="1365" customWidth="1"/>
    <col min="9959" max="9962" width="10.625" style="1365" customWidth="1"/>
    <col min="9963" max="9963" width="11.25" style="1365" customWidth="1"/>
    <col min="9964" max="9990" width="10.625" style="1365" customWidth="1"/>
    <col min="9991" max="9998" width="11.875" style="1365" customWidth="1"/>
    <col min="9999" max="9999" width="21.375" style="1365" customWidth="1"/>
    <col min="10000" max="10000" width="11.875" style="1365" customWidth="1"/>
    <col min="10001" max="10203" width="9" style="1365"/>
    <col min="10204" max="10204" width="13.25" style="1365" bestFit="1" customWidth="1"/>
    <col min="10205" max="10205" width="9.875" style="1365" customWidth="1"/>
    <col min="10206" max="10206" width="8.125" style="1365" customWidth="1"/>
    <col min="10207" max="10207" width="8.75" style="1365" customWidth="1"/>
    <col min="10208" max="10208" width="10.25" style="1365" bestFit="1" customWidth="1"/>
    <col min="10209" max="10209" width="13.25" style="1365" bestFit="1" customWidth="1"/>
    <col min="10210" max="10210" width="17.875" style="1365" bestFit="1" customWidth="1"/>
    <col min="10211" max="10212" width="11.25" style="1365" customWidth="1"/>
    <col min="10213" max="10214" width="15" style="1365" customWidth="1"/>
    <col min="10215" max="10218" width="10.625" style="1365" customWidth="1"/>
    <col min="10219" max="10219" width="11.25" style="1365" customWidth="1"/>
    <col min="10220" max="10246" width="10.625" style="1365" customWidth="1"/>
    <col min="10247" max="10254" width="11.875" style="1365" customWidth="1"/>
    <col min="10255" max="10255" width="21.375" style="1365" customWidth="1"/>
    <col min="10256" max="10256" width="11.875" style="1365" customWidth="1"/>
    <col min="10257" max="10459" width="9" style="1365"/>
    <col min="10460" max="10460" width="13.25" style="1365" bestFit="1" customWidth="1"/>
    <col min="10461" max="10461" width="9.875" style="1365" customWidth="1"/>
    <col min="10462" max="10462" width="8.125" style="1365" customWidth="1"/>
    <col min="10463" max="10463" width="8.75" style="1365" customWidth="1"/>
    <col min="10464" max="10464" width="10.25" style="1365" bestFit="1" customWidth="1"/>
    <col min="10465" max="10465" width="13.25" style="1365" bestFit="1" customWidth="1"/>
    <col min="10466" max="10466" width="17.875" style="1365" bestFit="1" customWidth="1"/>
    <col min="10467" max="10468" width="11.25" style="1365" customWidth="1"/>
    <col min="10469" max="10470" width="15" style="1365" customWidth="1"/>
    <col min="10471" max="10474" width="10.625" style="1365" customWidth="1"/>
    <col min="10475" max="10475" width="11.25" style="1365" customWidth="1"/>
    <col min="10476" max="10502" width="10.625" style="1365" customWidth="1"/>
    <col min="10503" max="10510" width="11.875" style="1365" customWidth="1"/>
    <col min="10511" max="10511" width="21.375" style="1365" customWidth="1"/>
    <col min="10512" max="10512" width="11.875" style="1365" customWidth="1"/>
    <col min="10513" max="10715" width="9" style="1365"/>
    <col min="10716" max="10716" width="13.25" style="1365" bestFit="1" customWidth="1"/>
    <col min="10717" max="10717" width="9.875" style="1365" customWidth="1"/>
    <col min="10718" max="10718" width="8.125" style="1365" customWidth="1"/>
    <col min="10719" max="10719" width="8.75" style="1365" customWidth="1"/>
    <col min="10720" max="10720" width="10.25" style="1365" bestFit="1" customWidth="1"/>
    <col min="10721" max="10721" width="13.25" style="1365" bestFit="1" customWidth="1"/>
    <col min="10722" max="10722" width="17.875" style="1365" bestFit="1" customWidth="1"/>
    <col min="10723" max="10724" width="11.25" style="1365" customWidth="1"/>
    <col min="10725" max="10726" width="15" style="1365" customWidth="1"/>
    <col min="10727" max="10730" width="10.625" style="1365" customWidth="1"/>
    <col min="10731" max="10731" width="11.25" style="1365" customWidth="1"/>
    <col min="10732" max="10758" width="10.625" style="1365" customWidth="1"/>
    <col min="10759" max="10766" width="11.875" style="1365" customWidth="1"/>
    <col min="10767" max="10767" width="21.375" style="1365" customWidth="1"/>
    <col min="10768" max="10768" width="11.875" style="1365" customWidth="1"/>
    <col min="10769" max="10971" width="9" style="1365"/>
    <col min="10972" max="10972" width="13.25" style="1365" bestFit="1" customWidth="1"/>
    <col min="10973" max="10973" width="9.875" style="1365" customWidth="1"/>
    <col min="10974" max="10974" width="8.125" style="1365" customWidth="1"/>
    <col min="10975" max="10975" width="8.75" style="1365" customWidth="1"/>
    <col min="10976" max="10976" width="10.25" style="1365" bestFit="1" customWidth="1"/>
    <col min="10977" max="10977" width="13.25" style="1365" bestFit="1" customWidth="1"/>
    <col min="10978" max="10978" width="17.875" style="1365" bestFit="1" customWidth="1"/>
    <col min="10979" max="10980" width="11.25" style="1365" customWidth="1"/>
    <col min="10981" max="10982" width="15" style="1365" customWidth="1"/>
    <col min="10983" max="10986" width="10.625" style="1365" customWidth="1"/>
    <col min="10987" max="10987" width="11.25" style="1365" customWidth="1"/>
    <col min="10988" max="11014" width="10.625" style="1365" customWidth="1"/>
    <col min="11015" max="11022" width="11.875" style="1365" customWidth="1"/>
    <col min="11023" max="11023" width="21.375" style="1365" customWidth="1"/>
    <col min="11024" max="11024" width="11.875" style="1365" customWidth="1"/>
    <col min="11025" max="11227" width="9" style="1365"/>
    <col min="11228" max="11228" width="13.25" style="1365" bestFit="1" customWidth="1"/>
    <col min="11229" max="11229" width="9.875" style="1365" customWidth="1"/>
    <col min="11230" max="11230" width="8.125" style="1365" customWidth="1"/>
    <col min="11231" max="11231" width="8.75" style="1365" customWidth="1"/>
    <col min="11232" max="11232" width="10.25" style="1365" bestFit="1" customWidth="1"/>
    <col min="11233" max="11233" width="13.25" style="1365" bestFit="1" customWidth="1"/>
    <col min="11234" max="11234" width="17.875" style="1365" bestFit="1" customWidth="1"/>
    <col min="11235" max="11236" width="11.25" style="1365" customWidth="1"/>
    <col min="11237" max="11238" width="15" style="1365" customWidth="1"/>
    <col min="11239" max="11242" width="10.625" style="1365" customWidth="1"/>
    <col min="11243" max="11243" width="11.25" style="1365" customWidth="1"/>
    <col min="11244" max="11270" width="10.625" style="1365" customWidth="1"/>
    <col min="11271" max="11278" width="11.875" style="1365" customWidth="1"/>
    <col min="11279" max="11279" width="21.375" style="1365" customWidth="1"/>
    <col min="11280" max="11280" width="11.875" style="1365" customWidth="1"/>
    <col min="11281" max="11483" width="9" style="1365"/>
    <col min="11484" max="11484" width="13.25" style="1365" bestFit="1" customWidth="1"/>
    <col min="11485" max="11485" width="9.875" style="1365" customWidth="1"/>
    <col min="11486" max="11486" width="8.125" style="1365" customWidth="1"/>
    <col min="11487" max="11487" width="8.75" style="1365" customWidth="1"/>
    <col min="11488" max="11488" width="10.25" style="1365" bestFit="1" customWidth="1"/>
    <col min="11489" max="11489" width="13.25" style="1365" bestFit="1" customWidth="1"/>
    <col min="11490" max="11490" width="17.875" style="1365" bestFit="1" customWidth="1"/>
    <col min="11491" max="11492" width="11.25" style="1365" customWidth="1"/>
    <col min="11493" max="11494" width="15" style="1365" customWidth="1"/>
    <col min="11495" max="11498" width="10.625" style="1365" customWidth="1"/>
    <col min="11499" max="11499" width="11.25" style="1365" customWidth="1"/>
    <col min="11500" max="11526" width="10.625" style="1365" customWidth="1"/>
    <col min="11527" max="11534" width="11.875" style="1365" customWidth="1"/>
    <col min="11535" max="11535" width="21.375" style="1365" customWidth="1"/>
    <col min="11536" max="11536" width="11.875" style="1365" customWidth="1"/>
    <col min="11537" max="11739" width="9" style="1365"/>
    <col min="11740" max="11740" width="13.25" style="1365" bestFit="1" customWidth="1"/>
    <col min="11741" max="11741" width="9.875" style="1365" customWidth="1"/>
    <col min="11742" max="11742" width="8.125" style="1365" customWidth="1"/>
    <col min="11743" max="11743" width="8.75" style="1365" customWidth="1"/>
    <col min="11744" max="11744" width="10.25" style="1365" bestFit="1" customWidth="1"/>
    <col min="11745" max="11745" width="13.25" style="1365" bestFit="1" customWidth="1"/>
    <col min="11746" max="11746" width="17.875" style="1365" bestFit="1" customWidth="1"/>
    <col min="11747" max="11748" width="11.25" style="1365" customWidth="1"/>
    <col min="11749" max="11750" width="15" style="1365" customWidth="1"/>
    <col min="11751" max="11754" width="10.625" style="1365" customWidth="1"/>
    <col min="11755" max="11755" width="11.25" style="1365" customWidth="1"/>
    <col min="11756" max="11782" width="10.625" style="1365" customWidth="1"/>
    <col min="11783" max="11790" width="11.875" style="1365" customWidth="1"/>
    <col min="11791" max="11791" width="21.375" style="1365" customWidth="1"/>
    <col min="11792" max="11792" width="11.875" style="1365" customWidth="1"/>
    <col min="11793" max="11995" width="9" style="1365"/>
    <col min="11996" max="11996" width="13.25" style="1365" bestFit="1" customWidth="1"/>
    <col min="11997" max="11997" width="9.875" style="1365" customWidth="1"/>
    <col min="11998" max="11998" width="8.125" style="1365" customWidth="1"/>
    <col min="11999" max="11999" width="8.75" style="1365" customWidth="1"/>
    <col min="12000" max="12000" width="10.25" style="1365" bestFit="1" customWidth="1"/>
    <col min="12001" max="12001" width="13.25" style="1365" bestFit="1" customWidth="1"/>
    <col min="12002" max="12002" width="17.875" style="1365" bestFit="1" customWidth="1"/>
    <col min="12003" max="12004" width="11.25" style="1365" customWidth="1"/>
    <col min="12005" max="12006" width="15" style="1365" customWidth="1"/>
    <col min="12007" max="12010" width="10.625" style="1365" customWidth="1"/>
    <col min="12011" max="12011" width="11.25" style="1365" customWidth="1"/>
    <col min="12012" max="12038" width="10.625" style="1365" customWidth="1"/>
    <col min="12039" max="12046" width="11.875" style="1365" customWidth="1"/>
    <col min="12047" max="12047" width="21.375" style="1365" customWidth="1"/>
    <col min="12048" max="12048" width="11.875" style="1365" customWidth="1"/>
    <col min="12049" max="12251" width="9" style="1365"/>
    <col min="12252" max="12252" width="13.25" style="1365" bestFit="1" customWidth="1"/>
    <col min="12253" max="12253" width="9.875" style="1365" customWidth="1"/>
    <col min="12254" max="12254" width="8.125" style="1365" customWidth="1"/>
    <col min="12255" max="12255" width="8.75" style="1365" customWidth="1"/>
    <col min="12256" max="12256" width="10.25" style="1365" bestFit="1" customWidth="1"/>
    <col min="12257" max="12257" width="13.25" style="1365" bestFit="1" customWidth="1"/>
    <col min="12258" max="12258" width="17.875" style="1365" bestFit="1" customWidth="1"/>
    <col min="12259" max="12260" width="11.25" style="1365" customWidth="1"/>
    <col min="12261" max="12262" width="15" style="1365" customWidth="1"/>
    <col min="12263" max="12266" width="10.625" style="1365" customWidth="1"/>
    <col min="12267" max="12267" width="11.25" style="1365" customWidth="1"/>
    <col min="12268" max="12294" width="10.625" style="1365" customWidth="1"/>
    <col min="12295" max="12302" width="11.875" style="1365" customWidth="1"/>
    <col min="12303" max="12303" width="21.375" style="1365" customWidth="1"/>
    <col min="12304" max="12304" width="11.875" style="1365" customWidth="1"/>
    <col min="12305" max="12507" width="9" style="1365"/>
    <col min="12508" max="12508" width="13.25" style="1365" bestFit="1" customWidth="1"/>
    <col min="12509" max="12509" width="9.875" style="1365" customWidth="1"/>
    <col min="12510" max="12510" width="8.125" style="1365" customWidth="1"/>
    <col min="12511" max="12511" width="8.75" style="1365" customWidth="1"/>
    <col min="12512" max="12512" width="10.25" style="1365" bestFit="1" customWidth="1"/>
    <col min="12513" max="12513" width="13.25" style="1365" bestFit="1" customWidth="1"/>
    <col min="12514" max="12514" width="17.875" style="1365" bestFit="1" customWidth="1"/>
    <col min="12515" max="12516" width="11.25" style="1365" customWidth="1"/>
    <col min="12517" max="12518" width="15" style="1365" customWidth="1"/>
    <col min="12519" max="12522" width="10.625" style="1365" customWidth="1"/>
    <col min="12523" max="12523" width="11.25" style="1365" customWidth="1"/>
    <col min="12524" max="12550" width="10.625" style="1365" customWidth="1"/>
    <col min="12551" max="12558" width="11.875" style="1365" customWidth="1"/>
    <col min="12559" max="12559" width="21.375" style="1365" customWidth="1"/>
    <col min="12560" max="12560" width="11.875" style="1365" customWidth="1"/>
    <col min="12561" max="12763" width="9" style="1365"/>
    <col min="12764" max="12764" width="13.25" style="1365" bestFit="1" customWidth="1"/>
    <col min="12765" max="12765" width="9.875" style="1365" customWidth="1"/>
    <col min="12766" max="12766" width="8.125" style="1365" customWidth="1"/>
    <col min="12767" max="12767" width="8.75" style="1365" customWidth="1"/>
    <col min="12768" max="12768" width="10.25" style="1365" bestFit="1" customWidth="1"/>
    <col min="12769" max="12769" width="13.25" style="1365" bestFit="1" customWidth="1"/>
    <col min="12770" max="12770" width="17.875" style="1365" bestFit="1" customWidth="1"/>
    <col min="12771" max="12772" width="11.25" style="1365" customWidth="1"/>
    <col min="12773" max="12774" width="15" style="1365" customWidth="1"/>
    <col min="12775" max="12778" width="10.625" style="1365" customWidth="1"/>
    <col min="12779" max="12779" width="11.25" style="1365" customWidth="1"/>
    <col min="12780" max="12806" width="10.625" style="1365" customWidth="1"/>
    <col min="12807" max="12814" width="11.875" style="1365" customWidth="1"/>
    <col min="12815" max="12815" width="21.375" style="1365" customWidth="1"/>
    <col min="12816" max="12816" width="11.875" style="1365" customWidth="1"/>
    <col min="12817" max="13019" width="9" style="1365"/>
    <col min="13020" max="13020" width="13.25" style="1365" bestFit="1" customWidth="1"/>
    <col min="13021" max="13021" width="9.875" style="1365" customWidth="1"/>
    <col min="13022" max="13022" width="8.125" style="1365" customWidth="1"/>
    <col min="13023" max="13023" width="8.75" style="1365" customWidth="1"/>
    <col min="13024" max="13024" width="10.25" style="1365" bestFit="1" customWidth="1"/>
    <col min="13025" max="13025" width="13.25" style="1365" bestFit="1" customWidth="1"/>
    <col min="13026" max="13026" width="17.875" style="1365" bestFit="1" customWidth="1"/>
    <col min="13027" max="13028" width="11.25" style="1365" customWidth="1"/>
    <col min="13029" max="13030" width="15" style="1365" customWidth="1"/>
    <col min="13031" max="13034" width="10.625" style="1365" customWidth="1"/>
    <col min="13035" max="13035" width="11.25" style="1365" customWidth="1"/>
    <col min="13036" max="13062" width="10.625" style="1365" customWidth="1"/>
    <col min="13063" max="13070" width="11.875" style="1365" customWidth="1"/>
    <col min="13071" max="13071" width="21.375" style="1365" customWidth="1"/>
    <col min="13072" max="13072" width="11.875" style="1365" customWidth="1"/>
    <col min="13073" max="13275" width="9" style="1365"/>
    <col min="13276" max="13276" width="13.25" style="1365" bestFit="1" customWidth="1"/>
    <col min="13277" max="13277" width="9.875" style="1365" customWidth="1"/>
    <col min="13278" max="13278" width="8.125" style="1365" customWidth="1"/>
    <col min="13279" max="13279" width="8.75" style="1365" customWidth="1"/>
    <col min="13280" max="13280" width="10.25" style="1365" bestFit="1" customWidth="1"/>
    <col min="13281" max="13281" width="13.25" style="1365" bestFit="1" customWidth="1"/>
    <col min="13282" max="13282" width="17.875" style="1365" bestFit="1" customWidth="1"/>
    <col min="13283" max="13284" width="11.25" style="1365" customWidth="1"/>
    <col min="13285" max="13286" width="15" style="1365" customWidth="1"/>
    <col min="13287" max="13290" width="10.625" style="1365" customWidth="1"/>
    <col min="13291" max="13291" width="11.25" style="1365" customWidth="1"/>
    <col min="13292" max="13318" width="10.625" style="1365" customWidth="1"/>
    <col min="13319" max="13326" width="11.875" style="1365" customWidth="1"/>
    <col min="13327" max="13327" width="21.375" style="1365" customWidth="1"/>
    <col min="13328" max="13328" width="11.875" style="1365" customWidth="1"/>
    <col min="13329" max="13531" width="9" style="1365"/>
    <col min="13532" max="13532" width="13.25" style="1365" bestFit="1" customWidth="1"/>
    <col min="13533" max="13533" width="9.875" style="1365" customWidth="1"/>
    <col min="13534" max="13534" width="8.125" style="1365" customWidth="1"/>
    <col min="13535" max="13535" width="8.75" style="1365" customWidth="1"/>
    <col min="13536" max="13536" width="10.25" style="1365" bestFit="1" customWidth="1"/>
    <col min="13537" max="13537" width="13.25" style="1365" bestFit="1" customWidth="1"/>
    <col min="13538" max="13538" width="17.875" style="1365" bestFit="1" customWidth="1"/>
    <col min="13539" max="13540" width="11.25" style="1365" customWidth="1"/>
    <col min="13541" max="13542" width="15" style="1365" customWidth="1"/>
    <col min="13543" max="13546" width="10.625" style="1365" customWidth="1"/>
    <col min="13547" max="13547" width="11.25" style="1365" customWidth="1"/>
    <col min="13548" max="13574" width="10.625" style="1365" customWidth="1"/>
    <col min="13575" max="13582" width="11.875" style="1365" customWidth="1"/>
    <col min="13583" max="13583" width="21.375" style="1365" customWidth="1"/>
    <col min="13584" max="13584" width="11.875" style="1365" customWidth="1"/>
    <col min="13585" max="13787" width="9" style="1365"/>
    <col min="13788" max="13788" width="13.25" style="1365" bestFit="1" customWidth="1"/>
    <col min="13789" max="13789" width="9.875" style="1365" customWidth="1"/>
    <col min="13790" max="13790" width="8.125" style="1365" customWidth="1"/>
    <col min="13791" max="13791" width="8.75" style="1365" customWidth="1"/>
    <col min="13792" max="13792" width="10.25" style="1365" bestFit="1" customWidth="1"/>
    <col min="13793" max="13793" width="13.25" style="1365" bestFit="1" customWidth="1"/>
    <col min="13794" max="13794" width="17.875" style="1365" bestFit="1" customWidth="1"/>
    <col min="13795" max="13796" width="11.25" style="1365" customWidth="1"/>
    <col min="13797" max="13798" width="15" style="1365" customWidth="1"/>
    <col min="13799" max="13802" width="10.625" style="1365" customWidth="1"/>
    <col min="13803" max="13803" width="11.25" style="1365" customWidth="1"/>
    <col min="13804" max="13830" width="10.625" style="1365" customWidth="1"/>
    <col min="13831" max="13838" width="11.875" style="1365" customWidth="1"/>
    <col min="13839" max="13839" width="21.375" style="1365" customWidth="1"/>
    <col min="13840" max="13840" width="11.875" style="1365" customWidth="1"/>
    <col min="13841" max="14043" width="9" style="1365"/>
    <col min="14044" max="14044" width="13.25" style="1365" bestFit="1" customWidth="1"/>
    <col min="14045" max="14045" width="9.875" style="1365" customWidth="1"/>
    <col min="14046" max="14046" width="8.125" style="1365" customWidth="1"/>
    <col min="14047" max="14047" width="8.75" style="1365" customWidth="1"/>
    <col min="14048" max="14048" width="10.25" style="1365" bestFit="1" customWidth="1"/>
    <col min="14049" max="14049" width="13.25" style="1365" bestFit="1" customWidth="1"/>
    <col min="14050" max="14050" width="17.875" style="1365" bestFit="1" customWidth="1"/>
    <col min="14051" max="14052" width="11.25" style="1365" customWidth="1"/>
    <col min="14053" max="14054" width="15" style="1365" customWidth="1"/>
    <col min="14055" max="14058" width="10.625" style="1365" customWidth="1"/>
    <col min="14059" max="14059" width="11.25" style="1365" customWidth="1"/>
    <col min="14060" max="14086" width="10.625" style="1365" customWidth="1"/>
    <col min="14087" max="14094" width="11.875" style="1365" customWidth="1"/>
    <col min="14095" max="14095" width="21.375" style="1365" customWidth="1"/>
    <col min="14096" max="14096" width="11.875" style="1365" customWidth="1"/>
    <col min="14097" max="14299" width="9" style="1365"/>
    <col min="14300" max="14300" width="13.25" style="1365" bestFit="1" customWidth="1"/>
    <col min="14301" max="14301" width="9.875" style="1365" customWidth="1"/>
    <col min="14302" max="14302" width="8.125" style="1365" customWidth="1"/>
    <col min="14303" max="14303" width="8.75" style="1365" customWidth="1"/>
    <col min="14304" max="14304" width="10.25" style="1365" bestFit="1" customWidth="1"/>
    <col min="14305" max="14305" width="13.25" style="1365" bestFit="1" customWidth="1"/>
    <col min="14306" max="14306" width="17.875" style="1365" bestFit="1" customWidth="1"/>
    <col min="14307" max="14308" width="11.25" style="1365" customWidth="1"/>
    <col min="14309" max="14310" width="15" style="1365" customWidth="1"/>
    <col min="14311" max="14314" width="10.625" style="1365" customWidth="1"/>
    <col min="14315" max="14315" width="11.25" style="1365" customWidth="1"/>
    <col min="14316" max="14342" width="10.625" style="1365" customWidth="1"/>
    <col min="14343" max="14350" width="11.875" style="1365" customWidth="1"/>
    <col min="14351" max="14351" width="21.375" style="1365" customWidth="1"/>
    <col min="14352" max="14352" width="11.875" style="1365" customWidth="1"/>
    <col min="14353" max="14555" width="9" style="1365"/>
    <col min="14556" max="14556" width="13.25" style="1365" bestFit="1" customWidth="1"/>
    <col min="14557" max="14557" width="9.875" style="1365" customWidth="1"/>
    <col min="14558" max="14558" width="8.125" style="1365" customWidth="1"/>
    <col min="14559" max="14559" width="8.75" style="1365" customWidth="1"/>
    <col min="14560" max="14560" width="10.25" style="1365" bestFit="1" customWidth="1"/>
    <col min="14561" max="14561" width="13.25" style="1365" bestFit="1" customWidth="1"/>
    <col min="14562" max="14562" width="17.875" style="1365" bestFit="1" customWidth="1"/>
    <col min="14563" max="14564" width="11.25" style="1365" customWidth="1"/>
    <col min="14565" max="14566" width="15" style="1365" customWidth="1"/>
    <col min="14567" max="14570" width="10.625" style="1365" customWidth="1"/>
    <col min="14571" max="14571" width="11.25" style="1365" customWidth="1"/>
    <col min="14572" max="14598" width="10.625" style="1365" customWidth="1"/>
    <col min="14599" max="14606" width="11.875" style="1365" customWidth="1"/>
    <col min="14607" max="14607" width="21.375" style="1365" customWidth="1"/>
    <col min="14608" max="14608" width="11.875" style="1365" customWidth="1"/>
    <col min="14609" max="14811" width="9" style="1365"/>
    <col min="14812" max="14812" width="13.25" style="1365" bestFit="1" customWidth="1"/>
    <col min="14813" max="14813" width="9.875" style="1365" customWidth="1"/>
    <col min="14814" max="14814" width="8.125" style="1365" customWidth="1"/>
    <col min="14815" max="14815" width="8.75" style="1365" customWidth="1"/>
    <col min="14816" max="14816" width="10.25" style="1365" bestFit="1" customWidth="1"/>
    <col min="14817" max="14817" width="13.25" style="1365" bestFit="1" customWidth="1"/>
    <col min="14818" max="14818" width="17.875" style="1365" bestFit="1" customWidth="1"/>
    <col min="14819" max="14820" width="11.25" style="1365" customWidth="1"/>
    <col min="14821" max="14822" width="15" style="1365" customWidth="1"/>
    <col min="14823" max="14826" width="10.625" style="1365" customWidth="1"/>
    <col min="14827" max="14827" width="11.25" style="1365" customWidth="1"/>
    <col min="14828" max="14854" width="10.625" style="1365" customWidth="1"/>
    <col min="14855" max="14862" width="11.875" style="1365" customWidth="1"/>
    <col min="14863" max="14863" width="21.375" style="1365" customWidth="1"/>
    <col min="14864" max="14864" width="11.875" style="1365" customWidth="1"/>
    <col min="14865" max="15067" width="9" style="1365"/>
    <col min="15068" max="15068" width="13.25" style="1365" bestFit="1" customWidth="1"/>
    <col min="15069" max="15069" width="9.875" style="1365" customWidth="1"/>
    <col min="15070" max="15070" width="8.125" style="1365" customWidth="1"/>
    <col min="15071" max="15071" width="8.75" style="1365" customWidth="1"/>
    <col min="15072" max="15072" width="10.25" style="1365" bestFit="1" customWidth="1"/>
    <col min="15073" max="15073" width="13.25" style="1365" bestFit="1" customWidth="1"/>
    <col min="15074" max="15074" width="17.875" style="1365" bestFit="1" customWidth="1"/>
    <col min="15075" max="15076" width="11.25" style="1365" customWidth="1"/>
    <col min="15077" max="15078" width="15" style="1365" customWidth="1"/>
    <col min="15079" max="15082" width="10.625" style="1365" customWidth="1"/>
    <col min="15083" max="15083" width="11.25" style="1365" customWidth="1"/>
    <col min="15084" max="15110" width="10.625" style="1365" customWidth="1"/>
    <col min="15111" max="15118" width="11.875" style="1365" customWidth="1"/>
    <col min="15119" max="15119" width="21.375" style="1365" customWidth="1"/>
    <col min="15120" max="15120" width="11.875" style="1365" customWidth="1"/>
    <col min="15121" max="15323" width="9" style="1365"/>
    <col min="15324" max="15324" width="13.25" style="1365" bestFit="1" customWidth="1"/>
    <col min="15325" max="15325" width="9.875" style="1365" customWidth="1"/>
    <col min="15326" max="15326" width="8.125" style="1365" customWidth="1"/>
    <col min="15327" max="15327" width="8.75" style="1365" customWidth="1"/>
    <col min="15328" max="15328" width="10.25" style="1365" bestFit="1" customWidth="1"/>
    <col min="15329" max="15329" width="13.25" style="1365" bestFit="1" customWidth="1"/>
    <col min="15330" max="15330" width="17.875" style="1365" bestFit="1" customWidth="1"/>
    <col min="15331" max="15332" width="11.25" style="1365" customWidth="1"/>
    <col min="15333" max="15334" width="15" style="1365" customWidth="1"/>
    <col min="15335" max="15338" width="10.625" style="1365" customWidth="1"/>
    <col min="15339" max="15339" width="11.25" style="1365" customWidth="1"/>
    <col min="15340" max="15366" width="10.625" style="1365" customWidth="1"/>
    <col min="15367" max="15374" width="11.875" style="1365" customWidth="1"/>
    <col min="15375" max="15375" width="21.375" style="1365" customWidth="1"/>
    <col min="15376" max="15376" width="11.875" style="1365" customWidth="1"/>
    <col min="15377" max="15579" width="9" style="1365"/>
    <col min="15580" max="15580" width="13.25" style="1365" bestFit="1" customWidth="1"/>
    <col min="15581" max="15581" width="9.875" style="1365" customWidth="1"/>
    <col min="15582" max="15582" width="8.125" style="1365" customWidth="1"/>
    <col min="15583" max="15583" width="8.75" style="1365" customWidth="1"/>
    <col min="15584" max="15584" width="10.25" style="1365" bestFit="1" customWidth="1"/>
    <col min="15585" max="15585" width="13.25" style="1365" bestFit="1" customWidth="1"/>
    <col min="15586" max="15586" width="17.875" style="1365" bestFit="1" customWidth="1"/>
    <col min="15587" max="15588" width="11.25" style="1365" customWidth="1"/>
    <col min="15589" max="15590" width="15" style="1365" customWidth="1"/>
    <col min="15591" max="15594" width="10.625" style="1365" customWidth="1"/>
    <col min="15595" max="15595" width="11.25" style="1365" customWidth="1"/>
    <col min="15596" max="15622" width="10.625" style="1365" customWidth="1"/>
    <col min="15623" max="15630" width="11.875" style="1365" customWidth="1"/>
    <col min="15631" max="15631" width="21.375" style="1365" customWidth="1"/>
    <col min="15632" max="15632" width="11.875" style="1365" customWidth="1"/>
    <col min="15633" max="15835" width="9" style="1365"/>
    <col min="15836" max="15836" width="13.25" style="1365" bestFit="1" customWidth="1"/>
    <col min="15837" max="15837" width="9.875" style="1365" customWidth="1"/>
    <col min="15838" max="15838" width="8.125" style="1365" customWidth="1"/>
    <col min="15839" max="15839" width="8.75" style="1365" customWidth="1"/>
    <col min="15840" max="15840" width="10.25" style="1365" bestFit="1" customWidth="1"/>
    <col min="15841" max="15841" width="13.25" style="1365" bestFit="1" customWidth="1"/>
    <col min="15842" max="15842" width="17.875" style="1365" bestFit="1" customWidth="1"/>
    <col min="15843" max="15844" width="11.25" style="1365" customWidth="1"/>
    <col min="15845" max="15846" width="15" style="1365" customWidth="1"/>
    <col min="15847" max="15850" width="10.625" style="1365" customWidth="1"/>
    <col min="15851" max="15851" width="11.25" style="1365" customWidth="1"/>
    <col min="15852" max="15878" width="10.625" style="1365" customWidth="1"/>
    <col min="15879" max="15886" width="11.875" style="1365" customWidth="1"/>
    <col min="15887" max="15887" width="21.375" style="1365" customWidth="1"/>
    <col min="15888" max="15888" width="11.875" style="1365" customWidth="1"/>
    <col min="15889" max="16091" width="9" style="1365"/>
    <col min="16092" max="16092" width="13.25" style="1365" bestFit="1" customWidth="1"/>
    <col min="16093" max="16093" width="9.875" style="1365" customWidth="1"/>
    <col min="16094" max="16094" width="8.125" style="1365" customWidth="1"/>
    <col min="16095" max="16095" width="8.75" style="1365" customWidth="1"/>
    <col min="16096" max="16096" width="10.25" style="1365" bestFit="1" customWidth="1"/>
    <col min="16097" max="16097" width="13.25" style="1365" bestFit="1" customWidth="1"/>
    <col min="16098" max="16098" width="17.875" style="1365" bestFit="1" customWidth="1"/>
    <col min="16099" max="16100" width="11.25" style="1365" customWidth="1"/>
    <col min="16101" max="16102" width="15" style="1365" customWidth="1"/>
    <col min="16103" max="16106" width="10.625" style="1365" customWidth="1"/>
    <col min="16107" max="16107" width="11.25" style="1365" customWidth="1"/>
    <col min="16108" max="16134" width="10.625" style="1365" customWidth="1"/>
    <col min="16135" max="16142" width="11.875" style="1365" customWidth="1"/>
    <col min="16143" max="16143" width="21.375" style="1365" customWidth="1"/>
    <col min="16144" max="16144" width="11.875" style="1365" customWidth="1"/>
    <col min="16145" max="16384" width="9" style="1365"/>
  </cols>
  <sheetData>
    <row r="1" spans="1:17">
      <c r="A1" s="1364" t="s">
        <v>1419</v>
      </c>
    </row>
    <row r="2" spans="1:17" ht="23.25" customHeight="1">
      <c r="A2" s="2776"/>
      <c r="B2" s="1368" t="s">
        <v>911</v>
      </c>
      <c r="C2" s="1398" t="s">
        <v>888</v>
      </c>
      <c r="D2" s="1369" t="s">
        <v>778</v>
      </c>
      <c r="E2" s="1436" t="s">
        <v>912</v>
      </c>
      <c r="F2" s="1408" t="s">
        <v>780</v>
      </c>
      <c r="G2" s="1400" t="s">
        <v>881</v>
      </c>
      <c r="H2" s="1369"/>
      <c r="I2" s="1369"/>
      <c r="J2" s="1423" t="s">
        <v>894</v>
      </c>
      <c r="K2" s="1420" t="s">
        <v>895</v>
      </c>
      <c r="L2" s="1403" t="s">
        <v>886</v>
      </c>
      <c r="M2" s="1372"/>
      <c r="N2" s="1372"/>
      <c r="O2" s="1421" t="s">
        <v>889</v>
      </c>
      <c r="P2" s="1422" t="s">
        <v>889</v>
      </c>
      <c r="Q2" s="1398" t="s">
        <v>779</v>
      </c>
    </row>
    <row r="3" spans="1:17" ht="30" customHeight="1">
      <c r="A3" s="2777"/>
      <c r="B3" s="1373"/>
      <c r="C3" s="1409" t="s">
        <v>709</v>
      </c>
      <c r="D3" s="1374" t="s">
        <v>439</v>
      </c>
      <c r="E3" s="1437" t="s">
        <v>891</v>
      </c>
      <c r="F3" s="1445"/>
      <c r="G3" s="1401"/>
      <c r="H3" s="1416" t="s">
        <v>882</v>
      </c>
      <c r="I3" s="1443" t="s">
        <v>883</v>
      </c>
      <c r="J3" s="1435" t="s">
        <v>884</v>
      </c>
      <c r="K3" s="1444" t="s">
        <v>885</v>
      </c>
      <c r="L3" s="1401"/>
      <c r="M3" s="1443" t="s">
        <v>1691</v>
      </c>
      <c r="N3" s="1442" t="s">
        <v>909</v>
      </c>
      <c r="O3" s="1434" t="s">
        <v>905</v>
      </c>
      <c r="P3" s="1442" t="s">
        <v>890</v>
      </c>
      <c r="Q3" s="1399"/>
    </row>
    <row r="4" spans="1:17" ht="15" customHeight="1">
      <c r="A4" s="2770" t="s">
        <v>781</v>
      </c>
      <c r="B4" s="2771" t="s">
        <v>85</v>
      </c>
      <c r="C4" s="1427">
        <f>D57</f>
        <v>53448685</v>
      </c>
      <c r="D4" s="1431">
        <v>55830154</v>
      </c>
      <c r="E4" s="1390">
        <f>D4-C4</f>
        <v>2381469</v>
      </c>
      <c r="F4" s="2772">
        <v>55704949</v>
      </c>
      <c r="G4" s="2773">
        <v>30110571</v>
      </c>
      <c r="H4" s="2773">
        <v>11158840</v>
      </c>
      <c r="I4" s="2773">
        <v>13949190</v>
      </c>
      <c r="J4" s="2773">
        <v>738006</v>
      </c>
      <c r="K4" s="2773">
        <v>4264535</v>
      </c>
      <c r="L4" s="2773">
        <v>21151042</v>
      </c>
      <c r="M4" s="2767">
        <v>6716806</v>
      </c>
      <c r="N4" s="2743"/>
      <c r="O4" s="2744"/>
      <c r="P4" s="2767">
        <v>2337703</v>
      </c>
      <c r="Q4" s="2743">
        <v>125205</v>
      </c>
    </row>
    <row r="5" spans="1:17" ht="15" customHeight="1">
      <c r="A5" s="1385" t="s">
        <v>782</v>
      </c>
      <c r="B5" s="1382" t="s">
        <v>783</v>
      </c>
      <c r="C5" s="1405">
        <f t="shared" ref="C5:C51" si="0">D58</f>
        <v>2444810</v>
      </c>
      <c r="D5" s="1377">
        <v>2476846</v>
      </c>
      <c r="E5" s="1438">
        <f t="shared" ref="E5:E51" si="1">D5-C5</f>
        <v>32036</v>
      </c>
      <c r="F5" s="2768">
        <v>2469063</v>
      </c>
      <c r="G5" s="2768">
        <v>1324406</v>
      </c>
      <c r="H5" s="2768">
        <v>584819</v>
      </c>
      <c r="I5" s="2768">
        <v>511571</v>
      </c>
      <c r="J5" s="2768">
        <v>29921</v>
      </c>
      <c r="K5" s="2768">
        <v>198095</v>
      </c>
      <c r="L5" s="2768">
        <v>999825</v>
      </c>
      <c r="M5" s="2774">
        <v>361735</v>
      </c>
      <c r="N5" s="2745"/>
      <c r="O5" s="2746"/>
      <c r="P5" s="2774">
        <v>59601</v>
      </c>
      <c r="Q5" s="2745">
        <v>7783</v>
      </c>
    </row>
    <row r="6" spans="1:17" ht="15" customHeight="1">
      <c r="A6" s="1385" t="s">
        <v>784</v>
      </c>
      <c r="B6" s="1365" t="s">
        <v>623</v>
      </c>
      <c r="C6" s="1405">
        <f t="shared" si="0"/>
        <v>510945</v>
      </c>
      <c r="D6" s="1377">
        <v>511526</v>
      </c>
      <c r="E6" s="1440">
        <f t="shared" si="1"/>
        <v>581</v>
      </c>
      <c r="F6" s="2768">
        <v>509649</v>
      </c>
      <c r="G6" s="2768">
        <v>268760</v>
      </c>
      <c r="H6" s="2768">
        <v>100962</v>
      </c>
      <c r="I6" s="2768">
        <v>109399</v>
      </c>
      <c r="J6" s="2768">
        <v>7734</v>
      </c>
      <c r="K6" s="2768">
        <v>50665</v>
      </c>
      <c r="L6" s="2768">
        <v>168917</v>
      </c>
      <c r="M6" s="2774">
        <v>71752</v>
      </c>
      <c r="N6" s="2745"/>
      <c r="O6" s="2746"/>
      <c r="P6" s="2774">
        <v>42895</v>
      </c>
      <c r="Q6" s="2745">
        <v>1877</v>
      </c>
    </row>
    <row r="7" spans="1:17" ht="15" customHeight="1">
      <c r="A7" s="1385" t="s">
        <v>785</v>
      </c>
      <c r="B7" s="1365" t="s">
        <v>624</v>
      </c>
      <c r="C7" s="1405">
        <f t="shared" si="0"/>
        <v>493049</v>
      </c>
      <c r="D7" s="1377">
        <v>492436</v>
      </c>
      <c r="E7" s="1440">
        <f t="shared" si="1"/>
        <v>-613</v>
      </c>
      <c r="F7" s="2768">
        <v>490828</v>
      </c>
      <c r="G7" s="2768">
        <v>252005</v>
      </c>
      <c r="H7" s="2768">
        <v>94910</v>
      </c>
      <c r="I7" s="2768">
        <v>105474</v>
      </c>
      <c r="J7" s="2768">
        <v>7549</v>
      </c>
      <c r="K7" s="2768">
        <v>44072</v>
      </c>
      <c r="L7" s="2768">
        <v>163290</v>
      </c>
      <c r="M7" s="2774">
        <v>62424</v>
      </c>
      <c r="N7" s="2745"/>
      <c r="O7" s="2746"/>
      <c r="P7" s="2774">
        <v>46934</v>
      </c>
      <c r="Q7" s="2745">
        <v>1608</v>
      </c>
    </row>
    <row r="8" spans="1:17" ht="15" customHeight="1">
      <c r="A8" s="1385" t="s">
        <v>786</v>
      </c>
      <c r="B8" s="1365" t="s">
        <v>625</v>
      </c>
      <c r="C8" s="1405">
        <f t="shared" si="0"/>
        <v>944720</v>
      </c>
      <c r="D8" s="1377">
        <v>982523</v>
      </c>
      <c r="E8" s="1440">
        <f t="shared" si="1"/>
        <v>37803</v>
      </c>
      <c r="F8" s="2768">
        <v>980549</v>
      </c>
      <c r="G8" s="2768">
        <v>507063</v>
      </c>
      <c r="H8" s="2768">
        <v>181038</v>
      </c>
      <c r="I8" s="2768">
        <v>234787</v>
      </c>
      <c r="J8" s="2768">
        <v>13068</v>
      </c>
      <c r="K8" s="2768">
        <v>78170</v>
      </c>
      <c r="L8" s="2768">
        <v>362255</v>
      </c>
      <c r="M8" s="2774">
        <v>97239</v>
      </c>
      <c r="N8" s="2745"/>
      <c r="O8" s="2746"/>
      <c r="P8" s="2774">
        <v>67505</v>
      </c>
      <c r="Q8" s="2745">
        <v>1974</v>
      </c>
    </row>
    <row r="9" spans="1:17" ht="15" customHeight="1">
      <c r="A9" s="1385" t="s">
        <v>787</v>
      </c>
      <c r="B9" s="1365" t="s">
        <v>626</v>
      </c>
      <c r="C9" s="1405">
        <f t="shared" si="0"/>
        <v>388560</v>
      </c>
      <c r="D9" s="1377">
        <v>385187</v>
      </c>
      <c r="E9" s="1440">
        <f t="shared" si="1"/>
        <v>-3373</v>
      </c>
      <c r="F9" s="2768">
        <v>383531</v>
      </c>
      <c r="G9" s="2768">
        <v>203177</v>
      </c>
      <c r="H9" s="2768">
        <v>81772</v>
      </c>
      <c r="I9" s="2768">
        <v>81097</v>
      </c>
      <c r="J9" s="2768">
        <v>5755</v>
      </c>
      <c r="K9" s="2768">
        <v>34553</v>
      </c>
      <c r="L9" s="2768">
        <v>117169</v>
      </c>
      <c r="M9" s="2774">
        <v>55437</v>
      </c>
      <c r="N9" s="2745"/>
      <c r="O9" s="2746"/>
      <c r="P9" s="2774">
        <v>39453</v>
      </c>
      <c r="Q9" s="2745">
        <v>1656</v>
      </c>
    </row>
    <row r="10" spans="1:17" ht="15" customHeight="1">
      <c r="A10" s="1385" t="s">
        <v>788</v>
      </c>
      <c r="B10" s="1365" t="s">
        <v>627</v>
      </c>
      <c r="C10" s="1405">
        <f t="shared" si="0"/>
        <v>393396</v>
      </c>
      <c r="D10" s="1377">
        <v>398015</v>
      </c>
      <c r="E10" s="1440">
        <f t="shared" si="1"/>
        <v>4619</v>
      </c>
      <c r="F10" s="2768">
        <v>396792</v>
      </c>
      <c r="G10" s="2768">
        <v>202342</v>
      </c>
      <c r="H10" s="2768">
        <v>75330</v>
      </c>
      <c r="I10" s="2768">
        <v>89321</v>
      </c>
      <c r="J10" s="2768">
        <v>5814</v>
      </c>
      <c r="K10" s="2768">
        <v>31877</v>
      </c>
      <c r="L10" s="2768">
        <v>112791</v>
      </c>
      <c r="M10" s="2774">
        <v>43451</v>
      </c>
      <c r="N10" s="2745"/>
      <c r="O10" s="2746"/>
      <c r="P10" s="2774">
        <v>55238</v>
      </c>
      <c r="Q10" s="2745">
        <v>1223</v>
      </c>
    </row>
    <row r="11" spans="1:17" ht="15" customHeight="1">
      <c r="A11" s="1385" t="s">
        <v>789</v>
      </c>
      <c r="B11" s="1365" t="s">
        <v>628</v>
      </c>
      <c r="C11" s="1405">
        <f t="shared" si="0"/>
        <v>737598</v>
      </c>
      <c r="D11" s="1377">
        <v>742911</v>
      </c>
      <c r="E11" s="1440">
        <f t="shared" si="1"/>
        <v>5313</v>
      </c>
      <c r="F11" s="2768">
        <v>740089</v>
      </c>
      <c r="G11" s="2768">
        <v>384082</v>
      </c>
      <c r="H11" s="2768">
        <v>142632</v>
      </c>
      <c r="I11" s="2768">
        <v>168068</v>
      </c>
      <c r="J11" s="2768">
        <v>11393</v>
      </c>
      <c r="K11" s="2768">
        <v>61989</v>
      </c>
      <c r="L11" s="2768">
        <v>245335</v>
      </c>
      <c r="M11" s="2774">
        <v>87168</v>
      </c>
      <c r="N11" s="2745"/>
      <c r="O11" s="2746"/>
      <c r="P11" s="2774">
        <v>69042</v>
      </c>
      <c r="Q11" s="2745">
        <v>2822</v>
      </c>
    </row>
    <row r="12" spans="1:17" ht="15" customHeight="1">
      <c r="A12" s="1385" t="s">
        <v>790</v>
      </c>
      <c r="B12" s="1365" t="s">
        <v>629</v>
      </c>
      <c r="C12" s="1405">
        <f t="shared" si="0"/>
        <v>1124349</v>
      </c>
      <c r="D12" s="1377">
        <v>1184133</v>
      </c>
      <c r="E12" s="1440">
        <f t="shared" si="1"/>
        <v>59784</v>
      </c>
      <c r="F12" s="2768">
        <v>1181598</v>
      </c>
      <c r="G12" s="2768">
        <v>664239</v>
      </c>
      <c r="H12" s="2768">
        <v>245778</v>
      </c>
      <c r="I12" s="2768">
        <v>308921</v>
      </c>
      <c r="J12" s="2768">
        <v>18395</v>
      </c>
      <c r="K12" s="2768">
        <v>91145</v>
      </c>
      <c r="L12" s="2768">
        <v>385760</v>
      </c>
      <c r="M12" s="2774">
        <v>125596</v>
      </c>
      <c r="N12" s="2745"/>
      <c r="O12" s="2746"/>
      <c r="P12" s="2774">
        <v>80078</v>
      </c>
      <c r="Q12" s="2745">
        <v>2535</v>
      </c>
    </row>
    <row r="13" spans="1:17" ht="15" customHeight="1">
      <c r="A13" s="1385" t="s">
        <v>791</v>
      </c>
      <c r="B13" s="1365" t="s">
        <v>630</v>
      </c>
      <c r="C13" s="1405">
        <f t="shared" si="0"/>
        <v>763097</v>
      </c>
      <c r="D13" s="1377">
        <v>796923</v>
      </c>
      <c r="E13" s="1440">
        <f t="shared" si="1"/>
        <v>33826</v>
      </c>
      <c r="F13" s="2768">
        <v>795449</v>
      </c>
      <c r="G13" s="2768">
        <v>439807</v>
      </c>
      <c r="H13" s="2768">
        <v>158484</v>
      </c>
      <c r="I13" s="2768">
        <v>207956</v>
      </c>
      <c r="J13" s="2768">
        <v>12370</v>
      </c>
      <c r="K13" s="2768">
        <v>60997</v>
      </c>
      <c r="L13" s="2768">
        <v>261757</v>
      </c>
      <c r="M13" s="2774">
        <v>85355</v>
      </c>
      <c r="N13" s="2745"/>
      <c r="O13" s="2746"/>
      <c r="P13" s="2774">
        <v>56778</v>
      </c>
      <c r="Q13" s="2745">
        <v>1474</v>
      </c>
    </row>
    <row r="14" spans="1:17" ht="15" customHeight="1">
      <c r="A14" s="1385" t="s">
        <v>792</v>
      </c>
      <c r="B14" s="1365" t="s">
        <v>631</v>
      </c>
      <c r="C14" s="1405">
        <f t="shared" si="0"/>
        <v>773952</v>
      </c>
      <c r="D14" s="1377">
        <v>805252</v>
      </c>
      <c r="E14" s="1440">
        <f t="shared" si="1"/>
        <v>31300</v>
      </c>
      <c r="F14" s="2768">
        <v>803215</v>
      </c>
      <c r="G14" s="2768">
        <v>462667</v>
      </c>
      <c r="H14" s="2768">
        <v>168709</v>
      </c>
      <c r="I14" s="2768">
        <v>219169</v>
      </c>
      <c r="J14" s="2768">
        <v>12408</v>
      </c>
      <c r="K14" s="2768">
        <v>62381</v>
      </c>
      <c r="L14" s="2768">
        <v>260100</v>
      </c>
      <c r="M14" s="2774">
        <v>93993</v>
      </c>
      <c r="N14" s="2745"/>
      <c r="O14" s="2746"/>
      <c r="P14" s="2774">
        <v>43722</v>
      </c>
      <c r="Q14" s="2745">
        <v>2037</v>
      </c>
    </row>
    <row r="15" spans="1:17" ht="15" customHeight="1">
      <c r="A15" s="1385" t="s">
        <v>793</v>
      </c>
      <c r="B15" s="1365" t="s">
        <v>632</v>
      </c>
      <c r="C15" s="1405">
        <f t="shared" si="0"/>
        <v>2971659</v>
      </c>
      <c r="D15" s="1377">
        <v>3162743</v>
      </c>
      <c r="E15" s="1440">
        <f t="shared" si="1"/>
        <v>191084</v>
      </c>
      <c r="F15" s="2768">
        <v>3157627</v>
      </c>
      <c r="G15" s="2768">
        <v>1849525</v>
      </c>
      <c r="H15" s="2768">
        <v>650271</v>
      </c>
      <c r="I15" s="2768">
        <v>911592</v>
      </c>
      <c r="J15" s="2768">
        <v>47929</v>
      </c>
      <c r="K15" s="2768">
        <v>239733</v>
      </c>
      <c r="L15" s="2768">
        <v>1072139</v>
      </c>
      <c r="M15" s="2774">
        <v>332963</v>
      </c>
      <c r="N15" s="2745"/>
      <c r="O15" s="2746"/>
      <c r="P15" s="2774">
        <v>105717</v>
      </c>
      <c r="Q15" s="2745">
        <v>5116</v>
      </c>
    </row>
    <row r="16" spans="1:17" ht="15" customHeight="1">
      <c r="A16" s="1385" t="s">
        <v>794</v>
      </c>
      <c r="B16" s="1365" t="s">
        <v>633</v>
      </c>
      <c r="C16" s="1405">
        <f t="shared" si="0"/>
        <v>2609132</v>
      </c>
      <c r="D16" s="1377">
        <v>2773840</v>
      </c>
      <c r="E16" s="1440">
        <f t="shared" si="1"/>
        <v>164708</v>
      </c>
      <c r="F16" s="2768">
        <v>2767661</v>
      </c>
      <c r="G16" s="2768">
        <v>1572544</v>
      </c>
      <c r="H16" s="2768">
        <v>572435</v>
      </c>
      <c r="I16" s="2768">
        <v>755321</v>
      </c>
      <c r="J16" s="2768">
        <v>39564</v>
      </c>
      <c r="K16" s="2768">
        <v>205224</v>
      </c>
      <c r="L16" s="2768">
        <v>1003440</v>
      </c>
      <c r="M16" s="2774">
        <v>299889</v>
      </c>
      <c r="N16" s="2745"/>
      <c r="O16" s="2746"/>
      <c r="P16" s="2774">
        <v>95699</v>
      </c>
      <c r="Q16" s="2745">
        <v>6179</v>
      </c>
    </row>
    <row r="17" spans="1:17" ht="15" customHeight="1">
      <c r="A17" s="1385" t="s">
        <v>795</v>
      </c>
      <c r="B17" s="1365" t="s">
        <v>634</v>
      </c>
      <c r="C17" s="1405">
        <f t="shared" si="0"/>
        <v>6701122</v>
      </c>
      <c r="D17" s="1377">
        <v>7227180</v>
      </c>
      <c r="E17" s="1440">
        <f t="shared" si="1"/>
        <v>526058</v>
      </c>
      <c r="F17" s="2768">
        <v>7216650</v>
      </c>
      <c r="G17" s="2768">
        <v>3299649</v>
      </c>
      <c r="H17" s="2768">
        <v>1185040</v>
      </c>
      <c r="I17" s="2768">
        <v>1588460</v>
      </c>
      <c r="J17" s="2768">
        <v>76177</v>
      </c>
      <c r="K17" s="2768">
        <v>449972</v>
      </c>
      <c r="L17" s="2768">
        <v>3625810</v>
      </c>
      <c r="M17" s="2774">
        <v>811408</v>
      </c>
      <c r="N17" s="2745"/>
      <c r="O17" s="2746"/>
      <c r="P17" s="2774">
        <v>97110</v>
      </c>
      <c r="Q17" s="2745">
        <v>10530</v>
      </c>
    </row>
    <row r="18" spans="1:17" ht="15" customHeight="1">
      <c r="A18" s="1385" t="s">
        <v>796</v>
      </c>
      <c r="B18" s="1365" t="s">
        <v>635</v>
      </c>
      <c r="C18" s="1405">
        <f t="shared" si="0"/>
        <v>3979278</v>
      </c>
      <c r="D18" s="1377">
        <v>4223706</v>
      </c>
      <c r="E18" s="1440">
        <f t="shared" si="1"/>
        <v>244428</v>
      </c>
      <c r="F18" s="2768">
        <v>4210122</v>
      </c>
      <c r="G18" s="2768">
        <v>2350377</v>
      </c>
      <c r="H18" s="2768">
        <v>843850</v>
      </c>
      <c r="I18" s="2768">
        <v>1154510</v>
      </c>
      <c r="J18" s="2768">
        <v>54961</v>
      </c>
      <c r="K18" s="2768">
        <v>297056</v>
      </c>
      <c r="L18" s="2768">
        <v>1650991</v>
      </c>
      <c r="M18" s="2774">
        <v>459724</v>
      </c>
      <c r="N18" s="2745"/>
      <c r="O18" s="2746"/>
      <c r="P18" s="2774">
        <v>93407</v>
      </c>
      <c r="Q18" s="2745">
        <v>13584</v>
      </c>
    </row>
    <row r="19" spans="1:17" ht="15" customHeight="1">
      <c r="A19" s="1385" t="s">
        <v>797</v>
      </c>
      <c r="B19" s="1365" t="s">
        <v>636</v>
      </c>
      <c r="C19" s="1405">
        <f t="shared" si="0"/>
        <v>848150</v>
      </c>
      <c r="D19" s="1377">
        <v>864750</v>
      </c>
      <c r="E19" s="1440">
        <f t="shared" si="1"/>
        <v>16600</v>
      </c>
      <c r="F19" s="2768">
        <v>862796</v>
      </c>
      <c r="G19" s="2768">
        <v>459787</v>
      </c>
      <c r="H19" s="2768">
        <v>169203</v>
      </c>
      <c r="I19" s="2768">
        <v>207861</v>
      </c>
      <c r="J19" s="2768">
        <v>12778</v>
      </c>
      <c r="K19" s="2768">
        <v>69945</v>
      </c>
      <c r="L19" s="2768">
        <v>266182</v>
      </c>
      <c r="M19" s="2774">
        <v>98746</v>
      </c>
      <c r="N19" s="2745"/>
      <c r="O19" s="2746"/>
      <c r="P19" s="2774">
        <v>90547</v>
      </c>
      <c r="Q19" s="2745">
        <v>1954</v>
      </c>
    </row>
    <row r="20" spans="1:17" ht="15" customHeight="1">
      <c r="A20" s="1385" t="s">
        <v>798</v>
      </c>
      <c r="B20" s="1365" t="s">
        <v>637</v>
      </c>
      <c r="C20" s="1405">
        <f t="shared" si="0"/>
        <v>391171</v>
      </c>
      <c r="D20" s="1377">
        <v>403989</v>
      </c>
      <c r="E20" s="1440">
        <f t="shared" si="1"/>
        <v>12818</v>
      </c>
      <c r="F20" s="2768">
        <v>403007</v>
      </c>
      <c r="G20" s="2768">
        <v>220136</v>
      </c>
      <c r="H20" s="2768">
        <v>79713</v>
      </c>
      <c r="I20" s="2768">
        <v>103168</v>
      </c>
      <c r="J20" s="2768">
        <v>5676</v>
      </c>
      <c r="K20" s="2768">
        <v>31579</v>
      </c>
      <c r="L20" s="2768">
        <v>119523</v>
      </c>
      <c r="M20" s="2774">
        <v>46175</v>
      </c>
      <c r="N20" s="2745"/>
      <c r="O20" s="2746"/>
      <c r="P20" s="2774">
        <v>40632</v>
      </c>
      <c r="Q20" s="2745">
        <v>982</v>
      </c>
    </row>
    <row r="21" spans="1:17" ht="15" customHeight="1">
      <c r="A21" s="1385" t="s">
        <v>799</v>
      </c>
      <c r="B21" s="1365" t="s">
        <v>638</v>
      </c>
      <c r="C21" s="1405">
        <f t="shared" si="0"/>
        <v>453368</v>
      </c>
      <c r="D21" s="1377">
        <v>469910</v>
      </c>
      <c r="E21" s="1440">
        <f t="shared" si="1"/>
        <v>16542</v>
      </c>
      <c r="F21" s="2768">
        <v>468835</v>
      </c>
      <c r="G21" s="2768">
        <v>255131</v>
      </c>
      <c r="H21" s="2768">
        <v>94895</v>
      </c>
      <c r="I21" s="2768">
        <v>119723</v>
      </c>
      <c r="J21" s="2768">
        <v>5890</v>
      </c>
      <c r="K21" s="2768">
        <v>34623</v>
      </c>
      <c r="L21" s="2768">
        <v>162531</v>
      </c>
      <c r="M21" s="2774">
        <v>52169</v>
      </c>
      <c r="N21" s="2745"/>
      <c r="O21" s="2746"/>
      <c r="P21" s="2774">
        <v>31185</v>
      </c>
      <c r="Q21" s="2745">
        <v>1075</v>
      </c>
    </row>
    <row r="22" spans="1:17" ht="15" customHeight="1">
      <c r="A22" s="1385" t="s">
        <v>800</v>
      </c>
      <c r="B22" s="1365" t="s">
        <v>639</v>
      </c>
      <c r="C22" s="1405">
        <f t="shared" si="0"/>
        <v>279687</v>
      </c>
      <c r="D22" s="1377">
        <v>291662</v>
      </c>
      <c r="E22" s="1440">
        <f t="shared" si="1"/>
        <v>11975</v>
      </c>
      <c r="F22" s="2768">
        <v>290692</v>
      </c>
      <c r="G22" s="2768">
        <v>155501</v>
      </c>
      <c r="H22" s="2768">
        <v>56546</v>
      </c>
      <c r="I22" s="2768">
        <v>72909</v>
      </c>
      <c r="J22" s="2768">
        <v>4015</v>
      </c>
      <c r="K22" s="2768">
        <v>22031</v>
      </c>
      <c r="L22" s="2768">
        <v>86282</v>
      </c>
      <c r="M22" s="2774">
        <v>31367</v>
      </c>
      <c r="N22" s="2745"/>
      <c r="O22" s="2746"/>
      <c r="P22" s="2774">
        <v>33388</v>
      </c>
      <c r="Q22" s="2745">
        <v>970</v>
      </c>
    </row>
    <row r="23" spans="1:17" ht="15" customHeight="1">
      <c r="A23" s="1385" t="s">
        <v>801</v>
      </c>
      <c r="B23" s="1365" t="s">
        <v>640</v>
      </c>
      <c r="C23" s="1405">
        <f t="shared" si="0"/>
        <v>330976</v>
      </c>
      <c r="D23" s="1377">
        <v>338853</v>
      </c>
      <c r="E23" s="1440">
        <f t="shared" si="1"/>
        <v>7877</v>
      </c>
      <c r="F23" s="2768">
        <v>338057</v>
      </c>
      <c r="G23" s="2768">
        <v>191669</v>
      </c>
      <c r="H23" s="2768">
        <v>73487</v>
      </c>
      <c r="I23" s="2768">
        <v>86374</v>
      </c>
      <c r="J23" s="2768">
        <v>4904</v>
      </c>
      <c r="K23" s="2768">
        <v>26904</v>
      </c>
      <c r="L23" s="2768">
        <v>110192</v>
      </c>
      <c r="M23" s="2774">
        <v>42105</v>
      </c>
      <c r="N23" s="2745"/>
      <c r="O23" s="2746"/>
      <c r="P23" s="2774">
        <v>20205</v>
      </c>
      <c r="Q23" s="2745">
        <v>796</v>
      </c>
    </row>
    <row r="24" spans="1:17" ht="15" customHeight="1">
      <c r="A24" s="1385" t="s">
        <v>802</v>
      </c>
      <c r="B24" s="1365" t="s">
        <v>671</v>
      </c>
      <c r="C24" s="1405">
        <f t="shared" si="0"/>
        <v>807108</v>
      </c>
      <c r="D24" s="1377">
        <v>832097</v>
      </c>
      <c r="E24" s="1440">
        <f t="shared" si="1"/>
        <v>24989</v>
      </c>
      <c r="F24" s="2768">
        <v>829979</v>
      </c>
      <c r="G24" s="2768">
        <v>465774</v>
      </c>
      <c r="H24" s="2768">
        <v>182389</v>
      </c>
      <c r="I24" s="2768">
        <v>208863</v>
      </c>
      <c r="J24" s="2768">
        <v>11764</v>
      </c>
      <c r="K24" s="2768">
        <v>62758</v>
      </c>
      <c r="L24" s="2768">
        <v>257508</v>
      </c>
      <c r="M24" s="2774">
        <v>96359</v>
      </c>
      <c r="N24" s="2745"/>
      <c r="O24" s="2746"/>
      <c r="P24" s="2774">
        <v>63295</v>
      </c>
      <c r="Q24" s="2745">
        <v>2118</v>
      </c>
    </row>
    <row r="25" spans="1:17" ht="15" customHeight="1">
      <c r="A25" s="1385" t="s">
        <v>803</v>
      </c>
      <c r="B25" s="1365" t="s">
        <v>672</v>
      </c>
      <c r="C25" s="1405">
        <f t="shared" si="0"/>
        <v>753212</v>
      </c>
      <c r="D25" s="1377">
        <v>780730</v>
      </c>
      <c r="E25" s="1440">
        <f t="shared" si="1"/>
        <v>27518</v>
      </c>
      <c r="F25" s="2768">
        <v>779029</v>
      </c>
      <c r="G25" s="2768">
        <v>446358</v>
      </c>
      <c r="H25" s="2768">
        <v>165701</v>
      </c>
      <c r="I25" s="2768">
        <v>211754</v>
      </c>
      <c r="J25" s="2768">
        <v>10754</v>
      </c>
      <c r="K25" s="2768">
        <v>58149</v>
      </c>
      <c r="L25" s="2768">
        <v>228715</v>
      </c>
      <c r="M25" s="2774">
        <v>85160</v>
      </c>
      <c r="N25" s="2745"/>
      <c r="O25" s="2746"/>
      <c r="P25" s="2774">
        <v>64159</v>
      </c>
      <c r="Q25" s="2745">
        <v>1701</v>
      </c>
    </row>
    <row r="26" spans="1:17" ht="15" customHeight="1">
      <c r="A26" s="1385" t="s">
        <v>804</v>
      </c>
      <c r="B26" s="1365" t="s">
        <v>641</v>
      </c>
      <c r="C26" s="1405">
        <f t="shared" si="0"/>
        <v>1429600</v>
      </c>
      <c r="D26" s="1377">
        <v>1483472</v>
      </c>
      <c r="E26" s="1440">
        <f t="shared" si="1"/>
        <v>53872</v>
      </c>
      <c r="F26" s="2768">
        <v>1480969</v>
      </c>
      <c r="G26" s="2768">
        <v>829251</v>
      </c>
      <c r="H26" s="2768">
        <v>305165</v>
      </c>
      <c r="I26" s="2768">
        <v>385860</v>
      </c>
      <c r="J26" s="2768">
        <v>21488</v>
      </c>
      <c r="K26" s="2768">
        <v>116738</v>
      </c>
      <c r="L26" s="2768">
        <v>472201</v>
      </c>
      <c r="M26" s="2774">
        <v>166069</v>
      </c>
      <c r="N26" s="2745"/>
      <c r="O26" s="2746"/>
      <c r="P26" s="2774">
        <v>109658</v>
      </c>
      <c r="Q26" s="2745">
        <v>2503</v>
      </c>
    </row>
    <row r="27" spans="1:17" ht="15" customHeight="1">
      <c r="A27" s="1385" t="s">
        <v>805</v>
      </c>
      <c r="B27" s="1365" t="s">
        <v>642</v>
      </c>
      <c r="C27" s="1405">
        <f t="shared" si="0"/>
        <v>3063833</v>
      </c>
      <c r="D27" s="1377">
        <v>3238301</v>
      </c>
      <c r="E27" s="1440">
        <f t="shared" si="1"/>
        <v>174468</v>
      </c>
      <c r="F27" s="2768">
        <v>3233126</v>
      </c>
      <c r="G27" s="2768">
        <v>1794260</v>
      </c>
      <c r="H27" s="2768">
        <v>623565</v>
      </c>
      <c r="I27" s="2768">
        <v>900894</v>
      </c>
      <c r="J27" s="2768">
        <v>41751</v>
      </c>
      <c r="K27" s="2768">
        <v>228050</v>
      </c>
      <c r="L27" s="2768">
        <v>1175221</v>
      </c>
      <c r="M27" s="2774">
        <v>323796</v>
      </c>
      <c r="N27" s="2745"/>
      <c r="O27" s="2746"/>
      <c r="P27" s="2774">
        <v>146189</v>
      </c>
      <c r="Q27" s="2745">
        <v>5175</v>
      </c>
    </row>
    <row r="28" spans="1:17" ht="15" customHeight="1">
      <c r="A28" s="1385" t="s">
        <v>806</v>
      </c>
      <c r="B28" s="1365" t="s">
        <v>643</v>
      </c>
      <c r="C28" s="1405">
        <f t="shared" si="0"/>
        <v>720292</v>
      </c>
      <c r="D28" s="1377">
        <v>742598</v>
      </c>
      <c r="E28" s="1440">
        <f t="shared" si="1"/>
        <v>22306</v>
      </c>
      <c r="F28" s="2768">
        <v>741183</v>
      </c>
      <c r="G28" s="2768">
        <v>423745</v>
      </c>
      <c r="H28" s="2768">
        <v>164116</v>
      </c>
      <c r="I28" s="2768">
        <v>196585</v>
      </c>
      <c r="J28" s="2768">
        <v>9852</v>
      </c>
      <c r="K28" s="2768">
        <v>53192</v>
      </c>
      <c r="L28" s="2768">
        <v>244698</v>
      </c>
      <c r="M28" s="2774">
        <v>88354</v>
      </c>
      <c r="N28" s="2745"/>
      <c r="O28" s="2746"/>
      <c r="P28" s="2774">
        <v>40236</v>
      </c>
      <c r="Q28" s="2745">
        <v>1415</v>
      </c>
    </row>
    <row r="29" spans="1:17" ht="15" customHeight="1">
      <c r="A29" s="1385" t="s">
        <v>807</v>
      </c>
      <c r="B29" s="1365" t="s">
        <v>644</v>
      </c>
      <c r="C29" s="1405">
        <f t="shared" si="0"/>
        <v>537550</v>
      </c>
      <c r="D29" s="1377">
        <v>571374</v>
      </c>
      <c r="E29" s="1440">
        <f t="shared" si="1"/>
        <v>33824</v>
      </c>
      <c r="F29" s="2768">
        <v>570529</v>
      </c>
      <c r="G29" s="2768">
        <v>330640</v>
      </c>
      <c r="H29" s="2768">
        <v>115817</v>
      </c>
      <c r="I29" s="2768">
        <v>167640</v>
      </c>
      <c r="J29" s="2768">
        <v>7179</v>
      </c>
      <c r="K29" s="2768">
        <v>40004</v>
      </c>
      <c r="L29" s="2768">
        <v>182011</v>
      </c>
      <c r="M29" s="2774">
        <v>53625</v>
      </c>
      <c r="N29" s="2745"/>
      <c r="O29" s="2746"/>
      <c r="P29" s="2774">
        <v>35996</v>
      </c>
      <c r="Q29" s="2745">
        <v>845</v>
      </c>
    </row>
    <row r="30" spans="1:17" ht="15" customHeight="1">
      <c r="A30" s="1385" t="s">
        <v>808</v>
      </c>
      <c r="B30" s="1365" t="s">
        <v>645</v>
      </c>
      <c r="C30" s="1405">
        <f t="shared" si="0"/>
        <v>1152902</v>
      </c>
      <c r="D30" s="1377">
        <v>1190527</v>
      </c>
      <c r="E30" s="1440">
        <f t="shared" si="1"/>
        <v>37625</v>
      </c>
      <c r="F30" s="2768">
        <v>1188903</v>
      </c>
      <c r="G30" s="2768">
        <v>622055</v>
      </c>
      <c r="H30" s="2768">
        <v>229823</v>
      </c>
      <c r="I30" s="2768">
        <v>286412</v>
      </c>
      <c r="J30" s="2768">
        <v>14889</v>
      </c>
      <c r="K30" s="2768">
        <v>90931</v>
      </c>
      <c r="L30" s="2768">
        <v>489815</v>
      </c>
      <c r="M30" s="2774">
        <v>153688</v>
      </c>
      <c r="N30" s="2745"/>
      <c r="O30" s="2746"/>
      <c r="P30" s="2774">
        <v>36133</v>
      </c>
      <c r="Q30" s="2745">
        <v>1624</v>
      </c>
    </row>
    <row r="31" spans="1:17" ht="15" customHeight="1">
      <c r="A31" s="1385" t="s">
        <v>809</v>
      </c>
      <c r="B31" s="1365" t="s">
        <v>646</v>
      </c>
      <c r="C31" s="1405">
        <f t="shared" si="0"/>
        <v>3923887</v>
      </c>
      <c r="D31" s="1377">
        <v>4135879</v>
      </c>
      <c r="E31" s="1440">
        <f t="shared" si="1"/>
        <v>211992</v>
      </c>
      <c r="F31" s="2768">
        <v>4126995</v>
      </c>
      <c r="G31" s="2768">
        <v>2192989</v>
      </c>
      <c r="H31" s="2768">
        <v>774121</v>
      </c>
      <c r="I31" s="2768">
        <v>1020391</v>
      </c>
      <c r="J31" s="2768">
        <v>53727</v>
      </c>
      <c r="K31" s="2768">
        <v>344750</v>
      </c>
      <c r="L31" s="2768">
        <v>1727107</v>
      </c>
      <c r="M31" s="2774">
        <v>567399</v>
      </c>
      <c r="N31" s="2745"/>
      <c r="O31" s="2746"/>
      <c r="P31" s="2774">
        <v>86646</v>
      </c>
      <c r="Q31" s="2745">
        <v>8884</v>
      </c>
    </row>
    <row r="32" spans="1:17" ht="15" customHeight="1">
      <c r="A32" s="1386" t="s">
        <v>529</v>
      </c>
      <c r="B32" s="1387" t="s">
        <v>506</v>
      </c>
      <c r="C32" s="1405">
        <f t="shared" si="0"/>
        <v>2315200</v>
      </c>
      <c r="D32" s="2780">
        <v>2402484</v>
      </c>
      <c r="E32" s="1440">
        <f t="shared" si="1"/>
        <v>87284</v>
      </c>
      <c r="F32" s="2768">
        <v>2399358</v>
      </c>
      <c r="G32" s="2768">
        <v>1371842</v>
      </c>
      <c r="H32" s="2768">
        <v>510055</v>
      </c>
      <c r="I32" s="2768">
        <v>639014</v>
      </c>
      <c r="J32" s="2768">
        <v>30998</v>
      </c>
      <c r="K32" s="2768">
        <v>191775</v>
      </c>
      <c r="L32" s="2768">
        <v>862511</v>
      </c>
      <c r="M32" s="2774">
        <v>313735</v>
      </c>
      <c r="N32" s="2745"/>
      <c r="O32" s="2746"/>
      <c r="P32" s="2774">
        <v>78607</v>
      </c>
      <c r="Q32" s="2745">
        <v>3126</v>
      </c>
    </row>
    <row r="33" spans="1:17" ht="15" customHeight="1">
      <c r="A33" s="1385" t="s">
        <v>861</v>
      </c>
      <c r="B33" s="1365" t="s">
        <v>647</v>
      </c>
      <c r="C33" s="1405">
        <f t="shared" si="0"/>
        <v>530221</v>
      </c>
      <c r="D33" s="1377">
        <v>544981</v>
      </c>
      <c r="E33" s="1440">
        <f t="shared" si="1"/>
        <v>14760</v>
      </c>
      <c r="F33" s="2768">
        <v>543908</v>
      </c>
      <c r="G33" s="2768">
        <v>340422</v>
      </c>
      <c r="H33" s="2768">
        <v>129786</v>
      </c>
      <c r="I33" s="2768">
        <v>156466</v>
      </c>
      <c r="J33" s="2768">
        <v>7602</v>
      </c>
      <c r="K33" s="2768">
        <v>46568</v>
      </c>
      <c r="L33" s="2768">
        <v>159204</v>
      </c>
      <c r="M33" s="2774">
        <v>70741</v>
      </c>
      <c r="N33" s="2745"/>
      <c r="O33" s="2746"/>
      <c r="P33" s="2774">
        <v>25015</v>
      </c>
      <c r="Q33" s="2745">
        <v>1073</v>
      </c>
    </row>
    <row r="34" spans="1:17" ht="15" customHeight="1">
      <c r="A34" s="1385" t="s">
        <v>862</v>
      </c>
      <c r="B34" s="1365" t="s">
        <v>648</v>
      </c>
      <c r="C34" s="1405">
        <f t="shared" si="0"/>
        <v>392332</v>
      </c>
      <c r="D34" s="1377">
        <v>394483</v>
      </c>
      <c r="E34" s="1440">
        <f t="shared" si="1"/>
        <v>2151</v>
      </c>
      <c r="F34" s="2768">
        <v>393489</v>
      </c>
      <c r="G34" s="2768">
        <v>233292</v>
      </c>
      <c r="H34" s="2768">
        <v>92680</v>
      </c>
      <c r="I34" s="2768">
        <v>100052</v>
      </c>
      <c r="J34" s="2768">
        <v>5699</v>
      </c>
      <c r="K34" s="2768">
        <v>34861</v>
      </c>
      <c r="L34" s="2768">
        <v>127908</v>
      </c>
      <c r="M34" s="2774">
        <v>64404</v>
      </c>
      <c r="N34" s="2745"/>
      <c r="O34" s="2746"/>
      <c r="P34" s="2774">
        <v>17459</v>
      </c>
      <c r="Q34" s="2745">
        <v>994</v>
      </c>
    </row>
    <row r="35" spans="1:17" ht="15" customHeight="1">
      <c r="A35" s="1385" t="s">
        <v>863</v>
      </c>
      <c r="B35" s="1365" t="s">
        <v>649</v>
      </c>
      <c r="C35" s="1405">
        <f t="shared" si="0"/>
        <v>216894</v>
      </c>
      <c r="D35" s="1377">
        <v>219742</v>
      </c>
      <c r="E35" s="1440">
        <f t="shared" si="1"/>
        <v>2848</v>
      </c>
      <c r="F35" s="2768">
        <v>219069</v>
      </c>
      <c r="G35" s="2768">
        <v>115881</v>
      </c>
      <c r="H35" s="2768">
        <v>41682</v>
      </c>
      <c r="I35" s="2768">
        <v>51398</v>
      </c>
      <c r="J35" s="2768">
        <v>3250</v>
      </c>
      <c r="K35" s="2768">
        <v>19551</v>
      </c>
      <c r="L35" s="2768">
        <v>70641</v>
      </c>
      <c r="M35" s="2774">
        <v>27170</v>
      </c>
      <c r="N35" s="2745"/>
      <c r="O35" s="2746"/>
      <c r="P35" s="2774">
        <v>20626</v>
      </c>
      <c r="Q35" s="2745">
        <v>673</v>
      </c>
    </row>
    <row r="36" spans="1:17" ht="15" customHeight="1">
      <c r="A36" s="1385" t="s">
        <v>864</v>
      </c>
      <c r="B36" s="1365" t="s">
        <v>650</v>
      </c>
      <c r="C36" s="1405">
        <f t="shared" si="0"/>
        <v>265008</v>
      </c>
      <c r="D36" s="1377">
        <v>269892</v>
      </c>
      <c r="E36" s="1440">
        <f t="shared" si="1"/>
        <v>4884</v>
      </c>
      <c r="F36" s="2768">
        <v>268462</v>
      </c>
      <c r="G36" s="2768">
        <v>140016</v>
      </c>
      <c r="H36" s="2768">
        <v>56567</v>
      </c>
      <c r="I36" s="2768">
        <v>58863</v>
      </c>
      <c r="J36" s="2768">
        <v>3528</v>
      </c>
      <c r="K36" s="2768">
        <v>21058</v>
      </c>
      <c r="L36" s="2768">
        <v>89036</v>
      </c>
      <c r="M36" s="2774">
        <v>35331</v>
      </c>
      <c r="N36" s="2745"/>
      <c r="O36" s="2746"/>
      <c r="P36" s="2774">
        <v>24575</v>
      </c>
      <c r="Q36" s="2745">
        <v>1430</v>
      </c>
    </row>
    <row r="37" spans="1:17" ht="15" customHeight="1">
      <c r="A37" s="1385" t="s">
        <v>865</v>
      </c>
      <c r="B37" s="1365" t="s">
        <v>651</v>
      </c>
      <c r="C37" s="1405">
        <f t="shared" si="0"/>
        <v>772977</v>
      </c>
      <c r="D37" s="1377">
        <v>801409</v>
      </c>
      <c r="E37" s="1440">
        <f t="shared" si="1"/>
        <v>28432</v>
      </c>
      <c r="F37" s="2768">
        <v>799611</v>
      </c>
      <c r="G37" s="2768">
        <v>435515</v>
      </c>
      <c r="H37" s="2768">
        <v>162552</v>
      </c>
      <c r="I37" s="2768">
        <v>202327</v>
      </c>
      <c r="J37" s="2768">
        <v>10376</v>
      </c>
      <c r="K37" s="2768">
        <v>60260</v>
      </c>
      <c r="L37" s="2768">
        <v>284926</v>
      </c>
      <c r="M37" s="2774">
        <v>94208</v>
      </c>
      <c r="N37" s="2745"/>
      <c r="O37" s="2746"/>
      <c r="P37" s="2774">
        <v>41981</v>
      </c>
      <c r="Q37" s="2745">
        <v>1798</v>
      </c>
    </row>
    <row r="38" spans="1:17" ht="15" customHeight="1">
      <c r="A38" s="1385" t="s">
        <v>866</v>
      </c>
      <c r="B38" s="1365" t="s">
        <v>652</v>
      </c>
      <c r="C38" s="1405">
        <f t="shared" si="0"/>
        <v>1211425</v>
      </c>
      <c r="D38" s="1377">
        <v>1243527</v>
      </c>
      <c r="E38" s="1440">
        <f t="shared" si="1"/>
        <v>32102</v>
      </c>
      <c r="F38" s="2768">
        <v>1241204</v>
      </c>
      <c r="G38" s="2768">
        <v>695820</v>
      </c>
      <c r="H38" s="2768">
        <v>272306</v>
      </c>
      <c r="I38" s="2768">
        <v>314235</v>
      </c>
      <c r="J38" s="2768">
        <v>15298</v>
      </c>
      <c r="K38" s="2768">
        <v>93981</v>
      </c>
      <c r="L38" s="2768">
        <v>462961</v>
      </c>
      <c r="M38" s="2774">
        <v>157316</v>
      </c>
      <c r="N38" s="2745"/>
      <c r="O38" s="2746"/>
      <c r="P38" s="2774">
        <v>41462</v>
      </c>
      <c r="Q38" s="2745">
        <v>2323</v>
      </c>
    </row>
    <row r="39" spans="1:17" ht="15" customHeight="1">
      <c r="A39" s="1385" t="s">
        <v>867</v>
      </c>
      <c r="B39" s="1365" t="s">
        <v>653</v>
      </c>
      <c r="C39" s="1405">
        <f t="shared" si="0"/>
        <v>598834</v>
      </c>
      <c r="D39" s="1377">
        <v>598824</v>
      </c>
      <c r="E39" s="1440">
        <f t="shared" si="1"/>
        <v>-10</v>
      </c>
      <c r="F39" s="2768">
        <v>597309</v>
      </c>
      <c r="G39" s="2768">
        <v>336505</v>
      </c>
      <c r="H39" s="2768">
        <v>143402</v>
      </c>
      <c r="I39" s="2768">
        <v>137230</v>
      </c>
      <c r="J39" s="2768">
        <v>7711</v>
      </c>
      <c r="K39" s="2768">
        <v>48162</v>
      </c>
      <c r="L39" s="2768">
        <v>218208</v>
      </c>
      <c r="M39" s="2774">
        <v>94207</v>
      </c>
      <c r="N39" s="2745"/>
      <c r="O39" s="2746"/>
      <c r="P39" s="2774">
        <v>20793</v>
      </c>
      <c r="Q39" s="2745">
        <v>1515</v>
      </c>
    </row>
    <row r="40" spans="1:17" ht="15" customHeight="1">
      <c r="A40" s="1385" t="s">
        <v>868</v>
      </c>
      <c r="B40" s="1365" t="s">
        <v>654</v>
      </c>
      <c r="C40" s="1405">
        <f t="shared" si="0"/>
        <v>305754</v>
      </c>
      <c r="D40" s="1377">
        <v>308210</v>
      </c>
      <c r="E40" s="1440">
        <f t="shared" si="1"/>
        <v>2456</v>
      </c>
      <c r="F40" s="2768">
        <v>307358</v>
      </c>
      <c r="G40" s="2768">
        <v>165161</v>
      </c>
      <c r="H40" s="2768">
        <v>65180</v>
      </c>
      <c r="I40" s="2768">
        <v>71917</v>
      </c>
      <c r="J40" s="2768">
        <v>4306</v>
      </c>
      <c r="K40" s="2768">
        <v>23758</v>
      </c>
      <c r="L40" s="2768">
        <v>109570</v>
      </c>
      <c r="M40" s="2774">
        <v>42341</v>
      </c>
      <c r="N40" s="2745"/>
      <c r="O40" s="2746"/>
      <c r="P40" s="2774">
        <v>17536</v>
      </c>
      <c r="Q40" s="2745">
        <v>852</v>
      </c>
    </row>
    <row r="41" spans="1:17" ht="15" customHeight="1">
      <c r="A41" s="1385" t="s">
        <v>869</v>
      </c>
      <c r="B41" s="1365" t="s">
        <v>655</v>
      </c>
      <c r="C41" s="1405">
        <f t="shared" si="0"/>
        <v>398551</v>
      </c>
      <c r="D41" s="1377">
        <v>406985</v>
      </c>
      <c r="E41" s="1440">
        <f t="shared" si="1"/>
        <v>8434</v>
      </c>
      <c r="F41" s="2768">
        <v>406062</v>
      </c>
      <c r="G41" s="2768">
        <v>230506</v>
      </c>
      <c r="H41" s="2768">
        <v>90550</v>
      </c>
      <c r="I41" s="2768">
        <v>102399</v>
      </c>
      <c r="J41" s="2768">
        <v>5682</v>
      </c>
      <c r="K41" s="2768">
        <v>31875</v>
      </c>
      <c r="L41" s="2768">
        <v>139818</v>
      </c>
      <c r="M41" s="2774">
        <v>53301</v>
      </c>
      <c r="N41" s="2745"/>
      <c r="O41" s="2746"/>
      <c r="P41" s="2774">
        <v>19096</v>
      </c>
      <c r="Q41" s="2745">
        <v>923</v>
      </c>
    </row>
    <row r="42" spans="1:17" ht="15" customHeight="1">
      <c r="A42" s="1385" t="s">
        <v>870</v>
      </c>
      <c r="B42" s="1365" t="s">
        <v>656</v>
      </c>
      <c r="C42" s="1405">
        <f t="shared" si="0"/>
        <v>591972</v>
      </c>
      <c r="D42" s="1377">
        <v>601402</v>
      </c>
      <c r="E42" s="1440">
        <f t="shared" si="1"/>
        <v>9430</v>
      </c>
      <c r="F42" s="2768">
        <v>599941</v>
      </c>
      <c r="G42" s="2768">
        <v>331966</v>
      </c>
      <c r="H42" s="2768">
        <v>135510</v>
      </c>
      <c r="I42" s="2768">
        <v>139040</v>
      </c>
      <c r="J42" s="2768">
        <v>7980</v>
      </c>
      <c r="K42" s="2768">
        <v>49436</v>
      </c>
      <c r="L42" s="2768">
        <v>224773</v>
      </c>
      <c r="M42" s="2774">
        <v>89813</v>
      </c>
      <c r="N42" s="2745"/>
      <c r="O42" s="2746"/>
      <c r="P42" s="2774">
        <v>20876</v>
      </c>
      <c r="Q42" s="2745">
        <v>1461</v>
      </c>
    </row>
    <row r="43" spans="1:17" ht="15" customHeight="1">
      <c r="A43" s="1385" t="s">
        <v>871</v>
      </c>
      <c r="B43" s="1365" t="s">
        <v>657</v>
      </c>
      <c r="C43" s="1405">
        <f t="shared" si="0"/>
        <v>319011</v>
      </c>
      <c r="D43" s="1377">
        <v>315272</v>
      </c>
      <c r="E43" s="1440">
        <f t="shared" si="1"/>
        <v>-3739</v>
      </c>
      <c r="F43" s="2768">
        <v>314330</v>
      </c>
      <c r="G43" s="2768">
        <v>168195</v>
      </c>
      <c r="H43" s="2768">
        <v>67289</v>
      </c>
      <c r="I43" s="2768">
        <v>67755</v>
      </c>
      <c r="J43" s="2768">
        <v>5062</v>
      </c>
      <c r="K43" s="2768">
        <v>28089</v>
      </c>
      <c r="L43" s="2768">
        <v>122867</v>
      </c>
      <c r="M43" s="2774">
        <v>55958</v>
      </c>
      <c r="N43" s="2745"/>
      <c r="O43" s="2746"/>
      <c r="P43" s="2774">
        <v>10570</v>
      </c>
      <c r="Q43" s="2745">
        <v>942</v>
      </c>
    </row>
    <row r="44" spans="1:17" ht="15" customHeight="1">
      <c r="A44" s="1385" t="s">
        <v>872</v>
      </c>
      <c r="B44" s="1365" t="s">
        <v>658</v>
      </c>
      <c r="C44" s="1405">
        <f t="shared" si="0"/>
        <v>2201037</v>
      </c>
      <c r="D44" s="1377">
        <v>2323325</v>
      </c>
      <c r="E44" s="1440">
        <f t="shared" si="1"/>
        <v>122288</v>
      </c>
      <c r="F44" s="2768">
        <v>2318479</v>
      </c>
      <c r="G44" s="2768">
        <v>1213986</v>
      </c>
      <c r="H44" s="2768">
        <v>440783</v>
      </c>
      <c r="I44" s="2768">
        <v>553879</v>
      </c>
      <c r="J44" s="2768">
        <v>28051</v>
      </c>
      <c r="K44" s="2768">
        <v>191273</v>
      </c>
      <c r="L44" s="2768">
        <v>942993</v>
      </c>
      <c r="M44" s="2774">
        <v>284223</v>
      </c>
      <c r="N44" s="2745"/>
      <c r="O44" s="2746"/>
      <c r="P44" s="2774">
        <v>76555</v>
      </c>
      <c r="Q44" s="2745">
        <v>4846</v>
      </c>
    </row>
    <row r="45" spans="1:17" ht="15" customHeight="1">
      <c r="A45" s="1385" t="s">
        <v>873</v>
      </c>
      <c r="B45" s="1365" t="s">
        <v>659</v>
      </c>
      <c r="C45" s="1405">
        <f t="shared" si="0"/>
        <v>302109</v>
      </c>
      <c r="D45" s="1377">
        <v>312680</v>
      </c>
      <c r="E45" s="1440">
        <f t="shared" si="1"/>
        <v>10571</v>
      </c>
      <c r="F45" s="2768">
        <v>311173</v>
      </c>
      <c r="G45" s="2768">
        <v>171795</v>
      </c>
      <c r="H45" s="2768">
        <v>60326</v>
      </c>
      <c r="I45" s="2768">
        <v>79364</v>
      </c>
      <c r="J45" s="2768">
        <v>4410</v>
      </c>
      <c r="K45" s="2768">
        <v>27695</v>
      </c>
      <c r="L45" s="2768">
        <v>94280</v>
      </c>
      <c r="M45" s="2774">
        <v>36646</v>
      </c>
      <c r="N45" s="2745"/>
      <c r="O45" s="2746"/>
      <c r="P45" s="2774">
        <v>28398</v>
      </c>
      <c r="Q45" s="2745">
        <v>1507</v>
      </c>
    </row>
    <row r="46" spans="1:17" ht="15" customHeight="1">
      <c r="A46" s="1385" t="s">
        <v>874</v>
      </c>
      <c r="B46" s="1365" t="s">
        <v>660</v>
      </c>
      <c r="C46" s="1405">
        <f t="shared" si="0"/>
        <v>560720</v>
      </c>
      <c r="D46" s="1377">
        <v>558230</v>
      </c>
      <c r="E46" s="1440">
        <f t="shared" si="1"/>
        <v>-2490</v>
      </c>
      <c r="F46" s="2768">
        <v>556130</v>
      </c>
      <c r="G46" s="2768">
        <v>313876</v>
      </c>
      <c r="H46" s="2768">
        <v>127381</v>
      </c>
      <c r="I46" s="2768">
        <v>129115</v>
      </c>
      <c r="J46" s="2768">
        <v>7573</v>
      </c>
      <c r="K46" s="2768">
        <v>49807</v>
      </c>
      <c r="L46" s="2768">
        <v>191470</v>
      </c>
      <c r="M46" s="2774">
        <v>83871</v>
      </c>
      <c r="N46" s="2745"/>
      <c r="O46" s="2746"/>
      <c r="P46" s="2774">
        <v>27671</v>
      </c>
      <c r="Q46" s="2745">
        <v>2100</v>
      </c>
    </row>
    <row r="47" spans="1:17" ht="15" customHeight="1">
      <c r="A47" s="1385" t="s">
        <v>875</v>
      </c>
      <c r="B47" s="1365" t="s">
        <v>661</v>
      </c>
      <c r="C47" s="1405">
        <f t="shared" si="0"/>
        <v>704730</v>
      </c>
      <c r="D47" s="1377">
        <v>719154</v>
      </c>
      <c r="E47" s="1440">
        <f t="shared" si="1"/>
        <v>14424</v>
      </c>
      <c r="F47" s="2768">
        <v>716740</v>
      </c>
      <c r="G47" s="2768">
        <v>396063</v>
      </c>
      <c r="H47" s="2768">
        <v>149328</v>
      </c>
      <c r="I47" s="2768">
        <v>175135</v>
      </c>
      <c r="J47" s="2768">
        <v>9867</v>
      </c>
      <c r="K47" s="2768">
        <v>61733</v>
      </c>
      <c r="L47" s="2768">
        <v>242940</v>
      </c>
      <c r="M47" s="2774">
        <v>92410</v>
      </c>
      <c r="N47" s="2745"/>
      <c r="O47" s="2746"/>
      <c r="P47" s="2774">
        <v>43735</v>
      </c>
      <c r="Q47" s="2745">
        <v>2414</v>
      </c>
    </row>
    <row r="48" spans="1:17" ht="15" customHeight="1">
      <c r="A48" s="1385" t="s">
        <v>876</v>
      </c>
      <c r="B48" s="1365" t="s">
        <v>662</v>
      </c>
      <c r="C48" s="1405">
        <f t="shared" si="0"/>
        <v>486535</v>
      </c>
      <c r="D48" s="1377">
        <v>489249</v>
      </c>
      <c r="E48" s="1440">
        <f t="shared" si="1"/>
        <v>2714</v>
      </c>
      <c r="F48" s="2768">
        <v>487679</v>
      </c>
      <c r="G48" s="2768">
        <v>269815</v>
      </c>
      <c r="H48" s="2768">
        <v>111409</v>
      </c>
      <c r="I48" s="2768">
        <v>113994</v>
      </c>
      <c r="J48" s="2768">
        <v>6209</v>
      </c>
      <c r="K48" s="2768">
        <v>38203</v>
      </c>
      <c r="L48" s="2768">
        <v>175329</v>
      </c>
      <c r="M48" s="2774">
        <v>69725</v>
      </c>
      <c r="N48" s="2745"/>
      <c r="O48" s="2746"/>
      <c r="P48" s="2774">
        <v>21381</v>
      </c>
      <c r="Q48" s="2745">
        <v>1570</v>
      </c>
    </row>
    <row r="49" spans="1:17" ht="15" customHeight="1">
      <c r="A49" s="1385" t="s">
        <v>877</v>
      </c>
      <c r="B49" s="1365" t="s">
        <v>663</v>
      </c>
      <c r="C49" s="1405">
        <f t="shared" si="0"/>
        <v>462858</v>
      </c>
      <c r="D49" s="1377">
        <v>470055</v>
      </c>
      <c r="E49" s="1440">
        <f t="shared" si="1"/>
        <v>7197</v>
      </c>
      <c r="F49" s="2768">
        <v>468575</v>
      </c>
      <c r="G49" s="2768">
        <v>267348</v>
      </c>
      <c r="H49" s="2768">
        <v>111275</v>
      </c>
      <c r="I49" s="2768">
        <v>109470</v>
      </c>
      <c r="J49" s="2768">
        <v>6292</v>
      </c>
      <c r="K49" s="2768">
        <v>40311</v>
      </c>
      <c r="L49" s="2768">
        <v>167776</v>
      </c>
      <c r="M49" s="2774">
        <v>70639</v>
      </c>
      <c r="N49" s="2745"/>
      <c r="O49" s="2746"/>
      <c r="P49" s="2774">
        <v>16113</v>
      </c>
      <c r="Q49" s="2745">
        <v>1480</v>
      </c>
    </row>
    <row r="50" spans="1:17" ht="15" customHeight="1">
      <c r="A50" s="1385" t="s">
        <v>878</v>
      </c>
      <c r="B50" s="1365" t="s">
        <v>664</v>
      </c>
      <c r="C50" s="1405">
        <f t="shared" si="0"/>
        <v>724690</v>
      </c>
      <c r="D50" s="1377">
        <v>728179</v>
      </c>
      <c r="E50" s="1440">
        <f t="shared" si="1"/>
        <v>3489</v>
      </c>
      <c r="F50" s="2768">
        <v>725855</v>
      </c>
      <c r="G50" s="2768">
        <v>406396</v>
      </c>
      <c r="H50" s="2768">
        <v>173698</v>
      </c>
      <c r="I50" s="2768">
        <v>166018</v>
      </c>
      <c r="J50" s="2768">
        <v>9161</v>
      </c>
      <c r="K50" s="2768">
        <v>57519</v>
      </c>
      <c r="L50" s="2768">
        <v>282664</v>
      </c>
      <c r="M50" s="2774">
        <v>119020</v>
      </c>
      <c r="N50" s="2745"/>
      <c r="O50" s="2746"/>
      <c r="P50" s="2774">
        <v>14009</v>
      </c>
      <c r="Q50" s="2745">
        <v>2324</v>
      </c>
    </row>
    <row r="51" spans="1:17" ht="15" customHeight="1">
      <c r="A51" s="1389" t="s">
        <v>879</v>
      </c>
      <c r="B51" s="1375" t="s">
        <v>665</v>
      </c>
      <c r="C51" s="1407">
        <f t="shared" si="0"/>
        <v>560424</v>
      </c>
      <c r="D51" s="1380">
        <v>614708</v>
      </c>
      <c r="E51" s="1441">
        <f t="shared" si="1"/>
        <v>54284</v>
      </c>
      <c r="F51" s="2769">
        <v>613294</v>
      </c>
      <c r="G51" s="2769">
        <v>338232</v>
      </c>
      <c r="H51" s="2769">
        <v>96510</v>
      </c>
      <c r="I51" s="2769">
        <v>167439</v>
      </c>
      <c r="J51" s="2769">
        <v>11246</v>
      </c>
      <c r="K51" s="2769">
        <v>63037</v>
      </c>
      <c r="L51" s="2769">
        <v>229602</v>
      </c>
      <c r="M51" s="2775">
        <v>68601</v>
      </c>
      <c r="N51" s="2747"/>
      <c r="O51" s="2748"/>
      <c r="P51" s="2775">
        <v>19797</v>
      </c>
      <c r="Q51" s="2747">
        <v>1414</v>
      </c>
    </row>
    <row r="52" spans="1:17">
      <c r="O52" s="1433" t="s">
        <v>906</v>
      </c>
    </row>
    <row r="54" spans="1:17">
      <c r="A54" s="1364" t="s">
        <v>893</v>
      </c>
    </row>
    <row r="55" spans="1:17" ht="27">
      <c r="A55" s="1368"/>
      <c r="B55" s="1368" t="s">
        <v>911</v>
      </c>
      <c r="C55" s="1398" t="s">
        <v>888</v>
      </c>
      <c r="D55" s="1398" t="s">
        <v>778</v>
      </c>
      <c r="E55" s="1370" t="s">
        <v>887</v>
      </c>
      <c r="F55" s="1408" t="s">
        <v>780</v>
      </c>
      <c r="G55" s="1400" t="s">
        <v>881</v>
      </c>
      <c r="H55" s="1369"/>
      <c r="I55" s="1369"/>
      <c r="J55" s="1423" t="s">
        <v>894</v>
      </c>
      <c r="K55" s="1420" t="s">
        <v>895</v>
      </c>
      <c r="L55" s="1403" t="s">
        <v>886</v>
      </c>
      <c r="M55" s="1372"/>
      <c r="N55" s="1372"/>
      <c r="O55" s="1421" t="s">
        <v>889</v>
      </c>
      <c r="P55" s="1422" t="s">
        <v>889</v>
      </c>
      <c r="Q55" s="1398" t="s">
        <v>779</v>
      </c>
    </row>
    <row r="56" spans="1:17" ht="24">
      <c r="A56" s="1373"/>
      <c r="B56" s="1373"/>
      <c r="C56" s="1409" t="s">
        <v>548</v>
      </c>
      <c r="D56" s="1409" t="s">
        <v>709</v>
      </c>
      <c r="E56" s="1415" t="s">
        <v>891</v>
      </c>
      <c r="F56" s="1445"/>
      <c r="G56" s="1401"/>
      <c r="H56" s="1416" t="s">
        <v>882</v>
      </c>
      <c r="I56" s="1443" t="s">
        <v>883</v>
      </c>
      <c r="J56" s="1435" t="s">
        <v>884</v>
      </c>
      <c r="K56" s="1444" t="s">
        <v>885</v>
      </c>
      <c r="L56" s="1401"/>
      <c r="M56" s="1416" t="s">
        <v>908</v>
      </c>
      <c r="N56" s="1442" t="s">
        <v>909</v>
      </c>
      <c r="O56" s="1434" t="s">
        <v>905</v>
      </c>
      <c r="P56" s="1442" t="s">
        <v>890</v>
      </c>
      <c r="Q56" s="1399"/>
    </row>
    <row r="57" spans="1:17">
      <c r="A57" s="1383" t="s">
        <v>781</v>
      </c>
      <c r="B57" s="1384" t="s">
        <v>85</v>
      </c>
      <c r="C57" s="1404">
        <v>51950504</v>
      </c>
      <c r="D57" s="1404">
        <v>53448685</v>
      </c>
      <c r="E57" s="1378">
        <f t="shared" ref="E57:E104" si="2">D57-C57</f>
        <v>1498181</v>
      </c>
      <c r="F57" s="1404">
        <v>53331797</v>
      </c>
      <c r="G57" s="1394">
        <v>29754438</v>
      </c>
      <c r="H57" s="1417">
        <v>10718259</v>
      </c>
      <c r="I57" s="1410">
        <v>14288203</v>
      </c>
      <c r="J57" s="1394">
        <v>702903</v>
      </c>
      <c r="K57" s="1404">
        <v>4045073</v>
      </c>
      <c r="L57" s="1394">
        <v>18417922</v>
      </c>
      <c r="M57" s="1417">
        <v>5927686</v>
      </c>
      <c r="N57" s="1405">
        <f>L57-M57</f>
        <v>12490236</v>
      </c>
      <c r="O57" s="1394">
        <v>6079126</v>
      </c>
      <c r="P57" s="1404">
        <v>3023024</v>
      </c>
      <c r="Q57" s="1404">
        <v>116888</v>
      </c>
    </row>
    <row r="58" spans="1:17">
      <c r="A58" s="1383" t="s">
        <v>782</v>
      </c>
      <c r="B58" s="1384" t="s">
        <v>783</v>
      </c>
      <c r="C58" s="1404">
        <v>2424317</v>
      </c>
      <c r="D58" s="1404">
        <v>2444810</v>
      </c>
      <c r="E58" s="1390">
        <f t="shared" si="2"/>
        <v>20493</v>
      </c>
      <c r="F58" s="1404">
        <v>2438206</v>
      </c>
      <c r="G58" s="1394">
        <v>1363818</v>
      </c>
      <c r="H58" s="1417">
        <v>583361</v>
      </c>
      <c r="I58" s="1410">
        <v>553149</v>
      </c>
      <c r="J58" s="1394">
        <v>29518</v>
      </c>
      <c r="K58" s="1404">
        <v>197790</v>
      </c>
      <c r="L58" s="1394">
        <v>909106</v>
      </c>
      <c r="M58" s="1417">
        <v>319408</v>
      </c>
      <c r="N58" s="1404">
        <f t="shared" ref="N58:N104" si="3">L58-M58</f>
        <v>589698</v>
      </c>
      <c r="O58" s="1394">
        <v>327509</v>
      </c>
      <c r="P58" s="1404">
        <v>78387</v>
      </c>
      <c r="Q58" s="1404">
        <v>6604</v>
      </c>
    </row>
    <row r="59" spans="1:17">
      <c r="A59" s="1385" t="s">
        <v>784</v>
      </c>
      <c r="B59" s="1365" t="s">
        <v>623</v>
      </c>
      <c r="C59" s="1405">
        <v>513385</v>
      </c>
      <c r="D59" s="1405">
        <v>510945</v>
      </c>
      <c r="E59" s="1378">
        <f t="shared" si="2"/>
        <v>-2440</v>
      </c>
      <c r="F59" s="1405">
        <v>509241</v>
      </c>
      <c r="G59" s="1392">
        <v>271241</v>
      </c>
      <c r="H59" s="1402">
        <v>97929</v>
      </c>
      <c r="I59" s="1406">
        <v>115655</v>
      </c>
      <c r="J59" s="1392">
        <v>7425</v>
      </c>
      <c r="K59" s="1405">
        <v>50232</v>
      </c>
      <c r="L59" s="1392">
        <v>153443</v>
      </c>
      <c r="M59" s="1402">
        <v>61580</v>
      </c>
      <c r="N59" s="1405">
        <f t="shared" si="3"/>
        <v>91863</v>
      </c>
      <c r="O59" s="1392">
        <v>56383</v>
      </c>
      <c r="P59" s="1405">
        <v>55887</v>
      </c>
      <c r="Q59" s="1405">
        <v>1704</v>
      </c>
    </row>
    <row r="60" spans="1:17">
      <c r="A60" s="1385" t="s">
        <v>785</v>
      </c>
      <c r="B60" s="1365" t="s">
        <v>624</v>
      </c>
      <c r="C60" s="1405">
        <v>483934</v>
      </c>
      <c r="D60" s="1405">
        <v>493049</v>
      </c>
      <c r="E60" s="1378">
        <f t="shared" si="2"/>
        <v>9115</v>
      </c>
      <c r="F60" s="1405">
        <v>489383</v>
      </c>
      <c r="G60" s="1392">
        <v>251014</v>
      </c>
      <c r="H60" s="1402">
        <v>91894</v>
      </c>
      <c r="I60" s="1406">
        <v>109795</v>
      </c>
      <c r="J60" s="1392">
        <v>6992</v>
      </c>
      <c r="K60" s="1405">
        <v>42333</v>
      </c>
      <c r="L60" s="1392">
        <v>148575</v>
      </c>
      <c r="M60" s="1402">
        <v>53398</v>
      </c>
      <c r="N60" s="1405">
        <f t="shared" si="3"/>
        <v>95177</v>
      </c>
      <c r="O60" s="1392">
        <v>53475</v>
      </c>
      <c r="P60" s="1405">
        <v>59778</v>
      </c>
      <c r="Q60" s="1405">
        <v>3666</v>
      </c>
    </row>
    <row r="61" spans="1:17">
      <c r="A61" s="1385" t="s">
        <v>786</v>
      </c>
      <c r="B61" s="1365" t="s">
        <v>625</v>
      </c>
      <c r="C61" s="1405">
        <v>901862</v>
      </c>
      <c r="D61" s="1405">
        <v>944720</v>
      </c>
      <c r="E61" s="1378">
        <f t="shared" si="2"/>
        <v>42858</v>
      </c>
      <c r="F61" s="1405">
        <v>942569</v>
      </c>
      <c r="G61" s="1392">
        <v>483580</v>
      </c>
      <c r="H61" s="1402">
        <v>166543</v>
      </c>
      <c r="I61" s="1406">
        <v>234305</v>
      </c>
      <c r="J61" s="1392">
        <v>11927</v>
      </c>
      <c r="K61" s="1405">
        <v>70805</v>
      </c>
      <c r="L61" s="1392">
        <v>323890</v>
      </c>
      <c r="M61" s="1402">
        <v>85398</v>
      </c>
      <c r="N61" s="1405">
        <f t="shared" si="3"/>
        <v>238492</v>
      </c>
      <c r="O61" s="1392">
        <v>90047</v>
      </c>
      <c r="P61" s="1405">
        <v>85520</v>
      </c>
      <c r="Q61" s="1405">
        <v>2151</v>
      </c>
    </row>
    <row r="62" spans="1:17">
      <c r="A62" s="1385" t="s">
        <v>787</v>
      </c>
      <c r="B62" s="1365" t="s">
        <v>626</v>
      </c>
      <c r="C62" s="1405">
        <v>390136</v>
      </c>
      <c r="D62" s="1405">
        <v>388560</v>
      </c>
      <c r="E62" s="1378">
        <f t="shared" si="2"/>
        <v>-1576</v>
      </c>
      <c r="F62" s="1405">
        <v>387392</v>
      </c>
      <c r="G62" s="1392">
        <v>201267</v>
      </c>
      <c r="H62" s="1402">
        <v>79346</v>
      </c>
      <c r="I62" s="1406">
        <v>83310</v>
      </c>
      <c r="J62" s="1392">
        <v>5263</v>
      </c>
      <c r="K62" s="1405">
        <v>33348</v>
      </c>
      <c r="L62" s="1392">
        <v>108141</v>
      </c>
      <c r="M62" s="1402">
        <v>47823</v>
      </c>
      <c r="N62" s="1405">
        <f t="shared" si="3"/>
        <v>60318</v>
      </c>
      <c r="O62" s="1392">
        <v>49117</v>
      </c>
      <c r="P62" s="1405">
        <v>51831</v>
      </c>
      <c r="Q62" s="1405">
        <v>1168</v>
      </c>
    </row>
    <row r="63" spans="1:17">
      <c r="A63" s="1385" t="s">
        <v>788</v>
      </c>
      <c r="B63" s="1365" t="s">
        <v>627</v>
      </c>
      <c r="C63" s="1405">
        <v>388608</v>
      </c>
      <c r="D63" s="1405">
        <v>393396</v>
      </c>
      <c r="E63" s="1378">
        <f t="shared" si="2"/>
        <v>4788</v>
      </c>
      <c r="F63" s="1405">
        <v>392288</v>
      </c>
      <c r="G63" s="1392">
        <v>195520</v>
      </c>
      <c r="H63" s="1402">
        <v>70264</v>
      </c>
      <c r="I63" s="1406">
        <v>89045</v>
      </c>
      <c r="J63" s="1392">
        <v>5316</v>
      </c>
      <c r="K63" s="1405">
        <v>30895</v>
      </c>
      <c r="L63" s="1392">
        <v>100012</v>
      </c>
      <c r="M63" s="1402">
        <v>36953</v>
      </c>
      <c r="N63" s="1405">
        <f t="shared" si="3"/>
        <v>63059</v>
      </c>
      <c r="O63" s="1392">
        <v>42167</v>
      </c>
      <c r="P63" s="1405">
        <v>69751</v>
      </c>
      <c r="Q63" s="1405">
        <v>1108</v>
      </c>
    </row>
    <row r="64" spans="1:17">
      <c r="A64" s="1385" t="s">
        <v>789</v>
      </c>
      <c r="B64" s="1365" t="s">
        <v>628</v>
      </c>
      <c r="C64" s="1405">
        <v>720794</v>
      </c>
      <c r="D64" s="1405">
        <v>737598</v>
      </c>
      <c r="E64" s="1378">
        <f t="shared" si="2"/>
        <v>16804</v>
      </c>
      <c r="F64" s="1405">
        <v>730013</v>
      </c>
      <c r="G64" s="1392">
        <v>375386</v>
      </c>
      <c r="H64" s="1402">
        <v>134886</v>
      </c>
      <c r="I64" s="1406">
        <v>169678</v>
      </c>
      <c r="J64" s="1392">
        <v>10876</v>
      </c>
      <c r="K64" s="1405">
        <v>59946</v>
      </c>
      <c r="L64" s="1392">
        <v>223347</v>
      </c>
      <c r="M64" s="1402">
        <v>77583</v>
      </c>
      <c r="N64" s="1405">
        <f t="shared" si="3"/>
        <v>145764</v>
      </c>
      <c r="O64" s="1392">
        <v>77105</v>
      </c>
      <c r="P64" s="1405">
        <v>87334</v>
      </c>
      <c r="Q64" s="1405">
        <v>7585</v>
      </c>
    </row>
    <row r="65" spans="1:17">
      <c r="A65" s="1385" t="s">
        <v>790</v>
      </c>
      <c r="B65" s="1365" t="s">
        <v>629</v>
      </c>
      <c r="C65" s="1405">
        <v>1088411</v>
      </c>
      <c r="D65" s="1405">
        <v>1124349</v>
      </c>
      <c r="E65" s="1378">
        <f t="shared" si="2"/>
        <v>35938</v>
      </c>
      <c r="F65" s="1405">
        <v>1122443</v>
      </c>
      <c r="G65" s="1392">
        <v>644317</v>
      </c>
      <c r="H65" s="1402">
        <v>228592</v>
      </c>
      <c r="I65" s="1406">
        <v>313791</v>
      </c>
      <c r="J65" s="1392">
        <v>17095</v>
      </c>
      <c r="K65" s="1405">
        <v>84839</v>
      </c>
      <c r="L65" s="1392">
        <v>318357</v>
      </c>
      <c r="M65" s="1402">
        <v>100117</v>
      </c>
      <c r="N65" s="1405">
        <f t="shared" si="3"/>
        <v>218240</v>
      </c>
      <c r="O65" s="1392">
        <v>130950</v>
      </c>
      <c r="P65" s="1405">
        <v>105430</v>
      </c>
      <c r="Q65" s="1405">
        <v>1906</v>
      </c>
    </row>
    <row r="66" spans="1:17">
      <c r="A66" s="1385" t="s">
        <v>791</v>
      </c>
      <c r="B66" s="1365" t="s">
        <v>630</v>
      </c>
      <c r="C66" s="1405">
        <v>745604</v>
      </c>
      <c r="D66" s="1405">
        <v>763097</v>
      </c>
      <c r="E66" s="1378">
        <f t="shared" si="2"/>
        <v>17493</v>
      </c>
      <c r="F66" s="1405">
        <v>761863</v>
      </c>
      <c r="G66" s="1392">
        <v>431675</v>
      </c>
      <c r="H66" s="1402">
        <v>150065</v>
      </c>
      <c r="I66" s="1406">
        <v>212210</v>
      </c>
      <c r="J66" s="1392">
        <v>11540</v>
      </c>
      <c r="K66" s="1405">
        <v>57860</v>
      </c>
      <c r="L66" s="1392">
        <v>219720</v>
      </c>
      <c r="M66" s="1402">
        <v>69790</v>
      </c>
      <c r="N66" s="1405">
        <f t="shared" si="3"/>
        <v>149930</v>
      </c>
      <c r="O66" s="1392">
        <v>80800</v>
      </c>
      <c r="P66" s="1405">
        <v>73732</v>
      </c>
      <c r="Q66" s="1405">
        <v>1234</v>
      </c>
    </row>
    <row r="67" spans="1:17">
      <c r="A67" s="1385" t="s">
        <v>792</v>
      </c>
      <c r="B67" s="1365" t="s">
        <v>631</v>
      </c>
      <c r="C67" s="1405">
        <v>755756</v>
      </c>
      <c r="D67" s="1405">
        <v>773952</v>
      </c>
      <c r="E67" s="1378">
        <f t="shared" si="2"/>
        <v>18196</v>
      </c>
      <c r="F67" s="1405">
        <v>772014</v>
      </c>
      <c r="G67" s="1392">
        <v>457134</v>
      </c>
      <c r="H67" s="1402">
        <v>160112</v>
      </c>
      <c r="I67" s="1406">
        <v>225750</v>
      </c>
      <c r="J67" s="1392">
        <v>11704</v>
      </c>
      <c r="K67" s="1405">
        <v>59568</v>
      </c>
      <c r="L67" s="1392">
        <v>221059</v>
      </c>
      <c r="M67" s="1402">
        <v>79885</v>
      </c>
      <c r="N67" s="1405">
        <f t="shared" si="3"/>
        <v>141174</v>
      </c>
      <c r="O67" s="1392">
        <v>94018</v>
      </c>
      <c r="P67" s="1405">
        <v>58960</v>
      </c>
      <c r="Q67" s="1405">
        <v>1938</v>
      </c>
    </row>
    <row r="68" spans="1:17">
      <c r="A68" s="1385" t="s">
        <v>793</v>
      </c>
      <c r="B68" s="1365" t="s">
        <v>632</v>
      </c>
      <c r="C68" s="1405">
        <v>2841595</v>
      </c>
      <c r="D68" s="1405">
        <v>2971659</v>
      </c>
      <c r="E68" s="1378">
        <f t="shared" si="2"/>
        <v>130064</v>
      </c>
      <c r="F68" s="1405">
        <v>2967928</v>
      </c>
      <c r="G68" s="1392">
        <v>1820049</v>
      </c>
      <c r="H68" s="1402">
        <v>613438</v>
      </c>
      <c r="I68" s="1406">
        <v>940338</v>
      </c>
      <c r="J68" s="1392">
        <v>45881</v>
      </c>
      <c r="K68" s="1405">
        <v>220392</v>
      </c>
      <c r="L68" s="1392">
        <v>904598</v>
      </c>
      <c r="M68" s="1402">
        <v>275777</v>
      </c>
      <c r="N68" s="1405">
        <f t="shared" si="3"/>
        <v>628821</v>
      </c>
      <c r="O68" s="1392">
        <v>343334</v>
      </c>
      <c r="P68" s="1405">
        <v>138936</v>
      </c>
      <c r="Q68" s="1405">
        <v>3731</v>
      </c>
    </row>
    <row r="69" spans="1:17">
      <c r="A69" s="1385" t="s">
        <v>794</v>
      </c>
      <c r="B69" s="1365" t="s">
        <v>633</v>
      </c>
      <c r="C69" s="1405">
        <v>2515904</v>
      </c>
      <c r="D69" s="1405">
        <v>2609132</v>
      </c>
      <c r="E69" s="1378">
        <f t="shared" si="2"/>
        <v>93228</v>
      </c>
      <c r="F69" s="1405">
        <v>2604839</v>
      </c>
      <c r="G69" s="1392">
        <v>1536285</v>
      </c>
      <c r="H69" s="1402">
        <v>548009</v>
      </c>
      <c r="I69" s="1406">
        <v>765446</v>
      </c>
      <c r="J69" s="1392">
        <v>36511</v>
      </c>
      <c r="K69" s="1405">
        <v>186319</v>
      </c>
      <c r="L69" s="1392">
        <v>843071</v>
      </c>
      <c r="M69" s="1402">
        <v>258253</v>
      </c>
      <c r="N69" s="1405">
        <f t="shared" si="3"/>
        <v>584818</v>
      </c>
      <c r="O69" s="1392">
        <v>309018</v>
      </c>
      <c r="P69" s="1405">
        <v>122215</v>
      </c>
      <c r="Q69" s="1405">
        <v>4293</v>
      </c>
    </row>
    <row r="70" spans="1:17">
      <c r="A70" s="1385" t="s">
        <v>795</v>
      </c>
      <c r="B70" s="1365" t="s">
        <v>634</v>
      </c>
      <c r="C70" s="1405">
        <v>6393781</v>
      </c>
      <c r="D70" s="1405">
        <v>6701122</v>
      </c>
      <c r="E70" s="1378">
        <f t="shared" si="2"/>
        <v>307341</v>
      </c>
      <c r="F70" s="1405">
        <v>6690934</v>
      </c>
      <c r="G70" s="1392">
        <v>3200889</v>
      </c>
      <c r="H70" s="1402">
        <v>1134656</v>
      </c>
      <c r="I70" s="1406">
        <v>1562369</v>
      </c>
      <c r="J70" s="1392">
        <v>74518</v>
      </c>
      <c r="K70" s="1405">
        <v>429346</v>
      </c>
      <c r="L70" s="1392">
        <v>3164675</v>
      </c>
      <c r="M70" s="1402">
        <v>739511</v>
      </c>
      <c r="N70" s="1405">
        <f t="shared" si="3"/>
        <v>2425164</v>
      </c>
      <c r="O70" s="1392">
        <v>545144</v>
      </c>
      <c r="P70" s="1405">
        <v>121249</v>
      </c>
      <c r="Q70" s="1405">
        <v>10188</v>
      </c>
    </row>
    <row r="71" spans="1:17">
      <c r="A71" s="1385" t="s">
        <v>796</v>
      </c>
      <c r="B71" s="1365" t="s">
        <v>635</v>
      </c>
      <c r="C71" s="1405">
        <v>3844512</v>
      </c>
      <c r="D71" s="1405">
        <v>3979278</v>
      </c>
      <c r="E71" s="1378">
        <f t="shared" si="2"/>
        <v>134766</v>
      </c>
      <c r="F71" s="1405">
        <v>3965190</v>
      </c>
      <c r="G71" s="1392">
        <v>2315349</v>
      </c>
      <c r="H71" s="1402">
        <v>804367</v>
      </c>
      <c r="I71" s="1406">
        <v>1181890</v>
      </c>
      <c r="J71" s="1392">
        <v>52208</v>
      </c>
      <c r="K71" s="1405">
        <v>276884</v>
      </c>
      <c r="L71" s="1392">
        <v>1407541</v>
      </c>
      <c r="M71" s="1402">
        <v>398979</v>
      </c>
      <c r="N71" s="1405">
        <f t="shared" si="3"/>
        <v>1008562</v>
      </c>
      <c r="O71" s="1392">
        <v>427748</v>
      </c>
      <c r="P71" s="1405">
        <v>119012</v>
      </c>
      <c r="Q71" s="1405">
        <v>14088</v>
      </c>
    </row>
    <row r="72" spans="1:17">
      <c r="A72" s="1385" t="s">
        <v>797</v>
      </c>
      <c r="B72" s="1365" t="s">
        <v>636</v>
      </c>
      <c r="C72" s="1405">
        <v>839039</v>
      </c>
      <c r="D72" s="1405">
        <v>848150</v>
      </c>
      <c r="E72" s="1378">
        <f t="shared" si="2"/>
        <v>9111</v>
      </c>
      <c r="F72" s="1405">
        <v>846485</v>
      </c>
      <c r="G72" s="1392">
        <v>448286</v>
      </c>
      <c r="H72" s="1402">
        <v>158577</v>
      </c>
      <c r="I72" s="1406">
        <v>210918</v>
      </c>
      <c r="J72" s="1392">
        <v>11893</v>
      </c>
      <c r="K72" s="1405">
        <v>66898</v>
      </c>
      <c r="L72" s="1392">
        <v>233617</v>
      </c>
      <c r="M72" s="1402">
        <v>82333</v>
      </c>
      <c r="N72" s="1405">
        <f t="shared" si="3"/>
        <v>151284</v>
      </c>
      <c r="O72" s="1392">
        <v>94753</v>
      </c>
      <c r="P72" s="1405">
        <v>116976</v>
      </c>
      <c r="Q72" s="1405">
        <v>1665</v>
      </c>
    </row>
    <row r="73" spans="1:17">
      <c r="A73" s="1385" t="s">
        <v>798</v>
      </c>
      <c r="B73" s="1365" t="s">
        <v>637</v>
      </c>
      <c r="C73" s="1405">
        <v>383439</v>
      </c>
      <c r="D73" s="1405">
        <v>391171</v>
      </c>
      <c r="E73" s="1378">
        <f t="shared" si="2"/>
        <v>7732</v>
      </c>
      <c r="F73" s="1405">
        <v>390313</v>
      </c>
      <c r="G73" s="1392">
        <v>214427</v>
      </c>
      <c r="H73" s="1402">
        <v>76084</v>
      </c>
      <c r="I73" s="1406">
        <v>103419</v>
      </c>
      <c r="J73" s="1392">
        <v>5146</v>
      </c>
      <c r="K73" s="1405">
        <v>29778</v>
      </c>
      <c r="L73" s="1392">
        <v>102059</v>
      </c>
      <c r="M73" s="1402">
        <v>39871</v>
      </c>
      <c r="N73" s="1405">
        <f t="shared" si="3"/>
        <v>62188</v>
      </c>
      <c r="O73" s="1392">
        <v>47615</v>
      </c>
      <c r="P73" s="1405">
        <v>51503</v>
      </c>
      <c r="Q73" s="1405">
        <v>858</v>
      </c>
    </row>
    <row r="74" spans="1:17">
      <c r="A74" s="1385" t="s">
        <v>799</v>
      </c>
      <c r="B74" s="1365" t="s">
        <v>638</v>
      </c>
      <c r="C74" s="1405">
        <v>441170</v>
      </c>
      <c r="D74" s="1405">
        <v>453368</v>
      </c>
      <c r="E74" s="1378">
        <f t="shared" si="2"/>
        <v>12198</v>
      </c>
      <c r="F74" s="1405">
        <v>452355</v>
      </c>
      <c r="G74" s="1392">
        <v>248310</v>
      </c>
      <c r="H74" s="1402">
        <v>89796</v>
      </c>
      <c r="I74" s="1406">
        <v>120665</v>
      </c>
      <c r="J74" s="1392">
        <v>5578</v>
      </c>
      <c r="K74" s="1405">
        <v>32271</v>
      </c>
      <c r="L74" s="1392">
        <v>142523</v>
      </c>
      <c r="M74" s="1402">
        <v>45787</v>
      </c>
      <c r="N74" s="1405">
        <f t="shared" si="3"/>
        <v>96736</v>
      </c>
      <c r="O74" s="1392">
        <v>53993</v>
      </c>
      <c r="P74" s="1405">
        <v>39702</v>
      </c>
      <c r="Q74" s="1405">
        <v>1013</v>
      </c>
    </row>
    <row r="75" spans="1:17">
      <c r="A75" s="1385" t="s">
        <v>800</v>
      </c>
      <c r="B75" s="1365" t="s">
        <v>639</v>
      </c>
      <c r="C75" s="1405">
        <v>275599</v>
      </c>
      <c r="D75" s="1405">
        <v>279687</v>
      </c>
      <c r="E75" s="1378">
        <f t="shared" si="2"/>
        <v>4088</v>
      </c>
      <c r="F75" s="1405">
        <v>278990</v>
      </c>
      <c r="G75" s="1392">
        <v>147033</v>
      </c>
      <c r="H75" s="1402">
        <v>51826</v>
      </c>
      <c r="I75" s="1406">
        <v>71636</v>
      </c>
      <c r="J75" s="1392">
        <v>3550</v>
      </c>
      <c r="K75" s="1405">
        <v>20021</v>
      </c>
      <c r="L75" s="1392">
        <v>73617</v>
      </c>
      <c r="M75" s="1402">
        <v>27161</v>
      </c>
      <c r="N75" s="1405">
        <f t="shared" si="3"/>
        <v>46456</v>
      </c>
      <c r="O75" s="1392">
        <v>31778</v>
      </c>
      <c r="P75" s="1405">
        <v>41671</v>
      </c>
      <c r="Q75" s="1405">
        <v>697</v>
      </c>
    </row>
    <row r="76" spans="1:17">
      <c r="A76" s="1385" t="s">
        <v>801</v>
      </c>
      <c r="B76" s="1365" t="s">
        <v>640</v>
      </c>
      <c r="C76" s="1405">
        <v>327721</v>
      </c>
      <c r="D76" s="1405">
        <v>330976</v>
      </c>
      <c r="E76" s="1378">
        <f t="shared" si="2"/>
        <v>3255</v>
      </c>
      <c r="F76" s="1405">
        <v>330375</v>
      </c>
      <c r="G76" s="1392">
        <v>190890</v>
      </c>
      <c r="H76" s="1402">
        <v>69649</v>
      </c>
      <c r="I76" s="1406">
        <v>90288</v>
      </c>
      <c r="J76" s="1392">
        <v>4807</v>
      </c>
      <c r="K76" s="1405">
        <v>26146</v>
      </c>
      <c r="L76" s="1392">
        <v>97544</v>
      </c>
      <c r="M76" s="1402">
        <v>37359</v>
      </c>
      <c r="N76" s="1405">
        <f t="shared" si="3"/>
        <v>60185</v>
      </c>
      <c r="O76" s="1392">
        <v>41182</v>
      </c>
      <c r="P76" s="1405">
        <v>26136</v>
      </c>
      <c r="Q76" s="1405">
        <v>601</v>
      </c>
    </row>
    <row r="77" spans="1:17">
      <c r="A77" s="1385" t="s">
        <v>802</v>
      </c>
      <c r="B77" s="1365" t="s">
        <v>671</v>
      </c>
      <c r="C77" s="1405">
        <v>794461</v>
      </c>
      <c r="D77" s="1405">
        <v>807108</v>
      </c>
      <c r="E77" s="1378">
        <f t="shared" si="2"/>
        <v>12647</v>
      </c>
      <c r="F77" s="1405">
        <v>805279</v>
      </c>
      <c r="G77" s="1392">
        <v>458750</v>
      </c>
      <c r="H77" s="1402">
        <v>175185</v>
      </c>
      <c r="I77" s="1406">
        <v>212963</v>
      </c>
      <c r="J77" s="1392">
        <v>11066</v>
      </c>
      <c r="K77" s="1405">
        <v>59536</v>
      </c>
      <c r="L77" s="1392">
        <v>224390</v>
      </c>
      <c r="M77" s="1402">
        <v>84134</v>
      </c>
      <c r="N77" s="1405">
        <f t="shared" si="3"/>
        <v>140256</v>
      </c>
      <c r="O77" s="1392">
        <v>105933</v>
      </c>
      <c r="P77" s="1405">
        <v>80084</v>
      </c>
      <c r="Q77" s="1405">
        <v>1829</v>
      </c>
    </row>
    <row r="78" spans="1:17">
      <c r="A78" s="1385" t="s">
        <v>803</v>
      </c>
      <c r="B78" s="1365" t="s">
        <v>672</v>
      </c>
      <c r="C78" s="1405">
        <v>737151</v>
      </c>
      <c r="D78" s="1405">
        <v>753212</v>
      </c>
      <c r="E78" s="1378">
        <f t="shared" si="2"/>
        <v>16061</v>
      </c>
      <c r="F78" s="1405">
        <v>751726</v>
      </c>
      <c r="G78" s="1392">
        <v>436653</v>
      </c>
      <c r="H78" s="1402">
        <v>156738</v>
      </c>
      <c r="I78" s="1406">
        <v>215630</v>
      </c>
      <c r="J78" s="1392">
        <v>10106</v>
      </c>
      <c r="K78" s="1405">
        <v>54179</v>
      </c>
      <c r="L78" s="1392">
        <v>193972</v>
      </c>
      <c r="M78" s="1402">
        <v>73120</v>
      </c>
      <c r="N78" s="1405">
        <f t="shared" si="3"/>
        <v>120852</v>
      </c>
      <c r="O78" s="1392">
        <v>97900</v>
      </c>
      <c r="P78" s="1405">
        <v>83187</v>
      </c>
      <c r="Q78" s="1405">
        <v>1486</v>
      </c>
    </row>
    <row r="79" spans="1:17">
      <c r="A79" s="1385" t="s">
        <v>804</v>
      </c>
      <c r="B79" s="1365" t="s">
        <v>641</v>
      </c>
      <c r="C79" s="1405">
        <v>1399140</v>
      </c>
      <c r="D79" s="1405">
        <v>1429600</v>
      </c>
      <c r="E79" s="1378">
        <f t="shared" si="2"/>
        <v>30460</v>
      </c>
      <c r="F79" s="1405">
        <v>1427449</v>
      </c>
      <c r="G79" s="1392">
        <v>811253</v>
      </c>
      <c r="H79" s="1402">
        <v>290300</v>
      </c>
      <c r="I79" s="1406">
        <v>391979</v>
      </c>
      <c r="J79" s="1392">
        <v>20239</v>
      </c>
      <c r="K79" s="1405">
        <v>108735</v>
      </c>
      <c r="L79" s="1392">
        <v>407224</v>
      </c>
      <c r="M79" s="1402">
        <v>139262</v>
      </c>
      <c r="N79" s="1405">
        <f t="shared" si="3"/>
        <v>267962</v>
      </c>
      <c r="O79" s="1392">
        <v>166476</v>
      </c>
      <c r="P79" s="1405">
        <v>137955</v>
      </c>
      <c r="Q79" s="1405">
        <v>2151</v>
      </c>
    </row>
    <row r="80" spans="1:17">
      <c r="A80" s="1385" t="s">
        <v>805</v>
      </c>
      <c r="B80" s="1365" t="s">
        <v>642</v>
      </c>
      <c r="C80" s="1405">
        <v>2933802</v>
      </c>
      <c r="D80" s="1405">
        <v>3063833</v>
      </c>
      <c r="E80" s="1378">
        <f t="shared" si="2"/>
        <v>130031</v>
      </c>
      <c r="F80" s="1405">
        <v>3059956</v>
      </c>
      <c r="G80" s="1392">
        <v>1741853</v>
      </c>
      <c r="H80" s="1402">
        <v>588692</v>
      </c>
      <c r="I80" s="1406">
        <v>905737</v>
      </c>
      <c r="J80" s="1392">
        <v>38519</v>
      </c>
      <c r="K80" s="1405">
        <v>208905</v>
      </c>
      <c r="L80" s="1392">
        <v>1024515</v>
      </c>
      <c r="M80" s="1402">
        <v>280764</v>
      </c>
      <c r="N80" s="1405">
        <f t="shared" si="3"/>
        <v>743751</v>
      </c>
      <c r="O80" s="1392">
        <v>328984</v>
      </c>
      <c r="P80" s="1405">
        <v>185629</v>
      </c>
      <c r="Q80" s="1405">
        <v>3877</v>
      </c>
    </row>
    <row r="81" spans="1:17">
      <c r="A81" s="1385" t="s">
        <v>806</v>
      </c>
      <c r="B81" s="1365" t="s">
        <v>643</v>
      </c>
      <c r="C81" s="1405">
        <v>704607</v>
      </c>
      <c r="D81" s="1405">
        <v>720292</v>
      </c>
      <c r="E81" s="1378">
        <f t="shared" si="2"/>
        <v>15685</v>
      </c>
      <c r="F81" s="1405">
        <v>718934</v>
      </c>
      <c r="G81" s="1392">
        <v>421428</v>
      </c>
      <c r="H81" s="1402">
        <v>159018</v>
      </c>
      <c r="I81" s="1406">
        <v>202736</v>
      </c>
      <c r="J81" s="1392">
        <v>9383</v>
      </c>
      <c r="K81" s="1405">
        <v>50291</v>
      </c>
      <c r="L81" s="1392">
        <v>211502</v>
      </c>
      <c r="M81" s="1402">
        <v>77544</v>
      </c>
      <c r="N81" s="1405">
        <f t="shared" si="3"/>
        <v>133958</v>
      </c>
      <c r="O81" s="1392">
        <v>96551</v>
      </c>
      <c r="P81" s="1405">
        <v>53935</v>
      </c>
      <c r="Q81" s="1405">
        <v>1358</v>
      </c>
    </row>
    <row r="82" spans="1:17">
      <c r="A82" s="1385" t="s">
        <v>807</v>
      </c>
      <c r="B82" s="1365" t="s">
        <v>644</v>
      </c>
      <c r="C82" s="1405">
        <v>517748</v>
      </c>
      <c r="D82" s="1405">
        <v>537550</v>
      </c>
      <c r="E82" s="1378">
        <f t="shared" si="2"/>
        <v>19802</v>
      </c>
      <c r="F82" s="1405">
        <v>536706</v>
      </c>
      <c r="G82" s="1392">
        <v>315383</v>
      </c>
      <c r="H82" s="1402">
        <v>105840</v>
      </c>
      <c r="I82" s="1406">
        <v>166631</v>
      </c>
      <c r="J82" s="1392">
        <v>6509</v>
      </c>
      <c r="K82" s="1405">
        <v>36403</v>
      </c>
      <c r="L82" s="1392">
        <v>152713</v>
      </c>
      <c r="M82" s="1402">
        <v>44325</v>
      </c>
      <c r="N82" s="1405">
        <f t="shared" si="3"/>
        <v>108388</v>
      </c>
      <c r="O82" s="1392">
        <v>61266</v>
      </c>
      <c r="P82" s="1405">
        <v>47010</v>
      </c>
      <c r="Q82" s="1405">
        <v>844</v>
      </c>
    </row>
    <row r="83" spans="1:17">
      <c r="A83" s="1385" t="s">
        <v>808</v>
      </c>
      <c r="B83" s="1365" t="s">
        <v>645</v>
      </c>
      <c r="C83" s="1405">
        <v>1122057</v>
      </c>
      <c r="D83" s="1405">
        <v>1152902</v>
      </c>
      <c r="E83" s="1378">
        <f t="shared" si="2"/>
        <v>30845</v>
      </c>
      <c r="F83" s="1405">
        <v>1151422</v>
      </c>
      <c r="G83" s="1392">
        <v>623063</v>
      </c>
      <c r="H83" s="1402">
        <v>224160</v>
      </c>
      <c r="I83" s="1406">
        <v>298478</v>
      </c>
      <c r="J83" s="1392">
        <v>14203</v>
      </c>
      <c r="K83" s="1405">
        <v>86222</v>
      </c>
      <c r="L83" s="1392">
        <v>440005</v>
      </c>
      <c r="M83" s="1402">
        <v>136531</v>
      </c>
      <c r="N83" s="1405">
        <f t="shared" si="3"/>
        <v>303474</v>
      </c>
      <c r="O83" s="1392">
        <v>136550</v>
      </c>
      <c r="P83" s="1405">
        <v>46829</v>
      </c>
      <c r="Q83" s="1405">
        <v>1480</v>
      </c>
    </row>
    <row r="84" spans="1:17">
      <c r="A84" s="1385" t="s">
        <v>809</v>
      </c>
      <c r="B84" s="1365" t="s">
        <v>646</v>
      </c>
      <c r="C84" s="1405">
        <v>3832386</v>
      </c>
      <c r="D84" s="1405">
        <v>3923887</v>
      </c>
      <c r="E84" s="1378">
        <f t="shared" si="2"/>
        <v>91501</v>
      </c>
      <c r="F84" s="1405">
        <v>3918441</v>
      </c>
      <c r="G84" s="1392">
        <v>2197734</v>
      </c>
      <c r="H84" s="1402">
        <v>763849</v>
      </c>
      <c r="I84" s="1406">
        <v>1054207</v>
      </c>
      <c r="J84" s="1392">
        <v>52829</v>
      </c>
      <c r="K84" s="1405">
        <v>326849</v>
      </c>
      <c r="L84" s="1392">
        <v>1470615</v>
      </c>
      <c r="M84" s="1402">
        <v>520292</v>
      </c>
      <c r="N84" s="1405">
        <f t="shared" si="3"/>
        <v>950323</v>
      </c>
      <c r="O84" s="1392">
        <v>439619</v>
      </c>
      <c r="P84" s="1405">
        <v>111813</v>
      </c>
      <c r="Q84" s="1405">
        <v>5446</v>
      </c>
    </row>
    <row r="85" spans="1:17">
      <c r="A85" s="1386" t="s">
        <v>529</v>
      </c>
      <c r="B85" s="1387" t="s">
        <v>506</v>
      </c>
      <c r="C85" s="1406">
        <v>2255318</v>
      </c>
      <c r="D85" s="1406">
        <v>2315200</v>
      </c>
      <c r="E85" s="1388">
        <f t="shared" si="2"/>
        <v>59882</v>
      </c>
      <c r="F85" s="1406">
        <v>2312284</v>
      </c>
      <c r="G85" s="1402">
        <v>1370236</v>
      </c>
      <c r="H85" s="1402">
        <v>491848</v>
      </c>
      <c r="I85" s="1406">
        <v>668447</v>
      </c>
      <c r="J85" s="1402">
        <v>29184</v>
      </c>
      <c r="K85" s="1406">
        <v>180757</v>
      </c>
      <c r="L85" s="1402">
        <v>756223</v>
      </c>
      <c r="M85" s="1402">
        <v>286374</v>
      </c>
      <c r="N85" s="1405">
        <f t="shared" si="3"/>
        <v>469849</v>
      </c>
      <c r="O85" s="1402">
        <v>292492</v>
      </c>
      <c r="P85" s="1406">
        <v>106233</v>
      </c>
      <c r="Q85" s="1406">
        <v>2916</v>
      </c>
    </row>
    <row r="86" spans="1:17">
      <c r="A86" s="1385" t="s">
        <v>861</v>
      </c>
      <c r="B86" s="1365" t="s">
        <v>647</v>
      </c>
      <c r="C86" s="1405">
        <v>523523</v>
      </c>
      <c r="D86" s="1405">
        <v>530221</v>
      </c>
      <c r="E86" s="1378">
        <f t="shared" si="2"/>
        <v>6698</v>
      </c>
      <c r="F86" s="1405">
        <v>529258</v>
      </c>
      <c r="G86" s="1392">
        <v>338270</v>
      </c>
      <c r="H86" s="1402">
        <v>123661</v>
      </c>
      <c r="I86" s="1406">
        <v>164186</v>
      </c>
      <c r="J86" s="1392">
        <v>7131</v>
      </c>
      <c r="K86" s="1405">
        <v>43292</v>
      </c>
      <c r="L86" s="1392">
        <v>136009</v>
      </c>
      <c r="M86" s="1402">
        <v>59231</v>
      </c>
      <c r="N86" s="1405">
        <f t="shared" si="3"/>
        <v>76778</v>
      </c>
      <c r="O86" s="1392">
        <v>79581</v>
      </c>
      <c r="P86" s="1405">
        <v>34438</v>
      </c>
      <c r="Q86" s="1405">
        <v>963</v>
      </c>
    </row>
    <row r="87" spans="1:17">
      <c r="A87" s="1385" t="s">
        <v>862</v>
      </c>
      <c r="B87" s="1365" t="s">
        <v>648</v>
      </c>
      <c r="C87" s="1405">
        <v>393553</v>
      </c>
      <c r="D87" s="1405">
        <v>392332</v>
      </c>
      <c r="E87" s="1378">
        <f t="shared" si="2"/>
        <v>-1221</v>
      </c>
      <c r="F87" s="1405">
        <v>391465</v>
      </c>
      <c r="G87" s="1392">
        <v>235962</v>
      </c>
      <c r="H87" s="1402">
        <v>91119</v>
      </c>
      <c r="I87" s="1406">
        <v>105475</v>
      </c>
      <c r="J87" s="1392">
        <v>5497</v>
      </c>
      <c r="K87" s="1405">
        <v>33871</v>
      </c>
      <c r="L87" s="1392">
        <v>114911</v>
      </c>
      <c r="M87" s="1402">
        <v>58706</v>
      </c>
      <c r="N87" s="1405">
        <f t="shared" si="3"/>
        <v>56205</v>
      </c>
      <c r="O87" s="1392">
        <v>56714</v>
      </c>
      <c r="P87" s="1405">
        <v>24290</v>
      </c>
      <c r="Q87" s="1405">
        <v>867</v>
      </c>
    </row>
    <row r="88" spans="1:17">
      <c r="A88" s="1385" t="s">
        <v>863</v>
      </c>
      <c r="B88" s="1365" t="s">
        <v>649</v>
      </c>
      <c r="C88" s="1405">
        <v>211964</v>
      </c>
      <c r="D88" s="1405">
        <v>216894</v>
      </c>
      <c r="E88" s="1378">
        <f t="shared" si="2"/>
        <v>4930</v>
      </c>
      <c r="F88" s="1405">
        <v>216244</v>
      </c>
      <c r="G88" s="1392">
        <v>114842</v>
      </c>
      <c r="H88" s="1402">
        <v>40629</v>
      </c>
      <c r="I88" s="1406">
        <v>51954</v>
      </c>
      <c r="J88" s="1392">
        <v>3061</v>
      </c>
      <c r="K88" s="1405">
        <v>19198</v>
      </c>
      <c r="L88" s="1392">
        <v>63773</v>
      </c>
      <c r="M88" s="1402">
        <v>24056</v>
      </c>
      <c r="N88" s="1405">
        <f t="shared" si="3"/>
        <v>39717</v>
      </c>
      <c r="O88" s="1392">
        <v>24242</v>
      </c>
      <c r="P88" s="1405">
        <v>25471</v>
      </c>
      <c r="Q88" s="1405">
        <v>650</v>
      </c>
    </row>
    <row r="89" spans="1:17">
      <c r="A89" s="1385" t="s">
        <v>864</v>
      </c>
      <c r="B89" s="1365" t="s">
        <v>650</v>
      </c>
      <c r="C89" s="1405">
        <v>262219</v>
      </c>
      <c r="D89" s="1405">
        <v>265008</v>
      </c>
      <c r="E89" s="1378">
        <f t="shared" si="2"/>
        <v>2789</v>
      </c>
      <c r="F89" s="1405">
        <v>264080</v>
      </c>
      <c r="G89" s="1392">
        <v>136865</v>
      </c>
      <c r="H89" s="1402">
        <v>54650</v>
      </c>
      <c r="I89" s="1406">
        <v>58594</v>
      </c>
      <c r="J89" s="1392">
        <v>3382</v>
      </c>
      <c r="K89" s="1405">
        <v>20239</v>
      </c>
      <c r="L89" s="1392">
        <v>79768</v>
      </c>
      <c r="M89" s="1402">
        <v>31636</v>
      </c>
      <c r="N89" s="1405">
        <f t="shared" si="3"/>
        <v>48132</v>
      </c>
      <c r="O89" s="1392">
        <v>34160</v>
      </c>
      <c r="P89" s="1405">
        <v>30646</v>
      </c>
      <c r="Q89" s="1405">
        <v>928</v>
      </c>
    </row>
    <row r="90" spans="1:17">
      <c r="A90" s="1385" t="s">
        <v>865</v>
      </c>
      <c r="B90" s="1365" t="s">
        <v>651</v>
      </c>
      <c r="C90" s="1405">
        <v>754511</v>
      </c>
      <c r="D90" s="1405">
        <v>772977</v>
      </c>
      <c r="E90" s="1378">
        <f t="shared" si="2"/>
        <v>18466</v>
      </c>
      <c r="F90" s="1405">
        <v>771242</v>
      </c>
      <c r="G90" s="1392">
        <v>431094</v>
      </c>
      <c r="H90" s="1402">
        <v>157652</v>
      </c>
      <c r="I90" s="1406">
        <v>206917</v>
      </c>
      <c r="J90" s="1392">
        <v>9815</v>
      </c>
      <c r="K90" s="1405">
        <v>56710</v>
      </c>
      <c r="L90" s="1392">
        <v>248478</v>
      </c>
      <c r="M90" s="1402">
        <v>86275</v>
      </c>
      <c r="N90" s="1405">
        <f t="shared" si="3"/>
        <v>162203</v>
      </c>
      <c r="O90" s="1392">
        <v>98452</v>
      </c>
      <c r="P90" s="1405">
        <v>54855</v>
      </c>
      <c r="Q90" s="1405">
        <v>1735</v>
      </c>
    </row>
    <row r="91" spans="1:17">
      <c r="A91" s="1385" t="s">
        <v>866</v>
      </c>
      <c r="B91" s="1365" t="s">
        <v>652</v>
      </c>
      <c r="C91" s="1405">
        <v>1184967</v>
      </c>
      <c r="D91" s="1405">
        <v>1211425</v>
      </c>
      <c r="E91" s="1378">
        <f t="shared" si="2"/>
        <v>26458</v>
      </c>
      <c r="F91" s="1405">
        <v>1209288</v>
      </c>
      <c r="G91" s="1392">
        <v>695485</v>
      </c>
      <c r="H91" s="1402">
        <v>264202</v>
      </c>
      <c r="I91" s="1406">
        <v>326954</v>
      </c>
      <c r="J91" s="1392">
        <v>14684</v>
      </c>
      <c r="K91" s="1405">
        <v>89645</v>
      </c>
      <c r="L91" s="1392">
        <v>417099</v>
      </c>
      <c r="M91" s="1402">
        <v>144014</v>
      </c>
      <c r="N91" s="1405">
        <f t="shared" si="3"/>
        <v>273085</v>
      </c>
      <c r="O91" s="1392">
        <v>156638</v>
      </c>
      <c r="P91" s="1405">
        <v>53837</v>
      </c>
      <c r="Q91" s="1405">
        <v>2137</v>
      </c>
    </row>
    <row r="92" spans="1:17">
      <c r="A92" s="1385" t="s">
        <v>867</v>
      </c>
      <c r="B92" s="1365" t="s">
        <v>653</v>
      </c>
      <c r="C92" s="1405">
        <v>597432</v>
      </c>
      <c r="D92" s="1405">
        <v>598834</v>
      </c>
      <c r="E92" s="1378">
        <f t="shared" si="2"/>
        <v>1402</v>
      </c>
      <c r="F92" s="1405">
        <v>597426</v>
      </c>
      <c r="G92" s="1392">
        <v>345715</v>
      </c>
      <c r="H92" s="1402">
        <v>143817</v>
      </c>
      <c r="I92" s="1406">
        <v>146414</v>
      </c>
      <c r="J92" s="1392">
        <v>7591</v>
      </c>
      <c r="K92" s="1405">
        <v>47893</v>
      </c>
      <c r="L92" s="1392">
        <v>199089</v>
      </c>
      <c r="M92" s="1402">
        <v>86916</v>
      </c>
      <c r="N92" s="1405">
        <f t="shared" si="3"/>
        <v>112173</v>
      </c>
      <c r="O92" s="1392">
        <v>89954</v>
      </c>
      <c r="P92" s="1405">
        <v>28182</v>
      </c>
      <c r="Q92" s="1405">
        <v>1408</v>
      </c>
    </row>
    <row r="93" spans="1:17">
      <c r="A93" s="1385" t="s">
        <v>868</v>
      </c>
      <c r="B93" s="1365" t="s">
        <v>654</v>
      </c>
      <c r="C93" s="1405">
        <v>302294</v>
      </c>
      <c r="D93" s="1405">
        <v>305754</v>
      </c>
      <c r="E93" s="1378">
        <f t="shared" si="2"/>
        <v>3460</v>
      </c>
      <c r="F93" s="1405">
        <v>304911</v>
      </c>
      <c r="G93" s="1392">
        <v>167478</v>
      </c>
      <c r="H93" s="1402">
        <v>63736</v>
      </c>
      <c r="I93" s="1406">
        <v>75715</v>
      </c>
      <c r="J93" s="1392">
        <v>4300</v>
      </c>
      <c r="K93" s="1405">
        <v>23727</v>
      </c>
      <c r="L93" s="1392">
        <v>98053</v>
      </c>
      <c r="M93" s="1402">
        <v>39325</v>
      </c>
      <c r="N93" s="1405">
        <f t="shared" si="3"/>
        <v>58728</v>
      </c>
      <c r="O93" s="1392">
        <v>39270</v>
      </c>
      <c r="P93" s="1405">
        <v>24096</v>
      </c>
      <c r="Q93" s="1405">
        <v>843</v>
      </c>
    </row>
    <row r="94" spans="1:17">
      <c r="A94" s="1385" t="s">
        <v>869</v>
      </c>
      <c r="B94" s="1365" t="s">
        <v>655</v>
      </c>
      <c r="C94" s="1405">
        <v>390474</v>
      </c>
      <c r="D94" s="1405">
        <v>398551</v>
      </c>
      <c r="E94" s="1378">
        <f t="shared" si="2"/>
        <v>8077</v>
      </c>
      <c r="F94" s="1405">
        <v>397602</v>
      </c>
      <c r="G94" s="1392">
        <v>227451</v>
      </c>
      <c r="H94" s="1402">
        <v>87648</v>
      </c>
      <c r="I94" s="1406">
        <v>104234</v>
      </c>
      <c r="J94" s="1392">
        <v>5283</v>
      </c>
      <c r="K94" s="1405">
        <v>30286</v>
      </c>
      <c r="L94" s="1392">
        <v>125456</v>
      </c>
      <c r="M94" s="1402">
        <v>48194</v>
      </c>
      <c r="N94" s="1405">
        <f t="shared" si="3"/>
        <v>77262</v>
      </c>
      <c r="O94" s="1392">
        <v>53781</v>
      </c>
      <c r="P94" s="1405">
        <v>26113</v>
      </c>
      <c r="Q94" s="1405">
        <v>949</v>
      </c>
    </row>
    <row r="95" spans="1:17">
      <c r="A95" s="1385" t="s">
        <v>870</v>
      </c>
      <c r="B95" s="1365" t="s">
        <v>656</v>
      </c>
      <c r="C95" s="1405">
        <v>590888</v>
      </c>
      <c r="D95" s="1405">
        <v>591972</v>
      </c>
      <c r="E95" s="1378">
        <f t="shared" si="2"/>
        <v>1084</v>
      </c>
      <c r="F95" s="1405">
        <v>590629</v>
      </c>
      <c r="G95" s="1392">
        <v>338047</v>
      </c>
      <c r="H95" s="1402">
        <v>133888</v>
      </c>
      <c r="I95" s="1406">
        <v>147660</v>
      </c>
      <c r="J95" s="1392">
        <v>7704</v>
      </c>
      <c r="K95" s="1405">
        <v>48795</v>
      </c>
      <c r="L95" s="1392">
        <v>198343</v>
      </c>
      <c r="M95" s="1402">
        <v>81356</v>
      </c>
      <c r="N95" s="1405">
        <f t="shared" si="3"/>
        <v>116987</v>
      </c>
      <c r="O95" s="1392">
        <v>81216</v>
      </c>
      <c r="P95" s="1405">
        <v>28409</v>
      </c>
      <c r="Q95" s="1405">
        <v>1343</v>
      </c>
    </row>
    <row r="96" spans="1:17">
      <c r="A96" s="1385" t="s">
        <v>871</v>
      </c>
      <c r="B96" s="1365" t="s">
        <v>657</v>
      </c>
      <c r="C96" s="1405">
        <v>321909</v>
      </c>
      <c r="D96" s="1405">
        <v>319011</v>
      </c>
      <c r="E96" s="1378">
        <f t="shared" si="2"/>
        <v>-2898</v>
      </c>
      <c r="F96" s="1405">
        <v>318086</v>
      </c>
      <c r="G96" s="1392">
        <v>174699</v>
      </c>
      <c r="H96" s="1402">
        <v>68060</v>
      </c>
      <c r="I96" s="1406">
        <v>72855</v>
      </c>
      <c r="J96" s="1392">
        <v>4932</v>
      </c>
      <c r="K96" s="1405">
        <v>28852</v>
      </c>
      <c r="L96" s="1392">
        <v>115865</v>
      </c>
      <c r="M96" s="1402">
        <v>52459</v>
      </c>
      <c r="N96" s="1405">
        <f t="shared" si="3"/>
        <v>63406</v>
      </c>
      <c r="O96" s="1392">
        <v>41847</v>
      </c>
      <c r="P96" s="1405">
        <v>14311</v>
      </c>
      <c r="Q96" s="1405">
        <v>925</v>
      </c>
    </row>
    <row r="97" spans="1:34">
      <c r="A97" s="1385" t="s">
        <v>872</v>
      </c>
      <c r="B97" s="1365" t="s">
        <v>658</v>
      </c>
      <c r="C97" s="1405">
        <v>2110468</v>
      </c>
      <c r="D97" s="1405">
        <v>2201037</v>
      </c>
      <c r="E97" s="1378">
        <f t="shared" si="2"/>
        <v>90569</v>
      </c>
      <c r="F97" s="1405">
        <v>2196617</v>
      </c>
      <c r="G97" s="1392">
        <v>1197150</v>
      </c>
      <c r="H97" s="1402">
        <v>420249</v>
      </c>
      <c r="I97" s="1406">
        <v>567372</v>
      </c>
      <c r="J97" s="1392">
        <v>26619</v>
      </c>
      <c r="K97" s="1405">
        <v>182910</v>
      </c>
      <c r="L97" s="1392">
        <v>820806</v>
      </c>
      <c r="M97" s="1402">
        <v>260056</v>
      </c>
      <c r="N97" s="1405">
        <f t="shared" si="3"/>
        <v>560750</v>
      </c>
      <c r="O97" s="1392">
        <v>235739</v>
      </c>
      <c r="P97" s="1405">
        <v>99402</v>
      </c>
      <c r="Q97" s="1405">
        <v>4420</v>
      </c>
    </row>
    <row r="98" spans="1:34">
      <c r="A98" s="1385" t="s">
        <v>873</v>
      </c>
      <c r="B98" s="1365" t="s">
        <v>659</v>
      </c>
      <c r="C98" s="1405">
        <v>295038</v>
      </c>
      <c r="D98" s="1405">
        <v>302109</v>
      </c>
      <c r="E98" s="1378">
        <f t="shared" si="2"/>
        <v>7071</v>
      </c>
      <c r="F98" s="1405">
        <v>301009</v>
      </c>
      <c r="G98" s="1392">
        <v>168039</v>
      </c>
      <c r="H98" s="1402">
        <v>56692</v>
      </c>
      <c r="I98" s="1406">
        <v>80425</v>
      </c>
      <c r="J98" s="1392">
        <v>4258</v>
      </c>
      <c r="K98" s="1405">
        <v>26664</v>
      </c>
      <c r="L98" s="1392">
        <v>80877</v>
      </c>
      <c r="M98" s="1402">
        <v>31338</v>
      </c>
      <c r="N98" s="1405">
        <f t="shared" si="3"/>
        <v>49539</v>
      </c>
      <c r="O98" s="1392">
        <v>33464</v>
      </c>
      <c r="P98" s="1405">
        <v>36226</v>
      </c>
      <c r="Q98" s="1405">
        <v>1100</v>
      </c>
    </row>
    <row r="99" spans="1:34">
      <c r="A99" s="1385" t="s">
        <v>874</v>
      </c>
      <c r="B99" s="1365" t="s">
        <v>660</v>
      </c>
      <c r="C99" s="1405">
        <v>558660</v>
      </c>
      <c r="D99" s="1405">
        <v>560720</v>
      </c>
      <c r="E99" s="1378">
        <f t="shared" si="2"/>
        <v>2060</v>
      </c>
      <c r="F99" s="1405">
        <v>558380</v>
      </c>
      <c r="G99" s="1392">
        <v>318696</v>
      </c>
      <c r="H99" s="1402">
        <v>123350</v>
      </c>
      <c r="I99" s="1406">
        <v>138733</v>
      </c>
      <c r="J99" s="1392">
        <v>7447</v>
      </c>
      <c r="K99" s="1405">
        <v>49166</v>
      </c>
      <c r="L99" s="1392">
        <v>178323</v>
      </c>
      <c r="M99" s="1402">
        <v>73610</v>
      </c>
      <c r="N99" s="1405">
        <f t="shared" si="3"/>
        <v>104713</v>
      </c>
      <c r="O99" s="1392">
        <v>72147</v>
      </c>
      <c r="P99" s="1405">
        <v>36428</v>
      </c>
      <c r="Q99" s="1405">
        <v>2340</v>
      </c>
    </row>
    <row r="100" spans="1:34">
      <c r="A100" s="1385" t="s">
        <v>875</v>
      </c>
      <c r="B100" s="1365" t="s">
        <v>661</v>
      </c>
      <c r="C100" s="1405">
        <v>688234</v>
      </c>
      <c r="D100" s="1405">
        <v>704730</v>
      </c>
      <c r="E100" s="1378">
        <f t="shared" si="2"/>
        <v>16496</v>
      </c>
      <c r="F100" s="1405">
        <v>702565</v>
      </c>
      <c r="G100" s="1392">
        <v>394256</v>
      </c>
      <c r="H100" s="1402">
        <v>144062</v>
      </c>
      <c r="I100" s="1406">
        <v>181080</v>
      </c>
      <c r="J100" s="1392">
        <v>9267</v>
      </c>
      <c r="K100" s="1405">
        <v>59847</v>
      </c>
      <c r="L100" s="1392">
        <v>217228</v>
      </c>
      <c r="M100" s="1402">
        <v>83461</v>
      </c>
      <c r="N100" s="1405">
        <f t="shared" si="3"/>
        <v>133767</v>
      </c>
      <c r="O100" s="1392">
        <v>86016</v>
      </c>
      <c r="P100" s="1405">
        <v>55896</v>
      </c>
      <c r="Q100" s="1405">
        <v>2165</v>
      </c>
    </row>
    <row r="101" spans="1:34">
      <c r="A101" s="1385" t="s">
        <v>876</v>
      </c>
      <c r="B101" s="1365" t="s">
        <v>662</v>
      </c>
      <c r="C101" s="1405">
        <v>482051</v>
      </c>
      <c r="D101" s="1405">
        <v>486535</v>
      </c>
      <c r="E101" s="1378">
        <f t="shared" si="2"/>
        <v>4484</v>
      </c>
      <c r="F101" s="1405">
        <v>485001</v>
      </c>
      <c r="G101" s="1392">
        <v>273470</v>
      </c>
      <c r="H101" s="1402">
        <v>110034</v>
      </c>
      <c r="I101" s="1406">
        <v>119987</v>
      </c>
      <c r="J101" s="1392">
        <v>5963</v>
      </c>
      <c r="K101" s="1405">
        <v>37486</v>
      </c>
      <c r="L101" s="1392">
        <v>161038</v>
      </c>
      <c r="M101" s="1402">
        <v>62766</v>
      </c>
      <c r="N101" s="1405">
        <f t="shared" si="3"/>
        <v>98272</v>
      </c>
      <c r="O101" s="1392">
        <v>67175</v>
      </c>
      <c r="P101" s="1405">
        <v>28284</v>
      </c>
      <c r="Q101" s="1405">
        <v>1534</v>
      </c>
    </row>
    <row r="102" spans="1:34">
      <c r="A102" s="1385" t="s">
        <v>877</v>
      </c>
      <c r="B102" s="1365" t="s">
        <v>663</v>
      </c>
      <c r="C102" s="1405">
        <v>460505</v>
      </c>
      <c r="D102" s="1405">
        <v>462858</v>
      </c>
      <c r="E102" s="1378">
        <f t="shared" si="2"/>
        <v>2353</v>
      </c>
      <c r="F102" s="1405">
        <v>461389</v>
      </c>
      <c r="G102" s="1392">
        <v>273626</v>
      </c>
      <c r="H102" s="1402">
        <v>110509</v>
      </c>
      <c r="I102" s="1406">
        <v>117115</v>
      </c>
      <c r="J102" s="1392">
        <v>6219</v>
      </c>
      <c r="K102" s="1405">
        <v>39783</v>
      </c>
      <c r="L102" s="1392">
        <v>148185</v>
      </c>
      <c r="M102" s="1402">
        <v>62524</v>
      </c>
      <c r="N102" s="1405">
        <f t="shared" si="3"/>
        <v>85661</v>
      </c>
      <c r="O102" s="1392">
        <v>64885</v>
      </c>
      <c r="P102" s="1405">
        <v>21443</v>
      </c>
      <c r="Q102" s="1405">
        <v>1469</v>
      </c>
    </row>
    <row r="103" spans="1:34">
      <c r="A103" s="1385" t="s">
        <v>878</v>
      </c>
      <c r="B103" s="1365" t="s">
        <v>664</v>
      </c>
      <c r="C103" s="1405">
        <v>729386</v>
      </c>
      <c r="D103" s="1405">
        <v>724690</v>
      </c>
      <c r="E103" s="1378">
        <f t="shared" si="2"/>
        <v>-4696</v>
      </c>
      <c r="F103" s="1405">
        <v>722372</v>
      </c>
      <c r="G103" s="1392">
        <v>422956</v>
      </c>
      <c r="H103" s="1402">
        <v>173198</v>
      </c>
      <c r="I103" s="1406">
        <v>181429</v>
      </c>
      <c r="J103" s="1392">
        <v>9418</v>
      </c>
      <c r="K103" s="1405">
        <v>58911</v>
      </c>
      <c r="L103" s="1392">
        <v>257593</v>
      </c>
      <c r="M103" s="1402">
        <v>110741</v>
      </c>
      <c r="N103" s="1405">
        <f t="shared" si="3"/>
        <v>146852</v>
      </c>
      <c r="O103" s="1392">
        <v>100929</v>
      </c>
      <c r="P103" s="1405">
        <v>18824</v>
      </c>
      <c r="Q103" s="1405">
        <v>2318</v>
      </c>
    </row>
    <row r="104" spans="1:34">
      <c r="A104" s="1389" t="s">
        <v>879</v>
      </c>
      <c r="B104" s="1375" t="s">
        <v>665</v>
      </c>
      <c r="C104" s="1407">
        <v>520191</v>
      </c>
      <c r="D104" s="1407">
        <v>560424</v>
      </c>
      <c r="E104" s="1381">
        <f t="shared" si="2"/>
        <v>40233</v>
      </c>
      <c r="F104" s="1407">
        <v>559215</v>
      </c>
      <c r="G104" s="1396">
        <v>327514</v>
      </c>
      <c r="H104" s="1418">
        <v>86079</v>
      </c>
      <c r="I104" s="1411">
        <v>170639</v>
      </c>
      <c r="J104" s="1396">
        <v>10546</v>
      </c>
      <c r="K104" s="1407">
        <v>60250</v>
      </c>
      <c r="L104" s="1396">
        <v>180974</v>
      </c>
      <c r="M104" s="1418">
        <v>51710</v>
      </c>
      <c r="N104" s="1407">
        <f t="shared" si="3"/>
        <v>129264</v>
      </c>
      <c r="O104" s="1396">
        <v>41009</v>
      </c>
      <c r="P104" s="1407">
        <v>25188</v>
      </c>
      <c r="Q104" s="1407">
        <v>1209</v>
      </c>
    </row>
    <row r="105" spans="1:34">
      <c r="O105" s="1433" t="s">
        <v>906</v>
      </c>
    </row>
    <row r="107" spans="1:34">
      <c r="A107" s="2732"/>
      <c r="B107" s="2732"/>
      <c r="C107" s="2732"/>
      <c r="D107" s="2732"/>
      <c r="E107" s="2732"/>
      <c r="F107" s="2732"/>
      <c r="G107" s="2732"/>
      <c r="H107" s="2732"/>
      <c r="I107" s="2732"/>
      <c r="J107" s="2732"/>
      <c r="K107" s="2732"/>
      <c r="L107" s="2732"/>
      <c r="M107" s="2732"/>
      <c r="N107" s="2732"/>
      <c r="O107" s="2732"/>
      <c r="P107" s="2732"/>
      <c r="Q107" s="2732"/>
      <c r="R107" s="2732"/>
      <c r="S107" s="2732"/>
      <c r="T107" s="2732"/>
      <c r="U107" s="2732"/>
      <c r="V107" s="2732"/>
      <c r="W107" s="2732"/>
      <c r="X107" s="2732"/>
      <c r="Y107" s="2732"/>
      <c r="Z107" s="2732"/>
      <c r="AA107" s="2732"/>
      <c r="AB107" s="2732"/>
      <c r="AC107" s="2732"/>
      <c r="AD107" s="2732"/>
      <c r="AE107" s="2732"/>
      <c r="AF107" s="2732"/>
      <c r="AG107" s="2732"/>
      <c r="AH107" s="2732"/>
    </row>
    <row r="108" spans="1:34">
      <c r="A108" s="2732"/>
      <c r="B108" s="2732"/>
      <c r="C108" s="2732"/>
      <c r="D108" s="2732"/>
      <c r="E108" s="2732"/>
      <c r="F108" s="2732"/>
      <c r="G108" s="2732"/>
      <c r="H108" s="2732"/>
      <c r="I108" s="2732"/>
      <c r="J108" s="2732"/>
      <c r="K108" s="2732"/>
      <c r="L108" s="2732"/>
      <c r="M108" s="2732"/>
      <c r="N108" s="2732"/>
      <c r="O108" s="2732"/>
      <c r="P108" s="2732"/>
      <c r="Q108" s="2732"/>
      <c r="R108" s="2732"/>
      <c r="S108" s="2732"/>
      <c r="T108" s="2732"/>
      <c r="U108" s="2732"/>
      <c r="V108" s="2732"/>
      <c r="W108" s="2732"/>
      <c r="X108" s="2732"/>
      <c r="Y108" s="2732"/>
      <c r="Z108" s="2732"/>
      <c r="AA108" s="2732"/>
      <c r="AB108" s="2732"/>
      <c r="AC108" s="2732"/>
      <c r="AD108" s="2732"/>
      <c r="AE108" s="2732"/>
      <c r="AF108" s="2732"/>
      <c r="AG108" s="2732"/>
      <c r="AH108" s="2732"/>
    </row>
    <row r="109" spans="1:34">
      <c r="A109" s="2732"/>
      <c r="B109" s="2732"/>
      <c r="C109" s="2732"/>
      <c r="D109" s="2732"/>
      <c r="E109" s="2732"/>
      <c r="F109" s="2732"/>
      <c r="G109" s="2732"/>
      <c r="H109" s="2732"/>
      <c r="I109" s="2732"/>
      <c r="J109" s="2732"/>
      <c r="K109" s="2732"/>
      <c r="L109" s="2732"/>
      <c r="M109" s="2732"/>
      <c r="N109" s="2732"/>
      <c r="O109" s="2732"/>
      <c r="P109" s="2732"/>
      <c r="Q109" s="2732"/>
      <c r="R109" s="2732"/>
      <c r="S109" s="2732"/>
      <c r="T109" s="2732"/>
      <c r="U109" s="2732"/>
      <c r="V109" s="2732"/>
      <c r="W109" s="2732"/>
      <c r="X109" s="2732"/>
      <c r="Y109" s="2732"/>
      <c r="Z109" s="2732"/>
      <c r="AA109" s="2732"/>
      <c r="AB109" s="2732"/>
      <c r="AC109" s="2732"/>
      <c r="AD109" s="2732"/>
      <c r="AE109" s="2732"/>
      <c r="AF109" s="2732"/>
      <c r="AG109" s="2732"/>
      <c r="AH109" s="2732"/>
    </row>
    <row r="110" spans="1:34">
      <c r="A110" s="2732"/>
      <c r="B110" s="2732"/>
      <c r="C110" s="2732"/>
      <c r="D110" s="2732"/>
      <c r="E110" s="2732"/>
      <c r="F110" s="2732"/>
      <c r="G110" s="2732"/>
      <c r="H110" s="2732"/>
      <c r="I110" s="2732"/>
      <c r="J110" s="2732"/>
      <c r="K110" s="2732"/>
      <c r="L110" s="2732"/>
      <c r="M110" s="2732"/>
      <c r="N110" s="2732"/>
      <c r="O110" s="2732"/>
      <c r="P110" s="2732"/>
      <c r="Q110" s="2732"/>
      <c r="R110" s="2732"/>
      <c r="S110" s="2732"/>
      <c r="T110" s="2732"/>
      <c r="U110" s="2732"/>
      <c r="V110" s="2732"/>
      <c r="W110" s="2732"/>
      <c r="X110" s="2732"/>
      <c r="Y110" s="2732"/>
      <c r="Z110" s="2732"/>
      <c r="AA110" s="2732"/>
      <c r="AB110" s="2732"/>
      <c r="AC110" s="2732"/>
      <c r="AD110" s="2732"/>
      <c r="AE110" s="2732"/>
      <c r="AF110" s="2732"/>
      <c r="AG110" s="2732"/>
      <c r="AH110" s="2732"/>
    </row>
  </sheetData>
  <phoneticPr fontId="2"/>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B296-EE5E-4305-B0C5-2108567A0F2B}">
  <dimension ref="A1:R111"/>
  <sheetViews>
    <sheetView workbookViewId="0">
      <pane xSplit="2" ySplit="3" topLeftCell="G6" activePane="bottomRight" state="frozen"/>
      <selection pane="topRight" activeCell="I1" sqref="I1"/>
      <selection pane="bottomLeft" activeCell="A12" sqref="A12"/>
      <selection pane="bottomRight" activeCell="H12" sqref="H12"/>
    </sheetView>
  </sheetViews>
  <sheetFormatPr defaultRowHeight="13.5"/>
  <cols>
    <col min="1" max="1" width="6.5" style="1382" customWidth="1"/>
    <col min="2" max="2" width="10.75" style="1365" customWidth="1"/>
    <col min="3" max="4" width="10.625" style="1366" customWidth="1"/>
    <col min="5" max="5" width="10.625" style="1367" customWidth="1"/>
    <col min="6" max="17" width="10.625" style="1366" customWidth="1"/>
    <col min="18" max="219" width="9" style="1365"/>
    <col min="220" max="220" width="13.25" style="1365" bestFit="1" customWidth="1"/>
    <col min="221" max="221" width="9.875" style="1365" customWidth="1"/>
    <col min="222" max="222" width="8.125" style="1365" customWidth="1"/>
    <col min="223" max="223" width="8.75" style="1365" customWidth="1"/>
    <col min="224" max="224" width="10.25" style="1365" bestFit="1" customWidth="1"/>
    <col min="225" max="225" width="13.25" style="1365" bestFit="1" customWidth="1"/>
    <col min="226" max="226" width="17.875" style="1365" bestFit="1" customWidth="1"/>
    <col min="227" max="228" width="11.25" style="1365" customWidth="1"/>
    <col min="229" max="230" width="15" style="1365" customWidth="1"/>
    <col min="231" max="234" width="10.625" style="1365" customWidth="1"/>
    <col min="235" max="235" width="11.25" style="1365" customWidth="1"/>
    <col min="236" max="262" width="10.625" style="1365" customWidth="1"/>
    <col min="263" max="270" width="11.875" style="1365" customWidth="1"/>
    <col min="271" max="271" width="21.375" style="1365" customWidth="1"/>
    <col min="272" max="272" width="11.875" style="1365" customWidth="1"/>
    <col min="273" max="475" width="9" style="1365"/>
    <col min="476" max="476" width="13.25" style="1365" bestFit="1" customWidth="1"/>
    <col min="477" max="477" width="9.875" style="1365" customWidth="1"/>
    <col min="478" max="478" width="8.125" style="1365" customWidth="1"/>
    <col min="479" max="479" width="8.75" style="1365" customWidth="1"/>
    <col min="480" max="480" width="10.25" style="1365" bestFit="1" customWidth="1"/>
    <col min="481" max="481" width="13.25" style="1365" bestFit="1" customWidth="1"/>
    <col min="482" max="482" width="17.875" style="1365" bestFit="1" customWidth="1"/>
    <col min="483" max="484" width="11.25" style="1365" customWidth="1"/>
    <col min="485" max="486" width="15" style="1365" customWidth="1"/>
    <col min="487" max="490" width="10.625" style="1365" customWidth="1"/>
    <col min="491" max="491" width="11.25" style="1365" customWidth="1"/>
    <col min="492" max="518" width="10.625" style="1365" customWidth="1"/>
    <col min="519" max="526" width="11.875" style="1365" customWidth="1"/>
    <col min="527" max="527" width="21.375" style="1365" customWidth="1"/>
    <col min="528" max="528" width="11.875" style="1365" customWidth="1"/>
    <col min="529" max="731" width="9" style="1365"/>
    <col min="732" max="732" width="13.25" style="1365" bestFit="1" customWidth="1"/>
    <col min="733" max="733" width="9.875" style="1365" customWidth="1"/>
    <col min="734" max="734" width="8.125" style="1365" customWidth="1"/>
    <col min="735" max="735" width="8.75" style="1365" customWidth="1"/>
    <col min="736" max="736" width="10.25" style="1365" bestFit="1" customWidth="1"/>
    <col min="737" max="737" width="13.25" style="1365" bestFit="1" customWidth="1"/>
    <col min="738" max="738" width="17.875" style="1365" bestFit="1" customWidth="1"/>
    <col min="739" max="740" width="11.25" style="1365" customWidth="1"/>
    <col min="741" max="742" width="15" style="1365" customWidth="1"/>
    <col min="743" max="746" width="10.625" style="1365" customWidth="1"/>
    <col min="747" max="747" width="11.25" style="1365" customWidth="1"/>
    <col min="748" max="774" width="10.625" style="1365" customWidth="1"/>
    <col min="775" max="782" width="11.875" style="1365" customWidth="1"/>
    <col min="783" max="783" width="21.375" style="1365" customWidth="1"/>
    <col min="784" max="784" width="11.875" style="1365" customWidth="1"/>
    <col min="785" max="987" width="9" style="1365"/>
    <col min="988" max="988" width="13.25" style="1365" bestFit="1" customWidth="1"/>
    <col min="989" max="989" width="9.875" style="1365" customWidth="1"/>
    <col min="990" max="990" width="8.125" style="1365" customWidth="1"/>
    <col min="991" max="991" width="8.75" style="1365" customWidth="1"/>
    <col min="992" max="992" width="10.25" style="1365" bestFit="1" customWidth="1"/>
    <col min="993" max="993" width="13.25" style="1365" bestFit="1" customWidth="1"/>
    <col min="994" max="994" width="17.875" style="1365" bestFit="1" customWidth="1"/>
    <col min="995" max="996" width="11.25" style="1365" customWidth="1"/>
    <col min="997" max="998" width="15" style="1365" customWidth="1"/>
    <col min="999" max="1002" width="10.625" style="1365" customWidth="1"/>
    <col min="1003" max="1003" width="11.25" style="1365" customWidth="1"/>
    <col min="1004" max="1030" width="10.625" style="1365" customWidth="1"/>
    <col min="1031" max="1038" width="11.875" style="1365" customWidth="1"/>
    <col min="1039" max="1039" width="21.375" style="1365" customWidth="1"/>
    <col min="1040" max="1040" width="11.875" style="1365" customWidth="1"/>
    <col min="1041" max="1243" width="9" style="1365"/>
    <col min="1244" max="1244" width="13.25" style="1365" bestFit="1" customWidth="1"/>
    <col min="1245" max="1245" width="9.875" style="1365" customWidth="1"/>
    <col min="1246" max="1246" width="8.125" style="1365" customWidth="1"/>
    <col min="1247" max="1247" width="8.75" style="1365" customWidth="1"/>
    <col min="1248" max="1248" width="10.25" style="1365" bestFit="1" customWidth="1"/>
    <col min="1249" max="1249" width="13.25" style="1365" bestFit="1" customWidth="1"/>
    <col min="1250" max="1250" width="17.875" style="1365" bestFit="1" customWidth="1"/>
    <col min="1251" max="1252" width="11.25" style="1365" customWidth="1"/>
    <col min="1253" max="1254" width="15" style="1365" customWidth="1"/>
    <col min="1255" max="1258" width="10.625" style="1365" customWidth="1"/>
    <col min="1259" max="1259" width="11.25" style="1365" customWidth="1"/>
    <col min="1260" max="1286" width="10.625" style="1365" customWidth="1"/>
    <col min="1287" max="1294" width="11.875" style="1365" customWidth="1"/>
    <col min="1295" max="1295" width="21.375" style="1365" customWidth="1"/>
    <col min="1296" max="1296" width="11.875" style="1365" customWidth="1"/>
    <col min="1297" max="1499" width="9" style="1365"/>
    <col min="1500" max="1500" width="13.25" style="1365" bestFit="1" customWidth="1"/>
    <col min="1501" max="1501" width="9.875" style="1365" customWidth="1"/>
    <col min="1502" max="1502" width="8.125" style="1365" customWidth="1"/>
    <col min="1503" max="1503" width="8.75" style="1365" customWidth="1"/>
    <col min="1504" max="1504" width="10.25" style="1365" bestFit="1" customWidth="1"/>
    <col min="1505" max="1505" width="13.25" style="1365" bestFit="1" customWidth="1"/>
    <col min="1506" max="1506" width="17.875" style="1365" bestFit="1" customWidth="1"/>
    <col min="1507" max="1508" width="11.25" style="1365" customWidth="1"/>
    <col min="1509" max="1510" width="15" style="1365" customWidth="1"/>
    <col min="1511" max="1514" width="10.625" style="1365" customWidth="1"/>
    <col min="1515" max="1515" width="11.25" style="1365" customWidth="1"/>
    <col min="1516" max="1542" width="10.625" style="1365" customWidth="1"/>
    <col min="1543" max="1550" width="11.875" style="1365" customWidth="1"/>
    <col min="1551" max="1551" width="21.375" style="1365" customWidth="1"/>
    <col min="1552" max="1552" width="11.875" style="1365" customWidth="1"/>
    <col min="1553" max="1755" width="9" style="1365"/>
    <col min="1756" max="1756" width="13.25" style="1365" bestFit="1" customWidth="1"/>
    <col min="1757" max="1757" width="9.875" style="1365" customWidth="1"/>
    <col min="1758" max="1758" width="8.125" style="1365" customWidth="1"/>
    <col min="1759" max="1759" width="8.75" style="1365" customWidth="1"/>
    <col min="1760" max="1760" width="10.25" style="1365" bestFit="1" customWidth="1"/>
    <col min="1761" max="1761" width="13.25" style="1365" bestFit="1" customWidth="1"/>
    <col min="1762" max="1762" width="17.875" style="1365" bestFit="1" customWidth="1"/>
    <col min="1763" max="1764" width="11.25" style="1365" customWidth="1"/>
    <col min="1765" max="1766" width="15" style="1365" customWidth="1"/>
    <col min="1767" max="1770" width="10.625" style="1365" customWidth="1"/>
    <col min="1771" max="1771" width="11.25" style="1365" customWidth="1"/>
    <col min="1772" max="1798" width="10.625" style="1365" customWidth="1"/>
    <col min="1799" max="1806" width="11.875" style="1365" customWidth="1"/>
    <col min="1807" max="1807" width="21.375" style="1365" customWidth="1"/>
    <col min="1808" max="1808" width="11.875" style="1365" customWidth="1"/>
    <col min="1809" max="2011" width="9" style="1365"/>
    <col min="2012" max="2012" width="13.25" style="1365" bestFit="1" customWidth="1"/>
    <col min="2013" max="2013" width="9.875" style="1365" customWidth="1"/>
    <col min="2014" max="2014" width="8.125" style="1365" customWidth="1"/>
    <col min="2015" max="2015" width="8.75" style="1365" customWidth="1"/>
    <col min="2016" max="2016" width="10.25" style="1365" bestFit="1" customWidth="1"/>
    <col min="2017" max="2017" width="13.25" style="1365" bestFit="1" customWidth="1"/>
    <col min="2018" max="2018" width="17.875" style="1365" bestFit="1" customWidth="1"/>
    <col min="2019" max="2020" width="11.25" style="1365" customWidth="1"/>
    <col min="2021" max="2022" width="15" style="1365" customWidth="1"/>
    <col min="2023" max="2026" width="10.625" style="1365" customWidth="1"/>
    <col min="2027" max="2027" width="11.25" style="1365" customWidth="1"/>
    <col min="2028" max="2054" width="10.625" style="1365" customWidth="1"/>
    <col min="2055" max="2062" width="11.875" style="1365" customWidth="1"/>
    <col min="2063" max="2063" width="21.375" style="1365" customWidth="1"/>
    <col min="2064" max="2064" width="11.875" style="1365" customWidth="1"/>
    <col min="2065" max="2267" width="9" style="1365"/>
    <col min="2268" max="2268" width="13.25" style="1365" bestFit="1" customWidth="1"/>
    <col min="2269" max="2269" width="9.875" style="1365" customWidth="1"/>
    <col min="2270" max="2270" width="8.125" style="1365" customWidth="1"/>
    <col min="2271" max="2271" width="8.75" style="1365" customWidth="1"/>
    <col min="2272" max="2272" width="10.25" style="1365" bestFit="1" customWidth="1"/>
    <col min="2273" max="2273" width="13.25" style="1365" bestFit="1" customWidth="1"/>
    <col min="2274" max="2274" width="17.875" style="1365" bestFit="1" customWidth="1"/>
    <col min="2275" max="2276" width="11.25" style="1365" customWidth="1"/>
    <col min="2277" max="2278" width="15" style="1365" customWidth="1"/>
    <col min="2279" max="2282" width="10.625" style="1365" customWidth="1"/>
    <col min="2283" max="2283" width="11.25" style="1365" customWidth="1"/>
    <col min="2284" max="2310" width="10.625" style="1365" customWidth="1"/>
    <col min="2311" max="2318" width="11.875" style="1365" customWidth="1"/>
    <col min="2319" max="2319" width="21.375" style="1365" customWidth="1"/>
    <col min="2320" max="2320" width="11.875" style="1365" customWidth="1"/>
    <col min="2321" max="2523" width="9" style="1365"/>
    <col min="2524" max="2524" width="13.25" style="1365" bestFit="1" customWidth="1"/>
    <col min="2525" max="2525" width="9.875" style="1365" customWidth="1"/>
    <col min="2526" max="2526" width="8.125" style="1365" customWidth="1"/>
    <col min="2527" max="2527" width="8.75" style="1365" customWidth="1"/>
    <col min="2528" max="2528" width="10.25" style="1365" bestFit="1" customWidth="1"/>
    <col min="2529" max="2529" width="13.25" style="1365" bestFit="1" customWidth="1"/>
    <col min="2530" max="2530" width="17.875" style="1365" bestFit="1" customWidth="1"/>
    <col min="2531" max="2532" width="11.25" style="1365" customWidth="1"/>
    <col min="2533" max="2534" width="15" style="1365" customWidth="1"/>
    <col min="2535" max="2538" width="10.625" style="1365" customWidth="1"/>
    <col min="2539" max="2539" width="11.25" style="1365" customWidth="1"/>
    <col min="2540" max="2566" width="10.625" style="1365" customWidth="1"/>
    <col min="2567" max="2574" width="11.875" style="1365" customWidth="1"/>
    <col min="2575" max="2575" width="21.375" style="1365" customWidth="1"/>
    <col min="2576" max="2576" width="11.875" style="1365" customWidth="1"/>
    <col min="2577" max="2779" width="9" style="1365"/>
    <col min="2780" max="2780" width="13.25" style="1365" bestFit="1" customWidth="1"/>
    <col min="2781" max="2781" width="9.875" style="1365" customWidth="1"/>
    <col min="2782" max="2782" width="8.125" style="1365" customWidth="1"/>
    <col min="2783" max="2783" width="8.75" style="1365" customWidth="1"/>
    <col min="2784" max="2784" width="10.25" style="1365" bestFit="1" customWidth="1"/>
    <col min="2785" max="2785" width="13.25" style="1365" bestFit="1" customWidth="1"/>
    <col min="2786" max="2786" width="17.875" style="1365" bestFit="1" customWidth="1"/>
    <col min="2787" max="2788" width="11.25" style="1365" customWidth="1"/>
    <col min="2789" max="2790" width="15" style="1365" customWidth="1"/>
    <col min="2791" max="2794" width="10.625" style="1365" customWidth="1"/>
    <col min="2795" max="2795" width="11.25" style="1365" customWidth="1"/>
    <col min="2796" max="2822" width="10.625" style="1365" customWidth="1"/>
    <col min="2823" max="2830" width="11.875" style="1365" customWidth="1"/>
    <col min="2831" max="2831" width="21.375" style="1365" customWidth="1"/>
    <col min="2832" max="2832" width="11.875" style="1365" customWidth="1"/>
    <col min="2833" max="3035" width="9" style="1365"/>
    <col min="3036" max="3036" width="13.25" style="1365" bestFit="1" customWidth="1"/>
    <col min="3037" max="3037" width="9.875" style="1365" customWidth="1"/>
    <col min="3038" max="3038" width="8.125" style="1365" customWidth="1"/>
    <col min="3039" max="3039" width="8.75" style="1365" customWidth="1"/>
    <col min="3040" max="3040" width="10.25" style="1365" bestFit="1" customWidth="1"/>
    <col min="3041" max="3041" width="13.25" style="1365" bestFit="1" customWidth="1"/>
    <col min="3042" max="3042" width="17.875" style="1365" bestFit="1" customWidth="1"/>
    <col min="3043" max="3044" width="11.25" style="1365" customWidth="1"/>
    <col min="3045" max="3046" width="15" style="1365" customWidth="1"/>
    <col min="3047" max="3050" width="10.625" style="1365" customWidth="1"/>
    <col min="3051" max="3051" width="11.25" style="1365" customWidth="1"/>
    <col min="3052" max="3078" width="10.625" style="1365" customWidth="1"/>
    <col min="3079" max="3086" width="11.875" style="1365" customWidth="1"/>
    <col min="3087" max="3087" width="21.375" style="1365" customWidth="1"/>
    <col min="3088" max="3088" width="11.875" style="1365" customWidth="1"/>
    <col min="3089" max="3291" width="9" style="1365"/>
    <col min="3292" max="3292" width="13.25" style="1365" bestFit="1" customWidth="1"/>
    <col min="3293" max="3293" width="9.875" style="1365" customWidth="1"/>
    <col min="3294" max="3294" width="8.125" style="1365" customWidth="1"/>
    <col min="3295" max="3295" width="8.75" style="1365" customWidth="1"/>
    <col min="3296" max="3296" width="10.25" style="1365" bestFit="1" customWidth="1"/>
    <col min="3297" max="3297" width="13.25" style="1365" bestFit="1" customWidth="1"/>
    <col min="3298" max="3298" width="17.875" style="1365" bestFit="1" customWidth="1"/>
    <col min="3299" max="3300" width="11.25" style="1365" customWidth="1"/>
    <col min="3301" max="3302" width="15" style="1365" customWidth="1"/>
    <col min="3303" max="3306" width="10.625" style="1365" customWidth="1"/>
    <col min="3307" max="3307" width="11.25" style="1365" customWidth="1"/>
    <col min="3308" max="3334" width="10.625" style="1365" customWidth="1"/>
    <col min="3335" max="3342" width="11.875" style="1365" customWidth="1"/>
    <col min="3343" max="3343" width="21.375" style="1365" customWidth="1"/>
    <col min="3344" max="3344" width="11.875" style="1365" customWidth="1"/>
    <col min="3345" max="3547" width="9" style="1365"/>
    <col min="3548" max="3548" width="13.25" style="1365" bestFit="1" customWidth="1"/>
    <col min="3549" max="3549" width="9.875" style="1365" customWidth="1"/>
    <col min="3550" max="3550" width="8.125" style="1365" customWidth="1"/>
    <col min="3551" max="3551" width="8.75" style="1365" customWidth="1"/>
    <col min="3552" max="3552" width="10.25" style="1365" bestFit="1" customWidth="1"/>
    <col min="3553" max="3553" width="13.25" style="1365" bestFit="1" customWidth="1"/>
    <col min="3554" max="3554" width="17.875" style="1365" bestFit="1" customWidth="1"/>
    <col min="3555" max="3556" width="11.25" style="1365" customWidth="1"/>
    <col min="3557" max="3558" width="15" style="1365" customWidth="1"/>
    <col min="3559" max="3562" width="10.625" style="1365" customWidth="1"/>
    <col min="3563" max="3563" width="11.25" style="1365" customWidth="1"/>
    <col min="3564" max="3590" width="10.625" style="1365" customWidth="1"/>
    <col min="3591" max="3598" width="11.875" style="1365" customWidth="1"/>
    <col min="3599" max="3599" width="21.375" style="1365" customWidth="1"/>
    <col min="3600" max="3600" width="11.875" style="1365" customWidth="1"/>
    <col min="3601" max="3803" width="9" style="1365"/>
    <col min="3804" max="3804" width="13.25" style="1365" bestFit="1" customWidth="1"/>
    <col min="3805" max="3805" width="9.875" style="1365" customWidth="1"/>
    <col min="3806" max="3806" width="8.125" style="1365" customWidth="1"/>
    <col min="3807" max="3807" width="8.75" style="1365" customWidth="1"/>
    <col min="3808" max="3808" width="10.25" style="1365" bestFit="1" customWidth="1"/>
    <col min="3809" max="3809" width="13.25" style="1365" bestFit="1" customWidth="1"/>
    <col min="3810" max="3810" width="17.875" style="1365" bestFit="1" customWidth="1"/>
    <col min="3811" max="3812" width="11.25" style="1365" customWidth="1"/>
    <col min="3813" max="3814" width="15" style="1365" customWidth="1"/>
    <col min="3815" max="3818" width="10.625" style="1365" customWidth="1"/>
    <col min="3819" max="3819" width="11.25" style="1365" customWidth="1"/>
    <col min="3820" max="3846" width="10.625" style="1365" customWidth="1"/>
    <col min="3847" max="3854" width="11.875" style="1365" customWidth="1"/>
    <col min="3855" max="3855" width="21.375" style="1365" customWidth="1"/>
    <col min="3856" max="3856" width="11.875" style="1365" customWidth="1"/>
    <col min="3857" max="4059" width="9" style="1365"/>
    <col min="4060" max="4060" width="13.25" style="1365" bestFit="1" customWidth="1"/>
    <col min="4061" max="4061" width="9.875" style="1365" customWidth="1"/>
    <col min="4062" max="4062" width="8.125" style="1365" customWidth="1"/>
    <col min="4063" max="4063" width="8.75" style="1365" customWidth="1"/>
    <col min="4064" max="4064" width="10.25" style="1365" bestFit="1" customWidth="1"/>
    <col min="4065" max="4065" width="13.25" style="1365" bestFit="1" customWidth="1"/>
    <col min="4066" max="4066" width="17.875" style="1365" bestFit="1" customWidth="1"/>
    <col min="4067" max="4068" width="11.25" style="1365" customWidth="1"/>
    <col min="4069" max="4070" width="15" style="1365" customWidth="1"/>
    <col min="4071" max="4074" width="10.625" style="1365" customWidth="1"/>
    <col min="4075" max="4075" width="11.25" style="1365" customWidth="1"/>
    <col min="4076" max="4102" width="10.625" style="1365" customWidth="1"/>
    <col min="4103" max="4110" width="11.875" style="1365" customWidth="1"/>
    <col min="4111" max="4111" width="21.375" style="1365" customWidth="1"/>
    <col min="4112" max="4112" width="11.875" style="1365" customWidth="1"/>
    <col min="4113" max="4315" width="9" style="1365"/>
    <col min="4316" max="4316" width="13.25" style="1365" bestFit="1" customWidth="1"/>
    <col min="4317" max="4317" width="9.875" style="1365" customWidth="1"/>
    <col min="4318" max="4318" width="8.125" style="1365" customWidth="1"/>
    <col min="4319" max="4319" width="8.75" style="1365" customWidth="1"/>
    <col min="4320" max="4320" width="10.25" style="1365" bestFit="1" customWidth="1"/>
    <col min="4321" max="4321" width="13.25" style="1365" bestFit="1" customWidth="1"/>
    <col min="4322" max="4322" width="17.875" style="1365" bestFit="1" customWidth="1"/>
    <col min="4323" max="4324" width="11.25" style="1365" customWidth="1"/>
    <col min="4325" max="4326" width="15" style="1365" customWidth="1"/>
    <col min="4327" max="4330" width="10.625" style="1365" customWidth="1"/>
    <col min="4331" max="4331" width="11.25" style="1365" customWidth="1"/>
    <col min="4332" max="4358" width="10.625" style="1365" customWidth="1"/>
    <col min="4359" max="4366" width="11.875" style="1365" customWidth="1"/>
    <col min="4367" max="4367" width="21.375" style="1365" customWidth="1"/>
    <col min="4368" max="4368" width="11.875" style="1365" customWidth="1"/>
    <col min="4369" max="4571" width="9" style="1365"/>
    <col min="4572" max="4572" width="13.25" style="1365" bestFit="1" customWidth="1"/>
    <col min="4573" max="4573" width="9.875" style="1365" customWidth="1"/>
    <col min="4574" max="4574" width="8.125" style="1365" customWidth="1"/>
    <col min="4575" max="4575" width="8.75" style="1365" customWidth="1"/>
    <col min="4576" max="4576" width="10.25" style="1365" bestFit="1" customWidth="1"/>
    <col min="4577" max="4577" width="13.25" style="1365" bestFit="1" customWidth="1"/>
    <col min="4578" max="4578" width="17.875" style="1365" bestFit="1" customWidth="1"/>
    <col min="4579" max="4580" width="11.25" style="1365" customWidth="1"/>
    <col min="4581" max="4582" width="15" style="1365" customWidth="1"/>
    <col min="4583" max="4586" width="10.625" style="1365" customWidth="1"/>
    <col min="4587" max="4587" width="11.25" style="1365" customWidth="1"/>
    <col min="4588" max="4614" width="10.625" style="1365" customWidth="1"/>
    <col min="4615" max="4622" width="11.875" style="1365" customWidth="1"/>
    <col min="4623" max="4623" width="21.375" style="1365" customWidth="1"/>
    <col min="4624" max="4624" width="11.875" style="1365" customWidth="1"/>
    <col min="4625" max="4827" width="9" style="1365"/>
    <col min="4828" max="4828" width="13.25" style="1365" bestFit="1" customWidth="1"/>
    <col min="4829" max="4829" width="9.875" style="1365" customWidth="1"/>
    <col min="4830" max="4830" width="8.125" style="1365" customWidth="1"/>
    <col min="4831" max="4831" width="8.75" style="1365" customWidth="1"/>
    <col min="4832" max="4832" width="10.25" style="1365" bestFit="1" customWidth="1"/>
    <col min="4833" max="4833" width="13.25" style="1365" bestFit="1" customWidth="1"/>
    <col min="4834" max="4834" width="17.875" style="1365" bestFit="1" customWidth="1"/>
    <col min="4835" max="4836" width="11.25" style="1365" customWidth="1"/>
    <col min="4837" max="4838" width="15" style="1365" customWidth="1"/>
    <col min="4839" max="4842" width="10.625" style="1365" customWidth="1"/>
    <col min="4843" max="4843" width="11.25" style="1365" customWidth="1"/>
    <col min="4844" max="4870" width="10.625" style="1365" customWidth="1"/>
    <col min="4871" max="4878" width="11.875" style="1365" customWidth="1"/>
    <col min="4879" max="4879" width="21.375" style="1365" customWidth="1"/>
    <col min="4880" max="4880" width="11.875" style="1365" customWidth="1"/>
    <col min="4881" max="5083" width="9" style="1365"/>
    <col min="5084" max="5084" width="13.25" style="1365" bestFit="1" customWidth="1"/>
    <col min="5085" max="5085" width="9.875" style="1365" customWidth="1"/>
    <col min="5086" max="5086" width="8.125" style="1365" customWidth="1"/>
    <col min="5087" max="5087" width="8.75" style="1365" customWidth="1"/>
    <col min="5088" max="5088" width="10.25" style="1365" bestFit="1" customWidth="1"/>
    <col min="5089" max="5089" width="13.25" style="1365" bestFit="1" customWidth="1"/>
    <col min="5090" max="5090" width="17.875" style="1365" bestFit="1" customWidth="1"/>
    <col min="5091" max="5092" width="11.25" style="1365" customWidth="1"/>
    <col min="5093" max="5094" width="15" style="1365" customWidth="1"/>
    <col min="5095" max="5098" width="10.625" style="1365" customWidth="1"/>
    <col min="5099" max="5099" width="11.25" style="1365" customWidth="1"/>
    <col min="5100" max="5126" width="10.625" style="1365" customWidth="1"/>
    <col min="5127" max="5134" width="11.875" style="1365" customWidth="1"/>
    <col min="5135" max="5135" width="21.375" style="1365" customWidth="1"/>
    <col min="5136" max="5136" width="11.875" style="1365" customWidth="1"/>
    <col min="5137" max="5339" width="9" style="1365"/>
    <col min="5340" max="5340" width="13.25" style="1365" bestFit="1" customWidth="1"/>
    <col min="5341" max="5341" width="9.875" style="1365" customWidth="1"/>
    <col min="5342" max="5342" width="8.125" style="1365" customWidth="1"/>
    <col min="5343" max="5343" width="8.75" style="1365" customWidth="1"/>
    <col min="5344" max="5344" width="10.25" style="1365" bestFit="1" customWidth="1"/>
    <col min="5345" max="5345" width="13.25" style="1365" bestFit="1" customWidth="1"/>
    <col min="5346" max="5346" width="17.875" style="1365" bestFit="1" customWidth="1"/>
    <col min="5347" max="5348" width="11.25" style="1365" customWidth="1"/>
    <col min="5349" max="5350" width="15" style="1365" customWidth="1"/>
    <col min="5351" max="5354" width="10.625" style="1365" customWidth="1"/>
    <col min="5355" max="5355" width="11.25" style="1365" customWidth="1"/>
    <col min="5356" max="5382" width="10.625" style="1365" customWidth="1"/>
    <col min="5383" max="5390" width="11.875" style="1365" customWidth="1"/>
    <col min="5391" max="5391" width="21.375" style="1365" customWidth="1"/>
    <col min="5392" max="5392" width="11.875" style="1365" customWidth="1"/>
    <col min="5393" max="5595" width="9" style="1365"/>
    <col min="5596" max="5596" width="13.25" style="1365" bestFit="1" customWidth="1"/>
    <col min="5597" max="5597" width="9.875" style="1365" customWidth="1"/>
    <col min="5598" max="5598" width="8.125" style="1365" customWidth="1"/>
    <col min="5599" max="5599" width="8.75" style="1365" customWidth="1"/>
    <col min="5600" max="5600" width="10.25" style="1365" bestFit="1" customWidth="1"/>
    <col min="5601" max="5601" width="13.25" style="1365" bestFit="1" customWidth="1"/>
    <col min="5602" max="5602" width="17.875" style="1365" bestFit="1" customWidth="1"/>
    <col min="5603" max="5604" width="11.25" style="1365" customWidth="1"/>
    <col min="5605" max="5606" width="15" style="1365" customWidth="1"/>
    <col min="5607" max="5610" width="10.625" style="1365" customWidth="1"/>
    <col min="5611" max="5611" width="11.25" style="1365" customWidth="1"/>
    <col min="5612" max="5638" width="10.625" style="1365" customWidth="1"/>
    <col min="5639" max="5646" width="11.875" style="1365" customWidth="1"/>
    <col min="5647" max="5647" width="21.375" style="1365" customWidth="1"/>
    <col min="5648" max="5648" width="11.875" style="1365" customWidth="1"/>
    <col min="5649" max="5851" width="9" style="1365"/>
    <col min="5852" max="5852" width="13.25" style="1365" bestFit="1" customWidth="1"/>
    <col min="5853" max="5853" width="9.875" style="1365" customWidth="1"/>
    <col min="5854" max="5854" width="8.125" style="1365" customWidth="1"/>
    <col min="5855" max="5855" width="8.75" style="1365" customWidth="1"/>
    <col min="5856" max="5856" width="10.25" style="1365" bestFit="1" customWidth="1"/>
    <col min="5857" max="5857" width="13.25" style="1365" bestFit="1" customWidth="1"/>
    <col min="5858" max="5858" width="17.875" style="1365" bestFit="1" customWidth="1"/>
    <col min="5859" max="5860" width="11.25" style="1365" customWidth="1"/>
    <col min="5861" max="5862" width="15" style="1365" customWidth="1"/>
    <col min="5863" max="5866" width="10.625" style="1365" customWidth="1"/>
    <col min="5867" max="5867" width="11.25" style="1365" customWidth="1"/>
    <col min="5868" max="5894" width="10.625" style="1365" customWidth="1"/>
    <col min="5895" max="5902" width="11.875" style="1365" customWidth="1"/>
    <col min="5903" max="5903" width="21.375" style="1365" customWidth="1"/>
    <col min="5904" max="5904" width="11.875" style="1365" customWidth="1"/>
    <col min="5905" max="6107" width="9" style="1365"/>
    <col min="6108" max="6108" width="13.25" style="1365" bestFit="1" customWidth="1"/>
    <col min="6109" max="6109" width="9.875" style="1365" customWidth="1"/>
    <col min="6110" max="6110" width="8.125" style="1365" customWidth="1"/>
    <col min="6111" max="6111" width="8.75" style="1365" customWidth="1"/>
    <col min="6112" max="6112" width="10.25" style="1365" bestFit="1" customWidth="1"/>
    <col min="6113" max="6113" width="13.25" style="1365" bestFit="1" customWidth="1"/>
    <col min="6114" max="6114" width="17.875" style="1365" bestFit="1" customWidth="1"/>
    <col min="6115" max="6116" width="11.25" style="1365" customWidth="1"/>
    <col min="6117" max="6118" width="15" style="1365" customWidth="1"/>
    <col min="6119" max="6122" width="10.625" style="1365" customWidth="1"/>
    <col min="6123" max="6123" width="11.25" style="1365" customWidth="1"/>
    <col min="6124" max="6150" width="10.625" style="1365" customWidth="1"/>
    <col min="6151" max="6158" width="11.875" style="1365" customWidth="1"/>
    <col min="6159" max="6159" width="21.375" style="1365" customWidth="1"/>
    <col min="6160" max="6160" width="11.875" style="1365" customWidth="1"/>
    <col min="6161" max="6363" width="9" style="1365"/>
    <col min="6364" max="6364" width="13.25" style="1365" bestFit="1" customWidth="1"/>
    <col min="6365" max="6365" width="9.875" style="1365" customWidth="1"/>
    <col min="6366" max="6366" width="8.125" style="1365" customWidth="1"/>
    <col min="6367" max="6367" width="8.75" style="1365" customWidth="1"/>
    <col min="6368" max="6368" width="10.25" style="1365" bestFit="1" customWidth="1"/>
    <col min="6369" max="6369" width="13.25" style="1365" bestFit="1" customWidth="1"/>
    <col min="6370" max="6370" width="17.875" style="1365" bestFit="1" customWidth="1"/>
    <col min="6371" max="6372" width="11.25" style="1365" customWidth="1"/>
    <col min="6373" max="6374" width="15" style="1365" customWidth="1"/>
    <col min="6375" max="6378" width="10.625" style="1365" customWidth="1"/>
    <col min="6379" max="6379" width="11.25" style="1365" customWidth="1"/>
    <col min="6380" max="6406" width="10.625" style="1365" customWidth="1"/>
    <col min="6407" max="6414" width="11.875" style="1365" customWidth="1"/>
    <col min="6415" max="6415" width="21.375" style="1365" customWidth="1"/>
    <col min="6416" max="6416" width="11.875" style="1365" customWidth="1"/>
    <col min="6417" max="6619" width="9" style="1365"/>
    <col min="6620" max="6620" width="13.25" style="1365" bestFit="1" customWidth="1"/>
    <col min="6621" max="6621" width="9.875" style="1365" customWidth="1"/>
    <col min="6622" max="6622" width="8.125" style="1365" customWidth="1"/>
    <col min="6623" max="6623" width="8.75" style="1365" customWidth="1"/>
    <col min="6624" max="6624" width="10.25" style="1365" bestFit="1" customWidth="1"/>
    <col min="6625" max="6625" width="13.25" style="1365" bestFit="1" customWidth="1"/>
    <col min="6626" max="6626" width="17.875" style="1365" bestFit="1" customWidth="1"/>
    <col min="6627" max="6628" width="11.25" style="1365" customWidth="1"/>
    <col min="6629" max="6630" width="15" style="1365" customWidth="1"/>
    <col min="6631" max="6634" width="10.625" style="1365" customWidth="1"/>
    <col min="6635" max="6635" width="11.25" style="1365" customWidth="1"/>
    <col min="6636" max="6662" width="10.625" style="1365" customWidth="1"/>
    <col min="6663" max="6670" width="11.875" style="1365" customWidth="1"/>
    <col min="6671" max="6671" width="21.375" style="1365" customWidth="1"/>
    <col min="6672" max="6672" width="11.875" style="1365" customWidth="1"/>
    <col min="6673" max="6875" width="9" style="1365"/>
    <col min="6876" max="6876" width="13.25" style="1365" bestFit="1" customWidth="1"/>
    <col min="6877" max="6877" width="9.875" style="1365" customWidth="1"/>
    <col min="6878" max="6878" width="8.125" style="1365" customWidth="1"/>
    <col min="6879" max="6879" width="8.75" style="1365" customWidth="1"/>
    <col min="6880" max="6880" width="10.25" style="1365" bestFit="1" customWidth="1"/>
    <col min="6881" max="6881" width="13.25" style="1365" bestFit="1" customWidth="1"/>
    <col min="6882" max="6882" width="17.875" style="1365" bestFit="1" customWidth="1"/>
    <col min="6883" max="6884" width="11.25" style="1365" customWidth="1"/>
    <col min="6885" max="6886" width="15" style="1365" customWidth="1"/>
    <col min="6887" max="6890" width="10.625" style="1365" customWidth="1"/>
    <col min="6891" max="6891" width="11.25" style="1365" customWidth="1"/>
    <col min="6892" max="6918" width="10.625" style="1365" customWidth="1"/>
    <col min="6919" max="6926" width="11.875" style="1365" customWidth="1"/>
    <col min="6927" max="6927" width="21.375" style="1365" customWidth="1"/>
    <col min="6928" max="6928" width="11.875" style="1365" customWidth="1"/>
    <col min="6929" max="7131" width="9" style="1365"/>
    <col min="7132" max="7132" width="13.25" style="1365" bestFit="1" customWidth="1"/>
    <col min="7133" max="7133" width="9.875" style="1365" customWidth="1"/>
    <col min="7134" max="7134" width="8.125" style="1365" customWidth="1"/>
    <col min="7135" max="7135" width="8.75" style="1365" customWidth="1"/>
    <col min="7136" max="7136" width="10.25" style="1365" bestFit="1" customWidth="1"/>
    <col min="7137" max="7137" width="13.25" style="1365" bestFit="1" customWidth="1"/>
    <col min="7138" max="7138" width="17.875" style="1365" bestFit="1" customWidth="1"/>
    <col min="7139" max="7140" width="11.25" style="1365" customWidth="1"/>
    <col min="7141" max="7142" width="15" style="1365" customWidth="1"/>
    <col min="7143" max="7146" width="10.625" style="1365" customWidth="1"/>
    <col min="7147" max="7147" width="11.25" style="1365" customWidth="1"/>
    <col min="7148" max="7174" width="10.625" style="1365" customWidth="1"/>
    <col min="7175" max="7182" width="11.875" style="1365" customWidth="1"/>
    <col min="7183" max="7183" width="21.375" style="1365" customWidth="1"/>
    <col min="7184" max="7184" width="11.875" style="1365" customWidth="1"/>
    <col min="7185" max="7387" width="9" style="1365"/>
    <col min="7388" max="7388" width="13.25" style="1365" bestFit="1" customWidth="1"/>
    <col min="7389" max="7389" width="9.875" style="1365" customWidth="1"/>
    <col min="7390" max="7390" width="8.125" style="1365" customWidth="1"/>
    <col min="7391" max="7391" width="8.75" style="1365" customWidth="1"/>
    <col min="7392" max="7392" width="10.25" style="1365" bestFit="1" customWidth="1"/>
    <col min="7393" max="7393" width="13.25" style="1365" bestFit="1" customWidth="1"/>
    <col min="7394" max="7394" width="17.875" style="1365" bestFit="1" customWidth="1"/>
    <col min="7395" max="7396" width="11.25" style="1365" customWidth="1"/>
    <col min="7397" max="7398" width="15" style="1365" customWidth="1"/>
    <col min="7399" max="7402" width="10.625" style="1365" customWidth="1"/>
    <col min="7403" max="7403" width="11.25" style="1365" customWidth="1"/>
    <col min="7404" max="7430" width="10.625" style="1365" customWidth="1"/>
    <col min="7431" max="7438" width="11.875" style="1365" customWidth="1"/>
    <col min="7439" max="7439" width="21.375" style="1365" customWidth="1"/>
    <col min="7440" max="7440" width="11.875" style="1365" customWidth="1"/>
    <col min="7441" max="7643" width="9" style="1365"/>
    <col min="7644" max="7644" width="13.25" style="1365" bestFit="1" customWidth="1"/>
    <col min="7645" max="7645" width="9.875" style="1365" customWidth="1"/>
    <col min="7646" max="7646" width="8.125" style="1365" customWidth="1"/>
    <col min="7647" max="7647" width="8.75" style="1365" customWidth="1"/>
    <col min="7648" max="7648" width="10.25" style="1365" bestFit="1" customWidth="1"/>
    <col min="7649" max="7649" width="13.25" style="1365" bestFit="1" customWidth="1"/>
    <col min="7650" max="7650" width="17.875" style="1365" bestFit="1" customWidth="1"/>
    <col min="7651" max="7652" width="11.25" style="1365" customWidth="1"/>
    <col min="7653" max="7654" width="15" style="1365" customWidth="1"/>
    <col min="7655" max="7658" width="10.625" style="1365" customWidth="1"/>
    <col min="7659" max="7659" width="11.25" style="1365" customWidth="1"/>
    <col min="7660" max="7686" width="10.625" style="1365" customWidth="1"/>
    <col min="7687" max="7694" width="11.875" style="1365" customWidth="1"/>
    <col min="7695" max="7695" width="21.375" style="1365" customWidth="1"/>
    <col min="7696" max="7696" width="11.875" style="1365" customWidth="1"/>
    <col min="7697" max="7899" width="9" style="1365"/>
    <col min="7900" max="7900" width="13.25" style="1365" bestFit="1" customWidth="1"/>
    <col min="7901" max="7901" width="9.875" style="1365" customWidth="1"/>
    <col min="7902" max="7902" width="8.125" style="1365" customWidth="1"/>
    <col min="7903" max="7903" width="8.75" style="1365" customWidth="1"/>
    <col min="7904" max="7904" width="10.25" style="1365" bestFit="1" customWidth="1"/>
    <col min="7905" max="7905" width="13.25" style="1365" bestFit="1" customWidth="1"/>
    <col min="7906" max="7906" width="17.875" style="1365" bestFit="1" customWidth="1"/>
    <col min="7907" max="7908" width="11.25" style="1365" customWidth="1"/>
    <col min="7909" max="7910" width="15" style="1365" customWidth="1"/>
    <col min="7911" max="7914" width="10.625" style="1365" customWidth="1"/>
    <col min="7915" max="7915" width="11.25" style="1365" customWidth="1"/>
    <col min="7916" max="7942" width="10.625" style="1365" customWidth="1"/>
    <col min="7943" max="7950" width="11.875" style="1365" customWidth="1"/>
    <col min="7951" max="7951" width="21.375" style="1365" customWidth="1"/>
    <col min="7952" max="7952" width="11.875" style="1365" customWidth="1"/>
    <col min="7953" max="8155" width="9" style="1365"/>
    <col min="8156" max="8156" width="13.25" style="1365" bestFit="1" customWidth="1"/>
    <col min="8157" max="8157" width="9.875" style="1365" customWidth="1"/>
    <col min="8158" max="8158" width="8.125" style="1365" customWidth="1"/>
    <col min="8159" max="8159" width="8.75" style="1365" customWidth="1"/>
    <col min="8160" max="8160" width="10.25" style="1365" bestFit="1" customWidth="1"/>
    <col min="8161" max="8161" width="13.25" style="1365" bestFit="1" customWidth="1"/>
    <col min="8162" max="8162" width="17.875" style="1365" bestFit="1" customWidth="1"/>
    <col min="8163" max="8164" width="11.25" style="1365" customWidth="1"/>
    <col min="8165" max="8166" width="15" style="1365" customWidth="1"/>
    <col min="8167" max="8170" width="10.625" style="1365" customWidth="1"/>
    <col min="8171" max="8171" width="11.25" style="1365" customWidth="1"/>
    <col min="8172" max="8198" width="10.625" style="1365" customWidth="1"/>
    <col min="8199" max="8206" width="11.875" style="1365" customWidth="1"/>
    <col min="8207" max="8207" width="21.375" style="1365" customWidth="1"/>
    <col min="8208" max="8208" width="11.875" style="1365" customWidth="1"/>
    <col min="8209" max="8411" width="9" style="1365"/>
    <col min="8412" max="8412" width="13.25" style="1365" bestFit="1" customWidth="1"/>
    <col min="8413" max="8413" width="9.875" style="1365" customWidth="1"/>
    <col min="8414" max="8414" width="8.125" style="1365" customWidth="1"/>
    <col min="8415" max="8415" width="8.75" style="1365" customWidth="1"/>
    <col min="8416" max="8416" width="10.25" style="1365" bestFit="1" customWidth="1"/>
    <col min="8417" max="8417" width="13.25" style="1365" bestFit="1" customWidth="1"/>
    <col min="8418" max="8418" width="17.875" style="1365" bestFit="1" customWidth="1"/>
    <col min="8419" max="8420" width="11.25" style="1365" customWidth="1"/>
    <col min="8421" max="8422" width="15" style="1365" customWidth="1"/>
    <col min="8423" max="8426" width="10.625" style="1365" customWidth="1"/>
    <col min="8427" max="8427" width="11.25" style="1365" customWidth="1"/>
    <col min="8428" max="8454" width="10.625" style="1365" customWidth="1"/>
    <col min="8455" max="8462" width="11.875" style="1365" customWidth="1"/>
    <col min="8463" max="8463" width="21.375" style="1365" customWidth="1"/>
    <col min="8464" max="8464" width="11.875" style="1365" customWidth="1"/>
    <col min="8465" max="8667" width="9" style="1365"/>
    <col min="8668" max="8668" width="13.25" style="1365" bestFit="1" customWidth="1"/>
    <col min="8669" max="8669" width="9.875" style="1365" customWidth="1"/>
    <col min="8670" max="8670" width="8.125" style="1365" customWidth="1"/>
    <col min="8671" max="8671" width="8.75" style="1365" customWidth="1"/>
    <col min="8672" max="8672" width="10.25" style="1365" bestFit="1" customWidth="1"/>
    <col min="8673" max="8673" width="13.25" style="1365" bestFit="1" customWidth="1"/>
    <col min="8674" max="8674" width="17.875" style="1365" bestFit="1" customWidth="1"/>
    <col min="8675" max="8676" width="11.25" style="1365" customWidth="1"/>
    <col min="8677" max="8678" width="15" style="1365" customWidth="1"/>
    <col min="8679" max="8682" width="10.625" style="1365" customWidth="1"/>
    <col min="8683" max="8683" width="11.25" style="1365" customWidth="1"/>
    <col min="8684" max="8710" width="10.625" style="1365" customWidth="1"/>
    <col min="8711" max="8718" width="11.875" style="1365" customWidth="1"/>
    <col min="8719" max="8719" width="21.375" style="1365" customWidth="1"/>
    <col min="8720" max="8720" width="11.875" style="1365" customWidth="1"/>
    <col min="8721" max="8923" width="9" style="1365"/>
    <col min="8924" max="8924" width="13.25" style="1365" bestFit="1" customWidth="1"/>
    <col min="8925" max="8925" width="9.875" style="1365" customWidth="1"/>
    <col min="8926" max="8926" width="8.125" style="1365" customWidth="1"/>
    <col min="8927" max="8927" width="8.75" style="1365" customWidth="1"/>
    <col min="8928" max="8928" width="10.25" style="1365" bestFit="1" customWidth="1"/>
    <col min="8929" max="8929" width="13.25" style="1365" bestFit="1" customWidth="1"/>
    <col min="8930" max="8930" width="17.875" style="1365" bestFit="1" customWidth="1"/>
    <col min="8931" max="8932" width="11.25" style="1365" customWidth="1"/>
    <col min="8933" max="8934" width="15" style="1365" customWidth="1"/>
    <col min="8935" max="8938" width="10.625" style="1365" customWidth="1"/>
    <col min="8939" max="8939" width="11.25" style="1365" customWidth="1"/>
    <col min="8940" max="8966" width="10.625" style="1365" customWidth="1"/>
    <col min="8967" max="8974" width="11.875" style="1365" customWidth="1"/>
    <col min="8975" max="8975" width="21.375" style="1365" customWidth="1"/>
    <col min="8976" max="8976" width="11.875" style="1365" customWidth="1"/>
    <col min="8977" max="9179" width="9" style="1365"/>
    <col min="9180" max="9180" width="13.25" style="1365" bestFit="1" customWidth="1"/>
    <col min="9181" max="9181" width="9.875" style="1365" customWidth="1"/>
    <col min="9182" max="9182" width="8.125" style="1365" customWidth="1"/>
    <col min="9183" max="9183" width="8.75" style="1365" customWidth="1"/>
    <col min="9184" max="9184" width="10.25" style="1365" bestFit="1" customWidth="1"/>
    <col min="9185" max="9185" width="13.25" style="1365" bestFit="1" customWidth="1"/>
    <col min="9186" max="9186" width="17.875" style="1365" bestFit="1" customWidth="1"/>
    <col min="9187" max="9188" width="11.25" style="1365" customWidth="1"/>
    <col min="9189" max="9190" width="15" style="1365" customWidth="1"/>
    <col min="9191" max="9194" width="10.625" style="1365" customWidth="1"/>
    <col min="9195" max="9195" width="11.25" style="1365" customWidth="1"/>
    <col min="9196" max="9222" width="10.625" style="1365" customWidth="1"/>
    <col min="9223" max="9230" width="11.875" style="1365" customWidth="1"/>
    <col min="9231" max="9231" width="21.375" style="1365" customWidth="1"/>
    <col min="9232" max="9232" width="11.875" style="1365" customWidth="1"/>
    <col min="9233" max="9435" width="9" style="1365"/>
    <col min="9436" max="9436" width="13.25" style="1365" bestFit="1" customWidth="1"/>
    <col min="9437" max="9437" width="9.875" style="1365" customWidth="1"/>
    <col min="9438" max="9438" width="8.125" style="1365" customWidth="1"/>
    <col min="9439" max="9439" width="8.75" style="1365" customWidth="1"/>
    <col min="9440" max="9440" width="10.25" style="1365" bestFit="1" customWidth="1"/>
    <col min="9441" max="9441" width="13.25" style="1365" bestFit="1" customWidth="1"/>
    <col min="9442" max="9442" width="17.875" style="1365" bestFit="1" customWidth="1"/>
    <col min="9443" max="9444" width="11.25" style="1365" customWidth="1"/>
    <col min="9445" max="9446" width="15" style="1365" customWidth="1"/>
    <col min="9447" max="9450" width="10.625" style="1365" customWidth="1"/>
    <col min="9451" max="9451" width="11.25" style="1365" customWidth="1"/>
    <col min="9452" max="9478" width="10.625" style="1365" customWidth="1"/>
    <col min="9479" max="9486" width="11.875" style="1365" customWidth="1"/>
    <col min="9487" max="9487" width="21.375" style="1365" customWidth="1"/>
    <col min="9488" max="9488" width="11.875" style="1365" customWidth="1"/>
    <col min="9489" max="9691" width="9" style="1365"/>
    <col min="9692" max="9692" width="13.25" style="1365" bestFit="1" customWidth="1"/>
    <col min="9693" max="9693" width="9.875" style="1365" customWidth="1"/>
    <col min="9694" max="9694" width="8.125" style="1365" customWidth="1"/>
    <col min="9695" max="9695" width="8.75" style="1365" customWidth="1"/>
    <col min="9696" max="9696" width="10.25" style="1365" bestFit="1" customWidth="1"/>
    <col min="9697" max="9697" width="13.25" style="1365" bestFit="1" customWidth="1"/>
    <col min="9698" max="9698" width="17.875" style="1365" bestFit="1" customWidth="1"/>
    <col min="9699" max="9700" width="11.25" style="1365" customWidth="1"/>
    <col min="9701" max="9702" width="15" style="1365" customWidth="1"/>
    <col min="9703" max="9706" width="10.625" style="1365" customWidth="1"/>
    <col min="9707" max="9707" width="11.25" style="1365" customWidth="1"/>
    <col min="9708" max="9734" width="10.625" style="1365" customWidth="1"/>
    <col min="9735" max="9742" width="11.875" style="1365" customWidth="1"/>
    <col min="9743" max="9743" width="21.375" style="1365" customWidth="1"/>
    <col min="9744" max="9744" width="11.875" style="1365" customWidth="1"/>
    <col min="9745" max="9947" width="9" style="1365"/>
    <col min="9948" max="9948" width="13.25" style="1365" bestFit="1" customWidth="1"/>
    <col min="9949" max="9949" width="9.875" style="1365" customWidth="1"/>
    <col min="9950" max="9950" width="8.125" style="1365" customWidth="1"/>
    <col min="9951" max="9951" width="8.75" style="1365" customWidth="1"/>
    <col min="9952" max="9952" width="10.25" style="1365" bestFit="1" customWidth="1"/>
    <col min="9953" max="9953" width="13.25" style="1365" bestFit="1" customWidth="1"/>
    <col min="9954" max="9954" width="17.875" style="1365" bestFit="1" customWidth="1"/>
    <col min="9955" max="9956" width="11.25" style="1365" customWidth="1"/>
    <col min="9957" max="9958" width="15" style="1365" customWidth="1"/>
    <col min="9959" max="9962" width="10.625" style="1365" customWidth="1"/>
    <col min="9963" max="9963" width="11.25" style="1365" customWidth="1"/>
    <col min="9964" max="9990" width="10.625" style="1365" customWidth="1"/>
    <col min="9991" max="9998" width="11.875" style="1365" customWidth="1"/>
    <col min="9999" max="9999" width="21.375" style="1365" customWidth="1"/>
    <col min="10000" max="10000" width="11.875" style="1365" customWidth="1"/>
    <col min="10001" max="10203" width="9" style="1365"/>
    <col min="10204" max="10204" width="13.25" style="1365" bestFit="1" customWidth="1"/>
    <col min="10205" max="10205" width="9.875" style="1365" customWidth="1"/>
    <col min="10206" max="10206" width="8.125" style="1365" customWidth="1"/>
    <col min="10207" max="10207" width="8.75" style="1365" customWidth="1"/>
    <col min="10208" max="10208" width="10.25" style="1365" bestFit="1" customWidth="1"/>
    <col min="10209" max="10209" width="13.25" style="1365" bestFit="1" customWidth="1"/>
    <col min="10210" max="10210" width="17.875" style="1365" bestFit="1" customWidth="1"/>
    <col min="10211" max="10212" width="11.25" style="1365" customWidth="1"/>
    <col min="10213" max="10214" width="15" style="1365" customWidth="1"/>
    <col min="10215" max="10218" width="10.625" style="1365" customWidth="1"/>
    <col min="10219" max="10219" width="11.25" style="1365" customWidth="1"/>
    <col min="10220" max="10246" width="10.625" style="1365" customWidth="1"/>
    <col min="10247" max="10254" width="11.875" style="1365" customWidth="1"/>
    <col min="10255" max="10255" width="21.375" style="1365" customWidth="1"/>
    <col min="10256" max="10256" width="11.875" style="1365" customWidth="1"/>
    <col min="10257" max="10459" width="9" style="1365"/>
    <col min="10460" max="10460" width="13.25" style="1365" bestFit="1" customWidth="1"/>
    <col min="10461" max="10461" width="9.875" style="1365" customWidth="1"/>
    <col min="10462" max="10462" width="8.125" style="1365" customWidth="1"/>
    <col min="10463" max="10463" width="8.75" style="1365" customWidth="1"/>
    <col min="10464" max="10464" width="10.25" style="1365" bestFit="1" customWidth="1"/>
    <col min="10465" max="10465" width="13.25" style="1365" bestFit="1" customWidth="1"/>
    <col min="10466" max="10466" width="17.875" style="1365" bestFit="1" customWidth="1"/>
    <col min="10467" max="10468" width="11.25" style="1365" customWidth="1"/>
    <col min="10469" max="10470" width="15" style="1365" customWidth="1"/>
    <col min="10471" max="10474" width="10.625" style="1365" customWidth="1"/>
    <col min="10475" max="10475" width="11.25" style="1365" customWidth="1"/>
    <col min="10476" max="10502" width="10.625" style="1365" customWidth="1"/>
    <col min="10503" max="10510" width="11.875" style="1365" customWidth="1"/>
    <col min="10511" max="10511" width="21.375" style="1365" customWidth="1"/>
    <col min="10512" max="10512" width="11.875" style="1365" customWidth="1"/>
    <col min="10513" max="10715" width="9" style="1365"/>
    <col min="10716" max="10716" width="13.25" style="1365" bestFit="1" customWidth="1"/>
    <col min="10717" max="10717" width="9.875" style="1365" customWidth="1"/>
    <col min="10718" max="10718" width="8.125" style="1365" customWidth="1"/>
    <col min="10719" max="10719" width="8.75" style="1365" customWidth="1"/>
    <col min="10720" max="10720" width="10.25" style="1365" bestFit="1" customWidth="1"/>
    <col min="10721" max="10721" width="13.25" style="1365" bestFit="1" customWidth="1"/>
    <col min="10722" max="10722" width="17.875" style="1365" bestFit="1" customWidth="1"/>
    <col min="10723" max="10724" width="11.25" style="1365" customWidth="1"/>
    <col min="10725" max="10726" width="15" style="1365" customWidth="1"/>
    <col min="10727" max="10730" width="10.625" style="1365" customWidth="1"/>
    <col min="10731" max="10731" width="11.25" style="1365" customWidth="1"/>
    <col min="10732" max="10758" width="10.625" style="1365" customWidth="1"/>
    <col min="10759" max="10766" width="11.875" style="1365" customWidth="1"/>
    <col min="10767" max="10767" width="21.375" style="1365" customWidth="1"/>
    <col min="10768" max="10768" width="11.875" style="1365" customWidth="1"/>
    <col min="10769" max="10971" width="9" style="1365"/>
    <col min="10972" max="10972" width="13.25" style="1365" bestFit="1" customWidth="1"/>
    <col min="10973" max="10973" width="9.875" style="1365" customWidth="1"/>
    <col min="10974" max="10974" width="8.125" style="1365" customWidth="1"/>
    <col min="10975" max="10975" width="8.75" style="1365" customWidth="1"/>
    <col min="10976" max="10976" width="10.25" style="1365" bestFit="1" customWidth="1"/>
    <col min="10977" max="10977" width="13.25" style="1365" bestFit="1" customWidth="1"/>
    <col min="10978" max="10978" width="17.875" style="1365" bestFit="1" customWidth="1"/>
    <col min="10979" max="10980" width="11.25" style="1365" customWidth="1"/>
    <col min="10981" max="10982" width="15" style="1365" customWidth="1"/>
    <col min="10983" max="10986" width="10.625" style="1365" customWidth="1"/>
    <col min="10987" max="10987" width="11.25" style="1365" customWidth="1"/>
    <col min="10988" max="11014" width="10.625" style="1365" customWidth="1"/>
    <col min="11015" max="11022" width="11.875" style="1365" customWidth="1"/>
    <col min="11023" max="11023" width="21.375" style="1365" customWidth="1"/>
    <col min="11024" max="11024" width="11.875" style="1365" customWidth="1"/>
    <col min="11025" max="11227" width="9" style="1365"/>
    <col min="11228" max="11228" width="13.25" style="1365" bestFit="1" customWidth="1"/>
    <col min="11229" max="11229" width="9.875" style="1365" customWidth="1"/>
    <col min="11230" max="11230" width="8.125" style="1365" customWidth="1"/>
    <col min="11231" max="11231" width="8.75" style="1365" customWidth="1"/>
    <col min="11232" max="11232" width="10.25" style="1365" bestFit="1" customWidth="1"/>
    <col min="11233" max="11233" width="13.25" style="1365" bestFit="1" customWidth="1"/>
    <col min="11234" max="11234" width="17.875" style="1365" bestFit="1" customWidth="1"/>
    <col min="11235" max="11236" width="11.25" style="1365" customWidth="1"/>
    <col min="11237" max="11238" width="15" style="1365" customWidth="1"/>
    <col min="11239" max="11242" width="10.625" style="1365" customWidth="1"/>
    <col min="11243" max="11243" width="11.25" style="1365" customWidth="1"/>
    <col min="11244" max="11270" width="10.625" style="1365" customWidth="1"/>
    <col min="11271" max="11278" width="11.875" style="1365" customWidth="1"/>
    <col min="11279" max="11279" width="21.375" style="1365" customWidth="1"/>
    <col min="11280" max="11280" width="11.875" style="1365" customWidth="1"/>
    <col min="11281" max="11483" width="9" style="1365"/>
    <col min="11484" max="11484" width="13.25" style="1365" bestFit="1" customWidth="1"/>
    <col min="11485" max="11485" width="9.875" style="1365" customWidth="1"/>
    <col min="11486" max="11486" width="8.125" style="1365" customWidth="1"/>
    <col min="11487" max="11487" width="8.75" style="1365" customWidth="1"/>
    <col min="11488" max="11488" width="10.25" style="1365" bestFit="1" customWidth="1"/>
    <col min="11489" max="11489" width="13.25" style="1365" bestFit="1" customWidth="1"/>
    <col min="11490" max="11490" width="17.875" style="1365" bestFit="1" customWidth="1"/>
    <col min="11491" max="11492" width="11.25" style="1365" customWidth="1"/>
    <col min="11493" max="11494" width="15" style="1365" customWidth="1"/>
    <col min="11495" max="11498" width="10.625" style="1365" customWidth="1"/>
    <col min="11499" max="11499" width="11.25" style="1365" customWidth="1"/>
    <col min="11500" max="11526" width="10.625" style="1365" customWidth="1"/>
    <col min="11527" max="11534" width="11.875" style="1365" customWidth="1"/>
    <col min="11535" max="11535" width="21.375" style="1365" customWidth="1"/>
    <col min="11536" max="11536" width="11.875" style="1365" customWidth="1"/>
    <col min="11537" max="11739" width="9" style="1365"/>
    <col min="11740" max="11740" width="13.25" style="1365" bestFit="1" customWidth="1"/>
    <col min="11741" max="11741" width="9.875" style="1365" customWidth="1"/>
    <col min="11742" max="11742" width="8.125" style="1365" customWidth="1"/>
    <col min="11743" max="11743" width="8.75" style="1365" customWidth="1"/>
    <col min="11744" max="11744" width="10.25" style="1365" bestFit="1" customWidth="1"/>
    <col min="11745" max="11745" width="13.25" style="1365" bestFit="1" customWidth="1"/>
    <col min="11746" max="11746" width="17.875" style="1365" bestFit="1" customWidth="1"/>
    <col min="11747" max="11748" width="11.25" style="1365" customWidth="1"/>
    <col min="11749" max="11750" width="15" style="1365" customWidth="1"/>
    <col min="11751" max="11754" width="10.625" style="1365" customWidth="1"/>
    <col min="11755" max="11755" width="11.25" style="1365" customWidth="1"/>
    <col min="11756" max="11782" width="10.625" style="1365" customWidth="1"/>
    <col min="11783" max="11790" width="11.875" style="1365" customWidth="1"/>
    <col min="11791" max="11791" width="21.375" style="1365" customWidth="1"/>
    <col min="11792" max="11792" width="11.875" style="1365" customWidth="1"/>
    <col min="11793" max="11995" width="9" style="1365"/>
    <col min="11996" max="11996" width="13.25" style="1365" bestFit="1" customWidth="1"/>
    <col min="11997" max="11997" width="9.875" style="1365" customWidth="1"/>
    <col min="11998" max="11998" width="8.125" style="1365" customWidth="1"/>
    <col min="11999" max="11999" width="8.75" style="1365" customWidth="1"/>
    <col min="12000" max="12000" width="10.25" style="1365" bestFit="1" customWidth="1"/>
    <col min="12001" max="12001" width="13.25" style="1365" bestFit="1" customWidth="1"/>
    <col min="12002" max="12002" width="17.875" style="1365" bestFit="1" customWidth="1"/>
    <col min="12003" max="12004" width="11.25" style="1365" customWidth="1"/>
    <col min="12005" max="12006" width="15" style="1365" customWidth="1"/>
    <col min="12007" max="12010" width="10.625" style="1365" customWidth="1"/>
    <col min="12011" max="12011" width="11.25" style="1365" customWidth="1"/>
    <col min="12012" max="12038" width="10.625" style="1365" customWidth="1"/>
    <col min="12039" max="12046" width="11.875" style="1365" customWidth="1"/>
    <col min="12047" max="12047" width="21.375" style="1365" customWidth="1"/>
    <col min="12048" max="12048" width="11.875" style="1365" customWidth="1"/>
    <col min="12049" max="12251" width="9" style="1365"/>
    <col min="12252" max="12252" width="13.25" style="1365" bestFit="1" customWidth="1"/>
    <col min="12253" max="12253" width="9.875" style="1365" customWidth="1"/>
    <col min="12254" max="12254" width="8.125" style="1365" customWidth="1"/>
    <col min="12255" max="12255" width="8.75" style="1365" customWidth="1"/>
    <col min="12256" max="12256" width="10.25" style="1365" bestFit="1" customWidth="1"/>
    <col min="12257" max="12257" width="13.25" style="1365" bestFit="1" customWidth="1"/>
    <col min="12258" max="12258" width="17.875" style="1365" bestFit="1" customWidth="1"/>
    <col min="12259" max="12260" width="11.25" style="1365" customWidth="1"/>
    <col min="12261" max="12262" width="15" style="1365" customWidth="1"/>
    <col min="12263" max="12266" width="10.625" style="1365" customWidth="1"/>
    <col min="12267" max="12267" width="11.25" style="1365" customWidth="1"/>
    <col min="12268" max="12294" width="10.625" style="1365" customWidth="1"/>
    <col min="12295" max="12302" width="11.875" style="1365" customWidth="1"/>
    <col min="12303" max="12303" width="21.375" style="1365" customWidth="1"/>
    <col min="12304" max="12304" width="11.875" style="1365" customWidth="1"/>
    <col min="12305" max="12507" width="9" style="1365"/>
    <col min="12508" max="12508" width="13.25" style="1365" bestFit="1" customWidth="1"/>
    <col min="12509" max="12509" width="9.875" style="1365" customWidth="1"/>
    <col min="12510" max="12510" width="8.125" style="1365" customWidth="1"/>
    <col min="12511" max="12511" width="8.75" style="1365" customWidth="1"/>
    <col min="12512" max="12512" width="10.25" style="1365" bestFit="1" customWidth="1"/>
    <col min="12513" max="12513" width="13.25" style="1365" bestFit="1" customWidth="1"/>
    <col min="12514" max="12514" width="17.875" style="1365" bestFit="1" customWidth="1"/>
    <col min="12515" max="12516" width="11.25" style="1365" customWidth="1"/>
    <col min="12517" max="12518" width="15" style="1365" customWidth="1"/>
    <col min="12519" max="12522" width="10.625" style="1365" customWidth="1"/>
    <col min="12523" max="12523" width="11.25" style="1365" customWidth="1"/>
    <col min="12524" max="12550" width="10.625" style="1365" customWidth="1"/>
    <col min="12551" max="12558" width="11.875" style="1365" customWidth="1"/>
    <col min="12559" max="12559" width="21.375" style="1365" customWidth="1"/>
    <col min="12560" max="12560" width="11.875" style="1365" customWidth="1"/>
    <col min="12561" max="12763" width="9" style="1365"/>
    <col min="12764" max="12764" width="13.25" style="1365" bestFit="1" customWidth="1"/>
    <col min="12765" max="12765" width="9.875" style="1365" customWidth="1"/>
    <col min="12766" max="12766" width="8.125" style="1365" customWidth="1"/>
    <col min="12767" max="12767" width="8.75" style="1365" customWidth="1"/>
    <col min="12768" max="12768" width="10.25" style="1365" bestFit="1" customWidth="1"/>
    <col min="12769" max="12769" width="13.25" style="1365" bestFit="1" customWidth="1"/>
    <col min="12770" max="12770" width="17.875" style="1365" bestFit="1" customWidth="1"/>
    <col min="12771" max="12772" width="11.25" style="1365" customWidth="1"/>
    <col min="12773" max="12774" width="15" style="1365" customWidth="1"/>
    <col min="12775" max="12778" width="10.625" style="1365" customWidth="1"/>
    <col min="12779" max="12779" width="11.25" style="1365" customWidth="1"/>
    <col min="12780" max="12806" width="10.625" style="1365" customWidth="1"/>
    <col min="12807" max="12814" width="11.875" style="1365" customWidth="1"/>
    <col min="12815" max="12815" width="21.375" style="1365" customWidth="1"/>
    <col min="12816" max="12816" width="11.875" style="1365" customWidth="1"/>
    <col min="12817" max="13019" width="9" style="1365"/>
    <col min="13020" max="13020" width="13.25" style="1365" bestFit="1" customWidth="1"/>
    <col min="13021" max="13021" width="9.875" style="1365" customWidth="1"/>
    <col min="13022" max="13022" width="8.125" style="1365" customWidth="1"/>
    <col min="13023" max="13023" width="8.75" style="1365" customWidth="1"/>
    <col min="13024" max="13024" width="10.25" style="1365" bestFit="1" customWidth="1"/>
    <col min="13025" max="13025" width="13.25" style="1365" bestFit="1" customWidth="1"/>
    <col min="13026" max="13026" width="17.875" style="1365" bestFit="1" customWidth="1"/>
    <col min="13027" max="13028" width="11.25" style="1365" customWidth="1"/>
    <col min="13029" max="13030" width="15" style="1365" customWidth="1"/>
    <col min="13031" max="13034" width="10.625" style="1365" customWidth="1"/>
    <col min="13035" max="13035" width="11.25" style="1365" customWidth="1"/>
    <col min="13036" max="13062" width="10.625" style="1365" customWidth="1"/>
    <col min="13063" max="13070" width="11.875" style="1365" customWidth="1"/>
    <col min="13071" max="13071" width="21.375" style="1365" customWidth="1"/>
    <col min="13072" max="13072" width="11.875" style="1365" customWidth="1"/>
    <col min="13073" max="13275" width="9" style="1365"/>
    <col min="13276" max="13276" width="13.25" style="1365" bestFit="1" customWidth="1"/>
    <col min="13277" max="13277" width="9.875" style="1365" customWidth="1"/>
    <col min="13278" max="13278" width="8.125" style="1365" customWidth="1"/>
    <col min="13279" max="13279" width="8.75" style="1365" customWidth="1"/>
    <col min="13280" max="13280" width="10.25" style="1365" bestFit="1" customWidth="1"/>
    <col min="13281" max="13281" width="13.25" style="1365" bestFit="1" customWidth="1"/>
    <col min="13282" max="13282" width="17.875" style="1365" bestFit="1" customWidth="1"/>
    <col min="13283" max="13284" width="11.25" style="1365" customWidth="1"/>
    <col min="13285" max="13286" width="15" style="1365" customWidth="1"/>
    <col min="13287" max="13290" width="10.625" style="1365" customWidth="1"/>
    <col min="13291" max="13291" width="11.25" style="1365" customWidth="1"/>
    <col min="13292" max="13318" width="10.625" style="1365" customWidth="1"/>
    <col min="13319" max="13326" width="11.875" style="1365" customWidth="1"/>
    <col min="13327" max="13327" width="21.375" style="1365" customWidth="1"/>
    <col min="13328" max="13328" width="11.875" style="1365" customWidth="1"/>
    <col min="13329" max="13531" width="9" style="1365"/>
    <col min="13532" max="13532" width="13.25" style="1365" bestFit="1" customWidth="1"/>
    <col min="13533" max="13533" width="9.875" style="1365" customWidth="1"/>
    <col min="13534" max="13534" width="8.125" style="1365" customWidth="1"/>
    <col min="13535" max="13535" width="8.75" style="1365" customWidth="1"/>
    <col min="13536" max="13536" width="10.25" style="1365" bestFit="1" customWidth="1"/>
    <col min="13537" max="13537" width="13.25" style="1365" bestFit="1" customWidth="1"/>
    <col min="13538" max="13538" width="17.875" style="1365" bestFit="1" customWidth="1"/>
    <col min="13539" max="13540" width="11.25" style="1365" customWidth="1"/>
    <col min="13541" max="13542" width="15" style="1365" customWidth="1"/>
    <col min="13543" max="13546" width="10.625" style="1365" customWidth="1"/>
    <col min="13547" max="13547" width="11.25" style="1365" customWidth="1"/>
    <col min="13548" max="13574" width="10.625" style="1365" customWidth="1"/>
    <col min="13575" max="13582" width="11.875" style="1365" customWidth="1"/>
    <col min="13583" max="13583" width="21.375" style="1365" customWidth="1"/>
    <col min="13584" max="13584" width="11.875" style="1365" customWidth="1"/>
    <col min="13585" max="13787" width="9" style="1365"/>
    <col min="13788" max="13788" width="13.25" style="1365" bestFit="1" customWidth="1"/>
    <col min="13789" max="13789" width="9.875" style="1365" customWidth="1"/>
    <col min="13790" max="13790" width="8.125" style="1365" customWidth="1"/>
    <col min="13791" max="13791" width="8.75" style="1365" customWidth="1"/>
    <col min="13792" max="13792" width="10.25" style="1365" bestFit="1" customWidth="1"/>
    <col min="13793" max="13793" width="13.25" style="1365" bestFit="1" customWidth="1"/>
    <col min="13794" max="13794" width="17.875" style="1365" bestFit="1" customWidth="1"/>
    <col min="13795" max="13796" width="11.25" style="1365" customWidth="1"/>
    <col min="13797" max="13798" width="15" style="1365" customWidth="1"/>
    <col min="13799" max="13802" width="10.625" style="1365" customWidth="1"/>
    <col min="13803" max="13803" width="11.25" style="1365" customWidth="1"/>
    <col min="13804" max="13830" width="10.625" style="1365" customWidth="1"/>
    <col min="13831" max="13838" width="11.875" style="1365" customWidth="1"/>
    <col min="13839" max="13839" width="21.375" style="1365" customWidth="1"/>
    <col min="13840" max="13840" width="11.875" style="1365" customWidth="1"/>
    <col min="13841" max="14043" width="9" style="1365"/>
    <col min="14044" max="14044" width="13.25" style="1365" bestFit="1" customWidth="1"/>
    <col min="14045" max="14045" width="9.875" style="1365" customWidth="1"/>
    <col min="14046" max="14046" width="8.125" style="1365" customWidth="1"/>
    <col min="14047" max="14047" width="8.75" style="1365" customWidth="1"/>
    <col min="14048" max="14048" width="10.25" style="1365" bestFit="1" customWidth="1"/>
    <col min="14049" max="14049" width="13.25" style="1365" bestFit="1" customWidth="1"/>
    <col min="14050" max="14050" width="17.875" style="1365" bestFit="1" customWidth="1"/>
    <col min="14051" max="14052" width="11.25" style="1365" customWidth="1"/>
    <col min="14053" max="14054" width="15" style="1365" customWidth="1"/>
    <col min="14055" max="14058" width="10.625" style="1365" customWidth="1"/>
    <col min="14059" max="14059" width="11.25" style="1365" customWidth="1"/>
    <col min="14060" max="14086" width="10.625" style="1365" customWidth="1"/>
    <col min="14087" max="14094" width="11.875" style="1365" customWidth="1"/>
    <col min="14095" max="14095" width="21.375" style="1365" customWidth="1"/>
    <col min="14096" max="14096" width="11.875" style="1365" customWidth="1"/>
    <col min="14097" max="14299" width="9" style="1365"/>
    <col min="14300" max="14300" width="13.25" style="1365" bestFit="1" customWidth="1"/>
    <col min="14301" max="14301" width="9.875" style="1365" customWidth="1"/>
    <col min="14302" max="14302" width="8.125" style="1365" customWidth="1"/>
    <col min="14303" max="14303" width="8.75" style="1365" customWidth="1"/>
    <col min="14304" max="14304" width="10.25" style="1365" bestFit="1" customWidth="1"/>
    <col min="14305" max="14305" width="13.25" style="1365" bestFit="1" customWidth="1"/>
    <col min="14306" max="14306" width="17.875" style="1365" bestFit="1" customWidth="1"/>
    <col min="14307" max="14308" width="11.25" style="1365" customWidth="1"/>
    <col min="14309" max="14310" width="15" style="1365" customWidth="1"/>
    <col min="14311" max="14314" width="10.625" style="1365" customWidth="1"/>
    <col min="14315" max="14315" width="11.25" style="1365" customWidth="1"/>
    <col min="14316" max="14342" width="10.625" style="1365" customWidth="1"/>
    <col min="14343" max="14350" width="11.875" style="1365" customWidth="1"/>
    <col min="14351" max="14351" width="21.375" style="1365" customWidth="1"/>
    <col min="14352" max="14352" width="11.875" style="1365" customWidth="1"/>
    <col min="14353" max="14555" width="9" style="1365"/>
    <col min="14556" max="14556" width="13.25" style="1365" bestFit="1" customWidth="1"/>
    <col min="14557" max="14557" width="9.875" style="1365" customWidth="1"/>
    <col min="14558" max="14558" width="8.125" style="1365" customWidth="1"/>
    <col min="14559" max="14559" width="8.75" style="1365" customWidth="1"/>
    <col min="14560" max="14560" width="10.25" style="1365" bestFit="1" customWidth="1"/>
    <col min="14561" max="14561" width="13.25" style="1365" bestFit="1" customWidth="1"/>
    <col min="14562" max="14562" width="17.875" style="1365" bestFit="1" customWidth="1"/>
    <col min="14563" max="14564" width="11.25" style="1365" customWidth="1"/>
    <col min="14565" max="14566" width="15" style="1365" customWidth="1"/>
    <col min="14567" max="14570" width="10.625" style="1365" customWidth="1"/>
    <col min="14571" max="14571" width="11.25" style="1365" customWidth="1"/>
    <col min="14572" max="14598" width="10.625" style="1365" customWidth="1"/>
    <col min="14599" max="14606" width="11.875" style="1365" customWidth="1"/>
    <col min="14607" max="14607" width="21.375" style="1365" customWidth="1"/>
    <col min="14608" max="14608" width="11.875" style="1365" customWidth="1"/>
    <col min="14609" max="14811" width="9" style="1365"/>
    <col min="14812" max="14812" width="13.25" style="1365" bestFit="1" customWidth="1"/>
    <col min="14813" max="14813" width="9.875" style="1365" customWidth="1"/>
    <col min="14814" max="14814" width="8.125" style="1365" customWidth="1"/>
    <col min="14815" max="14815" width="8.75" style="1365" customWidth="1"/>
    <col min="14816" max="14816" width="10.25" style="1365" bestFit="1" customWidth="1"/>
    <col min="14817" max="14817" width="13.25" style="1365" bestFit="1" customWidth="1"/>
    <col min="14818" max="14818" width="17.875" style="1365" bestFit="1" customWidth="1"/>
    <col min="14819" max="14820" width="11.25" style="1365" customWidth="1"/>
    <col min="14821" max="14822" width="15" style="1365" customWidth="1"/>
    <col min="14823" max="14826" width="10.625" style="1365" customWidth="1"/>
    <col min="14827" max="14827" width="11.25" style="1365" customWidth="1"/>
    <col min="14828" max="14854" width="10.625" style="1365" customWidth="1"/>
    <col min="14855" max="14862" width="11.875" style="1365" customWidth="1"/>
    <col min="14863" max="14863" width="21.375" style="1365" customWidth="1"/>
    <col min="14864" max="14864" width="11.875" style="1365" customWidth="1"/>
    <col min="14865" max="15067" width="9" style="1365"/>
    <col min="15068" max="15068" width="13.25" style="1365" bestFit="1" customWidth="1"/>
    <col min="15069" max="15069" width="9.875" style="1365" customWidth="1"/>
    <col min="15070" max="15070" width="8.125" style="1365" customWidth="1"/>
    <col min="15071" max="15071" width="8.75" style="1365" customWidth="1"/>
    <col min="15072" max="15072" width="10.25" style="1365" bestFit="1" customWidth="1"/>
    <col min="15073" max="15073" width="13.25" style="1365" bestFit="1" customWidth="1"/>
    <col min="15074" max="15074" width="17.875" style="1365" bestFit="1" customWidth="1"/>
    <col min="15075" max="15076" width="11.25" style="1365" customWidth="1"/>
    <col min="15077" max="15078" width="15" style="1365" customWidth="1"/>
    <col min="15079" max="15082" width="10.625" style="1365" customWidth="1"/>
    <col min="15083" max="15083" width="11.25" style="1365" customWidth="1"/>
    <col min="15084" max="15110" width="10.625" style="1365" customWidth="1"/>
    <col min="15111" max="15118" width="11.875" style="1365" customWidth="1"/>
    <col min="15119" max="15119" width="21.375" style="1365" customWidth="1"/>
    <col min="15120" max="15120" width="11.875" style="1365" customWidth="1"/>
    <col min="15121" max="15323" width="9" style="1365"/>
    <col min="15324" max="15324" width="13.25" style="1365" bestFit="1" customWidth="1"/>
    <col min="15325" max="15325" width="9.875" style="1365" customWidth="1"/>
    <col min="15326" max="15326" width="8.125" style="1365" customWidth="1"/>
    <col min="15327" max="15327" width="8.75" style="1365" customWidth="1"/>
    <col min="15328" max="15328" width="10.25" style="1365" bestFit="1" customWidth="1"/>
    <col min="15329" max="15329" width="13.25" style="1365" bestFit="1" customWidth="1"/>
    <col min="15330" max="15330" width="17.875" style="1365" bestFit="1" customWidth="1"/>
    <col min="15331" max="15332" width="11.25" style="1365" customWidth="1"/>
    <col min="15333" max="15334" width="15" style="1365" customWidth="1"/>
    <col min="15335" max="15338" width="10.625" style="1365" customWidth="1"/>
    <col min="15339" max="15339" width="11.25" style="1365" customWidth="1"/>
    <col min="15340" max="15366" width="10.625" style="1365" customWidth="1"/>
    <col min="15367" max="15374" width="11.875" style="1365" customWidth="1"/>
    <col min="15375" max="15375" width="21.375" style="1365" customWidth="1"/>
    <col min="15376" max="15376" width="11.875" style="1365" customWidth="1"/>
    <col min="15377" max="15579" width="9" style="1365"/>
    <col min="15580" max="15580" width="13.25" style="1365" bestFit="1" customWidth="1"/>
    <col min="15581" max="15581" width="9.875" style="1365" customWidth="1"/>
    <col min="15582" max="15582" width="8.125" style="1365" customWidth="1"/>
    <col min="15583" max="15583" width="8.75" style="1365" customWidth="1"/>
    <col min="15584" max="15584" width="10.25" style="1365" bestFit="1" customWidth="1"/>
    <col min="15585" max="15585" width="13.25" style="1365" bestFit="1" customWidth="1"/>
    <col min="15586" max="15586" width="17.875" style="1365" bestFit="1" customWidth="1"/>
    <col min="15587" max="15588" width="11.25" style="1365" customWidth="1"/>
    <col min="15589" max="15590" width="15" style="1365" customWidth="1"/>
    <col min="15591" max="15594" width="10.625" style="1365" customWidth="1"/>
    <col min="15595" max="15595" width="11.25" style="1365" customWidth="1"/>
    <col min="15596" max="15622" width="10.625" style="1365" customWidth="1"/>
    <col min="15623" max="15630" width="11.875" style="1365" customWidth="1"/>
    <col min="15631" max="15631" width="21.375" style="1365" customWidth="1"/>
    <col min="15632" max="15632" width="11.875" style="1365" customWidth="1"/>
    <col min="15633" max="15835" width="9" style="1365"/>
    <col min="15836" max="15836" width="13.25" style="1365" bestFit="1" customWidth="1"/>
    <col min="15837" max="15837" width="9.875" style="1365" customWidth="1"/>
    <col min="15838" max="15838" width="8.125" style="1365" customWidth="1"/>
    <col min="15839" max="15839" width="8.75" style="1365" customWidth="1"/>
    <col min="15840" max="15840" width="10.25" style="1365" bestFit="1" customWidth="1"/>
    <col min="15841" max="15841" width="13.25" style="1365" bestFit="1" customWidth="1"/>
    <col min="15842" max="15842" width="17.875" style="1365" bestFit="1" customWidth="1"/>
    <col min="15843" max="15844" width="11.25" style="1365" customWidth="1"/>
    <col min="15845" max="15846" width="15" style="1365" customWidth="1"/>
    <col min="15847" max="15850" width="10.625" style="1365" customWidth="1"/>
    <col min="15851" max="15851" width="11.25" style="1365" customWidth="1"/>
    <col min="15852" max="15878" width="10.625" style="1365" customWidth="1"/>
    <col min="15879" max="15886" width="11.875" style="1365" customWidth="1"/>
    <col min="15887" max="15887" width="21.375" style="1365" customWidth="1"/>
    <col min="15888" max="15888" width="11.875" style="1365" customWidth="1"/>
    <col min="15889" max="16091" width="9" style="1365"/>
    <col min="16092" max="16092" width="13.25" style="1365" bestFit="1" customWidth="1"/>
    <col min="16093" max="16093" width="9.875" style="1365" customWidth="1"/>
    <col min="16094" max="16094" width="8.125" style="1365" customWidth="1"/>
    <col min="16095" max="16095" width="8.75" style="1365" customWidth="1"/>
    <col min="16096" max="16096" width="10.25" style="1365" bestFit="1" customWidth="1"/>
    <col min="16097" max="16097" width="13.25" style="1365" bestFit="1" customWidth="1"/>
    <col min="16098" max="16098" width="17.875" style="1365" bestFit="1" customWidth="1"/>
    <col min="16099" max="16100" width="11.25" style="1365" customWidth="1"/>
    <col min="16101" max="16102" width="15" style="1365" customWidth="1"/>
    <col min="16103" max="16106" width="10.625" style="1365" customWidth="1"/>
    <col min="16107" max="16107" width="11.25" style="1365" customWidth="1"/>
    <col min="16108" max="16134" width="10.625" style="1365" customWidth="1"/>
    <col min="16135" max="16142" width="11.875" style="1365" customWidth="1"/>
    <col min="16143" max="16143" width="21.375" style="1365" customWidth="1"/>
    <col min="16144" max="16144" width="11.875" style="1365" customWidth="1"/>
    <col min="16145" max="16384" width="9" style="1365"/>
  </cols>
  <sheetData>
    <row r="1" spans="1:18">
      <c r="A1" s="1364" t="s">
        <v>1424</v>
      </c>
    </row>
    <row r="2" spans="1:18" ht="23.25" customHeight="1">
      <c r="A2" s="1368"/>
      <c r="B2" s="1368" t="s">
        <v>910</v>
      </c>
      <c r="C2" s="1398" t="s">
        <v>888</v>
      </c>
      <c r="D2" s="1369" t="s">
        <v>778</v>
      </c>
      <c r="E2" s="1436" t="s">
        <v>912</v>
      </c>
      <c r="F2" s="1408" t="s">
        <v>780</v>
      </c>
      <c r="G2" s="1391" t="s">
        <v>881</v>
      </c>
      <c r="H2" s="1369"/>
      <c r="I2" s="1369"/>
      <c r="J2" s="1423" t="s">
        <v>894</v>
      </c>
      <c r="K2" s="1420" t="s">
        <v>895</v>
      </c>
      <c r="L2" s="1403" t="s">
        <v>886</v>
      </c>
      <c r="M2" s="1372"/>
      <c r="N2" s="1372"/>
      <c r="O2" s="1421" t="s">
        <v>889</v>
      </c>
      <c r="P2" s="1422" t="s">
        <v>889</v>
      </c>
      <c r="Q2" s="1398" t="s">
        <v>779</v>
      </c>
    </row>
    <row r="3" spans="1:18" ht="25.5" customHeight="1">
      <c r="A3" s="1373"/>
      <c r="B3" s="1373"/>
      <c r="C3" s="1409" t="s">
        <v>709</v>
      </c>
      <c r="D3" s="1374" t="s">
        <v>439</v>
      </c>
      <c r="E3" s="1437" t="s">
        <v>891</v>
      </c>
      <c r="F3" s="2325"/>
      <c r="G3" s="2327"/>
      <c r="H3" s="1416" t="s">
        <v>882</v>
      </c>
      <c r="I3" s="1443" t="s">
        <v>883</v>
      </c>
      <c r="J3" s="1435" t="s">
        <v>884</v>
      </c>
      <c r="K3" s="1444" t="s">
        <v>885</v>
      </c>
      <c r="L3" s="2326"/>
      <c r="M3" s="1416" t="s">
        <v>1691</v>
      </c>
      <c r="N3" s="1442" t="s">
        <v>909</v>
      </c>
      <c r="O3" s="1434" t="s">
        <v>905</v>
      </c>
      <c r="P3" s="1442" t="s">
        <v>890</v>
      </c>
      <c r="Q3" s="1419"/>
    </row>
    <row r="4" spans="1:18" ht="15" customHeight="1">
      <c r="A4" s="2739" t="s">
        <v>810</v>
      </c>
      <c r="B4" s="2740" t="s">
        <v>506</v>
      </c>
      <c r="C4" s="1427">
        <f>D60</f>
        <v>2315200</v>
      </c>
      <c r="D4" s="1428">
        <v>2402484</v>
      </c>
      <c r="E4" s="1439">
        <f>D4-C4</f>
        <v>87284</v>
      </c>
      <c r="F4" s="1429">
        <v>2399358</v>
      </c>
      <c r="G4" s="1428">
        <f>'23_3市町世帯家族類型'!H10</f>
        <v>1371842</v>
      </c>
      <c r="H4" s="1430">
        <f>'23_3市町世帯家族類型'!I10</f>
        <v>510055</v>
      </c>
      <c r="I4" s="1429">
        <f>'23_3市町世帯家族類型'!J10</f>
        <v>639014</v>
      </c>
      <c r="J4" s="1432">
        <f>'23_3市町世帯家族類型'!K10</f>
        <v>30998</v>
      </c>
      <c r="K4" s="1427">
        <f>'23_3市町世帯家族類型'!L10</f>
        <v>191775</v>
      </c>
      <c r="L4" s="1428">
        <f>'23_3市町世帯家族類型'!Y10</f>
        <v>862511</v>
      </c>
      <c r="M4" s="1430">
        <f>'23_3市町世帯家族類型'!AC10</f>
        <v>313735</v>
      </c>
      <c r="N4" s="2743"/>
      <c r="O4" s="2744"/>
      <c r="P4" s="1427">
        <f>'23_3市町世帯家族類型'!AA10</f>
        <v>78607</v>
      </c>
      <c r="Q4" s="2781">
        <f>SUM(Q5+SUM(Q15:Q54))</f>
        <v>3126</v>
      </c>
      <c r="R4" s="2896" t="s">
        <v>1716</v>
      </c>
    </row>
    <row r="5" spans="1:18" ht="16.5" customHeight="1">
      <c r="A5" s="1425"/>
      <c r="B5" s="1426" t="s">
        <v>880</v>
      </c>
      <c r="C5" s="1427">
        <f t="shared" ref="C5:C54" si="0">D61</f>
        <v>705459</v>
      </c>
      <c r="D5" s="1428">
        <v>734920</v>
      </c>
      <c r="E5" s="1439">
        <f t="shared" ref="E5:E54" si="1">D5-C5</f>
        <v>29461</v>
      </c>
      <c r="F5" s="1429">
        <v>734091</v>
      </c>
      <c r="G5" s="1428">
        <f>'23_3市町世帯家族類型'!H11</f>
        <v>379662</v>
      </c>
      <c r="H5" s="1430">
        <f>'23_3市町世帯家族類型'!I11</f>
        <v>145640</v>
      </c>
      <c r="I5" s="1429">
        <f>'23_3市町世帯家族類型'!J11</f>
        <v>170380</v>
      </c>
      <c r="J5" s="1432">
        <f>'23_3市町世帯家族類型'!K11</f>
        <v>8206</v>
      </c>
      <c r="K5" s="1427">
        <f>'23_3市町世帯家族類型'!L11</f>
        <v>55436</v>
      </c>
      <c r="L5" s="1428">
        <f>'23_3市町世帯家族類型'!Y11</f>
        <v>318372</v>
      </c>
      <c r="M5" s="1430">
        <f>'23_3市町世帯家族類型'!AC11</f>
        <v>101752</v>
      </c>
      <c r="N5" s="2743"/>
      <c r="O5" s="2744"/>
      <c r="P5" s="1427">
        <f>'23_3市町世帯家族類型'!AA11</f>
        <v>11453</v>
      </c>
      <c r="Q5" s="2781">
        <f>SUM(Q6:Q14)</f>
        <v>829</v>
      </c>
    </row>
    <row r="6" spans="1:18" ht="15" customHeight="1">
      <c r="A6" s="1376" t="s">
        <v>811</v>
      </c>
      <c r="B6" s="1424" t="s">
        <v>896</v>
      </c>
      <c r="C6" s="1405">
        <f t="shared" si="0"/>
        <v>97265</v>
      </c>
      <c r="D6" s="1377">
        <v>102465</v>
      </c>
      <c r="E6" s="1440">
        <f t="shared" si="1"/>
        <v>5200</v>
      </c>
      <c r="F6" s="1406">
        <v>102396</v>
      </c>
      <c r="G6" s="1377">
        <f>'23_3市町世帯家族類型'!H12</f>
        <v>55210</v>
      </c>
      <c r="H6" s="1402">
        <f>'23_3市町世帯家族類型'!I12</f>
        <v>20206</v>
      </c>
      <c r="I6" s="1406">
        <f>'23_3市町世帯家族類型'!J12</f>
        <v>26424</v>
      </c>
      <c r="J6" s="1392">
        <f>'23_3市町世帯家族類型'!K12</f>
        <v>983</v>
      </c>
      <c r="K6" s="1405">
        <f>'23_3市町世帯家族類型'!L12</f>
        <v>7597</v>
      </c>
      <c r="L6" s="1377">
        <f>'23_3市町世帯家族類型'!Y12</f>
        <v>43572</v>
      </c>
      <c r="M6" s="1402">
        <f>'23_3市町世帯家族類型'!AC12</f>
        <v>12496</v>
      </c>
      <c r="N6" s="2745"/>
      <c r="O6" s="2746"/>
      <c r="P6" s="1405">
        <f>'23_3市町世帯家族類型'!AA12</f>
        <v>1142</v>
      </c>
      <c r="Q6" s="2782">
        <v>69</v>
      </c>
    </row>
    <row r="7" spans="1:18" ht="15" customHeight="1">
      <c r="A7" s="1376" t="s">
        <v>812</v>
      </c>
      <c r="B7" s="1424" t="s">
        <v>897</v>
      </c>
      <c r="C7" s="1405">
        <f t="shared" si="0"/>
        <v>67407</v>
      </c>
      <c r="D7" s="1377">
        <v>70009</v>
      </c>
      <c r="E7" s="1440">
        <f t="shared" si="1"/>
        <v>2602</v>
      </c>
      <c r="F7" s="1406">
        <v>69950</v>
      </c>
      <c r="G7" s="1377">
        <f>'23_3市町世帯家族類型'!H13</f>
        <v>32115</v>
      </c>
      <c r="H7" s="1402">
        <f>'23_3市町世帯家族類型'!I13</f>
        <v>11450</v>
      </c>
      <c r="I7" s="1406">
        <f>'23_3市町世帯家族類型'!J13</f>
        <v>15067</v>
      </c>
      <c r="J7" s="1392">
        <f>'23_3市町世帯家族類型'!K13</f>
        <v>648</v>
      </c>
      <c r="K7" s="1405">
        <f>'23_3市町世帯家族類型'!L13</f>
        <v>4950</v>
      </c>
      <c r="L7" s="1377">
        <f>'23_3市町世帯家族類型'!Y13</f>
        <v>35014</v>
      </c>
      <c r="M7" s="1402">
        <f>'23_3市町世帯家族類型'!AC13</f>
        <v>9086</v>
      </c>
      <c r="N7" s="2745"/>
      <c r="O7" s="2746"/>
      <c r="P7" s="1405">
        <f>'23_3市町世帯家族類型'!AA13</f>
        <v>795</v>
      </c>
      <c r="Q7" s="2782">
        <v>59</v>
      </c>
    </row>
    <row r="8" spans="1:18" ht="15" customHeight="1">
      <c r="A8" s="1376" t="s">
        <v>813</v>
      </c>
      <c r="B8" s="1424" t="s">
        <v>898</v>
      </c>
      <c r="C8" s="1405">
        <f t="shared" si="0"/>
        <v>57875</v>
      </c>
      <c r="D8" s="1377">
        <v>61186</v>
      </c>
      <c r="E8" s="1440">
        <f t="shared" si="1"/>
        <v>3311</v>
      </c>
      <c r="F8" s="1406">
        <v>61091</v>
      </c>
      <c r="G8" s="1377">
        <f>'23_3市町世帯家族類型'!H14</f>
        <v>23329</v>
      </c>
      <c r="H8" s="1402">
        <f>'23_3市町世帯家族類型'!I14</f>
        <v>8948</v>
      </c>
      <c r="I8" s="1406">
        <f>'23_3市町世帯家族類型'!J14</f>
        <v>9227</v>
      </c>
      <c r="J8" s="1392">
        <f>'23_3市町世帯家族類型'!K14</f>
        <v>712</v>
      </c>
      <c r="K8" s="1405">
        <f>'23_3市町世帯家族類型'!L14</f>
        <v>4442</v>
      </c>
      <c r="L8" s="1377">
        <f>'23_3市町世帯家族類型'!Y14</f>
        <v>34558</v>
      </c>
      <c r="M8" s="1402">
        <f>'23_3市町世帯家族類型'!AC14</f>
        <v>9915</v>
      </c>
      <c r="N8" s="2745"/>
      <c r="O8" s="2746"/>
      <c r="P8" s="1405">
        <f>'23_3市町世帯家族類型'!AA14</f>
        <v>686</v>
      </c>
      <c r="Q8" s="2782">
        <v>95</v>
      </c>
    </row>
    <row r="9" spans="1:18" ht="15" customHeight="1">
      <c r="A9" s="1376" t="s">
        <v>814</v>
      </c>
      <c r="B9" s="1424" t="s">
        <v>899</v>
      </c>
      <c r="C9" s="1405">
        <f t="shared" si="0"/>
        <v>48780</v>
      </c>
      <c r="D9" s="1377">
        <v>49601</v>
      </c>
      <c r="E9" s="1440">
        <f t="shared" si="1"/>
        <v>821</v>
      </c>
      <c r="F9" s="1406">
        <v>49539</v>
      </c>
      <c r="G9" s="1377">
        <f>'23_3市町世帯家族類型'!H15</f>
        <v>21651</v>
      </c>
      <c r="H9" s="1402">
        <f>'23_3市町世帯家族類型'!I15</f>
        <v>8290</v>
      </c>
      <c r="I9" s="1406">
        <f>'23_3市町世帯家族類型'!J15</f>
        <v>8251</v>
      </c>
      <c r="J9" s="1392">
        <f>'23_3市町世帯家族類型'!K15</f>
        <v>691</v>
      </c>
      <c r="K9" s="1405">
        <f>'23_3市町世帯家族類型'!L15</f>
        <v>4419</v>
      </c>
      <c r="L9" s="1377">
        <f>'23_3市町世帯家族類型'!Y15</f>
        <v>24689</v>
      </c>
      <c r="M9" s="1402">
        <f>'23_3市町世帯家族類型'!AC15</f>
        <v>9906</v>
      </c>
      <c r="N9" s="2745"/>
      <c r="O9" s="2746"/>
      <c r="P9" s="1405">
        <f>'23_3市町世帯家族類型'!AA15</f>
        <v>684</v>
      </c>
      <c r="Q9" s="2782">
        <v>62</v>
      </c>
    </row>
    <row r="10" spans="1:18" ht="15" customHeight="1">
      <c r="A10" s="1376" t="s">
        <v>815</v>
      </c>
      <c r="B10" s="1424" t="s">
        <v>900</v>
      </c>
      <c r="C10" s="1405">
        <f t="shared" si="0"/>
        <v>73278</v>
      </c>
      <c r="D10" s="1377">
        <v>74352</v>
      </c>
      <c r="E10" s="1440">
        <f t="shared" si="1"/>
        <v>1074</v>
      </c>
      <c r="F10" s="1406">
        <v>74269</v>
      </c>
      <c r="G10" s="1377">
        <f>'23_3市町世帯家族類型'!H16</f>
        <v>42446</v>
      </c>
      <c r="H10" s="1402">
        <f>'23_3市町世帯家族類型'!I16</f>
        <v>17018</v>
      </c>
      <c r="I10" s="1406">
        <f>'23_3市町世帯家族類型'!J16</f>
        <v>18007</v>
      </c>
      <c r="J10" s="1392">
        <f>'23_3市町世帯家族類型'!K16</f>
        <v>977</v>
      </c>
      <c r="K10" s="1405">
        <f>'23_3市町世帯家族類型'!L16</f>
        <v>6444</v>
      </c>
      <c r="L10" s="1377">
        <f>'23_3市町世帯家族類型'!Y16</f>
        <v>28193</v>
      </c>
      <c r="M10" s="1402">
        <f>'23_3市町世帯家族類型'!AC16</f>
        <v>11904</v>
      </c>
      <c r="N10" s="2745"/>
      <c r="O10" s="2746"/>
      <c r="P10" s="1405">
        <f>'23_3市町世帯家族類型'!AA16</f>
        <v>1118</v>
      </c>
      <c r="Q10" s="2782">
        <v>83</v>
      </c>
    </row>
    <row r="11" spans="1:18" ht="15" customHeight="1">
      <c r="A11" s="1376" t="s">
        <v>816</v>
      </c>
      <c r="B11" s="1424" t="s">
        <v>901</v>
      </c>
      <c r="C11" s="1405">
        <f t="shared" si="0"/>
        <v>95473</v>
      </c>
      <c r="D11" s="1377">
        <v>97680</v>
      </c>
      <c r="E11" s="1440">
        <f t="shared" si="1"/>
        <v>2207</v>
      </c>
      <c r="F11" s="1406">
        <v>97579</v>
      </c>
      <c r="G11" s="1377">
        <f>'23_3市町世帯家族類型'!H17</f>
        <v>57160</v>
      </c>
      <c r="H11" s="1402">
        <f>'23_3市町世帯家族類型'!I17</f>
        <v>21629</v>
      </c>
      <c r="I11" s="1406">
        <f>'23_3市町世帯家族類型'!J17</f>
        <v>26003</v>
      </c>
      <c r="J11" s="1392">
        <f>'23_3市町世帯家族類型'!K17</f>
        <v>1188</v>
      </c>
      <c r="K11" s="1405">
        <f>'23_3市町世帯家族類型'!L17</f>
        <v>8340</v>
      </c>
      <c r="L11" s="1377">
        <f>'23_3市町世帯家族類型'!Y17</f>
        <v>35803</v>
      </c>
      <c r="M11" s="1402">
        <f>'23_3市町世帯家族類型'!AC17</f>
        <v>15323</v>
      </c>
      <c r="N11" s="2745"/>
      <c r="O11" s="2746"/>
      <c r="P11" s="1405">
        <f>'23_3市町世帯家族類型'!AA17</f>
        <v>1404</v>
      </c>
      <c r="Q11" s="2782">
        <v>101</v>
      </c>
    </row>
    <row r="12" spans="1:18" ht="15" customHeight="1">
      <c r="A12" s="1376" t="s">
        <v>817</v>
      </c>
      <c r="B12" s="1424" t="s">
        <v>902</v>
      </c>
      <c r="C12" s="1405">
        <f t="shared" si="0"/>
        <v>87126</v>
      </c>
      <c r="D12" s="1377">
        <v>88489</v>
      </c>
      <c r="E12" s="1440">
        <f t="shared" si="1"/>
        <v>1363</v>
      </c>
      <c r="F12" s="1406">
        <v>88319</v>
      </c>
      <c r="G12" s="1377">
        <f>'23_3市町世帯家族類型'!H18</f>
        <v>56217</v>
      </c>
      <c r="H12" s="1402">
        <f>'23_3市町世帯家族類型'!I18</f>
        <v>22327</v>
      </c>
      <c r="I12" s="1406">
        <f>'23_3市町世帯家族類型'!J18</f>
        <v>25572</v>
      </c>
      <c r="J12" s="1392">
        <f>'23_3市町世帯家族類型'!K18</f>
        <v>1200</v>
      </c>
      <c r="K12" s="1405">
        <f>'23_3市町世帯家族類型'!L18</f>
        <v>7118</v>
      </c>
      <c r="L12" s="1377">
        <f>'23_3市町世帯家族類型'!Y18</f>
        <v>26643</v>
      </c>
      <c r="M12" s="1402">
        <f>'23_3市町世帯家族類型'!AC18</f>
        <v>12152</v>
      </c>
      <c r="N12" s="2745"/>
      <c r="O12" s="2746"/>
      <c r="P12" s="1405">
        <f>'23_3市町世帯家族類型'!AA18</f>
        <v>2340</v>
      </c>
      <c r="Q12" s="2782">
        <v>170</v>
      </c>
    </row>
    <row r="13" spans="1:18" ht="15" customHeight="1">
      <c r="A13" s="1376" t="s">
        <v>818</v>
      </c>
      <c r="B13" s="1424" t="s">
        <v>903</v>
      </c>
      <c r="C13" s="1405">
        <f t="shared" si="0"/>
        <v>81022</v>
      </c>
      <c r="D13" s="1377">
        <v>90870</v>
      </c>
      <c r="E13" s="1440">
        <f t="shared" si="1"/>
        <v>9848</v>
      </c>
      <c r="F13" s="1406">
        <v>90807</v>
      </c>
      <c r="G13" s="1377">
        <f>'23_3市町世帯家族類型'!H19</f>
        <v>28868</v>
      </c>
      <c r="H13" s="1402">
        <f>'23_3市町世帯家族類型'!I19</f>
        <v>11952</v>
      </c>
      <c r="I13" s="1406">
        <f>'23_3市町世帯家族類型'!J19</f>
        <v>11527</v>
      </c>
      <c r="J13" s="1392">
        <f>'23_3市町世帯家族類型'!K19</f>
        <v>616</v>
      </c>
      <c r="K13" s="1405">
        <f>'23_3市町世帯家族類型'!L19</f>
        <v>4773</v>
      </c>
      <c r="L13" s="1377">
        <f>'23_3市町世帯家族類型'!Y19</f>
        <v>58449</v>
      </c>
      <c r="M13" s="1402">
        <f>'23_3市町世帯家族類型'!AC19</f>
        <v>10671</v>
      </c>
      <c r="N13" s="2745"/>
      <c r="O13" s="2746"/>
      <c r="P13" s="1405">
        <f>'23_3市町世帯家族類型'!AA19</f>
        <v>641</v>
      </c>
      <c r="Q13" s="2782">
        <v>63</v>
      </c>
    </row>
    <row r="14" spans="1:18" ht="15" customHeight="1">
      <c r="A14" s="2741" t="s">
        <v>819</v>
      </c>
      <c r="B14" s="2742" t="s">
        <v>904</v>
      </c>
      <c r="C14" s="1407">
        <f t="shared" si="0"/>
        <v>97233</v>
      </c>
      <c r="D14" s="1380">
        <v>100268</v>
      </c>
      <c r="E14" s="1441">
        <f t="shared" si="1"/>
        <v>3035</v>
      </c>
      <c r="F14" s="1411">
        <v>100141</v>
      </c>
      <c r="G14" s="1380">
        <f>'23_3市町世帯家族類型'!H20</f>
        <v>62666</v>
      </c>
      <c r="H14" s="1418">
        <f>'23_3市町世帯家族類型'!I20</f>
        <v>23820</v>
      </c>
      <c r="I14" s="1411">
        <f>'23_3市町世帯家族類型'!J20</f>
        <v>30302</v>
      </c>
      <c r="J14" s="1396">
        <f>'23_3市町世帯家族類型'!K20</f>
        <v>1191</v>
      </c>
      <c r="K14" s="1407">
        <f>'23_3市町世帯家族類型'!L20</f>
        <v>7353</v>
      </c>
      <c r="L14" s="1380">
        <f>'23_3市町世帯家族類型'!Y20</f>
        <v>31451</v>
      </c>
      <c r="M14" s="1418">
        <f>'23_3市町世帯家族類型'!AC20</f>
        <v>10299</v>
      </c>
      <c r="N14" s="2747"/>
      <c r="O14" s="2748"/>
      <c r="P14" s="1407">
        <f>'23_3市町世帯家族類型'!AA20</f>
        <v>2643</v>
      </c>
      <c r="Q14" s="2783">
        <v>127</v>
      </c>
    </row>
    <row r="15" spans="1:18" ht="15" customHeight="1">
      <c r="A15" s="1413" t="s">
        <v>820</v>
      </c>
      <c r="B15" s="1365" t="s">
        <v>95</v>
      </c>
      <c r="C15" s="1405">
        <f t="shared" si="0"/>
        <v>212801</v>
      </c>
      <c r="D15" s="1377">
        <v>224106</v>
      </c>
      <c r="E15" s="1440">
        <f t="shared" si="1"/>
        <v>11305</v>
      </c>
      <c r="F15" s="1406">
        <v>223793</v>
      </c>
      <c r="G15" s="1377">
        <f>'23_3市町世帯家族類型'!H21</f>
        <v>130598</v>
      </c>
      <c r="H15" s="1402">
        <f>'23_3市町世帯家族類型'!I21</f>
        <v>45476</v>
      </c>
      <c r="I15" s="1406">
        <f>'23_3市町世帯家族類型'!J21</f>
        <v>62985</v>
      </c>
      <c r="J15" s="1392">
        <f>'23_3市町世帯家族類型'!K21</f>
        <v>3009</v>
      </c>
      <c r="K15" s="1405">
        <f>'23_3市町世帯家族類型'!L21</f>
        <v>19128</v>
      </c>
      <c r="L15" s="1377">
        <f>'23_3市町世帯家族類型'!Y21</f>
        <v>75447</v>
      </c>
      <c r="M15" s="1402">
        <f>'23_3市町世帯家族類型'!AC21</f>
        <v>27660</v>
      </c>
      <c r="N15" s="2745"/>
      <c r="O15" s="2746"/>
      <c r="P15" s="1405">
        <f>'23_3市町世帯家族類型'!AA21</f>
        <v>10053</v>
      </c>
      <c r="Q15" s="2782">
        <v>313</v>
      </c>
    </row>
    <row r="16" spans="1:18" ht="15" customHeight="1">
      <c r="A16" s="1413" t="s">
        <v>821</v>
      </c>
      <c r="B16" s="1365" t="s">
        <v>96</v>
      </c>
      <c r="C16" s="1405">
        <f t="shared" si="0"/>
        <v>210433</v>
      </c>
      <c r="D16" s="1377">
        <v>221404</v>
      </c>
      <c r="E16" s="1440">
        <f t="shared" si="1"/>
        <v>10971</v>
      </c>
      <c r="F16" s="1406">
        <v>221148</v>
      </c>
      <c r="G16" s="1377">
        <f>'23_3市町世帯家族類型'!H22</f>
        <v>109359</v>
      </c>
      <c r="H16" s="1402">
        <f>'23_3市町世帯家族類型'!I22</f>
        <v>39980</v>
      </c>
      <c r="I16" s="1406">
        <f>'23_3市町世帯家族類型'!J22</f>
        <v>48748</v>
      </c>
      <c r="J16" s="1392">
        <f>'23_3市町世帯家族類型'!K22</f>
        <v>3221</v>
      </c>
      <c r="K16" s="1405">
        <f>'23_3市町世帯家族類型'!L22</f>
        <v>17410</v>
      </c>
      <c r="L16" s="1377">
        <f>'23_3市町世帯家族類型'!Y22</f>
        <v>95671</v>
      </c>
      <c r="M16" s="1402">
        <f>'23_3市町世帯家族類型'!AC22</f>
        <v>28198</v>
      </c>
      <c r="N16" s="2745"/>
      <c r="O16" s="2746"/>
      <c r="P16" s="1405">
        <f>'23_3市町世帯家族類型'!AA22</f>
        <v>4325</v>
      </c>
      <c r="Q16" s="2782">
        <v>256</v>
      </c>
    </row>
    <row r="17" spans="1:17" ht="15" customHeight="1">
      <c r="A17" s="1413" t="s">
        <v>822</v>
      </c>
      <c r="B17" s="1365" t="s">
        <v>97</v>
      </c>
      <c r="C17" s="1405">
        <f t="shared" si="0"/>
        <v>121890</v>
      </c>
      <c r="D17" s="1377">
        <v>133647</v>
      </c>
      <c r="E17" s="1440">
        <f t="shared" si="1"/>
        <v>11757</v>
      </c>
      <c r="F17" s="1406">
        <v>133488</v>
      </c>
      <c r="G17" s="1377">
        <f>'23_3市町世帯家族類型'!H23</f>
        <v>81010</v>
      </c>
      <c r="H17" s="1402">
        <f>'23_3市町世帯家族類型'!I23</f>
        <v>28616</v>
      </c>
      <c r="I17" s="1406">
        <f>'23_3市町世帯家族類型'!J23</f>
        <v>39802</v>
      </c>
      <c r="J17" s="1392">
        <f>'23_3市町世帯家族類型'!K23</f>
        <v>1784</v>
      </c>
      <c r="K17" s="1405">
        <f>'23_3市町世帯家族類型'!L23</f>
        <v>10808</v>
      </c>
      <c r="L17" s="1377">
        <f>'23_3市町世帯家族類型'!Y23</f>
        <v>47314</v>
      </c>
      <c r="M17" s="1402">
        <f>'23_3市町世帯家族類型'!AC23</f>
        <v>18784</v>
      </c>
      <c r="N17" s="2745"/>
      <c r="O17" s="2746"/>
      <c r="P17" s="1405">
        <f>'23_3市町世帯家族類型'!AA23</f>
        <v>2419</v>
      </c>
      <c r="Q17" s="2782">
        <v>159</v>
      </c>
    </row>
    <row r="18" spans="1:17" ht="15" customHeight="1">
      <c r="A18" s="1413" t="s">
        <v>823</v>
      </c>
      <c r="B18" s="1365" t="s">
        <v>87</v>
      </c>
      <c r="C18" s="1405">
        <f t="shared" si="0"/>
        <v>210965</v>
      </c>
      <c r="D18" s="1377">
        <v>215651</v>
      </c>
      <c r="E18" s="1440">
        <f t="shared" si="1"/>
        <v>4686</v>
      </c>
      <c r="F18" s="1406">
        <v>215454</v>
      </c>
      <c r="G18" s="1377">
        <f>'23_3市町世帯家族類型'!H24</f>
        <v>128206</v>
      </c>
      <c r="H18" s="1402">
        <f>'23_3市町世帯家族類型'!I24</f>
        <v>44487</v>
      </c>
      <c r="I18" s="1406">
        <f>'23_3市町世帯家族類型'!J24</f>
        <v>63919</v>
      </c>
      <c r="J18" s="1392">
        <f>'23_3市町世帯家族類型'!K24</f>
        <v>2339</v>
      </c>
      <c r="K18" s="1405">
        <f>'23_3市町世帯家族類型'!L24</f>
        <v>17461</v>
      </c>
      <c r="L18" s="1377">
        <f>'23_3市町世帯家族類型'!Y24</f>
        <v>78102</v>
      </c>
      <c r="M18" s="1402">
        <f>'23_3市町世帯家族類型'!AC24</f>
        <v>25821</v>
      </c>
      <c r="N18" s="2745"/>
      <c r="O18" s="2746"/>
      <c r="P18" s="1405">
        <f>'23_3市町世帯家族類型'!AA24</f>
        <v>3930</v>
      </c>
      <c r="Q18" s="2782">
        <v>197</v>
      </c>
    </row>
    <row r="19" spans="1:17" ht="15" customHeight="1">
      <c r="A19" s="1413" t="s">
        <v>824</v>
      </c>
      <c r="B19" s="1365" t="s">
        <v>98</v>
      </c>
      <c r="C19" s="1405">
        <f t="shared" si="0"/>
        <v>18081</v>
      </c>
      <c r="D19" s="1377">
        <v>17792</v>
      </c>
      <c r="E19" s="1440">
        <f t="shared" si="1"/>
        <v>-289</v>
      </c>
      <c r="F19" s="1406">
        <v>17736</v>
      </c>
      <c r="G19" s="1377">
        <f>'23_3市町世帯家族類型'!H25</f>
        <v>9871</v>
      </c>
      <c r="H19" s="1402">
        <f>'23_3市町世帯家族類型'!I25</f>
        <v>4295</v>
      </c>
      <c r="I19" s="1406">
        <f>'23_3市町世帯家族類型'!J25</f>
        <v>3971</v>
      </c>
      <c r="J19" s="1392">
        <f>'23_3市町世帯家族類型'!K25</f>
        <v>271</v>
      </c>
      <c r="K19" s="1405">
        <f>'23_3市町世帯家族類型'!L25</f>
        <v>1334</v>
      </c>
      <c r="L19" s="1377">
        <f>'23_3市町世帯家族類型'!Y25</f>
        <v>6049</v>
      </c>
      <c r="M19" s="1402">
        <f>'23_3市町世帯家族類型'!AC25</f>
        <v>3110</v>
      </c>
      <c r="N19" s="2745"/>
      <c r="O19" s="2746"/>
      <c r="P19" s="1405">
        <f>'23_3市町世帯家族類型'!AA25</f>
        <v>973</v>
      </c>
      <c r="Q19" s="2782">
        <v>56</v>
      </c>
    </row>
    <row r="20" spans="1:17" ht="15" customHeight="1">
      <c r="A20" s="1413" t="s">
        <v>825</v>
      </c>
      <c r="B20" s="1365" t="s">
        <v>88</v>
      </c>
      <c r="C20" s="1405">
        <f t="shared" si="0"/>
        <v>41881</v>
      </c>
      <c r="D20" s="1377">
        <v>42522</v>
      </c>
      <c r="E20" s="1440">
        <f t="shared" si="1"/>
        <v>641</v>
      </c>
      <c r="F20" s="1406">
        <v>42475</v>
      </c>
      <c r="G20" s="1377">
        <f>'23_3市町世帯家族類型'!H26</f>
        <v>26204</v>
      </c>
      <c r="H20" s="1402">
        <f>'23_3市町世帯家族類型'!I26</f>
        <v>10329</v>
      </c>
      <c r="I20" s="1406">
        <f>'23_3市町世帯家族類型'!J26</f>
        <v>11807</v>
      </c>
      <c r="J20" s="1392">
        <f>'23_3市町世帯家族類型'!K26</f>
        <v>474</v>
      </c>
      <c r="K20" s="1405">
        <f>'23_3市町世帯家族類型'!L26</f>
        <v>3594</v>
      </c>
      <c r="L20" s="1377">
        <f>'23_3市町世帯家族類型'!Y26</f>
        <v>14703</v>
      </c>
      <c r="M20" s="1402">
        <f>'23_3市町世帯家族類型'!AC26</f>
        <v>6601</v>
      </c>
      <c r="N20" s="2745"/>
      <c r="O20" s="2746"/>
      <c r="P20" s="1405">
        <f>'23_3市町世帯家族類型'!AA26</f>
        <v>723</v>
      </c>
      <c r="Q20" s="2782">
        <v>47</v>
      </c>
    </row>
    <row r="21" spans="1:17" ht="15" customHeight="1">
      <c r="A21" s="1413" t="s">
        <v>826</v>
      </c>
      <c r="B21" s="1365" t="s">
        <v>99</v>
      </c>
      <c r="C21" s="1405">
        <f t="shared" si="0"/>
        <v>78903</v>
      </c>
      <c r="D21" s="1377">
        <v>82481</v>
      </c>
      <c r="E21" s="1440">
        <f t="shared" si="1"/>
        <v>3578</v>
      </c>
      <c r="F21" s="1406">
        <v>82384</v>
      </c>
      <c r="G21" s="1377">
        <f>'23_3市町世帯家族類型'!H27</f>
        <v>53508</v>
      </c>
      <c r="H21" s="1402">
        <f>'23_3市町世帯家族類型'!I27</f>
        <v>17973</v>
      </c>
      <c r="I21" s="1406">
        <f>'23_3市町世帯家族類型'!J27</f>
        <v>26937</v>
      </c>
      <c r="J21" s="1392">
        <f>'23_3市町世帯家族類型'!K27</f>
        <v>1197</v>
      </c>
      <c r="K21" s="1405">
        <f>'23_3市町世帯家族類型'!L27</f>
        <v>7401</v>
      </c>
      <c r="L21" s="1377">
        <f>'23_3市町世帯家族類型'!Y27</f>
        <v>24916</v>
      </c>
      <c r="M21" s="1402">
        <f>'23_3市町世帯家族類型'!AC27</f>
        <v>10572</v>
      </c>
      <c r="N21" s="2745"/>
      <c r="O21" s="2746"/>
      <c r="P21" s="1405">
        <f>'23_3市町世帯家族類型'!AA27</f>
        <v>1852</v>
      </c>
      <c r="Q21" s="2782">
        <v>97</v>
      </c>
    </row>
    <row r="22" spans="1:17" ht="15" customHeight="1">
      <c r="A22" s="1413" t="s">
        <v>827</v>
      </c>
      <c r="B22" s="1365" t="s">
        <v>100</v>
      </c>
      <c r="C22" s="1405">
        <f t="shared" si="0"/>
        <v>12153</v>
      </c>
      <c r="D22" s="1377">
        <v>11806</v>
      </c>
      <c r="E22" s="1440">
        <f t="shared" si="1"/>
        <v>-347</v>
      </c>
      <c r="F22" s="1406">
        <v>11779</v>
      </c>
      <c r="G22" s="1377">
        <f>'23_3市町世帯家族類型'!H28</f>
        <v>7133</v>
      </c>
      <c r="H22" s="1402">
        <f>'23_3市町世帯家族類型'!I28</f>
        <v>2850</v>
      </c>
      <c r="I22" s="1406">
        <f>'23_3市町世帯家族類型'!J28</f>
        <v>3116</v>
      </c>
      <c r="J22" s="1392">
        <f>'23_3市町世帯家族類型'!K28</f>
        <v>172</v>
      </c>
      <c r="K22" s="1405">
        <f>'23_3市町世帯家族類型'!L28</f>
        <v>995</v>
      </c>
      <c r="L22" s="1377">
        <f>'23_3市町世帯家族類型'!Y28</f>
        <v>3678</v>
      </c>
      <c r="M22" s="1402">
        <f>'23_3市町世帯家族類型'!AC28</f>
        <v>1983</v>
      </c>
      <c r="N22" s="2745"/>
      <c r="O22" s="2746"/>
      <c r="P22" s="1405">
        <f>'23_3市町世帯家族類型'!AA28</f>
        <v>543</v>
      </c>
      <c r="Q22" s="2782">
        <v>27</v>
      </c>
    </row>
    <row r="23" spans="1:17" ht="15" customHeight="1">
      <c r="A23" s="1413" t="s">
        <v>828</v>
      </c>
      <c r="B23" s="1365" t="s">
        <v>101</v>
      </c>
      <c r="C23" s="1405">
        <f t="shared" si="0"/>
        <v>30189</v>
      </c>
      <c r="D23" s="1377">
        <v>30180</v>
      </c>
      <c r="E23" s="1440">
        <f t="shared" si="1"/>
        <v>-9</v>
      </c>
      <c r="F23" s="1406">
        <v>30115</v>
      </c>
      <c r="G23" s="1377">
        <f>'23_3市町世帯家族類型'!H29</f>
        <v>16663</v>
      </c>
      <c r="H23" s="1402">
        <f>'23_3市町世帯家族類型'!I29</f>
        <v>6618</v>
      </c>
      <c r="I23" s="1406">
        <f>'23_3市町世帯家族類型'!J29</f>
        <v>7205</v>
      </c>
      <c r="J23" s="1392">
        <f>'23_3市町世帯家族類型'!K29</f>
        <v>404</v>
      </c>
      <c r="K23" s="1405">
        <f>'23_3市町世帯家族類型'!L29</f>
        <v>2436</v>
      </c>
      <c r="L23" s="1377">
        <f>'23_3市町世帯家族類型'!Y29</f>
        <v>8519</v>
      </c>
      <c r="M23" s="1402">
        <f>'23_3市町世帯家族類型'!AC29</f>
        <v>3774</v>
      </c>
      <c r="N23" s="2745"/>
      <c r="O23" s="2746"/>
      <c r="P23" s="1405">
        <f>'23_3市町世帯家族類型'!AA29</f>
        <v>3026</v>
      </c>
      <c r="Q23" s="2782">
        <v>65</v>
      </c>
    </row>
    <row r="24" spans="1:17" ht="15" customHeight="1">
      <c r="A24" s="1413" t="s">
        <v>829</v>
      </c>
      <c r="B24" s="1365" t="s">
        <v>26</v>
      </c>
      <c r="C24" s="1405">
        <f t="shared" si="0"/>
        <v>103495</v>
      </c>
      <c r="D24" s="1377">
        <v>107195</v>
      </c>
      <c r="E24" s="1440">
        <f t="shared" si="1"/>
        <v>3700</v>
      </c>
      <c r="F24" s="1406">
        <v>107075</v>
      </c>
      <c r="G24" s="1377">
        <f>'23_3市町世帯家族類型'!H30</f>
        <v>69289</v>
      </c>
      <c r="H24" s="1402">
        <f>'23_3市町世帯家族類型'!I30</f>
        <v>24932</v>
      </c>
      <c r="I24" s="1406">
        <f>'23_3市町世帯家族類型'!J30</f>
        <v>33956</v>
      </c>
      <c r="J24" s="1392">
        <f>'23_3市町世帯家族類型'!K30</f>
        <v>1624</v>
      </c>
      <c r="K24" s="1405">
        <f>'23_3市町世帯家族類型'!L30</f>
        <v>8777</v>
      </c>
      <c r="L24" s="1377">
        <f>'23_3市町世帯家族類型'!Y30</f>
        <v>30985</v>
      </c>
      <c r="M24" s="1402">
        <f>'23_3市町世帯家族類型'!AC30</f>
        <v>12107</v>
      </c>
      <c r="N24" s="2745"/>
      <c r="O24" s="2746"/>
      <c r="P24" s="1405">
        <f>'23_3市町世帯家族類型'!AA30</f>
        <v>3766</v>
      </c>
      <c r="Q24" s="2782">
        <v>120</v>
      </c>
    </row>
    <row r="25" spans="1:17" ht="15" customHeight="1">
      <c r="A25" s="1413" t="s">
        <v>830</v>
      </c>
      <c r="B25" s="1365" t="s">
        <v>102</v>
      </c>
      <c r="C25" s="1405">
        <f t="shared" si="0"/>
        <v>18729</v>
      </c>
      <c r="D25" s="1377">
        <v>18911</v>
      </c>
      <c r="E25" s="1440">
        <f t="shared" si="1"/>
        <v>182</v>
      </c>
      <c r="F25" s="1406">
        <v>18876</v>
      </c>
      <c r="G25" s="1377">
        <f>'23_3市町世帯家族類型'!H31</f>
        <v>11406</v>
      </c>
      <c r="H25" s="1402">
        <f>'23_3市町世帯家族類型'!I31</f>
        <v>4580</v>
      </c>
      <c r="I25" s="1406">
        <f>'23_3市町世帯家族類型'!J31</f>
        <v>5080</v>
      </c>
      <c r="J25" s="1392">
        <f>'23_3市町世帯家族類型'!K31</f>
        <v>288</v>
      </c>
      <c r="K25" s="1405">
        <f>'23_3市町世帯家族類型'!L31</f>
        <v>1458</v>
      </c>
      <c r="L25" s="1377">
        <f>'23_3市町世帯家族類型'!Y31</f>
        <v>5676</v>
      </c>
      <c r="M25" s="1402">
        <f>'23_3市町世帯家族類型'!AC31</f>
        <v>2568</v>
      </c>
      <c r="N25" s="2745"/>
      <c r="O25" s="2746"/>
      <c r="P25" s="1405">
        <f>'23_3市町世帯家族類型'!AA31</f>
        <v>1029</v>
      </c>
      <c r="Q25" s="2782">
        <v>35</v>
      </c>
    </row>
    <row r="26" spans="1:17" ht="15" customHeight="1">
      <c r="A26" s="1413" t="s">
        <v>831</v>
      </c>
      <c r="B26" s="1365" t="s">
        <v>103</v>
      </c>
      <c r="C26" s="1405">
        <f t="shared" si="0"/>
        <v>15049</v>
      </c>
      <c r="D26" s="1377">
        <v>15167</v>
      </c>
      <c r="E26" s="1440">
        <f t="shared" si="1"/>
        <v>118</v>
      </c>
      <c r="F26" s="1406">
        <v>15146</v>
      </c>
      <c r="G26" s="1377">
        <f>'23_3市町世帯家族類型'!H32</f>
        <v>8504</v>
      </c>
      <c r="H26" s="1402">
        <f>'23_3市町世帯家族類型'!I32</f>
        <v>3291</v>
      </c>
      <c r="I26" s="1406">
        <f>'23_3市町世帯家族類型'!J32</f>
        <v>3732</v>
      </c>
      <c r="J26" s="1392">
        <f>'23_3市町世帯家族類型'!K32</f>
        <v>218</v>
      </c>
      <c r="K26" s="1405">
        <f>'23_3市町世帯家族類型'!L32</f>
        <v>1263</v>
      </c>
      <c r="L26" s="1377">
        <f>'23_3市町世帯家族類型'!Y32</f>
        <v>4393</v>
      </c>
      <c r="M26" s="1402">
        <f>'23_3市町世帯家族類型'!AC32</f>
        <v>1959</v>
      </c>
      <c r="N26" s="2745"/>
      <c r="O26" s="2746"/>
      <c r="P26" s="1405">
        <f>'23_3市町世帯家族類型'!AA32</f>
        <v>1443</v>
      </c>
      <c r="Q26" s="2782">
        <v>21</v>
      </c>
    </row>
    <row r="27" spans="1:17" ht="15" customHeight="1">
      <c r="A27" s="1413" t="s">
        <v>832</v>
      </c>
      <c r="B27" s="1365" t="s">
        <v>833</v>
      </c>
      <c r="C27" s="1405">
        <f t="shared" si="0"/>
        <v>94140</v>
      </c>
      <c r="D27" s="1377">
        <v>95465</v>
      </c>
      <c r="E27" s="1440">
        <f t="shared" si="1"/>
        <v>1325</v>
      </c>
      <c r="F27" s="1406">
        <v>95366</v>
      </c>
      <c r="G27" s="1377">
        <f>'23_3市町世帯家族類型'!H33</f>
        <v>63068</v>
      </c>
      <c r="H27" s="1402">
        <f>'23_3市町世帯家族類型'!I33</f>
        <v>23480</v>
      </c>
      <c r="I27" s="1406">
        <f>'23_3市町世帯家族類型'!J33</f>
        <v>30174</v>
      </c>
      <c r="J27" s="1392">
        <f>'23_3市町世帯家族類型'!K33</f>
        <v>1130</v>
      </c>
      <c r="K27" s="1405">
        <f>'23_3市町世帯家族類型'!L33</f>
        <v>8284</v>
      </c>
      <c r="L27" s="1377">
        <f>'23_3市町世帯家族類型'!Y33</f>
        <v>27457</v>
      </c>
      <c r="M27" s="1402">
        <f>'23_3市町世帯家族類型'!AC33</f>
        <v>12579</v>
      </c>
      <c r="N27" s="2745"/>
      <c r="O27" s="2746"/>
      <c r="P27" s="1405">
        <f>'23_3市町世帯家族類型'!AA33</f>
        <v>2007</v>
      </c>
      <c r="Q27" s="2782">
        <v>99</v>
      </c>
    </row>
    <row r="28" spans="1:17" ht="15" customHeight="1">
      <c r="A28" s="1413" t="s">
        <v>834</v>
      </c>
      <c r="B28" s="1365" t="s">
        <v>104</v>
      </c>
      <c r="C28" s="1405">
        <f t="shared" si="0"/>
        <v>28653</v>
      </c>
      <c r="D28" s="1377">
        <v>30370</v>
      </c>
      <c r="E28" s="1440">
        <f t="shared" si="1"/>
        <v>1717</v>
      </c>
      <c r="F28" s="1406">
        <v>30318</v>
      </c>
      <c r="G28" s="1377">
        <f>'23_3市町世帯家族類型'!H34</f>
        <v>18756</v>
      </c>
      <c r="H28" s="1402">
        <f>'23_3市町世帯家族類型'!I34</f>
        <v>7601</v>
      </c>
      <c r="I28" s="1406">
        <f>'23_3市町世帯家族類型'!J34</f>
        <v>8253</v>
      </c>
      <c r="J28" s="1392">
        <f>'23_3市町世帯家族類型'!K34</f>
        <v>488</v>
      </c>
      <c r="K28" s="1405">
        <f>'23_3市町世帯家族類型'!L34</f>
        <v>2414</v>
      </c>
      <c r="L28" s="1377">
        <f>'23_3市町世帯家族類型'!Y34</f>
        <v>8509</v>
      </c>
      <c r="M28" s="1402">
        <f>'23_3市町世帯家族類型'!AC34</f>
        <v>3787</v>
      </c>
      <c r="N28" s="2745"/>
      <c r="O28" s="2746"/>
      <c r="P28" s="1405">
        <f>'23_3市町世帯家族類型'!AA34</f>
        <v>1845</v>
      </c>
      <c r="Q28" s="2782">
        <v>52</v>
      </c>
    </row>
    <row r="29" spans="1:17" ht="15" customHeight="1">
      <c r="A29" s="1413" t="s">
        <v>835</v>
      </c>
      <c r="B29" s="1365" t="s">
        <v>105</v>
      </c>
      <c r="C29" s="1405">
        <f t="shared" si="0"/>
        <v>36340</v>
      </c>
      <c r="D29" s="1377">
        <v>36712</v>
      </c>
      <c r="E29" s="1440">
        <f t="shared" si="1"/>
        <v>372</v>
      </c>
      <c r="F29" s="1406">
        <v>36676</v>
      </c>
      <c r="G29" s="1377">
        <f>'23_3市町世帯家族類型'!H35</f>
        <v>23587</v>
      </c>
      <c r="H29" s="1402">
        <f>'23_3市町世帯家族類型'!I35</f>
        <v>8392</v>
      </c>
      <c r="I29" s="1406">
        <f>'23_3市町世帯家族類型'!J35</f>
        <v>11291</v>
      </c>
      <c r="J29" s="1392">
        <f>'23_3市町世帯家族類型'!K35</f>
        <v>556</v>
      </c>
      <c r="K29" s="1405">
        <f>'23_3市町世帯家族類型'!L35</f>
        <v>3348</v>
      </c>
      <c r="L29" s="1377">
        <f>'23_3市町世帯家族類型'!Y35</f>
        <v>11003</v>
      </c>
      <c r="M29" s="1402">
        <f>'23_3市町世帯家族類型'!AC35</f>
        <v>4879</v>
      </c>
      <c r="N29" s="2745"/>
      <c r="O29" s="2746"/>
      <c r="P29" s="1405">
        <f>'23_3市町世帯家族類型'!AA35</f>
        <v>1181</v>
      </c>
      <c r="Q29" s="2782">
        <v>36</v>
      </c>
    </row>
    <row r="30" spans="1:17" ht="15" customHeight="1">
      <c r="A30" s="1413" t="s">
        <v>836</v>
      </c>
      <c r="B30" s="1365" t="s">
        <v>106</v>
      </c>
      <c r="C30" s="1405">
        <f t="shared" si="0"/>
        <v>62675</v>
      </c>
      <c r="D30" s="1377">
        <v>63331</v>
      </c>
      <c r="E30" s="1440">
        <f t="shared" si="1"/>
        <v>656</v>
      </c>
      <c r="F30" s="1406">
        <v>63272</v>
      </c>
      <c r="G30" s="1377">
        <f>'23_3市町世帯家族類型'!H36</f>
        <v>42899</v>
      </c>
      <c r="H30" s="1402">
        <f>'23_3市町世帯家族類型'!I36</f>
        <v>16667</v>
      </c>
      <c r="I30" s="1406">
        <f>'23_3市町世帯家族類型'!J36</f>
        <v>19843</v>
      </c>
      <c r="J30" s="1392">
        <f>'23_3市町世帯家族類型'!K36</f>
        <v>888</v>
      </c>
      <c r="K30" s="1405">
        <f>'23_3市町世帯家族類型'!L36</f>
        <v>5501</v>
      </c>
      <c r="L30" s="1377">
        <f>'23_3市町世帯家族類型'!Y36</f>
        <v>17215</v>
      </c>
      <c r="M30" s="1402">
        <f>'23_3市町世帯家族類型'!AC36</f>
        <v>9008</v>
      </c>
      <c r="N30" s="2745"/>
      <c r="O30" s="2746"/>
      <c r="P30" s="1405">
        <f>'23_3市町世帯家族類型'!AA36</f>
        <v>1649</v>
      </c>
      <c r="Q30" s="2782">
        <v>59</v>
      </c>
    </row>
    <row r="31" spans="1:17" ht="15" customHeight="1">
      <c r="A31" s="1413" t="s">
        <v>837</v>
      </c>
      <c r="B31" s="1365" t="s">
        <v>90</v>
      </c>
      <c r="C31" s="1405">
        <f t="shared" si="0"/>
        <v>16860</v>
      </c>
      <c r="D31" s="1377">
        <v>17810</v>
      </c>
      <c r="E31" s="1440">
        <f t="shared" si="1"/>
        <v>950</v>
      </c>
      <c r="F31" s="1406">
        <v>17784</v>
      </c>
      <c r="G31" s="1377">
        <f>'23_3市町世帯家族類型'!H37</f>
        <v>10836</v>
      </c>
      <c r="H31" s="1402">
        <f>'23_3市町世帯家族類型'!I37</f>
        <v>3652</v>
      </c>
      <c r="I31" s="1406">
        <f>'23_3市町世帯家族類型'!J37</f>
        <v>5502</v>
      </c>
      <c r="J31" s="1392">
        <f>'23_3市町世帯家族類型'!K37</f>
        <v>270</v>
      </c>
      <c r="K31" s="1405">
        <f>'23_3市町世帯家族類型'!L37</f>
        <v>1412</v>
      </c>
      <c r="L31" s="1377">
        <f>'23_3市町世帯家族類型'!Y37</f>
        <v>4614</v>
      </c>
      <c r="M31" s="1402">
        <f>'23_3市町世帯家族類型'!AC37</f>
        <v>1899</v>
      </c>
      <c r="N31" s="2745"/>
      <c r="O31" s="2746"/>
      <c r="P31" s="1405">
        <f>'23_3市町世帯家族類型'!AA37</f>
        <v>1506</v>
      </c>
      <c r="Q31" s="2782">
        <v>26</v>
      </c>
    </row>
    <row r="32" spans="1:17" ht="15" customHeight="1">
      <c r="A32" s="1413" t="s">
        <v>838</v>
      </c>
      <c r="B32" s="1365" t="s">
        <v>107</v>
      </c>
      <c r="C32" s="1405">
        <f t="shared" si="0"/>
        <v>41070</v>
      </c>
      <c r="D32" s="1377">
        <v>42401</v>
      </c>
      <c r="E32" s="1440">
        <f t="shared" si="1"/>
        <v>1331</v>
      </c>
      <c r="F32" s="1406">
        <v>42368</v>
      </c>
      <c r="G32" s="1377">
        <f>'23_3市町世帯家族類型'!H38</f>
        <v>29223</v>
      </c>
      <c r="H32" s="1402">
        <f>'23_3市町世帯家族類型'!I38</f>
        <v>10946</v>
      </c>
      <c r="I32" s="1406">
        <f>'23_3市町世帯家族類型'!J38</f>
        <v>14516</v>
      </c>
      <c r="J32" s="1392">
        <f>'23_3市町世帯家族類型'!K38</f>
        <v>496</v>
      </c>
      <c r="K32" s="1405">
        <f>'23_3市町世帯家族類型'!L38</f>
        <v>3265</v>
      </c>
      <c r="L32" s="1377">
        <f>'23_3市町世帯家族類型'!Y38</f>
        <v>10231</v>
      </c>
      <c r="M32" s="1402">
        <f>'23_3市町世帯家族類型'!AC38</f>
        <v>3656</v>
      </c>
      <c r="N32" s="2745"/>
      <c r="O32" s="2746"/>
      <c r="P32" s="1405">
        <f>'23_3市町世帯家族類型'!AA38</f>
        <v>1710</v>
      </c>
      <c r="Q32" s="2782">
        <v>33</v>
      </c>
    </row>
    <row r="33" spans="1:17" ht="15" customHeight="1">
      <c r="A33" s="1413" t="s">
        <v>839</v>
      </c>
      <c r="B33" s="1365" t="s">
        <v>91</v>
      </c>
      <c r="C33" s="1405">
        <f t="shared" si="0"/>
        <v>15364</v>
      </c>
      <c r="D33" s="1377">
        <v>16245</v>
      </c>
      <c r="E33" s="1440">
        <f t="shared" si="1"/>
        <v>881</v>
      </c>
      <c r="F33" s="1406">
        <v>16222</v>
      </c>
      <c r="G33" s="1377">
        <f>'23_3市町世帯家族類型'!H39</f>
        <v>8924</v>
      </c>
      <c r="H33" s="1402">
        <f>'23_3市町世帯家族類型'!I39</f>
        <v>3499</v>
      </c>
      <c r="I33" s="1406">
        <f>'23_3市町世帯家族類型'!J39</f>
        <v>4057</v>
      </c>
      <c r="J33" s="1392">
        <f>'23_3市町世帯家族類型'!K39</f>
        <v>238</v>
      </c>
      <c r="K33" s="1405">
        <f>'23_3市町世帯家族類型'!L39</f>
        <v>1130</v>
      </c>
      <c r="L33" s="1377">
        <f>'23_3市町世帯家族類型'!Y39</f>
        <v>4595</v>
      </c>
      <c r="M33" s="1402">
        <f>'23_3市町世帯家族類型'!AC39</f>
        <v>1702</v>
      </c>
      <c r="N33" s="2745"/>
      <c r="O33" s="2746"/>
      <c r="P33" s="1405">
        <f>'23_3市町世帯家族類型'!AA39</f>
        <v>1803</v>
      </c>
      <c r="Q33" s="2782">
        <v>23</v>
      </c>
    </row>
    <row r="34" spans="1:17" ht="15" customHeight="1">
      <c r="A34" s="1413" t="s">
        <v>840</v>
      </c>
      <c r="B34" s="1365" t="s">
        <v>108</v>
      </c>
      <c r="C34" s="1405">
        <f t="shared" si="0"/>
        <v>15578</v>
      </c>
      <c r="D34" s="1377">
        <v>15605</v>
      </c>
      <c r="E34" s="1440">
        <f t="shared" si="1"/>
        <v>27</v>
      </c>
      <c r="F34" s="1406">
        <v>15567</v>
      </c>
      <c r="G34" s="1377">
        <f>'23_3市町世帯家族類型'!H40</f>
        <v>8987</v>
      </c>
      <c r="H34" s="1402">
        <f>'23_3市町世帯家族類型'!I40</f>
        <v>3807</v>
      </c>
      <c r="I34" s="1406">
        <f>'23_3市町世帯家族類型'!J40</f>
        <v>3805</v>
      </c>
      <c r="J34" s="1392">
        <f>'23_3市町世帯家族類型'!K40</f>
        <v>237</v>
      </c>
      <c r="K34" s="1405">
        <f>'23_3市町世帯家族類型'!L40</f>
        <v>1138</v>
      </c>
      <c r="L34" s="1377">
        <f>'23_3市町世帯家族類型'!Y40</f>
        <v>4266</v>
      </c>
      <c r="M34" s="1402">
        <f>'23_3市町世帯家族類型'!AC40</f>
        <v>2115</v>
      </c>
      <c r="N34" s="2745"/>
      <c r="O34" s="2746"/>
      <c r="P34" s="1405">
        <f>'23_3市町世帯家族類型'!AA40</f>
        <v>1252</v>
      </c>
      <c r="Q34" s="2782">
        <v>38</v>
      </c>
    </row>
    <row r="35" spans="1:17" ht="15" customHeight="1">
      <c r="A35" s="1413" t="s">
        <v>841</v>
      </c>
      <c r="B35" s="1365" t="s">
        <v>215</v>
      </c>
      <c r="C35" s="1405">
        <f t="shared" si="0"/>
        <v>8713</v>
      </c>
      <c r="D35" s="1377">
        <v>8388</v>
      </c>
      <c r="E35" s="1440">
        <f t="shared" si="1"/>
        <v>-325</v>
      </c>
      <c r="F35" s="1406">
        <v>8369</v>
      </c>
      <c r="G35" s="1377">
        <f>'23_3市町世帯家族類型'!H41</f>
        <v>4675</v>
      </c>
      <c r="H35" s="1402">
        <f>'23_3市町世帯家族類型'!I41</f>
        <v>2059</v>
      </c>
      <c r="I35" s="1406">
        <f>'23_3市町世帯家族類型'!J41</f>
        <v>1827</v>
      </c>
      <c r="J35" s="1392">
        <f>'23_3市町世帯家族類型'!K41</f>
        <v>125</v>
      </c>
      <c r="K35" s="1405">
        <f>'23_3市町世帯家族類型'!L41</f>
        <v>664</v>
      </c>
      <c r="L35" s="1377">
        <f>'23_3市町世帯家族類型'!Y41</f>
        <v>2141</v>
      </c>
      <c r="M35" s="1402">
        <f>'23_3市町世帯家族類型'!AC41</f>
        <v>1298</v>
      </c>
      <c r="N35" s="2745"/>
      <c r="O35" s="2746"/>
      <c r="P35" s="1405">
        <f>'23_3市町世帯家族類型'!AA41</f>
        <v>944</v>
      </c>
      <c r="Q35" s="2782">
        <v>19</v>
      </c>
    </row>
    <row r="36" spans="1:17" ht="15" customHeight="1">
      <c r="A36" s="1413" t="s">
        <v>842</v>
      </c>
      <c r="B36" s="1365" t="s">
        <v>209</v>
      </c>
      <c r="C36" s="1405">
        <f t="shared" si="0"/>
        <v>22553</v>
      </c>
      <c r="D36" s="1377">
        <v>23033</v>
      </c>
      <c r="E36" s="1440">
        <f t="shared" si="1"/>
        <v>480</v>
      </c>
      <c r="F36" s="1406">
        <v>22959</v>
      </c>
      <c r="G36" s="1377">
        <f>'23_3市町世帯家族類型'!H42</f>
        <v>12848</v>
      </c>
      <c r="H36" s="1402">
        <f>'23_3市町世帯家族類型'!I42</f>
        <v>5258</v>
      </c>
      <c r="I36" s="1406">
        <f>'23_3市町世帯家族類型'!J42</f>
        <v>5515</v>
      </c>
      <c r="J36" s="1392">
        <f>'23_3市町世帯家族類型'!K42</f>
        <v>324</v>
      </c>
      <c r="K36" s="1405">
        <f>'23_3市町世帯家族類型'!L42</f>
        <v>1751</v>
      </c>
      <c r="L36" s="1377">
        <f>'23_3市町世帯家族類型'!Y42</f>
        <v>6038</v>
      </c>
      <c r="M36" s="1402">
        <f>'23_3市町世帯家族類型'!AC42</f>
        <v>2964</v>
      </c>
      <c r="N36" s="2745"/>
      <c r="O36" s="2746"/>
      <c r="P36" s="1405">
        <f>'23_3市町世帯家族類型'!AA42</f>
        <v>2586</v>
      </c>
      <c r="Q36" s="2782">
        <v>74</v>
      </c>
    </row>
    <row r="37" spans="1:17" ht="15" customHeight="1">
      <c r="A37" s="1413" t="s">
        <v>843</v>
      </c>
      <c r="B37" s="1365" t="s">
        <v>210</v>
      </c>
      <c r="C37" s="1405">
        <f t="shared" si="0"/>
        <v>16968</v>
      </c>
      <c r="D37" s="1377">
        <v>17047</v>
      </c>
      <c r="E37" s="1440">
        <f t="shared" si="1"/>
        <v>79</v>
      </c>
      <c r="F37" s="1406">
        <v>17011</v>
      </c>
      <c r="G37" s="1377">
        <f>'23_3市町世帯家族類型'!H43</f>
        <v>9417</v>
      </c>
      <c r="H37" s="1402">
        <f>'23_3市町世帯家族類型'!I43</f>
        <v>3791</v>
      </c>
      <c r="I37" s="1406">
        <f>'23_3市町世帯家族類型'!J43</f>
        <v>4048</v>
      </c>
      <c r="J37" s="1392">
        <f>'23_3市町世帯家族類型'!K43</f>
        <v>275</v>
      </c>
      <c r="K37" s="1405">
        <f>'23_3市町世帯家族類型'!L43</f>
        <v>1303</v>
      </c>
      <c r="L37" s="1377">
        <f>'23_3市町世帯家族類型'!Y43</f>
        <v>4738</v>
      </c>
      <c r="M37" s="1402">
        <f>'23_3市町世帯家族類型'!AC43</f>
        <v>2346</v>
      </c>
      <c r="N37" s="2745"/>
      <c r="O37" s="2746"/>
      <c r="P37" s="1405">
        <f>'23_3市町世帯家族類型'!AA43</f>
        <v>1618</v>
      </c>
      <c r="Q37" s="2782">
        <v>36</v>
      </c>
    </row>
    <row r="38" spans="1:17" ht="15" customHeight="1">
      <c r="A38" s="1413" t="s">
        <v>844</v>
      </c>
      <c r="B38" s="1365" t="s">
        <v>214</v>
      </c>
      <c r="C38" s="1405">
        <f t="shared" si="0"/>
        <v>11500</v>
      </c>
      <c r="D38" s="1377">
        <v>11399</v>
      </c>
      <c r="E38" s="1440">
        <f t="shared" si="1"/>
        <v>-101</v>
      </c>
      <c r="F38" s="1406">
        <v>11362</v>
      </c>
      <c r="G38" s="1377">
        <f>'23_3市町世帯家族類型'!H44</f>
        <v>6373</v>
      </c>
      <c r="H38" s="1402">
        <f>'23_3市町世帯家族類型'!I44</f>
        <v>2689</v>
      </c>
      <c r="I38" s="1406">
        <f>'23_3市町世帯家族類型'!J44</f>
        <v>2611</v>
      </c>
      <c r="J38" s="1392">
        <f>'23_3市町世帯家族類型'!K44</f>
        <v>163</v>
      </c>
      <c r="K38" s="1405">
        <f>'23_3市町世帯家族類型'!L44</f>
        <v>910</v>
      </c>
      <c r="L38" s="1377">
        <f>'23_3市町世帯家族類型'!Y44</f>
        <v>3159</v>
      </c>
      <c r="M38" s="1402">
        <f>'23_3市町世帯家族類型'!AC44</f>
        <v>1537</v>
      </c>
      <c r="N38" s="2745"/>
      <c r="O38" s="2746"/>
      <c r="P38" s="1405">
        <f>'23_3市町世帯家族類型'!AA44</f>
        <v>1042</v>
      </c>
      <c r="Q38" s="2782">
        <v>37</v>
      </c>
    </row>
    <row r="39" spans="1:17" ht="15" customHeight="1">
      <c r="A39" s="1413" t="s">
        <v>845</v>
      </c>
      <c r="B39" s="1365" t="s">
        <v>211</v>
      </c>
      <c r="C39" s="1405">
        <f t="shared" si="0"/>
        <v>17451</v>
      </c>
      <c r="D39" s="1377">
        <v>17494</v>
      </c>
      <c r="E39" s="1440">
        <f t="shared" si="1"/>
        <v>43</v>
      </c>
      <c r="F39" s="1406">
        <v>17459</v>
      </c>
      <c r="G39" s="1377">
        <f>'23_3市町世帯家族類型'!H45</f>
        <v>9735</v>
      </c>
      <c r="H39" s="1402">
        <f>'23_3市町世帯家族類型'!I45</f>
        <v>4153</v>
      </c>
      <c r="I39" s="1406">
        <f>'23_3市町世帯家族類型'!J45</f>
        <v>3968</v>
      </c>
      <c r="J39" s="1392">
        <f>'23_3市町世帯家族類型'!K45</f>
        <v>265</v>
      </c>
      <c r="K39" s="1405">
        <f>'23_3市町世帯家族類型'!L45</f>
        <v>1349</v>
      </c>
      <c r="L39" s="1377">
        <f>'23_3市町世帯家族類型'!Y45</f>
        <v>5688</v>
      </c>
      <c r="M39" s="1402">
        <f>'23_3市町世帯家族類型'!AC45</f>
        <v>3142</v>
      </c>
      <c r="N39" s="2745"/>
      <c r="O39" s="2746"/>
      <c r="P39" s="1405">
        <f>'23_3市町世帯家族類型'!AA45</f>
        <v>1119</v>
      </c>
      <c r="Q39" s="2782">
        <v>35</v>
      </c>
    </row>
    <row r="40" spans="1:17" ht="15" customHeight="1">
      <c r="A40" s="1413" t="s">
        <v>846</v>
      </c>
      <c r="B40" s="1365" t="s">
        <v>212</v>
      </c>
      <c r="C40" s="1405">
        <f t="shared" si="0"/>
        <v>12723</v>
      </c>
      <c r="D40" s="1377">
        <v>12882</v>
      </c>
      <c r="E40" s="1440">
        <f t="shared" si="1"/>
        <v>159</v>
      </c>
      <c r="F40" s="1406">
        <v>12856</v>
      </c>
      <c r="G40" s="1377">
        <f>'23_3市町世帯家族類型'!H46</f>
        <v>7431</v>
      </c>
      <c r="H40" s="1402">
        <f>'23_3市町世帯家族類型'!I46</f>
        <v>3095</v>
      </c>
      <c r="I40" s="1406">
        <f>'23_3市町世帯家族類型'!J46</f>
        <v>3110</v>
      </c>
      <c r="J40" s="1392">
        <f>'23_3市町世帯家族類型'!K46</f>
        <v>179</v>
      </c>
      <c r="K40" s="1405">
        <f>'23_3市町世帯家族類型'!L46</f>
        <v>1047</v>
      </c>
      <c r="L40" s="1377">
        <f>'23_3市町世帯家族類型'!Y46</f>
        <v>2973</v>
      </c>
      <c r="M40" s="1402">
        <f>'23_3市町世帯家族類型'!AC46</f>
        <v>1697</v>
      </c>
      <c r="N40" s="2745"/>
      <c r="O40" s="2746"/>
      <c r="P40" s="1405">
        <f>'23_3市町世帯家族類型'!AA46</f>
        <v>1501</v>
      </c>
      <c r="Q40" s="2782">
        <v>26</v>
      </c>
    </row>
    <row r="41" spans="1:17" ht="15" customHeight="1">
      <c r="A41" s="1413" t="s">
        <v>847</v>
      </c>
      <c r="B41" s="1365" t="s">
        <v>213</v>
      </c>
      <c r="C41" s="1405">
        <f t="shared" si="0"/>
        <v>15086</v>
      </c>
      <c r="D41" s="1377">
        <v>17070</v>
      </c>
      <c r="E41" s="1440">
        <f t="shared" si="1"/>
        <v>1984</v>
      </c>
      <c r="F41" s="1406">
        <v>17032</v>
      </c>
      <c r="G41" s="1377">
        <f>'23_3市町世帯家族類型'!H47</f>
        <v>8538</v>
      </c>
      <c r="H41" s="1402">
        <f>'23_3市町世帯家族類型'!I47</f>
        <v>3208</v>
      </c>
      <c r="I41" s="1406">
        <f>'23_3市町世帯家族類型'!J47</f>
        <v>4065</v>
      </c>
      <c r="J41" s="1392">
        <f>'23_3市町世帯家族類型'!K47</f>
        <v>193</v>
      </c>
      <c r="K41" s="1405">
        <f>'23_3市町世帯家族類型'!L47</f>
        <v>1072</v>
      </c>
      <c r="L41" s="1377">
        <f>'23_3市町世帯家族類型'!Y47</f>
        <v>6466</v>
      </c>
      <c r="M41" s="1402">
        <f>'23_3市町世帯家族類型'!AC47</f>
        <v>1469</v>
      </c>
      <c r="N41" s="2745"/>
      <c r="O41" s="2746"/>
      <c r="P41" s="1405">
        <f>'23_3市町世帯家族類型'!AA47</f>
        <v>1254</v>
      </c>
      <c r="Q41" s="2782">
        <v>38</v>
      </c>
    </row>
    <row r="42" spans="1:17" ht="15" customHeight="1">
      <c r="A42" s="1413" t="s">
        <v>848</v>
      </c>
      <c r="B42" s="1365" t="s">
        <v>92</v>
      </c>
      <c r="C42" s="1405">
        <f t="shared" si="0"/>
        <v>27297</v>
      </c>
      <c r="D42" s="1377">
        <v>27757</v>
      </c>
      <c r="E42" s="1440">
        <f t="shared" si="1"/>
        <v>460</v>
      </c>
      <c r="F42" s="1406">
        <v>27655</v>
      </c>
      <c r="G42" s="1377">
        <f>'23_3市町世帯家族類型'!H48</f>
        <v>16889</v>
      </c>
      <c r="H42" s="1402">
        <f>'23_3市町世帯家族類型'!I48</f>
        <v>6191</v>
      </c>
      <c r="I42" s="1406">
        <f>'23_3市町世帯家族類型'!J48</f>
        <v>8003</v>
      </c>
      <c r="J42" s="1392">
        <f>'23_3市町世帯家族類型'!K48</f>
        <v>460</v>
      </c>
      <c r="K42" s="1405">
        <f>'23_3市町世帯家族類型'!L48</f>
        <v>2235</v>
      </c>
      <c r="L42" s="1377">
        <f>'23_3市町世帯家族類型'!Y48</f>
        <v>6751</v>
      </c>
      <c r="M42" s="1402">
        <f>'23_3市町世帯家族類型'!AC48</f>
        <v>3145</v>
      </c>
      <c r="N42" s="2745"/>
      <c r="O42" s="2746"/>
      <c r="P42" s="1405">
        <f>'23_3市町世帯家族類型'!AA48</f>
        <v>2375</v>
      </c>
      <c r="Q42" s="2782">
        <v>102</v>
      </c>
    </row>
    <row r="43" spans="1:17" ht="15" customHeight="1">
      <c r="A43" s="1413" t="s">
        <v>849</v>
      </c>
      <c r="B43" s="1365" t="s">
        <v>35</v>
      </c>
      <c r="C43" s="1405">
        <f t="shared" si="0"/>
        <v>10780</v>
      </c>
      <c r="D43" s="1377">
        <v>10995</v>
      </c>
      <c r="E43" s="1440">
        <f t="shared" si="1"/>
        <v>215</v>
      </c>
      <c r="F43" s="1406">
        <v>10977</v>
      </c>
      <c r="G43" s="1377">
        <f>'23_3市町世帯家族類型'!H49</f>
        <v>8331</v>
      </c>
      <c r="H43" s="1402">
        <f>'23_3市町世帯家族類型'!I49</f>
        <v>3351</v>
      </c>
      <c r="I43" s="1406">
        <f>'23_3市町世帯家族類型'!J49</f>
        <v>3969</v>
      </c>
      <c r="J43" s="1392">
        <f>'23_3市町世帯家族類型'!K49</f>
        <v>166</v>
      </c>
      <c r="K43" s="1405">
        <f>'23_3市町世帯家族類型'!L49</f>
        <v>845</v>
      </c>
      <c r="L43" s="1377">
        <f>'23_3市町世帯家族類型'!Y49</f>
        <v>1831</v>
      </c>
      <c r="M43" s="1402">
        <f>'23_3市町世帯家族類型'!AC49</f>
        <v>1175</v>
      </c>
      <c r="N43" s="2745"/>
      <c r="O43" s="2746"/>
      <c r="P43" s="1405">
        <f>'23_3市町世帯家族類型'!AA49</f>
        <v>460</v>
      </c>
      <c r="Q43" s="2782">
        <v>18</v>
      </c>
    </row>
    <row r="44" spans="1:17" ht="15" customHeight="1">
      <c r="A44" s="1413" t="s">
        <v>850</v>
      </c>
      <c r="B44" s="1365" t="s">
        <v>216</v>
      </c>
      <c r="C44" s="1405">
        <f t="shared" si="0"/>
        <v>6665</v>
      </c>
      <c r="D44" s="1377">
        <v>6562</v>
      </c>
      <c r="E44" s="1440">
        <f t="shared" si="1"/>
        <v>-103</v>
      </c>
      <c r="F44" s="1406">
        <v>6544</v>
      </c>
      <c r="G44" s="1377">
        <f>'23_3市町世帯家族類型'!H50</f>
        <v>3626</v>
      </c>
      <c r="H44" s="1402">
        <f>'23_3市町世帯家族類型'!I50</f>
        <v>1504</v>
      </c>
      <c r="I44" s="1406">
        <f>'23_3市町世帯家族類型'!J50</f>
        <v>1504</v>
      </c>
      <c r="J44" s="1392">
        <f>'23_3市町世帯家族類型'!K50</f>
        <v>114</v>
      </c>
      <c r="K44" s="1405">
        <f>'23_3市町世帯家族類型'!L50</f>
        <v>504</v>
      </c>
      <c r="L44" s="1377">
        <f>'23_3市町世帯家族類型'!Y50</f>
        <v>1301</v>
      </c>
      <c r="M44" s="1402">
        <f>'23_3市町世帯家族類型'!AC50</f>
        <v>698</v>
      </c>
      <c r="N44" s="2745"/>
      <c r="O44" s="2746"/>
      <c r="P44" s="1405">
        <f>'23_3市町世帯家族類型'!AA50</f>
        <v>1064</v>
      </c>
      <c r="Q44" s="2782">
        <v>18</v>
      </c>
    </row>
    <row r="45" spans="1:17" ht="15" customHeight="1">
      <c r="A45" s="1413" t="s">
        <v>851</v>
      </c>
      <c r="B45" s="1365" t="s">
        <v>37</v>
      </c>
      <c r="C45" s="1405">
        <f t="shared" si="0"/>
        <v>11026</v>
      </c>
      <c r="D45" s="1377">
        <v>11384</v>
      </c>
      <c r="E45" s="1440">
        <f t="shared" si="1"/>
        <v>358</v>
      </c>
      <c r="F45" s="1406">
        <v>11370</v>
      </c>
      <c r="G45" s="1377">
        <f>'23_3市町世帯家族類型'!H51</f>
        <v>7730</v>
      </c>
      <c r="H45" s="1402">
        <f>'23_3市町世帯家族類型'!I51</f>
        <v>2880</v>
      </c>
      <c r="I45" s="1406">
        <f>'23_3市町世帯家族類型'!J51</f>
        <v>3768</v>
      </c>
      <c r="J45" s="1392">
        <f>'23_3市町世帯家族類型'!K51</f>
        <v>210</v>
      </c>
      <c r="K45" s="1405">
        <f>'23_3市町世帯家族類型'!L51</f>
        <v>872</v>
      </c>
      <c r="L45" s="1377">
        <f>'23_3市町世帯家族類型'!Y51</f>
        <v>2473</v>
      </c>
      <c r="M45" s="1402">
        <f>'23_3市町世帯家族類型'!AC51</f>
        <v>1332</v>
      </c>
      <c r="N45" s="2745"/>
      <c r="O45" s="2746"/>
      <c r="P45" s="1405">
        <f>'23_3市町世帯家族類型'!AA51</f>
        <v>753</v>
      </c>
      <c r="Q45" s="2782">
        <v>14</v>
      </c>
    </row>
    <row r="46" spans="1:17" ht="15" customHeight="1">
      <c r="A46" s="1413" t="s">
        <v>852</v>
      </c>
      <c r="B46" s="1365" t="s">
        <v>38</v>
      </c>
      <c r="C46" s="1405">
        <f t="shared" si="0"/>
        <v>13258</v>
      </c>
      <c r="D46" s="1377">
        <v>13792</v>
      </c>
      <c r="E46" s="1440">
        <f t="shared" si="1"/>
        <v>534</v>
      </c>
      <c r="F46" s="1406">
        <v>13781</v>
      </c>
      <c r="G46" s="1377">
        <f>'23_3市町世帯家族類型'!H52</f>
        <v>9065</v>
      </c>
      <c r="H46" s="1402">
        <f>'23_3市町世帯家族類型'!I52</f>
        <v>3075</v>
      </c>
      <c r="I46" s="1406">
        <f>'23_3市町世帯家族類型'!J52</f>
        <v>4539</v>
      </c>
      <c r="J46" s="1392">
        <f>'23_3市町世帯家族類型'!K52</f>
        <v>217</v>
      </c>
      <c r="K46" s="1405">
        <f>'23_3市町世帯家族類型'!L52</f>
        <v>1234</v>
      </c>
      <c r="L46" s="1377">
        <f>'23_3市町世帯家族類型'!Y52</f>
        <v>3890</v>
      </c>
      <c r="M46" s="1402">
        <f>'23_3市町世帯家族類型'!AC52</f>
        <v>1676</v>
      </c>
      <c r="N46" s="2745"/>
      <c r="O46" s="2746"/>
      <c r="P46" s="1405">
        <f>'23_3市町世帯家族類型'!AA52</f>
        <v>470</v>
      </c>
      <c r="Q46" s="2782">
        <v>11</v>
      </c>
    </row>
    <row r="47" spans="1:17" ht="15" customHeight="1">
      <c r="A47" s="1413" t="s">
        <v>853</v>
      </c>
      <c r="B47" s="1365" t="s">
        <v>39</v>
      </c>
      <c r="C47" s="1405">
        <f t="shared" si="0"/>
        <v>4334</v>
      </c>
      <c r="D47" s="1377">
        <v>4324</v>
      </c>
      <c r="E47" s="1440">
        <f t="shared" si="1"/>
        <v>-10</v>
      </c>
      <c r="F47" s="1406">
        <v>4320</v>
      </c>
      <c r="G47" s="1377">
        <f>'23_3市町世帯家族類型'!H53</f>
        <v>2616</v>
      </c>
      <c r="H47" s="1402">
        <f>'23_3市町世帯家族類型'!I53</f>
        <v>1037</v>
      </c>
      <c r="I47" s="1406">
        <f>'23_3市町世帯家族類型'!J53</f>
        <v>1135</v>
      </c>
      <c r="J47" s="1392">
        <f>'23_3市町世帯家族類型'!K53</f>
        <v>70</v>
      </c>
      <c r="K47" s="1405">
        <f>'23_3市町世帯家族類型'!L53</f>
        <v>374</v>
      </c>
      <c r="L47" s="1377">
        <f>'23_3市町世帯家族類型'!Y53</f>
        <v>1027</v>
      </c>
      <c r="M47" s="1402">
        <f>'23_3市町世帯家族類型'!AC53</f>
        <v>606</v>
      </c>
      <c r="N47" s="2745"/>
      <c r="O47" s="2746"/>
      <c r="P47" s="1405">
        <f>'23_3市町世帯家族類型'!AA53</f>
        <v>425</v>
      </c>
      <c r="Q47" s="2782">
        <v>4</v>
      </c>
    </row>
    <row r="48" spans="1:17" ht="15" customHeight="1">
      <c r="A48" s="1413" t="s">
        <v>854</v>
      </c>
      <c r="B48" s="1365" t="s">
        <v>40</v>
      </c>
      <c r="C48" s="1405">
        <f t="shared" si="0"/>
        <v>6906</v>
      </c>
      <c r="D48" s="1377">
        <v>7795</v>
      </c>
      <c r="E48" s="1440">
        <f t="shared" si="1"/>
        <v>889</v>
      </c>
      <c r="F48" s="1406">
        <v>7784</v>
      </c>
      <c r="G48" s="1377">
        <f>'23_3市町世帯家族類型'!H54</f>
        <v>4046</v>
      </c>
      <c r="H48" s="1402">
        <f>'23_3市町世帯家族類型'!I54</f>
        <v>1415</v>
      </c>
      <c r="I48" s="1406">
        <f>'23_3市町世帯家族類型'!J54</f>
        <v>2056</v>
      </c>
      <c r="J48" s="1392">
        <f>'23_3市町世帯家族類型'!K54</f>
        <v>89</v>
      </c>
      <c r="K48" s="1405">
        <f>'23_3市町世帯家族類型'!L54</f>
        <v>486</v>
      </c>
      <c r="L48" s="1377">
        <f>'23_3市町世帯家族類型'!Y54</f>
        <v>2763</v>
      </c>
      <c r="M48" s="1402">
        <f>'23_3市町世帯家族類型'!AC54</f>
        <v>776</v>
      </c>
      <c r="N48" s="2745"/>
      <c r="O48" s="2746"/>
      <c r="P48" s="1405">
        <f>'23_3市町世帯家族類型'!AA54</f>
        <v>606</v>
      </c>
      <c r="Q48" s="2782">
        <v>11</v>
      </c>
    </row>
    <row r="49" spans="1:17" ht="15" customHeight="1">
      <c r="A49" s="1413" t="s">
        <v>855</v>
      </c>
      <c r="B49" s="1365" t="s">
        <v>219</v>
      </c>
      <c r="C49" s="1405">
        <f t="shared" si="0"/>
        <v>3798</v>
      </c>
      <c r="D49" s="1377">
        <v>3779</v>
      </c>
      <c r="E49" s="1440">
        <f t="shared" si="1"/>
        <v>-19</v>
      </c>
      <c r="F49" s="1406">
        <v>3768</v>
      </c>
      <c r="G49" s="1377">
        <f>'23_3市町世帯家族類型'!H55</f>
        <v>2204</v>
      </c>
      <c r="H49" s="1402">
        <f>'23_3市町世帯家族類型'!I55</f>
        <v>882</v>
      </c>
      <c r="I49" s="1406">
        <f>'23_3市町世帯家族類型'!J55</f>
        <v>949</v>
      </c>
      <c r="J49" s="1392">
        <f>'23_3市町世帯家族類型'!K55</f>
        <v>56</v>
      </c>
      <c r="K49" s="1405">
        <f>'23_3市町世帯家族類型'!L55</f>
        <v>317</v>
      </c>
      <c r="L49" s="1377">
        <f>'23_3市町世帯家族類型'!Y55</f>
        <v>799</v>
      </c>
      <c r="M49" s="1402">
        <f>'23_3市町世帯家族類型'!AC55</f>
        <v>520</v>
      </c>
      <c r="N49" s="2745"/>
      <c r="O49" s="2746"/>
      <c r="P49" s="1405">
        <f>'23_3市町世帯家族類型'!AA55</f>
        <v>510</v>
      </c>
      <c r="Q49" s="2782">
        <v>11</v>
      </c>
    </row>
    <row r="50" spans="1:17" ht="15" customHeight="1">
      <c r="A50" s="1413" t="s">
        <v>856</v>
      </c>
      <c r="B50" s="1365" t="s">
        <v>42</v>
      </c>
      <c r="C50" s="1405">
        <f t="shared" si="0"/>
        <v>12092</v>
      </c>
      <c r="D50" s="1377">
        <v>12757</v>
      </c>
      <c r="E50" s="1440">
        <f t="shared" si="1"/>
        <v>665</v>
      </c>
      <c r="F50" s="1406">
        <v>12745</v>
      </c>
      <c r="G50" s="1377">
        <f>'23_3市町世帯家族類型'!H56</f>
        <v>8456</v>
      </c>
      <c r="H50" s="1402">
        <f>'23_3市町世帯家族類型'!I56</f>
        <v>2952</v>
      </c>
      <c r="I50" s="1406">
        <f>'23_3市町世帯家族類型'!J56</f>
        <v>4293</v>
      </c>
      <c r="J50" s="1392">
        <f>'23_3市町世帯家族類型'!K56</f>
        <v>212</v>
      </c>
      <c r="K50" s="1405">
        <f>'23_3市町世帯家族類型'!L56</f>
        <v>999</v>
      </c>
      <c r="L50" s="1377">
        <f>'23_3市町世帯家族類型'!Y56</f>
        <v>3084</v>
      </c>
      <c r="M50" s="1402">
        <f>'23_3市町世帯家族類型'!AC56</f>
        <v>1266</v>
      </c>
      <c r="N50" s="2745"/>
      <c r="O50" s="2746"/>
      <c r="P50" s="1405">
        <f>'23_3市町世帯家族類型'!AA56</f>
        <v>773</v>
      </c>
      <c r="Q50" s="2782">
        <v>12</v>
      </c>
    </row>
    <row r="51" spans="1:17" ht="15" customHeight="1">
      <c r="A51" s="1413" t="s">
        <v>857</v>
      </c>
      <c r="B51" s="1365" t="s">
        <v>43</v>
      </c>
      <c r="C51" s="1405">
        <f t="shared" si="0"/>
        <v>5715</v>
      </c>
      <c r="D51" s="1377">
        <v>5537</v>
      </c>
      <c r="E51" s="1440">
        <f t="shared" si="1"/>
        <v>-178</v>
      </c>
      <c r="F51" s="1406">
        <v>5524</v>
      </c>
      <c r="G51" s="1377">
        <f>'23_3市町世帯家族類型'!H57</f>
        <v>3372</v>
      </c>
      <c r="H51" s="1402">
        <f>'23_3市町世帯家族類型'!I57</f>
        <v>1470</v>
      </c>
      <c r="I51" s="1406">
        <f>'23_3市町世帯家族類型'!J57</f>
        <v>1348</v>
      </c>
      <c r="J51" s="1392">
        <f>'23_3市町世帯家族類型'!K57</f>
        <v>114</v>
      </c>
      <c r="K51" s="1405">
        <f>'23_3市町世帯家族類型'!L57</f>
        <v>440</v>
      </c>
      <c r="L51" s="1377">
        <f>'23_3市町世帯家族類型'!Y57</f>
        <v>1414</v>
      </c>
      <c r="M51" s="1402">
        <f>'23_3市町世帯家族類型'!AC57</f>
        <v>863</v>
      </c>
      <c r="N51" s="2745"/>
      <c r="O51" s="2746"/>
      <c r="P51" s="1405">
        <f>'23_3市町世帯家族類型'!AA57</f>
        <v>395</v>
      </c>
      <c r="Q51" s="2782">
        <v>13</v>
      </c>
    </row>
    <row r="52" spans="1:17" ht="15" customHeight="1">
      <c r="A52" s="1413" t="s">
        <v>858</v>
      </c>
      <c r="B52" s="1365" t="s">
        <v>44</v>
      </c>
      <c r="C52" s="1405">
        <f t="shared" si="0"/>
        <v>6108</v>
      </c>
      <c r="D52" s="1377">
        <v>5927</v>
      </c>
      <c r="E52" s="1440">
        <f t="shared" si="1"/>
        <v>-181</v>
      </c>
      <c r="F52" s="1406">
        <v>5902</v>
      </c>
      <c r="G52" s="1377">
        <f>'23_3市町世帯家族類型'!H58</f>
        <v>3210</v>
      </c>
      <c r="H52" s="1402">
        <f>'23_3市町世帯家族類型'!I58</f>
        <v>1527</v>
      </c>
      <c r="I52" s="1406">
        <f>'23_3市町世帯家族類型'!J58</f>
        <v>1157</v>
      </c>
      <c r="J52" s="1392">
        <f>'23_3市町世帯家族類型'!K58</f>
        <v>88</v>
      </c>
      <c r="K52" s="1405">
        <f>'23_3市町世帯家族類型'!L58</f>
        <v>438</v>
      </c>
      <c r="L52" s="1377">
        <f>'23_3市町世帯家族類型'!Y58</f>
        <v>1568</v>
      </c>
      <c r="M52" s="1402">
        <f>'23_3市町世帯家族類型'!AC58</f>
        <v>1010</v>
      </c>
      <c r="N52" s="2745"/>
      <c r="O52" s="2746"/>
      <c r="P52" s="1405">
        <f>'23_3市町世帯家族類型'!AA58</f>
        <v>671</v>
      </c>
      <c r="Q52" s="2782">
        <v>25</v>
      </c>
    </row>
    <row r="53" spans="1:17" ht="15" customHeight="1">
      <c r="A53" s="1413" t="s">
        <v>859</v>
      </c>
      <c r="B53" s="1365" t="s">
        <v>217</v>
      </c>
      <c r="C53" s="1405">
        <f t="shared" si="0"/>
        <v>6228</v>
      </c>
      <c r="D53" s="1377">
        <v>5912</v>
      </c>
      <c r="E53" s="1440">
        <f t="shared" si="1"/>
        <v>-316</v>
      </c>
      <c r="F53" s="1406">
        <v>5888</v>
      </c>
      <c r="G53" s="1377">
        <f>'23_3市町世帯家族類型'!H59</f>
        <v>3077</v>
      </c>
      <c r="H53" s="1402">
        <f>'23_3市町世帯家族類型'!I59</f>
        <v>1327</v>
      </c>
      <c r="I53" s="1406">
        <f>'23_3市町世帯家族類型'!J59</f>
        <v>1134</v>
      </c>
      <c r="J53" s="1392">
        <f>'23_3市町世帯家族類型'!K59</f>
        <v>103</v>
      </c>
      <c r="K53" s="1405">
        <f>'23_3市町世帯家族類型'!L59</f>
        <v>513</v>
      </c>
      <c r="L53" s="1377">
        <f>'23_3市町世帯家族類型'!Y59</f>
        <v>1432</v>
      </c>
      <c r="M53" s="1402">
        <f>'23_3市町世帯家族類型'!AC59</f>
        <v>938</v>
      </c>
      <c r="N53" s="2745"/>
      <c r="O53" s="2746"/>
      <c r="P53" s="1405">
        <f>'23_3市町世帯家族類型'!AA59</f>
        <v>871</v>
      </c>
      <c r="Q53" s="2782">
        <v>24</v>
      </c>
    </row>
    <row r="54" spans="1:17" ht="15" customHeight="1">
      <c r="A54" s="1414" t="s">
        <v>860</v>
      </c>
      <c r="B54" s="1375" t="s">
        <v>218</v>
      </c>
      <c r="C54" s="1407">
        <f t="shared" si="0"/>
        <v>5291</v>
      </c>
      <c r="D54" s="1380">
        <v>4929</v>
      </c>
      <c r="E54" s="1441">
        <f t="shared" si="1"/>
        <v>-362</v>
      </c>
      <c r="F54" s="1411">
        <v>4919</v>
      </c>
      <c r="G54" s="1396">
        <f>'23_3市町世帯家族類型'!H60</f>
        <v>2510</v>
      </c>
      <c r="H54" s="1418">
        <f>'23_3市町世帯家族類型'!I60</f>
        <v>1080</v>
      </c>
      <c r="I54" s="1411">
        <f>'23_3市町世帯家族類型'!J60</f>
        <v>936</v>
      </c>
      <c r="J54" s="1396">
        <f>'23_3市町世帯家族類型'!K60</f>
        <v>65</v>
      </c>
      <c r="K54" s="1407">
        <f>'23_3市町世帯家族類型'!L60</f>
        <v>429</v>
      </c>
      <c r="L54" s="1380">
        <f>'23_3市町世帯家族類型'!Y60</f>
        <v>1260</v>
      </c>
      <c r="M54" s="1411">
        <f>'23_3市町世帯家族類型'!AC60</f>
        <v>763</v>
      </c>
      <c r="N54" s="2747"/>
      <c r="O54" s="2748"/>
      <c r="P54" s="1407">
        <f>'23_3市町世帯家族類型'!AA60</f>
        <v>682</v>
      </c>
      <c r="Q54" s="2783">
        <v>10</v>
      </c>
    </row>
    <row r="55" spans="1:17">
      <c r="O55" s="1433" t="s">
        <v>907</v>
      </c>
    </row>
    <row r="57" spans="1:17">
      <c r="A57" s="1364" t="s">
        <v>892</v>
      </c>
    </row>
    <row r="58" spans="1:17" ht="27">
      <c r="A58" s="1368"/>
      <c r="B58" s="1368" t="s">
        <v>910</v>
      </c>
      <c r="C58" s="1398" t="s">
        <v>888</v>
      </c>
      <c r="D58" s="1369" t="s">
        <v>778</v>
      </c>
      <c r="E58" s="1436" t="s">
        <v>887</v>
      </c>
      <c r="F58" s="1408" t="s">
        <v>780</v>
      </c>
      <c r="G58" s="1391" t="s">
        <v>881</v>
      </c>
      <c r="H58" s="1369"/>
      <c r="I58" s="1369"/>
      <c r="J58" s="1423" t="s">
        <v>894</v>
      </c>
      <c r="K58" s="1420" t="s">
        <v>895</v>
      </c>
      <c r="L58" s="1403" t="s">
        <v>886</v>
      </c>
      <c r="M58" s="1372"/>
      <c r="N58" s="1372"/>
      <c r="O58" s="1421" t="s">
        <v>889</v>
      </c>
      <c r="P58" s="1422" t="s">
        <v>889</v>
      </c>
      <c r="Q58" s="1398" t="s">
        <v>779</v>
      </c>
    </row>
    <row r="59" spans="1:17" ht="24">
      <c r="A59" s="1373"/>
      <c r="B59" s="1373"/>
      <c r="C59" s="1409" t="s">
        <v>548</v>
      </c>
      <c r="D59" s="1374" t="s">
        <v>709</v>
      </c>
      <c r="E59" s="1437" t="s">
        <v>891</v>
      </c>
      <c r="F59" s="1445"/>
      <c r="G59" s="1375"/>
      <c r="H59" s="1416" t="s">
        <v>882</v>
      </c>
      <c r="I59" s="1443" t="s">
        <v>883</v>
      </c>
      <c r="J59" s="1435" t="s">
        <v>884</v>
      </c>
      <c r="K59" s="1444" t="s">
        <v>885</v>
      </c>
      <c r="L59" s="1401"/>
      <c r="M59" s="1416" t="s">
        <v>908</v>
      </c>
      <c r="N59" s="1442" t="s">
        <v>909</v>
      </c>
      <c r="O59" s="1434" t="s">
        <v>905</v>
      </c>
      <c r="P59" s="1442" t="s">
        <v>890</v>
      </c>
      <c r="Q59" s="1419"/>
    </row>
    <row r="60" spans="1:17">
      <c r="A60" s="1413" t="s">
        <v>810</v>
      </c>
      <c r="B60" s="1365" t="s">
        <v>506</v>
      </c>
      <c r="C60" s="1405">
        <v>2255318</v>
      </c>
      <c r="D60" s="1377">
        <v>2315200</v>
      </c>
      <c r="E60" s="1440">
        <f t="shared" ref="E60:E110" si="2">D60-C60</f>
        <v>59882</v>
      </c>
      <c r="F60" s="1406">
        <v>2312284</v>
      </c>
      <c r="G60" s="1377">
        <v>1370236</v>
      </c>
      <c r="H60" s="1402">
        <v>491848</v>
      </c>
      <c r="I60" s="1406">
        <v>668447</v>
      </c>
      <c r="J60" s="1392">
        <v>29184</v>
      </c>
      <c r="K60" s="1405">
        <v>180757</v>
      </c>
      <c r="L60" s="1377">
        <v>756223</v>
      </c>
      <c r="M60" s="1402">
        <v>286374</v>
      </c>
      <c r="N60" s="1405">
        <f>L60-M60</f>
        <v>469849</v>
      </c>
      <c r="O60" s="1392">
        <v>292492</v>
      </c>
      <c r="P60" s="1405">
        <v>106233</v>
      </c>
      <c r="Q60" s="1393">
        <v>2916</v>
      </c>
    </row>
    <row r="61" spans="1:17">
      <c r="A61" s="1425"/>
      <c r="B61" s="1426" t="s">
        <v>427</v>
      </c>
      <c r="C61" s="1427">
        <v>684183</v>
      </c>
      <c r="D61" s="1428">
        <v>705459</v>
      </c>
      <c r="E61" s="1439">
        <f t="shared" si="2"/>
        <v>21276</v>
      </c>
      <c r="F61" s="1429">
        <v>704497</v>
      </c>
      <c r="G61" s="1428">
        <v>388794</v>
      </c>
      <c r="H61" s="1430">
        <v>143290</v>
      </c>
      <c r="I61" s="1429">
        <v>183704</v>
      </c>
      <c r="J61" s="1432">
        <v>7945</v>
      </c>
      <c r="K61" s="1427">
        <v>53855</v>
      </c>
      <c r="L61" s="1428">
        <v>280073</v>
      </c>
      <c r="M61" s="1430">
        <v>99962</v>
      </c>
      <c r="N61" s="1427">
        <f t="shared" ref="N61:N110" si="3">L61-M61</f>
        <v>180111</v>
      </c>
      <c r="O61" s="1432">
        <v>83339</v>
      </c>
      <c r="P61" s="1427">
        <v>16643</v>
      </c>
      <c r="Q61" s="1431">
        <v>962</v>
      </c>
    </row>
    <row r="62" spans="1:17">
      <c r="A62" s="1376" t="s">
        <v>811</v>
      </c>
      <c r="B62" s="1424" t="s">
        <v>896</v>
      </c>
      <c r="C62" s="1405">
        <v>94039</v>
      </c>
      <c r="D62" s="1377">
        <v>97265</v>
      </c>
      <c r="E62" s="1440">
        <f t="shared" si="2"/>
        <v>3226</v>
      </c>
      <c r="F62" s="1406">
        <v>97188</v>
      </c>
      <c r="G62" s="1377">
        <v>55839</v>
      </c>
      <c r="H62" s="1402">
        <v>20155</v>
      </c>
      <c r="I62" s="1406">
        <v>27712</v>
      </c>
      <c r="J62" s="1392">
        <v>899</v>
      </c>
      <c r="K62" s="1405">
        <v>7073</v>
      </c>
      <c r="L62" s="1377">
        <v>37122</v>
      </c>
      <c r="M62" s="1402">
        <v>11504</v>
      </c>
      <c r="N62" s="1405">
        <f t="shared" si="3"/>
        <v>25618</v>
      </c>
      <c r="O62" s="1394">
        <v>10769</v>
      </c>
      <c r="P62" s="1404">
        <v>1694</v>
      </c>
      <c r="Q62" s="1393">
        <v>77</v>
      </c>
    </row>
    <row r="63" spans="1:17">
      <c r="A63" s="1376" t="s">
        <v>812</v>
      </c>
      <c r="B63" s="1424" t="s">
        <v>897</v>
      </c>
      <c r="C63" s="1405">
        <v>65178</v>
      </c>
      <c r="D63" s="1377">
        <v>67407</v>
      </c>
      <c r="E63" s="1440">
        <f t="shared" si="2"/>
        <v>2229</v>
      </c>
      <c r="F63" s="1406">
        <v>67351</v>
      </c>
      <c r="G63" s="1377">
        <v>32819</v>
      </c>
      <c r="H63" s="1402">
        <v>11983</v>
      </c>
      <c r="I63" s="1406">
        <v>15519</v>
      </c>
      <c r="J63" s="1392">
        <v>616</v>
      </c>
      <c r="K63" s="1405">
        <v>4701</v>
      </c>
      <c r="L63" s="1377">
        <v>31660</v>
      </c>
      <c r="M63" s="1402">
        <v>8809</v>
      </c>
      <c r="N63" s="1405">
        <f t="shared" si="3"/>
        <v>22851</v>
      </c>
      <c r="O63" s="1392">
        <v>6498</v>
      </c>
      <c r="P63" s="1405">
        <v>1114</v>
      </c>
      <c r="Q63" s="1393">
        <v>56</v>
      </c>
    </row>
    <row r="64" spans="1:17">
      <c r="A64" s="1376" t="s">
        <v>813</v>
      </c>
      <c r="B64" s="1424" t="s">
        <v>898</v>
      </c>
      <c r="C64" s="1405">
        <v>56954</v>
      </c>
      <c r="D64" s="1377">
        <v>57875</v>
      </c>
      <c r="E64" s="1440">
        <f t="shared" si="2"/>
        <v>921</v>
      </c>
      <c r="F64" s="1406">
        <v>57776</v>
      </c>
      <c r="G64" s="1377">
        <v>23986</v>
      </c>
      <c r="H64" s="1402">
        <v>9099</v>
      </c>
      <c r="I64" s="1406">
        <v>9887</v>
      </c>
      <c r="J64" s="1392">
        <v>664</v>
      </c>
      <c r="K64" s="1405">
        <v>4336</v>
      </c>
      <c r="L64" s="1377">
        <v>31171</v>
      </c>
      <c r="M64" s="1402">
        <v>11363</v>
      </c>
      <c r="N64" s="1405">
        <f t="shared" si="3"/>
        <v>19808</v>
      </c>
      <c r="O64" s="1392">
        <v>5103</v>
      </c>
      <c r="P64" s="1405">
        <v>884</v>
      </c>
      <c r="Q64" s="1393">
        <v>99</v>
      </c>
    </row>
    <row r="65" spans="1:17">
      <c r="A65" s="1376" t="s">
        <v>814</v>
      </c>
      <c r="B65" s="1424" t="s">
        <v>899</v>
      </c>
      <c r="C65" s="1405">
        <v>48224</v>
      </c>
      <c r="D65" s="1377">
        <v>48780</v>
      </c>
      <c r="E65" s="1440">
        <f t="shared" si="2"/>
        <v>556</v>
      </c>
      <c r="F65" s="1406">
        <v>48716</v>
      </c>
      <c r="G65" s="1377">
        <v>23845</v>
      </c>
      <c r="H65" s="1402">
        <v>8857</v>
      </c>
      <c r="I65" s="1406">
        <v>9620</v>
      </c>
      <c r="J65" s="1392">
        <v>733</v>
      </c>
      <c r="K65" s="1405">
        <v>4635</v>
      </c>
      <c r="L65" s="1377">
        <v>22310</v>
      </c>
      <c r="M65" s="1402">
        <v>10020</v>
      </c>
      <c r="N65" s="1405">
        <f t="shared" si="3"/>
        <v>12290</v>
      </c>
      <c r="O65" s="1392">
        <v>5492</v>
      </c>
      <c r="P65" s="1405">
        <v>1001</v>
      </c>
      <c r="Q65" s="1393">
        <v>64</v>
      </c>
    </row>
    <row r="66" spans="1:17">
      <c r="A66" s="1376" t="s">
        <v>815</v>
      </c>
      <c r="B66" s="1424" t="s">
        <v>900</v>
      </c>
      <c r="C66" s="1405">
        <v>71657</v>
      </c>
      <c r="D66" s="1377">
        <v>73278</v>
      </c>
      <c r="E66" s="1440">
        <f t="shared" si="2"/>
        <v>1621</v>
      </c>
      <c r="F66" s="1406">
        <v>73198</v>
      </c>
      <c r="G66" s="1377">
        <v>44589</v>
      </c>
      <c r="H66" s="1402">
        <v>17194</v>
      </c>
      <c r="I66" s="1406">
        <v>19970</v>
      </c>
      <c r="J66" s="1392">
        <v>942</v>
      </c>
      <c r="K66" s="1405">
        <v>6483</v>
      </c>
      <c r="L66" s="1377">
        <v>25674</v>
      </c>
      <c r="M66" s="1402">
        <v>11289</v>
      </c>
      <c r="N66" s="1405">
        <f t="shared" si="3"/>
        <v>14385</v>
      </c>
      <c r="O66" s="1392">
        <v>10997</v>
      </c>
      <c r="P66" s="1405">
        <v>1339</v>
      </c>
      <c r="Q66" s="1393">
        <v>80</v>
      </c>
    </row>
    <row r="67" spans="1:17">
      <c r="A67" s="1376" t="s">
        <v>816</v>
      </c>
      <c r="B67" s="1424" t="s">
        <v>901</v>
      </c>
      <c r="C67" s="1405">
        <v>94016</v>
      </c>
      <c r="D67" s="1377">
        <v>95473</v>
      </c>
      <c r="E67" s="1440">
        <f t="shared" si="2"/>
        <v>1457</v>
      </c>
      <c r="F67" s="1406">
        <v>95347</v>
      </c>
      <c r="G67" s="1377">
        <v>59262</v>
      </c>
      <c r="H67" s="1402">
        <v>21940</v>
      </c>
      <c r="I67" s="1406">
        <v>27956</v>
      </c>
      <c r="J67" s="1392">
        <v>1228</v>
      </c>
      <c r="K67" s="1405">
        <v>8138</v>
      </c>
      <c r="L67" s="1377">
        <v>31531</v>
      </c>
      <c r="M67" s="1402">
        <v>13999</v>
      </c>
      <c r="N67" s="1405">
        <f t="shared" si="3"/>
        <v>17532</v>
      </c>
      <c r="O67" s="1392">
        <v>13518</v>
      </c>
      <c r="P67" s="1405">
        <v>2207</v>
      </c>
      <c r="Q67" s="1393">
        <v>126</v>
      </c>
    </row>
    <row r="68" spans="1:17">
      <c r="A68" s="1376" t="s">
        <v>817</v>
      </c>
      <c r="B68" s="1424" t="s">
        <v>902</v>
      </c>
      <c r="C68" s="1405">
        <v>86350</v>
      </c>
      <c r="D68" s="1377">
        <v>87126</v>
      </c>
      <c r="E68" s="1440">
        <f t="shared" si="2"/>
        <v>776</v>
      </c>
      <c r="F68" s="1406">
        <v>86977</v>
      </c>
      <c r="G68" s="1377">
        <v>57303</v>
      </c>
      <c r="H68" s="1402">
        <v>21169</v>
      </c>
      <c r="I68" s="1406">
        <v>28285</v>
      </c>
      <c r="J68" s="1392">
        <v>1045</v>
      </c>
      <c r="K68" s="1405">
        <v>6804</v>
      </c>
      <c r="L68" s="1377">
        <v>23009</v>
      </c>
      <c r="M68" s="1402">
        <v>10736</v>
      </c>
      <c r="N68" s="1405">
        <f t="shared" si="3"/>
        <v>12273</v>
      </c>
      <c r="O68" s="1392">
        <v>13534</v>
      </c>
      <c r="P68" s="1405">
        <v>3697</v>
      </c>
      <c r="Q68" s="1393">
        <v>149</v>
      </c>
    </row>
    <row r="69" spans="1:17">
      <c r="A69" s="1376" t="s">
        <v>818</v>
      </c>
      <c r="B69" s="1424" t="s">
        <v>903</v>
      </c>
      <c r="C69" s="1405">
        <v>73814</v>
      </c>
      <c r="D69" s="1377">
        <v>81022</v>
      </c>
      <c r="E69" s="1440">
        <f t="shared" si="2"/>
        <v>7208</v>
      </c>
      <c r="F69" s="1406">
        <v>80834</v>
      </c>
      <c r="G69" s="1377">
        <v>27526</v>
      </c>
      <c r="H69" s="1402">
        <v>11297</v>
      </c>
      <c r="I69" s="1406">
        <v>11074</v>
      </c>
      <c r="J69" s="1392">
        <v>648</v>
      </c>
      <c r="K69" s="1405">
        <v>4507</v>
      </c>
      <c r="L69" s="1377">
        <v>50420</v>
      </c>
      <c r="M69" s="1402">
        <v>13201</v>
      </c>
      <c r="N69" s="1405">
        <f t="shared" si="3"/>
        <v>37219</v>
      </c>
      <c r="O69" s="1392">
        <v>5125</v>
      </c>
      <c r="P69" s="1405">
        <v>928</v>
      </c>
      <c r="Q69" s="1393">
        <v>188</v>
      </c>
    </row>
    <row r="70" spans="1:17">
      <c r="A70" s="1376" t="s">
        <v>819</v>
      </c>
      <c r="B70" s="1424" t="s">
        <v>904</v>
      </c>
      <c r="C70" s="1405">
        <v>93951</v>
      </c>
      <c r="D70" s="1377">
        <v>97233</v>
      </c>
      <c r="E70" s="1440">
        <f t="shared" si="2"/>
        <v>3282</v>
      </c>
      <c r="F70" s="1406">
        <v>97110</v>
      </c>
      <c r="G70" s="1377">
        <v>63625</v>
      </c>
      <c r="H70" s="1402">
        <v>21596</v>
      </c>
      <c r="I70" s="1406">
        <v>33681</v>
      </c>
      <c r="J70" s="1392">
        <v>1170</v>
      </c>
      <c r="K70" s="1405">
        <v>7178</v>
      </c>
      <c r="L70" s="1377">
        <v>27176</v>
      </c>
      <c r="M70" s="1402">
        <v>9041</v>
      </c>
      <c r="N70" s="1405">
        <f t="shared" si="3"/>
        <v>18135</v>
      </c>
      <c r="O70" s="1396">
        <v>12303</v>
      </c>
      <c r="P70" s="1407">
        <v>3779</v>
      </c>
      <c r="Q70" s="1393">
        <v>123</v>
      </c>
    </row>
    <row r="71" spans="1:17">
      <c r="A71" s="1412" t="s">
        <v>820</v>
      </c>
      <c r="B71" s="1371" t="s">
        <v>95</v>
      </c>
      <c r="C71" s="1404">
        <v>205587</v>
      </c>
      <c r="D71" s="1379">
        <v>212801</v>
      </c>
      <c r="E71" s="1438">
        <f t="shared" si="2"/>
        <v>7214</v>
      </c>
      <c r="F71" s="1410">
        <v>212541</v>
      </c>
      <c r="G71" s="1379">
        <v>129135</v>
      </c>
      <c r="H71" s="1417">
        <v>43245</v>
      </c>
      <c r="I71" s="1410">
        <v>65048</v>
      </c>
      <c r="J71" s="1394">
        <v>2885</v>
      </c>
      <c r="K71" s="1404">
        <v>17957</v>
      </c>
      <c r="L71" s="1379">
        <v>62344</v>
      </c>
      <c r="M71" s="1417">
        <v>24046</v>
      </c>
      <c r="N71" s="1404">
        <f t="shared" si="3"/>
        <v>38298</v>
      </c>
      <c r="O71" s="1392">
        <v>25305</v>
      </c>
      <c r="P71" s="1405">
        <v>13336</v>
      </c>
      <c r="Q71" s="1395">
        <v>260</v>
      </c>
    </row>
    <row r="72" spans="1:17">
      <c r="A72" s="1413" t="s">
        <v>821</v>
      </c>
      <c r="B72" s="1365" t="s">
        <v>96</v>
      </c>
      <c r="C72" s="1405">
        <v>209343</v>
      </c>
      <c r="D72" s="1377">
        <v>210433</v>
      </c>
      <c r="E72" s="1440">
        <f t="shared" si="2"/>
        <v>1090</v>
      </c>
      <c r="F72" s="1406">
        <v>210229</v>
      </c>
      <c r="G72" s="1377">
        <v>109810</v>
      </c>
      <c r="H72" s="1402">
        <v>39145</v>
      </c>
      <c r="I72" s="1406">
        <v>50957</v>
      </c>
      <c r="J72" s="1392">
        <v>2807</v>
      </c>
      <c r="K72" s="1405">
        <v>16901</v>
      </c>
      <c r="L72" s="1377">
        <v>86612</v>
      </c>
      <c r="M72" s="1402">
        <v>28903</v>
      </c>
      <c r="N72" s="1405">
        <f t="shared" si="3"/>
        <v>57709</v>
      </c>
      <c r="O72" s="1392">
        <v>22524</v>
      </c>
      <c r="P72" s="1405">
        <v>6019</v>
      </c>
      <c r="Q72" s="1393">
        <v>204</v>
      </c>
    </row>
    <row r="73" spans="1:17">
      <c r="A73" s="1413" t="s">
        <v>822</v>
      </c>
      <c r="B73" s="1365" t="s">
        <v>97</v>
      </c>
      <c r="C73" s="1405">
        <v>116948</v>
      </c>
      <c r="D73" s="1377">
        <v>121890</v>
      </c>
      <c r="E73" s="1440">
        <f t="shared" si="2"/>
        <v>4942</v>
      </c>
      <c r="F73" s="1406">
        <v>121772</v>
      </c>
      <c r="G73" s="1377">
        <v>78488</v>
      </c>
      <c r="H73" s="1402">
        <v>27112</v>
      </c>
      <c r="I73" s="1406">
        <v>39439</v>
      </c>
      <c r="J73" s="1392">
        <v>1685</v>
      </c>
      <c r="K73" s="1405">
        <v>10252</v>
      </c>
      <c r="L73" s="1377">
        <v>36736</v>
      </c>
      <c r="M73" s="1402">
        <v>15511</v>
      </c>
      <c r="N73" s="1405">
        <f t="shared" si="3"/>
        <v>21225</v>
      </c>
      <c r="O73" s="1392">
        <v>15667</v>
      </c>
      <c r="P73" s="1405">
        <v>3406</v>
      </c>
      <c r="Q73" s="1393">
        <v>118</v>
      </c>
    </row>
    <row r="74" spans="1:17">
      <c r="A74" s="1413" t="s">
        <v>823</v>
      </c>
      <c r="B74" s="1365" t="s">
        <v>87</v>
      </c>
      <c r="C74" s="1405">
        <v>202648</v>
      </c>
      <c r="D74" s="1377">
        <v>210965</v>
      </c>
      <c r="E74" s="1440">
        <f t="shared" si="2"/>
        <v>8317</v>
      </c>
      <c r="F74" s="1406">
        <v>210770</v>
      </c>
      <c r="G74" s="1377">
        <v>124346</v>
      </c>
      <c r="H74" s="1402">
        <v>42040</v>
      </c>
      <c r="I74" s="1406">
        <v>65049</v>
      </c>
      <c r="J74" s="1392">
        <v>2077</v>
      </c>
      <c r="K74" s="1405">
        <v>15180</v>
      </c>
      <c r="L74" s="1377">
        <v>73855</v>
      </c>
      <c r="M74" s="1402">
        <v>22449</v>
      </c>
      <c r="N74" s="1405">
        <f t="shared" si="3"/>
        <v>51406</v>
      </c>
      <c r="O74" s="1392">
        <v>22874</v>
      </c>
      <c r="P74" s="1405">
        <v>4846</v>
      </c>
      <c r="Q74" s="1393">
        <v>195</v>
      </c>
    </row>
    <row r="75" spans="1:17">
      <c r="A75" s="1413" t="s">
        <v>824</v>
      </c>
      <c r="B75" s="1365" t="s">
        <v>98</v>
      </c>
      <c r="C75" s="1405">
        <v>18447</v>
      </c>
      <c r="D75" s="1377">
        <v>18081</v>
      </c>
      <c r="E75" s="1440">
        <f t="shared" si="2"/>
        <v>-366</v>
      </c>
      <c r="F75" s="1406">
        <v>18053</v>
      </c>
      <c r="G75" s="1377">
        <v>10188</v>
      </c>
      <c r="H75" s="1402">
        <v>4257</v>
      </c>
      <c r="I75" s="1406">
        <v>4316</v>
      </c>
      <c r="J75" s="1392">
        <v>278</v>
      </c>
      <c r="K75" s="1405">
        <v>1337</v>
      </c>
      <c r="L75" s="1377">
        <v>5556</v>
      </c>
      <c r="M75" s="1402">
        <v>2851</v>
      </c>
      <c r="N75" s="1405">
        <f t="shared" si="3"/>
        <v>2705</v>
      </c>
      <c r="O75" s="1392">
        <v>2669</v>
      </c>
      <c r="P75" s="1405">
        <v>1374</v>
      </c>
      <c r="Q75" s="1393">
        <v>28</v>
      </c>
    </row>
    <row r="76" spans="1:17">
      <c r="A76" s="1413" t="s">
        <v>825</v>
      </c>
      <c r="B76" s="1365" t="s">
        <v>88</v>
      </c>
      <c r="C76" s="1405">
        <v>39753</v>
      </c>
      <c r="D76" s="1377">
        <v>41881</v>
      </c>
      <c r="E76" s="1440">
        <f t="shared" si="2"/>
        <v>2128</v>
      </c>
      <c r="F76" s="1406">
        <v>41851</v>
      </c>
      <c r="G76" s="1377">
        <v>26628</v>
      </c>
      <c r="H76" s="1402">
        <v>10184</v>
      </c>
      <c r="I76" s="1406">
        <v>12614</v>
      </c>
      <c r="J76" s="1392">
        <v>430</v>
      </c>
      <c r="K76" s="1405">
        <v>3400</v>
      </c>
      <c r="L76" s="1377">
        <v>13551</v>
      </c>
      <c r="M76" s="1402">
        <v>5978</v>
      </c>
      <c r="N76" s="1405">
        <f t="shared" si="3"/>
        <v>7573</v>
      </c>
      <c r="O76" s="1392">
        <v>5824</v>
      </c>
      <c r="P76" s="1405">
        <v>783</v>
      </c>
      <c r="Q76" s="1393">
        <v>30</v>
      </c>
    </row>
    <row r="77" spans="1:17">
      <c r="A77" s="1413" t="s">
        <v>826</v>
      </c>
      <c r="B77" s="1365" t="s">
        <v>99</v>
      </c>
      <c r="C77" s="1405">
        <v>77263</v>
      </c>
      <c r="D77" s="1377">
        <v>78903</v>
      </c>
      <c r="E77" s="1440">
        <f t="shared" si="2"/>
        <v>1640</v>
      </c>
      <c r="F77" s="1406">
        <v>78843</v>
      </c>
      <c r="G77" s="1377">
        <v>52043</v>
      </c>
      <c r="H77" s="1402">
        <v>17107</v>
      </c>
      <c r="I77" s="1406">
        <v>27117</v>
      </c>
      <c r="J77" s="1392">
        <v>1133</v>
      </c>
      <c r="K77" s="1405">
        <v>6686</v>
      </c>
      <c r="L77" s="1377">
        <v>21824</v>
      </c>
      <c r="M77" s="1402">
        <v>8675</v>
      </c>
      <c r="N77" s="1405">
        <f t="shared" si="3"/>
        <v>13149</v>
      </c>
      <c r="O77" s="1392">
        <v>9812</v>
      </c>
      <c r="P77" s="1405">
        <v>2679</v>
      </c>
      <c r="Q77" s="1393">
        <v>60</v>
      </c>
    </row>
    <row r="78" spans="1:17">
      <c r="A78" s="1413" t="s">
        <v>827</v>
      </c>
      <c r="B78" s="1365" t="s">
        <v>100</v>
      </c>
      <c r="C78" s="1405">
        <v>12141</v>
      </c>
      <c r="D78" s="1377">
        <v>12153</v>
      </c>
      <c r="E78" s="1440">
        <f t="shared" si="2"/>
        <v>12</v>
      </c>
      <c r="F78" s="1406">
        <v>12131</v>
      </c>
      <c r="G78" s="1377">
        <v>7448</v>
      </c>
      <c r="H78" s="1402">
        <v>2974</v>
      </c>
      <c r="I78" s="1406">
        <v>3318</v>
      </c>
      <c r="J78" s="1392">
        <v>181</v>
      </c>
      <c r="K78" s="1405">
        <v>975</v>
      </c>
      <c r="L78" s="1377">
        <v>3481</v>
      </c>
      <c r="M78" s="1402">
        <v>1825</v>
      </c>
      <c r="N78" s="1405">
        <f t="shared" si="3"/>
        <v>1656</v>
      </c>
      <c r="O78" s="1392">
        <v>2046</v>
      </c>
      <c r="P78" s="1405">
        <v>722</v>
      </c>
      <c r="Q78" s="1393">
        <v>22</v>
      </c>
    </row>
    <row r="79" spans="1:17">
      <c r="A79" s="1413" t="s">
        <v>828</v>
      </c>
      <c r="B79" s="1365" t="s">
        <v>101</v>
      </c>
      <c r="C79" s="1405">
        <v>29741</v>
      </c>
      <c r="D79" s="1377">
        <v>30189</v>
      </c>
      <c r="E79" s="1440">
        <f t="shared" si="2"/>
        <v>448</v>
      </c>
      <c r="F79" s="1406">
        <v>30124</v>
      </c>
      <c r="G79" s="1377">
        <v>16453</v>
      </c>
      <c r="H79" s="1402">
        <v>6294</v>
      </c>
      <c r="I79" s="1406">
        <v>7447</v>
      </c>
      <c r="J79" s="1392">
        <v>396</v>
      </c>
      <c r="K79" s="1405">
        <v>2316</v>
      </c>
      <c r="L79" s="1377">
        <v>7672</v>
      </c>
      <c r="M79" s="1402">
        <v>3354</v>
      </c>
      <c r="N79" s="1405">
        <f t="shared" si="3"/>
        <v>4318</v>
      </c>
      <c r="O79" s="1392">
        <v>3895</v>
      </c>
      <c r="P79" s="1405">
        <v>3968</v>
      </c>
      <c r="Q79" s="1393">
        <v>65</v>
      </c>
    </row>
    <row r="80" spans="1:17">
      <c r="A80" s="1413" t="s">
        <v>829</v>
      </c>
      <c r="B80" s="1365" t="s">
        <v>26</v>
      </c>
      <c r="C80" s="1405">
        <v>99645</v>
      </c>
      <c r="D80" s="1377">
        <v>103495</v>
      </c>
      <c r="E80" s="1440">
        <f t="shared" si="2"/>
        <v>3850</v>
      </c>
      <c r="F80" s="1406">
        <v>103395</v>
      </c>
      <c r="G80" s="1377">
        <v>69163</v>
      </c>
      <c r="H80" s="1402">
        <v>23668</v>
      </c>
      <c r="I80" s="1406">
        <v>35803</v>
      </c>
      <c r="J80" s="1392">
        <v>1573</v>
      </c>
      <c r="K80" s="1405">
        <v>8119</v>
      </c>
      <c r="L80" s="1377">
        <v>26035</v>
      </c>
      <c r="M80" s="1402">
        <v>10152</v>
      </c>
      <c r="N80" s="1405">
        <f t="shared" si="3"/>
        <v>15883</v>
      </c>
      <c r="O80" s="1392">
        <v>14257</v>
      </c>
      <c r="P80" s="1405">
        <v>5093</v>
      </c>
      <c r="Q80" s="1393">
        <v>100</v>
      </c>
    </row>
    <row r="81" spans="1:17">
      <c r="A81" s="1413" t="s">
        <v>830</v>
      </c>
      <c r="B81" s="1365" t="s">
        <v>102</v>
      </c>
      <c r="C81" s="1405">
        <v>18826</v>
      </c>
      <c r="D81" s="1377">
        <v>18729</v>
      </c>
      <c r="E81" s="1440">
        <f t="shared" si="2"/>
        <v>-97</v>
      </c>
      <c r="F81" s="1406">
        <v>18686</v>
      </c>
      <c r="G81" s="1377">
        <v>11701</v>
      </c>
      <c r="H81" s="1402">
        <v>4537</v>
      </c>
      <c r="I81" s="1406">
        <v>5474</v>
      </c>
      <c r="J81" s="1392">
        <v>254</v>
      </c>
      <c r="K81" s="1405">
        <v>1436</v>
      </c>
      <c r="L81" s="1377">
        <v>4846</v>
      </c>
      <c r="M81" s="1402">
        <v>2219</v>
      </c>
      <c r="N81" s="1405">
        <f t="shared" si="3"/>
        <v>2627</v>
      </c>
      <c r="O81" s="1392">
        <v>2964</v>
      </c>
      <c r="P81" s="1405">
        <v>1383</v>
      </c>
      <c r="Q81" s="1393">
        <v>43</v>
      </c>
    </row>
    <row r="82" spans="1:17">
      <c r="A82" s="1413" t="s">
        <v>831</v>
      </c>
      <c r="B82" s="1365" t="s">
        <v>103</v>
      </c>
      <c r="C82" s="1405">
        <v>14989</v>
      </c>
      <c r="D82" s="1377">
        <v>15049</v>
      </c>
      <c r="E82" s="1440">
        <f t="shared" si="2"/>
        <v>60</v>
      </c>
      <c r="F82" s="1406">
        <v>15031</v>
      </c>
      <c r="G82" s="1377">
        <v>8658</v>
      </c>
      <c r="H82" s="1402">
        <v>3280</v>
      </c>
      <c r="I82" s="1406">
        <v>3980</v>
      </c>
      <c r="J82" s="1392">
        <v>212</v>
      </c>
      <c r="K82" s="1405">
        <v>1186</v>
      </c>
      <c r="L82" s="1377">
        <v>3726</v>
      </c>
      <c r="M82" s="1402">
        <v>1739</v>
      </c>
      <c r="N82" s="1405">
        <f t="shared" si="3"/>
        <v>1987</v>
      </c>
      <c r="O82" s="1392">
        <v>2141</v>
      </c>
      <c r="P82" s="1405">
        <v>1824</v>
      </c>
      <c r="Q82" s="1393">
        <v>18</v>
      </c>
    </row>
    <row r="83" spans="1:17">
      <c r="A83" s="1413" t="s">
        <v>832</v>
      </c>
      <c r="B83" s="1365" t="s">
        <v>833</v>
      </c>
      <c r="C83" s="1405">
        <v>91737</v>
      </c>
      <c r="D83" s="1377">
        <v>94140</v>
      </c>
      <c r="E83" s="1440">
        <f t="shared" si="2"/>
        <v>2403</v>
      </c>
      <c r="F83" s="1406">
        <v>94056</v>
      </c>
      <c r="G83" s="1377">
        <v>61708</v>
      </c>
      <c r="H83" s="1402">
        <v>22619</v>
      </c>
      <c r="I83" s="1406">
        <v>30721</v>
      </c>
      <c r="J83" s="1392">
        <v>1036</v>
      </c>
      <c r="K83" s="1405">
        <v>7332</v>
      </c>
      <c r="L83" s="1377">
        <v>27642</v>
      </c>
      <c r="M83" s="1402">
        <v>10726</v>
      </c>
      <c r="N83" s="1405">
        <f t="shared" si="3"/>
        <v>16916</v>
      </c>
      <c r="O83" s="1392">
        <v>13727</v>
      </c>
      <c r="P83" s="1405">
        <v>2529</v>
      </c>
      <c r="Q83" s="1393">
        <v>84</v>
      </c>
    </row>
    <row r="84" spans="1:17">
      <c r="A84" s="1413" t="s">
        <v>834</v>
      </c>
      <c r="B84" s="1365" t="s">
        <v>104</v>
      </c>
      <c r="C84" s="1405">
        <v>28506</v>
      </c>
      <c r="D84" s="1377">
        <v>28653</v>
      </c>
      <c r="E84" s="1440">
        <f t="shared" si="2"/>
        <v>147</v>
      </c>
      <c r="F84" s="1406">
        <v>28609</v>
      </c>
      <c r="G84" s="1377">
        <v>18468</v>
      </c>
      <c r="H84" s="1402">
        <v>7143</v>
      </c>
      <c r="I84" s="1406">
        <v>8689</v>
      </c>
      <c r="J84" s="1392">
        <v>451</v>
      </c>
      <c r="K84" s="1405">
        <v>2185</v>
      </c>
      <c r="L84" s="1377">
        <v>6389</v>
      </c>
      <c r="M84" s="1402">
        <v>3090</v>
      </c>
      <c r="N84" s="1405">
        <f t="shared" si="3"/>
        <v>3299</v>
      </c>
      <c r="O84" s="1392">
        <v>4864</v>
      </c>
      <c r="P84" s="1405">
        <v>2536</v>
      </c>
      <c r="Q84" s="1393">
        <v>44</v>
      </c>
    </row>
    <row r="85" spans="1:17">
      <c r="A85" s="1413" t="s">
        <v>835</v>
      </c>
      <c r="B85" s="1365" t="s">
        <v>105</v>
      </c>
      <c r="C85" s="1405">
        <v>35737</v>
      </c>
      <c r="D85" s="1377">
        <v>36340</v>
      </c>
      <c r="E85" s="1440">
        <f t="shared" si="2"/>
        <v>603</v>
      </c>
      <c r="F85" s="1406">
        <v>36313</v>
      </c>
      <c r="G85" s="1377">
        <v>24046</v>
      </c>
      <c r="H85" s="1402">
        <v>8196</v>
      </c>
      <c r="I85" s="1406">
        <v>12195</v>
      </c>
      <c r="J85" s="1392">
        <v>515</v>
      </c>
      <c r="K85" s="1405">
        <v>3140</v>
      </c>
      <c r="L85" s="1377">
        <v>9728</v>
      </c>
      <c r="M85" s="1402">
        <v>4124</v>
      </c>
      <c r="N85" s="1405">
        <f t="shared" si="3"/>
        <v>5604</v>
      </c>
      <c r="O85" s="1392">
        <v>5167</v>
      </c>
      <c r="P85" s="1405">
        <v>1562</v>
      </c>
      <c r="Q85" s="1393">
        <v>27</v>
      </c>
    </row>
    <row r="86" spans="1:17">
      <c r="A86" s="1413" t="s">
        <v>836</v>
      </c>
      <c r="B86" s="1365" t="s">
        <v>106</v>
      </c>
      <c r="C86" s="1405">
        <v>60584</v>
      </c>
      <c r="D86" s="1377">
        <v>62675</v>
      </c>
      <c r="E86" s="1440">
        <f t="shared" si="2"/>
        <v>2091</v>
      </c>
      <c r="F86" s="1406">
        <v>62634</v>
      </c>
      <c r="G86" s="1377">
        <v>43602</v>
      </c>
      <c r="H86" s="1402">
        <v>16772</v>
      </c>
      <c r="I86" s="1406">
        <v>20928</v>
      </c>
      <c r="J86" s="1392">
        <v>863</v>
      </c>
      <c r="K86" s="1405">
        <v>5039</v>
      </c>
      <c r="L86" s="1377">
        <v>15324</v>
      </c>
      <c r="M86" s="1402">
        <v>7468</v>
      </c>
      <c r="N86" s="1405">
        <f t="shared" si="3"/>
        <v>7856</v>
      </c>
      <c r="O86" s="1392">
        <v>11170</v>
      </c>
      <c r="P86" s="1405">
        <v>2116</v>
      </c>
      <c r="Q86" s="1393">
        <v>41</v>
      </c>
    </row>
    <row r="87" spans="1:17">
      <c r="A87" s="1413" t="s">
        <v>837</v>
      </c>
      <c r="B87" s="1365" t="s">
        <v>90</v>
      </c>
      <c r="C87" s="1405">
        <v>16470</v>
      </c>
      <c r="D87" s="1377">
        <v>16860</v>
      </c>
      <c r="E87" s="1440">
        <f t="shared" si="2"/>
        <v>390</v>
      </c>
      <c r="F87" s="1406">
        <v>16826</v>
      </c>
      <c r="G87" s="1377">
        <v>10480</v>
      </c>
      <c r="H87" s="1402">
        <v>3414</v>
      </c>
      <c r="I87" s="1406">
        <v>5548</v>
      </c>
      <c r="J87" s="1392">
        <v>250</v>
      </c>
      <c r="K87" s="1405">
        <v>1268</v>
      </c>
      <c r="L87" s="1377">
        <v>3588</v>
      </c>
      <c r="M87" s="1402">
        <v>1554</v>
      </c>
      <c r="N87" s="1405">
        <f t="shared" si="3"/>
        <v>2034</v>
      </c>
      <c r="O87" s="1392">
        <v>2080</v>
      </c>
      <c r="P87" s="1405">
        <v>1956</v>
      </c>
      <c r="Q87" s="1393">
        <v>34</v>
      </c>
    </row>
    <row r="88" spans="1:17">
      <c r="A88" s="1413" t="s">
        <v>838</v>
      </c>
      <c r="B88" s="1365" t="s">
        <v>107</v>
      </c>
      <c r="C88" s="1405">
        <v>40068</v>
      </c>
      <c r="D88" s="1377">
        <v>41070</v>
      </c>
      <c r="E88" s="1440">
        <f t="shared" si="2"/>
        <v>1002</v>
      </c>
      <c r="F88" s="1406">
        <v>41034</v>
      </c>
      <c r="G88" s="1377">
        <v>28582</v>
      </c>
      <c r="H88" s="1402">
        <v>9342</v>
      </c>
      <c r="I88" s="1406">
        <v>15794</v>
      </c>
      <c r="J88" s="1392">
        <v>487</v>
      </c>
      <c r="K88" s="1405">
        <v>2959</v>
      </c>
      <c r="L88" s="1377">
        <v>8845</v>
      </c>
      <c r="M88" s="1402">
        <v>2887</v>
      </c>
      <c r="N88" s="1405">
        <f t="shared" si="3"/>
        <v>5958</v>
      </c>
      <c r="O88" s="1392">
        <v>4951</v>
      </c>
      <c r="P88" s="1405">
        <v>2390</v>
      </c>
      <c r="Q88" s="1393">
        <v>36</v>
      </c>
    </row>
    <row r="89" spans="1:17">
      <c r="A89" s="1413" t="s">
        <v>839</v>
      </c>
      <c r="B89" s="1365" t="s">
        <v>91</v>
      </c>
      <c r="C89" s="1405">
        <v>15188</v>
      </c>
      <c r="D89" s="1377">
        <v>15364</v>
      </c>
      <c r="E89" s="1440">
        <f t="shared" si="2"/>
        <v>176</v>
      </c>
      <c r="F89" s="1406">
        <v>15343</v>
      </c>
      <c r="G89" s="1377">
        <v>8496</v>
      </c>
      <c r="H89" s="1402">
        <v>3188</v>
      </c>
      <c r="I89" s="1406">
        <v>4023</v>
      </c>
      <c r="J89" s="1392">
        <v>205</v>
      </c>
      <c r="K89" s="1405">
        <v>1080</v>
      </c>
      <c r="L89" s="1377">
        <v>3494</v>
      </c>
      <c r="M89" s="1402">
        <v>1372</v>
      </c>
      <c r="N89" s="1405">
        <f t="shared" si="3"/>
        <v>2122</v>
      </c>
      <c r="O89" s="1392">
        <v>2097</v>
      </c>
      <c r="P89" s="1405">
        <v>2406</v>
      </c>
      <c r="Q89" s="1393">
        <v>21</v>
      </c>
    </row>
    <row r="90" spans="1:17">
      <c r="A90" s="1413" t="s">
        <v>840</v>
      </c>
      <c r="B90" s="1365" t="s">
        <v>108</v>
      </c>
      <c r="C90" s="1405">
        <v>15342</v>
      </c>
      <c r="D90" s="1377">
        <v>15578</v>
      </c>
      <c r="E90" s="1440">
        <f t="shared" si="2"/>
        <v>236</v>
      </c>
      <c r="F90" s="1406">
        <v>15535</v>
      </c>
      <c r="G90" s="1377">
        <v>9037</v>
      </c>
      <c r="H90" s="1402">
        <v>3699</v>
      </c>
      <c r="I90" s="1406">
        <v>3977</v>
      </c>
      <c r="J90" s="1392">
        <v>231</v>
      </c>
      <c r="K90" s="1405">
        <v>1130</v>
      </c>
      <c r="L90" s="1377">
        <v>3851</v>
      </c>
      <c r="M90" s="1402">
        <v>1980</v>
      </c>
      <c r="N90" s="1405">
        <f t="shared" si="3"/>
        <v>1871</v>
      </c>
      <c r="O90" s="1392">
        <v>2351</v>
      </c>
      <c r="P90" s="1405">
        <v>1697</v>
      </c>
      <c r="Q90" s="1393">
        <v>43</v>
      </c>
    </row>
    <row r="91" spans="1:17">
      <c r="A91" s="1413" t="s">
        <v>841</v>
      </c>
      <c r="B91" s="1365" t="s">
        <v>215</v>
      </c>
      <c r="C91" s="1405">
        <v>9062</v>
      </c>
      <c r="D91" s="1377">
        <v>8713</v>
      </c>
      <c r="E91" s="1440">
        <f t="shared" si="2"/>
        <v>-349</v>
      </c>
      <c r="F91" s="1406">
        <v>8695</v>
      </c>
      <c r="G91" s="1377">
        <v>4676</v>
      </c>
      <c r="H91" s="1402">
        <v>1986</v>
      </c>
      <c r="I91" s="1406">
        <v>1919</v>
      </c>
      <c r="J91" s="1392">
        <v>115</v>
      </c>
      <c r="K91" s="1405">
        <v>656</v>
      </c>
      <c r="L91" s="1377">
        <v>2073</v>
      </c>
      <c r="M91" s="1402">
        <v>1180</v>
      </c>
      <c r="N91" s="1405">
        <f t="shared" si="3"/>
        <v>893</v>
      </c>
      <c r="O91" s="1392">
        <v>1359</v>
      </c>
      <c r="P91" s="1405">
        <v>1269</v>
      </c>
      <c r="Q91" s="1393">
        <v>18</v>
      </c>
    </row>
    <row r="92" spans="1:17">
      <c r="A92" s="1413" t="s">
        <v>842</v>
      </c>
      <c r="B92" s="1365" t="s">
        <v>209</v>
      </c>
      <c r="C92" s="1405">
        <v>22461</v>
      </c>
      <c r="D92" s="1377">
        <v>22553</v>
      </c>
      <c r="E92" s="1440">
        <f t="shared" si="2"/>
        <v>92</v>
      </c>
      <c r="F92" s="1406">
        <v>22497</v>
      </c>
      <c r="G92" s="1377">
        <v>12406</v>
      </c>
      <c r="H92" s="1402">
        <v>4989</v>
      </c>
      <c r="I92" s="1406">
        <v>5524</v>
      </c>
      <c r="J92" s="1392">
        <v>286</v>
      </c>
      <c r="K92" s="1405">
        <v>1607</v>
      </c>
      <c r="L92" s="1377">
        <v>5102</v>
      </c>
      <c r="M92" s="1402">
        <v>2562</v>
      </c>
      <c r="N92" s="1405">
        <f t="shared" si="3"/>
        <v>2540</v>
      </c>
      <c r="O92" s="1392">
        <v>3290</v>
      </c>
      <c r="P92" s="1405">
        <v>3450</v>
      </c>
      <c r="Q92" s="1393">
        <v>56</v>
      </c>
    </row>
    <row r="93" spans="1:17">
      <c r="A93" s="1413" t="s">
        <v>843</v>
      </c>
      <c r="B93" s="1365" t="s">
        <v>210</v>
      </c>
      <c r="C93" s="1405">
        <v>16981</v>
      </c>
      <c r="D93" s="1377">
        <v>16968</v>
      </c>
      <c r="E93" s="1440">
        <f t="shared" si="2"/>
        <v>-13</v>
      </c>
      <c r="F93" s="1406">
        <v>16940</v>
      </c>
      <c r="G93" s="1377">
        <v>9513</v>
      </c>
      <c r="H93" s="1402">
        <v>3705</v>
      </c>
      <c r="I93" s="1406">
        <v>4154</v>
      </c>
      <c r="J93" s="1392">
        <v>291</v>
      </c>
      <c r="K93" s="1405">
        <v>1363</v>
      </c>
      <c r="L93" s="1377">
        <v>3963</v>
      </c>
      <c r="M93" s="1402">
        <v>2083</v>
      </c>
      <c r="N93" s="1405">
        <f t="shared" si="3"/>
        <v>1880</v>
      </c>
      <c r="O93" s="1392">
        <v>2286</v>
      </c>
      <c r="P93" s="1405">
        <v>2231</v>
      </c>
      <c r="Q93" s="1393">
        <v>28</v>
      </c>
    </row>
    <row r="94" spans="1:17">
      <c r="A94" s="1413" t="s">
        <v>844</v>
      </c>
      <c r="B94" s="1365" t="s">
        <v>214</v>
      </c>
      <c r="C94" s="1405">
        <v>11655</v>
      </c>
      <c r="D94" s="1377">
        <v>11500</v>
      </c>
      <c r="E94" s="1440">
        <f t="shared" si="2"/>
        <v>-155</v>
      </c>
      <c r="F94" s="1406">
        <v>11456</v>
      </c>
      <c r="G94" s="1377">
        <v>6372</v>
      </c>
      <c r="H94" s="1402">
        <v>2631</v>
      </c>
      <c r="I94" s="1406">
        <v>2708</v>
      </c>
      <c r="J94" s="1392">
        <v>158</v>
      </c>
      <c r="K94" s="1405">
        <v>875</v>
      </c>
      <c r="L94" s="1377">
        <v>2923</v>
      </c>
      <c r="M94" s="1402">
        <v>1429</v>
      </c>
      <c r="N94" s="1405">
        <f t="shared" si="3"/>
        <v>1494</v>
      </c>
      <c r="O94" s="1392">
        <v>1661</v>
      </c>
      <c r="P94" s="1405">
        <v>1371</v>
      </c>
      <c r="Q94" s="1393">
        <v>44</v>
      </c>
    </row>
    <row r="95" spans="1:17">
      <c r="A95" s="1413" t="s">
        <v>845</v>
      </c>
      <c r="B95" s="1365" t="s">
        <v>211</v>
      </c>
      <c r="C95" s="1405">
        <v>17436</v>
      </c>
      <c r="D95" s="1377">
        <v>17451</v>
      </c>
      <c r="E95" s="1440">
        <f t="shared" si="2"/>
        <v>15</v>
      </c>
      <c r="F95" s="1406">
        <v>17417</v>
      </c>
      <c r="G95" s="1377">
        <v>9864</v>
      </c>
      <c r="H95" s="1402">
        <v>4152</v>
      </c>
      <c r="I95" s="1406">
        <v>4137</v>
      </c>
      <c r="J95" s="1392">
        <v>273</v>
      </c>
      <c r="K95" s="1405">
        <v>1302</v>
      </c>
      <c r="L95" s="1377">
        <v>5080</v>
      </c>
      <c r="M95" s="1402">
        <v>2888</v>
      </c>
      <c r="N95" s="1405">
        <f t="shared" si="3"/>
        <v>2192</v>
      </c>
      <c r="O95" s="1392">
        <v>2810</v>
      </c>
      <c r="P95" s="1405">
        <v>1471</v>
      </c>
      <c r="Q95" s="1393">
        <v>34</v>
      </c>
    </row>
    <row r="96" spans="1:17">
      <c r="A96" s="1413" t="s">
        <v>846</v>
      </c>
      <c r="B96" s="1365" t="s">
        <v>212</v>
      </c>
      <c r="C96" s="1405">
        <v>13174</v>
      </c>
      <c r="D96" s="1377">
        <v>12723</v>
      </c>
      <c r="E96" s="1440">
        <f t="shared" si="2"/>
        <v>-451</v>
      </c>
      <c r="F96" s="1406">
        <v>12704</v>
      </c>
      <c r="G96" s="1377">
        <v>7030</v>
      </c>
      <c r="H96" s="1402">
        <v>2800</v>
      </c>
      <c r="I96" s="1406">
        <v>3096</v>
      </c>
      <c r="J96" s="1392">
        <v>162</v>
      </c>
      <c r="K96" s="1405">
        <v>972</v>
      </c>
      <c r="L96" s="1377">
        <v>2427</v>
      </c>
      <c r="M96" s="1402">
        <v>1425</v>
      </c>
      <c r="N96" s="1405">
        <f t="shared" si="3"/>
        <v>1002</v>
      </c>
      <c r="O96" s="1392">
        <v>1809</v>
      </c>
      <c r="P96" s="1405">
        <v>2229</v>
      </c>
      <c r="Q96" s="1393">
        <v>19</v>
      </c>
    </row>
    <row r="97" spans="1:17">
      <c r="A97" s="1413" t="s">
        <v>847</v>
      </c>
      <c r="B97" s="1365" t="s">
        <v>213</v>
      </c>
      <c r="C97" s="1405">
        <v>14133</v>
      </c>
      <c r="D97" s="1377">
        <v>15086</v>
      </c>
      <c r="E97" s="1440">
        <f t="shared" si="2"/>
        <v>953</v>
      </c>
      <c r="F97" s="1406">
        <v>15048</v>
      </c>
      <c r="G97" s="1377">
        <v>7935</v>
      </c>
      <c r="H97" s="1402">
        <v>2804</v>
      </c>
      <c r="I97" s="1406">
        <v>3975</v>
      </c>
      <c r="J97" s="1392">
        <v>173</v>
      </c>
      <c r="K97" s="1405">
        <v>983</v>
      </c>
      <c r="L97" s="1377">
        <v>4680</v>
      </c>
      <c r="M97" s="1402">
        <v>1273</v>
      </c>
      <c r="N97" s="1405">
        <f t="shared" si="3"/>
        <v>3407</v>
      </c>
      <c r="O97" s="1392">
        <v>1565</v>
      </c>
      <c r="P97" s="1405">
        <v>1690</v>
      </c>
      <c r="Q97" s="1393">
        <v>38</v>
      </c>
    </row>
    <row r="98" spans="1:17">
      <c r="A98" s="1413" t="s">
        <v>848</v>
      </c>
      <c r="B98" s="1365" t="s">
        <v>92</v>
      </c>
      <c r="C98" s="1405">
        <v>26803</v>
      </c>
      <c r="D98" s="1377">
        <v>27297</v>
      </c>
      <c r="E98" s="1440">
        <f t="shared" si="2"/>
        <v>494</v>
      </c>
      <c r="F98" s="1406">
        <v>27225</v>
      </c>
      <c r="G98" s="1377">
        <v>17120</v>
      </c>
      <c r="H98" s="1402">
        <v>5983</v>
      </c>
      <c r="I98" s="1406">
        <v>8474</v>
      </c>
      <c r="J98" s="1392">
        <v>449</v>
      </c>
      <c r="K98" s="1405">
        <v>2214</v>
      </c>
      <c r="L98" s="1377">
        <v>5753</v>
      </c>
      <c r="M98" s="1402">
        <v>2683</v>
      </c>
      <c r="N98" s="1405">
        <f t="shared" si="3"/>
        <v>3070</v>
      </c>
      <c r="O98" s="1392">
        <v>3853</v>
      </c>
      <c r="P98" s="1405">
        <v>3018</v>
      </c>
      <c r="Q98" s="1393">
        <v>72</v>
      </c>
    </row>
    <row r="99" spans="1:17">
      <c r="A99" s="1413" t="s">
        <v>849</v>
      </c>
      <c r="B99" s="1365" t="s">
        <v>35</v>
      </c>
      <c r="C99" s="1405">
        <v>10547</v>
      </c>
      <c r="D99" s="1377">
        <v>10780</v>
      </c>
      <c r="E99" s="1440">
        <f t="shared" si="2"/>
        <v>233</v>
      </c>
      <c r="F99" s="1406">
        <v>10764</v>
      </c>
      <c r="G99" s="1377">
        <v>8291</v>
      </c>
      <c r="H99" s="1402">
        <v>2983</v>
      </c>
      <c r="I99" s="1406">
        <v>4397</v>
      </c>
      <c r="J99" s="1392">
        <v>142</v>
      </c>
      <c r="K99" s="1405">
        <v>769</v>
      </c>
      <c r="L99" s="1377">
        <v>1492</v>
      </c>
      <c r="M99" s="1402">
        <v>905</v>
      </c>
      <c r="N99" s="1405">
        <f t="shared" si="3"/>
        <v>587</v>
      </c>
      <c r="O99" s="1392">
        <v>1844</v>
      </c>
      <c r="P99" s="1405">
        <v>634</v>
      </c>
      <c r="Q99" s="1393">
        <v>16</v>
      </c>
    </row>
    <row r="100" spans="1:17">
      <c r="A100" s="1413" t="s">
        <v>850</v>
      </c>
      <c r="B100" s="1365" t="s">
        <v>216</v>
      </c>
      <c r="C100" s="1405">
        <v>6709</v>
      </c>
      <c r="D100" s="1377">
        <v>6665</v>
      </c>
      <c r="E100" s="1440">
        <f t="shared" si="2"/>
        <v>-44</v>
      </c>
      <c r="F100" s="1406">
        <v>6642</v>
      </c>
      <c r="G100" s="1377">
        <v>3570</v>
      </c>
      <c r="H100" s="1402">
        <v>1420</v>
      </c>
      <c r="I100" s="1406">
        <v>1577</v>
      </c>
      <c r="J100" s="1392">
        <v>100</v>
      </c>
      <c r="K100" s="1405">
        <v>473</v>
      </c>
      <c r="L100" s="1377">
        <v>1122</v>
      </c>
      <c r="M100" s="1402">
        <v>665</v>
      </c>
      <c r="N100" s="1405">
        <f t="shared" si="3"/>
        <v>457</v>
      </c>
      <c r="O100" s="1392">
        <v>1019</v>
      </c>
      <c r="P100" s="1405">
        <v>1436</v>
      </c>
      <c r="Q100" s="1393">
        <v>23</v>
      </c>
    </row>
    <row r="101" spans="1:17">
      <c r="A101" s="1413" t="s">
        <v>851</v>
      </c>
      <c r="B101" s="1365" t="s">
        <v>37</v>
      </c>
      <c r="C101" s="1405">
        <v>10226</v>
      </c>
      <c r="D101" s="1377">
        <v>11026</v>
      </c>
      <c r="E101" s="1440">
        <f t="shared" si="2"/>
        <v>800</v>
      </c>
      <c r="F101" s="1406">
        <v>11016</v>
      </c>
      <c r="G101" s="1377">
        <v>7608</v>
      </c>
      <c r="H101" s="1402">
        <v>2696</v>
      </c>
      <c r="I101" s="1406">
        <v>3950</v>
      </c>
      <c r="J101" s="1392">
        <v>173</v>
      </c>
      <c r="K101" s="1405">
        <v>789</v>
      </c>
      <c r="L101" s="1377">
        <v>2046</v>
      </c>
      <c r="M101" s="1402">
        <v>1105</v>
      </c>
      <c r="N101" s="1405">
        <f t="shared" si="3"/>
        <v>941</v>
      </c>
      <c r="O101" s="1392">
        <v>1811</v>
      </c>
      <c r="P101" s="1405">
        <v>939</v>
      </c>
      <c r="Q101" s="1393">
        <v>10</v>
      </c>
    </row>
    <row r="102" spans="1:17">
      <c r="A102" s="1413" t="s">
        <v>852</v>
      </c>
      <c r="B102" s="1365" t="s">
        <v>38</v>
      </c>
      <c r="C102" s="1405">
        <v>12581</v>
      </c>
      <c r="D102" s="1377">
        <v>13258</v>
      </c>
      <c r="E102" s="1440">
        <f t="shared" si="2"/>
        <v>677</v>
      </c>
      <c r="F102" s="1406">
        <v>13253</v>
      </c>
      <c r="G102" s="1377">
        <v>9049</v>
      </c>
      <c r="H102" s="1402">
        <v>2914</v>
      </c>
      <c r="I102" s="1406">
        <v>4744</v>
      </c>
      <c r="J102" s="1392">
        <v>192</v>
      </c>
      <c r="K102" s="1405">
        <v>1199</v>
      </c>
      <c r="L102" s="1377">
        <v>3289</v>
      </c>
      <c r="M102" s="1402">
        <v>1442</v>
      </c>
      <c r="N102" s="1405">
        <f t="shared" si="3"/>
        <v>1847</v>
      </c>
      <c r="O102" s="1392">
        <v>1854</v>
      </c>
      <c r="P102" s="1405">
        <v>565</v>
      </c>
      <c r="Q102" s="1393">
        <v>5</v>
      </c>
    </row>
    <row r="103" spans="1:17">
      <c r="A103" s="1413" t="s">
        <v>853</v>
      </c>
      <c r="B103" s="1365" t="s">
        <v>39</v>
      </c>
      <c r="C103" s="1405">
        <v>4350</v>
      </c>
      <c r="D103" s="1377">
        <v>4334</v>
      </c>
      <c r="E103" s="1440">
        <f t="shared" si="2"/>
        <v>-16</v>
      </c>
      <c r="F103" s="1406">
        <v>4329</v>
      </c>
      <c r="G103" s="1377">
        <v>2646</v>
      </c>
      <c r="H103" s="1402">
        <v>989</v>
      </c>
      <c r="I103" s="1406">
        <v>1207</v>
      </c>
      <c r="J103" s="1392">
        <v>84</v>
      </c>
      <c r="K103" s="1405">
        <v>366</v>
      </c>
      <c r="L103" s="1377">
        <v>814</v>
      </c>
      <c r="M103" s="1402">
        <v>477</v>
      </c>
      <c r="N103" s="1405">
        <f t="shared" si="3"/>
        <v>337</v>
      </c>
      <c r="O103" s="1392">
        <v>693</v>
      </c>
      <c r="P103" s="1405">
        <v>616</v>
      </c>
      <c r="Q103" s="1393">
        <v>5</v>
      </c>
    </row>
    <row r="104" spans="1:17">
      <c r="A104" s="1413" t="s">
        <v>854</v>
      </c>
      <c r="B104" s="1365" t="s">
        <v>40</v>
      </c>
      <c r="C104" s="1405">
        <v>6639</v>
      </c>
      <c r="D104" s="1377">
        <v>6906</v>
      </c>
      <c r="E104" s="1440">
        <f t="shared" si="2"/>
        <v>267</v>
      </c>
      <c r="F104" s="1406">
        <v>6892</v>
      </c>
      <c r="G104" s="1377">
        <v>3947</v>
      </c>
      <c r="H104" s="1402">
        <v>1337</v>
      </c>
      <c r="I104" s="1406">
        <v>2064</v>
      </c>
      <c r="J104" s="1392">
        <v>93</v>
      </c>
      <c r="K104" s="1405">
        <v>453</v>
      </c>
      <c r="L104" s="1377">
        <v>1827</v>
      </c>
      <c r="M104" s="1402">
        <v>682</v>
      </c>
      <c r="N104" s="1405">
        <f t="shared" si="3"/>
        <v>1145</v>
      </c>
      <c r="O104" s="1392">
        <v>873</v>
      </c>
      <c r="P104" s="1405">
        <v>804</v>
      </c>
      <c r="Q104" s="1393">
        <v>14</v>
      </c>
    </row>
    <row r="105" spans="1:17">
      <c r="A105" s="1413" t="s">
        <v>855</v>
      </c>
      <c r="B105" s="1365" t="s">
        <v>219</v>
      </c>
      <c r="C105" s="1405">
        <v>3813</v>
      </c>
      <c r="D105" s="1377">
        <v>3798</v>
      </c>
      <c r="E105" s="1440">
        <f t="shared" si="2"/>
        <v>-15</v>
      </c>
      <c r="F105" s="1406">
        <v>3786</v>
      </c>
      <c r="G105" s="1377">
        <v>2107</v>
      </c>
      <c r="H105" s="1402">
        <v>831</v>
      </c>
      <c r="I105" s="1406">
        <v>953</v>
      </c>
      <c r="J105" s="1392">
        <v>42</v>
      </c>
      <c r="K105" s="1405">
        <v>281</v>
      </c>
      <c r="L105" s="1377">
        <v>710</v>
      </c>
      <c r="M105" s="1402">
        <v>459</v>
      </c>
      <c r="N105" s="1405">
        <f t="shared" si="3"/>
        <v>251</v>
      </c>
      <c r="O105" s="1392">
        <v>576</v>
      </c>
      <c r="P105" s="1405">
        <v>699</v>
      </c>
      <c r="Q105" s="1393">
        <v>12</v>
      </c>
    </row>
    <row r="106" spans="1:17">
      <c r="A106" s="1413" t="s">
        <v>856</v>
      </c>
      <c r="B106" s="1365" t="s">
        <v>42</v>
      </c>
      <c r="C106" s="1405">
        <v>11640</v>
      </c>
      <c r="D106" s="1377">
        <v>12092</v>
      </c>
      <c r="E106" s="1440">
        <f t="shared" si="2"/>
        <v>452</v>
      </c>
      <c r="F106" s="1406">
        <v>12079</v>
      </c>
      <c r="G106" s="1377">
        <v>8258</v>
      </c>
      <c r="H106" s="1402">
        <v>2740</v>
      </c>
      <c r="I106" s="1406">
        <v>4424</v>
      </c>
      <c r="J106" s="1392">
        <v>170</v>
      </c>
      <c r="K106" s="1405">
        <v>924</v>
      </c>
      <c r="L106" s="1377">
        <v>2417</v>
      </c>
      <c r="M106" s="1402">
        <v>1002</v>
      </c>
      <c r="N106" s="1405">
        <f t="shared" si="3"/>
        <v>1415</v>
      </c>
      <c r="O106" s="1392">
        <v>1718</v>
      </c>
      <c r="P106" s="1405">
        <v>990</v>
      </c>
      <c r="Q106" s="1393">
        <v>13</v>
      </c>
    </row>
    <row r="107" spans="1:17">
      <c r="A107" s="1413" t="s">
        <v>857</v>
      </c>
      <c r="B107" s="1365" t="s">
        <v>43</v>
      </c>
      <c r="C107" s="1405">
        <v>5870</v>
      </c>
      <c r="D107" s="1377">
        <v>5715</v>
      </c>
      <c r="E107" s="1440">
        <f t="shared" si="2"/>
        <v>-155</v>
      </c>
      <c r="F107" s="1406">
        <v>5708</v>
      </c>
      <c r="G107" s="1377">
        <v>3549</v>
      </c>
      <c r="H107" s="1402">
        <v>1472</v>
      </c>
      <c r="I107" s="1406">
        <v>1506</v>
      </c>
      <c r="J107" s="1392">
        <v>119</v>
      </c>
      <c r="K107" s="1405">
        <v>452</v>
      </c>
      <c r="L107" s="1377">
        <v>1268</v>
      </c>
      <c r="M107" s="1402">
        <v>776</v>
      </c>
      <c r="N107" s="1405">
        <f t="shared" si="3"/>
        <v>492</v>
      </c>
      <c r="O107" s="1392">
        <v>1014</v>
      </c>
      <c r="P107" s="1405">
        <v>589</v>
      </c>
      <c r="Q107" s="1393">
        <v>7</v>
      </c>
    </row>
    <row r="108" spans="1:17">
      <c r="A108" s="1413" t="s">
        <v>858</v>
      </c>
      <c r="B108" s="1365" t="s">
        <v>44</v>
      </c>
      <c r="C108" s="1405">
        <v>6301</v>
      </c>
      <c r="D108" s="1377">
        <v>6108</v>
      </c>
      <c r="E108" s="1440">
        <f t="shared" si="2"/>
        <v>-193</v>
      </c>
      <c r="F108" s="1406">
        <v>6070</v>
      </c>
      <c r="G108" s="1377">
        <v>3256</v>
      </c>
      <c r="H108" s="1402">
        <v>1450</v>
      </c>
      <c r="I108" s="1406">
        <v>1238</v>
      </c>
      <c r="J108" s="1392">
        <v>107</v>
      </c>
      <c r="K108" s="1405">
        <v>461</v>
      </c>
      <c r="L108" s="1377">
        <v>1371</v>
      </c>
      <c r="M108" s="1402">
        <v>872</v>
      </c>
      <c r="N108" s="1405">
        <f t="shared" si="3"/>
        <v>499</v>
      </c>
      <c r="O108" s="1392">
        <v>1029</v>
      </c>
      <c r="P108" s="1405">
        <v>931</v>
      </c>
      <c r="Q108" s="1393">
        <v>38</v>
      </c>
    </row>
    <row r="109" spans="1:17">
      <c r="A109" s="1413" t="s">
        <v>859</v>
      </c>
      <c r="B109" s="1365" t="s">
        <v>217</v>
      </c>
      <c r="C109" s="1405">
        <v>6449</v>
      </c>
      <c r="D109" s="1377">
        <v>6228</v>
      </c>
      <c r="E109" s="1440">
        <f t="shared" si="2"/>
        <v>-221</v>
      </c>
      <c r="F109" s="1406">
        <v>6212</v>
      </c>
      <c r="G109" s="1377">
        <v>3077</v>
      </c>
      <c r="H109" s="1402">
        <v>1301</v>
      </c>
      <c r="I109" s="1406">
        <v>1223</v>
      </c>
      <c r="J109" s="1392">
        <v>89</v>
      </c>
      <c r="K109" s="1405">
        <v>464</v>
      </c>
      <c r="L109" s="1377">
        <v>1411</v>
      </c>
      <c r="M109" s="1402">
        <v>863</v>
      </c>
      <c r="N109" s="1405">
        <f t="shared" si="3"/>
        <v>548</v>
      </c>
      <c r="O109" s="1392">
        <v>887</v>
      </c>
      <c r="P109" s="1405">
        <v>1185</v>
      </c>
      <c r="Q109" s="1393">
        <v>16</v>
      </c>
    </row>
    <row r="110" spans="1:17">
      <c r="A110" s="1414" t="s">
        <v>860</v>
      </c>
      <c r="B110" s="1375" t="s">
        <v>218</v>
      </c>
      <c r="C110" s="1407">
        <v>5342</v>
      </c>
      <c r="D110" s="1380">
        <v>5291</v>
      </c>
      <c r="E110" s="1441">
        <f t="shared" si="2"/>
        <v>-51</v>
      </c>
      <c r="F110" s="1411">
        <v>5278</v>
      </c>
      <c r="G110" s="1380">
        <v>2688</v>
      </c>
      <c r="H110" s="1418">
        <v>1159</v>
      </c>
      <c r="I110" s="1411">
        <v>1036</v>
      </c>
      <c r="J110" s="1396">
        <v>72</v>
      </c>
      <c r="K110" s="1407">
        <v>421</v>
      </c>
      <c r="L110" s="1380">
        <v>1283</v>
      </c>
      <c r="M110" s="1418">
        <v>738</v>
      </c>
      <c r="N110" s="1407">
        <f t="shared" si="3"/>
        <v>545</v>
      </c>
      <c r="O110" s="1396">
        <v>817</v>
      </c>
      <c r="P110" s="1407">
        <v>848</v>
      </c>
      <c r="Q110" s="1397">
        <v>13</v>
      </c>
    </row>
    <row r="111" spans="1:17">
      <c r="O111" s="1433" t="s">
        <v>907</v>
      </c>
    </row>
  </sheetData>
  <phoneticPr fontId="2"/>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A3874-DA1A-4F12-9C35-27A109C835A1}">
  <dimension ref="A1:AF73"/>
  <sheetViews>
    <sheetView workbookViewId="0">
      <pane xSplit="5" ySplit="9" topLeftCell="S63" activePane="bottomRight" state="frozen"/>
      <selection pane="topRight" activeCell="F1" sqref="F1"/>
      <selection pane="bottomLeft" activeCell="A10" sqref="A10"/>
      <selection pane="bottomRight" activeCell="AA73" sqref="AA73"/>
    </sheetView>
  </sheetViews>
  <sheetFormatPr defaultRowHeight="13.5"/>
  <cols>
    <col min="1" max="1" width="3.25" customWidth="1"/>
    <col min="3" max="3" width="17.5" customWidth="1"/>
    <col min="4" max="4" width="0" hidden="1" customWidth="1"/>
    <col min="5" max="5" width="9.75" hidden="1" customWidth="1"/>
    <col min="6" max="6" width="9.25" bestFit="1" customWidth="1"/>
  </cols>
  <sheetData>
    <row r="1" spans="1:31" s="2727" customFormat="1" ht="12">
      <c r="A1" s="2727" t="s">
        <v>1599</v>
      </c>
    </row>
    <row r="2" spans="1:31" s="2727" customFormat="1" ht="16.5">
      <c r="A2" s="2727" t="s">
        <v>1685</v>
      </c>
      <c r="J2" s="2728" t="s">
        <v>1600</v>
      </c>
    </row>
    <row r="3" spans="1:31" s="2727" customFormat="1" ht="12"/>
    <row r="4" spans="1:31" s="2727" customFormat="1" ht="12" hidden="1"/>
    <row r="5" spans="1:31" s="2727" customFormat="1" ht="24">
      <c r="F5" s="2729" t="s">
        <v>1601</v>
      </c>
      <c r="G5" s="2729" t="s">
        <v>1601</v>
      </c>
      <c r="H5" s="2729" t="s">
        <v>1601</v>
      </c>
      <c r="I5" s="2729" t="s">
        <v>1601</v>
      </c>
      <c r="J5" s="2729" t="s">
        <v>1601</v>
      </c>
      <c r="K5" s="2729" t="s">
        <v>1601</v>
      </c>
      <c r="L5" s="2729" t="s">
        <v>1601</v>
      </c>
      <c r="M5" s="2729" t="s">
        <v>1601</v>
      </c>
      <c r="N5" s="2729" t="s">
        <v>1601</v>
      </c>
      <c r="O5" s="2729" t="s">
        <v>1601</v>
      </c>
      <c r="P5" s="2729" t="s">
        <v>1601</v>
      </c>
      <c r="Q5" s="2729" t="s">
        <v>1601</v>
      </c>
      <c r="R5" s="2729" t="s">
        <v>1601</v>
      </c>
      <c r="S5" s="2729" t="s">
        <v>1601</v>
      </c>
      <c r="T5" s="2729" t="s">
        <v>1601</v>
      </c>
      <c r="U5" s="2729" t="s">
        <v>1601</v>
      </c>
      <c r="V5" s="2729" t="s">
        <v>1601</v>
      </c>
      <c r="W5" s="2729" t="s">
        <v>1601</v>
      </c>
      <c r="X5" s="2729" t="s">
        <v>1601</v>
      </c>
      <c r="Y5" s="2729" t="s">
        <v>1601</v>
      </c>
      <c r="Z5" s="2729" t="s">
        <v>1601</v>
      </c>
      <c r="AA5" s="2729" t="s">
        <v>1601</v>
      </c>
      <c r="AB5" s="2729" t="s">
        <v>1601</v>
      </c>
      <c r="AC5" s="2729" t="s">
        <v>1601</v>
      </c>
      <c r="AD5" s="2729" t="s">
        <v>1601</v>
      </c>
      <c r="AE5" s="2729" t="s">
        <v>1601</v>
      </c>
    </row>
    <row r="6" spans="1:31" s="2727" customFormat="1" ht="24">
      <c r="F6" s="2729" t="s">
        <v>1602</v>
      </c>
      <c r="G6" s="2729" t="s">
        <v>1602</v>
      </c>
      <c r="H6" s="2729" t="s">
        <v>1602</v>
      </c>
      <c r="I6" s="2729" t="s">
        <v>1602</v>
      </c>
      <c r="J6" s="2729" t="s">
        <v>1602</v>
      </c>
      <c r="K6" s="2729" t="s">
        <v>1602</v>
      </c>
      <c r="L6" s="2729" t="s">
        <v>1602</v>
      </c>
      <c r="M6" s="2729" t="s">
        <v>1602</v>
      </c>
      <c r="N6" s="2729" t="s">
        <v>1602</v>
      </c>
      <c r="O6" s="2729" t="s">
        <v>1602</v>
      </c>
      <c r="P6" s="2729" t="s">
        <v>1602</v>
      </c>
      <c r="Q6" s="2729" t="s">
        <v>1602</v>
      </c>
      <c r="R6" s="2729" t="s">
        <v>1602</v>
      </c>
      <c r="S6" s="2729" t="s">
        <v>1602</v>
      </c>
      <c r="T6" s="2729" t="s">
        <v>1602</v>
      </c>
      <c r="U6" s="2729" t="s">
        <v>1602</v>
      </c>
      <c r="V6" s="2729" t="s">
        <v>1602</v>
      </c>
      <c r="W6" s="2729" t="s">
        <v>1602</v>
      </c>
      <c r="X6" s="2729" t="s">
        <v>1602</v>
      </c>
      <c r="Y6" s="2729" t="s">
        <v>1602</v>
      </c>
      <c r="Z6" s="2729" t="s">
        <v>1602</v>
      </c>
      <c r="AA6" s="2729" t="s">
        <v>1602</v>
      </c>
      <c r="AB6" s="2729" t="s">
        <v>1602</v>
      </c>
      <c r="AC6" s="2729" t="s">
        <v>1602</v>
      </c>
      <c r="AD6" s="2729" t="s">
        <v>1602</v>
      </c>
      <c r="AE6" s="2729" t="s">
        <v>1602</v>
      </c>
    </row>
    <row r="7" spans="1:31" s="2727" customFormat="1" ht="12">
      <c r="F7" s="2729">
        <v>1</v>
      </c>
      <c r="G7" s="2729">
        <v>1</v>
      </c>
      <c r="H7" s="2729">
        <v>2</v>
      </c>
      <c r="I7" s="2729">
        <v>3</v>
      </c>
      <c r="J7" s="2729">
        <v>3</v>
      </c>
      <c r="K7" s="2729">
        <v>3</v>
      </c>
      <c r="L7" s="2729">
        <v>3</v>
      </c>
      <c r="M7" s="2729">
        <v>2</v>
      </c>
      <c r="N7" s="2729">
        <v>3</v>
      </c>
      <c r="O7" s="2729">
        <v>3</v>
      </c>
      <c r="P7" s="2729">
        <v>3</v>
      </c>
      <c r="Q7" s="2729">
        <v>3</v>
      </c>
      <c r="R7" s="2729">
        <v>3</v>
      </c>
      <c r="S7" s="2729">
        <v>3</v>
      </c>
      <c r="T7" s="2729">
        <v>3</v>
      </c>
      <c r="U7" s="2729">
        <v>3</v>
      </c>
      <c r="V7" s="2729">
        <v>3</v>
      </c>
      <c r="W7" s="2729">
        <v>3</v>
      </c>
      <c r="X7" s="2729">
        <v>1</v>
      </c>
      <c r="Y7" s="2729">
        <v>1</v>
      </c>
      <c r="Z7" s="2729">
        <v>1</v>
      </c>
      <c r="AA7" s="2729">
        <v>1</v>
      </c>
      <c r="AB7" s="2729">
        <v>1</v>
      </c>
      <c r="AC7" s="2729">
        <v>1</v>
      </c>
      <c r="AD7" s="2729">
        <v>1</v>
      </c>
      <c r="AE7" s="2729">
        <v>1</v>
      </c>
    </row>
    <row r="8" spans="1:31" s="2727" customFormat="1" ht="37.5" customHeight="1">
      <c r="F8" s="2738" t="s">
        <v>1603</v>
      </c>
      <c r="G8" s="2729" t="s">
        <v>1604</v>
      </c>
      <c r="H8" s="2738" t="s">
        <v>1605</v>
      </c>
      <c r="I8" s="2738" t="s">
        <v>1606</v>
      </c>
      <c r="J8" s="2738" t="s">
        <v>1607</v>
      </c>
      <c r="K8" s="2738" t="s">
        <v>1608</v>
      </c>
      <c r="L8" s="2738" t="s">
        <v>1609</v>
      </c>
      <c r="M8" s="2729" t="s">
        <v>1610</v>
      </c>
      <c r="N8" s="2729" t="s">
        <v>1611</v>
      </c>
      <c r="O8" s="2729" t="s">
        <v>1612</v>
      </c>
      <c r="P8" s="2729" t="s">
        <v>1613</v>
      </c>
      <c r="Q8" s="2729" t="s">
        <v>1614</v>
      </c>
      <c r="R8" s="2729" t="s">
        <v>1615</v>
      </c>
      <c r="S8" s="2729" t="s">
        <v>1616</v>
      </c>
      <c r="T8" s="2729" t="s">
        <v>1617</v>
      </c>
      <c r="U8" s="2729" t="s">
        <v>1618</v>
      </c>
      <c r="V8" s="2729" t="s">
        <v>1619</v>
      </c>
      <c r="W8" s="2729" t="s">
        <v>1620</v>
      </c>
      <c r="X8" s="2729" t="s">
        <v>1621</v>
      </c>
      <c r="Y8" s="2738" t="s">
        <v>1622</v>
      </c>
      <c r="Z8" s="2729" t="s">
        <v>1623</v>
      </c>
      <c r="AA8" s="2738" t="s">
        <v>1624</v>
      </c>
      <c r="AB8" s="2729" t="s">
        <v>1625</v>
      </c>
      <c r="AC8" s="2738" t="s">
        <v>1626</v>
      </c>
      <c r="AD8" s="2729" t="s">
        <v>1627</v>
      </c>
      <c r="AE8" s="2729" t="s">
        <v>1628</v>
      </c>
    </row>
    <row r="9" spans="1:31" s="2727" customFormat="1" ht="12">
      <c r="F9" s="2730" t="s">
        <v>4</v>
      </c>
      <c r="G9" s="2730" t="s">
        <v>4</v>
      </c>
      <c r="H9" s="2730" t="s">
        <v>4</v>
      </c>
      <c r="I9" s="2730" t="s">
        <v>4</v>
      </c>
      <c r="J9" s="2730" t="s">
        <v>4</v>
      </c>
      <c r="K9" s="2730" t="s">
        <v>4</v>
      </c>
      <c r="L9" s="2730" t="s">
        <v>4</v>
      </c>
      <c r="M9" s="2730" t="s">
        <v>4</v>
      </c>
      <c r="N9" s="2730" t="s">
        <v>4</v>
      </c>
      <c r="O9" s="2730" t="s">
        <v>4</v>
      </c>
      <c r="P9" s="2730" t="s">
        <v>4</v>
      </c>
      <c r="Q9" s="2730" t="s">
        <v>4</v>
      </c>
      <c r="R9" s="2730" t="s">
        <v>4</v>
      </c>
      <c r="S9" s="2730" t="s">
        <v>4</v>
      </c>
      <c r="T9" s="2730" t="s">
        <v>4</v>
      </c>
      <c r="U9" s="2730" t="s">
        <v>4</v>
      </c>
      <c r="V9" s="2730" t="s">
        <v>4</v>
      </c>
      <c r="W9" s="2730" t="s">
        <v>4</v>
      </c>
      <c r="X9" s="2730" t="s">
        <v>4</v>
      </c>
      <c r="Y9" s="2730" t="s">
        <v>4</v>
      </c>
      <c r="Z9" s="2730" t="s">
        <v>4</v>
      </c>
      <c r="AA9" s="2730" t="s">
        <v>4</v>
      </c>
      <c r="AB9" s="2730" t="s">
        <v>4</v>
      </c>
      <c r="AC9" s="2730" t="s">
        <v>4</v>
      </c>
      <c r="AD9" s="2730" t="s">
        <v>4</v>
      </c>
      <c r="AE9" s="2730" t="s">
        <v>4</v>
      </c>
    </row>
    <row r="10" spans="1:31" s="2732" customFormat="1" ht="12">
      <c r="A10" s="2733" t="s">
        <v>1108</v>
      </c>
      <c r="B10" s="2733" t="s">
        <v>1633</v>
      </c>
      <c r="C10" s="2733" t="s">
        <v>1634</v>
      </c>
      <c r="D10" s="2733" t="s">
        <v>1603</v>
      </c>
      <c r="E10" s="2733" t="s">
        <v>1593</v>
      </c>
      <c r="F10" s="2731">
        <v>2399358</v>
      </c>
      <c r="G10" s="2731">
        <v>1504033</v>
      </c>
      <c r="H10" s="2731">
        <v>1371842</v>
      </c>
      <c r="I10" s="2731">
        <v>510055</v>
      </c>
      <c r="J10" s="2731">
        <v>639014</v>
      </c>
      <c r="K10" s="2731">
        <v>30998</v>
      </c>
      <c r="L10" s="2731">
        <v>191775</v>
      </c>
      <c r="M10" s="2731">
        <v>132191</v>
      </c>
      <c r="N10" s="2731">
        <v>5026</v>
      </c>
      <c r="O10" s="2731">
        <v>22662</v>
      </c>
      <c r="P10" s="2731">
        <v>14844</v>
      </c>
      <c r="Q10" s="2731">
        <v>31644</v>
      </c>
      <c r="R10" s="2731">
        <v>4043</v>
      </c>
      <c r="S10" s="2731">
        <v>12930</v>
      </c>
      <c r="T10" s="2731">
        <v>1698</v>
      </c>
      <c r="U10" s="2731">
        <v>5336</v>
      </c>
      <c r="V10" s="2731">
        <v>13848</v>
      </c>
      <c r="W10" s="2731">
        <v>20160</v>
      </c>
      <c r="X10" s="2731">
        <v>18888</v>
      </c>
      <c r="Y10" s="2731">
        <v>862511</v>
      </c>
      <c r="Z10" s="2731">
        <v>13926</v>
      </c>
      <c r="AA10" s="2731">
        <v>78607</v>
      </c>
      <c r="AB10" s="2731">
        <v>310554</v>
      </c>
      <c r="AC10" s="2731">
        <v>313735</v>
      </c>
      <c r="AD10" s="2731">
        <v>24724</v>
      </c>
      <c r="AE10" s="2731">
        <v>23264</v>
      </c>
    </row>
    <row r="11" spans="1:31" s="2732" customFormat="1" ht="12">
      <c r="A11" s="2733" t="s">
        <v>1629</v>
      </c>
      <c r="B11" s="2733" t="s">
        <v>1633</v>
      </c>
      <c r="C11" s="2733" t="s">
        <v>1635</v>
      </c>
      <c r="D11" s="2733" t="s">
        <v>1603</v>
      </c>
      <c r="E11" s="2733" t="s">
        <v>1593</v>
      </c>
      <c r="F11" s="2731">
        <v>734091</v>
      </c>
      <c r="G11" s="2731">
        <v>401959</v>
      </c>
      <c r="H11" s="2731">
        <v>379662</v>
      </c>
      <c r="I11" s="2731">
        <v>145640</v>
      </c>
      <c r="J11" s="2731">
        <v>170380</v>
      </c>
      <c r="K11" s="2731">
        <v>8206</v>
      </c>
      <c r="L11" s="2731">
        <v>55436</v>
      </c>
      <c r="M11" s="2731">
        <v>22297</v>
      </c>
      <c r="N11" s="2731">
        <v>473</v>
      </c>
      <c r="O11" s="2731">
        <v>3518</v>
      </c>
      <c r="P11" s="2731">
        <v>1193</v>
      </c>
      <c r="Q11" s="2731">
        <v>4495</v>
      </c>
      <c r="R11" s="2731">
        <v>857</v>
      </c>
      <c r="S11" s="2731">
        <v>2309</v>
      </c>
      <c r="T11" s="2731">
        <v>206</v>
      </c>
      <c r="U11" s="2731">
        <v>462</v>
      </c>
      <c r="V11" s="2731">
        <v>4178</v>
      </c>
      <c r="W11" s="2731">
        <v>4606</v>
      </c>
      <c r="X11" s="2731">
        <v>6156</v>
      </c>
      <c r="Y11" s="2731">
        <v>318372</v>
      </c>
      <c r="Z11" s="2731">
        <v>7604</v>
      </c>
      <c r="AA11" s="2731">
        <v>11453</v>
      </c>
      <c r="AB11" s="2731">
        <v>87612</v>
      </c>
      <c r="AC11" s="2731">
        <v>101752</v>
      </c>
      <c r="AD11" s="2731">
        <v>13572</v>
      </c>
      <c r="AE11" s="2731">
        <v>5281</v>
      </c>
    </row>
    <row r="12" spans="1:31" s="2732" customFormat="1" ht="12">
      <c r="A12" s="2733" t="s">
        <v>1630</v>
      </c>
      <c r="B12" s="2733" t="s">
        <v>1633</v>
      </c>
      <c r="C12" s="2733" t="s">
        <v>1636</v>
      </c>
      <c r="D12" s="2733" t="s">
        <v>1603</v>
      </c>
      <c r="E12" s="2733" t="s">
        <v>1593</v>
      </c>
      <c r="F12" s="2731">
        <v>102396</v>
      </c>
      <c r="G12" s="2731">
        <v>57662</v>
      </c>
      <c r="H12" s="2731">
        <v>55210</v>
      </c>
      <c r="I12" s="2731">
        <v>20206</v>
      </c>
      <c r="J12" s="2731">
        <v>26424</v>
      </c>
      <c r="K12" s="2731">
        <v>983</v>
      </c>
      <c r="L12" s="2731">
        <v>7597</v>
      </c>
      <c r="M12" s="2731">
        <v>2452</v>
      </c>
      <c r="N12" s="2731">
        <v>42</v>
      </c>
      <c r="O12" s="2731">
        <v>358</v>
      </c>
      <c r="P12" s="2731">
        <v>67</v>
      </c>
      <c r="Q12" s="2731">
        <v>451</v>
      </c>
      <c r="R12" s="2731">
        <v>90</v>
      </c>
      <c r="S12" s="2731">
        <v>256</v>
      </c>
      <c r="T12" s="2731">
        <v>23</v>
      </c>
      <c r="U12" s="2731">
        <v>33</v>
      </c>
      <c r="V12" s="2731">
        <v>583</v>
      </c>
      <c r="W12" s="2731">
        <v>549</v>
      </c>
      <c r="X12" s="2731">
        <v>621</v>
      </c>
      <c r="Y12" s="2731">
        <v>43572</v>
      </c>
      <c r="Z12" s="2731">
        <v>541</v>
      </c>
      <c r="AA12" s="2731">
        <v>1142</v>
      </c>
      <c r="AB12" s="2731">
        <v>11191</v>
      </c>
      <c r="AC12" s="2731">
        <v>12496</v>
      </c>
      <c r="AD12" s="2731">
        <v>2475</v>
      </c>
      <c r="AE12" s="2731">
        <v>647</v>
      </c>
    </row>
    <row r="13" spans="1:31" s="2732" customFormat="1" ht="12">
      <c r="A13" s="2733" t="s">
        <v>1630</v>
      </c>
      <c r="B13" s="2733" t="s">
        <v>1633</v>
      </c>
      <c r="C13" s="2733" t="s">
        <v>1637</v>
      </c>
      <c r="D13" s="2733" t="s">
        <v>1603</v>
      </c>
      <c r="E13" s="2733" t="s">
        <v>1593</v>
      </c>
      <c r="F13" s="2731">
        <v>69950</v>
      </c>
      <c r="G13" s="2731">
        <v>33854</v>
      </c>
      <c r="H13" s="2731">
        <v>32115</v>
      </c>
      <c r="I13" s="2731">
        <v>11450</v>
      </c>
      <c r="J13" s="2731">
        <v>15067</v>
      </c>
      <c r="K13" s="2731">
        <v>648</v>
      </c>
      <c r="L13" s="2731">
        <v>4950</v>
      </c>
      <c r="M13" s="2731">
        <v>1739</v>
      </c>
      <c r="N13" s="2731">
        <v>24</v>
      </c>
      <c r="O13" s="2731">
        <v>241</v>
      </c>
      <c r="P13" s="2731">
        <v>62</v>
      </c>
      <c r="Q13" s="2731">
        <v>318</v>
      </c>
      <c r="R13" s="2731">
        <v>67</v>
      </c>
      <c r="S13" s="2731">
        <v>161</v>
      </c>
      <c r="T13" s="2731">
        <v>13</v>
      </c>
      <c r="U13" s="2731">
        <v>22</v>
      </c>
      <c r="V13" s="2731">
        <v>457</v>
      </c>
      <c r="W13" s="2731">
        <v>374</v>
      </c>
      <c r="X13" s="2731">
        <v>504</v>
      </c>
      <c r="Y13" s="2731">
        <v>35014</v>
      </c>
      <c r="Z13" s="2731">
        <v>578</v>
      </c>
      <c r="AA13" s="2731">
        <v>795</v>
      </c>
      <c r="AB13" s="2731">
        <v>6232</v>
      </c>
      <c r="AC13" s="2731">
        <v>9086</v>
      </c>
      <c r="AD13" s="2731">
        <v>1316</v>
      </c>
      <c r="AE13" s="2731">
        <v>588</v>
      </c>
    </row>
    <row r="14" spans="1:31" s="2732" customFormat="1" ht="12">
      <c r="A14" s="2733" t="s">
        <v>1630</v>
      </c>
      <c r="B14" s="2733" t="s">
        <v>1633</v>
      </c>
      <c r="C14" s="2733" t="s">
        <v>1638</v>
      </c>
      <c r="D14" s="2733" t="s">
        <v>1603</v>
      </c>
      <c r="E14" s="2733" t="s">
        <v>1593</v>
      </c>
      <c r="F14" s="2731">
        <v>61091</v>
      </c>
      <c r="G14" s="2731">
        <v>24899</v>
      </c>
      <c r="H14" s="2731">
        <v>23329</v>
      </c>
      <c r="I14" s="2731">
        <v>8948</v>
      </c>
      <c r="J14" s="2731">
        <v>9227</v>
      </c>
      <c r="K14" s="2731">
        <v>712</v>
      </c>
      <c r="L14" s="2731">
        <v>4442</v>
      </c>
      <c r="M14" s="2731">
        <v>1570</v>
      </c>
      <c r="N14" s="2731">
        <v>25</v>
      </c>
      <c r="O14" s="2731">
        <v>186</v>
      </c>
      <c r="P14" s="2731">
        <v>55</v>
      </c>
      <c r="Q14" s="2731">
        <v>238</v>
      </c>
      <c r="R14" s="2731">
        <v>53</v>
      </c>
      <c r="S14" s="2731">
        <v>132</v>
      </c>
      <c r="T14" s="2731">
        <v>15</v>
      </c>
      <c r="U14" s="2731">
        <v>27</v>
      </c>
      <c r="V14" s="2731">
        <v>447</v>
      </c>
      <c r="W14" s="2731">
        <v>392</v>
      </c>
      <c r="X14" s="2731">
        <v>696</v>
      </c>
      <c r="Y14" s="2731">
        <v>34558</v>
      </c>
      <c r="Z14" s="2731">
        <v>938</v>
      </c>
      <c r="AA14" s="2731">
        <v>686</v>
      </c>
      <c r="AB14" s="2731">
        <v>4773</v>
      </c>
      <c r="AC14" s="2731">
        <v>9915</v>
      </c>
      <c r="AD14" s="2731">
        <v>1595</v>
      </c>
      <c r="AE14" s="2731">
        <v>459</v>
      </c>
    </row>
    <row r="15" spans="1:31" s="2732" customFormat="1" ht="12">
      <c r="A15" s="2733" t="s">
        <v>1630</v>
      </c>
      <c r="B15" s="2733" t="s">
        <v>1633</v>
      </c>
      <c r="C15" s="2733" t="s">
        <v>1639</v>
      </c>
      <c r="D15" s="2733" t="s">
        <v>1603</v>
      </c>
      <c r="E15" s="2733" t="s">
        <v>1593</v>
      </c>
      <c r="F15" s="2731">
        <v>49539</v>
      </c>
      <c r="G15" s="2731">
        <v>23292</v>
      </c>
      <c r="H15" s="2731">
        <v>21651</v>
      </c>
      <c r="I15" s="2731">
        <v>8290</v>
      </c>
      <c r="J15" s="2731">
        <v>8251</v>
      </c>
      <c r="K15" s="2731">
        <v>691</v>
      </c>
      <c r="L15" s="2731">
        <v>4419</v>
      </c>
      <c r="M15" s="2731">
        <v>1641</v>
      </c>
      <c r="N15" s="2731">
        <v>28</v>
      </c>
      <c r="O15" s="2731">
        <v>179</v>
      </c>
      <c r="P15" s="2731">
        <v>50</v>
      </c>
      <c r="Q15" s="2731">
        <v>249</v>
      </c>
      <c r="R15" s="2731">
        <v>77</v>
      </c>
      <c r="S15" s="2731">
        <v>137</v>
      </c>
      <c r="T15" s="2731">
        <v>14</v>
      </c>
      <c r="U15" s="2731">
        <v>30</v>
      </c>
      <c r="V15" s="2731">
        <v>486</v>
      </c>
      <c r="W15" s="2731">
        <v>391</v>
      </c>
      <c r="X15" s="2731">
        <v>603</v>
      </c>
      <c r="Y15" s="2731">
        <v>24689</v>
      </c>
      <c r="Z15" s="2731">
        <v>955</v>
      </c>
      <c r="AA15" s="2731">
        <v>684</v>
      </c>
      <c r="AB15" s="2731">
        <v>5192</v>
      </c>
      <c r="AC15" s="2731">
        <v>9906</v>
      </c>
      <c r="AD15" s="2731">
        <v>1137</v>
      </c>
      <c r="AE15" s="2731">
        <v>312</v>
      </c>
    </row>
    <row r="16" spans="1:31" s="2732" customFormat="1" ht="12">
      <c r="A16" s="2733" t="s">
        <v>1630</v>
      </c>
      <c r="B16" s="2733" t="s">
        <v>1633</v>
      </c>
      <c r="C16" s="2733" t="s">
        <v>1640</v>
      </c>
      <c r="D16" s="2733" t="s">
        <v>1603</v>
      </c>
      <c r="E16" s="2733" t="s">
        <v>1593</v>
      </c>
      <c r="F16" s="2731">
        <v>74269</v>
      </c>
      <c r="G16" s="2731">
        <v>44645</v>
      </c>
      <c r="H16" s="2731">
        <v>42446</v>
      </c>
      <c r="I16" s="2731">
        <v>17018</v>
      </c>
      <c r="J16" s="2731">
        <v>18007</v>
      </c>
      <c r="K16" s="2731">
        <v>977</v>
      </c>
      <c r="L16" s="2731">
        <v>6444</v>
      </c>
      <c r="M16" s="2731">
        <v>2199</v>
      </c>
      <c r="N16" s="2731">
        <v>34</v>
      </c>
      <c r="O16" s="2731">
        <v>354</v>
      </c>
      <c r="P16" s="2731">
        <v>94</v>
      </c>
      <c r="Q16" s="2731">
        <v>407</v>
      </c>
      <c r="R16" s="2731">
        <v>96</v>
      </c>
      <c r="S16" s="2731">
        <v>241</v>
      </c>
      <c r="T16" s="2731">
        <v>15</v>
      </c>
      <c r="U16" s="2731">
        <v>36</v>
      </c>
      <c r="V16" s="2731">
        <v>426</v>
      </c>
      <c r="W16" s="2731">
        <v>496</v>
      </c>
      <c r="X16" s="2731">
        <v>649</v>
      </c>
      <c r="Y16" s="2731">
        <v>28193</v>
      </c>
      <c r="Z16" s="2731">
        <v>782</v>
      </c>
      <c r="AA16" s="2731">
        <v>1118</v>
      </c>
      <c r="AB16" s="2731">
        <v>11126</v>
      </c>
      <c r="AC16" s="2731">
        <v>11904</v>
      </c>
      <c r="AD16" s="2731">
        <v>1085</v>
      </c>
      <c r="AE16" s="2731">
        <v>267</v>
      </c>
    </row>
    <row r="17" spans="1:31" s="2732" customFormat="1" ht="12">
      <c r="A17" s="2733" t="s">
        <v>1630</v>
      </c>
      <c r="B17" s="2733" t="s">
        <v>1633</v>
      </c>
      <c r="C17" s="2733" t="s">
        <v>1641</v>
      </c>
      <c r="D17" s="2733" t="s">
        <v>1603</v>
      </c>
      <c r="E17" s="2733" t="s">
        <v>1593</v>
      </c>
      <c r="F17" s="2731">
        <v>97579</v>
      </c>
      <c r="G17" s="2731">
        <v>59883</v>
      </c>
      <c r="H17" s="2731">
        <v>57160</v>
      </c>
      <c r="I17" s="2731">
        <v>21629</v>
      </c>
      <c r="J17" s="2731">
        <v>26003</v>
      </c>
      <c r="K17" s="2731">
        <v>1188</v>
      </c>
      <c r="L17" s="2731">
        <v>8340</v>
      </c>
      <c r="M17" s="2731">
        <v>2723</v>
      </c>
      <c r="N17" s="2731">
        <v>52</v>
      </c>
      <c r="O17" s="2731">
        <v>470</v>
      </c>
      <c r="P17" s="2731">
        <v>113</v>
      </c>
      <c r="Q17" s="2731">
        <v>575</v>
      </c>
      <c r="R17" s="2731">
        <v>114</v>
      </c>
      <c r="S17" s="2731">
        <v>263</v>
      </c>
      <c r="T17" s="2731">
        <v>22</v>
      </c>
      <c r="U17" s="2731">
        <v>34</v>
      </c>
      <c r="V17" s="2731">
        <v>473</v>
      </c>
      <c r="W17" s="2731">
        <v>607</v>
      </c>
      <c r="X17" s="2731">
        <v>791</v>
      </c>
      <c r="Y17" s="2731">
        <v>35803</v>
      </c>
      <c r="Z17" s="2731">
        <v>1102</v>
      </c>
      <c r="AA17" s="2731">
        <v>1404</v>
      </c>
      <c r="AB17" s="2731">
        <v>13773</v>
      </c>
      <c r="AC17" s="2731">
        <v>15323</v>
      </c>
      <c r="AD17" s="2731">
        <v>1251</v>
      </c>
      <c r="AE17" s="2731">
        <v>1174</v>
      </c>
    </row>
    <row r="18" spans="1:31" s="2732" customFormat="1" ht="12">
      <c r="A18" s="2733" t="s">
        <v>1630</v>
      </c>
      <c r="B18" s="2733" t="s">
        <v>1633</v>
      </c>
      <c r="C18" s="2733" t="s">
        <v>1642</v>
      </c>
      <c r="D18" s="2733" t="s">
        <v>1603</v>
      </c>
      <c r="E18" s="2733" t="s">
        <v>1593</v>
      </c>
      <c r="F18" s="2731">
        <v>88319</v>
      </c>
      <c r="G18" s="2731">
        <v>60266</v>
      </c>
      <c r="H18" s="2731">
        <v>56217</v>
      </c>
      <c r="I18" s="2731">
        <v>22327</v>
      </c>
      <c r="J18" s="2731">
        <v>25572</v>
      </c>
      <c r="K18" s="2731">
        <v>1200</v>
      </c>
      <c r="L18" s="2731">
        <v>7118</v>
      </c>
      <c r="M18" s="2731">
        <v>4049</v>
      </c>
      <c r="N18" s="2731">
        <v>121</v>
      </c>
      <c r="O18" s="2731">
        <v>752</v>
      </c>
      <c r="P18" s="2731">
        <v>299</v>
      </c>
      <c r="Q18" s="2731">
        <v>989</v>
      </c>
      <c r="R18" s="2731">
        <v>142</v>
      </c>
      <c r="S18" s="2731">
        <v>451</v>
      </c>
      <c r="T18" s="2731">
        <v>46</v>
      </c>
      <c r="U18" s="2731">
        <v>122</v>
      </c>
      <c r="V18" s="2731">
        <v>419</v>
      </c>
      <c r="W18" s="2731">
        <v>708</v>
      </c>
      <c r="X18" s="2731">
        <v>651</v>
      </c>
      <c r="Y18" s="2731">
        <v>26643</v>
      </c>
      <c r="Z18" s="2731">
        <v>759</v>
      </c>
      <c r="AA18" s="2731">
        <v>2340</v>
      </c>
      <c r="AB18" s="2731">
        <v>14835</v>
      </c>
      <c r="AC18" s="2731">
        <v>12152</v>
      </c>
      <c r="AD18" s="2731">
        <v>1485</v>
      </c>
      <c r="AE18" s="2731">
        <v>756</v>
      </c>
    </row>
    <row r="19" spans="1:31" s="2732" customFormat="1" ht="12">
      <c r="A19" s="2733" t="s">
        <v>1630</v>
      </c>
      <c r="B19" s="2733" t="s">
        <v>1633</v>
      </c>
      <c r="C19" s="2733" t="s">
        <v>1643</v>
      </c>
      <c r="D19" s="2733" t="s">
        <v>1603</v>
      </c>
      <c r="E19" s="2733" t="s">
        <v>1593</v>
      </c>
      <c r="F19" s="2731">
        <v>90807</v>
      </c>
      <c r="G19" s="2731">
        <v>30474</v>
      </c>
      <c r="H19" s="2731">
        <v>28868</v>
      </c>
      <c r="I19" s="2731">
        <v>11952</v>
      </c>
      <c r="J19" s="2731">
        <v>11527</v>
      </c>
      <c r="K19" s="2731">
        <v>616</v>
      </c>
      <c r="L19" s="2731">
        <v>4773</v>
      </c>
      <c r="M19" s="2731">
        <v>1606</v>
      </c>
      <c r="N19" s="2731">
        <v>21</v>
      </c>
      <c r="O19" s="2731">
        <v>179</v>
      </c>
      <c r="P19" s="2731">
        <v>52</v>
      </c>
      <c r="Q19" s="2731">
        <v>215</v>
      </c>
      <c r="R19" s="2731">
        <v>76</v>
      </c>
      <c r="S19" s="2731">
        <v>140</v>
      </c>
      <c r="T19" s="2731">
        <v>11</v>
      </c>
      <c r="U19" s="2731">
        <v>17</v>
      </c>
      <c r="V19" s="2731">
        <v>504</v>
      </c>
      <c r="W19" s="2731">
        <v>391</v>
      </c>
      <c r="X19" s="2731">
        <v>780</v>
      </c>
      <c r="Y19" s="2731">
        <v>58449</v>
      </c>
      <c r="Z19" s="2731">
        <v>1104</v>
      </c>
      <c r="AA19" s="2731">
        <v>641</v>
      </c>
      <c r="AB19" s="2731">
        <v>5454</v>
      </c>
      <c r="AC19" s="2731">
        <v>10671</v>
      </c>
      <c r="AD19" s="2731">
        <v>1751</v>
      </c>
      <c r="AE19" s="2731">
        <v>648</v>
      </c>
    </row>
    <row r="20" spans="1:31" s="2732" customFormat="1" ht="12">
      <c r="A20" s="2733" t="s">
        <v>1630</v>
      </c>
      <c r="B20" s="2733" t="s">
        <v>1633</v>
      </c>
      <c r="C20" s="2733" t="s">
        <v>1644</v>
      </c>
      <c r="D20" s="2733" t="s">
        <v>1603</v>
      </c>
      <c r="E20" s="2733" t="s">
        <v>1593</v>
      </c>
      <c r="F20" s="2731">
        <v>100141</v>
      </c>
      <c r="G20" s="2731">
        <v>66984</v>
      </c>
      <c r="H20" s="2731">
        <v>62666</v>
      </c>
      <c r="I20" s="2731">
        <v>23820</v>
      </c>
      <c r="J20" s="2731">
        <v>30302</v>
      </c>
      <c r="K20" s="2731">
        <v>1191</v>
      </c>
      <c r="L20" s="2731">
        <v>7353</v>
      </c>
      <c r="M20" s="2731">
        <v>4318</v>
      </c>
      <c r="N20" s="2731">
        <v>126</v>
      </c>
      <c r="O20" s="2731">
        <v>799</v>
      </c>
      <c r="P20" s="2731">
        <v>401</v>
      </c>
      <c r="Q20" s="2731">
        <v>1053</v>
      </c>
      <c r="R20" s="2731">
        <v>142</v>
      </c>
      <c r="S20" s="2731">
        <v>528</v>
      </c>
      <c r="T20" s="2731">
        <v>47</v>
      </c>
      <c r="U20" s="2731">
        <v>141</v>
      </c>
      <c r="V20" s="2731">
        <v>383</v>
      </c>
      <c r="W20" s="2731">
        <v>698</v>
      </c>
      <c r="X20" s="2731">
        <v>861</v>
      </c>
      <c r="Y20" s="2731">
        <v>31451</v>
      </c>
      <c r="Z20" s="2731">
        <v>845</v>
      </c>
      <c r="AA20" s="2731">
        <v>2643</v>
      </c>
      <c r="AB20" s="2731">
        <v>15036</v>
      </c>
      <c r="AC20" s="2731">
        <v>10299</v>
      </c>
      <c r="AD20" s="2731">
        <v>1477</v>
      </c>
      <c r="AE20" s="2731">
        <v>430</v>
      </c>
    </row>
    <row r="21" spans="1:31" s="2732" customFormat="1" ht="12">
      <c r="A21" s="2733" t="s">
        <v>1631</v>
      </c>
      <c r="B21" s="2733" t="s">
        <v>1633</v>
      </c>
      <c r="C21" s="2733" t="s">
        <v>1645</v>
      </c>
      <c r="D21" s="2733" t="s">
        <v>1603</v>
      </c>
      <c r="E21" s="2733" t="s">
        <v>1593</v>
      </c>
      <c r="F21" s="2731">
        <v>223793</v>
      </c>
      <c r="G21" s="2731">
        <v>146444</v>
      </c>
      <c r="H21" s="2731">
        <v>130598</v>
      </c>
      <c r="I21" s="2731">
        <v>45476</v>
      </c>
      <c r="J21" s="2731">
        <v>62985</v>
      </c>
      <c r="K21" s="2731">
        <v>3009</v>
      </c>
      <c r="L21" s="2731">
        <v>19128</v>
      </c>
      <c r="M21" s="2731">
        <v>15846</v>
      </c>
      <c r="N21" s="2731">
        <v>536</v>
      </c>
      <c r="O21" s="2731">
        <v>2507</v>
      </c>
      <c r="P21" s="2731">
        <v>1910</v>
      </c>
      <c r="Q21" s="2731">
        <v>4097</v>
      </c>
      <c r="R21" s="2731">
        <v>488</v>
      </c>
      <c r="S21" s="2731">
        <v>1641</v>
      </c>
      <c r="T21" s="2731">
        <v>197</v>
      </c>
      <c r="U21" s="2731">
        <v>665</v>
      </c>
      <c r="V21" s="2731">
        <v>1355</v>
      </c>
      <c r="W21" s="2731">
        <v>2450</v>
      </c>
      <c r="X21" s="2731">
        <v>1646</v>
      </c>
      <c r="Y21" s="2731">
        <v>75447</v>
      </c>
      <c r="Z21" s="2731">
        <v>256</v>
      </c>
      <c r="AA21" s="2731">
        <v>10053</v>
      </c>
      <c r="AB21" s="2731">
        <v>26889</v>
      </c>
      <c r="AC21" s="2731">
        <v>27660</v>
      </c>
      <c r="AD21" s="2731">
        <v>1193</v>
      </c>
      <c r="AE21" s="2731">
        <v>2433</v>
      </c>
    </row>
    <row r="22" spans="1:31" s="2732" customFormat="1" ht="12">
      <c r="A22" s="2733" t="s">
        <v>1631</v>
      </c>
      <c r="B22" s="2733" t="s">
        <v>1633</v>
      </c>
      <c r="C22" s="2733" t="s">
        <v>1646</v>
      </c>
      <c r="D22" s="2733" t="s">
        <v>1603</v>
      </c>
      <c r="E22" s="2733" t="s">
        <v>1593</v>
      </c>
      <c r="F22" s="2731">
        <v>221148</v>
      </c>
      <c r="G22" s="2731">
        <v>117782</v>
      </c>
      <c r="H22" s="2731">
        <v>109359</v>
      </c>
      <c r="I22" s="2731">
        <v>39980</v>
      </c>
      <c r="J22" s="2731">
        <v>48748</v>
      </c>
      <c r="K22" s="2731">
        <v>3221</v>
      </c>
      <c r="L22" s="2731">
        <v>17410</v>
      </c>
      <c r="M22" s="2731">
        <v>8423</v>
      </c>
      <c r="N22" s="2731">
        <v>167</v>
      </c>
      <c r="O22" s="2731">
        <v>1111</v>
      </c>
      <c r="P22" s="2731">
        <v>488</v>
      </c>
      <c r="Q22" s="2731">
        <v>1674</v>
      </c>
      <c r="R22" s="2731">
        <v>324</v>
      </c>
      <c r="S22" s="2731">
        <v>908</v>
      </c>
      <c r="T22" s="2731">
        <v>85</v>
      </c>
      <c r="U22" s="2731">
        <v>212</v>
      </c>
      <c r="V22" s="2731">
        <v>1683</v>
      </c>
      <c r="W22" s="2731">
        <v>1771</v>
      </c>
      <c r="X22" s="2731">
        <v>4030</v>
      </c>
      <c r="Y22" s="2731">
        <v>95671</v>
      </c>
      <c r="Z22" s="2731">
        <v>3665</v>
      </c>
      <c r="AA22" s="2731">
        <v>4325</v>
      </c>
      <c r="AB22" s="2731">
        <v>22205</v>
      </c>
      <c r="AC22" s="2731">
        <v>28198</v>
      </c>
      <c r="AD22" s="2731">
        <v>1597</v>
      </c>
      <c r="AE22" s="2731">
        <v>2218</v>
      </c>
    </row>
    <row r="23" spans="1:31" s="2732" customFormat="1" ht="12">
      <c r="A23" s="2733" t="s">
        <v>1631</v>
      </c>
      <c r="B23" s="2733" t="s">
        <v>1633</v>
      </c>
      <c r="C23" s="2733" t="s">
        <v>1647</v>
      </c>
      <c r="D23" s="2733" t="s">
        <v>1603</v>
      </c>
      <c r="E23" s="2733" t="s">
        <v>1593</v>
      </c>
      <c r="F23" s="2731">
        <v>133488</v>
      </c>
      <c r="G23" s="2731">
        <v>85383</v>
      </c>
      <c r="H23" s="2731">
        <v>81010</v>
      </c>
      <c r="I23" s="2731">
        <v>28616</v>
      </c>
      <c r="J23" s="2731">
        <v>39802</v>
      </c>
      <c r="K23" s="2731">
        <v>1784</v>
      </c>
      <c r="L23" s="2731">
        <v>10808</v>
      </c>
      <c r="M23" s="2731">
        <v>4373</v>
      </c>
      <c r="N23" s="2731">
        <v>76</v>
      </c>
      <c r="O23" s="2731">
        <v>687</v>
      </c>
      <c r="P23" s="2731">
        <v>276</v>
      </c>
      <c r="Q23" s="2731">
        <v>983</v>
      </c>
      <c r="R23" s="2731">
        <v>170</v>
      </c>
      <c r="S23" s="2731">
        <v>510</v>
      </c>
      <c r="T23" s="2731">
        <v>39</v>
      </c>
      <c r="U23" s="2731">
        <v>94</v>
      </c>
      <c r="V23" s="2731">
        <v>715</v>
      </c>
      <c r="W23" s="2731">
        <v>823</v>
      </c>
      <c r="X23" s="2731">
        <v>789</v>
      </c>
      <c r="Y23" s="2731">
        <v>47314</v>
      </c>
      <c r="Z23" s="2731">
        <v>2</v>
      </c>
      <c r="AA23" s="2731">
        <v>2419</v>
      </c>
      <c r="AB23" s="2731">
        <v>16511</v>
      </c>
      <c r="AC23" s="2731">
        <v>18784</v>
      </c>
      <c r="AD23" s="2731">
        <v>929</v>
      </c>
      <c r="AE23" s="2731">
        <v>1037</v>
      </c>
    </row>
    <row r="24" spans="1:31" s="2732" customFormat="1" ht="12">
      <c r="A24" s="2733" t="s">
        <v>1631</v>
      </c>
      <c r="B24" s="2733" t="s">
        <v>1633</v>
      </c>
      <c r="C24" s="2733" t="s">
        <v>1648</v>
      </c>
      <c r="D24" s="2733" t="s">
        <v>1603</v>
      </c>
      <c r="E24" s="2733" t="s">
        <v>1593</v>
      </c>
      <c r="F24" s="2731">
        <v>215454</v>
      </c>
      <c r="G24" s="2731">
        <v>135526</v>
      </c>
      <c r="H24" s="2731">
        <v>128206</v>
      </c>
      <c r="I24" s="2731">
        <v>44487</v>
      </c>
      <c r="J24" s="2731">
        <v>63919</v>
      </c>
      <c r="K24" s="2731">
        <v>2339</v>
      </c>
      <c r="L24" s="2731">
        <v>17461</v>
      </c>
      <c r="M24" s="2731">
        <v>7320</v>
      </c>
      <c r="N24" s="2731">
        <v>126</v>
      </c>
      <c r="O24" s="2731">
        <v>1071</v>
      </c>
      <c r="P24" s="2731">
        <v>397</v>
      </c>
      <c r="Q24" s="2731">
        <v>1609</v>
      </c>
      <c r="R24" s="2731">
        <v>276</v>
      </c>
      <c r="S24" s="2731">
        <v>785</v>
      </c>
      <c r="T24" s="2731">
        <v>58</v>
      </c>
      <c r="U24" s="2731">
        <v>180</v>
      </c>
      <c r="V24" s="2731">
        <v>1307</v>
      </c>
      <c r="W24" s="2731">
        <v>1511</v>
      </c>
      <c r="X24" s="2731">
        <v>1451</v>
      </c>
      <c r="Y24" s="2731">
        <v>78102</v>
      </c>
      <c r="Z24" s="2731">
        <v>375</v>
      </c>
      <c r="AA24" s="2731">
        <v>3930</v>
      </c>
      <c r="AB24" s="2731">
        <v>24225</v>
      </c>
      <c r="AC24" s="2731">
        <v>25821</v>
      </c>
      <c r="AD24" s="2731">
        <v>1437</v>
      </c>
      <c r="AE24" s="2731">
        <v>2077</v>
      </c>
    </row>
    <row r="25" spans="1:31" s="2732" customFormat="1" ht="12">
      <c r="A25" s="2733" t="s">
        <v>1631</v>
      </c>
      <c r="B25" s="2733" t="s">
        <v>1633</v>
      </c>
      <c r="C25" s="2733" t="s">
        <v>1649</v>
      </c>
      <c r="D25" s="2733" t="s">
        <v>1603</v>
      </c>
      <c r="E25" s="2733" t="s">
        <v>1593</v>
      </c>
      <c r="F25" s="2731">
        <v>17736</v>
      </c>
      <c r="G25" s="2731">
        <v>11586</v>
      </c>
      <c r="H25" s="2731">
        <v>9871</v>
      </c>
      <c r="I25" s="2731">
        <v>4295</v>
      </c>
      <c r="J25" s="2731">
        <v>3971</v>
      </c>
      <c r="K25" s="2731">
        <v>271</v>
      </c>
      <c r="L25" s="2731">
        <v>1334</v>
      </c>
      <c r="M25" s="2731">
        <v>1715</v>
      </c>
      <c r="N25" s="2731">
        <v>110</v>
      </c>
      <c r="O25" s="2731">
        <v>415</v>
      </c>
      <c r="P25" s="2731">
        <v>243</v>
      </c>
      <c r="Q25" s="2731">
        <v>384</v>
      </c>
      <c r="R25" s="2731">
        <v>46</v>
      </c>
      <c r="S25" s="2731">
        <v>112</v>
      </c>
      <c r="T25" s="2731">
        <v>34</v>
      </c>
      <c r="U25" s="2731">
        <v>90</v>
      </c>
      <c r="V25" s="2731">
        <v>97</v>
      </c>
      <c r="W25" s="2731">
        <v>184</v>
      </c>
      <c r="X25" s="2731">
        <v>89</v>
      </c>
      <c r="Y25" s="2731">
        <v>6049</v>
      </c>
      <c r="Z25" s="2731">
        <v>12</v>
      </c>
      <c r="AA25" s="2731">
        <v>973</v>
      </c>
      <c r="AB25" s="2731">
        <v>2795</v>
      </c>
      <c r="AC25" s="2731">
        <v>3110</v>
      </c>
      <c r="AD25" s="2731">
        <v>102</v>
      </c>
      <c r="AE25" s="2731">
        <v>132</v>
      </c>
    </row>
    <row r="26" spans="1:31" s="2732" customFormat="1" ht="12">
      <c r="A26" s="2733" t="s">
        <v>1631</v>
      </c>
      <c r="B26" s="2733" t="s">
        <v>1633</v>
      </c>
      <c r="C26" s="2733" t="s">
        <v>1650</v>
      </c>
      <c r="D26" s="2733" t="s">
        <v>1603</v>
      </c>
      <c r="E26" s="2733" t="s">
        <v>1593</v>
      </c>
      <c r="F26" s="2731">
        <v>42475</v>
      </c>
      <c r="G26" s="2731">
        <v>27596</v>
      </c>
      <c r="H26" s="2731">
        <v>26204</v>
      </c>
      <c r="I26" s="2731">
        <v>10329</v>
      </c>
      <c r="J26" s="2731">
        <v>11807</v>
      </c>
      <c r="K26" s="2731">
        <v>474</v>
      </c>
      <c r="L26" s="2731">
        <v>3594</v>
      </c>
      <c r="M26" s="2731">
        <v>1392</v>
      </c>
      <c r="N26" s="2731">
        <v>21</v>
      </c>
      <c r="O26" s="2731">
        <v>225</v>
      </c>
      <c r="P26" s="2731">
        <v>67</v>
      </c>
      <c r="Q26" s="2731">
        <v>281</v>
      </c>
      <c r="R26" s="2731">
        <v>50</v>
      </c>
      <c r="S26" s="2731">
        <v>161</v>
      </c>
      <c r="T26" s="2731">
        <v>16</v>
      </c>
      <c r="U26" s="2731">
        <v>17</v>
      </c>
      <c r="V26" s="2731">
        <v>252</v>
      </c>
      <c r="W26" s="2731">
        <v>302</v>
      </c>
      <c r="X26" s="2731">
        <v>176</v>
      </c>
      <c r="Y26" s="2731">
        <v>14703</v>
      </c>
      <c r="Z26" s="2734" t="s">
        <v>1630</v>
      </c>
      <c r="AA26" s="2731">
        <v>723</v>
      </c>
      <c r="AB26" s="2731">
        <v>6167</v>
      </c>
      <c r="AC26" s="2731">
        <v>6601</v>
      </c>
      <c r="AD26" s="2731">
        <v>301</v>
      </c>
      <c r="AE26" s="2731">
        <v>286</v>
      </c>
    </row>
    <row r="27" spans="1:31" s="2732" customFormat="1" ht="12">
      <c r="A27" s="2733" t="s">
        <v>1631</v>
      </c>
      <c r="B27" s="2733" t="s">
        <v>1633</v>
      </c>
      <c r="C27" s="2733" t="s">
        <v>1651</v>
      </c>
      <c r="D27" s="2733" t="s">
        <v>1603</v>
      </c>
      <c r="E27" s="2733" t="s">
        <v>1593</v>
      </c>
      <c r="F27" s="2731">
        <v>82384</v>
      </c>
      <c r="G27" s="2731">
        <v>56715</v>
      </c>
      <c r="H27" s="2731">
        <v>53508</v>
      </c>
      <c r="I27" s="2731">
        <v>17973</v>
      </c>
      <c r="J27" s="2731">
        <v>26937</v>
      </c>
      <c r="K27" s="2731">
        <v>1197</v>
      </c>
      <c r="L27" s="2731">
        <v>7401</v>
      </c>
      <c r="M27" s="2731">
        <v>3207</v>
      </c>
      <c r="N27" s="2731">
        <v>74</v>
      </c>
      <c r="O27" s="2731">
        <v>463</v>
      </c>
      <c r="P27" s="2731">
        <v>214</v>
      </c>
      <c r="Q27" s="2731">
        <v>763</v>
      </c>
      <c r="R27" s="2731">
        <v>127</v>
      </c>
      <c r="S27" s="2731">
        <v>369</v>
      </c>
      <c r="T27" s="2731">
        <v>36</v>
      </c>
      <c r="U27" s="2731">
        <v>87</v>
      </c>
      <c r="V27" s="2731">
        <v>432</v>
      </c>
      <c r="W27" s="2731">
        <v>642</v>
      </c>
      <c r="X27" s="2731">
        <v>752</v>
      </c>
      <c r="Y27" s="2731">
        <v>24916</v>
      </c>
      <c r="Z27" s="2731">
        <v>1</v>
      </c>
      <c r="AA27" s="2731">
        <v>1852</v>
      </c>
      <c r="AB27" s="2731">
        <v>10569</v>
      </c>
      <c r="AC27" s="2731">
        <v>10572</v>
      </c>
      <c r="AD27" s="2731">
        <v>520</v>
      </c>
      <c r="AE27" s="2731">
        <v>874</v>
      </c>
    </row>
    <row r="28" spans="1:31" s="2732" customFormat="1" ht="12">
      <c r="A28" s="2733" t="s">
        <v>1631</v>
      </c>
      <c r="B28" s="2733" t="s">
        <v>1633</v>
      </c>
      <c r="C28" s="2733" t="s">
        <v>1652</v>
      </c>
      <c r="D28" s="2733" t="s">
        <v>1603</v>
      </c>
      <c r="E28" s="2733" t="s">
        <v>1593</v>
      </c>
      <c r="F28" s="2731">
        <v>11779</v>
      </c>
      <c r="G28" s="2731">
        <v>8025</v>
      </c>
      <c r="H28" s="2731">
        <v>7133</v>
      </c>
      <c r="I28" s="2731">
        <v>2850</v>
      </c>
      <c r="J28" s="2731">
        <v>3116</v>
      </c>
      <c r="K28" s="2731">
        <v>172</v>
      </c>
      <c r="L28" s="2731">
        <v>995</v>
      </c>
      <c r="M28" s="2731">
        <v>892</v>
      </c>
      <c r="N28" s="2731">
        <v>36</v>
      </c>
      <c r="O28" s="2731">
        <v>154</v>
      </c>
      <c r="P28" s="2731">
        <v>84</v>
      </c>
      <c r="Q28" s="2731">
        <v>240</v>
      </c>
      <c r="R28" s="2731">
        <v>24</v>
      </c>
      <c r="S28" s="2731">
        <v>87</v>
      </c>
      <c r="T28" s="2731">
        <v>10</v>
      </c>
      <c r="U28" s="2731">
        <v>34</v>
      </c>
      <c r="V28" s="2731">
        <v>78</v>
      </c>
      <c r="W28" s="2731">
        <v>145</v>
      </c>
      <c r="X28" s="2731">
        <v>50</v>
      </c>
      <c r="Y28" s="2731">
        <v>3678</v>
      </c>
      <c r="Z28" s="2731">
        <v>26</v>
      </c>
      <c r="AA28" s="2731">
        <v>543</v>
      </c>
      <c r="AB28" s="2731">
        <v>2070</v>
      </c>
      <c r="AC28" s="2731">
        <v>1983</v>
      </c>
      <c r="AD28" s="2731">
        <v>79</v>
      </c>
      <c r="AE28" s="2731">
        <v>175</v>
      </c>
    </row>
    <row r="29" spans="1:31" s="2732" customFormat="1" ht="12">
      <c r="A29" s="2733" t="s">
        <v>1631</v>
      </c>
      <c r="B29" s="2733" t="s">
        <v>1633</v>
      </c>
      <c r="C29" s="2733" t="s">
        <v>1653</v>
      </c>
      <c r="D29" s="2733" t="s">
        <v>1603</v>
      </c>
      <c r="E29" s="2733" t="s">
        <v>1593</v>
      </c>
      <c r="F29" s="2731">
        <v>30115</v>
      </c>
      <c r="G29" s="2731">
        <v>21393</v>
      </c>
      <c r="H29" s="2731">
        <v>16663</v>
      </c>
      <c r="I29" s="2731">
        <v>6618</v>
      </c>
      <c r="J29" s="2731">
        <v>7205</v>
      </c>
      <c r="K29" s="2731">
        <v>404</v>
      </c>
      <c r="L29" s="2731">
        <v>2436</v>
      </c>
      <c r="M29" s="2731">
        <v>4730</v>
      </c>
      <c r="N29" s="2731">
        <v>301</v>
      </c>
      <c r="O29" s="2731">
        <v>966</v>
      </c>
      <c r="P29" s="2731">
        <v>888</v>
      </c>
      <c r="Q29" s="2731">
        <v>1172</v>
      </c>
      <c r="R29" s="2731">
        <v>81</v>
      </c>
      <c r="S29" s="2731">
        <v>334</v>
      </c>
      <c r="T29" s="2731">
        <v>94</v>
      </c>
      <c r="U29" s="2731">
        <v>306</v>
      </c>
      <c r="V29" s="2731">
        <v>169</v>
      </c>
      <c r="W29" s="2731">
        <v>419</v>
      </c>
      <c r="X29" s="2731">
        <v>190</v>
      </c>
      <c r="Y29" s="2731">
        <v>8519</v>
      </c>
      <c r="Z29" s="2731">
        <v>13</v>
      </c>
      <c r="AA29" s="2731">
        <v>3026</v>
      </c>
      <c r="AB29" s="2731">
        <v>4227</v>
      </c>
      <c r="AC29" s="2731">
        <v>3774</v>
      </c>
      <c r="AD29" s="2731">
        <v>129</v>
      </c>
      <c r="AE29" s="2731">
        <v>533</v>
      </c>
    </row>
    <row r="30" spans="1:31" s="2732" customFormat="1" ht="12">
      <c r="A30" s="2733" t="s">
        <v>1631</v>
      </c>
      <c r="B30" s="2733" t="s">
        <v>1633</v>
      </c>
      <c r="C30" s="2733" t="s">
        <v>1654</v>
      </c>
      <c r="D30" s="2733" t="s">
        <v>1603</v>
      </c>
      <c r="E30" s="2733" t="s">
        <v>1593</v>
      </c>
      <c r="F30" s="2731">
        <v>107075</v>
      </c>
      <c r="G30" s="2731">
        <v>75252</v>
      </c>
      <c r="H30" s="2731">
        <v>69289</v>
      </c>
      <c r="I30" s="2731">
        <v>24932</v>
      </c>
      <c r="J30" s="2731">
        <v>33956</v>
      </c>
      <c r="K30" s="2731">
        <v>1624</v>
      </c>
      <c r="L30" s="2731">
        <v>8777</v>
      </c>
      <c r="M30" s="2731">
        <v>5963</v>
      </c>
      <c r="N30" s="2731">
        <v>183</v>
      </c>
      <c r="O30" s="2731">
        <v>889</v>
      </c>
      <c r="P30" s="2731">
        <v>545</v>
      </c>
      <c r="Q30" s="2731">
        <v>1570</v>
      </c>
      <c r="R30" s="2731">
        <v>221</v>
      </c>
      <c r="S30" s="2731">
        <v>749</v>
      </c>
      <c r="T30" s="2731">
        <v>60</v>
      </c>
      <c r="U30" s="2731">
        <v>172</v>
      </c>
      <c r="V30" s="2731">
        <v>523</v>
      </c>
      <c r="W30" s="2731">
        <v>1051</v>
      </c>
      <c r="X30" s="2731">
        <v>607</v>
      </c>
      <c r="Y30" s="2731">
        <v>30985</v>
      </c>
      <c r="Z30" s="2731">
        <v>231</v>
      </c>
      <c r="AA30" s="2731">
        <v>3766</v>
      </c>
      <c r="AB30" s="2731">
        <v>15628</v>
      </c>
      <c r="AC30" s="2731">
        <v>12107</v>
      </c>
      <c r="AD30" s="2731">
        <v>608</v>
      </c>
      <c r="AE30" s="2731">
        <v>2118</v>
      </c>
    </row>
    <row r="31" spans="1:31" s="2732" customFormat="1" ht="12">
      <c r="A31" s="2733" t="s">
        <v>1631</v>
      </c>
      <c r="B31" s="2733" t="s">
        <v>1633</v>
      </c>
      <c r="C31" s="2733" t="s">
        <v>1655</v>
      </c>
      <c r="D31" s="2733" t="s">
        <v>1603</v>
      </c>
      <c r="E31" s="2733" t="s">
        <v>1593</v>
      </c>
      <c r="F31" s="2731">
        <v>18876</v>
      </c>
      <c r="G31" s="2731">
        <v>13052</v>
      </c>
      <c r="H31" s="2731">
        <v>11406</v>
      </c>
      <c r="I31" s="2731">
        <v>4580</v>
      </c>
      <c r="J31" s="2731">
        <v>5080</v>
      </c>
      <c r="K31" s="2731">
        <v>288</v>
      </c>
      <c r="L31" s="2731">
        <v>1458</v>
      </c>
      <c r="M31" s="2731">
        <v>1646</v>
      </c>
      <c r="N31" s="2731">
        <v>59</v>
      </c>
      <c r="O31" s="2731">
        <v>332</v>
      </c>
      <c r="P31" s="2731">
        <v>195</v>
      </c>
      <c r="Q31" s="2731">
        <v>441</v>
      </c>
      <c r="R31" s="2731">
        <v>49</v>
      </c>
      <c r="S31" s="2731">
        <v>185</v>
      </c>
      <c r="T31" s="2731">
        <v>27</v>
      </c>
      <c r="U31" s="2731">
        <v>57</v>
      </c>
      <c r="V31" s="2731">
        <v>99</v>
      </c>
      <c r="W31" s="2731">
        <v>202</v>
      </c>
      <c r="X31" s="2731">
        <v>111</v>
      </c>
      <c r="Y31" s="2731">
        <v>5676</v>
      </c>
      <c r="Z31" s="2731">
        <v>37</v>
      </c>
      <c r="AA31" s="2731">
        <v>1029</v>
      </c>
      <c r="AB31" s="2731">
        <v>3113</v>
      </c>
      <c r="AC31" s="2731">
        <v>2568</v>
      </c>
      <c r="AD31" s="2731">
        <v>94</v>
      </c>
      <c r="AE31" s="2731">
        <v>240</v>
      </c>
    </row>
    <row r="32" spans="1:31" s="2732" customFormat="1" ht="12">
      <c r="A32" s="2733" t="s">
        <v>1631</v>
      </c>
      <c r="B32" s="2733" t="s">
        <v>1633</v>
      </c>
      <c r="C32" s="2733" t="s">
        <v>1656</v>
      </c>
      <c r="D32" s="2733" t="s">
        <v>1603</v>
      </c>
      <c r="E32" s="2733" t="s">
        <v>1593</v>
      </c>
      <c r="F32" s="2731">
        <v>15146</v>
      </c>
      <c r="G32" s="2731">
        <v>10647</v>
      </c>
      <c r="H32" s="2731">
        <v>8504</v>
      </c>
      <c r="I32" s="2731">
        <v>3291</v>
      </c>
      <c r="J32" s="2731">
        <v>3732</v>
      </c>
      <c r="K32" s="2731">
        <v>218</v>
      </c>
      <c r="L32" s="2731">
        <v>1263</v>
      </c>
      <c r="M32" s="2731">
        <v>2143</v>
      </c>
      <c r="N32" s="2731">
        <v>112</v>
      </c>
      <c r="O32" s="2731">
        <v>402</v>
      </c>
      <c r="P32" s="2731">
        <v>436</v>
      </c>
      <c r="Q32" s="2731">
        <v>541</v>
      </c>
      <c r="R32" s="2731">
        <v>36</v>
      </c>
      <c r="S32" s="2731">
        <v>176</v>
      </c>
      <c r="T32" s="2731">
        <v>28</v>
      </c>
      <c r="U32" s="2731">
        <v>136</v>
      </c>
      <c r="V32" s="2731">
        <v>84</v>
      </c>
      <c r="W32" s="2731">
        <v>192</v>
      </c>
      <c r="X32" s="2731">
        <v>88</v>
      </c>
      <c r="Y32" s="2731">
        <v>4393</v>
      </c>
      <c r="Z32" s="2731">
        <v>18</v>
      </c>
      <c r="AA32" s="2731">
        <v>1443</v>
      </c>
      <c r="AB32" s="2731">
        <v>2218</v>
      </c>
      <c r="AC32" s="2731">
        <v>1959</v>
      </c>
      <c r="AD32" s="2731">
        <v>118</v>
      </c>
      <c r="AE32" s="2731">
        <v>148</v>
      </c>
    </row>
    <row r="33" spans="1:31" s="2732" customFormat="1" ht="12">
      <c r="A33" s="2733" t="s">
        <v>1631</v>
      </c>
      <c r="B33" s="2733" t="s">
        <v>1633</v>
      </c>
      <c r="C33" s="2733" t="s">
        <v>1657</v>
      </c>
      <c r="D33" s="2733" t="s">
        <v>1603</v>
      </c>
      <c r="E33" s="2733" t="s">
        <v>1593</v>
      </c>
      <c r="F33" s="2731">
        <v>95366</v>
      </c>
      <c r="G33" s="2731">
        <v>66764</v>
      </c>
      <c r="H33" s="2731">
        <v>63068</v>
      </c>
      <c r="I33" s="2731">
        <v>23480</v>
      </c>
      <c r="J33" s="2731">
        <v>30174</v>
      </c>
      <c r="K33" s="2731">
        <v>1130</v>
      </c>
      <c r="L33" s="2731">
        <v>8284</v>
      </c>
      <c r="M33" s="2731">
        <v>3696</v>
      </c>
      <c r="N33" s="2731">
        <v>77</v>
      </c>
      <c r="O33" s="2731">
        <v>635</v>
      </c>
      <c r="P33" s="2731">
        <v>191</v>
      </c>
      <c r="Q33" s="2731">
        <v>883</v>
      </c>
      <c r="R33" s="2731">
        <v>138</v>
      </c>
      <c r="S33" s="2731">
        <v>389</v>
      </c>
      <c r="T33" s="2731">
        <v>29</v>
      </c>
      <c r="U33" s="2731">
        <v>67</v>
      </c>
      <c r="V33" s="2731">
        <v>557</v>
      </c>
      <c r="W33" s="2731">
        <v>730</v>
      </c>
      <c r="X33" s="2731">
        <v>475</v>
      </c>
      <c r="Y33" s="2731">
        <v>27457</v>
      </c>
      <c r="Z33" s="2731">
        <v>670</v>
      </c>
      <c r="AA33" s="2731">
        <v>2007</v>
      </c>
      <c r="AB33" s="2731">
        <v>14431</v>
      </c>
      <c r="AC33" s="2731">
        <v>12579</v>
      </c>
      <c r="AD33" s="2731">
        <v>730</v>
      </c>
      <c r="AE33" s="2731">
        <v>334</v>
      </c>
    </row>
    <row r="34" spans="1:31" s="2732" customFormat="1" ht="12">
      <c r="A34" s="2733" t="s">
        <v>1631</v>
      </c>
      <c r="B34" s="2733" t="s">
        <v>1633</v>
      </c>
      <c r="C34" s="2733" t="s">
        <v>1658</v>
      </c>
      <c r="D34" s="2733" t="s">
        <v>1603</v>
      </c>
      <c r="E34" s="2733" t="s">
        <v>1593</v>
      </c>
      <c r="F34" s="2731">
        <v>30318</v>
      </c>
      <c r="G34" s="2731">
        <v>21627</v>
      </c>
      <c r="H34" s="2731">
        <v>18756</v>
      </c>
      <c r="I34" s="2731">
        <v>7601</v>
      </c>
      <c r="J34" s="2731">
        <v>8253</v>
      </c>
      <c r="K34" s="2731">
        <v>488</v>
      </c>
      <c r="L34" s="2731">
        <v>2414</v>
      </c>
      <c r="M34" s="2731">
        <v>2871</v>
      </c>
      <c r="N34" s="2731">
        <v>133</v>
      </c>
      <c r="O34" s="2731">
        <v>503</v>
      </c>
      <c r="P34" s="2731">
        <v>400</v>
      </c>
      <c r="Q34" s="2731">
        <v>756</v>
      </c>
      <c r="R34" s="2731">
        <v>86</v>
      </c>
      <c r="S34" s="2731">
        <v>293</v>
      </c>
      <c r="T34" s="2731">
        <v>48</v>
      </c>
      <c r="U34" s="2731">
        <v>165</v>
      </c>
      <c r="V34" s="2731">
        <v>158</v>
      </c>
      <c r="W34" s="2731">
        <v>329</v>
      </c>
      <c r="X34" s="2731">
        <v>166</v>
      </c>
      <c r="Y34" s="2731">
        <v>8509</v>
      </c>
      <c r="Z34" s="2731">
        <v>16</v>
      </c>
      <c r="AA34" s="2731">
        <v>1845</v>
      </c>
      <c r="AB34" s="2731">
        <v>5351</v>
      </c>
      <c r="AC34" s="2731">
        <v>3787</v>
      </c>
      <c r="AD34" s="2731">
        <v>466</v>
      </c>
      <c r="AE34" s="2731">
        <v>372</v>
      </c>
    </row>
    <row r="35" spans="1:31" s="2732" customFormat="1" ht="12">
      <c r="A35" s="2733" t="s">
        <v>1631</v>
      </c>
      <c r="B35" s="2733" t="s">
        <v>1633</v>
      </c>
      <c r="C35" s="2733" t="s">
        <v>1659</v>
      </c>
      <c r="D35" s="2733" t="s">
        <v>1603</v>
      </c>
      <c r="E35" s="2733" t="s">
        <v>1593</v>
      </c>
      <c r="F35" s="2731">
        <v>36676</v>
      </c>
      <c r="G35" s="2731">
        <v>25486</v>
      </c>
      <c r="H35" s="2731">
        <v>23587</v>
      </c>
      <c r="I35" s="2731">
        <v>8392</v>
      </c>
      <c r="J35" s="2731">
        <v>11291</v>
      </c>
      <c r="K35" s="2731">
        <v>556</v>
      </c>
      <c r="L35" s="2731">
        <v>3348</v>
      </c>
      <c r="M35" s="2731">
        <v>1899</v>
      </c>
      <c r="N35" s="2731">
        <v>59</v>
      </c>
      <c r="O35" s="2731">
        <v>314</v>
      </c>
      <c r="P35" s="2731">
        <v>162</v>
      </c>
      <c r="Q35" s="2731">
        <v>487</v>
      </c>
      <c r="R35" s="2731">
        <v>63</v>
      </c>
      <c r="S35" s="2731">
        <v>233</v>
      </c>
      <c r="T35" s="2731">
        <v>16</v>
      </c>
      <c r="U35" s="2731">
        <v>56</v>
      </c>
      <c r="V35" s="2731">
        <v>170</v>
      </c>
      <c r="W35" s="2731">
        <v>339</v>
      </c>
      <c r="X35" s="2731">
        <v>167</v>
      </c>
      <c r="Y35" s="2731">
        <v>11003</v>
      </c>
      <c r="Z35" s="2731">
        <v>20</v>
      </c>
      <c r="AA35" s="2731">
        <v>1181</v>
      </c>
      <c r="AB35" s="2731">
        <v>5522</v>
      </c>
      <c r="AC35" s="2731">
        <v>4879</v>
      </c>
      <c r="AD35" s="2731">
        <v>166</v>
      </c>
      <c r="AE35" s="2731">
        <v>943</v>
      </c>
    </row>
    <row r="36" spans="1:31" s="2732" customFormat="1" ht="12">
      <c r="A36" s="2733" t="s">
        <v>1631</v>
      </c>
      <c r="B36" s="2733" t="s">
        <v>1633</v>
      </c>
      <c r="C36" s="2733" t="s">
        <v>1660</v>
      </c>
      <c r="D36" s="2733" t="s">
        <v>1603</v>
      </c>
      <c r="E36" s="2733" t="s">
        <v>1593</v>
      </c>
      <c r="F36" s="2731">
        <v>63272</v>
      </c>
      <c r="G36" s="2731">
        <v>45774</v>
      </c>
      <c r="H36" s="2731">
        <v>42899</v>
      </c>
      <c r="I36" s="2731">
        <v>16667</v>
      </c>
      <c r="J36" s="2731">
        <v>19843</v>
      </c>
      <c r="K36" s="2731">
        <v>888</v>
      </c>
      <c r="L36" s="2731">
        <v>5501</v>
      </c>
      <c r="M36" s="2731">
        <v>2875</v>
      </c>
      <c r="N36" s="2731">
        <v>79</v>
      </c>
      <c r="O36" s="2731">
        <v>472</v>
      </c>
      <c r="P36" s="2731">
        <v>180</v>
      </c>
      <c r="Q36" s="2731">
        <v>721</v>
      </c>
      <c r="R36" s="2731">
        <v>128</v>
      </c>
      <c r="S36" s="2731">
        <v>345</v>
      </c>
      <c r="T36" s="2731">
        <v>37</v>
      </c>
      <c r="U36" s="2731">
        <v>66</v>
      </c>
      <c r="V36" s="2731">
        <v>340</v>
      </c>
      <c r="W36" s="2731">
        <v>507</v>
      </c>
      <c r="X36" s="2731">
        <v>282</v>
      </c>
      <c r="Y36" s="2731">
        <v>17215</v>
      </c>
      <c r="Z36" s="2731">
        <v>1</v>
      </c>
      <c r="AA36" s="2731">
        <v>1649</v>
      </c>
      <c r="AB36" s="2731">
        <v>11306</v>
      </c>
      <c r="AC36" s="2731">
        <v>9008</v>
      </c>
      <c r="AD36" s="2731">
        <v>370</v>
      </c>
      <c r="AE36" s="2731">
        <v>265</v>
      </c>
    </row>
    <row r="37" spans="1:31" s="2732" customFormat="1" ht="12">
      <c r="A37" s="2733" t="s">
        <v>1631</v>
      </c>
      <c r="B37" s="2733" t="s">
        <v>1633</v>
      </c>
      <c r="C37" s="2733" t="s">
        <v>1661</v>
      </c>
      <c r="D37" s="2733" t="s">
        <v>1603</v>
      </c>
      <c r="E37" s="2733" t="s">
        <v>1593</v>
      </c>
      <c r="F37" s="2731">
        <v>17784</v>
      </c>
      <c r="G37" s="2731">
        <v>13033</v>
      </c>
      <c r="H37" s="2731">
        <v>10836</v>
      </c>
      <c r="I37" s="2731">
        <v>3652</v>
      </c>
      <c r="J37" s="2731">
        <v>5502</v>
      </c>
      <c r="K37" s="2731">
        <v>270</v>
      </c>
      <c r="L37" s="2731">
        <v>1412</v>
      </c>
      <c r="M37" s="2731">
        <v>2197</v>
      </c>
      <c r="N37" s="2731">
        <v>100</v>
      </c>
      <c r="O37" s="2731">
        <v>352</v>
      </c>
      <c r="P37" s="2731">
        <v>372</v>
      </c>
      <c r="Q37" s="2731">
        <v>602</v>
      </c>
      <c r="R37" s="2731">
        <v>59</v>
      </c>
      <c r="S37" s="2731">
        <v>184</v>
      </c>
      <c r="T37" s="2731">
        <v>31</v>
      </c>
      <c r="U37" s="2731">
        <v>154</v>
      </c>
      <c r="V37" s="2731">
        <v>99</v>
      </c>
      <c r="W37" s="2731">
        <v>244</v>
      </c>
      <c r="X37" s="2731">
        <v>126</v>
      </c>
      <c r="Y37" s="2731">
        <v>4614</v>
      </c>
      <c r="Z37" s="2731">
        <v>11</v>
      </c>
      <c r="AA37" s="2731">
        <v>1506</v>
      </c>
      <c r="AB37" s="2731">
        <v>2360</v>
      </c>
      <c r="AC37" s="2731">
        <v>1899</v>
      </c>
      <c r="AD37" s="2731">
        <v>225</v>
      </c>
      <c r="AE37" s="2731">
        <v>145</v>
      </c>
    </row>
    <row r="38" spans="1:31" s="2732" customFormat="1" ht="12">
      <c r="A38" s="2733" t="s">
        <v>1631</v>
      </c>
      <c r="B38" s="2733" t="s">
        <v>1633</v>
      </c>
      <c r="C38" s="2733" t="s">
        <v>1662</v>
      </c>
      <c r="D38" s="2733" t="s">
        <v>1603</v>
      </c>
      <c r="E38" s="2733" t="s">
        <v>1593</v>
      </c>
      <c r="F38" s="2731">
        <v>42368</v>
      </c>
      <c r="G38" s="2731">
        <v>31941</v>
      </c>
      <c r="H38" s="2731">
        <v>29223</v>
      </c>
      <c r="I38" s="2731">
        <v>10946</v>
      </c>
      <c r="J38" s="2731">
        <v>14516</v>
      </c>
      <c r="K38" s="2731">
        <v>496</v>
      </c>
      <c r="L38" s="2731">
        <v>3265</v>
      </c>
      <c r="M38" s="2731">
        <v>2718</v>
      </c>
      <c r="N38" s="2731">
        <v>99</v>
      </c>
      <c r="O38" s="2731">
        <v>544</v>
      </c>
      <c r="P38" s="2731">
        <v>319</v>
      </c>
      <c r="Q38" s="2731">
        <v>731</v>
      </c>
      <c r="R38" s="2731">
        <v>79</v>
      </c>
      <c r="S38" s="2731">
        <v>281</v>
      </c>
      <c r="T38" s="2731">
        <v>46</v>
      </c>
      <c r="U38" s="2731">
        <v>104</v>
      </c>
      <c r="V38" s="2731">
        <v>131</v>
      </c>
      <c r="W38" s="2731">
        <v>384</v>
      </c>
      <c r="X38" s="2731">
        <v>196</v>
      </c>
      <c r="Y38" s="2731">
        <v>10231</v>
      </c>
      <c r="Z38" s="2734" t="s">
        <v>1630</v>
      </c>
      <c r="AA38" s="2731">
        <v>1710</v>
      </c>
      <c r="AB38" s="2731">
        <v>6493</v>
      </c>
      <c r="AC38" s="2731">
        <v>3656</v>
      </c>
      <c r="AD38" s="2731">
        <v>222</v>
      </c>
      <c r="AE38" s="2731">
        <v>479</v>
      </c>
    </row>
    <row r="39" spans="1:31" s="2732" customFormat="1" ht="12">
      <c r="A39" s="2733" t="s">
        <v>1631</v>
      </c>
      <c r="B39" s="2733" t="s">
        <v>1633</v>
      </c>
      <c r="C39" s="2733" t="s">
        <v>1663</v>
      </c>
      <c r="D39" s="2733" t="s">
        <v>1603</v>
      </c>
      <c r="E39" s="2733" t="s">
        <v>1593</v>
      </c>
      <c r="F39" s="2731">
        <v>16222</v>
      </c>
      <c r="G39" s="2731">
        <v>11560</v>
      </c>
      <c r="H39" s="2731">
        <v>8924</v>
      </c>
      <c r="I39" s="2731">
        <v>3499</v>
      </c>
      <c r="J39" s="2731">
        <v>4057</v>
      </c>
      <c r="K39" s="2731">
        <v>238</v>
      </c>
      <c r="L39" s="2731">
        <v>1130</v>
      </c>
      <c r="M39" s="2731">
        <v>2636</v>
      </c>
      <c r="N39" s="2731">
        <v>141</v>
      </c>
      <c r="O39" s="2731">
        <v>481</v>
      </c>
      <c r="P39" s="2731">
        <v>523</v>
      </c>
      <c r="Q39" s="2731">
        <v>738</v>
      </c>
      <c r="R39" s="2731">
        <v>42</v>
      </c>
      <c r="S39" s="2731">
        <v>196</v>
      </c>
      <c r="T39" s="2731">
        <v>44</v>
      </c>
      <c r="U39" s="2731">
        <v>187</v>
      </c>
      <c r="V39" s="2731">
        <v>93</v>
      </c>
      <c r="W39" s="2731">
        <v>191</v>
      </c>
      <c r="X39" s="2731">
        <v>63</v>
      </c>
      <c r="Y39" s="2731">
        <v>4595</v>
      </c>
      <c r="Z39" s="2731">
        <v>4</v>
      </c>
      <c r="AA39" s="2731">
        <v>1803</v>
      </c>
      <c r="AB39" s="2731">
        <v>2461</v>
      </c>
      <c r="AC39" s="2731">
        <v>1702</v>
      </c>
      <c r="AD39" s="2731">
        <v>142</v>
      </c>
      <c r="AE39" s="2731">
        <v>440</v>
      </c>
    </row>
    <row r="40" spans="1:31" s="2732" customFormat="1" ht="12">
      <c r="A40" s="2733" t="s">
        <v>1631</v>
      </c>
      <c r="B40" s="2733" t="s">
        <v>1633</v>
      </c>
      <c r="C40" s="2733" t="s">
        <v>1664</v>
      </c>
      <c r="D40" s="2733" t="s">
        <v>1603</v>
      </c>
      <c r="E40" s="2733" t="s">
        <v>1593</v>
      </c>
      <c r="F40" s="2731">
        <v>15567</v>
      </c>
      <c r="G40" s="2731">
        <v>11049</v>
      </c>
      <c r="H40" s="2731">
        <v>8987</v>
      </c>
      <c r="I40" s="2731">
        <v>3807</v>
      </c>
      <c r="J40" s="2731">
        <v>3805</v>
      </c>
      <c r="K40" s="2731">
        <v>237</v>
      </c>
      <c r="L40" s="2731">
        <v>1138</v>
      </c>
      <c r="M40" s="2731">
        <v>2062</v>
      </c>
      <c r="N40" s="2731">
        <v>146</v>
      </c>
      <c r="O40" s="2731">
        <v>468</v>
      </c>
      <c r="P40" s="2731">
        <v>306</v>
      </c>
      <c r="Q40" s="2731">
        <v>520</v>
      </c>
      <c r="R40" s="2731">
        <v>43</v>
      </c>
      <c r="S40" s="2731">
        <v>151</v>
      </c>
      <c r="T40" s="2731">
        <v>38</v>
      </c>
      <c r="U40" s="2731">
        <v>116</v>
      </c>
      <c r="V40" s="2731">
        <v>73</v>
      </c>
      <c r="W40" s="2731">
        <v>201</v>
      </c>
      <c r="X40" s="2731">
        <v>94</v>
      </c>
      <c r="Y40" s="2731">
        <v>4266</v>
      </c>
      <c r="Z40" s="2731">
        <v>158</v>
      </c>
      <c r="AA40" s="2731">
        <v>1252</v>
      </c>
      <c r="AB40" s="2731">
        <v>2525</v>
      </c>
      <c r="AC40" s="2731">
        <v>2115</v>
      </c>
      <c r="AD40" s="2731">
        <v>68</v>
      </c>
      <c r="AE40" s="2731">
        <v>186</v>
      </c>
    </row>
    <row r="41" spans="1:31" s="2732" customFormat="1" ht="12">
      <c r="A41" s="2733" t="s">
        <v>1631</v>
      </c>
      <c r="B41" s="2733" t="s">
        <v>1633</v>
      </c>
      <c r="C41" s="2733" t="s">
        <v>1665</v>
      </c>
      <c r="D41" s="2733" t="s">
        <v>1603</v>
      </c>
      <c r="E41" s="2733" t="s">
        <v>1593</v>
      </c>
      <c r="F41" s="2731">
        <v>8369</v>
      </c>
      <c r="G41" s="2731">
        <v>6190</v>
      </c>
      <c r="H41" s="2731">
        <v>4675</v>
      </c>
      <c r="I41" s="2731">
        <v>2059</v>
      </c>
      <c r="J41" s="2731">
        <v>1827</v>
      </c>
      <c r="K41" s="2731">
        <v>125</v>
      </c>
      <c r="L41" s="2731">
        <v>664</v>
      </c>
      <c r="M41" s="2731">
        <v>1515</v>
      </c>
      <c r="N41" s="2731">
        <v>120</v>
      </c>
      <c r="O41" s="2731">
        <v>322</v>
      </c>
      <c r="P41" s="2731">
        <v>274</v>
      </c>
      <c r="Q41" s="2731">
        <v>400</v>
      </c>
      <c r="R41" s="2731">
        <v>22</v>
      </c>
      <c r="S41" s="2731">
        <v>108</v>
      </c>
      <c r="T41" s="2731">
        <v>21</v>
      </c>
      <c r="U41" s="2731">
        <v>83</v>
      </c>
      <c r="V41" s="2731">
        <v>57</v>
      </c>
      <c r="W41" s="2731">
        <v>108</v>
      </c>
      <c r="X41" s="2731">
        <v>35</v>
      </c>
      <c r="Y41" s="2731">
        <v>2141</v>
      </c>
      <c r="Z41" s="2731">
        <v>3</v>
      </c>
      <c r="AA41" s="2731">
        <v>944</v>
      </c>
      <c r="AB41" s="2731">
        <v>1440</v>
      </c>
      <c r="AC41" s="2731">
        <v>1298</v>
      </c>
      <c r="AD41" s="2731">
        <v>25</v>
      </c>
      <c r="AE41" s="2731">
        <v>55</v>
      </c>
    </row>
    <row r="42" spans="1:31" s="2732" customFormat="1" ht="12">
      <c r="A42" s="2733" t="s">
        <v>1631</v>
      </c>
      <c r="B42" s="2733" t="s">
        <v>1633</v>
      </c>
      <c r="C42" s="2733" t="s">
        <v>1666</v>
      </c>
      <c r="D42" s="2733" t="s">
        <v>1603</v>
      </c>
      <c r="E42" s="2733" t="s">
        <v>1593</v>
      </c>
      <c r="F42" s="2731">
        <v>22959</v>
      </c>
      <c r="G42" s="2731">
        <v>16801</v>
      </c>
      <c r="H42" s="2731">
        <v>12848</v>
      </c>
      <c r="I42" s="2731">
        <v>5258</v>
      </c>
      <c r="J42" s="2731">
        <v>5515</v>
      </c>
      <c r="K42" s="2731">
        <v>324</v>
      </c>
      <c r="L42" s="2731">
        <v>1751</v>
      </c>
      <c r="M42" s="2731">
        <v>3953</v>
      </c>
      <c r="N42" s="2731">
        <v>255</v>
      </c>
      <c r="O42" s="2731">
        <v>825</v>
      </c>
      <c r="P42" s="2731">
        <v>719</v>
      </c>
      <c r="Q42" s="2731">
        <v>1036</v>
      </c>
      <c r="R42" s="2731">
        <v>68</v>
      </c>
      <c r="S42" s="2731">
        <v>317</v>
      </c>
      <c r="T42" s="2731">
        <v>56</v>
      </c>
      <c r="U42" s="2731">
        <v>262</v>
      </c>
      <c r="V42" s="2731">
        <v>94</v>
      </c>
      <c r="W42" s="2731">
        <v>321</v>
      </c>
      <c r="X42" s="2731">
        <v>97</v>
      </c>
      <c r="Y42" s="2731">
        <v>6038</v>
      </c>
      <c r="Z42" s="2731">
        <v>23</v>
      </c>
      <c r="AA42" s="2731">
        <v>2586</v>
      </c>
      <c r="AB42" s="2731">
        <v>3597</v>
      </c>
      <c r="AC42" s="2731">
        <v>2964</v>
      </c>
      <c r="AD42" s="2731">
        <v>144</v>
      </c>
      <c r="AE42" s="2731">
        <v>420</v>
      </c>
    </row>
    <row r="43" spans="1:31" s="2732" customFormat="1" ht="12">
      <c r="A43" s="2733" t="s">
        <v>1631</v>
      </c>
      <c r="B43" s="2733" t="s">
        <v>1633</v>
      </c>
      <c r="C43" s="2733" t="s">
        <v>1667</v>
      </c>
      <c r="D43" s="2733" t="s">
        <v>1603</v>
      </c>
      <c r="E43" s="2733" t="s">
        <v>1593</v>
      </c>
      <c r="F43" s="2731">
        <v>17011</v>
      </c>
      <c r="G43" s="2731">
        <v>12104</v>
      </c>
      <c r="H43" s="2731">
        <v>9417</v>
      </c>
      <c r="I43" s="2731">
        <v>3791</v>
      </c>
      <c r="J43" s="2731">
        <v>4048</v>
      </c>
      <c r="K43" s="2731">
        <v>275</v>
      </c>
      <c r="L43" s="2731">
        <v>1303</v>
      </c>
      <c r="M43" s="2731">
        <v>2687</v>
      </c>
      <c r="N43" s="2731">
        <v>240</v>
      </c>
      <c r="O43" s="2731">
        <v>557</v>
      </c>
      <c r="P43" s="2731">
        <v>446</v>
      </c>
      <c r="Q43" s="2731">
        <v>593</v>
      </c>
      <c r="R43" s="2731">
        <v>53</v>
      </c>
      <c r="S43" s="2731">
        <v>182</v>
      </c>
      <c r="T43" s="2731">
        <v>71</v>
      </c>
      <c r="U43" s="2731">
        <v>182</v>
      </c>
      <c r="V43" s="2731">
        <v>112</v>
      </c>
      <c r="W43" s="2731">
        <v>251</v>
      </c>
      <c r="X43" s="2731">
        <v>97</v>
      </c>
      <c r="Y43" s="2731">
        <v>4738</v>
      </c>
      <c r="Z43" s="2731">
        <v>72</v>
      </c>
      <c r="AA43" s="2731">
        <v>1618</v>
      </c>
      <c r="AB43" s="2731">
        <v>2509</v>
      </c>
      <c r="AC43" s="2731">
        <v>2346</v>
      </c>
      <c r="AD43" s="2731">
        <v>109</v>
      </c>
      <c r="AE43" s="2731">
        <v>231</v>
      </c>
    </row>
    <row r="44" spans="1:31" s="2732" customFormat="1" ht="12">
      <c r="A44" s="2733" t="s">
        <v>1631</v>
      </c>
      <c r="B44" s="2733" t="s">
        <v>1633</v>
      </c>
      <c r="C44" s="2733" t="s">
        <v>1668</v>
      </c>
      <c r="D44" s="2733" t="s">
        <v>1603</v>
      </c>
      <c r="E44" s="2733" t="s">
        <v>1593</v>
      </c>
      <c r="F44" s="2731">
        <v>11362</v>
      </c>
      <c r="G44" s="2731">
        <v>8064</v>
      </c>
      <c r="H44" s="2731">
        <v>6373</v>
      </c>
      <c r="I44" s="2731">
        <v>2689</v>
      </c>
      <c r="J44" s="2731">
        <v>2611</v>
      </c>
      <c r="K44" s="2731">
        <v>163</v>
      </c>
      <c r="L44" s="2731">
        <v>910</v>
      </c>
      <c r="M44" s="2731">
        <v>1691</v>
      </c>
      <c r="N44" s="2731">
        <v>117</v>
      </c>
      <c r="O44" s="2731">
        <v>397</v>
      </c>
      <c r="P44" s="2731">
        <v>275</v>
      </c>
      <c r="Q44" s="2731">
        <v>412</v>
      </c>
      <c r="R44" s="2731">
        <v>31</v>
      </c>
      <c r="S44" s="2731">
        <v>118</v>
      </c>
      <c r="T44" s="2731">
        <v>28</v>
      </c>
      <c r="U44" s="2731">
        <v>96</v>
      </c>
      <c r="V44" s="2731">
        <v>61</v>
      </c>
      <c r="W44" s="2731">
        <v>156</v>
      </c>
      <c r="X44" s="2731">
        <v>71</v>
      </c>
      <c r="Y44" s="2731">
        <v>3159</v>
      </c>
      <c r="Z44" s="2731">
        <v>68</v>
      </c>
      <c r="AA44" s="2731">
        <v>1042</v>
      </c>
      <c r="AB44" s="2731">
        <v>1721</v>
      </c>
      <c r="AC44" s="2731">
        <v>1537</v>
      </c>
      <c r="AD44" s="2731">
        <v>62</v>
      </c>
      <c r="AE44" s="2731">
        <v>159</v>
      </c>
    </row>
    <row r="45" spans="1:31" s="2732" customFormat="1" ht="12">
      <c r="A45" s="2733" t="s">
        <v>1631</v>
      </c>
      <c r="B45" s="2733" t="s">
        <v>1633</v>
      </c>
      <c r="C45" s="2733" t="s">
        <v>1669</v>
      </c>
      <c r="D45" s="2733" t="s">
        <v>1603</v>
      </c>
      <c r="E45" s="2733" t="s">
        <v>1593</v>
      </c>
      <c r="F45" s="2731">
        <v>17459</v>
      </c>
      <c r="G45" s="2731">
        <v>11655</v>
      </c>
      <c r="H45" s="2731">
        <v>9735</v>
      </c>
      <c r="I45" s="2731">
        <v>4153</v>
      </c>
      <c r="J45" s="2731">
        <v>3968</v>
      </c>
      <c r="K45" s="2731">
        <v>265</v>
      </c>
      <c r="L45" s="2731">
        <v>1349</v>
      </c>
      <c r="M45" s="2731">
        <v>1920</v>
      </c>
      <c r="N45" s="2731">
        <v>116</v>
      </c>
      <c r="O45" s="2731">
        <v>412</v>
      </c>
      <c r="P45" s="2731">
        <v>253</v>
      </c>
      <c r="Q45" s="2731">
        <v>451</v>
      </c>
      <c r="R45" s="2731">
        <v>51</v>
      </c>
      <c r="S45" s="2731">
        <v>146</v>
      </c>
      <c r="T45" s="2731">
        <v>37</v>
      </c>
      <c r="U45" s="2731">
        <v>106</v>
      </c>
      <c r="V45" s="2731">
        <v>136</v>
      </c>
      <c r="W45" s="2731">
        <v>212</v>
      </c>
      <c r="X45" s="2731">
        <v>116</v>
      </c>
      <c r="Y45" s="2731">
        <v>5688</v>
      </c>
      <c r="Z45" s="2734" t="s">
        <v>1630</v>
      </c>
      <c r="AA45" s="2731">
        <v>1119</v>
      </c>
      <c r="AB45" s="2731">
        <v>2905</v>
      </c>
      <c r="AC45" s="2731">
        <v>3142</v>
      </c>
      <c r="AD45" s="2731">
        <v>133</v>
      </c>
      <c r="AE45" s="2731">
        <v>192</v>
      </c>
    </row>
    <row r="46" spans="1:31" s="2732" customFormat="1" ht="12">
      <c r="A46" s="2733" t="s">
        <v>1631</v>
      </c>
      <c r="B46" s="2733" t="s">
        <v>1633</v>
      </c>
      <c r="C46" s="2733" t="s">
        <v>1670</v>
      </c>
      <c r="D46" s="2733" t="s">
        <v>1603</v>
      </c>
      <c r="E46" s="2733" t="s">
        <v>1593</v>
      </c>
      <c r="F46" s="2731">
        <v>12856</v>
      </c>
      <c r="G46" s="2731">
        <v>9834</v>
      </c>
      <c r="H46" s="2731">
        <v>7431</v>
      </c>
      <c r="I46" s="2731">
        <v>3095</v>
      </c>
      <c r="J46" s="2731">
        <v>3110</v>
      </c>
      <c r="K46" s="2731">
        <v>179</v>
      </c>
      <c r="L46" s="2731">
        <v>1047</v>
      </c>
      <c r="M46" s="2731">
        <v>2403</v>
      </c>
      <c r="N46" s="2731">
        <v>169</v>
      </c>
      <c r="O46" s="2731">
        <v>522</v>
      </c>
      <c r="P46" s="2731">
        <v>481</v>
      </c>
      <c r="Q46" s="2731">
        <v>548</v>
      </c>
      <c r="R46" s="2731">
        <v>59</v>
      </c>
      <c r="S46" s="2731">
        <v>169</v>
      </c>
      <c r="T46" s="2731">
        <v>44</v>
      </c>
      <c r="U46" s="2731">
        <v>155</v>
      </c>
      <c r="V46" s="2731">
        <v>72</v>
      </c>
      <c r="W46" s="2731">
        <v>184</v>
      </c>
      <c r="X46" s="2731">
        <v>46</v>
      </c>
      <c r="Y46" s="2731">
        <v>2973</v>
      </c>
      <c r="Z46" s="2731">
        <v>3</v>
      </c>
      <c r="AA46" s="2731">
        <v>1501</v>
      </c>
      <c r="AB46" s="2731">
        <v>2128</v>
      </c>
      <c r="AC46" s="2731">
        <v>1697</v>
      </c>
      <c r="AD46" s="2731">
        <v>56</v>
      </c>
      <c r="AE46" s="2731">
        <v>103</v>
      </c>
    </row>
    <row r="47" spans="1:31" s="2732" customFormat="1" ht="12">
      <c r="A47" s="2733" t="s">
        <v>1631</v>
      </c>
      <c r="B47" s="2733" t="s">
        <v>1633</v>
      </c>
      <c r="C47" s="2733" t="s">
        <v>1671</v>
      </c>
      <c r="D47" s="2733" t="s">
        <v>1603</v>
      </c>
      <c r="E47" s="2733" t="s">
        <v>1593</v>
      </c>
      <c r="F47" s="2731">
        <v>17032</v>
      </c>
      <c r="G47" s="2731">
        <v>10407</v>
      </c>
      <c r="H47" s="2731">
        <v>8538</v>
      </c>
      <c r="I47" s="2731">
        <v>3208</v>
      </c>
      <c r="J47" s="2731">
        <v>4065</v>
      </c>
      <c r="K47" s="2731">
        <v>193</v>
      </c>
      <c r="L47" s="2731">
        <v>1072</v>
      </c>
      <c r="M47" s="2731">
        <v>1869</v>
      </c>
      <c r="N47" s="2731">
        <v>100</v>
      </c>
      <c r="O47" s="2731">
        <v>354</v>
      </c>
      <c r="P47" s="2731">
        <v>367</v>
      </c>
      <c r="Q47" s="2731">
        <v>497</v>
      </c>
      <c r="R47" s="2731">
        <v>39</v>
      </c>
      <c r="S47" s="2731">
        <v>136</v>
      </c>
      <c r="T47" s="2731">
        <v>29</v>
      </c>
      <c r="U47" s="2731">
        <v>112</v>
      </c>
      <c r="V47" s="2731">
        <v>61</v>
      </c>
      <c r="W47" s="2731">
        <v>174</v>
      </c>
      <c r="X47" s="2731">
        <v>125</v>
      </c>
      <c r="Y47" s="2731">
        <v>6466</v>
      </c>
      <c r="Z47" s="2731">
        <v>34</v>
      </c>
      <c r="AA47" s="2731">
        <v>1254</v>
      </c>
      <c r="AB47" s="2731">
        <v>1751</v>
      </c>
      <c r="AC47" s="2731">
        <v>1469</v>
      </c>
      <c r="AD47" s="2731">
        <v>381</v>
      </c>
      <c r="AE47" s="2731">
        <v>347</v>
      </c>
    </row>
    <row r="48" spans="1:31" s="2732" customFormat="1" ht="12">
      <c r="A48" s="2733" t="s">
        <v>1631</v>
      </c>
      <c r="B48" s="2733" t="s">
        <v>1633</v>
      </c>
      <c r="C48" s="2733" t="s">
        <v>1672</v>
      </c>
      <c r="D48" s="2733" t="s">
        <v>1603</v>
      </c>
      <c r="E48" s="2733" t="s">
        <v>1593</v>
      </c>
      <c r="F48" s="2731">
        <v>27655</v>
      </c>
      <c r="G48" s="2731">
        <v>20396</v>
      </c>
      <c r="H48" s="2731">
        <v>16889</v>
      </c>
      <c r="I48" s="2731">
        <v>6191</v>
      </c>
      <c r="J48" s="2731">
        <v>8003</v>
      </c>
      <c r="K48" s="2731">
        <v>460</v>
      </c>
      <c r="L48" s="2731">
        <v>2235</v>
      </c>
      <c r="M48" s="2731">
        <v>3507</v>
      </c>
      <c r="N48" s="2731">
        <v>152</v>
      </c>
      <c r="O48" s="2731">
        <v>585</v>
      </c>
      <c r="P48" s="2731">
        <v>600</v>
      </c>
      <c r="Q48" s="2731">
        <v>929</v>
      </c>
      <c r="R48" s="2731">
        <v>74</v>
      </c>
      <c r="S48" s="2731">
        <v>325</v>
      </c>
      <c r="T48" s="2731">
        <v>50</v>
      </c>
      <c r="U48" s="2731">
        <v>231</v>
      </c>
      <c r="V48" s="2731">
        <v>184</v>
      </c>
      <c r="W48" s="2731">
        <v>377</v>
      </c>
      <c r="X48" s="2731">
        <v>166</v>
      </c>
      <c r="Y48" s="2731">
        <v>6751</v>
      </c>
      <c r="Z48" s="2731">
        <v>342</v>
      </c>
      <c r="AA48" s="2731">
        <v>2375</v>
      </c>
      <c r="AB48" s="2731">
        <v>4193</v>
      </c>
      <c r="AC48" s="2731">
        <v>3145</v>
      </c>
      <c r="AD48" s="2731">
        <v>147</v>
      </c>
      <c r="AE48" s="2731">
        <v>108</v>
      </c>
    </row>
    <row r="49" spans="1:32" s="2732" customFormat="1" ht="12">
      <c r="A49" s="2733" t="s">
        <v>1632</v>
      </c>
      <c r="B49" s="2733" t="s">
        <v>1633</v>
      </c>
      <c r="C49" s="2733" t="s">
        <v>1673</v>
      </c>
      <c r="D49" s="2733" t="s">
        <v>1603</v>
      </c>
      <c r="E49" s="2733" t="s">
        <v>1593</v>
      </c>
      <c r="F49" s="2731">
        <v>10977</v>
      </c>
      <c r="G49" s="2731">
        <v>9093</v>
      </c>
      <c r="H49" s="2731">
        <v>8331</v>
      </c>
      <c r="I49" s="2731">
        <v>3351</v>
      </c>
      <c r="J49" s="2731">
        <v>3969</v>
      </c>
      <c r="K49" s="2731">
        <v>166</v>
      </c>
      <c r="L49" s="2731">
        <v>845</v>
      </c>
      <c r="M49" s="2731">
        <v>762</v>
      </c>
      <c r="N49" s="2731">
        <v>29</v>
      </c>
      <c r="O49" s="2731">
        <v>163</v>
      </c>
      <c r="P49" s="2731">
        <v>73</v>
      </c>
      <c r="Q49" s="2731">
        <v>210</v>
      </c>
      <c r="R49" s="2731">
        <v>30</v>
      </c>
      <c r="S49" s="2731">
        <v>95</v>
      </c>
      <c r="T49" s="2731">
        <v>7</v>
      </c>
      <c r="U49" s="2731">
        <v>21</v>
      </c>
      <c r="V49" s="2731">
        <v>37</v>
      </c>
      <c r="W49" s="2731">
        <v>97</v>
      </c>
      <c r="X49" s="2731">
        <v>51</v>
      </c>
      <c r="Y49" s="2731">
        <v>1831</v>
      </c>
      <c r="Z49" s="2731">
        <v>2</v>
      </c>
      <c r="AA49" s="2731">
        <v>460</v>
      </c>
      <c r="AB49" s="2731">
        <v>2286</v>
      </c>
      <c r="AC49" s="2731">
        <v>1175</v>
      </c>
      <c r="AD49" s="2731">
        <v>38</v>
      </c>
      <c r="AE49" s="2731">
        <v>48</v>
      </c>
    </row>
    <row r="50" spans="1:32" s="2732" customFormat="1" ht="12">
      <c r="A50" s="2733" t="s">
        <v>1632</v>
      </c>
      <c r="B50" s="2733" t="s">
        <v>1633</v>
      </c>
      <c r="C50" s="2733" t="s">
        <v>1674</v>
      </c>
      <c r="D50" s="2733" t="s">
        <v>1603</v>
      </c>
      <c r="E50" s="2733" t="s">
        <v>1593</v>
      </c>
      <c r="F50" s="2731">
        <v>6544</v>
      </c>
      <c r="G50" s="2731">
        <v>5178</v>
      </c>
      <c r="H50" s="2731">
        <v>3626</v>
      </c>
      <c r="I50" s="2731">
        <v>1504</v>
      </c>
      <c r="J50" s="2731">
        <v>1504</v>
      </c>
      <c r="K50" s="2731">
        <v>114</v>
      </c>
      <c r="L50" s="2731">
        <v>504</v>
      </c>
      <c r="M50" s="2731">
        <v>1552</v>
      </c>
      <c r="N50" s="2731">
        <v>112</v>
      </c>
      <c r="O50" s="2731">
        <v>278</v>
      </c>
      <c r="P50" s="2731">
        <v>372</v>
      </c>
      <c r="Q50" s="2731">
        <v>408</v>
      </c>
      <c r="R50" s="2731">
        <v>23</v>
      </c>
      <c r="S50" s="2731">
        <v>96</v>
      </c>
      <c r="T50" s="2731">
        <v>23</v>
      </c>
      <c r="U50" s="2731">
        <v>107</v>
      </c>
      <c r="V50" s="2731">
        <v>28</v>
      </c>
      <c r="W50" s="2731">
        <v>105</v>
      </c>
      <c r="X50" s="2731">
        <v>16</v>
      </c>
      <c r="Y50" s="2731">
        <v>1301</v>
      </c>
      <c r="Z50" s="2731">
        <v>49</v>
      </c>
      <c r="AA50" s="2731">
        <v>1064</v>
      </c>
      <c r="AB50" s="2731">
        <v>1131</v>
      </c>
      <c r="AC50" s="2731">
        <v>698</v>
      </c>
      <c r="AD50" s="2731">
        <v>27</v>
      </c>
      <c r="AE50" s="2731">
        <v>180</v>
      </c>
    </row>
    <row r="51" spans="1:32" s="2732" customFormat="1" ht="12">
      <c r="A51" s="2733" t="s">
        <v>1632</v>
      </c>
      <c r="B51" s="2733" t="s">
        <v>1633</v>
      </c>
      <c r="C51" s="2733" t="s">
        <v>1675</v>
      </c>
      <c r="D51" s="2733" t="s">
        <v>1603</v>
      </c>
      <c r="E51" s="2733" t="s">
        <v>1593</v>
      </c>
      <c r="F51" s="2731">
        <v>11370</v>
      </c>
      <c r="G51" s="2731">
        <v>8846</v>
      </c>
      <c r="H51" s="2731">
        <v>7730</v>
      </c>
      <c r="I51" s="2731">
        <v>2880</v>
      </c>
      <c r="J51" s="2731">
        <v>3768</v>
      </c>
      <c r="K51" s="2731">
        <v>210</v>
      </c>
      <c r="L51" s="2731">
        <v>872</v>
      </c>
      <c r="M51" s="2731">
        <v>1116</v>
      </c>
      <c r="N51" s="2731">
        <v>37</v>
      </c>
      <c r="O51" s="2731">
        <v>174</v>
      </c>
      <c r="P51" s="2731">
        <v>164</v>
      </c>
      <c r="Q51" s="2731">
        <v>330</v>
      </c>
      <c r="R51" s="2731">
        <v>31</v>
      </c>
      <c r="S51" s="2731">
        <v>110</v>
      </c>
      <c r="T51" s="2731">
        <v>17</v>
      </c>
      <c r="U51" s="2731">
        <v>62</v>
      </c>
      <c r="V51" s="2731">
        <v>68</v>
      </c>
      <c r="W51" s="2731">
        <v>123</v>
      </c>
      <c r="X51" s="2731">
        <v>39</v>
      </c>
      <c r="Y51" s="2731">
        <v>2473</v>
      </c>
      <c r="Z51" s="2731">
        <v>12</v>
      </c>
      <c r="AA51" s="2731">
        <v>753</v>
      </c>
      <c r="AB51" s="2731">
        <v>1998</v>
      </c>
      <c r="AC51" s="2731">
        <v>1332</v>
      </c>
      <c r="AD51" s="2731">
        <v>108</v>
      </c>
      <c r="AE51" s="2731">
        <v>107</v>
      </c>
    </row>
    <row r="52" spans="1:32" s="2732" customFormat="1" ht="12">
      <c r="A52" s="2733" t="s">
        <v>1632</v>
      </c>
      <c r="B52" s="2733" t="s">
        <v>1633</v>
      </c>
      <c r="C52" s="2733" t="s">
        <v>1676</v>
      </c>
      <c r="D52" s="2733" t="s">
        <v>1603</v>
      </c>
      <c r="E52" s="2733" t="s">
        <v>1593</v>
      </c>
      <c r="F52" s="2731">
        <v>13781</v>
      </c>
      <c r="G52" s="2731">
        <v>9778</v>
      </c>
      <c r="H52" s="2731">
        <v>9065</v>
      </c>
      <c r="I52" s="2731">
        <v>3075</v>
      </c>
      <c r="J52" s="2731">
        <v>4539</v>
      </c>
      <c r="K52" s="2731">
        <v>217</v>
      </c>
      <c r="L52" s="2731">
        <v>1234</v>
      </c>
      <c r="M52" s="2731">
        <v>713</v>
      </c>
      <c r="N52" s="2731">
        <v>21</v>
      </c>
      <c r="O52" s="2731">
        <v>77</v>
      </c>
      <c r="P52" s="2731">
        <v>77</v>
      </c>
      <c r="Q52" s="2731">
        <v>184</v>
      </c>
      <c r="R52" s="2731">
        <v>33</v>
      </c>
      <c r="S52" s="2731">
        <v>96</v>
      </c>
      <c r="T52" s="2731">
        <v>6</v>
      </c>
      <c r="U52" s="2731">
        <v>17</v>
      </c>
      <c r="V52" s="2731">
        <v>63</v>
      </c>
      <c r="W52" s="2731">
        <v>139</v>
      </c>
      <c r="X52" s="2731">
        <v>94</v>
      </c>
      <c r="Y52" s="2731">
        <v>3890</v>
      </c>
      <c r="Z52" s="2731">
        <v>19</v>
      </c>
      <c r="AA52" s="2731">
        <v>470</v>
      </c>
      <c r="AB52" s="2731">
        <v>1993</v>
      </c>
      <c r="AC52" s="2731">
        <v>1676</v>
      </c>
      <c r="AD52" s="2731">
        <v>129</v>
      </c>
      <c r="AE52" s="2731">
        <v>33</v>
      </c>
    </row>
    <row r="53" spans="1:32" s="2732" customFormat="1" ht="12">
      <c r="A53" s="2733" t="s">
        <v>1632</v>
      </c>
      <c r="B53" s="2733" t="s">
        <v>1633</v>
      </c>
      <c r="C53" s="2733" t="s">
        <v>1677</v>
      </c>
      <c r="D53" s="2733" t="s">
        <v>1603</v>
      </c>
      <c r="E53" s="2733" t="s">
        <v>1593</v>
      </c>
      <c r="F53" s="2731">
        <v>4320</v>
      </c>
      <c r="G53" s="2731">
        <v>3272</v>
      </c>
      <c r="H53" s="2731">
        <v>2616</v>
      </c>
      <c r="I53" s="2731">
        <v>1037</v>
      </c>
      <c r="J53" s="2731">
        <v>1135</v>
      </c>
      <c r="K53" s="2731">
        <v>70</v>
      </c>
      <c r="L53" s="2731">
        <v>374</v>
      </c>
      <c r="M53" s="2731">
        <v>656</v>
      </c>
      <c r="N53" s="2731">
        <v>29</v>
      </c>
      <c r="O53" s="2731">
        <v>119</v>
      </c>
      <c r="P53" s="2731">
        <v>103</v>
      </c>
      <c r="Q53" s="2731">
        <v>185</v>
      </c>
      <c r="R53" s="2731">
        <v>12</v>
      </c>
      <c r="S53" s="2731">
        <v>57</v>
      </c>
      <c r="T53" s="2731">
        <v>12</v>
      </c>
      <c r="U53" s="2731">
        <v>37</v>
      </c>
      <c r="V53" s="2731">
        <v>38</v>
      </c>
      <c r="W53" s="2731">
        <v>64</v>
      </c>
      <c r="X53" s="2731">
        <v>18</v>
      </c>
      <c r="Y53" s="2731">
        <v>1027</v>
      </c>
      <c r="Z53" s="2731">
        <v>3</v>
      </c>
      <c r="AA53" s="2731">
        <v>425</v>
      </c>
      <c r="AB53" s="2731">
        <v>752</v>
      </c>
      <c r="AC53" s="2731">
        <v>606</v>
      </c>
      <c r="AD53" s="2731">
        <v>29</v>
      </c>
      <c r="AE53" s="2731">
        <v>48</v>
      </c>
    </row>
    <row r="54" spans="1:32" s="2732" customFormat="1" ht="12">
      <c r="A54" s="2733" t="s">
        <v>1632</v>
      </c>
      <c r="B54" s="2733" t="s">
        <v>1633</v>
      </c>
      <c r="C54" s="2733" t="s">
        <v>1678</v>
      </c>
      <c r="D54" s="2733" t="s">
        <v>1603</v>
      </c>
      <c r="E54" s="2733" t="s">
        <v>1593</v>
      </c>
      <c r="F54" s="2731">
        <v>7784</v>
      </c>
      <c r="G54" s="2731">
        <v>4913</v>
      </c>
      <c r="H54" s="2731">
        <v>4046</v>
      </c>
      <c r="I54" s="2731">
        <v>1415</v>
      </c>
      <c r="J54" s="2731">
        <v>2056</v>
      </c>
      <c r="K54" s="2731">
        <v>89</v>
      </c>
      <c r="L54" s="2731">
        <v>486</v>
      </c>
      <c r="M54" s="2731">
        <v>867</v>
      </c>
      <c r="N54" s="2731">
        <v>43</v>
      </c>
      <c r="O54" s="2731">
        <v>117</v>
      </c>
      <c r="P54" s="2731">
        <v>163</v>
      </c>
      <c r="Q54" s="2731">
        <v>260</v>
      </c>
      <c r="R54" s="2731">
        <v>15</v>
      </c>
      <c r="S54" s="2731">
        <v>93</v>
      </c>
      <c r="T54" s="2731">
        <v>16</v>
      </c>
      <c r="U54" s="2731">
        <v>48</v>
      </c>
      <c r="V54" s="2731">
        <v>40</v>
      </c>
      <c r="W54" s="2731">
        <v>72</v>
      </c>
      <c r="X54" s="2731">
        <v>21</v>
      </c>
      <c r="Y54" s="2731">
        <v>2763</v>
      </c>
      <c r="Z54" s="2731">
        <v>87</v>
      </c>
      <c r="AA54" s="2731">
        <v>606</v>
      </c>
      <c r="AB54" s="2731">
        <v>936</v>
      </c>
      <c r="AC54" s="2731">
        <v>776</v>
      </c>
      <c r="AD54" s="2731">
        <v>56</v>
      </c>
      <c r="AE54" s="2731">
        <v>172</v>
      </c>
    </row>
    <row r="55" spans="1:32" s="2732" customFormat="1" ht="12">
      <c r="A55" s="2733" t="s">
        <v>1632</v>
      </c>
      <c r="B55" s="2733" t="s">
        <v>1633</v>
      </c>
      <c r="C55" s="2733" t="s">
        <v>1679</v>
      </c>
      <c r="D55" s="2733" t="s">
        <v>1603</v>
      </c>
      <c r="E55" s="2733" t="s">
        <v>1593</v>
      </c>
      <c r="F55" s="2731">
        <v>3768</v>
      </c>
      <c r="G55" s="2731">
        <v>2955</v>
      </c>
      <c r="H55" s="2731">
        <v>2204</v>
      </c>
      <c r="I55" s="2731">
        <v>882</v>
      </c>
      <c r="J55" s="2731">
        <v>949</v>
      </c>
      <c r="K55" s="2731">
        <v>56</v>
      </c>
      <c r="L55" s="2731">
        <v>317</v>
      </c>
      <c r="M55" s="2731">
        <v>751</v>
      </c>
      <c r="N55" s="2731">
        <v>48</v>
      </c>
      <c r="O55" s="2731">
        <v>139</v>
      </c>
      <c r="P55" s="2731">
        <v>149</v>
      </c>
      <c r="Q55" s="2731">
        <v>193</v>
      </c>
      <c r="R55" s="2731">
        <v>14</v>
      </c>
      <c r="S55" s="2731">
        <v>57</v>
      </c>
      <c r="T55" s="2731">
        <v>15</v>
      </c>
      <c r="U55" s="2731">
        <v>51</v>
      </c>
      <c r="V55" s="2731">
        <v>14</v>
      </c>
      <c r="W55" s="2731">
        <v>71</v>
      </c>
      <c r="X55" s="2731">
        <v>13</v>
      </c>
      <c r="Y55" s="2731">
        <v>799</v>
      </c>
      <c r="Z55" s="2731">
        <v>1</v>
      </c>
      <c r="AA55" s="2731">
        <v>510</v>
      </c>
      <c r="AB55" s="2731">
        <v>640</v>
      </c>
      <c r="AC55" s="2731">
        <v>520</v>
      </c>
      <c r="AD55" s="2731">
        <v>18</v>
      </c>
      <c r="AE55" s="2731">
        <v>31</v>
      </c>
    </row>
    <row r="56" spans="1:32" s="2732" customFormat="1" ht="12">
      <c r="A56" s="2733" t="s">
        <v>1632</v>
      </c>
      <c r="B56" s="2733" t="s">
        <v>1633</v>
      </c>
      <c r="C56" s="2733" t="s">
        <v>1680</v>
      </c>
      <c r="D56" s="2733" t="s">
        <v>1603</v>
      </c>
      <c r="E56" s="2733" t="s">
        <v>1593</v>
      </c>
      <c r="F56" s="2731">
        <v>12745</v>
      </c>
      <c r="G56" s="2731">
        <v>9553</v>
      </c>
      <c r="H56" s="2731">
        <v>8456</v>
      </c>
      <c r="I56" s="2731">
        <v>2952</v>
      </c>
      <c r="J56" s="2731">
        <v>4293</v>
      </c>
      <c r="K56" s="2731">
        <v>212</v>
      </c>
      <c r="L56" s="2731">
        <v>999</v>
      </c>
      <c r="M56" s="2731">
        <v>1097</v>
      </c>
      <c r="N56" s="2731">
        <v>26</v>
      </c>
      <c r="O56" s="2731">
        <v>174</v>
      </c>
      <c r="P56" s="2731">
        <v>189</v>
      </c>
      <c r="Q56" s="2731">
        <v>280</v>
      </c>
      <c r="R56" s="2731">
        <v>24</v>
      </c>
      <c r="S56" s="2731">
        <v>125</v>
      </c>
      <c r="T56" s="2731">
        <v>15</v>
      </c>
      <c r="U56" s="2731">
        <v>48</v>
      </c>
      <c r="V56" s="2731">
        <v>51</v>
      </c>
      <c r="W56" s="2731">
        <v>165</v>
      </c>
      <c r="X56" s="2731">
        <v>87</v>
      </c>
      <c r="Y56" s="2731">
        <v>3084</v>
      </c>
      <c r="Z56" s="2731">
        <v>21</v>
      </c>
      <c r="AA56" s="2731">
        <v>773</v>
      </c>
      <c r="AB56" s="2731">
        <v>1940</v>
      </c>
      <c r="AC56" s="2731">
        <v>1266</v>
      </c>
      <c r="AD56" s="2731">
        <v>53</v>
      </c>
      <c r="AE56" s="2731">
        <v>34</v>
      </c>
    </row>
    <row r="57" spans="1:32" s="2732" customFormat="1" ht="12">
      <c r="A57" s="2733" t="s">
        <v>1632</v>
      </c>
      <c r="B57" s="2733" t="s">
        <v>1633</v>
      </c>
      <c r="C57" s="2733" t="s">
        <v>1681</v>
      </c>
      <c r="D57" s="2733" t="s">
        <v>1603</v>
      </c>
      <c r="E57" s="2733" t="s">
        <v>1593</v>
      </c>
      <c r="F57" s="2731">
        <v>5524</v>
      </c>
      <c r="G57" s="2731">
        <v>4023</v>
      </c>
      <c r="H57" s="2731">
        <v>3372</v>
      </c>
      <c r="I57" s="2731">
        <v>1470</v>
      </c>
      <c r="J57" s="2731">
        <v>1348</v>
      </c>
      <c r="K57" s="2731">
        <v>114</v>
      </c>
      <c r="L57" s="2731">
        <v>440</v>
      </c>
      <c r="M57" s="2731">
        <v>651</v>
      </c>
      <c r="N57" s="2731">
        <v>29</v>
      </c>
      <c r="O57" s="2731">
        <v>142</v>
      </c>
      <c r="P57" s="2731">
        <v>100</v>
      </c>
      <c r="Q57" s="2731">
        <v>151</v>
      </c>
      <c r="R57" s="2731">
        <v>23</v>
      </c>
      <c r="S57" s="2731">
        <v>73</v>
      </c>
      <c r="T57" s="2731">
        <v>11</v>
      </c>
      <c r="U57" s="2731">
        <v>29</v>
      </c>
      <c r="V57" s="2731">
        <v>31</v>
      </c>
      <c r="W57" s="2731">
        <v>62</v>
      </c>
      <c r="X57" s="2731">
        <v>22</v>
      </c>
      <c r="Y57" s="2731">
        <v>1414</v>
      </c>
      <c r="Z57" s="2731">
        <v>65</v>
      </c>
      <c r="AA57" s="2731">
        <v>395</v>
      </c>
      <c r="AB57" s="2731">
        <v>1092</v>
      </c>
      <c r="AC57" s="2731">
        <v>863</v>
      </c>
      <c r="AD57" s="2731">
        <v>33</v>
      </c>
      <c r="AE57" s="2731">
        <v>18</v>
      </c>
    </row>
    <row r="58" spans="1:32" s="2732" customFormat="1" ht="12">
      <c r="A58" s="2733" t="s">
        <v>1632</v>
      </c>
      <c r="B58" s="2733" t="s">
        <v>1633</v>
      </c>
      <c r="C58" s="2733" t="s">
        <v>1682</v>
      </c>
      <c r="D58" s="2733" t="s">
        <v>1603</v>
      </c>
      <c r="E58" s="2733" t="s">
        <v>1593</v>
      </c>
      <c r="F58" s="2731">
        <v>5902</v>
      </c>
      <c r="G58" s="2731">
        <v>4295</v>
      </c>
      <c r="H58" s="2731">
        <v>3210</v>
      </c>
      <c r="I58" s="2731">
        <v>1527</v>
      </c>
      <c r="J58" s="2731">
        <v>1157</v>
      </c>
      <c r="K58" s="2731">
        <v>88</v>
      </c>
      <c r="L58" s="2731">
        <v>438</v>
      </c>
      <c r="M58" s="2731">
        <v>1085</v>
      </c>
      <c r="N58" s="2731">
        <v>80</v>
      </c>
      <c r="O58" s="2731">
        <v>230</v>
      </c>
      <c r="P58" s="2731">
        <v>180</v>
      </c>
      <c r="Q58" s="2731">
        <v>267</v>
      </c>
      <c r="R58" s="2731">
        <v>21</v>
      </c>
      <c r="S58" s="2731">
        <v>83</v>
      </c>
      <c r="T58" s="2731">
        <v>22</v>
      </c>
      <c r="U58" s="2731">
        <v>79</v>
      </c>
      <c r="V58" s="2731">
        <v>32</v>
      </c>
      <c r="W58" s="2731">
        <v>91</v>
      </c>
      <c r="X58" s="2731">
        <v>37</v>
      </c>
      <c r="Y58" s="2731">
        <v>1568</v>
      </c>
      <c r="Z58" s="2731">
        <v>2</v>
      </c>
      <c r="AA58" s="2731">
        <v>671</v>
      </c>
      <c r="AB58" s="2731">
        <v>1133</v>
      </c>
      <c r="AC58" s="2731">
        <v>1010</v>
      </c>
      <c r="AD58" s="2731">
        <v>52</v>
      </c>
      <c r="AE58" s="2731">
        <v>105</v>
      </c>
    </row>
    <row r="59" spans="1:32" s="2732" customFormat="1" ht="12">
      <c r="A59" s="2733" t="s">
        <v>1632</v>
      </c>
      <c r="B59" s="2733" t="s">
        <v>1633</v>
      </c>
      <c r="C59" s="2733" t="s">
        <v>1683</v>
      </c>
      <c r="D59" s="2733" t="s">
        <v>1603</v>
      </c>
      <c r="E59" s="2733" t="s">
        <v>1593</v>
      </c>
      <c r="F59" s="2731">
        <v>5888</v>
      </c>
      <c r="G59" s="2731">
        <v>4437</v>
      </c>
      <c r="H59" s="2731">
        <v>3077</v>
      </c>
      <c r="I59" s="2731">
        <v>1327</v>
      </c>
      <c r="J59" s="2731">
        <v>1134</v>
      </c>
      <c r="K59" s="2731">
        <v>103</v>
      </c>
      <c r="L59" s="2731">
        <v>513</v>
      </c>
      <c r="M59" s="2731">
        <v>1360</v>
      </c>
      <c r="N59" s="2731">
        <v>94</v>
      </c>
      <c r="O59" s="2731">
        <v>303</v>
      </c>
      <c r="P59" s="2731">
        <v>258</v>
      </c>
      <c r="Q59" s="2731">
        <v>353</v>
      </c>
      <c r="R59" s="2731">
        <v>20</v>
      </c>
      <c r="S59" s="2731">
        <v>83</v>
      </c>
      <c r="T59" s="2731">
        <v>23</v>
      </c>
      <c r="U59" s="2731">
        <v>102</v>
      </c>
      <c r="V59" s="2731">
        <v>36</v>
      </c>
      <c r="W59" s="2731">
        <v>88</v>
      </c>
      <c r="X59" s="2731">
        <v>19</v>
      </c>
      <c r="Y59" s="2731">
        <v>1432</v>
      </c>
      <c r="Z59" s="2734" t="s">
        <v>1630</v>
      </c>
      <c r="AA59" s="2731">
        <v>871</v>
      </c>
      <c r="AB59" s="2731">
        <v>943</v>
      </c>
      <c r="AC59" s="2731">
        <v>938</v>
      </c>
      <c r="AD59" s="2731">
        <v>26</v>
      </c>
      <c r="AE59" s="2731">
        <v>69</v>
      </c>
    </row>
    <row r="60" spans="1:32" s="2732" customFormat="1" ht="12">
      <c r="A60" s="2733" t="s">
        <v>1632</v>
      </c>
      <c r="B60" s="2733" t="s">
        <v>1633</v>
      </c>
      <c r="C60" s="2733" t="s">
        <v>1684</v>
      </c>
      <c r="D60" s="2733" t="s">
        <v>1603</v>
      </c>
      <c r="E60" s="2733" t="s">
        <v>1593</v>
      </c>
      <c r="F60" s="2731">
        <v>4919</v>
      </c>
      <c r="G60" s="2731">
        <v>3645</v>
      </c>
      <c r="H60" s="2731">
        <v>2510</v>
      </c>
      <c r="I60" s="2731">
        <v>1080</v>
      </c>
      <c r="J60" s="2731">
        <v>936</v>
      </c>
      <c r="K60" s="2731">
        <v>65</v>
      </c>
      <c r="L60" s="2731">
        <v>429</v>
      </c>
      <c r="M60" s="2731">
        <v>1135</v>
      </c>
      <c r="N60" s="2731">
        <v>101</v>
      </c>
      <c r="O60" s="2731">
        <v>263</v>
      </c>
      <c r="P60" s="2731">
        <v>212</v>
      </c>
      <c r="Q60" s="2731">
        <v>269</v>
      </c>
      <c r="R60" s="2731">
        <v>13</v>
      </c>
      <c r="S60" s="2731">
        <v>63</v>
      </c>
      <c r="T60" s="2731">
        <v>16</v>
      </c>
      <c r="U60" s="2731">
        <v>81</v>
      </c>
      <c r="V60" s="2731">
        <v>40</v>
      </c>
      <c r="W60" s="2731">
        <v>77</v>
      </c>
      <c r="X60" s="2731">
        <v>14</v>
      </c>
      <c r="Y60" s="2731">
        <v>1260</v>
      </c>
      <c r="Z60" s="2734" t="s">
        <v>1630</v>
      </c>
      <c r="AA60" s="2731">
        <v>682</v>
      </c>
      <c r="AB60" s="2731">
        <v>788</v>
      </c>
      <c r="AC60" s="2731">
        <v>763</v>
      </c>
      <c r="AD60" s="2731">
        <v>30</v>
      </c>
      <c r="AE60" s="2731">
        <v>88</v>
      </c>
    </row>
    <row r="62" spans="1:32" ht="34.5" customHeight="1">
      <c r="A62" s="2727"/>
      <c r="B62" s="2727"/>
      <c r="C62" s="2900"/>
      <c r="D62" s="2900"/>
      <c r="E62" s="2900"/>
      <c r="F62" s="2902" t="s">
        <v>1603</v>
      </c>
      <c r="G62" s="2901" t="s">
        <v>1604</v>
      </c>
      <c r="H62" s="2902" t="s">
        <v>1605</v>
      </c>
      <c r="I62" s="2901" t="s">
        <v>1606</v>
      </c>
      <c r="J62" s="2901" t="s">
        <v>1607</v>
      </c>
      <c r="K62" s="2901" t="s">
        <v>1608</v>
      </c>
      <c r="L62" s="2901" t="s">
        <v>1609</v>
      </c>
      <c r="M62" s="2901" t="s">
        <v>1610</v>
      </c>
      <c r="N62" s="2901" t="s">
        <v>1611</v>
      </c>
      <c r="O62" s="2901" t="s">
        <v>1612</v>
      </c>
      <c r="P62" s="2901" t="s">
        <v>1613</v>
      </c>
      <c r="Q62" s="2901" t="s">
        <v>1614</v>
      </c>
      <c r="R62" s="2901" t="s">
        <v>1615</v>
      </c>
      <c r="S62" s="2901" t="s">
        <v>1616</v>
      </c>
      <c r="T62" s="2901" t="s">
        <v>1617</v>
      </c>
      <c r="U62" s="2901" t="s">
        <v>1618</v>
      </c>
      <c r="V62" s="2901" t="s">
        <v>1619</v>
      </c>
      <c r="W62" s="2901" t="s">
        <v>1620</v>
      </c>
      <c r="X62" s="2901" t="s">
        <v>1621</v>
      </c>
      <c r="Y62" s="2902" t="s">
        <v>1622</v>
      </c>
      <c r="Z62" s="2901" t="s">
        <v>1623</v>
      </c>
      <c r="AA62" s="2901" t="s">
        <v>1624</v>
      </c>
      <c r="AB62" s="2901" t="s">
        <v>1625</v>
      </c>
      <c r="AC62" s="2901" t="s">
        <v>1626</v>
      </c>
      <c r="AD62" s="2901" t="s">
        <v>1627</v>
      </c>
      <c r="AE62" s="2901" t="s">
        <v>1628</v>
      </c>
      <c r="AF62" s="2899" t="s">
        <v>1866</v>
      </c>
    </row>
    <row r="63" spans="1:32">
      <c r="B63" s="330"/>
      <c r="C63" s="2735" t="s">
        <v>62</v>
      </c>
      <c r="D63" s="330"/>
      <c r="E63" s="330"/>
      <c r="F63" s="1348">
        <f>SUM(F64:F73)</f>
        <v>2399358</v>
      </c>
      <c r="G63" s="1348">
        <f t="shared" ref="G63:AE63" si="0">SUM(G64:G73)</f>
        <v>1504033</v>
      </c>
      <c r="H63" s="1348">
        <f t="shared" si="0"/>
        <v>1371842</v>
      </c>
      <c r="I63" s="1348">
        <f t="shared" si="0"/>
        <v>510055</v>
      </c>
      <c r="J63" s="1348">
        <f t="shared" si="0"/>
        <v>639014</v>
      </c>
      <c r="K63" s="1348">
        <f t="shared" si="0"/>
        <v>30998</v>
      </c>
      <c r="L63" s="1348">
        <f t="shared" si="0"/>
        <v>191775</v>
      </c>
      <c r="M63" s="1348">
        <f t="shared" si="0"/>
        <v>132191</v>
      </c>
      <c r="N63" s="1348">
        <f t="shared" si="0"/>
        <v>5026</v>
      </c>
      <c r="O63" s="1348">
        <f t="shared" si="0"/>
        <v>22662</v>
      </c>
      <c r="P63" s="1348">
        <f t="shared" si="0"/>
        <v>14844</v>
      </c>
      <c r="Q63" s="1348">
        <f t="shared" si="0"/>
        <v>31644</v>
      </c>
      <c r="R63" s="1348">
        <f t="shared" si="0"/>
        <v>4043</v>
      </c>
      <c r="S63" s="1348">
        <f t="shared" si="0"/>
        <v>12930</v>
      </c>
      <c r="T63" s="1348">
        <f t="shared" si="0"/>
        <v>1698</v>
      </c>
      <c r="U63" s="1348">
        <f t="shared" si="0"/>
        <v>5336</v>
      </c>
      <c r="V63" s="1348">
        <f t="shared" si="0"/>
        <v>13848</v>
      </c>
      <c r="W63" s="1348">
        <f t="shared" si="0"/>
        <v>20160</v>
      </c>
      <c r="X63" s="1348">
        <f t="shared" si="0"/>
        <v>18888</v>
      </c>
      <c r="Y63" s="1348">
        <f t="shared" si="0"/>
        <v>862511</v>
      </c>
      <c r="Z63" s="1348">
        <f t="shared" si="0"/>
        <v>13926</v>
      </c>
      <c r="AA63" s="1348">
        <f t="shared" si="0"/>
        <v>78607</v>
      </c>
      <c r="AB63" s="1348">
        <f t="shared" si="0"/>
        <v>310554</v>
      </c>
      <c r="AC63" s="1348">
        <f t="shared" si="0"/>
        <v>313735</v>
      </c>
      <c r="AD63" s="1348">
        <f t="shared" si="0"/>
        <v>24724</v>
      </c>
      <c r="AE63" s="1348">
        <f t="shared" si="0"/>
        <v>23264</v>
      </c>
      <c r="AF63" s="2903">
        <f>Y63/F63*100</f>
        <v>35.947574309461118</v>
      </c>
    </row>
    <row r="64" spans="1:32">
      <c r="B64" s="330"/>
      <c r="C64" s="2735" t="s">
        <v>427</v>
      </c>
      <c r="D64" s="330"/>
      <c r="E64" s="330"/>
      <c r="F64" s="1348">
        <f>F11</f>
        <v>734091</v>
      </c>
      <c r="G64" s="1348">
        <f t="shared" ref="G64:AE64" si="1">G11</f>
        <v>401959</v>
      </c>
      <c r="H64" s="1348">
        <f t="shared" si="1"/>
        <v>379662</v>
      </c>
      <c r="I64" s="1348">
        <f t="shared" si="1"/>
        <v>145640</v>
      </c>
      <c r="J64" s="1348">
        <f t="shared" si="1"/>
        <v>170380</v>
      </c>
      <c r="K64" s="1348">
        <f t="shared" si="1"/>
        <v>8206</v>
      </c>
      <c r="L64" s="1348">
        <f t="shared" si="1"/>
        <v>55436</v>
      </c>
      <c r="M64" s="1348">
        <f t="shared" si="1"/>
        <v>22297</v>
      </c>
      <c r="N64" s="1348">
        <f t="shared" si="1"/>
        <v>473</v>
      </c>
      <c r="O64" s="1348">
        <f t="shared" si="1"/>
        <v>3518</v>
      </c>
      <c r="P64" s="1348">
        <f t="shared" si="1"/>
        <v>1193</v>
      </c>
      <c r="Q64" s="1348">
        <f t="shared" si="1"/>
        <v>4495</v>
      </c>
      <c r="R64" s="1348">
        <f t="shared" si="1"/>
        <v>857</v>
      </c>
      <c r="S64" s="1348">
        <f t="shared" si="1"/>
        <v>2309</v>
      </c>
      <c r="T64" s="1348">
        <f t="shared" si="1"/>
        <v>206</v>
      </c>
      <c r="U64" s="1348">
        <f t="shared" si="1"/>
        <v>462</v>
      </c>
      <c r="V64" s="1348">
        <f t="shared" si="1"/>
        <v>4178</v>
      </c>
      <c r="W64" s="1348">
        <f t="shared" si="1"/>
        <v>4606</v>
      </c>
      <c r="X64" s="1348">
        <f t="shared" si="1"/>
        <v>6156</v>
      </c>
      <c r="Y64" s="1348">
        <f t="shared" si="1"/>
        <v>318372</v>
      </c>
      <c r="Z64" s="1348">
        <f t="shared" si="1"/>
        <v>7604</v>
      </c>
      <c r="AA64" s="1348">
        <f t="shared" si="1"/>
        <v>11453</v>
      </c>
      <c r="AB64" s="1348">
        <f t="shared" si="1"/>
        <v>87612</v>
      </c>
      <c r="AC64" s="1348">
        <f t="shared" si="1"/>
        <v>101752</v>
      </c>
      <c r="AD64" s="1348">
        <f t="shared" si="1"/>
        <v>13572</v>
      </c>
      <c r="AE64" s="1348">
        <f t="shared" si="1"/>
        <v>5281</v>
      </c>
      <c r="AF64" s="2903">
        <f t="shared" ref="AF64:AF73" si="2">Y64/F64*100</f>
        <v>43.369555000674303</v>
      </c>
    </row>
    <row r="65" spans="2:32">
      <c r="B65" s="330"/>
      <c r="C65" s="2735" t="s">
        <v>428</v>
      </c>
      <c r="D65" s="330"/>
      <c r="E65" s="330"/>
      <c r="F65" s="1348">
        <f>F22+F24+F26</f>
        <v>479077</v>
      </c>
      <c r="G65" s="1348">
        <f t="shared" ref="G65:AE65" si="3">G22+G24+G26</f>
        <v>280904</v>
      </c>
      <c r="H65" s="1348">
        <f t="shared" si="3"/>
        <v>263769</v>
      </c>
      <c r="I65" s="1348">
        <f t="shared" si="3"/>
        <v>94796</v>
      </c>
      <c r="J65" s="1348">
        <f t="shared" si="3"/>
        <v>124474</v>
      </c>
      <c r="K65" s="1348">
        <f t="shared" si="3"/>
        <v>6034</v>
      </c>
      <c r="L65" s="1348">
        <f t="shared" si="3"/>
        <v>38465</v>
      </c>
      <c r="M65" s="1348">
        <f t="shared" si="3"/>
        <v>17135</v>
      </c>
      <c r="N65" s="1348">
        <f t="shared" si="3"/>
        <v>314</v>
      </c>
      <c r="O65" s="1348">
        <f t="shared" si="3"/>
        <v>2407</v>
      </c>
      <c r="P65" s="1348">
        <f t="shared" si="3"/>
        <v>952</v>
      </c>
      <c r="Q65" s="1348">
        <f t="shared" si="3"/>
        <v>3564</v>
      </c>
      <c r="R65" s="1348">
        <f t="shared" si="3"/>
        <v>650</v>
      </c>
      <c r="S65" s="1348">
        <f t="shared" si="3"/>
        <v>1854</v>
      </c>
      <c r="T65" s="1348">
        <f t="shared" si="3"/>
        <v>159</v>
      </c>
      <c r="U65" s="1348">
        <f t="shared" si="3"/>
        <v>409</v>
      </c>
      <c r="V65" s="1348">
        <f t="shared" si="3"/>
        <v>3242</v>
      </c>
      <c r="W65" s="1348">
        <f t="shared" si="3"/>
        <v>3584</v>
      </c>
      <c r="X65" s="1348">
        <f t="shared" si="3"/>
        <v>5657</v>
      </c>
      <c r="Y65" s="1348">
        <f t="shared" si="3"/>
        <v>188476</v>
      </c>
      <c r="Z65" s="1348">
        <f t="shared" si="3"/>
        <v>4040</v>
      </c>
      <c r="AA65" s="1348">
        <f t="shared" si="3"/>
        <v>8978</v>
      </c>
      <c r="AB65" s="1348">
        <f t="shared" si="3"/>
        <v>52597</v>
      </c>
      <c r="AC65" s="1348">
        <f t="shared" si="3"/>
        <v>60620</v>
      </c>
      <c r="AD65" s="1348">
        <f t="shared" si="3"/>
        <v>3335</v>
      </c>
      <c r="AE65" s="1348">
        <f t="shared" si="3"/>
        <v>4581</v>
      </c>
      <c r="AF65" s="2903">
        <f t="shared" si="2"/>
        <v>39.341483728085464</v>
      </c>
    </row>
    <row r="66" spans="2:32">
      <c r="B66" s="330"/>
      <c r="C66" s="2735" t="s">
        <v>1686</v>
      </c>
      <c r="D66" s="330"/>
      <c r="E66" s="330"/>
      <c r="F66" s="1348">
        <f>F27+F33+F36+F38+F49</f>
        <v>294367</v>
      </c>
      <c r="G66" s="1348">
        <f t="shared" ref="G66:AE66" si="4">G27+G33+G36+G38+G49</f>
        <v>210287</v>
      </c>
      <c r="H66" s="1348">
        <f t="shared" si="4"/>
        <v>197029</v>
      </c>
      <c r="I66" s="1348">
        <f t="shared" si="4"/>
        <v>72417</v>
      </c>
      <c r="J66" s="1348">
        <f t="shared" si="4"/>
        <v>95439</v>
      </c>
      <c r="K66" s="1348">
        <f t="shared" si="4"/>
        <v>3877</v>
      </c>
      <c r="L66" s="1348">
        <f t="shared" si="4"/>
        <v>25296</v>
      </c>
      <c r="M66" s="1348">
        <f t="shared" si="4"/>
        <v>13258</v>
      </c>
      <c r="N66" s="1348">
        <f t="shared" si="4"/>
        <v>358</v>
      </c>
      <c r="O66" s="1348">
        <f t="shared" si="4"/>
        <v>2277</v>
      </c>
      <c r="P66" s="1348">
        <f t="shared" si="4"/>
        <v>977</v>
      </c>
      <c r="Q66" s="1348">
        <f t="shared" si="4"/>
        <v>3308</v>
      </c>
      <c r="R66" s="1348">
        <f t="shared" si="4"/>
        <v>502</v>
      </c>
      <c r="S66" s="1348">
        <f t="shared" si="4"/>
        <v>1479</v>
      </c>
      <c r="T66" s="1348">
        <f t="shared" si="4"/>
        <v>155</v>
      </c>
      <c r="U66" s="1348">
        <f t="shared" si="4"/>
        <v>345</v>
      </c>
      <c r="V66" s="1348">
        <f t="shared" si="4"/>
        <v>1497</v>
      </c>
      <c r="W66" s="1348">
        <f t="shared" si="4"/>
        <v>2360</v>
      </c>
      <c r="X66" s="1348">
        <f t="shared" si="4"/>
        <v>1756</v>
      </c>
      <c r="Y66" s="1348">
        <f t="shared" si="4"/>
        <v>81650</v>
      </c>
      <c r="Z66" s="1348">
        <f t="shared" si="4"/>
        <v>674</v>
      </c>
      <c r="AA66" s="1348">
        <f t="shared" si="4"/>
        <v>7678</v>
      </c>
      <c r="AB66" s="1348">
        <f t="shared" si="4"/>
        <v>45085</v>
      </c>
      <c r="AC66" s="1348">
        <f t="shared" si="4"/>
        <v>36990</v>
      </c>
      <c r="AD66" s="1348">
        <f t="shared" si="4"/>
        <v>1880</v>
      </c>
      <c r="AE66" s="1348">
        <f t="shared" si="4"/>
        <v>2000</v>
      </c>
      <c r="AF66" s="2903">
        <f t="shared" si="2"/>
        <v>27.737484160928368</v>
      </c>
    </row>
    <row r="67" spans="2:32">
      <c r="B67" s="330"/>
      <c r="C67" s="2735" t="s">
        <v>1687</v>
      </c>
      <c r="D67" s="330"/>
      <c r="E67" s="330"/>
      <c r="F67" s="1348">
        <f>F23+F30+F35+F51+F52</f>
        <v>302390</v>
      </c>
      <c r="G67" s="1348">
        <f t="shared" ref="G67:AE67" si="5">G23+G30+G35+G51+G52</f>
        <v>204745</v>
      </c>
      <c r="H67" s="1348">
        <f t="shared" si="5"/>
        <v>190681</v>
      </c>
      <c r="I67" s="1348">
        <f t="shared" si="5"/>
        <v>67895</v>
      </c>
      <c r="J67" s="1348">
        <f t="shared" si="5"/>
        <v>93356</v>
      </c>
      <c r="K67" s="1348">
        <f t="shared" si="5"/>
        <v>4391</v>
      </c>
      <c r="L67" s="1348">
        <f t="shared" si="5"/>
        <v>25039</v>
      </c>
      <c r="M67" s="1348">
        <f t="shared" si="5"/>
        <v>14064</v>
      </c>
      <c r="N67" s="1348">
        <f t="shared" si="5"/>
        <v>376</v>
      </c>
      <c r="O67" s="1348">
        <f t="shared" si="5"/>
        <v>2141</v>
      </c>
      <c r="P67" s="1348">
        <f t="shared" si="5"/>
        <v>1224</v>
      </c>
      <c r="Q67" s="1348">
        <f t="shared" si="5"/>
        <v>3554</v>
      </c>
      <c r="R67" s="1348">
        <f t="shared" si="5"/>
        <v>518</v>
      </c>
      <c r="S67" s="1348">
        <f t="shared" si="5"/>
        <v>1698</v>
      </c>
      <c r="T67" s="1348">
        <f t="shared" si="5"/>
        <v>138</v>
      </c>
      <c r="U67" s="1348">
        <f t="shared" si="5"/>
        <v>401</v>
      </c>
      <c r="V67" s="1348">
        <f t="shared" si="5"/>
        <v>1539</v>
      </c>
      <c r="W67" s="1348">
        <f t="shared" si="5"/>
        <v>2475</v>
      </c>
      <c r="X67" s="1348">
        <f t="shared" si="5"/>
        <v>1696</v>
      </c>
      <c r="Y67" s="1348">
        <f t="shared" si="5"/>
        <v>95665</v>
      </c>
      <c r="Z67" s="1348">
        <f t="shared" si="5"/>
        <v>284</v>
      </c>
      <c r="AA67" s="1348">
        <f t="shared" si="5"/>
        <v>8589</v>
      </c>
      <c r="AB67" s="1348">
        <f t="shared" si="5"/>
        <v>41652</v>
      </c>
      <c r="AC67" s="1348">
        <f t="shared" si="5"/>
        <v>38778</v>
      </c>
      <c r="AD67" s="1348">
        <f t="shared" si="5"/>
        <v>1940</v>
      </c>
      <c r="AE67" s="1348">
        <f t="shared" si="5"/>
        <v>4238</v>
      </c>
      <c r="AF67" s="2903">
        <f t="shared" si="2"/>
        <v>31.636297496610339</v>
      </c>
    </row>
    <row r="68" spans="2:32">
      <c r="B68" s="330"/>
      <c r="C68" s="2735" t="s">
        <v>1688</v>
      </c>
      <c r="D68" s="330"/>
      <c r="E68" s="330"/>
      <c r="F68" s="1348">
        <f>F32+F34+F37+F39+F47+F50</f>
        <v>103046</v>
      </c>
      <c r="G68" s="1348">
        <f t="shared" ref="G68:AE68" si="6">G32+G34+G37+G39+G47+G50</f>
        <v>72452</v>
      </c>
      <c r="H68" s="1348">
        <f t="shared" si="6"/>
        <v>59184</v>
      </c>
      <c r="I68" s="1348">
        <f t="shared" si="6"/>
        <v>22755</v>
      </c>
      <c r="J68" s="1348">
        <f t="shared" si="6"/>
        <v>27113</v>
      </c>
      <c r="K68" s="1348">
        <f t="shared" si="6"/>
        <v>1521</v>
      </c>
      <c r="L68" s="1348">
        <f t="shared" si="6"/>
        <v>7795</v>
      </c>
      <c r="M68" s="1348">
        <f t="shared" si="6"/>
        <v>13268</v>
      </c>
      <c r="N68" s="1348">
        <f t="shared" si="6"/>
        <v>698</v>
      </c>
      <c r="O68" s="1348">
        <f t="shared" si="6"/>
        <v>2370</v>
      </c>
      <c r="P68" s="1348">
        <f t="shared" si="6"/>
        <v>2470</v>
      </c>
      <c r="Q68" s="1348">
        <f t="shared" si="6"/>
        <v>3542</v>
      </c>
      <c r="R68" s="1348">
        <f t="shared" si="6"/>
        <v>285</v>
      </c>
      <c r="S68" s="1348">
        <f t="shared" si="6"/>
        <v>1081</v>
      </c>
      <c r="T68" s="1348">
        <f t="shared" si="6"/>
        <v>203</v>
      </c>
      <c r="U68" s="1348">
        <f t="shared" si="6"/>
        <v>861</v>
      </c>
      <c r="V68" s="1348">
        <f t="shared" si="6"/>
        <v>523</v>
      </c>
      <c r="W68" s="1348">
        <f t="shared" si="6"/>
        <v>1235</v>
      </c>
      <c r="X68" s="1348">
        <f t="shared" si="6"/>
        <v>584</v>
      </c>
      <c r="Y68" s="1348">
        <f t="shared" si="6"/>
        <v>29878</v>
      </c>
      <c r="Z68" s="1348">
        <f t="shared" si="6"/>
        <v>132</v>
      </c>
      <c r="AA68" s="1348">
        <f t="shared" si="6"/>
        <v>8915</v>
      </c>
      <c r="AB68" s="1348">
        <f t="shared" si="6"/>
        <v>15272</v>
      </c>
      <c r="AC68" s="1348">
        <f t="shared" si="6"/>
        <v>11514</v>
      </c>
      <c r="AD68" s="1348">
        <f t="shared" si="6"/>
        <v>1359</v>
      </c>
      <c r="AE68" s="1348">
        <f t="shared" si="6"/>
        <v>1632</v>
      </c>
      <c r="AF68" s="2903">
        <f t="shared" si="2"/>
        <v>28.994817848339576</v>
      </c>
    </row>
    <row r="69" spans="2:32">
      <c r="B69" s="330"/>
      <c r="C69" s="2735" t="s">
        <v>1689</v>
      </c>
      <c r="D69" s="330"/>
      <c r="E69" s="330"/>
      <c r="F69" s="1348">
        <f>F21+F53+F54+F55</f>
        <v>239665</v>
      </c>
      <c r="G69" s="1348">
        <f t="shared" ref="G69:AE69" si="7">G21+G53+G54+G55</f>
        <v>157584</v>
      </c>
      <c r="H69" s="1348">
        <f t="shared" si="7"/>
        <v>139464</v>
      </c>
      <c r="I69" s="1348">
        <f t="shared" si="7"/>
        <v>48810</v>
      </c>
      <c r="J69" s="1348">
        <f t="shared" si="7"/>
        <v>67125</v>
      </c>
      <c r="K69" s="1348">
        <f t="shared" si="7"/>
        <v>3224</v>
      </c>
      <c r="L69" s="1348">
        <f t="shared" si="7"/>
        <v>20305</v>
      </c>
      <c r="M69" s="1348">
        <f t="shared" si="7"/>
        <v>18120</v>
      </c>
      <c r="N69" s="1348">
        <f t="shared" si="7"/>
        <v>656</v>
      </c>
      <c r="O69" s="1348">
        <f t="shared" si="7"/>
        <v>2882</v>
      </c>
      <c r="P69" s="1348">
        <f t="shared" si="7"/>
        <v>2325</v>
      </c>
      <c r="Q69" s="1348">
        <f t="shared" si="7"/>
        <v>4735</v>
      </c>
      <c r="R69" s="1348">
        <f t="shared" si="7"/>
        <v>529</v>
      </c>
      <c r="S69" s="1348">
        <f t="shared" si="7"/>
        <v>1848</v>
      </c>
      <c r="T69" s="1348">
        <f t="shared" si="7"/>
        <v>240</v>
      </c>
      <c r="U69" s="1348">
        <f t="shared" si="7"/>
        <v>801</v>
      </c>
      <c r="V69" s="1348">
        <f t="shared" si="7"/>
        <v>1447</v>
      </c>
      <c r="W69" s="1348">
        <f t="shared" si="7"/>
        <v>2657</v>
      </c>
      <c r="X69" s="1348">
        <f t="shared" si="7"/>
        <v>1698</v>
      </c>
      <c r="Y69" s="1348">
        <f t="shared" si="7"/>
        <v>80036</v>
      </c>
      <c r="Z69" s="1348">
        <f t="shared" si="7"/>
        <v>347</v>
      </c>
      <c r="AA69" s="1348">
        <f t="shared" si="7"/>
        <v>11594</v>
      </c>
      <c r="AB69" s="1348">
        <f t="shared" si="7"/>
        <v>29217</v>
      </c>
      <c r="AC69" s="1348">
        <f t="shared" si="7"/>
        <v>29562</v>
      </c>
      <c r="AD69" s="1348">
        <f t="shared" si="7"/>
        <v>1296</v>
      </c>
      <c r="AE69" s="1348">
        <f t="shared" si="7"/>
        <v>2684</v>
      </c>
      <c r="AF69" s="2903">
        <f t="shared" si="2"/>
        <v>33.394947113679514</v>
      </c>
    </row>
    <row r="70" spans="2:32">
      <c r="B70" s="330"/>
      <c r="C70" s="2735" t="s">
        <v>1690</v>
      </c>
      <c r="D70" s="330"/>
      <c r="E70" s="330"/>
      <c r="F70" s="1348">
        <f>F28+F31+F46+F48+F56+F57+F58</f>
        <v>95337</v>
      </c>
      <c r="G70" s="1348">
        <f t="shared" ref="G70:AE70" si="8">G28+G31+G46+G48+G56+G57+G58</f>
        <v>69178</v>
      </c>
      <c r="H70" s="1348">
        <f t="shared" si="8"/>
        <v>57897</v>
      </c>
      <c r="I70" s="1348">
        <f t="shared" si="8"/>
        <v>22665</v>
      </c>
      <c r="J70" s="1348">
        <f t="shared" si="8"/>
        <v>26107</v>
      </c>
      <c r="K70" s="1348">
        <f t="shared" si="8"/>
        <v>1513</v>
      </c>
      <c r="L70" s="1348">
        <f t="shared" si="8"/>
        <v>7612</v>
      </c>
      <c r="M70" s="1348">
        <f t="shared" si="8"/>
        <v>11281</v>
      </c>
      <c r="N70" s="1348">
        <f t="shared" si="8"/>
        <v>551</v>
      </c>
      <c r="O70" s="1348">
        <f t="shared" si="8"/>
        <v>2139</v>
      </c>
      <c r="P70" s="1348">
        <f t="shared" si="8"/>
        <v>1829</v>
      </c>
      <c r="Q70" s="1348">
        <f t="shared" si="8"/>
        <v>2856</v>
      </c>
      <c r="R70" s="1348">
        <f t="shared" si="8"/>
        <v>274</v>
      </c>
      <c r="S70" s="1348">
        <f t="shared" si="8"/>
        <v>1047</v>
      </c>
      <c r="T70" s="1348">
        <f t="shared" si="8"/>
        <v>179</v>
      </c>
      <c r="U70" s="1348">
        <f t="shared" si="8"/>
        <v>633</v>
      </c>
      <c r="V70" s="1348">
        <f t="shared" si="8"/>
        <v>547</v>
      </c>
      <c r="W70" s="1348">
        <f t="shared" si="8"/>
        <v>1226</v>
      </c>
      <c r="X70" s="1348">
        <f t="shared" si="8"/>
        <v>519</v>
      </c>
      <c r="Y70" s="1348">
        <f t="shared" si="8"/>
        <v>25144</v>
      </c>
      <c r="Z70" s="1348">
        <f t="shared" si="8"/>
        <v>496</v>
      </c>
      <c r="AA70" s="1348">
        <f t="shared" si="8"/>
        <v>7287</v>
      </c>
      <c r="AB70" s="1348">
        <f t="shared" si="8"/>
        <v>15669</v>
      </c>
      <c r="AC70" s="1348">
        <f t="shared" si="8"/>
        <v>12532</v>
      </c>
      <c r="AD70" s="1348">
        <f t="shared" si="8"/>
        <v>514</v>
      </c>
      <c r="AE70" s="1348">
        <f t="shared" si="8"/>
        <v>783</v>
      </c>
      <c r="AF70" s="2903">
        <f t="shared" si="2"/>
        <v>26.373810797486808</v>
      </c>
    </row>
    <row r="71" spans="2:32">
      <c r="B71" s="330"/>
      <c r="C71" s="2735" t="s">
        <v>434</v>
      </c>
      <c r="D71" s="330"/>
      <c r="E71" s="330"/>
      <c r="F71" s="1348">
        <f>F29+F41+F44+F59+F60</f>
        <v>60653</v>
      </c>
      <c r="G71" s="1348">
        <f t="shared" ref="G71:AE71" si="9">G29+G41+G44+G59+G60</f>
        <v>43729</v>
      </c>
      <c r="H71" s="1348">
        <f t="shared" si="9"/>
        <v>33298</v>
      </c>
      <c r="I71" s="1348">
        <f t="shared" si="9"/>
        <v>13773</v>
      </c>
      <c r="J71" s="1348">
        <f t="shared" si="9"/>
        <v>13713</v>
      </c>
      <c r="K71" s="1348">
        <f t="shared" si="9"/>
        <v>860</v>
      </c>
      <c r="L71" s="1348">
        <f t="shared" si="9"/>
        <v>4952</v>
      </c>
      <c r="M71" s="1348">
        <f t="shared" si="9"/>
        <v>10431</v>
      </c>
      <c r="N71" s="1348">
        <f t="shared" si="9"/>
        <v>733</v>
      </c>
      <c r="O71" s="1348">
        <f t="shared" si="9"/>
        <v>2251</v>
      </c>
      <c r="P71" s="1348">
        <f t="shared" si="9"/>
        <v>1907</v>
      </c>
      <c r="Q71" s="1348">
        <f t="shared" si="9"/>
        <v>2606</v>
      </c>
      <c r="R71" s="1348">
        <f t="shared" si="9"/>
        <v>167</v>
      </c>
      <c r="S71" s="1348">
        <f t="shared" si="9"/>
        <v>706</v>
      </c>
      <c r="T71" s="1348">
        <f t="shared" si="9"/>
        <v>182</v>
      </c>
      <c r="U71" s="1348">
        <f t="shared" si="9"/>
        <v>668</v>
      </c>
      <c r="V71" s="1348">
        <f t="shared" si="9"/>
        <v>363</v>
      </c>
      <c r="W71" s="1348">
        <f t="shared" si="9"/>
        <v>848</v>
      </c>
      <c r="X71" s="1348">
        <f t="shared" si="9"/>
        <v>329</v>
      </c>
      <c r="Y71" s="1348">
        <f t="shared" si="9"/>
        <v>16511</v>
      </c>
      <c r="Z71" s="1348">
        <f t="shared" si="9"/>
        <v>84</v>
      </c>
      <c r="AA71" s="1348">
        <f t="shared" si="9"/>
        <v>6565</v>
      </c>
      <c r="AB71" s="1348">
        <f t="shared" si="9"/>
        <v>9119</v>
      </c>
      <c r="AC71" s="1348">
        <f t="shared" si="9"/>
        <v>8310</v>
      </c>
      <c r="AD71" s="1348">
        <f t="shared" si="9"/>
        <v>272</v>
      </c>
      <c r="AE71" s="1348">
        <f t="shared" si="9"/>
        <v>904</v>
      </c>
      <c r="AF71" s="2903">
        <f t="shared" si="2"/>
        <v>27.222066509488403</v>
      </c>
    </row>
    <row r="72" spans="2:32">
      <c r="B72" s="330"/>
      <c r="C72" s="2735" t="s">
        <v>435</v>
      </c>
      <c r="D72" s="330"/>
      <c r="E72" s="330"/>
      <c r="F72" s="1348">
        <f>F40+F42</f>
        <v>38526</v>
      </c>
      <c r="G72" s="1348">
        <f t="shared" ref="G72:AE72" si="10">G40+G42</f>
        <v>27850</v>
      </c>
      <c r="H72" s="1348">
        <f t="shared" si="10"/>
        <v>21835</v>
      </c>
      <c r="I72" s="1348">
        <f t="shared" si="10"/>
        <v>9065</v>
      </c>
      <c r="J72" s="1348">
        <f t="shared" si="10"/>
        <v>9320</v>
      </c>
      <c r="K72" s="1348">
        <f t="shared" si="10"/>
        <v>561</v>
      </c>
      <c r="L72" s="1348">
        <f t="shared" si="10"/>
        <v>2889</v>
      </c>
      <c r="M72" s="1348">
        <f t="shared" si="10"/>
        <v>6015</v>
      </c>
      <c r="N72" s="1348">
        <f t="shared" si="10"/>
        <v>401</v>
      </c>
      <c r="O72" s="1348">
        <f t="shared" si="10"/>
        <v>1293</v>
      </c>
      <c r="P72" s="1348">
        <f t="shared" si="10"/>
        <v>1025</v>
      </c>
      <c r="Q72" s="1348">
        <f t="shared" si="10"/>
        <v>1556</v>
      </c>
      <c r="R72" s="1348">
        <f t="shared" si="10"/>
        <v>111</v>
      </c>
      <c r="S72" s="1348">
        <f t="shared" si="10"/>
        <v>468</v>
      </c>
      <c r="T72" s="1348">
        <f t="shared" si="10"/>
        <v>94</v>
      </c>
      <c r="U72" s="1348">
        <f t="shared" si="10"/>
        <v>378</v>
      </c>
      <c r="V72" s="1348">
        <f t="shared" si="10"/>
        <v>167</v>
      </c>
      <c r="W72" s="1348">
        <f t="shared" si="10"/>
        <v>522</v>
      </c>
      <c r="X72" s="1348">
        <f t="shared" si="10"/>
        <v>191</v>
      </c>
      <c r="Y72" s="1348">
        <f t="shared" si="10"/>
        <v>10304</v>
      </c>
      <c r="Z72" s="1348">
        <f t="shared" si="10"/>
        <v>181</v>
      </c>
      <c r="AA72" s="1348">
        <f t="shared" si="10"/>
        <v>3838</v>
      </c>
      <c r="AB72" s="1348">
        <f t="shared" si="10"/>
        <v>6122</v>
      </c>
      <c r="AC72" s="1348">
        <f t="shared" si="10"/>
        <v>5079</v>
      </c>
      <c r="AD72" s="1348">
        <f t="shared" si="10"/>
        <v>212</v>
      </c>
      <c r="AE72" s="1348">
        <f t="shared" si="10"/>
        <v>606</v>
      </c>
      <c r="AF72" s="2903">
        <f t="shared" si="2"/>
        <v>26.745574417276647</v>
      </c>
    </row>
    <row r="73" spans="2:32">
      <c r="B73" s="330"/>
      <c r="C73" s="2736" t="s">
        <v>436</v>
      </c>
      <c r="D73" s="2737"/>
      <c r="E73" s="2737"/>
      <c r="F73" s="2707">
        <f>F25+F43+F45</f>
        <v>52206</v>
      </c>
      <c r="G73" s="2707">
        <f t="shared" ref="G73:AE73" si="11">G25+G43+G45</f>
        <v>35345</v>
      </c>
      <c r="H73" s="2707">
        <f t="shared" si="11"/>
        <v>29023</v>
      </c>
      <c r="I73" s="2707">
        <f t="shared" si="11"/>
        <v>12239</v>
      </c>
      <c r="J73" s="2707">
        <f t="shared" si="11"/>
        <v>11987</v>
      </c>
      <c r="K73" s="2707">
        <f t="shared" si="11"/>
        <v>811</v>
      </c>
      <c r="L73" s="2707">
        <f t="shared" si="11"/>
        <v>3986</v>
      </c>
      <c r="M73" s="2707">
        <f t="shared" si="11"/>
        <v>6322</v>
      </c>
      <c r="N73" s="2707">
        <f t="shared" si="11"/>
        <v>466</v>
      </c>
      <c r="O73" s="2707">
        <f t="shared" si="11"/>
        <v>1384</v>
      </c>
      <c r="P73" s="2707">
        <f t="shared" si="11"/>
        <v>942</v>
      </c>
      <c r="Q73" s="2707">
        <f t="shared" si="11"/>
        <v>1428</v>
      </c>
      <c r="R73" s="2707">
        <f t="shared" si="11"/>
        <v>150</v>
      </c>
      <c r="S73" s="2707">
        <f t="shared" si="11"/>
        <v>440</v>
      </c>
      <c r="T73" s="2707">
        <f t="shared" si="11"/>
        <v>142</v>
      </c>
      <c r="U73" s="2707">
        <f t="shared" si="11"/>
        <v>378</v>
      </c>
      <c r="V73" s="2707">
        <f t="shared" si="11"/>
        <v>345</v>
      </c>
      <c r="W73" s="2707">
        <f t="shared" si="11"/>
        <v>647</v>
      </c>
      <c r="X73" s="2707">
        <f t="shared" si="11"/>
        <v>302</v>
      </c>
      <c r="Y73" s="2707">
        <f t="shared" si="11"/>
        <v>16475</v>
      </c>
      <c r="Z73" s="2707">
        <f t="shared" si="11"/>
        <v>84</v>
      </c>
      <c r="AA73" s="2707">
        <f t="shared" si="11"/>
        <v>3710</v>
      </c>
      <c r="AB73" s="2707">
        <f t="shared" si="11"/>
        <v>8209</v>
      </c>
      <c r="AC73" s="2707">
        <f t="shared" si="11"/>
        <v>8598</v>
      </c>
      <c r="AD73" s="2707">
        <f t="shared" si="11"/>
        <v>344</v>
      </c>
      <c r="AE73" s="2707">
        <f t="shared" si="11"/>
        <v>555</v>
      </c>
      <c r="AF73" s="2903">
        <f t="shared" si="2"/>
        <v>31.557675362985098</v>
      </c>
    </row>
  </sheetData>
  <sortState ref="A11:AE60">
    <sortCondition ref="E11:E60"/>
    <sortCondition ref="D11:D60"/>
  </sortState>
  <phoneticPr fontId="2"/>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03EA2-3257-40A7-84BF-5E0F06D37203}">
  <dimension ref="A1:AR74"/>
  <sheetViews>
    <sheetView workbookViewId="0">
      <pane xSplit="2" ySplit="5" topLeftCell="C6" activePane="bottomRight" state="frozen"/>
      <selection pane="topRight" activeCell="C1" sqref="C1"/>
      <selection pane="bottomLeft" activeCell="A6" sqref="A6"/>
      <selection pane="bottomRight" activeCell="AU19" sqref="AU19"/>
    </sheetView>
  </sheetViews>
  <sheetFormatPr defaultRowHeight="12.75"/>
  <cols>
    <col min="1" max="1" width="4.625" style="1155" customWidth="1"/>
    <col min="2" max="2" width="10.5" style="1155" customWidth="1"/>
    <col min="3" max="3" width="9.625" style="1155" customWidth="1"/>
    <col min="4" max="6" width="9.625" style="1155" hidden="1" customWidth="1"/>
    <col min="7" max="7" width="3.375" style="1155" hidden="1" customWidth="1"/>
    <col min="8" max="8" width="8.25" style="1155" hidden="1" customWidth="1"/>
    <col min="9" max="9" width="3.375" style="1155" hidden="1" customWidth="1"/>
    <col min="10" max="10" width="8.625" style="1155" hidden="1" customWidth="1"/>
    <col min="11" max="11" width="3.375" style="1155" hidden="1" customWidth="1"/>
    <col min="12" max="12" width="8.5" style="1155" hidden="1" customWidth="1"/>
    <col min="13" max="13" width="3.375" style="1155" hidden="1" customWidth="1"/>
    <col min="14" max="14" width="9.125" style="1155" hidden="1" customWidth="1"/>
    <col min="15" max="15" width="3.375" style="1155" hidden="1" customWidth="1"/>
    <col min="16" max="16" width="8.875" style="1155" hidden="1" customWidth="1"/>
    <col min="17" max="17" width="3.375" style="1155" hidden="1" customWidth="1"/>
    <col min="18" max="18" width="0" style="1155" hidden="1" customWidth="1"/>
    <col min="19" max="19" width="3.375" style="1155" hidden="1" customWidth="1"/>
    <col min="20" max="20" width="9.875" style="1155" hidden="1" customWidth="1"/>
    <col min="21" max="21" width="3.375" style="1155" hidden="1" customWidth="1"/>
    <col min="22" max="22" width="8.75" style="1155" hidden="1" customWidth="1"/>
    <col min="23" max="28" width="9.625" style="1155" hidden="1" customWidth="1"/>
    <col min="29" max="33" width="0" style="1155" hidden="1" customWidth="1"/>
    <col min="34" max="40" width="9" style="1155"/>
    <col min="41" max="42" width="8.5" style="1155" customWidth="1"/>
    <col min="43" max="249" width="9" style="1155"/>
    <col min="250" max="250" width="3.375" style="1155" customWidth="1"/>
    <col min="251" max="255" width="9.625" style="1155" customWidth="1"/>
    <col min="256" max="256" width="3.375" style="1155" customWidth="1"/>
    <col min="257" max="257" width="8.25" style="1155" customWidth="1"/>
    <col min="258" max="258" width="3.375" style="1155" customWidth="1"/>
    <col min="259" max="259" width="8.625" style="1155" customWidth="1"/>
    <col min="260" max="260" width="3.375" style="1155" customWidth="1"/>
    <col min="261" max="261" width="8.5" style="1155" customWidth="1"/>
    <col min="262" max="262" width="3.375" style="1155" customWidth="1"/>
    <col min="263" max="263" width="9.125" style="1155" customWidth="1"/>
    <col min="264" max="264" width="3.375" style="1155" customWidth="1"/>
    <col min="265" max="265" width="8.875" style="1155" customWidth="1"/>
    <col min="266" max="266" width="3.375" style="1155" customWidth="1"/>
    <col min="267" max="267" width="9" style="1155"/>
    <col min="268" max="268" width="3.375" style="1155" customWidth="1"/>
    <col min="269" max="269" width="9.875" style="1155" customWidth="1"/>
    <col min="270" max="270" width="3.375" style="1155" customWidth="1"/>
    <col min="271" max="271" width="8.75" style="1155" customWidth="1"/>
    <col min="272" max="277" width="9.625" style="1155" customWidth="1"/>
    <col min="278" max="283" width="9" style="1155"/>
    <col min="284" max="285" width="8.625" style="1155" customWidth="1"/>
    <col min="286" max="286" width="3.5" style="1155" customWidth="1"/>
    <col min="287" max="287" width="7.5" style="1155" customWidth="1"/>
    <col min="288" max="288" width="7.75" style="1155" customWidth="1"/>
    <col min="289" max="289" width="9" style="1155"/>
    <col min="290" max="290" width="3.375" style="1155" customWidth="1"/>
    <col min="291" max="291" width="9.5" style="1155" customWidth="1"/>
    <col min="292" max="505" width="9" style="1155"/>
    <col min="506" max="506" width="3.375" style="1155" customWidth="1"/>
    <col min="507" max="511" width="9.625" style="1155" customWidth="1"/>
    <col min="512" max="512" width="3.375" style="1155" customWidth="1"/>
    <col min="513" max="513" width="8.25" style="1155" customWidth="1"/>
    <col min="514" max="514" width="3.375" style="1155" customWidth="1"/>
    <col min="515" max="515" width="8.625" style="1155" customWidth="1"/>
    <col min="516" max="516" width="3.375" style="1155" customWidth="1"/>
    <col min="517" max="517" width="8.5" style="1155" customWidth="1"/>
    <col min="518" max="518" width="3.375" style="1155" customWidth="1"/>
    <col min="519" max="519" width="9.125" style="1155" customWidth="1"/>
    <col min="520" max="520" width="3.375" style="1155" customWidth="1"/>
    <col min="521" max="521" width="8.875" style="1155" customWidth="1"/>
    <col min="522" max="522" width="3.375" style="1155" customWidth="1"/>
    <col min="523" max="523" width="9" style="1155"/>
    <col min="524" max="524" width="3.375" style="1155" customWidth="1"/>
    <col min="525" max="525" width="9.875" style="1155" customWidth="1"/>
    <col min="526" max="526" width="3.375" style="1155" customWidth="1"/>
    <col min="527" max="527" width="8.75" style="1155" customWidth="1"/>
    <col min="528" max="533" width="9.625" style="1155" customWidth="1"/>
    <col min="534" max="539" width="9" style="1155"/>
    <col min="540" max="541" width="8.625" style="1155" customWidth="1"/>
    <col min="542" max="542" width="3.5" style="1155" customWidth="1"/>
    <col min="543" max="543" width="7.5" style="1155" customWidth="1"/>
    <col min="544" max="544" width="7.75" style="1155" customWidth="1"/>
    <col min="545" max="545" width="9" style="1155"/>
    <col min="546" max="546" width="3.375" style="1155" customWidth="1"/>
    <col min="547" max="547" width="9.5" style="1155" customWidth="1"/>
    <col min="548" max="761" width="9" style="1155"/>
    <col min="762" max="762" width="3.375" style="1155" customWidth="1"/>
    <col min="763" max="767" width="9.625" style="1155" customWidth="1"/>
    <col min="768" max="768" width="3.375" style="1155" customWidth="1"/>
    <col min="769" max="769" width="8.25" style="1155" customWidth="1"/>
    <col min="770" max="770" width="3.375" style="1155" customWidth="1"/>
    <col min="771" max="771" width="8.625" style="1155" customWidth="1"/>
    <col min="772" max="772" width="3.375" style="1155" customWidth="1"/>
    <col min="773" max="773" width="8.5" style="1155" customWidth="1"/>
    <col min="774" max="774" width="3.375" style="1155" customWidth="1"/>
    <col min="775" max="775" width="9.125" style="1155" customWidth="1"/>
    <col min="776" max="776" width="3.375" style="1155" customWidth="1"/>
    <col min="777" max="777" width="8.875" style="1155" customWidth="1"/>
    <col min="778" max="778" width="3.375" style="1155" customWidth="1"/>
    <col min="779" max="779" width="9" style="1155"/>
    <col min="780" max="780" width="3.375" style="1155" customWidth="1"/>
    <col min="781" max="781" width="9.875" style="1155" customWidth="1"/>
    <col min="782" max="782" width="3.375" style="1155" customWidth="1"/>
    <col min="783" max="783" width="8.75" style="1155" customWidth="1"/>
    <col min="784" max="789" width="9.625" style="1155" customWidth="1"/>
    <col min="790" max="795" width="9" style="1155"/>
    <col min="796" max="797" width="8.625" style="1155" customWidth="1"/>
    <col min="798" max="798" width="3.5" style="1155" customWidth="1"/>
    <col min="799" max="799" width="7.5" style="1155" customWidth="1"/>
    <col min="800" max="800" width="7.75" style="1155" customWidth="1"/>
    <col min="801" max="801" width="9" style="1155"/>
    <col min="802" max="802" width="3.375" style="1155" customWidth="1"/>
    <col min="803" max="803" width="9.5" style="1155" customWidth="1"/>
    <col min="804" max="1017" width="9" style="1155"/>
    <col min="1018" max="1018" width="3.375" style="1155" customWidth="1"/>
    <col min="1019" max="1023" width="9.625" style="1155" customWidth="1"/>
    <col min="1024" max="1024" width="3.375" style="1155" customWidth="1"/>
    <col min="1025" max="1025" width="8.25" style="1155" customWidth="1"/>
    <col min="1026" max="1026" width="3.375" style="1155" customWidth="1"/>
    <col min="1027" max="1027" width="8.625" style="1155" customWidth="1"/>
    <col min="1028" max="1028" width="3.375" style="1155" customWidth="1"/>
    <col min="1029" max="1029" width="8.5" style="1155" customWidth="1"/>
    <col min="1030" max="1030" width="3.375" style="1155" customWidth="1"/>
    <col min="1031" max="1031" width="9.125" style="1155" customWidth="1"/>
    <col min="1032" max="1032" width="3.375" style="1155" customWidth="1"/>
    <col min="1033" max="1033" width="8.875" style="1155" customWidth="1"/>
    <col min="1034" max="1034" width="3.375" style="1155" customWidth="1"/>
    <col min="1035" max="1035" width="9" style="1155"/>
    <col min="1036" max="1036" width="3.375" style="1155" customWidth="1"/>
    <col min="1037" max="1037" width="9.875" style="1155" customWidth="1"/>
    <col min="1038" max="1038" width="3.375" style="1155" customWidth="1"/>
    <col min="1039" max="1039" width="8.75" style="1155" customWidth="1"/>
    <col min="1040" max="1045" width="9.625" style="1155" customWidth="1"/>
    <col min="1046" max="1051" width="9" style="1155"/>
    <col min="1052" max="1053" width="8.625" style="1155" customWidth="1"/>
    <col min="1054" max="1054" width="3.5" style="1155" customWidth="1"/>
    <col min="1055" max="1055" width="7.5" style="1155" customWidth="1"/>
    <col min="1056" max="1056" width="7.75" style="1155" customWidth="1"/>
    <col min="1057" max="1057" width="9" style="1155"/>
    <col min="1058" max="1058" width="3.375" style="1155" customWidth="1"/>
    <col min="1059" max="1059" width="9.5" style="1155" customWidth="1"/>
    <col min="1060" max="1273" width="9" style="1155"/>
    <col min="1274" max="1274" width="3.375" style="1155" customWidth="1"/>
    <col min="1275" max="1279" width="9.625" style="1155" customWidth="1"/>
    <col min="1280" max="1280" width="3.375" style="1155" customWidth="1"/>
    <col min="1281" max="1281" width="8.25" style="1155" customWidth="1"/>
    <col min="1282" max="1282" width="3.375" style="1155" customWidth="1"/>
    <col min="1283" max="1283" width="8.625" style="1155" customWidth="1"/>
    <col min="1284" max="1284" width="3.375" style="1155" customWidth="1"/>
    <col min="1285" max="1285" width="8.5" style="1155" customWidth="1"/>
    <col min="1286" max="1286" width="3.375" style="1155" customWidth="1"/>
    <col min="1287" max="1287" width="9.125" style="1155" customWidth="1"/>
    <col min="1288" max="1288" width="3.375" style="1155" customWidth="1"/>
    <col min="1289" max="1289" width="8.875" style="1155" customWidth="1"/>
    <col min="1290" max="1290" width="3.375" style="1155" customWidth="1"/>
    <col min="1291" max="1291" width="9" style="1155"/>
    <col min="1292" max="1292" width="3.375" style="1155" customWidth="1"/>
    <col min="1293" max="1293" width="9.875" style="1155" customWidth="1"/>
    <col min="1294" max="1294" width="3.375" style="1155" customWidth="1"/>
    <col min="1295" max="1295" width="8.75" style="1155" customWidth="1"/>
    <col min="1296" max="1301" width="9.625" style="1155" customWidth="1"/>
    <col min="1302" max="1307" width="9" style="1155"/>
    <col min="1308" max="1309" width="8.625" style="1155" customWidth="1"/>
    <col min="1310" max="1310" width="3.5" style="1155" customWidth="1"/>
    <col min="1311" max="1311" width="7.5" style="1155" customWidth="1"/>
    <col min="1312" max="1312" width="7.75" style="1155" customWidth="1"/>
    <col min="1313" max="1313" width="9" style="1155"/>
    <col min="1314" max="1314" width="3.375" style="1155" customWidth="1"/>
    <col min="1315" max="1315" width="9.5" style="1155" customWidth="1"/>
    <col min="1316" max="1529" width="9" style="1155"/>
    <col min="1530" max="1530" width="3.375" style="1155" customWidth="1"/>
    <col min="1531" max="1535" width="9.625" style="1155" customWidth="1"/>
    <col min="1536" max="1536" width="3.375" style="1155" customWidth="1"/>
    <col min="1537" max="1537" width="8.25" style="1155" customWidth="1"/>
    <col min="1538" max="1538" width="3.375" style="1155" customWidth="1"/>
    <col min="1539" max="1539" width="8.625" style="1155" customWidth="1"/>
    <col min="1540" max="1540" width="3.375" style="1155" customWidth="1"/>
    <col min="1541" max="1541" width="8.5" style="1155" customWidth="1"/>
    <col min="1542" max="1542" width="3.375" style="1155" customWidth="1"/>
    <col min="1543" max="1543" width="9.125" style="1155" customWidth="1"/>
    <col min="1544" max="1544" width="3.375" style="1155" customWidth="1"/>
    <col min="1545" max="1545" width="8.875" style="1155" customWidth="1"/>
    <col min="1546" max="1546" width="3.375" style="1155" customWidth="1"/>
    <col min="1547" max="1547" width="9" style="1155"/>
    <col min="1548" max="1548" width="3.375" style="1155" customWidth="1"/>
    <col min="1549" max="1549" width="9.875" style="1155" customWidth="1"/>
    <col min="1550" max="1550" width="3.375" style="1155" customWidth="1"/>
    <col min="1551" max="1551" width="8.75" style="1155" customWidth="1"/>
    <col min="1552" max="1557" width="9.625" style="1155" customWidth="1"/>
    <col min="1558" max="1563" width="9" style="1155"/>
    <col min="1564" max="1565" width="8.625" style="1155" customWidth="1"/>
    <col min="1566" max="1566" width="3.5" style="1155" customWidth="1"/>
    <col min="1567" max="1567" width="7.5" style="1155" customWidth="1"/>
    <col min="1568" max="1568" width="7.75" style="1155" customWidth="1"/>
    <col min="1569" max="1569" width="9" style="1155"/>
    <col min="1570" max="1570" width="3.375" style="1155" customWidth="1"/>
    <col min="1571" max="1571" width="9.5" style="1155" customWidth="1"/>
    <col min="1572" max="1785" width="9" style="1155"/>
    <col min="1786" max="1786" width="3.375" style="1155" customWidth="1"/>
    <col min="1787" max="1791" width="9.625" style="1155" customWidth="1"/>
    <col min="1792" max="1792" width="3.375" style="1155" customWidth="1"/>
    <col min="1793" max="1793" width="8.25" style="1155" customWidth="1"/>
    <col min="1794" max="1794" width="3.375" style="1155" customWidth="1"/>
    <col min="1795" max="1795" width="8.625" style="1155" customWidth="1"/>
    <col min="1796" max="1796" width="3.375" style="1155" customWidth="1"/>
    <col min="1797" max="1797" width="8.5" style="1155" customWidth="1"/>
    <col min="1798" max="1798" width="3.375" style="1155" customWidth="1"/>
    <col min="1799" max="1799" width="9.125" style="1155" customWidth="1"/>
    <col min="1800" max="1800" width="3.375" style="1155" customWidth="1"/>
    <col min="1801" max="1801" width="8.875" style="1155" customWidth="1"/>
    <col min="1802" max="1802" width="3.375" style="1155" customWidth="1"/>
    <col min="1803" max="1803" width="9" style="1155"/>
    <col min="1804" max="1804" width="3.375" style="1155" customWidth="1"/>
    <col min="1805" max="1805" width="9.875" style="1155" customWidth="1"/>
    <col min="1806" max="1806" width="3.375" style="1155" customWidth="1"/>
    <col min="1807" max="1807" width="8.75" style="1155" customWidth="1"/>
    <col min="1808" max="1813" width="9.625" style="1155" customWidth="1"/>
    <col min="1814" max="1819" width="9" style="1155"/>
    <col min="1820" max="1821" width="8.625" style="1155" customWidth="1"/>
    <col min="1822" max="1822" width="3.5" style="1155" customWidth="1"/>
    <col min="1823" max="1823" width="7.5" style="1155" customWidth="1"/>
    <col min="1824" max="1824" width="7.75" style="1155" customWidth="1"/>
    <col min="1825" max="1825" width="9" style="1155"/>
    <col min="1826" max="1826" width="3.375" style="1155" customWidth="1"/>
    <col min="1827" max="1827" width="9.5" style="1155" customWidth="1"/>
    <col min="1828" max="2041" width="9" style="1155"/>
    <col min="2042" max="2042" width="3.375" style="1155" customWidth="1"/>
    <col min="2043" max="2047" width="9.625" style="1155" customWidth="1"/>
    <col min="2048" max="2048" width="3.375" style="1155" customWidth="1"/>
    <col min="2049" max="2049" width="8.25" style="1155" customWidth="1"/>
    <col min="2050" max="2050" width="3.375" style="1155" customWidth="1"/>
    <col min="2051" max="2051" width="8.625" style="1155" customWidth="1"/>
    <col min="2052" max="2052" width="3.375" style="1155" customWidth="1"/>
    <col min="2053" max="2053" width="8.5" style="1155" customWidth="1"/>
    <col min="2054" max="2054" width="3.375" style="1155" customWidth="1"/>
    <col min="2055" max="2055" width="9.125" style="1155" customWidth="1"/>
    <col min="2056" max="2056" width="3.375" style="1155" customWidth="1"/>
    <col min="2057" max="2057" width="8.875" style="1155" customWidth="1"/>
    <col min="2058" max="2058" width="3.375" style="1155" customWidth="1"/>
    <col min="2059" max="2059" width="9" style="1155"/>
    <col min="2060" max="2060" width="3.375" style="1155" customWidth="1"/>
    <col min="2061" max="2061" width="9.875" style="1155" customWidth="1"/>
    <col min="2062" max="2062" width="3.375" style="1155" customWidth="1"/>
    <col min="2063" max="2063" width="8.75" style="1155" customWidth="1"/>
    <col min="2064" max="2069" width="9.625" style="1155" customWidth="1"/>
    <col min="2070" max="2075" width="9" style="1155"/>
    <col min="2076" max="2077" width="8.625" style="1155" customWidth="1"/>
    <col min="2078" max="2078" width="3.5" style="1155" customWidth="1"/>
    <col min="2079" max="2079" width="7.5" style="1155" customWidth="1"/>
    <col min="2080" max="2080" width="7.75" style="1155" customWidth="1"/>
    <col min="2081" max="2081" width="9" style="1155"/>
    <col min="2082" max="2082" width="3.375" style="1155" customWidth="1"/>
    <col min="2083" max="2083" width="9.5" style="1155" customWidth="1"/>
    <col min="2084" max="2297" width="9" style="1155"/>
    <col min="2298" max="2298" width="3.375" style="1155" customWidth="1"/>
    <col min="2299" max="2303" width="9.625" style="1155" customWidth="1"/>
    <col min="2304" max="2304" width="3.375" style="1155" customWidth="1"/>
    <col min="2305" max="2305" width="8.25" style="1155" customWidth="1"/>
    <col min="2306" max="2306" width="3.375" style="1155" customWidth="1"/>
    <col min="2307" max="2307" width="8.625" style="1155" customWidth="1"/>
    <col min="2308" max="2308" width="3.375" style="1155" customWidth="1"/>
    <col min="2309" max="2309" width="8.5" style="1155" customWidth="1"/>
    <col min="2310" max="2310" width="3.375" style="1155" customWidth="1"/>
    <col min="2311" max="2311" width="9.125" style="1155" customWidth="1"/>
    <col min="2312" max="2312" width="3.375" style="1155" customWidth="1"/>
    <col min="2313" max="2313" width="8.875" style="1155" customWidth="1"/>
    <col min="2314" max="2314" width="3.375" style="1155" customWidth="1"/>
    <col min="2315" max="2315" width="9" style="1155"/>
    <col min="2316" max="2316" width="3.375" style="1155" customWidth="1"/>
    <col min="2317" max="2317" width="9.875" style="1155" customWidth="1"/>
    <col min="2318" max="2318" width="3.375" style="1155" customWidth="1"/>
    <col min="2319" max="2319" width="8.75" style="1155" customWidth="1"/>
    <col min="2320" max="2325" width="9.625" style="1155" customWidth="1"/>
    <col min="2326" max="2331" width="9" style="1155"/>
    <col min="2332" max="2333" width="8.625" style="1155" customWidth="1"/>
    <col min="2334" max="2334" width="3.5" style="1155" customWidth="1"/>
    <col min="2335" max="2335" width="7.5" style="1155" customWidth="1"/>
    <col min="2336" max="2336" width="7.75" style="1155" customWidth="1"/>
    <col min="2337" max="2337" width="9" style="1155"/>
    <col min="2338" max="2338" width="3.375" style="1155" customWidth="1"/>
    <col min="2339" max="2339" width="9.5" style="1155" customWidth="1"/>
    <col min="2340" max="2553" width="9" style="1155"/>
    <col min="2554" max="2554" width="3.375" style="1155" customWidth="1"/>
    <col min="2555" max="2559" width="9.625" style="1155" customWidth="1"/>
    <col min="2560" max="2560" width="3.375" style="1155" customWidth="1"/>
    <col min="2561" max="2561" width="8.25" style="1155" customWidth="1"/>
    <col min="2562" max="2562" width="3.375" style="1155" customWidth="1"/>
    <col min="2563" max="2563" width="8.625" style="1155" customWidth="1"/>
    <col min="2564" max="2564" width="3.375" style="1155" customWidth="1"/>
    <col min="2565" max="2565" width="8.5" style="1155" customWidth="1"/>
    <col min="2566" max="2566" width="3.375" style="1155" customWidth="1"/>
    <col min="2567" max="2567" width="9.125" style="1155" customWidth="1"/>
    <col min="2568" max="2568" width="3.375" style="1155" customWidth="1"/>
    <col min="2569" max="2569" width="8.875" style="1155" customWidth="1"/>
    <col min="2570" max="2570" width="3.375" style="1155" customWidth="1"/>
    <col min="2571" max="2571" width="9" style="1155"/>
    <col min="2572" max="2572" width="3.375" style="1155" customWidth="1"/>
    <col min="2573" max="2573" width="9.875" style="1155" customWidth="1"/>
    <col min="2574" max="2574" width="3.375" style="1155" customWidth="1"/>
    <col min="2575" max="2575" width="8.75" style="1155" customWidth="1"/>
    <col min="2576" max="2581" width="9.625" style="1155" customWidth="1"/>
    <col min="2582" max="2587" width="9" style="1155"/>
    <col min="2588" max="2589" width="8.625" style="1155" customWidth="1"/>
    <col min="2590" max="2590" width="3.5" style="1155" customWidth="1"/>
    <col min="2591" max="2591" width="7.5" style="1155" customWidth="1"/>
    <col min="2592" max="2592" width="7.75" style="1155" customWidth="1"/>
    <col min="2593" max="2593" width="9" style="1155"/>
    <col min="2594" max="2594" width="3.375" style="1155" customWidth="1"/>
    <col min="2595" max="2595" width="9.5" style="1155" customWidth="1"/>
    <col min="2596" max="2809" width="9" style="1155"/>
    <col min="2810" max="2810" width="3.375" style="1155" customWidth="1"/>
    <col min="2811" max="2815" width="9.625" style="1155" customWidth="1"/>
    <col min="2816" max="2816" width="3.375" style="1155" customWidth="1"/>
    <col min="2817" max="2817" width="8.25" style="1155" customWidth="1"/>
    <col min="2818" max="2818" width="3.375" style="1155" customWidth="1"/>
    <col min="2819" max="2819" width="8.625" style="1155" customWidth="1"/>
    <col min="2820" max="2820" width="3.375" style="1155" customWidth="1"/>
    <col min="2821" max="2821" width="8.5" style="1155" customWidth="1"/>
    <col min="2822" max="2822" width="3.375" style="1155" customWidth="1"/>
    <col min="2823" max="2823" width="9.125" style="1155" customWidth="1"/>
    <col min="2824" max="2824" width="3.375" style="1155" customWidth="1"/>
    <col min="2825" max="2825" width="8.875" style="1155" customWidth="1"/>
    <col min="2826" max="2826" width="3.375" style="1155" customWidth="1"/>
    <col min="2827" max="2827" width="9" style="1155"/>
    <col min="2828" max="2828" width="3.375" style="1155" customWidth="1"/>
    <col min="2829" max="2829" width="9.875" style="1155" customWidth="1"/>
    <col min="2830" max="2830" width="3.375" style="1155" customWidth="1"/>
    <col min="2831" max="2831" width="8.75" style="1155" customWidth="1"/>
    <col min="2832" max="2837" width="9.625" style="1155" customWidth="1"/>
    <col min="2838" max="2843" width="9" style="1155"/>
    <col min="2844" max="2845" width="8.625" style="1155" customWidth="1"/>
    <col min="2846" max="2846" width="3.5" style="1155" customWidth="1"/>
    <col min="2847" max="2847" width="7.5" style="1155" customWidth="1"/>
    <col min="2848" max="2848" width="7.75" style="1155" customWidth="1"/>
    <col min="2849" max="2849" width="9" style="1155"/>
    <col min="2850" max="2850" width="3.375" style="1155" customWidth="1"/>
    <col min="2851" max="2851" width="9.5" style="1155" customWidth="1"/>
    <col min="2852" max="3065" width="9" style="1155"/>
    <col min="3066" max="3066" width="3.375" style="1155" customWidth="1"/>
    <col min="3067" max="3071" width="9.625" style="1155" customWidth="1"/>
    <col min="3072" max="3072" width="3.375" style="1155" customWidth="1"/>
    <col min="3073" max="3073" width="8.25" style="1155" customWidth="1"/>
    <col min="3074" max="3074" width="3.375" style="1155" customWidth="1"/>
    <col min="3075" max="3075" width="8.625" style="1155" customWidth="1"/>
    <col min="3076" max="3076" width="3.375" style="1155" customWidth="1"/>
    <col min="3077" max="3077" width="8.5" style="1155" customWidth="1"/>
    <col min="3078" max="3078" width="3.375" style="1155" customWidth="1"/>
    <col min="3079" max="3079" width="9.125" style="1155" customWidth="1"/>
    <col min="3080" max="3080" width="3.375" style="1155" customWidth="1"/>
    <col min="3081" max="3081" width="8.875" style="1155" customWidth="1"/>
    <col min="3082" max="3082" width="3.375" style="1155" customWidth="1"/>
    <col min="3083" max="3083" width="9" style="1155"/>
    <col min="3084" max="3084" width="3.375" style="1155" customWidth="1"/>
    <col min="3085" max="3085" width="9.875" style="1155" customWidth="1"/>
    <col min="3086" max="3086" width="3.375" style="1155" customWidth="1"/>
    <col min="3087" max="3087" width="8.75" style="1155" customWidth="1"/>
    <col min="3088" max="3093" width="9.625" style="1155" customWidth="1"/>
    <col min="3094" max="3099" width="9" style="1155"/>
    <col min="3100" max="3101" width="8.625" style="1155" customWidth="1"/>
    <col min="3102" max="3102" width="3.5" style="1155" customWidth="1"/>
    <col min="3103" max="3103" width="7.5" style="1155" customWidth="1"/>
    <col min="3104" max="3104" width="7.75" style="1155" customWidth="1"/>
    <col min="3105" max="3105" width="9" style="1155"/>
    <col min="3106" max="3106" width="3.375" style="1155" customWidth="1"/>
    <col min="3107" max="3107" width="9.5" style="1155" customWidth="1"/>
    <col min="3108" max="3321" width="9" style="1155"/>
    <col min="3322" max="3322" width="3.375" style="1155" customWidth="1"/>
    <col min="3323" max="3327" width="9.625" style="1155" customWidth="1"/>
    <col min="3328" max="3328" width="3.375" style="1155" customWidth="1"/>
    <col min="3329" max="3329" width="8.25" style="1155" customWidth="1"/>
    <col min="3330" max="3330" width="3.375" style="1155" customWidth="1"/>
    <col min="3331" max="3331" width="8.625" style="1155" customWidth="1"/>
    <col min="3332" max="3332" width="3.375" style="1155" customWidth="1"/>
    <col min="3333" max="3333" width="8.5" style="1155" customWidth="1"/>
    <col min="3334" max="3334" width="3.375" style="1155" customWidth="1"/>
    <col min="3335" max="3335" width="9.125" style="1155" customWidth="1"/>
    <col min="3336" max="3336" width="3.375" style="1155" customWidth="1"/>
    <col min="3337" max="3337" width="8.875" style="1155" customWidth="1"/>
    <col min="3338" max="3338" width="3.375" style="1155" customWidth="1"/>
    <col min="3339" max="3339" width="9" style="1155"/>
    <col min="3340" max="3340" width="3.375" style="1155" customWidth="1"/>
    <col min="3341" max="3341" width="9.875" style="1155" customWidth="1"/>
    <col min="3342" max="3342" width="3.375" style="1155" customWidth="1"/>
    <col min="3343" max="3343" width="8.75" style="1155" customWidth="1"/>
    <col min="3344" max="3349" width="9.625" style="1155" customWidth="1"/>
    <col min="3350" max="3355" width="9" style="1155"/>
    <col min="3356" max="3357" width="8.625" style="1155" customWidth="1"/>
    <col min="3358" max="3358" width="3.5" style="1155" customWidth="1"/>
    <col min="3359" max="3359" width="7.5" style="1155" customWidth="1"/>
    <col min="3360" max="3360" width="7.75" style="1155" customWidth="1"/>
    <col min="3361" max="3361" width="9" style="1155"/>
    <col min="3362" max="3362" width="3.375" style="1155" customWidth="1"/>
    <col min="3363" max="3363" width="9.5" style="1155" customWidth="1"/>
    <col min="3364" max="3577" width="9" style="1155"/>
    <col min="3578" max="3578" width="3.375" style="1155" customWidth="1"/>
    <col min="3579" max="3583" width="9.625" style="1155" customWidth="1"/>
    <col min="3584" max="3584" width="3.375" style="1155" customWidth="1"/>
    <col min="3585" max="3585" width="8.25" style="1155" customWidth="1"/>
    <col min="3586" max="3586" width="3.375" style="1155" customWidth="1"/>
    <col min="3587" max="3587" width="8.625" style="1155" customWidth="1"/>
    <col min="3588" max="3588" width="3.375" style="1155" customWidth="1"/>
    <col min="3589" max="3589" width="8.5" style="1155" customWidth="1"/>
    <col min="3590" max="3590" width="3.375" style="1155" customWidth="1"/>
    <col min="3591" max="3591" width="9.125" style="1155" customWidth="1"/>
    <col min="3592" max="3592" width="3.375" style="1155" customWidth="1"/>
    <col min="3593" max="3593" width="8.875" style="1155" customWidth="1"/>
    <col min="3594" max="3594" width="3.375" style="1155" customWidth="1"/>
    <col min="3595" max="3595" width="9" style="1155"/>
    <col min="3596" max="3596" width="3.375" style="1155" customWidth="1"/>
    <col min="3597" max="3597" width="9.875" style="1155" customWidth="1"/>
    <col min="3598" max="3598" width="3.375" style="1155" customWidth="1"/>
    <col min="3599" max="3599" width="8.75" style="1155" customWidth="1"/>
    <col min="3600" max="3605" width="9.625" style="1155" customWidth="1"/>
    <col min="3606" max="3611" width="9" style="1155"/>
    <col min="3612" max="3613" width="8.625" style="1155" customWidth="1"/>
    <col min="3614" max="3614" width="3.5" style="1155" customWidth="1"/>
    <col min="3615" max="3615" width="7.5" style="1155" customWidth="1"/>
    <col min="3616" max="3616" width="7.75" style="1155" customWidth="1"/>
    <col min="3617" max="3617" width="9" style="1155"/>
    <col min="3618" max="3618" width="3.375" style="1155" customWidth="1"/>
    <col min="3619" max="3619" width="9.5" style="1155" customWidth="1"/>
    <col min="3620" max="3833" width="9" style="1155"/>
    <col min="3834" max="3834" width="3.375" style="1155" customWidth="1"/>
    <col min="3835" max="3839" width="9.625" style="1155" customWidth="1"/>
    <col min="3840" max="3840" width="3.375" style="1155" customWidth="1"/>
    <col min="3841" max="3841" width="8.25" style="1155" customWidth="1"/>
    <col min="3842" max="3842" width="3.375" style="1155" customWidth="1"/>
    <col min="3843" max="3843" width="8.625" style="1155" customWidth="1"/>
    <col min="3844" max="3844" width="3.375" style="1155" customWidth="1"/>
    <col min="3845" max="3845" width="8.5" style="1155" customWidth="1"/>
    <col min="3846" max="3846" width="3.375" style="1155" customWidth="1"/>
    <col min="3847" max="3847" width="9.125" style="1155" customWidth="1"/>
    <col min="3848" max="3848" width="3.375" style="1155" customWidth="1"/>
    <col min="3849" max="3849" width="8.875" style="1155" customWidth="1"/>
    <col min="3850" max="3850" width="3.375" style="1155" customWidth="1"/>
    <col min="3851" max="3851" width="9" style="1155"/>
    <col min="3852" max="3852" width="3.375" style="1155" customWidth="1"/>
    <col min="3853" max="3853" width="9.875" style="1155" customWidth="1"/>
    <col min="3854" max="3854" width="3.375" style="1155" customWidth="1"/>
    <col min="3855" max="3855" width="8.75" style="1155" customWidth="1"/>
    <col min="3856" max="3861" width="9.625" style="1155" customWidth="1"/>
    <col min="3862" max="3867" width="9" style="1155"/>
    <col min="3868" max="3869" width="8.625" style="1155" customWidth="1"/>
    <col min="3870" max="3870" width="3.5" style="1155" customWidth="1"/>
    <col min="3871" max="3871" width="7.5" style="1155" customWidth="1"/>
    <col min="3872" max="3872" width="7.75" style="1155" customWidth="1"/>
    <col min="3873" max="3873" width="9" style="1155"/>
    <col min="3874" max="3874" width="3.375" style="1155" customWidth="1"/>
    <col min="3875" max="3875" width="9.5" style="1155" customWidth="1"/>
    <col min="3876" max="4089" width="9" style="1155"/>
    <col min="4090" max="4090" width="3.375" style="1155" customWidth="1"/>
    <col min="4091" max="4095" width="9.625" style="1155" customWidth="1"/>
    <col min="4096" max="4096" width="3.375" style="1155" customWidth="1"/>
    <col min="4097" max="4097" width="8.25" style="1155" customWidth="1"/>
    <col min="4098" max="4098" width="3.375" style="1155" customWidth="1"/>
    <col min="4099" max="4099" width="8.625" style="1155" customWidth="1"/>
    <col min="4100" max="4100" width="3.375" style="1155" customWidth="1"/>
    <col min="4101" max="4101" width="8.5" style="1155" customWidth="1"/>
    <col min="4102" max="4102" width="3.375" style="1155" customWidth="1"/>
    <col min="4103" max="4103" width="9.125" style="1155" customWidth="1"/>
    <col min="4104" max="4104" width="3.375" style="1155" customWidth="1"/>
    <col min="4105" max="4105" width="8.875" style="1155" customWidth="1"/>
    <col min="4106" max="4106" width="3.375" style="1155" customWidth="1"/>
    <col min="4107" max="4107" width="9" style="1155"/>
    <col min="4108" max="4108" width="3.375" style="1155" customWidth="1"/>
    <col min="4109" max="4109" width="9.875" style="1155" customWidth="1"/>
    <col min="4110" max="4110" width="3.375" style="1155" customWidth="1"/>
    <col min="4111" max="4111" width="8.75" style="1155" customWidth="1"/>
    <col min="4112" max="4117" width="9.625" style="1155" customWidth="1"/>
    <col min="4118" max="4123" width="9" style="1155"/>
    <col min="4124" max="4125" width="8.625" style="1155" customWidth="1"/>
    <col min="4126" max="4126" width="3.5" style="1155" customWidth="1"/>
    <col min="4127" max="4127" width="7.5" style="1155" customWidth="1"/>
    <col min="4128" max="4128" width="7.75" style="1155" customWidth="1"/>
    <col min="4129" max="4129" width="9" style="1155"/>
    <col min="4130" max="4130" width="3.375" style="1155" customWidth="1"/>
    <col min="4131" max="4131" width="9.5" style="1155" customWidth="1"/>
    <col min="4132" max="4345" width="9" style="1155"/>
    <col min="4346" max="4346" width="3.375" style="1155" customWidth="1"/>
    <col min="4347" max="4351" width="9.625" style="1155" customWidth="1"/>
    <col min="4352" max="4352" width="3.375" style="1155" customWidth="1"/>
    <col min="4353" max="4353" width="8.25" style="1155" customWidth="1"/>
    <col min="4354" max="4354" width="3.375" style="1155" customWidth="1"/>
    <col min="4355" max="4355" width="8.625" style="1155" customWidth="1"/>
    <col min="4356" max="4356" width="3.375" style="1155" customWidth="1"/>
    <col min="4357" max="4357" width="8.5" style="1155" customWidth="1"/>
    <col min="4358" max="4358" width="3.375" style="1155" customWidth="1"/>
    <col min="4359" max="4359" width="9.125" style="1155" customWidth="1"/>
    <col min="4360" max="4360" width="3.375" style="1155" customWidth="1"/>
    <col min="4361" max="4361" width="8.875" style="1155" customWidth="1"/>
    <col min="4362" max="4362" width="3.375" style="1155" customWidth="1"/>
    <col min="4363" max="4363" width="9" style="1155"/>
    <col min="4364" max="4364" width="3.375" style="1155" customWidth="1"/>
    <col min="4365" max="4365" width="9.875" style="1155" customWidth="1"/>
    <col min="4366" max="4366" width="3.375" style="1155" customWidth="1"/>
    <col min="4367" max="4367" width="8.75" style="1155" customWidth="1"/>
    <col min="4368" max="4373" width="9.625" style="1155" customWidth="1"/>
    <col min="4374" max="4379" width="9" style="1155"/>
    <col min="4380" max="4381" width="8.625" style="1155" customWidth="1"/>
    <col min="4382" max="4382" width="3.5" style="1155" customWidth="1"/>
    <col min="4383" max="4383" width="7.5" style="1155" customWidth="1"/>
    <col min="4384" max="4384" width="7.75" style="1155" customWidth="1"/>
    <col min="4385" max="4385" width="9" style="1155"/>
    <col min="4386" max="4386" width="3.375" style="1155" customWidth="1"/>
    <col min="4387" max="4387" width="9.5" style="1155" customWidth="1"/>
    <col min="4388" max="4601" width="9" style="1155"/>
    <col min="4602" max="4602" width="3.375" style="1155" customWidth="1"/>
    <col min="4603" max="4607" width="9.625" style="1155" customWidth="1"/>
    <col min="4608" max="4608" width="3.375" style="1155" customWidth="1"/>
    <col min="4609" max="4609" width="8.25" style="1155" customWidth="1"/>
    <col min="4610" max="4610" width="3.375" style="1155" customWidth="1"/>
    <col min="4611" max="4611" width="8.625" style="1155" customWidth="1"/>
    <col min="4612" max="4612" width="3.375" style="1155" customWidth="1"/>
    <col min="4613" max="4613" width="8.5" style="1155" customWidth="1"/>
    <col min="4614" max="4614" width="3.375" style="1155" customWidth="1"/>
    <col min="4615" max="4615" width="9.125" style="1155" customWidth="1"/>
    <col min="4616" max="4616" width="3.375" style="1155" customWidth="1"/>
    <col min="4617" max="4617" width="8.875" style="1155" customWidth="1"/>
    <col min="4618" max="4618" width="3.375" style="1155" customWidth="1"/>
    <col min="4619" max="4619" width="9" style="1155"/>
    <col min="4620" max="4620" width="3.375" style="1155" customWidth="1"/>
    <col min="4621" max="4621" width="9.875" style="1155" customWidth="1"/>
    <col min="4622" max="4622" width="3.375" style="1155" customWidth="1"/>
    <col min="4623" max="4623" width="8.75" style="1155" customWidth="1"/>
    <col min="4624" max="4629" width="9.625" style="1155" customWidth="1"/>
    <col min="4630" max="4635" width="9" style="1155"/>
    <col min="4636" max="4637" width="8.625" style="1155" customWidth="1"/>
    <col min="4638" max="4638" width="3.5" style="1155" customWidth="1"/>
    <col min="4639" max="4639" width="7.5" style="1155" customWidth="1"/>
    <col min="4640" max="4640" width="7.75" style="1155" customWidth="1"/>
    <col min="4641" max="4641" width="9" style="1155"/>
    <col min="4642" max="4642" width="3.375" style="1155" customWidth="1"/>
    <col min="4643" max="4643" width="9.5" style="1155" customWidth="1"/>
    <col min="4644" max="4857" width="9" style="1155"/>
    <col min="4858" max="4858" width="3.375" style="1155" customWidth="1"/>
    <col min="4859" max="4863" width="9.625" style="1155" customWidth="1"/>
    <col min="4864" max="4864" width="3.375" style="1155" customWidth="1"/>
    <col min="4865" max="4865" width="8.25" style="1155" customWidth="1"/>
    <col min="4866" max="4866" width="3.375" style="1155" customWidth="1"/>
    <col min="4867" max="4867" width="8.625" style="1155" customWidth="1"/>
    <col min="4868" max="4868" width="3.375" style="1155" customWidth="1"/>
    <col min="4869" max="4869" width="8.5" style="1155" customWidth="1"/>
    <col min="4870" max="4870" width="3.375" style="1155" customWidth="1"/>
    <col min="4871" max="4871" width="9.125" style="1155" customWidth="1"/>
    <col min="4872" max="4872" width="3.375" style="1155" customWidth="1"/>
    <col min="4873" max="4873" width="8.875" style="1155" customWidth="1"/>
    <col min="4874" max="4874" width="3.375" style="1155" customWidth="1"/>
    <col min="4875" max="4875" width="9" style="1155"/>
    <col min="4876" max="4876" width="3.375" style="1155" customWidth="1"/>
    <col min="4877" max="4877" width="9.875" style="1155" customWidth="1"/>
    <col min="4878" max="4878" width="3.375" style="1155" customWidth="1"/>
    <col min="4879" max="4879" width="8.75" style="1155" customWidth="1"/>
    <col min="4880" max="4885" width="9.625" style="1155" customWidth="1"/>
    <col min="4886" max="4891" width="9" style="1155"/>
    <col min="4892" max="4893" width="8.625" style="1155" customWidth="1"/>
    <col min="4894" max="4894" width="3.5" style="1155" customWidth="1"/>
    <col min="4895" max="4895" width="7.5" style="1155" customWidth="1"/>
    <col min="4896" max="4896" width="7.75" style="1155" customWidth="1"/>
    <col min="4897" max="4897" width="9" style="1155"/>
    <col min="4898" max="4898" width="3.375" style="1155" customWidth="1"/>
    <col min="4899" max="4899" width="9.5" style="1155" customWidth="1"/>
    <col min="4900" max="5113" width="9" style="1155"/>
    <col min="5114" max="5114" width="3.375" style="1155" customWidth="1"/>
    <col min="5115" max="5119" width="9.625" style="1155" customWidth="1"/>
    <col min="5120" max="5120" width="3.375" style="1155" customWidth="1"/>
    <col min="5121" max="5121" width="8.25" style="1155" customWidth="1"/>
    <col min="5122" max="5122" width="3.375" style="1155" customWidth="1"/>
    <col min="5123" max="5123" width="8.625" style="1155" customWidth="1"/>
    <col min="5124" max="5124" width="3.375" style="1155" customWidth="1"/>
    <col min="5125" max="5125" width="8.5" style="1155" customWidth="1"/>
    <col min="5126" max="5126" width="3.375" style="1155" customWidth="1"/>
    <col min="5127" max="5127" width="9.125" style="1155" customWidth="1"/>
    <col min="5128" max="5128" width="3.375" style="1155" customWidth="1"/>
    <col min="5129" max="5129" width="8.875" style="1155" customWidth="1"/>
    <col min="5130" max="5130" width="3.375" style="1155" customWidth="1"/>
    <col min="5131" max="5131" width="9" style="1155"/>
    <col min="5132" max="5132" width="3.375" style="1155" customWidth="1"/>
    <col min="5133" max="5133" width="9.875" style="1155" customWidth="1"/>
    <col min="5134" max="5134" width="3.375" style="1155" customWidth="1"/>
    <col min="5135" max="5135" width="8.75" style="1155" customWidth="1"/>
    <col min="5136" max="5141" width="9.625" style="1155" customWidth="1"/>
    <col min="5142" max="5147" width="9" style="1155"/>
    <col min="5148" max="5149" width="8.625" style="1155" customWidth="1"/>
    <col min="5150" max="5150" width="3.5" style="1155" customWidth="1"/>
    <col min="5151" max="5151" width="7.5" style="1155" customWidth="1"/>
    <col min="5152" max="5152" width="7.75" style="1155" customWidth="1"/>
    <col min="5153" max="5153" width="9" style="1155"/>
    <col min="5154" max="5154" width="3.375" style="1155" customWidth="1"/>
    <col min="5155" max="5155" width="9.5" style="1155" customWidth="1"/>
    <col min="5156" max="5369" width="9" style="1155"/>
    <col min="5370" max="5370" width="3.375" style="1155" customWidth="1"/>
    <col min="5371" max="5375" width="9.625" style="1155" customWidth="1"/>
    <col min="5376" max="5376" width="3.375" style="1155" customWidth="1"/>
    <col min="5377" max="5377" width="8.25" style="1155" customWidth="1"/>
    <col min="5378" max="5378" width="3.375" style="1155" customWidth="1"/>
    <col min="5379" max="5379" width="8.625" style="1155" customWidth="1"/>
    <col min="5380" max="5380" width="3.375" style="1155" customWidth="1"/>
    <col min="5381" max="5381" width="8.5" style="1155" customWidth="1"/>
    <col min="5382" max="5382" width="3.375" style="1155" customWidth="1"/>
    <col min="5383" max="5383" width="9.125" style="1155" customWidth="1"/>
    <col min="5384" max="5384" width="3.375" style="1155" customWidth="1"/>
    <col min="5385" max="5385" width="8.875" style="1155" customWidth="1"/>
    <col min="5386" max="5386" width="3.375" style="1155" customWidth="1"/>
    <col min="5387" max="5387" width="9" style="1155"/>
    <col min="5388" max="5388" width="3.375" style="1155" customWidth="1"/>
    <col min="5389" max="5389" width="9.875" style="1155" customWidth="1"/>
    <col min="5390" max="5390" width="3.375" style="1155" customWidth="1"/>
    <col min="5391" max="5391" width="8.75" style="1155" customWidth="1"/>
    <col min="5392" max="5397" width="9.625" style="1155" customWidth="1"/>
    <col min="5398" max="5403" width="9" style="1155"/>
    <col min="5404" max="5405" width="8.625" style="1155" customWidth="1"/>
    <col min="5406" max="5406" width="3.5" style="1155" customWidth="1"/>
    <col min="5407" max="5407" width="7.5" style="1155" customWidth="1"/>
    <col min="5408" max="5408" width="7.75" style="1155" customWidth="1"/>
    <col min="5409" max="5409" width="9" style="1155"/>
    <col min="5410" max="5410" width="3.375" style="1155" customWidth="1"/>
    <col min="5411" max="5411" width="9.5" style="1155" customWidth="1"/>
    <col min="5412" max="5625" width="9" style="1155"/>
    <col min="5626" max="5626" width="3.375" style="1155" customWidth="1"/>
    <col min="5627" max="5631" width="9.625" style="1155" customWidth="1"/>
    <col min="5632" max="5632" width="3.375" style="1155" customWidth="1"/>
    <col min="5633" max="5633" width="8.25" style="1155" customWidth="1"/>
    <col min="5634" max="5634" width="3.375" style="1155" customWidth="1"/>
    <col min="5635" max="5635" width="8.625" style="1155" customWidth="1"/>
    <col min="5636" max="5636" width="3.375" style="1155" customWidth="1"/>
    <col min="5637" max="5637" width="8.5" style="1155" customWidth="1"/>
    <col min="5638" max="5638" width="3.375" style="1155" customWidth="1"/>
    <col min="5639" max="5639" width="9.125" style="1155" customWidth="1"/>
    <col min="5640" max="5640" width="3.375" style="1155" customWidth="1"/>
    <col min="5641" max="5641" width="8.875" style="1155" customWidth="1"/>
    <col min="5642" max="5642" width="3.375" style="1155" customWidth="1"/>
    <col min="5643" max="5643" width="9" style="1155"/>
    <col min="5644" max="5644" width="3.375" style="1155" customWidth="1"/>
    <col min="5645" max="5645" width="9.875" style="1155" customWidth="1"/>
    <col min="5646" max="5646" width="3.375" style="1155" customWidth="1"/>
    <col min="5647" max="5647" width="8.75" style="1155" customWidth="1"/>
    <col min="5648" max="5653" width="9.625" style="1155" customWidth="1"/>
    <col min="5654" max="5659" width="9" style="1155"/>
    <col min="5660" max="5661" width="8.625" style="1155" customWidth="1"/>
    <col min="5662" max="5662" width="3.5" style="1155" customWidth="1"/>
    <col min="5663" max="5663" width="7.5" style="1155" customWidth="1"/>
    <col min="5664" max="5664" width="7.75" style="1155" customWidth="1"/>
    <col min="5665" max="5665" width="9" style="1155"/>
    <col min="5666" max="5666" width="3.375" style="1155" customWidth="1"/>
    <col min="5667" max="5667" width="9.5" style="1155" customWidth="1"/>
    <col min="5668" max="5881" width="9" style="1155"/>
    <col min="5882" max="5882" width="3.375" style="1155" customWidth="1"/>
    <col min="5883" max="5887" width="9.625" style="1155" customWidth="1"/>
    <col min="5888" max="5888" width="3.375" style="1155" customWidth="1"/>
    <col min="5889" max="5889" width="8.25" style="1155" customWidth="1"/>
    <col min="5890" max="5890" width="3.375" style="1155" customWidth="1"/>
    <col min="5891" max="5891" width="8.625" style="1155" customWidth="1"/>
    <col min="5892" max="5892" width="3.375" style="1155" customWidth="1"/>
    <col min="5893" max="5893" width="8.5" style="1155" customWidth="1"/>
    <col min="5894" max="5894" width="3.375" style="1155" customWidth="1"/>
    <col min="5895" max="5895" width="9.125" style="1155" customWidth="1"/>
    <col min="5896" max="5896" width="3.375" style="1155" customWidth="1"/>
    <col min="5897" max="5897" width="8.875" style="1155" customWidth="1"/>
    <col min="5898" max="5898" width="3.375" style="1155" customWidth="1"/>
    <col min="5899" max="5899" width="9" style="1155"/>
    <col min="5900" max="5900" width="3.375" style="1155" customWidth="1"/>
    <col min="5901" max="5901" width="9.875" style="1155" customWidth="1"/>
    <col min="5902" max="5902" width="3.375" style="1155" customWidth="1"/>
    <col min="5903" max="5903" width="8.75" style="1155" customWidth="1"/>
    <col min="5904" max="5909" width="9.625" style="1155" customWidth="1"/>
    <col min="5910" max="5915" width="9" style="1155"/>
    <col min="5916" max="5917" width="8.625" style="1155" customWidth="1"/>
    <col min="5918" max="5918" width="3.5" style="1155" customWidth="1"/>
    <col min="5919" max="5919" width="7.5" style="1155" customWidth="1"/>
    <col min="5920" max="5920" width="7.75" style="1155" customWidth="1"/>
    <col min="5921" max="5921" width="9" style="1155"/>
    <col min="5922" max="5922" width="3.375" style="1155" customWidth="1"/>
    <col min="5923" max="5923" width="9.5" style="1155" customWidth="1"/>
    <col min="5924" max="6137" width="9" style="1155"/>
    <col min="6138" max="6138" width="3.375" style="1155" customWidth="1"/>
    <col min="6139" max="6143" width="9.625" style="1155" customWidth="1"/>
    <col min="6144" max="6144" width="3.375" style="1155" customWidth="1"/>
    <col min="6145" max="6145" width="8.25" style="1155" customWidth="1"/>
    <col min="6146" max="6146" width="3.375" style="1155" customWidth="1"/>
    <col min="6147" max="6147" width="8.625" style="1155" customWidth="1"/>
    <col min="6148" max="6148" width="3.375" style="1155" customWidth="1"/>
    <col min="6149" max="6149" width="8.5" style="1155" customWidth="1"/>
    <col min="6150" max="6150" width="3.375" style="1155" customWidth="1"/>
    <col min="6151" max="6151" width="9.125" style="1155" customWidth="1"/>
    <col min="6152" max="6152" width="3.375" style="1155" customWidth="1"/>
    <col min="6153" max="6153" width="8.875" style="1155" customWidth="1"/>
    <col min="6154" max="6154" width="3.375" style="1155" customWidth="1"/>
    <col min="6155" max="6155" width="9" style="1155"/>
    <col min="6156" max="6156" width="3.375" style="1155" customWidth="1"/>
    <col min="6157" max="6157" width="9.875" style="1155" customWidth="1"/>
    <col min="6158" max="6158" width="3.375" style="1155" customWidth="1"/>
    <col min="6159" max="6159" width="8.75" style="1155" customWidth="1"/>
    <col min="6160" max="6165" width="9.625" style="1155" customWidth="1"/>
    <col min="6166" max="6171" width="9" style="1155"/>
    <col min="6172" max="6173" width="8.625" style="1155" customWidth="1"/>
    <col min="6174" max="6174" width="3.5" style="1155" customWidth="1"/>
    <col min="6175" max="6175" width="7.5" style="1155" customWidth="1"/>
    <col min="6176" max="6176" width="7.75" style="1155" customWidth="1"/>
    <col min="6177" max="6177" width="9" style="1155"/>
    <col min="6178" max="6178" width="3.375" style="1155" customWidth="1"/>
    <col min="6179" max="6179" width="9.5" style="1155" customWidth="1"/>
    <col min="6180" max="6393" width="9" style="1155"/>
    <col min="6394" max="6394" width="3.375" style="1155" customWidth="1"/>
    <col min="6395" max="6399" width="9.625" style="1155" customWidth="1"/>
    <col min="6400" max="6400" width="3.375" style="1155" customWidth="1"/>
    <col min="6401" max="6401" width="8.25" style="1155" customWidth="1"/>
    <col min="6402" max="6402" width="3.375" style="1155" customWidth="1"/>
    <col min="6403" max="6403" width="8.625" style="1155" customWidth="1"/>
    <col min="6404" max="6404" width="3.375" style="1155" customWidth="1"/>
    <col min="6405" max="6405" width="8.5" style="1155" customWidth="1"/>
    <col min="6406" max="6406" width="3.375" style="1155" customWidth="1"/>
    <col min="6407" max="6407" width="9.125" style="1155" customWidth="1"/>
    <col min="6408" max="6408" width="3.375" style="1155" customWidth="1"/>
    <col min="6409" max="6409" width="8.875" style="1155" customWidth="1"/>
    <col min="6410" max="6410" width="3.375" style="1155" customWidth="1"/>
    <col min="6411" max="6411" width="9" style="1155"/>
    <col min="6412" max="6412" width="3.375" style="1155" customWidth="1"/>
    <col min="6413" max="6413" width="9.875" style="1155" customWidth="1"/>
    <col min="6414" max="6414" width="3.375" style="1155" customWidth="1"/>
    <col min="6415" max="6415" width="8.75" style="1155" customWidth="1"/>
    <col min="6416" max="6421" width="9.625" style="1155" customWidth="1"/>
    <col min="6422" max="6427" width="9" style="1155"/>
    <col min="6428" max="6429" width="8.625" style="1155" customWidth="1"/>
    <col min="6430" max="6430" width="3.5" style="1155" customWidth="1"/>
    <col min="6431" max="6431" width="7.5" style="1155" customWidth="1"/>
    <col min="6432" max="6432" width="7.75" style="1155" customWidth="1"/>
    <col min="6433" max="6433" width="9" style="1155"/>
    <col min="6434" max="6434" width="3.375" style="1155" customWidth="1"/>
    <col min="6435" max="6435" width="9.5" style="1155" customWidth="1"/>
    <col min="6436" max="6649" width="9" style="1155"/>
    <col min="6650" max="6650" width="3.375" style="1155" customWidth="1"/>
    <col min="6651" max="6655" width="9.625" style="1155" customWidth="1"/>
    <col min="6656" max="6656" width="3.375" style="1155" customWidth="1"/>
    <col min="6657" max="6657" width="8.25" style="1155" customWidth="1"/>
    <col min="6658" max="6658" width="3.375" style="1155" customWidth="1"/>
    <col min="6659" max="6659" width="8.625" style="1155" customWidth="1"/>
    <col min="6660" max="6660" width="3.375" style="1155" customWidth="1"/>
    <col min="6661" max="6661" width="8.5" style="1155" customWidth="1"/>
    <col min="6662" max="6662" width="3.375" style="1155" customWidth="1"/>
    <col min="6663" max="6663" width="9.125" style="1155" customWidth="1"/>
    <col min="6664" max="6664" width="3.375" style="1155" customWidth="1"/>
    <col min="6665" max="6665" width="8.875" style="1155" customWidth="1"/>
    <col min="6666" max="6666" width="3.375" style="1155" customWidth="1"/>
    <col min="6667" max="6667" width="9" style="1155"/>
    <col min="6668" max="6668" width="3.375" style="1155" customWidth="1"/>
    <col min="6669" max="6669" width="9.875" style="1155" customWidth="1"/>
    <col min="6670" max="6670" width="3.375" style="1155" customWidth="1"/>
    <col min="6671" max="6671" width="8.75" style="1155" customWidth="1"/>
    <col min="6672" max="6677" width="9.625" style="1155" customWidth="1"/>
    <col min="6678" max="6683" width="9" style="1155"/>
    <col min="6684" max="6685" width="8.625" style="1155" customWidth="1"/>
    <col min="6686" max="6686" width="3.5" style="1155" customWidth="1"/>
    <col min="6687" max="6687" width="7.5" style="1155" customWidth="1"/>
    <col min="6688" max="6688" width="7.75" style="1155" customWidth="1"/>
    <col min="6689" max="6689" width="9" style="1155"/>
    <col min="6690" max="6690" width="3.375" style="1155" customWidth="1"/>
    <col min="6691" max="6691" width="9.5" style="1155" customWidth="1"/>
    <col min="6692" max="6905" width="9" style="1155"/>
    <col min="6906" max="6906" width="3.375" style="1155" customWidth="1"/>
    <col min="6907" max="6911" width="9.625" style="1155" customWidth="1"/>
    <col min="6912" max="6912" width="3.375" style="1155" customWidth="1"/>
    <col min="6913" max="6913" width="8.25" style="1155" customWidth="1"/>
    <col min="6914" max="6914" width="3.375" style="1155" customWidth="1"/>
    <col min="6915" max="6915" width="8.625" style="1155" customWidth="1"/>
    <col min="6916" max="6916" width="3.375" style="1155" customWidth="1"/>
    <col min="6917" max="6917" width="8.5" style="1155" customWidth="1"/>
    <col min="6918" max="6918" width="3.375" style="1155" customWidth="1"/>
    <col min="6919" max="6919" width="9.125" style="1155" customWidth="1"/>
    <col min="6920" max="6920" width="3.375" style="1155" customWidth="1"/>
    <col min="6921" max="6921" width="8.875" style="1155" customWidth="1"/>
    <col min="6922" max="6922" width="3.375" style="1155" customWidth="1"/>
    <col min="6923" max="6923" width="9" style="1155"/>
    <col min="6924" max="6924" width="3.375" style="1155" customWidth="1"/>
    <col min="6925" max="6925" width="9.875" style="1155" customWidth="1"/>
    <col min="6926" max="6926" width="3.375" style="1155" customWidth="1"/>
    <col min="6927" max="6927" width="8.75" style="1155" customWidth="1"/>
    <col min="6928" max="6933" width="9.625" style="1155" customWidth="1"/>
    <col min="6934" max="6939" width="9" style="1155"/>
    <col min="6940" max="6941" width="8.625" style="1155" customWidth="1"/>
    <col min="6942" max="6942" width="3.5" style="1155" customWidth="1"/>
    <col min="6943" max="6943" width="7.5" style="1155" customWidth="1"/>
    <col min="6944" max="6944" width="7.75" style="1155" customWidth="1"/>
    <col min="6945" max="6945" width="9" style="1155"/>
    <col min="6946" max="6946" width="3.375" style="1155" customWidth="1"/>
    <col min="6947" max="6947" width="9.5" style="1155" customWidth="1"/>
    <col min="6948" max="7161" width="9" style="1155"/>
    <col min="7162" max="7162" width="3.375" style="1155" customWidth="1"/>
    <col min="7163" max="7167" width="9.625" style="1155" customWidth="1"/>
    <col min="7168" max="7168" width="3.375" style="1155" customWidth="1"/>
    <col min="7169" max="7169" width="8.25" style="1155" customWidth="1"/>
    <col min="7170" max="7170" width="3.375" style="1155" customWidth="1"/>
    <col min="7171" max="7171" width="8.625" style="1155" customWidth="1"/>
    <col min="7172" max="7172" width="3.375" style="1155" customWidth="1"/>
    <col min="7173" max="7173" width="8.5" style="1155" customWidth="1"/>
    <col min="7174" max="7174" width="3.375" style="1155" customWidth="1"/>
    <col min="7175" max="7175" width="9.125" style="1155" customWidth="1"/>
    <col min="7176" max="7176" width="3.375" style="1155" customWidth="1"/>
    <col min="7177" max="7177" width="8.875" style="1155" customWidth="1"/>
    <col min="7178" max="7178" width="3.375" style="1155" customWidth="1"/>
    <col min="7179" max="7179" width="9" style="1155"/>
    <col min="7180" max="7180" width="3.375" style="1155" customWidth="1"/>
    <col min="7181" max="7181" width="9.875" style="1155" customWidth="1"/>
    <col min="7182" max="7182" width="3.375" style="1155" customWidth="1"/>
    <col min="7183" max="7183" width="8.75" style="1155" customWidth="1"/>
    <col min="7184" max="7189" width="9.625" style="1155" customWidth="1"/>
    <col min="7190" max="7195" width="9" style="1155"/>
    <col min="7196" max="7197" width="8.625" style="1155" customWidth="1"/>
    <col min="7198" max="7198" width="3.5" style="1155" customWidth="1"/>
    <col min="7199" max="7199" width="7.5" style="1155" customWidth="1"/>
    <col min="7200" max="7200" width="7.75" style="1155" customWidth="1"/>
    <col min="7201" max="7201" width="9" style="1155"/>
    <col min="7202" max="7202" width="3.375" style="1155" customWidth="1"/>
    <col min="7203" max="7203" width="9.5" style="1155" customWidth="1"/>
    <col min="7204" max="7417" width="9" style="1155"/>
    <col min="7418" max="7418" width="3.375" style="1155" customWidth="1"/>
    <col min="7419" max="7423" width="9.625" style="1155" customWidth="1"/>
    <col min="7424" max="7424" width="3.375" style="1155" customWidth="1"/>
    <col min="7425" max="7425" width="8.25" style="1155" customWidth="1"/>
    <col min="7426" max="7426" width="3.375" style="1155" customWidth="1"/>
    <col min="7427" max="7427" width="8.625" style="1155" customWidth="1"/>
    <col min="7428" max="7428" width="3.375" style="1155" customWidth="1"/>
    <col min="7429" max="7429" width="8.5" style="1155" customWidth="1"/>
    <col min="7430" max="7430" width="3.375" style="1155" customWidth="1"/>
    <col min="7431" max="7431" width="9.125" style="1155" customWidth="1"/>
    <col min="7432" max="7432" width="3.375" style="1155" customWidth="1"/>
    <col min="7433" max="7433" width="8.875" style="1155" customWidth="1"/>
    <col min="7434" max="7434" width="3.375" style="1155" customWidth="1"/>
    <col min="7435" max="7435" width="9" style="1155"/>
    <col min="7436" max="7436" width="3.375" style="1155" customWidth="1"/>
    <col min="7437" max="7437" width="9.875" style="1155" customWidth="1"/>
    <col min="7438" max="7438" width="3.375" style="1155" customWidth="1"/>
    <col min="7439" max="7439" width="8.75" style="1155" customWidth="1"/>
    <col min="7440" max="7445" width="9.625" style="1155" customWidth="1"/>
    <col min="7446" max="7451" width="9" style="1155"/>
    <col min="7452" max="7453" width="8.625" style="1155" customWidth="1"/>
    <col min="7454" max="7454" width="3.5" style="1155" customWidth="1"/>
    <col min="7455" max="7455" width="7.5" style="1155" customWidth="1"/>
    <col min="7456" max="7456" width="7.75" style="1155" customWidth="1"/>
    <col min="7457" max="7457" width="9" style="1155"/>
    <col min="7458" max="7458" width="3.375" style="1155" customWidth="1"/>
    <col min="7459" max="7459" width="9.5" style="1155" customWidth="1"/>
    <col min="7460" max="7673" width="9" style="1155"/>
    <col min="7674" max="7674" width="3.375" style="1155" customWidth="1"/>
    <col min="7675" max="7679" width="9.625" style="1155" customWidth="1"/>
    <col min="7680" max="7680" width="3.375" style="1155" customWidth="1"/>
    <col min="7681" max="7681" width="8.25" style="1155" customWidth="1"/>
    <col min="7682" max="7682" width="3.375" style="1155" customWidth="1"/>
    <col min="7683" max="7683" width="8.625" style="1155" customWidth="1"/>
    <col min="7684" max="7684" width="3.375" style="1155" customWidth="1"/>
    <col min="7685" max="7685" width="8.5" style="1155" customWidth="1"/>
    <col min="7686" max="7686" width="3.375" style="1155" customWidth="1"/>
    <col min="7687" max="7687" width="9.125" style="1155" customWidth="1"/>
    <col min="7688" max="7688" width="3.375" style="1155" customWidth="1"/>
    <col min="7689" max="7689" width="8.875" style="1155" customWidth="1"/>
    <col min="7690" max="7690" width="3.375" style="1155" customWidth="1"/>
    <col min="7691" max="7691" width="9" style="1155"/>
    <col min="7692" max="7692" width="3.375" style="1155" customWidth="1"/>
    <col min="7693" max="7693" width="9.875" style="1155" customWidth="1"/>
    <col min="7694" max="7694" width="3.375" style="1155" customWidth="1"/>
    <col min="7695" max="7695" width="8.75" style="1155" customWidth="1"/>
    <col min="7696" max="7701" width="9.625" style="1155" customWidth="1"/>
    <col min="7702" max="7707" width="9" style="1155"/>
    <col min="7708" max="7709" width="8.625" style="1155" customWidth="1"/>
    <col min="7710" max="7710" width="3.5" style="1155" customWidth="1"/>
    <col min="7711" max="7711" width="7.5" style="1155" customWidth="1"/>
    <col min="7712" max="7712" width="7.75" style="1155" customWidth="1"/>
    <col min="7713" max="7713" width="9" style="1155"/>
    <col min="7714" max="7714" width="3.375" style="1155" customWidth="1"/>
    <col min="7715" max="7715" width="9.5" style="1155" customWidth="1"/>
    <col min="7716" max="7929" width="9" style="1155"/>
    <col min="7930" max="7930" width="3.375" style="1155" customWidth="1"/>
    <col min="7931" max="7935" width="9.625" style="1155" customWidth="1"/>
    <col min="7936" max="7936" width="3.375" style="1155" customWidth="1"/>
    <col min="7937" max="7937" width="8.25" style="1155" customWidth="1"/>
    <col min="7938" max="7938" width="3.375" style="1155" customWidth="1"/>
    <col min="7939" max="7939" width="8.625" style="1155" customWidth="1"/>
    <col min="7940" max="7940" width="3.375" style="1155" customWidth="1"/>
    <col min="7941" max="7941" width="8.5" style="1155" customWidth="1"/>
    <col min="7942" max="7942" width="3.375" style="1155" customWidth="1"/>
    <col min="7943" max="7943" width="9.125" style="1155" customWidth="1"/>
    <col min="7944" max="7944" width="3.375" style="1155" customWidth="1"/>
    <col min="7945" max="7945" width="8.875" style="1155" customWidth="1"/>
    <col min="7946" max="7946" width="3.375" style="1155" customWidth="1"/>
    <col min="7947" max="7947" width="9" style="1155"/>
    <col min="7948" max="7948" width="3.375" style="1155" customWidth="1"/>
    <col min="7949" max="7949" width="9.875" style="1155" customWidth="1"/>
    <col min="7950" max="7950" width="3.375" style="1155" customWidth="1"/>
    <col min="7951" max="7951" width="8.75" style="1155" customWidth="1"/>
    <col min="7952" max="7957" width="9.625" style="1155" customWidth="1"/>
    <col min="7958" max="7963" width="9" style="1155"/>
    <col min="7964" max="7965" width="8.625" style="1155" customWidth="1"/>
    <col min="7966" max="7966" width="3.5" style="1155" customWidth="1"/>
    <col min="7967" max="7967" width="7.5" style="1155" customWidth="1"/>
    <col min="7968" max="7968" width="7.75" style="1155" customWidth="1"/>
    <col min="7969" max="7969" width="9" style="1155"/>
    <col min="7970" max="7970" width="3.375" style="1155" customWidth="1"/>
    <col min="7971" max="7971" width="9.5" style="1155" customWidth="1"/>
    <col min="7972" max="8185" width="9" style="1155"/>
    <col min="8186" max="8186" width="3.375" style="1155" customWidth="1"/>
    <col min="8187" max="8191" width="9.625" style="1155" customWidth="1"/>
    <col min="8192" max="8192" width="3.375" style="1155" customWidth="1"/>
    <col min="8193" max="8193" width="8.25" style="1155" customWidth="1"/>
    <col min="8194" max="8194" width="3.375" style="1155" customWidth="1"/>
    <col min="8195" max="8195" width="8.625" style="1155" customWidth="1"/>
    <col min="8196" max="8196" width="3.375" style="1155" customWidth="1"/>
    <col min="8197" max="8197" width="8.5" style="1155" customWidth="1"/>
    <col min="8198" max="8198" width="3.375" style="1155" customWidth="1"/>
    <col min="8199" max="8199" width="9.125" style="1155" customWidth="1"/>
    <col min="8200" max="8200" width="3.375" style="1155" customWidth="1"/>
    <col min="8201" max="8201" width="8.875" style="1155" customWidth="1"/>
    <col min="8202" max="8202" width="3.375" style="1155" customWidth="1"/>
    <col min="8203" max="8203" width="9" style="1155"/>
    <col min="8204" max="8204" width="3.375" style="1155" customWidth="1"/>
    <col min="8205" max="8205" width="9.875" style="1155" customWidth="1"/>
    <col min="8206" max="8206" width="3.375" style="1155" customWidth="1"/>
    <col min="8207" max="8207" width="8.75" style="1155" customWidth="1"/>
    <col min="8208" max="8213" width="9.625" style="1155" customWidth="1"/>
    <col min="8214" max="8219" width="9" style="1155"/>
    <col min="8220" max="8221" width="8.625" style="1155" customWidth="1"/>
    <col min="8222" max="8222" width="3.5" style="1155" customWidth="1"/>
    <col min="8223" max="8223" width="7.5" style="1155" customWidth="1"/>
    <col min="8224" max="8224" width="7.75" style="1155" customWidth="1"/>
    <col min="8225" max="8225" width="9" style="1155"/>
    <col min="8226" max="8226" width="3.375" style="1155" customWidth="1"/>
    <col min="8227" max="8227" width="9.5" style="1155" customWidth="1"/>
    <col min="8228" max="8441" width="9" style="1155"/>
    <col min="8442" max="8442" width="3.375" style="1155" customWidth="1"/>
    <col min="8443" max="8447" width="9.625" style="1155" customWidth="1"/>
    <col min="8448" max="8448" width="3.375" style="1155" customWidth="1"/>
    <col min="8449" max="8449" width="8.25" style="1155" customWidth="1"/>
    <col min="8450" max="8450" width="3.375" style="1155" customWidth="1"/>
    <col min="8451" max="8451" width="8.625" style="1155" customWidth="1"/>
    <col min="8452" max="8452" width="3.375" style="1155" customWidth="1"/>
    <col min="8453" max="8453" width="8.5" style="1155" customWidth="1"/>
    <col min="8454" max="8454" width="3.375" style="1155" customWidth="1"/>
    <col min="8455" max="8455" width="9.125" style="1155" customWidth="1"/>
    <col min="8456" max="8456" width="3.375" style="1155" customWidth="1"/>
    <col min="8457" max="8457" width="8.875" style="1155" customWidth="1"/>
    <col min="8458" max="8458" width="3.375" style="1155" customWidth="1"/>
    <col min="8459" max="8459" width="9" style="1155"/>
    <col min="8460" max="8460" width="3.375" style="1155" customWidth="1"/>
    <col min="8461" max="8461" width="9.875" style="1155" customWidth="1"/>
    <col min="8462" max="8462" width="3.375" style="1155" customWidth="1"/>
    <col min="8463" max="8463" width="8.75" style="1155" customWidth="1"/>
    <col min="8464" max="8469" width="9.625" style="1155" customWidth="1"/>
    <col min="8470" max="8475" width="9" style="1155"/>
    <col min="8476" max="8477" width="8.625" style="1155" customWidth="1"/>
    <col min="8478" max="8478" width="3.5" style="1155" customWidth="1"/>
    <col min="8479" max="8479" width="7.5" style="1155" customWidth="1"/>
    <col min="8480" max="8480" width="7.75" style="1155" customWidth="1"/>
    <col min="8481" max="8481" width="9" style="1155"/>
    <col min="8482" max="8482" width="3.375" style="1155" customWidth="1"/>
    <col min="8483" max="8483" width="9.5" style="1155" customWidth="1"/>
    <col min="8484" max="8697" width="9" style="1155"/>
    <col min="8698" max="8698" width="3.375" style="1155" customWidth="1"/>
    <col min="8699" max="8703" width="9.625" style="1155" customWidth="1"/>
    <col min="8704" max="8704" width="3.375" style="1155" customWidth="1"/>
    <col min="8705" max="8705" width="8.25" style="1155" customWidth="1"/>
    <col min="8706" max="8706" width="3.375" style="1155" customWidth="1"/>
    <col min="8707" max="8707" width="8.625" style="1155" customWidth="1"/>
    <col min="8708" max="8708" width="3.375" style="1155" customWidth="1"/>
    <col min="8709" max="8709" width="8.5" style="1155" customWidth="1"/>
    <col min="8710" max="8710" width="3.375" style="1155" customWidth="1"/>
    <col min="8711" max="8711" width="9.125" style="1155" customWidth="1"/>
    <col min="8712" max="8712" width="3.375" style="1155" customWidth="1"/>
    <col min="8713" max="8713" width="8.875" style="1155" customWidth="1"/>
    <col min="8714" max="8714" width="3.375" style="1155" customWidth="1"/>
    <col min="8715" max="8715" width="9" style="1155"/>
    <col min="8716" max="8716" width="3.375" style="1155" customWidth="1"/>
    <col min="8717" max="8717" width="9.875" style="1155" customWidth="1"/>
    <col min="8718" max="8718" width="3.375" style="1155" customWidth="1"/>
    <col min="8719" max="8719" width="8.75" style="1155" customWidth="1"/>
    <col min="8720" max="8725" width="9.625" style="1155" customWidth="1"/>
    <col min="8726" max="8731" width="9" style="1155"/>
    <col min="8732" max="8733" width="8.625" style="1155" customWidth="1"/>
    <col min="8734" max="8734" width="3.5" style="1155" customWidth="1"/>
    <col min="8735" max="8735" width="7.5" style="1155" customWidth="1"/>
    <col min="8736" max="8736" width="7.75" style="1155" customWidth="1"/>
    <col min="8737" max="8737" width="9" style="1155"/>
    <col min="8738" max="8738" width="3.375" style="1155" customWidth="1"/>
    <col min="8739" max="8739" width="9.5" style="1155" customWidth="1"/>
    <col min="8740" max="8953" width="9" style="1155"/>
    <col min="8954" max="8954" width="3.375" style="1155" customWidth="1"/>
    <col min="8955" max="8959" width="9.625" style="1155" customWidth="1"/>
    <col min="8960" max="8960" width="3.375" style="1155" customWidth="1"/>
    <col min="8961" max="8961" width="8.25" style="1155" customWidth="1"/>
    <col min="8962" max="8962" width="3.375" style="1155" customWidth="1"/>
    <col min="8963" max="8963" width="8.625" style="1155" customWidth="1"/>
    <col min="8964" max="8964" width="3.375" style="1155" customWidth="1"/>
    <col min="8965" max="8965" width="8.5" style="1155" customWidth="1"/>
    <col min="8966" max="8966" width="3.375" style="1155" customWidth="1"/>
    <col min="8967" max="8967" width="9.125" style="1155" customWidth="1"/>
    <col min="8968" max="8968" width="3.375" style="1155" customWidth="1"/>
    <col min="8969" max="8969" width="8.875" style="1155" customWidth="1"/>
    <col min="8970" max="8970" width="3.375" style="1155" customWidth="1"/>
    <col min="8971" max="8971" width="9" style="1155"/>
    <col min="8972" max="8972" width="3.375" style="1155" customWidth="1"/>
    <col min="8973" max="8973" width="9.875" style="1155" customWidth="1"/>
    <col min="8974" max="8974" width="3.375" style="1155" customWidth="1"/>
    <col min="8975" max="8975" width="8.75" style="1155" customWidth="1"/>
    <col min="8976" max="8981" width="9.625" style="1155" customWidth="1"/>
    <col min="8982" max="8987" width="9" style="1155"/>
    <col min="8988" max="8989" width="8.625" style="1155" customWidth="1"/>
    <col min="8990" max="8990" width="3.5" style="1155" customWidth="1"/>
    <col min="8991" max="8991" width="7.5" style="1155" customWidth="1"/>
    <col min="8992" max="8992" width="7.75" style="1155" customWidth="1"/>
    <col min="8993" max="8993" width="9" style="1155"/>
    <col min="8994" max="8994" width="3.375" style="1155" customWidth="1"/>
    <col min="8995" max="8995" width="9.5" style="1155" customWidth="1"/>
    <col min="8996" max="9209" width="9" style="1155"/>
    <col min="9210" max="9210" width="3.375" style="1155" customWidth="1"/>
    <col min="9211" max="9215" width="9.625" style="1155" customWidth="1"/>
    <col min="9216" max="9216" width="3.375" style="1155" customWidth="1"/>
    <col min="9217" max="9217" width="8.25" style="1155" customWidth="1"/>
    <col min="9218" max="9218" width="3.375" style="1155" customWidth="1"/>
    <col min="9219" max="9219" width="8.625" style="1155" customWidth="1"/>
    <col min="9220" max="9220" width="3.375" style="1155" customWidth="1"/>
    <col min="9221" max="9221" width="8.5" style="1155" customWidth="1"/>
    <col min="9222" max="9222" width="3.375" style="1155" customWidth="1"/>
    <col min="9223" max="9223" width="9.125" style="1155" customWidth="1"/>
    <col min="9224" max="9224" width="3.375" style="1155" customWidth="1"/>
    <col min="9225" max="9225" width="8.875" style="1155" customWidth="1"/>
    <col min="9226" max="9226" width="3.375" style="1155" customWidth="1"/>
    <col min="9227" max="9227" width="9" style="1155"/>
    <col min="9228" max="9228" width="3.375" style="1155" customWidth="1"/>
    <col min="9229" max="9229" width="9.875" style="1155" customWidth="1"/>
    <col min="9230" max="9230" width="3.375" style="1155" customWidth="1"/>
    <col min="9231" max="9231" width="8.75" style="1155" customWidth="1"/>
    <col min="9232" max="9237" width="9.625" style="1155" customWidth="1"/>
    <col min="9238" max="9243" width="9" style="1155"/>
    <col min="9244" max="9245" width="8.625" style="1155" customWidth="1"/>
    <col min="9246" max="9246" width="3.5" style="1155" customWidth="1"/>
    <col min="9247" max="9247" width="7.5" style="1155" customWidth="1"/>
    <col min="9248" max="9248" width="7.75" style="1155" customWidth="1"/>
    <col min="9249" max="9249" width="9" style="1155"/>
    <col min="9250" max="9250" width="3.375" style="1155" customWidth="1"/>
    <col min="9251" max="9251" width="9.5" style="1155" customWidth="1"/>
    <col min="9252" max="9465" width="9" style="1155"/>
    <col min="9466" max="9466" width="3.375" style="1155" customWidth="1"/>
    <col min="9467" max="9471" width="9.625" style="1155" customWidth="1"/>
    <col min="9472" max="9472" width="3.375" style="1155" customWidth="1"/>
    <col min="9473" max="9473" width="8.25" style="1155" customWidth="1"/>
    <col min="9474" max="9474" width="3.375" style="1155" customWidth="1"/>
    <col min="9475" max="9475" width="8.625" style="1155" customWidth="1"/>
    <col min="9476" max="9476" width="3.375" style="1155" customWidth="1"/>
    <col min="9477" max="9477" width="8.5" style="1155" customWidth="1"/>
    <col min="9478" max="9478" width="3.375" style="1155" customWidth="1"/>
    <col min="9479" max="9479" width="9.125" style="1155" customWidth="1"/>
    <col min="9480" max="9480" width="3.375" style="1155" customWidth="1"/>
    <col min="9481" max="9481" width="8.875" style="1155" customWidth="1"/>
    <col min="9482" max="9482" width="3.375" style="1155" customWidth="1"/>
    <col min="9483" max="9483" width="9" style="1155"/>
    <col min="9484" max="9484" width="3.375" style="1155" customWidth="1"/>
    <col min="9485" max="9485" width="9.875" style="1155" customWidth="1"/>
    <col min="9486" max="9486" width="3.375" style="1155" customWidth="1"/>
    <col min="9487" max="9487" width="8.75" style="1155" customWidth="1"/>
    <col min="9488" max="9493" width="9.625" style="1155" customWidth="1"/>
    <col min="9494" max="9499" width="9" style="1155"/>
    <col min="9500" max="9501" width="8.625" style="1155" customWidth="1"/>
    <col min="9502" max="9502" width="3.5" style="1155" customWidth="1"/>
    <col min="9503" max="9503" width="7.5" style="1155" customWidth="1"/>
    <col min="9504" max="9504" width="7.75" style="1155" customWidth="1"/>
    <col min="9505" max="9505" width="9" style="1155"/>
    <col min="9506" max="9506" width="3.375" style="1155" customWidth="1"/>
    <col min="9507" max="9507" width="9.5" style="1155" customWidth="1"/>
    <col min="9508" max="9721" width="9" style="1155"/>
    <col min="9722" max="9722" width="3.375" style="1155" customWidth="1"/>
    <col min="9723" max="9727" width="9.625" style="1155" customWidth="1"/>
    <col min="9728" max="9728" width="3.375" style="1155" customWidth="1"/>
    <col min="9729" max="9729" width="8.25" style="1155" customWidth="1"/>
    <col min="9730" max="9730" width="3.375" style="1155" customWidth="1"/>
    <col min="9731" max="9731" width="8.625" style="1155" customWidth="1"/>
    <col min="9732" max="9732" width="3.375" style="1155" customWidth="1"/>
    <col min="9733" max="9733" width="8.5" style="1155" customWidth="1"/>
    <col min="9734" max="9734" width="3.375" style="1155" customWidth="1"/>
    <col min="9735" max="9735" width="9.125" style="1155" customWidth="1"/>
    <col min="9736" max="9736" width="3.375" style="1155" customWidth="1"/>
    <col min="9737" max="9737" width="8.875" style="1155" customWidth="1"/>
    <col min="9738" max="9738" width="3.375" style="1155" customWidth="1"/>
    <col min="9739" max="9739" width="9" style="1155"/>
    <col min="9740" max="9740" width="3.375" style="1155" customWidth="1"/>
    <col min="9741" max="9741" width="9.875" style="1155" customWidth="1"/>
    <col min="9742" max="9742" width="3.375" style="1155" customWidth="1"/>
    <col min="9743" max="9743" width="8.75" style="1155" customWidth="1"/>
    <col min="9744" max="9749" width="9.625" style="1155" customWidth="1"/>
    <col min="9750" max="9755" width="9" style="1155"/>
    <col min="9756" max="9757" width="8.625" style="1155" customWidth="1"/>
    <col min="9758" max="9758" width="3.5" style="1155" customWidth="1"/>
    <col min="9759" max="9759" width="7.5" style="1155" customWidth="1"/>
    <col min="9760" max="9760" width="7.75" style="1155" customWidth="1"/>
    <col min="9761" max="9761" width="9" style="1155"/>
    <col min="9762" max="9762" width="3.375" style="1155" customWidth="1"/>
    <col min="9763" max="9763" width="9.5" style="1155" customWidth="1"/>
    <col min="9764" max="9977" width="9" style="1155"/>
    <col min="9978" max="9978" width="3.375" style="1155" customWidth="1"/>
    <col min="9979" max="9983" width="9.625" style="1155" customWidth="1"/>
    <col min="9984" max="9984" width="3.375" style="1155" customWidth="1"/>
    <col min="9985" max="9985" width="8.25" style="1155" customWidth="1"/>
    <col min="9986" max="9986" width="3.375" style="1155" customWidth="1"/>
    <col min="9987" max="9987" width="8.625" style="1155" customWidth="1"/>
    <col min="9988" max="9988" width="3.375" style="1155" customWidth="1"/>
    <col min="9989" max="9989" width="8.5" style="1155" customWidth="1"/>
    <col min="9990" max="9990" width="3.375" style="1155" customWidth="1"/>
    <col min="9991" max="9991" width="9.125" style="1155" customWidth="1"/>
    <col min="9992" max="9992" width="3.375" style="1155" customWidth="1"/>
    <col min="9993" max="9993" width="8.875" style="1155" customWidth="1"/>
    <col min="9994" max="9994" width="3.375" style="1155" customWidth="1"/>
    <col min="9995" max="9995" width="9" style="1155"/>
    <col min="9996" max="9996" width="3.375" style="1155" customWidth="1"/>
    <col min="9997" max="9997" width="9.875" style="1155" customWidth="1"/>
    <col min="9998" max="9998" width="3.375" style="1155" customWidth="1"/>
    <col min="9999" max="9999" width="8.75" style="1155" customWidth="1"/>
    <col min="10000" max="10005" width="9.625" style="1155" customWidth="1"/>
    <col min="10006" max="10011" width="9" style="1155"/>
    <col min="10012" max="10013" width="8.625" style="1155" customWidth="1"/>
    <col min="10014" max="10014" width="3.5" style="1155" customWidth="1"/>
    <col min="10015" max="10015" width="7.5" style="1155" customWidth="1"/>
    <col min="10016" max="10016" width="7.75" style="1155" customWidth="1"/>
    <col min="10017" max="10017" width="9" style="1155"/>
    <col min="10018" max="10018" width="3.375" style="1155" customWidth="1"/>
    <col min="10019" max="10019" width="9.5" style="1155" customWidth="1"/>
    <col min="10020" max="10233" width="9" style="1155"/>
    <col min="10234" max="10234" width="3.375" style="1155" customWidth="1"/>
    <col min="10235" max="10239" width="9.625" style="1155" customWidth="1"/>
    <col min="10240" max="10240" width="3.375" style="1155" customWidth="1"/>
    <col min="10241" max="10241" width="8.25" style="1155" customWidth="1"/>
    <col min="10242" max="10242" width="3.375" style="1155" customWidth="1"/>
    <col min="10243" max="10243" width="8.625" style="1155" customWidth="1"/>
    <col min="10244" max="10244" width="3.375" style="1155" customWidth="1"/>
    <col min="10245" max="10245" width="8.5" style="1155" customWidth="1"/>
    <col min="10246" max="10246" width="3.375" style="1155" customWidth="1"/>
    <col min="10247" max="10247" width="9.125" style="1155" customWidth="1"/>
    <col min="10248" max="10248" width="3.375" style="1155" customWidth="1"/>
    <col min="10249" max="10249" width="8.875" style="1155" customWidth="1"/>
    <col min="10250" max="10250" width="3.375" style="1155" customWidth="1"/>
    <col min="10251" max="10251" width="9" style="1155"/>
    <col min="10252" max="10252" width="3.375" style="1155" customWidth="1"/>
    <col min="10253" max="10253" width="9.875" style="1155" customWidth="1"/>
    <col min="10254" max="10254" width="3.375" style="1155" customWidth="1"/>
    <col min="10255" max="10255" width="8.75" style="1155" customWidth="1"/>
    <col min="10256" max="10261" width="9.625" style="1155" customWidth="1"/>
    <col min="10262" max="10267" width="9" style="1155"/>
    <col min="10268" max="10269" width="8.625" style="1155" customWidth="1"/>
    <col min="10270" max="10270" width="3.5" style="1155" customWidth="1"/>
    <col min="10271" max="10271" width="7.5" style="1155" customWidth="1"/>
    <col min="10272" max="10272" width="7.75" style="1155" customWidth="1"/>
    <col min="10273" max="10273" width="9" style="1155"/>
    <col min="10274" max="10274" width="3.375" style="1155" customWidth="1"/>
    <col min="10275" max="10275" width="9.5" style="1155" customWidth="1"/>
    <col min="10276" max="10489" width="9" style="1155"/>
    <col min="10490" max="10490" width="3.375" style="1155" customWidth="1"/>
    <col min="10491" max="10495" width="9.625" style="1155" customWidth="1"/>
    <col min="10496" max="10496" width="3.375" style="1155" customWidth="1"/>
    <col min="10497" max="10497" width="8.25" style="1155" customWidth="1"/>
    <col min="10498" max="10498" width="3.375" style="1155" customWidth="1"/>
    <col min="10499" max="10499" width="8.625" style="1155" customWidth="1"/>
    <col min="10500" max="10500" width="3.375" style="1155" customWidth="1"/>
    <col min="10501" max="10501" width="8.5" style="1155" customWidth="1"/>
    <col min="10502" max="10502" width="3.375" style="1155" customWidth="1"/>
    <col min="10503" max="10503" width="9.125" style="1155" customWidth="1"/>
    <col min="10504" max="10504" width="3.375" style="1155" customWidth="1"/>
    <col min="10505" max="10505" width="8.875" style="1155" customWidth="1"/>
    <col min="10506" max="10506" width="3.375" style="1155" customWidth="1"/>
    <col min="10507" max="10507" width="9" style="1155"/>
    <col min="10508" max="10508" width="3.375" style="1155" customWidth="1"/>
    <col min="10509" max="10509" width="9.875" style="1155" customWidth="1"/>
    <col min="10510" max="10510" width="3.375" style="1155" customWidth="1"/>
    <col min="10511" max="10511" width="8.75" style="1155" customWidth="1"/>
    <col min="10512" max="10517" width="9.625" style="1155" customWidth="1"/>
    <col min="10518" max="10523" width="9" style="1155"/>
    <col min="10524" max="10525" width="8.625" style="1155" customWidth="1"/>
    <col min="10526" max="10526" width="3.5" style="1155" customWidth="1"/>
    <col min="10527" max="10527" width="7.5" style="1155" customWidth="1"/>
    <col min="10528" max="10528" width="7.75" style="1155" customWidth="1"/>
    <col min="10529" max="10529" width="9" style="1155"/>
    <col min="10530" max="10530" width="3.375" style="1155" customWidth="1"/>
    <col min="10531" max="10531" width="9.5" style="1155" customWidth="1"/>
    <col min="10532" max="10745" width="9" style="1155"/>
    <col min="10746" max="10746" width="3.375" style="1155" customWidth="1"/>
    <col min="10747" max="10751" width="9.625" style="1155" customWidth="1"/>
    <col min="10752" max="10752" width="3.375" style="1155" customWidth="1"/>
    <col min="10753" max="10753" width="8.25" style="1155" customWidth="1"/>
    <col min="10754" max="10754" width="3.375" style="1155" customWidth="1"/>
    <col min="10755" max="10755" width="8.625" style="1155" customWidth="1"/>
    <col min="10756" max="10756" width="3.375" style="1155" customWidth="1"/>
    <col min="10757" max="10757" width="8.5" style="1155" customWidth="1"/>
    <col min="10758" max="10758" width="3.375" style="1155" customWidth="1"/>
    <col min="10759" max="10759" width="9.125" style="1155" customWidth="1"/>
    <col min="10760" max="10760" width="3.375" style="1155" customWidth="1"/>
    <col min="10761" max="10761" width="8.875" style="1155" customWidth="1"/>
    <col min="10762" max="10762" width="3.375" style="1155" customWidth="1"/>
    <col min="10763" max="10763" width="9" style="1155"/>
    <col min="10764" max="10764" width="3.375" style="1155" customWidth="1"/>
    <col min="10765" max="10765" width="9.875" style="1155" customWidth="1"/>
    <col min="10766" max="10766" width="3.375" style="1155" customWidth="1"/>
    <col min="10767" max="10767" width="8.75" style="1155" customWidth="1"/>
    <col min="10768" max="10773" width="9.625" style="1155" customWidth="1"/>
    <col min="10774" max="10779" width="9" style="1155"/>
    <col min="10780" max="10781" width="8.625" style="1155" customWidth="1"/>
    <col min="10782" max="10782" width="3.5" style="1155" customWidth="1"/>
    <col min="10783" max="10783" width="7.5" style="1155" customWidth="1"/>
    <col min="10784" max="10784" width="7.75" style="1155" customWidth="1"/>
    <col min="10785" max="10785" width="9" style="1155"/>
    <col min="10786" max="10786" width="3.375" style="1155" customWidth="1"/>
    <col min="10787" max="10787" width="9.5" style="1155" customWidth="1"/>
    <col min="10788" max="11001" width="9" style="1155"/>
    <col min="11002" max="11002" width="3.375" style="1155" customWidth="1"/>
    <col min="11003" max="11007" width="9.625" style="1155" customWidth="1"/>
    <col min="11008" max="11008" width="3.375" style="1155" customWidth="1"/>
    <col min="11009" max="11009" width="8.25" style="1155" customWidth="1"/>
    <col min="11010" max="11010" width="3.375" style="1155" customWidth="1"/>
    <col min="11011" max="11011" width="8.625" style="1155" customWidth="1"/>
    <col min="11012" max="11012" width="3.375" style="1155" customWidth="1"/>
    <col min="11013" max="11013" width="8.5" style="1155" customWidth="1"/>
    <col min="11014" max="11014" width="3.375" style="1155" customWidth="1"/>
    <col min="11015" max="11015" width="9.125" style="1155" customWidth="1"/>
    <col min="11016" max="11016" width="3.375" style="1155" customWidth="1"/>
    <col min="11017" max="11017" width="8.875" style="1155" customWidth="1"/>
    <col min="11018" max="11018" width="3.375" style="1155" customWidth="1"/>
    <col min="11019" max="11019" width="9" style="1155"/>
    <col min="11020" max="11020" width="3.375" style="1155" customWidth="1"/>
    <col min="11021" max="11021" width="9.875" style="1155" customWidth="1"/>
    <col min="11022" max="11022" width="3.375" style="1155" customWidth="1"/>
    <col min="11023" max="11023" width="8.75" style="1155" customWidth="1"/>
    <col min="11024" max="11029" width="9.625" style="1155" customWidth="1"/>
    <col min="11030" max="11035" width="9" style="1155"/>
    <col min="11036" max="11037" width="8.625" style="1155" customWidth="1"/>
    <col min="11038" max="11038" width="3.5" style="1155" customWidth="1"/>
    <col min="11039" max="11039" width="7.5" style="1155" customWidth="1"/>
    <col min="11040" max="11040" width="7.75" style="1155" customWidth="1"/>
    <col min="11041" max="11041" width="9" style="1155"/>
    <col min="11042" max="11042" width="3.375" style="1155" customWidth="1"/>
    <col min="11043" max="11043" width="9.5" style="1155" customWidth="1"/>
    <col min="11044" max="11257" width="9" style="1155"/>
    <col min="11258" max="11258" width="3.375" style="1155" customWidth="1"/>
    <col min="11259" max="11263" width="9.625" style="1155" customWidth="1"/>
    <col min="11264" max="11264" width="3.375" style="1155" customWidth="1"/>
    <col min="11265" max="11265" width="8.25" style="1155" customWidth="1"/>
    <col min="11266" max="11266" width="3.375" style="1155" customWidth="1"/>
    <col min="11267" max="11267" width="8.625" style="1155" customWidth="1"/>
    <col min="11268" max="11268" width="3.375" style="1155" customWidth="1"/>
    <col min="11269" max="11269" width="8.5" style="1155" customWidth="1"/>
    <col min="11270" max="11270" width="3.375" style="1155" customWidth="1"/>
    <col min="11271" max="11271" width="9.125" style="1155" customWidth="1"/>
    <col min="11272" max="11272" width="3.375" style="1155" customWidth="1"/>
    <col min="11273" max="11273" width="8.875" style="1155" customWidth="1"/>
    <col min="11274" max="11274" width="3.375" style="1155" customWidth="1"/>
    <col min="11275" max="11275" width="9" style="1155"/>
    <col min="11276" max="11276" width="3.375" style="1155" customWidth="1"/>
    <col min="11277" max="11277" width="9.875" style="1155" customWidth="1"/>
    <col min="11278" max="11278" width="3.375" style="1155" customWidth="1"/>
    <col min="11279" max="11279" width="8.75" style="1155" customWidth="1"/>
    <col min="11280" max="11285" width="9.625" style="1155" customWidth="1"/>
    <col min="11286" max="11291" width="9" style="1155"/>
    <col min="11292" max="11293" width="8.625" style="1155" customWidth="1"/>
    <col min="11294" max="11294" width="3.5" style="1155" customWidth="1"/>
    <col min="11295" max="11295" width="7.5" style="1155" customWidth="1"/>
    <col min="11296" max="11296" width="7.75" style="1155" customWidth="1"/>
    <col min="11297" max="11297" width="9" style="1155"/>
    <col min="11298" max="11298" width="3.375" style="1155" customWidth="1"/>
    <col min="11299" max="11299" width="9.5" style="1155" customWidth="1"/>
    <col min="11300" max="11513" width="9" style="1155"/>
    <col min="11514" max="11514" width="3.375" style="1155" customWidth="1"/>
    <col min="11515" max="11519" width="9.625" style="1155" customWidth="1"/>
    <col min="11520" max="11520" width="3.375" style="1155" customWidth="1"/>
    <col min="11521" max="11521" width="8.25" style="1155" customWidth="1"/>
    <col min="11522" max="11522" width="3.375" style="1155" customWidth="1"/>
    <col min="11523" max="11523" width="8.625" style="1155" customWidth="1"/>
    <col min="11524" max="11524" width="3.375" style="1155" customWidth="1"/>
    <col min="11525" max="11525" width="8.5" style="1155" customWidth="1"/>
    <col min="11526" max="11526" width="3.375" style="1155" customWidth="1"/>
    <col min="11527" max="11527" width="9.125" style="1155" customWidth="1"/>
    <col min="11528" max="11528" width="3.375" style="1155" customWidth="1"/>
    <col min="11529" max="11529" width="8.875" style="1155" customWidth="1"/>
    <col min="11530" max="11530" width="3.375" style="1155" customWidth="1"/>
    <col min="11531" max="11531" width="9" style="1155"/>
    <col min="11532" max="11532" width="3.375" style="1155" customWidth="1"/>
    <col min="11533" max="11533" width="9.875" style="1155" customWidth="1"/>
    <col min="11534" max="11534" width="3.375" style="1155" customWidth="1"/>
    <col min="11535" max="11535" width="8.75" style="1155" customWidth="1"/>
    <col min="11536" max="11541" width="9.625" style="1155" customWidth="1"/>
    <col min="11542" max="11547" width="9" style="1155"/>
    <col min="11548" max="11549" width="8.625" style="1155" customWidth="1"/>
    <col min="11550" max="11550" width="3.5" style="1155" customWidth="1"/>
    <col min="11551" max="11551" width="7.5" style="1155" customWidth="1"/>
    <col min="11552" max="11552" width="7.75" style="1155" customWidth="1"/>
    <col min="11553" max="11553" width="9" style="1155"/>
    <col min="11554" max="11554" width="3.375" style="1155" customWidth="1"/>
    <col min="11555" max="11555" width="9.5" style="1155" customWidth="1"/>
    <col min="11556" max="11769" width="9" style="1155"/>
    <col min="11770" max="11770" width="3.375" style="1155" customWidth="1"/>
    <col min="11771" max="11775" width="9.625" style="1155" customWidth="1"/>
    <col min="11776" max="11776" width="3.375" style="1155" customWidth="1"/>
    <col min="11777" max="11777" width="8.25" style="1155" customWidth="1"/>
    <col min="11778" max="11778" width="3.375" style="1155" customWidth="1"/>
    <col min="11779" max="11779" width="8.625" style="1155" customWidth="1"/>
    <col min="11780" max="11780" width="3.375" style="1155" customWidth="1"/>
    <col min="11781" max="11781" width="8.5" style="1155" customWidth="1"/>
    <col min="11782" max="11782" width="3.375" style="1155" customWidth="1"/>
    <col min="11783" max="11783" width="9.125" style="1155" customWidth="1"/>
    <col min="11784" max="11784" width="3.375" style="1155" customWidth="1"/>
    <col min="11785" max="11785" width="8.875" style="1155" customWidth="1"/>
    <col min="11786" max="11786" width="3.375" style="1155" customWidth="1"/>
    <col min="11787" max="11787" width="9" style="1155"/>
    <col min="11788" max="11788" width="3.375" style="1155" customWidth="1"/>
    <col min="11789" max="11789" width="9.875" style="1155" customWidth="1"/>
    <col min="11790" max="11790" width="3.375" style="1155" customWidth="1"/>
    <col min="11791" max="11791" width="8.75" style="1155" customWidth="1"/>
    <col min="11792" max="11797" width="9.625" style="1155" customWidth="1"/>
    <col min="11798" max="11803" width="9" style="1155"/>
    <col min="11804" max="11805" width="8.625" style="1155" customWidth="1"/>
    <col min="11806" max="11806" width="3.5" style="1155" customWidth="1"/>
    <col min="11807" max="11807" width="7.5" style="1155" customWidth="1"/>
    <col min="11808" max="11808" width="7.75" style="1155" customWidth="1"/>
    <col min="11809" max="11809" width="9" style="1155"/>
    <col min="11810" max="11810" width="3.375" style="1155" customWidth="1"/>
    <col min="11811" max="11811" width="9.5" style="1155" customWidth="1"/>
    <col min="11812" max="12025" width="9" style="1155"/>
    <col min="12026" max="12026" width="3.375" style="1155" customWidth="1"/>
    <col min="12027" max="12031" width="9.625" style="1155" customWidth="1"/>
    <col min="12032" max="12032" width="3.375" style="1155" customWidth="1"/>
    <col min="12033" max="12033" width="8.25" style="1155" customWidth="1"/>
    <col min="12034" max="12034" width="3.375" style="1155" customWidth="1"/>
    <col min="12035" max="12035" width="8.625" style="1155" customWidth="1"/>
    <col min="12036" max="12036" width="3.375" style="1155" customWidth="1"/>
    <col min="12037" max="12037" width="8.5" style="1155" customWidth="1"/>
    <col min="12038" max="12038" width="3.375" style="1155" customWidth="1"/>
    <col min="12039" max="12039" width="9.125" style="1155" customWidth="1"/>
    <col min="12040" max="12040" width="3.375" style="1155" customWidth="1"/>
    <col min="12041" max="12041" width="8.875" style="1155" customWidth="1"/>
    <col min="12042" max="12042" width="3.375" style="1155" customWidth="1"/>
    <col min="12043" max="12043" width="9" style="1155"/>
    <col min="12044" max="12044" width="3.375" style="1155" customWidth="1"/>
    <col min="12045" max="12045" width="9.875" style="1155" customWidth="1"/>
    <col min="12046" max="12046" width="3.375" style="1155" customWidth="1"/>
    <col min="12047" max="12047" width="8.75" style="1155" customWidth="1"/>
    <col min="12048" max="12053" width="9.625" style="1155" customWidth="1"/>
    <col min="12054" max="12059" width="9" style="1155"/>
    <col min="12060" max="12061" width="8.625" style="1155" customWidth="1"/>
    <col min="12062" max="12062" width="3.5" style="1155" customWidth="1"/>
    <col min="12063" max="12063" width="7.5" style="1155" customWidth="1"/>
    <col min="12064" max="12064" width="7.75" style="1155" customWidth="1"/>
    <col min="12065" max="12065" width="9" style="1155"/>
    <col min="12066" max="12066" width="3.375" style="1155" customWidth="1"/>
    <col min="12067" max="12067" width="9.5" style="1155" customWidth="1"/>
    <col min="12068" max="12281" width="9" style="1155"/>
    <col min="12282" max="12282" width="3.375" style="1155" customWidth="1"/>
    <col min="12283" max="12287" width="9.625" style="1155" customWidth="1"/>
    <col min="12288" max="12288" width="3.375" style="1155" customWidth="1"/>
    <col min="12289" max="12289" width="8.25" style="1155" customWidth="1"/>
    <col min="12290" max="12290" width="3.375" style="1155" customWidth="1"/>
    <col min="12291" max="12291" width="8.625" style="1155" customWidth="1"/>
    <col min="12292" max="12292" width="3.375" style="1155" customWidth="1"/>
    <col min="12293" max="12293" width="8.5" style="1155" customWidth="1"/>
    <col min="12294" max="12294" width="3.375" style="1155" customWidth="1"/>
    <col min="12295" max="12295" width="9.125" style="1155" customWidth="1"/>
    <col min="12296" max="12296" width="3.375" style="1155" customWidth="1"/>
    <col min="12297" max="12297" width="8.875" style="1155" customWidth="1"/>
    <col min="12298" max="12298" width="3.375" style="1155" customWidth="1"/>
    <col min="12299" max="12299" width="9" style="1155"/>
    <col min="12300" max="12300" width="3.375" style="1155" customWidth="1"/>
    <col min="12301" max="12301" width="9.875" style="1155" customWidth="1"/>
    <col min="12302" max="12302" width="3.375" style="1155" customWidth="1"/>
    <col min="12303" max="12303" width="8.75" style="1155" customWidth="1"/>
    <col min="12304" max="12309" width="9.625" style="1155" customWidth="1"/>
    <col min="12310" max="12315" width="9" style="1155"/>
    <col min="12316" max="12317" width="8.625" style="1155" customWidth="1"/>
    <col min="12318" max="12318" width="3.5" style="1155" customWidth="1"/>
    <col min="12319" max="12319" width="7.5" style="1155" customWidth="1"/>
    <col min="12320" max="12320" width="7.75" style="1155" customWidth="1"/>
    <col min="12321" max="12321" width="9" style="1155"/>
    <col min="12322" max="12322" width="3.375" style="1155" customWidth="1"/>
    <col min="12323" max="12323" width="9.5" style="1155" customWidth="1"/>
    <col min="12324" max="12537" width="9" style="1155"/>
    <col min="12538" max="12538" width="3.375" style="1155" customWidth="1"/>
    <col min="12539" max="12543" width="9.625" style="1155" customWidth="1"/>
    <col min="12544" max="12544" width="3.375" style="1155" customWidth="1"/>
    <col min="12545" max="12545" width="8.25" style="1155" customWidth="1"/>
    <col min="12546" max="12546" width="3.375" style="1155" customWidth="1"/>
    <col min="12547" max="12547" width="8.625" style="1155" customWidth="1"/>
    <col min="12548" max="12548" width="3.375" style="1155" customWidth="1"/>
    <col min="12549" max="12549" width="8.5" style="1155" customWidth="1"/>
    <col min="12550" max="12550" width="3.375" style="1155" customWidth="1"/>
    <col min="12551" max="12551" width="9.125" style="1155" customWidth="1"/>
    <col min="12552" max="12552" width="3.375" style="1155" customWidth="1"/>
    <col min="12553" max="12553" width="8.875" style="1155" customWidth="1"/>
    <col min="12554" max="12554" width="3.375" style="1155" customWidth="1"/>
    <col min="12555" max="12555" width="9" style="1155"/>
    <col min="12556" max="12556" width="3.375" style="1155" customWidth="1"/>
    <col min="12557" max="12557" width="9.875" style="1155" customWidth="1"/>
    <col min="12558" max="12558" width="3.375" style="1155" customWidth="1"/>
    <col min="12559" max="12559" width="8.75" style="1155" customWidth="1"/>
    <col min="12560" max="12565" width="9.625" style="1155" customWidth="1"/>
    <col min="12566" max="12571" width="9" style="1155"/>
    <col min="12572" max="12573" width="8.625" style="1155" customWidth="1"/>
    <col min="12574" max="12574" width="3.5" style="1155" customWidth="1"/>
    <col min="12575" max="12575" width="7.5" style="1155" customWidth="1"/>
    <col min="12576" max="12576" width="7.75" style="1155" customWidth="1"/>
    <col min="12577" max="12577" width="9" style="1155"/>
    <col min="12578" max="12578" width="3.375" style="1155" customWidth="1"/>
    <col min="12579" max="12579" width="9.5" style="1155" customWidth="1"/>
    <col min="12580" max="12793" width="9" style="1155"/>
    <col min="12794" max="12794" width="3.375" style="1155" customWidth="1"/>
    <col min="12795" max="12799" width="9.625" style="1155" customWidth="1"/>
    <col min="12800" max="12800" width="3.375" style="1155" customWidth="1"/>
    <col min="12801" max="12801" width="8.25" style="1155" customWidth="1"/>
    <col min="12802" max="12802" width="3.375" style="1155" customWidth="1"/>
    <col min="12803" max="12803" width="8.625" style="1155" customWidth="1"/>
    <col min="12804" max="12804" width="3.375" style="1155" customWidth="1"/>
    <col min="12805" max="12805" width="8.5" style="1155" customWidth="1"/>
    <col min="12806" max="12806" width="3.375" style="1155" customWidth="1"/>
    <col min="12807" max="12807" width="9.125" style="1155" customWidth="1"/>
    <col min="12808" max="12808" width="3.375" style="1155" customWidth="1"/>
    <col min="12809" max="12809" width="8.875" style="1155" customWidth="1"/>
    <col min="12810" max="12810" width="3.375" style="1155" customWidth="1"/>
    <col min="12811" max="12811" width="9" style="1155"/>
    <col min="12812" max="12812" width="3.375" style="1155" customWidth="1"/>
    <col min="12813" max="12813" width="9.875" style="1155" customWidth="1"/>
    <col min="12814" max="12814" width="3.375" style="1155" customWidth="1"/>
    <col min="12815" max="12815" width="8.75" style="1155" customWidth="1"/>
    <col min="12816" max="12821" width="9.625" style="1155" customWidth="1"/>
    <col min="12822" max="12827" width="9" style="1155"/>
    <col min="12828" max="12829" width="8.625" style="1155" customWidth="1"/>
    <col min="12830" max="12830" width="3.5" style="1155" customWidth="1"/>
    <col min="12831" max="12831" width="7.5" style="1155" customWidth="1"/>
    <col min="12832" max="12832" width="7.75" style="1155" customWidth="1"/>
    <col min="12833" max="12833" width="9" style="1155"/>
    <col min="12834" max="12834" width="3.375" style="1155" customWidth="1"/>
    <col min="12835" max="12835" width="9.5" style="1155" customWidth="1"/>
    <col min="12836" max="13049" width="9" style="1155"/>
    <col min="13050" max="13050" width="3.375" style="1155" customWidth="1"/>
    <col min="13051" max="13055" width="9.625" style="1155" customWidth="1"/>
    <col min="13056" max="13056" width="3.375" style="1155" customWidth="1"/>
    <col min="13057" max="13057" width="8.25" style="1155" customWidth="1"/>
    <col min="13058" max="13058" width="3.375" style="1155" customWidth="1"/>
    <col min="13059" max="13059" width="8.625" style="1155" customWidth="1"/>
    <col min="13060" max="13060" width="3.375" style="1155" customWidth="1"/>
    <col min="13061" max="13061" width="8.5" style="1155" customWidth="1"/>
    <col min="13062" max="13062" width="3.375" style="1155" customWidth="1"/>
    <col min="13063" max="13063" width="9.125" style="1155" customWidth="1"/>
    <col min="13064" max="13064" width="3.375" style="1155" customWidth="1"/>
    <col min="13065" max="13065" width="8.875" style="1155" customWidth="1"/>
    <col min="13066" max="13066" width="3.375" style="1155" customWidth="1"/>
    <col min="13067" max="13067" width="9" style="1155"/>
    <col min="13068" max="13068" width="3.375" style="1155" customWidth="1"/>
    <col min="13069" max="13069" width="9.875" style="1155" customWidth="1"/>
    <col min="13070" max="13070" width="3.375" style="1155" customWidth="1"/>
    <col min="13071" max="13071" width="8.75" style="1155" customWidth="1"/>
    <col min="13072" max="13077" width="9.625" style="1155" customWidth="1"/>
    <col min="13078" max="13083" width="9" style="1155"/>
    <col min="13084" max="13085" width="8.625" style="1155" customWidth="1"/>
    <col min="13086" max="13086" width="3.5" style="1155" customWidth="1"/>
    <col min="13087" max="13087" width="7.5" style="1155" customWidth="1"/>
    <col min="13088" max="13088" width="7.75" style="1155" customWidth="1"/>
    <col min="13089" max="13089" width="9" style="1155"/>
    <col min="13090" max="13090" width="3.375" style="1155" customWidth="1"/>
    <col min="13091" max="13091" width="9.5" style="1155" customWidth="1"/>
    <col min="13092" max="13305" width="9" style="1155"/>
    <col min="13306" max="13306" width="3.375" style="1155" customWidth="1"/>
    <col min="13307" max="13311" width="9.625" style="1155" customWidth="1"/>
    <col min="13312" max="13312" width="3.375" style="1155" customWidth="1"/>
    <col min="13313" max="13313" width="8.25" style="1155" customWidth="1"/>
    <col min="13314" max="13314" width="3.375" style="1155" customWidth="1"/>
    <col min="13315" max="13315" width="8.625" style="1155" customWidth="1"/>
    <col min="13316" max="13316" width="3.375" style="1155" customWidth="1"/>
    <col min="13317" max="13317" width="8.5" style="1155" customWidth="1"/>
    <col min="13318" max="13318" width="3.375" style="1155" customWidth="1"/>
    <col min="13319" max="13319" width="9.125" style="1155" customWidth="1"/>
    <col min="13320" max="13320" width="3.375" style="1155" customWidth="1"/>
    <col min="13321" max="13321" width="8.875" style="1155" customWidth="1"/>
    <col min="13322" max="13322" width="3.375" style="1155" customWidth="1"/>
    <col min="13323" max="13323" width="9" style="1155"/>
    <col min="13324" max="13324" width="3.375" style="1155" customWidth="1"/>
    <col min="13325" max="13325" width="9.875" style="1155" customWidth="1"/>
    <col min="13326" max="13326" width="3.375" style="1155" customWidth="1"/>
    <col min="13327" max="13327" width="8.75" style="1155" customWidth="1"/>
    <col min="13328" max="13333" width="9.625" style="1155" customWidth="1"/>
    <col min="13334" max="13339" width="9" style="1155"/>
    <col min="13340" max="13341" width="8.625" style="1155" customWidth="1"/>
    <col min="13342" max="13342" width="3.5" style="1155" customWidth="1"/>
    <col min="13343" max="13343" width="7.5" style="1155" customWidth="1"/>
    <col min="13344" max="13344" width="7.75" style="1155" customWidth="1"/>
    <col min="13345" max="13345" width="9" style="1155"/>
    <col min="13346" max="13346" width="3.375" style="1155" customWidth="1"/>
    <col min="13347" max="13347" width="9.5" style="1155" customWidth="1"/>
    <col min="13348" max="13561" width="9" style="1155"/>
    <col min="13562" max="13562" width="3.375" style="1155" customWidth="1"/>
    <col min="13563" max="13567" width="9.625" style="1155" customWidth="1"/>
    <col min="13568" max="13568" width="3.375" style="1155" customWidth="1"/>
    <col min="13569" max="13569" width="8.25" style="1155" customWidth="1"/>
    <col min="13570" max="13570" width="3.375" style="1155" customWidth="1"/>
    <col min="13571" max="13571" width="8.625" style="1155" customWidth="1"/>
    <col min="13572" max="13572" width="3.375" style="1155" customWidth="1"/>
    <col min="13573" max="13573" width="8.5" style="1155" customWidth="1"/>
    <col min="13574" max="13574" width="3.375" style="1155" customWidth="1"/>
    <col min="13575" max="13575" width="9.125" style="1155" customWidth="1"/>
    <col min="13576" max="13576" width="3.375" style="1155" customWidth="1"/>
    <col min="13577" max="13577" width="8.875" style="1155" customWidth="1"/>
    <col min="13578" max="13578" width="3.375" style="1155" customWidth="1"/>
    <col min="13579" max="13579" width="9" style="1155"/>
    <col min="13580" max="13580" width="3.375" style="1155" customWidth="1"/>
    <col min="13581" max="13581" width="9.875" style="1155" customWidth="1"/>
    <col min="13582" max="13582" width="3.375" style="1155" customWidth="1"/>
    <col min="13583" max="13583" width="8.75" style="1155" customWidth="1"/>
    <col min="13584" max="13589" width="9.625" style="1155" customWidth="1"/>
    <col min="13590" max="13595" width="9" style="1155"/>
    <col min="13596" max="13597" width="8.625" style="1155" customWidth="1"/>
    <col min="13598" max="13598" width="3.5" style="1155" customWidth="1"/>
    <col min="13599" max="13599" width="7.5" style="1155" customWidth="1"/>
    <col min="13600" max="13600" width="7.75" style="1155" customWidth="1"/>
    <col min="13601" max="13601" width="9" style="1155"/>
    <col min="13602" max="13602" width="3.375" style="1155" customWidth="1"/>
    <col min="13603" max="13603" width="9.5" style="1155" customWidth="1"/>
    <col min="13604" max="13817" width="9" style="1155"/>
    <col min="13818" max="13818" width="3.375" style="1155" customWidth="1"/>
    <col min="13819" max="13823" width="9.625" style="1155" customWidth="1"/>
    <col min="13824" max="13824" width="3.375" style="1155" customWidth="1"/>
    <col min="13825" max="13825" width="8.25" style="1155" customWidth="1"/>
    <col min="13826" max="13826" width="3.375" style="1155" customWidth="1"/>
    <col min="13827" max="13827" width="8.625" style="1155" customWidth="1"/>
    <col min="13828" max="13828" width="3.375" style="1155" customWidth="1"/>
    <col min="13829" max="13829" width="8.5" style="1155" customWidth="1"/>
    <col min="13830" max="13830" width="3.375" style="1155" customWidth="1"/>
    <col min="13831" max="13831" width="9.125" style="1155" customWidth="1"/>
    <col min="13832" max="13832" width="3.375" style="1155" customWidth="1"/>
    <col min="13833" max="13833" width="8.875" style="1155" customWidth="1"/>
    <col min="13834" max="13834" width="3.375" style="1155" customWidth="1"/>
    <col min="13835" max="13835" width="9" style="1155"/>
    <col min="13836" max="13836" width="3.375" style="1155" customWidth="1"/>
    <col min="13837" max="13837" width="9.875" style="1155" customWidth="1"/>
    <col min="13838" max="13838" width="3.375" style="1155" customWidth="1"/>
    <col min="13839" max="13839" width="8.75" style="1155" customWidth="1"/>
    <col min="13840" max="13845" width="9.625" style="1155" customWidth="1"/>
    <col min="13846" max="13851" width="9" style="1155"/>
    <col min="13852" max="13853" width="8.625" style="1155" customWidth="1"/>
    <col min="13854" max="13854" width="3.5" style="1155" customWidth="1"/>
    <col min="13855" max="13855" width="7.5" style="1155" customWidth="1"/>
    <col min="13856" max="13856" width="7.75" style="1155" customWidth="1"/>
    <col min="13857" max="13857" width="9" style="1155"/>
    <col min="13858" max="13858" width="3.375" style="1155" customWidth="1"/>
    <col min="13859" max="13859" width="9.5" style="1155" customWidth="1"/>
    <col min="13860" max="14073" width="9" style="1155"/>
    <col min="14074" max="14074" width="3.375" style="1155" customWidth="1"/>
    <col min="14075" max="14079" width="9.625" style="1155" customWidth="1"/>
    <col min="14080" max="14080" width="3.375" style="1155" customWidth="1"/>
    <col min="14081" max="14081" width="8.25" style="1155" customWidth="1"/>
    <col min="14082" max="14082" width="3.375" style="1155" customWidth="1"/>
    <col min="14083" max="14083" width="8.625" style="1155" customWidth="1"/>
    <col min="14084" max="14084" width="3.375" style="1155" customWidth="1"/>
    <col min="14085" max="14085" width="8.5" style="1155" customWidth="1"/>
    <col min="14086" max="14086" width="3.375" style="1155" customWidth="1"/>
    <col min="14087" max="14087" width="9.125" style="1155" customWidth="1"/>
    <col min="14088" max="14088" width="3.375" style="1155" customWidth="1"/>
    <col min="14089" max="14089" width="8.875" style="1155" customWidth="1"/>
    <col min="14090" max="14090" width="3.375" style="1155" customWidth="1"/>
    <col min="14091" max="14091" width="9" style="1155"/>
    <col min="14092" max="14092" width="3.375" style="1155" customWidth="1"/>
    <col min="14093" max="14093" width="9.875" style="1155" customWidth="1"/>
    <col min="14094" max="14094" width="3.375" style="1155" customWidth="1"/>
    <col min="14095" max="14095" width="8.75" style="1155" customWidth="1"/>
    <col min="14096" max="14101" width="9.625" style="1155" customWidth="1"/>
    <col min="14102" max="14107" width="9" style="1155"/>
    <col min="14108" max="14109" width="8.625" style="1155" customWidth="1"/>
    <col min="14110" max="14110" width="3.5" style="1155" customWidth="1"/>
    <col min="14111" max="14111" width="7.5" style="1155" customWidth="1"/>
    <col min="14112" max="14112" width="7.75" style="1155" customWidth="1"/>
    <col min="14113" max="14113" width="9" style="1155"/>
    <col min="14114" max="14114" width="3.375" style="1155" customWidth="1"/>
    <col min="14115" max="14115" width="9.5" style="1155" customWidth="1"/>
    <col min="14116" max="14329" width="9" style="1155"/>
    <col min="14330" max="14330" width="3.375" style="1155" customWidth="1"/>
    <col min="14331" max="14335" width="9.625" style="1155" customWidth="1"/>
    <col min="14336" max="14336" width="3.375" style="1155" customWidth="1"/>
    <col min="14337" max="14337" width="8.25" style="1155" customWidth="1"/>
    <col min="14338" max="14338" width="3.375" style="1155" customWidth="1"/>
    <col min="14339" max="14339" width="8.625" style="1155" customWidth="1"/>
    <col min="14340" max="14340" width="3.375" style="1155" customWidth="1"/>
    <col min="14341" max="14341" width="8.5" style="1155" customWidth="1"/>
    <col min="14342" max="14342" width="3.375" style="1155" customWidth="1"/>
    <col min="14343" max="14343" width="9.125" style="1155" customWidth="1"/>
    <col min="14344" max="14344" width="3.375" style="1155" customWidth="1"/>
    <col min="14345" max="14345" width="8.875" style="1155" customWidth="1"/>
    <col min="14346" max="14346" width="3.375" style="1155" customWidth="1"/>
    <col min="14347" max="14347" width="9" style="1155"/>
    <col min="14348" max="14348" width="3.375" style="1155" customWidth="1"/>
    <col min="14349" max="14349" width="9.875" style="1155" customWidth="1"/>
    <col min="14350" max="14350" width="3.375" style="1155" customWidth="1"/>
    <col min="14351" max="14351" width="8.75" style="1155" customWidth="1"/>
    <col min="14352" max="14357" width="9.625" style="1155" customWidth="1"/>
    <col min="14358" max="14363" width="9" style="1155"/>
    <col min="14364" max="14365" width="8.625" style="1155" customWidth="1"/>
    <col min="14366" max="14366" width="3.5" style="1155" customWidth="1"/>
    <col min="14367" max="14367" width="7.5" style="1155" customWidth="1"/>
    <col min="14368" max="14368" width="7.75" style="1155" customWidth="1"/>
    <col min="14369" max="14369" width="9" style="1155"/>
    <col min="14370" max="14370" width="3.375" style="1155" customWidth="1"/>
    <col min="14371" max="14371" width="9.5" style="1155" customWidth="1"/>
    <col min="14372" max="14585" width="9" style="1155"/>
    <col min="14586" max="14586" width="3.375" style="1155" customWidth="1"/>
    <col min="14587" max="14591" width="9.625" style="1155" customWidth="1"/>
    <col min="14592" max="14592" width="3.375" style="1155" customWidth="1"/>
    <col min="14593" max="14593" width="8.25" style="1155" customWidth="1"/>
    <col min="14594" max="14594" width="3.375" style="1155" customWidth="1"/>
    <col min="14595" max="14595" width="8.625" style="1155" customWidth="1"/>
    <col min="14596" max="14596" width="3.375" style="1155" customWidth="1"/>
    <col min="14597" max="14597" width="8.5" style="1155" customWidth="1"/>
    <col min="14598" max="14598" width="3.375" style="1155" customWidth="1"/>
    <col min="14599" max="14599" width="9.125" style="1155" customWidth="1"/>
    <col min="14600" max="14600" width="3.375" style="1155" customWidth="1"/>
    <col min="14601" max="14601" width="8.875" style="1155" customWidth="1"/>
    <col min="14602" max="14602" width="3.375" style="1155" customWidth="1"/>
    <col min="14603" max="14603" width="9" style="1155"/>
    <col min="14604" max="14604" width="3.375" style="1155" customWidth="1"/>
    <col min="14605" max="14605" width="9.875" style="1155" customWidth="1"/>
    <col min="14606" max="14606" width="3.375" style="1155" customWidth="1"/>
    <col min="14607" max="14607" width="8.75" style="1155" customWidth="1"/>
    <col min="14608" max="14613" width="9.625" style="1155" customWidth="1"/>
    <col min="14614" max="14619" width="9" style="1155"/>
    <col min="14620" max="14621" width="8.625" style="1155" customWidth="1"/>
    <col min="14622" max="14622" width="3.5" style="1155" customWidth="1"/>
    <col min="14623" max="14623" width="7.5" style="1155" customWidth="1"/>
    <col min="14624" max="14624" width="7.75" style="1155" customWidth="1"/>
    <col min="14625" max="14625" width="9" style="1155"/>
    <col min="14626" max="14626" width="3.375" style="1155" customWidth="1"/>
    <col min="14627" max="14627" width="9.5" style="1155" customWidth="1"/>
    <col min="14628" max="14841" width="9" style="1155"/>
    <col min="14842" max="14842" width="3.375" style="1155" customWidth="1"/>
    <col min="14843" max="14847" width="9.625" style="1155" customWidth="1"/>
    <col min="14848" max="14848" width="3.375" style="1155" customWidth="1"/>
    <col min="14849" max="14849" width="8.25" style="1155" customWidth="1"/>
    <col min="14850" max="14850" width="3.375" style="1155" customWidth="1"/>
    <col min="14851" max="14851" width="8.625" style="1155" customWidth="1"/>
    <col min="14852" max="14852" width="3.375" style="1155" customWidth="1"/>
    <col min="14853" max="14853" width="8.5" style="1155" customWidth="1"/>
    <col min="14854" max="14854" width="3.375" style="1155" customWidth="1"/>
    <col min="14855" max="14855" width="9.125" style="1155" customWidth="1"/>
    <col min="14856" max="14856" width="3.375" style="1155" customWidth="1"/>
    <col min="14857" max="14857" width="8.875" style="1155" customWidth="1"/>
    <col min="14858" max="14858" width="3.375" style="1155" customWidth="1"/>
    <col min="14859" max="14859" width="9" style="1155"/>
    <col min="14860" max="14860" width="3.375" style="1155" customWidth="1"/>
    <col min="14861" max="14861" width="9.875" style="1155" customWidth="1"/>
    <col min="14862" max="14862" width="3.375" style="1155" customWidth="1"/>
    <col min="14863" max="14863" width="8.75" style="1155" customWidth="1"/>
    <col min="14864" max="14869" width="9.625" style="1155" customWidth="1"/>
    <col min="14870" max="14875" width="9" style="1155"/>
    <col min="14876" max="14877" width="8.625" style="1155" customWidth="1"/>
    <col min="14878" max="14878" width="3.5" style="1155" customWidth="1"/>
    <col min="14879" max="14879" width="7.5" style="1155" customWidth="1"/>
    <col min="14880" max="14880" width="7.75" style="1155" customWidth="1"/>
    <col min="14881" max="14881" width="9" style="1155"/>
    <col min="14882" max="14882" width="3.375" style="1155" customWidth="1"/>
    <col min="14883" max="14883" width="9.5" style="1155" customWidth="1"/>
    <col min="14884" max="15097" width="9" style="1155"/>
    <col min="15098" max="15098" width="3.375" style="1155" customWidth="1"/>
    <col min="15099" max="15103" width="9.625" style="1155" customWidth="1"/>
    <col min="15104" max="15104" width="3.375" style="1155" customWidth="1"/>
    <col min="15105" max="15105" width="8.25" style="1155" customWidth="1"/>
    <col min="15106" max="15106" width="3.375" style="1155" customWidth="1"/>
    <col min="15107" max="15107" width="8.625" style="1155" customWidth="1"/>
    <col min="15108" max="15108" width="3.375" style="1155" customWidth="1"/>
    <col min="15109" max="15109" width="8.5" style="1155" customWidth="1"/>
    <col min="15110" max="15110" width="3.375" style="1155" customWidth="1"/>
    <col min="15111" max="15111" width="9.125" style="1155" customWidth="1"/>
    <col min="15112" max="15112" width="3.375" style="1155" customWidth="1"/>
    <col min="15113" max="15113" width="8.875" style="1155" customWidth="1"/>
    <col min="15114" max="15114" width="3.375" style="1155" customWidth="1"/>
    <col min="15115" max="15115" width="9" style="1155"/>
    <col min="15116" max="15116" width="3.375" style="1155" customWidth="1"/>
    <col min="15117" max="15117" width="9.875" style="1155" customWidth="1"/>
    <col min="15118" max="15118" width="3.375" style="1155" customWidth="1"/>
    <col min="15119" max="15119" width="8.75" style="1155" customWidth="1"/>
    <col min="15120" max="15125" width="9.625" style="1155" customWidth="1"/>
    <col min="15126" max="15131" width="9" style="1155"/>
    <col min="15132" max="15133" width="8.625" style="1155" customWidth="1"/>
    <col min="15134" max="15134" width="3.5" style="1155" customWidth="1"/>
    <col min="15135" max="15135" width="7.5" style="1155" customWidth="1"/>
    <col min="15136" max="15136" width="7.75" style="1155" customWidth="1"/>
    <col min="15137" max="15137" width="9" style="1155"/>
    <col min="15138" max="15138" width="3.375" style="1155" customWidth="1"/>
    <col min="15139" max="15139" width="9.5" style="1155" customWidth="1"/>
    <col min="15140" max="15353" width="9" style="1155"/>
    <col min="15354" max="15354" width="3.375" style="1155" customWidth="1"/>
    <col min="15355" max="15359" width="9.625" style="1155" customWidth="1"/>
    <col min="15360" max="15360" width="3.375" style="1155" customWidth="1"/>
    <col min="15361" max="15361" width="8.25" style="1155" customWidth="1"/>
    <col min="15362" max="15362" width="3.375" style="1155" customWidth="1"/>
    <col min="15363" max="15363" width="8.625" style="1155" customWidth="1"/>
    <col min="15364" max="15364" width="3.375" style="1155" customWidth="1"/>
    <col min="15365" max="15365" width="8.5" style="1155" customWidth="1"/>
    <col min="15366" max="15366" width="3.375" style="1155" customWidth="1"/>
    <col min="15367" max="15367" width="9.125" style="1155" customWidth="1"/>
    <col min="15368" max="15368" width="3.375" style="1155" customWidth="1"/>
    <col min="15369" max="15369" width="8.875" style="1155" customWidth="1"/>
    <col min="15370" max="15370" width="3.375" style="1155" customWidth="1"/>
    <col min="15371" max="15371" width="9" style="1155"/>
    <col min="15372" max="15372" width="3.375" style="1155" customWidth="1"/>
    <col min="15373" max="15373" width="9.875" style="1155" customWidth="1"/>
    <col min="15374" max="15374" width="3.375" style="1155" customWidth="1"/>
    <col min="15375" max="15375" width="8.75" style="1155" customWidth="1"/>
    <col min="15376" max="15381" width="9.625" style="1155" customWidth="1"/>
    <col min="15382" max="15387" width="9" style="1155"/>
    <col min="15388" max="15389" width="8.625" style="1155" customWidth="1"/>
    <col min="15390" max="15390" width="3.5" style="1155" customWidth="1"/>
    <col min="15391" max="15391" width="7.5" style="1155" customWidth="1"/>
    <col min="15392" max="15392" width="7.75" style="1155" customWidth="1"/>
    <col min="15393" max="15393" width="9" style="1155"/>
    <col min="15394" max="15394" width="3.375" style="1155" customWidth="1"/>
    <col min="15395" max="15395" width="9.5" style="1155" customWidth="1"/>
    <col min="15396" max="15609" width="9" style="1155"/>
    <col min="15610" max="15610" width="3.375" style="1155" customWidth="1"/>
    <col min="15611" max="15615" width="9.625" style="1155" customWidth="1"/>
    <col min="15616" max="15616" width="3.375" style="1155" customWidth="1"/>
    <col min="15617" max="15617" width="8.25" style="1155" customWidth="1"/>
    <col min="15618" max="15618" width="3.375" style="1155" customWidth="1"/>
    <col min="15619" max="15619" width="8.625" style="1155" customWidth="1"/>
    <col min="15620" max="15620" width="3.375" style="1155" customWidth="1"/>
    <col min="15621" max="15621" width="8.5" style="1155" customWidth="1"/>
    <col min="15622" max="15622" width="3.375" style="1155" customWidth="1"/>
    <col min="15623" max="15623" width="9.125" style="1155" customWidth="1"/>
    <col min="15624" max="15624" width="3.375" style="1155" customWidth="1"/>
    <col min="15625" max="15625" width="8.875" style="1155" customWidth="1"/>
    <col min="15626" max="15626" width="3.375" style="1155" customWidth="1"/>
    <col min="15627" max="15627" width="9" style="1155"/>
    <col min="15628" max="15628" width="3.375" style="1155" customWidth="1"/>
    <col min="15629" max="15629" width="9.875" style="1155" customWidth="1"/>
    <col min="15630" max="15630" width="3.375" style="1155" customWidth="1"/>
    <col min="15631" max="15631" width="8.75" style="1155" customWidth="1"/>
    <col min="15632" max="15637" width="9.625" style="1155" customWidth="1"/>
    <col min="15638" max="15643" width="9" style="1155"/>
    <col min="15644" max="15645" width="8.625" style="1155" customWidth="1"/>
    <col min="15646" max="15646" width="3.5" style="1155" customWidth="1"/>
    <col min="15647" max="15647" width="7.5" style="1155" customWidth="1"/>
    <col min="15648" max="15648" width="7.75" style="1155" customWidth="1"/>
    <col min="15649" max="15649" width="9" style="1155"/>
    <col min="15650" max="15650" width="3.375" style="1155" customWidth="1"/>
    <col min="15651" max="15651" width="9.5" style="1155" customWidth="1"/>
    <col min="15652" max="15865" width="9" style="1155"/>
    <col min="15866" max="15866" width="3.375" style="1155" customWidth="1"/>
    <col min="15867" max="15871" width="9.625" style="1155" customWidth="1"/>
    <col min="15872" max="15872" width="3.375" style="1155" customWidth="1"/>
    <col min="15873" max="15873" width="8.25" style="1155" customWidth="1"/>
    <col min="15874" max="15874" width="3.375" style="1155" customWidth="1"/>
    <col min="15875" max="15875" width="8.625" style="1155" customWidth="1"/>
    <col min="15876" max="15876" width="3.375" style="1155" customWidth="1"/>
    <col min="15877" max="15877" width="8.5" style="1155" customWidth="1"/>
    <col min="15878" max="15878" width="3.375" style="1155" customWidth="1"/>
    <col min="15879" max="15879" width="9.125" style="1155" customWidth="1"/>
    <col min="15880" max="15880" width="3.375" style="1155" customWidth="1"/>
    <col min="15881" max="15881" width="8.875" style="1155" customWidth="1"/>
    <col min="15882" max="15882" width="3.375" style="1155" customWidth="1"/>
    <col min="15883" max="15883" width="9" style="1155"/>
    <col min="15884" max="15884" width="3.375" style="1155" customWidth="1"/>
    <col min="15885" max="15885" width="9.875" style="1155" customWidth="1"/>
    <col min="15886" max="15886" width="3.375" style="1155" customWidth="1"/>
    <col min="15887" max="15887" width="8.75" style="1155" customWidth="1"/>
    <col min="15888" max="15893" width="9.625" style="1155" customWidth="1"/>
    <col min="15894" max="15899" width="9" style="1155"/>
    <col min="15900" max="15901" width="8.625" style="1155" customWidth="1"/>
    <col min="15902" max="15902" width="3.5" style="1155" customWidth="1"/>
    <col min="15903" max="15903" width="7.5" style="1155" customWidth="1"/>
    <col min="15904" max="15904" width="7.75" style="1155" customWidth="1"/>
    <col min="15905" max="15905" width="9" style="1155"/>
    <col min="15906" max="15906" width="3.375" style="1155" customWidth="1"/>
    <col min="15907" max="15907" width="9.5" style="1155" customWidth="1"/>
    <col min="15908" max="16121" width="9" style="1155"/>
    <col min="16122" max="16122" width="3.375" style="1155" customWidth="1"/>
    <col min="16123" max="16127" width="9.625" style="1155" customWidth="1"/>
    <col min="16128" max="16128" width="3.375" style="1155" customWidth="1"/>
    <col min="16129" max="16129" width="8.25" style="1155" customWidth="1"/>
    <col min="16130" max="16130" width="3.375" style="1155" customWidth="1"/>
    <col min="16131" max="16131" width="8.625" style="1155" customWidth="1"/>
    <col min="16132" max="16132" width="3.375" style="1155" customWidth="1"/>
    <col min="16133" max="16133" width="8.5" style="1155" customWidth="1"/>
    <col min="16134" max="16134" width="3.375" style="1155" customWidth="1"/>
    <col min="16135" max="16135" width="9.125" style="1155" customWidth="1"/>
    <col min="16136" max="16136" width="3.375" style="1155" customWidth="1"/>
    <col min="16137" max="16137" width="8.875" style="1155" customWidth="1"/>
    <col min="16138" max="16138" width="3.375" style="1155" customWidth="1"/>
    <col min="16139" max="16139" width="9" style="1155"/>
    <col min="16140" max="16140" width="3.375" style="1155" customWidth="1"/>
    <col min="16141" max="16141" width="9.875" style="1155" customWidth="1"/>
    <col min="16142" max="16142" width="3.375" style="1155" customWidth="1"/>
    <col min="16143" max="16143" width="8.75" style="1155" customWidth="1"/>
    <col min="16144" max="16149" width="9.625" style="1155" customWidth="1"/>
    <col min="16150" max="16155" width="9" style="1155"/>
    <col min="16156" max="16157" width="8.625" style="1155" customWidth="1"/>
    <col min="16158" max="16158" width="3.5" style="1155" customWidth="1"/>
    <col min="16159" max="16159" width="7.5" style="1155" customWidth="1"/>
    <col min="16160" max="16160" width="7.75" style="1155" customWidth="1"/>
    <col min="16161" max="16161" width="9" style="1155"/>
    <col min="16162" max="16162" width="3.375" style="1155" customWidth="1"/>
    <col min="16163" max="16163" width="9.5" style="1155" customWidth="1"/>
    <col min="16164" max="16384" width="9" style="1155"/>
  </cols>
  <sheetData>
    <row r="1" spans="1:44" ht="12" customHeight="1">
      <c r="A1" s="1660" t="s">
        <v>1021</v>
      </c>
      <c r="B1" s="1661"/>
      <c r="D1" s="1662"/>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H1" s="1155" t="s">
        <v>667</v>
      </c>
      <c r="AI1" s="1552" t="s">
        <v>678</v>
      </c>
      <c r="AJ1" s="1552" t="s">
        <v>678</v>
      </c>
      <c r="AK1" s="1552" t="s">
        <v>678</v>
      </c>
      <c r="AL1" s="1552" t="s">
        <v>678</v>
      </c>
      <c r="AM1" s="1553">
        <v>44530</v>
      </c>
      <c r="AN1" s="1553"/>
    </row>
    <row r="2" spans="1:44" ht="12" customHeight="1">
      <c r="A2" s="1664"/>
      <c r="B2" s="1664"/>
      <c r="C2" s="1665"/>
      <c r="D2" s="1665"/>
      <c r="E2" s="1665"/>
      <c r="F2" s="1665"/>
      <c r="G2" s="3119"/>
      <c r="H2" s="3119"/>
      <c r="I2" s="3119"/>
      <c r="J2" s="3119"/>
      <c r="K2" s="3119"/>
      <c r="L2" s="3119"/>
      <c r="M2" s="3119"/>
      <c r="N2" s="3119"/>
      <c r="O2" s="3119"/>
      <c r="P2" s="3119"/>
      <c r="Q2" s="3119"/>
      <c r="R2" s="3119"/>
      <c r="S2" s="3119"/>
      <c r="T2" s="3119"/>
      <c r="U2" s="3119"/>
      <c r="V2" s="3119"/>
      <c r="W2" s="1665"/>
      <c r="X2" s="1665"/>
      <c r="Y2" s="1665"/>
      <c r="Z2" s="1665"/>
      <c r="AA2" s="1665"/>
      <c r="AB2" s="1665"/>
      <c r="AC2" s="1666" t="s">
        <v>333</v>
      </c>
      <c r="AD2" s="1164" t="s">
        <v>973</v>
      </c>
      <c r="AE2" s="1164" t="s">
        <v>973</v>
      </c>
      <c r="AF2" s="1164" t="s">
        <v>973</v>
      </c>
      <c r="AG2" s="1164" t="s">
        <v>973</v>
      </c>
      <c r="AH2" s="1164" t="s">
        <v>669</v>
      </c>
      <c r="AI2" s="1164" t="s">
        <v>973</v>
      </c>
      <c r="AJ2" s="1164" t="s">
        <v>1022</v>
      </c>
      <c r="AK2" s="1164" t="s">
        <v>1022</v>
      </c>
      <c r="AL2" s="1164" t="s">
        <v>1022</v>
      </c>
      <c r="AM2" s="2600" t="s">
        <v>1436</v>
      </c>
      <c r="AN2" s="1157" t="s">
        <v>1023</v>
      </c>
      <c r="AO2" s="1164" t="s">
        <v>667</v>
      </c>
      <c r="AP2" s="1164"/>
    </row>
    <row r="3" spans="1:44" ht="45" customHeight="1">
      <c r="A3" s="3120" t="s">
        <v>975</v>
      </c>
      <c r="B3" s="3121"/>
      <c r="C3" s="2595" t="s">
        <v>721</v>
      </c>
      <c r="D3" s="2595" t="s">
        <v>722</v>
      </c>
      <c r="E3" s="2595" t="s">
        <v>723</v>
      </c>
      <c r="F3" s="2595" t="s">
        <v>724</v>
      </c>
      <c r="G3" s="3122" t="s">
        <v>725</v>
      </c>
      <c r="H3" s="3123"/>
      <c r="I3" s="3122" t="s">
        <v>726</v>
      </c>
      <c r="J3" s="3123"/>
      <c r="K3" s="3122" t="s">
        <v>727</v>
      </c>
      <c r="L3" s="3123"/>
      <c r="M3" s="3122" t="s">
        <v>728</v>
      </c>
      <c r="N3" s="3123"/>
      <c r="O3" s="3122" t="s">
        <v>729</v>
      </c>
      <c r="P3" s="3123"/>
      <c r="Q3" s="3122" t="s">
        <v>730</v>
      </c>
      <c r="R3" s="3123"/>
      <c r="S3" s="3122" t="s">
        <v>731</v>
      </c>
      <c r="T3" s="3123"/>
      <c r="U3" s="3122" t="s">
        <v>732</v>
      </c>
      <c r="V3" s="3123"/>
      <c r="W3" s="2595" t="s">
        <v>733</v>
      </c>
      <c r="X3" s="2595" t="s">
        <v>734</v>
      </c>
      <c r="Y3" s="2595" t="s">
        <v>735</v>
      </c>
      <c r="Z3" s="2595" t="s">
        <v>736</v>
      </c>
      <c r="AA3" s="2595" t="s">
        <v>737</v>
      </c>
      <c r="AB3" s="1161" t="s">
        <v>738</v>
      </c>
      <c r="AC3" s="2595" t="s">
        <v>739</v>
      </c>
      <c r="AD3" s="1667" t="s">
        <v>740</v>
      </c>
      <c r="AE3" s="2595" t="s">
        <v>741</v>
      </c>
      <c r="AF3" s="2595" t="s">
        <v>742</v>
      </c>
      <c r="AG3" s="1161" t="s">
        <v>743</v>
      </c>
      <c r="AH3" s="1668" t="s">
        <v>744</v>
      </c>
      <c r="AI3" s="1668" t="s">
        <v>745</v>
      </c>
      <c r="AJ3" s="1669" t="s">
        <v>746</v>
      </c>
      <c r="AK3" s="1669" t="s">
        <v>747</v>
      </c>
      <c r="AL3" s="1669" t="s">
        <v>992</v>
      </c>
      <c r="AM3" s="1669" t="s">
        <v>993</v>
      </c>
      <c r="AN3" s="1669" t="s">
        <v>994</v>
      </c>
      <c r="AO3" s="1670" t="s">
        <v>995</v>
      </c>
      <c r="AP3" s="1668" t="s">
        <v>996</v>
      </c>
      <c r="AR3" s="1734" t="s">
        <v>1036</v>
      </c>
    </row>
    <row r="4" spans="1:44" ht="21" customHeight="1">
      <c r="A4" s="3124" t="s">
        <v>997</v>
      </c>
      <c r="B4" s="3125"/>
      <c r="C4" s="2596">
        <v>7580</v>
      </c>
      <c r="D4" s="2596">
        <v>9406</v>
      </c>
      <c r="E4" s="2596">
        <v>11232</v>
      </c>
      <c r="F4" s="2596">
        <v>13058</v>
      </c>
      <c r="G4" s="3126">
        <v>14885</v>
      </c>
      <c r="H4" s="3127"/>
      <c r="I4" s="3126">
        <v>17441</v>
      </c>
      <c r="J4" s="3127"/>
      <c r="K4" s="3126">
        <v>18537</v>
      </c>
      <c r="L4" s="3127"/>
      <c r="M4" s="3126">
        <v>20363</v>
      </c>
      <c r="N4" s="3127"/>
      <c r="O4" s="3126">
        <v>22190</v>
      </c>
      <c r="P4" s="3127"/>
      <c r="Q4" s="3126">
        <v>24016</v>
      </c>
      <c r="R4" s="3127"/>
      <c r="S4" s="3126">
        <v>25842</v>
      </c>
      <c r="T4" s="3127"/>
      <c r="U4" s="3126">
        <v>27668</v>
      </c>
      <c r="V4" s="3127"/>
      <c r="W4" s="2596">
        <v>29495</v>
      </c>
      <c r="X4" s="2596">
        <v>31321</v>
      </c>
      <c r="Y4" s="2596">
        <v>33147</v>
      </c>
      <c r="Z4" s="2596">
        <v>34973</v>
      </c>
      <c r="AA4" s="2596">
        <v>36800</v>
      </c>
      <c r="AB4" s="1671">
        <v>38626</v>
      </c>
      <c r="AC4" s="2596">
        <v>40452</v>
      </c>
      <c r="AD4" s="1672">
        <v>40817</v>
      </c>
      <c r="AE4" s="1671">
        <v>41183</v>
      </c>
      <c r="AF4" s="1673">
        <v>41548</v>
      </c>
      <c r="AG4" s="1674">
        <v>41913</v>
      </c>
      <c r="AH4" s="1675">
        <v>42278</v>
      </c>
      <c r="AI4" s="1675">
        <v>42278</v>
      </c>
      <c r="AJ4" s="1676">
        <v>43009</v>
      </c>
      <c r="AK4" s="1580">
        <v>43374</v>
      </c>
      <c r="AL4" s="1580">
        <v>43739</v>
      </c>
      <c r="AM4" s="1580">
        <v>44105</v>
      </c>
      <c r="AN4" s="1580">
        <v>44470</v>
      </c>
      <c r="AO4" s="1677"/>
      <c r="AP4" s="1678"/>
    </row>
    <row r="5" spans="1:44" ht="12" customHeight="1">
      <c r="A5" s="3130" t="s">
        <v>998</v>
      </c>
      <c r="B5" s="3131"/>
      <c r="C5" s="2597" t="s">
        <v>54</v>
      </c>
      <c r="D5" s="2597" t="s">
        <v>54</v>
      </c>
      <c r="E5" s="2597" t="s">
        <v>54</v>
      </c>
      <c r="F5" s="2597" t="s">
        <v>54</v>
      </c>
      <c r="G5" s="3128" t="s">
        <v>54</v>
      </c>
      <c r="H5" s="3129"/>
      <c r="I5" s="3128" t="s">
        <v>54</v>
      </c>
      <c r="J5" s="3129"/>
      <c r="K5" s="3128" t="s">
        <v>54</v>
      </c>
      <c r="L5" s="3129"/>
      <c r="M5" s="3128" t="s">
        <v>54</v>
      </c>
      <c r="N5" s="3129"/>
      <c r="O5" s="3128" t="s">
        <v>54</v>
      </c>
      <c r="P5" s="3129"/>
      <c r="Q5" s="3128" t="s">
        <v>54</v>
      </c>
      <c r="R5" s="3129"/>
      <c r="S5" s="3128" t="s">
        <v>54</v>
      </c>
      <c r="T5" s="3129"/>
      <c r="U5" s="3128" t="s">
        <v>54</v>
      </c>
      <c r="V5" s="3129"/>
      <c r="W5" s="2597" t="s">
        <v>54</v>
      </c>
      <c r="X5" s="2597" t="s">
        <v>54</v>
      </c>
      <c r="Y5" s="2597" t="s">
        <v>54</v>
      </c>
      <c r="Z5" s="2597" t="s">
        <v>54</v>
      </c>
      <c r="AA5" s="2597" t="s">
        <v>54</v>
      </c>
      <c r="AB5" s="1679" t="s">
        <v>1024</v>
      </c>
      <c r="AC5" s="2597" t="s">
        <v>1024</v>
      </c>
      <c r="AD5" s="1680" t="s">
        <v>1024</v>
      </c>
      <c r="AE5" s="2597" t="s">
        <v>1024</v>
      </c>
      <c r="AF5" s="2597" t="s">
        <v>1024</v>
      </c>
      <c r="AG5" s="1679" t="s">
        <v>1024</v>
      </c>
      <c r="AH5" s="1681" t="s">
        <v>1024</v>
      </c>
      <c r="AI5" s="1681" t="s">
        <v>1024</v>
      </c>
      <c r="AJ5" s="1682" t="s">
        <v>1024</v>
      </c>
      <c r="AK5" s="1682" t="s">
        <v>1024</v>
      </c>
      <c r="AL5" s="1682" t="s">
        <v>1024</v>
      </c>
      <c r="AM5" s="1682" t="s">
        <v>1024</v>
      </c>
      <c r="AN5" s="1682" t="s">
        <v>1024</v>
      </c>
      <c r="AO5" s="1681" t="s">
        <v>1024</v>
      </c>
      <c r="AP5" s="1683" t="s">
        <v>1025</v>
      </c>
    </row>
    <row r="6" spans="1:44" ht="9" customHeight="1">
      <c r="A6" s="1684"/>
      <c r="B6" s="1685"/>
      <c r="C6" s="1686"/>
      <c r="D6" s="1686"/>
      <c r="E6" s="1686"/>
      <c r="F6" s="1686"/>
      <c r="G6" s="1686"/>
      <c r="H6" s="1686"/>
      <c r="I6" s="1686"/>
      <c r="J6" s="1686"/>
      <c r="K6" s="1686"/>
      <c r="L6" s="1686"/>
      <c r="M6" s="1686"/>
      <c r="N6" s="1686"/>
      <c r="O6" s="1686"/>
      <c r="P6" s="1687"/>
      <c r="Q6" s="1687"/>
      <c r="R6" s="1687"/>
      <c r="S6" s="1687"/>
      <c r="T6" s="1687"/>
      <c r="U6" s="1687"/>
      <c r="V6" s="1687"/>
      <c r="W6" s="1687"/>
      <c r="X6" s="1686"/>
      <c r="Y6" s="1686"/>
      <c r="Z6" s="1686"/>
      <c r="AA6" s="1688"/>
      <c r="AB6" s="1686"/>
      <c r="AC6" s="1170"/>
      <c r="AD6" s="1688"/>
      <c r="AE6" s="1688"/>
      <c r="AF6" s="1688"/>
      <c r="AG6" s="1688"/>
      <c r="AH6" s="1170"/>
      <c r="AI6" s="1170"/>
      <c r="AJ6" s="1190"/>
      <c r="AK6" s="1190"/>
      <c r="AL6" s="1190"/>
      <c r="AM6" s="1190"/>
      <c r="AN6" s="1190"/>
      <c r="AO6" s="1170" t="s">
        <v>667</v>
      </c>
      <c r="AP6" s="1689"/>
    </row>
    <row r="7" spans="1:44" ht="12" customHeight="1">
      <c r="A7" s="1690" t="s">
        <v>529</v>
      </c>
      <c r="B7" s="1691" t="s">
        <v>506</v>
      </c>
      <c r="C7" s="1692">
        <v>2302783</v>
      </c>
      <c r="D7" s="1692">
        <v>2455668</v>
      </c>
      <c r="E7" s="1692">
        <v>2647326</v>
      </c>
      <c r="F7" s="1692">
        <v>2924276</v>
      </c>
      <c r="G7" s="1692"/>
      <c r="H7" s="1692">
        <v>3222490</v>
      </c>
      <c r="I7" s="1692"/>
      <c r="J7" s="1692">
        <v>3059083</v>
      </c>
      <c r="K7" s="1692"/>
      <c r="L7" s="1692">
        <v>3311526</v>
      </c>
      <c r="M7" s="1692"/>
      <c r="N7" s="1692">
        <v>3622519</v>
      </c>
      <c r="O7" s="1692"/>
      <c r="P7" s="1692">
        <v>3908127</v>
      </c>
      <c r="Q7" s="1692"/>
      <c r="R7" s="1692">
        <v>4309944</v>
      </c>
      <c r="S7" s="1692"/>
      <c r="T7" s="1692">
        <v>4667928</v>
      </c>
      <c r="U7" s="1692"/>
      <c r="V7" s="1692">
        <v>4992140</v>
      </c>
      <c r="W7" s="1692">
        <v>5144892</v>
      </c>
      <c r="X7" s="1692">
        <v>5278050</v>
      </c>
      <c r="Y7" s="1692">
        <v>5405040</v>
      </c>
      <c r="Z7" s="1692">
        <v>5401877</v>
      </c>
      <c r="AA7" s="1692">
        <v>5550574</v>
      </c>
      <c r="AB7" s="1692">
        <v>5590601</v>
      </c>
      <c r="AC7" s="1693">
        <v>5588133</v>
      </c>
      <c r="AD7" s="1694">
        <f>AD8+AD18+AD22+AD28+AD34+AD41+AD46+AD54+AD60+AD63</f>
        <v>5582038</v>
      </c>
      <c r="AE7" s="1694">
        <f>AE8+AE18+AE22+AE28+AE34+AE41+AE46+AE54+AE60+AE63</f>
        <v>5571096</v>
      </c>
      <c r="AF7" s="1694">
        <f>AF8+AF18+AF22+AF28+AF34+AF41+AF46+AF54+AF60+AF63</f>
        <v>5556788</v>
      </c>
      <c r="AG7" s="1694">
        <f>AG8+AG18+AG22+AG28+AG34+AG41+AG46+AG54+AG60+AG63</f>
        <v>5541205</v>
      </c>
      <c r="AH7" s="1693">
        <f t="shared" ref="AH7:AN7" si="0">AH8+AH18+AH22+AH28+AH34+AH41+AH46+AH54+AH60+AH63</f>
        <v>5534800</v>
      </c>
      <c r="AI7" s="1695">
        <f t="shared" si="0"/>
        <v>5520576</v>
      </c>
      <c r="AJ7" s="1695">
        <f t="shared" si="0"/>
        <v>5503021</v>
      </c>
      <c r="AK7" s="1695">
        <f t="shared" si="0"/>
        <v>5483450</v>
      </c>
      <c r="AL7" s="1695">
        <f t="shared" si="0"/>
        <v>5463596</v>
      </c>
      <c r="AM7" s="1696">
        <f t="shared" si="0"/>
        <v>5465002</v>
      </c>
      <c r="AN7" s="1695">
        <f t="shared" si="0"/>
        <v>5436742</v>
      </c>
      <c r="AO7" s="1175">
        <f>AH7-AC7</f>
        <v>-53333</v>
      </c>
      <c r="AP7" s="1697">
        <f>AM7-AH7</f>
        <v>-69798</v>
      </c>
      <c r="AQ7" s="1169">
        <f>AP7-AO7</f>
        <v>-16465</v>
      </c>
      <c r="AR7" s="1169">
        <f>AN7-C7</f>
        <v>3133959</v>
      </c>
    </row>
    <row r="8" spans="1:44" ht="20.25" customHeight="1">
      <c r="A8" s="1698">
        <v>100</v>
      </c>
      <c r="B8" s="1691" t="s">
        <v>86</v>
      </c>
      <c r="C8" s="1692">
        <v>746534</v>
      </c>
      <c r="D8" s="1692">
        <v>818602</v>
      </c>
      <c r="E8" s="1692">
        <v>915216</v>
      </c>
      <c r="F8" s="1692">
        <v>1058033</v>
      </c>
      <c r="G8" s="1692"/>
      <c r="H8" s="1692">
        <v>1134436</v>
      </c>
      <c r="I8" s="1692"/>
      <c r="J8" s="1692">
        <v>693971</v>
      </c>
      <c r="K8" s="1692"/>
      <c r="L8" s="1692">
        <v>820956</v>
      </c>
      <c r="M8" s="1692"/>
      <c r="N8" s="1692">
        <v>986311</v>
      </c>
      <c r="O8" s="1692"/>
      <c r="P8" s="1692">
        <v>1113937</v>
      </c>
      <c r="Q8" s="1692"/>
      <c r="R8" s="1692">
        <v>1216614</v>
      </c>
      <c r="S8" s="1692"/>
      <c r="T8" s="1692">
        <v>1288901</v>
      </c>
      <c r="U8" s="1692"/>
      <c r="V8" s="1692">
        <v>1360565</v>
      </c>
      <c r="W8" s="1699">
        <v>1367390</v>
      </c>
      <c r="X8" s="1700">
        <v>1410834</v>
      </c>
      <c r="Y8" s="1700">
        <v>1477410</v>
      </c>
      <c r="Z8" s="1700">
        <v>1423792</v>
      </c>
      <c r="AA8" s="1700">
        <v>1493398</v>
      </c>
      <c r="AB8" s="1700">
        <v>1525393</v>
      </c>
      <c r="AC8" s="1693">
        <v>1544200</v>
      </c>
      <c r="AD8" s="1694">
        <f>SUM(AD9:AD17)</f>
        <v>1544496</v>
      </c>
      <c r="AE8" s="1694">
        <f>SUM(AE9:AE17)</f>
        <v>1542128</v>
      </c>
      <c r="AF8" s="1694">
        <f>SUM(AF9:AF17)</f>
        <v>1539751</v>
      </c>
      <c r="AG8" s="1694">
        <f>SUM(AG9:AG17)</f>
        <v>1537864</v>
      </c>
      <c r="AH8" s="1693">
        <f t="shared" ref="AH8:AN8" si="1">SUM(AH9:AH17)</f>
        <v>1537272</v>
      </c>
      <c r="AI8" s="1701">
        <f t="shared" si="1"/>
        <v>1535765</v>
      </c>
      <c r="AJ8" s="1701">
        <f t="shared" si="1"/>
        <v>1532153</v>
      </c>
      <c r="AK8" s="1701">
        <f t="shared" si="1"/>
        <v>1527407</v>
      </c>
      <c r="AL8" s="1701">
        <f t="shared" si="1"/>
        <v>1522944</v>
      </c>
      <c r="AM8" s="1696">
        <f t="shared" si="1"/>
        <v>1525152</v>
      </c>
      <c r="AN8" s="1701">
        <f t="shared" si="1"/>
        <v>1518943</v>
      </c>
      <c r="AO8" s="1175">
        <f t="shared" ref="AO8:AO67" si="2">AH8-AC8</f>
        <v>-6928</v>
      </c>
      <c r="AP8" s="1697">
        <f t="shared" ref="AP8:AP67" si="3">AM8-AH8</f>
        <v>-12120</v>
      </c>
      <c r="AQ8" s="1169">
        <f t="shared" ref="AQ8:AQ67" si="4">AP8-AO8</f>
        <v>-5192</v>
      </c>
      <c r="AR8" s="1169">
        <f t="shared" ref="AR8:AR67" si="5">AN8-C8</f>
        <v>772409</v>
      </c>
    </row>
    <row r="9" spans="1:44" ht="12.75" customHeight="1">
      <c r="A9" s="1698">
        <v>101</v>
      </c>
      <c r="B9" s="1702" t="s">
        <v>20</v>
      </c>
      <c r="C9" s="1703">
        <v>42024</v>
      </c>
      <c r="D9" s="1703">
        <v>52430</v>
      </c>
      <c r="E9" s="1703">
        <v>60044</v>
      </c>
      <c r="F9" s="1703">
        <v>73157</v>
      </c>
      <c r="G9" s="1703"/>
      <c r="H9" s="1703">
        <v>87093</v>
      </c>
      <c r="I9" s="1703"/>
      <c r="J9" s="1703">
        <v>69974</v>
      </c>
      <c r="K9" s="1703"/>
      <c r="L9" s="1703">
        <v>83842</v>
      </c>
      <c r="M9" s="1703"/>
      <c r="N9" s="1703">
        <v>108342</v>
      </c>
      <c r="O9" s="1703"/>
      <c r="P9" s="1703">
        <v>134197</v>
      </c>
      <c r="Q9" s="1703"/>
      <c r="R9" s="1703">
        <v>155732</v>
      </c>
      <c r="S9" s="1703"/>
      <c r="T9" s="1703">
        <v>170932</v>
      </c>
      <c r="U9" s="1703"/>
      <c r="V9" s="1703">
        <v>183872</v>
      </c>
      <c r="W9" s="1699">
        <v>183284</v>
      </c>
      <c r="X9" s="1700">
        <v>184734</v>
      </c>
      <c r="Y9" s="1700">
        <v>190354</v>
      </c>
      <c r="Z9" s="1700">
        <v>157599</v>
      </c>
      <c r="AA9" s="1699">
        <v>191309</v>
      </c>
      <c r="AB9" s="1700">
        <v>206037</v>
      </c>
      <c r="AC9" s="1693">
        <v>210408</v>
      </c>
      <c r="AD9" s="1704">
        <v>211091</v>
      </c>
      <c r="AE9" s="1704">
        <v>211816</v>
      </c>
      <c r="AF9" s="1704">
        <v>212743</v>
      </c>
      <c r="AG9" s="1704">
        <v>213358</v>
      </c>
      <c r="AH9" s="1705">
        <v>213634</v>
      </c>
      <c r="AI9" s="1706">
        <v>213959</v>
      </c>
      <c r="AJ9" s="1707">
        <v>214156</v>
      </c>
      <c r="AK9" s="1707">
        <v>213944</v>
      </c>
      <c r="AL9" s="1707">
        <v>214255</v>
      </c>
      <c r="AM9" s="1708">
        <v>213562</v>
      </c>
      <c r="AN9" s="1707">
        <v>212810</v>
      </c>
      <c r="AO9" s="1175">
        <f t="shared" si="2"/>
        <v>3226</v>
      </c>
      <c r="AP9" s="1697">
        <f t="shared" si="3"/>
        <v>-72</v>
      </c>
      <c r="AQ9" s="1169">
        <f t="shared" si="4"/>
        <v>-3298</v>
      </c>
      <c r="AR9" s="1169">
        <f t="shared" si="5"/>
        <v>170786</v>
      </c>
    </row>
    <row r="10" spans="1:44" ht="12.75" customHeight="1">
      <c r="A10" s="1698">
        <v>102</v>
      </c>
      <c r="B10" s="1702" t="s">
        <v>120</v>
      </c>
      <c r="C10" s="1703">
        <v>70643</v>
      </c>
      <c r="D10" s="1703" t="s">
        <v>1026</v>
      </c>
      <c r="E10" s="1703">
        <v>86334</v>
      </c>
      <c r="F10" s="1703">
        <v>128594</v>
      </c>
      <c r="G10" s="1703"/>
      <c r="H10" s="1703">
        <v>155933</v>
      </c>
      <c r="I10" s="1703"/>
      <c r="J10" s="1703">
        <v>97746</v>
      </c>
      <c r="K10" s="1703"/>
      <c r="L10" s="1703">
        <v>114691</v>
      </c>
      <c r="M10" s="1703"/>
      <c r="N10" s="1703">
        <v>138577</v>
      </c>
      <c r="O10" s="1703"/>
      <c r="P10" s="1703">
        <v>155775</v>
      </c>
      <c r="Q10" s="1703"/>
      <c r="R10" s="1703">
        <v>169432</v>
      </c>
      <c r="S10" s="1703"/>
      <c r="T10" s="1703">
        <v>171281</v>
      </c>
      <c r="U10" s="1703"/>
      <c r="V10" s="1703">
        <v>157891</v>
      </c>
      <c r="W10" s="1699">
        <v>142313</v>
      </c>
      <c r="X10" s="1700">
        <v>133745</v>
      </c>
      <c r="Y10" s="1700">
        <v>129578</v>
      </c>
      <c r="Z10" s="1700">
        <v>97473</v>
      </c>
      <c r="AA10" s="1699">
        <v>120518</v>
      </c>
      <c r="AB10" s="1700">
        <v>128050</v>
      </c>
      <c r="AC10" s="1693">
        <v>133451</v>
      </c>
      <c r="AD10" s="1704">
        <v>134190</v>
      </c>
      <c r="AE10" s="1704">
        <v>134531</v>
      </c>
      <c r="AF10" s="1704">
        <v>134707</v>
      </c>
      <c r="AG10" s="1704">
        <v>135888</v>
      </c>
      <c r="AH10" s="1705">
        <v>136088</v>
      </c>
      <c r="AI10" s="1706">
        <v>136658</v>
      </c>
      <c r="AJ10" s="1707">
        <v>136968</v>
      </c>
      <c r="AK10" s="1707">
        <v>136985</v>
      </c>
      <c r="AL10" s="1707">
        <v>136865</v>
      </c>
      <c r="AM10" s="1708">
        <v>136747</v>
      </c>
      <c r="AN10" s="1707">
        <v>136641</v>
      </c>
      <c r="AO10" s="1175">
        <f t="shared" si="2"/>
        <v>2637</v>
      </c>
      <c r="AP10" s="1697">
        <f t="shared" si="3"/>
        <v>659</v>
      </c>
      <c r="AQ10" s="1169">
        <f t="shared" si="4"/>
        <v>-1978</v>
      </c>
      <c r="AR10" s="1169">
        <f t="shared" si="5"/>
        <v>65998</v>
      </c>
    </row>
    <row r="11" spans="1:44" ht="12.75" customHeight="1">
      <c r="A11" s="1698">
        <v>110</v>
      </c>
      <c r="B11" s="1702" t="s">
        <v>508</v>
      </c>
      <c r="C11" s="1703">
        <v>192125</v>
      </c>
      <c r="D11" s="1703" t="s">
        <v>1026</v>
      </c>
      <c r="E11" s="1703" t="s">
        <v>1026</v>
      </c>
      <c r="F11" s="1703" t="s">
        <v>1026</v>
      </c>
      <c r="G11" s="1703"/>
      <c r="H11" s="1703">
        <v>237609</v>
      </c>
      <c r="I11" s="1703"/>
      <c r="J11" s="1703">
        <v>90943</v>
      </c>
      <c r="K11" s="1703"/>
      <c r="L11" s="1703">
        <v>122953</v>
      </c>
      <c r="M11" s="1703"/>
      <c r="N11" s="1703">
        <v>156099</v>
      </c>
      <c r="O11" s="1703"/>
      <c r="P11" s="1703">
        <v>178732</v>
      </c>
      <c r="Q11" s="1703"/>
      <c r="R11" s="1703">
        <v>171835</v>
      </c>
      <c r="S11" s="1703"/>
      <c r="T11" s="1703">
        <v>148288</v>
      </c>
      <c r="U11" s="1703"/>
      <c r="V11" s="1703">
        <v>130491</v>
      </c>
      <c r="W11" s="1703">
        <v>115329</v>
      </c>
      <c r="X11" s="1700">
        <v>119163</v>
      </c>
      <c r="Y11" s="1700">
        <v>116279</v>
      </c>
      <c r="Z11" s="1700">
        <v>103711</v>
      </c>
      <c r="AA11" s="1699">
        <v>107982</v>
      </c>
      <c r="AB11" s="1700">
        <v>116591</v>
      </c>
      <c r="AC11" s="1693">
        <v>126393</v>
      </c>
      <c r="AD11" s="1704">
        <v>127506</v>
      </c>
      <c r="AE11" s="1704">
        <v>127891</v>
      </c>
      <c r="AF11" s="1704">
        <v>129330</v>
      </c>
      <c r="AG11" s="1704">
        <v>130187</v>
      </c>
      <c r="AH11" s="1705">
        <v>135153</v>
      </c>
      <c r="AI11" s="1706">
        <v>137638</v>
      </c>
      <c r="AJ11" s="1707">
        <v>139333</v>
      </c>
      <c r="AK11" s="1707">
        <v>140897</v>
      </c>
      <c r="AL11" s="1707">
        <v>142232</v>
      </c>
      <c r="AM11" s="1708">
        <v>147518</v>
      </c>
      <c r="AN11" s="1707">
        <v>147824</v>
      </c>
      <c r="AO11" s="1175">
        <f t="shared" si="2"/>
        <v>8760</v>
      </c>
      <c r="AP11" s="1697">
        <f t="shared" si="3"/>
        <v>12365</v>
      </c>
      <c r="AQ11" s="1169">
        <f t="shared" si="4"/>
        <v>3605</v>
      </c>
      <c r="AR11" s="1169">
        <f t="shared" si="5"/>
        <v>-44301</v>
      </c>
    </row>
    <row r="12" spans="1:44" ht="12.75" customHeight="1">
      <c r="A12" s="1709">
        <v>105</v>
      </c>
      <c r="B12" s="1702" t="s">
        <v>22</v>
      </c>
      <c r="C12" s="1703">
        <v>158638</v>
      </c>
      <c r="D12" s="1703" t="s">
        <v>1026</v>
      </c>
      <c r="E12" s="1703" t="s">
        <v>1026</v>
      </c>
      <c r="F12" s="1703" t="s">
        <v>1026</v>
      </c>
      <c r="G12" s="1703"/>
      <c r="H12" s="1703" t="s">
        <v>1026</v>
      </c>
      <c r="I12" s="1703"/>
      <c r="J12" s="1703" t="s">
        <v>1026</v>
      </c>
      <c r="K12" s="1703"/>
      <c r="L12" s="1703" t="s">
        <v>1026</v>
      </c>
      <c r="M12" s="1703"/>
      <c r="N12" s="1703" t="s">
        <v>1026</v>
      </c>
      <c r="O12" s="1703"/>
      <c r="P12" s="1703" t="s">
        <v>1026</v>
      </c>
      <c r="Q12" s="1703"/>
      <c r="R12" s="1703" t="s">
        <v>1026</v>
      </c>
      <c r="S12" s="1703"/>
      <c r="T12" s="1703">
        <v>188419</v>
      </c>
      <c r="U12" s="1703"/>
      <c r="V12" s="1703">
        <v>165868</v>
      </c>
      <c r="W12" s="1699">
        <v>142418</v>
      </c>
      <c r="X12" s="1700">
        <v>130429</v>
      </c>
      <c r="Y12" s="1700">
        <v>123919</v>
      </c>
      <c r="Z12" s="1700">
        <v>98856</v>
      </c>
      <c r="AA12" s="1699">
        <v>106897</v>
      </c>
      <c r="AB12" s="1700">
        <v>106985</v>
      </c>
      <c r="AC12" s="1693">
        <v>108304</v>
      </c>
      <c r="AD12" s="1704">
        <v>107935</v>
      </c>
      <c r="AE12" s="1704">
        <v>107100</v>
      </c>
      <c r="AF12" s="1704">
        <v>106736</v>
      </c>
      <c r="AG12" s="1704">
        <v>106453</v>
      </c>
      <c r="AH12" s="1705">
        <v>106956</v>
      </c>
      <c r="AI12" s="1706">
        <v>107109</v>
      </c>
      <c r="AJ12" s="1707">
        <v>107056</v>
      </c>
      <c r="AK12" s="1707">
        <v>107191</v>
      </c>
      <c r="AL12" s="1707">
        <v>107307</v>
      </c>
      <c r="AM12" s="1708">
        <v>109144</v>
      </c>
      <c r="AN12" s="1707">
        <v>108979</v>
      </c>
      <c r="AO12" s="1175">
        <f t="shared" si="2"/>
        <v>-1348</v>
      </c>
      <c r="AP12" s="1697">
        <f t="shared" si="3"/>
        <v>2188</v>
      </c>
      <c r="AQ12" s="1169">
        <f t="shared" si="4"/>
        <v>3536</v>
      </c>
      <c r="AR12" s="1169">
        <f t="shared" si="5"/>
        <v>-49659</v>
      </c>
    </row>
    <row r="13" spans="1:44" ht="12.75" customHeight="1">
      <c r="A13" s="1709">
        <v>109</v>
      </c>
      <c r="B13" s="1702" t="s">
        <v>126</v>
      </c>
      <c r="C13" s="1703">
        <v>68133</v>
      </c>
      <c r="D13" s="1703" t="s">
        <v>1026</v>
      </c>
      <c r="E13" s="1703" t="s">
        <v>1026</v>
      </c>
      <c r="F13" s="1703" t="s">
        <v>1026</v>
      </c>
      <c r="G13" s="1703"/>
      <c r="H13" s="1703" t="s">
        <v>1026</v>
      </c>
      <c r="I13" s="1703"/>
      <c r="J13" s="1703" t="s">
        <v>1026</v>
      </c>
      <c r="K13" s="1703"/>
      <c r="L13" s="1703" t="s">
        <v>1026</v>
      </c>
      <c r="M13" s="1703"/>
      <c r="N13" s="1703" t="s">
        <v>1026</v>
      </c>
      <c r="O13" s="1703"/>
      <c r="P13" s="1703" t="s">
        <v>1026</v>
      </c>
      <c r="Q13" s="1703"/>
      <c r="R13" s="1703" t="s">
        <v>1026</v>
      </c>
      <c r="S13" s="1703"/>
      <c r="T13" s="1703">
        <v>80923</v>
      </c>
      <c r="U13" s="1703"/>
      <c r="V13" s="1703">
        <v>135691</v>
      </c>
      <c r="W13" s="1699">
        <v>164714</v>
      </c>
      <c r="X13" s="1700">
        <v>177221</v>
      </c>
      <c r="Y13" s="1700">
        <v>198443</v>
      </c>
      <c r="Z13" s="1700">
        <v>230473</v>
      </c>
      <c r="AA13" s="1699">
        <v>225184</v>
      </c>
      <c r="AB13" s="1700">
        <v>225945</v>
      </c>
      <c r="AC13" s="1693">
        <v>226836</v>
      </c>
      <c r="AD13" s="1704">
        <v>226480</v>
      </c>
      <c r="AE13" s="1704">
        <v>225800</v>
      </c>
      <c r="AF13" s="1704">
        <v>224348</v>
      </c>
      <c r="AG13" s="1704">
        <v>222695</v>
      </c>
      <c r="AH13" s="1705">
        <v>219805</v>
      </c>
      <c r="AI13" s="1706">
        <v>217864</v>
      </c>
      <c r="AJ13" s="1707">
        <v>216190</v>
      </c>
      <c r="AK13" s="1707">
        <v>214037</v>
      </c>
      <c r="AL13" s="1707">
        <v>212211</v>
      </c>
      <c r="AM13" s="1708">
        <v>210492</v>
      </c>
      <c r="AN13" s="1707">
        <v>209612</v>
      </c>
      <c r="AO13" s="1175">
        <f t="shared" si="2"/>
        <v>-7031</v>
      </c>
      <c r="AP13" s="1697">
        <f t="shared" si="3"/>
        <v>-9313</v>
      </c>
      <c r="AQ13" s="1169">
        <f t="shared" si="4"/>
        <v>-2282</v>
      </c>
      <c r="AR13" s="1169">
        <f t="shared" si="5"/>
        <v>141479</v>
      </c>
    </row>
    <row r="14" spans="1:44" ht="12.75" customHeight="1">
      <c r="A14" s="1709">
        <v>106</v>
      </c>
      <c r="B14" s="1702" t="s">
        <v>23</v>
      </c>
      <c r="C14" s="1703">
        <v>128760</v>
      </c>
      <c r="D14" s="1703" t="s">
        <v>1026</v>
      </c>
      <c r="E14" s="1703" t="s">
        <v>1026</v>
      </c>
      <c r="F14" s="1703" t="s">
        <v>1026</v>
      </c>
      <c r="G14" s="1703"/>
      <c r="H14" s="1703">
        <v>202985</v>
      </c>
      <c r="I14" s="1703"/>
      <c r="J14" s="1703">
        <v>150204</v>
      </c>
      <c r="K14" s="1703"/>
      <c r="L14" s="1703">
        <v>167109</v>
      </c>
      <c r="M14" s="1703"/>
      <c r="N14" s="1703">
        <v>189806</v>
      </c>
      <c r="O14" s="1703"/>
      <c r="P14" s="1703">
        <v>202338</v>
      </c>
      <c r="Q14" s="1703"/>
      <c r="R14" s="1703">
        <v>214345</v>
      </c>
      <c r="S14" s="1703"/>
      <c r="T14" s="1703">
        <v>210072</v>
      </c>
      <c r="U14" s="1703"/>
      <c r="V14" s="1703">
        <v>185974</v>
      </c>
      <c r="W14" s="1699">
        <v>163949</v>
      </c>
      <c r="X14" s="1700">
        <v>148590</v>
      </c>
      <c r="Y14" s="1700">
        <v>136884</v>
      </c>
      <c r="Z14" s="1700">
        <v>96807</v>
      </c>
      <c r="AA14" s="1699">
        <v>105464</v>
      </c>
      <c r="AB14" s="1700">
        <v>103791</v>
      </c>
      <c r="AC14" s="1693">
        <v>101624</v>
      </c>
      <c r="AD14" s="1704">
        <v>101027</v>
      </c>
      <c r="AE14" s="1704">
        <v>99977</v>
      </c>
      <c r="AF14" s="1704">
        <v>98745</v>
      </c>
      <c r="AG14" s="1704">
        <v>98391</v>
      </c>
      <c r="AH14" s="1705">
        <v>97912</v>
      </c>
      <c r="AI14" s="1706">
        <v>97209</v>
      </c>
      <c r="AJ14" s="1707">
        <v>96493</v>
      </c>
      <c r="AK14" s="1707">
        <v>95721</v>
      </c>
      <c r="AL14" s="1707">
        <v>95155</v>
      </c>
      <c r="AM14" s="1708">
        <v>94791</v>
      </c>
      <c r="AN14" s="1707">
        <v>94392</v>
      </c>
      <c r="AO14" s="1175">
        <f t="shared" si="2"/>
        <v>-3712</v>
      </c>
      <c r="AP14" s="1697">
        <f t="shared" si="3"/>
        <v>-3121</v>
      </c>
      <c r="AQ14" s="1169">
        <f t="shared" si="4"/>
        <v>591</v>
      </c>
      <c r="AR14" s="1169">
        <f t="shared" si="5"/>
        <v>-34368</v>
      </c>
    </row>
    <row r="15" spans="1:44" ht="12.75" customHeight="1">
      <c r="A15" s="1709">
        <v>107</v>
      </c>
      <c r="B15" s="1702" t="s">
        <v>24</v>
      </c>
      <c r="C15" s="1703">
        <v>41477</v>
      </c>
      <c r="D15" s="1703" t="s">
        <v>1026</v>
      </c>
      <c r="E15" s="1703" t="s">
        <v>1026</v>
      </c>
      <c r="F15" s="1703" t="s">
        <v>1026</v>
      </c>
      <c r="G15" s="1703"/>
      <c r="H15" s="1703" t="s">
        <v>1026</v>
      </c>
      <c r="I15" s="1703"/>
      <c r="J15" s="1703" t="s">
        <v>1026</v>
      </c>
      <c r="K15" s="1703"/>
      <c r="L15" s="1703" t="s">
        <v>1026</v>
      </c>
      <c r="M15" s="1703"/>
      <c r="N15" s="1703" t="s">
        <v>1026</v>
      </c>
      <c r="O15" s="1703"/>
      <c r="P15" s="1703" t="s">
        <v>1026</v>
      </c>
      <c r="Q15" s="1703"/>
      <c r="R15" s="1703" t="s">
        <v>1026</v>
      </c>
      <c r="S15" s="1703"/>
      <c r="T15" s="1703" t="s">
        <v>1026</v>
      </c>
      <c r="U15" s="1703"/>
      <c r="V15" s="1703">
        <v>127187</v>
      </c>
      <c r="W15" s="1699">
        <v>155683</v>
      </c>
      <c r="X15" s="1700">
        <v>181966</v>
      </c>
      <c r="Y15" s="1700">
        <v>188119</v>
      </c>
      <c r="Z15" s="1700">
        <v>176507</v>
      </c>
      <c r="AA15" s="1699">
        <v>174056</v>
      </c>
      <c r="AB15" s="1700">
        <v>171628</v>
      </c>
      <c r="AC15" s="1693">
        <v>167475</v>
      </c>
      <c r="AD15" s="1704">
        <v>166746</v>
      </c>
      <c r="AE15" s="1704">
        <v>165323</v>
      </c>
      <c r="AF15" s="1704">
        <v>164269</v>
      </c>
      <c r="AG15" s="1704">
        <v>164189</v>
      </c>
      <c r="AH15" s="1705">
        <v>162468</v>
      </c>
      <c r="AI15" s="1706">
        <v>161189</v>
      </c>
      <c r="AJ15" s="1707">
        <v>160197</v>
      </c>
      <c r="AK15" s="1707">
        <v>159127</v>
      </c>
      <c r="AL15" s="1707">
        <v>158196</v>
      </c>
      <c r="AM15" s="1708">
        <v>158719</v>
      </c>
      <c r="AN15" s="1707">
        <v>158131</v>
      </c>
      <c r="AO15" s="1175">
        <f t="shared" si="2"/>
        <v>-5007</v>
      </c>
      <c r="AP15" s="1697">
        <f t="shared" si="3"/>
        <v>-3749</v>
      </c>
      <c r="AQ15" s="1169">
        <f t="shared" si="4"/>
        <v>1258</v>
      </c>
      <c r="AR15" s="1169">
        <f t="shared" si="5"/>
        <v>116654</v>
      </c>
    </row>
    <row r="16" spans="1:44" ht="12.75" customHeight="1">
      <c r="A16" s="1709">
        <v>108</v>
      </c>
      <c r="B16" s="1702" t="s">
        <v>25</v>
      </c>
      <c r="C16" s="1703">
        <v>44734</v>
      </c>
      <c r="D16" s="1703" t="s">
        <v>1026</v>
      </c>
      <c r="E16" s="1703" t="s">
        <v>1026</v>
      </c>
      <c r="F16" s="1703" t="s">
        <v>1026</v>
      </c>
      <c r="G16" s="1703" t="s">
        <v>1027</v>
      </c>
      <c r="H16" s="1703">
        <v>64473</v>
      </c>
      <c r="I16" s="1703" t="s">
        <v>1027</v>
      </c>
      <c r="J16" s="1703">
        <v>79368</v>
      </c>
      <c r="K16" s="1703" t="s">
        <v>1027</v>
      </c>
      <c r="L16" s="1703">
        <v>87335</v>
      </c>
      <c r="M16" s="1703" t="s">
        <v>1027</v>
      </c>
      <c r="N16" s="1703">
        <v>94626</v>
      </c>
      <c r="O16" s="1703" t="s">
        <v>1027</v>
      </c>
      <c r="P16" s="1703">
        <v>110328</v>
      </c>
      <c r="Q16" s="1703" t="s">
        <v>1027</v>
      </c>
      <c r="R16" s="1703">
        <v>147085</v>
      </c>
      <c r="S16" s="1703" t="s">
        <v>1027</v>
      </c>
      <c r="T16" s="1703">
        <v>206627</v>
      </c>
      <c r="U16" s="1703" t="s">
        <v>1027</v>
      </c>
      <c r="V16" s="1703">
        <v>273591</v>
      </c>
      <c r="W16" s="1703">
        <v>212758</v>
      </c>
      <c r="X16" s="1700">
        <v>224212</v>
      </c>
      <c r="Y16" s="1700">
        <v>235254</v>
      </c>
      <c r="Z16" s="1700">
        <v>240203</v>
      </c>
      <c r="AA16" s="1699">
        <v>226230</v>
      </c>
      <c r="AB16" s="1700">
        <v>222729</v>
      </c>
      <c r="AC16" s="1693">
        <v>220411</v>
      </c>
      <c r="AD16" s="1704">
        <v>220289</v>
      </c>
      <c r="AE16" s="1704">
        <v>220212</v>
      </c>
      <c r="AF16" s="1704">
        <v>220173</v>
      </c>
      <c r="AG16" s="1704">
        <v>219384</v>
      </c>
      <c r="AH16" s="1705">
        <v>219474</v>
      </c>
      <c r="AI16" s="1706">
        <v>219188</v>
      </c>
      <c r="AJ16" s="1707">
        <v>218417</v>
      </c>
      <c r="AK16" s="1707">
        <v>217389</v>
      </c>
      <c r="AL16" s="1707">
        <v>216337</v>
      </c>
      <c r="AM16" s="1708">
        <v>215302</v>
      </c>
      <c r="AN16" s="1707">
        <v>213392</v>
      </c>
      <c r="AO16" s="1175">
        <f t="shared" si="2"/>
        <v>-937</v>
      </c>
      <c r="AP16" s="1697">
        <f t="shared" si="3"/>
        <v>-4172</v>
      </c>
      <c r="AQ16" s="1169">
        <f t="shared" si="4"/>
        <v>-3235</v>
      </c>
      <c r="AR16" s="1169">
        <f t="shared" si="5"/>
        <v>168658</v>
      </c>
    </row>
    <row r="17" spans="1:44" ht="12.75" customHeight="1">
      <c r="A17" s="1709">
        <v>111</v>
      </c>
      <c r="B17" s="1702" t="s">
        <v>509</v>
      </c>
      <c r="C17" s="1703" t="s">
        <v>67</v>
      </c>
      <c r="D17" s="1703" t="s">
        <v>1026</v>
      </c>
      <c r="E17" s="1703" t="s">
        <v>1026</v>
      </c>
      <c r="F17" s="1703" t="s">
        <v>1026</v>
      </c>
      <c r="G17" s="1703"/>
      <c r="H17" s="1703" t="s">
        <v>1026</v>
      </c>
      <c r="I17" s="1703"/>
      <c r="J17" s="1703" t="s">
        <v>1026</v>
      </c>
      <c r="K17" s="1703"/>
      <c r="L17" s="1703" t="s">
        <v>1026</v>
      </c>
      <c r="M17" s="1703"/>
      <c r="N17" s="1703" t="s">
        <v>1026</v>
      </c>
      <c r="O17" s="1703"/>
      <c r="P17" s="1703" t="s">
        <v>1026</v>
      </c>
      <c r="Q17" s="1703"/>
      <c r="R17" s="1703" t="s">
        <v>1026</v>
      </c>
      <c r="S17" s="1703"/>
      <c r="T17" s="1703" t="s">
        <v>1026</v>
      </c>
      <c r="U17" s="1703"/>
      <c r="V17" s="1703" t="s">
        <v>1026</v>
      </c>
      <c r="W17" s="1703">
        <v>86942</v>
      </c>
      <c r="X17" s="1700">
        <v>110774</v>
      </c>
      <c r="Y17" s="1700">
        <v>158580</v>
      </c>
      <c r="Z17" s="1700">
        <v>222163</v>
      </c>
      <c r="AA17" s="1699">
        <v>235758</v>
      </c>
      <c r="AB17" s="1700">
        <v>243637</v>
      </c>
      <c r="AC17" s="1693">
        <v>249298</v>
      </c>
      <c r="AD17" s="1704">
        <v>249232</v>
      </c>
      <c r="AE17" s="1704">
        <v>249478</v>
      </c>
      <c r="AF17" s="1704">
        <v>248700</v>
      </c>
      <c r="AG17" s="1704">
        <v>247319</v>
      </c>
      <c r="AH17" s="1705">
        <v>245782</v>
      </c>
      <c r="AI17" s="1706">
        <v>244951</v>
      </c>
      <c r="AJ17" s="1707">
        <v>243343</v>
      </c>
      <c r="AK17" s="1707">
        <v>242116</v>
      </c>
      <c r="AL17" s="1707">
        <v>240386</v>
      </c>
      <c r="AM17" s="1708">
        <v>238877</v>
      </c>
      <c r="AN17" s="1707">
        <v>237162</v>
      </c>
      <c r="AO17" s="1175">
        <f t="shared" si="2"/>
        <v>-3516</v>
      </c>
      <c r="AP17" s="1697">
        <f t="shared" si="3"/>
        <v>-6905</v>
      </c>
      <c r="AQ17" s="1169">
        <f t="shared" si="4"/>
        <v>-3389</v>
      </c>
      <c r="AR17" s="1703" t="s">
        <v>67</v>
      </c>
    </row>
    <row r="18" spans="1:44" ht="20.25" customHeight="1">
      <c r="A18" s="1690"/>
      <c r="B18" s="1710" t="s">
        <v>10</v>
      </c>
      <c r="C18" s="1699">
        <v>149803</v>
      </c>
      <c r="D18" s="1699">
        <v>198802</v>
      </c>
      <c r="E18" s="1699">
        <v>248207</v>
      </c>
      <c r="F18" s="1699">
        <v>339054</v>
      </c>
      <c r="G18" s="1699"/>
      <c r="H18" s="1699">
        <v>483423</v>
      </c>
      <c r="I18" s="1699"/>
      <c r="J18" s="1699">
        <v>414026</v>
      </c>
      <c r="K18" s="1699"/>
      <c r="L18" s="1699">
        <v>490534</v>
      </c>
      <c r="M18" s="1699"/>
      <c r="N18" s="1699">
        <v>596652</v>
      </c>
      <c r="O18" s="1699"/>
      <c r="P18" s="1699">
        <v>725613</v>
      </c>
      <c r="Q18" s="1699"/>
      <c r="R18" s="1699">
        <v>901058</v>
      </c>
      <c r="S18" s="1699"/>
      <c r="T18" s="1699">
        <v>1001677</v>
      </c>
      <c r="U18" s="1699"/>
      <c r="V18" s="1699">
        <v>1022616</v>
      </c>
      <c r="W18" s="1699">
        <v>1015724</v>
      </c>
      <c r="X18" s="1699">
        <v>1017509</v>
      </c>
      <c r="Y18" s="1699">
        <v>1013432</v>
      </c>
      <c r="Z18" s="1700">
        <v>954007</v>
      </c>
      <c r="AA18" s="1699">
        <v>988126</v>
      </c>
      <c r="AB18" s="1699">
        <v>1018574</v>
      </c>
      <c r="AC18" s="1693">
        <v>1029626</v>
      </c>
      <c r="AD18" s="1694">
        <f>SUM(AD19:AD21)</f>
        <v>1029378</v>
      </c>
      <c r="AE18" s="1694">
        <f>SUM(AE19:AE21)</f>
        <v>1029324</v>
      </c>
      <c r="AF18" s="1694">
        <f>SUM(AF19:AF21)</f>
        <v>1029733</v>
      </c>
      <c r="AG18" s="1694">
        <f>SUM(AG19:AG21)</f>
        <v>1029517</v>
      </c>
      <c r="AH18" s="1693">
        <f t="shared" ref="AH18:AN18" si="6">SUM(AH19:AH21)</f>
        <v>1035763</v>
      </c>
      <c r="AI18" s="1701">
        <f t="shared" si="6"/>
        <v>1035506</v>
      </c>
      <c r="AJ18" s="1701">
        <f t="shared" si="6"/>
        <v>1034328</v>
      </c>
      <c r="AK18" s="1701">
        <f t="shared" si="6"/>
        <v>1033949</v>
      </c>
      <c r="AL18" s="1701">
        <f t="shared" si="6"/>
        <v>1033217</v>
      </c>
      <c r="AM18" s="1696">
        <f t="shared" si="6"/>
        <v>1039102</v>
      </c>
      <c r="AN18" s="1701">
        <f t="shared" si="6"/>
        <v>1036469</v>
      </c>
      <c r="AO18" s="1175">
        <f t="shared" si="2"/>
        <v>6137</v>
      </c>
      <c r="AP18" s="1697">
        <f t="shared" si="3"/>
        <v>3339</v>
      </c>
      <c r="AQ18" s="1169">
        <f t="shared" si="4"/>
        <v>-2798</v>
      </c>
      <c r="AR18" s="1169">
        <f t="shared" si="5"/>
        <v>886666</v>
      </c>
    </row>
    <row r="19" spans="1:44" ht="12.75" customHeight="1">
      <c r="A19" s="1698">
        <v>202</v>
      </c>
      <c r="B19" s="1691" t="s">
        <v>96</v>
      </c>
      <c r="C19" s="1692">
        <v>78261</v>
      </c>
      <c r="D19" s="1692">
        <v>99481</v>
      </c>
      <c r="E19" s="1692">
        <v>120902</v>
      </c>
      <c r="F19" s="1692">
        <v>173051</v>
      </c>
      <c r="G19" s="1692"/>
      <c r="H19" s="1692">
        <v>274231</v>
      </c>
      <c r="I19" s="1692"/>
      <c r="J19" s="1692">
        <v>232941</v>
      </c>
      <c r="K19" s="1692"/>
      <c r="L19" s="1692">
        <v>278973</v>
      </c>
      <c r="M19" s="1692"/>
      <c r="N19" s="1692">
        <v>335165</v>
      </c>
      <c r="O19" s="1692"/>
      <c r="P19" s="1692">
        <v>405534</v>
      </c>
      <c r="Q19" s="1692"/>
      <c r="R19" s="1692">
        <v>500472</v>
      </c>
      <c r="S19" s="1692"/>
      <c r="T19" s="1692">
        <v>553696</v>
      </c>
      <c r="U19" s="1692"/>
      <c r="V19" s="1692">
        <v>545783</v>
      </c>
      <c r="W19" s="1692">
        <v>523650</v>
      </c>
      <c r="X19" s="1692">
        <v>509115</v>
      </c>
      <c r="Y19" s="1692">
        <v>498999</v>
      </c>
      <c r="Z19" s="1700">
        <v>488586</v>
      </c>
      <c r="AA19" s="1711">
        <v>466187</v>
      </c>
      <c r="AB19" s="1692">
        <v>462647</v>
      </c>
      <c r="AC19" s="1693">
        <v>453748</v>
      </c>
      <c r="AD19" s="1704">
        <v>452020</v>
      </c>
      <c r="AE19" s="1704">
        <v>450264</v>
      </c>
      <c r="AF19" s="1704">
        <v>449258</v>
      </c>
      <c r="AG19" s="1704">
        <v>447466</v>
      </c>
      <c r="AH19" s="1705">
        <v>452563</v>
      </c>
      <c r="AI19" s="1706">
        <v>451708</v>
      </c>
      <c r="AJ19" s="1707">
        <v>451000</v>
      </c>
      <c r="AK19" s="1707">
        <v>451072</v>
      </c>
      <c r="AL19" s="1707">
        <v>451475</v>
      </c>
      <c r="AM19" s="1708">
        <v>459593</v>
      </c>
      <c r="AN19" s="1707">
        <v>457762</v>
      </c>
      <c r="AO19" s="1175">
        <f t="shared" si="2"/>
        <v>-1185</v>
      </c>
      <c r="AP19" s="1697">
        <f t="shared" si="3"/>
        <v>7030</v>
      </c>
      <c r="AQ19" s="1169">
        <f t="shared" si="4"/>
        <v>8215</v>
      </c>
      <c r="AR19" s="1169">
        <f t="shared" si="5"/>
        <v>379501</v>
      </c>
    </row>
    <row r="20" spans="1:44" ht="12.75" customHeight="1">
      <c r="A20" s="1698">
        <v>204</v>
      </c>
      <c r="B20" s="1691" t="s">
        <v>87</v>
      </c>
      <c r="C20" s="1692">
        <v>60391</v>
      </c>
      <c r="D20" s="1692">
        <v>80220</v>
      </c>
      <c r="E20" s="1692">
        <v>98901</v>
      </c>
      <c r="F20" s="1692">
        <v>130436</v>
      </c>
      <c r="G20" s="1692"/>
      <c r="H20" s="1692">
        <v>170055</v>
      </c>
      <c r="I20" s="1692"/>
      <c r="J20" s="1692">
        <v>144052</v>
      </c>
      <c r="K20" s="1692"/>
      <c r="L20" s="1692">
        <v>168610</v>
      </c>
      <c r="M20" s="1692"/>
      <c r="N20" s="1692">
        <v>210527</v>
      </c>
      <c r="O20" s="1692"/>
      <c r="P20" s="1692">
        <v>263029</v>
      </c>
      <c r="Q20" s="1692"/>
      <c r="R20" s="1692">
        <v>337391</v>
      </c>
      <c r="S20" s="1692"/>
      <c r="T20" s="1692">
        <v>377043</v>
      </c>
      <c r="U20" s="1692"/>
      <c r="V20" s="1692">
        <v>400622</v>
      </c>
      <c r="W20" s="1692">
        <v>410329</v>
      </c>
      <c r="X20" s="1692">
        <v>421267</v>
      </c>
      <c r="Y20" s="1692">
        <v>426909</v>
      </c>
      <c r="Z20" s="1700">
        <v>390389</v>
      </c>
      <c r="AA20" s="1711">
        <v>438105</v>
      </c>
      <c r="AB20" s="1692">
        <v>465337</v>
      </c>
      <c r="AC20" s="1693">
        <v>482640</v>
      </c>
      <c r="AD20" s="1704">
        <v>483598</v>
      </c>
      <c r="AE20" s="1704">
        <v>484702</v>
      </c>
      <c r="AF20" s="1704">
        <v>486071</v>
      </c>
      <c r="AG20" s="1704">
        <v>487409</v>
      </c>
      <c r="AH20" s="1705">
        <v>487850</v>
      </c>
      <c r="AI20" s="1706">
        <v>488873</v>
      </c>
      <c r="AJ20" s="1707">
        <v>488398</v>
      </c>
      <c r="AK20" s="1707">
        <v>488126</v>
      </c>
      <c r="AL20" s="1712">
        <v>487400</v>
      </c>
      <c r="AM20" s="1708">
        <v>485587</v>
      </c>
      <c r="AN20" s="1707">
        <v>484839</v>
      </c>
      <c r="AO20" s="1175">
        <f t="shared" si="2"/>
        <v>5210</v>
      </c>
      <c r="AP20" s="1697">
        <f t="shared" si="3"/>
        <v>-2263</v>
      </c>
      <c r="AQ20" s="1169">
        <f t="shared" si="4"/>
        <v>-7473</v>
      </c>
      <c r="AR20" s="1169">
        <f t="shared" si="5"/>
        <v>424448</v>
      </c>
    </row>
    <row r="21" spans="1:44" ht="12.75" customHeight="1">
      <c r="A21" s="1698">
        <v>206</v>
      </c>
      <c r="B21" s="1691" t="s">
        <v>88</v>
      </c>
      <c r="C21" s="1692">
        <v>11151</v>
      </c>
      <c r="D21" s="1692">
        <v>19101</v>
      </c>
      <c r="E21" s="1692">
        <v>28404</v>
      </c>
      <c r="F21" s="1692">
        <v>35567</v>
      </c>
      <c r="G21" s="1692"/>
      <c r="H21" s="1692">
        <v>39137</v>
      </c>
      <c r="I21" s="1692"/>
      <c r="J21" s="1692">
        <v>37033</v>
      </c>
      <c r="K21" s="1692"/>
      <c r="L21" s="1692">
        <v>42951</v>
      </c>
      <c r="M21" s="1692"/>
      <c r="N21" s="1692">
        <v>50960</v>
      </c>
      <c r="O21" s="1692"/>
      <c r="P21" s="1692">
        <v>57050</v>
      </c>
      <c r="Q21" s="1692"/>
      <c r="R21" s="1692">
        <v>63195</v>
      </c>
      <c r="S21" s="1692"/>
      <c r="T21" s="1692">
        <v>70938</v>
      </c>
      <c r="U21" s="1692"/>
      <c r="V21" s="1692">
        <v>76211</v>
      </c>
      <c r="W21" s="1692">
        <v>81745</v>
      </c>
      <c r="X21" s="1692">
        <v>87127</v>
      </c>
      <c r="Y21" s="1692">
        <v>87524</v>
      </c>
      <c r="Z21" s="1700">
        <v>75032</v>
      </c>
      <c r="AA21" s="1711">
        <v>83834</v>
      </c>
      <c r="AB21" s="1692">
        <v>90590</v>
      </c>
      <c r="AC21" s="1693">
        <v>93238</v>
      </c>
      <c r="AD21" s="1704">
        <v>93760</v>
      </c>
      <c r="AE21" s="1704">
        <v>94358</v>
      </c>
      <c r="AF21" s="1704">
        <v>94404</v>
      </c>
      <c r="AG21" s="1704">
        <v>94642</v>
      </c>
      <c r="AH21" s="1705">
        <v>95350</v>
      </c>
      <c r="AI21" s="1706">
        <v>94925</v>
      </c>
      <c r="AJ21" s="1707">
        <v>94930</v>
      </c>
      <c r="AK21" s="1707">
        <v>94751</v>
      </c>
      <c r="AL21" s="1707">
        <v>94342</v>
      </c>
      <c r="AM21" s="1708">
        <v>93922</v>
      </c>
      <c r="AN21" s="1707">
        <v>93868</v>
      </c>
      <c r="AO21" s="1175">
        <f t="shared" si="2"/>
        <v>2112</v>
      </c>
      <c r="AP21" s="1697">
        <f t="shared" si="3"/>
        <v>-1428</v>
      </c>
      <c r="AQ21" s="1169">
        <f t="shared" si="4"/>
        <v>-3540</v>
      </c>
      <c r="AR21" s="1169">
        <f t="shared" si="5"/>
        <v>82717</v>
      </c>
    </row>
    <row r="22" spans="1:44" ht="20.25" customHeight="1">
      <c r="A22" s="1690"/>
      <c r="B22" s="1710" t="s">
        <v>11</v>
      </c>
      <c r="C22" s="1699">
        <v>77452</v>
      </c>
      <c r="D22" s="1699">
        <v>84554</v>
      </c>
      <c r="E22" s="1699">
        <v>93997</v>
      </c>
      <c r="F22" s="1699">
        <v>106638</v>
      </c>
      <c r="G22" s="1699"/>
      <c r="H22" s="1699">
        <v>124850</v>
      </c>
      <c r="I22" s="1699"/>
      <c r="J22" s="1699">
        <v>175551</v>
      </c>
      <c r="K22" s="1699"/>
      <c r="L22" s="1699">
        <v>181756</v>
      </c>
      <c r="M22" s="1699"/>
      <c r="N22" s="1699">
        <v>200501</v>
      </c>
      <c r="O22" s="1699"/>
      <c r="P22" s="1699">
        <v>234568</v>
      </c>
      <c r="Q22" s="1699"/>
      <c r="R22" s="1699">
        <v>313451</v>
      </c>
      <c r="S22" s="1699"/>
      <c r="T22" s="1699">
        <v>408191</v>
      </c>
      <c r="U22" s="1699"/>
      <c r="V22" s="1699">
        <v>493576</v>
      </c>
      <c r="W22" s="1699">
        <v>539745</v>
      </c>
      <c r="X22" s="1699">
        <v>568526</v>
      </c>
      <c r="Y22" s="1699">
        <v>615367</v>
      </c>
      <c r="Z22" s="1700">
        <v>658923</v>
      </c>
      <c r="AA22" s="1699">
        <v>699789</v>
      </c>
      <c r="AB22" s="1699">
        <v>713373</v>
      </c>
      <c r="AC22" s="1693">
        <v>724205</v>
      </c>
      <c r="AD22" s="1694">
        <f>SUM(AD23:AD27)</f>
        <v>726260</v>
      </c>
      <c r="AE22" s="1694">
        <f>SUM(AE23:AE27)</f>
        <v>727488</v>
      </c>
      <c r="AF22" s="1694">
        <f>SUM(AF23:AF27)</f>
        <v>727284</v>
      </c>
      <c r="AG22" s="1694">
        <f>SUM(AG23:AG27)</f>
        <v>726539</v>
      </c>
      <c r="AH22" s="1693">
        <f t="shared" ref="AH22:AN22" si="7">SUM(AH23:AH27)</f>
        <v>721690</v>
      </c>
      <c r="AI22" s="1701">
        <f t="shared" si="7"/>
        <v>721237</v>
      </c>
      <c r="AJ22" s="1701">
        <f t="shared" si="7"/>
        <v>720348</v>
      </c>
      <c r="AK22" s="1701">
        <f t="shared" si="7"/>
        <v>719220</v>
      </c>
      <c r="AL22" s="1701">
        <f t="shared" si="7"/>
        <v>717906</v>
      </c>
      <c r="AM22" s="1696">
        <f t="shared" si="7"/>
        <v>715809</v>
      </c>
      <c r="AN22" s="1701">
        <f t="shared" si="7"/>
        <v>712562</v>
      </c>
      <c r="AO22" s="1175">
        <f t="shared" si="2"/>
        <v>-2515</v>
      </c>
      <c r="AP22" s="1697">
        <f t="shared" si="3"/>
        <v>-5881</v>
      </c>
      <c r="AQ22" s="1169">
        <f t="shared" si="4"/>
        <v>-3366</v>
      </c>
      <c r="AR22" s="1169">
        <f t="shared" si="5"/>
        <v>635110</v>
      </c>
    </row>
    <row r="23" spans="1:44" ht="12.75" customHeight="1">
      <c r="A23" s="1698">
        <v>207</v>
      </c>
      <c r="B23" s="1691" t="s">
        <v>99</v>
      </c>
      <c r="C23" s="1692">
        <v>18013</v>
      </c>
      <c r="D23" s="1692">
        <v>20262</v>
      </c>
      <c r="E23" s="1692">
        <v>24038</v>
      </c>
      <c r="F23" s="1692">
        <v>31487</v>
      </c>
      <c r="G23" s="1692"/>
      <c r="H23" s="1692">
        <v>40018</v>
      </c>
      <c r="I23" s="1692"/>
      <c r="J23" s="1692">
        <v>56677</v>
      </c>
      <c r="K23" s="1692"/>
      <c r="L23" s="1692">
        <v>59838</v>
      </c>
      <c r="M23" s="1692"/>
      <c r="N23" s="1692">
        <v>68982</v>
      </c>
      <c r="O23" s="1692"/>
      <c r="P23" s="1692">
        <v>86455</v>
      </c>
      <c r="Q23" s="1692"/>
      <c r="R23" s="1692">
        <v>121380</v>
      </c>
      <c r="S23" s="1692"/>
      <c r="T23" s="1692">
        <v>153763</v>
      </c>
      <c r="U23" s="1692"/>
      <c r="V23" s="1692">
        <v>171978</v>
      </c>
      <c r="W23" s="1692">
        <v>178228</v>
      </c>
      <c r="X23" s="1692">
        <v>182731</v>
      </c>
      <c r="Y23" s="1692">
        <v>186134</v>
      </c>
      <c r="Z23" s="1700">
        <v>188431</v>
      </c>
      <c r="AA23" s="1711">
        <v>192159</v>
      </c>
      <c r="AB23" s="1692">
        <v>192250</v>
      </c>
      <c r="AC23" s="1693">
        <v>196127</v>
      </c>
      <c r="AD23" s="1704">
        <v>197094</v>
      </c>
      <c r="AE23" s="1704">
        <v>197395</v>
      </c>
      <c r="AF23" s="1704">
        <v>197638</v>
      </c>
      <c r="AG23" s="1704">
        <v>197580</v>
      </c>
      <c r="AH23" s="1705">
        <v>196883</v>
      </c>
      <c r="AI23" s="1706">
        <v>196947</v>
      </c>
      <c r="AJ23" s="1707">
        <v>196982</v>
      </c>
      <c r="AK23" s="1707">
        <v>197851</v>
      </c>
      <c r="AL23" s="1707">
        <v>198395</v>
      </c>
      <c r="AM23" s="1708">
        <v>198138</v>
      </c>
      <c r="AN23" s="1707">
        <v>197759</v>
      </c>
      <c r="AO23" s="1175">
        <f t="shared" si="2"/>
        <v>756</v>
      </c>
      <c r="AP23" s="1697">
        <f t="shared" si="3"/>
        <v>1255</v>
      </c>
      <c r="AQ23" s="1169">
        <f t="shared" si="4"/>
        <v>499</v>
      </c>
      <c r="AR23" s="1169">
        <f t="shared" si="5"/>
        <v>179746</v>
      </c>
    </row>
    <row r="24" spans="1:44" ht="12.75" customHeight="1">
      <c r="A24" s="1698">
        <v>214</v>
      </c>
      <c r="B24" s="1691" t="s">
        <v>89</v>
      </c>
      <c r="C24" s="1692">
        <v>16831</v>
      </c>
      <c r="D24" s="1692">
        <v>19516</v>
      </c>
      <c r="E24" s="1692">
        <v>22831</v>
      </c>
      <c r="F24" s="1692">
        <v>26544</v>
      </c>
      <c r="G24" s="1692"/>
      <c r="H24" s="1692">
        <v>31739</v>
      </c>
      <c r="I24" s="1692"/>
      <c r="J24" s="1692">
        <v>46900</v>
      </c>
      <c r="K24" s="1692"/>
      <c r="L24" s="1692">
        <v>48405</v>
      </c>
      <c r="M24" s="1692"/>
      <c r="N24" s="1692">
        <v>55084</v>
      </c>
      <c r="O24" s="1692"/>
      <c r="P24" s="1692">
        <v>66491</v>
      </c>
      <c r="Q24" s="1692"/>
      <c r="R24" s="1692">
        <v>91486</v>
      </c>
      <c r="S24" s="1692"/>
      <c r="T24" s="1692">
        <v>127179</v>
      </c>
      <c r="U24" s="1692"/>
      <c r="V24" s="1692">
        <v>162624</v>
      </c>
      <c r="W24" s="1692">
        <v>183628</v>
      </c>
      <c r="X24" s="1692">
        <v>194273</v>
      </c>
      <c r="Y24" s="1692">
        <v>201862</v>
      </c>
      <c r="Z24" s="1700">
        <v>202544</v>
      </c>
      <c r="AA24" s="1711">
        <v>213037</v>
      </c>
      <c r="AB24" s="1692">
        <v>219862</v>
      </c>
      <c r="AC24" s="1693">
        <v>225700</v>
      </c>
      <c r="AD24" s="1704">
        <v>226875</v>
      </c>
      <c r="AE24" s="1704">
        <v>228235</v>
      </c>
      <c r="AF24" s="1704">
        <v>228159</v>
      </c>
      <c r="AG24" s="1704">
        <v>227915</v>
      </c>
      <c r="AH24" s="1705">
        <v>224903</v>
      </c>
      <c r="AI24" s="1706">
        <v>225228</v>
      </c>
      <c r="AJ24" s="1707">
        <v>225396</v>
      </c>
      <c r="AK24" s="1707">
        <v>225129</v>
      </c>
      <c r="AL24" s="1707">
        <v>225008</v>
      </c>
      <c r="AM24" s="1708">
        <v>226432</v>
      </c>
      <c r="AN24" s="1707">
        <v>225479</v>
      </c>
      <c r="AO24" s="1175">
        <f t="shared" si="2"/>
        <v>-797</v>
      </c>
      <c r="AP24" s="1697">
        <f t="shared" si="3"/>
        <v>1529</v>
      </c>
      <c r="AQ24" s="1169">
        <f t="shared" si="4"/>
        <v>2326</v>
      </c>
      <c r="AR24" s="1169">
        <f t="shared" si="5"/>
        <v>208648</v>
      </c>
    </row>
    <row r="25" spans="1:44" ht="12.75" customHeight="1">
      <c r="A25" s="1698">
        <v>217</v>
      </c>
      <c r="B25" s="1691" t="s">
        <v>106</v>
      </c>
      <c r="C25" s="1692">
        <v>13951</v>
      </c>
      <c r="D25" s="1692">
        <v>16047</v>
      </c>
      <c r="E25" s="1692">
        <v>17039</v>
      </c>
      <c r="F25" s="1692">
        <v>18889</v>
      </c>
      <c r="G25" s="1692"/>
      <c r="H25" s="1692">
        <v>22411</v>
      </c>
      <c r="I25" s="1692"/>
      <c r="J25" s="1692">
        <v>31048</v>
      </c>
      <c r="K25" s="1692"/>
      <c r="L25" s="1692">
        <v>32555</v>
      </c>
      <c r="M25" s="1692"/>
      <c r="N25" s="1692">
        <v>35158</v>
      </c>
      <c r="O25" s="1692"/>
      <c r="P25" s="1692">
        <v>41916</v>
      </c>
      <c r="Q25" s="1692"/>
      <c r="R25" s="1692">
        <v>61282</v>
      </c>
      <c r="S25" s="1692"/>
      <c r="T25" s="1692">
        <v>87127</v>
      </c>
      <c r="U25" s="1692"/>
      <c r="V25" s="1692">
        <v>115773</v>
      </c>
      <c r="W25" s="1692">
        <v>129834</v>
      </c>
      <c r="X25" s="1692">
        <v>136376</v>
      </c>
      <c r="Y25" s="1692">
        <v>141253</v>
      </c>
      <c r="Z25" s="1700">
        <v>144539</v>
      </c>
      <c r="AA25" s="1711">
        <v>153762</v>
      </c>
      <c r="AB25" s="1692">
        <v>157668</v>
      </c>
      <c r="AC25" s="1693">
        <v>156423</v>
      </c>
      <c r="AD25" s="1704">
        <v>156007</v>
      </c>
      <c r="AE25" s="1704">
        <v>156095</v>
      </c>
      <c r="AF25" s="1704">
        <v>156056</v>
      </c>
      <c r="AG25" s="1704">
        <v>155881</v>
      </c>
      <c r="AH25" s="1705">
        <v>156375</v>
      </c>
      <c r="AI25" s="1706">
        <v>155839</v>
      </c>
      <c r="AJ25" s="1707">
        <v>155206</v>
      </c>
      <c r="AK25" s="1707">
        <v>154315</v>
      </c>
      <c r="AL25" s="1707">
        <v>153597</v>
      </c>
      <c r="AM25" s="1708">
        <v>152321</v>
      </c>
      <c r="AN25" s="1707">
        <v>151948</v>
      </c>
      <c r="AO25" s="1175">
        <f t="shared" si="2"/>
        <v>-48</v>
      </c>
      <c r="AP25" s="1697">
        <f t="shared" si="3"/>
        <v>-4054</v>
      </c>
      <c r="AQ25" s="1169">
        <f t="shared" si="4"/>
        <v>-4006</v>
      </c>
      <c r="AR25" s="1169">
        <f t="shared" si="5"/>
        <v>137997</v>
      </c>
    </row>
    <row r="26" spans="1:44" ht="12.75" customHeight="1">
      <c r="A26" s="1698">
        <v>219</v>
      </c>
      <c r="B26" s="1691" t="s">
        <v>107</v>
      </c>
      <c r="C26" s="1692">
        <v>22008</v>
      </c>
      <c r="D26" s="1692">
        <v>22238</v>
      </c>
      <c r="E26" s="1692">
        <v>23513</v>
      </c>
      <c r="F26" s="1692">
        <v>23212</v>
      </c>
      <c r="G26" s="1692"/>
      <c r="H26" s="1692">
        <v>24282</v>
      </c>
      <c r="I26" s="1692"/>
      <c r="J26" s="1692">
        <v>33145</v>
      </c>
      <c r="K26" s="1692"/>
      <c r="L26" s="1692">
        <v>33211</v>
      </c>
      <c r="M26" s="1692"/>
      <c r="N26" s="1692">
        <v>33667</v>
      </c>
      <c r="O26" s="1692"/>
      <c r="P26" s="1692">
        <v>32528</v>
      </c>
      <c r="Q26" s="1692"/>
      <c r="R26" s="1692">
        <v>32265</v>
      </c>
      <c r="S26" s="1692"/>
      <c r="T26" s="1692">
        <v>33090</v>
      </c>
      <c r="U26" s="1692"/>
      <c r="V26" s="1692">
        <v>35261</v>
      </c>
      <c r="W26" s="1692">
        <v>36529</v>
      </c>
      <c r="X26" s="1692">
        <v>40716</v>
      </c>
      <c r="Y26" s="1692">
        <v>64560</v>
      </c>
      <c r="Z26" s="1700">
        <v>96279</v>
      </c>
      <c r="AA26" s="1711">
        <v>111737</v>
      </c>
      <c r="AB26" s="1692">
        <v>113572</v>
      </c>
      <c r="AC26" s="1693">
        <v>114216</v>
      </c>
      <c r="AD26" s="1704">
        <v>114644</v>
      </c>
      <c r="AE26" s="1704">
        <v>114364</v>
      </c>
      <c r="AF26" s="1704">
        <v>114368</v>
      </c>
      <c r="AG26" s="1704">
        <v>114142</v>
      </c>
      <c r="AH26" s="1705">
        <v>112691</v>
      </c>
      <c r="AI26" s="1706">
        <v>112362</v>
      </c>
      <c r="AJ26" s="1707">
        <v>112168</v>
      </c>
      <c r="AK26" s="1707">
        <v>111512</v>
      </c>
      <c r="AL26" s="1707">
        <v>110820</v>
      </c>
      <c r="AM26" s="1708">
        <v>109238</v>
      </c>
      <c r="AN26" s="1707">
        <v>108109</v>
      </c>
      <c r="AO26" s="1175">
        <f t="shared" si="2"/>
        <v>-1525</v>
      </c>
      <c r="AP26" s="1697">
        <f t="shared" si="3"/>
        <v>-3453</v>
      </c>
      <c r="AQ26" s="1169">
        <f t="shared" si="4"/>
        <v>-1928</v>
      </c>
      <c r="AR26" s="1169">
        <f t="shared" si="5"/>
        <v>86101</v>
      </c>
    </row>
    <row r="27" spans="1:44" ht="12.75" customHeight="1">
      <c r="A27" s="1698">
        <v>301</v>
      </c>
      <c r="B27" s="1691" t="s">
        <v>35</v>
      </c>
      <c r="C27" s="1692">
        <v>6649</v>
      </c>
      <c r="D27" s="1692">
        <v>6491</v>
      </c>
      <c r="E27" s="1692">
        <v>6576</v>
      </c>
      <c r="F27" s="1692">
        <v>6506</v>
      </c>
      <c r="G27" s="1692"/>
      <c r="H27" s="1692">
        <v>6400</v>
      </c>
      <c r="I27" s="1692"/>
      <c r="J27" s="1692">
        <v>7781</v>
      </c>
      <c r="K27" s="1692"/>
      <c r="L27" s="1692">
        <v>7747</v>
      </c>
      <c r="M27" s="1692"/>
      <c r="N27" s="1692">
        <v>7610</v>
      </c>
      <c r="O27" s="1692"/>
      <c r="P27" s="1692">
        <v>7178</v>
      </c>
      <c r="Q27" s="1692"/>
      <c r="R27" s="1692">
        <v>7038</v>
      </c>
      <c r="S27" s="1692"/>
      <c r="T27" s="1692">
        <v>7032</v>
      </c>
      <c r="U27" s="1692"/>
      <c r="V27" s="1692">
        <v>7940</v>
      </c>
      <c r="W27" s="1692">
        <v>11526</v>
      </c>
      <c r="X27" s="1692">
        <v>14430</v>
      </c>
      <c r="Y27" s="1692">
        <v>21558</v>
      </c>
      <c r="Z27" s="1700">
        <v>27130</v>
      </c>
      <c r="AA27" s="1711">
        <v>29094</v>
      </c>
      <c r="AB27" s="1692">
        <v>30021</v>
      </c>
      <c r="AC27" s="1693">
        <v>31739</v>
      </c>
      <c r="AD27" s="1704">
        <v>31640</v>
      </c>
      <c r="AE27" s="1704">
        <v>31399</v>
      </c>
      <c r="AF27" s="1704">
        <v>31063</v>
      </c>
      <c r="AG27" s="1704">
        <v>31021</v>
      </c>
      <c r="AH27" s="1705">
        <v>30838</v>
      </c>
      <c r="AI27" s="1706">
        <v>30861</v>
      </c>
      <c r="AJ27" s="1707">
        <v>30596</v>
      </c>
      <c r="AK27" s="1707">
        <v>30413</v>
      </c>
      <c r="AL27" s="1707">
        <v>30086</v>
      </c>
      <c r="AM27" s="1708">
        <v>29680</v>
      </c>
      <c r="AN27" s="1707">
        <v>29267</v>
      </c>
      <c r="AO27" s="1175">
        <f t="shared" si="2"/>
        <v>-901</v>
      </c>
      <c r="AP27" s="1697">
        <f t="shared" si="3"/>
        <v>-1158</v>
      </c>
      <c r="AQ27" s="1169">
        <f t="shared" si="4"/>
        <v>-257</v>
      </c>
      <c r="AR27" s="1169">
        <f t="shared" si="5"/>
        <v>22618</v>
      </c>
    </row>
    <row r="28" spans="1:44" ht="20.25" customHeight="1">
      <c r="A28" s="1690"/>
      <c r="B28" s="1710" t="s">
        <v>12</v>
      </c>
      <c r="C28" s="1699">
        <v>168570</v>
      </c>
      <c r="D28" s="1699">
        <v>182433</v>
      </c>
      <c r="E28" s="1699">
        <v>190212</v>
      </c>
      <c r="F28" s="1699">
        <v>203985</v>
      </c>
      <c r="G28" s="1699"/>
      <c r="H28" s="1699">
        <v>225060</v>
      </c>
      <c r="I28" s="1699"/>
      <c r="J28" s="1699">
        <v>267575</v>
      </c>
      <c r="K28" s="1699"/>
      <c r="L28" s="1699">
        <v>285721</v>
      </c>
      <c r="M28" s="1699"/>
      <c r="N28" s="1699">
        <v>298858</v>
      </c>
      <c r="O28" s="1699"/>
      <c r="P28" s="1699">
        <v>313039</v>
      </c>
      <c r="Q28" s="1699"/>
      <c r="R28" s="1699">
        <v>364824</v>
      </c>
      <c r="S28" s="1699"/>
      <c r="T28" s="1699">
        <v>450061</v>
      </c>
      <c r="U28" s="1699"/>
      <c r="V28" s="1699">
        <v>538741</v>
      </c>
      <c r="W28" s="1699">
        <v>606701</v>
      </c>
      <c r="X28" s="1699">
        <v>641444</v>
      </c>
      <c r="Y28" s="1699">
        <v>665214</v>
      </c>
      <c r="Z28" s="1700">
        <v>710765</v>
      </c>
      <c r="AA28" s="1699">
        <v>721127</v>
      </c>
      <c r="AB28" s="1699">
        <v>718429</v>
      </c>
      <c r="AC28" s="1693">
        <v>716006</v>
      </c>
      <c r="AD28" s="1694">
        <f>SUM(AD29:AD33)</f>
        <v>716586</v>
      </c>
      <c r="AE28" s="1694">
        <f>SUM(AE29:AE33)</f>
        <v>716451</v>
      </c>
      <c r="AF28" s="1694">
        <f>SUM(AF29:AF33)</f>
        <v>715647</v>
      </c>
      <c r="AG28" s="1694">
        <f>SUM(AG29:AG33)</f>
        <v>714587</v>
      </c>
      <c r="AH28" s="1693">
        <f t="shared" ref="AH28:AN28" si="8">SUM(AH29:AH33)</f>
        <v>716633</v>
      </c>
      <c r="AI28" s="1701">
        <f t="shared" si="8"/>
        <v>715422</v>
      </c>
      <c r="AJ28" s="1701">
        <f t="shared" si="8"/>
        <v>715083</v>
      </c>
      <c r="AK28" s="1701">
        <f t="shared" si="8"/>
        <v>714726</v>
      </c>
      <c r="AL28" s="1701">
        <f t="shared" si="8"/>
        <v>713697</v>
      </c>
      <c r="AM28" s="1696">
        <f t="shared" si="8"/>
        <v>716073</v>
      </c>
      <c r="AN28" s="1701">
        <f t="shared" si="8"/>
        <v>714627</v>
      </c>
      <c r="AO28" s="1175">
        <f t="shared" si="2"/>
        <v>627</v>
      </c>
      <c r="AP28" s="1697">
        <f t="shared" si="3"/>
        <v>-560</v>
      </c>
      <c r="AQ28" s="1169">
        <f t="shared" si="4"/>
        <v>-1187</v>
      </c>
      <c r="AR28" s="1169">
        <f t="shared" si="5"/>
        <v>546057</v>
      </c>
    </row>
    <row r="29" spans="1:44" ht="12.75" customHeight="1">
      <c r="A29" s="1698">
        <v>203</v>
      </c>
      <c r="B29" s="1691" t="s">
        <v>97</v>
      </c>
      <c r="C29" s="1692">
        <v>58103</v>
      </c>
      <c r="D29" s="1692">
        <v>63682</v>
      </c>
      <c r="E29" s="1692">
        <v>66890</v>
      </c>
      <c r="F29" s="1692">
        <v>72417</v>
      </c>
      <c r="G29" s="1692"/>
      <c r="H29" s="1692">
        <v>84857</v>
      </c>
      <c r="I29" s="1692"/>
      <c r="J29" s="1692">
        <v>101611</v>
      </c>
      <c r="K29" s="1692"/>
      <c r="L29" s="1692">
        <v>112041</v>
      </c>
      <c r="M29" s="1692"/>
      <c r="N29" s="1692">
        <v>120233</v>
      </c>
      <c r="O29" s="1692"/>
      <c r="P29" s="1692">
        <v>129820</v>
      </c>
      <c r="Q29" s="1692"/>
      <c r="R29" s="1692">
        <v>159351</v>
      </c>
      <c r="S29" s="1692"/>
      <c r="T29" s="1692">
        <v>206561</v>
      </c>
      <c r="U29" s="1692"/>
      <c r="V29" s="1692">
        <v>234945</v>
      </c>
      <c r="W29" s="1692">
        <v>254869</v>
      </c>
      <c r="X29" s="1692">
        <v>263363</v>
      </c>
      <c r="Y29" s="1692">
        <v>270722</v>
      </c>
      <c r="Z29" s="1700">
        <v>287606</v>
      </c>
      <c r="AA29" s="1711">
        <v>293117</v>
      </c>
      <c r="AB29" s="1692">
        <v>291027</v>
      </c>
      <c r="AC29" s="1693">
        <v>290959</v>
      </c>
      <c r="AD29" s="1704">
        <v>290856</v>
      </c>
      <c r="AE29" s="1704">
        <v>290657</v>
      </c>
      <c r="AF29" s="1704">
        <v>290909</v>
      </c>
      <c r="AG29" s="1704">
        <v>291357</v>
      </c>
      <c r="AH29" s="1705">
        <v>293409</v>
      </c>
      <c r="AI29" s="1706">
        <v>293710</v>
      </c>
      <c r="AJ29" s="1707">
        <v>295908</v>
      </c>
      <c r="AK29" s="1707">
        <v>297920</v>
      </c>
      <c r="AL29" s="1707">
        <v>299094</v>
      </c>
      <c r="AM29" s="1708">
        <v>303601</v>
      </c>
      <c r="AN29" s="1707">
        <v>304060</v>
      </c>
      <c r="AO29" s="1175">
        <f t="shared" si="2"/>
        <v>2450</v>
      </c>
      <c r="AP29" s="1697">
        <f t="shared" si="3"/>
        <v>10192</v>
      </c>
      <c r="AQ29" s="1169">
        <f t="shared" si="4"/>
        <v>7742</v>
      </c>
      <c r="AR29" s="1169">
        <f t="shared" si="5"/>
        <v>245957</v>
      </c>
    </row>
    <row r="30" spans="1:44" ht="12.75" customHeight="1">
      <c r="A30" s="1698">
        <v>210</v>
      </c>
      <c r="B30" s="1691" t="s">
        <v>26</v>
      </c>
      <c r="C30" s="1692">
        <v>61707</v>
      </c>
      <c r="D30" s="1692">
        <v>67991</v>
      </c>
      <c r="E30" s="1692">
        <v>71553</v>
      </c>
      <c r="F30" s="1692">
        <v>74773</v>
      </c>
      <c r="G30" s="1692"/>
      <c r="H30" s="1692">
        <v>78251</v>
      </c>
      <c r="I30" s="1692"/>
      <c r="J30" s="1692">
        <v>93071</v>
      </c>
      <c r="K30" s="1692"/>
      <c r="L30" s="1692">
        <v>97208</v>
      </c>
      <c r="M30" s="1692"/>
      <c r="N30" s="1692">
        <v>100003</v>
      </c>
      <c r="O30" s="1692"/>
      <c r="P30" s="1692">
        <v>101894</v>
      </c>
      <c r="Q30" s="1692"/>
      <c r="R30" s="1692">
        <v>114279</v>
      </c>
      <c r="S30" s="1692"/>
      <c r="T30" s="1692">
        <v>140344</v>
      </c>
      <c r="U30" s="1692"/>
      <c r="V30" s="1692">
        <v>183280</v>
      </c>
      <c r="W30" s="1692">
        <v>212233</v>
      </c>
      <c r="X30" s="1692">
        <v>227311</v>
      </c>
      <c r="Y30" s="1692">
        <v>239803</v>
      </c>
      <c r="Z30" s="1700">
        <v>260567</v>
      </c>
      <c r="AA30" s="1711">
        <v>266170</v>
      </c>
      <c r="AB30" s="1692">
        <v>267100</v>
      </c>
      <c r="AC30" s="1693">
        <v>266937</v>
      </c>
      <c r="AD30" s="1704">
        <v>267935</v>
      </c>
      <c r="AE30" s="1704">
        <v>268390</v>
      </c>
      <c r="AF30" s="1704">
        <v>268053</v>
      </c>
      <c r="AG30" s="1704">
        <v>267043</v>
      </c>
      <c r="AH30" s="1705">
        <v>267435</v>
      </c>
      <c r="AI30" s="1706">
        <v>266443</v>
      </c>
      <c r="AJ30" s="1707">
        <v>265055</v>
      </c>
      <c r="AK30" s="1707">
        <v>263697</v>
      </c>
      <c r="AL30" s="1707">
        <v>262308</v>
      </c>
      <c r="AM30" s="1708">
        <v>260878</v>
      </c>
      <c r="AN30" s="1707">
        <v>259713</v>
      </c>
      <c r="AO30" s="1175">
        <f t="shared" si="2"/>
        <v>498</v>
      </c>
      <c r="AP30" s="1697">
        <f t="shared" si="3"/>
        <v>-6557</v>
      </c>
      <c r="AQ30" s="1169">
        <f t="shared" si="4"/>
        <v>-7055</v>
      </c>
      <c r="AR30" s="1169">
        <f t="shared" si="5"/>
        <v>198006</v>
      </c>
    </row>
    <row r="31" spans="1:44" ht="12.75" customHeight="1">
      <c r="A31" s="1698">
        <v>216</v>
      </c>
      <c r="B31" s="1691" t="s">
        <v>105</v>
      </c>
      <c r="C31" s="1692">
        <v>30097</v>
      </c>
      <c r="D31" s="1692">
        <v>31641</v>
      </c>
      <c r="E31" s="1692">
        <v>31904</v>
      </c>
      <c r="F31" s="1692">
        <v>36304</v>
      </c>
      <c r="G31" s="1692"/>
      <c r="H31" s="1692">
        <v>40722</v>
      </c>
      <c r="I31" s="1692"/>
      <c r="J31" s="1692">
        <v>46659</v>
      </c>
      <c r="K31" s="1692"/>
      <c r="L31" s="1692">
        <v>49771</v>
      </c>
      <c r="M31" s="1692"/>
      <c r="N31" s="1692">
        <v>51131</v>
      </c>
      <c r="O31" s="1692"/>
      <c r="P31" s="1692">
        <v>53565</v>
      </c>
      <c r="Q31" s="1692"/>
      <c r="R31" s="1692">
        <v>61000</v>
      </c>
      <c r="S31" s="1692"/>
      <c r="T31" s="1692">
        <v>68900</v>
      </c>
      <c r="U31" s="1692"/>
      <c r="V31" s="1692">
        <v>77080</v>
      </c>
      <c r="W31" s="1692">
        <v>85463</v>
      </c>
      <c r="X31" s="1692">
        <v>91434</v>
      </c>
      <c r="Y31" s="1692">
        <v>93273</v>
      </c>
      <c r="Z31" s="1700">
        <v>97632</v>
      </c>
      <c r="AA31" s="1711">
        <v>96020</v>
      </c>
      <c r="AB31" s="1692">
        <v>94813</v>
      </c>
      <c r="AC31" s="1693">
        <v>93901</v>
      </c>
      <c r="AD31" s="1704">
        <v>93293</v>
      </c>
      <c r="AE31" s="1704">
        <v>92677</v>
      </c>
      <c r="AF31" s="1704">
        <v>91965</v>
      </c>
      <c r="AG31" s="1704">
        <v>91528</v>
      </c>
      <c r="AH31" s="1705">
        <v>91030</v>
      </c>
      <c r="AI31" s="1706">
        <v>90600</v>
      </c>
      <c r="AJ31" s="1707">
        <v>89728</v>
      </c>
      <c r="AK31" s="1707">
        <v>88956</v>
      </c>
      <c r="AL31" s="1707">
        <v>88223</v>
      </c>
      <c r="AM31" s="1708">
        <v>87722</v>
      </c>
      <c r="AN31" s="1707">
        <v>87020</v>
      </c>
      <c r="AO31" s="1175">
        <f t="shared" si="2"/>
        <v>-2871</v>
      </c>
      <c r="AP31" s="1697">
        <f t="shared" si="3"/>
        <v>-3308</v>
      </c>
      <c r="AQ31" s="1169">
        <f t="shared" si="4"/>
        <v>-437</v>
      </c>
      <c r="AR31" s="1169">
        <f t="shared" si="5"/>
        <v>56923</v>
      </c>
    </row>
    <row r="32" spans="1:44" ht="12.75" customHeight="1">
      <c r="A32" s="1698">
        <v>381</v>
      </c>
      <c r="B32" s="1691" t="s">
        <v>37</v>
      </c>
      <c r="C32" s="1692">
        <v>13730</v>
      </c>
      <c r="D32" s="1692">
        <v>13876</v>
      </c>
      <c r="E32" s="1692">
        <v>14418</v>
      </c>
      <c r="F32" s="1692">
        <v>14719</v>
      </c>
      <c r="G32" s="1692"/>
      <c r="H32" s="1692">
        <v>15152</v>
      </c>
      <c r="I32" s="1692"/>
      <c r="J32" s="1692">
        <v>18153</v>
      </c>
      <c r="K32" s="1692"/>
      <c r="L32" s="1692">
        <v>18240</v>
      </c>
      <c r="M32" s="1692"/>
      <c r="N32" s="1692">
        <v>18639</v>
      </c>
      <c r="O32" s="1692"/>
      <c r="P32" s="1692">
        <v>18525</v>
      </c>
      <c r="Q32" s="1692"/>
      <c r="R32" s="1692">
        <v>19099</v>
      </c>
      <c r="S32" s="1692"/>
      <c r="T32" s="1692">
        <v>21140</v>
      </c>
      <c r="U32" s="1692"/>
      <c r="V32" s="1692">
        <v>23425</v>
      </c>
      <c r="W32" s="1692">
        <v>27609</v>
      </c>
      <c r="X32" s="1692">
        <v>29579</v>
      </c>
      <c r="Y32" s="1692">
        <v>30603</v>
      </c>
      <c r="Z32" s="1700">
        <v>31377</v>
      </c>
      <c r="AA32" s="1711">
        <v>32054</v>
      </c>
      <c r="AB32" s="1692">
        <v>31944</v>
      </c>
      <c r="AC32" s="1693">
        <v>31026</v>
      </c>
      <c r="AD32" s="1704">
        <v>31013</v>
      </c>
      <c r="AE32" s="1704">
        <v>30940</v>
      </c>
      <c r="AF32" s="1704">
        <v>30929</v>
      </c>
      <c r="AG32" s="1704">
        <v>30853</v>
      </c>
      <c r="AH32" s="1705">
        <v>31020</v>
      </c>
      <c r="AI32" s="1706">
        <v>30867</v>
      </c>
      <c r="AJ32" s="1707">
        <v>30666</v>
      </c>
      <c r="AK32" s="1707">
        <v>30492</v>
      </c>
      <c r="AL32" s="1707">
        <v>30372</v>
      </c>
      <c r="AM32" s="1708">
        <v>30268</v>
      </c>
      <c r="AN32" s="1707">
        <v>30117</v>
      </c>
      <c r="AO32" s="1175">
        <f t="shared" si="2"/>
        <v>-6</v>
      </c>
      <c r="AP32" s="1697">
        <f t="shared" si="3"/>
        <v>-752</v>
      </c>
      <c r="AQ32" s="1169">
        <f t="shared" si="4"/>
        <v>-746</v>
      </c>
      <c r="AR32" s="1169">
        <f t="shared" si="5"/>
        <v>16387</v>
      </c>
    </row>
    <row r="33" spans="1:44" ht="12.75" customHeight="1">
      <c r="A33" s="1698">
        <v>382</v>
      </c>
      <c r="B33" s="1691" t="s">
        <v>38</v>
      </c>
      <c r="C33" s="1692">
        <v>4933</v>
      </c>
      <c r="D33" s="1692">
        <v>5243</v>
      </c>
      <c r="E33" s="1692">
        <v>5447</v>
      </c>
      <c r="F33" s="1692">
        <v>5772</v>
      </c>
      <c r="G33" s="1692"/>
      <c r="H33" s="1692">
        <v>6078</v>
      </c>
      <c r="I33" s="1692"/>
      <c r="J33" s="1692">
        <v>8081</v>
      </c>
      <c r="K33" s="1692"/>
      <c r="L33" s="1692">
        <v>8461</v>
      </c>
      <c r="M33" s="1692"/>
      <c r="N33" s="1692">
        <v>8852</v>
      </c>
      <c r="O33" s="1692"/>
      <c r="P33" s="1692">
        <v>9235</v>
      </c>
      <c r="Q33" s="1692"/>
      <c r="R33" s="1692">
        <v>11095</v>
      </c>
      <c r="S33" s="1692"/>
      <c r="T33" s="1692">
        <v>13116</v>
      </c>
      <c r="U33" s="1692"/>
      <c r="V33" s="1692">
        <v>20011</v>
      </c>
      <c r="W33" s="1692">
        <v>26527</v>
      </c>
      <c r="X33" s="1692">
        <v>29757</v>
      </c>
      <c r="Y33" s="1692">
        <v>30813</v>
      </c>
      <c r="Z33" s="1700">
        <v>33583</v>
      </c>
      <c r="AA33" s="1711">
        <v>33766</v>
      </c>
      <c r="AB33" s="1692">
        <v>33545</v>
      </c>
      <c r="AC33" s="1693">
        <v>33183</v>
      </c>
      <c r="AD33" s="1704">
        <v>33489</v>
      </c>
      <c r="AE33" s="1704">
        <v>33787</v>
      </c>
      <c r="AF33" s="1704">
        <v>33791</v>
      </c>
      <c r="AG33" s="1704">
        <v>33806</v>
      </c>
      <c r="AH33" s="1705">
        <v>33739</v>
      </c>
      <c r="AI33" s="1706">
        <v>33802</v>
      </c>
      <c r="AJ33" s="1707">
        <v>33726</v>
      </c>
      <c r="AK33" s="1707">
        <v>33661</v>
      </c>
      <c r="AL33" s="1707">
        <v>33700</v>
      </c>
      <c r="AM33" s="1708">
        <v>33604</v>
      </c>
      <c r="AN33" s="1707">
        <v>33717</v>
      </c>
      <c r="AO33" s="1175">
        <f t="shared" si="2"/>
        <v>556</v>
      </c>
      <c r="AP33" s="1697">
        <f t="shared" si="3"/>
        <v>-135</v>
      </c>
      <c r="AQ33" s="1169">
        <f t="shared" si="4"/>
        <v>-691</v>
      </c>
      <c r="AR33" s="1169">
        <f t="shared" si="5"/>
        <v>28784</v>
      </c>
    </row>
    <row r="34" spans="1:44" ht="20.25" customHeight="1">
      <c r="A34" s="1690"/>
      <c r="B34" s="1713" t="s">
        <v>13</v>
      </c>
      <c r="C34" s="1699">
        <v>164372</v>
      </c>
      <c r="D34" s="1699">
        <v>168383</v>
      </c>
      <c r="E34" s="1699">
        <v>174941</v>
      </c>
      <c r="F34" s="1699">
        <v>180611</v>
      </c>
      <c r="G34" s="1699"/>
      <c r="H34" s="1699">
        <v>185090</v>
      </c>
      <c r="I34" s="1699"/>
      <c r="J34" s="1699">
        <v>227028</v>
      </c>
      <c r="K34" s="1699"/>
      <c r="L34" s="1699">
        <v>237124</v>
      </c>
      <c r="M34" s="1699"/>
      <c r="N34" s="1699">
        <v>246112</v>
      </c>
      <c r="O34" s="1699"/>
      <c r="P34" s="1699">
        <v>246644</v>
      </c>
      <c r="Q34" s="1699"/>
      <c r="R34" s="1699">
        <v>240051</v>
      </c>
      <c r="S34" s="1699"/>
      <c r="T34" s="1699">
        <v>239443</v>
      </c>
      <c r="U34" s="1699"/>
      <c r="V34" s="1699">
        <v>259327</v>
      </c>
      <c r="W34" s="1699">
        <v>279672</v>
      </c>
      <c r="X34" s="1699">
        <v>289898</v>
      </c>
      <c r="Y34" s="1699">
        <v>292471</v>
      </c>
      <c r="Z34" s="1700">
        <v>298004</v>
      </c>
      <c r="AA34" s="1699">
        <v>298390</v>
      </c>
      <c r="AB34" s="1699">
        <v>291745</v>
      </c>
      <c r="AC34" s="1693">
        <v>284769</v>
      </c>
      <c r="AD34" s="1694">
        <f>SUM(AD35:AD40)</f>
        <v>282942</v>
      </c>
      <c r="AE34" s="1694">
        <f>SUM(AE35:AE40)</f>
        <v>281009</v>
      </c>
      <c r="AF34" s="1694">
        <f>SUM(AF35:AF40)</f>
        <v>278449</v>
      </c>
      <c r="AG34" s="1694">
        <f>SUM(AG35:AG40)</f>
        <v>275971</v>
      </c>
      <c r="AH34" s="1693">
        <f t="shared" ref="AH34:AN34" si="9">SUM(AH35:AH40)</f>
        <v>272447</v>
      </c>
      <c r="AI34" s="1701">
        <f t="shared" si="9"/>
        <v>271028</v>
      </c>
      <c r="AJ34" s="1701">
        <f t="shared" si="9"/>
        <v>269235</v>
      </c>
      <c r="AK34" s="1701">
        <f t="shared" si="9"/>
        <v>267560</v>
      </c>
      <c r="AL34" s="1701">
        <f t="shared" si="9"/>
        <v>265529</v>
      </c>
      <c r="AM34" s="1696">
        <f t="shared" si="9"/>
        <v>264135</v>
      </c>
      <c r="AN34" s="1701">
        <f t="shared" si="9"/>
        <v>261002</v>
      </c>
      <c r="AO34" s="1175">
        <f t="shared" si="2"/>
        <v>-12322</v>
      </c>
      <c r="AP34" s="1697">
        <f t="shared" si="3"/>
        <v>-8312</v>
      </c>
      <c r="AQ34" s="1169">
        <f t="shared" si="4"/>
        <v>4010</v>
      </c>
      <c r="AR34" s="1169">
        <f t="shared" si="5"/>
        <v>96630</v>
      </c>
    </row>
    <row r="35" spans="1:44" ht="12.75" customHeight="1">
      <c r="A35" s="1690">
        <v>213</v>
      </c>
      <c r="B35" s="1713" t="s">
        <v>510</v>
      </c>
      <c r="C35" s="1699">
        <v>20987</v>
      </c>
      <c r="D35" s="1699">
        <v>22392</v>
      </c>
      <c r="E35" s="1699">
        <v>25656</v>
      </c>
      <c r="F35" s="1699">
        <v>29737</v>
      </c>
      <c r="G35" s="1699"/>
      <c r="H35" s="1699">
        <v>32083</v>
      </c>
      <c r="I35" s="1699"/>
      <c r="J35" s="1699">
        <v>37160</v>
      </c>
      <c r="K35" s="1699"/>
      <c r="L35" s="1699">
        <v>42516</v>
      </c>
      <c r="M35" s="1699"/>
      <c r="N35" s="1699">
        <v>48012</v>
      </c>
      <c r="O35" s="1699"/>
      <c r="P35" s="1699">
        <v>51173</v>
      </c>
      <c r="Q35" s="1699"/>
      <c r="R35" s="1699">
        <v>48481</v>
      </c>
      <c r="S35" s="1699"/>
      <c r="T35" s="1699">
        <v>45964</v>
      </c>
      <c r="U35" s="1699"/>
      <c r="V35" s="1699">
        <v>46182</v>
      </c>
      <c r="W35" s="1699">
        <v>46380</v>
      </c>
      <c r="X35" s="1692">
        <v>46889</v>
      </c>
      <c r="Y35" s="1692">
        <v>46220</v>
      </c>
      <c r="Z35" s="1692">
        <v>46339</v>
      </c>
      <c r="AA35" s="1711">
        <v>45718</v>
      </c>
      <c r="AB35" s="1692">
        <v>43953</v>
      </c>
      <c r="AC35" s="1693">
        <v>42802</v>
      </c>
      <c r="AD35" s="1704">
        <v>42420</v>
      </c>
      <c r="AE35" s="1704">
        <v>42042</v>
      </c>
      <c r="AF35" s="1704">
        <v>41661</v>
      </c>
      <c r="AG35" s="1704">
        <v>41178</v>
      </c>
      <c r="AH35" s="1705">
        <v>40866</v>
      </c>
      <c r="AI35" s="1714">
        <v>40458</v>
      </c>
      <c r="AJ35" s="1715">
        <v>39953</v>
      </c>
      <c r="AK35" s="1715">
        <v>39611</v>
      </c>
      <c r="AL35" s="1715">
        <v>39147</v>
      </c>
      <c r="AM35" s="1708">
        <v>38673</v>
      </c>
      <c r="AN35" s="1715">
        <v>38043</v>
      </c>
      <c r="AO35" s="1175">
        <f t="shared" si="2"/>
        <v>-1936</v>
      </c>
      <c r="AP35" s="1697">
        <f t="shared" si="3"/>
        <v>-2193</v>
      </c>
      <c r="AQ35" s="1169">
        <f t="shared" si="4"/>
        <v>-257</v>
      </c>
      <c r="AR35" s="1169">
        <f t="shared" si="5"/>
        <v>17056</v>
      </c>
    </row>
    <row r="36" spans="1:44" ht="12.75" customHeight="1">
      <c r="A36" s="1698">
        <v>215</v>
      </c>
      <c r="B36" s="1691" t="s">
        <v>511</v>
      </c>
      <c r="C36" s="1699">
        <v>33644</v>
      </c>
      <c r="D36" s="1699">
        <v>35564</v>
      </c>
      <c r="E36" s="1699">
        <v>37074</v>
      </c>
      <c r="F36" s="1699">
        <v>37304</v>
      </c>
      <c r="G36" s="1699"/>
      <c r="H36" s="1699">
        <v>38160</v>
      </c>
      <c r="I36" s="1699"/>
      <c r="J36" s="1699">
        <v>47985</v>
      </c>
      <c r="K36" s="1699"/>
      <c r="L36" s="1699">
        <v>47951</v>
      </c>
      <c r="M36" s="1699"/>
      <c r="N36" s="1699">
        <v>48240</v>
      </c>
      <c r="O36" s="1699"/>
      <c r="P36" s="1699">
        <v>47062</v>
      </c>
      <c r="Q36" s="1699"/>
      <c r="R36" s="1699">
        <v>46688</v>
      </c>
      <c r="S36" s="1699"/>
      <c r="T36" s="1699">
        <v>49071</v>
      </c>
      <c r="U36" s="1699"/>
      <c r="V36" s="1699">
        <v>63746</v>
      </c>
      <c r="W36" s="1699">
        <v>78297</v>
      </c>
      <c r="X36" s="1692">
        <v>82636</v>
      </c>
      <c r="Y36" s="1692">
        <v>84445</v>
      </c>
      <c r="Z36" s="1692">
        <v>86562</v>
      </c>
      <c r="AA36" s="1711">
        <v>86117</v>
      </c>
      <c r="AB36" s="1699">
        <v>84361</v>
      </c>
      <c r="AC36" s="1693">
        <v>81009</v>
      </c>
      <c r="AD36" s="1704">
        <v>80396</v>
      </c>
      <c r="AE36" s="1704">
        <v>79896</v>
      </c>
      <c r="AF36" s="1704">
        <v>78984</v>
      </c>
      <c r="AG36" s="1704">
        <v>78325</v>
      </c>
      <c r="AH36" s="1705">
        <v>77178</v>
      </c>
      <c r="AI36" s="1706">
        <v>76786</v>
      </c>
      <c r="AJ36" s="1707">
        <v>76302</v>
      </c>
      <c r="AK36" s="1707">
        <v>75823</v>
      </c>
      <c r="AL36" s="1707">
        <v>75145</v>
      </c>
      <c r="AM36" s="1708">
        <v>75294</v>
      </c>
      <c r="AN36" s="1707">
        <v>74486</v>
      </c>
      <c r="AO36" s="1175">
        <f t="shared" si="2"/>
        <v>-3831</v>
      </c>
      <c r="AP36" s="1697">
        <f t="shared" si="3"/>
        <v>-1884</v>
      </c>
      <c r="AQ36" s="1169">
        <f t="shared" si="4"/>
        <v>1947</v>
      </c>
      <c r="AR36" s="1169">
        <f t="shared" si="5"/>
        <v>40842</v>
      </c>
    </row>
    <row r="37" spans="1:44" ht="12.75" customHeight="1">
      <c r="A37" s="1698">
        <v>218</v>
      </c>
      <c r="B37" s="1691" t="s">
        <v>90</v>
      </c>
      <c r="C37" s="1692">
        <v>24318</v>
      </c>
      <c r="D37" s="1692">
        <v>24755</v>
      </c>
      <c r="E37" s="1692">
        <v>25804</v>
      </c>
      <c r="F37" s="1692">
        <v>26466</v>
      </c>
      <c r="G37" s="1692"/>
      <c r="H37" s="1692">
        <v>27809</v>
      </c>
      <c r="I37" s="1692"/>
      <c r="J37" s="1692">
        <v>34847</v>
      </c>
      <c r="K37" s="1692"/>
      <c r="L37" s="1692">
        <v>35744</v>
      </c>
      <c r="M37" s="1692"/>
      <c r="N37" s="1692">
        <v>36623</v>
      </c>
      <c r="O37" s="1692"/>
      <c r="P37" s="1692">
        <v>36343</v>
      </c>
      <c r="Q37" s="1692"/>
      <c r="R37" s="1692">
        <v>36695</v>
      </c>
      <c r="S37" s="1692"/>
      <c r="T37" s="1692">
        <v>37623</v>
      </c>
      <c r="U37" s="1692"/>
      <c r="V37" s="1692">
        <v>40576</v>
      </c>
      <c r="W37" s="1692">
        <v>43574</v>
      </c>
      <c r="X37" s="1692">
        <v>45686</v>
      </c>
      <c r="Y37" s="1692">
        <v>46007</v>
      </c>
      <c r="Z37" s="1700">
        <v>48214</v>
      </c>
      <c r="AA37" s="1711">
        <v>49432</v>
      </c>
      <c r="AB37" s="1692">
        <v>49761</v>
      </c>
      <c r="AC37" s="1693">
        <v>49680</v>
      </c>
      <c r="AD37" s="1704">
        <v>49768</v>
      </c>
      <c r="AE37" s="1704">
        <v>49515</v>
      </c>
      <c r="AF37" s="1704">
        <v>49294</v>
      </c>
      <c r="AG37" s="1704">
        <v>49002</v>
      </c>
      <c r="AH37" s="1705">
        <v>48580</v>
      </c>
      <c r="AI37" s="1706">
        <v>48274</v>
      </c>
      <c r="AJ37" s="1707">
        <v>48215</v>
      </c>
      <c r="AK37" s="1707">
        <v>48000</v>
      </c>
      <c r="AL37" s="1707">
        <v>47758</v>
      </c>
      <c r="AM37" s="1708">
        <v>47562</v>
      </c>
      <c r="AN37" s="1707">
        <v>47285</v>
      </c>
      <c r="AO37" s="1175">
        <f t="shared" si="2"/>
        <v>-1100</v>
      </c>
      <c r="AP37" s="1697">
        <f t="shared" si="3"/>
        <v>-1018</v>
      </c>
      <c r="AQ37" s="1169">
        <f t="shared" si="4"/>
        <v>82</v>
      </c>
      <c r="AR37" s="1169">
        <f t="shared" si="5"/>
        <v>22967</v>
      </c>
    </row>
    <row r="38" spans="1:44" ht="12.75" customHeight="1">
      <c r="A38" s="1698">
        <v>220</v>
      </c>
      <c r="B38" s="1691" t="s">
        <v>91</v>
      </c>
      <c r="C38" s="1692">
        <v>38586</v>
      </c>
      <c r="D38" s="1692">
        <v>38750</v>
      </c>
      <c r="E38" s="1692">
        <v>39061</v>
      </c>
      <c r="F38" s="1692">
        <v>39145</v>
      </c>
      <c r="G38" s="1692"/>
      <c r="H38" s="1692">
        <v>38642</v>
      </c>
      <c r="I38" s="1692"/>
      <c r="J38" s="1692">
        <v>48600</v>
      </c>
      <c r="K38" s="1692"/>
      <c r="L38" s="1692">
        <v>49474</v>
      </c>
      <c r="M38" s="1692"/>
      <c r="N38" s="1692">
        <v>49736</v>
      </c>
      <c r="O38" s="1692"/>
      <c r="P38" s="1692">
        <v>49234</v>
      </c>
      <c r="Q38" s="1692"/>
      <c r="R38" s="1692">
        <v>48219</v>
      </c>
      <c r="S38" s="1692"/>
      <c r="T38" s="1692">
        <v>48354</v>
      </c>
      <c r="U38" s="1692"/>
      <c r="V38" s="1692">
        <v>50161</v>
      </c>
      <c r="W38" s="1692">
        <v>51051</v>
      </c>
      <c r="X38" s="1692">
        <v>52107</v>
      </c>
      <c r="Y38" s="1692">
        <v>51784</v>
      </c>
      <c r="Z38" s="1700">
        <v>51706</v>
      </c>
      <c r="AA38" s="1711">
        <v>51104</v>
      </c>
      <c r="AB38" s="1692">
        <v>49396</v>
      </c>
      <c r="AC38" s="1693">
        <v>47993</v>
      </c>
      <c r="AD38" s="1704">
        <v>47459</v>
      </c>
      <c r="AE38" s="1704">
        <v>46959</v>
      </c>
      <c r="AF38" s="1704">
        <v>46345</v>
      </c>
      <c r="AG38" s="1704">
        <v>45895</v>
      </c>
      <c r="AH38" s="1705">
        <v>44313</v>
      </c>
      <c r="AI38" s="1706">
        <v>44016</v>
      </c>
      <c r="AJ38" s="1707">
        <v>43619</v>
      </c>
      <c r="AK38" s="1707">
        <v>43496</v>
      </c>
      <c r="AL38" s="1707">
        <v>43090</v>
      </c>
      <c r="AM38" s="1708">
        <v>42700</v>
      </c>
      <c r="AN38" s="1707">
        <v>42036</v>
      </c>
      <c r="AO38" s="1175">
        <f t="shared" si="2"/>
        <v>-3680</v>
      </c>
      <c r="AP38" s="1697">
        <f t="shared" si="3"/>
        <v>-1613</v>
      </c>
      <c r="AQ38" s="1169">
        <f t="shared" si="4"/>
        <v>2067</v>
      </c>
      <c r="AR38" s="1169">
        <f t="shared" si="5"/>
        <v>3450</v>
      </c>
    </row>
    <row r="39" spans="1:44" ht="12.75" customHeight="1">
      <c r="A39" s="1698">
        <v>228</v>
      </c>
      <c r="B39" s="1691" t="s">
        <v>512</v>
      </c>
      <c r="C39" s="1699">
        <v>26861</v>
      </c>
      <c r="D39" s="1699">
        <v>27277</v>
      </c>
      <c r="E39" s="1699">
        <v>27880</v>
      </c>
      <c r="F39" s="1699">
        <v>28147</v>
      </c>
      <c r="G39" s="1699"/>
      <c r="H39" s="1699">
        <v>27877</v>
      </c>
      <c r="I39" s="1699"/>
      <c r="J39" s="1699">
        <v>34183</v>
      </c>
      <c r="K39" s="1699"/>
      <c r="L39" s="1699">
        <v>34828</v>
      </c>
      <c r="M39" s="1699"/>
      <c r="N39" s="1699">
        <v>35001</v>
      </c>
      <c r="O39" s="1699"/>
      <c r="P39" s="1699">
        <v>34170</v>
      </c>
      <c r="Q39" s="1699"/>
      <c r="R39" s="1699">
        <v>32823</v>
      </c>
      <c r="S39" s="1699"/>
      <c r="T39" s="1699">
        <v>32149</v>
      </c>
      <c r="U39" s="1699"/>
      <c r="V39" s="1699">
        <v>32410</v>
      </c>
      <c r="W39" s="1699">
        <v>34275</v>
      </c>
      <c r="X39" s="1692">
        <v>36401</v>
      </c>
      <c r="Y39" s="1692">
        <v>38270</v>
      </c>
      <c r="Z39" s="1692">
        <v>39743</v>
      </c>
      <c r="AA39" s="1711">
        <v>40688</v>
      </c>
      <c r="AB39" s="1699">
        <v>39970</v>
      </c>
      <c r="AC39" s="1693">
        <v>40181</v>
      </c>
      <c r="AD39" s="1704">
        <v>40170</v>
      </c>
      <c r="AE39" s="1704">
        <v>40171</v>
      </c>
      <c r="AF39" s="1704">
        <v>40055</v>
      </c>
      <c r="AG39" s="1704">
        <v>39814</v>
      </c>
      <c r="AH39" s="1705">
        <v>40310</v>
      </c>
      <c r="AI39" s="1706">
        <v>40592</v>
      </c>
      <c r="AJ39" s="1707">
        <v>40599</v>
      </c>
      <c r="AK39" s="1707">
        <v>40516</v>
      </c>
      <c r="AL39" s="1707">
        <v>40624</v>
      </c>
      <c r="AM39" s="1708">
        <v>40645</v>
      </c>
      <c r="AN39" s="1707">
        <v>40291</v>
      </c>
      <c r="AO39" s="1175">
        <f t="shared" si="2"/>
        <v>129</v>
      </c>
      <c r="AP39" s="1697">
        <f t="shared" si="3"/>
        <v>335</v>
      </c>
      <c r="AQ39" s="1169">
        <f t="shared" si="4"/>
        <v>206</v>
      </c>
      <c r="AR39" s="1169">
        <f t="shared" si="5"/>
        <v>13430</v>
      </c>
    </row>
    <row r="40" spans="1:44" ht="12.75" customHeight="1">
      <c r="A40" s="1698">
        <v>365</v>
      </c>
      <c r="B40" s="1691" t="s">
        <v>513</v>
      </c>
      <c r="C40" s="1699">
        <v>19976</v>
      </c>
      <c r="D40" s="1699">
        <v>19645</v>
      </c>
      <c r="E40" s="1699">
        <v>19466</v>
      </c>
      <c r="F40" s="1699">
        <v>19812</v>
      </c>
      <c r="G40" s="1699"/>
      <c r="H40" s="1699">
        <v>20519</v>
      </c>
      <c r="I40" s="1699"/>
      <c r="J40" s="1699">
        <v>24253</v>
      </c>
      <c r="K40" s="1699"/>
      <c r="L40" s="1699">
        <v>26611</v>
      </c>
      <c r="M40" s="1699"/>
      <c r="N40" s="1699">
        <v>28500</v>
      </c>
      <c r="O40" s="1699"/>
      <c r="P40" s="1699">
        <v>28662</v>
      </c>
      <c r="Q40" s="1699"/>
      <c r="R40" s="1699">
        <v>27145</v>
      </c>
      <c r="S40" s="1699"/>
      <c r="T40" s="1699">
        <v>26282</v>
      </c>
      <c r="U40" s="1699"/>
      <c r="V40" s="1699">
        <v>26252</v>
      </c>
      <c r="W40" s="1699">
        <v>26095</v>
      </c>
      <c r="X40" s="1692">
        <v>26179</v>
      </c>
      <c r="Y40" s="1692">
        <v>25745</v>
      </c>
      <c r="Z40" s="1692">
        <v>25440</v>
      </c>
      <c r="AA40" s="1711">
        <v>25331</v>
      </c>
      <c r="AB40" s="1699">
        <v>24304</v>
      </c>
      <c r="AC40" s="1693">
        <v>23104</v>
      </c>
      <c r="AD40" s="1704">
        <v>22729</v>
      </c>
      <c r="AE40" s="1704">
        <v>22426</v>
      </c>
      <c r="AF40" s="1704">
        <v>22110</v>
      </c>
      <c r="AG40" s="1704">
        <v>21757</v>
      </c>
      <c r="AH40" s="1705">
        <v>21200</v>
      </c>
      <c r="AI40" s="1706">
        <v>20902</v>
      </c>
      <c r="AJ40" s="1707">
        <v>20547</v>
      </c>
      <c r="AK40" s="1707">
        <v>20114</v>
      </c>
      <c r="AL40" s="1707">
        <v>19765</v>
      </c>
      <c r="AM40" s="1708">
        <v>19261</v>
      </c>
      <c r="AN40" s="1707">
        <v>18861</v>
      </c>
      <c r="AO40" s="1175">
        <f t="shared" si="2"/>
        <v>-1904</v>
      </c>
      <c r="AP40" s="1697">
        <f t="shared" si="3"/>
        <v>-1939</v>
      </c>
      <c r="AQ40" s="1169">
        <f t="shared" si="4"/>
        <v>-35</v>
      </c>
      <c r="AR40" s="1169">
        <f t="shared" si="5"/>
        <v>-1115</v>
      </c>
    </row>
    <row r="41" spans="1:44" ht="20.25" customHeight="1">
      <c r="A41" s="1690"/>
      <c r="B41" s="1713" t="s">
        <v>14</v>
      </c>
      <c r="C41" s="1699">
        <v>246507</v>
      </c>
      <c r="D41" s="1699">
        <v>258611</v>
      </c>
      <c r="E41" s="1699">
        <v>270883</v>
      </c>
      <c r="F41" s="1699">
        <v>282066</v>
      </c>
      <c r="G41" s="1699"/>
      <c r="H41" s="1699">
        <v>308755</v>
      </c>
      <c r="I41" s="1699"/>
      <c r="J41" s="1699">
        <v>356740</v>
      </c>
      <c r="K41" s="1699"/>
      <c r="L41" s="1699">
        <v>374521</v>
      </c>
      <c r="M41" s="1699"/>
      <c r="N41" s="1699">
        <v>396977</v>
      </c>
      <c r="O41" s="1699"/>
      <c r="P41" s="1699">
        <v>420478</v>
      </c>
      <c r="Q41" s="1699"/>
      <c r="R41" s="1699">
        <v>459172</v>
      </c>
      <c r="S41" s="1699"/>
      <c r="T41" s="1699">
        <v>493648</v>
      </c>
      <c r="U41" s="1699"/>
      <c r="V41" s="1699">
        <v>526395</v>
      </c>
      <c r="W41" s="1699">
        <v>542545</v>
      </c>
      <c r="X41" s="1699">
        <v>554508</v>
      </c>
      <c r="Y41" s="1699">
        <v>558639</v>
      </c>
      <c r="Z41" s="1700">
        <v>576597</v>
      </c>
      <c r="AA41" s="1699">
        <v>582863</v>
      </c>
      <c r="AB41" s="1699">
        <v>584128</v>
      </c>
      <c r="AC41" s="1693">
        <v>581677</v>
      </c>
      <c r="AD41" s="1694">
        <f>SUM(AD42:AD45)</f>
        <v>581442</v>
      </c>
      <c r="AE41" s="1694">
        <f>SUM(AE42:AE45)</f>
        <v>580870</v>
      </c>
      <c r="AF41" s="1694">
        <f>SUM(AF42:AF45)</f>
        <v>580002</v>
      </c>
      <c r="AG41" s="1694">
        <f>SUM(AG42:AG45)</f>
        <v>578624</v>
      </c>
      <c r="AH41" s="1693">
        <f t="shared" ref="AH41:AN41" si="10">SUM(AH42:AH45)</f>
        <v>579154</v>
      </c>
      <c r="AI41" s="1701">
        <f t="shared" si="10"/>
        <v>577594</v>
      </c>
      <c r="AJ41" s="1701">
        <f t="shared" si="10"/>
        <v>575657</v>
      </c>
      <c r="AK41" s="1701">
        <f t="shared" si="10"/>
        <v>573389</v>
      </c>
      <c r="AL41" s="1701">
        <f t="shared" si="10"/>
        <v>571944</v>
      </c>
      <c r="AM41" s="1696">
        <f t="shared" si="10"/>
        <v>571719</v>
      </c>
      <c r="AN41" s="1701">
        <f t="shared" si="10"/>
        <v>568270</v>
      </c>
      <c r="AO41" s="1175">
        <f t="shared" si="2"/>
        <v>-2523</v>
      </c>
      <c r="AP41" s="1697">
        <f t="shared" si="3"/>
        <v>-7435</v>
      </c>
      <c r="AQ41" s="1169">
        <f t="shared" si="4"/>
        <v>-4912</v>
      </c>
      <c r="AR41" s="1169">
        <f t="shared" si="5"/>
        <v>321763</v>
      </c>
    </row>
    <row r="42" spans="1:44" ht="12.75" customHeight="1">
      <c r="A42" s="1690">
        <v>201</v>
      </c>
      <c r="B42" s="1713" t="s">
        <v>514</v>
      </c>
      <c r="C42" s="1699">
        <v>209050</v>
      </c>
      <c r="D42" s="1699">
        <v>221240</v>
      </c>
      <c r="E42" s="1699">
        <v>232805</v>
      </c>
      <c r="F42" s="1699">
        <v>244556</v>
      </c>
      <c r="G42" s="1699"/>
      <c r="H42" s="1699">
        <v>270719</v>
      </c>
      <c r="I42" s="1699"/>
      <c r="J42" s="1699">
        <v>308321</v>
      </c>
      <c r="K42" s="1699"/>
      <c r="L42" s="1699">
        <v>325329</v>
      </c>
      <c r="M42" s="1699"/>
      <c r="N42" s="1699">
        <v>348365</v>
      </c>
      <c r="O42" s="1699"/>
      <c r="P42" s="1699">
        <v>372824</v>
      </c>
      <c r="Q42" s="1699"/>
      <c r="R42" s="1699">
        <v>412507</v>
      </c>
      <c r="S42" s="1699"/>
      <c r="T42" s="1699">
        <v>447666</v>
      </c>
      <c r="U42" s="1699"/>
      <c r="V42" s="1699">
        <v>479360</v>
      </c>
      <c r="W42" s="1699">
        <v>494825</v>
      </c>
      <c r="X42" s="1692">
        <v>506101</v>
      </c>
      <c r="Y42" s="1692">
        <v>509129</v>
      </c>
      <c r="Z42" s="1692">
        <v>527854</v>
      </c>
      <c r="AA42" s="1711">
        <v>534969</v>
      </c>
      <c r="AB42" s="1699">
        <v>536232</v>
      </c>
      <c r="AC42" s="1693">
        <v>536270</v>
      </c>
      <c r="AD42" s="1704">
        <v>536370</v>
      </c>
      <c r="AE42" s="1704">
        <v>536300</v>
      </c>
      <c r="AF42" s="1704">
        <v>535783</v>
      </c>
      <c r="AG42" s="1704">
        <v>534794</v>
      </c>
      <c r="AH42" s="1705">
        <v>535664</v>
      </c>
      <c r="AI42" s="1706">
        <v>534452</v>
      </c>
      <c r="AJ42" s="1707">
        <v>532994</v>
      </c>
      <c r="AK42" s="1707">
        <v>531298</v>
      </c>
      <c r="AL42" s="1707">
        <v>530363</v>
      </c>
      <c r="AM42" s="1708">
        <v>530495</v>
      </c>
      <c r="AN42" s="1707">
        <v>527637</v>
      </c>
      <c r="AO42" s="1175">
        <f t="shared" si="2"/>
        <v>-606</v>
      </c>
      <c r="AP42" s="1697">
        <f t="shared" si="3"/>
        <v>-5169</v>
      </c>
      <c r="AQ42" s="1169">
        <f t="shared" si="4"/>
        <v>-4563</v>
      </c>
      <c r="AR42" s="1169">
        <f t="shared" si="5"/>
        <v>318587</v>
      </c>
    </row>
    <row r="43" spans="1:44" ht="12.75" customHeight="1">
      <c r="A43" s="1698">
        <v>442</v>
      </c>
      <c r="B43" s="1691" t="s">
        <v>39</v>
      </c>
      <c r="C43" s="1692">
        <v>12281</v>
      </c>
      <c r="D43" s="1692">
        <v>12244</v>
      </c>
      <c r="E43" s="1692">
        <v>12411</v>
      </c>
      <c r="F43" s="1692">
        <v>12163</v>
      </c>
      <c r="G43" s="1692"/>
      <c r="H43" s="1692">
        <v>12050</v>
      </c>
      <c r="I43" s="1692"/>
      <c r="J43" s="1692">
        <v>15582</v>
      </c>
      <c r="K43" s="1692"/>
      <c r="L43" s="1692">
        <v>15941</v>
      </c>
      <c r="M43" s="1692"/>
      <c r="N43" s="1692">
        <v>15751</v>
      </c>
      <c r="O43" s="1692"/>
      <c r="P43" s="1692">
        <v>15543</v>
      </c>
      <c r="Q43" s="1692"/>
      <c r="R43" s="1692">
        <v>15211</v>
      </c>
      <c r="S43" s="1692"/>
      <c r="T43" s="1692">
        <v>14686</v>
      </c>
      <c r="U43" s="1692"/>
      <c r="V43" s="1692">
        <v>14915</v>
      </c>
      <c r="W43" s="1692">
        <v>15230</v>
      </c>
      <c r="X43" s="1692">
        <v>15354</v>
      </c>
      <c r="Y43" s="1692">
        <v>15105</v>
      </c>
      <c r="Z43" s="1700">
        <v>15060</v>
      </c>
      <c r="AA43" s="1711">
        <v>14812</v>
      </c>
      <c r="AB43" s="1692">
        <v>14150</v>
      </c>
      <c r="AC43" s="1693">
        <v>13288</v>
      </c>
      <c r="AD43" s="1704">
        <v>13089</v>
      </c>
      <c r="AE43" s="1704">
        <v>12883</v>
      </c>
      <c r="AF43" s="1704">
        <v>12734</v>
      </c>
      <c r="AG43" s="1704">
        <v>12545</v>
      </c>
      <c r="AH43" s="1705">
        <v>12300</v>
      </c>
      <c r="AI43" s="1706">
        <v>12093</v>
      </c>
      <c r="AJ43" s="1707">
        <v>11909</v>
      </c>
      <c r="AK43" s="1707">
        <v>11625</v>
      </c>
      <c r="AL43" s="1707">
        <v>11408</v>
      </c>
      <c r="AM43" s="1708">
        <v>11231</v>
      </c>
      <c r="AN43" s="1707">
        <v>10967</v>
      </c>
      <c r="AO43" s="1175">
        <f t="shared" si="2"/>
        <v>-988</v>
      </c>
      <c r="AP43" s="1697">
        <f t="shared" si="3"/>
        <v>-1069</v>
      </c>
      <c r="AQ43" s="1169">
        <f t="shared" si="4"/>
        <v>-81</v>
      </c>
      <c r="AR43" s="1169">
        <f t="shared" si="5"/>
        <v>-1314</v>
      </c>
    </row>
    <row r="44" spans="1:44" ht="12.75" customHeight="1">
      <c r="A44" s="1698">
        <v>443</v>
      </c>
      <c r="B44" s="1691" t="s">
        <v>40</v>
      </c>
      <c r="C44" s="1692">
        <v>11377</v>
      </c>
      <c r="D44" s="1692">
        <v>11627</v>
      </c>
      <c r="E44" s="1692">
        <v>12155</v>
      </c>
      <c r="F44" s="1692">
        <v>12130</v>
      </c>
      <c r="G44" s="1692"/>
      <c r="H44" s="1692">
        <v>12340</v>
      </c>
      <c r="I44" s="1692"/>
      <c r="J44" s="1692">
        <v>16240</v>
      </c>
      <c r="K44" s="1692"/>
      <c r="L44" s="1692">
        <v>16385</v>
      </c>
      <c r="M44" s="1692"/>
      <c r="N44" s="1692">
        <v>16347</v>
      </c>
      <c r="O44" s="1692"/>
      <c r="P44" s="1692">
        <v>16312</v>
      </c>
      <c r="Q44" s="1692"/>
      <c r="R44" s="1692">
        <v>16322</v>
      </c>
      <c r="S44" s="1692"/>
      <c r="T44" s="1692">
        <v>16637</v>
      </c>
      <c r="U44" s="1692"/>
      <c r="V44" s="1692">
        <v>17603</v>
      </c>
      <c r="W44" s="1692">
        <v>18089</v>
      </c>
      <c r="X44" s="1692">
        <v>18787</v>
      </c>
      <c r="Y44" s="1692">
        <v>19913</v>
      </c>
      <c r="Z44" s="1700">
        <v>19854</v>
      </c>
      <c r="AA44" s="1711">
        <v>19582</v>
      </c>
      <c r="AB44" s="1692">
        <v>20669</v>
      </c>
      <c r="AC44" s="1693">
        <v>19830</v>
      </c>
      <c r="AD44" s="1704">
        <v>19852</v>
      </c>
      <c r="AE44" s="1704">
        <v>19759</v>
      </c>
      <c r="AF44" s="1704">
        <v>19687</v>
      </c>
      <c r="AG44" s="1704">
        <v>19721</v>
      </c>
      <c r="AH44" s="1705">
        <v>19738</v>
      </c>
      <c r="AI44" s="1706">
        <v>19686</v>
      </c>
      <c r="AJ44" s="1707">
        <v>19615</v>
      </c>
      <c r="AK44" s="1707">
        <v>19528</v>
      </c>
      <c r="AL44" s="1707">
        <v>19392</v>
      </c>
      <c r="AM44" s="1708">
        <v>19377</v>
      </c>
      <c r="AN44" s="1707">
        <v>19223</v>
      </c>
      <c r="AO44" s="1175">
        <f t="shared" si="2"/>
        <v>-92</v>
      </c>
      <c r="AP44" s="1697">
        <f t="shared" si="3"/>
        <v>-361</v>
      </c>
      <c r="AQ44" s="1169">
        <f t="shared" si="4"/>
        <v>-269</v>
      </c>
      <c r="AR44" s="1169">
        <f t="shared" si="5"/>
        <v>7846</v>
      </c>
    </row>
    <row r="45" spans="1:44" ht="12.75" customHeight="1">
      <c r="A45" s="1698">
        <v>446</v>
      </c>
      <c r="B45" s="1691" t="s">
        <v>515</v>
      </c>
      <c r="C45" s="1699">
        <v>13799</v>
      </c>
      <c r="D45" s="1699">
        <v>13500</v>
      </c>
      <c r="E45" s="1699">
        <v>13512</v>
      </c>
      <c r="F45" s="1699">
        <v>13217</v>
      </c>
      <c r="G45" s="1699"/>
      <c r="H45" s="1699">
        <v>13646</v>
      </c>
      <c r="I45" s="1699"/>
      <c r="J45" s="1699">
        <v>16597</v>
      </c>
      <c r="K45" s="1699"/>
      <c r="L45" s="1699">
        <v>16866</v>
      </c>
      <c r="M45" s="1699"/>
      <c r="N45" s="1699">
        <v>16514</v>
      </c>
      <c r="O45" s="1699"/>
      <c r="P45" s="1699">
        <v>15799</v>
      </c>
      <c r="Q45" s="1699"/>
      <c r="R45" s="1699">
        <v>15132</v>
      </c>
      <c r="S45" s="1699"/>
      <c r="T45" s="1699">
        <v>14659</v>
      </c>
      <c r="U45" s="1699"/>
      <c r="V45" s="1699">
        <v>14517</v>
      </c>
      <c r="W45" s="1699">
        <v>14401</v>
      </c>
      <c r="X45" s="1692">
        <v>14266</v>
      </c>
      <c r="Y45" s="1692">
        <v>14492</v>
      </c>
      <c r="Z45" s="1692">
        <v>13829</v>
      </c>
      <c r="AA45" s="1711">
        <v>13500</v>
      </c>
      <c r="AB45" s="1699">
        <v>13077</v>
      </c>
      <c r="AC45" s="1693">
        <v>12289</v>
      </c>
      <c r="AD45" s="1704">
        <v>12131</v>
      </c>
      <c r="AE45" s="1704">
        <v>11928</v>
      </c>
      <c r="AF45" s="1704">
        <v>11798</v>
      </c>
      <c r="AG45" s="1704">
        <v>11564</v>
      </c>
      <c r="AH45" s="1705">
        <v>11452</v>
      </c>
      <c r="AI45" s="1706">
        <v>11363</v>
      </c>
      <c r="AJ45" s="1707">
        <v>11139</v>
      </c>
      <c r="AK45" s="1707">
        <v>10938</v>
      </c>
      <c r="AL45" s="1707">
        <v>10781</v>
      </c>
      <c r="AM45" s="1708">
        <v>10616</v>
      </c>
      <c r="AN45" s="1707">
        <v>10443</v>
      </c>
      <c r="AO45" s="1175">
        <f t="shared" si="2"/>
        <v>-837</v>
      </c>
      <c r="AP45" s="1697">
        <f t="shared" si="3"/>
        <v>-836</v>
      </c>
      <c r="AQ45" s="1169">
        <f t="shared" si="4"/>
        <v>1</v>
      </c>
      <c r="AR45" s="1169">
        <f t="shared" si="5"/>
        <v>-3356</v>
      </c>
    </row>
    <row r="46" spans="1:44" ht="20.25" customHeight="1">
      <c r="A46" s="1690"/>
      <c r="B46" s="1713" t="s">
        <v>15</v>
      </c>
      <c r="C46" s="1699">
        <v>207976</v>
      </c>
      <c r="D46" s="1699">
        <v>200611</v>
      </c>
      <c r="E46" s="1699">
        <v>207724</v>
      </c>
      <c r="F46" s="1699">
        <v>210596</v>
      </c>
      <c r="G46" s="1699"/>
      <c r="H46" s="1699">
        <v>222313</v>
      </c>
      <c r="I46" s="1699"/>
      <c r="J46" s="1699">
        <v>284785</v>
      </c>
      <c r="K46" s="1699"/>
      <c r="L46" s="1699">
        <v>283103</v>
      </c>
      <c r="M46" s="1699"/>
      <c r="N46" s="1699">
        <v>276572</v>
      </c>
      <c r="O46" s="1699"/>
      <c r="P46" s="1699">
        <v>268761</v>
      </c>
      <c r="Q46" s="1699"/>
      <c r="R46" s="1699">
        <v>268467</v>
      </c>
      <c r="S46" s="1699"/>
      <c r="T46" s="1699">
        <v>271984</v>
      </c>
      <c r="U46" s="1699"/>
      <c r="V46" s="1699">
        <v>286544</v>
      </c>
      <c r="W46" s="1699">
        <v>292743</v>
      </c>
      <c r="X46" s="1699">
        <v>297235</v>
      </c>
      <c r="Y46" s="1699">
        <v>292586</v>
      </c>
      <c r="Z46" s="1700">
        <v>292469</v>
      </c>
      <c r="AA46" s="1699">
        <v>287780</v>
      </c>
      <c r="AB46" s="1699">
        <v>280302</v>
      </c>
      <c r="AC46" s="1693">
        <v>272476</v>
      </c>
      <c r="AD46" s="1694">
        <f>SUM(AD47:AD53)</f>
        <v>270439</v>
      </c>
      <c r="AE46" s="1694">
        <f>SUM(AE47:AE53)</f>
        <v>268281</v>
      </c>
      <c r="AF46" s="1694">
        <f>SUM(AF47:AF53)</f>
        <v>265803</v>
      </c>
      <c r="AG46" s="1694">
        <f>SUM(AG47:AG53)</f>
        <v>263148</v>
      </c>
      <c r="AH46" s="1693">
        <f t="shared" ref="AH46:AN46" si="11">SUM(AH47:AH53)</f>
        <v>260312</v>
      </c>
      <c r="AI46" s="1701">
        <f t="shared" si="11"/>
        <v>257438</v>
      </c>
      <c r="AJ46" s="1701">
        <f t="shared" si="11"/>
        <v>254860</v>
      </c>
      <c r="AK46" s="1701">
        <f t="shared" si="11"/>
        <v>251697</v>
      </c>
      <c r="AL46" s="1701">
        <f t="shared" si="11"/>
        <v>248747</v>
      </c>
      <c r="AM46" s="1696">
        <f t="shared" si="11"/>
        <v>246601</v>
      </c>
      <c r="AN46" s="1701">
        <f t="shared" si="11"/>
        <v>243466</v>
      </c>
      <c r="AO46" s="1175">
        <f t="shared" si="2"/>
        <v>-12164</v>
      </c>
      <c r="AP46" s="1697">
        <f t="shared" si="3"/>
        <v>-13711</v>
      </c>
      <c r="AQ46" s="1169">
        <f t="shared" si="4"/>
        <v>-1547</v>
      </c>
      <c r="AR46" s="1169">
        <f t="shared" si="5"/>
        <v>35490</v>
      </c>
    </row>
    <row r="47" spans="1:44" ht="12.75" customHeight="1">
      <c r="A47" s="1698">
        <v>208</v>
      </c>
      <c r="B47" s="1691" t="s">
        <v>100</v>
      </c>
      <c r="C47" s="1692">
        <v>25313</v>
      </c>
      <c r="D47" s="1692">
        <v>18044</v>
      </c>
      <c r="E47" s="1692">
        <v>19357</v>
      </c>
      <c r="F47" s="1692">
        <v>21315</v>
      </c>
      <c r="G47" s="1692"/>
      <c r="H47" s="1692">
        <v>29844</v>
      </c>
      <c r="I47" s="1692"/>
      <c r="J47" s="1692">
        <v>34170</v>
      </c>
      <c r="K47" s="1692"/>
      <c r="L47" s="1692">
        <v>35894</v>
      </c>
      <c r="M47" s="1692"/>
      <c r="N47" s="1692">
        <v>35905</v>
      </c>
      <c r="O47" s="1692"/>
      <c r="P47" s="1692">
        <v>36521</v>
      </c>
      <c r="Q47" s="1692"/>
      <c r="R47" s="1692">
        <v>38921</v>
      </c>
      <c r="S47" s="1692"/>
      <c r="T47" s="1692">
        <v>40657</v>
      </c>
      <c r="U47" s="1692"/>
      <c r="V47" s="1692">
        <v>42008</v>
      </c>
      <c r="W47" s="1692">
        <v>41498</v>
      </c>
      <c r="X47" s="1692">
        <v>39868</v>
      </c>
      <c r="Y47" s="1692">
        <v>36871</v>
      </c>
      <c r="Z47" s="1700">
        <v>36103</v>
      </c>
      <c r="AA47" s="1711">
        <v>34320</v>
      </c>
      <c r="AB47" s="1692">
        <v>32475</v>
      </c>
      <c r="AC47" s="1693">
        <v>31158</v>
      </c>
      <c r="AD47" s="1704">
        <v>30871</v>
      </c>
      <c r="AE47" s="1704">
        <v>30606</v>
      </c>
      <c r="AF47" s="1704">
        <v>30390</v>
      </c>
      <c r="AG47" s="1704">
        <v>30123</v>
      </c>
      <c r="AH47" s="1705">
        <v>30129</v>
      </c>
      <c r="AI47" s="1706">
        <v>29885</v>
      </c>
      <c r="AJ47" s="1707">
        <v>29772</v>
      </c>
      <c r="AK47" s="1707">
        <v>29433</v>
      </c>
      <c r="AL47" s="1707">
        <v>28971</v>
      </c>
      <c r="AM47" s="1708">
        <v>28355</v>
      </c>
      <c r="AN47" s="1707">
        <v>27990</v>
      </c>
      <c r="AO47" s="1175">
        <f t="shared" si="2"/>
        <v>-1029</v>
      </c>
      <c r="AP47" s="1697">
        <f t="shared" si="3"/>
        <v>-1774</v>
      </c>
      <c r="AQ47" s="1169">
        <f t="shared" si="4"/>
        <v>-745</v>
      </c>
      <c r="AR47" s="1169">
        <f t="shared" si="5"/>
        <v>2677</v>
      </c>
    </row>
    <row r="48" spans="1:44" ht="12.75" customHeight="1">
      <c r="A48" s="1698">
        <v>212</v>
      </c>
      <c r="B48" s="1691" t="s">
        <v>102</v>
      </c>
      <c r="C48" s="1692">
        <v>27211</v>
      </c>
      <c r="D48" s="1692">
        <v>28248</v>
      </c>
      <c r="E48" s="1692">
        <v>31305</v>
      </c>
      <c r="F48" s="1692">
        <v>32542</v>
      </c>
      <c r="G48" s="1692"/>
      <c r="H48" s="1692">
        <v>34446</v>
      </c>
      <c r="I48" s="1692"/>
      <c r="J48" s="1692">
        <v>44162</v>
      </c>
      <c r="K48" s="1692"/>
      <c r="L48" s="1692">
        <v>42596</v>
      </c>
      <c r="M48" s="1692"/>
      <c r="N48" s="1692">
        <v>42116</v>
      </c>
      <c r="O48" s="1692"/>
      <c r="P48" s="1692">
        <v>42381</v>
      </c>
      <c r="Q48" s="1692"/>
      <c r="R48" s="1692">
        <v>44698</v>
      </c>
      <c r="S48" s="1692"/>
      <c r="T48" s="1692">
        <v>45942</v>
      </c>
      <c r="U48" s="1692"/>
      <c r="V48" s="1692">
        <v>49583</v>
      </c>
      <c r="W48" s="1692">
        <v>51046</v>
      </c>
      <c r="X48" s="1692">
        <v>52374</v>
      </c>
      <c r="Y48" s="1692">
        <v>51131</v>
      </c>
      <c r="Z48" s="1700">
        <v>51426</v>
      </c>
      <c r="AA48" s="1711">
        <v>52077</v>
      </c>
      <c r="AB48" s="1692">
        <v>51794</v>
      </c>
      <c r="AC48" s="1693">
        <v>50523</v>
      </c>
      <c r="AD48" s="1704">
        <v>50189</v>
      </c>
      <c r="AE48" s="1704">
        <v>49809</v>
      </c>
      <c r="AF48" s="1704">
        <v>49448</v>
      </c>
      <c r="AG48" s="1704">
        <v>49109</v>
      </c>
      <c r="AH48" s="1705">
        <v>48567</v>
      </c>
      <c r="AI48" s="1706">
        <v>48076</v>
      </c>
      <c r="AJ48" s="1707">
        <v>47461</v>
      </c>
      <c r="AK48" s="1707">
        <v>46779</v>
      </c>
      <c r="AL48" s="1707">
        <v>46347</v>
      </c>
      <c r="AM48" s="1708">
        <v>45892</v>
      </c>
      <c r="AN48" s="1707">
        <v>45226</v>
      </c>
      <c r="AO48" s="1175">
        <f t="shared" si="2"/>
        <v>-1956</v>
      </c>
      <c r="AP48" s="1697">
        <f t="shared" si="3"/>
        <v>-2675</v>
      </c>
      <c r="AQ48" s="1169">
        <f t="shared" si="4"/>
        <v>-719</v>
      </c>
      <c r="AR48" s="1169">
        <f t="shared" si="5"/>
        <v>18015</v>
      </c>
    </row>
    <row r="49" spans="1:44" ht="12.75" customHeight="1">
      <c r="A49" s="1698">
        <v>227</v>
      </c>
      <c r="B49" s="1691" t="s">
        <v>516</v>
      </c>
      <c r="C49" s="1699">
        <v>47489</v>
      </c>
      <c r="D49" s="1699">
        <v>47595</v>
      </c>
      <c r="E49" s="1699">
        <v>48732</v>
      </c>
      <c r="F49" s="1699">
        <v>48204</v>
      </c>
      <c r="G49" s="1699"/>
      <c r="H49" s="1699">
        <v>48492</v>
      </c>
      <c r="I49" s="1699"/>
      <c r="J49" s="1699">
        <v>59217</v>
      </c>
      <c r="K49" s="1699"/>
      <c r="L49" s="1699">
        <v>60289</v>
      </c>
      <c r="M49" s="1699"/>
      <c r="N49" s="1699">
        <v>58655</v>
      </c>
      <c r="O49" s="1699"/>
      <c r="P49" s="1699">
        <v>54590</v>
      </c>
      <c r="Q49" s="1699"/>
      <c r="R49" s="1699">
        <v>50889</v>
      </c>
      <c r="S49" s="1699"/>
      <c r="T49" s="1699">
        <v>48558</v>
      </c>
      <c r="U49" s="1699"/>
      <c r="V49" s="1699">
        <v>48791</v>
      </c>
      <c r="W49" s="1699">
        <v>49084</v>
      </c>
      <c r="X49" s="1692">
        <v>48980</v>
      </c>
      <c r="Y49" s="1692">
        <v>48454</v>
      </c>
      <c r="Z49" s="1692">
        <v>47685</v>
      </c>
      <c r="AA49" s="1711">
        <v>45460</v>
      </c>
      <c r="AB49" s="1692">
        <v>43302</v>
      </c>
      <c r="AC49" s="1693">
        <v>40938</v>
      </c>
      <c r="AD49" s="1704">
        <v>40363</v>
      </c>
      <c r="AE49" s="1704">
        <v>39782</v>
      </c>
      <c r="AF49" s="1704">
        <v>39190</v>
      </c>
      <c r="AG49" s="1704">
        <v>38490</v>
      </c>
      <c r="AH49" s="1705">
        <v>37773</v>
      </c>
      <c r="AI49" s="1706">
        <v>37030</v>
      </c>
      <c r="AJ49" s="1707">
        <v>36387</v>
      </c>
      <c r="AK49" s="1707">
        <v>35698</v>
      </c>
      <c r="AL49" s="1707">
        <v>35002</v>
      </c>
      <c r="AM49" s="1708">
        <v>34819</v>
      </c>
      <c r="AN49" s="1707">
        <v>34183</v>
      </c>
      <c r="AO49" s="1175">
        <f t="shared" si="2"/>
        <v>-3165</v>
      </c>
      <c r="AP49" s="1697">
        <f t="shared" si="3"/>
        <v>-2954</v>
      </c>
      <c r="AQ49" s="1169">
        <f t="shared" si="4"/>
        <v>211</v>
      </c>
      <c r="AR49" s="1169">
        <f t="shared" si="5"/>
        <v>-13306</v>
      </c>
    </row>
    <row r="50" spans="1:44" ht="12.75" customHeight="1">
      <c r="A50" s="1698">
        <v>229</v>
      </c>
      <c r="B50" s="1691" t="s">
        <v>517</v>
      </c>
      <c r="C50" s="1699">
        <v>52127</v>
      </c>
      <c r="D50" s="1699">
        <v>50832</v>
      </c>
      <c r="E50" s="1699">
        <v>52142</v>
      </c>
      <c r="F50" s="1699">
        <v>52893</v>
      </c>
      <c r="G50" s="1699"/>
      <c r="H50" s="1699">
        <v>54378</v>
      </c>
      <c r="I50" s="1699"/>
      <c r="J50" s="1699">
        <v>73379</v>
      </c>
      <c r="K50" s="1699"/>
      <c r="L50" s="1699">
        <v>72414</v>
      </c>
      <c r="M50" s="1699"/>
      <c r="N50" s="1699">
        <v>71619</v>
      </c>
      <c r="O50" s="1699"/>
      <c r="P50" s="1699">
        <v>70720</v>
      </c>
      <c r="Q50" s="1699"/>
      <c r="R50" s="1699">
        <v>71340</v>
      </c>
      <c r="S50" s="1699"/>
      <c r="T50" s="1699">
        <v>73058</v>
      </c>
      <c r="U50" s="1699"/>
      <c r="V50" s="1699">
        <v>78363</v>
      </c>
      <c r="W50" s="1699">
        <v>81167</v>
      </c>
      <c r="X50" s="1692">
        <v>82934</v>
      </c>
      <c r="Y50" s="1692">
        <v>83045</v>
      </c>
      <c r="Z50" s="1692">
        <v>83431</v>
      </c>
      <c r="AA50" s="1711">
        <v>83207</v>
      </c>
      <c r="AB50" s="1692">
        <v>81561</v>
      </c>
      <c r="AC50" s="1693">
        <v>80518</v>
      </c>
      <c r="AD50" s="1704">
        <v>80008</v>
      </c>
      <c r="AE50" s="1704">
        <v>79519</v>
      </c>
      <c r="AF50" s="1704">
        <v>78974</v>
      </c>
      <c r="AG50" s="1704">
        <v>78436</v>
      </c>
      <c r="AH50" s="1705">
        <v>77419</v>
      </c>
      <c r="AI50" s="1706">
        <v>76881</v>
      </c>
      <c r="AJ50" s="1712">
        <v>76264</v>
      </c>
      <c r="AK50" s="1715">
        <v>75558</v>
      </c>
      <c r="AL50" s="1715">
        <v>74892</v>
      </c>
      <c r="AM50" s="1708">
        <v>74316</v>
      </c>
      <c r="AN50" s="1715">
        <v>73530</v>
      </c>
      <c r="AO50" s="1175">
        <f t="shared" si="2"/>
        <v>-3099</v>
      </c>
      <c r="AP50" s="1697">
        <f t="shared" si="3"/>
        <v>-3103</v>
      </c>
      <c r="AQ50" s="1169">
        <f t="shared" si="4"/>
        <v>-4</v>
      </c>
      <c r="AR50" s="1169">
        <f t="shared" si="5"/>
        <v>21403</v>
      </c>
    </row>
    <row r="51" spans="1:44" ht="12.75" customHeight="1">
      <c r="A51" s="1698">
        <v>464</v>
      </c>
      <c r="B51" s="1691" t="s">
        <v>42</v>
      </c>
      <c r="C51" s="1692">
        <v>9271</v>
      </c>
      <c r="D51" s="1692">
        <v>9156</v>
      </c>
      <c r="E51" s="1692">
        <v>9392</v>
      </c>
      <c r="F51" s="1692">
        <v>9414</v>
      </c>
      <c r="G51" s="1692"/>
      <c r="H51" s="1692">
        <v>9832</v>
      </c>
      <c r="I51" s="1692"/>
      <c r="J51" s="1692">
        <v>14154</v>
      </c>
      <c r="K51" s="1692"/>
      <c r="L51" s="1692">
        <v>13599</v>
      </c>
      <c r="M51" s="1692"/>
      <c r="N51" s="1692">
        <v>13613</v>
      </c>
      <c r="O51" s="1692"/>
      <c r="P51" s="1692">
        <v>14296</v>
      </c>
      <c r="Q51" s="1692"/>
      <c r="R51" s="1692">
        <v>16545</v>
      </c>
      <c r="S51" s="1692"/>
      <c r="T51" s="1692">
        <v>20457</v>
      </c>
      <c r="U51" s="1692"/>
      <c r="V51" s="1692">
        <v>24751</v>
      </c>
      <c r="W51" s="1692">
        <v>26686</v>
      </c>
      <c r="X51" s="1692">
        <v>29663</v>
      </c>
      <c r="Y51" s="1692">
        <v>30477</v>
      </c>
      <c r="Z51" s="1700">
        <v>31634</v>
      </c>
      <c r="AA51" s="1711">
        <v>31960</v>
      </c>
      <c r="AB51" s="1692">
        <v>32555</v>
      </c>
      <c r="AC51" s="1693">
        <v>33438</v>
      </c>
      <c r="AD51" s="1704">
        <v>33632</v>
      </c>
      <c r="AE51" s="1704">
        <v>33800</v>
      </c>
      <c r="AF51" s="1704">
        <v>33732</v>
      </c>
      <c r="AG51" s="1704">
        <v>33603</v>
      </c>
      <c r="AH51" s="1705">
        <v>33690</v>
      </c>
      <c r="AI51" s="1706">
        <v>33562</v>
      </c>
      <c r="AJ51" s="1707">
        <v>33628</v>
      </c>
      <c r="AK51" s="1707">
        <v>33548</v>
      </c>
      <c r="AL51" s="1707">
        <v>33431</v>
      </c>
      <c r="AM51" s="1708">
        <v>33477</v>
      </c>
      <c r="AN51" s="1707">
        <v>33369</v>
      </c>
      <c r="AO51" s="1175">
        <f t="shared" si="2"/>
        <v>252</v>
      </c>
      <c r="AP51" s="1697">
        <f t="shared" si="3"/>
        <v>-213</v>
      </c>
      <c r="AQ51" s="1169">
        <f t="shared" si="4"/>
        <v>-465</v>
      </c>
      <c r="AR51" s="1169">
        <f t="shared" si="5"/>
        <v>24098</v>
      </c>
    </row>
    <row r="52" spans="1:44" ht="12.75" customHeight="1">
      <c r="A52" s="1698">
        <v>481</v>
      </c>
      <c r="B52" s="1691" t="s">
        <v>43</v>
      </c>
      <c r="C52" s="1692">
        <v>14939</v>
      </c>
      <c r="D52" s="1692">
        <v>15050</v>
      </c>
      <c r="E52" s="1692">
        <v>15150</v>
      </c>
      <c r="F52" s="1692">
        <v>15135</v>
      </c>
      <c r="G52" s="1692"/>
      <c r="H52" s="1692">
        <v>15442</v>
      </c>
      <c r="I52" s="1692"/>
      <c r="J52" s="1692">
        <v>20756</v>
      </c>
      <c r="K52" s="1692"/>
      <c r="L52" s="1692">
        <v>19959</v>
      </c>
      <c r="M52" s="1692"/>
      <c r="N52" s="1692">
        <v>19000</v>
      </c>
      <c r="O52" s="1692"/>
      <c r="P52" s="1692">
        <v>17798</v>
      </c>
      <c r="Q52" s="1692"/>
      <c r="R52" s="1692">
        <v>17153</v>
      </c>
      <c r="S52" s="1692"/>
      <c r="T52" s="1692">
        <v>16902</v>
      </c>
      <c r="U52" s="1692"/>
      <c r="V52" s="1692">
        <v>17448</v>
      </c>
      <c r="W52" s="1692">
        <v>18388</v>
      </c>
      <c r="X52" s="1692">
        <v>18900</v>
      </c>
      <c r="Y52" s="1692">
        <v>18781</v>
      </c>
      <c r="Z52" s="1700">
        <v>18849</v>
      </c>
      <c r="AA52" s="1711">
        <v>18419</v>
      </c>
      <c r="AB52" s="1692">
        <v>17603</v>
      </c>
      <c r="AC52" s="1693">
        <v>16636</v>
      </c>
      <c r="AD52" s="1704">
        <v>16338</v>
      </c>
      <c r="AE52" s="1704">
        <v>16137</v>
      </c>
      <c r="AF52" s="1704">
        <v>15806</v>
      </c>
      <c r="AG52" s="1704">
        <v>15544</v>
      </c>
      <c r="AH52" s="1705">
        <v>15224</v>
      </c>
      <c r="AI52" s="1714">
        <v>14953</v>
      </c>
      <c r="AJ52" s="1707">
        <v>14661</v>
      </c>
      <c r="AK52" s="1707">
        <v>14373</v>
      </c>
      <c r="AL52" s="1707">
        <v>14146</v>
      </c>
      <c r="AM52" s="1708">
        <v>13879</v>
      </c>
      <c r="AN52" s="1707">
        <v>13661</v>
      </c>
      <c r="AO52" s="1175">
        <f t="shared" si="2"/>
        <v>-1412</v>
      </c>
      <c r="AP52" s="1697">
        <f t="shared" si="3"/>
        <v>-1345</v>
      </c>
      <c r="AQ52" s="1169">
        <f t="shared" si="4"/>
        <v>67</v>
      </c>
      <c r="AR52" s="1169">
        <f t="shared" si="5"/>
        <v>-1278</v>
      </c>
    </row>
    <row r="53" spans="1:44" ht="12.75" customHeight="1">
      <c r="A53" s="1698">
        <v>501</v>
      </c>
      <c r="B53" s="1691" t="s">
        <v>518</v>
      </c>
      <c r="C53" s="1699">
        <v>31626</v>
      </c>
      <c r="D53" s="1699">
        <v>31686</v>
      </c>
      <c r="E53" s="1699">
        <v>31646</v>
      </c>
      <c r="F53" s="1699">
        <v>31093</v>
      </c>
      <c r="G53" s="1699"/>
      <c r="H53" s="1699">
        <v>29879</v>
      </c>
      <c r="I53" s="1699"/>
      <c r="J53" s="1699">
        <v>38947</v>
      </c>
      <c r="K53" s="1699"/>
      <c r="L53" s="1699">
        <v>38352</v>
      </c>
      <c r="M53" s="1699"/>
      <c r="N53" s="1699">
        <v>35664</v>
      </c>
      <c r="O53" s="1699"/>
      <c r="P53" s="1699">
        <v>32455</v>
      </c>
      <c r="Q53" s="1699"/>
      <c r="R53" s="1699">
        <v>28921</v>
      </c>
      <c r="S53" s="1699"/>
      <c r="T53" s="1699">
        <v>26410</v>
      </c>
      <c r="U53" s="1699"/>
      <c r="V53" s="1699">
        <v>25600</v>
      </c>
      <c r="W53" s="1699">
        <v>24874</v>
      </c>
      <c r="X53" s="1692">
        <v>24516</v>
      </c>
      <c r="Y53" s="1692">
        <v>23827</v>
      </c>
      <c r="Z53" s="1692">
        <v>23341</v>
      </c>
      <c r="AA53" s="1711">
        <v>22337</v>
      </c>
      <c r="AB53" s="1692">
        <v>21012</v>
      </c>
      <c r="AC53" s="1693">
        <v>19265</v>
      </c>
      <c r="AD53" s="1704">
        <v>19038</v>
      </c>
      <c r="AE53" s="1704">
        <v>18628</v>
      </c>
      <c r="AF53" s="1704">
        <v>18263</v>
      </c>
      <c r="AG53" s="1704">
        <v>17843</v>
      </c>
      <c r="AH53" s="1705">
        <v>17510</v>
      </c>
      <c r="AI53" s="1706">
        <v>17051</v>
      </c>
      <c r="AJ53" s="1707">
        <v>16687</v>
      </c>
      <c r="AK53" s="1707">
        <v>16308</v>
      </c>
      <c r="AL53" s="1707">
        <v>15958</v>
      </c>
      <c r="AM53" s="1708">
        <v>15863</v>
      </c>
      <c r="AN53" s="1707">
        <v>15507</v>
      </c>
      <c r="AO53" s="1175">
        <f t="shared" si="2"/>
        <v>-1755</v>
      </c>
      <c r="AP53" s="1697">
        <f t="shared" si="3"/>
        <v>-1647</v>
      </c>
      <c r="AQ53" s="1169">
        <f t="shared" si="4"/>
        <v>108</v>
      </c>
      <c r="AR53" s="1169">
        <f t="shared" si="5"/>
        <v>-16119</v>
      </c>
    </row>
    <row r="54" spans="1:44" ht="20.25" customHeight="1">
      <c r="A54" s="1690"/>
      <c r="B54" s="1716" t="s">
        <v>16</v>
      </c>
      <c r="C54" s="1699">
        <v>234468</v>
      </c>
      <c r="D54" s="1699">
        <v>232840</v>
      </c>
      <c r="E54" s="1699">
        <v>235392</v>
      </c>
      <c r="F54" s="1699">
        <v>234011</v>
      </c>
      <c r="G54" s="1699"/>
      <c r="H54" s="1699">
        <v>236378</v>
      </c>
      <c r="I54" s="1699"/>
      <c r="J54" s="1699">
        <v>266180</v>
      </c>
      <c r="K54" s="1699"/>
      <c r="L54" s="1699">
        <v>266849</v>
      </c>
      <c r="M54" s="1699"/>
      <c r="N54" s="1699">
        <v>264484</v>
      </c>
      <c r="O54" s="1699"/>
      <c r="P54" s="1699">
        <v>253020</v>
      </c>
      <c r="Q54" s="1699"/>
      <c r="R54" s="1699">
        <v>237611</v>
      </c>
      <c r="S54" s="1699"/>
      <c r="T54" s="1699">
        <v>222236</v>
      </c>
      <c r="U54" s="1699"/>
      <c r="V54" s="1699">
        <v>217816</v>
      </c>
      <c r="W54" s="1699">
        <v>215485</v>
      </c>
      <c r="X54" s="1699">
        <v>213805</v>
      </c>
      <c r="Y54" s="1699">
        <v>208242</v>
      </c>
      <c r="Z54" s="1700">
        <v>205842</v>
      </c>
      <c r="AA54" s="1699">
        <v>200803</v>
      </c>
      <c r="AB54" s="1699">
        <v>191211</v>
      </c>
      <c r="AC54" s="1693">
        <v>180607</v>
      </c>
      <c r="AD54" s="1694">
        <f>SUM(AD55:AD59)</f>
        <v>178494</v>
      </c>
      <c r="AE54" s="1694">
        <f>SUM(AE55:AE59)</f>
        <v>176177</v>
      </c>
      <c r="AF54" s="1694">
        <f>SUM(AF55:AF59)</f>
        <v>173744</v>
      </c>
      <c r="AG54" s="1694">
        <f>SUM(AG55:AG59)</f>
        <v>171295</v>
      </c>
      <c r="AH54" s="1693">
        <f t="shared" ref="AH54:AN54" si="12">SUM(AH55:AH59)</f>
        <v>170232</v>
      </c>
      <c r="AI54" s="1701">
        <f t="shared" si="12"/>
        <v>167971</v>
      </c>
      <c r="AJ54" s="1701">
        <f t="shared" si="12"/>
        <v>165490</v>
      </c>
      <c r="AK54" s="1701">
        <f t="shared" si="12"/>
        <v>162791</v>
      </c>
      <c r="AL54" s="1701">
        <f t="shared" si="12"/>
        <v>159879</v>
      </c>
      <c r="AM54" s="1696">
        <f t="shared" si="12"/>
        <v>157989</v>
      </c>
      <c r="AN54" s="1701">
        <f t="shared" si="12"/>
        <v>155351</v>
      </c>
      <c r="AO54" s="1175">
        <f t="shared" si="2"/>
        <v>-10375</v>
      </c>
      <c r="AP54" s="1697">
        <f t="shared" si="3"/>
        <v>-12243</v>
      </c>
      <c r="AQ54" s="1169">
        <f t="shared" si="4"/>
        <v>-1868</v>
      </c>
      <c r="AR54" s="1169">
        <f t="shared" si="5"/>
        <v>-79117</v>
      </c>
    </row>
    <row r="55" spans="1:44" ht="12.75" customHeight="1">
      <c r="A55" s="1690">
        <v>209</v>
      </c>
      <c r="B55" s="1716" t="s">
        <v>519</v>
      </c>
      <c r="C55" s="1699">
        <v>90750</v>
      </c>
      <c r="D55" s="1699">
        <v>91246</v>
      </c>
      <c r="E55" s="1699">
        <v>91800</v>
      </c>
      <c r="F55" s="1699">
        <v>92006</v>
      </c>
      <c r="G55" s="1699"/>
      <c r="H55" s="1699">
        <v>91546</v>
      </c>
      <c r="I55" s="1699"/>
      <c r="J55" s="1699">
        <v>103154</v>
      </c>
      <c r="K55" s="1699"/>
      <c r="L55" s="1699">
        <v>102838</v>
      </c>
      <c r="M55" s="1699"/>
      <c r="N55" s="1699">
        <v>102557</v>
      </c>
      <c r="O55" s="1699"/>
      <c r="P55" s="1699">
        <v>99572</v>
      </c>
      <c r="Q55" s="1699"/>
      <c r="R55" s="1699">
        <v>96599</v>
      </c>
      <c r="S55" s="1699"/>
      <c r="T55" s="1699">
        <v>94732</v>
      </c>
      <c r="U55" s="1699"/>
      <c r="V55" s="1699">
        <v>95687</v>
      </c>
      <c r="W55" s="1699">
        <v>96448</v>
      </c>
      <c r="X55" s="1692">
        <v>96086</v>
      </c>
      <c r="Y55" s="1692">
        <v>94163</v>
      </c>
      <c r="Z55" s="1692">
        <v>93859</v>
      </c>
      <c r="AA55" s="1711">
        <v>92752</v>
      </c>
      <c r="AB55" s="1692">
        <v>89208</v>
      </c>
      <c r="AC55" s="1693">
        <v>85592</v>
      </c>
      <c r="AD55" s="1704">
        <v>84876</v>
      </c>
      <c r="AE55" s="1704">
        <v>84116</v>
      </c>
      <c r="AF55" s="1704">
        <v>83338</v>
      </c>
      <c r="AG55" s="1704">
        <v>82462</v>
      </c>
      <c r="AH55" s="1705">
        <v>82250</v>
      </c>
      <c r="AI55" s="1706">
        <v>81391</v>
      </c>
      <c r="AJ55" s="1707">
        <v>80595</v>
      </c>
      <c r="AK55" s="1707">
        <v>79428</v>
      </c>
      <c r="AL55" s="1707">
        <v>78299</v>
      </c>
      <c r="AM55" s="1708">
        <v>77489</v>
      </c>
      <c r="AN55" s="1707">
        <v>76635</v>
      </c>
      <c r="AO55" s="1175">
        <f t="shared" si="2"/>
        <v>-3342</v>
      </c>
      <c r="AP55" s="1697">
        <f t="shared" si="3"/>
        <v>-4761</v>
      </c>
      <c r="AQ55" s="1169">
        <f t="shared" si="4"/>
        <v>-1419</v>
      </c>
      <c r="AR55" s="1169">
        <f t="shared" si="5"/>
        <v>-14115</v>
      </c>
    </row>
    <row r="56" spans="1:44" ht="12.75" customHeight="1">
      <c r="A56" s="1698">
        <v>222</v>
      </c>
      <c r="B56" s="1691" t="s">
        <v>520</v>
      </c>
      <c r="C56" s="1699">
        <v>43271</v>
      </c>
      <c r="D56" s="1699">
        <v>42465</v>
      </c>
      <c r="E56" s="1699">
        <v>43449</v>
      </c>
      <c r="F56" s="1699">
        <v>43190</v>
      </c>
      <c r="G56" s="1699"/>
      <c r="H56" s="1699">
        <v>45203</v>
      </c>
      <c r="I56" s="1699"/>
      <c r="J56" s="1699">
        <v>49057</v>
      </c>
      <c r="K56" s="1699"/>
      <c r="L56" s="1699">
        <v>49190</v>
      </c>
      <c r="M56" s="1699"/>
      <c r="N56" s="1699">
        <v>48578</v>
      </c>
      <c r="O56" s="1699"/>
      <c r="P56" s="1699">
        <v>44884</v>
      </c>
      <c r="Q56" s="1699"/>
      <c r="R56" s="1699">
        <v>40740</v>
      </c>
      <c r="S56" s="1699"/>
      <c r="T56" s="1699">
        <v>36716</v>
      </c>
      <c r="U56" s="1699"/>
      <c r="V56" s="1699">
        <v>34919</v>
      </c>
      <c r="W56" s="1699">
        <v>33979</v>
      </c>
      <c r="X56" s="1692">
        <v>33595</v>
      </c>
      <c r="Y56" s="1692">
        <v>32092</v>
      </c>
      <c r="Z56" s="1692">
        <v>31290</v>
      </c>
      <c r="AA56" s="1711">
        <v>30110</v>
      </c>
      <c r="AB56" s="1692">
        <v>28306</v>
      </c>
      <c r="AC56" s="1693">
        <v>26501</v>
      </c>
      <c r="AD56" s="1704">
        <v>26053</v>
      </c>
      <c r="AE56" s="1704">
        <v>25499</v>
      </c>
      <c r="AF56" s="1704">
        <v>24988</v>
      </c>
      <c r="AG56" s="1704">
        <v>24567</v>
      </c>
      <c r="AH56" s="1705">
        <v>24288</v>
      </c>
      <c r="AI56" s="1706">
        <v>23922</v>
      </c>
      <c r="AJ56" s="1707">
        <v>23427</v>
      </c>
      <c r="AK56" s="1707">
        <v>22910</v>
      </c>
      <c r="AL56" s="1707">
        <v>22358</v>
      </c>
      <c r="AM56" s="1708">
        <v>22129</v>
      </c>
      <c r="AN56" s="1707">
        <v>21691</v>
      </c>
      <c r="AO56" s="1175">
        <f t="shared" si="2"/>
        <v>-2213</v>
      </c>
      <c r="AP56" s="1697">
        <f t="shared" si="3"/>
        <v>-2159</v>
      </c>
      <c r="AQ56" s="1169">
        <f t="shared" si="4"/>
        <v>54</v>
      </c>
      <c r="AR56" s="1169">
        <f t="shared" si="5"/>
        <v>-21580</v>
      </c>
    </row>
    <row r="57" spans="1:44" ht="12.75" customHeight="1">
      <c r="A57" s="1698">
        <v>225</v>
      </c>
      <c r="B57" s="1691" t="s">
        <v>521</v>
      </c>
      <c r="C57" s="1699">
        <v>41657</v>
      </c>
      <c r="D57" s="1699">
        <v>41053</v>
      </c>
      <c r="E57" s="1699">
        <v>42524</v>
      </c>
      <c r="F57" s="1699">
        <v>42173</v>
      </c>
      <c r="G57" s="1699"/>
      <c r="H57" s="1699">
        <v>42442</v>
      </c>
      <c r="I57" s="1699"/>
      <c r="J57" s="1699">
        <v>49448</v>
      </c>
      <c r="K57" s="1699"/>
      <c r="L57" s="1699">
        <v>49619</v>
      </c>
      <c r="M57" s="1699"/>
      <c r="N57" s="1699">
        <v>49225</v>
      </c>
      <c r="O57" s="1699"/>
      <c r="P57" s="1699">
        <v>47118</v>
      </c>
      <c r="Q57" s="1699"/>
      <c r="R57" s="1699">
        <v>43637</v>
      </c>
      <c r="S57" s="1699"/>
      <c r="T57" s="1699">
        <v>39506</v>
      </c>
      <c r="U57" s="1699"/>
      <c r="V57" s="1699">
        <v>37763</v>
      </c>
      <c r="W57" s="1699">
        <v>36850</v>
      </c>
      <c r="X57" s="1692">
        <v>37149</v>
      </c>
      <c r="Y57" s="1692">
        <v>36625</v>
      </c>
      <c r="Z57" s="1692">
        <v>36766</v>
      </c>
      <c r="AA57" s="1711">
        <v>36069</v>
      </c>
      <c r="AB57" s="1692">
        <v>34791</v>
      </c>
      <c r="AC57" s="1693">
        <v>32814</v>
      </c>
      <c r="AD57" s="1704">
        <v>32491</v>
      </c>
      <c r="AE57" s="1704">
        <v>32118</v>
      </c>
      <c r="AF57" s="1704">
        <v>31622</v>
      </c>
      <c r="AG57" s="1704">
        <v>31144</v>
      </c>
      <c r="AH57" s="1705">
        <v>30805</v>
      </c>
      <c r="AI57" s="1706">
        <v>30507</v>
      </c>
      <c r="AJ57" s="1707">
        <v>30075</v>
      </c>
      <c r="AK57" s="1707">
        <v>29693</v>
      </c>
      <c r="AL57" s="1707">
        <v>29238</v>
      </c>
      <c r="AM57" s="1708">
        <v>28989</v>
      </c>
      <c r="AN57" s="1707">
        <v>28430</v>
      </c>
      <c r="AO57" s="1175">
        <f t="shared" si="2"/>
        <v>-2009</v>
      </c>
      <c r="AP57" s="1697">
        <f t="shared" si="3"/>
        <v>-1816</v>
      </c>
      <c r="AQ57" s="1169">
        <f t="shared" si="4"/>
        <v>193</v>
      </c>
      <c r="AR57" s="1169">
        <f t="shared" si="5"/>
        <v>-13227</v>
      </c>
    </row>
    <row r="58" spans="1:44" ht="12.75" customHeight="1">
      <c r="A58" s="1698">
        <v>585</v>
      </c>
      <c r="B58" s="1691" t="s">
        <v>522</v>
      </c>
      <c r="C58" s="1699">
        <v>31838</v>
      </c>
      <c r="D58" s="1699">
        <v>31607</v>
      </c>
      <c r="E58" s="1699">
        <v>31646</v>
      </c>
      <c r="F58" s="1699">
        <v>31292</v>
      </c>
      <c r="G58" s="1699"/>
      <c r="H58" s="1699">
        <v>31627</v>
      </c>
      <c r="I58" s="1699"/>
      <c r="J58" s="1699">
        <v>34890</v>
      </c>
      <c r="K58" s="1699"/>
      <c r="L58" s="1699">
        <v>35414</v>
      </c>
      <c r="M58" s="1699"/>
      <c r="N58" s="1699">
        <v>34855</v>
      </c>
      <c r="O58" s="1699"/>
      <c r="P58" s="1699">
        <v>33745</v>
      </c>
      <c r="Q58" s="1699"/>
      <c r="R58" s="1699">
        <v>31096</v>
      </c>
      <c r="S58" s="1699"/>
      <c r="T58" s="1699">
        <v>28321</v>
      </c>
      <c r="U58" s="1699"/>
      <c r="V58" s="1699">
        <v>27571</v>
      </c>
      <c r="W58" s="1699">
        <v>26694</v>
      </c>
      <c r="X58" s="1692">
        <v>25964</v>
      </c>
      <c r="Y58" s="1692">
        <v>25136</v>
      </c>
      <c r="Z58" s="1692">
        <v>24298</v>
      </c>
      <c r="AA58" s="1711">
        <v>23271</v>
      </c>
      <c r="AB58" s="1692">
        <v>21439</v>
      </c>
      <c r="AC58" s="1693">
        <v>19696</v>
      </c>
      <c r="AD58" s="1704">
        <v>19342</v>
      </c>
      <c r="AE58" s="1704">
        <v>18961</v>
      </c>
      <c r="AF58" s="1704">
        <v>18603</v>
      </c>
      <c r="AG58" s="1704">
        <v>18220</v>
      </c>
      <c r="AH58" s="1705">
        <v>18070</v>
      </c>
      <c r="AI58" s="1706">
        <v>17643</v>
      </c>
      <c r="AJ58" s="1707">
        <v>17156</v>
      </c>
      <c r="AK58" s="1707">
        <v>16802</v>
      </c>
      <c r="AL58" s="1707">
        <v>16321</v>
      </c>
      <c r="AM58" s="1708">
        <v>16064</v>
      </c>
      <c r="AN58" s="1707">
        <v>15581</v>
      </c>
      <c r="AO58" s="1175">
        <f t="shared" si="2"/>
        <v>-1626</v>
      </c>
      <c r="AP58" s="1697">
        <f t="shared" si="3"/>
        <v>-2006</v>
      </c>
      <c r="AQ58" s="1169">
        <f t="shared" si="4"/>
        <v>-380</v>
      </c>
      <c r="AR58" s="1169">
        <f t="shared" si="5"/>
        <v>-16257</v>
      </c>
    </row>
    <row r="59" spans="1:44" ht="12.75" customHeight="1">
      <c r="A59" s="1698">
        <v>586</v>
      </c>
      <c r="B59" s="1691" t="s">
        <v>523</v>
      </c>
      <c r="C59" s="1699">
        <v>26952</v>
      </c>
      <c r="D59" s="1699">
        <v>26469</v>
      </c>
      <c r="E59" s="1699">
        <v>25973</v>
      </c>
      <c r="F59" s="1699">
        <v>25350</v>
      </c>
      <c r="G59" s="1699"/>
      <c r="H59" s="1699">
        <v>25560</v>
      </c>
      <c r="I59" s="1699"/>
      <c r="J59" s="1699">
        <v>29631</v>
      </c>
      <c r="K59" s="1699"/>
      <c r="L59" s="1699">
        <v>29788</v>
      </c>
      <c r="M59" s="1699"/>
      <c r="N59" s="1699">
        <v>29269</v>
      </c>
      <c r="O59" s="1699"/>
      <c r="P59" s="1699">
        <v>27701</v>
      </c>
      <c r="Q59" s="1699"/>
      <c r="R59" s="1699">
        <v>25539</v>
      </c>
      <c r="S59" s="1699"/>
      <c r="T59" s="1699">
        <v>22961</v>
      </c>
      <c r="U59" s="1699"/>
      <c r="V59" s="1699">
        <v>21876</v>
      </c>
      <c r="W59" s="1699">
        <v>21514</v>
      </c>
      <c r="X59" s="1692">
        <v>21011</v>
      </c>
      <c r="Y59" s="1692">
        <v>20226</v>
      </c>
      <c r="Z59" s="1692">
        <v>19629</v>
      </c>
      <c r="AA59" s="1711">
        <v>18601</v>
      </c>
      <c r="AB59" s="1692">
        <v>17467</v>
      </c>
      <c r="AC59" s="1693">
        <v>16004</v>
      </c>
      <c r="AD59" s="1704">
        <v>15732</v>
      </c>
      <c r="AE59" s="1704">
        <v>15483</v>
      </c>
      <c r="AF59" s="1704">
        <v>15193</v>
      </c>
      <c r="AG59" s="1704">
        <v>14902</v>
      </c>
      <c r="AH59" s="1705">
        <v>14819</v>
      </c>
      <c r="AI59" s="1706">
        <v>14508</v>
      </c>
      <c r="AJ59" s="1707">
        <v>14237</v>
      </c>
      <c r="AK59" s="1707">
        <v>13958</v>
      </c>
      <c r="AL59" s="1707">
        <v>13663</v>
      </c>
      <c r="AM59" s="1708">
        <v>13318</v>
      </c>
      <c r="AN59" s="1707">
        <v>13014</v>
      </c>
      <c r="AO59" s="1175">
        <f t="shared" si="2"/>
        <v>-1185</v>
      </c>
      <c r="AP59" s="1697">
        <f t="shared" si="3"/>
        <v>-1501</v>
      </c>
      <c r="AQ59" s="1169">
        <f t="shared" si="4"/>
        <v>-316</v>
      </c>
      <c r="AR59" s="1169">
        <f t="shared" si="5"/>
        <v>-13938</v>
      </c>
    </row>
    <row r="60" spans="1:44" ht="20.25" customHeight="1">
      <c r="A60" s="1690"/>
      <c r="B60" s="1717" t="s">
        <v>17</v>
      </c>
      <c r="C60" s="1699">
        <v>120884</v>
      </c>
      <c r="D60" s="1699">
        <v>120546</v>
      </c>
      <c r="E60" s="1699">
        <v>122255</v>
      </c>
      <c r="F60" s="1699">
        <v>119242</v>
      </c>
      <c r="G60" s="1699"/>
      <c r="H60" s="1699">
        <v>117090</v>
      </c>
      <c r="I60" s="1699"/>
      <c r="J60" s="1699">
        <v>146337</v>
      </c>
      <c r="K60" s="1699"/>
      <c r="L60" s="1699">
        <v>144682</v>
      </c>
      <c r="M60" s="1699"/>
      <c r="N60" s="1699">
        <v>141144</v>
      </c>
      <c r="O60" s="1699"/>
      <c r="P60" s="1699">
        <v>133259</v>
      </c>
      <c r="Q60" s="1699"/>
      <c r="R60" s="1699">
        <v>123223</v>
      </c>
      <c r="S60" s="1699"/>
      <c r="T60" s="1699">
        <v>115869</v>
      </c>
      <c r="U60" s="1699"/>
      <c r="V60" s="1699">
        <v>114427</v>
      </c>
      <c r="W60" s="1699">
        <v>114667</v>
      </c>
      <c r="X60" s="1699">
        <v>115247</v>
      </c>
      <c r="Y60" s="1699">
        <v>115461</v>
      </c>
      <c r="Z60" s="1700">
        <v>118740</v>
      </c>
      <c r="AA60" s="1699">
        <v>119187</v>
      </c>
      <c r="AB60" s="1699">
        <v>116055</v>
      </c>
      <c r="AC60" s="1693">
        <v>111020</v>
      </c>
      <c r="AD60" s="1694">
        <f>AD61+AD62</f>
        <v>110185</v>
      </c>
      <c r="AE60" s="1694">
        <f>AE61+AE62</f>
        <v>109173</v>
      </c>
      <c r="AF60" s="1694">
        <f>AF61+AF62</f>
        <v>108034</v>
      </c>
      <c r="AG60" s="1694">
        <f>AG61+AG62</f>
        <v>106812</v>
      </c>
      <c r="AH60" s="1693">
        <f t="shared" ref="AH60:AN60" si="13">AH61+AH62</f>
        <v>106150</v>
      </c>
      <c r="AI60" s="1701">
        <f t="shared" si="13"/>
        <v>105103</v>
      </c>
      <c r="AJ60" s="1701">
        <f t="shared" si="13"/>
        <v>103955</v>
      </c>
      <c r="AK60" s="1701">
        <f t="shared" si="13"/>
        <v>102875</v>
      </c>
      <c r="AL60" s="1701">
        <f t="shared" si="13"/>
        <v>101720</v>
      </c>
      <c r="AM60" s="1696">
        <f t="shared" si="13"/>
        <v>101082</v>
      </c>
      <c r="AN60" s="1701">
        <f t="shared" si="13"/>
        <v>99810</v>
      </c>
      <c r="AO60" s="1175">
        <f t="shared" si="2"/>
        <v>-4870</v>
      </c>
      <c r="AP60" s="1697">
        <f t="shared" si="3"/>
        <v>-5068</v>
      </c>
      <c r="AQ60" s="1169">
        <f t="shared" si="4"/>
        <v>-198</v>
      </c>
      <c r="AR60" s="1169">
        <f t="shared" si="5"/>
        <v>-21074</v>
      </c>
    </row>
    <row r="61" spans="1:44" ht="12.75" customHeight="1">
      <c r="A61" s="1698">
        <v>221</v>
      </c>
      <c r="B61" s="1691" t="s">
        <v>524</v>
      </c>
      <c r="C61" s="1699">
        <v>49523</v>
      </c>
      <c r="D61" s="1699">
        <v>49046</v>
      </c>
      <c r="E61" s="1699">
        <v>49969</v>
      </c>
      <c r="F61" s="1699">
        <v>48748</v>
      </c>
      <c r="G61" s="1699"/>
      <c r="H61" s="1699">
        <v>46814</v>
      </c>
      <c r="I61" s="1699"/>
      <c r="J61" s="1699">
        <v>58355</v>
      </c>
      <c r="K61" s="1699"/>
      <c r="L61" s="1699">
        <v>57083</v>
      </c>
      <c r="M61" s="1699"/>
      <c r="N61" s="1699">
        <v>55181</v>
      </c>
      <c r="O61" s="1699"/>
      <c r="P61" s="1699">
        <v>51611</v>
      </c>
      <c r="Q61" s="1699"/>
      <c r="R61" s="1699">
        <v>47346</v>
      </c>
      <c r="S61" s="1699"/>
      <c r="T61" s="1699">
        <v>43428</v>
      </c>
      <c r="U61" s="1699"/>
      <c r="V61" s="1699">
        <v>42026</v>
      </c>
      <c r="W61" s="1699">
        <v>41685</v>
      </c>
      <c r="X61" s="1692">
        <v>41144</v>
      </c>
      <c r="Y61" s="1692">
        <v>41802</v>
      </c>
      <c r="Z61" s="1692">
        <v>44752</v>
      </c>
      <c r="AA61" s="1711">
        <v>46325</v>
      </c>
      <c r="AB61" s="1692">
        <v>45245</v>
      </c>
      <c r="AC61" s="1693">
        <v>43263</v>
      </c>
      <c r="AD61" s="1704">
        <v>42937</v>
      </c>
      <c r="AE61" s="1704">
        <v>42648</v>
      </c>
      <c r="AF61" s="1704">
        <v>42202</v>
      </c>
      <c r="AG61" s="1704">
        <v>41729</v>
      </c>
      <c r="AH61" s="1705">
        <v>41490</v>
      </c>
      <c r="AI61" s="1706">
        <v>41159</v>
      </c>
      <c r="AJ61" s="1707">
        <v>40708</v>
      </c>
      <c r="AK61" s="1707">
        <v>40320</v>
      </c>
      <c r="AL61" s="1707">
        <v>39858</v>
      </c>
      <c r="AM61" s="1708">
        <v>39611</v>
      </c>
      <c r="AN61" s="1707">
        <v>39096</v>
      </c>
      <c r="AO61" s="1175">
        <f t="shared" si="2"/>
        <v>-1773</v>
      </c>
      <c r="AP61" s="1697">
        <f t="shared" si="3"/>
        <v>-1879</v>
      </c>
      <c r="AQ61" s="1169">
        <f t="shared" si="4"/>
        <v>-106</v>
      </c>
      <c r="AR61" s="1169">
        <f t="shared" si="5"/>
        <v>-10427</v>
      </c>
    </row>
    <row r="62" spans="1:44" ht="12.75" customHeight="1">
      <c r="A62" s="1698">
        <v>223</v>
      </c>
      <c r="B62" s="1691" t="s">
        <v>525</v>
      </c>
      <c r="C62" s="1699">
        <v>71361</v>
      </c>
      <c r="D62" s="1699">
        <v>71500</v>
      </c>
      <c r="E62" s="1699">
        <v>72286</v>
      </c>
      <c r="F62" s="1699">
        <v>70494</v>
      </c>
      <c r="G62" s="1699"/>
      <c r="H62" s="1699">
        <v>70276</v>
      </c>
      <c r="I62" s="1699"/>
      <c r="J62" s="1699">
        <v>87982</v>
      </c>
      <c r="K62" s="1699"/>
      <c r="L62" s="1699">
        <v>87599</v>
      </c>
      <c r="M62" s="1699"/>
      <c r="N62" s="1699">
        <v>85963</v>
      </c>
      <c r="O62" s="1699"/>
      <c r="P62" s="1699">
        <v>81648</v>
      </c>
      <c r="Q62" s="1699"/>
      <c r="R62" s="1699">
        <v>75877</v>
      </c>
      <c r="S62" s="1699"/>
      <c r="T62" s="1699">
        <v>72441</v>
      </c>
      <c r="U62" s="1699"/>
      <c r="V62" s="1699">
        <v>72401</v>
      </c>
      <c r="W62" s="1699">
        <v>72982</v>
      </c>
      <c r="X62" s="1692">
        <v>74103</v>
      </c>
      <c r="Y62" s="1692">
        <v>73659</v>
      </c>
      <c r="Z62" s="1692">
        <v>73988</v>
      </c>
      <c r="AA62" s="1711">
        <v>72862</v>
      </c>
      <c r="AB62" s="1692">
        <v>70810</v>
      </c>
      <c r="AC62" s="1693">
        <v>67757</v>
      </c>
      <c r="AD62" s="1704">
        <v>67248</v>
      </c>
      <c r="AE62" s="1704">
        <v>66525</v>
      </c>
      <c r="AF62" s="1704">
        <v>65832</v>
      </c>
      <c r="AG62" s="1704">
        <v>65083</v>
      </c>
      <c r="AH62" s="1705">
        <v>64660</v>
      </c>
      <c r="AI62" s="1706">
        <v>63944</v>
      </c>
      <c r="AJ62" s="1707">
        <v>63247</v>
      </c>
      <c r="AK62" s="1707">
        <v>62555</v>
      </c>
      <c r="AL62" s="1707">
        <v>61862</v>
      </c>
      <c r="AM62" s="1708">
        <v>61471</v>
      </c>
      <c r="AN62" s="1707">
        <v>60714</v>
      </c>
      <c r="AO62" s="1175">
        <f t="shared" si="2"/>
        <v>-3097</v>
      </c>
      <c r="AP62" s="1697">
        <f t="shared" si="3"/>
        <v>-3189</v>
      </c>
      <c r="AQ62" s="1169">
        <f t="shared" si="4"/>
        <v>-92</v>
      </c>
      <c r="AR62" s="1169">
        <f t="shared" si="5"/>
        <v>-10647</v>
      </c>
    </row>
    <row r="63" spans="1:44" ht="20.25" customHeight="1">
      <c r="A63" s="1690"/>
      <c r="B63" s="1718" t="s">
        <v>18</v>
      </c>
      <c r="C63" s="1699">
        <v>186217</v>
      </c>
      <c r="D63" s="1699">
        <v>190286</v>
      </c>
      <c r="E63" s="1699">
        <v>188499</v>
      </c>
      <c r="F63" s="1699">
        <v>190040</v>
      </c>
      <c r="G63" s="1699"/>
      <c r="H63" s="1699">
        <v>185095</v>
      </c>
      <c r="I63" s="1699"/>
      <c r="J63" s="1699">
        <v>226890</v>
      </c>
      <c r="K63" s="1699"/>
      <c r="L63" s="1699">
        <v>226280</v>
      </c>
      <c r="M63" s="1699"/>
      <c r="N63" s="1699">
        <v>214908</v>
      </c>
      <c r="O63" s="1699"/>
      <c r="P63" s="1699">
        <v>198808</v>
      </c>
      <c r="Q63" s="1699"/>
      <c r="R63" s="1699">
        <v>185473</v>
      </c>
      <c r="S63" s="1699"/>
      <c r="T63" s="1699">
        <v>175918</v>
      </c>
      <c r="U63" s="1699"/>
      <c r="V63" s="1699">
        <v>172133</v>
      </c>
      <c r="W63" s="1699">
        <v>170220</v>
      </c>
      <c r="X63" s="1699">
        <v>169044</v>
      </c>
      <c r="Y63" s="1699">
        <v>166218</v>
      </c>
      <c r="Z63" s="1700">
        <v>162738</v>
      </c>
      <c r="AA63" s="1699">
        <v>159111</v>
      </c>
      <c r="AB63" s="1699">
        <v>151391</v>
      </c>
      <c r="AC63" s="1693">
        <v>143547</v>
      </c>
      <c r="AD63" s="1694">
        <f>SUM(AD64:AD66)</f>
        <v>141816</v>
      </c>
      <c r="AE63" s="1694">
        <f>SUM(AE64:AE66)</f>
        <v>140195</v>
      </c>
      <c r="AF63" s="1694">
        <f>SUM(AF64:AF66)</f>
        <v>138341</v>
      </c>
      <c r="AG63" s="1694">
        <f>SUM(AG64:AG66)</f>
        <v>136848</v>
      </c>
      <c r="AH63" s="1693">
        <f t="shared" ref="AH63:AN63" si="14">SUM(AH64:AH66)</f>
        <v>135147</v>
      </c>
      <c r="AI63" s="1701">
        <f t="shared" si="14"/>
        <v>133512</v>
      </c>
      <c r="AJ63" s="1701">
        <f t="shared" si="14"/>
        <v>131912</v>
      </c>
      <c r="AK63" s="1701">
        <f t="shared" si="14"/>
        <v>129836</v>
      </c>
      <c r="AL63" s="1701">
        <f t="shared" si="14"/>
        <v>128013</v>
      </c>
      <c r="AM63" s="1696">
        <f t="shared" si="14"/>
        <v>127340</v>
      </c>
      <c r="AN63" s="1701">
        <f t="shared" si="14"/>
        <v>126242</v>
      </c>
      <c r="AO63" s="1175">
        <f t="shared" si="2"/>
        <v>-8400</v>
      </c>
      <c r="AP63" s="1697">
        <f t="shared" si="3"/>
        <v>-7807</v>
      </c>
      <c r="AQ63" s="1169">
        <f t="shared" si="4"/>
        <v>593</v>
      </c>
      <c r="AR63" s="1169">
        <f t="shared" si="5"/>
        <v>-59975</v>
      </c>
    </row>
    <row r="64" spans="1:44" ht="12.75" customHeight="1">
      <c r="A64" s="1690">
        <v>205</v>
      </c>
      <c r="B64" s="1718" t="s">
        <v>526</v>
      </c>
      <c r="C64" s="1699">
        <v>59029</v>
      </c>
      <c r="D64" s="1699">
        <v>61093</v>
      </c>
      <c r="E64" s="1699">
        <v>59592</v>
      </c>
      <c r="F64" s="1699">
        <v>59815</v>
      </c>
      <c r="G64" s="1699"/>
      <c r="H64" s="1699">
        <v>56906</v>
      </c>
      <c r="I64" s="1699"/>
      <c r="J64" s="1699">
        <v>69463</v>
      </c>
      <c r="K64" s="1699"/>
      <c r="L64" s="1699">
        <v>69825</v>
      </c>
      <c r="M64" s="1699"/>
      <c r="N64" s="1699">
        <v>66148</v>
      </c>
      <c r="O64" s="1699"/>
      <c r="P64" s="1699">
        <v>62632</v>
      </c>
      <c r="Q64" s="1699"/>
      <c r="R64" s="1699">
        <v>58974</v>
      </c>
      <c r="S64" s="1699"/>
      <c r="T64" s="1699">
        <v>56171</v>
      </c>
      <c r="U64" s="1699"/>
      <c r="V64" s="1699">
        <v>55022</v>
      </c>
      <c r="W64" s="1699">
        <v>54826</v>
      </c>
      <c r="X64" s="1692">
        <v>55048</v>
      </c>
      <c r="Y64" s="1692">
        <v>54049</v>
      </c>
      <c r="Z64" s="1692">
        <v>52839</v>
      </c>
      <c r="AA64" s="1711">
        <v>52248</v>
      </c>
      <c r="AB64" s="1699">
        <v>50030</v>
      </c>
      <c r="AC64" s="1693">
        <v>47254</v>
      </c>
      <c r="AD64" s="1704">
        <v>46625</v>
      </c>
      <c r="AE64" s="1704">
        <v>46087</v>
      </c>
      <c r="AF64" s="1704">
        <v>45371</v>
      </c>
      <c r="AG64" s="1704">
        <v>44849</v>
      </c>
      <c r="AH64" s="1705">
        <v>44258</v>
      </c>
      <c r="AI64" s="1706">
        <v>43693</v>
      </c>
      <c r="AJ64" s="1707">
        <v>43149</v>
      </c>
      <c r="AK64" s="1707">
        <v>42415</v>
      </c>
      <c r="AL64" s="1707">
        <v>41727</v>
      </c>
      <c r="AM64" s="1708">
        <v>41236</v>
      </c>
      <c r="AN64" s="1707">
        <v>40856</v>
      </c>
      <c r="AO64" s="1175">
        <f t="shared" si="2"/>
        <v>-2996</v>
      </c>
      <c r="AP64" s="1697">
        <f t="shared" si="3"/>
        <v>-3022</v>
      </c>
      <c r="AQ64" s="1169">
        <f t="shared" si="4"/>
        <v>-26</v>
      </c>
      <c r="AR64" s="1169">
        <f t="shared" si="5"/>
        <v>-18173</v>
      </c>
    </row>
    <row r="65" spans="1:44" ht="12.75" customHeight="1">
      <c r="A65" s="1698">
        <v>224</v>
      </c>
      <c r="B65" s="1691" t="s">
        <v>527</v>
      </c>
      <c r="C65" s="1699">
        <v>57240</v>
      </c>
      <c r="D65" s="1699">
        <v>58706</v>
      </c>
      <c r="E65" s="1699">
        <v>59240</v>
      </c>
      <c r="F65" s="1699">
        <v>60729</v>
      </c>
      <c r="G65" s="1699"/>
      <c r="H65" s="1699">
        <v>60263</v>
      </c>
      <c r="I65" s="1699"/>
      <c r="J65" s="1699">
        <v>72644</v>
      </c>
      <c r="K65" s="1699"/>
      <c r="L65" s="1699">
        <v>73581</v>
      </c>
      <c r="M65" s="1699"/>
      <c r="N65" s="1699">
        <v>70687</v>
      </c>
      <c r="O65" s="1699"/>
      <c r="P65" s="1699">
        <v>64789</v>
      </c>
      <c r="Q65" s="1699"/>
      <c r="R65" s="1699">
        <v>60194</v>
      </c>
      <c r="S65" s="1699"/>
      <c r="T65" s="1699">
        <v>58072</v>
      </c>
      <c r="U65" s="1699"/>
      <c r="V65" s="1699">
        <v>57813</v>
      </c>
      <c r="W65" s="1699">
        <v>57744</v>
      </c>
      <c r="X65" s="1692">
        <v>57690</v>
      </c>
      <c r="Y65" s="1692">
        <v>57526</v>
      </c>
      <c r="Z65" s="1692">
        <v>56664</v>
      </c>
      <c r="AA65" s="1711">
        <v>54979</v>
      </c>
      <c r="AB65" s="1692">
        <v>52283</v>
      </c>
      <c r="AC65" s="1693">
        <v>49834</v>
      </c>
      <c r="AD65" s="1704">
        <v>49337</v>
      </c>
      <c r="AE65" s="1704">
        <v>48852</v>
      </c>
      <c r="AF65" s="1704">
        <v>48272</v>
      </c>
      <c r="AG65" s="1704">
        <v>47827</v>
      </c>
      <c r="AH65" s="1705">
        <v>46912</v>
      </c>
      <c r="AI65" s="1706">
        <v>46369</v>
      </c>
      <c r="AJ65" s="1707">
        <v>45779</v>
      </c>
      <c r="AK65" s="1707">
        <v>45167</v>
      </c>
      <c r="AL65" s="1707">
        <v>44605</v>
      </c>
      <c r="AM65" s="1708">
        <v>44137</v>
      </c>
      <c r="AN65" s="1707">
        <v>43686</v>
      </c>
      <c r="AO65" s="1175">
        <f t="shared" si="2"/>
        <v>-2922</v>
      </c>
      <c r="AP65" s="1697">
        <f t="shared" si="3"/>
        <v>-2775</v>
      </c>
      <c r="AQ65" s="1169">
        <f t="shared" si="4"/>
        <v>147</v>
      </c>
      <c r="AR65" s="1169">
        <f t="shared" si="5"/>
        <v>-13554</v>
      </c>
    </row>
    <row r="66" spans="1:44" ht="12.75" customHeight="1">
      <c r="A66" s="1698">
        <v>226</v>
      </c>
      <c r="B66" s="1691" t="s">
        <v>528</v>
      </c>
      <c r="C66" s="1699">
        <v>69948</v>
      </c>
      <c r="D66" s="1699">
        <v>70487</v>
      </c>
      <c r="E66" s="1699">
        <v>69667</v>
      </c>
      <c r="F66" s="1699">
        <v>69496</v>
      </c>
      <c r="G66" s="1699"/>
      <c r="H66" s="1699">
        <v>67926</v>
      </c>
      <c r="I66" s="1699"/>
      <c r="J66" s="1699">
        <v>84783</v>
      </c>
      <c r="K66" s="1699"/>
      <c r="L66" s="1699">
        <v>82874</v>
      </c>
      <c r="M66" s="1699"/>
      <c r="N66" s="1699">
        <v>78073</v>
      </c>
      <c r="O66" s="1699"/>
      <c r="P66" s="1699">
        <v>71387</v>
      </c>
      <c r="Q66" s="1699"/>
      <c r="R66" s="1699">
        <v>66305</v>
      </c>
      <c r="S66" s="1699"/>
      <c r="T66" s="1699">
        <v>61675</v>
      </c>
      <c r="U66" s="1699"/>
      <c r="V66" s="1699">
        <v>59298</v>
      </c>
      <c r="W66" s="1699">
        <v>57650</v>
      </c>
      <c r="X66" s="1692">
        <v>56306</v>
      </c>
      <c r="Y66" s="1692">
        <v>54643</v>
      </c>
      <c r="Z66" s="1692">
        <v>53235</v>
      </c>
      <c r="AA66" s="1711">
        <v>51884</v>
      </c>
      <c r="AB66" s="1692">
        <v>49078</v>
      </c>
      <c r="AC66" s="1693">
        <v>46459</v>
      </c>
      <c r="AD66" s="1704">
        <v>45854</v>
      </c>
      <c r="AE66" s="1704">
        <v>45256</v>
      </c>
      <c r="AF66" s="1704">
        <v>44698</v>
      </c>
      <c r="AG66" s="1704">
        <v>44172</v>
      </c>
      <c r="AH66" s="1705">
        <v>43977</v>
      </c>
      <c r="AI66" s="1706">
        <v>43450</v>
      </c>
      <c r="AJ66" s="1707">
        <v>42984</v>
      </c>
      <c r="AK66" s="1707">
        <v>42254</v>
      </c>
      <c r="AL66" s="1707">
        <v>41681</v>
      </c>
      <c r="AM66" s="1708">
        <v>41967</v>
      </c>
      <c r="AN66" s="1707">
        <v>41700</v>
      </c>
      <c r="AO66" s="1175">
        <f t="shared" si="2"/>
        <v>-2482</v>
      </c>
      <c r="AP66" s="1697">
        <f t="shared" si="3"/>
        <v>-2010</v>
      </c>
      <c r="AQ66" s="1169">
        <f t="shared" si="4"/>
        <v>472</v>
      </c>
      <c r="AR66" s="1169">
        <f t="shared" si="5"/>
        <v>-28248</v>
      </c>
    </row>
    <row r="67" spans="1:44" ht="12" customHeight="1">
      <c r="A67" s="1719"/>
      <c r="B67" s="1720" t="s">
        <v>1028</v>
      </c>
      <c r="C67" s="1721">
        <f>C8+SUM(C19:C21)+SUM(C23:C25)+C29+C36+SUM(C64:C66)</f>
        <v>1223096</v>
      </c>
      <c r="D67" s="1721">
        <f t="shared" ref="D67:AN67" si="15">D8+SUM(D19:D21)+SUM(D23:D25)+D29+D36+SUM(D64:D66)</f>
        <v>1362761</v>
      </c>
      <c r="E67" s="1721">
        <f t="shared" si="15"/>
        <v>1519794</v>
      </c>
      <c r="F67" s="1721">
        <f t="shared" si="15"/>
        <v>1773768</v>
      </c>
      <c r="G67" s="1721" t="s">
        <v>333</v>
      </c>
      <c r="H67" s="1721">
        <f t="shared" si="15"/>
        <v>2020139</v>
      </c>
      <c r="I67" s="1721" t="s">
        <v>333</v>
      </c>
      <c r="J67" s="1721">
        <f t="shared" si="15"/>
        <v>1619108</v>
      </c>
      <c r="K67" s="1721" t="s">
        <v>333</v>
      </c>
      <c r="L67" s="1721">
        <f t="shared" si="15"/>
        <v>1838560</v>
      </c>
      <c r="M67" s="1721" t="s">
        <v>333</v>
      </c>
      <c r="N67" s="1721">
        <f t="shared" si="15"/>
        <v>2125568</v>
      </c>
      <c r="O67" s="1721" t="s">
        <v>333</v>
      </c>
      <c r="P67" s="1721">
        <f t="shared" si="15"/>
        <v>2410102</v>
      </c>
      <c r="Q67" s="1721" t="s">
        <v>333</v>
      </c>
      <c r="R67" s="1721">
        <f t="shared" si="15"/>
        <v>2783332</v>
      </c>
      <c r="S67" s="1721" t="s">
        <v>333</v>
      </c>
      <c r="T67" s="1721">
        <f t="shared" si="15"/>
        <v>3090197</v>
      </c>
      <c r="U67" s="1721" t="s">
        <v>333</v>
      </c>
      <c r="V67" s="1721">
        <f t="shared" si="15"/>
        <v>3304380</v>
      </c>
      <c r="W67" s="1721">
        <f t="shared" si="15"/>
        <v>3378190</v>
      </c>
      <c r="X67" s="1721">
        <f t="shared" si="15"/>
        <v>3456766</v>
      </c>
      <c r="Y67" s="1721">
        <f t="shared" si="15"/>
        <v>3541476</v>
      </c>
      <c r="Z67" s="1721">
        <f t="shared" si="15"/>
        <v>3450219</v>
      </c>
      <c r="AA67" s="1721">
        <f t="shared" si="15"/>
        <v>3578827</v>
      </c>
      <c r="AB67" s="1721">
        <f t="shared" si="15"/>
        <v>3640526</v>
      </c>
      <c r="AC67" s="1722">
        <f t="shared" si="15"/>
        <v>3667591</v>
      </c>
      <c r="AD67" s="1721">
        <f t="shared" si="15"/>
        <v>3666918</v>
      </c>
      <c r="AE67" s="1721">
        <f t="shared" si="15"/>
        <v>3663925</v>
      </c>
      <c r="AF67" s="1721">
        <f t="shared" si="15"/>
        <v>3659571</v>
      </c>
      <c r="AG67" s="1721">
        <f t="shared" si="15"/>
        <v>3655287</v>
      </c>
      <c r="AH67" s="1722">
        <f t="shared" si="15"/>
        <v>3656930</v>
      </c>
      <c r="AI67" s="1723">
        <f t="shared" si="15"/>
        <v>3653293</v>
      </c>
      <c r="AJ67" s="1723">
        <f t="shared" si="15"/>
        <v>3648187</v>
      </c>
      <c r="AK67" s="1723">
        <f t="shared" si="15"/>
        <v>3642230</v>
      </c>
      <c r="AL67" s="1723">
        <f t="shared" si="15"/>
        <v>3635413</v>
      </c>
      <c r="AM67" s="1724">
        <f t="shared" ref="AM67" si="16">AM8+SUM(AM19:AM21)+SUM(AM23:AM25)+AM29+AM36+SUM(AM64:AM66)</f>
        <v>3647380</v>
      </c>
      <c r="AN67" s="1723">
        <f t="shared" si="15"/>
        <v>3635386</v>
      </c>
      <c r="AO67" s="1725">
        <f t="shared" si="2"/>
        <v>-10661</v>
      </c>
      <c r="AP67" s="1726">
        <f t="shared" si="3"/>
        <v>-9550</v>
      </c>
      <c r="AQ67" s="1169">
        <f t="shared" si="4"/>
        <v>1111</v>
      </c>
      <c r="AR67" s="1169">
        <f t="shared" si="5"/>
        <v>2412290</v>
      </c>
    </row>
    <row r="68" spans="1:44" ht="12" customHeight="1">
      <c r="A68" s="1688" t="s">
        <v>1029</v>
      </c>
      <c r="B68" s="1686"/>
      <c r="C68" s="1692"/>
      <c r="D68" s="1692"/>
      <c r="E68" s="1692"/>
      <c r="F68" s="1692"/>
      <c r="G68" s="1692"/>
      <c r="H68" s="1692"/>
      <c r="I68" s="1692"/>
      <c r="J68" s="1692"/>
      <c r="K68" s="1692"/>
      <c r="L68" s="1692"/>
      <c r="M68" s="1692"/>
      <c r="N68" s="1692"/>
      <c r="O68" s="1692"/>
      <c r="P68" s="1692"/>
      <c r="Q68" s="1692"/>
      <c r="R68" s="1692"/>
      <c r="S68" s="1692"/>
      <c r="T68" s="1692"/>
      <c r="U68" s="1692"/>
      <c r="V68" s="1692"/>
      <c r="W68" s="1692"/>
      <c r="X68" s="1692"/>
      <c r="Y68" s="1692"/>
      <c r="Z68" s="1692"/>
      <c r="AA68" s="1711"/>
      <c r="AB68" s="1692"/>
      <c r="AC68" s="1694"/>
      <c r="AD68" s="1688"/>
      <c r="AE68" s="1688"/>
      <c r="AF68" s="1688"/>
      <c r="AG68" s="1688"/>
      <c r="AH68" s="1688"/>
      <c r="AI68" s="1688"/>
      <c r="AJ68" s="1688"/>
      <c r="AK68" s="1688"/>
      <c r="AL68" s="1688"/>
      <c r="AM68" s="1688"/>
      <c r="AN68" s="1688"/>
      <c r="AO68" s="1688"/>
      <c r="AP68" s="1688"/>
    </row>
    <row r="69" spans="1:44" ht="12" customHeight="1">
      <c r="A69" s="1688" t="s">
        <v>1030</v>
      </c>
      <c r="M69" s="1688"/>
      <c r="R69" s="1688"/>
      <c r="S69" s="1688"/>
      <c r="X69" s="1692"/>
      <c r="Y69" s="1688"/>
      <c r="AA69" s="1688"/>
      <c r="AB69" s="1692"/>
    </row>
    <row r="70" spans="1:44" ht="18" customHeight="1">
      <c r="A70" s="1688" t="s">
        <v>1031</v>
      </c>
      <c r="M70" s="1688"/>
      <c r="R70" s="1688"/>
      <c r="S70" s="1688"/>
      <c r="X70" s="1692"/>
      <c r="Y70" s="1688"/>
      <c r="AA70" s="1688"/>
      <c r="AB70" s="1692"/>
    </row>
    <row r="71" spans="1:44" ht="12" customHeight="1">
      <c r="A71" s="1688" t="s">
        <v>1032</v>
      </c>
      <c r="M71" s="1688"/>
      <c r="R71" s="1688"/>
      <c r="S71" s="1688"/>
      <c r="X71" s="1692"/>
      <c r="Y71" s="1688"/>
      <c r="AA71" s="1727"/>
      <c r="AB71" s="1692"/>
    </row>
    <row r="72" spans="1:44" ht="12" customHeight="1">
      <c r="A72" s="1688" t="s">
        <v>1033</v>
      </c>
      <c r="M72" s="1688"/>
      <c r="R72" s="1688"/>
      <c r="S72" s="1688"/>
      <c r="Y72" s="1688"/>
    </row>
    <row r="73" spans="1:44">
      <c r="M73" s="1688"/>
      <c r="R73" s="1688"/>
      <c r="Y73" s="1688"/>
    </row>
    <row r="74" spans="1:44">
      <c r="C74" s="1155" t="s">
        <v>1020</v>
      </c>
    </row>
  </sheetData>
  <mergeCells count="35">
    <mergeCell ref="Q5:R5"/>
    <mergeCell ref="S5:T5"/>
    <mergeCell ref="U5:V5"/>
    <mergeCell ref="A5:B5"/>
    <mergeCell ref="G5:H5"/>
    <mergeCell ref="I5:J5"/>
    <mergeCell ref="K5:L5"/>
    <mergeCell ref="M5:N5"/>
    <mergeCell ref="O5:P5"/>
    <mergeCell ref="U3:V3"/>
    <mergeCell ref="A4:B4"/>
    <mergeCell ref="G4:H4"/>
    <mergeCell ref="I4:J4"/>
    <mergeCell ref="K4:L4"/>
    <mergeCell ref="M4:N4"/>
    <mergeCell ref="O4:P4"/>
    <mergeCell ref="Q4:R4"/>
    <mergeCell ref="S4:T4"/>
    <mergeCell ref="U4:V4"/>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s>
  <phoneticPr fontId="2"/>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75C5C-5C2C-4772-B426-0F4C6A8E221A}">
  <dimension ref="A1:AC136"/>
  <sheetViews>
    <sheetView workbookViewId="0">
      <pane xSplit="2" ySplit="5" topLeftCell="Q42" activePane="bottomRight" state="frozen"/>
      <selection pane="topRight" activeCell="C1" sqref="C1"/>
      <selection pane="bottomLeft" activeCell="A6" sqref="A6"/>
      <selection pane="bottomRight" activeCell="AD42" sqref="AD42"/>
    </sheetView>
  </sheetViews>
  <sheetFormatPr defaultColWidth="10.625" defaultRowHeight="14.25" customHeight="1"/>
  <cols>
    <col min="1" max="1" width="4.5" style="150" customWidth="1"/>
    <col min="2" max="2" width="10.375" style="150" customWidth="1"/>
    <col min="3" max="19" width="10.25" style="150" customWidth="1"/>
    <col min="20" max="20" width="10.5" style="150" customWidth="1"/>
    <col min="21" max="23" width="10.25" style="150" customWidth="1"/>
    <col min="24" max="24" width="9.125" style="150" hidden="1" customWidth="1"/>
    <col min="25" max="25" width="7.625" style="150" hidden="1" customWidth="1"/>
    <col min="26" max="26" width="9.125" style="150" customWidth="1"/>
    <col min="27" max="27" width="7.625" style="150" customWidth="1"/>
    <col min="28" max="28" width="9.125" style="150" hidden="1" customWidth="1"/>
    <col min="29" max="29" width="7.625" style="150" hidden="1" customWidth="1"/>
    <col min="30" max="30" width="10.625" style="150"/>
    <col min="31" max="31" width="17.875" style="150" customWidth="1"/>
    <col min="32" max="252" width="10.625" style="150"/>
    <col min="253" max="253" width="6.25" style="150" customWidth="1"/>
    <col min="254" max="254" width="10.25" style="150" bestFit="1" customWidth="1"/>
    <col min="255" max="271" width="10.25" style="150" customWidth="1"/>
    <col min="272" max="272" width="10.5" style="150" customWidth="1"/>
    <col min="273" max="273" width="10.25" style="150" customWidth="1"/>
    <col min="274" max="274" width="9.5" style="150" customWidth="1"/>
    <col min="275" max="275" width="3.5" style="150" customWidth="1"/>
    <col min="276" max="276" width="8.375" style="150" customWidth="1"/>
    <col min="277" max="508" width="10.625" style="150"/>
    <col min="509" max="509" width="6.25" style="150" customWidth="1"/>
    <col min="510" max="510" width="10.25" style="150" bestFit="1" customWidth="1"/>
    <col min="511" max="527" width="10.25" style="150" customWidth="1"/>
    <col min="528" max="528" width="10.5" style="150" customWidth="1"/>
    <col min="529" max="529" width="10.25" style="150" customWidth="1"/>
    <col min="530" max="530" width="9.5" style="150" customWidth="1"/>
    <col min="531" max="531" width="3.5" style="150" customWidth="1"/>
    <col min="532" max="532" width="8.375" style="150" customWidth="1"/>
    <col min="533" max="764" width="10.625" style="150"/>
    <col min="765" max="765" width="6.25" style="150" customWidth="1"/>
    <col min="766" max="766" width="10.25" style="150" bestFit="1" customWidth="1"/>
    <col min="767" max="783" width="10.25" style="150" customWidth="1"/>
    <col min="784" max="784" width="10.5" style="150" customWidth="1"/>
    <col min="785" max="785" width="10.25" style="150" customWidth="1"/>
    <col min="786" max="786" width="9.5" style="150" customWidth="1"/>
    <col min="787" max="787" width="3.5" style="150" customWidth="1"/>
    <col min="788" max="788" width="8.375" style="150" customWidth="1"/>
    <col min="789" max="1020" width="10.625" style="150"/>
    <col min="1021" max="1021" width="6.25" style="150" customWidth="1"/>
    <col min="1022" max="1022" width="10.25" style="150" bestFit="1" customWidth="1"/>
    <col min="1023" max="1039" width="10.25" style="150" customWidth="1"/>
    <col min="1040" max="1040" width="10.5" style="150" customWidth="1"/>
    <col min="1041" max="1041" width="10.25" style="150" customWidth="1"/>
    <col min="1042" max="1042" width="9.5" style="150" customWidth="1"/>
    <col min="1043" max="1043" width="3.5" style="150" customWidth="1"/>
    <col min="1044" max="1044" width="8.375" style="150" customWidth="1"/>
    <col min="1045" max="1276" width="10.625" style="150"/>
    <col min="1277" max="1277" width="6.25" style="150" customWidth="1"/>
    <col min="1278" max="1278" width="10.25" style="150" bestFit="1" customWidth="1"/>
    <col min="1279" max="1295" width="10.25" style="150" customWidth="1"/>
    <col min="1296" max="1296" width="10.5" style="150" customWidth="1"/>
    <col min="1297" max="1297" width="10.25" style="150" customWidth="1"/>
    <col min="1298" max="1298" width="9.5" style="150" customWidth="1"/>
    <col min="1299" max="1299" width="3.5" style="150" customWidth="1"/>
    <col min="1300" max="1300" width="8.375" style="150" customWidth="1"/>
    <col min="1301" max="1532" width="10.625" style="150"/>
    <col min="1533" max="1533" width="6.25" style="150" customWidth="1"/>
    <col min="1534" max="1534" width="10.25" style="150" bestFit="1" customWidth="1"/>
    <col min="1535" max="1551" width="10.25" style="150" customWidth="1"/>
    <col min="1552" max="1552" width="10.5" style="150" customWidth="1"/>
    <col min="1553" max="1553" width="10.25" style="150" customWidth="1"/>
    <col min="1554" max="1554" width="9.5" style="150" customWidth="1"/>
    <col min="1555" max="1555" width="3.5" style="150" customWidth="1"/>
    <col min="1556" max="1556" width="8.375" style="150" customWidth="1"/>
    <col min="1557" max="1788" width="10.625" style="150"/>
    <col min="1789" max="1789" width="6.25" style="150" customWidth="1"/>
    <col min="1790" max="1790" width="10.25" style="150" bestFit="1" customWidth="1"/>
    <col min="1791" max="1807" width="10.25" style="150" customWidth="1"/>
    <col min="1808" max="1808" width="10.5" style="150" customWidth="1"/>
    <col min="1809" max="1809" width="10.25" style="150" customWidth="1"/>
    <col min="1810" max="1810" width="9.5" style="150" customWidth="1"/>
    <col min="1811" max="1811" width="3.5" style="150" customWidth="1"/>
    <col min="1812" max="1812" width="8.375" style="150" customWidth="1"/>
    <col min="1813" max="2044" width="10.625" style="150"/>
    <col min="2045" max="2045" width="6.25" style="150" customWidth="1"/>
    <col min="2046" max="2046" width="10.25" style="150" bestFit="1" customWidth="1"/>
    <col min="2047" max="2063" width="10.25" style="150" customWidth="1"/>
    <col min="2064" max="2064" width="10.5" style="150" customWidth="1"/>
    <col min="2065" max="2065" width="10.25" style="150" customWidth="1"/>
    <col min="2066" max="2066" width="9.5" style="150" customWidth="1"/>
    <col min="2067" max="2067" width="3.5" style="150" customWidth="1"/>
    <col min="2068" max="2068" width="8.375" style="150" customWidth="1"/>
    <col min="2069" max="2300" width="10.625" style="150"/>
    <col min="2301" max="2301" width="6.25" style="150" customWidth="1"/>
    <col min="2302" max="2302" width="10.25" style="150" bestFit="1" customWidth="1"/>
    <col min="2303" max="2319" width="10.25" style="150" customWidth="1"/>
    <col min="2320" max="2320" width="10.5" style="150" customWidth="1"/>
    <col min="2321" max="2321" width="10.25" style="150" customWidth="1"/>
    <col min="2322" max="2322" width="9.5" style="150" customWidth="1"/>
    <col min="2323" max="2323" width="3.5" style="150" customWidth="1"/>
    <col min="2324" max="2324" width="8.375" style="150" customWidth="1"/>
    <col min="2325" max="2556" width="10.625" style="150"/>
    <col min="2557" max="2557" width="6.25" style="150" customWidth="1"/>
    <col min="2558" max="2558" width="10.25" style="150" bestFit="1" customWidth="1"/>
    <col min="2559" max="2575" width="10.25" style="150" customWidth="1"/>
    <col min="2576" max="2576" width="10.5" style="150" customWidth="1"/>
    <col min="2577" max="2577" width="10.25" style="150" customWidth="1"/>
    <col min="2578" max="2578" width="9.5" style="150" customWidth="1"/>
    <col min="2579" max="2579" width="3.5" style="150" customWidth="1"/>
    <col min="2580" max="2580" width="8.375" style="150" customWidth="1"/>
    <col min="2581" max="2812" width="10.625" style="150"/>
    <col min="2813" max="2813" width="6.25" style="150" customWidth="1"/>
    <col min="2814" max="2814" width="10.25" style="150" bestFit="1" customWidth="1"/>
    <col min="2815" max="2831" width="10.25" style="150" customWidth="1"/>
    <col min="2832" max="2832" width="10.5" style="150" customWidth="1"/>
    <col min="2833" max="2833" width="10.25" style="150" customWidth="1"/>
    <col min="2834" max="2834" width="9.5" style="150" customWidth="1"/>
    <col min="2835" max="2835" width="3.5" style="150" customWidth="1"/>
    <col min="2836" max="2836" width="8.375" style="150" customWidth="1"/>
    <col min="2837" max="3068" width="10.625" style="150"/>
    <col min="3069" max="3069" width="6.25" style="150" customWidth="1"/>
    <col min="3070" max="3070" width="10.25" style="150" bestFit="1" customWidth="1"/>
    <col min="3071" max="3087" width="10.25" style="150" customWidth="1"/>
    <col min="3088" max="3088" width="10.5" style="150" customWidth="1"/>
    <col min="3089" max="3089" width="10.25" style="150" customWidth="1"/>
    <col min="3090" max="3090" width="9.5" style="150" customWidth="1"/>
    <col min="3091" max="3091" width="3.5" style="150" customWidth="1"/>
    <col min="3092" max="3092" width="8.375" style="150" customWidth="1"/>
    <col min="3093" max="3324" width="10.625" style="150"/>
    <col min="3325" max="3325" width="6.25" style="150" customWidth="1"/>
    <col min="3326" max="3326" width="10.25" style="150" bestFit="1" customWidth="1"/>
    <col min="3327" max="3343" width="10.25" style="150" customWidth="1"/>
    <col min="3344" max="3344" width="10.5" style="150" customWidth="1"/>
    <col min="3345" max="3345" width="10.25" style="150" customWidth="1"/>
    <col min="3346" max="3346" width="9.5" style="150" customWidth="1"/>
    <col min="3347" max="3347" width="3.5" style="150" customWidth="1"/>
    <col min="3348" max="3348" width="8.375" style="150" customWidth="1"/>
    <col min="3349" max="3580" width="10.625" style="150"/>
    <col min="3581" max="3581" width="6.25" style="150" customWidth="1"/>
    <col min="3582" max="3582" width="10.25" style="150" bestFit="1" customWidth="1"/>
    <col min="3583" max="3599" width="10.25" style="150" customWidth="1"/>
    <col min="3600" max="3600" width="10.5" style="150" customWidth="1"/>
    <col min="3601" max="3601" width="10.25" style="150" customWidth="1"/>
    <col min="3602" max="3602" width="9.5" style="150" customWidth="1"/>
    <col min="3603" max="3603" width="3.5" style="150" customWidth="1"/>
    <col min="3604" max="3604" width="8.375" style="150" customWidth="1"/>
    <col min="3605" max="3836" width="10.625" style="150"/>
    <col min="3837" max="3837" width="6.25" style="150" customWidth="1"/>
    <col min="3838" max="3838" width="10.25" style="150" bestFit="1" customWidth="1"/>
    <col min="3839" max="3855" width="10.25" style="150" customWidth="1"/>
    <col min="3856" max="3856" width="10.5" style="150" customWidth="1"/>
    <col min="3857" max="3857" width="10.25" style="150" customWidth="1"/>
    <col min="3858" max="3858" width="9.5" style="150" customWidth="1"/>
    <col min="3859" max="3859" width="3.5" style="150" customWidth="1"/>
    <col min="3860" max="3860" width="8.375" style="150" customWidth="1"/>
    <col min="3861" max="4092" width="10.625" style="150"/>
    <col min="4093" max="4093" width="6.25" style="150" customWidth="1"/>
    <col min="4094" max="4094" width="10.25" style="150" bestFit="1" customWidth="1"/>
    <col min="4095" max="4111" width="10.25" style="150" customWidth="1"/>
    <col min="4112" max="4112" width="10.5" style="150" customWidth="1"/>
    <col min="4113" max="4113" width="10.25" style="150" customWidth="1"/>
    <col min="4114" max="4114" width="9.5" style="150" customWidth="1"/>
    <col min="4115" max="4115" width="3.5" style="150" customWidth="1"/>
    <col min="4116" max="4116" width="8.375" style="150" customWidth="1"/>
    <col min="4117" max="4348" width="10.625" style="150"/>
    <col min="4349" max="4349" width="6.25" style="150" customWidth="1"/>
    <col min="4350" max="4350" width="10.25" style="150" bestFit="1" customWidth="1"/>
    <col min="4351" max="4367" width="10.25" style="150" customWidth="1"/>
    <col min="4368" max="4368" width="10.5" style="150" customWidth="1"/>
    <col min="4369" max="4369" width="10.25" style="150" customWidth="1"/>
    <col min="4370" max="4370" width="9.5" style="150" customWidth="1"/>
    <col min="4371" max="4371" width="3.5" style="150" customWidth="1"/>
    <col min="4372" max="4372" width="8.375" style="150" customWidth="1"/>
    <col min="4373" max="4604" width="10.625" style="150"/>
    <col min="4605" max="4605" width="6.25" style="150" customWidth="1"/>
    <col min="4606" max="4606" width="10.25" style="150" bestFit="1" customWidth="1"/>
    <col min="4607" max="4623" width="10.25" style="150" customWidth="1"/>
    <col min="4624" max="4624" width="10.5" style="150" customWidth="1"/>
    <col min="4625" max="4625" width="10.25" style="150" customWidth="1"/>
    <col min="4626" max="4626" width="9.5" style="150" customWidth="1"/>
    <col min="4627" max="4627" width="3.5" style="150" customWidth="1"/>
    <col min="4628" max="4628" width="8.375" style="150" customWidth="1"/>
    <col min="4629" max="4860" width="10.625" style="150"/>
    <col min="4861" max="4861" width="6.25" style="150" customWidth="1"/>
    <col min="4862" max="4862" width="10.25" style="150" bestFit="1" customWidth="1"/>
    <col min="4863" max="4879" width="10.25" style="150" customWidth="1"/>
    <col min="4880" max="4880" width="10.5" style="150" customWidth="1"/>
    <col min="4881" max="4881" width="10.25" style="150" customWidth="1"/>
    <col min="4882" max="4882" width="9.5" style="150" customWidth="1"/>
    <col min="4883" max="4883" width="3.5" style="150" customWidth="1"/>
    <col min="4884" max="4884" width="8.375" style="150" customWidth="1"/>
    <col min="4885" max="5116" width="10.625" style="150"/>
    <col min="5117" max="5117" width="6.25" style="150" customWidth="1"/>
    <col min="5118" max="5118" width="10.25" style="150" bestFit="1" customWidth="1"/>
    <col min="5119" max="5135" width="10.25" style="150" customWidth="1"/>
    <col min="5136" max="5136" width="10.5" style="150" customWidth="1"/>
    <col min="5137" max="5137" width="10.25" style="150" customWidth="1"/>
    <col min="5138" max="5138" width="9.5" style="150" customWidth="1"/>
    <col min="5139" max="5139" width="3.5" style="150" customWidth="1"/>
    <col min="5140" max="5140" width="8.375" style="150" customWidth="1"/>
    <col min="5141" max="5372" width="10.625" style="150"/>
    <col min="5373" max="5373" width="6.25" style="150" customWidth="1"/>
    <col min="5374" max="5374" width="10.25" style="150" bestFit="1" customWidth="1"/>
    <col min="5375" max="5391" width="10.25" style="150" customWidth="1"/>
    <col min="5392" max="5392" width="10.5" style="150" customWidth="1"/>
    <col min="5393" max="5393" width="10.25" style="150" customWidth="1"/>
    <col min="5394" max="5394" width="9.5" style="150" customWidth="1"/>
    <col min="5395" max="5395" width="3.5" style="150" customWidth="1"/>
    <col min="5396" max="5396" width="8.375" style="150" customWidth="1"/>
    <col min="5397" max="5628" width="10.625" style="150"/>
    <col min="5629" max="5629" width="6.25" style="150" customWidth="1"/>
    <col min="5630" max="5630" width="10.25" style="150" bestFit="1" customWidth="1"/>
    <col min="5631" max="5647" width="10.25" style="150" customWidth="1"/>
    <col min="5648" max="5648" width="10.5" style="150" customWidth="1"/>
    <col min="5649" max="5649" width="10.25" style="150" customWidth="1"/>
    <col min="5650" max="5650" width="9.5" style="150" customWidth="1"/>
    <col min="5651" max="5651" width="3.5" style="150" customWidth="1"/>
    <col min="5652" max="5652" width="8.375" style="150" customWidth="1"/>
    <col min="5653" max="5884" width="10.625" style="150"/>
    <col min="5885" max="5885" width="6.25" style="150" customWidth="1"/>
    <col min="5886" max="5886" width="10.25" style="150" bestFit="1" customWidth="1"/>
    <col min="5887" max="5903" width="10.25" style="150" customWidth="1"/>
    <col min="5904" max="5904" width="10.5" style="150" customWidth="1"/>
    <col min="5905" max="5905" width="10.25" style="150" customWidth="1"/>
    <col min="5906" max="5906" width="9.5" style="150" customWidth="1"/>
    <col min="5907" max="5907" width="3.5" style="150" customWidth="1"/>
    <col min="5908" max="5908" width="8.375" style="150" customWidth="1"/>
    <col min="5909" max="6140" width="10.625" style="150"/>
    <col min="6141" max="6141" width="6.25" style="150" customWidth="1"/>
    <col min="6142" max="6142" width="10.25" style="150" bestFit="1" customWidth="1"/>
    <col min="6143" max="6159" width="10.25" style="150" customWidth="1"/>
    <col min="6160" max="6160" width="10.5" style="150" customWidth="1"/>
    <col min="6161" max="6161" width="10.25" style="150" customWidth="1"/>
    <col min="6162" max="6162" width="9.5" style="150" customWidth="1"/>
    <col min="6163" max="6163" width="3.5" style="150" customWidth="1"/>
    <col min="6164" max="6164" width="8.375" style="150" customWidth="1"/>
    <col min="6165" max="6396" width="10.625" style="150"/>
    <col min="6397" max="6397" width="6.25" style="150" customWidth="1"/>
    <col min="6398" max="6398" width="10.25" style="150" bestFit="1" customWidth="1"/>
    <col min="6399" max="6415" width="10.25" style="150" customWidth="1"/>
    <col min="6416" max="6416" width="10.5" style="150" customWidth="1"/>
    <col min="6417" max="6417" width="10.25" style="150" customWidth="1"/>
    <col min="6418" max="6418" width="9.5" style="150" customWidth="1"/>
    <col min="6419" max="6419" width="3.5" style="150" customWidth="1"/>
    <col min="6420" max="6420" width="8.375" style="150" customWidth="1"/>
    <col min="6421" max="6652" width="10.625" style="150"/>
    <col min="6653" max="6653" width="6.25" style="150" customWidth="1"/>
    <col min="6654" max="6654" width="10.25" style="150" bestFit="1" customWidth="1"/>
    <col min="6655" max="6671" width="10.25" style="150" customWidth="1"/>
    <col min="6672" max="6672" width="10.5" style="150" customWidth="1"/>
    <col min="6673" max="6673" width="10.25" style="150" customWidth="1"/>
    <col min="6674" max="6674" width="9.5" style="150" customWidth="1"/>
    <col min="6675" max="6675" width="3.5" style="150" customWidth="1"/>
    <col min="6676" max="6676" width="8.375" style="150" customWidth="1"/>
    <col min="6677" max="6908" width="10.625" style="150"/>
    <col min="6909" max="6909" width="6.25" style="150" customWidth="1"/>
    <col min="6910" max="6910" width="10.25" style="150" bestFit="1" customWidth="1"/>
    <col min="6911" max="6927" width="10.25" style="150" customWidth="1"/>
    <col min="6928" max="6928" width="10.5" style="150" customWidth="1"/>
    <col min="6929" max="6929" width="10.25" style="150" customWidth="1"/>
    <col min="6930" max="6930" width="9.5" style="150" customWidth="1"/>
    <col min="6931" max="6931" width="3.5" style="150" customWidth="1"/>
    <col min="6932" max="6932" width="8.375" style="150" customWidth="1"/>
    <col min="6933" max="7164" width="10.625" style="150"/>
    <col min="7165" max="7165" width="6.25" style="150" customWidth="1"/>
    <col min="7166" max="7166" width="10.25" style="150" bestFit="1" customWidth="1"/>
    <col min="7167" max="7183" width="10.25" style="150" customWidth="1"/>
    <col min="7184" max="7184" width="10.5" style="150" customWidth="1"/>
    <col min="7185" max="7185" width="10.25" style="150" customWidth="1"/>
    <col min="7186" max="7186" width="9.5" style="150" customWidth="1"/>
    <col min="7187" max="7187" width="3.5" style="150" customWidth="1"/>
    <col min="7188" max="7188" width="8.375" style="150" customWidth="1"/>
    <col min="7189" max="7420" width="10.625" style="150"/>
    <col min="7421" max="7421" width="6.25" style="150" customWidth="1"/>
    <col min="7422" max="7422" width="10.25" style="150" bestFit="1" customWidth="1"/>
    <col min="7423" max="7439" width="10.25" style="150" customWidth="1"/>
    <col min="7440" max="7440" width="10.5" style="150" customWidth="1"/>
    <col min="7441" max="7441" width="10.25" style="150" customWidth="1"/>
    <col min="7442" max="7442" width="9.5" style="150" customWidth="1"/>
    <col min="7443" max="7443" width="3.5" style="150" customWidth="1"/>
    <col min="7444" max="7444" width="8.375" style="150" customWidth="1"/>
    <col min="7445" max="7676" width="10.625" style="150"/>
    <col min="7677" max="7677" width="6.25" style="150" customWidth="1"/>
    <col min="7678" max="7678" width="10.25" style="150" bestFit="1" customWidth="1"/>
    <col min="7679" max="7695" width="10.25" style="150" customWidth="1"/>
    <col min="7696" max="7696" width="10.5" style="150" customWidth="1"/>
    <col min="7697" max="7697" width="10.25" style="150" customWidth="1"/>
    <col min="7698" max="7698" width="9.5" style="150" customWidth="1"/>
    <col min="7699" max="7699" width="3.5" style="150" customWidth="1"/>
    <col min="7700" max="7700" width="8.375" style="150" customWidth="1"/>
    <col min="7701" max="7932" width="10.625" style="150"/>
    <col min="7933" max="7933" width="6.25" style="150" customWidth="1"/>
    <col min="7934" max="7934" width="10.25" style="150" bestFit="1" customWidth="1"/>
    <col min="7935" max="7951" width="10.25" style="150" customWidth="1"/>
    <col min="7952" max="7952" width="10.5" style="150" customWidth="1"/>
    <col min="7953" max="7953" width="10.25" style="150" customWidth="1"/>
    <col min="7954" max="7954" width="9.5" style="150" customWidth="1"/>
    <col min="7955" max="7955" width="3.5" style="150" customWidth="1"/>
    <col min="7956" max="7956" width="8.375" style="150" customWidth="1"/>
    <col min="7957" max="8188" width="10.625" style="150"/>
    <col min="8189" max="8189" width="6.25" style="150" customWidth="1"/>
    <col min="8190" max="8190" width="10.25" style="150" bestFit="1" customWidth="1"/>
    <col min="8191" max="8207" width="10.25" style="150" customWidth="1"/>
    <col min="8208" max="8208" width="10.5" style="150" customWidth="1"/>
    <col min="8209" max="8209" width="10.25" style="150" customWidth="1"/>
    <col min="8210" max="8210" width="9.5" style="150" customWidth="1"/>
    <col min="8211" max="8211" width="3.5" style="150" customWidth="1"/>
    <col min="8212" max="8212" width="8.375" style="150" customWidth="1"/>
    <col min="8213" max="8444" width="10.625" style="150"/>
    <col min="8445" max="8445" width="6.25" style="150" customWidth="1"/>
    <col min="8446" max="8446" width="10.25" style="150" bestFit="1" customWidth="1"/>
    <col min="8447" max="8463" width="10.25" style="150" customWidth="1"/>
    <col min="8464" max="8464" width="10.5" style="150" customWidth="1"/>
    <col min="8465" max="8465" width="10.25" style="150" customWidth="1"/>
    <col min="8466" max="8466" width="9.5" style="150" customWidth="1"/>
    <col min="8467" max="8467" width="3.5" style="150" customWidth="1"/>
    <col min="8468" max="8468" width="8.375" style="150" customWidth="1"/>
    <col min="8469" max="8700" width="10.625" style="150"/>
    <col min="8701" max="8701" width="6.25" style="150" customWidth="1"/>
    <col min="8702" max="8702" width="10.25" style="150" bestFit="1" customWidth="1"/>
    <col min="8703" max="8719" width="10.25" style="150" customWidth="1"/>
    <col min="8720" max="8720" width="10.5" style="150" customWidth="1"/>
    <col min="8721" max="8721" width="10.25" style="150" customWidth="1"/>
    <col min="8722" max="8722" width="9.5" style="150" customWidth="1"/>
    <col min="8723" max="8723" width="3.5" style="150" customWidth="1"/>
    <col min="8724" max="8724" width="8.375" style="150" customWidth="1"/>
    <col min="8725" max="8956" width="10.625" style="150"/>
    <col min="8957" max="8957" width="6.25" style="150" customWidth="1"/>
    <col min="8958" max="8958" width="10.25" style="150" bestFit="1" customWidth="1"/>
    <col min="8959" max="8975" width="10.25" style="150" customWidth="1"/>
    <col min="8976" max="8976" width="10.5" style="150" customWidth="1"/>
    <col min="8977" max="8977" width="10.25" style="150" customWidth="1"/>
    <col min="8978" max="8978" width="9.5" style="150" customWidth="1"/>
    <col min="8979" max="8979" width="3.5" style="150" customWidth="1"/>
    <col min="8980" max="8980" width="8.375" style="150" customWidth="1"/>
    <col min="8981" max="9212" width="10.625" style="150"/>
    <col min="9213" max="9213" width="6.25" style="150" customWidth="1"/>
    <col min="9214" max="9214" width="10.25" style="150" bestFit="1" customWidth="1"/>
    <col min="9215" max="9231" width="10.25" style="150" customWidth="1"/>
    <col min="9232" max="9232" width="10.5" style="150" customWidth="1"/>
    <col min="9233" max="9233" width="10.25" style="150" customWidth="1"/>
    <col min="9234" max="9234" width="9.5" style="150" customWidth="1"/>
    <col min="9235" max="9235" width="3.5" style="150" customWidth="1"/>
    <col min="9236" max="9236" width="8.375" style="150" customWidth="1"/>
    <col min="9237" max="9468" width="10.625" style="150"/>
    <col min="9469" max="9469" width="6.25" style="150" customWidth="1"/>
    <col min="9470" max="9470" width="10.25" style="150" bestFit="1" customWidth="1"/>
    <col min="9471" max="9487" width="10.25" style="150" customWidth="1"/>
    <col min="9488" max="9488" width="10.5" style="150" customWidth="1"/>
    <col min="9489" max="9489" width="10.25" style="150" customWidth="1"/>
    <col min="9490" max="9490" width="9.5" style="150" customWidth="1"/>
    <col min="9491" max="9491" width="3.5" style="150" customWidth="1"/>
    <col min="9492" max="9492" width="8.375" style="150" customWidth="1"/>
    <col min="9493" max="9724" width="10.625" style="150"/>
    <col min="9725" max="9725" width="6.25" style="150" customWidth="1"/>
    <col min="9726" max="9726" width="10.25" style="150" bestFit="1" customWidth="1"/>
    <col min="9727" max="9743" width="10.25" style="150" customWidth="1"/>
    <col min="9744" max="9744" width="10.5" style="150" customWidth="1"/>
    <col min="9745" max="9745" width="10.25" style="150" customWidth="1"/>
    <col min="9746" max="9746" width="9.5" style="150" customWidth="1"/>
    <col min="9747" max="9747" width="3.5" style="150" customWidth="1"/>
    <col min="9748" max="9748" width="8.375" style="150" customWidth="1"/>
    <col min="9749" max="9980" width="10.625" style="150"/>
    <col min="9981" max="9981" width="6.25" style="150" customWidth="1"/>
    <col min="9982" max="9982" width="10.25" style="150" bestFit="1" customWidth="1"/>
    <col min="9983" max="9999" width="10.25" style="150" customWidth="1"/>
    <col min="10000" max="10000" width="10.5" style="150" customWidth="1"/>
    <col min="10001" max="10001" width="10.25" style="150" customWidth="1"/>
    <col min="10002" max="10002" width="9.5" style="150" customWidth="1"/>
    <col min="10003" max="10003" width="3.5" style="150" customWidth="1"/>
    <col min="10004" max="10004" width="8.375" style="150" customWidth="1"/>
    <col min="10005" max="10236" width="10.625" style="150"/>
    <col min="10237" max="10237" width="6.25" style="150" customWidth="1"/>
    <col min="10238" max="10238" width="10.25" style="150" bestFit="1" customWidth="1"/>
    <col min="10239" max="10255" width="10.25" style="150" customWidth="1"/>
    <col min="10256" max="10256" width="10.5" style="150" customWidth="1"/>
    <col min="10257" max="10257" width="10.25" style="150" customWidth="1"/>
    <col min="10258" max="10258" width="9.5" style="150" customWidth="1"/>
    <col min="10259" max="10259" width="3.5" style="150" customWidth="1"/>
    <col min="10260" max="10260" width="8.375" style="150" customWidth="1"/>
    <col min="10261" max="10492" width="10.625" style="150"/>
    <col min="10493" max="10493" width="6.25" style="150" customWidth="1"/>
    <col min="10494" max="10494" width="10.25" style="150" bestFit="1" customWidth="1"/>
    <col min="10495" max="10511" width="10.25" style="150" customWidth="1"/>
    <col min="10512" max="10512" width="10.5" style="150" customWidth="1"/>
    <col min="10513" max="10513" width="10.25" style="150" customWidth="1"/>
    <col min="10514" max="10514" width="9.5" style="150" customWidth="1"/>
    <col min="10515" max="10515" width="3.5" style="150" customWidth="1"/>
    <col min="10516" max="10516" width="8.375" style="150" customWidth="1"/>
    <col min="10517" max="10748" width="10.625" style="150"/>
    <col min="10749" max="10749" width="6.25" style="150" customWidth="1"/>
    <col min="10750" max="10750" width="10.25" style="150" bestFit="1" customWidth="1"/>
    <col min="10751" max="10767" width="10.25" style="150" customWidth="1"/>
    <col min="10768" max="10768" width="10.5" style="150" customWidth="1"/>
    <col min="10769" max="10769" width="10.25" style="150" customWidth="1"/>
    <col min="10770" max="10770" width="9.5" style="150" customWidth="1"/>
    <col min="10771" max="10771" width="3.5" style="150" customWidth="1"/>
    <col min="10772" max="10772" width="8.375" style="150" customWidth="1"/>
    <col min="10773" max="11004" width="10.625" style="150"/>
    <col min="11005" max="11005" width="6.25" style="150" customWidth="1"/>
    <col min="11006" max="11006" width="10.25" style="150" bestFit="1" customWidth="1"/>
    <col min="11007" max="11023" width="10.25" style="150" customWidth="1"/>
    <col min="11024" max="11024" width="10.5" style="150" customWidth="1"/>
    <col min="11025" max="11025" width="10.25" style="150" customWidth="1"/>
    <col min="11026" max="11026" width="9.5" style="150" customWidth="1"/>
    <col min="11027" max="11027" width="3.5" style="150" customWidth="1"/>
    <col min="11028" max="11028" width="8.375" style="150" customWidth="1"/>
    <col min="11029" max="11260" width="10.625" style="150"/>
    <col min="11261" max="11261" width="6.25" style="150" customWidth="1"/>
    <col min="11262" max="11262" width="10.25" style="150" bestFit="1" customWidth="1"/>
    <col min="11263" max="11279" width="10.25" style="150" customWidth="1"/>
    <col min="11280" max="11280" width="10.5" style="150" customWidth="1"/>
    <col min="11281" max="11281" width="10.25" style="150" customWidth="1"/>
    <col min="11282" max="11282" width="9.5" style="150" customWidth="1"/>
    <col min="11283" max="11283" width="3.5" style="150" customWidth="1"/>
    <col min="11284" max="11284" width="8.375" style="150" customWidth="1"/>
    <col min="11285" max="11516" width="10.625" style="150"/>
    <col min="11517" max="11517" width="6.25" style="150" customWidth="1"/>
    <col min="11518" max="11518" width="10.25" style="150" bestFit="1" customWidth="1"/>
    <col min="11519" max="11535" width="10.25" style="150" customWidth="1"/>
    <col min="11536" max="11536" width="10.5" style="150" customWidth="1"/>
    <col min="11537" max="11537" width="10.25" style="150" customWidth="1"/>
    <col min="11538" max="11538" width="9.5" style="150" customWidth="1"/>
    <col min="11539" max="11539" width="3.5" style="150" customWidth="1"/>
    <col min="11540" max="11540" width="8.375" style="150" customWidth="1"/>
    <col min="11541" max="11772" width="10.625" style="150"/>
    <col min="11773" max="11773" width="6.25" style="150" customWidth="1"/>
    <col min="11774" max="11774" width="10.25" style="150" bestFit="1" customWidth="1"/>
    <col min="11775" max="11791" width="10.25" style="150" customWidth="1"/>
    <col min="11792" max="11792" width="10.5" style="150" customWidth="1"/>
    <col min="11793" max="11793" width="10.25" style="150" customWidth="1"/>
    <col min="11794" max="11794" width="9.5" style="150" customWidth="1"/>
    <col min="11795" max="11795" width="3.5" style="150" customWidth="1"/>
    <col min="11796" max="11796" width="8.375" style="150" customWidth="1"/>
    <col min="11797" max="12028" width="10.625" style="150"/>
    <col min="12029" max="12029" width="6.25" style="150" customWidth="1"/>
    <col min="12030" max="12030" width="10.25" style="150" bestFit="1" customWidth="1"/>
    <col min="12031" max="12047" width="10.25" style="150" customWidth="1"/>
    <col min="12048" max="12048" width="10.5" style="150" customWidth="1"/>
    <col min="12049" max="12049" width="10.25" style="150" customWidth="1"/>
    <col min="12050" max="12050" width="9.5" style="150" customWidth="1"/>
    <col min="12051" max="12051" width="3.5" style="150" customWidth="1"/>
    <col min="12052" max="12052" width="8.375" style="150" customWidth="1"/>
    <col min="12053" max="12284" width="10.625" style="150"/>
    <col min="12285" max="12285" width="6.25" style="150" customWidth="1"/>
    <col min="12286" max="12286" width="10.25" style="150" bestFit="1" customWidth="1"/>
    <col min="12287" max="12303" width="10.25" style="150" customWidth="1"/>
    <col min="12304" max="12304" width="10.5" style="150" customWidth="1"/>
    <col min="12305" max="12305" width="10.25" style="150" customWidth="1"/>
    <col min="12306" max="12306" width="9.5" style="150" customWidth="1"/>
    <col min="12307" max="12307" width="3.5" style="150" customWidth="1"/>
    <col min="12308" max="12308" width="8.375" style="150" customWidth="1"/>
    <col min="12309" max="12540" width="10.625" style="150"/>
    <col min="12541" max="12541" width="6.25" style="150" customWidth="1"/>
    <col min="12542" max="12542" width="10.25" style="150" bestFit="1" customWidth="1"/>
    <col min="12543" max="12559" width="10.25" style="150" customWidth="1"/>
    <col min="12560" max="12560" width="10.5" style="150" customWidth="1"/>
    <col min="12561" max="12561" width="10.25" style="150" customWidth="1"/>
    <col min="12562" max="12562" width="9.5" style="150" customWidth="1"/>
    <col min="12563" max="12563" width="3.5" style="150" customWidth="1"/>
    <col min="12564" max="12564" width="8.375" style="150" customWidth="1"/>
    <col min="12565" max="12796" width="10.625" style="150"/>
    <col min="12797" max="12797" width="6.25" style="150" customWidth="1"/>
    <col min="12798" max="12798" width="10.25" style="150" bestFit="1" customWidth="1"/>
    <col min="12799" max="12815" width="10.25" style="150" customWidth="1"/>
    <col min="12816" max="12816" width="10.5" style="150" customWidth="1"/>
    <col min="12817" max="12817" width="10.25" style="150" customWidth="1"/>
    <col min="12818" max="12818" width="9.5" style="150" customWidth="1"/>
    <col min="12819" max="12819" width="3.5" style="150" customWidth="1"/>
    <col min="12820" max="12820" width="8.375" style="150" customWidth="1"/>
    <col min="12821" max="13052" width="10.625" style="150"/>
    <col min="13053" max="13053" width="6.25" style="150" customWidth="1"/>
    <col min="13054" max="13054" width="10.25" style="150" bestFit="1" customWidth="1"/>
    <col min="13055" max="13071" width="10.25" style="150" customWidth="1"/>
    <col min="13072" max="13072" width="10.5" style="150" customWidth="1"/>
    <col min="13073" max="13073" width="10.25" style="150" customWidth="1"/>
    <col min="13074" max="13074" width="9.5" style="150" customWidth="1"/>
    <col min="13075" max="13075" width="3.5" style="150" customWidth="1"/>
    <col min="13076" max="13076" width="8.375" style="150" customWidth="1"/>
    <col min="13077" max="13308" width="10.625" style="150"/>
    <col min="13309" max="13309" width="6.25" style="150" customWidth="1"/>
    <col min="13310" max="13310" width="10.25" style="150" bestFit="1" customWidth="1"/>
    <col min="13311" max="13327" width="10.25" style="150" customWidth="1"/>
    <col min="13328" max="13328" width="10.5" style="150" customWidth="1"/>
    <col min="13329" max="13329" width="10.25" style="150" customWidth="1"/>
    <col min="13330" max="13330" width="9.5" style="150" customWidth="1"/>
    <col min="13331" max="13331" width="3.5" style="150" customWidth="1"/>
    <col min="13332" max="13332" width="8.375" style="150" customWidth="1"/>
    <col min="13333" max="13564" width="10.625" style="150"/>
    <col min="13565" max="13565" width="6.25" style="150" customWidth="1"/>
    <col min="13566" max="13566" width="10.25" style="150" bestFit="1" customWidth="1"/>
    <col min="13567" max="13583" width="10.25" style="150" customWidth="1"/>
    <col min="13584" max="13584" width="10.5" style="150" customWidth="1"/>
    <col min="13585" max="13585" width="10.25" style="150" customWidth="1"/>
    <col min="13586" max="13586" width="9.5" style="150" customWidth="1"/>
    <col min="13587" max="13587" width="3.5" style="150" customWidth="1"/>
    <col min="13588" max="13588" width="8.375" style="150" customWidth="1"/>
    <col min="13589" max="13820" width="10.625" style="150"/>
    <col min="13821" max="13821" width="6.25" style="150" customWidth="1"/>
    <col min="13822" max="13822" width="10.25" style="150" bestFit="1" customWidth="1"/>
    <col min="13823" max="13839" width="10.25" style="150" customWidth="1"/>
    <col min="13840" max="13840" width="10.5" style="150" customWidth="1"/>
    <col min="13841" max="13841" width="10.25" style="150" customWidth="1"/>
    <col min="13842" max="13842" width="9.5" style="150" customWidth="1"/>
    <col min="13843" max="13843" width="3.5" style="150" customWidth="1"/>
    <col min="13844" max="13844" width="8.375" style="150" customWidth="1"/>
    <col min="13845" max="14076" width="10.625" style="150"/>
    <col min="14077" max="14077" width="6.25" style="150" customWidth="1"/>
    <col min="14078" max="14078" width="10.25" style="150" bestFit="1" customWidth="1"/>
    <col min="14079" max="14095" width="10.25" style="150" customWidth="1"/>
    <col min="14096" max="14096" width="10.5" style="150" customWidth="1"/>
    <col min="14097" max="14097" width="10.25" style="150" customWidth="1"/>
    <col min="14098" max="14098" width="9.5" style="150" customWidth="1"/>
    <col min="14099" max="14099" width="3.5" style="150" customWidth="1"/>
    <col min="14100" max="14100" width="8.375" style="150" customWidth="1"/>
    <col min="14101" max="14332" width="10.625" style="150"/>
    <col min="14333" max="14333" width="6.25" style="150" customWidth="1"/>
    <col min="14334" max="14334" width="10.25" style="150" bestFit="1" customWidth="1"/>
    <col min="14335" max="14351" width="10.25" style="150" customWidth="1"/>
    <col min="14352" max="14352" width="10.5" style="150" customWidth="1"/>
    <col min="14353" max="14353" width="10.25" style="150" customWidth="1"/>
    <col min="14354" max="14354" width="9.5" style="150" customWidth="1"/>
    <col min="14355" max="14355" width="3.5" style="150" customWidth="1"/>
    <col min="14356" max="14356" width="8.375" style="150" customWidth="1"/>
    <col min="14357" max="14588" width="10.625" style="150"/>
    <col min="14589" max="14589" width="6.25" style="150" customWidth="1"/>
    <col min="14590" max="14590" width="10.25" style="150" bestFit="1" customWidth="1"/>
    <col min="14591" max="14607" width="10.25" style="150" customWidth="1"/>
    <col min="14608" max="14608" width="10.5" style="150" customWidth="1"/>
    <col min="14609" max="14609" width="10.25" style="150" customWidth="1"/>
    <col min="14610" max="14610" width="9.5" style="150" customWidth="1"/>
    <col min="14611" max="14611" width="3.5" style="150" customWidth="1"/>
    <col min="14612" max="14612" width="8.375" style="150" customWidth="1"/>
    <col min="14613" max="14844" width="10.625" style="150"/>
    <col min="14845" max="14845" width="6.25" style="150" customWidth="1"/>
    <col min="14846" max="14846" width="10.25" style="150" bestFit="1" customWidth="1"/>
    <col min="14847" max="14863" width="10.25" style="150" customWidth="1"/>
    <col min="14864" max="14864" width="10.5" style="150" customWidth="1"/>
    <col min="14865" max="14865" width="10.25" style="150" customWidth="1"/>
    <col min="14866" max="14866" width="9.5" style="150" customWidth="1"/>
    <col min="14867" max="14867" width="3.5" style="150" customWidth="1"/>
    <col min="14868" max="14868" width="8.375" style="150" customWidth="1"/>
    <col min="14869" max="15100" width="10.625" style="150"/>
    <col min="15101" max="15101" width="6.25" style="150" customWidth="1"/>
    <col min="15102" max="15102" width="10.25" style="150" bestFit="1" customWidth="1"/>
    <col min="15103" max="15119" width="10.25" style="150" customWidth="1"/>
    <col min="15120" max="15120" width="10.5" style="150" customWidth="1"/>
    <col min="15121" max="15121" width="10.25" style="150" customWidth="1"/>
    <col min="15122" max="15122" width="9.5" style="150" customWidth="1"/>
    <col min="15123" max="15123" width="3.5" style="150" customWidth="1"/>
    <col min="15124" max="15124" width="8.375" style="150" customWidth="1"/>
    <col min="15125" max="15356" width="10.625" style="150"/>
    <col min="15357" max="15357" width="6.25" style="150" customWidth="1"/>
    <col min="15358" max="15358" width="10.25" style="150" bestFit="1" customWidth="1"/>
    <col min="15359" max="15375" width="10.25" style="150" customWidth="1"/>
    <col min="15376" max="15376" width="10.5" style="150" customWidth="1"/>
    <col min="15377" max="15377" width="10.25" style="150" customWidth="1"/>
    <col min="15378" max="15378" width="9.5" style="150" customWidth="1"/>
    <col min="15379" max="15379" width="3.5" style="150" customWidth="1"/>
    <col min="15380" max="15380" width="8.375" style="150" customWidth="1"/>
    <col min="15381" max="15612" width="10.625" style="150"/>
    <col min="15613" max="15613" width="6.25" style="150" customWidth="1"/>
    <col min="15614" max="15614" width="10.25" style="150" bestFit="1" customWidth="1"/>
    <col min="15615" max="15631" width="10.25" style="150" customWidth="1"/>
    <col min="15632" max="15632" width="10.5" style="150" customWidth="1"/>
    <col min="15633" max="15633" width="10.25" style="150" customWidth="1"/>
    <col min="15634" max="15634" width="9.5" style="150" customWidth="1"/>
    <col min="15635" max="15635" width="3.5" style="150" customWidth="1"/>
    <col min="15636" max="15636" width="8.375" style="150" customWidth="1"/>
    <col min="15637" max="15868" width="10.625" style="150"/>
    <col min="15869" max="15869" width="6.25" style="150" customWidth="1"/>
    <col min="15870" max="15870" width="10.25" style="150" bestFit="1" customWidth="1"/>
    <col min="15871" max="15887" width="10.25" style="150" customWidth="1"/>
    <col min="15888" max="15888" width="10.5" style="150" customWidth="1"/>
    <col min="15889" max="15889" width="10.25" style="150" customWidth="1"/>
    <col min="15890" max="15890" width="9.5" style="150" customWidth="1"/>
    <col min="15891" max="15891" width="3.5" style="150" customWidth="1"/>
    <col min="15892" max="15892" width="8.375" style="150" customWidth="1"/>
    <col min="15893" max="16124" width="10.625" style="150"/>
    <col min="16125" max="16125" width="6.25" style="150" customWidth="1"/>
    <col min="16126" max="16126" width="10.25" style="150" bestFit="1" customWidth="1"/>
    <col min="16127" max="16143" width="10.25" style="150" customWidth="1"/>
    <col min="16144" max="16144" width="10.5" style="150" customWidth="1"/>
    <col min="16145" max="16145" width="10.25" style="150" customWidth="1"/>
    <col min="16146" max="16146" width="9.5" style="150" customWidth="1"/>
    <col min="16147" max="16147" width="3.5" style="150" customWidth="1"/>
    <col min="16148" max="16148" width="8.375" style="150" customWidth="1"/>
    <col min="16149" max="16384" width="10.625" style="150"/>
  </cols>
  <sheetData>
    <row r="1" spans="1:29" ht="12">
      <c r="A1" s="1547" t="s">
        <v>1451</v>
      </c>
    </row>
    <row r="2" spans="1:29" ht="16.5" customHeight="1">
      <c r="A2" s="2625" t="s">
        <v>1163</v>
      </c>
      <c r="B2" s="462" t="s">
        <v>1164</v>
      </c>
      <c r="U2" s="150" t="s">
        <v>1165</v>
      </c>
      <c r="V2" s="150" t="s">
        <v>1113</v>
      </c>
      <c r="W2" s="1783" t="s">
        <v>1452</v>
      </c>
      <c r="X2" s="1783"/>
      <c r="Y2" s="1783"/>
    </row>
    <row r="3" spans="1:29" ht="12">
      <c r="A3" s="3134" t="s">
        <v>928</v>
      </c>
      <c r="B3" s="3135"/>
      <c r="C3" s="3140" t="s">
        <v>1166</v>
      </c>
      <c r="D3" s="3132" t="s">
        <v>1167</v>
      </c>
      <c r="E3" s="3132" t="s">
        <v>1168</v>
      </c>
      <c r="F3" s="3132" t="s">
        <v>1169</v>
      </c>
      <c r="G3" s="3132" t="s">
        <v>1170</v>
      </c>
      <c r="H3" s="3132" t="s">
        <v>1171</v>
      </c>
      <c r="I3" s="3132" t="s">
        <v>762</v>
      </c>
      <c r="J3" s="3132" t="s">
        <v>763</v>
      </c>
      <c r="K3" s="3132" t="s">
        <v>761</v>
      </c>
      <c r="L3" s="3132" t="s">
        <v>109</v>
      </c>
      <c r="M3" s="3132" t="s">
        <v>110</v>
      </c>
      <c r="N3" s="3132" t="s">
        <v>111</v>
      </c>
      <c r="O3" s="3132" t="s">
        <v>112</v>
      </c>
      <c r="P3" s="3132" t="s">
        <v>113</v>
      </c>
      <c r="Q3" s="3132" t="s">
        <v>114</v>
      </c>
      <c r="R3" s="3142" t="s">
        <v>115</v>
      </c>
      <c r="S3" s="3132" t="s">
        <v>116</v>
      </c>
      <c r="T3" s="3132" t="s">
        <v>1172</v>
      </c>
      <c r="U3" s="3132" t="s">
        <v>1173</v>
      </c>
      <c r="V3" s="3132" t="s">
        <v>1174</v>
      </c>
      <c r="W3" s="3132" t="s">
        <v>396</v>
      </c>
      <c r="X3" s="3144" t="s">
        <v>1453</v>
      </c>
      <c r="Y3" s="3145"/>
      <c r="Z3" s="3144" t="s">
        <v>1454</v>
      </c>
      <c r="AA3" s="3145"/>
      <c r="AB3" s="3144" t="s">
        <v>1455</v>
      </c>
      <c r="AC3" s="3145"/>
    </row>
    <row r="4" spans="1:29" ht="12">
      <c r="A4" s="3136"/>
      <c r="B4" s="3137"/>
      <c r="C4" s="3141"/>
      <c r="D4" s="3133"/>
      <c r="E4" s="3133"/>
      <c r="F4" s="3133"/>
      <c r="G4" s="3133"/>
      <c r="H4" s="3133"/>
      <c r="I4" s="3133"/>
      <c r="J4" s="3133"/>
      <c r="K4" s="3133"/>
      <c r="L4" s="3133"/>
      <c r="M4" s="3133"/>
      <c r="N4" s="3133"/>
      <c r="O4" s="3133"/>
      <c r="P4" s="3133"/>
      <c r="Q4" s="3133"/>
      <c r="R4" s="3143"/>
      <c r="S4" s="3133"/>
      <c r="T4" s="3133"/>
      <c r="U4" s="3133"/>
      <c r="V4" s="3133"/>
      <c r="W4" s="3133"/>
      <c r="X4" s="1782" t="s">
        <v>1456</v>
      </c>
      <c r="Y4" s="1782" t="s">
        <v>1457</v>
      </c>
      <c r="Z4" s="1782" t="s">
        <v>1456</v>
      </c>
      <c r="AA4" s="1782" t="s">
        <v>1457</v>
      </c>
      <c r="AB4" s="697" t="s">
        <v>1456</v>
      </c>
      <c r="AC4" s="1782" t="s">
        <v>1457</v>
      </c>
    </row>
    <row r="5" spans="1:29" s="2633" customFormat="1" ht="18" customHeight="1">
      <c r="A5" s="3138"/>
      <c r="B5" s="3139"/>
      <c r="C5" s="2626">
        <v>1920</v>
      </c>
      <c r="D5" s="2627">
        <v>1925</v>
      </c>
      <c r="E5" s="2627">
        <v>1930</v>
      </c>
      <c r="F5" s="2627">
        <v>1935</v>
      </c>
      <c r="G5" s="2627">
        <v>1940</v>
      </c>
      <c r="H5" s="2627">
        <v>1947</v>
      </c>
      <c r="I5" s="2627">
        <v>1950</v>
      </c>
      <c r="J5" s="2627">
        <v>1955</v>
      </c>
      <c r="K5" s="2627">
        <v>1960</v>
      </c>
      <c r="L5" s="2627">
        <v>1965</v>
      </c>
      <c r="M5" s="2627">
        <v>1970</v>
      </c>
      <c r="N5" s="2627">
        <v>1975</v>
      </c>
      <c r="O5" s="2627">
        <v>1980</v>
      </c>
      <c r="P5" s="2627">
        <v>1985</v>
      </c>
      <c r="Q5" s="2627">
        <v>1990</v>
      </c>
      <c r="R5" s="2628">
        <v>1995</v>
      </c>
      <c r="S5" s="2629">
        <v>2000</v>
      </c>
      <c r="T5" s="2627">
        <v>2005</v>
      </c>
      <c r="U5" s="2627">
        <v>2010</v>
      </c>
      <c r="V5" s="2627">
        <v>2015</v>
      </c>
      <c r="W5" s="2627">
        <v>2020</v>
      </c>
      <c r="X5" s="2630"/>
      <c r="Y5" s="2631" t="s">
        <v>1458</v>
      </c>
      <c r="Z5" s="2630"/>
      <c r="AA5" s="2631" t="s">
        <v>1458</v>
      </c>
      <c r="AB5" s="2632"/>
      <c r="AC5" s="2631" t="s">
        <v>1458</v>
      </c>
    </row>
    <row r="6" spans="1:29" s="620" customFormat="1" ht="15" customHeight="1">
      <c r="A6" s="2058"/>
      <c r="B6" s="2059" t="s">
        <v>1164</v>
      </c>
      <c r="C6" s="2060">
        <v>2302783</v>
      </c>
      <c r="D6" s="2060">
        <v>2455668</v>
      </c>
      <c r="E6" s="2060">
        <v>2647326</v>
      </c>
      <c r="F6" s="2060">
        <v>2924276</v>
      </c>
      <c r="G6" s="2060">
        <v>3222490</v>
      </c>
      <c r="H6" s="2060">
        <v>3059083</v>
      </c>
      <c r="I6" s="2060">
        <v>3311526</v>
      </c>
      <c r="J6" s="2060">
        <v>3622519</v>
      </c>
      <c r="K6" s="2060">
        <v>3908127</v>
      </c>
      <c r="L6" s="2060">
        <v>4309944</v>
      </c>
      <c r="M6" s="2060">
        <v>4667928</v>
      </c>
      <c r="N6" s="2060">
        <v>4992140</v>
      </c>
      <c r="O6" s="2060">
        <v>5144892</v>
      </c>
      <c r="P6" s="2060">
        <v>5278050</v>
      </c>
      <c r="Q6" s="2060">
        <v>5405040</v>
      </c>
      <c r="R6" s="1316">
        <v>5401877</v>
      </c>
      <c r="S6" s="2060">
        <v>5550574</v>
      </c>
      <c r="T6" s="1316">
        <v>5590601</v>
      </c>
      <c r="U6" s="2061">
        <v>5588133</v>
      </c>
      <c r="V6" s="2634">
        <v>5534800</v>
      </c>
      <c r="W6" s="2634">
        <v>5465002</v>
      </c>
      <c r="X6" s="2634">
        <f>V6-U6</f>
        <v>-53333</v>
      </c>
      <c r="Y6" s="2635">
        <f>(V6-U6)/U6*100</f>
        <v>-0.95439747049685475</v>
      </c>
      <c r="Z6" s="2636">
        <f>W6-V6</f>
        <v>-69798</v>
      </c>
      <c r="AA6" s="2637">
        <f>Z6/V6*100</f>
        <v>-1.2610753776107537</v>
      </c>
      <c r="AB6" s="2638">
        <f>Z6-X6</f>
        <v>-16465</v>
      </c>
      <c r="AC6" s="2637">
        <f>AA6-Y6</f>
        <v>-0.30667790711389897</v>
      </c>
    </row>
    <row r="7" spans="1:29" s="620" customFormat="1" ht="15" customHeight="1">
      <c r="A7" s="2058" t="s">
        <v>117</v>
      </c>
      <c r="B7" s="2059" t="s">
        <v>86</v>
      </c>
      <c r="C7" s="2060">
        <v>746534</v>
      </c>
      <c r="D7" s="2060">
        <v>818602</v>
      </c>
      <c r="E7" s="2060">
        <v>915216</v>
      </c>
      <c r="F7" s="2060">
        <v>1058033</v>
      </c>
      <c r="G7" s="2060">
        <v>1134436</v>
      </c>
      <c r="H7" s="2060">
        <v>693971</v>
      </c>
      <c r="I7" s="2060">
        <v>820956</v>
      </c>
      <c r="J7" s="2060">
        <v>986311</v>
      </c>
      <c r="K7" s="2060">
        <v>1113937</v>
      </c>
      <c r="L7" s="2060">
        <v>1216614</v>
      </c>
      <c r="M7" s="2060">
        <v>1288901</v>
      </c>
      <c r="N7" s="2060">
        <v>1360565</v>
      </c>
      <c r="O7" s="2060">
        <v>1367390</v>
      </c>
      <c r="P7" s="2060">
        <v>1410834</v>
      </c>
      <c r="Q7" s="2060">
        <v>1477410</v>
      </c>
      <c r="R7" s="1316">
        <v>1423792</v>
      </c>
      <c r="S7" s="2060">
        <v>1493398</v>
      </c>
      <c r="T7" s="2060">
        <v>1525393</v>
      </c>
      <c r="U7" s="2060">
        <v>1544200</v>
      </c>
      <c r="V7" s="2634">
        <v>1537272</v>
      </c>
      <c r="W7" s="2634">
        <f>SUM(W8:W16)</f>
        <v>1525152</v>
      </c>
      <c r="X7" s="2634">
        <f t="shared" ref="X7:X70" si="0">V7-U7</f>
        <v>-6928</v>
      </c>
      <c r="Y7" s="2635">
        <f t="shared" ref="Y7:Y70" si="1">(V7-U7)/U7*100</f>
        <v>-0.44864654837456286</v>
      </c>
      <c r="Z7" s="2636">
        <f t="shared" ref="Z7:Z70" si="2">W7-V7</f>
        <v>-12120</v>
      </c>
      <c r="AA7" s="2637">
        <f t="shared" ref="AA7:AA70" si="3">Z7/V7*100</f>
        <v>-0.78840959830140667</v>
      </c>
      <c r="AB7" s="2638">
        <f t="shared" ref="AB7:AC70" si="4">Z7-X7</f>
        <v>-5192</v>
      </c>
      <c r="AC7" s="2637">
        <f t="shared" si="4"/>
        <v>-0.33976304992684381</v>
      </c>
    </row>
    <row r="8" spans="1:29" s="620" customFormat="1" ht="15" customHeight="1">
      <c r="A8" s="2058" t="s">
        <v>118</v>
      </c>
      <c r="B8" s="2059" t="s">
        <v>20</v>
      </c>
      <c r="C8" s="2060">
        <v>42024</v>
      </c>
      <c r="D8" s="2060">
        <v>52430</v>
      </c>
      <c r="E8" s="2060">
        <v>60044</v>
      </c>
      <c r="F8" s="2060">
        <v>73157</v>
      </c>
      <c r="G8" s="2060">
        <v>87093</v>
      </c>
      <c r="H8" s="2060">
        <v>69974</v>
      </c>
      <c r="I8" s="2060">
        <v>83842</v>
      </c>
      <c r="J8" s="2060">
        <v>108342</v>
      </c>
      <c r="K8" s="2060">
        <v>134197</v>
      </c>
      <c r="L8" s="2060">
        <v>155732</v>
      </c>
      <c r="M8" s="2060">
        <v>170932</v>
      </c>
      <c r="N8" s="2060">
        <v>183872</v>
      </c>
      <c r="O8" s="2060">
        <v>183284</v>
      </c>
      <c r="P8" s="2060">
        <v>184734</v>
      </c>
      <c r="Q8" s="2060">
        <v>190354</v>
      </c>
      <c r="R8" s="1316">
        <v>157599</v>
      </c>
      <c r="S8" s="2060">
        <v>191309</v>
      </c>
      <c r="T8" s="2060">
        <v>206037</v>
      </c>
      <c r="U8" s="2060">
        <v>210408</v>
      </c>
      <c r="V8" s="2634">
        <v>213634</v>
      </c>
      <c r="W8" s="2634">
        <v>213562</v>
      </c>
      <c r="X8" s="2634">
        <f t="shared" si="0"/>
        <v>3226</v>
      </c>
      <c r="Y8" s="2635">
        <f t="shared" si="1"/>
        <v>1.533211664955705</v>
      </c>
      <c r="Z8" s="2636">
        <f t="shared" si="2"/>
        <v>-72</v>
      </c>
      <c r="AA8" s="2637">
        <f t="shared" si="3"/>
        <v>-3.3702500538303828E-2</v>
      </c>
      <c r="AB8" s="2638">
        <f t="shared" si="4"/>
        <v>-3298</v>
      </c>
      <c r="AC8" s="2637">
        <f t="shared" si="4"/>
        <v>-1.5669141654940089</v>
      </c>
    </row>
    <row r="9" spans="1:29" s="620" customFormat="1" ht="15" customHeight="1">
      <c r="A9" s="2058" t="s">
        <v>119</v>
      </c>
      <c r="B9" s="2059" t="s">
        <v>120</v>
      </c>
      <c r="C9" s="2060">
        <v>70643</v>
      </c>
      <c r="D9" s="2060">
        <v>77209</v>
      </c>
      <c r="E9" s="2060">
        <v>86334</v>
      </c>
      <c r="F9" s="2060">
        <v>128594</v>
      </c>
      <c r="G9" s="2060">
        <v>155933</v>
      </c>
      <c r="H9" s="2060">
        <v>97746</v>
      </c>
      <c r="I9" s="2060">
        <v>114691</v>
      </c>
      <c r="J9" s="2060">
        <v>138577</v>
      </c>
      <c r="K9" s="2060">
        <v>155775</v>
      </c>
      <c r="L9" s="2060">
        <v>169432</v>
      </c>
      <c r="M9" s="2060">
        <v>171281</v>
      </c>
      <c r="N9" s="2060">
        <v>157891</v>
      </c>
      <c r="O9" s="2060">
        <v>142313</v>
      </c>
      <c r="P9" s="2060">
        <v>133745</v>
      </c>
      <c r="Q9" s="2060">
        <v>129578</v>
      </c>
      <c r="R9" s="1316">
        <v>97473</v>
      </c>
      <c r="S9" s="2060">
        <v>120518</v>
      </c>
      <c r="T9" s="2060">
        <v>128050</v>
      </c>
      <c r="U9" s="2060">
        <v>133451</v>
      </c>
      <c r="V9" s="2634">
        <v>136088</v>
      </c>
      <c r="W9" s="2634">
        <v>136747</v>
      </c>
      <c r="X9" s="2634">
        <f t="shared" si="0"/>
        <v>2637</v>
      </c>
      <c r="Y9" s="2635">
        <f t="shared" si="1"/>
        <v>1.9760061745509587</v>
      </c>
      <c r="Z9" s="2636">
        <f t="shared" si="2"/>
        <v>659</v>
      </c>
      <c r="AA9" s="2637">
        <f t="shared" si="3"/>
        <v>0.48424548821350893</v>
      </c>
      <c r="AB9" s="2638">
        <f t="shared" si="4"/>
        <v>-1978</v>
      </c>
      <c r="AC9" s="2637">
        <f t="shared" si="4"/>
        <v>-1.4917606863374497</v>
      </c>
    </row>
    <row r="10" spans="1:29" s="620" customFormat="1" ht="15" customHeight="1">
      <c r="A10" s="2058" t="s">
        <v>127</v>
      </c>
      <c r="B10" s="2059" t="s">
        <v>21</v>
      </c>
      <c r="C10" s="2060">
        <v>192125</v>
      </c>
      <c r="D10" s="2060">
        <v>209964</v>
      </c>
      <c r="E10" s="2060">
        <v>234777</v>
      </c>
      <c r="F10" s="2060">
        <v>248409</v>
      </c>
      <c r="G10" s="2060">
        <v>237609</v>
      </c>
      <c r="H10" s="2060">
        <v>90943</v>
      </c>
      <c r="I10" s="2060">
        <v>122953</v>
      </c>
      <c r="J10" s="2060">
        <v>156099</v>
      </c>
      <c r="K10" s="2060">
        <v>178732</v>
      </c>
      <c r="L10" s="2060">
        <v>171835</v>
      </c>
      <c r="M10" s="2060">
        <v>148288</v>
      </c>
      <c r="N10" s="2060">
        <v>130491</v>
      </c>
      <c r="O10" s="2060">
        <v>115329</v>
      </c>
      <c r="P10" s="2060">
        <v>119163</v>
      </c>
      <c r="Q10" s="2060">
        <v>116279</v>
      </c>
      <c r="R10" s="1316">
        <v>103711</v>
      </c>
      <c r="S10" s="2060">
        <v>107982</v>
      </c>
      <c r="T10" s="2060">
        <v>116591</v>
      </c>
      <c r="U10" s="2060">
        <v>126393</v>
      </c>
      <c r="V10" s="2634">
        <v>135153</v>
      </c>
      <c r="W10" s="2634">
        <v>147518</v>
      </c>
      <c r="X10" s="2634">
        <f t="shared" si="0"/>
        <v>8760</v>
      </c>
      <c r="Y10" s="2635">
        <f t="shared" si="1"/>
        <v>6.9307635707673692</v>
      </c>
      <c r="Z10" s="2636">
        <f t="shared" si="2"/>
        <v>12365</v>
      </c>
      <c r="AA10" s="2637">
        <f t="shared" si="3"/>
        <v>9.1488905166736956</v>
      </c>
      <c r="AB10" s="2638">
        <f t="shared" si="4"/>
        <v>3605</v>
      </c>
      <c r="AC10" s="2637">
        <f t="shared" si="4"/>
        <v>2.2181269459063264</v>
      </c>
    </row>
    <row r="11" spans="1:29" s="620" customFormat="1" ht="15" customHeight="1">
      <c r="A11" s="2058" t="s">
        <v>121</v>
      </c>
      <c r="B11" s="2059" t="s">
        <v>22</v>
      </c>
      <c r="C11" s="2060">
        <v>158638</v>
      </c>
      <c r="D11" s="2060">
        <v>171829</v>
      </c>
      <c r="E11" s="2060">
        <v>191571</v>
      </c>
      <c r="F11" s="2060">
        <v>206494</v>
      </c>
      <c r="G11" s="2060">
        <v>213945</v>
      </c>
      <c r="H11" s="2060">
        <v>103071</v>
      </c>
      <c r="I11" s="2060">
        <v>123413</v>
      </c>
      <c r="J11" s="2060">
        <v>152651</v>
      </c>
      <c r="K11" s="2060">
        <v>166724</v>
      </c>
      <c r="L11" s="2060">
        <v>177544</v>
      </c>
      <c r="M11" s="2060">
        <v>188419</v>
      </c>
      <c r="N11" s="2060">
        <v>165868</v>
      </c>
      <c r="O11" s="2060">
        <v>142418</v>
      </c>
      <c r="P11" s="2060">
        <v>130429</v>
      </c>
      <c r="Q11" s="2060">
        <v>123919</v>
      </c>
      <c r="R11" s="1316">
        <v>98856</v>
      </c>
      <c r="S11" s="2060">
        <v>106897</v>
      </c>
      <c r="T11" s="2060">
        <v>106985</v>
      </c>
      <c r="U11" s="2060">
        <v>108304</v>
      </c>
      <c r="V11" s="2634">
        <v>106956</v>
      </c>
      <c r="W11" s="2634">
        <v>109144</v>
      </c>
      <c r="X11" s="2634">
        <f t="shared" si="0"/>
        <v>-1348</v>
      </c>
      <c r="Y11" s="2635">
        <f t="shared" si="1"/>
        <v>-1.2446447037967203</v>
      </c>
      <c r="Z11" s="2636">
        <f t="shared" si="2"/>
        <v>2188</v>
      </c>
      <c r="AA11" s="2637">
        <f t="shared" si="3"/>
        <v>2.045701035940013</v>
      </c>
      <c r="AB11" s="2638">
        <f t="shared" si="4"/>
        <v>3536</v>
      </c>
      <c r="AC11" s="2637">
        <f t="shared" si="4"/>
        <v>3.2903457397367335</v>
      </c>
    </row>
    <row r="12" spans="1:29" s="620" customFormat="1" ht="15" customHeight="1">
      <c r="A12" s="2058" t="s">
        <v>125</v>
      </c>
      <c r="B12" s="2059" t="s">
        <v>126</v>
      </c>
      <c r="C12" s="2060">
        <v>68133</v>
      </c>
      <c r="D12" s="2060">
        <v>73798</v>
      </c>
      <c r="E12" s="2060">
        <v>82277</v>
      </c>
      <c r="F12" s="2060">
        <v>88686</v>
      </c>
      <c r="G12" s="2060">
        <v>91886</v>
      </c>
      <c r="H12" s="2060">
        <v>44267</v>
      </c>
      <c r="I12" s="2060">
        <v>53004</v>
      </c>
      <c r="J12" s="2060">
        <v>65561</v>
      </c>
      <c r="K12" s="2060">
        <v>71605</v>
      </c>
      <c r="L12" s="2060">
        <v>76252</v>
      </c>
      <c r="M12" s="2060">
        <v>80923</v>
      </c>
      <c r="N12" s="2060">
        <v>135691</v>
      </c>
      <c r="O12" s="2060">
        <v>164714</v>
      </c>
      <c r="P12" s="2060">
        <v>177221</v>
      </c>
      <c r="Q12" s="2060">
        <v>198443</v>
      </c>
      <c r="R12" s="1316">
        <v>230473</v>
      </c>
      <c r="S12" s="2060">
        <v>225184</v>
      </c>
      <c r="T12" s="2060">
        <v>225945</v>
      </c>
      <c r="U12" s="2060">
        <v>226836</v>
      </c>
      <c r="V12" s="2634">
        <v>219805</v>
      </c>
      <c r="W12" s="2634">
        <v>210492</v>
      </c>
      <c r="X12" s="2634">
        <f t="shared" si="0"/>
        <v>-7031</v>
      </c>
      <c r="Y12" s="2635">
        <f t="shared" si="1"/>
        <v>-3.0995961840272268</v>
      </c>
      <c r="Z12" s="2636">
        <f t="shared" si="2"/>
        <v>-9313</v>
      </c>
      <c r="AA12" s="2637">
        <f t="shared" si="3"/>
        <v>-4.2369372853210807</v>
      </c>
      <c r="AB12" s="2638">
        <f t="shared" si="4"/>
        <v>-2282</v>
      </c>
      <c r="AC12" s="2637">
        <f t="shared" si="4"/>
        <v>-1.1373411012938539</v>
      </c>
    </row>
    <row r="13" spans="1:29" s="620" customFormat="1" ht="15" customHeight="1">
      <c r="A13" s="2058" t="s">
        <v>122</v>
      </c>
      <c r="B13" s="2059" t="s">
        <v>23</v>
      </c>
      <c r="C13" s="2060">
        <v>128760</v>
      </c>
      <c r="D13" s="2060">
        <v>140814</v>
      </c>
      <c r="E13" s="2060">
        <v>157664</v>
      </c>
      <c r="F13" s="2060">
        <v>188831</v>
      </c>
      <c r="G13" s="2060">
        <v>202985</v>
      </c>
      <c r="H13" s="2060">
        <v>150204</v>
      </c>
      <c r="I13" s="2060">
        <v>167109</v>
      </c>
      <c r="J13" s="2060">
        <v>189806</v>
      </c>
      <c r="K13" s="2060">
        <v>202338</v>
      </c>
      <c r="L13" s="2060">
        <v>214345</v>
      </c>
      <c r="M13" s="2060">
        <v>210072</v>
      </c>
      <c r="N13" s="2060">
        <v>185974</v>
      </c>
      <c r="O13" s="2060">
        <v>163949</v>
      </c>
      <c r="P13" s="2060">
        <v>148590</v>
      </c>
      <c r="Q13" s="2060">
        <v>136884</v>
      </c>
      <c r="R13" s="1316">
        <v>96807</v>
      </c>
      <c r="S13" s="2060">
        <v>105464</v>
      </c>
      <c r="T13" s="2060">
        <v>103791</v>
      </c>
      <c r="U13" s="2060">
        <v>101624</v>
      </c>
      <c r="V13" s="2634">
        <v>97912</v>
      </c>
      <c r="W13" s="2634">
        <v>94791</v>
      </c>
      <c r="X13" s="2634">
        <f t="shared" si="0"/>
        <v>-3712</v>
      </c>
      <c r="Y13" s="2635">
        <f t="shared" si="1"/>
        <v>-3.6526804691805088</v>
      </c>
      <c r="Z13" s="2636">
        <f t="shared" si="2"/>
        <v>-3121</v>
      </c>
      <c r="AA13" s="2637">
        <f t="shared" si="3"/>
        <v>-3.1875561728899418</v>
      </c>
      <c r="AB13" s="2638">
        <f t="shared" si="4"/>
        <v>591</v>
      </c>
      <c r="AC13" s="2637">
        <f t="shared" si="4"/>
        <v>0.46512429629056706</v>
      </c>
    </row>
    <row r="14" spans="1:29" s="620" customFormat="1" ht="15" customHeight="1">
      <c r="A14" s="2058" t="s">
        <v>123</v>
      </c>
      <c r="B14" s="2059" t="s">
        <v>24</v>
      </c>
      <c r="C14" s="2060">
        <v>41477</v>
      </c>
      <c r="D14" s="2060">
        <v>45689</v>
      </c>
      <c r="E14" s="2060">
        <v>51868</v>
      </c>
      <c r="F14" s="2060">
        <v>66313</v>
      </c>
      <c r="G14" s="2060">
        <v>80512</v>
      </c>
      <c r="H14" s="2060">
        <v>58398</v>
      </c>
      <c r="I14" s="2060">
        <v>68609</v>
      </c>
      <c r="J14" s="2060">
        <v>80649</v>
      </c>
      <c r="K14" s="2060">
        <v>94238</v>
      </c>
      <c r="L14" s="2060">
        <v>104389</v>
      </c>
      <c r="M14" s="2060">
        <v>112359</v>
      </c>
      <c r="N14" s="2060">
        <v>127187</v>
      </c>
      <c r="O14" s="2060">
        <v>155683</v>
      </c>
      <c r="P14" s="2060">
        <v>181966</v>
      </c>
      <c r="Q14" s="2060">
        <v>188119</v>
      </c>
      <c r="R14" s="1316">
        <v>176507</v>
      </c>
      <c r="S14" s="2060">
        <v>174056</v>
      </c>
      <c r="T14" s="2060">
        <v>171628</v>
      </c>
      <c r="U14" s="2060">
        <v>167475</v>
      </c>
      <c r="V14" s="2634">
        <v>162468</v>
      </c>
      <c r="W14" s="2634">
        <v>158719</v>
      </c>
      <c r="X14" s="2634">
        <f t="shared" si="0"/>
        <v>-5007</v>
      </c>
      <c r="Y14" s="2635">
        <f t="shared" si="1"/>
        <v>-2.9896999552171963</v>
      </c>
      <c r="Z14" s="2636">
        <f t="shared" si="2"/>
        <v>-3749</v>
      </c>
      <c r="AA14" s="2637">
        <f t="shared" si="3"/>
        <v>-2.3075313292463746</v>
      </c>
      <c r="AB14" s="2638">
        <f t="shared" si="4"/>
        <v>1258</v>
      </c>
      <c r="AC14" s="2637">
        <f t="shared" si="4"/>
        <v>0.68216862597082173</v>
      </c>
    </row>
    <row r="15" spans="1:29" s="620" customFormat="1" ht="15" customHeight="1">
      <c r="A15" s="2058" t="s">
        <v>124</v>
      </c>
      <c r="B15" s="2059" t="s">
        <v>25</v>
      </c>
      <c r="C15" s="1315">
        <v>44734</v>
      </c>
      <c r="D15" s="1315">
        <v>46869</v>
      </c>
      <c r="E15" s="1315">
        <v>50681</v>
      </c>
      <c r="F15" s="1315">
        <v>57549</v>
      </c>
      <c r="G15" s="1315">
        <v>64473</v>
      </c>
      <c r="H15" s="1315">
        <v>79368</v>
      </c>
      <c r="I15" s="1315">
        <v>87335</v>
      </c>
      <c r="J15" s="1315">
        <v>94626</v>
      </c>
      <c r="K15" s="1315">
        <v>110328</v>
      </c>
      <c r="L15" s="1315">
        <v>147085</v>
      </c>
      <c r="M15" s="1315">
        <v>206627</v>
      </c>
      <c r="N15" s="1315">
        <v>273591</v>
      </c>
      <c r="O15" s="1315">
        <v>299700</v>
      </c>
      <c r="P15" s="2060">
        <v>224212</v>
      </c>
      <c r="Q15" s="2060">
        <v>235254</v>
      </c>
      <c r="R15" s="1316">
        <v>240203</v>
      </c>
      <c r="S15" s="2060">
        <v>226230</v>
      </c>
      <c r="T15" s="2060">
        <v>222729</v>
      </c>
      <c r="U15" s="2060">
        <v>220411</v>
      </c>
      <c r="V15" s="2634">
        <v>219474</v>
      </c>
      <c r="W15" s="2634">
        <v>215302</v>
      </c>
      <c r="X15" s="2634">
        <f t="shared" si="0"/>
        <v>-937</v>
      </c>
      <c r="Y15" s="2635">
        <f t="shared" si="1"/>
        <v>-0.42511489898417049</v>
      </c>
      <c r="Z15" s="2636">
        <f t="shared" si="2"/>
        <v>-4172</v>
      </c>
      <c r="AA15" s="2637">
        <f t="shared" si="3"/>
        <v>-1.900908535863018</v>
      </c>
      <c r="AB15" s="2638">
        <f t="shared" si="4"/>
        <v>-3235</v>
      </c>
      <c r="AC15" s="2637">
        <f t="shared" si="4"/>
        <v>-1.4757936368788476</v>
      </c>
    </row>
    <row r="16" spans="1:29" s="620" customFormat="1" ht="15" customHeight="1">
      <c r="A16" s="2058" t="s">
        <v>128</v>
      </c>
      <c r="B16" s="2059" t="s">
        <v>129</v>
      </c>
      <c r="C16" s="2639" t="s">
        <v>130</v>
      </c>
      <c r="D16" s="2639" t="s">
        <v>130</v>
      </c>
      <c r="E16" s="2639" t="s">
        <v>130</v>
      </c>
      <c r="F16" s="2639" t="s">
        <v>130</v>
      </c>
      <c r="G16" s="2639" t="s">
        <v>130</v>
      </c>
      <c r="H16" s="2639" t="s">
        <v>130</v>
      </c>
      <c r="I16" s="2639" t="s">
        <v>130</v>
      </c>
      <c r="J16" s="2639" t="s">
        <v>130</v>
      </c>
      <c r="K16" s="2639" t="s">
        <v>130</v>
      </c>
      <c r="L16" s="2639" t="s">
        <v>130</v>
      </c>
      <c r="M16" s="2639" t="s">
        <v>130</v>
      </c>
      <c r="N16" s="2639" t="s">
        <v>130</v>
      </c>
      <c r="O16" s="2639" t="s">
        <v>130</v>
      </c>
      <c r="P16" s="2060">
        <v>110774</v>
      </c>
      <c r="Q16" s="2060">
        <v>158580</v>
      </c>
      <c r="R16" s="1316">
        <v>222163</v>
      </c>
      <c r="S16" s="2060">
        <v>235758</v>
      </c>
      <c r="T16" s="2060">
        <v>243637</v>
      </c>
      <c r="U16" s="2060">
        <v>249298</v>
      </c>
      <c r="V16" s="2634">
        <v>245782</v>
      </c>
      <c r="W16" s="2634">
        <v>238877</v>
      </c>
      <c r="X16" s="2634">
        <f t="shared" si="0"/>
        <v>-3516</v>
      </c>
      <c r="Y16" s="2635">
        <f t="shared" si="1"/>
        <v>-1.4103602916990909</v>
      </c>
      <c r="Z16" s="2636">
        <f t="shared" si="2"/>
        <v>-6905</v>
      </c>
      <c r="AA16" s="2637">
        <f t="shared" si="3"/>
        <v>-2.809400200177393</v>
      </c>
      <c r="AB16" s="2638">
        <f t="shared" si="4"/>
        <v>-3389</v>
      </c>
      <c r="AC16" s="2637">
        <f t="shared" si="4"/>
        <v>-1.3990399084783021</v>
      </c>
    </row>
    <row r="17" spans="1:29" s="620" customFormat="1" ht="15" customHeight="1">
      <c r="A17" s="2640" t="s">
        <v>10</v>
      </c>
      <c r="B17" s="2641"/>
      <c r="C17" s="2642"/>
      <c r="D17" s="2642"/>
      <c r="E17" s="2642"/>
      <c r="F17" s="2642"/>
      <c r="G17" s="2642"/>
      <c r="H17" s="2642"/>
      <c r="I17" s="2642"/>
      <c r="J17" s="2642"/>
      <c r="K17" s="2642"/>
      <c r="L17" s="2642"/>
      <c r="M17" s="2642"/>
      <c r="N17" s="2642"/>
      <c r="O17" s="2642"/>
      <c r="P17" s="2642"/>
      <c r="Q17" s="2642"/>
      <c r="R17" s="2642"/>
      <c r="S17" s="2642"/>
      <c r="T17" s="2642"/>
      <c r="U17" s="2642"/>
      <c r="V17" s="2641"/>
      <c r="W17" s="2641"/>
      <c r="X17" s="2634" t="s">
        <v>667</v>
      </c>
      <c r="Y17" s="2635" t="s">
        <v>667</v>
      </c>
      <c r="Z17" s="2636"/>
      <c r="AA17" s="2637"/>
      <c r="AB17" s="2638"/>
      <c r="AC17" s="2637"/>
    </row>
    <row r="18" spans="1:29" s="620" customFormat="1" ht="15" customHeight="1">
      <c r="A18" s="2058" t="s">
        <v>132</v>
      </c>
      <c r="B18" s="2059" t="s">
        <v>96</v>
      </c>
      <c r="C18" s="2060">
        <v>78261</v>
      </c>
      <c r="D18" s="2060">
        <v>99481</v>
      </c>
      <c r="E18" s="2060">
        <v>120902</v>
      </c>
      <c r="F18" s="2060">
        <v>173051</v>
      </c>
      <c r="G18" s="2060">
        <v>274231</v>
      </c>
      <c r="H18" s="2060">
        <v>232941</v>
      </c>
      <c r="I18" s="2060">
        <v>278973</v>
      </c>
      <c r="J18" s="2060">
        <v>335165</v>
      </c>
      <c r="K18" s="2060">
        <v>405534</v>
      </c>
      <c r="L18" s="2060">
        <v>500472</v>
      </c>
      <c r="M18" s="2060">
        <v>553696</v>
      </c>
      <c r="N18" s="2060">
        <v>545783</v>
      </c>
      <c r="O18" s="2060">
        <v>523650</v>
      </c>
      <c r="P18" s="2060">
        <v>509115</v>
      </c>
      <c r="Q18" s="2060">
        <v>498999</v>
      </c>
      <c r="R18" s="1316">
        <v>488586</v>
      </c>
      <c r="S18" s="2060">
        <v>466187</v>
      </c>
      <c r="T18" s="2060">
        <v>462647</v>
      </c>
      <c r="U18" s="2060">
        <v>453748</v>
      </c>
      <c r="V18" s="2634">
        <v>452563</v>
      </c>
      <c r="W18" s="2634">
        <v>459593</v>
      </c>
      <c r="X18" s="2634">
        <f t="shared" si="0"/>
        <v>-1185</v>
      </c>
      <c r="Y18" s="2635">
        <f t="shared" si="1"/>
        <v>-0.26115817590380563</v>
      </c>
      <c r="Z18" s="2636">
        <f t="shared" si="2"/>
        <v>7030</v>
      </c>
      <c r="AA18" s="2637">
        <f t="shared" si="3"/>
        <v>1.5533748892419399</v>
      </c>
      <c r="AB18" s="2638">
        <f t="shared" si="4"/>
        <v>8215</v>
      </c>
      <c r="AC18" s="2637">
        <f t="shared" si="4"/>
        <v>1.8145330651457456</v>
      </c>
    </row>
    <row r="19" spans="1:29" s="620" customFormat="1" ht="15" customHeight="1">
      <c r="A19" s="2058" t="s">
        <v>134</v>
      </c>
      <c r="B19" s="2059" t="s">
        <v>87</v>
      </c>
      <c r="C19" s="2060">
        <v>60391</v>
      </c>
      <c r="D19" s="2060">
        <v>80220</v>
      </c>
      <c r="E19" s="2060">
        <v>98901</v>
      </c>
      <c r="F19" s="2060">
        <v>130436</v>
      </c>
      <c r="G19" s="2060">
        <v>170055</v>
      </c>
      <c r="H19" s="2060">
        <v>144052</v>
      </c>
      <c r="I19" s="2060">
        <v>168610</v>
      </c>
      <c r="J19" s="2060">
        <v>210527</v>
      </c>
      <c r="K19" s="2060">
        <v>263029</v>
      </c>
      <c r="L19" s="2060">
        <v>337391</v>
      </c>
      <c r="M19" s="2060">
        <v>377043</v>
      </c>
      <c r="N19" s="2060">
        <v>400622</v>
      </c>
      <c r="O19" s="2060">
        <v>410329</v>
      </c>
      <c r="P19" s="2060">
        <v>421267</v>
      </c>
      <c r="Q19" s="2060">
        <v>426909</v>
      </c>
      <c r="R19" s="1316">
        <v>390389</v>
      </c>
      <c r="S19" s="2060">
        <v>438105</v>
      </c>
      <c r="T19" s="2060">
        <v>465337</v>
      </c>
      <c r="U19" s="2060">
        <v>482640</v>
      </c>
      <c r="V19" s="2634">
        <v>487850</v>
      </c>
      <c r="W19" s="2634">
        <v>485587</v>
      </c>
      <c r="X19" s="2634">
        <f t="shared" si="0"/>
        <v>5210</v>
      </c>
      <c r="Y19" s="2635">
        <f t="shared" si="1"/>
        <v>1.07947952925576</v>
      </c>
      <c r="Z19" s="2636">
        <f t="shared" si="2"/>
        <v>-2263</v>
      </c>
      <c r="AA19" s="2637">
        <f t="shared" si="3"/>
        <v>-0.46387209183150557</v>
      </c>
      <c r="AB19" s="2638">
        <f t="shared" si="4"/>
        <v>-7473</v>
      </c>
      <c r="AC19" s="2637">
        <f t="shared" si="4"/>
        <v>-1.5433516210872655</v>
      </c>
    </row>
    <row r="20" spans="1:29" s="620" customFormat="1" ht="15" customHeight="1">
      <c r="A20" s="2058" t="s">
        <v>136</v>
      </c>
      <c r="B20" s="2059" t="s">
        <v>88</v>
      </c>
      <c r="C20" s="2060">
        <v>11151</v>
      </c>
      <c r="D20" s="2060">
        <v>19101</v>
      </c>
      <c r="E20" s="2060">
        <v>28404</v>
      </c>
      <c r="F20" s="2060">
        <v>35567</v>
      </c>
      <c r="G20" s="2060">
        <v>39137</v>
      </c>
      <c r="H20" s="2060">
        <v>37033</v>
      </c>
      <c r="I20" s="2060">
        <v>42951</v>
      </c>
      <c r="J20" s="2060">
        <v>50960</v>
      </c>
      <c r="K20" s="2060">
        <v>57050</v>
      </c>
      <c r="L20" s="2060">
        <v>63195</v>
      </c>
      <c r="M20" s="2060">
        <v>70938</v>
      </c>
      <c r="N20" s="2060">
        <v>76211</v>
      </c>
      <c r="O20" s="2060">
        <v>81745</v>
      </c>
      <c r="P20" s="2060">
        <v>87127</v>
      </c>
      <c r="Q20" s="2060">
        <v>87524</v>
      </c>
      <c r="R20" s="1316">
        <v>75032</v>
      </c>
      <c r="S20" s="2060">
        <v>83834</v>
      </c>
      <c r="T20" s="2060">
        <v>90590</v>
      </c>
      <c r="U20" s="2060">
        <v>93238</v>
      </c>
      <c r="V20" s="2634">
        <v>95350</v>
      </c>
      <c r="W20" s="2634">
        <v>93922</v>
      </c>
      <c r="X20" s="2634">
        <f t="shared" si="0"/>
        <v>2112</v>
      </c>
      <c r="Y20" s="2635">
        <f t="shared" si="1"/>
        <v>2.2651708530856518</v>
      </c>
      <c r="Z20" s="2636">
        <f t="shared" si="2"/>
        <v>-1428</v>
      </c>
      <c r="AA20" s="2637">
        <f t="shared" si="3"/>
        <v>-1.4976402726796016</v>
      </c>
      <c r="AB20" s="2638">
        <f t="shared" si="4"/>
        <v>-3540</v>
      </c>
      <c r="AC20" s="2637">
        <f t="shared" si="4"/>
        <v>-3.7628111257652535</v>
      </c>
    </row>
    <row r="21" spans="1:29" s="620" customFormat="1" ht="15" customHeight="1">
      <c r="A21" s="2640" t="s">
        <v>11</v>
      </c>
      <c r="B21" s="2641"/>
      <c r="C21" s="2642"/>
      <c r="D21" s="2642"/>
      <c r="E21" s="2642"/>
      <c r="F21" s="2642"/>
      <c r="G21" s="2642"/>
      <c r="H21" s="2642"/>
      <c r="I21" s="2642"/>
      <c r="J21" s="2642"/>
      <c r="K21" s="2642"/>
      <c r="L21" s="2642"/>
      <c r="M21" s="2642"/>
      <c r="N21" s="2642"/>
      <c r="O21" s="2642"/>
      <c r="P21" s="2642"/>
      <c r="Q21" s="2642"/>
      <c r="R21" s="2642"/>
      <c r="S21" s="2642"/>
      <c r="T21" s="2642"/>
      <c r="U21" s="2642"/>
      <c r="V21" s="2641"/>
      <c r="W21" s="2641"/>
      <c r="X21" s="2634" t="s">
        <v>667</v>
      </c>
      <c r="Y21" s="2635" t="s">
        <v>667</v>
      </c>
      <c r="Z21" s="2636"/>
      <c r="AA21" s="2637"/>
      <c r="AB21" s="2638"/>
      <c r="AC21" s="2637"/>
    </row>
    <row r="22" spans="1:29" s="620" customFormat="1" ht="15" customHeight="1">
      <c r="A22" s="2058" t="s">
        <v>137</v>
      </c>
      <c r="B22" s="2059" t="s">
        <v>99</v>
      </c>
      <c r="C22" s="2060">
        <v>18013</v>
      </c>
      <c r="D22" s="2060">
        <v>20262</v>
      </c>
      <c r="E22" s="2060">
        <v>24038</v>
      </c>
      <c r="F22" s="2060">
        <v>31487</v>
      </c>
      <c r="G22" s="2060">
        <v>40018</v>
      </c>
      <c r="H22" s="2060">
        <v>56677</v>
      </c>
      <c r="I22" s="2060">
        <v>59838</v>
      </c>
      <c r="J22" s="2060">
        <v>68982</v>
      </c>
      <c r="K22" s="2060">
        <v>86455</v>
      </c>
      <c r="L22" s="2060">
        <v>121380</v>
      </c>
      <c r="M22" s="2060">
        <v>153763</v>
      </c>
      <c r="N22" s="2060">
        <v>171978</v>
      </c>
      <c r="O22" s="2060">
        <v>178228</v>
      </c>
      <c r="P22" s="2060">
        <v>182731</v>
      </c>
      <c r="Q22" s="2060">
        <v>186134</v>
      </c>
      <c r="R22" s="1316">
        <v>188431</v>
      </c>
      <c r="S22" s="2060">
        <v>192159</v>
      </c>
      <c r="T22" s="2060">
        <v>192250</v>
      </c>
      <c r="U22" s="2060">
        <v>196127</v>
      </c>
      <c r="V22" s="2634">
        <v>196883</v>
      </c>
      <c r="W22" s="2634">
        <v>198138</v>
      </c>
      <c r="X22" s="2634">
        <f t="shared" si="0"/>
        <v>756</v>
      </c>
      <c r="Y22" s="2635">
        <f t="shared" si="1"/>
        <v>0.38546452043828744</v>
      </c>
      <c r="Z22" s="2636">
        <f t="shared" si="2"/>
        <v>1255</v>
      </c>
      <c r="AA22" s="2637">
        <f t="shared" si="3"/>
        <v>0.63743441536343926</v>
      </c>
      <c r="AB22" s="2638">
        <f t="shared" si="4"/>
        <v>499</v>
      </c>
      <c r="AC22" s="2637">
        <f t="shared" si="4"/>
        <v>0.25196989492515182</v>
      </c>
    </row>
    <row r="23" spans="1:29" s="620" customFormat="1" ht="15" customHeight="1">
      <c r="A23" s="2058" t="s">
        <v>144</v>
      </c>
      <c r="B23" s="2059" t="s">
        <v>89</v>
      </c>
      <c r="C23" s="2060">
        <v>16831</v>
      </c>
      <c r="D23" s="2060">
        <v>19516</v>
      </c>
      <c r="E23" s="2060">
        <v>22831</v>
      </c>
      <c r="F23" s="2060">
        <v>26544</v>
      </c>
      <c r="G23" s="2060">
        <v>31739</v>
      </c>
      <c r="H23" s="2060">
        <v>46900</v>
      </c>
      <c r="I23" s="2060">
        <v>48405</v>
      </c>
      <c r="J23" s="2060">
        <v>55084</v>
      </c>
      <c r="K23" s="2060">
        <v>66491</v>
      </c>
      <c r="L23" s="2060">
        <v>91486</v>
      </c>
      <c r="M23" s="2060">
        <v>127179</v>
      </c>
      <c r="N23" s="2060">
        <v>162624</v>
      </c>
      <c r="O23" s="2060">
        <v>183628</v>
      </c>
      <c r="P23" s="2060">
        <v>194273</v>
      </c>
      <c r="Q23" s="2060">
        <v>201862</v>
      </c>
      <c r="R23" s="1316">
        <v>202544</v>
      </c>
      <c r="S23" s="2060">
        <v>213037</v>
      </c>
      <c r="T23" s="2060">
        <v>219862</v>
      </c>
      <c r="U23" s="2060">
        <v>225700</v>
      </c>
      <c r="V23" s="2634">
        <v>224903</v>
      </c>
      <c r="W23" s="2634">
        <v>226432</v>
      </c>
      <c r="X23" s="2634">
        <f t="shared" si="0"/>
        <v>-797</v>
      </c>
      <c r="Y23" s="2635">
        <f t="shared" si="1"/>
        <v>-0.35312361541869741</v>
      </c>
      <c r="Z23" s="2636">
        <f t="shared" si="2"/>
        <v>1529</v>
      </c>
      <c r="AA23" s="2637">
        <f t="shared" si="3"/>
        <v>0.67984864586065996</v>
      </c>
      <c r="AB23" s="2638">
        <f t="shared" si="4"/>
        <v>2326</v>
      </c>
      <c r="AC23" s="2637">
        <f t="shared" si="4"/>
        <v>1.0329722612793573</v>
      </c>
    </row>
    <row r="24" spans="1:29" s="620" customFormat="1" ht="15" customHeight="1">
      <c r="A24" s="2058" t="s">
        <v>147</v>
      </c>
      <c r="B24" s="2059" t="s">
        <v>106</v>
      </c>
      <c r="C24" s="2060">
        <v>13951</v>
      </c>
      <c r="D24" s="2060">
        <v>16047</v>
      </c>
      <c r="E24" s="2060">
        <v>17039</v>
      </c>
      <c r="F24" s="2060">
        <v>18889</v>
      </c>
      <c r="G24" s="2060">
        <v>22411</v>
      </c>
      <c r="H24" s="2060">
        <v>31048</v>
      </c>
      <c r="I24" s="2060">
        <v>32555</v>
      </c>
      <c r="J24" s="2060">
        <v>35158</v>
      </c>
      <c r="K24" s="2060">
        <v>41916</v>
      </c>
      <c r="L24" s="2060">
        <v>61282</v>
      </c>
      <c r="M24" s="2060">
        <v>87127</v>
      </c>
      <c r="N24" s="2060">
        <v>115773</v>
      </c>
      <c r="O24" s="2060">
        <v>129834</v>
      </c>
      <c r="P24" s="2060">
        <v>136376</v>
      </c>
      <c r="Q24" s="2060">
        <v>141253</v>
      </c>
      <c r="R24" s="1316">
        <v>144539</v>
      </c>
      <c r="S24" s="2060">
        <v>153762</v>
      </c>
      <c r="T24" s="2060">
        <v>157668</v>
      </c>
      <c r="U24" s="2060">
        <v>156423</v>
      </c>
      <c r="V24" s="2634">
        <v>156375</v>
      </c>
      <c r="W24" s="2634">
        <v>152321</v>
      </c>
      <c r="X24" s="2634">
        <f t="shared" si="0"/>
        <v>-48</v>
      </c>
      <c r="Y24" s="2635">
        <f t="shared" si="1"/>
        <v>-3.0686024433746954E-2</v>
      </c>
      <c r="Z24" s="2636">
        <f t="shared" si="2"/>
        <v>-4054</v>
      </c>
      <c r="AA24" s="2637">
        <f t="shared" si="3"/>
        <v>-2.5924860111910473</v>
      </c>
      <c r="AB24" s="2638">
        <f t="shared" si="4"/>
        <v>-4006</v>
      </c>
      <c r="AC24" s="2637">
        <f t="shared" si="4"/>
        <v>-2.5617999867573005</v>
      </c>
    </row>
    <row r="25" spans="1:29" s="620" customFormat="1" ht="15" customHeight="1">
      <c r="A25" s="2058" t="s">
        <v>149</v>
      </c>
      <c r="B25" s="2059" t="s">
        <v>107</v>
      </c>
      <c r="C25" s="2060">
        <v>22008</v>
      </c>
      <c r="D25" s="2060">
        <v>22238</v>
      </c>
      <c r="E25" s="2060">
        <v>23513</v>
      </c>
      <c r="F25" s="2060">
        <v>23212</v>
      </c>
      <c r="G25" s="2060">
        <v>24282</v>
      </c>
      <c r="H25" s="2060">
        <v>33145</v>
      </c>
      <c r="I25" s="2060">
        <v>33211</v>
      </c>
      <c r="J25" s="2060">
        <v>33667</v>
      </c>
      <c r="K25" s="2060">
        <v>32528</v>
      </c>
      <c r="L25" s="2060">
        <v>32265</v>
      </c>
      <c r="M25" s="2060">
        <v>33090</v>
      </c>
      <c r="N25" s="2060">
        <v>35261</v>
      </c>
      <c r="O25" s="2060">
        <v>36529</v>
      </c>
      <c r="P25" s="2060">
        <v>40716</v>
      </c>
      <c r="Q25" s="2060">
        <v>64560</v>
      </c>
      <c r="R25" s="1316">
        <v>96279</v>
      </c>
      <c r="S25" s="2060">
        <v>111737</v>
      </c>
      <c r="T25" s="2060">
        <v>113572</v>
      </c>
      <c r="U25" s="2060">
        <v>114216</v>
      </c>
      <c r="V25" s="2634">
        <v>112691</v>
      </c>
      <c r="W25" s="2634">
        <v>109238</v>
      </c>
      <c r="X25" s="2634">
        <f t="shared" si="0"/>
        <v>-1525</v>
      </c>
      <c r="Y25" s="2635">
        <f t="shared" si="1"/>
        <v>-1.3351894655740002</v>
      </c>
      <c r="Z25" s="2636">
        <f t="shared" si="2"/>
        <v>-3453</v>
      </c>
      <c r="AA25" s="2637">
        <f t="shared" si="3"/>
        <v>-3.0641311196102619</v>
      </c>
      <c r="AB25" s="2638">
        <f t="shared" si="4"/>
        <v>-1928</v>
      </c>
      <c r="AC25" s="2637">
        <f t="shared" si="4"/>
        <v>-1.7289416540362617</v>
      </c>
    </row>
    <row r="26" spans="1:29" s="620" customFormat="1" ht="15" customHeight="1">
      <c r="A26" s="2062" t="s">
        <v>158</v>
      </c>
      <c r="B26" s="2063" t="s">
        <v>35</v>
      </c>
      <c r="C26" s="1316">
        <v>6649</v>
      </c>
      <c r="D26" s="1316">
        <v>6491</v>
      </c>
      <c r="E26" s="1316">
        <v>6576</v>
      </c>
      <c r="F26" s="1316">
        <v>6506</v>
      </c>
      <c r="G26" s="1316">
        <v>6400</v>
      </c>
      <c r="H26" s="1316">
        <v>7781</v>
      </c>
      <c r="I26" s="1316">
        <v>7747</v>
      </c>
      <c r="J26" s="1316">
        <v>7610</v>
      </c>
      <c r="K26" s="1316">
        <v>7178</v>
      </c>
      <c r="L26" s="1316">
        <v>7038</v>
      </c>
      <c r="M26" s="1316">
        <v>7032</v>
      </c>
      <c r="N26" s="1316">
        <v>7940</v>
      </c>
      <c r="O26" s="1316">
        <v>11526</v>
      </c>
      <c r="P26" s="1316">
        <v>14430</v>
      </c>
      <c r="Q26" s="1316">
        <v>21558</v>
      </c>
      <c r="R26" s="1316">
        <v>27130</v>
      </c>
      <c r="S26" s="1316">
        <v>29094</v>
      </c>
      <c r="T26" s="1316">
        <v>30021</v>
      </c>
      <c r="U26" s="1316">
        <v>31739</v>
      </c>
      <c r="V26" s="2643">
        <v>30838</v>
      </c>
      <c r="W26" s="2643">
        <v>29680</v>
      </c>
      <c r="X26" s="2634">
        <f t="shared" si="0"/>
        <v>-901</v>
      </c>
      <c r="Y26" s="2635">
        <f t="shared" si="1"/>
        <v>-2.8387787895018746</v>
      </c>
      <c r="Z26" s="2636">
        <f t="shared" si="2"/>
        <v>-1158</v>
      </c>
      <c r="AA26" s="2637">
        <f t="shared" si="3"/>
        <v>-3.7551073351060378</v>
      </c>
      <c r="AB26" s="2638">
        <f t="shared" si="4"/>
        <v>-257</v>
      </c>
      <c r="AC26" s="2637">
        <f t="shared" si="4"/>
        <v>-0.91632854560416321</v>
      </c>
    </row>
    <row r="27" spans="1:29" s="620" customFormat="1" ht="15" customHeight="1">
      <c r="A27" s="2640" t="s">
        <v>12</v>
      </c>
      <c r="B27" s="2641"/>
      <c r="C27" s="2642"/>
      <c r="D27" s="2642"/>
      <c r="E27" s="2642"/>
      <c r="F27" s="2642"/>
      <c r="G27" s="2642"/>
      <c r="H27" s="2642"/>
      <c r="I27" s="2642"/>
      <c r="J27" s="2642"/>
      <c r="K27" s="2642"/>
      <c r="L27" s="2642"/>
      <c r="M27" s="2642"/>
      <c r="N27" s="2642"/>
      <c r="O27" s="2642"/>
      <c r="P27" s="2642"/>
      <c r="Q27" s="2642"/>
      <c r="R27" s="2642"/>
      <c r="S27" s="2642"/>
      <c r="T27" s="2642"/>
      <c r="U27" s="2642"/>
      <c r="V27" s="2641"/>
      <c r="W27" s="2641"/>
      <c r="X27" s="2634" t="s">
        <v>667</v>
      </c>
      <c r="Y27" s="2635" t="s">
        <v>667</v>
      </c>
      <c r="Z27" s="2636"/>
      <c r="AA27" s="2637"/>
      <c r="AB27" s="2638"/>
      <c r="AC27" s="2637"/>
    </row>
    <row r="28" spans="1:29" s="620" customFormat="1" ht="15" customHeight="1">
      <c r="A28" s="2058" t="s">
        <v>133</v>
      </c>
      <c r="B28" s="2059" t="s">
        <v>97</v>
      </c>
      <c r="C28" s="2060">
        <v>58103</v>
      </c>
      <c r="D28" s="2060">
        <v>63682</v>
      </c>
      <c r="E28" s="2060">
        <v>66890</v>
      </c>
      <c r="F28" s="2060">
        <v>72417</v>
      </c>
      <c r="G28" s="2060">
        <v>84857</v>
      </c>
      <c r="H28" s="2060">
        <v>101611</v>
      </c>
      <c r="I28" s="2060">
        <v>112041</v>
      </c>
      <c r="J28" s="2060">
        <v>120233</v>
      </c>
      <c r="K28" s="2060">
        <v>129820</v>
      </c>
      <c r="L28" s="2060">
        <v>159351</v>
      </c>
      <c r="M28" s="2060">
        <v>206561</v>
      </c>
      <c r="N28" s="2060">
        <v>234945</v>
      </c>
      <c r="O28" s="2060">
        <v>254869</v>
      </c>
      <c r="P28" s="2060">
        <v>263363</v>
      </c>
      <c r="Q28" s="2060">
        <v>270722</v>
      </c>
      <c r="R28" s="1316">
        <v>287606</v>
      </c>
      <c r="S28" s="2060">
        <v>293117</v>
      </c>
      <c r="T28" s="2060">
        <v>291027</v>
      </c>
      <c r="U28" s="2060">
        <v>290959</v>
      </c>
      <c r="V28" s="2634">
        <v>293409</v>
      </c>
      <c r="W28" s="2634">
        <v>303601</v>
      </c>
      <c r="X28" s="2634">
        <f t="shared" si="0"/>
        <v>2450</v>
      </c>
      <c r="Y28" s="2635">
        <f t="shared" si="1"/>
        <v>0.8420430369914661</v>
      </c>
      <c r="Z28" s="2636">
        <f t="shared" si="2"/>
        <v>10192</v>
      </c>
      <c r="AA28" s="2637">
        <f t="shared" si="3"/>
        <v>3.4736494108905993</v>
      </c>
      <c r="AB28" s="2638">
        <f t="shared" si="4"/>
        <v>7742</v>
      </c>
      <c r="AC28" s="2637">
        <f t="shared" si="4"/>
        <v>2.6316063738991331</v>
      </c>
    </row>
    <row r="29" spans="1:29" s="620" customFormat="1" ht="15" customHeight="1">
      <c r="A29" s="2058" t="s">
        <v>140</v>
      </c>
      <c r="B29" s="2059" t="s">
        <v>26</v>
      </c>
      <c r="C29" s="2060">
        <v>61707</v>
      </c>
      <c r="D29" s="2060">
        <v>67991</v>
      </c>
      <c r="E29" s="2060">
        <v>71553</v>
      </c>
      <c r="F29" s="2060">
        <v>74773</v>
      </c>
      <c r="G29" s="2060">
        <v>78251</v>
      </c>
      <c r="H29" s="2060">
        <v>93071</v>
      </c>
      <c r="I29" s="2060">
        <v>97208</v>
      </c>
      <c r="J29" s="2060">
        <v>100003</v>
      </c>
      <c r="K29" s="2060">
        <v>101894</v>
      </c>
      <c r="L29" s="2060">
        <v>114279</v>
      </c>
      <c r="M29" s="2060">
        <v>140344</v>
      </c>
      <c r="N29" s="2060">
        <v>183280</v>
      </c>
      <c r="O29" s="2060">
        <v>212233</v>
      </c>
      <c r="P29" s="2060">
        <v>227311</v>
      </c>
      <c r="Q29" s="2060">
        <v>239803</v>
      </c>
      <c r="R29" s="1316">
        <v>260567</v>
      </c>
      <c r="S29" s="2060">
        <v>266170</v>
      </c>
      <c r="T29" s="2060">
        <v>267100</v>
      </c>
      <c r="U29" s="2060">
        <v>266937</v>
      </c>
      <c r="V29" s="2634">
        <v>267435</v>
      </c>
      <c r="W29" s="2634">
        <v>260878</v>
      </c>
      <c r="X29" s="2634">
        <f t="shared" si="0"/>
        <v>498</v>
      </c>
      <c r="Y29" s="2635">
        <f t="shared" si="1"/>
        <v>0.18656087391406961</v>
      </c>
      <c r="Z29" s="2636">
        <f t="shared" si="2"/>
        <v>-6557</v>
      </c>
      <c r="AA29" s="2637">
        <f t="shared" si="3"/>
        <v>-2.4518107203619568</v>
      </c>
      <c r="AB29" s="2638">
        <f t="shared" si="4"/>
        <v>-7055</v>
      </c>
      <c r="AC29" s="2637">
        <f t="shared" si="4"/>
        <v>-2.6383715942760264</v>
      </c>
    </row>
    <row r="30" spans="1:29" s="620" customFormat="1" ht="15" customHeight="1">
      <c r="A30" s="2058" t="s">
        <v>146</v>
      </c>
      <c r="B30" s="2059" t="s">
        <v>105</v>
      </c>
      <c r="C30" s="2060">
        <v>30097</v>
      </c>
      <c r="D30" s="2060">
        <v>31641</v>
      </c>
      <c r="E30" s="2060">
        <v>31904</v>
      </c>
      <c r="F30" s="2060">
        <v>36304</v>
      </c>
      <c r="G30" s="2060">
        <v>40722</v>
      </c>
      <c r="H30" s="2060">
        <v>46659</v>
      </c>
      <c r="I30" s="2060">
        <v>49771</v>
      </c>
      <c r="J30" s="2060">
        <v>51131</v>
      </c>
      <c r="K30" s="2060">
        <v>53565</v>
      </c>
      <c r="L30" s="2060">
        <v>61000</v>
      </c>
      <c r="M30" s="2060">
        <v>68900</v>
      </c>
      <c r="N30" s="2060">
        <v>77080</v>
      </c>
      <c r="O30" s="2060">
        <v>85463</v>
      </c>
      <c r="P30" s="2060">
        <v>91434</v>
      </c>
      <c r="Q30" s="2060">
        <v>93273</v>
      </c>
      <c r="R30" s="1316">
        <v>97632</v>
      </c>
      <c r="S30" s="2060">
        <v>96020</v>
      </c>
      <c r="T30" s="2060">
        <v>94813</v>
      </c>
      <c r="U30" s="2060">
        <v>93901</v>
      </c>
      <c r="V30" s="2634">
        <v>91030</v>
      </c>
      <c r="W30" s="2634">
        <v>87722</v>
      </c>
      <c r="X30" s="2634">
        <f t="shared" si="0"/>
        <v>-2871</v>
      </c>
      <c r="Y30" s="2635">
        <f t="shared" si="1"/>
        <v>-3.0574754262467918</v>
      </c>
      <c r="Z30" s="2636">
        <f t="shared" si="2"/>
        <v>-3308</v>
      </c>
      <c r="AA30" s="2637">
        <f t="shared" si="3"/>
        <v>-3.6339668241239154</v>
      </c>
      <c r="AB30" s="2638">
        <f t="shared" si="4"/>
        <v>-437</v>
      </c>
      <c r="AC30" s="2637">
        <f t="shared" si="4"/>
        <v>-0.57649139787712356</v>
      </c>
    </row>
    <row r="31" spans="1:29" s="620" customFormat="1" ht="15" customHeight="1">
      <c r="A31" s="2058" t="s">
        <v>159</v>
      </c>
      <c r="B31" s="2059" t="s">
        <v>37</v>
      </c>
      <c r="C31" s="2060">
        <v>13730</v>
      </c>
      <c r="D31" s="2060">
        <v>13876</v>
      </c>
      <c r="E31" s="2060">
        <v>14418</v>
      </c>
      <c r="F31" s="2060">
        <v>14719</v>
      </c>
      <c r="G31" s="2060">
        <v>15152</v>
      </c>
      <c r="H31" s="2060">
        <v>18153</v>
      </c>
      <c r="I31" s="2060">
        <v>18240</v>
      </c>
      <c r="J31" s="2060">
        <v>18639</v>
      </c>
      <c r="K31" s="2060">
        <v>18525</v>
      </c>
      <c r="L31" s="2060">
        <v>19099</v>
      </c>
      <c r="M31" s="2060">
        <v>21140</v>
      </c>
      <c r="N31" s="2060">
        <v>23425</v>
      </c>
      <c r="O31" s="2060">
        <v>27609</v>
      </c>
      <c r="P31" s="2060">
        <v>29579</v>
      </c>
      <c r="Q31" s="2060">
        <v>30603</v>
      </c>
      <c r="R31" s="1316">
        <v>31377</v>
      </c>
      <c r="S31" s="2060">
        <v>32054</v>
      </c>
      <c r="T31" s="2060">
        <v>31944</v>
      </c>
      <c r="U31" s="2060">
        <v>31026</v>
      </c>
      <c r="V31" s="2634">
        <v>31020</v>
      </c>
      <c r="W31" s="2634">
        <v>30268</v>
      </c>
      <c r="X31" s="2634">
        <f t="shared" si="0"/>
        <v>-6</v>
      </c>
      <c r="Y31" s="2635">
        <f t="shared" si="1"/>
        <v>-1.9338619222587505E-2</v>
      </c>
      <c r="Z31" s="2636">
        <f t="shared" si="2"/>
        <v>-752</v>
      </c>
      <c r="AA31" s="2637">
        <f t="shared" si="3"/>
        <v>-2.4242424242424243</v>
      </c>
      <c r="AB31" s="2638">
        <f t="shared" si="4"/>
        <v>-746</v>
      </c>
      <c r="AC31" s="2637">
        <f t="shared" si="4"/>
        <v>-2.4049038050198366</v>
      </c>
    </row>
    <row r="32" spans="1:29" s="620" customFormat="1" ht="15" customHeight="1">
      <c r="A32" s="2058" t="s">
        <v>160</v>
      </c>
      <c r="B32" s="2059" t="s">
        <v>38</v>
      </c>
      <c r="C32" s="2060">
        <v>4933</v>
      </c>
      <c r="D32" s="2060">
        <v>5243</v>
      </c>
      <c r="E32" s="2060">
        <v>5447</v>
      </c>
      <c r="F32" s="2060">
        <v>5772</v>
      </c>
      <c r="G32" s="2060">
        <v>6078</v>
      </c>
      <c r="H32" s="2060">
        <v>8081</v>
      </c>
      <c r="I32" s="2060">
        <v>8461</v>
      </c>
      <c r="J32" s="2060">
        <v>8852</v>
      </c>
      <c r="K32" s="2060">
        <v>9235</v>
      </c>
      <c r="L32" s="2060">
        <v>11095</v>
      </c>
      <c r="M32" s="2060">
        <v>13116</v>
      </c>
      <c r="N32" s="2060">
        <v>20011</v>
      </c>
      <c r="O32" s="2060">
        <v>26527</v>
      </c>
      <c r="P32" s="2060">
        <v>29757</v>
      </c>
      <c r="Q32" s="2060">
        <v>30813</v>
      </c>
      <c r="R32" s="1316">
        <v>33583</v>
      </c>
      <c r="S32" s="2060">
        <v>33766</v>
      </c>
      <c r="T32" s="2060">
        <v>33545</v>
      </c>
      <c r="U32" s="2060">
        <v>33183</v>
      </c>
      <c r="V32" s="2634">
        <v>33739</v>
      </c>
      <c r="W32" s="2634">
        <v>33604</v>
      </c>
      <c r="X32" s="2634">
        <f t="shared" si="0"/>
        <v>556</v>
      </c>
      <c r="Y32" s="2635">
        <f t="shared" si="1"/>
        <v>1.6755567609920741</v>
      </c>
      <c r="Z32" s="2636">
        <f t="shared" si="2"/>
        <v>-135</v>
      </c>
      <c r="AA32" s="2637">
        <f t="shared" si="3"/>
        <v>-0.40013041287530748</v>
      </c>
      <c r="AB32" s="2638">
        <f t="shared" si="4"/>
        <v>-691</v>
      </c>
      <c r="AC32" s="2637">
        <f t="shared" si="4"/>
        <v>-2.0756871738673817</v>
      </c>
    </row>
    <row r="33" spans="1:29" s="620" customFormat="1" ht="15" customHeight="1">
      <c r="A33" s="2644" t="s">
        <v>13</v>
      </c>
      <c r="B33" s="2641"/>
      <c r="C33" s="2642"/>
      <c r="D33" s="2642"/>
      <c r="E33" s="2642"/>
      <c r="F33" s="2642"/>
      <c r="G33" s="2642"/>
      <c r="H33" s="2642"/>
      <c r="I33" s="2642"/>
      <c r="J33" s="2642"/>
      <c r="K33" s="2642"/>
      <c r="L33" s="2642"/>
      <c r="M33" s="2642"/>
      <c r="N33" s="2642"/>
      <c r="O33" s="2642"/>
      <c r="P33" s="2642"/>
      <c r="Q33" s="2642"/>
      <c r="R33" s="2642"/>
      <c r="S33" s="2642"/>
      <c r="T33" s="2642"/>
      <c r="U33" s="2642"/>
      <c r="V33" s="2641"/>
      <c r="W33" s="2641"/>
      <c r="X33" s="2634" t="s">
        <v>667</v>
      </c>
      <c r="Y33" s="2635" t="s">
        <v>667</v>
      </c>
      <c r="Z33" s="2636"/>
      <c r="AA33" s="2637"/>
      <c r="AB33" s="2638"/>
      <c r="AC33" s="2637"/>
    </row>
    <row r="34" spans="1:29" s="620" customFormat="1" ht="15" customHeight="1">
      <c r="A34" s="2058" t="s">
        <v>143</v>
      </c>
      <c r="B34" s="2059" t="s">
        <v>103</v>
      </c>
      <c r="C34" s="2060">
        <v>20987</v>
      </c>
      <c r="D34" s="2060">
        <v>22392</v>
      </c>
      <c r="E34" s="2060">
        <v>25656</v>
      </c>
      <c r="F34" s="2060">
        <v>29737</v>
      </c>
      <c r="G34" s="2060">
        <v>32083</v>
      </c>
      <c r="H34" s="2060">
        <v>37160</v>
      </c>
      <c r="I34" s="2060">
        <v>42516</v>
      </c>
      <c r="J34" s="2060">
        <v>48012</v>
      </c>
      <c r="K34" s="2060">
        <v>51173</v>
      </c>
      <c r="L34" s="2060">
        <v>48481</v>
      </c>
      <c r="M34" s="2060">
        <v>45964</v>
      </c>
      <c r="N34" s="2060">
        <v>46182</v>
      </c>
      <c r="O34" s="2060">
        <v>46380</v>
      </c>
      <c r="P34" s="2060">
        <v>46889</v>
      </c>
      <c r="Q34" s="2060">
        <v>46220</v>
      </c>
      <c r="R34" s="1316">
        <v>46339</v>
      </c>
      <c r="S34" s="2060">
        <v>45718</v>
      </c>
      <c r="T34" s="2060">
        <v>43953</v>
      </c>
      <c r="U34" s="2060">
        <v>42802</v>
      </c>
      <c r="V34" s="2634">
        <v>40866</v>
      </c>
      <c r="W34" s="2634">
        <f>SUM(W35:W36)</f>
        <v>38673</v>
      </c>
      <c r="X34" s="2634">
        <f t="shared" si="0"/>
        <v>-1936</v>
      </c>
      <c r="Y34" s="2635">
        <f t="shared" si="1"/>
        <v>-4.5231531236858098</v>
      </c>
      <c r="Z34" s="2636">
        <f t="shared" si="2"/>
        <v>-2193</v>
      </c>
      <c r="AA34" s="2637">
        <f t="shared" si="3"/>
        <v>-5.3663191895463225</v>
      </c>
      <c r="AB34" s="2638">
        <f t="shared" si="4"/>
        <v>-257</v>
      </c>
      <c r="AC34" s="2637">
        <f t="shared" si="4"/>
        <v>-0.84316606586051268</v>
      </c>
    </row>
    <row r="35" spans="1:29" ht="15" customHeight="1">
      <c r="A35" s="2645" t="s">
        <v>1459</v>
      </c>
      <c r="B35" s="2646" t="s">
        <v>1460</v>
      </c>
      <c r="C35" s="2647">
        <v>15479</v>
      </c>
      <c r="D35" s="2647">
        <v>16803</v>
      </c>
      <c r="E35" s="2647">
        <v>19777</v>
      </c>
      <c r="F35" s="2647">
        <v>23540</v>
      </c>
      <c r="G35" s="2647">
        <v>25873</v>
      </c>
      <c r="H35" s="2647">
        <v>29426</v>
      </c>
      <c r="I35" s="2647">
        <v>34288</v>
      </c>
      <c r="J35" s="2647">
        <v>39145</v>
      </c>
      <c r="K35" s="2647">
        <v>42238</v>
      </c>
      <c r="L35" s="2647">
        <v>40157</v>
      </c>
      <c r="M35" s="2647">
        <v>37934</v>
      </c>
      <c r="N35" s="2647">
        <v>38108</v>
      </c>
      <c r="O35" s="2647">
        <v>38303</v>
      </c>
      <c r="P35" s="2647">
        <v>38770</v>
      </c>
      <c r="Q35" s="2647">
        <v>38230</v>
      </c>
      <c r="R35" s="2647">
        <v>38257</v>
      </c>
      <c r="S35" s="2647">
        <v>37768</v>
      </c>
      <c r="T35" s="2647">
        <v>36268</v>
      </c>
      <c r="U35" s="2647">
        <v>35435</v>
      </c>
      <c r="V35" s="2648">
        <v>33957</v>
      </c>
      <c r="W35" s="2648">
        <v>32373</v>
      </c>
      <c r="X35" s="2634">
        <f t="shared" si="0"/>
        <v>-1478</v>
      </c>
      <c r="Y35" s="2635">
        <f t="shared" si="1"/>
        <v>-4.1710173557217445</v>
      </c>
      <c r="Z35" s="2636">
        <f t="shared" si="2"/>
        <v>-1584</v>
      </c>
      <c r="AA35" s="2637">
        <f t="shared" si="3"/>
        <v>-4.6647230320699711</v>
      </c>
      <c r="AB35" s="2649"/>
      <c r="AC35" s="2650"/>
    </row>
    <row r="36" spans="1:29" ht="15" customHeight="1">
      <c r="A36" s="2645" t="s">
        <v>1461</v>
      </c>
      <c r="B36" s="2646" t="s">
        <v>1462</v>
      </c>
      <c r="C36" s="2647">
        <v>5508</v>
      </c>
      <c r="D36" s="2647">
        <v>5589</v>
      </c>
      <c r="E36" s="2647">
        <v>5879</v>
      </c>
      <c r="F36" s="2647">
        <v>6197</v>
      </c>
      <c r="G36" s="2647">
        <v>6210</v>
      </c>
      <c r="H36" s="2647">
        <v>7734</v>
      </c>
      <c r="I36" s="2647">
        <v>8228</v>
      </c>
      <c r="J36" s="2647">
        <v>8867</v>
      </c>
      <c r="K36" s="2647">
        <v>8935</v>
      </c>
      <c r="L36" s="2647">
        <v>8324</v>
      </c>
      <c r="M36" s="2647">
        <v>8030</v>
      </c>
      <c r="N36" s="2647">
        <v>8074</v>
      </c>
      <c r="O36" s="2647">
        <v>8077</v>
      </c>
      <c r="P36" s="2647">
        <v>8119</v>
      </c>
      <c r="Q36" s="2647">
        <v>7990</v>
      </c>
      <c r="R36" s="2647">
        <v>8082</v>
      </c>
      <c r="S36" s="2647">
        <v>7950</v>
      </c>
      <c r="T36" s="2647">
        <v>7685</v>
      </c>
      <c r="U36" s="2647">
        <v>7367</v>
      </c>
      <c r="V36" s="2648">
        <v>6909</v>
      </c>
      <c r="W36" s="2648">
        <v>6300</v>
      </c>
      <c r="X36" s="2634">
        <f t="shared" si="0"/>
        <v>-458</v>
      </c>
      <c r="Y36" s="2635">
        <f t="shared" si="1"/>
        <v>-6.2169132618433558</v>
      </c>
      <c r="Z36" s="2636">
        <f t="shared" si="2"/>
        <v>-609</v>
      </c>
      <c r="AA36" s="2637">
        <f t="shared" si="3"/>
        <v>-8.8145896656534948</v>
      </c>
      <c r="AB36" s="2649"/>
      <c r="AC36" s="2650"/>
    </row>
    <row r="37" spans="1:29" s="620" customFormat="1" ht="15" customHeight="1">
      <c r="A37" s="2058" t="s">
        <v>145</v>
      </c>
      <c r="B37" s="2059" t="s">
        <v>104</v>
      </c>
      <c r="C37" s="2060">
        <v>33644</v>
      </c>
      <c r="D37" s="2060">
        <v>35564</v>
      </c>
      <c r="E37" s="2060">
        <v>37074</v>
      </c>
      <c r="F37" s="2060">
        <v>37304</v>
      </c>
      <c r="G37" s="2060">
        <v>38160</v>
      </c>
      <c r="H37" s="2060">
        <v>47985</v>
      </c>
      <c r="I37" s="2060">
        <v>47951</v>
      </c>
      <c r="J37" s="2060">
        <v>48240</v>
      </c>
      <c r="K37" s="2060">
        <v>47062</v>
      </c>
      <c r="L37" s="2060">
        <v>46688</v>
      </c>
      <c r="M37" s="2060">
        <v>49071</v>
      </c>
      <c r="N37" s="2060">
        <v>63746</v>
      </c>
      <c r="O37" s="2060">
        <v>78297</v>
      </c>
      <c r="P37" s="2060">
        <v>82636</v>
      </c>
      <c r="Q37" s="2060">
        <v>84445</v>
      </c>
      <c r="R37" s="1316">
        <v>86562</v>
      </c>
      <c r="S37" s="2060">
        <v>86117</v>
      </c>
      <c r="T37" s="2060">
        <v>84361</v>
      </c>
      <c r="U37" s="2060">
        <v>81009</v>
      </c>
      <c r="V37" s="2634">
        <v>77178</v>
      </c>
      <c r="W37" s="2634">
        <f>SUM(W38:W39)</f>
        <v>75294</v>
      </c>
      <c r="X37" s="2634">
        <f t="shared" si="0"/>
        <v>-3831</v>
      </c>
      <c r="Y37" s="2635">
        <f t="shared" si="1"/>
        <v>-4.729104173610339</v>
      </c>
      <c r="Z37" s="2636">
        <f t="shared" si="2"/>
        <v>-1884</v>
      </c>
      <c r="AA37" s="2637">
        <f t="shared" si="3"/>
        <v>-2.441110160926689</v>
      </c>
      <c r="AB37" s="2638">
        <f t="shared" si="4"/>
        <v>1947</v>
      </c>
      <c r="AC37" s="2637">
        <f t="shared" si="4"/>
        <v>2.28799401268365</v>
      </c>
    </row>
    <row r="38" spans="1:29" ht="15" customHeight="1">
      <c r="A38" s="2645" t="s">
        <v>1463</v>
      </c>
      <c r="B38" s="2646" t="s">
        <v>1464</v>
      </c>
      <c r="C38" s="2647">
        <v>25107</v>
      </c>
      <c r="D38" s="2647">
        <v>27013</v>
      </c>
      <c r="E38" s="2647">
        <v>28544</v>
      </c>
      <c r="F38" s="2647">
        <v>29063</v>
      </c>
      <c r="G38" s="2647">
        <v>30204</v>
      </c>
      <c r="H38" s="2647">
        <v>38499</v>
      </c>
      <c r="I38" s="2647">
        <v>38445</v>
      </c>
      <c r="J38" s="2647">
        <v>38876</v>
      </c>
      <c r="K38" s="2647">
        <v>38264</v>
      </c>
      <c r="L38" s="2647">
        <v>38542</v>
      </c>
      <c r="M38" s="2647">
        <v>41245</v>
      </c>
      <c r="N38" s="2647">
        <v>55731</v>
      </c>
      <c r="O38" s="2647">
        <v>70201</v>
      </c>
      <c r="P38" s="2647">
        <v>74527</v>
      </c>
      <c r="Q38" s="2647">
        <v>76501</v>
      </c>
      <c r="R38" s="2647">
        <v>78653</v>
      </c>
      <c r="S38" s="2647">
        <v>76682</v>
      </c>
      <c r="T38" s="2647">
        <v>75087</v>
      </c>
      <c r="U38" s="2647">
        <v>72433</v>
      </c>
      <c r="V38" s="2648">
        <v>69583</v>
      </c>
      <c r="W38" s="2648">
        <v>68422</v>
      </c>
      <c r="X38" s="2634">
        <f t="shared" si="0"/>
        <v>-2850</v>
      </c>
      <c r="Y38" s="2635">
        <f t="shared" si="1"/>
        <v>-3.93467066116273</v>
      </c>
      <c r="Z38" s="2636">
        <f t="shared" si="2"/>
        <v>-1161</v>
      </c>
      <c r="AA38" s="2637">
        <f t="shared" si="3"/>
        <v>-1.6685109868789789</v>
      </c>
      <c r="AB38" s="2649"/>
      <c r="AC38" s="2650"/>
    </row>
    <row r="39" spans="1:29" ht="15" customHeight="1">
      <c r="A39" s="2645" t="s">
        <v>1465</v>
      </c>
      <c r="B39" s="2646" t="s">
        <v>1466</v>
      </c>
      <c r="C39" s="2647">
        <v>8537</v>
      </c>
      <c r="D39" s="2647">
        <v>8551</v>
      </c>
      <c r="E39" s="2647">
        <v>8530</v>
      </c>
      <c r="F39" s="2647">
        <v>8241</v>
      </c>
      <c r="G39" s="2647">
        <v>7956</v>
      </c>
      <c r="H39" s="2647">
        <v>9486</v>
      </c>
      <c r="I39" s="2647">
        <v>9506</v>
      </c>
      <c r="J39" s="2647">
        <v>9364</v>
      </c>
      <c r="K39" s="2647">
        <v>8798</v>
      </c>
      <c r="L39" s="2647">
        <v>8146</v>
      </c>
      <c r="M39" s="2647">
        <v>7826</v>
      </c>
      <c r="N39" s="2647">
        <v>8015</v>
      </c>
      <c r="O39" s="2647">
        <v>8096</v>
      </c>
      <c r="P39" s="2647">
        <v>8109</v>
      </c>
      <c r="Q39" s="2647">
        <v>7944</v>
      </c>
      <c r="R39" s="2647">
        <v>7909</v>
      </c>
      <c r="S39" s="2647">
        <v>9435</v>
      </c>
      <c r="T39" s="2647">
        <v>9274</v>
      </c>
      <c r="U39" s="2647">
        <v>8576</v>
      </c>
      <c r="V39" s="2648">
        <v>7595</v>
      </c>
      <c r="W39" s="2648">
        <v>6872</v>
      </c>
      <c r="X39" s="2634">
        <f t="shared" si="0"/>
        <v>-981</v>
      </c>
      <c r="Y39" s="2635">
        <f t="shared" si="1"/>
        <v>-11.438899253731345</v>
      </c>
      <c r="Z39" s="2636">
        <f t="shared" si="2"/>
        <v>-723</v>
      </c>
      <c r="AA39" s="2637">
        <f t="shared" si="3"/>
        <v>-9.5194206714944034</v>
      </c>
      <c r="AB39" s="2649"/>
      <c r="AC39" s="2650"/>
    </row>
    <row r="40" spans="1:29" s="620" customFormat="1" ht="15" customHeight="1">
      <c r="A40" s="2058" t="s">
        <v>148</v>
      </c>
      <c r="B40" s="2059" t="s">
        <v>90</v>
      </c>
      <c r="C40" s="2060">
        <v>24318</v>
      </c>
      <c r="D40" s="2060">
        <v>24755</v>
      </c>
      <c r="E40" s="2060">
        <v>25804</v>
      </c>
      <c r="F40" s="2060">
        <v>26466</v>
      </c>
      <c r="G40" s="2060">
        <v>27809</v>
      </c>
      <c r="H40" s="2060">
        <v>34847</v>
      </c>
      <c r="I40" s="2060">
        <v>35744</v>
      </c>
      <c r="J40" s="2060">
        <v>36623</v>
      </c>
      <c r="K40" s="2060">
        <v>36343</v>
      </c>
      <c r="L40" s="2060">
        <v>36695</v>
      </c>
      <c r="M40" s="2060">
        <v>37623</v>
      </c>
      <c r="N40" s="2060">
        <v>40576</v>
      </c>
      <c r="O40" s="2060">
        <v>43574</v>
      </c>
      <c r="P40" s="2060">
        <v>45686</v>
      </c>
      <c r="Q40" s="2060">
        <v>46007</v>
      </c>
      <c r="R40" s="1316">
        <v>48214</v>
      </c>
      <c r="S40" s="2060">
        <v>49432</v>
      </c>
      <c r="T40" s="2060">
        <v>49761</v>
      </c>
      <c r="U40" s="2060">
        <v>49680</v>
      </c>
      <c r="V40" s="2634">
        <v>48580</v>
      </c>
      <c r="W40" s="2634">
        <v>47562</v>
      </c>
      <c r="X40" s="2634">
        <f t="shared" si="0"/>
        <v>-1100</v>
      </c>
      <c r="Y40" s="2635">
        <f t="shared" si="1"/>
        <v>-2.2141706924315621</v>
      </c>
      <c r="Z40" s="2636">
        <f t="shared" si="2"/>
        <v>-1018</v>
      </c>
      <c r="AA40" s="2637">
        <f t="shared" si="3"/>
        <v>-2.0955125566076576</v>
      </c>
      <c r="AB40" s="2638">
        <f t="shared" si="4"/>
        <v>82</v>
      </c>
      <c r="AC40" s="2637">
        <f t="shared" si="4"/>
        <v>0.1186581358239045</v>
      </c>
    </row>
    <row r="41" spans="1:29" s="620" customFormat="1" ht="15" customHeight="1">
      <c r="A41" s="2058" t="s">
        <v>150</v>
      </c>
      <c r="B41" s="2059" t="s">
        <v>91</v>
      </c>
      <c r="C41" s="2060">
        <v>38586</v>
      </c>
      <c r="D41" s="2060">
        <v>38750</v>
      </c>
      <c r="E41" s="2060">
        <v>39061</v>
      </c>
      <c r="F41" s="2060">
        <v>39145</v>
      </c>
      <c r="G41" s="2060">
        <v>38642</v>
      </c>
      <c r="H41" s="2060">
        <v>48600</v>
      </c>
      <c r="I41" s="2060">
        <v>49474</v>
      </c>
      <c r="J41" s="2060">
        <v>49736</v>
      </c>
      <c r="K41" s="2060">
        <v>49234</v>
      </c>
      <c r="L41" s="2060">
        <v>48219</v>
      </c>
      <c r="M41" s="2060">
        <v>48354</v>
      </c>
      <c r="N41" s="2060">
        <v>50161</v>
      </c>
      <c r="O41" s="2060">
        <v>51051</v>
      </c>
      <c r="P41" s="2060">
        <v>52107</v>
      </c>
      <c r="Q41" s="2060">
        <v>51784</v>
      </c>
      <c r="R41" s="1316">
        <v>51706</v>
      </c>
      <c r="S41" s="2060">
        <v>51104</v>
      </c>
      <c r="T41" s="2060">
        <v>49396</v>
      </c>
      <c r="U41" s="2060">
        <v>47993</v>
      </c>
      <c r="V41" s="2634">
        <v>44313</v>
      </c>
      <c r="W41" s="2634">
        <v>42700</v>
      </c>
      <c r="X41" s="2634">
        <f t="shared" si="0"/>
        <v>-3680</v>
      </c>
      <c r="Y41" s="2635">
        <f t="shared" si="1"/>
        <v>-7.6677848852957728</v>
      </c>
      <c r="Z41" s="2636">
        <f t="shared" si="2"/>
        <v>-1613</v>
      </c>
      <c r="AA41" s="2637">
        <f t="shared" si="3"/>
        <v>-3.6400153453839734</v>
      </c>
      <c r="AB41" s="2638">
        <f t="shared" si="4"/>
        <v>2067</v>
      </c>
      <c r="AC41" s="2637">
        <f t="shared" si="4"/>
        <v>4.0277695399117999</v>
      </c>
    </row>
    <row r="42" spans="1:29" s="620" customFormat="1" ht="15" customHeight="1">
      <c r="A42" s="2058">
        <v>801</v>
      </c>
      <c r="B42" s="2059" t="s">
        <v>157</v>
      </c>
      <c r="C42" s="2060">
        <v>26861</v>
      </c>
      <c r="D42" s="2060">
        <v>27277</v>
      </c>
      <c r="E42" s="2060">
        <v>27880</v>
      </c>
      <c r="F42" s="2060">
        <v>28147</v>
      </c>
      <c r="G42" s="2060">
        <v>27877</v>
      </c>
      <c r="H42" s="2060">
        <v>34183</v>
      </c>
      <c r="I42" s="2060">
        <v>34828</v>
      </c>
      <c r="J42" s="2060">
        <v>35001</v>
      </c>
      <c r="K42" s="2060">
        <v>34170</v>
      </c>
      <c r="L42" s="2060">
        <v>32823</v>
      </c>
      <c r="M42" s="2060">
        <v>32149</v>
      </c>
      <c r="N42" s="2060">
        <v>32410</v>
      </c>
      <c r="O42" s="2060">
        <v>34275</v>
      </c>
      <c r="P42" s="2060">
        <v>36401</v>
      </c>
      <c r="Q42" s="2060">
        <v>38270</v>
      </c>
      <c r="R42" s="1316">
        <v>39743</v>
      </c>
      <c r="S42" s="2060">
        <v>40688</v>
      </c>
      <c r="T42" s="2060">
        <v>39970</v>
      </c>
      <c r="U42" s="2060">
        <v>40181</v>
      </c>
      <c r="V42" s="2634">
        <v>40310</v>
      </c>
      <c r="W42" s="2634">
        <f>SUM(W43:W45)</f>
        <v>40645</v>
      </c>
      <c r="X42" s="2634">
        <f t="shared" si="0"/>
        <v>129</v>
      </c>
      <c r="Y42" s="2635">
        <f t="shared" si="1"/>
        <v>0.32104726114332643</v>
      </c>
      <c r="Z42" s="2636">
        <f t="shared" si="2"/>
        <v>335</v>
      </c>
      <c r="AA42" s="2637">
        <f t="shared" si="3"/>
        <v>0.83105929049863558</v>
      </c>
      <c r="AB42" s="2638">
        <f t="shared" si="4"/>
        <v>206</v>
      </c>
      <c r="AC42" s="2637">
        <f t="shared" si="4"/>
        <v>0.5100120293553092</v>
      </c>
    </row>
    <row r="43" spans="1:29" ht="15" customHeight="1">
      <c r="A43" s="2645" t="s">
        <v>1467</v>
      </c>
      <c r="B43" s="2646" t="s">
        <v>1468</v>
      </c>
      <c r="C43" s="2647">
        <v>14431</v>
      </c>
      <c r="D43" s="2647">
        <v>14633</v>
      </c>
      <c r="E43" s="2647">
        <v>14940</v>
      </c>
      <c r="F43" s="2647">
        <v>15038</v>
      </c>
      <c r="G43" s="2647">
        <v>14799</v>
      </c>
      <c r="H43" s="2647">
        <v>18040</v>
      </c>
      <c r="I43" s="2647">
        <v>18355</v>
      </c>
      <c r="J43" s="2647">
        <v>18429</v>
      </c>
      <c r="K43" s="2647">
        <v>17966</v>
      </c>
      <c r="L43" s="2647">
        <v>17375</v>
      </c>
      <c r="M43" s="2647">
        <v>17073</v>
      </c>
      <c r="N43" s="2647">
        <v>17122</v>
      </c>
      <c r="O43" s="2647">
        <v>17830</v>
      </c>
      <c r="P43" s="2647">
        <v>19692</v>
      </c>
      <c r="Q43" s="2647">
        <v>20775</v>
      </c>
      <c r="R43" s="2647">
        <v>21415</v>
      </c>
      <c r="S43" s="2647">
        <v>21545</v>
      </c>
      <c r="T43" s="2647">
        <v>20732</v>
      </c>
      <c r="U43" s="2647">
        <v>20875</v>
      </c>
      <c r="V43" s="2648">
        <v>20471</v>
      </c>
      <c r="W43" s="2648">
        <v>20517</v>
      </c>
      <c r="X43" s="2634">
        <f t="shared" si="0"/>
        <v>-404</v>
      </c>
      <c r="Y43" s="2635">
        <f t="shared" si="1"/>
        <v>-1.9353293413173651</v>
      </c>
      <c r="Z43" s="2636">
        <f t="shared" si="2"/>
        <v>46</v>
      </c>
      <c r="AA43" s="2637">
        <f t="shared" si="3"/>
        <v>0.22470812368716722</v>
      </c>
      <c r="AB43" s="2649"/>
      <c r="AC43" s="2650"/>
    </row>
    <row r="44" spans="1:29" ht="15" customHeight="1">
      <c r="A44" s="2645" t="s">
        <v>1469</v>
      </c>
      <c r="B44" s="2646" t="s">
        <v>1470</v>
      </c>
      <c r="C44" s="2647">
        <v>5665</v>
      </c>
      <c r="D44" s="2647">
        <v>5770</v>
      </c>
      <c r="E44" s="2647">
        <v>6023</v>
      </c>
      <c r="F44" s="2647">
        <v>6273</v>
      </c>
      <c r="G44" s="2647">
        <v>6363</v>
      </c>
      <c r="H44" s="2647">
        <v>8148</v>
      </c>
      <c r="I44" s="2647">
        <v>8335</v>
      </c>
      <c r="J44" s="2647">
        <v>8736</v>
      </c>
      <c r="K44" s="2647">
        <v>8612</v>
      </c>
      <c r="L44" s="2647">
        <v>8475</v>
      </c>
      <c r="M44" s="2647">
        <v>8351</v>
      </c>
      <c r="N44" s="2647">
        <v>8342</v>
      </c>
      <c r="O44" s="2647">
        <v>9253</v>
      </c>
      <c r="P44" s="2647">
        <v>9292</v>
      </c>
      <c r="Q44" s="2647">
        <v>10124</v>
      </c>
      <c r="R44" s="2647">
        <v>10823</v>
      </c>
      <c r="S44" s="2647">
        <v>11823</v>
      </c>
      <c r="T44" s="2647">
        <v>11967</v>
      </c>
      <c r="U44" s="2647">
        <v>12020</v>
      </c>
      <c r="V44" s="2648">
        <v>12468</v>
      </c>
      <c r="W44" s="2648">
        <v>12601</v>
      </c>
      <c r="X44" s="2634">
        <f t="shared" si="0"/>
        <v>448</v>
      </c>
      <c r="Y44" s="2635">
        <f t="shared" si="1"/>
        <v>3.7271214642262893</v>
      </c>
      <c r="Z44" s="2636">
        <f t="shared" si="2"/>
        <v>133</v>
      </c>
      <c r="AA44" s="2637">
        <f t="shared" si="3"/>
        <v>1.0667308309271735</v>
      </c>
      <c r="AB44" s="2649"/>
      <c r="AC44" s="2650"/>
    </row>
    <row r="45" spans="1:29" ht="15" customHeight="1">
      <c r="A45" s="2645" t="s">
        <v>1471</v>
      </c>
      <c r="B45" s="2646" t="s">
        <v>1472</v>
      </c>
      <c r="C45" s="2647">
        <v>6765</v>
      </c>
      <c r="D45" s="2647">
        <v>6874</v>
      </c>
      <c r="E45" s="2647">
        <v>6917</v>
      </c>
      <c r="F45" s="2647">
        <v>6836</v>
      </c>
      <c r="G45" s="2647">
        <v>6715</v>
      </c>
      <c r="H45" s="2647">
        <v>7995</v>
      </c>
      <c r="I45" s="2647">
        <v>8138</v>
      </c>
      <c r="J45" s="2647">
        <v>7836</v>
      </c>
      <c r="K45" s="2647">
        <v>7592</v>
      </c>
      <c r="L45" s="2647">
        <v>6973</v>
      </c>
      <c r="M45" s="2647">
        <v>6725</v>
      </c>
      <c r="N45" s="2647">
        <v>6946</v>
      </c>
      <c r="O45" s="2647">
        <v>7192</v>
      </c>
      <c r="P45" s="2647">
        <v>7417</v>
      </c>
      <c r="Q45" s="2647">
        <v>7371</v>
      </c>
      <c r="R45" s="2647">
        <v>7505</v>
      </c>
      <c r="S45" s="2647">
        <v>7320</v>
      </c>
      <c r="T45" s="2647">
        <v>7271</v>
      </c>
      <c r="U45" s="2647">
        <v>7286</v>
      </c>
      <c r="V45" s="2648">
        <v>7371</v>
      </c>
      <c r="W45" s="2648">
        <v>7527</v>
      </c>
      <c r="X45" s="2634">
        <f t="shared" si="0"/>
        <v>85</v>
      </c>
      <c r="Y45" s="2635">
        <f t="shared" si="1"/>
        <v>1.1666209168267909</v>
      </c>
      <c r="Z45" s="2636">
        <f t="shared" si="2"/>
        <v>156</v>
      </c>
      <c r="AA45" s="2637">
        <f t="shared" si="3"/>
        <v>2.1164021164021163</v>
      </c>
      <c r="AB45" s="2649"/>
      <c r="AC45" s="2650"/>
    </row>
    <row r="46" spans="1:29" s="620" customFormat="1" ht="15" customHeight="1">
      <c r="A46" s="2058">
        <v>903</v>
      </c>
      <c r="B46" s="2059" t="s">
        <v>168</v>
      </c>
      <c r="C46" s="2060">
        <v>19976</v>
      </c>
      <c r="D46" s="2060">
        <v>19645</v>
      </c>
      <c r="E46" s="2060">
        <v>19466</v>
      </c>
      <c r="F46" s="2060">
        <v>19812</v>
      </c>
      <c r="G46" s="2060">
        <v>20519</v>
      </c>
      <c r="H46" s="2060">
        <v>24253</v>
      </c>
      <c r="I46" s="2060">
        <v>26611</v>
      </c>
      <c r="J46" s="2060">
        <v>28500</v>
      </c>
      <c r="K46" s="2060">
        <v>28662</v>
      </c>
      <c r="L46" s="2060">
        <v>27145</v>
      </c>
      <c r="M46" s="2060">
        <v>26282</v>
      </c>
      <c r="N46" s="2060">
        <v>26252</v>
      </c>
      <c r="O46" s="2060">
        <v>26095</v>
      </c>
      <c r="P46" s="2060">
        <v>26179</v>
      </c>
      <c r="Q46" s="2060">
        <v>25745</v>
      </c>
      <c r="R46" s="1316">
        <v>25440</v>
      </c>
      <c r="S46" s="2060">
        <v>25331</v>
      </c>
      <c r="T46" s="2060">
        <v>24304</v>
      </c>
      <c r="U46" s="2060">
        <v>23104</v>
      </c>
      <c r="V46" s="2634">
        <v>21200</v>
      </c>
      <c r="W46" s="2634">
        <f>SUM(W47:W49)</f>
        <v>19261</v>
      </c>
      <c r="X46" s="2634">
        <f t="shared" si="0"/>
        <v>-1904</v>
      </c>
      <c r="Y46" s="2635">
        <f t="shared" si="1"/>
        <v>-8.2409972299168981</v>
      </c>
      <c r="Z46" s="2636">
        <f t="shared" si="2"/>
        <v>-1939</v>
      </c>
      <c r="AA46" s="2637">
        <f t="shared" si="3"/>
        <v>-9.1462264150943398</v>
      </c>
      <c r="AB46" s="2638">
        <f t="shared" si="4"/>
        <v>-35</v>
      </c>
      <c r="AC46" s="2637">
        <f t="shared" si="4"/>
        <v>-0.90522918517744166</v>
      </c>
    </row>
    <row r="47" spans="1:29" ht="15" customHeight="1">
      <c r="A47" s="2645" t="s">
        <v>1473</v>
      </c>
      <c r="B47" s="2646" t="s">
        <v>1474</v>
      </c>
      <c r="C47" s="2647">
        <v>7510</v>
      </c>
      <c r="D47" s="2647">
        <v>7597</v>
      </c>
      <c r="E47" s="2647">
        <v>7844</v>
      </c>
      <c r="F47" s="2647">
        <v>8157</v>
      </c>
      <c r="G47" s="2647">
        <v>8413</v>
      </c>
      <c r="H47" s="2647">
        <v>10404</v>
      </c>
      <c r="I47" s="2647">
        <v>11613</v>
      </c>
      <c r="J47" s="2647">
        <v>12442</v>
      </c>
      <c r="K47" s="2647">
        <v>12894</v>
      </c>
      <c r="L47" s="2647">
        <v>12321</v>
      </c>
      <c r="M47" s="2647">
        <v>11995</v>
      </c>
      <c r="N47" s="2647">
        <v>12051</v>
      </c>
      <c r="O47" s="2647">
        <v>12028</v>
      </c>
      <c r="P47" s="2647">
        <v>12079</v>
      </c>
      <c r="Q47" s="2647">
        <v>11748</v>
      </c>
      <c r="R47" s="2647">
        <v>11698</v>
      </c>
      <c r="S47" s="2647">
        <v>11686</v>
      </c>
      <c r="T47" s="2647">
        <v>11256</v>
      </c>
      <c r="U47" s="2647">
        <v>10831</v>
      </c>
      <c r="V47" s="2648">
        <v>9910</v>
      </c>
      <c r="W47" s="2648">
        <v>9059</v>
      </c>
      <c r="X47" s="2634">
        <f t="shared" si="0"/>
        <v>-921</v>
      </c>
      <c r="Y47" s="2635">
        <f t="shared" si="1"/>
        <v>-8.5033699566060381</v>
      </c>
      <c r="Z47" s="2636">
        <f t="shared" si="2"/>
        <v>-851</v>
      </c>
      <c r="AA47" s="2637">
        <f t="shared" si="3"/>
        <v>-8.587285570131181</v>
      </c>
      <c r="AB47" s="2649"/>
      <c r="AC47" s="2650"/>
    </row>
    <row r="48" spans="1:29" ht="15" customHeight="1">
      <c r="A48" s="2645" t="s">
        <v>1475</v>
      </c>
      <c r="B48" s="2646" t="s">
        <v>1476</v>
      </c>
      <c r="C48" s="2647">
        <v>8129</v>
      </c>
      <c r="D48" s="2647">
        <v>7740</v>
      </c>
      <c r="E48" s="2647">
        <v>7283</v>
      </c>
      <c r="F48" s="2647">
        <v>7020</v>
      </c>
      <c r="G48" s="2647">
        <v>7011</v>
      </c>
      <c r="H48" s="2647">
        <v>8417</v>
      </c>
      <c r="I48" s="2647">
        <v>8714</v>
      </c>
      <c r="J48" s="2647">
        <v>8736</v>
      </c>
      <c r="K48" s="2647">
        <v>8554</v>
      </c>
      <c r="L48" s="2647">
        <v>7913</v>
      </c>
      <c r="M48" s="2647">
        <v>7710</v>
      </c>
      <c r="N48" s="2647">
        <v>7680</v>
      </c>
      <c r="O48" s="2647">
        <v>7706</v>
      </c>
      <c r="P48" s="2647">
        <v>7737</v>
      </c>
      <c r="Q48" s="2647">
        <v>7677</v>
      </c>
      <c r="R48" s="2647">
        <v>7476</v>
      </c>
      <c r="S48" s="2647">
        <v>7439</v>
      </c>
      <c r="T48" s="2647">
        <v>7204</v>
      </c>
      <c r="U48" s="2647">
        <v>6629</v>
      </c>
      <c r="V48" s="2648">
        <v>6056</v>
      </c>
      <c r="W48" s="2648">
        <v>5530</v>
      </c>
      <c r="X48" s="2634">
        <f t="shared" si="0"/>
        <v>-573</v>
      </c>
      <c r="Y48" s="2635">
        <f t="shared" si="1"/>
        <v>-8.6438376829084334</v>
      </c>
      <c r="Z48" s="2636">
        <f t="shared" si="2"/>
        <v>-526</v>
      </c>
      <c r="AA48" s="2637">
        <f t="shared" si="3"/>
        <v>-8.6856010568031703</v>
      </c>
      <c r="AB48" s="2649"/>
      <c r="AC48" s="2650"/>
    </row>
    <row r="49" spans="1:29" ht="15" customHeight="1">
      <c r="A49" s="2645" t="s">
        <v>1477</v>
      </c>
      <c r="B49" s="2646" t="s">
        <v>1478</v>
      </c>
      <c r="C49" s="2647">
        <v>4337</v>
      </c>
      <c r="D49" s="2647">
        <v>4308</v>
      </c>
      <c r="E49" s="2647">
        <v>4339</v>
      </c>
      <c r="F49" s="2647">
        <v>4635</v>
      </c>
      <c r="G49" s="2647">
        <v>5095</v>
      </c>
      <c r="H49" s="2647">
        <v>5432</v>
      </c>
      <c r="I49" s="2647">
        <v>6284</v>
      </c>
      <c r="J49" s="2647">
        <v>7322</v>
      </c>
      <c r="K49" s="2647">
        <v>7214</v>
      </c>
      <c r="L49" s="2647">
        <v>6911</v>
      </c>
      <c r="M49" s="2647">
        <v>6577</v>
      </c>
      <c r="N49" s="2647">
        <v>6521</v>
      </c>
      <c r="O49" s="2647">
        <v>6361</v>
      </c>
      <c r="P49" s="2647">
        <v>6363</v>
      </c>
      <c r="Q49" s="2647">
        <v>6320</v>
      </c>
      <c r="R49" s="2647">
        <v>6266</v>
      </c>
      <c r="S49" s="2647">
        <v>6206</v>
      </c>
      <c r="T49" s="2647">
        <v>5844</v>
      </c>
      <c r="U49" s="2647">
        <v>5644</v>
      </c>
      <c r="V49" s="2648">
        <v>5234</v>
      </c>
      <c r="W49" s="2648">
        <v>4672</v>
      </c>
      <c r="X49" s="2634">
        <f t="shared" si="0"/>
        <v>-410</v>
      </c>
      <c r="Y49" s="2635">
        <f t="shared" si="1"/>
        <v>-7.2643515237420271</v>
      </c>
      <c r="Z49" s="2636">
        <f t="shared" si="2"/>
        <v>-562</v>
      </c>
      <c r="AA49" s="2637">
        <f t="shared" si="3"/>
        <v>-10.737485670615209</v>
      </c>
      <c r="AB49" s="2649"/>
      <c r="AC49" s="2650"/>
    </row>
    <row r="50" spans="1:29" s="620" customFormat="1" ht="15" customHeight="1">
      <c r="A50" s="2644" t="s">
        <v>14</v>
      </c>
      <c r="B50" s="2641"/>
      <c r="C50" s="2642"/>
      <c r="D50" s="2642"/>
      <c r="E50" s="2642"/>
      <c r="F50" s="2642"/>
      <c r="G50" s="2642"/>
      <c r="H50" s="2642"/>
      <c r="I50" s="2642"/>
      <c r="J50" s="2642"/>
      <c r="K50" s="2642"/>
      <c r="L50" s="2642"/>
      <c r="M50" s="2642"/>
      <c r="N50" s="2642"/>
      <c r="O50" s="2642"/>
      <c r="P50" s="2642"/>
      <c r="Q50" s="2642"/>
      <c r="R50" s="2642"/>
      <c r="S50" s="2642"/>
      <c r="T50" s="2642"/>
      <c r="U50" s="2642"/>
      <c r="V50" s="2641"/>
      <c r="W50" s="2641"/>
      <c r="X50" s="2634" t="s">
        <v>667</v>
      </c>
      <c r="Y50" s="2635" t="s">
        <v>667</v>
      </c>
      <c r="Z50" s="2636" t="s">
        <v>667</v>
      </c>
      <c r="AA50" s="2637" t="s">
        <v>667</v>
      </c>
      <c r="AB50" s="2638"/>
      <c r="AC50" s="2637"/>
    </row>
    <row r="51" spans="1:29" s="620" customFormat="1" ht="15" customHeight="1">
      <c r="A51" s="2058" t="s">
        <v>131</v>
      </c>
      <c r="B51" s="2059" t="s">
        <v>95</v>
      </c>
      <c r="C51" s="2060">
        <v>209050</v>
      </c>
      <c r="D51" s="2060">
        <v>221240</v>
      </c>
      <c r="E51" s="2060">
        <v>232805</v>
      </c>
      <c r="F51" s="2060">
        <v>244556</v>
      </c>
      <c r="G51" s="2060">
        <v>270719</v>
      </c>
      <c r="H51" s="2060">
        <v>308321</v>
      </c>
      <c r="I51" s="2060">
        <v>325329</v>
      </c>
      <c r="J51" s="2060">
        <v>348365</v>
      </c>
      <c r="K51" s="2060">
        <v>372824</v>
      </c>
      <c r="L51" s="2060">
        <v>412507</v>
      </c>
      <c r="M51" s="2060">
        <v>447666</v>
      </c>
      <c r="N51" s="2060">
        <v>479360</v>
      </c>
      <c r="O51" s="2060">
        <v>494825</v>
      </c>
      <c r="P51" s="2060">
        <v>506101</v>
      </c>
      <c r="Q51" s="2060">
        <v>509129</v>
      </c>
      <c r="R51" s="1316">
        <v>527854</v>
      </c>
      <c r="S51" s="2060">
        <v>534969</v>
      </c>
      <c r="T51" s="2060">
        <v>536232</v>
      </c>
      <c r="U51" s="2060">
        <v>536270</v>
      </c>
      <c r="V51" s="2634">
        <v>535664</v>
      </c>
      <c r="W51" s="2634">
        <f>SUM(W52:W56)</f>
        <v>530495</v>
      </c>
      <c r="X51" s="2634">
        <f t="shared" si="0"/>
        <v>-606</v>
      </c>
      <c r="Y51" s="2635">
        <f t="shared" si="1"/>
        <v>-0.11300277845115335</v>
      </c>
      <c r="Z51" s="2636">
        <f t="shared" si="2"/>
        <v>-5169</v>
      </c>
      <c r="AA51" s="2637">
        <f t="shared" si="3"/>
        <v>-0.96497057857164192</v>
      </c>
      <c r="AB51" s="2638">
        <f t="shared" si="4"/>
        <v>-4563</v>
      </c>
      <c r="AC51" s="2637">
        <f t="shared" si="4"/>
        <v>-0.85196780012048856</v>
      </c>
    </row>
    <row r="52" spans="1:29" ht="15" customHeight="1">
      <c r="A52" s="2645" t="s">
        <v>1479</v>
      </c>
      <c r="B52" s="2646" t="s">
        <v>1480</v>
      </c>
      <c r="C52" s="2647">
        <v>177954</v>
      </c>
      <c r="D52" s="2647">
        <v>190773</v>
      </c>
      <c r="E52" s="2647">
        <v>202159</v>
      </c>
      <c r="F52" s="2647">
        <v>213718</v>
      </c>
      <c r="G52" s="2647">
        <v>239535</v>
      </c>
      <c r="H52" s="2647">
        <v>270606</v>
      </c>
      <c r="I52" s="2647">
        <v>286312</v>
      </c>
      <c r="J52" s="2647">
        <v>309335</v>
      </c>
      <c r="K52" s="2647">
        <v>334520</v>
      </c>
      <c r="L52" s="2647">
        <v>373653</v>
      </c>
      <c r="M52" s="2647">
        <v>408353</v>
      </c>
      <c r="N52" s="2647">
        <v>436086</v>
      </c>
      <c r="O52" s="2647">
        <v>446256</v>
      </c>
      <c r="P52" s="2647">
        <v>452917</v>
      </c>
      <c r="Q52" s="2647">
        <v>454360</v>
      </c>
      <c r="R52" s="2647">
        <v>470986</v>
      </c>
      <c r="S52" s="2647">
        <v>478309</v>
      </c>
      <c r="T52" s="2647">
        <v>482304</v>
      </c>
      <c r="U52" s="2647">
        <v>485992</v>
      </c>
      <c r="V52" s="2648">
        <v>488459</v>
      </c>
      <c r="W52" s="2648">
        <v>486958</v>
      </c>
      <c r="X52" s="2634">
        <f t="shared" si="0"/>
        <v>2467</v>
      </c>
      <c r="Y52" s="2635">
        <f t="shared" si="1"/>
        <v>0.50762152463415033</v>
      </c>
      <c r="Z52" s="2636">
        <f t="shared" si="2"/>
        <v>-1501</v>
      </c>
      <c r="AA52" s="2637">
        <f t="shared" si="3"/>
        <v>-0.30729293553809023</v>
      </c>
      <c r="AB52" s="2649"/>
      <c r="AC52" s="2650"/>
    </row>
    <row r="53" spans="1:29" ht="15" customHeight="1">
      <c r="A53" s="2645" t="s">
        <v>1481</v>
      </c>
      <c r="B53" s="2646" t="s">
        <v>1482</v>
      </c>
      <c r="C53" s="2647">
        <v>6415</v>
      </c>
      <c r="D53" s="2647">
        <v>6395</v>
      </c>
      <c r="E53" s="2647">
        <v>6308</v>
      </c>
      <c r="F53" s="2647">
        <v>7275</v>
      </c>
      <c r="G53" s="2647">
        <v>7427</v>
      </c>
      <c r="H53" s="2647">
        <v>8538</v>
      </c>
      <c r="I53" s="2647">
        <v>9318</v>
      </c>
      <c r="J53" s="2647">
        <v>9821</v>
      </c>
      <c r="K53" s="2647">
        <v>10228</v>
      </c>
      <c r="L53" s="2647">
        <v>10524</v>
      </c>
      <c r="M53" s="2647">
        <v>10110</v>
      </c>
      <c r="N53" s="2647">
        <v>10301</v>
      </c>
      <c r="O53" s="2647">
        <v>9718</v>
      </c>
      <c r="P53" s="2647">
        <v>9355</v>
      </c>
      <c r="Q53" s="2647">
        <v>9222</v>
      </c>
      <c r="R53" s="2647">
        <v>9024</v>
      </c>
      <c r="S53" s="2647">
        <v>8978</v>
      </c>
      <c r="T53" s="2647">
        <v>7724</v>
      </c>
      <c r="U53" s="2647">
        <v>5987</v>
      </c>
      <c r="V53" s="2648">
        <v>4898</v>
      </c>
      <c r="W53" s="2648">
        <v>4079</v>
      </c>
      <c r="X53" s="2634">
        <f t="shared" si="0"/>
        <v>-1089</v>
      </c>
      <c r="Y53" s="2635">
        <f t="shared" si="1"/>
        <v>-18.189410389176551</v>
      </c>
      <c r="Z53" s="2636">
        <f t="shared" si="2"/>
        <v>-819</v>
      </c>
      <c r="AA53" s="2637">
        <f t="shared" si="3"/>
        <v>-16.721110657411188</v>
      </c>
      <c r="AB53" s="2649"/>
      <c r="AC53" s="2650"/>
    </row>
    <row r="54" spans="1:29" ht="15" customHeight="1">
      <c r="A54" s="2645" t="s">
        <v>1483</v>
      </c>
      <c r="B54" s="2646" t="s">
        <v>1484</v>
      </c>
      <c r="C54" s="2647">
        <v>12611</v>
      </c>
      <c r="D54" s="2647">
        <v>12207</v>
      </c>
      <c r="E54" s="2647">
        <v>12292</v>
      </c>
      <c r="F54" s="2647">
        <v>11769</v>
      </c>
      <c r="G54" s="2647">
        <v>11559</v>
      </c>
      <c r="H54" s="2647">
        <v>14369</v>
      </c>
      <c r="I54" s="2647">
        <v>14524</v>
      </c>
      <c r="J54" s="2647">
        <v>14196</v>
      </c>
      <c r="K54" s="2647">
        <v>13649</v>
      </c>
      <c r="L54" s="2647">
        <v>13693</v>
      </c>
      <c r="M54" s="2647">
        <v>13716</v>
      </c>
      <c r="N54" s="2647">
        <v>14821</v>
      </c>
      <c r="O54" s="2647">
        <v>17171</v>
      </c>
      <c r="P54" s="2647">
        <v>19665</v>
      </c>
      <c r="Q54" s="2647">
        <v>20368</v>
      </c>
      <c r="R54" s="2647">
        <v>22056</v>
      </c>
      <c r="S54" s="2647">
        <v>21952</v>
      </c>
      <c r="T54" s="2647">
        <v>21228</v>
      </c>
      <c r="U54" s="2647">
        <v>19812</v>
      </c>
      <c r="V54" s="2648">
        <v>18548</v>
      </c>
      <c r="W54" s="2648">
        <v>16796</v>
      </c>
      <c r="X54" s="2634">
        <f t="shared" si="0"/>
        <v>-1264</v>
      </c>
      <c r="Y54" s="2635">
        <f t="shared" si="1"/>
        <v>-6.3799717343024431</v>
      </c>
      <c r="Z54" s="2636">
        <f t="shared" si="2"/>
        <v>-1752</v>
      </c>
      <c r="AA54" s="2637">
        <f t="shared" si="3"/>
        <v>-9.445762346344619</v>
      </c>
      <c r="AB54" s="2649"/>
      <c r="AC54" s="2650"/>
    </row>
    <row r="55" spans="1:29" ht="15" customHeight="1">
      <c r="A55" s="2645" t="s">
        <v>1485</v>
      </c>
      <c r="B55" s="2646" t="s">
        <v>1486</v>
      </c>
      <c r="C55" s="2647">
        <v>7213</v>
      </c>
      <c r="D55" s="2647">
        <v>7081</v>
      </c>
      <c r="E55" s="2647">
        <v>7338</v>
      </c>
      <c r="F55" s="2647">
        <v>7214</v>
      </c>
      <c r="G55" s="2647">
        <v>7259</v>
      </c>
      <c r="H55" s="2647">
        <v>9213</v>
      </c>
      <c r="I55" s="2647">
        <v>9632</v>
      </c>
      <c r="J55" s="2647">
        <v>9683</v>
      </c>
      <c r="K55" s="2647">
        <v>9484</v>
      </c>
      <c r="L55" s="2647">
        <v>9979</v>
      </c>
      <c r="M55" s="2647">
        <v>10981</v>
      </c>
      <c r="N55" s="2647">
        <v>13487</v>
      </c>
      <c r="O55" s="2647">
        <v>16746</v>
      </c>
      <c r="P55" s="2647">
        <v>19230</v>
      </c>
      <c r="Q55" s="2647">
        <v>19879</v>
      </c>
      <c r="R55" s="2647">
        <v>20221</v>
      </c>
      <c r="S55" s="2647">
        <v>19885</v>
      </c>
      <c r="T55" s="2647">
        <v>19326</v>
      </c>
      <c r="U55" s="2647">
        <v>19115</v>
      </c>
      <c r="V55" s="2648">
        <v>18735</v>
      </c>
      <c r="W55" s="2648">
        <v>18002</v>
      </c>
      <c r="X55" s="2634">
        <f t="shared" si="0"/>
        <v>-380</v>
      </c>
      <c r="Y55" s="2635">
        <f t="shared" si="1"/>
        <v>-1.9879675647397332</v>
      </c>
      <c r="Z55" s="2636">
        <f t="shared" si="2"/>
        <v>-733</v>
      </c>
      <c r="AA55" s="2637">
        <f t="shared" si="3"/>
        <v>-3.9124633039765149</v>
      </c>
      <c r="AB55" s="2649"/>
      <c r="AC55" s="2650"/>
    </row>
    <row r="56" spans="1:29" ht="15" customHeight="1">
      <c r="A56" s="2645" t="s">
        <v>1487</v>
      </c>
      <c r="B56" s="2646" t="s">
        <v>1488</v>
      </c>
      <c r="C56" s="2647">
        <v>4857</v>
      </c>
      <c r="D56" s="2647">
        <v>4784</v>
      </c>
      <c r="E56" s="2647">
        <v>4708</v>
      </c>
      <c r="F56" s="2647">
        <v>4580</v>
      </c>
      <c r="G56" s="2647">
        <v>4939</v>
      </c>
      <c r="H56" s="2647">
        <v>5595</v>
      </c>
      <c r="I56" s="2647">
        <v>5543</v>
      </c>
      <c r="J56" s="2647">
        <v>5330</v>
      </c>
      <c r="K56" s="2647">
        <v>4943</v>
      </c>
      <c r="L56" s="2647">
        <v>4658</v>
      </c>
      <c r="M56" s="2647">
        <v>4506</v>
      </c>
      <c r="N56" s="2647">
        <v>4665</v>
      </c>
      <c r="O56" s="2647">
        <v>4934</v>
      </c>
      <c r="P56" s="2647">
        <v>4934</v>
      </c>
      <c r="Q56" s="2647">
        <v>5300</v>
      </c>
      <c r="R56" s="2647">
        <v>5567</v>
      </c>
      <c r="S56" s="2647">
        <v>5845</v>
      </c>
      <c r="T56" s="2647">
        <v>5650</v>
      </c>
      <c r="U56" s="2647">
        <v>5364</v>
      </c>
      <c r="V56" s="2648">
        <v>5024</v>
      </c>
      <c r="W56" s="2648">
        <v>4660</v>
      </c>
      <c r="X56" s="2634">
        <f t="shared" si="0"/>
        <v>-340</v>
      </c>
      <c r="Y56" s="2635">
        <f t="shared" si="1"/>
        <v>-6.3385533184190903</v>
      </c>
      <c r="Z56" s="2636">
        <f t="shared" si="2"/>
        <v>-364</v>
      </c>
      <c r="AA56" s="2637">
        <f t="shared" si="3"/>
        <v>-7.2452229299363058</v>
      </c>
      <c r="AB56" s="2649"/>
      <c r="AC56" s="2650"/>
    </row>
    <row r="57" spans="1:29" s="620" customFormat="1" ht="15" customHeight="1">
      <c r="A57" s="2058" t="s">
        <v>161</v>
      </c>
      <c r="B57" s="2059" t="s">
        <v>39</v>
      </c>
      <c r="C57" s="2060">
        <v>12281</v>
      </c>
      <c r="D57" s="2060">
        <v>12244</v>
      </c>
      <c r="E57" s="2060">
        <v>12411</v>
      </c>
      <c r="F57" s="2060">
        <v>12163</v>
      </c>
      <c r="G57" s="2060">
        <v>12050</v>
      </c>
      <c r="H57" s="2060">
        <v>15582</v>
      </c>
      <c r="I57" s="2060">
        <v>15941</v>
      </c>
      <c r="J57" s="2060">
        <v>15751</v>
      </c>
      <c r="K57" s="2060">
        <v>15543</v>
      </c>
      <c r="L57" s="2060">
        <v>15211</v>
      </c>
      <c r="M57" s="2060">
        <v>14686</v>
      </c>
      <c r="N57" s="2060">
        <v>14915</v>
      </c>
      <c r="O57" s="2060">
        <v>15230</v>
      </c>
      <c r="P57" s="2060">
        <v>15354</v>
      </c>
      <c r="Q57" s="2060">
        <v>15105</v>
      </c>
      <c r="R57" s="1316">
        <v>15060</v>
      </c>
      <c r="S57" s="2060">
        <v>14812</v>
      </c>
      <c r="T57" s="2060">
        <v>14150</v>
      </c>
      <c r="U57" s="2060">
        <v>13288</v>
      </c>
      <c r="V57" s="2634">
        <v>12300</v>
      </c>
      <c r="W57" s="2634">
        <v>11231</v>
      </c>
      <c r="X57" s="2634">
        <f t="shared" si="0"/>
        <v>-988</v>
      </c>
      <c r="Y57" s="2635">
        <f t="shared" si="1"/>
        <v>-7.4352799518362431</v>
      </c>
      <c r="Z57" s="2636">
        <f t="shared" si="2"/>
        <v>-1069</v>
      </c>
      <c r="AA57" s="2637">
        <f t="shared" si="3"/>
        <v>-8.691056910569106</v>
      </c>
      <c r="AB57" s="2638">
        <f t="shared" si="4"/>
        <v>-81</v>
      </c>
      <c r="AC57" s="2637">
        <f t="shared" si="4"/>
        <v>-1.2557769587328629</v>
      </c>
    </row>
    <row r="58" spans="1:29" s="620" customFormat="1" ht="15" customHeight="1">
      <c r="A58" s="2058" t="s">
        <v>162</v>
      </c>
      <c r="B58" s="2059" t="s">
        <v>40</v>
      </c>
      <c r="C58" s="2060">
        <v>11377</v>
      </c>
      <c r="D58" s="2060">
        <v>11627</v>
      </c>
      <c r="E58" s="2060">
        <v>12155</v>
      </c>
      <c r="F58" s="2060">
        <v>12130</v>
      </c>
      <c r="G58" s="2060">
        <v>12340</v>
      </c>
      <c r="H58" s="2060">
        <v>16240</v>
      </c>
      <c r="I58" s="2060">
        <v>16385</v>
      </c>
      <c r="J58" s="2060">
        <v>16347</v>
      </c>
      <c r="K58" s="2060">
        <v>16312</v>
      </c>
      <c r="L58" s="2060">
        <v>16322</v>
      </c>
      <c r="M58" s="2060">
        <v>16637</v>
      </c>
      <c r="N58" s="2060">
        <v>17603</v>
      </c>
      <c r="O58" s="2060">
        <v>18089</v>
      </c>
      <c r="P58" s="2060">
        <v>18787</v>
      </c>
      <c r="Q58" s="2060">
        <v>19913</v>
      </c>
      <c r="R58" s="1316">
        <v>19854</v>
      </c>
      <c r="S58" s="2060">
        <v>19582</v>
      </c>
      <c r="T58" s="2060">
        <v>20669</v>
      </c>
      <c r="U58" s="2060">
        <v>19830</v>
      </c>
      <c r="V58" s="2634">
        <v>19738</v>
      </c>
      <c r="W58" s="2634">
        <v>19377</v>
      </c>
      <c r="X58" s="2634">
        <f t="shared" si="0"/>
        <v>-92</v>
      </c>
      <c r="Y58" s="2635">
        <f t="shared" si="1"/>
        <v>-0.46394351991931421</v>
      </c>
      <c r="Z58" s="2636">
        <f t="shared" si="2"/>
        <v>-361</v>
      </c>
      <c r="AA58" s="2637">
        <f t="shared" si="3"/>
        <v>-1.8289593677170941</v>
      </c>
      <c r="AB58" s="2638">
        <f t="shared" si="4"/>
        <v>-269</v>
      </c>
      <c r="AC58" s="2637">
        <f t="shared" si="4"/>
        <v>-1.3650158477977798</v>
      </c>
    </row>
    <row r="59" spans="1:29" s="620" customFormat="1" ht="15" customHeight="1">
      <c r="A59" s="2058">
        <v>904</v>
      </c>
      <c r="B59" s="2059" t="s">
        <v>169</v>
      </c>
      <c r="C59" s="2060">
        <v>13799</v>
      </c>
      <c r="D59" s="2060">
        <v>13500</v>
      </c>
      <c r="E59" s="2060">
        <v>13512</v>
      </c>
      <c r="F59" s="2060">
        <v>13217</v>
      </c>
      <c r="G59" s="2060">
        <v>13646</v>
      </c>
      <c r="H59" s="2060">
        <v>16597</v>
      </c>
      <c r="I59" s="2060">
        <v>16866</v>
      </c>
      <c r="J59" s="2060">
        <v>16514</v>
      </c>
      <c r="K59" s="2060">
        <v>15799</v>
      </c>
      <c r="L59" s="2060">
        <v>15132</v>
      </c>
      <c r="M59" s="2060">
        <v>14659</v>
      </c>
      <c r="N59" s="2060">
        <v>14517</v>
      </c>
      <c r="O59" s="2060">
        <v>14401</v>
      </c>
      <c r="P59" s="2060">
        <v>14266</v>
      </c>
      <c r="Q59" s="2060">
        <v>14492</v>
      </c>
      <c r="R59" s="1316">
        <v>13829</v>
      </c>
      <c r="S59" s="2060">
        <v>13500</v>
      </c>
      <c r="T59" s="2060">
        <v>13077</v>
      </c>
      <c r="U59" s="2060">
        <v>12289</v>
      </c>
      <c r="V59" s="2634">
        <v>11452</v>
      </c>
      <c r="W59" s="2634">
        <f>SUM(W60:W61)</f>
        <v>10616</v>
      </c>
      <c r="X59" s="2634">
        <f t="shared" si="0"/>
        <v>-837</v>
      </c>
      <c r="Y59" s="2635">
        <f t="shared" si="1"/>
        <v>-6.8109691594108552</v>
      </c>
      <c r="Z59" s="2636">
        <f t="shared" si="2"/>
        <v>-836</v>
      </c>
      <c r="AA59" s="2637">
        <f t="shared" si="3"/>
        <v>-7.3000349283967871</v>
      </c>
      <c r="AB59" s="2638">
        <f t="shared" si="4"/>
        <v>1</v>
      </c>
      <c r="AC59" s="2637">
        <f t="shared" si="4"/>
        <v>-0.4890657689859319</v>
      </c>
    </row>
    <row r="60" spans="1:29" ht="15" customHeight="1">
      <c r="A60" s="2645" t="s">
        <v>1489</v>
      </c>
      <c r="B60" s="2646" t="s">
        <v>1490</v>
      </c>
      <c r="C60" s="2647">
        <v>7987</v>
      </c>
      <c r="D60" s="2647">
        <v>7821</v>
      </c>
      <c r="E60" s="2647">
        <v>7750</v>
      </c>
      <c r="F60" s="2647">
        <v>7697</v>
      </c>
      <c r="G60" s="2647">
        <v>8065</v>
      </c>
      <c r="H60" s="2647">
        <v>9712</v>
      </c>
      <c r="I60" s="2647">
        <v>9966</v>
      </c>
      <c r="J60" s="2647">
        <v>9653</v>
      </c>
      <c r="K60" s="2647">
        <v>9226</v>
      </c>
      <c r="L60" s="2647">
        <v>8769</v>
      </c>
      <c r="M60" s="2647">
        <v>8575</v>
      </c>
      <c r="N60" s="2647">
        <v>8517</v>
      </c>
      <c r="O60" s="2647">
        <v>8575</v>
      </c>
      <c r="P60" s="2647">
        <v>8477</v>
      </c>
      <c r="Q60" s="2647">
        <v>8416</v>
      </c>
      <c r="R60" s="2647">
        <v>8432</v>
      </c>
      <c r="S60" s="2647">
        <v>8261</v>
      </c>
      <c r="T60" s="2647">
        <v>8034</v>
      </c>
      <c r="U60" s="2647">
        <v>7586</v>
      </c>
      <c r="V60" s="2648">
        <v>7063</v>
      </c>
      <c r="W60" s="2648">
        <v>6615</v>
      </c>
      <c r="X60" s="2634">
        <f t="shared" si="0"/>
        <v>-523</v>
      </c>
      <c r="Y60" s="2635">
        <f t="shared" si="1"/>
        <v>-6.8942789348800426</v>
      </c>
      <c r="Z60" s="2636">
        <f t="shared" si="2"/>
        <v>-448</v>
      </c>
      <c r="AA60" s="2637">
        <f t="shared" si="3"/>
        <v>-6.3429137760158572</v>
      </c>
      <c r="AB60" s="2649"/>
      <c r="AC60" s="2650"/>
    </row>
    <row r="61" spans="1:29" ht="15" customHeight="1">
      <c r="A61" s="2645" t="s">
        <v>1491</v>
      </c>
      <c r="B61" s="2646" t="s">
        <v>1492</v>
      </c>
      <c r="C61" s="2647">
        <v>5812</v>
      </c>
      <c r="D61" s="2647">
        <v>5679</v>
      </c>
      <c r="E61" s="2647">
        <v>5762</v>
      </c>
      <c r="F61" s="2647">
        <v>5520</v>
      </c>
      <c r="G61" s="2647">
        <v>5581</v>
      </c>
      <c r="H61" s="2647">
        <v>6885</v>
      </c>
      <c r="I61" s="2647">
        <v>6900</v>
      </c>
      <c r="J61" s="2647">
        <v>6861</v>
      </c>
      <c r="K61" s="2647">
        <v>6573</v>
      </c>
      <c r="L61" s="2647">
        <v>6363</v>
      </c>
      <c r="M61" s="2647">
        <v>6084</v>
      </c>
      <c r="N61" s="2647">
        <v>6000</v>
      </c>
      <c r="O61" s="2647">
        <v>5826</v>
      </c>
      <c r="P61" s="2647">
        <v>5789</v>
      </c>
      <c r="Q61" s="2647">
        <v>6076</v>
      </c>
      <c r="R61" s="2647">
        <v>5397</v>
      </c>
      <c r="S61" s="2647">
        <v>5239</v>
      </c>
      <c r="T61" s="2647">
        <v>5043</v>
      </c>
      <c r="U61" s="2647">
        <v>4703</v>
      </c>
      <c r="V61" s="2648">
        <v>4389</v>
      </c>
      <c r="W61" s="2648">
        <v>4001</v>
      </c>
      <c r="X61" s="2634">
        <f t="shared" si="0"/>
        <v>-314</v>
      </c>
      <c r="Y61" s="2635">
        <f t="shared" si="1"/>
        <v>-6.6765894110142456</v>
      </c>
      <c r="Z61" s="2636">
        <f t="shared" si="2"/>
        <v>-388</v>
      </c>
      <c r="AA61" s="2637">
        <f t="shared" si="3"/>
        <v>-8.8402825244930519</v>
      </c>
      <c r="AB61" s="2649"/>
      <c r="AC61" s="2650"/>
    </row>
    <row r="62" spans="1:29" s="620" customFormat="1" ht="15" customHeight="1">
      <c r="A62" s="2644" t="s">
        <v>15</v>
      </c>
      <c r="B62" s="2641"/>
      <c r="C62" s="2642"/>
      <c r="D62" s="2642"/>
      <c r="E62" s="2642"/>
      <c r="F62" s="2642"/>
      <c r="G62" s="2642"/>
      <c r="H62" s="2642"/>
      <c r="I62" s="2642"/>
      <c r="J62" s="2642"/>
      <c r="K62" s="2642"/>
      <c r="L62" s="2642"/>
      <c r="M62" s="2642"/>
      <c r="N62" s="2642"/>
      <c r="O62" s="2642"/>
      <c r="P62" s="2642"/>
      <c r="Q62" s="2642"/>
      <c r="R62" s="2642"/>
      <c r="S62" s="2642"/>
      <c r="T62" s="2642"/>
      <c r="U62" s="2642"/>
      <c r="V62" s="2641"/>
      <c r="W62" s="2641"/>
      <c r="X62" s="2634" t="s">
        <v>667</v>
      </c>
      <c r="Y62" s="2635" t="s">
        <v>667</v>
      </c>
      <c r="Z62" s="2636" t="s">
        <v>1879</v>
      </c>
      <c r="AA62" s="2637" t="s">
        <v>1879</v>
      </c>
      <c r="AB62" s="2638"/>
      <c r="AC62" s="2637"/>
    </row>
    <row r="63" spans="1:29" s="620" customFormat="1" ht="15" customHeight="1">
      <c r="A63" s="2058" t="s">
        <v>138</v>
      </c>
      <c r="B63" s="2059" t="s">
        <v>100</v>
      </c>
      <c r="C63" s="2060">
        <v>25313</v>
      </c>
      <c r="D63" s="2060">
        <v>18044</v>
      </c>
      <c r="E63" s="2060">
        <v>19357</v>
      </c>
      <c r="F63" s="2060">
        <v>21315</v>
      </c>
      <c r="G63" s="2060">
        <v>29844</v>
      </c>
      <c r="H63" s="2060">
        <v>34170</v>
      </c>
      <c r="I63" s="2060">
        <v>35894</v>
      </c>
      <c r="J63" s="2060">
        <v>35905</v>
      </c>
      <c r="K63" s="2060">
        <v>36521</v>
      </c>
      <c r="L63" s="2060">
        <v>38921</v>
      </c>
      <c r="M63" s="2060">
        <v>40657</v>
      </c>
      <c r="N63" s="2060">
        <v>42008</v>
      </c>
      <c r="O63" s="2060">
        <v>41498</v>
      </c>
      <c r="P63" s="2060">
        <v>39868</v>
      </c>
      <c r="Q63" s="2060">
        <v>36871</v>
      </c>
      <c r="R63" s="1316">
        <v>36103</v>
      </c>
      <c r="S63" s="2060">
        <v>34320</v>
      </c>
      <c r="T63" s="2060">
        <v>32475</v>
      </c>
      <c r="U63" s="2060">
        <v>31158</v>
      </c>
      <c r="V63" s="2634">
        <v>30129</v>
      </c>
      <c r="W63" s="2634">
        <v>28355</v>
      </c>
      <c r="X63" s="2634">
        <f t="shared" si="0"/>
        <v>-1029</v>
      </c>
      <c r="Y63" s="2635">
        <f t="shared" si="1"/>
        <v>-3.3025226266127481</v>
      </c>
      <c r="Z63" s="2636">
        <f t="shared" si="2"/>
        <v>-1774</v>
      </c>
      <c r="AA63" s="2637">
        <f t="shared" si="3"/>
        <v>-5.8880148693949348</v>
      </c>
      <c r="AB63" s="2638">
        <f t="shared" si="4"/>
        <v>-745</v>
      </c>
      <c r="AC63" s="2637">
        <f t="shared" si="4"/>
        <v>-2.5854922427821867</v>
      </c>
    </row>
    <row r="64" spans="1:29" s="620" customFormat="1" ht="15" customHeight="1">
      <c r="A64" s="2058" t="s">
        <v>142</v>
      </c>
      <c r="B64" s="2059" t="s">
        <v>102</v>
      </c>
      <c r="C64" s="2060">
        <v>27211</v>
      </c>
      <c r="D64" s="2060">
        <v>28248</v>
      </c>
      <c r="E64" s="2060">
        <v>31305</v>
      </c>
      <c r="F64" s="2060">
        <v>32542</v>
      </c>
      <c r="G64" s="2060">
        <v>34446</v>
      </c>
      <c r="H64" s="2060">
        <v>44162</v>
      </c>
      <c r="I64" s="2060">
        <v>42596</v>
      </c>
      <c r="J64" s="2060">
        <v>42116</v>
      </c>
      <c r="K64" s="2060">
        <v>42381</v>
      </c>
      <c r="L64" s="2060">
        <v>44698</v>
      </c>
      <c r="M64" s="2060">
        <v>45942</v>
      </c>
      <c r="N64" s="2060">
        <v>49583</v>
      </c>
      <c r="O64" s="2060">
        <v>51046</v>
      </c>
      <c r="P64" s="2060">
        <v>52374</v>
      </c>
      <c r="Q64" s="2060">
        <v>51131</v>
      </c>
      <c r="R64" s="1316">
        <v>51426</v>
      </c>
      <c r="S64" s="2060">
        <v>52077</v>
      </c>
      <c r="T64" s="2060">
        <v>51794</v>
      </c>
      <c r="U64" s="2060">
        <v>50523</v>
      </c>
      <c r="V64" s="2634">
        <v>48567</v>
      </c>
      <c r="W64" s="2634">
        <v>45892</v>
      </c>
      <c r="X64" s="2634">
        <f t="shared" si="0"/>
        <v>-1956</v>
      </c>
      <c r="Y64" s="2635">
        <f t="shared" si="1"/>
        <v>-3.8715040674544268</v>
      </c>
      <c r="Z64" s="2636">
        <f t="shared" si="2"/>
        <v>-2675</v>
      </c>
      <c r="AA64" s="2637">
        <f t="shared" si="3"/>
        <v>-5.5078551279675505</v>
      </c>
      <c r="AB64" s="2638">
        <f t="shared" si="4"/>
        <v>-719</v>
      </c>
      <c r="AC64" s="2637">
        <f t="shared" si="4"/>
        <v>-1.6363510605131237</v>
      </c>
    </row>
    <row r="65" spans="1:29" s="620" customFormat="1" ht="15" customHeight="1">
      <c r="A65" s="2058">
        <v>227</v>
      </c>
      <c r="B65" s="2059" t="s">
        <v>156</v>
      </c>
      <c r="C65" s="2060">
        <v>47489</v>
      </c>
      <c r="D65" s="2060">
        <v>47595</v>
      </c>
      <c r="E65" s="2060">
        <v>48732</v>
      </c>
      <c r="F65" s="2060">
        <v>48204</v>
      </c>
      <c r="G65" s="2060">
        <v>48492</v>
      </c>
      <c r="H65" s="2060">
        <v>59217</v>
      </c>
      <c r="I65" s="2060">
        <v>60289</v>
      </c>
      <c r="J65" s="2060">
        <v>58655</v>
      </c>
      <c r="K65" s="2060">
        <v>54590</v>
      </c>
      <c r="L65" s="2060">
        <v>50889</v>
      </c>
      <c r="M65" s="2060">
        <v>48558</v>
      </c>
      <c r="N65" s="2060">
        <v>48791</v>
      </c>
      <c r="O65" s="2060">
        <v>49084</v>
      </c>
      <c r="P65" s="2060">
        <v>48980</v>
      </c>
      <c r="Q65" s="2060">
        <v>48454</v>
      </c>
      <c r="R65" s="1316">
        <v>47685</v>
      </c>
      <c r="S65" s="2060">
        <v>45460</v>
      </c>
      <c r="T65" s="2060">
        <v>43302</v>
      </c>
      <c r="U65" s="2060">
        <v>40938</v>
      </c>
      <c r="V65" s="2634">
        <v>37773</v>
      </c>
      <c r="W65" s="2634">
        <f>SUM(W66:W69)</f>
        <v>34819</v>
      </c>
      <c r="X65" s="2634">
        <f t="shared" si="0"/>
        <v>-3165</v>
      </c>
      <c r="Y65" s="2635">
        <f t="shared" si="1"/>
        <v>-7.731203283013337</v>
      </c>
      <c r="Z65" s="2636">
        <f t="shared" si="2"/>
        <v>-2954</v>
      </c>
      <c r="AA65" s="2637">
        <f t="shared" si="3"/>
        <v>-7.8204008153972406</v>
      </c>
      <c r="AB65" s="2638">
        <f t="shared" si="4"/>
        <v>211</v>
      </c>
      <c r="AC65" s="2637">
        <f t="shared" si="4"/>
        <v>-8.9197532383903599E-2</v>
      </c>
    </row>
    <row r="66" spans="1:29" ht="15" customHeight="1">
      <c r="A66" s="2645" t="s">
        <v>1493</v>
      </c>
      <c r="B66" s="2646" t="s">
        <v>1494</v>
      </c>
      <c r="C66" s="2647">
        <v>23050</v>
      </c>
      <c r="D66" s="2647">
        <v>23313</v>
      </c>
      <c r="E66" s="2647">
        <v>23835</v>
      </c>
      <c r="F66" s="2647">
        <v>23666</v>
      </c>
      <c r="G66" s="2647">
        <v>23588</v>
      </c>
      <c r="H66" s="2647">
        <v>29479</v>
      </c>
      <c r="I66" s="2647">
        <v>29802</v>
      </c>
      <c r="J66" s="2647">
        <v>28902</v>
      </c>
      <c r="K66" s="2647">
        <v>27243</v>
      </c>
      <c r="L66" s="2647">
        <v>25691</v>
      </c>
      <c r="M66" s="2647">
        <v>25258</v>
      </c>
      <c r="N66" s="2647">
        <v>25961</v>
      </c>
      <c r="O66" s="2647">
        <v>26764</v>
      </c>
      <c r="P66" s="2647">
        <v>27005</v>
      </c>
      <c r="Q66" s="2647">
        <v>26900</v>
      </c>
      <c r="R66" s="2647">
        <v>26663</v>
      </c>
      <c r="S66" s="2647">
        <v>25971</v>
      </c>
      <c r="T66" s="2647">
        <v>25155</v>
      </c>
      <c r="U66" s="2647">
        <v>24465</v>
      </c>
      <c r="V66" s="2648">
        <v>23108</v>
      </c>
      <c r="W66" s="2648">
        <v>21877</v>
      </c>
      <c r="X66" s="2634">
        <f t="shared" si="0"/>
        <v>-1357</v>
      </c>
      <c r="Y66" s="2635">
        <f t="shared" si="1"/>
        <v>-5.5466993664418558</v>
      </c>
      <c r="Z66" s="2636">
        <f t="shared" si="2"/>
        <v>-1231</v>
      </c>
      <c r="AA66" s="2637">
        <f t="shared" si="3"/>
        <v>-5.3271594253072525</v>
      </c>
      <c r="AB66" s="2649"/>
      <c r="AC66" s="2650"/>
    </row>
    <row r="67" spans="1:29" ht="15" customHeight="1">
      <c r="A67" s="2645" t="s">
        <v>1495</v>
      </c>
      <c r="B67" s="2646" t="s">
        <v>1496</v>
      </c>
      <c r="C67" s="2647">
        <v>12841</v>
      </c>
      <c r="D67" s="2647">
        <v>12612</v>
      </c>
      <c r="E67" s="2647">
        <v>12864</v>
      </c>
      <c r="F67" s="2647">
        <v>12510</v>
      </c>
      <c r="G67" s="2647">
        <v>12736</v>
      </c>
      <c r="H67" s="2647">
        <v>15257</v>
      </c>
      <c r="I67" s="2647">
        <v>15806</v>
      </c>
      <c r="J67" s="2647">
        <v>15535</v>
      </c>
      <c r="K67" s="2647">
        <v>14407</v>
      </c>
      <c r="L67" s="2647">
        <v>13196</v>
      </c>
      <c r="M67" s="2647">
        <v>12440</v>
      </c>
      <c r="N67" s="2647">
        <v>12177</v>
      </c>
      <c r="O67" s="2647">
        <v>12215</v>
      </c>
      <c r="P67" s="2647">
        <v>12107</v>
      </c>
      <c r="Q67" s="2647">
        <v>12034</v>
      </c>
      <c r="R67" s="2647">
        <v>11559</v>
      </c>
      <c r="S67" s="2647">
        <v>10600</v>
      </c>
      <c r="T67" s="2647">
        <v>9955</v>
      </c>
      <c r="U67" s="2647">
        <v>9068</v>
      </c>
      <c r="V67" s="2648">
        <v>8101</v>
      </c>
      <c r="W67" s="2648">
        <v>7213</v>
      </c>
      <c r="X67" s="2634">
        <f t="shared" si="0"/>
        <v>-967</v>
      </c>
      <c r="Y67" s="2635">
        <f t="shared" si="1"/>
        <v>-10.663872959858844</v>
      </c>
      <c r="Z67" s="2636">
        <f t="shared" si="2"/>
        <v>-888</v>
      </c>
      <c r="AA67" s="2637">
        <f t="shared" si="3"/>
        <v>-10.961609677817554</v>
      </c>
      <c r="AB67" s="2649"/>
      <c r="AC67" s="2650"/>
    </row>
    <row r="68" spans="1:29" ht="15" customHeight="1">
      <c r="A68" s="2645" t="s">
        <v>1497</v>
      </c>
      <c r="B68" s="2646" t="s">
        <v>1498</v>
      </c>
      <c r="C68" s="2647">
        <v>6201</v>
      </c>
      <c r="D68" s="2647">
        <v>6105</v>
      </c>
      <c r="E68" s="2647">
        <v>6421</v>
      </c>
      <c r="F68" s="2647">
        <v>6457</v>
      </c>
      <c r="G68" s="2647">
        <v>6582</v>
      </c>
      <c r="H68" s="2647">
        <v>7840</v>
      </c>
      <c r="I68" s="2647">
        <v>7804</v>
      </c>
      <c r="J68" s="2647">
        <v>7584</v>
      </c>
      <c r="K68" s="2647">
        <v>6830</v>
      </c>
      <c r="L68" s="2647">
        <v>6445</v>
      </c>
      <c r="M68" s="2647">
        <v>5851</v>
      </c>
      <c r="N68" s="2647">
        <v>5846</v>
      </c>
      <c r="O68" s="2647">
        <v>5534</v>
      </c>
      <c r="P68" s="2647">
        <v>5407</v>
      </c>
      <c r="Q68" s="2647">
        <v>5164</v>
      </c>
      <c r="R68" s="2647">
        <v>5058</v>
      </c>
      <c r="S68" s="2647">
        <v>4860</v>
      </c>
      <c r="T68" s="2647">
        <v>4536</v>
      </c>
      <c r="U68" s="2647">
        <v>4122</v>
      </c>
      <c r="V68" s="2648">
        <v>3704</v>
      </c>
      <c r="W68" s="2648">
        <v>3237</v>
      </c>
      <c r="X68" s="2634">
        <f t="shared" si="0"/>
        <v>-418</v>
      </c>
      <c r="Y68" s="2635">
        <f t="shared" si="1"/>
        <v>-10.140708393983504</v>
      </c>
      <c r="Z68" s="2636">
        <f t="shared" si="2"/>
        <v>-467</v>
      </c>
      <c r="AA68" s="2637">
        <f t="shared" si="3"/>
        <v>-12.607991360691145</v>
      </c>
      <c r="AB68" s="2649"/>
      <c r="AC68" s="2650"/>
    </row>
    <row r="69" spans="1:29" ht="15" customHeight="1">
      <c r="A69" s="2645" t="s">
        <v>1499</v>
      </c>
      <c r="B69" s="2646" t="s">
        <v>1500</v>
      </c>
      <c r="C69" s="2647">
        <v>5397</v>
      </c>
      <c r="D69" s="2647">
        <v>5565</v>
      </c>
      <c r="E69" s="2647">
        <v>5612</v>
      </c>
      <c r="F69" s="2647">
        <v>5571</v>
      </c>
      <c r="G69" s="2647">
        <v>5586</v>
      </c>
      <c r="H69" s="2647">
        <v>6641</v>
      </c>
      <c r="I69" s="2647">
        <v>6877</v>
      </c>
      <c r="J69" s="2647">
        <v>6634</v>
      </c>
      <c r="K69" s="2647">
        <v>6110</v>
      </c>
      <c r="L69" s="2647">
        <v>5557</v>
      </c>
      <c r="M69" s="2647">
        <v>5009</v>
      </c>
      <c r="N69" s="2647">
        <v>4807</v>
      </c>
      <c r="O69" s="2647">
        <v>4571</v>
      </c>
      <c r="P69" s="2647">
        <v>4461</v>
      </c>
      <c r="Q69" s="2647">
        <v>4356</v>
      </c>
      <c r="R69" s="2647">
        <v>4405</v>
      </c>
      <c r="S69" s="2647">
        <v>4029</v>
      </c>
      <c r="T69" s="2647">
        <v>3656</v>
      </c>
      <c r="U69" s="2647">
        <v>3283</v>
      </c>
      <c r="V69" s="2648">
        <v>2860</v>
      </c>
      <c r="W69" s="2648">
        <v>2492</v>
      </c>
      <c r="X69" s="2634">
        <f t="shared" si="0"/>
        <v>-423</v>
      </c>
      <c r="Y69" s="2635">
        <f t="shared" si="1"/>
        <v>-12.884556807797745</v>
      </c>
      <c r="Z69" s="2636">
        <f t="shared" si="2"/>
        <v>-368</v>
      </c>
      <c r="AA69" s="2637">
        <f t="shared" si="3"/>
        <v>-12.867132867132867</v>
      </c>
      <c r="AB69" s="2649"/>
      <c r="AC69" s="2650"/>
    </row>
    <row r="70" spans="1:29" s="620" customFormat="1" ht="15" customHeight="1">
      <c r="A70" s="2058" t="s">
        <v>1175</v>
      </c>
      <c r="B70" s="2059" t="s">
        <v>141</v>
      </c>
      <c r="C70" s="2060">
        <v>52127</v>
      </c>
      <c r="D70" s="2060">
        <v>50832</v>
      </c>
      <c r="E70" s="2060">
        <v>52142</v>
      </c>
      <c r="F70" s="2060">
        <v>52893</v>
      </c>
      <c r="G70" s="2060">
        <v>54378</v>
      </c>
      <c r="H70" s="2060">
        <v>73379</v>
      </c>
      <c r="I70" s="2060">
        <v>72414</v>
      </c>
      <c r="J70" s="2060">
        <v>71619</v>
      </c>
      <c r="K70" s="2060">
        <v>70720</v>
      </c>
      <c r="L70" s="2060">
        <v>71340</v>
      </c>
      <c r="M70" s="2060">
        <v>73058</v>
      </c>
      <c r="N70" s="2060">
        <v>78363</v>
      </c>
      <c r="O70" s="2060">
        <v>81167</v>
      </c>
      <c r="P70" s="2060">
        <v>82934</v>
      </c>
      <c r="Q70" s="2060">
        <v>83045</v>
      </c>
      <c r="R70" s="1316">
        <v>83431</v>
      </c>
      <c r="S70" s="2060">
        <v>83207</v>
      </c>
      <c r="T70" s="2060">
        <v>81561</v>
      </c>
      <c r="U70" s="2060">
        <v>80518</v>
      </c>
      <c r="V70" s="2634">
        <v>77419</v>
      </c>
      <c r="W70" s="2634">
        <f>SUM(W71:W74)</f>
        <v>74316</v>
      </c>
      <c r="X70" s="2634">
        <f t="shared" si="0"/>
        <v>-3099</v>
      </c>
      <c r="Y70" s="2635">
        <f t="shared" si="1"/>
        <v>-3.8488288333043541</v>
      </c>
      <c r="Z70" s="2636">
        <f t="shared" si="2"/>
        <v>-3103</v>
      </c>
      <c r="AA70" s="2637">
        <f t="shared" si="3"/>
        <v>-4.0080600369418358</v>
      </c>
      <c r="AB70" s="2638">
        <f t="shared" si="4"/>
        <v>-4</v>
      </c>
      <c r="AC70" s="2637">
        <f t="shared" si="4"/>
        <v>-0.15923120363748167</v>
      </c>
    </row>
    <row r="71" spans="1:29" ht="15" customHeight="1">
      <c r="A71" s="2645" t="s">
        <v>1501</v>
      </c>
      <c r="B71" s="2646" t="s">
        <v>1502</v>
      </c>
      <c r="C71" s="2647">
        <v>26610</v>
      </c>
      <c r="D71" s="2647">
        <v>26256</v>
      </c>
      <c r="E71" s="2647">
        <v>27038</v>
      </c>
      <c r="F71" s="2647">
        <v>27463</v>
      </c>
      <c r="G71" s="2647">
        <v>28237</v>
      </c>
      <c r="H71" s="2647">
        <v>35324</v>
      </c>
      <c r="I71" s="2647">
        <v>35387</v>
      </c>
      <c r="J71" s="2647">
        <v>35009</v>
      </c>
      <c r="K71" s="2647">
        <v>34966</v>
      </c>
      <c r="L71" s="2647">
        <v>35340</v>
      </c>
      <c r="M71" s="2647">
        <v>36105</v>
      </c>
      <c r="N71" s="2647">
        <v>39646</v>
      </c>
      <c r="O71" s="2647">
        <v>40941</v>
      </c>
      <c r="P71" s="2647">
        <v>41157</v>
      </c>
      <c r="Q71" s="2647">
        <v>40843</v>
      </c>
      <c r="R71" s="2647">
        <v>40607</v>
      </c>
      <c r="S71" s="2647">
        <v>40550</v>
      </c>
      <c r="T71" s="2647">
        <v>40150</v>
      </c>
      <c r="U71" s="2647">
        <v>40359</v>
      </c>
      <c r="V71" s="2648">
        <v>39661</v>
      </c>
      <c r="W71" s="2648">
        <v>39048</v>
      </c>
      <c r="X71" s="2634">
        <f t="shared" ref="X71:X130" si="5">V71-U71</f>
        <v>-698</v>
      </c>
      <c r="Y71" s="2635">
        <f t="shared" ref="Y71:Y130" si="6">(V71-U71)/U71*100</f>
        <v>-1.7294779355286307</v>
      </c>
      <c r="Z71" s="2636">
        <f t="shared" ref="Z71:Z130" si="7">W71-V71</f>
        <v>-613</v>
      </c>
      <c r="AA71" s="2637">
        <f t="shared" ref="AA71:AA130" si="8">Z71/V71*100</f>
        <v>-1.5455989511106629</v>
      </c>
      <c r="AB71" s="2649"/>
      <c r="AC71" s="2650"/>
    </row>
    <row r="72" spans="1:29" ht="15" customHeight="1">
      <c r="A72" s="2645" t="s">
        <v>1503</v>
      </c>
      <c r="B72" s="2646" t="s">
        <v>1504</v>
      </c>
      <c r="C72" s="2647">
        <v>13349</v>
      </c>
      <c r="D72" s="2647">
        <v>13027</v>
      </c>
      <c r="E72" s="2647">
        <v>13110</v>
      </c>
      <c r="F72" s="2647">
        <v>13041</v>
      </c>
      <c r="G72" s="2647">
        <v>13291</v>
      </c>
      <c r="H72" s="2647">
        <v>18253</v>
      </c>
      <c r="I72" s="2647">
        <v>18028</v>
      </c>
      <c r="J72" s="2647">
        <v>17506</v>
      </c>
      <c r="K72" s="2647">
        <v>16920</v>
      </c>
      <c r="L72" s="2647">
        <v>16570</v>
      </c>
      <c r="M72" s="2647">
        <v>16560</v>
      </c>
      <c r="N72" s="2647">
        <v>17189</v>
      </c>
      <c r="O72" s="2647">
        <v>17348</v>
      </c>
      <c r="P72" s="2647">
        <v>17472</v>
      </c>
      <c r="Q72" s="2647">
        <v>17157</v>
      </c>
      <c r="R72" s="2647">
        <v>17519</v>
      </c>
      <c r="S72" s="2647">
        <v>17363</v>
      </c>
      <c r="T72" s="2647">
        <v>16743</v>
      </c>
      <c r="U72" s="2647">
        <v>16216</v>
      </c>
      <c r="V72" s="2648">
        <v>14720</v>
      </c>
      <c r="W72" s="2648">
        <v>13554</v>
      </c>
      <c r="X72" s="2634">
        <f t="shared" si="5"/>
        <v>-1496</v>
      </c>
      <c r="Y72" s="2635">
        <f t="shared" si="6"/>
        <v>-9.2254563394178586</v>
      </c>
      <c r="Z72" s="2636">
        <f t="shared" si="7"/>
        <v>-1166</v>
      </c>
      <c r="AA72" s="2637">
        <f t="shared" si="8"/>
        <v>-7.9211956521739122</v>
      </c>
      <c r="AB72" s="2649"/>
      <c r="AC72" s="2650"/>
    </row>
    <row r="73" spans="1:29" ht="15" customHeight="1">
      <c r="A73" s="2645" t="s">
        <v>1505</v>
      </c>
      <c r="B73" s="2646" t="s">
        <v>1506</v>
      </c>
      <c r="C73" s="2647">
        <v>5956</v>
      </c>
      <c r="D73" s="2647">
        <v>5429</v>
      </c>
      <c r="E73" s="2647">
        <v>5658</v>
      </c>
      <c r="F73" s="2647">
        <v>5928</v>
      </c>
      <c r="G73" s="2647">
        <v>6355</v>
      </c>
      <c r="H73" s="2647">
        <v>8847</v>
      </c>
      <c r="I73" s="2647">
        <v>8385</v>
      </c>
      <c r="J73" s="2647">
        <v>8357</v>
      </c>
      <c r="K73" s="2647">
        <v>8329</v>
      </c>
      <c r="L73" s="2647">
        <v>8566</v>
      </c>
      <c r="M73" s="2647">
        <v>9135</v>
      </c>
      <c r="N73" s="2647">
        <v>9543</v>
      </c>
      <c r="O73" s="2647">
        <v>10407</v>
      </c>
      <c r="P73" s="2647">
        <v>11752</v>
      </c>
      <c r="Q73" s="2647">
        <v>12434</v>
      </c>
      <c r="R73" s="2647">
        <v>12825</v>
      </c>
      <c r="S73" s="2647">
        <v>13107</v>
      </c>
      <c r="T73" s="2647">
        <v>12884</v>
      </c>
      <c r="U73" s="2647">
        <v>12657</v>
      </c>
      <c r="V73" s="2648">
        <v>12379</v>
      </c>
      <c r="W73" s="2648">
        <v>11774</v>
      </c>
      <c r="X73" s="2634">
        <f t="shared" si="5"/>
        <v>-278</v>
      </c>
      <c r="Y73" s="2635">
        <f t="shared" si="6"/>
        <v>-2.1964130520660503</v>
      </c>
      <c r="Z73" s="2636">
        <f t="shared" si="7"/>
        <v>-605</v>
      </c>
      <c r="AA73" s="2637">
        <f t="shared" si="8"/>
        <v>-4.8873091525971404</v>
      </c>
      <c r="AB73" s="2649"/>
      <c r="AC73" s="2650"/>
    </row>
    <row r="74" spans="1:29" ht="15" customHeight="1">
      <c r="A74" s="2645" t="s">
        <v>1507</v>
      </c>
      <c r="B74" s="2646" t="s">
        <v>1508</v>
      </c>
      <c r="C74" s="2647">
        <v>6212</v>
      </c>
      <c r="D74" s="2647">
        <v>6120</v>
      </c>
      <c r="E74" s="2647">
        <v>6336</v>
      </c>
      <c r="F74" s="2647">
        <v>6461</v>
      </c>
      <c r="G74" s="2647">
        <v>6495</v>
      </c>
      <c r="H74" s="2647">
        <v>10955</v>
      </c>
      <c r="I74" s="2647">
        <v>10614</v>
      </c>
      <c r="J74" s="2647">
        <v>10747</v>
      </c>
      <c r="K74" s="2647">
        <v>10505</v>
      </c>
      <c r="L74" s="2647">
        <v>10864</v>
      </c>
      <c r="M74" s="2647">
        <v>11258</v>
      </c>
      <c r="N74" s="2647">
        <v>11985</v>
      </c>
      <c r="O74" s="2647">
        <v>12471</v>
      </c>
      <c r="P74" s="2647">
        <v>12553</v>
      </c>
      <c r="Q74" s="2647">
        <v>12611</v>
      </c>
      <c r="R74" s="2647">
        <v>12480</v>
      </c>
      <c r="S74" s="2647">
        <v>12187</v>
      </c>
      <c r="T74" s="2647">
        <v>11784</v>
      </c>
      <c r="U74" s="2647">
        <v>11286</v>
      </c>
      <c r="V74" s="2648">
        <v>10659</v>
      </c>
      <c r="W74" s="2648">
        <v>9940</v>
      </c>
      <c r="X74" s="2634">
        <f t="shared" si="5"/>
        <v>-627</v>
      </c>
      <c r="Y74" s="2635">
        <f t="shared" si="6"/>
        <v>-5.5555555555555554</v>
      </c>
      <c r="Z74" s="2636">
        <f t="shared" si="7"/>
        <v>-719</v>
      </c>
      <c r="AA74" s="2637">
        <f t="shared" si="8"/>
        <v>-6.7454733089408014</v>
      </c>
      <c r="AB74" s="2649"/>
      <c r="AC74" s="2650"/>
    </row>
    <row r="75" spans="1:29" s="620" customFormat="1" ht="15" customHeight="1">
      <c r="A75" s="2058" t="s">
        <v>163</v>
      </c>
      <c r="B75" s="2059" t="s">
        <v>42</v>
      </c>
      <c r="C75" s="2060">
        <v>9271</v>
      </c>
      <c r="D75" s="2060">
        <v>9156</v>
      </c>
      <c r="E75" s="2060">
        <v>9392</v>
      </c>
      <c r="F75" s="2060">
        <v>9414</v>
      </c>
      <c r="G75" s="2060">
        <v>9832</v>
      </c>
      <c r="H75" s="2060">
        <v>14154</v>
      </c>
      <c r="I75" s="2060">
        <v>13599</v>
      </c>
      <c r="J75" s="2060">
        <v>13613</v>
      </c>
      <c r="K75" s="2060">
        <v>14296</v>
      </c>
      <c r="L75" s="2060">
        <v>16545</v>
      </c>
      <c r="M75" s="2060">
        <v>20457</v>
      </c>
      <c r="N75" s="2060">
        <v>24751</v>
      </c>
      <c r="O75" s="2060">
        <v>26686</v>
      </c>
      <c r="P75" s="2060">
        <v>29663</v>
      </c>
      <c r="Q75" s="2060">
        <v>30477</v>
      </c>
      <c r="R75" s="1316">
        <v>31634</v>
      </c>
      <c r="S75" s="2060">
        <v>31960</v>
      </c>
      <c r="T75" s="2060">
        <v>32555</v>
      </c>
      <c r="U75" s="2060">
        <v>33438</v>
      </c>
      <c r="V75" s="2634">
        <v>33690</v>
      </c>
      <c r="W75" s="2634">
        <v>33477</v>
      </c>
      <c r="X75" s="2634">
        <f t="shared" si="5"/>
        <v>252</v>
      </c>
      <c r="Y75" s="2635">
        <f t="shared" si="6"/>
        <v>0.75363359052574908</v>
      </c>
      <c r="Z75" s="2636">
        <f t="shared" si="7"/>
        <v>-213</v>
      </c>
      <c r="AA75" s="2637">
        <f t="shared" si="8"/>
        <v>-0.63223508459483535</v>
      </c>
      <c r="AB75" s="2638">
        <f t="shared" ref="AB75:AC125" si="9">Z75-X75</f>
        <v>-465</v>
      </c>
      <c r="AC75" s="2637">
        <f t="shared" si="9"/>
        <v>-1.3858686751205844</v>
      </c>
    </row>
    <row r="76" spans="1:29" s="620" customFormat="1" ht="15" customHeight="1">
      <c r="A76" s="2058" t="s">
        <v>164</v>
      </c>
      <c r="B76" s="2059" t="s">
        <v>43</v>
      </c>
      <c r="C76" s="2060">
        <v>14939</v>
      </c>
      <c r="D76" s="2060">
        <v>15050</v>
      </c>
      <c r="E76" s="2060">
        <v>15150</v>
      </c>
      <c r="F76" s="2060">
        <v>15135</v>
      </c>
      <c r="G76" s="2060">
        <v>15442</v>
      </c>
      <c r="H76" s="2060">
        <v>20756</v>
      </c>
      <c r="I76" s="2060">
        <v>19959</v>
      </c>
      <c r="J76" s="2060">
        <v>19000</v>
      </c>
      <c r="K76" s="2060">
        <v>17798</v>
      </c>
      <c r="L76" s="2060">
        <v>17153</v>
      </c>
      <c r="M76" s="2060">
        <v>16902</v>
      </c>
      <c r="N76" s="2060">
        <v>17448</v>
      </c>
      <c r="O76" s="2060">
        <v>18388</v>
      </c>
      <c r="P76" s="2060">
        <v>18900</v>
      </c>
      <c r="Q76" s="2060">
        <v>18781</v>
      </c>
      <c r="R76" s="1316">
        <v>18849</v>
      </c>
      <c r="S76" s="2060">
        <v>18419</v>
      </c>
      <c r="T76" s="2060">
        <v>17603</v>
      </c>
      <c r="U76" s="2060">
        <v>16636</v>
      </c>
      <c r="V76" s="2634">
        <v>15224</v>
      </c>
      <c r="W76" s="2634">
        <v>13879</v>
      </c>
      <c r="X76" s="2634">
        <f t="shared" si="5"/>
        <v>-1412</v>
      </c>
      <c r="Y76" s="2635">
        <f t="shared" si="6"/>
        <v>-8.4876172156768455</v>
      </c>
      <c r="Z76" s="2636">
        <f t="shared" si="7"/>
        <v>-1345</v>
      </c>
      <c r="AA76" s="2637">
        <f t="shared" si="8"/>
        <v>-8.834734629532317</v>
      </c>
      <c r="AB76" s="2638">
        <f t="shared" si="9"/>
        <v>67</v>
      </c>
      <c r="AC76" s="2637">
        <f t="shared" si="9"/>
        <v>-0.34711741385547157</v>
      </c>
    </row>
    <row r="77" spans="1:29" s="620" customFormat="1" ht="15" customHeight="1">
      <c r="A77" s="2058">
        <v>901</v>
      </c>
      <c r="B77" s="2059" t="s">
        <v>166</v>
      </c>
      <c r="C77" s="2060">
        <v>31626</v>
      </c>
      <c r="D77" s="2060">
        <v>31686</v>
      </c>
      <c r="E77" s="2060">
        <v>31646</v>
      </c>
      <c r="F77" s="2060">
        <v>31093</v>
      </c>
      <c r="G77" s="2060">
        <v>29879</v>
      </c>
      <c r="H77" s="2060">
        <v>38947</v>
      </c>
      <c r="I77" s="2060">
        <v>38352</v>
      </c>
      <c r="J77" s="2060">
        <v>35664</v>
      </c>
      <c r="K77" s="2060">
        <v>32455</v>
      </c>
      <c r="L77" s="2060">
        <v>28921</v>
      </c>
      <c r="M77" s="2060">
        <v>26410</v>
      </c>
      <c r="N77" s="2060">
        <v>25600</v>
      </c>
      <c r="O77" s="2060">
        <v>24874</v>
      </c>
      <c r="P77" s="2060">
        <v>24516</v>
      </c>
      <c r="Q77" s="2060">
        <v>23827</v>
      </c>
      <c r="R77" s="1316">
        <v>23341</v>
      </c>
      <c r="S77" s="2060">
        <v>22337</v>
      </c>
      <c r="T77" s="2060">
        <v>21012</v>
      </c>
      <c r="U77" s="2060">
        <v>19265</v>
      </c>
      <c r="V77" s="2634">
        <v>17510</v>
      </c>
      <c r="W77" s="2634">
        <f>SUM(W78:W81)</f>
        <v>15863</v>
      </c>
      <c r="X77" s="2634">
        <f t="shared" si="5"/>
        <v>-1755</v>
      </c>
      <c r="Y77" s="2635">
        <f t="shared" si="6"/>
        <v>-9.1097845834414741</v>
      </c>
      <c r="Z77" s="2636">
        <f t="shared" si="7"/>
        <v>-1647</v>
      </c>
      <c r="AA77" s="2637">
        <f t="shared" si="8"/>
        <v>-9.4060536836093664</v>
      </c>
      <c r="AB77" s="2638">
        <f t="shared" si="9"/>
        <v>108</v>
      </c>
      <c r="AC77" s="2637">
        <f t="shared" si="9"/>
        <v>-0.29626910016789232</v>
      </c>
    </row>
    <row r="78" spans="1:29" ht="15" customHeight="1">
      <c r="A78" s="2645" t="s">
        <v>1509</v>
      </c>
      <c r="B78" s="2646" t="s">
        <v>1510</v>
      </c>
      <c r="C78" s="2647">
        <v>11469</v>
      </c>
      <c r="D78" s="2647">
        <v>11653</v>
      </c>
      <c r="E78" s="2647">
        <v>11747</v>
      </c>
      <c r="F78" s="2647">
        <v>12013</v>
      </c>
      <c r="G78" s="2647">
        <v>11505</v>
      </c>
      <c r="H78" s="2647">
        <v>14641</v>
      </c>
      <c r="I78" s="2647">
        <v>14417</v>
      </c>
      <c r="J78" s="2647">
        <v>13298</v>
      </c>
      <c r="K78" s="2647">
        <v>12191</v>
      </c>
      <c r="L78" s="2647">
        <v>10998</v>
      </c>
      <c r="M78" s="2647">
        <v>10135</v>
      </c>
      <c r="N78" s="2647">
        <v>9872</v>
      </c>
      <c r="O78" s="2647">
        <v>9717</v>
      </c>
      <c r="P78" s="2647">
        <v>9565</v>
      </c>
      <c r="Q78" s="2647">
        <v>9360</v>
      </c>
      <c r="R78" s="2647">
        <v>9131</v>
      </c>
      <c r="S78" s="2647">
        <v>8789</v>
      </c>
      <c r="T78" s="2647">
        <v>8251</v>
      </c>
      <c r="U78" s="2647">
        <v>7601</v>
      </c>
      <c r="V78" s="2648">
        <v>7068</v>
      </c>
      <c r="W78" s="2648">
        <v>6435</v>
      </c>
      <c r="X78" s="2634">
        <f t="shared" si="5"/>
        <v>-533</v>
      </c>
      <c r="Y78" s="2635">
        <f t="shared" si="6"/>
        <v>-7.0122352322062893</v>
      </c>
      <c r="Z78" s="2636">
        <f t="shared" si="7"/>
        <v>-633</v>
      </c>
      <c r="AA78" s="2637">
        <f t="shared" si="8"/>
        <v>-8.955857385398982</v>
      </c>
      <c r="AB78" s="2649"/>
      <c r="AC78" s="2650"/>
    </row>
    <row r="79" spans="1:29" ht="15" customHeight="1">
      <c r="A79" s="2645" t="s">
        <v>1511</v>
      </c>
      <c r="B79" s="2646" t="s">
        <v>1512</v>
      </c>
      <c r="C79" s="2647">
        <v>9529</v>
      </c>
      <c r="D79" s="2647">
        <v>9554</v>
      </c>
      <c r="E79" s="2647">
        <v>9551</v>
      </c>
      <c r="F79" s="2647">
        <v>9068</v>
      </c>
      <c r="G79" s="2647">
        <v>8665</v>
      </c>
      <c r="H79" s="2647">
        <v>11269</v>
      </c>
      <c r="I79" s="2647">
        <v>11087</v>
      </c>
      <c r="J79" s="2647">
        <v>10257</v>
      </c>
      <c r="K79" s="2647">
        <v>9252</v>
      </c>
      <c r="L79" s="2647">
        <v>7987</v>
      </c>
      <c r="M79" s="2647">
        <v>7155</v>
      </c>
      <c r="N79" s="2647">
        <v>6800</v>
      </c>
      <c r="O79" s="2647">
        <v>6410</v>
      </c>
      <c r="P79" s="2647">
        <v>6223</v>
      </c>
      <c r="Q79" s="2647">
        <v>6006</v>
      </c>
      <c r="R79" s="2647">
        <v>5831</v>
      </c>
      <c r="S79" s="2647">
        <v>5606</v>
      </c>
      <c r="T79" s="2647">
        <v>5225</v>
      </c>
      <c r="U79" s="2647">
        <v>4667</v>
      </c>
      <c r="V79" s="2648">
        <v>4099</v>
      </c>
      <c r="W79" s="2648">
        <v>3634</v>
      </c>
      <c r="X79" s="2634">
        <f t="shared" si="5"/>
        <v>-568</v>
      </c>
      <c r="Y79" s="2635">
        <f t="shared" si="6"/>
        <v>-12.170559245768159</v>
      </c>
      <c r="Z79" s="2636">
        <f t="shared" si="7"/>
        <v>-465</v>
      </c>
      <c r="AA79" s="2637">
        <f t="shared" si="8"/>
        <v>-11.344230300073189</v>
      </c>
      <c r="AB79" s="2649"/>
      <c r="AC79" s="2650"/>
    </row>
    <row r="80" spans="1:29" ht="15" customHeight="1">
      <c r="A80" s="2645" t="s">
        <v>1513</v>
      </c>
      <c r="B80" s="2646" t="s">
        <v>1514</v>
      </c>
      <c r="C80" s="2647">
        <v>6123</v>
      </c>
      <c r="D80" s="2647">
        <v>6066</v>
      </c>
      <c r="E80" s="2647">
        <v>5940</v>
      </c>
      <c r="F80" s="2647">
        <v>5728</v>
      </c>
      <c r="G80" s="2647">
        <v>5632</v>
      </c>
      <c r="H80" s="2647">
        <v>7378</v>
      </c>
      <c r="I80" s="2647">
        <v>7398</v>
      </c>
      <c r="J80" s="2647">
        <v>7043</v>
      </c>
      <c r="K80" s="2647">
        <v>6242</v>
      </c>
      <c r="L80" s="2647">
        <v>5556</v>
      </c>
      <c r="M80" s="2647">
        <v>5038</v>
      </c>
      <c r="N80" s="2647">
        <v>4930</v>
      </c>
      <c r="O80" s="2647">
        <v>4987</v>
      </c>
      <c r="P80" s="2647">
        <v>5009</v>
      </c>
      <c r="Q80" s="2647">
        <v>4884</v>
      </c>
      <c r="R80" s="2647">
        <v>4817</v>
      </c>
      <c r="S80" s="2647">
        <v>4567</v>
      </c>
      <c r="T80" s="2647">
        <v>4341</v>
      </c>
      <c r="U80" s="2647">
        <v>4024</v>
      </c>
      <c r="V80" s="2648">
        <v>3628</v>
      </c>
      <c r="W80" s="2648">
        <v>3344</v>
      </c>
      <c r="X80" s="2634">
        <f t="shared" si="5"/>
        <v>-396</v>
      </c>
      <c r="Y80" s="2635">
        <f t="shared" si="6"/>
        <v>-9.8409542743538765</v>
      </c>
      <c r="Z80" s="2636">
        <f t="shared" si="7"/>
        <v>-284</v>
      </c>
      <c r="AA80" s="2637">
        <f t="shared" si="8"/>
        <v>-7.8280044101433299</v>
      </c>
      <c r="AB80" s="2649"/>
      <c r="AC80" s="2650"/>
    </row>
    <row r="81" spans="1:29" ht="15" customHeight="1">
      <c r="A81" s="2645" t="s">
        <v>1515</v>
      </c>
      <c r="B81" s="2646" t="s">
        <v>1516</v>
      </c>
      <c r="C81" s="2647">
        <v>4505</v>
      </c>
      <c r="D81" s="2647">
        <v>4413</v>
      </c>
      <c r="E81" s="2647">
        <v>4408</v>
      </c>
      <c r="F81" s="2647">
        <v>4284</v>
      </c>
      <c r="G81" s="2647">
        <v>4077</v>
      </c>
      <c r="H81" s="2647">
        <v>5659</v>
      </c>
      <c r="I81" s="2647">
        <v>5450</v>
      </c>
      <c r="J81" s="2647">
        <v>5066</v>
      </c>
      <c r="K81" s="2647">
        <v>4770</v>
      </c>
      <c r="L81" s="2647">
        <v>4380</v>
      </c>
      <c r="M81" s="2647">
        <v>4082</v>
      </c>
      <c r="N81" s="2647">
        <v>3998</v>
      </c>
      <c r="O81" s="2647">
        <v>3760</v>
      </c>
      <c r="P81" s="2647">
        <v>3719</v>
      </c>
      <c r="Q81" s="2647">
        <v>3577</v>
      </c>
      <c r="R81" s="2647">
        <v>3562</v>
      </c>
      <c r="S81" s="2647">
        <v>3375</v>
      </c>
      <c r="T81" s="2647">
        <v>3195</v>
      </c>
      <c r="U81" s="2647">
        <v>2973</v>
      </c>
      <c r="V81" s="2648">
        <v>2715</v>
      </c>
      <c r="W81" s="2648">
        <v>2450</v>
      </c>
      <c r="X81" s="2634">
        <f t="shared" si="5"/>
        <v>-258</v>
      </c>
      <c r="Y81" s="2635">
        <f t="shared" si="6"/>
        <v>-8.6781029263370328</v>
      </c>
      <c r="Z81" s="2636">
        <f t="shared" si="7"/>
        <v>-265</v>
      </c>
      <c r="AA81" s="2637">
        <f t="shared" si="8"/>
        <v>-9.7605893186003687</v>
      </c>
      <c r="AB81" s="2649"/>
      <c r="AC81" s="2650"/>
    </row>
    <row r="82" spans="1:29" s="620" customFormat="1" ht="15" customHeight="1">
      <c r="A82" s="2651" t="s">
        <v>16</v>
      </c>
      <c r="B82" s="2641"/>
      <c r="C82" s="2642"/>
      <c r="D82" s="2642"/>
      <c r="E82" s="2642"/>
      <c r="F82" s="2642"/>
      <c r="G82" s="2642"/>
      <c r="H82" s="2642"/>
      <c r="I82" s="2642"/>
      <c r="J82" s="2642"/>
      <c r="K82" s="2642"/>
      <c r="L82" s="2642"/>
      <c r="M82" s="2642"/>
      <c r="N82" s="2642"/>
      <c r="O82" s="2642"/>
      <c r="P82" s="2642"/>
      <c r="Q82" s="2642"/>
      <c r="R82" s="2642"/>
      <c r="S82" s="2642"/>
      <c r="T82" s="2642"/>
      <c r="U82" s="2642"/>
      <c r="V82" s="2641"/>
      <c r="W82" s="2641"/>
      <c r="X82" s="2634" t="s">
        <v>667</v>
      </c>
      <c r="Y82" s="2635" t="s">
        <v>667</v>
      </c>
      <c r="Z82" s="2636" t="s">
        <v>1879</v>
      </c>
      <c r="AA82" s="2637" t="s">
        <v>1879</v>
      </c>
      <c r="AB82" s="2638"/>
      <c r="AC82" s="2637"/>
    </row>
    <row r="83" spans="1:29" s="620" customFormat="1" ht="15" customHeight="1">
      <c r="A83" s="2058" t="s">
        <v>139</v>
      </c>
      <c r="B83" s="2059" t="s">
        <v>101</v>
      </c>
      <c r="C83" s="2060">
        <v>90750</v>
      </c>
      <c r="D83" s="2060">
        <v>91246</v>
      </c>
      <c r="E83" s="2060">
        <v>91800</v>
      </c>
      <c r="F83" s="2060">
        <v>92006</v>
      </c>
      <c r="G83" s="2060">
        <v>91546</v>
      </c>
      <c r="H83" s="2060">
        <v>103154</v>
      </c>
      <c r="I83" s="2060">
        <v>102838</v>
      </c>
      <c r="J83" s="2060">
        <v>102557</v>
      </c>
      <c r="K83" s="2060">
        <v>99572</v>
      </c>
      <c r="L83" s="2060">
        <v>96599</v>
      </c>
      <c r="M83" s="2060">
        <v>94732</v>
      </c>
      <c r="N83" s="2060">
        <v>95687</v>
      </c>
      <c r="O83" s="2060">
        <v>96448</v>
      </c>
      <c r="P83" s="2060">
        <v>96086</v>
      </c>
      <c r="Q83" s="2060">
        <v>94163</v>
      </c>
      <c r="R83" s="1316">
        <v>93859</v>
      </c>
      <c r="S83" s="2060">
        <v>92752</v>
      </c>
      <c r="T83" s="2060">
        <v>89208</v>
      </c>
      <c r="U83" s="2060">
        <v>85592</v>
      </c>
      <c r="V83" s="2634">
        <v>82250</v>
      </c>
      <c r="W83" s="2634">
        <f>SUM(W84:W89)</f>
        <v>77489</v>
      </c>
      <c r="X83" s="2634">
        <f t="shared" si="5"/>
        <v>-3342</v>
      </c>
      <c r="Y83" s="2635">
        <f t="shared" si="6"/>
        <v>-3.9045705206094032</v>
      </c>
      <c r="Z83" s="2636">
        <f t="shared" si="7"/>
        <v>-4761</v>
      </c>
      <c r="AA83" s="2637">
        <f t="shared" si="8"/>
        <v>-5.7884498480243165</v>
      </c>
      <c r="AB83" s="2638">
        <f t="shared" si="9"/>
        <v>-1419</v>
      </c>
      <c r="AC83" s="2637">
        <f t="shared" si="9"/>
        <v>-1.8838793274149133</v>
      </c>
    </row>
    <row r="84" spans="1:29" ht="15" customHeight="1">
      <c r="A84" s="2645" t="s">
        <v>1517</v>
      </c>
      <c r="B84" s="2646" t="s">
        <v>1518</v>
      </c>
      <c r="C84" s="2647">
        <v>32455</v>
      </c>
      <c r="D84" s="2647">
        <v>34827</v>
      </c>
      <c r="E84" s="2647">
        <v>35690</v>
      </c>
      <c r="F84" s="2647">
        <v>35882</v>
      </c>
      <c r="G84" s="2647">
        <v>36312</v>
      </c>
      <c r="H84" s="2647">
        <v>40996</v>
      </c>
      <c r="I84" s="2647">
        <v>41525</v>
      </c>
      <c r="J84" s="2647">
        <v>42341</v>
      </c>
      <c r="K84" s="2647">
        <v>42569</v>
      </c>
      <c r="L84" s="2647">
        <v>43259</v>
      </c>
      <c r="M84" s="2647">
        <v>44094</v>
      </c>
      <c r="N84" s="2647">
        <v>46210</v>
      </c>
      <c r="O84" s="2647">
        <v>47458</v>
      </c>
      <c r="P84" s="2647">
        <v>47712</v>
      </c>
      <c r="Q84" s="2647">
        <v>47244</v>
      </c>
      <c r="R84" s="2647">
        <v>47742</v>
      </c>
      <c r="S84" s="2647">
        <v>47308</v>
      </c>
      <c r="T84" s="2647">
        <v>45997</v>
      </c>
      <c r="U84" s="2647">
        <v>44598</v>
      </c>
      <c r="V84" s="2648">
        <v>43375</v>
      </c>
      <c r="W84" s="2648">
        <v>41827</v>
      </c>
      <c r="X84" s="2634">
        <f t="shared" si="5"/>
        <v>-1223</v>
      </c>
      <c r="Y84" s="2635">
        <f t="shared" si="6"/>
        <v>-2.7422754383604646</v>
      </c>
      <c r="Z84" s="2636">
        <f t="shared" si="7"/>
        <v>-1548</v>
      </c>
      <c r="AA84" s="2637">
        <f t="shared" si="8"/>
        <v>-3.5688760806916431</v>
      </c>
      <c r="AB84" s="2649"/>
      <c r="AC84" s="2650"/>
    </row>
    <row r="85" spans="1:29" ht="15" customHeight="1">
      <c r="A85" s="2645" t="s">
        <v>1519</v>
      </c>
      <c r="B85" s="2646" t="s">
        <v>1520</v>
      </c>
      <c r="C85" s="2647">
        <v>5136</v>
      </c>
      <c r="D85" s="2647">
        <v>4614</v>
      </c>
      <c r="E85" s="2647">
        <v>5216</v>
      </c>
      <c r="F85" s="2647">
        <v>5213</v>
      </c>
      <c r="G85" s="2647">
        <v>5001</v>
      </c>
      <c r="H85" s="2647">
        <v>5547</v>
      </c>
      <c r="I85" s="2647">
        <v>5523</v>
      </c>
      <c r="J85" s="2647">
        <v>5922</v>
      </c>
      <c r="K85" s="2647">
        <v>6042</v>
      </c>
      <c r="L85" s="2647">
        <v>6262</v>
      </c>
      <c r="M85" s="2647">
        <v>5904</v>
      </c>
      <c r="N85" s="2647">
        <v>5669</v>
      </c>
      <c r="O85" s="2647">
        <v>5303</v>
      </c>
      <c r="P85" s="2647">
        <v>4958</v>
      </c>
      <c r="Q85" s="2647">
        <v>4748</v>
      </c>
      <c r="R85" s="2647">
        <v>4592</v>
      </c>
      <c r="S85" s="2647">
        <v>4345</v>
      </c>
      <c r="T85" s="2647">
        <v>3973</v>
      </c>
      <c r="U85" s="2647">
        <v>3778</v>
      </c>
      <c r="V85" s="2648">
        <v>3519</v>
      </c>
      <c r="W85" s="2648">
        <v>3125</v>
      </c>
      <c r="X85" s="2634">
        <f t="shared" si="5"/>
        <v>-259</v>
      </c>
      <c r="Y85" s="2635">
        <f t="shared" si="6"/>
        <v>-6.8554790894653257</v>
      </c>
      <c r="Z85" s="2636">
        <f t="shared" si="7"/>
        <v>-394</v>
      </c>
      <c r="AA85" s="2637">
        <f t="shared" si="8"/>
        <v>-11.196362603012219</v>
      </c>
      <c r="AB85" s="2649"/>
      <c r="AC85" s="2650"/>
    </row>
    <row r="86" spans="1:29" ht="15" customHeight="1">
      <c r="A86" s="2645" t="s">
        <v>1521</v>
      </c>
      <c r="B86" s="2646" t="s">
        <v>1522</v>
      </c>
      <c r="C86" s="2647">
        <v>9425</v>
      </c>
      <c r="D86" s="2647">
        <v>8534</v>
      </c>
      <c r="E86" s="2647">
        <v>7894</v>
      </c>
      <c r="F86" s="2647">
        <v>7978</v>
      </c>
      <c r="G86" s="2647">
        <v>7928</v>
      </c>
      <c r="H86" s="2647">
        <v>8692</v>
      </c>
      <c r="I86" s="2647">
        <v>8540</v>
      </c>
      <c r="J86" s="2647">
        <v>8328</v>
      </c>
      <c r="K86" s="2647">
        <v>7915</v>
      </c>
      <c r="L86" s="2647">
        <v>7278</v>
      </c>
      <c r="M86" s="2647">
        <v>6726</v>
      </c>
      <c r="N86" s="2647">
        <v>6466</v>
      </c>
      <c r="O86" s="2647">
        <v>6409</v>
      </c>
      <c r="P86" s="2647">
        <v>6306</v>
      </c>
      <c r="Q86" s="2647">
        <v>6018</v>
      </c>
      <c r="R86" s="2647">
        <v>5880</v>
      </c>
      <c r="S86" s="2647">
        <v>5751</v>
      </c>
      <c r="T86" s="2647">
        <v>5444</v>
      </c>
      <c r="U86" s="2647">
        <v>4973</v>
      </c>
      <c r="V86" s="2648">
        <v>4496</v>
      </c>
      <c r="W86" s="2648">
        <v>4115</v>
      </c>
      <c r="X86" s="2634">
        <f t="shared" si="5"/>
        <v>-477</v>
      </c>
      <c r="Y86" s="2635">
        <f t="shared" si="6"/>
        <v>-9.5917956967625173</v>
      </c>
      <c r="Z86" s="2636">
        <f t="shared" si="7"/>
        <v>-381</v>
      </c>
      <c r="AA86" s="2637">
        <f t="shared" si="8"/>
        <v>-8.4741992882562283</v>
      </c>
      <c r="AB86" s="2649"/>
      <c r="AC86" s="2650"/>
    </row>
    <row r="87" spans="1:29" ht="15" customHeight="1">
      <c r="A87" s="2645" t="s">
        <v>1523</v>
      </c>
      <c r="B87" s="2646" t="s">
        <v>1524</v>
      </c>
      <c r="C87" s="2647">
        <v>20572</v>
      </c>
      <c r="D87" s="2647">
        <v>20533</v>
      </c>
      <c r="E87" s="2647">
        <v>20964</v>
      </c>
      <c r="F87" s="2647">
        <v>20716</v>
      </c>
      <c r="G87" s="2647">
        <v>20354</v>
      </c>
      <c r="H87" s="2647">
        <v>23923</v>
      </c>
      <c r="I87" s="2647">
        <v>23558</v>
      </c>
      <c r="J87" s="2647">
        <v>23047</v>
      </c>
      <c r="K87" s="2647">
        <v>21685</v>
      </c>
      <c r="L87" s="2647">
        <v>20338</v>
      </c>
      <c r="M87" s="2647">
        <v>19592</v>
      </c>
      <c r="N87" s="2647">
        <v>19394</v>
      </c>
      <c r="O87" s="2647">
        <v>19415</v>
      </c>
      <c r="P87" s="2647">
        <v>19325</v>
      </c>
      <c r="Q87" s="2647">
        <v>18822</v>
      </c>
      <c r="R87" s="2647">
        <v>18666</v>
      </c>
      <c r="S87" s="2647">
        <v>18410</v>
      </c>
      <c r="T87" s="2647">
        <v>17697</v>
      </c>
      <c r="U87" s="2647">
        <v>17242</v>
      </c>
      <c r="V87" s="2648">
        <v>16609</v>
      </c>
      <c r="W87" s="2648">
        <v>15517</v>
      </c>
      <c r="X87" s="2634">
        <f t="shared" si="5"/>
        <v>-633</v>
      </c>
      <c r="Y87" s="2635">
        <f t="shared" si="6"/>
        <v>-3.671267834357963</v>
      </c>
      <c r="Z87" s="2636">
        <f t="shared" si="7"/>
        <v>-1092</v>
      </c>
      <c r="AA87" s="2637">
        <f t="shared" si="8"/>
        <v>-6.5747486302607019</v>
      </c>
      <c r="AB87" s="2649"/>
      <c r="AC87" s="2650"/>
    </row>
    <row r="88" spans="1:29" ht="15" customHeight="1">
      <c r="A88" s="2645" t="s">
        <v>1525</v>
      </c>
      <c r="B88" s="2646" t="s">
        <v>1526</v>
      </c>
      <c r="C88" s="2647">
        <v>12590</v>
      </c>
      <c r="D88" s="2647">
        <v>12676</v>
      </c>
      <c r="E88" s="2647">
        <v>12336</v>
      </c>
      <c r="F88" s="2647">
        <v>12809</v>
      </c>
      <c r="G88" s="2647">
        <v>12510</v>
      </c>
      <c r="H88" s="2647">
        <v>14174</v>
      </c>
      <c r="I88" s="2647">
        <v>13811</v>
      </c>
      <c r="J88" s="2647">
        <v>13302</v>
      </c>
      <c r="K88" s="2647">
        <v>12557</v>
      </c>
      <c r="L88" s="2647">
        <v>11646</v>
      </c>
      <c r="M88" s="2647">
        <v>11235</v>
      </c>
      <c r="N88" s="2647">
        <v>10926</v>
      </c>
      <c r="O88" s="2647">
        <v>11129</v>
      </c>
      <c r="P88" s="2647">
        <v>11204</v>
      </c>
      <c r="Q88" s="2647">
        <v>11001</v>
      </c>
      <c r="R88" s="2647">
        <v>10917</v>
      </c>
      <c r="S88" s="2647">
        <v>11207</v>
      </c>
      <c r="T88" s="2647">
        <v>10824</v>
      </c>
      <c r="U88" s="2647">
        <v>10259</v>
      </c>
      <c r="V88" s="2648">
        <v>9996</v>
      </c>
      <c r="W88" s="2648">
        <v>9160</v>
      </c>
      <c r="X88" s="2634">
        <f t="shared" si="5"/>
        <v>-263</v>
      </c>
      <c r="Y88" s="2635">
        <f t="shared" si="6"/>
        <v>-2.5636026903206939</v>
      </c>
      <c r="Z88" s="2636">
        <f t="shared" si="7"/>
        <v>-836</v>
      </c>
      <c r="AA88" s="2637">
        <f t="shared" si="8"/>
        <v>-8.3633453381352538</v>
      </c>
      <c r="AB88" s="2649"/>
      <c r="AC88" s="2650"/>
    </row>
    <row r="89" spans="1:29" ht="15" customHeight="1">
      <c r="A89" s="2645" t="s">
        <v>1527</v>
      </c>
      <c r="B89" s="2646" t="s">
        <v>1528</v>
      </c>
      <c r="C89" s="2647">
        <v>10572</v>
      </c>
      <c r="D89" s="2647">
        <v>10062</v>
      </c>
      <c r="E89" s="2647">
        <v>9700</v>
      </c>
      <c r="F89" s="2647">
        <v>9408</v>
      </c>
      <c r="G89" s="2647">
        <v>9441</v>
      </c>
      <c r="H89" s="2647">
        <v>9822</v>
      </c>
      <c r="I89" s="2647">
        <v>9881</v>
      </c>
      <c r="J89" s="2647">
        <v>9617</v>
      </c>
      <c r="K89" s="2647">
        <v>8804</v>
      </c>
      <c r="L89" s="2647">
        <v>7816</v>
      </c>
      <c r="M89" s="2647">
        <v>7181</v>
      </c>
      <c r="N89" s="2647">
        <v>7022</v>
      </c>
      <c r="O89" s="2647">
        <v>6734</v>
      </c>
      <c r="P89" s="2647">
        <v>6581</v>
      </c>
      <c r="Q89" s="2647">
        <v>6330</v>
      </c>
      <c r="R89" s="2647">
        <v>6062</v>
      </c>
      <c r="S89" s="2647">
        <v>5731</v>
      </c>
      <c r="T89" s="2647">
        <v>5273</v>
      </c>
      <c r="U89" s="2647">
        <v>4742</v>
      </c>
      <c r="V89" s="2648">
        <v>4255</v>
      </c>
      <c r="W89" s="2648">
        <v>3745</v>
      </c>
      <c r="X89" s="2634">
        <f t="shared" si="5"/>
        <v>-487</v>
      </c>
      <c r="Y89" s="2635">
        <f t="shared" si="6"/>
        <v>-10.269928300295234</v>
      </c>
      <c r="Z89" s="2636">
        <f t="shared" si="7"/>
        <v>-510</v>
      </c>
      <c r="AA89" s="2637">
        <f t="shared" si="8"/>
        <v>-11.985898942420683</v>
      </c>
      <c r="AB89" s="2649"/>
      <c r="AC89" s="2650"/>
    </row>
    <row r="90" spans="1:29" s="620" customFormat="1" ht="15" customHeight="1">
      <c r="A90" s="2058">
        <v>222</v>
      </c>
      <c r="B90" s="2059" t="s">
        <v>151</v>
      </c>
      <c r="C90" s="2060">
        <v>43271</v>
      </c>
      <c r="D90" s="2060">
        <v>42465</v>
      </c>
      <c r="E90" s="2060">
        <v>43449</v>
      </c>
      <c r="F90" s="2060">
        <v>43190</v>
      </c>
      <c r="G90" s="2060">
        <v>45203</v>
      </c>
      <c r="H90" s="2060">
        <v>49057</v>
      </c>
      <c r="I90" s="2060">
        <v>49190</v>
      </c>
      <c r="J90" s="2060">
        <v>48578</v>
      </c>
      <c r="K90" s="2060">
        <v>44884</v>
      </c>
      <c r="L90" s="2060">
        <v>40740</v>
      </c>
      <c r="M90" s="2060">
        <v>36716</v>
      </c>
      <c r="N90" s="2060">
        <v>34919</v>
      </c>
      <c r="O90" s="2060">
        <v>33979</v>
      </c>
      <c r="P90" s="2060">
        <v>33595</v>
      </c>
      <c r="Q90" s="2060">
        <v>32092</v>
      </c>
      <c r="R90" s="1316">
        <v>31290</v>
      </c>
      <c r="S90" s="2060">
        <v>30110</v>
      </c>
      <c r="T90" s="2060">
        <v>28306</v>
      </c>
      <c r="U90" s="2060">
        <v>26501</v>
      </c>
      <c r="V90" s="2634">
        <v>24288</v>
      </c>
      <c r="W90" s="2634">
        <f>SUM(W91:W94)</f>
        <v>22129</v>
      </c>
      <c r="X90" s="2634">
        <f t="shared" si="5"/>
        <v>-2213</v>
      </c>
      <c r="Y90" s="2635">
        <f t="shared" si="6"/>
        <v>-8.3506282781781813</v>
      </c>
      <c r="Z90" s="2636">
        <f t="shared" si="7"/>
        <v>-2159</v>
      </c>
      <c r="AA90" s="2637">
        <f t="shared" si="8"/>
        <v>-8.8891633728590254</v>
      </c>
      <c r="AB90" s="2638">
        <f t="shared" si="9"/>
        <v>54</v>
      </c>
      <c r="AC90" s="2637">
        <f t="shared" si="9"/>
        <v>-0.53853509468084404</v>
      </c>
    </row>
    <row r="91" spans="1:29" ht="15" customHeight="1">
      <c r="A91" s="2645" t="s">
        <v>1529</v>
      </c>
      <c r="B91" s="2646" t="s">
        <v>1530</v>
      </c>
      <c r="C91" s="2647">
        <v>13638</v>
      </c>
      <c r="D91" s="2647">
        <v>13582</v>
      </c>
      <c r="E91" s="2647">
        <v>13811</v>
      </c>
      <c r="F91" s="2647">
        <v>13590</v>
      </c>
      <c r="G91" s="2647">
        <v>13569</v>
      </c>
      <c r="H91" s="2647">
        <v>16271</v>
      </c>
      <c r="I91" s="2647">
        <v>15782</v>
      </c>
      <c r="J91" s="2647">
        <v>15435</v>
      </c>
      <c r="K91" s="2647">
        <v>14551</v>
      </c>
      <c r="L91" s="2647">
        <v>13801</v>
      </c>
      <c r="M91" s="2647">
        <v>13155</v>
      </c>
      <c r="N91" s="2647">
        <v>13029</v>
      </c>
      <c r="O91" s="2647">
        <v>13056</v>
      </c>
      <c r="P91" s="2647">
        <v>12969</v>
      </c>
      <c r="Q91" s="2647">
        <v>12779</v>
      </c>
      <c r="R91" s="2647">
        <v>12562</v>
      </c>
      <c r="S91" s="2647">
        <v>12011</v>
      </c>
      <c r="T91" s="2647">
        <v>11453</v>
      </c>
      <c r="U91" s="2647">
        <v>10843</v>
      </c>
      <c r="V91" s="2648">
        <v>10111</v>
      </c>
      <c r="W91" s="2648">
        <v>9388</v>
      </c>
      <c r="X91" s="2634">
        <f t="shared" si="5"/>
        <v>-732</v>
      </c>
      <c r="Y91" s="2635">
        <f t="shared" si="6"/>
        <v>-6.7508991976390291</v>
      </c>
      <c r="Z91" s="2636">
        <f t="shared" si="7"/>
        <v>-723</v>
      </c>
      <c r="AA91" s="2637">
        <f t="shared" si="8"/>
        <v>-7.1506280288794386</v>
      </c>
      <c r="AB91" s="2649"/>
      <c r="AC91" s="2650"/>
    </row>
    <row r="92" spans="1:29" ht="15" customHeight="1">
      <c r="A92" s="2645" t="s">
        <v>1531</v>
      </c>
      <c r="B92" s="2646" t="s">
        <v>1532</v>
      </c>
      <c r="C92" s="2647">
        <v>12515</v>
      </c>
      <c r="D92" s="2647">
        <v>12583</v>
      </c>
      <c r="E92" s="2647">
        <v>12751</v>
      </c>
      <c r="F92" s="2647">
        <v>11812</v>
      </c>
      <c r="G92" s="2647">
        <v>11943</v>
      </c>
      <c r="H92" s="2647">
        <v>13806</v>
      </c>
      <c r="I92" s="2647">
        <v>13376</v>
      </c>
      <c r="J92" s="2647">
        <v>12958</v>
      </c>
      <c r="K92" s="2647">
        <v>11954</v>
      </c>
      <c r="L92" s="2647">
        <v>10987</v>
      </c>
      <c r="M92" s="2647">
        <v>10289</v>
      </c>
      <c r="N92" s="2647">
        <v>9968</v>
      </c>
      <c r="O92" s="2647">
        <v>9611</v>
      </c>
      <c r="P92" s="2647">
        <v>9431</v>
      </c>
      <c r="Q92" s="2647">
        <v>9140</v>
      </c>
      <c r="R92" s="2647">
        <v>8913</v>
      </c>
      <c r="S92" s="2647">
        <v>8728</v>
      </c>
      <c r="T92" s="2647">
        <v>8181</v>
      </c>
      <c r="U92" s="2647">
        <v>7732</v>
      </c>
      <c r="V92" s="2648">
        <v>7144</v>
      </c>
      <c r="W92" s="2648">
        <v>6565</v>
      </c>
      <c r="X92" s="2634">
        <f t="shared" si="5"/>
        <v>-588</v>
      </c>
      <c r="Y92" s="2635">
        <f t="shared" si="6"/>
        <v>-7.6047594412829795</v>
      </c>
      <c r="Z92" s="2636">
        <f t="shared" si="7"/>
        <v>-579</v>
      </c>
      <c r="AA92" s="2637">
        <f t="shared" si="8"/>
        <v>-8.104703247480403</v>
      </c>
      <c r="AB92" s="2649"/>
      <c r="AC92" s="2650"/>
    </row>
    <row r="93" spans="1:29" ht="15" customHeight="1">
      <c r="A93" s="2645" t="s">
        <v>1533</v>
      </c>
      <c r="B93" s="2646" t="s">
        <v>1534</v>
      </c>
      <c r="C93" s="2647">
        <v>10028</v>
      </c>
      <c r="D93" s="2647">
        <v>9205</v>
      </c>
      <c r="E93" s="2647">
        <v>9752</v>
      </c>
      <c r="F93" s="2647">
        <v>10815</v>
      </c>
      <c r="G93" s="2647">
        <v>11901</v>
      </c>
      <c r="H93" s="2647">
        <v>10634</v>
      </c>
      <c r="I93" s="2647">
        <v>11531</v>
      </c>
      <c r="J93" s="2647">
        <v>12086</v>
      </c>
      <c r="K93" s="2647">
        <v>10978</v>
      </c>
      <c r="L93" s="2647">
        <v>9313</v>
      </c>
      <c r="M93" s="2647">
        <v>7527</v>
      </c>
      <c r="N93" s="2647">
        <v>6572</v>
      </c>
      <c r="O93" s="2647">
        <v>6142</v>
      </c>
      <c r="P93" s="2647">
        <v>6004</v>
      </c>
      <c r="Q93" s="2647">
        <v>5173</v>
      </c>
      <c r="R93" s="2647">
        <v>4962</v>
      </c>
      <c r="S93" s="2647">
        <v>4785</v>
      </c>
      <c r="T93" s="2647">
        <v>4397</v>
      </c>
      <c r="U93" s="2647">
        <v>3997</v>
      </c>
      <c r="V93" s="2648">
        <v>3533</v>
      </c>
      <c r="W93" s="2648">
        <v>3104</v>
      </c>
      <c r="X93" s="2634">
        <f t="shared" si="5"/>
        <v>-464</v>
      </c>
      <c r="Y93" s="2635">
        <f t="shared" si="6"/>
        <v>-11.608706529897423</v>
      </c>
      <c r="Z93" s="2636">
        <f t="shared" si="7"/>
        <v>-429</v>
      </c>
      <c r="AA93" s="2637">
        <f t="shared" si="8"/>
        <v>-12.14265496744976</v>
      </c>
      <c r="AB93" s="2649"/>
      <c r="AC93" s="2650"/>
    </row>
    <row r="94" spans="1:29" ht="15" customHeight="1">
      <c r="A94" s="2645" t="s">
        <v>1535</v>
      </c>
      <c r="B94" s="2646" t="s">
        <v>1536</v>
      </c>
      <c r="C94" s="2647">
        <v>7090</v>
      </c>
      <c r="D94" s="2647">
        <v>7095</v>
      </c>
      <c r="E94" s="2647">
        <v>7135</v>
      </c>
      <c r="F94" s="2647">
        <v>6973</v>
      </c>
      <c r="G94" s="2647">
        <v>7790</v>
      </c>
      <c r="H94" s="2647">
        <v>8346</v>
      </c>
      <c r="I94" s="2647">
        <v>8501</v>
      </c>
      <c r="J94" s="2647">
        <v>8099</v>
      </c>
      <c r="K94" s="2647">
        <v>7401</v>
      </c>
      <c r="L94" s="2647">
        <v>6639</v>
      </c>
      <c r="M94" s="2647">
        <v>5745</v>
      </c>
      <c r="N94" s="2647">
        <v>5350</v>
      </c>
      <c r="O94" s="2647">
        <v>5170</v>
      </c>
      <c r="P94" s="2647">
        <v>5191</v>
      </c>
      <c r="Q94" s="2647">
        <v>5000</v>
      </c>
      <c r="R94" s="2647">
        <v>4853</v>
      </c>
      <c r="S94" s="2647">
        <v>4586</v>
      </c>
      <c r="T94" s="2647">
        <v>4275</v>
      </c>
      <c r="U94" s="2647">
        <v>3929</v>
      </c>
      <c r="V94" s="2648">
        <v>3500</v>
      </c>
      <c r="W94" s="2648">
        <v>3072</v>
      </c>
      <c r="X94" s="2634">
        <f t="shared" si="5"/>
        <v>-429</v>
      </c>
      <c r="Y94" s="2635">
        <f t="shared" si="6"/>
        <v>-10.918808857215577</v>
      </c>
      <c r="Z94" s="2636">
        <f t="shared" si="7"/>
        <v>-428</v>
      </c>
      <c r="AA94" s="2637">
        <f t="shared" si="8"/>
        <v>-12.22857142857143</v>
      </c>
      <c r="AB94" s="2649"/>
      <c r="AC94" s="2650"/>
    </row>
    <row r="95" spans="1:29" s="620" customFormat="1" ht="15" customHeight="1">
      <c r="A95" s="2058">
        <v>225</v>
      </c>
      <c r="B95" s="2059" t="s">
        <v>154</v>
      </c>
      <c r="C95" s="2060">
        <v>41657</v>
      </c>
      <c r="D95" s="2060">
        <v>41053</v>
      </c>
      <c r="E95" s="2060">
        <v>42524</v>
      </c>
      <c r="F95" s="2060">
        <v>42173</v>
      </c>
      <c r="G95" s="2060">
        <v>42442</v>
      </c>
      <c r="H95" s="2060">
        <v>49448</v>
      </c>
      <c r="I95" s="2060">
        <v>49619</v>
      </c>
      <c r="J95" s="2060">
        <v>49225</v>
      </c>
      <c r="K95" s="2060">
        <v>47118</v>
      </c>
      <c r="L95" s="2060">
        <v>43637</v>
      </c>
      <c r="M95" s="2060">
        <v>39506</v>
      </c>
      <c r="N95" s="2060">
        <v>37763</v>
      </c>
      <c r="O95" s="2060">
        <v>36850</v>
      </c>
      <c r="P95" s="2060">
        <v>37149</v>
      </c>
      <c r="Q95" s="2060">
        <v>36625</v>
      </c>
      <c r="R95" s="1316">
        <v>36766</v>
      </c>
      <c r="S95" s="2060">
        <v>36069</v>
      </c>
      <c r="T95" s="2060">
        <v>34791</v>
      </c>
      <c r="U95" s="2060">
        <v>32814</v>
      </c>
      <c r="V95" s="2634">
        <v>30805</v>
      </c>
      <c r="W95" s="2634">
        <f>SUM(W96:W99)</f>
        <v>28989</v>
      </c>
      <c r="X95" s="2634">
        <f t="shared" si="5"/>
        <v>-2009</v>
      </c>
      <c r="Y95" s="2635">
        <f t="shared" si="6"/>
        <v>-6.1223867861278727</v>
      </c>
      <c r="Z95" s="2636">
        <f t="shared" si="7"/>
        <v>-1816</v>
      </c>
      <c r="AA95" s="2637">
        <f t="shared" si="8"/>
        <v>-5.8951468917383547</v>
      </c>
      <c r="AB95" s="2638">
        <f t="shared" si="9"/>
        <v>193</v>
      </c>
      <c r="AC95" s="2637">
        <f t="shared" si="9"/>
        <v>0.22723989438951797</v>
      </c>
    </row>
    <row r="96" spans="1:29" ht="15" customHeight="1">
      <c r="A96" s="2645" t="s">
        <v>1537</v>
      </c>
      <c r="B96" s="2646" t="s">
        <v>1538</v>
      </c>
      <c r="C96" s="2647">
        <v>8888</v>
      </c>
      <c r="D96" s="2647">
        <v>7819</v>
      </c>
      <c r="E96" s="2647">
        <v>8285</v>
      </c>
      <c r="F96" s="2647">
        <v>8496</v>
      </c>
      <c r="G96" s="2647">
        <v>9211</v>
      </c>
      <c r="H96" s="2647">
        <v>9918</v>
      </c>
      <c r="I96" s="2647">
        <v>10462</v>
      </c>
      <c r="J96" s="2647">
        <v>11083</v>
      </c>
      <c r="K96" s="2647">
        <v>10564</v>
      </c>
      <c r="L96" s="2647">
        <v>9466</v>
      </c>
      <c r="M96" s="2647">
        <v>7652</v>
      </c>
      <c r="N96" s="2647">
        <v>6658</v>
      </c>
      <c r="O96" s="2647">
        <v>5988</v>
      </c>
      <c r="P96" s="2647">
        <v>5866</v>
      </c>
      <c r="Q96" s="2647">
        <v>5699</v>
      </c>
      <c r="R96" s="2647">
        <v>5582</v>
      </c>
      <c r="S96" s="2647">
        <v>5077</v>
      </c>
      <c r="T96" s="2647">
        <v>4716</v>
      </c>
      <c r="U96" s="2647">
        <v>4221</v>
      </c>
      <c r="V96" s="2648">
        <v>3759</v>
      </c>
      <c r="W96" s="2648">
        <v>3450</v>
      </c>
      <c r="X96" s="2634">
        <f t="shared" si="5"/>
        <v>-462</v>
      </c>
      <c r="Y96" s="2635">
        <f t="shared" si="6"/>
        <v>-10.945273631840797</v>
      </c>
      <c r="Z96" s="2636">
        <f t="shared" si="7"/>
        <v>-309</v>
      </c>
      <c r="AA96" s="2637">
        <f t="shared" si="8"/>
        <v>-8.2202713487629691</v>
      </c>
      <c r="AB96" s="2649"/>
      <c r="AC96" s="2650"/>
    </row>
    <row r="97" spans="1:29" ht="15" customHeight="1">
      <c r="A97" s="2645" t="s">
        <v>1539</v>
      </c>
      <c r="B97" s="2646" t="s">
        <v>1540</v>
      </c>
      <c r="C97" s="2647">
        <v>16292</v>
      </c>
      <c r="D97" s="2647">
        <v>16757</v>
      </c>
      <c r="E97" s="2647">
        <v>17227</v>
      </c>
      <c r="F97" s="2647">
        <v>16558</v>
      </c>
      <c r="G97" s="2647">
        <v>16351</v>
      </c>
      <c r="H97" s="2647">
        <v>19750</v>
      </c>
      <c r="I97" s="2647">
        <v>19201</v>
      </c>
      <c r="J97" s="2647">
        <v>18556</v>
      </c>
      <c r="K97" s="2647">
        <v>17592</v>
      </c>
      <c r="L97" s="2647">
        <v>16281</v>
      </c>
      <c r="M97" s="2647">
        <v>15514</v>
      </c>
      <c r="N97" s="2647">
        <v>15697</v>
      </c>
      <c r="O97" s="2647">
        <v>16046</v>
      </c>
      <c r="P97" s="2647">
        <v>16782</v>
      </c>
      <c r="Q97" s="2647">
        <v>16848</v>
      </c>
      <c r="R97" s="2647">
        <v>16764</v>
      </c>
      <c r="S97" s="2647">
        <v>17051</v>
      </c>
      <c r="T97" s="2647">
        <v>16792</v>
      </c>
      <c r="U97" s="2647">
        <v>16200</v>
      </c>
      <c r="V97" s="2648">
        <v>15490</v>
      </c>
      <c r="W97" s="2648">
        <v>14873</v>
      </c>
      <c r="X97" s="2634">
        <f t="shared" si="5"/>
        <v>-710</v>
      </c>
      <c r="Y97" s="2635">
        <f t="shared" si="6"/>
        <v>-4.382716049382716</v>
      </c>
      <c r="Z97" s="2636">
        <f t="shared" si="7"/>
        <v>-617</v>
      </c>
      <c r="AA97" s="2637">
        <f t="shared" si="8"/>
        <v>-3.9832149774047774</v>
      </c>
      <c r="AB97" s="2649"/>
      <c r="AC97" s="2650"/>
    </row>
    <row r="98" spans="1:29" ht="15" customHeight="1">
      <c r="A98" s="2645" t="s">
        <v>1541</v>
      </c>
      <c r="B98" s="2646" t="s">
        <v>1542</v>
      </c>
      <c r="C98" s="2647">
        <v>7696</v>
      </c>
      <c r="D98" s="2647">
        <v>7728</v>
      </c>
      <c r="E98" s="2647">
        <v>8064</v>
      </c>
      <c r="F98" s="2647">
        <v>7971</v>
      </c>
      <c r="G98" s="2647">
        <v>7669</v>
      </c>
      <c r="H98" s="2647">
        <v>9097</v>
      </c>
      <c r="I98" s="2647">
        <v>9070</v>
      </c>
      <c r="J98" s="2647">
        <v>8689</v>
      </c>
      <c r="K98" s="2647">
        <v>8734</v>
      </c>
      <c r="L98" s="2647">
        <v>8317</v>
      </c>
      <c r="M98" s="2647">
        <v>7787</v>
      </c>
      <c r="N98" s="2647">
        <v>7364</v>
      </c>
      <c r="O98" s="2647">
        <v>7029</v>
      </c>
      <c r="P98" s="2647">
        <v>6737</v>
      </c>
      <c r="Q98" s="2647">
        <v>6466</v>
      </c>
      <c r="R98" s="2647">
        <v>6551</v>
      </c>
      <c r="S98" s="2647">
        <v>6392</v>
      </c>
      <c r="T98" s="2647">
        <v>6203</v>
      </c>
      <c r="U98" s="2647">
        <v>5932</v>
      </c>
      <c r="V98" s="2648">
        <v>5549</v>
      </c>
      <c r="W98" s="2648">
        <v>5221</v>
      </c>
      <c r="X98" s="2634">
        <f t="shared" si="5"/>
        <v>-383</v>
      </c>
      <c r="Y98" s="2635">
        <f t="shared" si="6"/>
        <v>-6.4565070802427513</v>
      </c>
      <c r="Z98" s="2636">
        <f t="shared" si="7"/>
        <v>-328</v>
      </c>
      <c r="AA98" s="2637">
        <f t="shared" si="8"/>
        <v>-5.9109749504415205</v>
      </c>
      <c r="AB98" s="2649"/>
      <c r="AC98" s="2650"/>
    </row>
    <row r="99" spans="1:29" ht="15" customHeight="1">
      <c r="A99" s="2645" t="s">
        <v>1543</v>
      </c>
      <c r="B99" s="2646" t="s">
        <v>1544</v>
      </c>
      <c r="C99" s="2647">
        <v>8781</v>
      </c>
      <c r="D99" s="2647">
        <v>8749</v>
      </c>
      <c r="E99" s="2647">
        <v>8948</v>
      </c>
      <c r="F99" s="2647">
        <v>9148</v>
      </c>
      <c r="G99" s="2647">
        <v>9211</v>
      </c>
      <c r="H99" s="2647">
        <v>10683</v>
      </c>
      <c r="I99" s="2647">
        <v>10886</v>
      </c>
      <c r="J99" s="2647">
        <v>10897</v>
      </c>
      <c r="K99" s="2647">
        <v>10228</v>
      </c>
      <c r="L99" s="2647">
        <v>9573</v>
      </c>
      <c r="M99" s="2647">
        <v>8553</v>
      </c>
      <c r="N99" s="2647">
        <v>8044</v>
      </c>
      <c r="O99" s="2647">
        <v>7787</v>
      </c>
      <c r="P99" s="2647">
        <v>7764</v>
      </c>
      <c r="Q99" s="2647">
        <v>7612</v>
      </c>
      <c r="R99" s="2647">
        <v>7869</v>
      </c>
      <c r="S99" s="2647">
        <v>7549</v>
      </c>
      <c r="T99" s="2647">
        <v>7080</v>
      </c>
      <c r="U99" s="2647">
        <v>6461</v>
      </c>
      <c r="V99" s="2648">
        <v>6007</v>
      </c>
      <c r="W99" s="2648">
        <v>5445</v>
      </c>
      <c r="X99" s="2634">
        <f t="shared" si="5"/>
        <v>-454</v>
      </c>
      <c r="Y99" s="2635">
        <f t="shared" si="6"/>
        <v>-7.0267760408605477</v>
      </c>
      <c r="Z99" s="2636">
        <f t="shared" si="7"/>
        <v>-562</v>
      </c>
      <c r="AA99" s="2637">
        <f t="shared" si="8"/>
        <v>-9.3557516231063751</v>
      </c>
      <c r="AB99" s="2649"/>
      <c r="AC99" s="2650"/>
    </row>
    <row r="100" spans="1:29" s="620" customFormat="1" ht="15" customHeight="1">
      <c r="A100" s="2058">
        <v>585</v>
      </c>
      <c r="B100" s="2059" t="s">
        <v>165</v>
      </c>
      <c r="C100" s="2060">
        <v>31838</v>
      </c>
      <c r="D100" s="2060">
        <v>31607</v>
      </c>
      <c r="E100" s="2060">
        <v>31646</v>
      </c>
      <c r="F100" s="2060">
        <v>31292</v>
      </c>
      <c r="G100" s="2060">
        <v>31627</v>
      </c>
      <c r="H100" s="2060">
        <v>34890</v>
      </c>
      <c r="I100" s="2060">
        <v>35414</v>
      </c>
      <c r="J100" s="2060">
        <v>34855</v>
      </c>
      <c r="K100" s="2060">
        <v>33745</v>
      </c>
      <c r="L100" s="2060">
        <v>31096</v>
      </c>
      <c r="M100" s="2060">
        <v>28321</v>
      </c>
      <c r="N100" s="2060">
        <v>27571</v>
      </c>
      <c r="O100" s="2060">
        <v>26694</v>
      </c>
      <c r="P100" s="2060">
        <v>25964</v>
      </c>
      <c r="Q100" s="2060">
        <v>25136</v>
      </c>
      <c r="R100" s="1316">
        <v>24298</v>
      </c>
      <c r="S100" s="2060">
        <v>23271</v>
      </c>
      <c r="T100" s="2060">
        <v>21439</v>
      </c>
      <c r="U100" s="2060">
        <v>19696</v>
      </c>
      <c r="V100" s="2634">
        <v>18070</v>
      </c>
      <c r="W100" s="2634">
        <f>SUM(W101:W103)</f>
        <v>16064</v>
      </c>
      <c r="X100" s="2634">
        <f t="shared" si="5"/>
        <v>-1626</v>
      </c>
      <c r="Y100" s="2635">
        <f t="shared" si="6"/>
        <v>-8.2554833468724613</v>
      </c>
      <c r="Z100" s="2636">
        <f t="shared" si="7"/>
        <v>-2006</v>
      </c>
      <c r="AA100" s="2637">
        <f t="shared" si="8"/>
        <v>-11.101272827891533</v>
      </c>
      <c r="AB100" s="2638">
        <f t="shared" si="9"/>
        <v>-380</v>
      </c>
      <c r="AC100" s="2637">
        <f t="shared" si="9"/>
        <v>-2.8457894810190716</v>
      </c>
    </row>
    <row r="101" spans="1:29" ht="15" customHeight="1">
      <c r="A101" s="2645" t="s">
        <v>1545</v>
      </c>
      <c r="B101" s="2646" t="s">
        <v>1546</v>
      </c>
      <c r="C101" s="2647">
        <v>14152</v>
      </c>
      <c r="D101" s="2647">
        <v>14098</v>
      </c>
      <c r="E101" s="2647">
        <v>14331</v>
      </c>
      <c r="F101" s="2647">
        <v>14077</v>
      </c>
      <c r="G101" s="2647">
        <v>14431</v>
      </c>
      <c r="H101" s="2647">
        <v>16697</v>
      </c>
      <c r="I101" s="2647">
        <v>17339</v>
      </c>
      <c r="J101" s="2647">
        <v>17356</v>
      </c>
      <c r="K101" s="2647">
        <v>17369</v>
      </c>
      <c r="L101" s="2647">
        <v>16507</v>
      </c>
      <c r="M101" s="2647">
        <v>15568</v>
      </c>
      <c r="N101" s="2647">
        <v>15604</v>
      </c>
      <c r="O101" s="2647">
        <v>15520</v>
      </c>
      <c r="P101" s="2647">
        <v>15332</v>
      </c>
      <c r="Q101" s="2647">
        <v>14942</v>
      </c>
      <c r="R101" s="2647">
        <v>14502</v>
      </c>
      <c r="S101" s="2647">
        <v>13998</v>
      </c>
      <c r="T101" s="2647">
        <v>12939</v>
      </c>
      <c r="U101" s="2647">
        <v>11971</v>
      </c>
      <c r="V101" s="2648">
        <v>11217</v>
      </c>
      <c r="W101" s="2648">
        <v>10088</v>
      </c>
      <c r="X101" s="2634">
        <f t="shared" si="5"/>
        <v>-754</v>
      </c>
      <c r="Y101" s="2635">
        <f t="shared" si="6"/>
        <v>-6.2985548408654255</v>
      </c>
      <c r="Z101" s="2636">
        <f t="shared" si="7"/>
        <v>-1129</v>
      </c>
      <c r="AA101" s="2637">
        <f t="shared" si="8"/>
        <v>-10.065079789605063</v>
      </c>
      <c r="AB101" s="2649"/>
      <c r="AC101" s="2650"/>
    </row>
    <row r="102" spans="1:29" ht="15" customHeight="1">
      <c r="A102" s="2645" t="s">
        <v>1547</v>
      </c>
      <c r="B102" s="2646" t="s">
        <v>1548</v>
      </c>
      <c r="C102" s="2647">
        <v>9221</v>
      </c>
      <c r="D102" s="2647">
        <v>9017</v>
      </c>
      <c r="E102" s="2647">
        <v>8928</v>
      </c>
      <c r="F102" s="2647">
        <v>8768</v>
      </c>
      <c r="G102" s="2647">
        <v>8639</v>
      </c>
      <c r="H102" s="2647">
        <v>9468</v>
      </c>
      <c r="I102" s="2647">
        <v>9360</v>
      </c>
      <c r="J102" s="2647">
        <v>9098</v>
      </c>
      <c r="K102" s="2647">
        <v>8572</v>
      </c>
      <c r="L102" s="2647">
        <v>10293</v>
      </c>
      <c r="M102" s="2647">
        <v>8987</v>
      </c>
      <c r="N102" s="2647">
        <v>8429</v>
      </c>
      <c r="O102" s="2647">
        <v>7930</v>
      </c>
      <c r="P102" s="2647">
        <v>7627</v>
      </c>
      <c r="Q102" s="2647">
        <v>7322</v>
      </c>
      <c r="R102" s="2647">
        <v>7070</v>
      </c>
      <c r="S102" s="2647">
        <v>6633</v>
      </c>
      <c r="T102" s="2647">
        <v>6117</v>
      </c>
      <c r="U102" s="2647">
        <v>5531</v>
      </c>
      <c r="V102" s="2648">
        <v>4888</v>
      </c>
      <c r="W102" s="2648">
        <v>4266</v>
      </c>
      <c r="X102" s="2634">
        <f t="shared" si="5"/>
        <v>-643</v>
      </c>
      <c r="Y102" s="2635">
        <f t="shared" si="6"/>
        <v>-11.625384198155848</v>
      </c>
      <c r="Z102" s="2636">
        <f t="shared" si="7"/>
        <v>-622</v>
      </c>
      <c r="AA102" s="2637">
        <f t="shared" si="8"/>
        <v>-12.725040916530277</v>
      </c>
      <c r="AB102" s="2649"/>
      <c r="AC102" s="2650"/>
    </row>
    <row r="103" spans="1:29" ht="15" customHeight="1">
      <c r="A103" s="2645" t="s">
        <v>1549</v>
      </c>
      <c r="B103" s="2646" t="s">
        <v>1550</v>
      </c>
      <c r="C103" s="2647">
        <v>8465</v>
      </c>
      <c r="D103" s="2647">
        <v>8492</v>
      </c>
      <c r="E103" s="2647">
        <v>8387</v>
      </c>
      <c r="F103" s="2647">
        <v>8447</v>
      </c>
      <c r="G103" s="2647">
        <v>8557</v>
      </c>
      <c r="H103" s="2647">
        <v>8725</v>
      </c>
      <c r="I103" s="2647">
        <v>8715</v>
      </c>
      <c r="J103" s="2647">
        <v>8401</v>
      </c>
      <c r="K103" s="2647">
        <v>7804</v>
      </c>
      <c r="L103" s="2647">
        <v>4296</v>
      </c>
      <c r="M103" s="2647">
        <v>3766</v>
      </c>
      <c r="N103" s="2647">
        <v>3538</v>
      </c>
      <c r="O103" s="2647">
        <v>3244</v>
      </c>
      <c r="P103" s="2647">
        <v>3005</v>
      </c>
      <c r="Q103" s="2647">
        <v>2872</v>
      </c>
      <c r="R103" s="2647">
        <v>2726</v>
      </c>
      <c r="S103" s="2647">
        <v>2640</v>
      </c>
      <c r="T103" s="2647">
        <v>2383</v>
      </c>
      <c r="U103" s="2647">
        <v>2194</v>
      </c>
      <c r="V103" s="2648">
        <v>1965</v>
      </c>
      <c r="W103" s="2648">
        <v>1710</v>
      </c>
      <c r="X103" s="2634">
        <f t="shared" si="5"/>
        <v>-229</v>
      </c>
      <c r="Y103" s="2635">
        <f t="shared" si="6"/>
        <v>-10.437556973564266</v>
      </c>
      <c r="Z103" s="2636">
        <f t="shared" si="7"/>
        <v>-255</v>
      </c>
      <c r="AA103" s="2637">
        <f t="shared" si="8"/>
        <v>-12.977099236641221</v>
      </c>
      <c r="AB103" s="2649"/>
      <c r="AC103" s="2650"/>
    </row>
    <row r="104" spans="1:29" s="620" customFormat="1" ht="15" customHeight="1">
      <c r="A104" s="2058">
        <v>902</v>
      </c>
      <c r="B104" s="2059" t="s">
        <v>167</v>
      </c>
      <c r="C104" s="2060">
        <v>26952</v>
      </c>
      <c r="D104" s="2060">
        <v>26469</v>
      </c>
      <c r="E104" s="2060">
        <v>25973</v>
      </c>
      <c r="F104" s="2060">
        <v>25350</v>
      </c>
      <c r="G104" s="2060">
        <v>25560</v>
      </c>
      <c r="H104" s="2060">
        <v>29631</v>
      </c>
      <c r="I104" s="2060">
        <v>29788</v>
      </c>
      <c r="J104" s="2060">
        <v>29269</v>
      </c>
      <c r="K104" s="2060">
        <v>27701</v>
      </c>
      <c r="L104" s="2060">
        <v>25539</v>
      </c>
      <c r="M104" s="2060">
        <v>22961</v>
      </c>
      <c r="N104" s="2060">
        <v>21876</v>
      </c>
      <c r="O104" s="2060">
        <v>21514</v>
      </c>
      <c r="P104" s="2060">
        <v>21011</v>
      </c>
      <c r="Q104" s="2060">
        <v>20226</v>
      </c>
      <c r="R104" s="1316">
        <v>19629</v>
      </c>
      <c r="S104" s="2060">
        <v>18601</v>
      </c>
      <c r="T104" s="2060">
        <v>17467</v>
      </c>
      <c r="U104" s="2060">
        <v>16004</v>
      </c>
      <c r="V104" s="2634">
        <v>14819</v>
      </c>
      <c r="W104" s="2634">
        <f>SUM(W105:W106)</f>
        <v>13318</v>
      </c>
      <c r="X104" s="2634">
        <f t="shared" si="5"/>
        <v>-1185</v>
      </c>
      <c r="Y104" s="2635">
        <f t="shared" si="6"/>
        <v>-7.4043989002749315</v>
      </c>
      <c r="Z104" s="2636">
        <f t="shared" si="7"/>
        <v>-1501</v>
      </c>
      <c r="AA104" s="2637">
        <f t="shared" si="8"/>
        <v>-10.128888588973615</v>
      </c>
      <c r="AB104" s="2638">
        <f t="shared" si="9"/>
        <v>-316</v>
      </c>
      <c r="AC104" s="2637">
        <f t="shared" si="9"/>
        <v>-2.7244896886986831</v>
      </c>
    </row>
    <row r="105" spans="1:29" ht="15" customHeight="1">
      <c r="A105" s="2645" t="s">
        <v>1551</v>
      </c>
      <c r="B105" s="2646" t="s">
        <v>1552</v>
      </c>
      <c r="C105" s="2647">
        <v>14948</v>
      </c>
      <c r="D105" s="2647">
        <v>14345</v>
      </c>
      <c r="E105" s="2647">
        <v>14037</v>
      </c>
      <c r="F105" s="2647">
        <v>13514</v>
      </c>
      <c r="G105" s="2647">
        <v>13770</v>
      </c>
      <c r="H105" s="2647">
        <v>16795</v>
      </c>
      <c r="I105" s="2647">
        <v>16746</v>
      </c>
      <c r="J105" s="2647">
        <v>16553</v>
      </c>
      <c r="K105" s="2647">
        <v>15643</v>
      </c>
      <c r="L105" s="2647">
        <v>14466</v>
      </c>
      <c r="M105" s="2647">
        <v>13328</v>
      </c>
      <c r="N105" s="2647">
        <v>12915</v>
      </c>
      <c r="O105" s="2647">
        <v>12821</v>
      </c>
      <c r="P105" s="2647">
        <v>12611</v>
      </c>
      <c r="Q105" s="2647">
        <v>12137</v>
      </c>
      <c r="R105" s="2647">
        <v>11827</v>
      </c>
      <c r="S105" s="2647">
        <v>11222</v>
      </c>
      <c r="T105" s="2647">
        <v>10528</v>
      </c>
      <c r="U105" s="2647">
        <v>9793</v>
      </c>
      <c r="V105" s="2648">
        <v>9222</v>
      </c>
      <c r="W105" s="2648">
        <v>8342</v>
      </c>
      <c r="X105" s="2634">
        <f t="shared" si="5"/>
        <v>-571</v>
      </c>
      <c r="Y105" s="2635">
        <f t="shared" si="6"/>
        <v>-5.8306953946696618</v>
      </c>
      <c r="Z105" s="2636">
        <f t="shared" si="7"/>
        <v>-880</v>
      </c>
      <c r="AA105" s="2637">
        <f t="shared" si="8"/>
        <v>-9.5423986120147486</v>
      </c>
      <c r="AB105" s="2649"/>
      <c r="AC105" s="2650"/>
    </row>
    <row r="106" spans="1:29" ht="15" customHeight="1">
      <c r="A106" s="2645" t="s">
        <v>1553</v>
      </c>
      <c r="B106" s="2646" t="s">
        <v>1554</v>
      </c>
      <c r="C106" s="2647">
        <v>12004</v>
      </c>
      <c r="D106" s="2647">
        <v>12124</v>
      </c>
      <c r="E106" s="2647">
        <v>11936</v>
      </c>
      <c r="F106" s="2647">
        <v>11836</v>
      </c>
      <c r="G106" s="2647">
        <v>11790</v>
      </c>
      <c r="H106" s="2647">
        <v>12836</v>
      </c>
      <c r="I106" s="2647">
        <v>13042</v>
      </c>
      <c r="J106" s="2647">
        <v>12716</v>
      </c>
      <c r="K106" s="2647">
        <v>12058</v>
      </c>
      <c r="L106" s="2647">
        <v>11073</v>
      </c>
      <c r="M106" s="2647">
        <v>9633</v>
      </c>
      <c r="N106" s="2647">
        <v>8961</v>
      </c>
      <c r="O106" s="2647">
        <v>8693</v>
      </c>
      <c r="P106" s="2647">
        <v>8400</v>
      </c>
      <c r="Q106" s="2647">
        <v>8089</v>
      </c>
      <c r="R106" s="2647">
        <v>7802</v>
      </c>
      <c r="S106" s="2647">
        <v>7379</v>
      </c>
      <c r="T106" s="2647">
        <v>6939</v>
      </c>
      <c r="U106" s="2647">
        <v>6211</v>
      </c>
      <c r="V106" s="2648">
        <v>5597</v>
      </c>
      <c r="W106" s="2648">
        <v>4976</v>
      </c>
      <c r="X106" s="2634">
        <f t="shared" si="5"/>
        <v>-614</v>
      </c>
      <c r="Y106" s="2635">
        <f t="shared" si="6"/>
        <v>-9.8856866849138623</v>
      </c>
      <c r="Z106" s="2636">
        <f t="shared" si="7"/>
        <v>-621</v>
      </c>
      <c r="AA106" s="2637">
        <f t="shared" si="8"/>
        <v>-11.095229587278901</v>
      </c>
      <c r="AB106" s="2649"/>
      <c r="AC106" s="2650"/>
    </row>
    <row r="107" spans="1:29" s="620" customFormat="1" ht="15" customHeight="1">
      <c r="A107" s="2652" t="s">
        <v>17</v>
      </c>
      <c r="B107" s="2641"/>
      <c r="C107" s="2642"/>
      <c r="D107" s="2642"/>
      <c r="E107" s="2642"/>
      <c r="F107" s="2642"/>
      <c r="G107" s="2642"/>
      <c r="H107" s="2642"/>
      <c r="I107" s="2642"/>
      <c r="J107" s="2642"/>
      <c r="K107" s="2642"/>
      <c r="L107" s="2642"/>
      <c r="M107" s="2642"/>
      <c r="N107" s="2642"/>
      <c r="O107" s="2642"/>
      <c r="P107" s="2642"/>
      <c r="Q107" s="2642"/>
      <c r="R107" s="2642"/>
      <c r="S107" s="2642"/>
      <c r="T107" s="2642"/>
      <c r="U107" s="2642"/>
      <c r="V107" s="2641"/>
      <c r="W107" s="2641"/>
      <c r="X107" s="2634" t="s">
        <v>667</v>
      </c>
      <c r="Y107" s="2635" t="s">
        <v>667</v>
      </c>
      <c r="Z107" s="2636" t="s">
        <v>1879</v>
      </c>
      <c r="AA107" s="2637" t="s">
        <v>1879</v>
      </c>
      <c r="AB107" s="2638" t="s">
        <v>667</v>
      </c>
      <c r="AC107" s="2637" t="s">
        <v>667</v>
      </c>
    </row>
    <row r="108" spans="1:29" s="620" customFormat="1" ht="15" customHeight="1">
      <c r="A108" s="2058">
        <v>221</v>
      </c>
      <c r="B108" s="2059" t="s">
        <v>926</v>
      </c>
      <c r="C108" s="2060">
        <v>49523</v>
      </c>
      <c r="D108" s="2060">
        <v>49046</v>
      </c>
      <c r="E108" s="2060">
        <v>49969</v>
      </c>
      <c r="F108" s="2060">
        <v>48748</v>
      </c>
      <c r="G108" s="2060">
        <v>46814</v>
      </c>
      <c r="H108" s="2060">
        <v>58355</v>
      </c>
      <c r="I108" s="2060">
        <v>57083</v>
      </c>
      <c r="J108" s="2060">
        <v>55181</v>
      </c>
      <c r="K108" s="2060">
        <v>51611</v>
      </c>
      <c r="L108" s="2060">
        <v>47346</v>
      </c>
      <c r="M108" s="2060">
        <v>43428</v>
      </c>
      <c r="N108" s="2060">
        <v>42026</v>
      </c>
      <c r="O108" s="2060">
        <v>41685</v>
      </c>
      <c r="P108" s="2060">
        <v>41144</v>
      </c>
      <c r="Q108" s="2060">
        <v>41802</v>
      </c>
      <c r="R108" s="1316">
        <v>44752</v>
      </c>
      <c r="S108" s="2060">
        <v>46325</v>
      </c>
      <c r="T108" s="2060">
        <v>45245</v>
      </c>
      <c r="U108" s="2060">
        <v>43263</v>
      </c>
      <c r="V108" s="2634">
        <v>41490</v>
      </c>
      <c r="W108" s="2634">
        <v>39611</v>
      </c>
      <c r="X108" s="2634">
        <f t="shared" si="5"/>
        <v>-1773</v>
      </c>
      <c r="Y108" s="2635">
        <f t="shared" si="6"/>
        <v>-4.0981901393800708</v>
      </c>
      <c r="Z108" s="2636">
        <f t="shared" si="7"/>
        <v>-1879</v>
      </c>
      <c r="AA108" s="2637">
        <f t="shared" si="8"/>
        <v>-4.5288021209930109</v>
      </c>
      <c r="AB108" s="2638">
        <f t="shared" si="9"/>
        <v>-106</v>
      </c>
      <c r="AC108" s="2637">
        <f t="shared" si="9"/>
        <v>-0.43061198161294012</v>
      </c>
    </row>
    <row r="109" spans="1:29" s="620" customFormat="1" ht="15" customHeight="1">
      <c r="A109" s="2058">
        <v>223</v>
      </c>
      <c r="B109" s="2059" t="s">
        <v>152</v>
      </c>
      <c r="C109" s="2060">
        <v>71361</v>
      </c>
      <c r="D109" s="2060">
        <v>71500</v>
      </c>
      <c r="E109" s="2060">
        <v>72286</v>
      </c>
      <c r="F109" s="2060">
        <v>70494</v>
      </c>
      <c r="G109" s="2060">
        <v>70276</v>
      </c>
      <c r="H109" s="2060">
        <v>87982</v>
      </c>
      <c r="I109" s="2060">
        <v>87599</v>
      </c>
      <c r="J109" s="2060">
        <v>85963</v>
      </c>
      <c r="K109" s="2060">
        <v>81648</v>
      </c>
      <c r="L109" s="2060">
        <v>75877</v>
      </c>
      <c r="M109" s="2060">
        <v>72441</v>
      </c>
      <c r="N109" s="2060">
        <v>72401</v>
      </c>
      <c r="O109" s="2060">
        <v>72982</v>
      </c>
      <c r="P109" s="2060">
        <v>74103</v>
      </c>
      <c r="Q109" s="2060">
        <v>73659</v>
      </c>
      <c r="R109" s="1316">
        <v>73988</v>
      </c>
      <c r="S109" s="2060">
        <v>72862</v>
      </c>
      <c r="T109" s="2060">
        <v>70810</v>
      </c>
      <c r="U109" s="2060">
        <v>67757</v>
      </c>
      <c r="V109" s="2634">
        <v>64660</v>
      </c>
      <c r="W109" s="2634">
        <f>SUM(W110:W115)</f>
        <v>61471</v>
      </c>
      <c r="X109" s="2634">
        <f t="shared" si="5"/>
        <v>-3097</v>
      </c>
      <c r="Y109" s="2635">
        <f t="shared" si="6"/>
        <v>-4.5707454580338567</v>
      </c>
      <c r="Z109" s="2636">
        <f t="shared" si="7"/>
        <v>-3189</v>
      </c>
      <c r="AA109" s="2637">
        <f t="shared" si="8"/>
        <v>-4.931951747602846</v>
      </c>
      <c r="AB109" s="2638">
        <f t="shared" si="9"/>
        <v>-92</v>
      </c>
      <c r="AC109" s="2637">
        <f t="shared" si="9"/>
        <v>-0.36120628956898937</v>
      </c>
    </row>
    <row r="110" spans="1:29" ht="15" customHeight="1">
      <c r="A110" s="2645" t="s">
        <v>1555</v>
      </c>
      <c r="B110" s="2646" t="s">
        <v>1556</v>
      </c>
      <c r="C110" s="2647">
        <v>6105</v>
      </c>
      <c r="D110" s="2647">
        <v>6215</v>
      </c>
      <c r="E110" s="2647">
        <v>6317</v>
      </c>
      <c r="F110" s="2647">
        <v>6459</v>
      </c>
      <c r="G110" s="2647">
        <v>6454</v>
      </c>
      <c r="H110" s="2647">
        <v>8320</v>
      </c>
      <c r="I110" s="2647">
        <v>7984</v>
      </c>
      <c r="J110" s="2647">
        <v>8162</v>
      </c>
      <c r="K110" s="2647">
        <v>7801</v>
      </c>
      <c r="L110" s="2647">
        <v>7324</v>
      </c>
      <c r="M110" s="2647">
        <v>7218</v>
      </c>
      <c r="N110" s="2647">
        <v>7528</v>
      </c>
      <c r="O110" s="2647">
        <v>8260</v>
      </c>
      <c r="P110" s="2647">
        <v>8941</v>
      </c>
      <c r="Q110" s="2647">
        <v>9355</v>
      </c>
      <c r="R110" s="2647">
        <v>9793</v>
      </c>
      <c r="S110" s="2647">
        <v>9947</v>
      </c>
      <c r="T110" s="2647">
        <v>10080</v>
      </c>
      <c r="U110" s="2647">
        <v>9992</v>
      </c>
      <c r="V110" s="2648">
        <v>9870</v>
      </c>
      <c r="W110" s="2648">
        <v>9731</v>
      </c>
      <c r="X110" s="2653">
        <f t="shared" si="5"/>
        <v>-122</v>
      </c>
      <c r="Y110" s="2654">
        <f t="shared" si="6"/>
        <v>-1.22097678142514</v>
      </c>
      <c r="Z110" s="2636">
        <f t="shared" si="7"/>
        <v>-139</v>
      </c>
      <c r="AA110" s="2637">
        <f t="shared" si="8"/>
        <v>-1.408308004052685</v>
      </c>
      <c r="AB110" s="2649"/>
      <c r="AC110" s="2650"/>
    </row>
    <row r="111" spans="1:29" ht="15" customHeight="1">
      <c r="A111" s="2645" t="s">
        <v>1557</v>
      </c>
      <c r="B111" s="2646" t="s">
        <v>1558</v>
      </c>
      <c r="C111" s="2647">
        <v>17914</v>
      </c>
      <c r="D111" s="2647">
        <v>18194</v>
      </c>
      <c r="E111" s="2647">
        <v>18579</v>
      </c>
      <c r="F111" s="2647">
        <v>18268</v>
      </c>
      <c r="G111" s="2647">
        <v>18011</v>
      </c>
      <c r="H111" s="2647">
        <v>22413</v>
      </c>
      <c r="I111" s="2647">
        <v>22377</v>
      </c>
      <c r="J111" s="2647">
        <v>22028</v>
      </c>
      <c r="K111" s="2647">
        <v>20802</v>
      </c>
      <c r="L111" s="2647">
        <v>19638</v>
      </c>
      <c r="M111" s="2647">
        <v>18864</v>
      </c>
      <c r="N111" s="2647">
        <v>18879</v>
      </c>
      <c r="O111" s="2647">
        <v>18991</v>
      </c>
      <c r="P111" s="2647">
        <v>19203</v>
      </c>
      <c r="Q111" s="2647">
        <v>19096</v>
      </c>
      <c r="R111" s="2647">
        <v>19021</v>
      </c>
      <c r="S111" s="2647">
        <v>19299</v>
      </c>
      <c r="T111" s="2647">
        <v>18933</v>
      </c>
      <c r="U111" s="2647">
        <v>18378</v>
      </c>
      <c r="V111" s="2648">
        <v>17800</v>
      </c>
      <c r="W111" s="2648">
        <v>17246</v>
      </c>
      <c r="X111" s="2653">
        <f t="shared" si="5"/>
        <v>-578</v>
      </c>
      <c r="Y111" s="2654">
        <f t="shared" si="6"/>
        <v>-3.1450647513331154</v>
      </c>
      <c r="Z111" s="2636">
        <f t="shared" si="7"/>
        <v>-554</v>
      </c>
      <c r="AA111" s="2637">
        <f t="shared" si="8"/>
        <v>-3.112359550561798</v>
      </c>
      <c r="AB111" s="2649"/>
      <c r="AC111" s="2650"/>
    </row>
    <row r="112" spans="1:29" ht="15" customHeight="1">
      <c r="A112" s="2645" t="s">
        <v>1559</v>
      </c>
      <c r="B112" s="2646" t="s">
        <v>1560</v>
      </c>
      <c r="C112" s="2647">
        <v>10372</v>
      </c>
      <c r="D112" s="2647">
        <v>10216</v>
      </c>
      <c r="E112" s="2647">
        <v>10205</v>
      </c>
      <c r="F112" s="2647">
        <v>9511</v>
      </c>
      <c r="G112" s="2647">
        <v>9500</v>
      </c>
      <c r="H112" s="2647">
        <v>11443</v>
      </c>
      <c r="I112" s="2647">
        <v>11515</v>
      </c>
      <c r="J112" s="2647">
        <v>11059</v>
      </c>
      <c r="K112" s="2647">
        <v>10270</v>
      </c>
      <c r="L112" s="2647">
        <v>9222</v>
      </c>
      <c r="M112" s="2647">
        <v>8673</v>
      </c>
      <c r="N112" s="2647">
        <v>8350</v>
      </c>
      <c r="O112" s="2647">
        <v>8253</v>
      </c>
      <c r="P112" s="2647">
        <v>8277</v>
      </c>
      <c r="Q112" s="2647">
        <v>8047</v>
      </c>
      <c r="R112" s="2647">
        <v>7957</v>
      </c>
      <c r="S112" s="2647">
        <v>7401</v>
      </c>
      <c r="T112" s="2647">
        <v>6958</v>
      </c>
      <c r="U112" s="2647">
        <v>6409</v>
      </c>
      <c r="V112" s="2648">
        <v>6007</v>
      </c>
      <c r="W112" s="2648">
        <v>5446</v>
      </c>
      <c r="X112" s="2653">
        <f t="shared" si="5"/>
        <v>-402</v>
      </c>
      <c r="Y112" s="2654">
        <f t="shared" si="6"/>
        <v>-6.2724293961616482</v>
      </c>
      <c r="Z112" s="2636">
        <f t="shared" si="7"/>
        <v>-561</v>
      </c>
      <c r="AA112" s="2637">
        <f t="shared" si="8"/>
        <v>-9.3391043782254037</v>
      </c>
      <c r="AB112" s="2649"/>
      <c r="AC112" s="2650"/>
    </row>
    <row r="113" spans="1:29" ht="15" customHeight="1">
      <c r="A113" s="2645" t="s">
        <v>1561</v>
      </c>
      <c r="B113" s="2646" t="s">
        <v>1562</v>
      </c>
      <c r="C113" s="2647">
        <v>13542</v>
      </c>
      <c r="D113" s="2647">
        <v>13502</v>
      </c>
      <c r="E113" s="2647">
        <v>13565</v>
      </c>
      <c r="F113" s="2647">
        <v>13260</v>
      </c>
      <c r="G113" s="2647">
        <v>13067</v>
      </c>
      <c r="H113" s="2647">
        <v>16658</v>
      </c>
      <c r="I113" s="2647">
        <v>16238</v>
      </c>
      <c r="J113" s="2647">
        <v>15793</v>
      </c>
      <c r="K113" s="2647">
        <v>15019</v>
      </c>
      <c r="L113" s="2647">
        <v>14018</v>
      </c>
      <c r="M113" s="2647">
        <v>13246</v>
      </c>
      <c r="N113" s="2647">
        <v>13218</v>
      </c>
      <c r="O113" s="2647">
        <v>13154</v>
      </c>
      <c r="P113" s="2647">
        <v>13251</v>
      </c>
      <c r="Q113" s="2647">
        <v>13082</v>
      </c>
      <c r="R113" s="2647">
        <v>12963</v>
      </c>
      <c r="S113" s="2647">
        <v>12390</v>
      </c>
      <c r="T113" s="2647">
        <v>11913</v>
      </c>
      <c r="U113" s="2647">
        <v>11502</v>
      </c>
      <c r="V113" s="2648">
        <v>10903</v>
      </c>
      <c r="W113" s="2648">
        <v>10448</v>
      </c>
      <c r="X113" s="2653">
        <f t="shared" si="5"/>
        <v>-599</v>
      </c>
      <c r="Y113" s="2654">
        <f t="shared" si="6"/>
        <v>-5.2077899495739866</v>
      </c>
      <c r="Z113" s="2636">
        <f t="shared" si="7"/>
        <v>-455</v>
      </c>
      <c r="AA113" s="2637">
        <f t="shared" si="8"/>
        <v>-4.173163349536825</v>
      </c>
      <c r="AB113" s="2649"/>
      <c r="AC113" s="2650"/>
    </row>
    <row r="114" spans="1:29" ht="15" customHeight="1">
      <c r="A114" s="2645" t="s">
        <v>1563</v>
      </c>
      <c r="B114" s="2646" t="s">
        <v>1564</v>
      </c>
      <c r="C114" s="2647">
        <v>13459</v>
      </c>
      <c r="D114" s="2647">
        <v>13200</v>
      </c>
      <c r="E114" s="2647">
        <v>13079</v>
      </c>
      <c r="F114" s="2647">
        <v>12710</v>
      </c>
      <c r="G114" s="2647">
        <v>12924</v>
      </c>
      <c r="H114" s="2647">
        <v>16579</v>
      </c>
      <c r="I114" s="2647">
        <v>16847</v>
      </c>
      <c r="J114" s="2647">
        <v>16677</v>
      </c>
      <c r="K114" s="2647">
        <v>16027</v>
      </c>
      <c r="L114" s="2647">
        <v>14952</v>
      </c>
      <c r="M114" s="2647">
        <v>14274</v>
      </c>
      <c r="N114" s="2647">
        <v>14376</v>
      </c>
      <c r="O114" s="2647">
        <v>14265</v>
      </c>
      <c r="P114" s="2647">
        <v>14245</v>
      </c>
      <c r="Q114" s="2647">
        <v>13971</v>
      </c>
      <c r="R114" s="2647">
        <v>13984</v>
      </c>
      <c r="S114" s="2647">
        <v>13653</v>
      </c>
      <c r="T114" s="2647">
        <v>12903</v>
      </c>
      <c r="U114" s="2647">
        <v>12042</v>
      </c>
      <c r="V114" s="2648">
        <v>11343</v>
      </c>
      <c r="W114" s="2648">
        <v>10429</v>
      </c>
      <c r="X114" s="2653">
        <f t="shared" si="5"/>
        <v>-699</v>
      </c>
      <c r="Y114" s="2654">
        <f t="shared" si="6"/>
        <v>-5.8046836073741908</v>
      </c>
      <c r="Z114" s="2636">
        <f t="shared" si="7"/>
        <v>-914</v>
      </c>
      <c r="AA114" s="2637">
        <f t="shared" si="8"/>
        <v>-8.0578330247729877</v>
      </c>
      <c r="AB114" s="2649"/>
      <c r="AC114" s="2650"/>
    </row>
    <row r="115" spans="1:29" ht="15" customHeight="1">
      <c r="A115" s="2645" t="s">
        <v>1565</v>
      </c>
      <c r="B115" s="2646" t="s">
        <v>1566</v>
      </c>
      <c r="C115" s="2647">
        <v>9969</v>
      </c>
      <c r="D115" s="2647">
        <v>10173</v>
      </c>
      <c r="E115" s="2647">
        <v>10541</v>
      </c>
      <c r="F115" s="2647">
        <v>10286</v>
      </c>
      <c r="G115" s="2647">
        <v>10320</v>
      </c>
      <c r="H115" s="2647">
        <v>12569</v>
      </c>
      <c r="I115" s="2647">
        <v>12638</v>
      </c>
      <c r="J115" s="2647">
        <v>12244</v>
      </c>
      <c r="K115" s="2647">
        <v>11729</v>
      </c>
      <c r="L115" s="2647">
        <v>10723</v>
      </c>
      <c r="M115" s="2647">
        <v>10166</v>
      </c>
      <c r="N115" s="2647">
        <v>10050</v>
      </c>
      <c r="O115" s="2647">
        <v>10059</v>
      </c>
      <c r="P115" s="2647">
        <v>10186</v>
      </c>
      <c r="Q115" s="2647">
        <v>10108</v>
      </c>
      <c r="R115" s="2647">
        <v>10270</v>
      </c>
      <c r="S115" s="2647">
        <v>10172</v>
      </c>
      <c r="T115" s="2647">
        <v>10023</v>
      </c>
      <c r="U115" s="2647">
        <v>9434</v>
      </c>
      <c r="V115" s="2648">
        <v>8737</v>
      </c>
      <c r="W115" s="2648">
        <v>8171</v>
      </c>
      <c r="X115" s="2653">
        <f t="shared" si="5"/>
        <v>-697</v>
      </c>
      <c r="Y115" s="2654">
        <f t="shared" si="6"/>
        <v>-7.3881704473182115</v>
      </c>
      <c r="Z115" s="2636">
        <f t="shared" si="7"/>
        <v>-566</v>
      </c>
      <c r="AA115" s="2637">
        <f t="shared" si="8"/>
        <v>-6.4781961771775212</v>
      </c>
      <c r="AB115" s="2649"/>
      <c r="AC115" s="2650"/>
    </row>
    <row r="116" spans="1:29" ht="15" customHeight="1">
      <c r="A116" s="2655" t="s">
        <v>18</v>
      </c>
      <c r="B116" s="2656"/>
      <c r="C116" s="207"/>
      <c r="D116" s="207"/>
      <c r="E116" s="207"/>
      <c r="F116" s="207"/>
      <c r="G116" s="207"/>
      <c r="H116" s="207"/>
      <c r="I116" s="207"/>
      <c r="J116" s="207"/>
      <c r="K116" s="207"/>
      <c r="L116" s="207"/>
      <c r="M116" s="207"/>
      <c r="N116" s="207"/>
      <c r="O116" s="207"/>
      <c r="P116" s="207"/>
      <c r="Q116" s="207"/>
      <c r="R116" s="207"/>
      <c r="S116" s="207"/>
      <c r="T116" s="207"/>
      <c r="U116" s="207"/>
      <c r="V116" s="2656"/>
      <c r="W116" s="2656"/>
      <c r="X116" s="2634" t="s">
        <v>667</v>
      </c>
      <c r="Y116" s="2635" t="s">
        <v>667</v>
      </c>
      <c r="Z116" s="2636" t="s">
        <v>667</v>
      </c>
      <c r="AA116" s="2637" t="s">
        <v>667</v>
      </c>
      <c r="AB116" s="2638" t="s">
        <v>667</v>
      </c>
      <c r="AC116" s="2637" t="s">
        <v>667</v>
      </c>
    </row>
    <row r="117" spans="1:29" ht="15" customHeight="1">
      <c r="A117" s="2657" t="s">
        <v>135</v>
      </c>
      <c r="B117" s="2658" t="s">
        <v>98</v>
      </c>
      <c r="C117" s="2659">
        <v>59029</v>
      </c>
      <c r="D117" s="2659">
        <v>61093</v>
      </c>
      <c r="E117" s="2659">
        <v>59592</v>
      </c>
      <c r="F117" s="2659">
        <v>59815</v>
      </c>
      <c r="G117" s="2659">
        <v>56906</v>
      </c>
      <c r="H117" s="2659">
        <v>69463</v>
      </c>
      <c r="I117" s="2659">
        <v>69825</v>
      </c>
      <c r="J117" s="2659">
        <v>66148</v>
      </c>
      <c r="K117" s="2659">
        <v>62632</v>
      </c>
      <c r="L117" s="2659">
        <v>58974</v>
      </c>
      <c r="M117" s="2659">
        <v>56171</v>
      </c>
      <c r="N117" s="2659">
        <v>55022</v>
      </c>
      <c r="O117" s="2659">
        <v>54826</v>
      </c>
      <c r="P117" s="2659">
        <v>55048</v>
      </c>
      <c r="Q117" s="2659">
        <v>54049</v>
      </c>
      <c r="R117" s="2660">
        <v>52839</v>
      </c>
      <c r="S117" s="2659">
        <v>52248</v>
      </c>
      <c r="T117" s="2659">
        <v>50030</v>
      </c>
      <c r="U117" s="2659">
        <v>47254</v>
      </c>
      <c r="V117" s="2661">
        <v>44258</v>
      </c>
      <c r="W117" s="2661">
        <f>SUM(W118:W119)</f>
        <v>41236</v>
      </c>
      <c r="X117" s="2634">
        <f t="shared" si="5"/>
        <v>-2996</v>
      </c>
      <c r="Y117" s="2635">
        <f t="shared" si="6"/>
        <v>-6.3402040038938496</v>
      </c>
      <c r="Z117" s="2636">
        <f t="shared" si="7"/>
        <v>-3022</v>
      </c>
      <c r="AA117" s="2637">
        <f t="shared" si="8"/>
        <v>-6.8281440643499476</v>
      </c>
      <c r="AB117" s="2638">
        <f t="shared" si="9"/>
        <v>-26</v>
      </c>
      <c r="AC117" s="2637">
        <f t="shared" si="9"/>
        <v>-0.48794006045609795</v>
      </c>
    </row>
    <row r="118" spans="1:29" ht="15" customHeight="1">
      <c r="A118" s="2645" t="s">
        <v>1567</v>
      </c>
      <c r="B118" s="2646" t="s">
        <v>1568</v>
      </c>
      <c r="C118" s="2647">
        <v>44456</v>
      </c>
      <c r="D118" s="2647">
        <v>46488</v>
      </c>
      <c r="E118" s="2647">
        <v>45444</v>
      </c>
      <c r="F118" s="2647">
        <v>46081</v>
      </c>
      <c r="G118" s="2647">
        <v>43341</v>
      </c>
      <c r="H118" s="2647">
        <v>52256</v>
      </c>
      <c r="I118" s="2647">
        <v>53122</v>
      </c>
      <c r="J118" s="2647">
        <v>50690</v>
      </c>
      <c r="K118" s="2647">
        <v>48497</v>
      </c>
      <c r="L118" s="2647">
        <v>46313</v>
      </c>
      <c r="M118" s="2647">
        <v>44499</v>
      </c>
      <c r="N118" s="2647">
        <v>44137</v>
      </c>
      <c r="O118" s="2647">
        <v>44131</v>
      </c>
      <c r="P118" s="2647">
        <v>44563</v>
      </c>
      <c r="Q118" s="2647">
        <v>43817</v>
      </c>
      <c r="R118" s="2647">
        <v>42373</v>
      </c>
      <c r="S118" s="2647">
        <v>41158</v>
      </c>
      <c r="T118" s="2647">
        <v>38929</v>
      </c>
      <c r="U118" s="2647">
        <v>36794</v>
      </c>
      <c r="V118" s="2648">
        <v>34684</v>
      </c>
      <c r="W118" s="2648">
        <v>32634</v>
      </c>
      <c r="X118" s="2653">
        <f t="shared" si="5"/>
        <v>-2110</v>
      </c>
      <c r="Y118" s="2654">
        <f t="shared" si="6"/>
        <v>-5.7346306463010279</v>
      </c>
      <c r="Z118" s="2636">
        <f t="shared" si="7"/>
        <v>-2050</v>
      </c>
      <c r="AA118" s="2637">
        <f t="shared" si="8"/>
        <v>-5.9105062853188794</v>
      </c>
      <c r="AB118" s="2649"/>
      <c r="AC118" s="2650"/>
    </row>
    <row r="119" spans="1:29" ht="15" customHeight="1">
      <c r="A119" s="2645" t="s">
        <v>1569</v>
      </c>
      <c r="B119" s="2646" t="s">
        <v>1570</v>
      </c>
      <c r="C119" s="2647">
        <v>14573</v>
      </c>
      <c r="D119" s="2647">
        <v>14605</v>
      </c>
      <c r="E119" s="2647">
        <v>14148</v>
      </c>
      <c r="F119" s="2647">
        <v>13734</v>
      </c>
      <c r="G119" s="2647">
        <v>13565</v>
      </c>
      <c r="H119" s="2647">
        <v>17207</v>
      </c>
      <c r="I119" s="2647">
        <v>16703</v>
      </c>
      <c r="J119" s="2647">
        <v>15458</v>
      </c>
      <c r="K119" s="2647">
        <v>14135</v>
      </c>
      <c r="L119" s="2647">
        <v>12661</v>
      </c>
      <c r="M119" s="2647">
        <v>11672</v>
      </c>
      <c r="N119" s="2647">
        <v>10885</v>
      </c>
      <c r="O119" s="2647">
        <v>10695</v>
      </c>
      <c r="P119" s="2647">
        <v>10485</v>
      </c>
      <c r="Q119" s="2647">
        <v>10232</v>
      </c>
      <c r="R119" s="2647">
        <v>10466</v>
      </c>
      <c r="S119" s="2647">
        <v>11090</v>
      </c>
      <c r="T119" s="2647">
        <v>11101</v>
      </c>
      <c r="U119" s="2647">
        <v>10460</v>
      </c>
      <c r="V119" s="2648">
        <v>9574</v>
      </c>
      <c r="W119" s="2648">
        <v>8602</v>
      </c>
      <c r="X119" s="2653">
        <f t="shared" si="5"/>
        <v>-886</v>
      </c>
      <c r="Y119" s="2654">
        <f t="shared" si="6"/>
        <v>-8.4703632887189286</v>
      </c>
      <c r="Z119" s="2636">
        <f t="shared" si="7"/>
        <v>-972</v>
      </c>
      <c r="AA119" s="2637">
        <f t="shared" si="8"/>
        <v>-10.152496344265719</v>
      </c>
      <c r="AB119" s="2649"/>
      <c r="AC119" s="2650"/>
    </row>
    <row r="120" spans="1:29" s="620" customFormat="1" ht="15" customHeight="1">
      <c r="A120" s="2058">
        <v>224</v>
      </c>
      <c r="B120" s="2059" t="s">
        <v>153</v>
      </c>
      <c r="C120" s="2060">
        <v>57240</v>
      </c>
      <c r="D120" s="2060">
        <v>58706</v>
      </c>
      <c r="E120" s="2060">
        <v>59240</v>
      </c>
      <c r="F120" s="2060">
        <v>60729</v>
      </c>
      <c r="G120" s="2060">
        <v>60263</v>
      </c>
      <c r="H120" s="2060">
        <v>72644</v>
      </c>
      <c r="I120" s="2060">
        <v>73581</v>
      </c>
      <c r="J120" s="2060">
        <v>70687</v>
      </c>
      <c r="K120" s="2060">
        <v>64789</v>
      </c>
      <c r="L120" s="2060">
        <v>60194</v>
      </c>
      <c r="M120" s="2060">
        <v>58072</v>
      </c>
      <c r="N120" s="2060">
        <v>57813</v>
      </c>
      <c r="O120" s="2060">
        <v>57744</v>
      </c>
      <c r="P120" s="2060">
        <v>57690</v>
      </c>
      <c r="Q120" s="2060">
        <v>57526</v>
      </c>
      <c r="R120" s="1316">
        <v>56664</v>
      </c>
      <c r="S120" s="2060">
        <v>54979</v>
      </c>
      <c r="T120" s="2060">
        <v>52283</v>
      </c>
      <c r="U120" s="2060">
        <v>49834</v>
      </c>
      <c r="V120" s="2634">
        <v>46912</v>
      </c>
      <c r="W120" s="2634">
        <f>SUM(W121:W124)</f>
        <v>44137</v>
      </c>
      <c r="X120" s="2634">
        <f t="shared" si="5"/>
        <v>-2922</v>
      </c>
      <c r="Y120" s="2635">
        <f t="shared" si="6"/>
        <v>-5.8634667094754587</v>
      </c>
      <c r="Z120" s="2636">
        <f t="shared" si="7"/>
        <v>-2775</v>
      </c>
      <c r="AA120" s="2637">
        <f t="shared" si="8"/>
        <v>-5.9153308321964531</v>
      </c>
      <c r="AB120" s="2638">
        <f t="shared" si="9"/>
        <v>147</v>
      </c>
      <c r="AC120" s="2637">
        <f t="shared" si="9"/>
        <v>-5.1864122720994388E-2</v>
      </c>
    </row>
    <row r="121" spans="1:29" ht="15" customHeight="1">
      <c r="A121" s="2645" t="s">
        <v>1571</v>
      </c>
      <c r="B121" s="2646" t="s">
        <v>1572</v>
      </c>
      <c r="C121" s="2647">
        <v>5359</v>
      </c>
      <c r="D121" s="2647">
        <v>5353</v>
      </c>
      <c r="E121" s="2647">
        <v>5353</v>
      </c>
      <c r="F121" s="2647">
        <v>5215</v>
      </c>
      <c r="G121" s="2647">
        <v>5247</v>
      </c>
      <c r="H121" s="2647">
        <v>6424</v>
      </c>
      <c r="I121" s="2647">
        <v>6431</v>
      </c>
      <c r="J121" s="2647">
        <v>6051</v>
      </c>
      <c r="K121" s="2647">
        <v>5683</v>
      </c>
      <c r="L121" s="2647">
        <v>5364</v>
      </c>
      <c r="M121" s="2647">
        <v>5225</v>
      </c>
      <c r="N121" s="2647">
        <v>5228</v>
      </c>
      <c r="O121" s="2647">
        <v>5509</v>
      </c>
      <c r="P121" s="2647">
        <v>5557</v>
      </c>
      <c r="Q121" s="2647">
        <v>5607</v>
      </c>
      <c r="R121" s="2647">
        <v>5988</v>
      </c>
      <c r="S121" s="2647">
        <v>6154</v>
      </c>
      <c r="T121" s="2647">
        <v>6205</v>
      </c>
      <c r="U121" s="2647">
        <v>6109</v>
      </c>
      <c r="V121" s="2648">
        <v>5931</v>
      </c>
      <c r="W121" s="2648">
        <v>5495</v>
      </c>
      <c r="X121" s="2653">
        <f t="shared" si="5"/>
        <v>-178</v>
      </c>
      <c r="Y121" s="2654">
        <f t="shared" si="6"/>
        <v>-2.9137338353249302</v>
      </c>
      <c r="Z121" s="2636">
        <f t="shared" si="7"/>
        <v>-436</v>
      </c>
      <c r="AA121" s="2637">
        <f t="shared" si="8"/>
        <v>-7.3512055302647106</v>
      </c>
      <c r="AB121" s="2649"/>
      <c r="AC121" s="2650"/>
    </row>
    <row r="122" spans="1:29" ht="15" customHeight="1">
      <c r="A122" s="2645" t="s">
        <v>1573</v>
      </c>
      <c r="B122" s="2646" t="s">
        <v>1574</v>
      </c>
      <c r="C122" s="2647">
        <v>13481</v>
      </c>
      <c r="D122" s="2647">
        <v>14047</v>
      </c>
      <c r="E122" s="2647">
        <v>13880</v>
      </c>
      <c r="F122" s="2647">
        <v>14629</v>
      </c>
      <c r="G122" s="2647">
        <v>14396</v>
      </c>
      <c r="H122" s="2647">
        <v>17480</v>
      </c>
      <c r="I122" s="2647">
        <v>18062</v>
      </c>
      <c r="J122" s="2647">
        <v>17592</v>
      </c>
      <c r="K122" s="2647">
        <v>15839</v>
      </c>
      <c r="L122" s="2647">
        <v>14301</v>
      </c>
      <c r="M122" s="2647">
        <v>13955</v>
      </c>
      <c r="N122" s="2647">
        <v>13972</v>
      </c>
      <c r="O122" s="2647">
        <v>13998</v>
      </c>
      <c r="P122" s="2647">
        <v>14007</v>
      </c>
      <c r="Q122" s="2647">
        <v>13789</v>
      </c>
      <c r="R122" s="2647">
        <v>13248</v>
      </c>
      <c r="S122" s="2647">
        <v>12519</v>
      </c>
      <c r="T122" s="2647">
        <v>11407</v>
      </c>
      <c r="U122" s="2647">
        <v>10700</v>
      </c>
      <c r="V122" s="2648">
        <v>9854</v>
      </c>
      <c r="W122" s="2648">
        <v>9088</v>
      </c>
      <c r="X122" s="2653">
        <f t="shared" si="5"/>
        <v>-846</v>
      </c>
      <c r="Y122" s="2654">
        <f t="shared" si="6"/>
        <v>-7.906542056074767</v>
      </c>
      <c r="Z122" s="2636">
        <f t="shared" si="7"/>
        <v>-766</v>
      </c>
      <c r="AA122" s="2637">
        <f t="shared" si="8"/>
        <v>-7.7734929977674048</v>
      </c>
      <c r="AB122" s="2649"/>
      <c r="AC122" s="2650"/>
    </row>
    <row r="123" spans="1:29" ht="15" customHeight="1">
      <c r="A123" s="2645" t="s">
        <v>1575</v>
      </c>
      <c r="B123" s="2646" t="s">
        <v>1576</v>
      </c>
      <c r="C123" s="2647">
        <v>15699</v>
      </c>
      <c r="D123" s="2647">
        <v>15880</v>
      </c>
      <c r="E123" s="2647">
        <v>16098</v>
      </c>
      <c r="F123" s="2647">
        <v>16437</v>
      </c>
      <c r="G123" s="2647">
        <v>16495</v>
      </c>
      <c r="H123" s="2647">
        <v>19603</v>
      </c>
      <c r="I123" s="2647">
        <v>19835</v>
      </c>
      <c r="J123" s="2647">
        <v>19001</v>
      </c>
      <c r="K123" s="2647">
        <v>17337</v>
      </c>
      <c r="L123" s="2647">
        <v>16104</v>
      </c>
      <c r="M123" s="2647">
        <v>15606</v>
      </c>
      <c r="N123" s="2647">
        <v>15682</v>
      </c>
      <c r="O123" s="2647">
        <v>16004</v>
      </c>
      <c r="P123" s="2647">
        <v>16529</v>
      </c>
      <c r="Q123" s="2647">
        <v>16847</v>
      </c>
      <c r="R123" s="2647">
        <v>16854</v>
      </c>
      <c r="S123" s="2647">
        <v>16602</v>
      </c>
      <c r="T123" s="2647">
        <v>16112</v>
      </c>
      <c r="U123" s="2647">
        <v>15780</v>
      </c>
      <c r="V123" s="2648">
        <v>15155</v>
      </c>
      <c r="W123" s="2648">
        <v>14702</v>
      </c>
      <c r="X123" s="2653">
        <f t="shared" si="5"/>
        <v>-625</v>
      </c>
      <c r="Y123" s="2654">
        <f t="shared" si="6"/>
        <v>-3.9607097591888469</v>
      </c>
      <c r="Z123" s="2636">
        <f t="shared" si="7"/>
        <v>-453</v>
      </c>
      <c r="AA123" s="2637">
        <f t="shared" si="8"/>
        <v>-2.9891125041240514</v>
      </c>
      <c r="AB123" s="2649"/>
      <c r="AC123" s="2650"/>
    </row>
    <row r="124" spans="1:29" ht="15" customHeight="1">
      <c r="A124" s="2645" t="s">
        <v>1577</v>
      </c>
      <c r="B124" s="2646" t="s">
        <v>1578</v>
      </c>
      <c r="C124" s="2647">
        <v>22701</v>
      </c>
      <c r="D124" s="2647">
        <v>23426</v>
      </c>
      <c r="E124" s="2647">
        <v>23909</v>
      </c>
      <c r="F124" s="2647">
        <v>24448</v>
      </c>
      <c r="G124" s="2647">
        <v>24125</v>
      </c>
      <c r="H124" s="2647">
        <v>29137</v>
      </c>
      <c r="I124" s="2647">
        <v>29253</v>
      </c>
      <c r="J124" s="2647">
        <v>28043</v>
      </c>
      <c r="K124" s="2647">
        <v>25930</v>
      </c>
      <c r="L124" s="2647">
        <v>24425</v>
      </c>
      <c r="M124" s="2647">
        <v>23286</v>
      </c>
      <c r="N124" s="2647">
        <v>22931</v>
      </c>
      <c r="O124" s="2647">
        <v>22233</v>
      </c>
      <c r="P124" s="2647">
        <v>21597</v>
      </c>
      <c r="Q124" s="2647">
        <v>21283</v>
      </c>
      <c r="R124" s="2647">
        <v>20574</v>
      </c>
      <c r="S124" s="2647">
        <v>19704</v>
      </c>
      <c r="T124" s="2647">
        <v>18559</v>
      </c>
      <c r="U124" s="2647">
        <v>17245</v>
      </c>
      <c r="V124" s="2648">
        <v>15972</v>
      </c>
      <c r="W124" s="2648">
        <v>14852</v>
      </c>
      <c r="X124" s="2653">
        <f t="shared" si="5"/>
        <v>-1273</v>
      </c>
      <c r="Y124" s="2654">
        <f t="shared" si="6"/>
        <v>-7.3818498115395776</v>
      </c>
      <c r="Z124" s="2636">
        <f t="shared" si="7"/>
        <v>-1120</v>
      </c>
      <c r="AA124" s="2637">
        <f t="shared" si="8"/>
        <v>-7.012271475081393</v>
      </c>
      <c r="AB124" s="2649"/>
      <c r="AC124" s="2650"/>
    </row>
    <row r="125" spans="1:29" s="620" customFormat="1" ht="15" customHeight="1">
      <c r="A125" s="2058">
        <v>226</v>
      </c>
      <c r="B125" s="2059" t="s">
        <v>155</v>
      </c>
      <c r="C125" s="2060">
        <v>69948</v>
      </c>
      <c r="D125" s="2060">
        <v>70487</v>
      </c>
      <c r="E125" s="2060">
        <v>69667</v>
      </c>
      <c r="F125" s="2060">
        <v>69496</v>
      </c>
      <c r="G125" s="2060">
        <v>67926</v>
      </c>
      <c r="H125" s="2060">
        <v>84783</v>
      </c>
      <c r="I125" s="2060">
        <v>82874</v>
      </c>
      <c r="J125" s="2060">
        <v>78073</v>
      </c>
      <c r="K125" s="2060">
        <v>71387</v>
      </c>
      <c r="L125" s="2060">
        <v>66305</v>
      </c>
      <c r="M125" s="2060">
        <v>61675</v>
      </c>
      <c r="N125" s="2060">
        <v>59298</v>
      </c>
      <c r="O125" s="2060">
        <v>57650</v>
      </c>
      <c r="P125" s="2060">
        <v>56306</v>
      </c>
      <c r="Q125" s="2060">
        <v>54643</v>
      </c>
      <c r="R125" s="1316">
        <v>53235</v>
      </c>
      <c r="S125" s="2060">
        <v>51884</v>
      </c>
      <c r="T125" s="2060">
        <v>49078</v>
      </c>
      <c r="U125" s="2060">
        <v>46459</v>
      </c>
      <c r="V125" s="2634">
        <v>43977</v>
      </c>
      <c r="W125" s="2634">
        <f>SUM(W126:W130)</f>
        <v>41967</v>
      </c>
      <c r="X125" s="2634">
        <f t="shared" si="5"/>
        <v>-2482</v>
      </c>
      <c r="Y125" s="2635">
        <f t="shared" si="6"/>
        <v>-5.3423448632127251</v>
      </c>
      <c r="Z125" s="2636">
        <f t="shared" si="7"/>
        <v>-2010</v>
      </c>
      <c r="AA125" s="2637">
        <f t="shared" si="8"/>
        <v>-4.5705709802851491</v>
      </c>
      <c r="AB125" s="2638">
        <f t="shared" si="9"/>
        <v>472</v>
      </c>
      <c r="AC125" s="2637">
        <f t="shared" si="9"/>
        <v>0.77177388292757598</v>
      </c>
    </row>
    <row r="126" spans="1:29" ht="15" customHeight="1">
      <c r="A126" s="2645" t="s">
        <v>1579</v>
      </c>
      <c r="B126" s="2646" t="s">
        <v>1580</v>
      </c>
      <c r="C126" s="2647">
        <v>19421</v>
      </c>
      <c r="D126" s="2647">
        <v>19490</v>
      </c>
      <c r="E126" s="2647">
        <v>19478</v>
      </c>
      <c r="F126" s="2647">
        <v>19641</v>
      </c>
      <c r="G126" s="2647">
        <v>19071</v>
      </c>
      <c r="H126" s="2647">
        <v>24167</v>
      </c>
      <c r="I126" s="2647">
        <v>23486</v>
      </c>
      <c r="J126" s="2647">
        <v>22207</v>
      </c>
      <c r="K126" s="2647">
        <v>20323</v>
      </c>
      <c r="L126" s="2647">
        <v>18742</v>
      </c>
      <c r="M126" s="2647">
        <v>17507</v>
      </c>
      <c r="N126" s="2647">
        <v>17137</v>
      </c>
      <c r="O126" s="2647">
        <v>17045</v>
      </c>
      <c r="P126" s="2647">
        <v>16985</v>
      </c>
      <c r="Q126" s="2647">
        <v>16869</v>
      </c>
      <c r="R126" s="2647">
        <v>17084</v>
      </c>
      <c r="S126" s="2647">
        <v>16801</v>
      </c>
      <c r="T126" s="2647">
        <v>16116</v>
      </c>
      <c r="U126" s="2647">
        <v>15475</v>
      </c>
      <c r="V126" s="2648">
        <v>14989</v>
      </c>
      <c r="W126" s="2648">
        <v>14280</v>
      </c>
      <c r="X126" s="2653">
        <f t="shared" si="5"/>
        <v>-486</v>
      </c>
      <c r="Y126" s="2654">
        <f t="shared" si="6"/>
        <v>-3.1405492730210018</v>
      </c>
      <c r="Z126" s="2636">
        <f t="shared" si="7"/>
        <v>-709</v>
      </c>
      <c r="AA126" s="2637">
        <f t="shared" si="8"/>
        <v>-4.7301354326506102</v>
      </c>
      <c r="AB126" s="2649"/>
      <c r="AC126" s="2650"/>
    </row>
    <row r="127" spans="1:29" ht="15" customHeight="1">
      <c r="A127" s="2645" t="s">
        <v>1581</v>
      </c>
      <c r="B127" s="2646" t="s">
        <v>1582</v>
      </c>
      <c r="C127" s="2647">
        <v>9627</v>
      </c>
      <c r="D127" s="2647">
        <v>9886</v>
      </c>
      <c r="E127" s="2647">
        <v>9887</v>
      </c>
      <c r="F127" s="2647">
        <v>9725</v>
      </c>
      <c r="G127" s="2647">
        <v>9521</v>
      </c>
      <c r="H127" s="2647">
        <v>11552</v>
      </c>
      <c r="I127" s="2647">
        <v>11444</v>
      </c>
      <c r="J127" s="2647">
        <v>11107</v>
      </c>
      <c r="K127" s="2647">
        <v>10276</v>
      </c>
      <c r="L127" s="2647">
        <v>9972</v>
      </c>
      <c r="M127" s="2647">
        <v>9834</v>
      </c>
      <c r="N127" s="2647">
        <v>9623</v>
      </c>
      <c r="O127" s="2647">
        <v>9082</v>
      </c>
      <c r="P127" s="2647">
        <v>8474</v>
      </c>
      <c r="Q127" s="2647">
        <v>7934</v>
      </c>
      <c r="R127" s="2647">
        <v>7431</v>
      </c>
      <c r="S127" s="2647">
        <v>6834</v>
      </c>
      <c r="T127" s="2647">
        <v>6112</v>
      </c>
      <c r="U127" s="2647">
        <v>5742</v>
      </c>
      <c r="V127" s="2648">
        <v>5289</v>
      </c>
      <c r="W127" s="2648">
        <v>5035</v>
      </c>
      <c r="X127" s="2653">
        <f t="shared" si="5"/>
        <v>-453</v>
      </c>
      <c r="Y127" s="2654">
        <f t="shared" si="6"/>
        <v>-7.8892371995820278</v>
      </c>
      <c r="Z127" s="2636">
        <f t="shared" si="7"/>
        <v>-254</v>
      </c>
      <c r="AA127" s="2637">
        <f t="shared" si="8"/>
        <v>-4.8024201172244281</v>
      </c>
      <c r="AB127" s="2649"/>
      <c r="AC127" s="2650"/>
    </row>
    <row r="128" spans="1:29" ht="15" customHeight="1">
      <c r="A128" s="2645" t="s">
        <v>1583</v>
      </c>
      <c r="B128" s="2646" t="s">
        <v>1584</v>
      </c>
      <c r="C128" s="2647">
        <v>16523</v>
      </c>
      <c r="D128" s="2647">
        <v>16464</v>
      </c>
      <c r="E128" s="2647">
        <v>16154</v>
      </c>
      <c r="F128" s="2647">
        <v>16118</v>
      </c>
      <c r="G128" s="2647">
        <v>15934</v>
      </c>
      <c r="H128" s="2647">
        <v>19743</v>
      </c>
      <c r="I128" s="2647">
        <v>19580</v>
      </c>
      <c r="J128" s="2647">
        <v>18128</v>
      </c>
      <c r="K128" s="2647">
        <v>16459</v>
      </c>
      <c r="L128" s="2647">
        <v>15040</v>
      </c>
      <c r="M128" s="2647">
        <v>13617</v>
      </c>
      <c r="N128" s="2647">
        <v>12927</v>
      </c>
      <c r="O128" s="2647">
        <v>12473</v>
      </c>
      <c r="P128" s="2647">
        <v>11989</v>
      </c>
      <c r="Q128" s="2647">
        <v>11444</v>
      </c>
      <c r="R128" s="2647">
        <v>10687</v>
      </c>
      <c r="S128" s="2647">
        <v>10218</v>
      </c>
      <c r="T128" s="2647">
        <v>9537</v>
      </c>
      <c r="U128" s="2647">
        <v>8828</v>
      </c>
      <c r="V128" s="2648">
        <v>7854</v>
      </c>
      <c r="W128" s="2648">
        <v>7163</v>
      </c>
      <c r="X128" s="2653">
        <f t="shared" si="5"/>
        <v>-974</v>
      </c>
      <c r="Y128" s="2654">
        <f t="shared" si="6"/>
        <v>-11.033076574535569</v>
      </c>
      <c r="Z128" s="2636">
        <f t="shared" si="7"/>
        <v>-691</v>
      </c>
      <c r="AA128" s="2637">
        <f t="shared" si="8"/>
        <v>-8.7980646804176228</v>
      </c>
      <c r="AB128" s="2649"/>
      <c r="AC128" s="2650"/>
    </row>
    <row r="129" spans="1:29" ht="15" customHeight="1">
      <c r="A129" s="2645" t="s">
        <v>1585</v>
      </c>
      <c r="B129" s="2646" t="s">
        <v>1496</v>
      </c>
      <c r="C129" s="2647">
        <v>14961</v>
      </c>
      <c r="D129" s="2647">
        <v>14977</v>
      </c>
      <c r="E129" s="2647">
        <v>14477</v>
      </c>
      <c r="F129" s="2647">
        <v>14499</v>
      </c>
      <c r="G129" s="2647">
        <v>14088</v>
      </c>
      <c r="H129" s="2647">
        <v>18021</v>
      </c>
      <c r="I129" s="2647">
        <v>17170</v>
      </c>
      <c r="J129" s="2647">
        <v>15767</v>
      </c>
      <c r="K129" s="2647">
        <v>14278</v>
      </c>
      <c r="L129" s="2647">
        <v>13045</v>
      </c>
      <c r="M129" s="2647">
        <v>11697</v>
      </c>
      <c r="N129" s="2647">
        <v>11083</v>
      </c>
      <c r="O129" s="2647">
        <v>10579</v>
      </c>
      <c r="P129" s="2647">
        <v>10372</v>
      </c>
      <c r="Q129" s="2647">
        <v>10006</v>
      </c>
      <c r="R129" s="2647">
        <v>9549</v>
      </c>
      <c r="S129" s="2647">
        <v>9233</v>
      </c>
      <c r="T129" s="2647">
        <v>8671</v>
      </c>
      <c r="U129" s="2647">
        <v>7959</v>
      </c>
      <c r="V129" s="2648">
        <v>7379</v>
      </c>
      <c r="W129" s="2648">
        <v>6889</v>
      </c>
      <c r="X129" s="2653">
        <f t="shared" si="5"/>
        <v>-580</v>
      </c>
      <c r="Y129" s="2654">
        <f t="shared" si="6"/>
        <v>-7.2873476567407964</v>
      </c>
      <c r="Z129" s="2636">
        <f t="shared" si="7"/>
        <v>-490</v>
      </c>
      <c r="AA129" s="2637">
        <f t="shared" si="8"/>
        <v>-6.640466187830329</v>
      </c>
      <c r="AB129" s="2649"/>
      <c r="AC129" s="2650"/>
    </row>
    <row r="130" spans="1:29" ht="15" customHeight="1">
      <c r="A130" s="2645" t="s">
        <v>1586</v>
      </c>
      <c r="B130" s="2646" t="s">
        <v>1587</v>
      </c>
      <c r="C130" s="2647">
        <v>9416</v>
      </c>
      <c r="D130" s="2647">
        <v>9670</v>
      </c>
      <c r="E130" s="2647">
        <v>9671</v>
      </c>
      <c r="F130" s="2647">
        <v>9513</v>
      </c>
      <c r="G130" s="2647">
        <v>9312</v>
      </c>
      <c r="H130" s="2647">
        <v>11300</v>
      </c>
      <c r="I130" s="2647">
        <v>11194</v>
      </c>
      <c r="J130" s="2647">
        <v>10864</v>
      </c>
      <c r="K130" s="2647">
        <v>10051</v>
      </c>
      <c r="L130" s="2647">
        <v>9506</v>
      </c>
      <c r="M130" s="2647">
        <v>9020</v>
      </c>
      <c r="N130" s="2647">
        <v>8528</v>
      </c>
      <c r="O130" s="2647">
        <v>8471</v>
      </c>
      <c r="P130" s="2647">
        <v>8486</v>
      </c>
      <c r="Q130" s="2647">
        <v>8390</v>
      </c>
      <c r="R130" s="2647">
        <v>8484</v>
      </c>
      <c r="S130" s="2647">
        <v>8798</v>
      </c>
      <c r="T130" s="2647">
        <v>8642</v>
      </c>
      <c r="U130" s="2647">
        <v>8455</v>
      </c>
      <c r="V130" s="2648">
        <v>8466</v>
      </c>
      <c r="W130" s="2648">
        <v>8600</v>
      </c>
      <c r="X130" s="2653">
        <f t="shared" si="5"/>
        <v>11</v>
      </c>
      <c r="Y130" s="2654">
        <f t="shared" si="6"/>
        <v>0.13010053222945003</v>
      </c>
      <c r="Z130" s="2636">
        <f t="shared" si="7"/>
        <v>134</v>
      </c>
      <c r="AA130" s="2637">
        <f t="shared" si="8"/>
        <v>1.5828017954169618</v>
      </c>
      <c r="AB130" s="2649"/>
      <c r="AC130" s="2650"/>
    </row>
    <row r="131" spans="1:29" ht="6.75" customHeight="1">
      <c r="A131" s="2662"/>
      <c r="B131" s="2663"/>
      <c r="C131" s="1152"/>
      <c r="D131" s="1152"/>
      <c r="E131" s="1152"/>
      <c r="F131" s="1152"/>
      <c r="G131" s="1152"/>
      <c r="H131" s="1152"/>
      <c r="I131" s="1152"/>
      <c r="J131" s="1152"/>
      <c r="K131" s="1152"/>
      <c r="L131" s="1152"/>
      <c r="M131" s="1152"/>
      <c r="N131" s="1152"/>
      <c r="O131" s="1152"/>
      <c r="P131" s="1152"/>
      <c r="Q131" s="1152"/>
      <c r="R131" s="799"/>
      <c r="S131" s="1152"/>
      <c r="T131" s="1152"/>
      <c r="U131" s="1152"/>
      <c r="V131" s="2664"/>
      <c r="W131" s="2664"/>
      <c r="X131" s="2664"/>
      <c r="Y131" s="2664"/>
      <c r="Z131" s="2665"/>
      <c r="AA131" s="2665"/>
      <c r="AB131" s="2666"/>
      <c r="AC131" s="2665"/>
    </row>
    <row r="132" spans="1:29" ht="14.25" customHeight="1">
      <c r="A132" s="2667" t="s">
        <v>1176</v>
      </c>
      <c r="B132" s="2667"/>
      <c r="C132" s="49"/>
      <c r="D132" s="49"/>
      <c r="E132" s="49"/>
      <c r="F132" s="49"/>
      <c r="G132" s="49"/>
      <c r="H132" s="49"/>
      <c r="I132" s="49"/>
      <c r="J132" s="49"/>
      <c r="K132" s="49"/>
      <c r="L132" s="49"/>
      <c r="M132" s="49"/>
      <c r="N132" s="49"/>
      <c r="O132" s="49"/>
      <c r="P132" s="49"/>
      <c r="Q132" s="49"/>
      <c r="R132" s="2668"/>
      <c r="S132" s="49"/>
      <c r="T132" s="49"/>
      <c r="U132" s="49"/>
      <c r="V132" s="49"/>
      <c r="W132" s="49"/>
      <c r="X132" s="49"/>
      <c r="Y132" s="49"/>
    </row>
    <row r="133" spans="1:29" ht="14.25" customHeight="1">
      <c r="C133" s="2669"/>
      <c r="D133" s="2669"/>
      <c r="E133" s="2669"/>
      <c r="F133" s="2669"/>
      <c r="G133" s="2669"/>
      <c r="H133" s="2669"/>
      <c r="I133" s="2669"/>
      <c r="J133" s="2669"/>
      <c r="K133" s="2669"/>
      <c r="L133" s="2669"/>
      <c r="M133" s="2669"/>
      <c r="N133" s="2669"/>
      <c r="O133" s="2669"/>
      <c r="P133" s="2669"/>
      <c r="Q133" s="2669"/>
      <c r="R133" s="2670"/>
      <c r="S133" s="2669"/>
      <c r="T133" s="2669"/>
      <c r="U133" s="2669"/>
      <c r="V133" s="2669"/>
      <c r="W133" s="2669"/>
      <c r="X133" s="2669"/>
      <c r="Y133" s="2669"/>
    </row>
    <row r="134" spans="1:29" ht="14.25" customHeight="1">
      <c r="A134" s="150" t="s">
        <v>1588</v>
      </c>
      <c r="B134" s="150" t="s">
        <v>1589</v>
      </c>
      <c r="C134" s="2669">
        <v>1214559</v>
      </c>
      <c r="D134" s="2669">
        <v>1354210</v>
      </c>
      <c r="E134" s="2669">
        <v>1511264</v>
      </c>
      <c r="F134" s="2669">
        <v>1765527</v>
      </c>
      <c r="G134" s="2669">
        <v>2012183</v>
      </c>
      <c r="H134" s="2669">
        <v>1609622</v>
      </c>
      <c r="I134" s="2669">
        <v>1829054</v>
      </c>
      <c r="J134" s="2669">
        <v>2116204</v>
      </c>
      <c r="K134" s="2669">
        <v>2401304</v>
      </c>
      <c r="L134" s="2669">
        <v>2775186</v>
      </c>
      <c r="M134" s="2669">
        <v>3082371</v>
      </c>
      <c r="N134" s="2669">
        <v>3296365</v>
      </c>
      <c r="O134" s="2669">
        <v>3370094</v>
      </c>
      <c r="P134" s="2669">
        <v>3448657</v>
      </c>
      <c r="Q134" s="2669">
        <v>3533532</v>
      </c>
      <c r="R134" s="2671">
        <v>3442310</v>
      </c>
      <c r="S134" s="2669">
        <v>3569392</v>
      </c>
      <c r="T134" s="2669">
        <v>3631252</v>
      </c>
      <c r="U134" s="2669">
        <v>3659015</v>
      </c>
      <c r="V134" s="2669">
        <v>3656930</v>
      </c>
      <c r="W134" s="2669">
        <v>3647380</v>
      </c>
      <c r="X134" s="2672">
        <f>V134-U134</f>
        <v>-2085</v>
      </c>
      <c r="Y134" s="2673">
        <f>(V134-U134)/U134*100</f>
        <v>-5.6982548582063752E-2</v>
      </c>
      <c r="Z134" s="2674">
        <f t="shared" ref="Z134:Z135" si="10">W134-V134</f>
        <v>-9550</v>
      </c>
      <c r="AA134" s="2675">
        <f t="shared" ref="AA134:AA135" si="11">Z134/V134*100</f>
        <v>-0.26114801213039357</v>
      </c>
    </row>
    <row r="135" spans="1:29" ht="14.25" customHeight="1">
      <c r="A135" s="150" t="s">
        <v>1590</v>
      </c>
      <c r="B135" s="150" t="s">
        <v>1591</v>
      </c>
      <c r="C135" s="309">
        <v>1088224</v>
      </c>
      <c r="D135" s="309">
        <v>1101458</v>
      </c>
      <c r="E135" s="309">
        <v>1136062</v>
      </c>
      <c r="F135" s="309">
        <v>1158749</v>
      </c>
      <c r="G135" s="309">
        <v>1210307</v>
      </c>
      <c r="H135" s="309">
        <v>1449461</v>
      </c>
      <c r="I135" s="309">
        <v>1482472</v>
      </c>
      <c r="J135" s="309">
        <v>1506315</v>
      </c>
      <c r="K135" s="309">
        <v>1506823</v>
      </c>
      <c r="L135" s="309">
        <v>1534758</v>
      </c>
      <c r="M135" s="309">
        <v>1585557</v>
      </c>
      <c r="N135" s="309">
        <v>1695775</v>
      </c>
      <c r="O135" s="309">
        <v>1774798</v>
      </c>
      <c r="P135" s="309">
        <v>1829393</v>
      </c>
      <c r="Q135" s="309">
        <v>1871508</v>
      </c>
      <c r="R135" s="2676">
        <v>1959567</v>
      </c>
      <c r="S135" s="309">
        <v>1981182</v>
      </c>
      <c r="T135" s="309">
        <f t="shared" ref="T135:U135" si="12">T6-T134</f>
        <v>1959349</v>
      </c>
      <c r="U135" s="309">
        <f t="shared" si="12"/>
        <v>1929118</v>
      </c>
      <c r="V135" s="309">
        <f>V6-V134</f>
        <v>1877870</v>
      </c>
      <c r="W135" s="309">
        <f>W6-W134</f>
        <v>1817622</v>
      </c>
      <c r="X135" s="2672">
        <f>V135-U135</f>
        <v>-51248</v>
      </c>
      <c r="Y135" s="2673">
        <f>(V135-U135)/U135*100</f>
        <v>-2.656550817523863</v>
      </c>
      <c r="Z135" s="2674">
        <f t="shared" si="10"/>
        <v>-60248</v>
      </c>
      <c r="AA135" s="2675">
        <f t="shared" si="11"/>
        <v>-3.208315804608413</v>
      </c>
    </row>
    <row r="136" spans="1:29" ht="14.25" customHeight="1">
      <c r="R136" s="2677" t="s">
        <v>333</v>
      </c>
    </row>
  </sheetData>
  <mergeCells count="25">
    <mergeCell ref="AB3:AC3"/>
    <mergeCell ref="T3:T4"/>
    <mergeCell ref="U3:U4"/>
    <mergeCell ref="V3:V4"/>
    <mergeCell ref="W3:W4"/>
    <mergeCell ref="X3:Y3"/>
    <mergeCell ref="Z3:AA3"/>
    <mergeCell ref="S3:S4"/>
    <mergeCell ref="H3:H4"/>
    <mergeCell ref="I3:I4"/>
    <mergeCell ref="J3:J4"/>
    <mergeCell ref="K3:K4"/>
    <mergeCell ref="L3:L4"/>
    <mergeCell ref="M3:M4"/>
    <mergeCell ref="N3:N4"/>
    <mergeCell ref="O3:O4"/>
    <mergeCell ref="P3:P4"/>
    <mergeCell ref="Q3:Q4"/>
    <mergeCell ref="R3:R4"/>
    <mergeCell ref="G3:G4"/>
    <mergeCell ref="A3:B5"/>
    <mergeCell ref="C3:C4"/>
    <mergeCell ref="D3:D4"/>
    <mergeCell ref="E3:E4"/>
    <mergeCell ref="F3:F4"/>
  </mergeCells>
  <phoneticPr fontId="2"/>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D201B-3661-46A5-8472-902E9AFCC4C9}">
  <dimension ref="A1:AU72"/>
  <sheetViews>
    <sheetView workbookViewId="0">
      <pane xSplit="2" ySplit="5" topLeftCell="C6" activePane="bottomRight" state="frozen"/>
      <selection pane="topRight" activeCell="C1" sqref="C1"/>
      <selection pane="bottomLeft" activeCell="A6" sqref="A6"/>
      <selection pane="bottomRight" activeCell="AR15" sqref="AR15"/>
    </sheetView>
  </sheetViews>
  <sheetFormatPr defaultColWidth="6.75" defaultRowHeight="12"/>
  <cols>
    <col min="1" max="1" width="3.875" style="1558" customWidth="1"/>
    <col min="2" max="2" width="9.625" style="1558" customWidth="1"/>
    <col min="3" max="3" width="3.375" style="1558" customWidth="1"/>
    <col min="4" max="4" width="8.375" style="190" customWidth="1"/>
    <col min="5" max="5" width="3.375" style="190" hidden="1" customWidth="1"/>
    <col min="6" max="6" width="8.625" style="190" hidden="1" customWidth="1"/>
    <col min="7" max="7" width="3.375" style="190" hidden="1" customWidth="1"/>
    <col min="8" max="8" width="8.125" style="190" hidden="1" customWidth="1"/>
    <col min="9" max="9" width="3.375" style="190" hidden="1" customWidth="1"/>
    <col min="10" max="10" width="9" style="190" hidden="1" customWidth="1"/>
    <col min="11" max="31" width="9.625" style="190" hidden="1" customWidth="1"/>
    <col min="32" max="32" width="11.5" style="1558" hidden="1" customWidth="1"/>
    <col min="33" max="33" width="10" style="1558" hidden="1" customWidth="1"/>
    <col min="34" max="36" width="9.875" style="1558" hidden="1" customWidth="1"/>
    <col min="37" max="43" width="9.875" style="1558" customWidth="1"/>
    <col min="44" max="46" width="8.125" style="1558" customWidth="1"/>
    <col min="47" max="47" width="8.25" style="1558" customWidth="1"/>
    <col min="48" max="269" width="6.75" style="1561"/>
    <col min="270" max="270" width="3.875" style="1561" customWidth="1"/>
    <col min="271" max="271" width="9.625" style="1561" customWidth="1"/>
    <col min="272" max="272" width="3.375" style="1561" customWidth="1"/>
    <col min="273" max="273" width="8.375" style="1561" customWidth="1"/>
    <col min="274" max="274" width="3.375" style="1561" customWidth="1"/>
    <col min="275" max="275" width="8.625" style="1561" customWidth="1"/>
    <col min="276" max="276" width="3.375" style="1561" customWidth="1"/>
    <col min="277" max="277" width="8.125" style="1561" customWidth="1"/>
    <col min="278" max="278" width="3.375" style="1561" customWidth="1"/>
    <col min="279" max="279" width="9" style="1561" customWidth="1"/>
    <col min="280" max="284" width="9.625" style="1561" customWidth="1"/>
    <col min="285" max="285" width="11.5" style="1561" customWidth="1"/>
    <col min="286" max="286" width="10" style="1561" customWidth="1"/>
    <col min="287" max="290" width="9.875" style="1561" customWidth="1"/>
    <col min="291" max="525" width="6.75" style="1561"/>
    <col min="526" max="526" width="3.875" style="1561" customWidth="1"/>
    <col min="527" max="527" width="9.625" style="1561" customWidth="1"/>
    <col min="528" max="528" width="3.375" style="1561" customWidth="1"/>
    <col min="529" max="529" width="8.375" style="1561" customWidth="1"/>
    <col min="530" max="530" width="3.375" style="1561" customWidth="1"/>
    <col min="531" max="531" width="8.625" style="1561" customWidth="1"/>
    <col min="532" max="532" width="3.375" style="1561" customWidth="1"/>
    <col min="533" max="533" width="8.125" style="1561" customWidth="1"/>
    <col min="534" max="534" width="3.375" style="1561" customWidth="1"/>
    <col min="535" max="535" width="9" style="1561" customWidth="1"/>
    <col min="536" max="540" width="9.625" style="1561" customWidth="1"/>
    <col min="541" max="541" width="11.5" style="1561" customWidth="1"/>
    <col min="542" max="542" width="10" style="1561" customWidth="1"/>
    <col min="543" max="546" width="9.875" style="1561" customWidth="1"/>
    <col min="547" max="781" width="6.75" style="1561"/>
    <col min="782" max="782" width="3.875" style="1561" customWidth="1"/>
    <col min="783" max="783" width="9.625" style="1561" customWidth="1"/>
    <col min="784" max="784" width="3.375" style="1561" customWidth="1"/>
    <col min="785" max="785" width="8.375" style="1561" customWidth="1"/>
    <col min="786" max="786" width="3.375" style="1561" customWidth="1"/>
    <col min="787" max="787" width="8.625" style="1561" customWidth="1"/>
    <col min="788" max="788" width="3.375" style="1561" customWidth="1"/>
    <col min="789" max="789" width="8.125" style="1561" customWidth="1"/>
    <col min="790" max="790" width="3.375" style="1561" customWidth="1"/>
    <col min="791" max="791" width="9" style="1561" customWidth="1"/>
    <col min="792" max="796" width="9.625" style="1561" customWidth="1"/>
    <col min="797" max="797" width="11.5" style="1561" customWidth="1"/>
    <col min="798" max="798" width="10" style="1561" customWidth="1"/>
    <col min="799" max="802" width="9.875" style="1561" customWidth="1"/>
    <col min="803" max="1037" width="6.75" style="1561"/>
    <col min="1038" max="1038" width="3.875" style="1561" customWidth="1"/>
    <col min="1039" max="1039" width="9.625" style="1561" customWidth="1"/>
    <col min="1040" max="1040" width="3.375" style="1561" customWidth="1"/>
    <col min="1041" max="1041" width="8.375" style="1561" customWidth="1"/>
    <col min="1042" max="1042" width="3.375" style="1561" customWidth="1"/>
    <col min="1043" max="1043" width="8.625" style="1561" customWidth="1"/>
    <col min="1044" max="1044" width="3.375" style="1561" customWidth="1"/>
    <col min="1045" max="1045" width="8.125" style="1561" customWidth="1"/>
    <col min="1046" max="1046" width="3.375" style="1561" customWidth="1"/>
    <col min="1047" max="1047" width="9" style="1561" customWidth="1"/>
    <col min="1048" max="1052" width="9.625" style="1561" customWidth="1"/>
    <col min="1053" max="1053" width="11.5" style="1561" customWidth="1"/>
    <col min="1054" max="1054" width="10" style="1561" customWidth="1"/>
    <col min="1055" max="1058" width="9.875" style="1561" customWidth="1"/>
    <col min="1059" max="1293" width="6.75" style="1561"/>
    <col min="1294" max="1294" width="3.875" style="1561" customWidth="1"/>
    <col min="1295" max="1295" width="9.625" style="1561" customWidth="1"/>
    <col min="1296" max="1296" width="3.375" style="1561" customWidth="1"/>
    <col min="1297" max="1297" width="8.375" style="1561" customWidth="1"/>
    <col min="1298" max="1298" width="3.375" style="1561" customWidth="1"/>
    <col min="1299" max="1299" width="8.625" style="1561" customWidth="1"/>
    <col min="1300" max="1300" width="3.375" style="1561" customWidth="1"/>
    <col min="1301" max="1301" width="8.125" style="1561" customWidth="1"/>
    <col min="1302" max="1302" width="3.375" style="1561" customWidth="1"/>
    <col min="1303" max="1303" width="9" style="1561" customWidth="1"/>
    <col min="1304" max="1308" width="9.625" style="1561" customWidth="1"/>
    <col min="1309" max="1309" width="11.5" style="1561" customWidth="1"/>
    <col min="1310" max="1310" width="10" style="1561" customWidth="1"/>
    <col min="1311" max="1314" width="9.875" style="1561" customWidth="1"/>
    <col min="1315" max="1549" width="6.75" style="1561"/>
    <col min="1550" max="1550" width="3.875" style="1561" customWidth="1"/>
    <col min="1551" max="1551" width="9.625" style="1561" customWidth="1"/>
    <col min="1552" max="1552" width="3.375" style="1561" customWidth="1"/>
    <col min="1553" max="1553" width="8.375" style="1561" customWidth="1"/>
    <col min="1554" max="1554" width="3.375" style="1561" customWidth="1"/>
    <col min="1555" max="1555" width="8.625" style="1561" customWidth="1"/>
    <col min="1556" max="1556" width="3.375" style="1561" customWidth="1"/>
    <col min="1557" max="1557" width="8.125" style="1561" customWidth="1"/>
    <col min="1558" max="1558" width="3.375" style="1561" customWidth="1"/>
    <col min="1559" max="1559" width="9" style="1561" customWidth="1"/>
    <col min="1560" max="1564" width="9.625" style="1561" customWidth="1"/>
    <col min="1565" max="1565" width="11.5" style="1561" customWidth="1"/>
    <col min="1566" max="1566" width="10" style="1561" customWidth="1"/>
    <col min="1567" max="1570" width="9.875" style="1561" customWidth="1"/>
    <col min="1571" max="1805" width="6.75" style="1561"/>
    <col min="1806" max="1806" width="3.875" style="1561" customWidth="1"/>
    <col min="1807" max="1807" width="9.625" style="1561" customWidth="1"/>
    <col min="1808" max="1808" width="3.375" style="1561" customWidth="1"/>
    <col min="1809" max="1809" width="8.375" style="1561" customWidth="1"/>
    <col min="1810" max="1810" width="3.375" style="1561" customWidth="1"/>
    <col min="1811" max="1811" width="8.625" style="1561" customWidth="1"/>
    <col min="1812" max="1812" width="3.375" style="1561" customWidth="1"/>
    <col min="1813" max="1813" width="8.125" style="1561" customWidth="1"/>
    <col min="1814" max="1814" width="3.375" style="1561" customWidth="1"/>
    <col min="1815" max="1815" width="9" style="1561" customWidth="1"/>
    <col min="1816" max="1820" width="9.625" style="1561" customWidth="1"/>
    <col min="1821" max="1821" width="11.5" style="1561" customWidth="1"/>
    <col min="1822" max="1822" width="10" style="1561" customWidth="1"/>
    <col min="1823" max="1826" width="9.875" style="1561" customWidth="1"/>
    <col min="1827" max="2061" width="6.75" style="1561"/>
    <col min="2062" max="2062" width="3.875" style="1561" customWidth="1"/>
    <col min="2063" max="2063" width="9.625" style="1561" customWidth="1"/>
    <col min="2064" max="2064" width="3.375" style="1561" customWidth="1"/>
    <col min="2065" max="2065" width="8.375" style="1561" customWidth="1"/>
    <col min="2066" max="2066" width="3.375" style="1561" customWidth="1"/>
    <col min="2067" max="2067" width="8.625" style="1561" customWidth="1"/>
    <col min="2068" max="2068" width="3.375" style="1561" customWidth="1"/>
    <col min="2069" max="2069" width="8.125" style="1561" customWidth="1"/>
    <col min="2070" max="2070" width="3.375" style="1561" customWidth="1"/>
    <col min="2071" max="2071" width="9" style="1561" customWidth="1"/>
    <col min="2072" max="2076" width="9.625" style="1561" customWidth="1"/>
    <col min="2077" max="2077" width="11.5" style="1561" customWidth="1"/>
    <col min="2078" max="2078" width="10" style="1561" customWidth="1"/>
    <col min="2079" max="2082" width="9.875" style="1561" customWidth="1"/>
    <col min="2083" max="2317" width="6.75" style="1561"/>
    <col min="2318" max="2318" width="3.875" style="1561" customWidth="1"/>
    <col min="2319" max="2319" width="9.625" style="1561" customWidth="1"/>
    <col min="2320" max="2320" width="3.375" style="1561" customWidth="1"/>
    <col min="2321" max="2321" width="8.375" style="1561" customWidth="1"/>
    <col min="2322" max="2322" width="3.375" style="1561" customWidth="1"/>
    <col min="2323" max="2323" width="8.625" style="1561" customWidth="1"/>
    <col min="2324" max="2324" width="3.375" style="1561" customWidth="1"/>
    <col min="2325" max="2325" width="8.125" style="1561" customWidth="1"/>
    <col min="2326" max="2326" width="3.375" style="1561" customWidth="1"/>
    <col min="2327" max="2327" width="9" style="1561" customWidth="1"/>
    <col min="2328" max="2332" width="9.625" style="1561" customWidth="1"/>
    <col min="2333" max="2333" width="11.5" style="1561" customWidth="1"/>
    <col min="2334" max="2334" width="10" style="1561" customWidth="1"/>
    <col min="2335" max="2338" width="9.875" style="1561" customWidth="1"/>
    <col min="2339" max="2573" width="6.75" style="1561"/>
    <col min="2574" max="2574" width="3.875" style="1561" customWidth="1"/>
    <col min="2575" max="2575" width="9.625" style="1561" customWidth="1"/>
    <col min="2576" max="2576" width="3.375" style="1561" customWidth="1"/>
    <col min="2577" max="2577" width="8.375" style="1561" customWidth="1"/>
    <col min="2578" max="2578" width="3.375" style="1561" customWidth="1"/>
    <col min="2579" max="2579" width="8.625" style="1561" customWidth="1"/>
    <col min="2580" max="2580" width="3.375" style="1561" customWidth="1"/>
    <col min="2581" max="2581" width="8.125" style="1561" customWidth="1"/>
    <col min="2582" max="2582" width="3.375" style="1561" customWidth="1"/>
    <col min="2583" max="2583" width="9" style="1561" customWidth="1"/>
    <col min="2584" max="2588" width="9.625" style="1561" customWidth="1"/>
    <col min="2589" max="2589" width="11.5" style="1561" customWidth="1"/>
    <col min="2590" max="2590" width="10" style="1561" customWidth="1"/>
    <col min="2591" max="2594" width="9.875" style="1561" customWidth="1"/>
    <col min="2595" max="2829" width="6.75" style="1561"/>
    <col min="2830" max="2830" width="3.875" style="1561" customWidth="1"/>
    <col min="2831" max="2831" width="9.625" style="1561" customWidth="1"/>
    <col min="2832" max="2832" width="3.375" style="1561" customWidth="1"/>
    <col min="2833" max="2833" width="8.375" style="1561" customWidth="1"/>
    <col min="2834" max="2834" width="3.375" style="1561" customWidth="1"/>
    <col min="2835" max="2835" width="8.625" style="1561" customWidth="1"/>
    <col min="2836" max="2836" width="3.375" style="1561" customWidth="1"/>
    <col min="2837" max="2837" width="8.125" style="1561" customWidth="1"/>
    <col min="2838" max="2838" width="3.375" style="1561" customWidth="1"/>
    <col min="2839" max="2839" width="9" style="1561" customWidth="1"/>
    <col min="2840" max="2844" width="9.625" style="1561" customWidth="1"/>
    <col min="2845" max="2845" width="11.5" style="1561" customWidth="1"/>
    <col min="2846" max="2846" width="10" style="1561" customWidth="1"/>
    <col min="2847" max="2850" width="9.875" style="1561" customWidth="1"/>
    <col min="2851" max="3085" width="6.75" style="1561"/>
    <col min="3086" max="3086" width="3.875" style="1561" customWidth="1"/>
    <col min="3087" max="3087" width="9.625" style="1561" customWidth="1"/>
    <col min="3088" max="3088" width="3.375" style="1561" customWidth="1"/>
    <col min="3089" max="3089" width="8.375" style="1561" customWidth="1"/>
    <col min="3090" max="3090" width="3.375" style="1561" customWidth="1"/>
    <col min="3091" max="3091" width="8.625" style="1561" customWidth="1"/>
    <col min="3092" max="3092" width="3.375" style="1561" customWidth="1"/>
    <col min="3093" max="3093" width="8.125" style="1561" customWidth="1"/>
    <col min="3094" max="3094" width="3.375" style="1561" customWidth="1"/>
    <col min="3095" max="3095" width="9" style="1561" customWidth="1"/>
    <col min="3096" max="3100" width="9.625" style="1561" customWidth="1"/>
    <col min="3101" max="3101" width="11.5" style="1561" customWidth="1"/>
    <col min="3102" max="3102" width="10" style="1561" customWidth="1"/>
    <col min="3103" max="3106" width="9.875" style="1561" customWidth="1"/>
    <col min="3107" max="3341" width="6.75" style="1561"/>
    <col min="3342" max="3342" width="3.875" style="1561" customWidth="1"/>
    <col min="3343" max="3343" width="9.625" style="1561" customWidth="1"/>
    <col min="3344" max="3344" width="3.375" style="1561" customWidth="1"/>
    <col min="3345" max="3345" width="8.375" style="1561" customWidth="1"/>
    <col min="3346" max="3346" width="3.375" style="1561" customWidth="1"/>
    <col min="3347" max="3347" width="8.625" style="1561" customWidth="1"/>
    <col min="3348" max="3348" width="3.375" style="1561" customWidth="1"/>
    <col min="3349" max="3349" width="8.125" style="1561" customWidth="1"/>
    <col min="3350" max="3350" width="3.375" style="1561" customWidth="1"/>
    <col min="3351" max="3351" width="9" style="1561" customWidth="1"/>
    <col min="3352" max="3356" width="9.625" style="1561" customWidth="1"/>
    <col min="3357" max="3357" width="11.5" style="1561" customWidth="1"/>
    <col min="3358" max="3358" width="10" style="1561" customWidth="1"/>
    <col min="3359" max="3362" width="9.875" style="1561" customWidth="1"/>
    <col min="3363" max="3597" width="6.75" style="1561"/>
    <col min="3598" max="3598" width="3.875" style="1561" customWidth="1"/>
    <col min="3599" max="3599" width="9.625" style="1561" customWidth="1"/>
    <col min="3600" max="3600" width="3.375" style="1561" customWidth="1"/>
    <col min="3601" max="3601" width="8.375" style="1561" customWidth="1"/>
    <col min="3602" max="3602" width="3.375" style="1561" customWidth="1"/>
    <col min="3603" max="3603" width="8.625" style="1561" customWidth="1"/>
    <col min="3604" max="3604" width="3.375" style="1561" customWidth="1"/>
    <col min="3605" max="3605" width="8.125" style="1561" customWidth="1"/>
    <col min="3606" max="3606" width="3.375" style="1561" customWidth="1"/>
    <col min="3607" max="3607" width="9" style="1561" customWidth="1"/>
    <col min="3608" max="3612" width="9.625" style="1561" customWidth="1"/>
    <col min="3613" max="3613" width="11.5" style="1561" customWidth="1"/>
    <col min="3614" max="3614" width="10" style="1561" customWidth="1"/>
    <col min="3615" max="3618" width="9.875" style="1561" customWidth="1"/>
    <col min="3619" max="3853" width="6.75" style="1561"/>
    <col min="3854" max="3854" width="3.875" style="1561" customWidth="1"/>
    <col min="3855" max="3855" width="9.625" style="1561" customWidth="1"/>
    <col min="3856" max="3856" width="3.375" style="1561" customWidth="1"/>
    <col min="3857" max="3857" width="8.375" style="1561" customWidth="1"/>
    <col min="3858" max="3858" width="3.375" style="1561" customWidth="1"/>
    <col min="3859" max="3859" width="8.625" style="1561" customWidth="1"/>
    <col min="3860" max="3860" width="3.375" style="1561" customWidth="1"/>
    <col min="3861" max="3861" width="8.125" style="1561" customWidth="1"/>
    <col min="3862" max="3862" width="3.375" style="1561" customWidth="1"/>
    <col min="3863" max="3863" width="9" style="1561" customWidth="1"/>
    <col min="3864" max="3868" width="9.625" style="1561" customWidth="1"/>
    <col min="3869" max="3869" width="11.5" style="1561" customWidth="1"/>
    <col min="3870" max="3870" width="10" style="1561" customWidth="1"/>
    <col min="3871" max="3874" width="9.875" style="1561" customWidth="1"/>
    <col min="3875" max="4109" width="6.75" style="1561"/>
    <col min="4110" max="4110" width="3.875" style="1561" customWidth="1"/>
    <col min="4111" max="4111" width="9.625" style="1561" customWidth="1"/>
    <col min="4112" max="4112" width="3.375" style="1561" customWidth="1"/>
    <col min="4113" max="4113" width="8.375" style="1561" customWidth="1"/>
    <col min="4114" max="4114" width="3.375" style="1561" customWidth="1"/>
    <col min="4115" max="4115" width="8.625" style="1561" customWidth="1"/>
    <col min="4116" max="4116" width="3.375" style="1561" customWidth="1"/>
    <col min="4117" max="4117" width="8.125" style="1561" customWidth="1"/>
    <col min="4118" max="4118" width="3.375" style="1561" customWidth="1"/>
    <col min="4119" max="4119" width="9" style="1561" customWidth="1"/>
    <col min="4120" max="4124" width="9.625" style="1561" customWidth="1"/>
    <col min="4125" max="4125" width="11.5" style="1561" customWidth="1"/>
    <col min="4126" max="4126" width="10" style="1561" customWidth="1"/>
    <col min="4127" max="4130" width="9.875" style="1561" customWidth="1"/>
    <col min="4131" max="4365" width="6.75" style="1561"/>
    <col min="4366" max="4366" width="3.875" style="1561" customWidth="1"/>
    <col min="4367" max="4367" width="9.625" style="1561" customWidth="1"/>
    <col min="4368" max="4368" width="3.375" style="1561" customWidth="1"/>
    <col min="4369" max="4369" width="8.375" style="1561" customWidth="1"/>
    <col min="4370" max="4370" width="3.375" style="1561" customWidth="1"/>
    <col min="4371" max="4371" width="8.625" style="1561" customWidth="1"/>
    <col min="4372" max="4372" width="3.375" style="1561" customWidth="1"/>
    <col min="4373" max="4373" width="8.125" style="1561" customWidth="1"/>
    <col min="4374" max="4374" width="3.375" style="1561" customWidth="1"/>
    <col min="4375" max="4375" width="9" style="1561" customWidth="1"/>
    <col min="4376" max="4380" width="9.625" style="1561" customWidth="1"/>
    <col min="4381" max="4381" width="11.5" style="1561" customWidth="1"/>
    <col min="4382" max="4382" width="10" style="1561" customWidth="1"/>
    <col min="4383" max="4386" width="9.875" style="1561" customWidth="1"/>
    <col min="4387" max="4621" width="6.75" style="1561"/>
    <col min="4622" max="4622" width="3.875" style="1561" customWidth="1"/>
    <col min="4623" max="4623" width="9.625" style="1561" customWidth="1"/>
    <col min="4624" max="4624" width="3.375" style="1561" customWidth="1"/>
    <col min="4625" max="4625" width="8.375" style="1561" customWidth="1"/>
    <col min="4626" max="4626" width="3.375" style="1561" customWidth="1"/>
    <col min="4627" max="4627" width="8.625" style="1561" customWidth="1"/>
    <col min="4628" max="4628" width="3.375" style="1561" customWidth="1"/>
    <col min="4629" max="4629" width="8.125" style="1561" customWidth="1"/>
    <col min="4630" max="4630" width="3.375" style="1561" customWidth="1"/>
    <col min="4631" max="4631" width="9" style="1561" customWidth="1"/>
    <col min="4632" max="4636" width="9.625" style="1561" customWidth="1"/>
    <col min="4637" max="4637" width="11.5" style="1561" customWidth="1"/>
    <col min="4638" max="4638" width="10" style="1561" customWidth="1"/>
    <col min="4639" max="4642" width="9.875" style="1561" customWidth="1"/>
    <col min="4643" max="4877" width="6.75" style="1561"/>
    <col min="4878" max="4878" width="3.875" style="1561" customWidth="1"/>
    <col min="4879" max="4879" width="9.625" style="1561" customWidth="1"/>
    <col min="4880" max="4880" width="3.375" style="1561" customWidth="1"/>
    <col min="4881" max="4881" width="8.375" style="1561" customWidth="1"/>
    <col min="4882" max="4882" width="3.375" style="1561" customWidth="1"/>
    <col min="4883" max="4883" width="8.625" style="1561" customWidth="1"/>
    <col min="4884" max="4884" width="3.375" style="1561" customWidth="1"/>
    <col min="4885" max="4885" width="8.125" style="1561" customWidth="1"/>
    <col min="4886" max="4886" width="3.375" style="1561" customWidth="1"/>
    <col min="4887" max="4887" width="9" style="1561" customWidth="1"/>
    <col min="4888" max="4892" width="9.625" style="1561" customWidth="1"/>
    <col min="4893" max="4893" width="11.5" style="1561" customWidth="1"/>
    <col min="4894" max="4894" width="10" style="1561" customWidth="1"/>
    <col min="4895" max="4898" width="9.875" style="1561" customWidth="1"/>
    <col min="4899" max="5133" width="6.75" style="1561"/>
    <col min="5134" max="5134" width="3.875" style="1561" customWidth="1"/>
    <col min="5135" max="5135" width="9.625" style="1561" customWidth="1"/>
    <col min="5136" max="5136" width="3.375" style="1561" customWidth="1"/>
    <col min="5137" max="5137" width="8.375" style="1561" customWidth="1"/>
    <col min="5138" max="5138" width="3.375" style="1561" customWidth="1"/>
    <col min="5139" max="5139" width="8.625" style="1561" customWidth="1"/>
    <col min="5140" max="5140" width="3.375" style="1561" customWidth="1"/>
    <col min="5141" max="5141" width="8.125" style="1561" customWidth="1"/>
    <col min="5142" max="5142" width="3.375" style="1561" customWidth="1"/>
    <col min="5143" max="5143" width="9" style="1561" customWidth="1"/>
    <col min="5144" max="5148" width="9.625" style="1561" customWidth="1"/>
    <col min="5149" max="5149" width="11.5" style="1561" customWidth="1"/>
    <col min="5150" max="5150" width="10" style="1561" customWidth="1"/>
    <col min="5151" max="5154" width="9.875" style="1561" customWidth="1"/>
    <col min="5155" max="5389" width="6.75" style="1561"/>
    <col min="5390" max="5390" width="3.875" style="1561" customWidth="1"/>
    <col min="5391" max="5391" width="9.625" style="1561" customWidth="1"/>
    <col min="5392" max="5392" width="3.375" style="1561" customWidth="1"/>
    <col min="5393" max="5393" width="8.375" style="1561" customWidth="1"/>
    <col min="5394" max="5394" width="3.375" style="1561" customWidth="1"/>
    <col min="5395" max="5395" width="8.625" style="1561" customWidth="1"/>
    <col min="5396" max="5396" width="3.375" style="1561" customWidth="1"/>
    <col min="5397" max="5397" width="8.125" style="1561" customWidth="1"/>
    <col min="5398" max="5398" width="3.375" style="1561" customWidth="1"/>
    <col min="5399" max="5399" width="9" style="1561" customWidth="1"/>
    <col min="5400" max="5404" width="9.625" style="1561" customWidth="1"/>
    <col min="5405" max="5405" width="11.5" style="1561" customWidth="1"/>
    <col min="5406" max="5406" width="10" style="1561" customWidth="1"/>
    <col min="5407" max="5410" width="9.875" style="1561" customWidth="1"/>
    <col min="5411" max="5645" width="6.75" style="1561"/>
    <col min="5646" max="5646" width="3.875" style="1561" customWidth="1"/>
    <col min="5647" max="5647" width="9.625" style="1561" customWidth="1"/>
    <col min="5648" max="5648" width="3.375" style="1561" customWidth="1"/>
    <col min="5649" max="5649" width="8.375" style="1561" customWidth="1"/>
    <col min="5650" max="5650" width="3.375" style="1561" customWidth="1"/>
    <col min="5651" max="5651" width="8.625" style="1561" customWidth="1"/>
    <col min="5652" max="5652" width="3.375" style="1561" customWidth="1"/>
    <col min="5653" max="5653" width="8.125" style="1561" customWidth="1"/>
    <col min="5654" max="5654" width="3.375" style="1561" customWidth="1"/>
    <col min="5655" max="5655" width="9" style="1561" customWidth="1"/>
    <col min="5656" max="5660" width="9.625" style="1561" customWidth="1"/>
    <col min="5661" max="5661" width="11.5" style="1561" customWidth="1"/>
    <col min="5662" max="5662" width="10" style="1561" customWidth="1"/>
    <col min="5663" max="5666" width="9.875" style="1561" customWidth="1"/>
    <col min="5667" max="5901" width="6.75" style="1561"/>
    <col min="5902" max="5902" width="3.875" style="1561" customWidth="1"/>
    <col min="5903" max="5903" width="9.625" style="1561" customWidth="1"/>
    <col min="5904" max="5904" width="3.375" style="1561" customWidth="1"/>
    <col min="5905" max="5905" width="8.375" style="1561" customWidth="1"/>
    <col min="5906" max="5906" width="3.375" style="1561" customWidth="1"/>
    <col min="5907" max="5907" width="8.625" style="1561" customWidth="1"/>
    <col min="5908" max="5908" width="3.375" style="1561" customWidth="1"/>
    <col min="5909" max="5909" width="8.125" style="1561" customWidth="1"/>
    <col min="5910" max="5910" width="3.375" style="1561" customWidth="1"/>
    <col min="5911" max="5911" width="9" style="1561" customWidth="1"/>
    <col min="5912" max="5916" width="9.625" style="1561" customWidth="1"/>
    <col min="5917" max="5917" width="11.5" style="1561" customWidth="1"/>
    <col min="5918" max="5918" width="10" style="1561" customWidth="1"/>
    <col min="5919" max="5922" width="9.875" style="1561" customWidth="1"/>
    <col min="5923" max="6157" width="6.75" style="1561"/>
    <col min="6158" max="6158" width="3.875" style="1561" customWidth="1"/>
    <col min="6159" max="6159" width="9.625" style="1561" customWidth="1"/>
    <col min="6160" max="6160" width="3.375" style="1561" customWidth="1"/>
    <col min="6161" max="6161" width="8.375" style="1561" customWidth="1"/>
    <col min="6162" max="6162" width="3.375" style="1561" customWidth="1"/>
    <col min="6163" max="6163" width="8.625" style="1561" customWidth="1"/>
    <col min="6164" max="6164" width="3.375" style="1561" customWidth="1"/>
    <col min="6165" max="6165" width="8.125" style="1561" customWidth="1"/>
    <col min="6166" max="6166" width="3.375" style="1561" customWidth="1"/>
    <col min="6167" max="6167" width="9" style="1561" customWidth="1"/>
    <col min="6168" max="6172" width="9.625" style="1561" customWidth="1"/>
    <col min="6173" max="6173" width="11.5" style="1561" customWidth="1"/>
    <col min="6174" max="6174" width="10" style="1561" customWidth="1"/>
    <col min="6175" max="6178" width="9.875" style="1561" customWidth="1"/>
    <col min="6179" max="6413" width="6.75" style="1561"/>
    <col min="6414" max="6414" width="3.875" style="1561" customWidth="1"/>
    <col min="6415" max="6415" width="9.625" style="1561" customWidth="1"/>
    <col min="6416" max="6416" width="3.375" style="1561" customWidth="1"/>
    <col min="6417" max="6417" width="8.375" style="1561" customWidth="1"/>
    <col min="6418" max="6418" width="3.375" style="1561" customWidth="1"/>
    <col min="6419" max="6419" width="8.625" style="1561" customWidth="1"/>
    <col min="6420" max="6420" width="3.375" style="1561" customWidth="1"/>
    <col min="6421" max="6421" width="8.125" style="1561" customWidth="1"/>
    <col min="6422" max="6422" width="3.375" style="1561" customWidth="1"/>
    <col min="6423" max="6423" width="9" style="1561" customWidth="1"/>
    <col min="6424" max="6428" width="9.625" style="1561" customWidth="1"/>
    <col min="6429" max="6429" width="11.5" style="1561" customWidth="1"/>
    <col min="6430" max="6430" width="10" style="1561" customWidth="1"/>
    <col min="6431" max="6434" width="9.875" style="1561" customWidth="1"/>
    <col min="6435" max="6669" width="6.75" style="1561"/>
    <col min="6670" max="6670" width="3.875" style="1561" customWidth="1"/>
    <col min="6671" max="6671" width="9.625" style="1561" customWidth="1"/>
    <col min="6672" max="6672" width="3.375" style="1561" customWidth="1"/>
    <col min="6673" max="6673" width="8.375" style="1561" customWidth="1"/>
    <col min="6674" max="6674" width="3.375" style="1561" customWidth="1"/>
    <col min="6675" max="6675" width="8.625" style="1561" customWidth="1"/>
    <col min="6676" max="6676" width="3.375" style="1561" customWidth="1"/>
    <col min="6677" max="6677" width="8.125" style="1561" customWidth="1"/>
    <col min="6678" max="6678" width="3.375" style="1561" customWidth="1"/>
    <col min="6679" max="6679" width="9" style="1561" customWidth="1"/>
    <col min="6680" max="6684" width="9.625" style="1561" customWidth="1"/>
    <col min="6685" max="6685" width="11.5" style="1561" customWidth="1"/>
    <col min="6686" max="6686" width="10" style="1561" customWidth="1"/>
    <col min="6687" max="6690" width="9.875" style="1561" customWidth="1"/>
    <col min="6691" max="6925" width="6.75" style="1561"/>
    <col min="6926" max="6926" width="3.875" style="1561" customWidth="1"/>
    <col min="6927" max="6927" width="9.625" style="1561" customWidth="1"/>
    <col min="6928" max="6928" width="3.375" style="1561" customWidth="1"/>
    <col min="6929" max="6929" width="8.375" style="1561" customWidth="1"/>
    <col min="6930" max="6930" width="3.375" style="1561" customWidth="1"/>
    <col min="6931" max="6931" width="8.625" style="1561" customWidth="1"/>
    <col min="6932" max="6932" width="3.375" style="1561" customWidth="1"/>
    <col min="6933" max="6933" width="8.125" style="1561" customWidth="1"/>
    <col min="6934" max="6934" width="3.375" style="1561" customWidth="1"/>
    <col min="6935" max="6935" width="9" style="1561" customWidth="1"/>
    <col min="6936" max="6940" width="9.625" style="1561" customWidth="1"/>
    <col min="6941" max="6941" width="11.5" style="1561" customWidth="1"/>
    <col min="6942" max="6942" width="10" style="1561" customWidth="1"/>
    <col min="6943" max="6946" width="9.875" style="1561" customWidth="1"/>
    <col min="6947" max="7181" width="6.75" style="1561"/>
    <col min="7182" max="7182" width="3.875" style="1561" customWidth="1"/>
    <col min="7183" max="7183" width="9.625" style="1561" customWidth="1"/>
    <col min="7184" max="7184" width="3.375" style="1561" customWidth="1"/>
    <col min="7185" max="7185" width="8.375" style="1561" customWidth="1"/>
    <col min="7186" max="7186" width="3.375" style="1561" customWidth="1"/>
    <col min="7187" max="7187" width="8.625" style="1561" customWidth="1"/>
    <col min="7188" max="7188" width="3.375" style="1561" customWidth="1"/>
    <col min="7189" max="7189" width="8.125" style="1561" customWidth="1"/>
    <col min="7190" max="7190" width="3.375" style="1561" customWidth="1"/>
    <col min="7191" max="7191" width="9" style="1561" customWidth="1"/>
    <col min="7192" max="7196" width="9.625" style="1561" customWidth="1"/>
    <col min="7197" max="7197" width="11.5" style="1561" customWidth="1"/>
    <col min="7198" max="7198" width="10" style="1561" customWidth="1"/>
    <col min="7199" max="7202" width="9.875" style="1561" customWidth="1"/>
    <col min="7203" max="7437" width="6.75" style="1561"/>
    <col min="7438" max="7438" width="3.875" style="1561" customWidth="1"/>
    <col min="7439" max="7439" width="9.625" style="1561" customWidth="1"/>
    <col min="7440" max="7440" width="3.375" style="1561" customWidth="1"/>
    <col min="7441" max="7441" width="8.375" style="1561" customWidth="1"/>
    <col min="7442" max="7442" width="3.375" style="1561" customWidth="1"/>
    <col min="7443" max="7443" width="8.625" style="1561" customWidth="1"/>
    <col min="7444" max="7444" width="3.375" style="1561" customWidth="1"/>
    <col min="7445" max="7445" width="8.125" style="1561" customWidth="1"/>
    <col min="7446" max="7446" width="3.375" style="1561" customWidth="1"/>
    <col min="7447" max="7447" width="9" style="1561" customWidth="1"/>
    <col min="7448" max="7452" width="9.625" style="1561" customWidth="1"/>
    <col min="7453" max="7453" width="11.5" style="1561" customWidth="1"/>
    <col min="7454" max="7454" width="10" style="1561" customWidth="1"/>
    <col min="7455" max="7458" width="9.875" style="1561" customWidth="1"/>
    <col min="7459" max="7693" width="6.75" style="1561"/>
    <col min="7694" max="7694" width="3.875" style="1561" customWidth="1"/>
    <col min="7695" max="7695" width="9.625" style="1561" customWidth="1"/>
    <col min="7696" max="7696" width="3.375" style="1561" customWidth="1"/>
    <col min="7697" max="7697" width="8.375" style="1561" customWidth="1"/>
    <col min="7698" max="7698" width="3.375" style="1561" customWidth="1"/>
    <col min="7699" max="7699" width="8.625" style="1561" customWidth="1"/>
    <col min="7700" max="7700" width="3.375" style="1561" customWidth="1"/>
    <col min="7701" max="7701" width="8.125" style="1561" customWidth="1"/>
    <col min="7702" max="7702" width="3.375" style="1561" customWidth="1"/>
    <col min="7703" max="7703" width="9" style="1561" customWidth="1"/>
    <col min="7704" max="7708" width="9.625" style="1561" customWidth="1"/>
    <col min="7709" max="7709" width="11.5" style="1561" customWidth="1"/>
    <col min="7710" max="7710" width="10" style="1561" customWidth="1"/>
    <col min="7711" max="7714" width="9.875" style="1561" customWidth="1"/>
    <col min="7715" max="7949" width="6.75" style="1561"/>
    <col min="7950" max="7950" width="3.875" style="1561" customWidth="1"/>
    <col min="7951" max="7951" width="9.625" style="1561" customWidth="1"/>
    <col min="7952" max="7952" width="3.375" style="1561" customWidth="1"/>
    <col min="7953" max="7953" width="8.375" style="1561" customWidth="1"/>
    <col min="7954" max="7954" width="3.375" style="1561" customWidth="1"/>
    <col min="7955" max="7955" width="8.625" style="1561" customWidth="1"/>
    <col min="7956" max="7956" width="3.375" style="1561" customWidth="1"/>
    <col min="7957" max="7957" width="8.125" style="1561" customWidth="1"/>
    <col min="7958" max="7958" width="3.375" style="1561" customWidth="1"/>
    <col min="7959" max="7959" width="9" style="1561" customWidth="1"/>
    <col min="7960" max="7964" width="9.625" style="1561" customWidth="1"/>
    <col min="7965" max="7965" width="11.5" style="1561" customWidth="1"/>
    <col min="7966" max="7966" width="10" style="1561" customWidth="1"/>
    <col min="7967" max="7970" width="9.875" style="1561" customWidth="1"/>
    <col min="7971" max="8205" width="6.75" style="1561"/>
    <col min="8206" max="8206" width="3.875" style="1561" customWidth="1"/>
    <col min="8207" max="8207" width="9.625" style="1561" customWidth="1"/>
    <col min="8208" max="8208" width="3.375" style="1561" customWidth="1"/>
    <col min="8209" max="8209" width="8.375" style="1561" customWidth="1"/>
    <col min="8210" max="8210" width="3.375" style="1561" customWidth="1"/>
    <col min="8211" max="8211" width="8.625" style="1561" customWidth="1"/>
    <col min="8212" max="8212" width="3.375" style="1561" customWidth="1"/>
    <col min="8213" max="8213" width="8.125" style="1561" customWidth="1"/>
    <col min="8214" max="8214" width="3.375" style="1561" customWidth="1"/>
    <col min="8215" max="8215" width="9" style="1561" customWidth="1"/>
    <col min="8216" max="8220" width="9.625" style="1561" customWidth="1"/>
    <col min="8221" max="8221" width="11.5" style="1561" customWidth="1"/>
    <col min="8222" max="8222" width="10" style="1561" customWidth="1"/>
    <col min="8223" max="8226" width="9.875" style="1561" customWidth="1"/>
    <col min="8227" max="8461" width="6.75" style="1561"/>
    <col min="8462" max="8462" width="3.875" style="1561" customWidth="1"/>
    <col min="8463" max="8463" width="9.625" style="1561" customWidth="1"/>
    <col min="8464" max="8464" width="3.375" style="1561" customWidth="1"/>
    <col min="8465" max="8465" width="8.375" style="1561" customWidth="1"/>
    <col min="8466" max="8466" width="3.375" style="1561" customWidth="1"/>
    <col min="8467" max="8467" width="8.625" style="1561" customWidth="1"/>
    <col min="8468" max="8468" width="3.375" style="1561" customWidth="1"/>
    <col min="8469" max="8469" width="8.125" style="1561" customWidth="1"/>
    <col min="8470" max="8470" width="3.375" style="1561" customWidth="1"/>
    <col min="8471" max="8471" width="9" style="1561" customWidth="1"/>
    <col min="8472" max="8476" width="9.625" style="1561" customWidth="1"/>
    <col min="8477" max="8477" width="11.5" style="1561" customWidth="1"/>
    <col min="8478" max="8478" width="10" style="1561" customWidth="1"/>
    <col min="8479" max="8482" width="9.875" style="1561" customWidth="1"/>
    <col min="8483" max="8717" width="6.75" style="1561"/>
    <col min="8718" max="8718" width="3.875" style="1561" customWidth="1"/>
    <col min="8719" max="8719" width="9.625" style="1561" customWidth="1"/>
    <col min="8720" max="8720" width="3.375" style="1561" customWidth="1"/>
    <col min="8721" max="8721" width="8.375" style="1561" customWidth="1"/>
    <col min="8722" max="8722" width="3.375" style="1561" customWidth="1"/>
    <col min="8723" max="8723" width="8.625" style="1561" customWidth="1"/>
    <col min="8724" max="8724" width="3.375" style="1561" customWidth="1"/>
    <col min="8725" max="8725" width="8.125" style="1561" customWidth="1"/>
    <col min="8726" max="8726" width="3.375" style="1561" customWidth="1"/>
    <col min="8727" max="8727" width="9" style="1561" customWidth="1"/>
    <col min="8728" max="8732" width="9.625" style="1561" customWidth="1"/>
    <col min="8733" max="8733" width="11.5" style="1561" customWidth="1"/>
    <col min="8734" max="8734" width="10" style="1561" customWidth="1"/>
    <col min="8735" max="8738" width="9.875" style="1561" customWidth="1"/>
    <col min="8739" max="8973" width="6.75" style="1561"/>
    <col min="8974" max="8974" width="3.875" style="1561" customWidth="1"/>
    <col min="8975" max="8975" width="9.625" style="1561" customWidth="1"/>
    <col min="8976" max="8976" width="3.375" style="1561" customWidth="1"/>
    <col min="8977" max="8977" width="8.375" style="1561" customWidth="1"/>
    <col min="8978" max="8978" width="3.375" style="1561" customWidth="1"/>
    <col min="8979" max="8979" width="8.625" style="1561" customWidth="1"/>
    <col min="8980" max="8980" width="3.375" style="1561" customWidth="1"/>
    <col min="8981" max="8981" width="8.125" style="1561" customWidth="1"/>
    <col min="8982" max="8982" width="3.375" style="1561" customWidth="1"/>
    <col min="8983" max="8983" width="9" style="1561" customWidth="1"/>
    <col min="8984" max="8988" width="9.625" style="1561" customWidth="1"/>
    <col min="8989" max="8989" width="11.5" style="1561" customWidth="1"/>
    <col min="8990" max="8990" width="10" style="1561" customWidth="1"/>
    <col min="8991" max="8994" width="9.875" style="1561" customWidth="1"/>
    <col min="8995" max="9229" width="6.75" style="1561"/>
    <col min="9230" max="9230" width="3.875" style="1561" customWidth="1"/>
    <col min="9231" max="9231" width="9.625" style="1561" customWidth="1"/>
    <col min="9232" max="9232" width="3.375" style="1561" customWidth="1"/>
    <col min="9233" max="9233" width="8.375" style="1561" customWidth="1"/>
    <col min="9234" max="9234" width="3.375" style="1561" customWidth="1"/>
    <col min="9235" max="9235" width="8.625" style="1561" customWidth="1"/>
    <col min="9236" max="9236" width="3.375" style="1561" customWidth="1"/>
    <col min="9237" max="9237" width="8.125" style="1561" customWidth="1"/>
    <col min="9238" max="9238" width="3.375" style="1561" customWidth="1"/>
    <col min="9239" max="9239" width="9" style="1561" customWidth="1"/>
    <col min="9240" max="9244" width="9.625" style="1561" customWidth="1"/>
    <col min="9245" max="9245" width="11.5" style="1561" customWidth="1"/>
    <col min="9246" max="9246" width="10" style="1561" customWidth="1"/>
    <col min="9247" max="9250" width="9.875" style="1561" customWidth="1"/>
    <col min="9251" max="9485" width="6.75" style="1561"/>
    <col min="9486" max="9486" width="3.875" style="1561" customWidth="1"/>
    <col min="9487" max="9487" width="9.625" style="1561" customWidth="1"/>
    <col min="9488" max="9488" width="3.375" style="1561" customWidth="1"/>
    <col min="9489" max="9489" width="8.375" style="1561" customWidth="1"/>
    <col min="9490" max="9490" width="3.375" style="1561" customWidth="1"/>
    <col min="9491" max="9491" width="8.625" style="1561" customWidth="1"/>
    <col min="9492" max="9492" width="3.375" style="1561" customWidth="1"/>
    <col min="9493" max="9493" width="8.125" style="1561" customWidth="1"/>
    <col min="9494" max="9494" width="3.375" style="1561" customWidth="1"/>
    <col min="9495" max="9495" width="9" style="1561" customWidth="1"/>
    <col min="9496" max="9500" width="9.625" style="1561" customWidth="1"/>
    <col min="9501" max="9501" width="11.5" style="1561" customWidth="1"/>
    <col min="9502" max="9502" width="10" style="1561" customWidth="1"/>
    <col min="9503" max="9506" width="9.875" style="1561" customWidth="1"/>
    <col min="9507" max="9741" width="6.75" style="1561"/>
    <col min="9742" max="9742" width="3.875" style="1561" customWidth="1"/>
    <col min="9743" max="9743" width="9.625" style="1561" customWidth="1"/>
    <col min="9744" max="9744" width="3.375" style="1561" customWidth="1"/>
    <col min="9745" max="9745" width="8.375" style="1561" customWidth="1"/>
    <col min="9746" max="9746" width="3.375" style="1561" customWidth="1"/>
    <col min="9747" max="9747" width="8.625" style="1561" customWidth="1"/>
    <col min="9748" max="9748" width="3.375" style="1561" customWidth="1"/>
    <col min="9749" max="9749" width="8.125" style="1561" customWidth="1"/>
    <col min="9750" max="9750" width="3.375" style="1561" customWidth="1"/>
    <col min="9751" max="9751" width="9" style="1561" customWidth="1"/>
    <col min="9752" max="9756" width="9.625" style="1561" customWidth="1"/>
    <col min="9757" max="9757" width="11.5" style="1561" customWidth="1"/>
    <col min="9758" max="9758" width="10" style="1561" customWidth="1"/>
    <col min="9759" max="9762" width="9.875" style="1561" customWidth="1"/>
    <col min="9763" max="9997" width="6.75" style="1561"/>
    <col min="9998" max="9998" width="3.875" style="1561" customWidth="1"/>
    <col min="9999" max="9999" width="9.625" style="1561" customWidth="1"/>
    <col min="10000" max="10000" width="3.375" style="1561" customWidth="1"/>
    <col min="10001" max="10001" width="8.375" style="1561" customWidth="1"/>
    <col min="10002" max="10002" width="3.375" style="1561" customWidth="1"/>
    <col min="10003" max="10003" width="8.625" style="1561" customWidth="1"/>
    <col min="10004" max="10004" width="3.375" style="1561" customWidth="1"/>
    <col min="10005" max="10005" width="8.125" style="1561" customWidth="1"/>
    <col min="10006" max="10006" width="3.375" style="1561" customWidth="1"/>
    <col min="10007" max="10007" width="9" style="1561" customWidth="1"/>
    <col min="10008" max="10012" width="9.625" style="1561" customWidth="1"/>
    <col min="10013" max="10013" width="11.5" style="1561" customWidth="1"/>
    <col min="10014" max="10014" width="10" style="1561" customWidth="1"/>
    <col min="10015" max="10018" width="9.875" style="1561" customWidth="1"/>
    <col min="10019" max="10253" width="6.75" style="1561"/>
    <col min="10254" max="10254" width="3.875" style="1561" customWidth="1"/>
    <col min="10255" max="10255" width="9.625" style="1561" customWidth="1"/>
    <col min="10256" max="10256" width="3.375" style="1561" customWidth="1"/>
    <col min="10257" max="10257" width="8.375" style="1561" customWidth="1"/>
    <col min="10258" max="10258" width="3.375" style="1561" customWidth="1"/>
    <col min="10259" max="10259" width="8.625" style="1561" customWidth="1"/>
    <col min="10260" max="10260" width="3.375" style="1561" customWidth="1"/>
    <col min="10261" max="10261" width="8.125" style="1561" customWidth="1"/>
    <col min="10262" max="10262" width="3.375" style="1561" customWidth="1"/>
    <col min="10263" max="10263" width="9" style="1561" customWidth="1"/>
    <col min="10264" max="10268" width="9.625" style="1561" customWidth="1"/>
    <col min="10269" max="10269" width="11.5" style="1561" customWidth="1"/>
    <col min="10270" max="10270" width="10" style="1561" customWidth="1"/>
    <col min="10271" max="10274" width="9.875" style="1561" customWidth="1"/>
    <col min="10275" max="10509" width="6.75" style="1561"/>
    <col min="10510" max="10510" width="3.875" style="1561" customWidth="1"/>
    <col min="10511" max="10511" width="9.625" style="1561" customWidth="1"/>
    <col min="10512" max="10512" width="3.375" style="1561" customWidth="1"/>
    <col min="10513" max="10513" width="8.375" style="1561" customWidth="1"/>
    <col min="10514" max="10514" width="3.375" style="1561" customWidth="1"/>
    <col min="10515" max="10515" width="8.625" style="1561" customWidth="1"/>
    <col min="10516" max="10516" width="3.375" style="1561" customWidth="1"/>
    <col min="10517" max="10517" width="8.125" style="1561" customWidth="1"/>
    <col min="10518" max="10518" width="3.375" style="1561" customWidth="1"/>
    <col min="10519" max="10519" width="9" style="1561" customWidth="1"/>
    <col min="10520" max="10524" width="9.625" style="1561" customWidth="1"/>
    <col min="10525" max="10525" width="11.5" style="1561" customWidth="1"/>
    <col min="10526" max="10526" width="10" style="1561" customWidth="1"/>
    <col min="10527" max="10530" width="9.875" style="1561" customWidth="1"/>
    <col min="10531" max="10765" width="6.75" style="1561"/>
    <col min="10766" max="10766" width="3.875" style="1561" customWidth="1"/>
    <col min="10767" max="10767" width="9.625" style="1561" customWidth="1"/>
    <col min="10768" max="10768" width="3.375" style="1561" customWidth="1"/>
    <col min="10769" max="10769" width="8.375" style="1561" customWidth="1"/>
    <col min="10770" max="10770" width="3.375" style="1561" customWidth="1"/>
    <col min="10771" max="10771" width="8.625" style="1561" customWidth="1"/>
    <col min="10772" max="10772" width="3.375" style="1561" customWidth="1"/>
    <col min="10773" max="10773" width="8.125" style="1561" customWidth="1"/>
    <col min="10774" max="10774" width="3.375" style="1561" customWidth="1"/>
    <col min="10775" max="10775" width="9" style="1561" customWidth="1"/>
    <col min="10776" max="10780" width="9.625" style="1561" customWidth="1"/>
    <col min="10781" max="10781" width="11.5" style="1561" customWidth="1"/>
    <col min="10782" max="10782" width="10" style="1561" customWidth="1"/>
    <col min="10783" max="10786" width="9.875" style="1561" customWidth="1"/>
    <col min="10787" max="11021" width="6.75" style="1561"/>
    <col min="11022" max="11022" width="3.875" style="1561" customWidth="1"/>
    <col min="11023" max="11023" width="9.625" style="1561" customWidth="1"/>
    <col min="11024" max="11024" width="3.375" style="1561" customWidth="1"/>
    <col min="11025" max="11025" width="8.375" style="1561" customWidth="1"/>
    <col min="11026" max="11026" width="3.375" style="1561" customWidth="1"/>
    <col min="11027" max="11027" width="8.625" style="1561" customWidth="1"/>
    <col min="11028" max="11028" width="3.375" style="1561" customWidth="1"/>
    <col min="11029" max="11029" width="8.125" style="1561" customWidth="1"/>
    <col min="11030" max="11030" width="3.375" style="1561" customWidth="1"/>
    <col min="11031" max="11031" width="9" style="1561" customWidth="1"/>
    <col min="11032" max="11036" width="9.625" style="1561" customWidth="1"/>
    <col min="11037" max="11037" width="11.5" style="1561" customWidth="1"/>
    <col min="11038" max="11038" width="10" style="1561" customWidth="1"/>
    <col min="11039" max="11042" width="9.875" style="1561" customWidth="1"/>
    <col min="11043" max="11277" width="6.75" style="1561"/>
    <col min="11278" max="11278" width="3.875" style="1561" customWidth="1"/>
    <col min="11279" max="11279" width="9.625" style="1561" customWidth="1"/>
    <col min="11280" max="11280" width="3.375" style="1561" customWidth="1"/>
    <col min="11281" max="11281" width="8.375" style="1561" customWidth="1"/>
    <col min="11282" max="11282" width="3.375" style="1561" customWidth="1"/>
    <col min="11283" max="11283" width="8.625" style="1561" customWidth="1"/>
    <col min="11284" max="11284" width="3.375" style="1561" customWidth="1"/>
    <col min="11285" max="11285" width="8.125" style="1561" customWidth="1"/>
    <col min="11286" max="11286" width="3.375" style="1561" customWidth="1"/>
    <col min="11287" max="11287" width="9" style="1561" customWidth="1"/>
    <col min="11288" max="11292" width="9.625" style="1561" customWidth="1"/>
    <col min="11293" max="11293" width="11.5" style="1561" customWidth="1"/>
    <col min="11294" max="11294" width="10" style="1561" customWidth="1"/>
    <col min="11295" max="11298" width="9.875" style="1561" customWidth="1"/>
    <col min="11299" max="11533" width="6.75" style="1561"/>
    <col min="11534" max="11534" width="3.875" style="1561" customWidth="1"/>
    <col min="11535" max="11535" width="9.625" style="1561" customWidth="1"/>
    <col min="11536" max="11536" width="3.375" style="1561" customWidth="1"/>
    <col min="11537" max="11537" width="8.375" style="1561" customWidth="1"/>
    <col min="11538" max="11538" width="3.375" style="1561" customWidth="1"/>
    <col min="11539" max="11539" width="8.625" style="1561" customWidth="1"/>
    <col min="11540" max="11540" width="3.375" style="1561" customWidth="1"/>
    <col min="11541" max="11541" width="8.125" style="1561" customWidth="1"/>
    <col min="11542" max="11542" width="3.375" style="1561" customWidth="1"/>
    <col min="11543" max="11543" width="9" style="1561" customWidth="1"/>
    <col min="11544" max="11548" width="9.625" style="1561" customWidth="1"/>
    <col min="11549" max="11549" width="11.5" style="1561" customWidth="1"/>
    <col min="11550" max="11550" width="10" style="1561" customWidth="1"/>
    <col min="11551" max="11554" width="9.875" style="1561" customWidth="1"/>
    <col min="11555" max="11789" width="6.75" style="1561"/>
    <col min="11790" max="11790" width="3.875" style="1561" customWidth="1"/>
    <col min="11791" max="11791" width="9.625" style="1561" customWidth="1"/>
    <col min="11792" max="11792" width="3.375" style="1561" customWidth="1"/>
    <col min="11793" max="11793" width="8.375" style="1561" customWidth="1"/>
    <col min="11794" max="11794" width="3.375" style="1561" customWidth="1"/>
    <col min="11795" max="11795" width="8.625" style="1561" customWidth="1"/>
    <col min="11796" max="11796" width="3.375" style="1561" customWidth="1"/>
    <col min="11797" max="11797" width="8.125" style="1561" customWidth="1"/>
    <col min="11798" max="11798" width="3.375" style="1561" customWidth="1"/>
    <col min="11799" max="11799" width="9" style="1561" customWidth="1"/>
    <col min="11800" max="11804" width="9.625" style="1561" customWidth="1"/>
    <col min="11805" max="11805" width="11.5" style="1561" customWidth="1"/>
    <col min="11806" max="11806" width="10" style="1561" customWidth="1"/>
    <col min="11807" max="11810" width="9.875" style="1561" customWidth="1"/>
    <col min="11811" max="12045" width="6.75" style="1561"/>
    <col min="12046" max="12046" width="3.875" style="1561" customWidth="1"/>
    <col min="12047" max="12047" width="9.625" style="1561" customWidth="1"/>
    <col min="12048" max="12048" width="3.375" style="1561" customWidth="1"/>
    <col min="12049" max="12049" width="8.375" style="1561" customWidth="1"/>
    <col min="12050" max="12050" width="3.375" style="1561" customWidth="1"/>
    <col min="12051" max="12051" width="8.625" style="1561" customWidth="1"/>
    <col min="12052" max="12052" width="3.375" style="1561" customWidth="1"/>
    <col min="12053" max="12053" width="8.125" style="1561" customWidth="1"/>
    <col min="12054" max="12054" width="3.375" style="1561" customWidth="1"/>
    <col min="12055" max="12055" width="9" style="1561" customWidth="1"/>
    <col min="12056" max="12060" width="9.625" style="1561" customWidth="1"/>
    <col min="12061" max="12061" width="11.5" style="1561" customWidth="1"/>
    <col min="12062" max="12062" width="10" style="1561" customWidth="1"/>
    <col min="12063" max="12066" width="9.875" style="1561" customWidth="1"/>
    <col min="12067" max="12301" width="6.75" style="1561"/>
    <col min="12302" max="12302" width="3.875" style="1561" customWidth="1"/>
    <col min="12303" max="12303" width="9.625" style="1561" customWidth="1"/>
    <col min="12304" max="12304" width="3.375" style="1561" customWidth="1"/>
    <col min="12305" max="12305" width="8.375" style="1561" customWidth="1"/>
    <col min="12306" max="12306" width="3.375" style="1561" customWidth="1"/>
    <col min="12307" max="12307" width="8.625" style="1561" customWidth="1"/>
    <col min="12308" max="12308" width="3.375" style="1561" customWidth="1"/>
    <col min="12309" max="12309" width="8.125" style="1561" customWidth="1"/>
    <col min="12310" max="12310" width="3.375" style="1561" customWidth="1"/>
    <col min="12311" max="12311" width="9" style="1561" customWidth="1"/>
    <col min="12312" max="12316" width="9.625" style="1561" customWidth="1"/>
    <col min="12317" max="12317" width="11.5" style="1561" customWidth="1"/>
    <col min="12318" max="12318" width="10" style="1561" customWidth="1"/>
    <col min="12319" max="12322" width="9.875" style="1561" customWidth="1"/>
    <col min="12323" max="12557" width="6.75" style="1561"/>
    <col min="12558" max="12558" width="3.875" style="1561" customWidth="1"/>
    <col min="12559" max="12559" width="9.625" style="1561" customWidth="1"/>
    <col min="12560" max="12560" width="3.375" style="1561" customWidth="1"/>
    <col min="12561" max="12561" width="8.375" style="1561" customWidth="1"/>
    <col min="12562" max="12562" width="3.375" style="1561" customWidth="1"/>
    <col min="12563" max="12563" width="8.625" style="1561" customWidth="1"/>
    <col min="12564" max="12564" width="3.375" style="1561" customWidth="1"/>
    <col min="12565" max="12565" width="8.125" style="1561" customWidth="1"/>
    <col min="12566" max="12566" width="3.375" style="1561" customWidth="1"/>
    <col min="12567" max="12567" width="9" style="1561" customWidth="1"/>
    <col min="12568" max="12572" width="9.625" style="1561" customWidth="1"/>
    <col min="12573" max="12573" width="11.5" style="1561" customWidth="1"/>
    <col min="12574" max="12574" width="10" style="1561" customWidth="1"/>
    <col min="12575" max="12578" width="9.875" style="1561" customWidth="1"/>
    <col min="12579" max="12813" width="6.75" style="1561"/>
    <col min="12814" max="12814" width="3.875" style="1561" customWidth="1"/>
    <col min="12815" max="12815" width="9.625" style="1561" customWidth="1"/>
    <col min="12816" max="12816" width="3.375" style="1561" customWidth="1"/>
    <col min="12817" max="12817" width="8.375" style="1561" customWidth="1"/>
    <col min="12818" max="12818" width="3.375" style="1561" customWidth="1"/>
    <col min="12819" max="12819" width="8.625" style="1561" customWidth="1"/>
    <col min="12820" max="12820" width="3.375" style="1561" customWidth="1"/>
    <col min="12821" max="12821" width="8.125" style="1561" customWidth="1"/>
    <col min="12822" max="12822" width="3.375" style="1561" customWidth="1"/>
    <col min="12823" max="12823" width="9" style="1561" customWidth="1"/>
    <col min="12824" max="12828" width="9.625" style="1561" customWidth="1"/>
    <col min="12829" max="12829" width="11.5" style="1561" customWidth="1"/>
    <col min="12830" max="12830" width="10" style="1561" customWidth="1"/>
    <col min="12831" max="12834" width="9.875" style="1561" customWidth="1"/>
    <col min="12835" max="13069" width="6.75" style="1561"/>
    <col min="13070" max="13070" width="3.875" style="1561" customWidth="1"/>
    <col min="13071" max="13071" width="9.625" style="1561" customWidth="1"/>
    <col min="13072" max="13072" width="3.375" style="1561" customWidth="1"/>
    <col min="13073" max="13073" width="8.375" style="1561" customWidth="1"/>
    <col min="13074" max="13074" width="3.375" style="1561" customWidth="1"/>
    <col min="13075" max="13075" width="8.625" style="1561" customWidth="1"/>
    <col min="13076" max="13076" width="3.375" style="1561" customWidth="1"/>
    <col min="13077" max="13077" width="8.125" style="1561" customWidth="1"/>
    <col min="13078" max="13078" width="3.375" style="1561" customWidth="1"/>
    <col min="13079" max="13079" width="9" style="1561" customWidth="1"/>
    <col min="13080" max="13084" width="9.625" style="1561" customWidth="1"/>
    <col min="13085" max="13085" width="11.5" style="1561" customWidth="1"/>
    <col min="13086" max="13086" width="10" style="1561" customWidth="1"/>
    <col min="13087" max="13090" width="9.875" style="1561" customWidth="1"/>
    <col min="13091" max="13325" width="6.75" style="1561"/>
    <col min="13326" max="13326" width="3.875" style="1561" customWidth="1"/>
    <col min="13327" max="13327" width="9.625" style="1561" customWidth="1"/>
    <col min="13328" max="13328" width="3.375" style="1561" customWidth="1"/>
    <col min="13329" max="13329" width="8.375" style="1561" customWidth="1"/>
    <col min="13330" max="13330" width="3.375" style="1561" customWidth="1"/>
    <col min="13331" max="13331" width="8.625" style="1561" customWidth="1"/>
    <col min="13332" max="13332" width="3.375" style="1561" customWidth="1"/>
    <col min="13333" max="13333" width="8.125" style="1561" customWidth="1"/>
    <col min="13334" max="13334" width="3.375" style="1561" customWidth="1"/>
    <col min="13335" max="13335" width="9" style="1561" customWidth="1"/>
    <col min="13336" max="13340" width="9.625" style="1561" customWidth="1"/>
    <col min="13341" max="13341" width="11.5" style="1561" customWidth="1"/>
    <col min="13342" max="13342" width="10" style="1561" customWidth="1"/>
    <col min="13343" max="13346" width="9.875" style="1561" customWidth="1"/>
    <col min="13347" max="13581" width="6.75" style="1561"/>
    <col min="13582" max="13582" width="3.875" style="1561" customWidth="1"/>
    <col min="13583" max="13583" width="9.625" style="1561" customWidth="1"/>
    <col min="13584" max="13584" width="3.375" style="1561" customWidth="1"/>
    <col min="13585" max="13585" width="8.375" style="1561" customWidth="1"/>
    <col min="13586" max="13586" width="3.375" style="1561" customWidth="1"/>
    <col min="13587" max="13587" width="8.625" style="1561" customWidth="1"/>
    <col min="13588" max="13588" width="3.375" style="1561" customWidth="1"/>
    <col min="13589" max="13589" width="8.125" style="1561" customWidth="1"/>
    <col min="13590" max="13590" width="3.375" style="1561" customWidth="1"/>
    <col min="13591" max="13591" width="9" style="1561" customWidth="1"/>
    <col min="13592" max="13596" width="9.625" style="1561" customWidth="1"/>
    <col min="13597" max="13597" width="11.5" style="1561" customWidth="1"/>
    <col min="13598" max="13598" width="10" style="1561" customWidth="1"/>
    <col min="13599" max="13602" width="9.875" style="1561" customWidth="1"/>
    <col min="13603" max="13837" width="6.75" style="1561"/>
    <col min="13838" max="13838" width="3.875" style="1561" customWidth="1"/>
    <col min="13839" max="13839" width="9.625" style="1561" customWidth="1"/>
    <col min="13840" max="13840" width="3.375" style="1561" customWidth="1"/>
    <col min="13841" max="13841" width="8.375" style="1561" customWidth="1"/>
    <col min="13842" max="13842" width="3.375" style="1561" customWidth="1"/>
    <col min="13843" max="13843" width="8.625" style="1561" customWidth="1"/>
    <col min="13844" max="13844" width="3.375" style="1561" customWidth="1"/>
    <col min="13845" max="13845" width="8.125" style="1561" customWidth="1"/>
    <col min="13846" max="13846" width="3.375" style="1561" customWidth="1"/>
    <col min="13847" max="13847" width="9" style="1561" customWidth="1"/>
    <col min="13848" max="13852" width="9.625" style="1561" customWidth="1"/>
    <col min="13853" max="13853" width="11.5" style="1561" customWidth="1"/>
    <col min="13854" max="13854" width="10" style="1561" customWidth="1"/>
    <col min="13855" max="13858" width="9.875" style="1561" customWidth="1"/>
    <col min="13859" max="14093" width="6.75" style="1561"/>
    <col min="14094" max="14094" width="3.875" style="1561" customWidth="1"/>
    <col min="14095" max="14095" width="9.625" style="1561" customWidth="1"/>
    <col min="14096" max="14096" width="3.375" style="1561" customWidth="1"/>
    <col min="14097" max="14097" width="8.375" style="1561" customWidth="1"/>
    <col min="14098" max="14098" width="3.375" style="1561" customWidth="1"/>
    <col min="14099" max="14099" width="8.625" style="1561" customWidth="1"/>
    <col min="14100" max="14100" width="3.375" style="1561" customWidth="1"/>
    <col min="14101" max="14101" width="8.125" style="1561" customWidth="1"/>
    <col min="14102" max="14102" width="3.375" style="1561" customWidth="1"/>
    <col min="14103" max="14103" width="9" style="1561" customWidth="1"/>
    <col min="14104" max="14108" width="9.625" style="1561" customWidth="1"/>
    <col min="14109" max="14109" width="11.5" style="1561" customWidth="1"/>
    <col min="14110" max="14110" width="10" style="1561" customWidth="1"/>
    <col min="14111" max="14114" width="9.875" style="1561" customWidth="1"/>
    <col min="14115" max="14349" width="6.75" style="1561"/>
    <col min="14350" max="14350" width="3.875" style="1561" customWidth="1"/>
    <col min="14351" max="14351" width="9.625" style="1561" customWidth="1"/>
    <col min="14352" max="14352" width="3.375" style="1561" customWidth="1"/>
    <col min="14353" max="14353" width="8.375" style="1561" customWidth="1"/>
    <col min="14354" max="14354" width="3.375" style="1561" customWidth="1"/>
    <col min="14355" max="14355" width="8.625" style="1561" customWidth="1"/>
    <col min="14356" max="14356" width="3.375" style="1561" customWidth="1"/>
    <col min="14357" max="14357" width="8.125" style="1561" customWidth="1"/>
    <col min="14358" max="14358" width="3.375" style="1561" customWidth="1"/>
    <col min="14359" max="14359" width="9" style="1561" customWidth="1"/>
    <col min="14360" max="14364" width="9.625" style="1561" customWidth="1"/>
    <col min="14365" max="14365" width="11.5" style="1561" customWidth="1"/>
    <col min="14366" max="14366" width="10" style="1561" customWidth="1"/>
    <col min="14367" max="14370" width="9.875" style="1561" customWidth="1"/>
    <col min="14371" max="14605" width="6.75" style="1561"/>
    <col min="14606" max="14606" width="3.875" style="1561" customWidth="1"/>
    <col min="14607" max="14607" width="9.625" style="1561" customWidth="1"/>
    <col min="14608" max="14608" width="3.375" style="1561" customWidth="1"/>
    <col min="14609" max="14609" width="8.375" style="1561" customWidth="1"/>
    <col min="14610" max="14610" width="3.375" style="1561" customWidth="1"/>
    <col min="14611" max="14611" width="8.625" style="1561" customWidth="1"/>
    <col min="14612" max="14612" width="3.375" style="1561" customWidth="1"/>
    <col min="14613" max="14613" width="8.125" style="1561" customWidth="1"/>
    <col min="14614" max="14614" width="3.375" style="1561" customWidth="1"/>
    <col min="14615" max="14615" width="9" style="1561" customWidth="1"/>
    <col min="14616" max="14620" width="9.625" style="1561" customWidth="1"/>
    <col min="14621" max="14621" width="11.5" style="1561" customWidth="1"/>
    <col min="14622" max="14622" width="10" style="1561" customWidth="1"/>
    <col min="14623" max="14626" width="9.875" style="1561" customWidth="1"/>
    <col min="14627" max="14861" width="6.75" style="1561"/>
    <col min="14862" max="14862" width="3.875" style="1561" customWidth="1"/>
    <col min="14863" max="14863" width="9.625" style="1561" customWidth="1"/>
    <col min="14864" max="14864" width="3.375" style="1561" customWidth="1"/>
    <col min="14865" max="14865" width="8.375" style="1561" customWidth="1"/>
    <col min="14866" max="14866" width="3.375" style="1561" customWidth="1"/>
    <col min="14867" max="14867" width="8.625" style="1561" customWidth="1"/>
    <col min="14868" max="14868" width="3.375" style="1561" customWidth="1"/>
    <col min="14869" max="14869" width="8.125" style="1561" customWidth="1"/>
    <col min="14870" max="14870" width="3.375" style="1561" customWidth="1"/>
    <col min="14871" max="14871" width="9" style="1561" customWidth="1"/>
    <col min="14872" max="14876" width="9.625" style="1561" customWidth="1"/>
    <col min="14877" max="14877" width="11.5" style="1561" customWidth="1"/>
    <col min="14878" max="14878" width="10" style="1561" customWidth="1"/>
    <col min="14879" max="14882" width="9.875" style="1561" customWidth="1"/>
    <col min="14883" max="15117" width="6.75" style="1561"/>
    <col min="15118" max="15118" width="3.875" style="1561" customWidth="1"/>
    <col min="15119" max="15119" width="9.625" style="1561" customWidth="1"/>
    <col min="15120" max="15120" width="3.375" style="1561" customWidth="1"/>
    <col min="15121" max="15121" width="8.375" style="1561" customWidth="1"/>
    <col min="15122" max="15122" width="3.375" style="1561" customWidth="1"/>
    <col min="15123" max="15123" width="8.625" style="1561" customWidth="1"/>
    <col min="15124" max="15124" width="3.375" style="1561" customWidth="1"/>
    <col min="15125" max="15125" width="8.125" style="1561" customWidth="1"/>
    <col min="15126" max="15126" width="3.375" style="1561" customWidth="1"/>
    <col min="15127" max="15127" width="9" style="1561" customWidth="1"/>
    <col min="15128" max="15132" width="9.625" style="1561" customWidth="1"/>
    <col min="15133" max="15133" width="11.5" style="1561" customWidth="1"/>
    <col min="15134" max="15134" width="10" style="1561" customWidth="1"/>
    <col min="15135" max="15138" width="9.875" style="1561" customWidth="1"/>
    <col min="15139" max="15373" width="6.75" style="1561"/>
    <col min="15374" max="15374" width="3.875" style="1561" customWidth="1"/>
    <col min="15375" max="15375" width="9.625" style="1561" customWidth="1"/>
    <col min="15376" max="15376" width="3.375" style="1561" customWidth="1"/>
    <col min="15377" max="15377" width="8.375" style="1561" customWidth="1"/>
    <col min="15378" max="15378" width="3.375" style="1561" customWidth="1"/>
    <col min="15379" max="15379" width="8.625" style="1561" customWidth="1"/>
    <col min="15380" max="15380" width="3.375" style="1561" customWidth="1"/>
    <col min="15381" max="15381" width="8.125" style="1561" customWidth="1"/>
    <col min="15382" max="15382" width="3.375" style="1561" customWidth="1"/>
    <col min="15383" max="15383" width="9" style="1561" customWidth="1"/>
    <col min="15384" max="15388" width="9.625" style="1561" customWidth="1"/>
    <col min="15389" max="15389" width="11.5" style="1561" customWidth="1"/>
    <col min="15390" max="15390" width="10" style="1561" customWidth="1"/>
    <col min="15391" max="15394" width="9.875" style="1561" customWidth="1"/>
    <col min="15395" max="15629" width="6.75" style="1561"/>
    <col min="15630" max="15630" width="3.875" style="1561" customWidth="1"/>
    <col min="15631" max="15631" width="9.625" style="1561" customWidth="1"/>
    <col min="15632" max="15632" width="3.375" style="1561" customWidth="1"/>
    <col min="15633" max="15633" width="8.375" style="1561" customWidth="1"/>
    <col min="15634" max="15634" width="3.375" style="1561" customWidth="1"/>
    <col min="15635" max="15635" width="8.625" style="1561" customWidth="1"/>
    <col min="15636" max="15636" width="3.375" style="1561" customWidth="1"/>
    <col min="15637" max="15637" width="8.125" style="1561" customWidth="1"/>
    <col min="15638" max="15638" width="3.375" style="1561" customWidth="1"/>
    <col min="15639" max="15639" width="9" style="1561" customWidth="1"/>
    <col min="15640" max="15644" width="9.625" style="1561" customWidth="1"/>
    <col min="15645" max="15645" width="11.5" style="1561" customWidth="1"/>
    <col min="15646" max="15646" width="10" style="1561" customWidth="1"/>
    <col min="15647" max="15650" width="9.875" style="1561" customWidth="1"/>
    <col min="15651" max="15885" width="6.75" style="1561"/>
    <col min="15886" max="15886" width="3.875" style="1561" customWidth="1"/>
    <col min="15887" max="15887" width="9.625" style="1561" customWidth="1"/>
    <col min="15888" max="15888" width="3.375" style="1561" customWidth="1"/>
    <col min="15889" max="15889" width="8.375" style="1561" customWidth="1"/>
    <col min="15890" max="15890" width="3.375" style="1561" customWidth="1"/>
    <col min="15891" max="15891" width="8.625" style="1561" customWidth="1"/>
    <col min="15892" max="15892" width="3.375" style="1561" customWidth="1"/>
    <col min="15893" max="15893" width="8.125" style="1561" customWidth="1"/>
    <col min="15894" max="15894" width="3.375" style="1561" customWidth="1"/>
    <col min="15895" max="15895" width="9" style="1561" customWidth="1"/>
    <col min="15896" max="15900" width="9.625" style="1561" customWidth="1"/>
    <col min="15901" max="15901" width="11.5" style="1561" customWidth="1"/>
    <col min="15902" max="15902" width="10" style="1561" customWidth="1"/>
    <col min="15903" max="15906" width="9.875" style="1561" customWidth="1"/>
    <col min="15907" max="16141" width="6.75" style="1561"/>
    <col min="16142" max="16142" width="3.875" style="1561" customWidth="1"/>
    <col min="16143" max="16143" width="9.625" style="1561" customWidth="1"/>
    <col min="16144" max="16144" width="3.375" style="1561" customWidth="1"/>
    <col min="16145" max="16145" width="8.375" style="1561" customWidth="1"/>
    <col min="16146" max="16146" width="3.375" style="1561" customWidth="1"/>
    <col min="16147" max="16147" width="8.625" style="1561" customWidth="1"/>
    <col min="16148" max="16148" width="3.375" style="1561" customWidth="1"/>
    <col min="16149" max="16149" width="8.125" style="1561" customWidth="1"/>
    <col min="16150" max="16150" width="3.375" style="1561" customWidth="1"/>
    <col min="16151" max="16151" width="9" style="1561" customWidth="1"/>
    <col min="16152" max="16156" width="9.625" style="1561" customWidth="1"/>
    <col min="16157" max="16157" width="11.5" style="1561" customWidth="1"/>
    <col min="16158" max="16158" width="10" style="1561" customWidth="1"/>
    <col min="16159" max="16162" width="9.875" style="1561" customWidth="1"/>
    <col min="16163" max="16384" width="6.75" style="1561"/>
  </cols>
  <sheetData>
    <row r="1" spans="1:47" s="1555" customFormat="1" ht="12" customHeight="1">
      <c r="A1" s="1546"/>
      <c r="B1" s="1547" t="s">
        <v>970</v>
      </c>
      <c r="C1" s="1548"/>
      <c r="D1" s="1546"/>
      <c r="E1" s="1548"/>
      <c r="F1" s="1548"/>
      <c r="G1" s="1548"/>
      <c r="H1" s="1548"/>
      <c r="I1" s="1548"/>
      <c r="J1" s="1548"/>
      <c r="K1" s="1548"/>
      <c r="L1" s="1546"/>
      <c r="M1" s="1546"/>
      <c r="N1" s="1546"/>
      <c r="O1" s="1546"/>
      <c r="P1" s="1546"/>
      <c r="Q1" s="1546"/>
      <c r="R1" s="1546"/>
      <c r="S1" s="1546"/>
      <c r="T1" s="1546"/>
      <c r="U1" s="1546"/>
      <c r="V1" s="1548"/>
      <c r="W1" s="1548"/>
      <c r="X1" s="1548"/>
      <c r="Y1" s="1548"/>
      <c r="Z1" s="1548"/>
      <c r="AA1" s="1548"/>
      <c r="AB1" s="1548"/>
      <c r="AC1" s="1548"/>
      <c r="AD1" s="1548"/>
      <c r="AE1" s="1548"/>
      <c r="AF1" s="1549"/>
      <c r="AG1" s="1546"/>
      <c r="AH1" s="1550" t="s">
        <v>971</v>
      </c>
      <c r="AI1" s="1551" t="s">
        <v>331</v>
      </c>
      <c r="AJ1" s="1551" t="s">
        <v>331</v>
      </c>
      <c r="AK1" s="1551" t="s">
        <v>718</v>
      </c>
      <c r="AL1" s="1552" t="s">
        <v>678</v>
      </c>
      <c r="AM1" s="1552" t="s">
        <v>678</v>
      </c>
      <c r="AN1" s="1552" t="s">
        <v>678</v>
      </c>
      <c r="AO1" s="1552" t="s">
        <v>678</v>
      </c>
      <c r="AP1" s="2601">
        <v>44530</v>
      </c>
      <c r="AQ1" s="1554" t="s">
        <v>972</v>
      </c>
      <c r="AR1" s="1546"/>
      <c r="AS1" s="1546"/>
      <c r="AT1" s="1546"/>
      <c r="AU1" s="1549"/>
    </row>
    <row r="2" spans="1:47" ht="12" customHeight="1">
      <c r="A2" s="1556"/>
      <c r="B2" s="1556"/>
      <c r="C2" s="3152"/>
      <c r="D2" s="3152"/>
      <c r="E2" s="3152"/>
      <c r="F2" s="3152"/>
      <c r="G2" s="3152"/>
      <c r="H2" s="3152"/>
      <c r="I2" s="3152"/>
      <c r="J2" s="3152"/>
      <c r="K2" s="1557"/>
      <c r="L2" s="1557"/>
      <c r="M2" s="1558" t="s">
        <v>973</v>
      </c>
      <c r="N2" s="1558" t="s">
        <v>973</v>
      </c>
      <c r="O2" s="1558" t="s">
        <v>973</v>
      </c>
      <c r="P2" s="1558" t="s">
        <v>973</v>
      </c>
      <c r="Q2" s="1559" t="s">
        <v>669</v>
      </c>
      <c r="R2" s="1558" t="s">
        <v>973</v>
      </c>
      <c r="S2" s="1558" t="s">
        <v>973</v>
      </c>
      <c r="T2" s="1558" t="s">
        <v>973</v>
      </c>
      <c r="U2" s="1558" t="s">
        <v>973</v>
      </c>
      <c r="V2" s="1559" t="s">
        <v>669</v>
      </c>
      <c r="W2" s="1558" t="s">
        <v>973</v>
      </c>
      <c r="X2" s="1558" t="s">
        <v>973</v>
      </c>
      <c r="Y2" s="1558" t="s">
        <v>973</v>
      </c>
      <c r="Z2" s="1558" t="s">
        <v>973</v>
      </c>
      <c r="AA2" s="1559" t="s">
        <v>669</v>
      </c>
      <c r="AB2" s="1558" t="s">
        <v>973</v>
      </c>
      <c r="AC2" s="1558" t="s">
        <v>973</v>
      </c>
      <c r="AD2" s="1558" t="s">
        <v>973</v>
      </c>
      <c r="AE2" s="1558" t="s">
        <v>973</v>
      </c>
      <c r="AF2" s="1559" t="s">
        <v>669</v>
      </c>
      <c r="AG2" s="1558" t="s">
        <v>973</v>
      </c>
      <c r="AH2" s="1559" t="s">
        <v>973</v>
      </c>
      <c r="AI2" s="1559" t="s">
        <v>973</v>
      </c>
      <c r="AJ2" s="1559" t="s">
        <v>973</v>
      </c>
      <c r="AK2" s="1559" t="s">
        <v>669</v>
      </c>
      <c r="AL2" s="1560" t="s">
        <v>973</v>
      </c>
      <c r="AM2" s="1560" t="s">
        <v>973</v>
      </c>
      <c r="AN2" s="1560" t="s">
        <v>973</v>
      </c>
      <c r="AO2" s="1560" t="s">
        <v>973</v>
      </c>
      <c r="AP2" s="2602" t="s">
        <v>1436</v>
      </c>
      <c r="AQ2" s="1560" t="s">
        <v>973</v>
      </c>
    </row>
    <row r="3" spans="1:47" s="1572" customFormat="1" ht="45" customHeight="1">
      <c r="A3" s="3153" t="s">
        <v>975</v>
      </c>
      <c r="B3" s="3154"/>
      <c r="C3" s="3155" t="s">
        <v>730</v>
      </c>
      <c r="D3" s="3155"/>
      <c r="E3" s="3155" t="s">
        <v>731</v>
      </c>
      <c r="F3" s="3155"/>
      <c r="G3" s="3155" t="s">
        <v>732</v>
      </c>
      <c r="H3" s="3155"/>
      <c r="I3" s="3155" t="s">
        <v>733</v>
      </c>
      <c r="J3" s="3155"/>
      <c r="K3" s="1562" t="s">
        <v>734</v>
      </c>
      <c r="L3" s="1562" t="s">
        <v>735</v>
      </c>
      <c r="M3" s="1563" t="s">
        <v>976</v>
      </c>
      <c r="N3" s="1563" t="s">
        <v>977</v>
      </c>
      <c r="O3" s="1563" t="s">
        <v>978</v>
      </c>
      <c r="P3" s="1563" t="s">
        <v>979</v>
      </c>
      <c r="Q3" s="1562" t="s">
        <v>736</v>
      </c>
      <c r="R3" s="1563" t="s">
        <v>980</v>
      </c>
      <c r="S3" s="1563" t="s">
        <v>981</v>
      </c>
      <c r="T3" s="1563" t="s">
        <v>982</v>
      </c>
      <c r="U3" s="1563" t="s">
        <v>983</v>
      </c>
      <c r="V3" s="1562" t="s">
        <v>737</v>
      </c>
      <c r="W3" s="1564" t="s">
        <v>984</v>
      </c>
      <c r="X3" s="1564" t="s">
        <v>985</v>
      </c>
      <c r="Y3" s="1564" t="s">
        <v>986</v>
      </c>
      <c r="Z3" s="1564" t="s">
        <v>987</v>
      </c>
      <c r="AA3" s="1565" t="s">
        <v>738</v>
      </c>
      <c r="AB3" s="1564" t="s">
        <v>988</v>
      </c>
      <c r="AC3" s="1564" t="s">
        <v>989</v>
      </c>
      <c r="AD3" s="1564" t="s">
        <v>990</v>
      </c>
      <c r="AE3" s="1564" t="s">
        <v>991</v>
      </c>
      <c r="AF3" s="1565" t="s">
        <v>739</v>
      </c>
      <c r="AG3" s="1566" t="s">
        <v>740</v>
      </c>
      <c r="AH3" s="1567" t="s">
        <v>741</v>
      </c>
      <c r="AI3" s="1567" t="s">
        <v>742</v>
      </c>
      <c r="AJ3" s="1567" t="s">
        <v>743</v>
      </c>
      <c r="AK3" s="1568" t="s">
        <v>744</v>
      </c>
      <c r="AL3" s="1566" t="s">
        <v>745</v>
      </c>
      <c r="AM3" s="1566" t="s">
        <v>746</v>
      </c>
      <c r="AN3" s="1566" t="s">
        <v>747</v>
      </c>
      <c r="AO3" s="1566" t="s">
        <v>992</v>
      </c>
      <c r="AP3" s="1567" t="s">
        <v>993</v>
      </c>
      <c r="AQ3" s="1569" t="s">
        <v>994</v>
      </c>
      <c r="AR3" s="1570" t="s">
        <v>995</v>
      </c>
      <c r="AS3" s="1571" t="s">
        <v>996</v>
      </c>
      <c r="AT3" s="1571"/>
      <c r="AU3" s="1735" t="s">
        <v>1037</v>
      </c>
    </row>
    <row r="4" spans="1:47" s="1583" customFormat="1" ht="21" customHeight="1">
      <c r="A4" s="3146" t="s">
        <v>997</v>
      </c>
      <c r="B4" s="3147"/>
      <c r="C4" s="3148">
        <v>24016</v>
      </c>
      <c r="D4" s="3148"/>
      <c r="E4" s="3148">
        <v>25842</v>
      </c>
      <c r="F4" s="3148"/>
      <c r="G4" s="3148">
        <v>27668</v>
      </c>
      <c r="H4" s="3148"/>
      <c r="I4" s="3148">
        <v>29495</v>
      </c>
      <c r="J4" s="3148"/>
      <c r="K4" s="1573">
        <v>31321</v>
      </c>
      <c r="L4" s="1573">
        <v>33147</v>
      </c>
      <c r="M4" s="1573">
        <v>33147</v>
      </c>
      <c r="N4" s="1573">
        <v>33878</v>
      </c>
      <c r="O4" s="1573">
        <v>33147</v>
      </c>
      <c r="P4" s="1573">
        <v>33147</v>
      </c>
      <c r="Q4" s="1573">
        <v>34973</v>
      </c>
      <c r="R4" s="1573">
        <v>33147</v>
      </c>
      <c r="S4" s="1573">
        <v>33147</v>
      </c>
      <c r="T4" s="1573">
        <v>33147</v>
      </c>
      <c r="U4" s="1573">
        <v>33147</v>
      </c>
      <c r="V4" s="1573">
        <v>36800</v>
      </c>
      <c r="W4" s="1574">
        <v>38626</v>
      </c>
      <c r="X4" s="1574">
        <v>38626</v>
      </c>
      <c r="Y4" s="1574">
        <v>38626</v>
      </c>
      <c r="Z4" s="1574">
        <v>38626</v>
      </c>
      <c r="AA4" s="1574">
        <v>38626</v>
      </c>
      <c r="AB4" s="1574">
        <v>38626</v>
      </c>
      <c r="AC4" s="1574">
        <v>38626</v>
      </c>
      <c r="AD4" s="1574">
        <v>38626</v>
      </c>
      <c r="AE4" s="1574">
        <v>38626</v>
      </c>
      <c r="AF4" s="1574">
        <v>38626</v>
      </c>
      <c r="AG4" s="1575">
        <v>40817</v>
      </c>
      <c r="AH4" s="1576">
        <v>41183</v>
      </c>
      <c r="AI4" s="1577">
        <v>41548</v>
      </c>
      <c r="AJ4" s="1577">
        <v>41913</v>
      </c>
      <c r="AK4" s="1577">
        <v>42278</v>
      </c>
      <c r="AL4" s="1575">
        <v>40817</v>
      </c>
      <c r="AM4" s="1575">
        <v>40817</v>
      </c>
      <c r="AN4" s="1578">
        <v>43374</v>
      </c>
      <c r="AO4" s="1578">
        <v>43739</v>
      </c>
      <c r="AP4" s="1579">
        <v>44105</v>
      </c>
      <c r="AQ4" s="1580">
        <v>44470</v>
      </c>
      <c r="AR4" s="1581"/>
      <c r="AS4" s="1582"/>
      <c r="AT4" s="1582"/>
      <c r="AU4" s="1731"/>
    </row>
    <row r="5" spans="1:47" s="1589" customFormat="1" ht="12" customHeight="1">
      <c r="A5" s="3149" t="s">
        <v>998</v>
      </c>
      <c r="B5" s="3150"/>
      <c r="C5" s="3151" t="s">
        <v>4</v>
      </c>
      <c r="D5" s="3151"/>
      <c r="E5" s="3151" t="s">
        <v>4</v>
      </c>
      <c r="F5" s="3151"/>
      <c r="G5" s="3151" t="s">
        <v>4</v>
      </c>
      <c r="H5" s="3151"/>
      <c r="I5" s="3151" t="s">
        <v>4</v>
      </c>
      <c r="J5" s="3151"/>
      <c r="K5" s="1584" t="s">
        <v>4</v>
      </c>
      <c r="L5" s="1584" t="s">
        <v>4</v>
      </c>
      <c r="M5" s="1584" t="s">
        <v>4</v>
      </c>
      <c r="N5" s="1584" t="s">
        <v>4</v>
      </c>
      <c r="O5" s="1584" t="s">
        <v>4</v>
      </c>
      <c r="P5" s="1584" t="s">
        <v>4</v>
      </c>
      <c r="Q5" s="1584" t="s">
        <v>4</v>
      </c>
      <c r="R5" s="1584" t="s">
        <v>4</v>
      </c>
      <c r="S5" s="1584" t="s">
        <v>4</v>
      </c>
      <c r="T5" s="1584" t="s">
        <v>4</v>
      </c>
      <c r="U5" s="1584" t="s">
        <v>4</v>
      </c>
      <c r="V5" s="1584" t="s">
        <v>4</v>
      </c>
      <c r="W5" s="1585" t="s">
        <v>4</v>
      </c>
      <c r="X5" s="1585" t="s">
        <v>4</v>
      </c>
      <c r="Y5" s="1585" t="s">
        <v>4</v>
      </c>
      <c r="Z5" s="1585" t="s">
        <v>4</v>
      </c>
      <c r="AA5" s="1585" t="s">
        <v>4</v>
      </c>
      <c r="AB5" s="1585" t="s">
        <v>4</v>
      </c>
      <c r="AC5" s="1585" t="s">
        <v>4</v>
      </c>
      <c r="AD5" s="1585" t="s">
        <v>4</v>
      </c>
      <c r="AE5" s="1585" t="s">
        <v>4</v>
      </c>
      <c r="AF5" s="1585" t="s">
        <v>4</v>
      </c>
      <c r="AG5" s="1585" t="s">
        <v>4</v>
      </c>
      <c r="AH5" s="1586" t="s">
        <v>999</v>
      </c>
      <c r="AI5" s="1586" t="s">
        <v>999</v>
      </c>
      <c r="AJ5" s="1586" t="s">
        <v>999</v>
      </c>
      <c r="AK5" s="1587" t="s">
        <v>999</v>
      </c>
      <c r="AL5" s="1585" t="s">
        <v>4</v>
      </c>
      <c r="AM5" s="1585" t="s">
        <v>4</v>
      </c>
      <c r="AN5" s="1585" t="s">
        <v>4</v>
      </c>
      <c r="AO5" s="1585" t="s">
        <v>4</v>
      </c>
      <c r="AP5" s="2598" t="s">
        <v>4</v>
      </c>
      <c r="AQ5" s="1588" t="s">
        <v>4</v>
      </c>
      <c r="AR5" s="1586" t="s">
        <v>999</v>
      </c>
      <c r="AS5" s="1587" t="s">
        <v>999</v>
      </c>
      <c r="AT5" s="1587"/>
      <c r="AU5" s="1732"/>
    </row>
    <row r="6" spans="1:47" s="1596" customFormat="1" ht="9" customHeight="1">
      <c r="A6" s="1590"/>
      <c r="B6" s="1591"/>
      <c r="C6" s="1590"/>
      <c r="D6" s="1592"/>
      <c r="E6" s="1592"/>
      <c r="F6" s="1592"/>
      <c r="G6" s="1592"/>
      <c r="H6" s="1592"/>
      <c r="I6" s="1592"/>
      <c r="J6" s="1592"/>
      <c r="K6" s="1592"/>
      <c r="L6" s="1592"/>
      <c r="M6" s="1592"/>
      <c r="N6" s="1592"/>
      <c r="O6" s="1592"/>
      <c r="P6" s="1592"/>
      <c r="Q6" s="1592"/>
      <c r="R6" s="1592"/>
      <c r="S6" s="1592"/>
      <c r="T6" s="1592"/>
      <c r="U6" s="1592"/>
      <c r="V6" s="1592"/>
      <c r="W6" s="1592"/>
      <c r="X6" s="1592"/>
      <c r="Y6" s="1592"/>
      <c r="Z6" s="1592"/>
      <c r="AA6" s="1592"/>
      <c r="AB6" s="1592"/>
      <c r="AC6" s="1592"/>
      <c r="AD6" s="1592"/>
      <c r="AE6" s="1592"/>
      <c r="AF6" s="1593"/>
      <c r="AG6" s="1593"/>
      <c r="AH6" s="1593"/>
      <c r="AI6" s="1593"/>
      <c r="AJ6" s="1593"/>
      <c r="AK6" s="1593"/>
      <c r="AL6" s="1593"/>
      <c r="AM6" s="1593"/>
      <c r="AN6" s="1594"/>
      <c r="AO6" s="1594"/>
      <c r="AP6" s="1594" t="s">
        <v>667</v>
      </c>
      <c r="AQ6" s="1594"/>
      <c r="AR6" s="1593"/>
      <c r="AS6" s="1595"/>
      <c r="AT6" s="1595"/>
      <c r="AU6" s="1593"/>
    </row>
    <row r="7" spans="1:47" s="1606" customFormat="1" ht="12" customHeight="1">
      <c r="A7" s="1597" t="s">
        <v>529</v>
      </c>
      <c r="B7" s="1598" t="s">
        <v>506</v>
      </c>
      <c r="C7" s="1599"/>
      <c r="D7" s="1600">
        <v>1090934</v>
      </c>
      <c r="E7" s="1600"/>
      <c r="F7" s="1600">
        <v>1269229</v>
      </c>
      <c r="G7" s="1600"/>
      <c r="H7" s="1600">
        <v>1440612</v>
      </c>
      <c r="I7" s="1600"/>
      <c r="J7" s="1600">
        <v>1592224</v>
      </c>
      <c r="K7" s="1600">
        <v>1666482</v>
      </c>
      <c r="L7" s="1600">
        <v>1791672</v>
      </c>
      <c r="M7" s="1600">
        <v>1825580</v>
      </c>
      <c r="N7" s="1600">
        <v>1858584</v>
      </c>
      <c r="O7" s="1600">
        <v>1890296</v>
      </c>
      <c r="P7" s="1600">
        <v>1921633</v>
      </c>
      <c r="Q7" s="1600">
        <v>1871922</v>
      </c>
      <c r="R7" s="1600">
        <v>1898632</v>
      </c>
      <c r="S7" s="1600">
        <v>1934722</v>
      </c>
      <c r="T7" s="1600">
        <v>1972565</v>
      </c>
      <c r="U7" s="1600">
        <v>1983728</v>
      </c>
      <c r="V7" s="1600">
        <v>2041696</v>
      </c>
      <c r="W7" s="938">
        <v>2073072</v>
      </c>
      <c r="X7" s="938">
        <v>2100565</v>
      </c>
      <c r="Y7" s="938">
        <v>2126404</v>
      </c>
      <c r="Z7" s="938">
        <v>2150303</v>
      </c>
      <c r="AA7" s="1600">
        <v>2175239</v>
      </c>
      <c r="AB7" s="938">
        <v>2146488</v>
      </c>
      <c r="AC7" s="938">
        <v>2177405</v>
      </c>
      <c r="AD7" s="1600">
        <v>2203303</v>
      </c>
      <c r="AE7" s="938">
        <v>2231209</v>
      </c>
      <c r="AF7" s="1601">
        <v>2258048</v>
      </c>
      <c r="AG7" s="1602">
        <v>2273935</v>
      </c>
      <c r="AH7" s="1603">
        <v>2276620</v>
      </c>
      <c r="AI7" s="1603">
        <v>2292439</v>
      </c>
      <c r="AJ7" s="1603">
        <v>2306405</v>
      </c>
      <c r="AK7" s="1602">
        <v>2315200</v>
      </c>
      <c r="AL7" s="959">
        <f t="shared" ref="AL7:AS7" si="0">AL8+AL18+AL22+AL28+AL34+AL41+AL46+AL54+AL60+AL63</f>
        <v>2333242</v>
      </c>
      <c r="AM7" s="938">
        <f t="shared" si="0"/>
        <v>2349217</v>
      </c>
      <c r="AN7" s="1604">
        <f t="shared" si="0"/>
        <v>2364596</v>
      </c>
      <c r="AO7" s="1604">
        <f t="shared" si="0"/>
        <v>2382857</v>
      </c>
      <c r="AP7" s="1605">
        <f t="shared" si="0"/>
        <v>2402484</v>
      </c>
      <c r="AQ7" s="1604">
        <f t="shared" si="0"/>
        <v>2410334</v>
      </c>
      <c r="AR7" s="1604">
        <f t="shared" si="0"/>
        <v>57152</v>
      </c>
      <c r="AS7" s="1605">
        <f t="shared" si="0"/>
        <v>87284</v>
      </c>
      <c r="AT7" s="1643">
        <f>AS7-AR7</f>
        <v>30132</v>
      </c>
      <c r="AU7" s="1558"/>
    </row>
    <row r="8" spans="1:47" s="1606" customFormat="1" ht="20.25" customHeight="1">
      <c r="A8" s="1607">
        <v>100</v>
      </c>
      <c r="B8" s="1598" t="s">
        <v>86</v>
      </c>
      <c r="C8" s="1599"/>
      <c r="D8" s="1608">
        <v>331388</v>
      </c>
      <c r="E8" s="1608"/>
      <c r="F8" s="1608">
        <v>377473</v>
      </c>
      <c r="G8" s="1608"/>
      <c r="H8" s="1608">
        <v>427031</v>
      </c>
      <c r="I8" s="1608"/>
      <c r="J8" s="1608">
        <v>462281</v>
      </c>
      <c r="K8" s="1608">
        <v>487849</v>
      </c>
      <c r="L8" s="1608">
        <v>539151</v>
      </c>
      <c r="M8" s="1608">
        <v>549086</v>
      </c>
      <c r="N8" s="1608">
        <v>559421</v>
      </c>
      <c r="O8" s="1608">
        <v>569206</v>
      </c>
      <c r="P8" s="1608">
        <v>578634</v>
      </c>
      <c r="Q8" s="1608">
        <v>536508</v>
      </c>
      <c r="R8" s="1608">
        <v>541046</v>
      </c>
      <c r="S8" s="1608">
        <v>551798</v>
      </c>
      <c r="T8" s="1608">
        <v>563374</v>
      </c>
      <c r="U8" s="1608">
        <v>574709</v>
      </c>
      <c r="V8" s="1608">
        <v>606162</v>
      </c>
      <c r="W8" s="938">
        <v>618243</v>
      </c>
      <c r="X8" s="938">
        <v>628280</v>
      </c>
      <c r="Y8" s="938">
        <v>637006</v>
      </c>
      <c r="Z8" s="938">
        <v>644374</v>
      </c>
      <c r="AA8" s="1608">
        <v>652341</v>
      </c>
      <c r="AB8" s="938">
        <v>643351</v>
      </c>
      <c r="AC8" s="938">
        <v>651992</v>
      </c>
      <c r="AD8" s="1608">
        <v>659078</v>
      </c>
      <c r="AE8" s="938">
        <v>667425</v>
      </c>
      <c r="AF8" s="1601">
        <v>676547</v>
      </c>
      <c r="AG8" s="1602">
        <v>689604</v>
      </c>
      <c r="AH8" s="1602">
        <v>686366</v>
      </c>
      <c r="AI8" s="1602">
        <v>690863</v>
      </c>
      <c r="AJ8" s="1602">
        <v>695269</v>
      </c>
      <c r="AK8" s="1602">
        <v>705459</v>
      </c>
      <c r="AL8" s="938">
        <f t="shared" ref="AL8:AN8" si="1">SUM(AL9:AL17)</f>
        <v>710733</v>
      </c>
      <c r="AM8" s="938">
        <f t="shared" si="1"/>
        <v>714544</v>
      </c>
      <c r="AN8" s="1604">
        <f t="shared" si="1"/>
        <v>718247</v>
      </c>
      <c r="AO8" s="1604">
        <f t="shared" ref="AO8:AS8" si="2">SUM(AO9:AO17)</f>
        <v>722189</v>
      </c>
      <c r="AP8" s="1605">
        <f t="shared" si="2"/>
        <v>734920</v>
      </c>
      <c r="AQ8" s="1604">
        <f t="shared" si="2"/>
        <v>737708</v>
      </c>
      <c r="AR8" s="1604">
        <f t="shared" si="2"/>
        <v>28912</v>
      </c>
      <c r="AS8" s="1605">
        <f t="shared" si="2"/>
        <v>29461</v>
      </c>
      <c r="AT8" s="1643">
        <f t="shared" ref="AT8:AT66" si="3">AS8-AR8</f>
        <v>549</v>
      </c>
      <c r="AU8" s="1733">
        <f>AQ8-D8</f>
        <v>406320</v>
      </c>
    </row>
    <row r="9" spans="1:47" ht="12.75" customHeight="1">
      <c r="A9" s="1610">
        <v>101</v>
      </c>
      <c r="B9" s="1611" t="s">
        <v>20</v>
      </c>
      <c r="C9" s="1612"/>
      <c r="D9" s="1608">
        <v>42046</v>
      </c>
      <c r="E9" s="1608"/>
      <c r="F9" s="1608">
        <v>49247</v>
      </c>
      <c r="G9" s="1608"/>
      <c r="H9" s="1608">
        <v>57370</v>
      </c>
      <c r="I9" s="1608"/>
      <c r="J9" s="1608">
        <v>65129</v>
      </c>
      <c r="K9" s="1608">
        <v>67535</v>
      </c>
      <c r="L9" s="1608">
        <v>73582</v>
      </c>
      <c r="M9" s="1608">
        <v>74737</v>
      </c>
      <c r="N9" s="1608">
        <v>75767</v>
      </c>
      <c r="O9" s="1608">
        <v>76542</v>
      </c>
      <c r="P9" s="1608">
        <v>77077</v>
      </c>
      <c r="Q9" s="1608">
        <v>62906</v>
      </c>
      <c r="R9" s="1608">
        <v>63373</v>
      </c>
      <c r="S9" s="1608">
        <v>66783</v>
      </c>
      <c r="T9" s="1608">
        <v>69759</v>
      </c>
      <c r="U9" s="1608">
        <v>73728</v>
      </c>
      <c r="V9" s="1613">
        <v>81896</v>
      </c>
      <c r="W9" s="1600">
        <v>84424</v>
      </c>
      <c r="X9" s="1600">
        <v>85976</v>
      </c>
      <c r="Y9" s="1600">
        <v>87162</v>
      </c>
      <c r="Z9" s="1600">
        <v>88308</v>
      </c>
      <c r="AA9" s="1613">
        <v>89957</v>
      </c>
      <c r="AB9" s="1600">
        <v>89749</v>
      </c>
      <c r="AC9" s="1600">
        <v>90631</v>
      </c>
      <c r="AD9" s="1613">
        <v>91154</v>
      </c>
      <c r="AE9" s="1600">
        <v>92289</v>
      </c>
      <c r="AF9" s="1601">
        <v>93275</v>
      </c>
      <c r="AG9" s="1614">
        <v>94884</v>
      </c>
      <c r="AH9" s="1614">
        <v>94762</v>
      </c>
      <c r="AI9" s="1614">
        <v>95775</v>
      </c>
      <c r="AJ9" s="1614">
        <v>96265</v>
      </c>
      <c r="AK9" s="1614">
        <v>97265</v>
      </c>
      <c r="AL9" s="1600">
        <v>97904</v>
      </c>
      <c r="AM9" s="1600">
        <v>98534</v>
      </c>
      <c r="AN9" s="1615">
        <v>99012</v>
      </c>
      <c r="AO9" s="1616">
        <v>99780</v>
      </c>
      <c r="AP9" s="1617">
        <v>102465</v>
      </c>
      <c r="AQ9" s="1616">
        <v>102651</v>
      </c>
      <c r="AR9" s="1618">
        <f t="shared" ref="AR9:AR66" si="4">AK9-AF9</f>
        <v>3990</v>
      </c>
      <c r="AS9" s="1619">
        <f t="shared" ref="AS9:AS66" si="5">AP9-AK9</f>
        <v>5200</v>
      </c>
      <c r="AT9" s="1643">
        <f t="shared" si="3"/>
        <v>1210</v>
      </c>
      <c r="AU9" s="1733">
        <f t="shared" ref="AU9:AU66" si="6">AQ9-D9</f>
        <v>60605</v>
      </c>
    </row>
    <row r="10" spans="1:47" ht="12.75" customHeight="1">
      <c r="A10" s="1610">
        <v>102</v>
      </c>
      <c r="B10" s="1611" t="s">
        <v>120</v>
      </c>
      <c r="C10" s="1612"/>
      <c r="D10" s="1608">
        <v>47533</v>
      </c>
      <c r="E10" s="1608"/>
      <c r="F10" s="1608">
        <v>52490</v>
      </c>
      <c r="G10" s="1608"/>
      <c r="H10" s="1608">
        <v>53901</v>
      </c>
      <c r="I10" s="1608"/>
      <c r="J10" s="1608">
        <v>53361</v>
      </c>
      <c r="K10" s="1608">
        <v>52432</v>
      </c>
      <c r="L10" s="1608">
        <v>54809</v>
      </c>
      <c r="M10" s="1608">
        <v>54806</v>
      </c>
      <c r="N10" s="1608">
        <v>54932</v>
      </c>
      <c r="O10" s="1608">
        <v>55205</v>
      </c>
      <c r="P10" s="1608">
        <v>55397</v>
      </c>
      <c r="Q10" s="1608">
        <v>42063</v>
      </c>
      <c r="R10" s="1608">
        <v>41698</v>
      </c>
      <c r="S10" s="1608">
        <v>43308</v>
      </c>
      <c r="T10" s="1608">
        <v>45387</v>
      </c>
      <c r="U10" s="1608">
        <v>51245</v>
      </c>
      <c r="V10" s="1613">
        <v>56560</v>
      </c>
      <c r="W10" s="1600">
        <v>58274</v>
      </c>
      <c r="X10" s="1600">
        <v>59380</v>
      </c>
      <c r="Y10" s="1600">
        <v>60217</v>
      </c>
      <c r="Z10" s="1600">
        <v>61072</v>
      </c>
      <c r="AA10" s="1613">
        <v>61647</v>
      </c>
      <c r="AB10" s="1600">
        <v>61377</v>
      </c>
      <c r="AC10" s="1600">
        <v>61827</v>
      </c>
      <c r="AD10" s="1613">
        <v>62552</v>
      </c>
      <c r="AE10" s="1600">
        <v>62972</v>
      </c>
      <c r="AF10" s="1601">
        <v>63822</v>
      </c>
      <c r="AG10" s="1614">
        <v>65736</v>
      </c>
      <c r="AH10" s="1614">
        <v>65571</v>
      </c>
      <c r="AI10" s="1614">
        <v>65791</v>
      </c>
      <c r="AJ10" s="1614">
        <v>66590</v>
      </c>
      <c r="AK10" s="1614">
        <v>67407</v>
      </c>
      <c r="AL10" s="1600">
        <v>67860</v>
      </c>
      <c r="AM10" s="1600">
        <v>68190</v>
      </c>
      <c r="AN10" s="1615">
        <v>68386</v>
      </c>
      <c r="AO10" s="1616">
        <v>68625</v>
      </c>
      <c r="AP10" s="1617">
        <v>70009</v>
      </c>
      <c r="AQ10" s="1616">
        <v>70211</v>
      </c>
      <c r="AR10" s="1618">
        <f t="shared" si="4"/>
        <v>3585</v>
      </c>
      <c r="AS10" s="1619">
        <f t="shared" si="5"/>
        <v>2602</v>
      </c>
      <c r="AT10" s="1643">
        <f t="shared" si="3"/>
        <v>-983</v>
      </c>
      <c r="AU10" s="1733">
        <f t="shared" si="6"/>
        <v>22678</v>
      </c>
    </row>
    <row r="11" spans="1:47" ht="12.75" customHeight="1">
      <c r="A11" s="1620">
        <v>110</v>
      </c>
      <c r="B11" s="1611" t="s">
        <v>21</v>
      </c>
      <c r="C11" s="1612"/>
      <c r="D11" s="1621">
        <v>49781</v>
      </c>
      <c r="E11" s="1621"/>
      <c r="F11" s="1621">
        <v>47205</v>
      </c>
      <c r="G11" s="1621"/>
      <c r="H11" s="1621">
        <v>46891</v>
      </c>
      <c r="I11" s="1621"/>
      <c r="J11" s="1621">
        <v>46635</v>
      </c>
      <c r="K11" s="1621">
        <v>49424</v>
      </c>
      <c r="L11" s="1622">
        <v>52179</v>
      </c>
      <c r="M11" s="1622">
        <v>52295</v>
      </c>
      <c r="N11" s="1622">
        <v>52419</v>
      </c>
      <c r="O11" s="1622">
        <v>52260</v>
      </c>
      <c r="P11" s="1622">
        <v>52271</v>
      </c>
      <c r="Q11" s="1608">
        <v>48662</v>
      </c>
      <c r="R11" s="1608">
        <v>48057</v>
      </c>
      <c r="S11" s="1608">
        <v>48450</v>
      </c>
      <c r="T11" s="1608">
        <v>49844</v>
      </c>
      <c r="U11" s="1608">
        <v>54344</v>
      </c>
      <c r="V11" s="1613">
        <v>55571</v>
      </c>
      <c r="W11" s="1600">
        <v>57296</v>
      </c>
      <c r="X11" s="1600">
        <v>58918</v>
      </c>
      <c r="Y11" s="1600">
        <v>60509</v>
      </c>
      <c r="Z11" s="1600">
        <v>61830</v>
      </c>
      <c r="AA11" s="1613">
        <v>63318</v>
      </c>
      <c r="AB11" s="1600">
        <v>63375</v>
      </c>
      <c r="AC11" s="1600">
        <v>65304</v>
      </c>
      <c r="AD11" s="1613">
        <v>66356</v>
      </c>
      <c r="AE11" s="1600">
        <v>67528</v>
      </c>
      <c r="AF11" s="1601">
        <v>69058</v>
      </c>
      <c r="AG11" s="1614">
        <v>74776</v>
      </c>
      <c r="AH11" s="1614">
        <v>73793</v>
      </c>
      <c r="AI11" s="1614">
        <v>74890</v>
      </c>
      <c r="AJ11" s="1614">
        <v>75759</v>
      </c>
      <c r="AK11" s="1614">
        <v>81022</v>
      </c>
      <c r="AL11" s="1600">
        <v>82805</v>
      </c>
      <c r="AM11" s="1600">
        <v>84158</v>
      </c>
      <c r="AN11" s="1615">
        <v>85573</v>
      </c>
      <c r="AO11" s="1616">
        <v>86594</v>
      </c>
      <c r="AP11" s="1617">
        <v>90870</v>
      </c>
      <c r="AQ11" s="1616">
        <v>91852</v>
      </c>
      <c r="AR11" s="1618">
        <f t="shared" si="4"/>
        <v>11964</v>
      </c>
      <c r="AS11" s="1619">
        <f t="shared" si="5"/>
        <v>9848</v>
      </c>
      <c r="AT11" s="1643">
        <f t="shared" si="3"/>
        <v>-2116</v>
      </c>
      <c r="AU11" s="1733">
        <f t="shared" si="6"/>
        <v>42071</v>
      </c>
    </row>
    <row r="12" spans="1:47" ht="12.75" customHeight="1">
      <c r="A12" s="1620">
        <v>105</v>
      </c>
      <c r="B12" s="1611" t="s">
        <v>22</v>
      </c>
      <c r="C12" s="1612" t="s">
        <v>1000</v>
      </c>
      <c r="D12" s="1623">
        <v>70504</v>
      </c>
      <c r="E12" s="1623" t="s">
        <v>1000</v>
      </c>
      <c r="F12" s="1623">
        <v>80978</v>
      </c>
      <c r="G12" s="1623"/>
      <c r="H12" s="1608">
        <v>57382</v>
      </c>
      <c r="I12" s="1608"/>
      <c r="J12" s="1608">
        <v>54001</v>
      </c>
      <c r="K12" s="1608">
        <v>51824</v>
      </c>
      <c r="L12" s="1608">
        <v>52673</v>
      </c>
      <c r="M12" s="1608">
        <v>52594</v>
      </c>
      <c r="N12" s="1608">
        <v>52814</v>
      </c>
      <c r="O12" s="1608">
        <v>53203</v>
      </c>
      <c r="P12" s="1608">
        <v>53326</v>
      </c>
      <c r="Q12" s="1608">
        <v>43586</v>
      </c>
      <c r="R12" s="1608">
        <v>43225</v>
      </c>
      <c r="S12" s="1608">
        <v>43751</v>
      </c>
      <c r="T12" s="1608">
        <v>44369</v>
      </c>
      <c r="U12" s="1608">
        <v>47039</v>
      </c>
      <c r="V12" s="1613">
        <v>51070</v>
      </c>
      <c r="W12" s="1600">
        <v>51951</v>
      </c>
      <c r="X12" s="1600">
        <v>52846</v>
      </c>
      <c r="Y12" s="1600">
        <v>53558</v>
      </c>
      <c r="Z12" s="1600">
        <v>53777</v>
      </c>
      <c r="AA12" s="1613">
        <v>53912</v>
      </c>
      <c r="AB12" s="1600">
        <v>52215</v>
      </c>
      <c r="AC12" s="1600">
        <v>52766</v>
      </c>
      <c r="AD12" s="1613">
        <v>53393</v>
      </c>
      <c r="AE12" s="1600">
        <v>54538</v>
      </c>
      <c r="AF12" s="1601">
        <v>55455</v>
      </c>
      <c r="AG12" s="1614">
        <v>56979</v>
      </c>
      <c r="AH12" s="1614">
        <v>56124</v>
      </c>
      <c r="AI12" s="1614">
        <v>56302</v>
      </c>
      <c r="AJ12" s="1614">
        <v>56613</v>
      </c>
      <c r="AK12" s="1614">
        <v>57875</v>
      </c>
      <c r="AL12" s="1600">
        <v>58460</v>
      </c>
      <c r="AM12" s="1600">
        <v>58921</v>
      </c>
      <c r="AN12" s="1615">
        <v>59398</v>
      </c>
      <c r="AO12" s="1616">
        <v>59827</v>
      </c>
      <c r="AP12" s="1617">
        <v>61186</v>
      </c>
      <c r="AQ12" s="1616">
        <v>61598</v>
      </c>
      <c r="AR12" s="1618">
        <f t="shared" si="4"/>
        <v>2420</v>
      </c>
      <c r="AS12" s="1619">
        <f t="shared" si="5"/>
        <v>3311</v>
      </c>
      <c r="AT12" s="1643">
        <f t="shared" si="3"/>
        <v>891</v>
      </c>
      <c r="AU12" s="1733">
        <f t="shared" si="6"/>
        <v>-8906</v>
      </c>
    </row>
    <row r="13" spans="1:47" ht="12.75" customHeight="1">
      <c r="A13" s="1620">
        <v>109</v>
      </c>
      <c r="B13" s="1611" t="s">
        <v>126</v>
      </c>
      <c r="C13" s="1612"/>
      <c r="D13" s="1623" t="s">
        <v>1001</v>
      </c>
      <c r="E13" s="1623"/>
      <c r="F13" s="1623" t="s">
        <v>1001</v>
      </c>
      <c r="G13" s="1623"/>
      <c r="H13" s="1608">
        <v>37037</v>
      </c>
      <c r="I13" s="1608"/>
      <c r="J13" s="1608">
        <v>47389</v>
      </c>
      <c r="K13" s="1608">
        <v>52571</v>
      </c>
      <c r="L13" s="1608">
        <v>61715</v>
      </c>
      <c r="M13" s="1608">
        <v>63811</v>
      </c>
      <c r="N13" s="1608">
        <v>66120</v>
      </c>
      <c r="O13" s="1608">
        <v>68221</v>
      </c>
      <c r="P13" s="1608">
        <v>70766</v>
      </c>
      <c r="Q13" s="1608">
        <v>77174</v>
      </c>
      <c r="R13" s="1608">
        <v>79153</v>
      </c>
      <c r="S13" s="1608">
        <v>80443</v>
      </c>
      <c r="T13" s="1608">
        <v>81603</v>
      </c>
      <c r="U13" s="1608">
        <v>77395</v>
      </c>
      <c r="V13" s="1613">
        <v>78390</v>
      </c>
      <c r="W13" s="1600">
        <v>79520</v>
      </c>
      <c r="X13" s="1600">
        <v>80526</v>
      </c>
      <c r="Y13" s="1600">
        <v>81612</v>
      </c>
      <c r="Z13" s="1600">
        <v>82855</v>
      </c>
      <c r="AA13" s="1613">
        <v>83836</v>
      </c>
      <c r="AB13" s="1600">
        <v>82680</v>
      </c>
      <c r="AC13" s="1600">
        <v>83944</v>
      </c>
      <c r="AD13" s="1613">
        <v>85064</v>
      </c>
      <c r="AE13" s="1600">
        <v>86085</v>
      </c>
      <c r="AF13" s="1624">
        <v>87250</v>
      </c>
      <c r="AG13" s="1614">
        <v>87065</v>
      </c>
      <c r="AH13" s="1614">
        <v>87091</v>
      </c>
      <c r="AI13" s="1614">
        <v>87418</v>
      </c>
      <c r="AJ13" s="1614">
        <v>87719</v>
      </c>
      <c r="AK13" s="1614">
        <v>87126</v>
      </c>
      <c r="AL13" s="1600">
        <v>87292</v>
      </c>
      <c r="AM13" s="1600">
        <v>87528</v>
      </c>
      <c r="AN13" s="1615">
        <v>87658</v>
      </c>
      <c r="AO13" s="1616">
        <v>87913</v>
      </c>
      <c r="AP13" s="1617">
        <v>88489</v>
      </c>
      <c r="AQ13" s="1616">
        <v>89023</v>
      </c>
      <c r="AR13" s="1618">
        <f t="shared" si="4"/>
        <v>-124</v>
      </c>
      <c r="AS13" s="1619">
        <f t="shared" si="5"/>
        <v>1363</v>
      </c>
      <c r="AT13" s="1643">
        <f t="shared" si="3"/>
        <v>1487</v>
      </c>
      <c r="AU13" s="1733" t="s">
        <v>1035</v>
      </c>
    </row>
    <row r="14" spans="1:47" ht="12.75" customHeight="1">
      <c r="A14" s="1620">
        <v>106</v>
      </c>
      <c r="B14" s="1611" t="s">
        <v>23</v>
      </c>
      <c r="C14" s="1612"/>
      <c r="D14" s="1608">
        <v>57165</v>
      </c>
      <c r="E14" s="1608"/>
      <c r="F14" s="1608">
        <v>60406</v>
      </c>
      <c r="G14" s="1608"/>
      <c r="H14" s="1608">
        <v>58777</v>
      </c>
      <c r="I14" s="1608"/>
      <c r="J14" s="1608">
        <v>56021</v>
      </c>
      <c r="K14" s="1608">
        <v>53744</v>
      </c>
      <c r="L14" s="1608">
        <v>52948</v>
      </c>
      <c r="M14" s="1608">
        <v>53116</v>
      </c>
      <c r="N14" s="1608">
        <v>53317</v>
      </c>
      <c r="O14" s="1608">
        <v>53455</v>
      </c>
      <c r="P14" s="1608">
        <v>53284</v>
      </c>
      <c r="Q14" s="1608">
        <v>37979</v>
      </c>
      <c r="R14" s="1608">
        <v>36426</v>
      </c>
      <c r="S14" s="1608">
        <v>35826</v>
      </c>
      <c r="T14" s="1608">
        <v>35538</v>
      </c>
      <c r="U14" s="1608">
        <v>45969</v>
      </c>
      <c r="V14" s="1613">
        <v>45928</v>
      </c>
      <c r="W14" s="1600">
        <v>46456</v>
      </c>
      <c r="X14" s="1600">
        <v>46949</v>
      </c>
      <c r="Y14" s="1600">
        <v>47444</v>
      </c>
      <c r="Z14" s="1600">
        <v>47863</v>
      </c>
      <c r="AA14" s="1613">
        <v>48112</v>
      </c>
      <c r="AB14" s="1600">
        <v>46782</v>
      </c>
      <c r="AC14" s="1600">
        <v>47103</v>
      </c>
      <c r="AD14" s="1613">
        <v>47340</v>
      </c>
      <c r="AE14" s="1600">
        <v>47590</v>
      </c>
      <c r="AF14" s="1601">
        <v>48111</v>
      </c>
      <c r="AG14" s="1614">
        <v>48484</v>
      </c>
      <c r="AH14" s="1614">
        <v>47583</v>
      </c>
      <c r="AI14" s="1614">
        <v>47401</v>
      </c>
      <c r="AJ14" s="1614">
        <v>47656</v>
      </c>
      <c r="AK14" s="1614">
        <v>48780</v>
      </c>
      <c r="AL14" s="1600">
        <v>49043</v>
      </c>
      <c r="AM14" s="1600">
        <v>49098</v>
      </c>
      <c r="AN14" s="1615">
        <v>49224</v>
      </c>
      <c r="AO14" s="1616">
        <v>49378</v>
      </c>
      <c r="AP14" s="1617">
        <v>49601</v>
      </c>
      <c r="AQ14" s="1616">
        <v>49718</v>
      </c>
      <c r="AR14" s="1618">
        <f t="shared" si="4"/>
        <v>669</v>
      </c>
      <c r="AS14" s="1619">
        <f t="shared" si="5"/>
        <v>821</v>
      </c>
      <c r="AT14" s="1643">
        <f t="shared" si="3"/>
        <v>152</v>
      </c>
      <c r="AU14" s="1733">
        <f t="shared" si="6"/>
        <v>-7447</v>
      </c>
    </row>
    <row r="15" spans="1:47" ht="12.75" customHeight="1">
      <c r="A15" s="1620">
        <v>107</v>
      </c>
      <c r="B15" s="1611" t="s">
        <v>24</v>
      </c>
      <c r="C15" s="1612"/>
      <c r="D15" s="1623">
        <v>27921</v>
      </c>
      <c r="E15" s="1623"/>
      <c r="F15" s="1623">
        <v>31856</v>
      </c>
      <c r="G15" s="1623"/>
      <c r="H15" s="1623">
        <v>38127</v>
      </c>
      <c r="I15" s="1623"/>
      <c r="J15" s="1608">
        <v>49289</v>
      </c>
      <c r="K15" s="1608">
        <v>57534</v>
      </c>
      <c r="L15" s="1608">
        <v>62394</v>
      </c>
      <c r="M15" s="1608">
        <v>63298</v>
      </c>
      <c r="N15" s="1608">
        <v>64038</v>
      </c>
      <c r="O15" s="1608">
        <v>65060</v>
      </c>
      <c r="P15" s="1608">
        <v>66220</v>
      </c>
      <c r="Q15" s="1608">
        <v>61811</v>
      </c>
      <c r="R15" s="1608">
        <v>61973</v>
      </c>
      <c r="S15" s="1608">
        <v>62768</v>
      </c>
      <c r="T15" s="1608">
        <v>63674</v>
      </c>
      <c r="U15" s="1608">
        <v>62778</v>
      </c>
      <c r="V15" s="1613">
        <v>67114</v>
      </c>
      <c r="W15" s="1600">
        <v>68285</v>
      </c>
      <c r="X15" s="1600">
        <v>69161</v>
      </c>
      <c r="Y15" s="1600">
        <v>69719</v>
      </c>
      <c r="Z15" s="1600">
        <v>70268</v>
      </c>
      <c r="AA15" s="1613">
        <v>70934</v>
      </c>
      <c r="AB15" s="1600">
        <v>68794</v>
      </c>
      <c r="AC15" s="1600">
        <v>69060</v>
      </c>
      <c r="AD15" s="1613">
        <v>69509</v>
      </c>
      <c r="AE15" s="1600">
        <v>70418</v>
      </c>
      <c r="AF15" s="1601">
        <v>71247</v>
      </c>
      <c r="AG15" s="1614">
        <v>71843</v>
      </c>
      <c r="AH15" s="1614">
        <v>71170</v>
      </c>
      <c r="AI15" s="1614">
        <v>71505</v>
      </c>
      <c r="AJ15" s="1614">
        <v>72117</v>
      </c>
      <c r="AK15" s="1614">
        <v>73278</v>
      </c>
      <c r="AL15" s="1600">
        <v>73324</v>
      </c>
      <c r="AM15" s="1600">
        <v>73444</v>
      </c>
      <c r="AN15" s="1615">
        <v>73464</v>
      </c>
      <c r="AO15" s="1616">
        <v>73744</v>
      </c>
      <c r="AP15" s="1617">
        <v>74352</v>
      </c>
      <c r="AQ15" s="1616">
        <v>74514</v>
      </c>
      <c r="AR15" s="1618">
        <f t="shared" si="4"/>
        <v>2031</v>
      </c>
      <c r="AS15" s="1619">
        <f t="shared" si="5"/>
        <v>1074</v>
      </c>
      <c r="AT15" s="1643">
        <f t="shared" si="3"/>
        <v>-957</v>
      </c>
      <c r="AU15" s="1733">
        <f t="shared" si="6"/>
        <v>46593</v>
      </c>
    </row>
    <row r="16" spans="1:47" ht="12.75" customHeight="1">
      <c r="A16" s="1620">
        <v>108</v>
      </c>
      <c r="B16" s="1611" t="s">
        <v>25</v>
      </c>
      <c r="C16" s="1612" t="s">
        <v>1000</v>
      </c>
      <c r="D16" s="1623">
        <v>36438</v>
      </c>
      <c r="E16" s="1623" t="s">
        <v>1000</v>
      </c>
      <c r="F16" s="1623">
        <v>55291</v>
      </c>
      <c r="G16" s="1623" t="s">
        <v>1000</v>
      </c>
      <c r="H16" s="1623">
        <v>77546</v>
      </c>
      <c r="I16" s="1623" t="s">
        <v>1000</v>
      </c>
      <c r="J16" s="1623">
        <v>90456</v>
      </c>
      <c r="K16" s="1608">
        <v>73480</v>
      </c>
      <c r="L16" s="1608">
        <v>81788</v>
      </c>
      <c r="M16" s="1608">
        <v>83032</v>
      </c>
      <c r="N16" s="1608">
        <v>85073</v>
      </c>
      <c r="O16" s="1608">
        <v>86192</v>
      </c>
      <c r="P16" s="1608">
        <v>87242</v>
      </c>
      <c r="Q16" s="1608">
        <v>89106</v>
      </c>
      <c r="R16" s="1608">
        <v>89825</v>
      </c>
      <c r="S16" s="1608">
        <v>89774</v>
      </c>
      <c r="T16" s="1608">
        <v>90495</v>
      </c>
      <c r="U16" s="1608">
        <v>84377</v>
      </c>
      <c r="V16" s="1613">
        <v>89385</v>
      </c>
      <c r="W16" s="1600">
        <v>90178</v>
      </c>
      <c r="X16" s="1600">
        <v>91030</v>
      </c>
      <c r="Y16" s="1600">
        <v>91914</v>
      </c>
      <c r="Z16" s="1600">
        <v>92160</v>
      </c>
      <c r="AA16" s="1613">
        <v>92896</v>
      </c>
      <c r="AB16" s="1600">
        <v>91546</v>
      </c>
      <c r="AC16" s="1600">
        <v>92070</v>
      </c>
      <c r="AD16" s="1613">
        <v>92665</v>
      </c>
      <c r="AE16" s="1600">
        <v>93525</v>
      </c>
      <c r="AF16" s="1601">
        <v>94563</v>
      </c>
      <c r="AG16" s="1614">
        <v>94817</v>
      </c>
      <c r="AH16" s="1614">
        <v>94878</v>
      </c>
      <c r="AI16" s="1614">
        <v>95449</v>
      </c>
      <c r="AJ16" s="1614">
        <v>95559</v>
      </c>
      <c r="AK16" s="1614">
        <v>95473</v>
      </c>
      <c r="AL16" s="1600">
        <v>95891</v>
      </c>
      <c r="AM16" s="1600">
        <v>96000</v>
      </c>
      <c r="AN16" s="1615">
        <v>96094</v>
      </c>
      <c r="AO16" s="1616">
        <v>96348</v>
      </c>
      <c r="AP16" s="1617">
        <v>97680</v>
      </c>
      <c r="AQ16" s="1616">
        <v>97604</v>
      </c>
      <c r="AR16" s="1618">
        <f t="shared" si="4"/>
        <v>910</v>
      </c>
      <c r="AS16" s="1619">
        <f t="shared" si="5"/>
        <v>2207</v>
      </c>
      <c r="AT16" s="1643">
        <f t="shared" si="3"/>
        <v>1297</v>
      </c>
      <c r="AU16" s="1733">
        <f t="shared" si="6"/>
        <v>61166</v>
      </c>
    </row>
    <row r="17" spans="1:47" ht="12.75" customHeight="1">
      <c r="A17" s="1620">
        <v>111</v>
      </c>
      <c r="B17" s="1611" t="s">
        <v>129</v>
      </c>
      <c r="C17" s="1612"/>
      <c r="D17" s="1623" t="s">
        <v>1001</v>
      </c>
      <c r="E17" s="1623"/>
      <c r="F17" s="1623" t="s">
        <v>1001</v>
      </c>
      <c r="G17" s="1623"/>
      <c r="H17" s="1623" t="s">
        <v>1001</v>
      </c>
      <c r="I17" s="1623"/>
      <c r="J17" s="1623" t="s">
        <v>1001</v>
      </c>
      <c r="K17" s="1608">
        <v>29305</v>
      </c>
      <c r="L17" s="1608">
        <v>47063</v>
      </c>
      <c r="M17" s="1608">
        <v>51397</v>
      </c>
      <c r="N17" s="1608">
        <v>54941</v>
      </c>
      <c r="O17" s="1608">
        <v>59068</v>
      </c>
      <c r="P17" s="1608">
        <v>63051</v>
      </c>
      <c r="Q17" s="1608">
        <v>73221</v>
      </c>
      <c r="R17" s="1608">
        <v>77316</v>
      </c>
      <c r="S17" s="1608">
        <v>80695</v>
      </c>
      <c r="T17" s="1608">
        <v>82705</v>
      </c>
      <c r="U17" s="1608">
        <v>77834</v>
      </c>
      <c r="V17" s="1613">
        <v>80248</v>
      </c>
      <c r="W17" s="1600">
        <v>81859</v>
      </c>
      <c r="X17" s="1600">
        <v>83494</v>
      </c>
      <c r="Y17" s="1600">
        <v>84871</v>
      </c>
      <c r="Z17" s="1600">
        <v>86241</v>
      </c>
      <c r="AA17" s="1613">
        <v>87729</v>
      </c>
      <c r="AB17" s="1600">
        <v>86833</v>
      </c>
      <c r="AC17" s="1600">
        <v>89287</v>
      </c>
      <c r="AD17" s="1613">
        <v>91045</v>
      </c>
      <c r="AE17" s="1600">
        <v>92480</v>
      </c>
      <c r="AF17" s="1601">
        <v>93766</v>
      </c>
      <c r="AG17" s="1614">
        <v>95020</v>
      </c>
      <c r="AH17" s="1614">
        <v>95394</v>
      </c>
      <c r="AI17" s="1614">
        <v>96332</v>
      </c>
      <c r="AJ17" s="1614">
        <v>96991</v>
      </c>
      <c r="AK17" s="1614">
        <v>97233</v>
      </c>
      <c r="AL17" s="1600">
        <v>98154</v>
      </c>
      <c r="AM17" s="1600">
        <v>98671</v>
      </c>
      <c r="AN17" s="1615">
        <v>99438</v>
      </c>
      <c r="AO17" s="1616">
        <v>99980</v>
      </c>
      <c r="AP17" s="1617">
        <v>100268</v>
      </c>
      <c r="AQ17" s="1616">
        <v>100537</v>
      </c>
      <c r="AR17" s="1618">
        <f t="shared" si="4"/>
        <v>3467</v>
      </c>
      <c r="AS17" s="1619">
        <f t="shared" si="5"/>
        <v>3035</v>
      </c>
      <c r="AT17" s="1643">
        <f t="shared" si="3"/>
        <v>-432</v>
      </c>
      <c r="AU17" s="1733" t="s">
        <v>1035</v>
      </c>
    </row>
    <row r="18" spans="1:47" s="1606" customFormat="1" ht="20.25" customHeight="1">
      <c r="A18" s="1597"/>
      <c r="B18" s="1625" t="s">
        <v>10</v>
      </c>
      <c r="C18" s="1626"/>
      <c r="D18" s="1600">
        <v>244872</v>
      </c>
      <c r="E18" s="1600"/>
      <c r="F18" s="1600">
        <v>291009</v>
      </c>
      <c r="G18" s="1600"/>
      <c r="H18" s="1600">
        <v>318897</v>
      </c>
      <c r="I18" s="1600"/>
      <c r="J18" s="1600">
        <v>349216</v>
      </c>
      <c r="K18" s="1600">
        <v>357545</v>
      </c>
      <c r="L18" s="1600">
        <v>376224</v>
      </c>
      <c r="M18" s="1600">
        <v>380596</v>
      </c>
      <c r="N18" s="1600">
        <v>384755</v>
      </c>
      <c r="O18" s="1600">
        <v>388229</v>
      </c>
      <c r="P18" s="1600">
        <v>390687</v>
      </c>
      <c r="Q18" s="1600">
        <v>370859</v>
      </c>
      <c r="R18" s="1600">
        <v>373255</v>
      </c>
      <c r="S18" s="1600">
        <v>379645</v>
      </c>
      <c r="T18" s="1600">
        <v>388134</v>
      </c>
      <c r="U18" s="1600">
        <v>383634</v>
      </c>
      <c r="V18" s="1600">
        <v>403187</v>
      </c>
      <c r="W18" s="938">
        <v>410016</v>
      </c>
      <c r="X18" s="938">
        <v>415971</v>
      </c>
      <c r="Y18" s="938">
        <v>421978</v>
      </c>
      <c r="Z18" s="938">
        <v>426482</v>
      </c>
      <c r="AA18" s="1600">
        <v>431537</v>
      </c>
      <c r="AB18" s="938">
        <v>429089</v>
      </c>
      <c r="AC18" s="938">
        <v>436536</v>
      </c>
      <c r="AD18" s="1600">
        <v>442308</v>
      </c>
      <c r="AE18" s="938">
        <v>448208</v>
      </c>
      <c r="AF18" s="1549">
        <v>452794</v>
      </c>
      <c r="AG18" s="1602">
        <v>454356</v>
      </c>
      <c r="AH18" s="1602">
        <v>455478</v>
      </c>
      <c r="AI18" s="1602">
        <v>458498</v>
      </c>
      <c r="AJ18" s="1602">
        <v>460719</v>
      </c>
      <c r="AK18" s="1602">
        <v>463279</v>
      </c>
      <c r="AL18" s="938">
        <f t="shared" ref="AL18:AS18" si="7">SUM(AL19:AL21)</f>
        <v>466686</v>
      </c>
      <c r="AM18" s="938">
        <f t="shared" si="7"/>
        <v>469746</v>
      </c>
      <c r="AN18" s="1604">
        <f t="shared" si="7"/>
        <v>473239</v>
      </c>
      <c r="AO18" s="1604">
        <f t="shared" si="7"/>
        <v>476952</v>
      </c>
      <c r="AP18" s="1605">
        <f t="shared" si="7"/>
        <v>479577</v>
      </c>
      <c r="AQ18" s="1604">
        <f t="shared" si="7"/>
        <v>481394</v>
      </c>
      <c r="AR18" s="1604">
        <f t="shared" si="7"/>
        <v>10485</v>
      </c>
      <c r="AS18" s="1605">
        <f t="shared" si="7"/>
        <v>16298</v>
      </c>
      <c r="AT18" s="1643">
        <f t="shared" si="3"/>
        <v>5813</v>
      </c>
      <c r="AU18" s="1733">
        <f t="shared" si="6"/>
        <v>236522</v>
      </c>
    </row>
    <row r="19" spans="1:47" ht="12.75" customHeight="1">
      <c r="A19" s="1610">
        <v>202</v>
      </c>
      <c r="B19" s="1627" t="s">
        <v>96</v>
      </c>
      <c r="C19" s="1628"/>
      <c r="D19" s="1600">
        <v>135938</v>
      </c>
      <c r="E19" s="1600"/>
      <c r="F19" s="1600">
        <v>162027</v>
      </c>
      <c r="G19" s="1600"/>
      <c r="H19" s="1600">
        <v>170999</v>
      </c>
      <c r="I19" s="1600"/>
      <c r="J19" s="1600">
        <v>178151</v>
      </c>
      <c r="K19" s="1600">
        <v>177817</v>
      </c>
      <c r="L19" s="1600">
        <v>185819</v>
      </c>
      <c r="M19" s="1600">
        <v>188309</v>
      </c>
      <c r="N19" s="1600">
        <v>190439</v>
      </c>
      <c r="O19" s="1600">
        <v>192340</v>
      </c>
      <c r="P19" s="1600">
        <v>193216</v>
      </c>
      <c r="Q19" s="1600">
        <v>191407</v>
      </c>
      <c r="R19" s="1600">
        <v>192194</v>
      </c>
      <c r="S19" s="1600">
        <v>193393</v>
      </c>
      <c r="T19" s="1600">
        <v>194544</v>
      </c>
      <c r="U19" s="1600">
        <v>184330</v>
      </c>
      <c r="V19" s="1613">
        <v>190894</v>
      </c>
      <c r="W19" s="1600">
        <v>192080</v>
      </c>
      <c r="X19" s="1600">
        <v>193397</v>
      </c>
      <c r="Y19" s="1600">
        <v>195336</v>
      </c>
      <c r="Z19" s="1600">
        <v>196842</v>
      </c>
      <c r="AA19" s="1613">
        <v>198095</v>
      </c>
      <c r="AB19" s="1600">
        <v>198653</v>
      </c>
      <c r="AC19" s="1600">
        <v>200977</v>
      </c>
      <c r="AD19" s="1613">
        <v>202838</v>
      </c>
      <c r="AE19" s="1600">
        <v>205551</v>
      </c>
      <c r="AF19" s="1624">
        <v>207999</v>
      </c>
      <c r="AG19" s="1614">
        <v>210127</v>
      </c>
      <c r="AH19" s="1614">
        <v>210763</v>
      </c>
      <c r="AI19" s="1614">
        <v>211903</v>
      </c>
      <c r="AJ19" s="1614">
        <v>212410</v>
      </c>
      <c r="AK19" s="1614">
        <v>210433</v>
      </c>
      <c r="AL19" s="1600">
        <v>212231</v>
      </c>
      <c r="AM19" s="1600">
        <v>213813</v>
      </c>
      <c r="AN19" s="1615">
        <v>216028</v>
      </c>
      <c r="AO19" s="1616">
        <v>218434</v>
      </c>
      <c r="AP19" s="1617">
        <v>221404</v>
      </c>
      <c r="AQ19" s="1616">
        <v>222267</v>
      </c>
      <c r="AR19" s="1618">
        <f t="shared" si="4"/>
        <v>2434</v>
      </c>
      <c r="AS19" s="1619">
        <f t="shared" si="5"/>
        <v>10971</v>
      </c>
      <c r="AT19" s="1643">
        <f t="shared" si="3"/>
        <v>8537</v>
      </c>
      <c r="AU19" s="1733">
        <f t="shared" si="6"/>
        <v>86329</v>
      </c>
    </row>
    <row r="20" spans="1:47" ht="12.75" customHeight="1">
      <c r="A20" s="1610">
        <v>204</v>
      </c>
      <c r="B20" s="1627" t="s">
        <v>87</v>
      </c>
      <c r="C20" s="1628"/>
      <c r="D20" s="1600">
        <v>91888</v>
      </c>
      <c r="E20" s="1600"/>
      <c r="F20" s="1600">
        <v>108292</v>
      </c>
      <c r="G20" s="1600"/>
      <c r="H20" s="1600">
        <v>124069</v>
      </c>
      <c r="I20" s="1600"/>
      <c r="J20" s="1600">
        <v>142451</v>
      </c>
      <c r="K20" s="1600">
        <v>148985</v>
      </c>
      <c r="L20" s="1600">
        <v>157978</v>
      </c>
      <c r="M20" s="1600">
        <v>159361</v>
      </c>
      <c r="N20" s="1600">
        <v>160935</v>
      </c>
      <c r="O20" s="1600">
        <v>162246</v>
      </c>
      <c r="P20" s="1600">
        <v>163776</v>
      </c>
      <c r="Q20" s="1600">
        <v>150382</v>
      </c>
      <c r="R20" s="1600">
        <v>151933</v>
      </c>
      <c r="S20" s="1600">
        <v>156625</v>
      </c>
      <c r="T20" s="1600">
        <v>162782</v>
      </c>
      <c r="U20" s="1600">
        <v>167443</v>
      </c>
      <c r="V20" s="1613">
        <v>178084</v>
      </c>
      <c r="W20" s="1600">
        <v>182844</v>
      </c>
      <c r="X20" s="1600">
        <v>186257</v>
      </c>
      <c r="Y20" s="1600">
        <v>189307</v>
      </c>
      <c r="Z20" s="1600">
        <v>191756</v>
      </c>
      <c r="AA20" s="1613">
        <v>195013</v>
      </c>
      <c r="AB20" s="1600">
        <v>192466</v>
      </c>
      <c r="AC20" s="1600">
        <v>196860</v>
      </c>
      <c r="AD20" s="1613">
        <v>200204</v>
      </c>
      <c r="AE20" s="1600">
        <v>202847</v>
      </c>
      <c r="AF20" s="1601">
        <v>204761</v>
      </c>
      <c r="AG20" s="1614">
        <v>204010</v>
      </c>
      <c r="AH20" s="1614">
        <v>204463</v>
      </c>
      <c r="AI20" s="1614">
        <v>205991</v>
      </c>
      <c r="AJ20" s="1614">
        <v>207397</v>
      </c>
      <c r="AK20" s="1614">
        <v>210965</v>
      </c>
      <c r="AL20" s="1600">
        <v>212561</v>
      </c>
      <c r="AM20" s="1600">
        <v>213751</v>
      </c>
      <c r="AN20" s="1615">
        <v>214891</v>
      </c>
      <c r="AO20" s="1616">
        <v>216175</v>
      </c>
      <c r="AP20" s="1617">
        <v>215651</v>
      </c>
      <c r="AQ20" s="1616">
        <v>216543</v>
      </c>
      <c r="AR20" s="1618">
        <f t="shared" si="4"/>
        <v>6204</v>
      </c>
      <c r="AS20" s="1619">
        <f t="shared" si="5"/>
        <v>4686</v>
      </c>
      <c r="AT20" s="1643">
        <f t="shared" si="3"/>
        <v>-1518</v>
      </c>
      <c r="AU20" s="1733">
        <f t="shared" si="6"/>
        <v>124655</v>
      </c>
    </row>
    <row r="21" spans="1:47" ht="12.75" customHeight="1">
      <c r="A21" s="1610">
        <v>206</v>
      </c>
      <c r="B21" s="1627" t="s">
        <v>88</v>
      </c>
      <c r="C21" s="1628"/>
      <c r="D21" s="1600">
        <v>17046</v>
      </c>
      <c r="E21" s="1600"/>
      <c r="F21" s="1600">
        <v>20690</v>
      </c>
      <c r="G21" s="1600"/>
      <c r="H21" s="1600">
        <v>23829</v>
      </c>
      <c r="I21" s="1600"/>
      <c r="J21" s="1600">
        <v>28614</v>
      </c>
      <c r="K21" s="1600">
        <v>30743</v>
      </c>
      <c r="L21" s="1600">
        <v>32427</v>
      </c>
      <c r="M21" s="1600">
        <v>32926</v>
      </c>
      <c r="N21" s="1600">
        <v>33381</v>
      </c>
      <c r="O21" s="1600">
        <v>33643</v>
      </c>
      <c r="P21" s="1600">
        <v>33695</v>
      </c>
      <c r="Q21" s="1600">
        <v>29070</v>
      </c>
      <c r="R21" s="1600">
        <v>29128</v>
      </c>
      <c r="S21" s="1600">
        <v>29627</v>
      </c>
      <c r="T21" s="1600">
        <v>30808</v>
      </c>
      <c r="U21" s="1600">
        <v>31861</v>
      </c>
      <c r="V21" s="1613">
        <v>34209</v>
      </c>
      <c r="W21" s="1600">
        <v>35092</v>
      </c>
      <c r="X21" s="1600">
        <v>36317</v>
      </c>
      <c r="Y21" s="1600">
        <v>37335</v>
      </c>
      <c r="Z21" s="1600">
        <v>37884</v>
      </c>
      <c r="AA21" s="1613">
        <v>38429</v>
      </c>
      <c r="AB21" s="1600">
        <v>37970</v>
      </c>
      <c r="AC21" s="1600">
        <v>38699</v>
      </c>
      <c r="AD21" s="1613">
        <v>39266</v>
      </c>
      <c r="AE21" s="1600">
        <v>39810</v>
      </c>
      <c r="AF21" s="1601">
        <v>40034</v>
      </c>
      <c r="AG21" s="1614">
        <v>40219</v>
      </c>
      <c r="AH21" s="1614">
        <v>40252</v>
      </c>
      <c r="AI21" s="1614">
        <v>40604</v>
      </c>
      <c r="AJ21" s="1614">
        <v>40912</v>
      </c>
      <c r="AK21" s="1614">
        <v>41881</v>
      </c>
      <c r="AL21" s="1600">
        <v>41894</v>
      </c>
      <c r="AM21" s="1600">
        <v>42182</v>
      </c>
      <c r="AN21" s="1615">
        <v>42320</v>
      </c>
      <c r="AO21" s="1616">
        <v>42343</v>
      </c>
      <c r="AP21" s="1617">
        <v>42522</v>
      </c>
      <c r="AQ21" s="1616">
        <v>42584</v>
      </c>
      <c r="AR21" s="1618">
        <f t="shared" si="4"/>
        <v>1847</v>
      </c>
      <c r="AS21" s="1619">
        <f t="shared" si="5"/>
        <v>641</v>
      </c>
      <c r="AT21" s="1643">
        <f t="shared" si="3"/>
        <v>-1206</v>
      </c>
      <c r="AU21" s="1733">
        <f t="shared" si="6"/>
        <v>25538</v>
      </c>
    </row>
    <row r="22" spans="1:47" s="1606" customFormat="1" ht="20.25" customHeight="1">
      <c r="A22" s="1597"/>
      <c r="B22" s="1625" t="s">
        <v>11</v>
      </c>
      <c r="C22" s="1626"/>
      <c r="D22" s="1600">
        <v>78492</v>
      </c>
      <c r="E22" s="1600"/>
      <c r="F22" s="1600">
        <v>109949</v>
      </c>
      <c r="G22" s="1600"/>
      <c r="H22" s="1600">
        <v>138948</v>
      </c>
      <c r="I22" s="1600"/>
      <c r="J22" s="1600">
        <v>164649</v>
      </c>
      <c r="K22" s="1600">
        <v>176619</v>
      </c>
      <c r="L22" s="1600">
        <v>198771</v>
      </c>
      <c r="M22" s="1600">
        <v>204164</v>
      </c>
      <c r="N22" s="1600">
        <v>209691</v>
      </c>
      <c r="O22" s="1600">
        <v>215167</v>
      </c>
      <c r="P22" s="1600">
        <v>221559</v>
      </c>
      <c r="Q22" s="1600">
        <v>222566</v>
      </c>
      <c r="R22" s="1600">
        <v>229220</v>
      </c>
      <c r="S22" s="1600">
        <v>235298</v>
      </c>
      <c r="T22" s="1600">
        <v>241661</v>
      </c>
      <c r="U22" s="1600">
        <v>241861</v>
      </c>
      <c r="V22" s="1600">
        <v>247817</v>
      </c>
      <c r="W22" s="938">
        <v>252401</v>
      </c>
      <c r="X22" s="938">
        <v>256629</v>
      </c>
      <c r="Y22" s="938">
        <v>260713</v>
      </c>
      <c r="Z22" s="938">
        <v>264426</v>
      </c>
      <c r="AA22" s="1600">
        <v>268399</v>
      </c>
      <c r="AB22" s="938">
        <v>263301</v>
      </c>
      <c r="AC22" s="938">
        <v>267211</v>
      </c>
      <c r="AD22" s="1600">
        <v>271409</v>
      </c>
      <c r="AE22" s="938">
        <v>275850</v>
      </c>
      <c r="AF22" s="1549">
        <v>280180</v>
      </c>
      <c r="AG22" s="1602">
        <v>283539</v>
      </c>
      <c r="AH22" s="1602">
        <v>284612</v>
      </c>
      <c r="AI22" s="1602">
        <v>286591</v>
      </c>
      <c r="AJ22" s="1602">
        <v>288212</v>
      </c>
      <c r="AK22" s="1602">
        <v>287568</v>
      </c>
      <c r="AL22" s="938">
        <f t="shared" ref="AL22:AS22" si="8">SUM(AL23:AL27)</f>
        <v>290336</v>
      </c>
      <c r="AM22" s="938">
        <f t="shared" si="8"/>
        <v>292739</v>
      </c>
      <c r="AN22" s="1604">
        <f t="shared" si="8"/>
        <v>294986</v>
      </c>
      <c r="AO22" s="1604">
        <f t="shared" si="8"/>
        <v>297623</v>
      </c>
      <c r="AP22" s="1605">
        <f t="shared" si="8"/>
        <v>294673</v>
      </c>
      <c r="AQ22" s="1604">
        <f t="shared" si="8"/>
        <v>296148</v>
      </c>
      <c r="AR22" s="1604">
        <f t="shared" si="8"/>
        <v>7388</v>
      </c>
      <c r="AS22" s="1605">
        <f t="shared" si="8"/>
        <v>7105</v>
      </c>
      <c r="AT22" s="1643">
        <f t="shared" si="3"/>
        <v>-283</v>
      </c>
      <c r="AU22" s="1733">
        <f t="shared" si="6"/>
        <v>217656</v>
      </c>
    </row>
    <row r="23" spans="1:47" ht="12.75" customHeight="1">
      <c r="A23" s="1610">
        <v>207</v>
      </c>
      <c r="B23" s="1627" t="s">
        <v>99</v>
      </c>
      <c r="C23" s="1628"/>
      <c r="D23" s="1600">
        <v>30342</v>
      </c>
      <c r="E23" s="1600"/>
      <c r="F23" s="1600">
        <v>41123</v>
      </c>
      <c r="G23" s="1600"/>
      <c r="H23" s="1600">
        <v>48882</v>
      </c>
      <c r="I23" s="1600"/>
      <c r="J23" s="1600">
        <v>55978</v>
      </c>
      <c r="K23" s="1600">
        <v>58877</v>
      </c>
      <c r="L23" s="1600">
        <v>62702</v>
      </c>
      <c r="M23" s="1600">
        <v>63463</v>
      </c>
      <c r="N23" s="1600">
        <v>64539</v>
      </c>
      <c r="O23" s="1600">
        <v>65690</v>
      </c>
      <c r="P23" s="1600">
        <v>66799</v>
      </c>
      <c r="Q23" s="1600">
        <v>66665</v>
      </c>
      <c r="R23" s="1600">
        <v>67875</v>
      </c>
      <c r="S23" s="1600">
        <v>69038</v>
      </c>
      <c r="T23" s="1600">
        <v>70479</v>
      </c>
      <c r="U23" s="1600">
        <v>66887</v>
      </c>
      <c r="V23" s="1613">
        <v>70846</v>
      </c>
      <c r="W23" s="1600">
        <v>71323</v>
      </c>
      <c r="X23" s="1600">
        <v>72025</v>
      </c>
      <c r="Y23" s="1600">
        <v>73022</v>
      </c>
      <c r="Z23" s="1600">
        <v>73887</v>
      </c>
      <c r="AA23" s="1613">
        <v>74512</v>
      </c>
      <c r="AB23" s="1600">
        <v>72983</v>
      </c>
      <c r="AC23" s="1600">
        <v>73774</v>
      </c>
      <c r="AD23" s="1613">
        <v>75108</v>
      </c>
      <c r="AE23" s="1600">
        <v>76067</v>
      </c>
      <c r="AF23" s="1601">
        <v>77222</v>
      </c>
      <c r="AG23" s="1614">
        <v>78187</v>
      </c>
      <c r="AH23" s="1614">
        <v>78052</v>
      </c>
      <c r="AI23" s="1614">
        <v>78765</v>
      </c>
      <c r="AJ23" s="1614">
        <v>79272</v>
      </c>
      <c r="AK23" s="1614">
        <v>78903</v>
      </c>
      <c r="AL23" s="1600">
        <v>79857</v>
      </c>
      <c r="AM23" s="1600">
        <v>80601</v>
      </c>
      <c r="AN23" s="1615">
        <v>81602</v>
      </c>
      <c r="AO23" s="1616">
        <v>82675</v>
      </c>
      <c r="AP23" s="1617">
        <v>82481</v>
      </c>
      <c r="AQ23" s="1616">
        <v>83031</v>
      </c>
      <c r="AR23" s="1618">
        <f t="shared" si="4"/>
        <v>1681</v>
      </c>
      <c r="AS23" s="1619">
        <f t="shared" si="5"/>
        <v>3578</v>
      </c>
      <c r="AT23" s="1643">
        <f t="shared" si="3"/>
        <v>1897</v>
      </c>
      <c r="AU23" s="1733">
        <f t="shared" si="6"/>
        <v>52689</v>
      </c>
    </row>
    <row r="24" spans="1:47" ht="12.75" customHeight="1">
      <c r="A24" s="1610">
        <v>214</v>
      </c>
      <c r="B24" s="1627" t="s">
        <v>89</v>
      </c>
      <c r="C24" s="1628"/>
      <c r="D24" s="1600">
        <v>23438</v>
      </c>
      <c r="E24" s="1600"/>
      <c r="F24" s="1600">
        <v>35378</v>
      </c>
      <c r="G24" s="1600"/>
      <c r="H24" s="1600">
        <v>47083</v>
      </c>
      <c r="I24" s="1600"/>
      <c r="J24" s="1600">
        <v>58300</v>
      </c>
      <c r="K24" s="1600">
        <v>62586</v>
      </c>
      <c r="L24" s="1600">
        <v>67922</v>
      </c>
      <c r="M24" s="1600">
        <v>69432</v>
      </c>
      <c r="N24" s="1600">
        <v>70477</v>
      </c>
      <c r="O24" s="1600">
        <v>71558</v>
      </c>
      <c r="P24" s="1600">
        <v>72797</v>
      </c>
      <c r="Q24" s="1600">
        <v>71363</v>
      </c>
      <c r="R24" s="1600">
        <v>72478</v>
      </c>
      <c r="S24" s="1600">
        <v>74362</v>
      </c>
      <c r="T24" s="1600">
        <v>76262</v>
      </c>
      <c r="U24" s="1600">
        <v>76133</v>
      </c>
      <c r="V24" s="1613">
        <v>79131</v>
      </c>
      <c r="W24" s="1600">
        <v>81451</v>
      </c>
      <c r="X24" s="1600">
        <v>82951</v>
      </c>
      <c r="Y24" s="1600">
        <v>84457</v>
      </c>
      <c r="Z24" s="1600">
        <v>85782</v>
      </c>
      <c r="AA24" s="1613">
        <v>87300</v>
      </c>
      <c r="AB24" s="1600">
        <v>85098</v>
      </c>
      <c r="AC24" s="1600">
        <v>86376</v>
      </c>
      <c r="AD24" s="1613">
        <v>87702</v>
      </c>
      <c r="AE24" s="1600">
        <v>89206</v>
      </c>
      <c r="AF24" s="1601">
        <v>90593</v>
      </c>
      <c r="AG24" s="1614">
        <v>92871</v>
      </c>
      <c r="AH24" s="1614">
        <v>93521</v>
      </c>
      <c r="AI24" s="1614">
        <v>93624</v>
      </c>
      <c r="AJ24" s="1614">
        <v>93805</v>
      </c>
      <c r="AK24" s="1614">
        <v>94140</v>
      </c>
      <c r="AL24" s="1600">
        <v>95070</v>
      </c>
      <c r="AM24" s="1600">
        <v>95872</v>
      </c>
      <c r="AN24" s="1615">
        <v>96499</v>
      </c>
      <c r="AO24" s="1616">
        <v>97281</v>
      </c>
      <c r="AP24" s="1617">
        <v>95465</v>
      </c>
      <c r="AQ24" s="1616">
        <v>95939</v>
      </c>
      <c r="AR24" s="1618">
        <f t="shared" si="4"/>
        <v>3547</v>
      </c>
      <c r="AS24" s="1619">
        <f t="shared" si="5"/>
        <v>1325</v>
      </c>
      <c r="AT24" s="1643">
        <f t="shared" si="3"/>
        <v>-2222</v>
      </c>
      <c r="AU24" s="1733">
        <f t="shared" si="6"/>
        <v>72501</v>
      </c>
    </row>
    <row r="25" spans="1:47" ht="12.75" customHeight="1">
      <c r="A25" s="1610">
        <v>217</v>
      </c>
      <c r="B25" s="1627" t="s">
        <v>106</v>
      </c>
      <c r="C25" s="1628"/>
      <c r="D25" s="1600">
        <v>16205</v>
      </c>
      <c r="E25" s="1600"/>
      <c r="F25" s="1600">
        <v>24156</v>
      </c>
      <c r="G25" s="1600"/>
      <c r="H25" s="1600">
        <v>32504</v>
      </c>
      <c r="I25" s="1600"/>
      <c r="J25" s="1600">
        <v>38101</v>
      </c>
      <c r="K25" s="1600">
        <v>40753</v>
      </c>
      <c r="L25" s="1600">
        <v>44107</v>
      </c>
      <c r="M25" s="1600">
        <v>44756</v>
      </c>
      <c r="N25" s="1600">
        <v>45685</v>
      </c>
      <c r="O25" s="1600">
        <v>46695</v>
      </c>
      <c r="P25" s="1600">
        <v>47675</v>
      </c>
      <c r="Q25" s="1600">
        <v>48522</v>
      </c>
      <c r="R25" s="1600">
        <v>50481</v>
      </c>
      <c r="S25" s="1600">
        <v>51726</v>
      </c>
      <c r="T25" s="1600">
        <v>53086</v>
      </c>
      <c r="U25" s="1600">
        <v>55968</v>
      </c>
      <c r="V25" s="1613">
        <v>54766</v>
      </c>
      <c r="W25" s="1600">
        <v>55744</v>
      </c>
      <c r="X25" s="1600">
        <v>56919</v>
      </c>
      <c r="Y25" s="1600">
        <v>57942</v>
      </c>
      <c r="Z25" s="1600">
        <v>58777</v>
      </c>
      <c r="AA25" s="1613">
        <v>59905</v>
      </c>
      <c r="AB25" s="1600">
        <v>58777</v>
      </c>
      <c r="AC25" s="1600">
        <v>59566</v>
      </c>
      <c r="AD25" s="1613">
        <v>60254</v>
      </c>
      <c r="AE25" s="1600">
        <v>61103</v>
      </c>
      <c r="AF25" s="1601">
        <v>62066</v>
      </c>
      <c r="AG25" s="1614">
        <v>61066</v>
      </c>
      <c r="AH25" s="1614">
        <v>61171</v>
      </c>
      <c r="AI25" s="1614">
        <v>61842</v>
      </c>
      <c r="AJ25" s="1614">
        <v>62207</v>
      </c>
      <c r="AK25" s="1614">
        <v>62675</v>
      </c>
      <c r="AL25" s="1600">
        <v>62991</v>
      </c>
      <c r="AM25" s="1600">
        <v>63252</v>
      </c>
      <c r="AN25" s="1615">
        <v>63435</v>
      </c>
      <c r="AO25" s="1616">
        <v>63782</v>
      </c>
      <c r="AP25" s="1617">
        <v>63331</v>
      </c>
      <c r="AQ25" s="1616">
        <v>63781</v>
      </c>
      <c r="AR25" s="1618">
        <f t="shared" si="4"/>
        <v>609</v>
      </c>
      <c r="AS25" s="1619">
        <f t="shared" si="5"/>
        <v>656</v>
      </c>
      <c r="AT25" s="1643">
        <f t="shared" si="3"/>
        <v>47</v>
      </c>
      <c r="AU25" s="1733">
        <f t="shared" si="6"/>
        <v>47576</v>
      </c>
    </row>
    <row r="26" spans="1:47" ht="12.75" customHeight="1">
      <c r="A26" s="1610">
        <v>219</v>
      </c>
      <c r="B26" s="1627" t="s">
        <v>107</v>
      </c>
      <c r="C26" s="1628"/>
      <c r="D26" s="1600">
        <v>7064</v>
      </c>
      <c r="E26" s="1600"/>
      <c r="F26" s="1600">
        <v>7744</v>
      </c>
      <c r="G26" s="1600"/>
      <c r="H26" s="1600">
        <v>8619</v>
      </c>
      <c r="I26" s="1600"/>
      <c r="J26" s="1600">
        <v>9424</v>
      </c>
      <c r="K26" s="1600">
        <v>10777</v>
      </c>
      <c r="L26" s="1600">
        <v>18217</v>
      </c>
      <c r="M26" s="1600">
        <v>20309</v>
      </c>
      <c r="N26" s="1600">
        <v>22427</v>
      </c>
      <c r="O26" s="1600">
        <v>24218</v>
      </c>
      <c r="P26" s="1600">
        <v>26824</v>
      </c>
      <c r="Q26" s="1600">
        <v>28375</v>
      </c>
      <c r="R26" s="1600">
        <v>30472</v>
      </c>
      <c r="S26" s="1600">
        <v>32015</v>
      </c>
      <c r="T26" s="1600">
        <v>33411</v>
      </c>
      <c r="U26" s="1600">
        <v>34219</v>
      </c>
      <c r="V26" s="1613">
        <v>34374</v>
      </c>
      <c r="W26" s="1600">
        <v>35070</v>
      </c>
      <c r="X26" s="1600">
        <v>35754</v>
      </c>
      <c r="Y26" s="1600">
        <v>36229</v>
      </c>
      <c r="Z26" s="1600">
        <v>36618</v>
      </c>
      <c r="AA26" s="1613">
        <v>36941</v>
      </c>
      <c r="AB26" s="1600">
        <v>37052</v>
      </c>
      <c r="AC26" s="1600">
        <v>37728</v>
      </c>
      <c r="AD26" s="1613">
        <v>38194</v>
      </c>
      <c r="AE26" s="1600">
        <v>39026</v>
      </c>
      <c r="AF26" s="1601">
        <v>39632</v>
      </c>
      <c r="AG26" s="1614">
        <v>40779</v>
      </c>
      <c r="AH26" s="1614">
        <v>41205</v>
      </c>
      <c r="AI26" s="1614">
        <v>41645</v>
      </c>
      <c r="AJ26" s="1614">
        <v>42069</v>
      </c>
      <c r="AK26" s="1614">
        <v>41070</v>
      </c>
      <c r="AL26" s="1600">
        <v>41517</v>
      </c>
      <c r="AM26" s="1600">
        <v>42022</v>
      </c>
      <c r="AN26" s="1615">
        <v>42353</v>
      </c>
      <c r="AO26" s="1616">
        <v>42767</v>
      </c>
      <c r="AP26" s="1617">
        <v>42401</v>
      </c>
      <c r="AQ26" s="1616">
        <v>42460</v>
      </c>
      <c r="AR26" s="1618">
        <f t="shared" si="4"/>
        <v>1438</v>
      </c>
      <c r="AS26" s="1619">
        <f t="shared" si="5"/>
        <v>1331</v>
      </c>
      <c r="AT26" s="1643">
        <f t="shared" si="3"/>
        <v>-107</v>
      </c>
      <c r="AU26" s="1733">
        <f t="shared" si="6"/>
        <v>35396</v>
      </c>
    </row>
    <row r="27" spans="1:47" ht="12.75" customHeight="1">
      <c r="A27" s="1610">
        <v>301</v>
      </c>
      <c r="B27" s="1627" t="s">
        <v>35</v>
      </c>
      <c r="C27" s="1628"/>
      <c r="D27" s="1600">
        <v>1443</v>
      </c>
      <c r="E27" s="1600"/>
      <c r="F27" s="1600">
        <v>1548</v>
      </c>
      <c r="G27" s="1600"/>
      <c r="H27" s="1600">
        <v>1860</v>
      </c>
      <c r="I27" s="1600"/>
      <c r="J27" s="1600">
        <v>2846</v>
      </c>
      <c r="K27" s="1600">
        <v>3626</v>
      </c>
      <c r="L27" s="1600">
        <v>5823</v>
      </c>
      <c r="M27" s="1600">
        <v>6204</v>
      </c>
      <c r="N27" s="1600">
        <v>6563</v>
      </c>
      <c r="O27" s="1600">
        <v>7006</v>
      </c>
      <c r="P27" s="1600">
        <v>7464</v>
      </c>
      <c r="Q27" s="1600">
        <v>7641</v>
      </c>
      <c r="R27" s="1600">
        <v>7914</v>
      </c>
      <c r="S27" s="1600">
        <v>8157</v>
      </c>
      <c r="T27" s="1600">
        <v>8423</v>
      </c>
      <c r="U27" s="1600">
        <v>8654</v>
      </c>
      <c r="V27" s="1613">
        <v>8700</v>
      </c>
      <c r="W27" s="1600">
        <v>8813</v>
      </c>
      <c r="X27" s="1600">
        <v>8980</v>
      </c>
      <c r="Y27" s="1600">
        <v>9063</v>
      </c>
      <c r="Z27" s="1600">
        <v>9362</v>
      </c>
      <c r="AA27" s="1613">
        <v>9741</v>
      </c>
      <c r="AB27" s="1600">
        <v>9391</v>
      </c>
      <c r="AC27" s="1600">
        <v>9767</v>
      </c>
      <c r="AD27" s="1613">
        <v>10151</v>
      </c>
      <c r="AE27" s="1600">
        <v>10448</v>
      </c>
      <c r="AF27" s="1601">
        <v>10667</v>
      </c>
      <c r="AG27" s="1614">
        <v>10636</v>
      </c>
      <c r="AH27" s="1614">
        <v>10663</v>
      </c>
      <c r="AI27" s="1614">
        <v>10715</v>
      </c>
      <c r="AJ27" s="1614">
        <v>10859</v>
      </c>
      <c r="AK27" s="1614">
        <v>10780</v>
      </c>
      <c r="AL27" s="1600">
        <v>10901</v>
      </c>
      <c r="AM27" s="1600">
        <v>10992</v>
      </c>
      <c r="AN27" s="1615">
        <v>11097</v>
      </c>
      <c r="AO27" s="1616">
        <v>11118</v>
      </c>
      <c r="AP27" s="1617">
        <v>10995</v>
      </c>
      <c r="AQ27" s="1616">
        <v>10937</v>
      </c>
      <c r="AR27" s="1618">
        <f t="shared" si="4"/>
        <v>113</v>
      </c>
      <c r="AS27" s="1619">
        <f t="shared" si="5"/>
        <v>215</v>
      </c>
      <c r="AT27" s="1643">
        <f t="shared" si="3"/>
        <v>102</v>
      </c>
      <c r="AU27" s="1733">
        <f t="shared" si="6"/>
        <v>9494</v>
      </c>
    </row>
    <row r="28" spans="1:47" s="1606" customFormat="1" ht="20.25" customHeight="1">
      <c r="A28" s="1597"/>
      <c r="B28" s="1625" t="s">
        <v>12</v>
      </c>
      <c r="C28" s="1626"/>
      <c r="D28" s="1600">
        <v>86409</v>
      </c>
      <c r="E28" s="1600"/>
      <c r="F28" s="1600">
        <v>114961</v>
      </c>
      <c r="G28" s="1600"/>
      <c r="H28" s="1600">
        <v>146191</v>
      </c>
      <c r="I28" s="1600"/>
      <c r="J28" s="1600">
        <v>177113</v>
      </c>
      <c r="K28" s="1600">
        <v>189785</v>
      </c>
      <c r="L28" s="1600">
        <v>206640</v>
      </c>
      <c r="M28" s="1600">
        <v>212656</v>
      </c>
      <c r="N28" s="1600">
        <v>218386</v>
      </c>
      <c r="O28" s="1600">
        <v>223789</v>
      </c>
      <c r="P28" s="1600">
        <v>228787</v>
      </c>
      <c r="Q28" s="1600">
        <v>235911</v>
      </c>
      <c r="R28" s="1600">
        <v>241067</v>
      </c>
      <c r="S28" s="1600">
        <v>246370</v>
      </c>
      <c r="T28" s="1600">
        <v>251227</v>
      </c>
      <c r="U28" s="1600">
        <v>249900</v>
      </c>
      <c r="V28" s="1600">
        <v>250608</v>
      </c>
      <c r="W28" s="938">
        <v>253547</v>
      </c>
      <c r="X28" s="938">
        <v>256145</v>
      </c>
      <c r="Y28" s="938">
        <v>258671</v>
      </c>
      <c r="Z28" s="938">
        <v>262146</v>
      </c>
      <c r="AA28" s="1600">
        <v>264891</v>
      </c>
      <c r="AB28" s="938">
        <v>261983</v>
      </c>
      <c r="AC28" s="938">
        <v>265589</v>
      </c>
      <c r="AD28" s="1600">
        <v>269322</v>
      </c>
      <c r="AE28" s="938">
        <v>273407</v>
      </c>
      <c r="AF28" s="1549">
        <v>277345</v>
      </c>
      <c r="AG28" s="1602">
        <v>278226</v>
      </c>
      <c r="AH28" s="1602">
        <v>280204</v>
      </c>
      <c r="AI28" s="1602">
        <v>282583</v>
      </c>
      <c r="AJ28" s="1602">
        <v>285003</v>
      </c>
      <c r="AK28" s="1602">
        <v>286009</v>
      </c>
      <c r="AL28" s="938">
        <f t="shared" ref="AL28:AS28" si="9">SUM(AL29:AL33)</f>
        <v>288498</v>
      </c>
      <c r="AM28" s="938">
        <f t="shared" si="9"/>
        <v>291277</v>
      </c>
      <c r="AN28" s="1604">
        <f t="shared" si="9"/>
        <v>294088</v>
      </c>
      <c r="AO28" s="1604">
        <f t="shared" si="9"/>
        <v>297073</v>
      </c>
      <c r="AP28" s="1605">
        <f t="shared" si="9"/>
        <v>302730</v>
      </c>
      <c r="AQ28" s="1604">
        <f t="shared" si="9"/>
        <v>304650</v>
      </c>
      <c r="AR28" s="1604">
        <f t="shared" si="9"/>
        <v>8664</v>
      </c>
      <c r="AS28" s="1605">
        <f t="shared" si="9"/>
        <v>16721</v>
      </c>
      <c r="AT28" s="1643">
        <f t="shared" si="3"/>
        <v>8057</v>
      </c>
      <c r="AU28" s="1733">
        <f t="shared" si="6"/>
        <v>218241</v>
      </c>
    </row>
    <row r="29" spans="1:47" ht="12.75" customHeight="1">
      <c r="A29" s="1610">
        <v>203</v>
      </c>
      <c r="B29" s="1627" t="s">
        <v>97</v>
      </c>
      <c r="C29" s="1628"/>
      <c r="D29" s="1600">
        <v>39196</v>
      </c>
      <c r="E29" s="1600"/>
      <c r="F29" s="1600">
        <v>55515</v>
      </c>
      <c r="G29" s="1600"/>
      <c r="H29" s="1600">
        <v>67275</v>
      </c>
      <c r="I29" s="1600"/>
      <c r="J29" s="1600">
        <v>77829</v>
      </c>
      <c r="K29" s="1600">
        <v>82288</v>
      </c>
      <c r="L29" s="1600">
        <v>89365</v>
      </c>
      <c r="M29" s="1600">
        <v>92356</v>
      </c>
      <c r="N29" s="1600">
        <v>94692</v>
      </c>
      <c r="O29" s="1600">
        <v>96696</v>
      </c>
      <c r="P29" s="1600">
        <v>98757</v>
      </c>
      <c r="Q29" s="1600">
        <v>101019</v>
      </c>
      <c r="R29" s="1600">
        <v>102905</v>
      </c>
      <c r="S29" s="1600">
        <v>105366</v>
      </c>
      <c r="T29" s="1600">
        <v>107692</v>
      </c>
      <c r="U29" s="1600">
        <v>105648</v>
      </c>
      <c r="V29" s="1613">
        <v>107610</v>
      </c>
      <c r="W29" s="1600">
        <v>108608</v>
      </c>
      <c r="X29" s="1600">
        <v>109231</v>
      </c>
      <c r="Y29" s="1600">
        <v>110316</v>
      </c>
      <c r="Z29" s="1600">
        <v>111842</v>
      </c>
      <c r="AA29" s="1613">
        <v>112940</v>
      </c>
      <c r="AB29" s="1600">
        <v>111585</v>
      </c>
      <c r="AC29" s="1600">
        <v>112912</v>
      </c>
      <c r="AD29" s="1613">
        <v>114636</v>
      </c>
      <c r="AE29" s="1600">
        <v>116292</v>
      </c>
      <c r="AF29" s="1601">
        <v>118249</v>
      </c>
      <c r="AG29" s="1614">
        <v>117832</v>
      </c>
      <c r="AH29" s="1614">
        <v>118516</v>
      </c>
      <c r="AI29" s="1614">
        <v>119662</v>
      </c>
      <c r="AJ29" s="1614">
        <v>120864</v>
      </c>
      <c r="AK29" s="1614">
        <v>121890</v>
      </c>
      <c r="AL29" s="1600">
        <v>123037</v>
      </c>
      <c r="AM29" s="1600">
        <v>125107</v>
      </c>
      <c r="AN29" s="1615">
        <v>126877</v>
      </c>
      <c r="AO29" s="1616">
        <v>128606</v>
      </c>
      <c r="AP29" s="1617">
        <v>133647</v>
      </c>
      <c r="AQ29" s="1616">
        <v>134580</v>
      </c>
      <c r="AR29" s="1618">
        <f t="shared" si="4"/>
        <v>3641</v>
      </c>
      <c r="AS29" s="1619">
        <f t="shared" si="5"/>
        <v>11757</v>
      </c>
      <c r="AT29" s="1643">
        <f t="shared" si="3"/>
        <v>8116</v>
      </c>
      <c r="AU29" s="1733">
        <f t="shared" si="6"/>
        <v>95384</v>
      </c>
    </row>
    <row r="30" spans="1:47" ht="12.75" customHeight="1">
      <c r="A30" s="1610">
        <v>210</v>
      </c>
      <c r="B30" s="1627" t="s">
        <v>26</v>
      </c>
      <c r="C30" s="1628"/>
      <c r="D30" s="1600">
        <v>26090</v>
      </c>
      <c r="E30" s="1600"/>
      <c r="F30" s="1600">
        <v>34102</v>
      </c>
      <c r="G30" s="1600"/>
      <c r="H30" s="1600">
        <v>47578</v>
      </c>
      <c r="I30" s="1600"/>
      <c r="J30" s="1600">
        <v>60335</v>
      </c>
      <c r="K30" s="1600">
        <v>64965</v>
      </c>
      <c r="L30" s="1600">
        <v>71715</v>
      </c>
      <c r="M30" s="1600">
        <v>73709</v>
      </c>
      <c r="N30" s="1600">
        <v>75991</v>
      </c>
      <c r="O30" s="1600">
        <v>78091</v>
      </c>
      <c r="P30" s="1600">
        <v>79956</v>
      </c>
      <c r="Q30" s="1600">
        <v>83792</v>
      </c>
      <c r="R30" s="1600">
        <v>85941</v>
      </c>
      <c r="S30" s="1600">
        <v>87818</v>
      </c>
      <c r="T30" s="1600">
        <v>89630</v>
      </c>
      <c r="U30" s="1600">
        <v>90208</v>
      </c>
      <c r="V30" s="1613">
        <v>89533</v>
      </c>
      <c r="W30" s="1600">
        <v>90785</v>
      </c>
      <c r="X30" s="1600">
        <v>92016</v>
      </c>
      <c r="Y30" s="1600">
        <v>93082</v>
      </c>
      <c r="Z30" s="1600">
        <v>94374</v>
      </c>
      <c r="AA30" s="1613">
        <v>95483</v>
      </c>
      <c r="AB30" s="1600">
        <v>94605</v>
      </c>
      <c r="AC30" s="1600">
        <v>95952</v>
      </c>
      <c r="AD30" s="1613">
        <v>97390</v>
      </c>
      <c r="AE30" s="1600">
        <v>98963</v>
      </c>
      <c r="AF30" s="1601">
        <v>100313</v>
      </c>
      <c r="AG30" s="1614">
        <v>101360</v>
      </c>
      <c r="AH30" s="1614">
        <v>102138</v>
      </c>
      <c r="AI30" s="1614">
        <v>102989</v>
      </c>
      <c r="AJ30" s="1614">
        <v>103733</v>
      </c>
      <c r="AK30" s="1614">
        <v>103495</v>
      </c>
      <c r="AL30" s="1600">
        <v>104232</v>
      </c>
      <c r="AM30" s="1600">
        <v>104786</v>
      </c>
      <c r="AN30" s="1615">
        <v>105623</v>
      </c>
      <c r="AO30" s="1616">
        <v>106454</v>
      </c>
      <c r="AP30" s="1617">
        <v>107195</v>
      </c>
      <c r="AQ30" s="1616">
        <v>107895</v>
      </c>
      <c r="AR30" s="1618">
        <f t="shared" si="4"/>
        <v>3182</v>
      </c>
      <c r="AS30" s="1619">
        <f t="shared" si="5"/>
        <v>3700</v>
      </c>
      <c r="AT30" s="1643">
        <f t="shared" si="3"/>
        <v>518</v>
      </c>
      <c r="AU30" s="1733">
        <f t="shared" si="6"/>
        <v>81805</v>
      </c>
    </row>
    <row r="31" spans="1:47" ht="12.75" customHeight="1">
      <c r="A31" s="1610">
        <v>216</v>
      </c>
      <c r="B31" s="1627" t="s">
        <v>105</v>
      </c>
      <c r="C31" s="1628"/>
      <c r="D31" s="1600">
        <v>14609</v>
      </c>
      <c r="E31" s="1600"/>
      <c r="F31" s="1600">
        <v>17343</v>
      </c>
      <c r="G31" s="1600"/>
      <c r="H31" s="1600">
        <v>20596</v>
      </c>
      <c r="I31" s="1600"/>
      <c r="J31" s="1600">
        <v>24818</v>
      </c>
      <c r="K31" s="1600">
        <v>26834</v>
      </c>
      <c r="L31" s="1600">
        <v>28497</v>
      </c>
      <c r="M31" s="1600">
        <v>29008</v>
      </c>
      <c r="N31" s="1600">
        <v>29704</v>
      </c>
      <c r="O31" s="1600">
        <v>30388</v>
      </c>
      <c r="P31" s="1600">
        <v>31102</v>
      </c>
      <c r="Q31" s="1600">
        <v>31726</v>
      </c>
      <c r="R31" s="1600">
        <v>32169</v>
      </c>
      <c r="S31" s="1600">
        <v>32692</v>
      </c>
      <c r="T31" s="1600">
        <v>33125</v>
      </c>
      <c r="U31" s="1600">
        <v>32992</v>
      </c>
      <c r="V31" s="1613">
        <v>32633</v>
      </c>
      <c r="W31" s="1600">
        <v>32917</v>
      </c>
      <c r="X31" s="1600">
        <v>33317</v>
      </c>
      <c r="Y31" s="1600">
        <v>33509</v>
      </c>
      <c r="Z31" s="1600">
        <v>33812</v>
      </c>
      <c r="AA31" s="1613">
        <v>34073</v>
      </c>
      <c r="AB31" s="1600">
        <v>33838</v>
      </c>
      <c r="AC31" s="1600">
        <v>34378</v>
      </c>
      <c r="AD31" s="1613">
        <v>34663</v>
      </c>
      <c r="AE31" s="1600">
        <v>35258</v>
      </c>
      <c r="AF31" s="1601">
        <v>35674</v>
      </c>
      <c r="AG31" s="1614">
        <v>35833</v>
      </c>
      <c r="AH31" s="1614">
        <v>36018</v>
      </c>
      <c r="AI31" s="1614">
        <v>36122</v>
      </c>
      <c r="AJ31" s="1614">
        <v>36318</v>
      </c>
      <c r="AK31" s="1614">
        <v>36340</v>
      </c>
      <c r="AL31" s="1600">
        <v>36636</v>
      </c>
      <c r="AM31" s="1600">
        <v>36636</v>
      </c>
      <c r="AN31" s="1615">
        <v>36646</v>
      </c>
      <c r="AO31" s="1616">
        <v>36787</v>
      </c>
      <c r="AP31" s="1617">
        <v>36712</v>
      </c>
      <c r="AQ31" s="1616">
        <v>36815</v>
      </c>
      <c r="AR31" s="1618">
        <f t="shared" si="4"/>
        <v>666</v>
      </c>
      <c r="AS31" s="1619">
        <f t="shared" si="5"/>
        <v>372</v>
      </c>
      <c r="AT31" s="1643">
        <f t="shared" si="3"/>
        <v>-294</v>
      </c>
      <c r="AU31" s="1733">
        <f t="shared" si="6"/>
        <v>22206</v>
      </c>
    </row>
    <row r="32" spans="1:47" ht="12.75" customHeight="1">
      <c r="A32" s="1610">
        <v>381</v>
      </c>
      <c r="B32" s="1627" t="s">
        <v>37</v>
      </c>
      <c r="C32" s="1628"/>
      <c r="D32" s="1600">
        <v>4036</v>
      </c>
      <c r="E32" s="1600"/>
      <c r="F32" s="1600">
        <v>4717</v>
      </c>
      <c r="G32" s="1600"/>
      <c r="H32" s="1600">
        <v>5404</v>
      </c>
      <c r="I32" s="1600"/>
      <c r="J32" s="1600">
        <v>6724</v>
      </c>
      <c r="K32" s="1600">
        <v>7289</v>
      </c>
      <c r="L32" s="1600">
        <v>7863</v>
      </c>
      <c r="M32" s="1600">
        <v>8028</v>
      </c>
      <c r="N32" s="1600">
        <v>8259</v>
      </c>
      <c r="O32" s="1600">
        <v>8448</v>
      </c>
      <c r="P32" s="1600">
        <v>8599</v>
      </c>
      <c r="Q32" s="1600">
        <v>8569</v>
      </c>
      <c r="R32" s="1600">
        <v>8815</v>
      </c>
      <c r="S32" s="1600">
        <v>9018</v>
      </c>
      <c r="T32" s="1600">
        <v>9167</v>
      </c>
      <c r="U32" s="1600">
        <v>9353</v>
      </c>
      <c r="V32" s="1613">
        <v>9446</v>
      </c>
      <c r="W32" s="1600">
        <v>9660</v>
      </c>
      <c r="X32" s="1600">
        <v>9817</v>
      </c>
      <c r="Y32" s="1600">
        <v>9909</v>
      </c>
      <c r="Z32" s="1600">
        <v>10096</v>
      </c>
      <c r="AA32" s="1613">
        <v>10215</v>
      </c>
      <c r="AB32" s="1600">
        <v>9897</v>
      </c>
      <c r="AC32" s="1600">
        <v>10066</v>
      </c>
      <c r="AD32" s="1613">
        <v>10181</v>
      </c>
      <c r="AE32" s="1600">
        <v>10309</v>
      </c>
      <c r="AF32" s="1601">
        <v>10359</v>
      </c>
      <c r="AG32" s="1614">
        <v>10376</v>
      </c>
      <c r="AH32" s="1614">
        <v>10517</v>
      </c>
      <c r="AI32" s="1614">
        <v>10669</v>
      </c>
      <c r="AJ32" s="1614">
        <v>10799</v>
      </c>
      <c r="AK32" s="1614">
        <v>11026</v>
      </c>
      <c r="AL32" s="1600">
        <v>11152</v>
      </c>
      <c r="AM32" s="1600">
        <v>11198</v>
      </c>
      <c r="AN32" s="1615">
        <v>11298</v>
      </c>
      <c r="AO32" s="1616">
        <v>11410</v>
      </c>
      <c r="AP32" s="1617">
        <v>11384</v>
      </c>
      <c r="AQ32" s="1616">
        <v>11404</v>
      </c>
      <c r="AR32" s="1618">
        <f t="shared" si="4"/>
        <v>667</v>
      </c>
      <c r="AS32" s="1619">
        <f t="shared" si="5"/>
        <v>358</v>
      </c>
      <c r="AT32" s="1643">
        <f t="shared" si="3"/>
        <v>-309</v>
      </c>
      <c r="AU32" s="1733">
        <f t="shared" si="6"/>
        <v>7368</v>
      </c>
    </row>
    <row r="33" spans="1:47" ht="12.75" customHeight="1">
      <c r="A33" s="1610">
        <v>382</v>
      </c>
      <c r="B33" s="1627" t="s">
        <v>38</v>
      </c>
      <c r="C33" s="1628"/>
      <c r="D33" s="1600">
        <v>2478</v>
      </c>
      <c r="E33" s="1600"/>
      <c r="F33" s="1600">
        <v>3284</v>
      </c>
      <c r="G33" s="1600"/>
      <c r="H33" s="1600">
        <v>5338</v>
      </c>
      <c r="I33" s="1600"/>
      <c r="J33" s="1600">
        <v>7407</v>
      </c>
      <c r="K33" s="1600">
        <v>8409</v>
      </c>
      <c r="L33" s="1600">
        <v>9200</v>
      </c>
      <c r="M33" s="1600">
        <v>9555</v>
      </c>
      <c r="N33" s="1600">
        <v>9740</v>
      </c>
      <c r="O33" s="1600">
        <v>10166</v>
      </c>
      <c r="P33" s="1600">
        <v>10373</v>
      </c>
      <c r="Q33" s="1600">
        <v>10805</v>
      </c>
      <c r="R33" s="1600">
        <v>11237</v>
      </c>
      <c r="S33" s="1600">
        <v>11476</v>
      </c>
      <c r="T33" s="1600">
        <v>11613</v>
      </c>
      <c r="U33" s="1600">
        <v>11699</v>
      </c>
      <c r="V33" s="1613">
        <v>11386</v>
      </c>
      <c r="W33" s="1600">
        <v>11577</v>
      </c>
      <c r="X33" s="1600">
        <v>11764</v>
      </c>
      <c r="Y33" s="1600">
        <v>11855</v>
      </c>
      <c r="Z33" s="1600">
        <v>12022</v>
      </c>
      <c r="AA33" s="1613">
        <v>12180</v>
      </c>
      <c r="AB33" s="1600">
        <v>12058</v>
      </c>
      <c r="AC33" s="1600">
        <v>12281</v>
      </c>
      <c r="AD33" s="1613">
        <v>12452</v>
      </c>
      <c r="AE33" s="1600">
        <v>12585</v>
      </c>
      <c r="AF33" s="1601">
        <v>12750</v>
      </c>
      <c r="AG33" s="1614">
        <v>12825</v>
      </c>
      <c r="AH33" s="1614">
        <v>13015</v>
      </c>
      <c r="AI33" s="1614">
        <v>13141</v>
      </c>
      <c r="AJ33" s="1614">
        <v>13289</v>
      </c>
      <c r="AK33" s="1614">
        <v>13258</v>
      </c>
      <c r="AL33" s="1600">
        <v>13441</v>
      </c>
      <c r="AM33" s="1600">
        <v>13550</v>
      </c>
      <c r="AN33" s="1615">
        <v>13644</v>
      </c>
      <c r="AO33" s="1616">
        <v>13816</v>
      </c>
      <c r="AP33" s="1617">
        <v>13792</v>
      </c>
      <c r="AQ33" s="1616">
        <v>13956</v>
      </c>
      <c r="AR33" s="1618">
        <f t="shared" si="4"/>
        <v>508</v>
      </c>
      <c r="AS33" s="1619">
        <f t="shared" si="5"/>
        <v>534</v>
      </c>
      <c r="AT33" s="1643">
        <f t="shared" si="3"/>
        <v>26</v>
      </c>
      <c r="AU33" s="1733">
        <f t="shared" si="6"/>
        <v>11478</v>
      </c>
    </row>
    <row r="34" spans="1:47" s="1606" customFormat="1" ht="20.25" customHeight="1">
      <c r="A34" s="1597"/>
      <c r="B34" s="1629" t="s">
        <v>13</v>
      </c>
      <c r="C34" s="1630"/>
      <c r="D34" s="1600">
        <v>51955</v>
      </c>
      <c r="E34" s="1600"/>
      <c r="F34" s="1600">
        <v>55636</v>
      </c>
      <c r="G34" s="1600"/>
      <c r="H34" s="1600">
        <v>62690</v>
      </c>
      <c r="I34" s="1600"/>
      <c r="J34" s="1600">
        <v>70538</v>
      </c>
      <c r="K34" s="1600">
        <v>74878</v>
      </c>
      <c r="L34" s="1600">
        <v>78226</v>
      </c>
      <c r="M34" s="1600">
        <v>80304</v>
      </c>
      <c r="N34" s="1600">
        <v>81771</v>
      </c>
      <c r="O34" s="1600">
        <v>83251</v>
      </c>
      <c r="P34" s="1600">
        <v>84638</v>
      </c>
      <c r="Q34" s="1600">
        <v>84988</v>
      </c>
      <c r="R34" s="1600">
        <v>86687</v>
      </c>
      <c r="S34" s="1600">
        <v>88373</v>
      </c>
      <c r="T34" s="1600">
        <v>89770</v>
      </c>
      <c r="U34" s="1600">
        <v>89883</v>
      </c>
      <c r="V34" s="1600">
        <v>91112</v>
      </c>
      <c r="W34" s="938">
        <v>91157</v>
      </c>
      <c r="X34" s="938">
        <v>91893</v>
      </c>
      <c r="Y34" s="938">
        <v>92727</v>
      </c>
      <c r="Z34" s="938">
        <v>93710</v>
      </c>
      <c r="AA34" s="1600">
        <v>94747</v>
      </c>
      <c r="AB34" s="938">
        <v>93018</v>
      </c>
      <c r="AC34" s="938">
        <v>94168</v>
      </c>
      <c r="AD34" s="1600">
        <v>95123</v>
      </c>
      <c r="AE34" s="938">
        <v>96325</v>
      </c>
      <c r="AF34" s="1549">
        <v>97299</v>
      </c>
      <c r="AG34" s="1602">
        <v>96864</v>
      </c>
      <c r="AH34" s="1602">
        <v>97543</v>
      </c>
      <c r="AI34" s="1602">
        <v>98128</v>
      </c>
      <c r="AJ34" s="1602">
        <v>98730</v>
      </c>
      <c r="AK34" s="1602">
        <v>97677</v>
      </c>
      <c r="AL34" s="938">
        <f t="shared" ref="AL34:AS34" si="10">SUM(AL35:AL40)</f>
        <v>98792</v>
      </c>
      <c r="AM34" s="938">
        <f t="shared" si="10"/>
        <v>99837</v>
      </c>
      <c r="AN34" s="1604">
        <f t="shared" si="10"/>
        <v>101028</v>
      </c>
      <c r="AO34" s="1604">
        <f t="shared" si="10"/>
        <v>102307</v>
      </c>
      <c r="AP34" s="1605">
        <f t="shared" si="10"/>
        <v>103224</v>
      </c>
      <c r="AQ34" s="1604">
        <f t="shared" si="10"/>
        <v>101910</v>
      </c>
      <c r="AR34" s="1604">
        <f t="shared" si="10"/>
        <v>378</v>
      </c>
      <c r="AS34" s="1605">
        <f t="shared" si="10"/>
        <v>5547</v>
      </c>
      <c r="AT34" s="1643">
        <f t="shared" si="3"/>
        <v>5169</v>
      </c>
      <c r="AU34" s="1733">
        <f t="shared" si="6"/>
        <v>49955</v>
      </c>
    </row>
    <row r="35" spans="1:47" ht="12.75" customHeight="1">
      <c r="A35" s="1558">
        <v>213</v>
      </c>
      <c r="B35" s="1631" t="s">
        <v>1002</v>
      </c>
      <c r="D35" s="1632">
        <v>10536</v>
      </c>
      <c r="E35" s="1632"/>
      <c r="F35" s="1632">
        <v>11335</v>
      </c>
      <c r="G35" s="1632"/>
      <c r="H35" s="1632">
        <v>11826</v>
      </c>
      <c r="I35" s="1632"/>
      <c r="J35" s="1632">
        <v>12320</v>
      </c>
      <c r="K35" s="1632">
        <v>12698</v>
      </c>
      <c r="L35" s="1633">
        <v>13007</v>
      </c>
      <c r="M35" s="1633">
        <v>13132</v>
      </c>
      <c r="N35" s="1633">
        <v>13353</v>
      </c>
      <c r="O35" s="1633">
        <v>13581</v>
      </c>
      <c r="P35" s="1633">
        <v>13754</v>
      </c>
      <c r="Q35" s="1633">
        <v>13880</v>
      </c>
      <c r="R35" s="1633">
        <v>14133</v>
      </c>
      <c r="S35" s="1633">
        <v>14353</v>
      </c>
      <c r="T35" s="1633">
        <v>14545</v>
      </c>
      <c r="U35" s="1633">
        <v>14721</v>
      </c>
      <c r="V35" s="1633">
        <v>14657</v>
      </c>
      <c r="W35" s="1600">
        <v>14743</v>
      </c>
      <c r="X35" s="1600">
        <v>14809</v>
      </c>
      <c r="Y35" s="1600">
        <v>14923</v>
      </c>
      <c r="Z35" s="1600">
        <v>15007</v>
      </c>
      <c r="AA35" s="1613">
        <v>15152</v>
      </c>
      <c r="AB35" s="1600">
        <v>14673</v>
      </c>
      <c r="AC35" s="1600">
        <v>14776</v>
      </c>
      <c r="AD35" s="1613">
        <v>14844</v>
      </c>
      <c r="AE35" s="1600">
        <v>15054</v>
      </c>
      <c r="AF35" s="1601">
        <v>15216</v>
      </c>
      <c r="AG35" s="1614">
        <v>15116</v>
      </c>
      <c r="AH35" s="1614">
        <v>15167</v>
      </c>
      <c r="AI35" s="1614">
        <v>15248</v>
      </c>
      <c r="AJ35" s="1614">
        <v>15279</v>
      </c>
      <c r="AK35" s="1614">
        <v>15049</v>
      </c>
      <c r="AL35" s="1600">
        <v>15123</v>
      </c>
      <c r="AM35" s="1600">
        <v>15202</v>
      </c>
      <c r="AN35" s="1615">
        <v>15355</v>
      </c>
      <c r="AO35" s="1634">
        <v>15478</v>
      </c>
      <c r="AP35" s="1617">
        <v>15167</v>
      </c>
      <c r="AQ35" s="1634">
        <v>15034</v>
      </c>
      <c r="AR35" s="1618">
        <f t="shared" si="4"/>
        <v>-167</v>
      </c>
      <c r="AS35" s="1619">
        <f t="shared" si="5"/>
        <v>118</v>
      </c>
      <c r="AT35" s="1643">
        <f t="shared" si="3"/>
        <v>285</v>
      </c>
      <c r="AU35" s="1733">
        <f t="shared" si="6"/>
        <v>4498</v>
      </c>
    </row>
    <row r="36" spans="1:47" ht="12.75" customHeight="1">
      <c r="A36" s="1558">
        <v>215</v>
      </c>
      <c r="B36" s="1631" t="s">
        <v>1003</v>
      </c>
      <c r="D36" s="1632">
        <v>10199</v>
      </c>
      <c r="E36" s="1632"/>
      <c r="F36" s="1632">
        <v>11405</v>
      </c>
      <c r="G36" s="1632"/>
      <c r="H36" s="1632">
        <v>15644</v>
      </c>
      <c r="I36" s="1632"/>
      <c r="J36" s="1632">
        <v>20219</v>
      </c>
      <c r="K36" s="1632">
        <v>21688</v>
      </c>
      <c r="L36" s="1633">
        <v>23297</v>
      </c>
      <c r="M36" s="1633">
        <v>23700</v>
      </c>
      <c r="N36" s="1633">
        <v>24142</v>
      </c>
      <c r="O36" s="1633">
        <v>24466</v>
      </c>
      <c r="P36" s="1633">
        <v>24841</v>
      </c>
      <c r="Q36" s="1633">
        <v>25377</v>
      </c>
      <c r="R36" s="1633">
        <v>25985</v>
      </c>
      <c r="S36" s="1633">
        <v>26568</v>
      </c>
      <c r="T36" s="1633">
        <v>26978</v>
      </c>
      <c r="U36" s="1633">
        <v>26089</v>
      </c>
      <c r="V36" s="1633">
        <v>26564</v>
      </c>
      <c r="W36" s="1600">
        <v>26947</v>
      </c>
      <c r="X36" s="1600">
        <v>27250</v>
      </c>
      <c r="Y36" s="1600">
        <v>27507</v>
      </c>
      <c r="Z36" s="1600">
        <v>27849</v>
      </c>
      <c r="AA36" s="1633">
        <v>28195</v>
      </c>
      <c r="AB36" s="1600">
        <v>27676</v>
      </c>
      <c r="AC36" s="1600">
        <v>28071</v>
      </c>
      <c r="AD36" s="1633">
        <v>28414</v>
      </c>
      <c r="AE36" s="1600">
        <v>28831</v>
      </c>
      <c r="AF36" s="1601">
        <v>29141</v>
      </c>
      <c r="AG36" s="1614">
        <v>28722</v>
      </c>
      <c r="AH36" s="1614">
        <v>28815</v>
      </c>
      <c r="AI36" s="1614">
        <v>28906</v>
      </c>
      <c r="AJ36" s="1614">
        <v>29075</v>
      </c>
      <c r="AK36" s="1614">
        <v>28653</v>
      </c>
      <c r="AL36" s="1600">
        <v>28892</v>
      </c>
      <c r="AM36" s="1600">
        <v>29151</v>
      </c>
      <c r="AN36" s="1615">
        <v>29417</v>
      </c>
      <c r="AO36" s="1616">
        <v>29678</v>
      </c>
      <c r="AP36" s="1617">
        <v>30370</v>
      </c>
      <c r="AQ36" s="1616">
        <v>30023</v>
      </c>
      <c r="AR36" s="1618">
        <f t="shared" si="4"/>
        <v>-488</v>
      </c>
      <c r="AS36" s="1619">
        <f t="shared" si="5"/>
        <v>1717</v>
      </c>
      <c r="AT36" s="1643">
        <f t="shared" si="3"/>
        <v>2205</v>
      </c>
      <c r="AU36" s="1733">
        <f t="shared" si="6"/>
        <v>19824</v>
      </c>
    </row>
    <row r="37" spans="1:47" ht="12.75" customHeight="1">
      <c r="A37" s="1610">
        <v>218</v>
      </c>
      <c r="B37" s="1627" t="s">
        <v>90</v>
      </c>
      <c r="C37" s="1628"/>
      <c r="D37" s="1600">
        <v>8103</v>
      </c>
      <c r="E37" s="1600"/>
      <c r="F37" s="1600">
        <v>8716</v>
      </c>
      <c r="G37" s="1600"/>
      <c r="H37" s="1600">
        <v>9815</v>
      </c>
      <c r="I37" s="1600"/>
      <c r="J37" s="1600">
        <v>10935</v>
      </c>
      <c r="K37" s="1600">
        <v>11708</v>
      </c>
      <c r="L37" s="1600">
        <v>12164</v>
      </c>
      <c r="M37" s="1600">
        <v>12457</v>
      </c>
      <c r="N37" s="1600">
        <v>12811</v>
      </c>
      <c r="O37" s="1600">
        <v>13170</v>
      </c>
      <c r="P37" s="1600">
        <v>13513</v>
      </c>
      <c r="Q37" s="1600">
        <v>13881</v>
      </c>
      <c r="R37" s="1600">
        <v>14132</v>
      </c>
      <c r="S37" s="1600">
        <v>14432</v>
      </c>
      <c r="T37" s="1600">
        <v>14831</v>
      </c>
      <c r="U37" s="1600">
        <v>15186</v>
      </c>
      <c r="V37" s="1613">
        <v>14881</v>
      </c>
      <c r="W37" s="1600">
        <v>15063</v>
      </c>
      <c r="X37" s="1600">
        <v>15264</v>
      </c>
      <c r="Y37" s="1600">
        <v>15535</v>
      </c>
      <c r="Z37" s="1600">
        <v>15745</v>
      </c>
      <c r="AA37" s="1613">
        <v>16003</v>
      </c>
      <c r="AB37" s="1600">
        <v>15809</v>
      </c>
      <c r="AC37" s="1600">
        <v>16093</v>
      </c>
      <c r="AD37" s="1613">
        <v>16314</v>
      </c>
      <c r="AE37" s="1600">
        <v>16582</v>
      </c>
      <c r="AF37" s="1601">
        <v>16923</v>
      </c>
      <c r="AG37" s="1614">
        <v>16706</v>
      </c>
      <c r="AH37" s="1614">
        <v>16874</v>
      </c>
      <c r="AI37" s="1614">
        <v>17045</v>
      </c>
      <c r="AJ37" s="1614">
        <v>17161</v>
      </c>
      <c r="AK37" s="1614">
        <v>16860</v>
      </c>
      <c r="AL37" s="1600">
        <v>16999</v>
      </c>
      <c r="AM37" s="1600">
        <v>17257</v>
      </c>
      <c r="AN37" s="1615">
        <v>17424</v>
      </c>
      <c r="AO37" s="1616">
        <v>17642</v>
      </c>
      <c r="AP37" s="1617">
        <v>17810</v>
      </c>
      <c r="AQ37" s="1616">
        <v>17745</v>
      </c>
      <c r="AR37" s="1618">
        <f t="shared" si="4"/>
        <v>-63</v>
      </c>
      <c r="AS37" s="1619">
        <f t="shared" si="5"/>
        <v>950</v>
      </c>
      <c r="AT37" s="1643">
        <f t="shared" si="3"/>
        <v>1013</v>
      </c>
      <c r="AU37" s="1733">
        <f t="shared" si="6"/>
        <v>9642</v>
      </c>
    </row>
    <row r="38" spans="1:47" ht="12.75" customHeight="1">
      <c r="A38" s="1610">
        <v>220</v>
      </c>
      <c r="B38" s="1627" t="s">
        <v>91</v>
      </c>
      <c r="C38" s="1628"/>
      <c r="D38" s="1600">
        <v>10365</v>
      </c>
      <c r="E38" s="1600"/>
      <c r="F38" s="1600">
        <v>10954</v>
      </c>
      <c r="G38" s="1600"/>
      <c r="H38" s="1600">
        <v>11719</v>
      </c>
      <c r="I38" s="1600"/>
      <c r="J38" s="1600">
        <v>12498</v>
      </c>
      <c r="K38" s="1600">
        <v>13107</v>
      </c>
      <c r="L38" s="1600">
        <v>13280</v>
      </c>
      <c r="M38" s="1600">
        <v>14007</v>
      </c>
      <c r="N38" s="1600">
        <v>14182</v>
      </c>
      <c r="O38" s="1600">
        <v>14451</v>
      </c>
      <c r="P38" s="1600">
        <v>14740</v>
      </c>
      <c r="Q38" s="1600">
        <v>13925</v>
      </c>
      <c r="R38" s="1600">
        <v>14095</v>
      </c>
      <c r="S38" s="1600">
        <v>14332</v>
      </c>
      <c r="T38" s="1600">
        <v>14468</v>
      </c>
      <c r="U38" s="1600">
        <v>14692</v>
      </c>
      <c r="V38" s="1613">
        <v>14631</v>
      </c>
      <c r="W38" s="1600">
        <v>14880</v>
      </c>
      <c r="X38" s="1600">
        <v>14937</v>
      </c>
      <c r="Y38" s="1600">
        <v>15048</v>
      </c>
      <c r="Z38" s="1600">
        <v>15227</v>
      </c>
      <c r="AA38" s="1613">
        <v>15355</v>
      </c>
      <c r="AB38" s="1600">
        <v>15038</v>
      </c>
      <c r="AC38" s="1600">
        <v>15180</v>
      </c>
      <c r="AD38" s="1613">
        <v>15283</v>
      </c>
      <c r="AE38" s="1600">
        <v>15405</v>
      </c>
      <c r="AF38" s="1601">
        <v>15412</v>
      </c>
      <c r="AG38" s="1614">
        <v>15236</v>
      </c>
      <c r="AH38" s="1614">
        <v>15284</v>
      </c>
      <c r="AI38" s="1614">
        <v>15281</v>
      </c>
      <c r="AJ38" s="1614">
        <v>15389</v>
      </c>
      <c r="AK38" s="1614">
        <v>15364</v>
      </c>
      <c r="AL38" s="1600">
        <v>15582</v>
      </c>
      <c r="AM38" s="1600">
        <v>15763</v>
      </c>
      <c r="AN38" s="1615">
        <v>16099</v>
      </c>
      <c r="AO38" s="1616">
        <v>16319</v>
      </c>
      <c r="AP38" s="1617">
        <v>16245</v>
      </c>
      <c r="AQ38" s="1616">
        <v>16057</v>
      </c>
      <c r="AR38" s="1618">
        <f t="shared" si="4"/>
        <v>-48</v>
      </c>
      <c r="AS38" s="1619">
        <f t="shared" si="5"/>
        <v>881</v>
      </c>
      <c r="AT38" s="1643">
        <f t="shared" si="3"/>
        <v>929</v>
      </c>
      <c r="AU38" s="1733">
        <f t="shared" si="6"/>
        <v>5692</v>
      </c>
    </row>
    <row r="39" spans="1:47" ht="12.75" customHeight="1">
      <c r="A39" s="1610">
        <v>228</v>
      </c>
      <c r="B39" s="1627" t="s">
        <v>1004</v>
      </c>
      <c r="C39" s="1628"/>
      <c r="D39" s="1600">
        <v>7181</v>
      </c>
      <c r="E39" s="1600"/>
      <c r="F39" s="1600">
        <v>7392</v>
      </c>
      <c r="G39" s="1600"/>
      <c r="H39" s="1600">
        <v>7697</v>
      </c>
      <c r="I39" s="1600"/>
      <c r="J39" s="1600">
        <v>8532</v>
      </c>
      <c r="K39" s="1600">
        <v>9516</v>
      </c>
      <c r="L39" s="1600">
        <v>10323</v>
      </c>
      <c r="M39" s="1600">
        <v>10605</v>
      </c>
      <c r="N39" s="1600">
        <v>10817</v>
      </c>
      <c r="O39" s="1600">
        <v>11076</v>
      </c>
      <c r="P39" s="1600">
        <v>11249</v>
      </c>
      <c r="Q39" s="1600">
        <v>11577</v>
      </c>
      <c r="R39" s="1600">
        <v>11934</v>
      </c>
      <c r="S39" s="1600">
        <v>12210</v>
      </c>
      <c r="T39" s="1600">
        <v>12403</v>
      </c>
      <c r="U39" s="1600">
        <v>12549</v>
      </c>
      <c r="V39" s="1600">
        <v>12773</v>
      </c>
      <c r="W39" s="1600">
        <v>12892</v>
      </c>
      <c r="X39" s="1600">
        <v>12951</v>
      </c>
      <c r="Y39" s="1600">
        <v>12998</v>
      </c>
      <c r="Z39" s="1600">
        <v>13095</v>
      </c>
      <c r="AA39" s="1600">
        <v>13279</v>
      </c>
      <c r="AB39" s="1600">
        <v>13155</v>
      </c>
      <c r="AC39" s="1600">
        <v>13322</v>
      </c>
      <c r="AD39" s="1600">
        <v>13487</v>
      </c>
      <c r="AE39" s="1600">
        <v>13620</v>
      </c>
      <c r="AF39" s="1601">
        <v>13775</v>
      </c>
      <c r="AG39" s="1614">
        <v>14366</v>
      </c>
      <c r="AH39" s="1614">
        <v>14617</v>
      </c>
      <c r="AI39" s="1614">
        <v>14837</v>
      </c>
      <c r="AJ39" s="1614">
        <v>15036</v>
      </c>
      <c r="AK39" s="1614">
        <v>15086</v>
      </c>
      <c r="AL39" s="1600">
        <v>15493</v>
      </c>
      <c r="AM39" s="1600">
        <v>15745</v>
      </c>
      <c r="AN39" s="1615">
        <v>15995</v>
      </c>
      <c r="AO39" s="1616">
        <v>16391</v>
      </c>
      <c r="AP39" s="1617">
        <v>17070</v>
      </c>
      <c r="AQ39" s="1616">
        <v>16541</v>
      </c>
      <c r="AR39" s="1618">
        <f t="shared" si="4"/>
        <v>1311</v>
      </c>
      <c r="AS39" s="1619">
        <f t="shared" si="5"/>
        <v>1984</v>
      </c>
      <c r="AT39" s="1643">
        <f t="shared" si="3"/>
        <v>673</v>
      </c>
      <c r="AU39" s="1733">
        <f t="shared" si="6"/>
        <v>9360</v>
      </c>
    </row>
    <row r="40" spans="1:47" ht="12.75" customHeight="1">
      <c r="A40" s="1610">
        <v>365</v>
      </c>
      <c r="B40" s="1627" t="s">
        <v>1005</v>
      </c>
      <c r="C40" s="1628"/>
      <c r="D40" s="1600">
        <v>5571</v>
      </c>
      <c r="E40" s="1600"/>
      <c r="F40" s="1600">
        <v>5834</v>
      </c>
      <c r="G40" s="1600"/>
      <c r="H40" s="1600">
        <v>5989</v>
      </c>
      <c r="I40" s="1600"/>
      <c r="J40" s="1600">
        <v>6034</v>
      </c>
      <c r="K40" s="1600">
        <v>6161</v>
      </c>
      <c r="L40" s="1600">
        <v>6155</v>
      </c>
      <c r="M40" s="1600">
        <v>6403</v>
      </c>
      <c r="N40" s="1600">
        <v>6466</v>
      </c>
      <c r="O40" s="1600">
        <v>6507</v>
      </c>
      <c r="P40" s="1600">
        <v>6541</v>
      </c>
      <c r="Q40" s="1600">
        <v>6348</v>
      </c>
      <c r="R40" s="1600">
        <v>6408</v>
      </c>
      <c r="S40" s="1600">
        <v>6478</v>
      </c>
      <c r="T40" s="1600">
        <v>6545</v>
      </c>
      <c r="U40" s="1600">
        <v>6646</v>
      </c>
      <c r="V40" s="1600">
        <v>6619</v>
      </c>
      <c r="W40" s="1600">
        <v>6632</v>
      </c>
      <c r="X40" s="1600">
        <v>6682</v>
      </c>
      <c r="Y40" s="1600">
        <v>6716</v>
      </c>
      <c r="Z40" s="1600">
        <v>6787</v>
      </c>
      <c r="AA40" s="1613">
        <v>6763</v>
      </c>
      <c r="AB40" s="1600">
        <v>6667</v>
      </c>
      <c r="AC40" s="1600">
        <v>6726</v>
      </c>
      <c r="AD40" s="1613">
        <v>6781</v>
      </c>
      <c r="AE40" s="1600">
        <v>6833</v>
      </c>
      <c r="AF40" s="1601">
        <v>6832</v>
      </c>
      <c r="AG40" s="1614">
        <v>6718</v>
      </c>
      <c r="AH40" s="1614">
        <v>6786</v>
      </c>
      <c r="AI40" s="1614">
        <v>6811</v>
      </c>
      <c r="AJ40" s="1614">
        <v>6790</v>
      </c>
      <c r="AK40" s="1614">
        <v>6665</v>
      </c>
      <c r="AL40" s="1600">
        <v>6703</v>
      </c>
      <c r="AM40" s="1600">
        <v>6719</v>
      </c>
      <c r="AN40" s="1615">
        <v>6738</v>
      </c>
      <c r="AO40" s="1616">
        <v>6799</v>
      </c>
      <c r="AP40" s="1617">
        <v>6562</v>
      </c>
      <c r="AQ40" s="1616">
        <v>6510</v>
      </c>
      <c r="AR40" s="1618">
        <f t="shared" si="4"/>
        <v>-167</v>
      </c>
      <c r="AS40" s="1619">
        <f t="shared" si="5"/>
        <v>-103</v>
      </c>
      <c r="AT40" s="1643">
        <f t="shared" si="3"/>
        <v>64</v>
      </c>
      <c r="AU40" s="1733">
        <f t="shared" si="6"/>
        <v>939</v>
      </c>
    </row>
    <row r="41" spans="1:47" s="1606" customFormat="1" ht="20.25" customHeight="1">
      <c r="A41" s="1597"/>
      <c r="B41" s="1629" t="s">
        <v>14</v>
      </c>
      <c r="C41" s="1630"/>
      <c r="D41" s="1600">
        <v>109830</v>
      </c>
      <c r="E41" s="1600"/>
      <c r="F41" s="1600">
        <v>126933</v>
      </c>
      <c r="G41" s="1600"/>
      <c r="H41" s="1600">
        <v>142290</v>
      </c>
      <c r="I41" s="1600"/>
      <c r="J41" s="1600">
        <v>154684</v>
      </c>
      <c r="K41" s="1600">
        <v>161425</v>
      </c>
      <c r="L41" s="1600">
        <v>171000</v>
      </c>
      <c r="M41" s="1600">
        <v>175061</v>
      </c>
      <c r="N41" s="1600">
        <v>178608</v>
      </c>
      <c r="O41" s="1600">
        <v>182058</v>
      </c>
      <c r="P41" s="1600">
        <v>185923</v>
      </c>
      <c r="Q41" s="1600">
        <v>187919</v>
      </c>
      <c r="R41" s="1600">
        <v>191374</v>
      </c>
      <c r="S41" s="1600">
        <v>194443</v>
      </c>
      <c r="T41" s="1600">
        <v>197204</v>
      </c>
      <c r="U41" s="1600">
        <v>199636</v>
      </c>
      <c r="V41" s="1600">
        <v>200469</v>
      </c>
      <c r="W41" s="938">
        <v>203471</v>
      </c>
      <c r="X41" s="938">
        <v>205890</v>
      </c>
      <c r="Y41" s="938">
        <v>208594</v>
      </c>
      <c r="Z41" s="938">
        <v>210947</v>
      </c>
      <c r="AA41" s="1600">
        <v>213481</v>
      </c>
      <c r="AB41" s="938">
        <v>210493</v>
      </c>
      <c r="AC41" s="938">
        <v>213798</v>
      </c>
      <c r="AD41" s="1600">
        <v>216708</v>
      </c>
      <c r="AE41" s="938">
        <v>219369</v>
      </c>
      <c r="AF41" s="1601">
        <v>221880</v>
      </c>
      <c r="AG41" s="1602">
        <v>222792</v>
      </c>
      <c r="AH41" s="1635">
        <f>SUM(AH42:AH45)</f>
        <v>223386</v>
      </c>
      <c r="AI41" s="1635">
        <f t="shared" ref="AI41:AJ41" si="11">SUM(AI42:AI45)</f>
        <v>226278</v>
      </c>
      <c r="AJ41" s="1635">
        <f t="shared" si="11"/>
        <v>228281</v>
      </c>
      <c r="AK41" s="1602">
        <v>227839</v>
      </c>
      <c r="AL41" s="938">
        <f t="shared" ref="AL41:AS41" si="12">SUM(AL42:AL45)</f>
        <v>230049</v>
      </c>
      <c r="AM41" s="938">
        <f t="shared" si="12"/>
        <v>232128</v>
      </c>
      <c r="AN41" s="1604">
        <f t="shared" si="12"/>
        <v>234041</v>
      </c>
      <c r="AO41" s="1604">
        <f t="shared" si="12"/>
        <v>236772</v>
      </c>
      <c r="AP41" s="1636">
        <f t="shared" si="12"/>
        <v>240004</v>
      </c>
      <c r="AQ41" s="1637">
        <f t="shared" si="12"/>
        <v>240696</v>
      </c>
      <c r="AR41" s="1637">
        <f t="shared" si="12"/>
        <v>5959</v>
      </c>
      <c r="AS41" s="1636">
        <f t="shared" si="12"/>
        <v>12165</v>
      </c>
      <c r="AT41" s="1643">
        <f t="shared" si="3"/>
        <v>6206</v>
      </c>
      <c r="AU41" s="1733">
        <f t="shared" si="6"/>
        <v>130866</v>
      </c>
    </row>
    <row r="42" spans="1:47" ht="12.75" customHeight="1">
      <c r="A42" s="1558">
        <v>201</v>
      </c>
      <c r="B42" s="1631" t="s">
        <v>1006</v>
      </c>
      <c r="D42" s="1632">
        <v>99799</v>
      </c>
      <c r="E42" s="1632"/>
      <c r="F42" s="1632">
        <v>116540</v>
      </c>
      <c r="G42" s="1632"/>
      <c r="H42" s="1632">
        <v>131180</v>
      </c>
      <c r="I42" s="1632"/>
      <c r="J42" s="1632">
        <v>143004</v>
      </c>
      <c r="K42" s="1632">
        <v>149302</v>
      </c>
      <c r="L42" s="1633">
        <v>158060</v>
      </c>
      <c r="M42" s="1633">
        <v>161924</v>
      </c>
      <c r="N42" s="1633">
        <v>165251</v>
      </c>
      <c r="O42" s="1633">
        <v>168621</v>
      </c>
      <c r="P42" s="1633">
        <v>172370</v>
      </c>
      <c r="Q42" s="1633">
        <v>174833</v>
      </c>
      <c r="R42" s="1633">
        <v>178164</v>
      </c>
      <c r="S42" s="1633">
        <v>181028</v>
      </c>
      <c r="T42" s="1633">
        <v>183632</v>
      </c>
      <c r="U42" s="1633">
        <v>185913</v>
      </c>
      <c r="V42" s="1633">
        <v>186708</v>
      </c>
      <c r="W42" s="1600">
        <v>189394</v>
      </c>
      <c r="X42" s="1600">
        <v>191615</v>
      </c>
      <c r="Y42" s="1600">
        <v>194156</v>
      </c>
      <c r="Z42" s="1600">
        <v>196371</v>
      </c>
      <c r="AA42" s="1633">
        <v>198771</v>
      </c>
      <c r="AB42" s="1600">
        <v>195988</v>
      </c>
      <c r="AC42" s="1600">
        <v>199091</v>
      </c>
      <c r="AD42" s="1633">
        <v>201905</v>
      </c>
      <c r="AE42" s="1600">
        <v>204574</v>
      </c>
      <c r="AF42" s="1601">
        <v>207078</v>
      </c>
      <c r="AG42" s="1614">
        <v>207875</v>
      </c>
      <c r="AH42" s="1638">
        <v>208473</v>
      </c>
      <c r="AI42" s="1638">
        <v>211235</v>
      </c>
      <c r="AJ42" s="1638">
        <v>213158</v>
      </c>
      <c r="AK42" s="1614">
        <v>212801</v>
      </c>
      <c r="AL42" s="1600">
        <v>214838</v>
      </c>
      <c r="AM42" s="1600">
        <v>216774</v>
      </c>
      <c r="AN42" s="1615">
        <v>218630</v>
      </c>
      <c r="AO42" s="1616">
        <v>221234</v>
      </c>
      <c r="AP42" s="1617">
        <v>224106</v>
      </c>
      <c r="AQ42" s="1616">
        <v>224857</v>
      </c>
      <c r="AR42" s="1618">
        <f t="shared" si="4"/>
        <v>5723</v>
      </c>
      <c r="AS42" s="1619">
        <f t="shared" si="5"/>
        <v>11305</v>
      </c>
      <c r="AT42" s="1643">
        <f t="shared" si="3"/>
        <v>5582</v>
      </c>
      <c r="AU42" s="1733">
        <f t="shared" si="6"/>
        <v>125058</v>
      </c>
    </row>
    <row r="43" spans="1:47" ht="12.75" customHeight="1">
      <c r="A43" s="1610">
        <v>442</v>
      </c>
      <c r="B43" s="1627" t="s">
        <v>39</v>
      </c>
      <c r="C43" s="1628"/>
      <c r="D43" s="1600">
        <v>3208</v>
      </c>
      <c r="E43" s="1600"/>
      <c r="F43" s="1600">
        <v>3287</v>
      </c>
      <c r="G43" s="1600"/>
      <c r="H43" s="1600">
        <v>3515</v>
      </c>
      <c r="I43" s="1600"/>
      <c r="J43" s="1600">
        <v>3718</v>
      </c>
      <c r="K43" s="1600">
        <v>3842</v>
      </c>
      <c r="L43" s="1600">
        <v>3907</v>
      </c>
      <c r="M43" s="1600">
        <v>3998</v>
      </c>
      <c r="N43" s="1600">
        <v>4084</v>
      </c>
      <c r="O43" s="1600">
        <v>4091</v>
      </c>
      <c r="P43" s="1600">
        <v>4154</v>
      </c>
      <c r="Q43" s="1600">
        <v>4082</v>
      </c>
      <c r="R43" s="1600">
        <v>4106</v>
      </c>
      <c r="S43" s="1600">
        <v>4157</v>
      </c>
      <c r="T43" s="1600">
        <v>4198</v>
      </c>
      <c r="U43" s="1600">
        <v>4231</v>
      </c>
      <c r="V43" s="1613">
        <v>4217</v>
      </c>
      <c r="W43" s="1600">
        <v>4294</v>
      </c>
      <c r="X43" s="1600">
        <v>4290</v>
      </c>
      <c r="Y43" s="1600">
        <v>4311</v>
      </c>
      <c r="Z43" s="1600">
        <v>4322</v>
      </c>
      <c r="AA43" s="1613">
        <v>4351</v>
      </c>
      <c r="AB43" s="1600">
        <v>4315</v>
      </c>
      <c r="AC43" s="1600">
        <v>4384</v>
      </c>
      <c r="AD43" s="1613">
        <v>4397</v>
      </c>
      <c r="AE43" s="1600">
        <v>4386</v>
      </c>
      <c r="AF43" s="1601">
        <v>4377</v>
      </c>
      <c r="AG43" s="1614">
        <v>4360</v>
      </c>
      <c r="AH43" s="1614">
        <v>4382</v>
      </c>
      <c r="AI43" s="1614">
        <v>4432</v>
      </c>
      <c r="AJ43" s="1614">
        <v>4450</v>
      </c>
      <c r="AK43" s="1614">
        <v>4334</v>
      </c>
      <c r="AL43" s="1600">
        <v>4342</v>
      </c>
      <c r="AM43" s="1600">
        <v>4392</v>
      </c>
      <c r="AN43" s="1615">
        <v>4376</v>
      </c>
      <c r="AO43" s="1615">
        <v>4393</v>
      </c>
      <c r="AP43" s="1639">
        <v>4324</v>
      </c>
      <c r="AQ43" s="1615">
        <v>4292</v>
      </c>
      <c r="AR43" s="1618">
        <f t="shared" si="4"/>
        <v>-43</v>
      </c>
      <c r="AS43" s="1619">
        <f t="shared" si="5"/>
        <v>-10</v>
      </c>
      <c r="AT43" s="1643">
        <f t="shared" si="3"/>
        <v>33</v>
      </c>
      <c r="AU43" s="1733">
        <f t="shared" si="6"/>
        <v>1084</v>
      </c>
    </row>
    <row r="44" spans="1:47" ht="12.75" customHeight="1">
      <c r="A44" s="1610">
        <v>443</v>
      </c>
      <c r="B44" s="1627" t="s">
        <v>40</v>
      </c>
      <c r="C44" s="1628"/>
      <c r="D44" s="1600">
        <v>3566</v>
      </c>
      <c r="E44" s="1600"/>
      <c r="F44" s="1600">
        <v>3796</v>
      </c>
      <c r="G44" s="1600"/>
      <c r="H44" s="1600">
        <v>4186</v>
      </c>
      <c r="I44" s="1600"/>
      <c r="J44" s="1600">
        <v>4498</v>
      </c>
      <c r="K44" s="1600">
        <v>4775</v>
      </c>
      <c r="L44" s="1600">
        <v>4997</v>
      </c>
      <c r="M44" s="1600">
        <v>5088</v>
      </c>
      <c r="N44" s="1600">
        <v>5203</v>
      </c>
      <c r="O44" s="1600">
        <v>5237</v>
      </c>
      <c r="P44" s="1600">
        <v>5244</v>
      </c>
      <c r="Q44" s="1600">
        <v>5328</v>
      </c>
      <c r="R44" s="1600">
        <v>5401</v>
      </c>
      <c r="S44" s="1600">
        <v>5498</v>
      </c>
      <c r="T44" s="1600">
        <v>5588</v>
      </c>
      <c r="U44" s="1600">
        <v>5653</v>
      </c>
      <c r="V44" s="1613">
        <v>5697</v>
      </c>
      <c r="W44" s="1600">
        <v>5879</v>
      </c>
      <c r="X44" s="1600">
        <v>6069</v>
      </c>
      <c r="Y44" s="1600">
        <v>6165</v>
      </c>
      <c r="Z44" s="1600">
        <v>6291</v>
      </c>
      <c r="AA44" s="1613">
        <v>6374</v>
      </c>
      <c r="AB44" s="1600">
        <v>6359</v>
      </c>
      <c r="AC44" s="1600">
        <v>6497</v>
      </c>
      <c r="AD44" s="1613">
        <v>6586</v>
      </c>
      <c r="AE44" s="1600">
        <v>6587</v>
      </c>
      <c r="AF44" s="1601">
        <v>6580</v>
      </c>
      <c r="AG44" s="1614">
        <v>6740</v>
      </c>
      <c r="AH44" s="1614">
        <v>6744</v>
      </c>
      <c r="AI44" s="1614">
        <v>6794</v>
      </c>
      <c r="AJ44" s="1614">
        <v>6859</v>
      </c>
      <c r="AK44" s="1614">
        <v>6906</v>
      </c>
      <c r="AL44" s="1600">
        <v>7018</v>
      </c>
      <c r="AM44" s="1600">
        <v>7116</v>
      </c>
      <c r="AN44" s="1615">
        <v>7199</v>
      </c>
      <c r="AO44" s="1615">
        <v>7289</v>
      </c>
      <c r="AP44" s="1639">
        <v>7795</v>
      </c>
      <c r="AQ44" s="1615">
        <v>7748</v>
      </c>
      <c r="AR44" s="1618">
        <f t="shared" si="4"/>
        <v>326</v>
      </c>
      <c r="AS44" s="1619">
        <f t="shared" si="5"/>
        <v>889</v>
      </c>
      <c r="AT44" s="1643">
        <f t="shared" si="3"/>
        <v>563</v>
      </c>
      <c r="AU44" s="1733">
        <f t="shared" si="6"/>
        <v>4182</v>
      </c>
    </row>
    <row r="45" spans="1:47" ht="12.75" customHeight="1">
      <c r="A45" s="1610">
        <v>446</v>
      </c>
      <c r="B45" s="1627" t="s">
        <v>1007</v>
      </c>
      <c r="C45" s="1628"/>
      <c r="D45" s="1600">
        <v>3257</v>
      </c>
      <c r="E45" s="1600"/>
      <c r="F45" s="1600">
        <v>3310</v>
      </c>
      <c r="G45" s="1600"/>
      <c r="H45" s="1600">
        <v>3409</v>
      </c>
      <c r="I45" s="1600"/>
      <c r="J45" s="1600">
        <v>3464</v>
      </c>
      <c r="K45" s="1600">
        <v>3506</v>
      </c>
      <c r="L45" s="1600">
        <v>4036</v>
      </c>
      <c r="M45" s="1600">
        <v>4051</v>
      </c>
      <c r="N45" s="1600">
        <v>4070</v>
      </c>
      <c r="O45" s="1600">
        <v>4109</v>
      </c>
      <c r="P45" s="1600">
        <v>4155</v>
      </c>
      <c r="Q45" s="1600">
        <v>3676</v>
      </c>
      <c r="R45" s="1600">
        <v>3703</v>
      </c>
      <c r="S45" s="1600">
        <v>3760</v>
      </c>
      <c r="T45" s="1600">
        <v>3786</v>
      </c>
      <c r="U45" s="1600">
        <v>3839</v>
      </c>
      <c r="V45" s="1600">
        <v>3847</v>
      </c>
      <c r="W45" s="1600">
        <v>3904</v>
      </c>
      <c r="X45" s="1600">
        <v>3916</v>
      </c>
      <c r="Y45" s="1600">
        <v>3962</v>
      </c>
      <c r="Z45" s="1600">
        <v>3963</v>
      </c>
      <c r="AA45" s="1613">
        <v>3985</v>
      </c>
      <c r="AB45" s="1600">
        <v>3831</v>
      </c>
      <c r="AC45" s="1600">
        <v>3826</v>
      </c>
      <c r="AD45" s="1613">
        <v>3820</v>
      </c>
      <c r="AE45" s="1600">
        <v>3822</v>
      </c>
      <c r="AF45" s="1601">
        <v>3845</v>
      </c>
      <c r="AG45" s="1614">
        <v>3817</v>
      </c>
      <c r="AH45" s="1614">
        <v>3787</v>
      </c>
      <c r="AI45" s="1614">
        <v>3817</v>
      </c>
      <c r="AJ45" s="1614">
        <v>3814</v>
      </c>
      <c r="AK45" s="1614">
        <v>3798</v>
      </c>
      <c r="AL45" s="1600">
        <v>3851</v>
      </c>
      <c r="AM45" s="1600">
        <v>3846</v>
      </c>
      <c r="AN45" s="1615">
        <v>3836</v>
      </c>
      <c r="AO45" s="1615">
        <v>3856</v>
      </c>
      <c r="AP45" s="1639">
        <v>3779</v>
      </c>
      <c r="AQ45" s="1615">
        <v>3799</v>
      </c>
      <c r="AR45" s="1618">
        <f t="shared" si="4"/>
        <v>-47</v>
      </c>
      <c r="AS45" s="1619">
        <f t="shared" si="5"/>
        <v>-19</v>
      </c>
      <c r="AT45" s="1643">
        <f t="shared" si="3"/>
        <v>28</v>
      </c>
      <c r="AU45" s="1733">
        <f t="shared" si="6"/>
        <v>542</v>
      </c>
    </row>
    <row r="46" spans="1:47" s="1606" customFormat="1" ht="20.25" customHeight="1">
      <c r="A46" s="1597"/>
      <c r="B46" s="1629" t="s">
        <v>15</v>
      </c>
      <c r="C46" s="1630"/>
      <c r="D46" s="1600">
        <v>60691</v>
      </c>
      <c r="E46" s="1600"/>
      <c r="F46" s="1600">
        <v>65555</v>
      </c>
      <c r="G46" s="1600"/>
      <c r="H46" s="1600">
        <v>72672</v>
      </c>
      <c r="I46" s="1600"/>
      <c r="J46" s="1600">
        <v>77662</v>
      </c>
      <c r="K46" s="1600">
        <v>80775</v>
      </c>
      <c r="L46" s="1600">
        <v>81545</v>
      </c>
      <c r="M46" s="1600">
        <v>82338</v>
      </c>
      <c r="N46" s="1600">
        <v>83287</v>
      </c>
      <c r="O46" s="1600">
        <v>84335</v>
      </c>
      <c r="P46" s="1600">
        <v>85207</v>
      </c>
      <c r="Q46" s="1600">
        <v>85721</v>
      </c>
      <c r="R46" s="1600">
        <v>86756</v>
      </c>
      <c r="S46" s="1600">
        <v>87888</v>
      </c>
      <c r="T46" s="1600">
        <v>88969</v>
      </c>
      <c r="U46" s="1600">
        <v>90114</v>
      </c>
      <c r="V46" s="1600">
        <v>89736</v>
      </c>
      <c r="W46" s="938">
        <v>90402</v>
      </c>
      <c r="X46" s="938">
        <v>91086</v>
      </c>
      <c r="Y46" s="938">
        <v>91719</v>
      </c>
      <c r="Z46" s="938">
        <v>92424</v>
      </c>
      <c r="AA46" s="1600">
        <v>93219</v>
      </c>
      <c r="AB46" s="938">
        <v>92003</v>
      </c>
      <c r="AC46" s="938">
        <v>93658</v>
      </c>
      <c r="AD46" s="1600">
        <v>94391</v>
      </c>
      <c r="AE46" s="938">
        <v>95136</v>
      </c>
      <c r="AF46" s="1601">
        <v>95783</v>
      </c>
      <c r="AG46" s="1602">
        <v>95239</v>
      </c>
      <c r="AH46" s="1602">
        <v>95491</v>
      </c>
      <c r="AI46" s="1602">
        <v>95909</v>
      </c>
      <c r="AJ46" s="1602">
        <v>96295</v>
      </c>
      <c r="AK46" s="1602">
        <v>94817</v>
      </c>
      <c r="AL46" s="938">
        <f t="shared" ref="AL46:AS46" si="13">SUM(AL47:AL53)</f>
        <v>95161</v>
      </c>
      <c r="AM46" s="938">
        <f t="shared" si="13"/>
        <v>95562</v>
      </c>
      <c r="AN46" s="1604">
        <f t="shared" si="13"/>
        <v>95634</v>
      </c>
      <c r="AO46" s="1604">
        <f t="shared" si="13"/>
        <v>96122</v>
      </c>
      <c r="AP46" s="1605">
        <f t="shared" si="13"/>
        <v>95577</v>
      </c>
      <c r="AQ46" s="1604">
        <f t="shared" si="13"/>
        <v>95634</v>
      </c>
      <c r="AR46" s="1609">
        <f t="shared" si="13"/>
        <v>-966</v>
      </c>
      <c r="AS46" s="1605">
        <f t="shared" si="13"/>
        <v>760</v>
      </c>
      <c r="AT46" s="1643">
        <f t="shared" si="3"/>
        <v>1726</v>
      </c>
      <c r="AU46" s="1733">
        <f t="shared" si="6"/>
        <v>34943</v>
      </c>
    </row>
    <row r="47" spans="1:47" ht="12.75" customHeight="1">
      <c r="A47" s="1610">
        <v>208</v>
      </c>
      <c r="B47" s="1627" t="s">
        <v>100</v>
      </c>
      <c r="C47" s="1628"/>
      <c r="D47" s="1600">
        <v>9438</v>
      </c>
      <c r="E47" s="1600"/>
      <c r="F47" s="1600">
        <v>10493</v>
      </c>
      <c r="G47" s="1600"/>
      <c r="H47" s="1600">
        <v>11571</v>
      </c>
      <c r="I47" s="1600"/>
      <c r="J47" s="1600">
        <v>12430</v>
      </c>
      <c r="K47" s="1600">
        <v>11912</v>
      </c>
      <c r="L47" s="1600">
        <v>11456</v>
      </c>
      <c r="M47" s="1600">
        <v>11538</v>
      </c>
      <c r="N47" s="1600">
        <v>11647</v>
      </c>
      <c r="O47" s="1600">
        <v>11704</v>
      </c>
      <c r="P47" s="1600">
        <v>11765</v>
      </c>
      <c r="Q47" s="1600">
        <v>11967</v>
      </c>
      <c r="R47" s="1600">
        <v>12003</v>
      </c>
      <c r="S47" s="1600">
        <v>12080</v>
      </c>
      <c r="T47" s="1600">
        <v>12067</v>
      </c>
      <c r="U47" s="1600">
        <v>12108</v>
      </c>
      <c r="V47" s="1613">
        <v>11964</v>
      </c>
      <c r="W47" s="1600">
        <v>12047</v>
      </c>
      <c r="X47" s="1600">
        <v>12002</v>
      </c>
      <c r="Y47" s="1600">
        <v>11987</v>
      </c>
      <c r="Z47" s="1600">
        <v>12041</v>
      </c>
      <c r="AA47" s="1613">
        <v>12149</v>
      </c>
      <c r="AB47" s="1600">
        <v>11847</v>
      </c>
      <c r="AC47" s="1600">
        <v>12063</v>
      </c>
      <c r="AD47" s="1613">
        <v>12086</v>
      </c>
      <c r="AE47" s="1600">
        <v>12182</v>
      </c>
      <c r="AF47" s="1601">
        <v>12217</v>
      </c>
      <c r="AG47" s="1614">
        <v>12085</v>
      </c>
      <c r="AH47" s="1614">
        <v>12154</v>
      </c>
      <c r="AI47" s="1614">
        <v>12192</v>
      </c>
      <c r="AJ47" s="1614">
        <v>12242</v>
      </c>
      <c r="AK47" s="1614">
        <v>12153</v>
      </c>
      <c r="AL47" s="1600">
        <v>12181</v>
      </c>
      <c r="AM47" s="1600">
        <v>12212</v>
      </c>
      <c r="AN47" s="1615">
        <v>12184</v>
      </c>
      <c r="AO47" s="1615">
        <v>12098</v>
      </c>
      <c r="AP47" s="1639">
        <v>11806</v>
      </c>
      <c r="AQ47" s="1615">
        <v>11669</v>
      </c>
      <c r="AR47" s="1618">
        <f t="shared" si="4"/>
        <v>-64</v>
      </c>
      <c r="AS47" s="1619">
        <f t="shared" si="5"/>
        <v>-347</v>
      </c>
      <c r="AT47" s="1643">
        <f t="shared" si="3"/>
        <v>-283</v>
      </c>
      <c r="AU47" s="1733">
        <f t="shared" si="6"/>
        <v>2231</v>
      </c>
    </row>
    <row r="48" spans="1:47" ht="12.75" customHeight="1">
      <c r="A48" s="1610">
        <v>212</v>
      </c>
      <c r="B48" s="1627" t="s">
        <v>102</v>
      </c>
      <c r="C48" s="1628"/>
      <c r="D48" s="1600">
        <v>10086</v>
      </c>
      <c r="E48" s="1600"/>
      <c r="F48" s="1600">
        <v>11238</v>
      </c>
      <c r="G48" s="1600"/>
      <c r="H48" s="1600">
        <v>12804</v>
      </c>
      <c r="I48" s="1600"/>
      <c r="J48" s="1600">
        <v>13972</v>
      </c>
      <c r="K48" s="1600">
        <v>15079</v>
      </c>
      <c r="L48" s="1600">
        <v>14951</v>
      </c>
      <c r="M48" s="1600">
        <v>15077</v>
      </c>
      <c r="N48" s="1600">
        <v>15303</v>
      </c>
      <c r="O48" s="1600">
        <v>15518</v>
      </c>
      <c r="P48" s="1600">
        <v>15635</v>
      </c>
      <c r="Q48" s="1600">
        <v>15880</v>
      </c>
      <c r="R48" s="1600">
        <v>16174</v>
      </c>
      <c r="S48" s="1600">
        <v>16587</v>
      </c>
      <c r="T48" s="1600">
        <v>16997</v>
      </c>
      <c r="U48" s="1600">
        <v>17340</v>
      </c>
      <c r="V48" s="1613">
        <v>17527</v>
      </c>
      <c r="W48" s="1600">
        <v>17712</v>
      </c>
      <c r="X48" s="1600">
        <v>17880</v>
      </c>
      <c r="Y48" s="1600">
        <v>18019</v>
      </c>
      <c r="Z48" s="1600">
        <v>18157</v>
      </c>
      <c r="AA48" s="1613">
        <v>18350</v>
      </c>
      <c r="AB48" s="1600">
        <v>18275</v>
      </c>
      <c r="AC48" s="1600">
        <v>18559</v>
      </c>
      <c r="AD48" s="1613">
        <v>18701</v>
      </c>
      <c r="AE48" s="1600">
        <v>18866</v>
      </c>
      <c r="AF48" s="1601">
        <v>18954</v>
      </c>
      <c r="AG48" s="1614">
        <v>18911</v>
      </c>
      <c r="AH48" s="1614">
        <v>18888</v>
      </c>
      <c r="AI48" s="1614">
        <v>18958</v>
      </c>
      <c r="AJ48" s="1614">
        <v>19090</v>
      </c>
      <c r="AK48" s="1614">
        <v>18729</v>
      </c>
      <c r="AL48" s="1600">
        <v>18803</v>
      </c>
      <c r="AM48" s="1600">
        <v>18788</v>
      </c>
      <c r="AN48" s="1615">
        <v>18742</v>
      </c>
      <c r="AO48" s="1615">
        <v>18888</v>
      </c>
      <c r="AP48" s="1639">
        <v>18911</v>
      </c>
      <c r="AQ48" s="1615">
        <v>18855</v>
      </c>
      <c r="AR48" s="1618">
        <f t="shared" si="4"/>
        <v>-225</v>
      </c>
      <c r="AS48" s="1619">
        <f t="shared" si="5"/>
        <v>182</v>
      </c>
      <c r="AT48" s="1643">
        <f t="shared" si="3"/>
        <v>407</v>
      </c>
      <c r="AU48" s="1733">
        <f t="shared" si="6"/>
        <v>8769</v>
      </c>
    </row>
    <row r="49" spans="1:47" ht="12.75" customHeight="1">
      <c r="A49" s="1610">
        <v>227</v>
      </c>
      <c r="B49" s="1627" t="s">
        <v>1008</v>
      </c>
      <c r="C49" s="1628"/>
      <c r="D49" s="1600">
        <v>11454</v>
      </c>
      <c r="E49" s="1600"/>
      <c r="F49" s="1600">
        <v>11538</v>
      </c>
      <c r="G49" s="1600"/>
      <c r="H49" s="1600">
        <v>11922</v>
      </c>
      <c r="I49" s="1600"/>
      <c r="J49" s="1600">
        <v>12168</v>
      </c>
      <c r="K49" s="1600">
        <v>12228</v>
      </c>
      <c r="L49" s="1600">
        <v>12415</v>
      </c>
      <c r="M49" s="1600">
        <v>12489</v>
      </c>
      <c r="N49" s="1600">
        <v>12564</v>
      </c>
      <c r="O49" s="1600">
        <v>12659</v>
      </c>
      <c r="P49" s="1600">
        <v>12801</v>
      </c>
      <c r="Q49" s="1600">
        <v>12784</v>
      </c>
      <c r="R49" s="1600">
        <v>12833</v>
      </c>
      <c r="S49" s="1600">
        <v>12857</v>
      </c>
      <c r="T49" s="1600">
        <v>12905</v>
      </c>
      <c r="U49" s="1600">
        <v>13006</v>
      </c>
      <c r="V49" s="1600">
        <v>12989</v>
      </c>
      <c r="W49" s="1600">
        <v>13027</v>
      </c>
      <c r="X49" s="1600">
        <v>13026</v>
      </c>
      <c r="Y49" s="1600">
        <v>13119</v>
      </c>
      <c r="Z49" s="1600">
        <v>13128</v>
      </c>
      <c r="AA49" s="1600">
        <v>13154</v>
      </c>
      <c r="AB49" s="1600">
        <v>13069</v>
      </c>
      <c r="AC49" s="1600">
        <v>13273</v>
      </c>
      <c r="AD49" s="1600">
        <v>13281</v>
      </c>
      <c r="AE49" s="1600">
        <v>13371</v>
      </c>
      <c r="AF49" s="1601">
        <v>13470</v>
      </c>
      <c r="AG49" s="1614">
        <v>13228</v>
      </c>
      <c r="AH49" s="1614">
        <v>13242</v>
      </c>
      <c r="AI49" s="1614">
        <v>13234</v>
      </c>
      <c r="AJ49" s="1614">
        <v>13223</v>
      </c>
      <c r="AK49" s="1614">
        <v>12723</v>
      </c>
      <c r="AL49" s="1600">
        <v>12707</v>
      </c>
      <c r="AM49" s="1600">
        <v>12790</v>
      </c>
      <c r="AN49" s="1615">
        <v>12782</v>
      </c>
      <c r="AO49" s="1615">
        <v>12835</v>
      </c>
      <c r="AP49" s="1639">
        <v>12882</v>
      </c>
      <c r="AQ49" s="1615">
        <v>12878</v>
      </c>
      <c r="AR49" s="1618">
        <f t="shared" si="4"/>
        <v>-747</v>
      </c>
      <c r="AS49" s="1619">
        <f t="shared" si="5"/>
        <v>159</v>
      </c>
      <c r="AT49" s="1643">
        <f t="shared" si="3"/>
        <v>906</v>
      </c>
      <c r="AU49" s="1733">
        <f t="shared" si="6"/>
        <v>1424</v>
      </c>
    </row>
    <row r="50" spans="1:47" ht="12.75" customHeight="1">
      <c r="A50" s="1610">
        <v>229</v>
      </c>
      <c r="B50" s="1627" t="s">
        <v>1009</v>
      </c>
      <c r="C50" s="1628"/>
      <c r="D50" s="1600">
        <v>15711</v>
      </c>
      <c r="E50" s="1600"/>
      <c r="F50" s="1600">
        <v>17153</v>
      </c>
      <c r="G50" s="1600"/>
      <c r="H50" s="1600">
        <v>19261</v>
      </c>
      <c r="I50" s="1600"/>
      <c r="J50" s="1600">
        <v>20465</v>
      </c>
      <c r="K50" s="1600">
        <v>21367</v>
      </c>
      <c r="L50" s="1600">
        <v>22107</v>
      </c>
      <c r="M50" s="1600">
        <v>22395</v>
      </c>
      <c r="N50" s="1600">
        <v>22709</v>
      </c>
      <c r="O50" s="1600">
        <v>23031</v>
      </c>
      <c r="P50" s="1600">
        <v>23322</v>
      </c>
      <c r="Q50" s="1600">
        <v>23255</v>
      </c>
      <c r="R50" s="1600">
        <v>23639</v>
      </c>
      <c r="S50" s="1600">
        <v>23922</v>
      </c>
      <c r="T50" s="1600">
        <v>24292</v>
      </c>
      <c r="U50" s="1600">
        <v>24669</v>
      </c>
      <c r="V50" s="1600">
        <v>24588</v>
      </c>
      <c r="W50" s="1600">
        <v>24775</v>
      </c>
      <c r="X50" s="1600">
        <v>25008</v>
      </c>
      <c r="Y50" s="1600">
        <v>25225</v>
      </c>
      <c r="Z50" s="1600">
        <v>25556</v>
      </c>
      <c r="AA50" s="1600">
        <v>25795</v>
      </c>
      <c r="AB50" s="1600">
        <v>25559</v>
      </c>
      <c r="AC50" s="1600">
        <v>26082</v>
      </c>
      <c r="AD50" s="1600">
        <v>26424</v>
      </c>
      <c r="AE50" s="1600">
        <v>26611</v>
      </c>
      <c r="AF50" s="1601">
        <v>26952</v>
      </c>
      <c r="AG50" s="1614">
        <v>27005</v>
      </c>
      <c r="AH50" s="1614">
        <v>27116</v>
      </c>
      <c r="AI50" s="1614">
        <v>27370</v>
      </c>
      <c r="AJ50" s="1614">
        <v>27583</v>
      </c>
      <c r="AK50" s="1614">
        <v>27297</v>
      </c>
      <c r="AL50" s="1600">
        <v>27510</v>
      </c>
      <c r="AM50" s="1600">
        <v>27709</v>
      </c>
      <c r="AN50" s="1615">
        <v>27792</v>
      </c>
      <c r="AO50" s="1615">
        <v>28006</v>
      </c>
      <c r="AP50" s="1639">
        <v>27757</v>
      </c>
      <c r="AQ50" s="1615">
        <v>27875</v>
      </c>
      <c r="AR50" s="1618">
        <f t="shared" si="4"/>
        <v>345</v>
      </c>
      <c r="AS50" s="1619">
        <f t="shared" si="5"/>
        <v>460</v>
      </c>
      <c r="AT50" s="1643">
        <f t="shared" si="3"/>
        <v>115</v>
      </c>
      <c r="AU50" s="1733">
        <f t="shared" si="6"/>
        <v>12164</v>
      </c>
    </row>
    <row r="51" spans="1:47" ht="12.75" customHeight="1">
      <c r="A51" s="1610">
        <v>464</v>
      </c>
      <c r="B51" s="1627" t="s">
        <v>42</v>
      </c>
      <c r="C51" s="1628"/>
      <c r="D51" s="1600">
        <v>3530</v>
      </c>
      <c r="E51" s="1600"/>
      <c r="F51" s="1600">
        <v>4449</v>
      </c>
      <c r="G51" s="1600"/>
      <c r="H51" s="1600">
        <v>6067</v>
      </c>
      <c r="I51" s="1600"/>
      <c r="J51" s="1600">
        <v>7176</v>
      </c>
      <c r="K51" s="1600">
        <v>8529</v>
      </c>
      <c r="L51" s="1600">
        <v>8847</v>
      </c>
      <c r="M51" s="1600">
        <v>9007</v>
      </c>
      <c r="N51" s="1600">
        <v>9128</v>
      </c>
      <c r="O51" s="1600">
        <v>9350</v>
      </c>
      <c r="P51" s="1600">
        <v>9509</v>
      </c>
      <c r="Q51" s="1600">
        <v>9698</v>
      </c>
      <c r="R51" s="1600">
        <v>9847</v>
      </c>
      <c r="S51" s="1600">
        <v>10078</v>
      </c>
      <c r="T51" s="1600">
        <v>10274</v>
      </c>
      <c r="U51" s="1600">
        <v>10466</v>
      </c>
      <c r="V51" s="1613">
        <v>10240</v>
      </c>
      <c r="W51" s="1600">
        <v>10407</v>
      </c>
      <c r="X51" s="1600">
        <v>10652</v>
      </c>
      <c r="Y51" s="1600">
        <v>10817</v>
      </c>
      <c r="Z51" s="1600">
        <v>10976</v>
      </c>
      <c r="AA51" s="1613">
        <v>11140</v>
      </c>
      <c r="AB51" s="1600">
        <v>10885</v>
      </c>
      <c r="AC51" s="1600">
        <v>11104</v>
      </c>
      <c r="AD51" s="1613">
        <v>11313</v>
      </c>
      <c r="AE51" s="1600">
        <v>11486</v>
      </c>
      <c r="AF51" s="1601">
        <v>11637</v>
      </c>
      <c r="AG51" s="1614">
        <v>11838</v>
      </c>
      <c r="AH51" s="1614">
        <v>11982</v>
      </c>
      <c r="AI51" s="1614">
        <v>12091</v>
      </c>
      <c r="AJ51" s="1614">
        <v>12166</v>
      </c>
      <c r="AK51" s="1614">
        <v>12092</v>
      </c>
      <c r="AL51" s="1600">
        <v>12222</v>
      </c>
      <c r="AM51" s="1600">
        <v>12395</v>
      </c>
      <c r="AN51" s="1615">
        <v>12502</v>
      </c>
      <c r="AO51" s="1615">
        <v>12622</v>
      </c>
      <c r="AP51" s="1639">
        <v>12757</v>
      </c>
      <c r="AQ51" s="1615">
        <v>12858</v>
      </c>
      <c r="AR51" s="1618">
        <f t="shared" si="4"/>
        <v>455</v>
      </c>
      <c r="AS51" s="1619">
        <f t="shared" si="5"/>
        <v>665</v>
      </c>
      <c r="AT51" s="1643">
        <f t="shared" si="3"/>
        <v>210</v>
      </c>
      <c r="AU51" s="1733">
        <f t="shared" si="6"/>
        <v>9328</v>
      </c>
    </row>
    <row r="52" spans="1:47" ht="12.75" customHeight="1">
      <c r="A52" s="1610">
        <v>481</v>
      </c>
      <c r="B52" s="1627" t="s">
        <v>43</v>
      </c>
      <c r="C52" s="1628"/>
      <c r="D52" s="1600">
        <v>3859</v>
      </c>
      <c r="E52" s="1600"/>
      <c r="F52" s="1600">
        <v>4073</v>
      </c>
      <c r="G52" s="1600"/>
      <c r="H52" s="1600">
        <v>4393</v>
      </c>
      <c r="I52" s="1600"/>
      <c r="J52" s="1600">
        <v>4793</v>
      </c>
      <c r="K52" s="1600">
        <v>5049</v>
      </c>
      <c r="L52" s="1600">
        <v>5215</v>
      </c>
      <c r="M52" s="1600">
        <v>5295</v>
      </c>
      <c r="N52" s="1600">
        <v>5372</v>
      </c>
      <c r="O52" s="1600">
        <v>5473</v>
      </c>
      <c r="P52" s="1600">
        <v>5570</v>
      </c>
      <c r="Q52" s="1600">
        <v>5552</v>
      </c>
      <c r="R52" s="1600">
        <v>5654</v>
      </c>
      <c r="S52" s="1600">
        <v>5756</v>
      </c>
      <c r="T52" s="1600">
        <v>5817</v>
      </c>
      <c r="U52" s="1600">
        <v>5853</v>
      </c>
      <c r="V52" s="1613">
        <v>5817</v>
      </c>
      <c r="W52" s="1600">
        <v>5824</v>
      </c>
      <c r="X52" s="1600">
        <v>5888</v>
      </c>
      <c r="Y52" s="1600">
        <v>5906</v>
      </c>
      <c r="Z52" s="1600">
        <v>5933</v>
      </c>
      <c r="AA52" s="1613">
        <v>6001</v>
      </c>
      <c r="AB52" s="1600">
        <v>5853</v>
      </c>
      <c r="AC52" s="1600">
        <v>5923</v>
      </c>
      <c r="AD52" s="1613">
        <v>5954</v>
      </c>
      <c r="AE52" s="1600">
        <v>6024</v>
      </c>
      <c r="AF52" s="1601">
        <v>6024</v>
      </c>
      <c r="AG52" s="1614">
        <v>5889</v>
      </c>
      <c r="AH52" s="1614">
        <v>5869</v>
      </c>
      <c r="AI52" s="1614">
        <v>5877</v>
      </c>
      <c r="AJ52" s="1614">
        <v>5861</v>
      </c>
      <c r="AK52" s="1614">
        <v>5715</v>
      </c>
      <c r="AL52" s="1640">
        <v>5688</v>
      </c>
      <c r="AM52" s="1600">
        <v>5658</v>
      </c>
      <c r="AN52" s="1615">
        <v>5652</v>
      </c>
      <c r="AO52" s="1615">
        <v>5694</v>
      </c>
      <c r="AP52" s="1639">
        <v>5537</v>
      </c>
      <c r="AQ52" s="1615">
        <v>5575</v>
      </c>
      <c r="AR52" s="1618">
        <f t="shared" si="4"/>
        <v>-309</v>
      </c>
      <c r="AS52" s="1619">
        <f t="shared" si="5"/>
        <v>-178</v>
      </c>
      <c r="AT52" s="1643">
        <f t="shared" si="3"/>
        <v>131</v>
      </c>
      <c r="AU52" s="1733">
        <f t="shared" si="6"/>
        <v>1716</v>
      </c>
    </row>
    <row r="53" spans="1:47" ht="12.75" customHeight="1">
      <c r="A53" s="1610">
        <v>501</v>
      </c>
      <c r="B53" s="1627" t="s">
        <v>1010</v>
      </c>
      <c r="C53" s="1628"/>
      <c r="D53" s="1600">
        <v>6613</v>
      </c>
      <c r="E53" s="1600"/>
      <c r="F53" s="1600">
        <v>6611</v>
      </c>
      <c r="G53" s="1600"/>
      <c r="H53" s="1600">
        <v>6654</v>
      </c>
      <c r="I53" s="1600"/>
      <c r="J53" s="1600">
        <v>6658</v>
      </c>
      <c r="K53" s="1600">
        <v>6611</v>
      </c>
      <c r="L53" s="1600">
        <v>6554</v>
      </c>
      <c r="M53" s="1600">
        <v>6537</v>
      </c>
      <c r="N53" s="1600">
        <v>6564</v>
      </c>
      <c r="O53" s="1600">
        <v>6600</v>
      </c>
      <c r="P53" s="1600">
        <v>6605</v>
      </c>
      <c r="Q53" s="1600">
        <v>6585</v>
      </c>
      <c r="R53" s="1600">
        <v>6606</v>
      </c>
      <c r="S53" s="1600">
        <v>6608</v>
      </c>
      <c r="T53" s="1600">
        <v>6617</v>
      </c>
      <c r="U53" s="1600">
        <v>6672</v>
      </c>
      <c r="V53" s="1600">
        <v>6611</v>
      </c>
      <c r="W53" s="1600">
        <v>6610</v>
      </c>
      <c r="X53" s="1600">
        <v>6630</v>
      </c>
      <c r="Y53" s="1600">
        <v>6646</v>
      </c>
      <c r="Z53" s="1600">
        <v>6633</v>
      </c>
      <c r="AA53" s="1613">
        <v>6630</v>
      </c>
      <c r="AB53" s="1600">
        <v>6515</v>
      </c>
      <c r="AC53" s="1600">
        <v>6654</v>
      </c>
      <c r="AD53" s="1613">
        <v>6632</v>
      </c>
      <c r="AE53" s="1600">
        <v>6596</v>
      </c>
      <c r="AF53" s="1601">
        <v>6529</v>
      </c>
      <c r="AG53" s="1614">
        <v>6283</v>
      </c>
      <c r="AH53" s="1614">
        <v>6240</v>
      </c>
      <c r="AI53" s="1614">
        <v>6187</v>
      </c>
      <c r="AJ53" s="1614">
        <v>6130</v>
      </c>
      <c r="AK53" s="1614">
        <v>6108</v>
      </c>
      <c r="AL53" s="1600">
        <v>6050</v>
      </c>
      <c r="AM53" s="1600">
        <v>6010</v>
      </c>
      <c r="AN53" s="1615">
        <v>5980</v>
      </c>
      <c r="AO53" s="1615">
        <v>5979</v>
      </c>
      <c r="AP53" s="1639">
        <v>5927</v>
      </c>
      <c r="AQ53" s="1615">
        <v>5924</v>
      </c>
      <c r="AR53" s="1618">
        <f t="shared" si="4"/>
        <v>-421</v>
      </c>
      <c r="AS53" s="1619">
        <f t="shared" si="5"/>
        <v>-181</v>
      </c>
      <c r="AT53" s="1643">
        <f t="shared" si="3"/>
        <v>240</v>
      </c>
      <c r="AU53" s="1733">
        <f t="shared" si="6"/>
        <v>-689</v>
      </c>
    </row>
    <row r="54" spans="1:47" ht="20.25" customHeight="1">
      <c r="A54" s="1610"/>
      <c r="B54" s="1641" t="s">
        <v>16</v>
      </c>
      <c r="C54" s="1642"/>
      <c r="D54" s="1600">
        <v>53658</v>
      </c>
      <c r="E54" s="1600"/>
      <c r="F54" s="1600">
        <v>53730</v>
      </c>
      <c r="G54" s="1600"/>
      <c r="H54" s="1600">
        <v>55660</v>
      </c>
      <c r="I54" s="1600"/>
      <c r="J54" s="1600">
        <v>57513</v>
      </c>
      <c r="K54" s="1600">
        <v>57967</v>
      </c>
      <c r="L54" s="1600">
        <v>58494</v>
      </c>
      <c r="M54" s="1600">
        <v>58902</v>
      </c>
      <c r="N54" s="1600">
        <v>59243</v>
      </c>
      <c r="O54" s="1600">
        <v>59868</v>
      </c>
      <c r="P54" s="1600">
        <v>60497</v>
      </c>
      <c r="Q54" s="1600">
        <v>61197</v>
      </c>
      <c r="R54" s="1600">
        <v>61911</v>
      </c>
      <c r="S54" s="1600">
        <v>62485</v>
      </c>
      <c r="T54" s="1600">
        <v>62960</v>
      </c>
      <c r="U54" s="1600">
        <v>63280</v>
      </c>
      <c r="V54" s="1600">
        <v>62607</v>
      </c>
      <c r="W54" s="938">
        <v>63001</v>
      </c>
      <c r="X54" s="938">
        <v>63339</v>
      </c>
      <c r="Y54" s="938">
        <v>63298</v>
      </c>
      <c r="Z54" s="938">
        <v>63604</v>
      </c>
      <c r="AA54" s="1600">
        <v>63976</v>
      </c>
      <c r="AB54" s="938">
        <v>62811</v>
      </c>
      <c r="AC54" s="938">
        <v>63237</v>
      </c>
      <c r="AD54" s="1600">
        <v>63517</v>
      </c>
      <c r="AE54" s="938">
        <v>63513</v>
      </c>
      <c r="AF54" s="1549">
        <v>63698</v>
      </c>
      <c r="AG54" s="1602">
        <v>62254</v>
      </c>
      <c r="AH54" s="1602">
        <v>62080</v>
      </c>
      <c r="AI54" s="1602">
        <v>62048</v>
      </c>
      <c r="AJ54" s="1602">
        <v>61988</v>
      </c>
      <c r="AK54" s="1602">
        <v>61921</v>
      </c>
      <c r="AL54" s="938">
        <f t="shared" ref="AL54:AS54" si="14">SUM(AL55:AL59)</f>
        <v>62009</v>
      </c>
      <c r="AM54" s="938">
        <f t="shared" si="14"/>
        <v>62062</v>
      </c>
      <c r="AN54" s="1604">
        <f t="shared" si="14"/>
        <v>61872</v>
      </c>
      <c r="AO54" s="1604">
        <f t="shared" si="14"/>
        <v>61825</v>
      </c>
      <c r="AP54" s="1605">
        <f t="shared" si="14"/>
        <v>60808</v>
      </c>
      <c r="AQ54" s="1604">
        <f t="shared" si="14"/>
        <v>60847</v>
      </c>
      <c r="AR54" s="1609">
        <f t="shared" si="14"/>
        <v>-1777</v>
      </c>
      <c r="AS54" s="1643">
        <f t="shared" si="14"/>
        <v>-1113</v>
      </c>
      <c r="AT54" s="1643">
        <f t="shared" si="3"/>
        <v>664</v>
      </c>
      <c r="AU54" s="1733">
        <f t="shared" si="6"/>
        <v>7189</v>
      </c>
    </row>
    <row r="55" spans="1:47" ht="12.75" customHeight="1">
      <c r="A55" s="1610">
        <v>209</v>
      </c>
      <c r="B55" s="1627" t="s">
        <v>939</v>
      </c>
      <c r="C55" s="1628"/>
      <c r="D55" s="1600">
        <v>21759</v>
      </c>
      <c r="E55" s="1600"/>
      <c r="F55" s="1600">
        <v>22754</v>
      </c>
      <c r="G55" s="1600"/>
      <c r="H55" s="1600">
        <v>24227</v>
      </c>
      <c r="I55" s="1600"/>
      <c r="J55" s="1600">
        <v>25465</v>
      </c>
      <c r="K55" s="1600">
        <v>25877</v>
      </c>
      <c r="L55" s="1600">
        <v>26441</v>
      </c>
      <c r="M55" s="1600">
        <v>26767</v>
      </c>
      <c r="N55" s="1600">
        <v>26932</v>
      </c>
      <c r="O55" s="1600">
        <v>27283</v>
      </c>
      <c r="P55" s="1600">
        <v>27692</v>
      </c>
      <c r="Q55" s="1600">
        <v>28131</v>
      </c>
      <c r="R55" s="1600">
        <v>28542</v>
      </c>
      <c r="S55" s="1600">
        <v>28847</v>
      </c>
      <c r="T55" s="1600">
        <v>29146</v>
      </c>
      <c r="U55" s="1600">
        <v>29397</v>
      </c>
      <c r="V55" s="1600">
        <v>29181</v>
      </c>
      <c r="W55" s="1600">
        <v>29449</v>
      </c>
      <c r="X55" s="1600">
        <v>29624</v>
      </c>
      <c r="Y55" s="1600">
        <v>29702</v>
      </c>
      <c r="Z55" s="1600">
        <v>29943</v>
      </c>
      <c r="AA55" s="1600">
        <v>30098</v>
      </c>
      <c r="AB55" s="1600">
        <v>29617</v>
      </c>
      <c r="AC55" s="1600">
        <v>29841</v>
      </c>
      <c r="AD55" s="1600">
        <v>30019</v>
      </c>
      <c r="AE55" s="1600">
        <v>30095</v>
      </c>
      <c r="AF55" s="1601">
        <v>30360</v>
      </c>
      <c r="AG55" s="1614">
        <v>29865</v>
      </c>
      <c r="AH55" s="1614">
        <v>29800</v>
      </c>
      <c r="AI55" s="1614">
        <v>29856</v>
      </c>
      <c r="AJ55" s="1614">
        <v>29983</v>
      </c>
      <c r="AK55" s="1614">
        <v>30189</v>
      </c>
      <c r="AL55" s="1600">
        <v>30278</v>
      </c>
      <c r="AM55" s="1600">
        <v>30456</v>
      </c>
      <c r="AN55" s="1615">
        <v>30450</v>
      </c>
      <c r="AO55" s="1615">
        <v>30586</v>
      </c>
      <c r="AP55" s="1639">
        <v>30180</v>
      </c>
      <c r="AQ55" s="1615">
        <v>30404</v>
      </c>
      <c r="AR55" s="1618">
        <f t="shared" si="4"/>
        <v>-171</v>
      </c>
      <c r="AS55" s="1619">
        <f t="shared" si="5"/>
        <v>-9</v>
      </c>
      <c r="AT55" s="1643">
        <f t="shared" si="3"/>
        <v>162</v>
      </c>
      <c r="AU55" s="1733">
        <f t="shared" si="6"/>
        <v>8645</v>
      </c>
    </row>
    <row r="56" spans="1:47" ht="12.75" customHeight="1">
      <c r="A56" s="1610">
        <v>222</v>
      </c>
      <c r="B56" s="1627" t="s">
        <v>1011</v>
      </c>
      <c r="C56" s="1628"/>
      <c r="D56" s="1600">
        <v>9486</v>
      </c>
      <c r="E56" s="1600"/>
      <c r="F56" s="1600">
        <v>9122</v>
      </c>
      <c r="G56" s="1600"/>
      <c r="H56" s="1600">
        <v>9116</v>
      </c>
      <c r="I56" s="1600"/>
      <c r="J56" s="1600">
        <v>9275</v>
      </c>
      <c r="K56" s="1600">
        <v>9193</v>
      </c>
      <c r="L56" s="1600">
        <v>9005</v>
      </c>
      <c r="M56" s="1600">
        <v>9027</v>
      </c>
      <c r="N56" s="1600">
        <v>9040</v>
      </c>
      <c r="O56" s="1600">
        <v>9156</v>
      </c>
      <c r="P56" s="1600">
        <v>9248</v>
      </c>
      <c r="Q56" s="1600">
        <v>9252</v>
      </c>
      <c r="R56" s="1600">
        <v>9375</v>
      </c>
      <c r="S56" s="1600">
        <v>9460</v>
      </c>
      <c r="T56" s="1600">
        <v>9476</v>
      </c>
      <c r="U56" s="1600">
        <v>9504</v>
      </c>
      <c r="V56" s="1600">
        <v>9298</v>
      </c>
      <c r="W56" s="1600">
        <v>9311</v>
      </c>
      <c r="X56" s="1600">
        <v>9350</v>
      </c>
      <c r="Y56" s="1600">
        <v>9320</v>
      </c>
      <c r="Z56" s="1600">
        <v>9339</v>
      </c>
      <c r="AA56" s="1600">
        <v>9386</v>
      </c>
      <c r="AB56" s="1600">
        <v>9212</v>
      </c>
      <c r="AC56" s="1600">
        <v>9247</v>
      </c>
      <c r="AD56" s="1600">
        <v>9244</v>
      </c>
      <c r="AE56" s="1600">
        <v>9222</v>
      </c>
      <c r="AF56" s="1601">
        <v>9211</v>
      </c>
      <c r="AG56" s="1614">
        <v>8984</v>
      </c>
      <c r="AH56" s="1614">
        <v>8929</v>
      </c>
      <c r="AI56" s="1614">
        <v>8890</v>
      </c>
      <c r="AJ56" s="1614">
        <v>8855</v>
      </c>
      <c r="AK56" s="1614">
        <v>8713</v>
      </c>
      <c r="AL56" s="1600">
        <v>8695</v>
      </c>
      <c r="AM56" s="1600">
        <v>8647</v>
      </c>
      <c r="AN56" s="1615">
        <v>8546</v>
      </c>
      <c r="AO56" s="1615">
        <v>8503</v>
      </c>
      <c r="AP56" s="1639">
        <v>8388</v>
      </c>
      <c r="AQ56" s="1615">
        <v>8342</v>
      </c>
      <c r="AR56" s="1618">
        <f t="shared" si="4"/>
        <v>-498</v>
      </c>
      <c r="AS56" s="1619">
        <f t="shared" si="5"/>
        <v>-325</v>
      </c>
      <c r="AT56" s="1643">
        <f t="shared" si="3"/>
        <v>173</v>
      </c>
      <c r="AU56" s="1733">
        <f t="shared" si="6"/>
        <v>-1144</v>
      </c>
    </row>
    <row r="57" spans="1:47" ht="12.75" customHeight="1">
      <c r="A57" s="1610">
        <v>225</v>
      </c>
      <c r="B57" s="1627" t="s">
        <v>1012</v>
      </c>
      <c r="C57" s="1628"/>
      <c r="D57" s="1600">
        <v>9970</v>
      </c>
      <c r="E57" s="1600"/>
      <c r="F57" s="1600">
        <v>9688</v>
      </c>
      <c r="G57" s="1600"/>
      <c r="H57" s="1600">
        <v>9870</v>
      </c>
      <c r="I57" s="1600"/>
      <c r="J57" s="1600">
        <v>10246</v>
      </c>
      <c r="K57" s="1600">
        <v>10431</v>
      </c>
      <c r="L57" s="1600">
        <v>10704</v>
      </c>
      <c r="M57" s="1600">
        <v>10769</v>
      </c>
      <c r="N57" s="1600">
        <v>10919</v>
      </c>
      <c r="O57" s="1600">
        <v>11024</v>
      </c>
      <c r="P57" s="1600">
        <v>11114</v>
      </c>
      <c r="Q57" s="1600">
        <v>11411</v>
      </c>
      <c r="R57" s="1600">
        <v>11498</v>
      </c>
      <c r="S57" s="1600">
        <v>11657</v>
      </c>
      <c r="T57" s="1600">
        <v>11783</v>
      </c>
      <c r="U57" s="1600">
        <v>11842</v>
      </c>
      <c r="V57" s="1600">
        <v>11685</v>
      </c>
      <c r="W57" s="1600">
        <v>11786</v>
      </c>
      <c r="X57" s="1600">
        <v>11885</v>
      </c>
      <c r="Y57" s="1600">
        <v>11871</v>
      </c>
      <c r="Z57" s="1600">
        <v>11938</v>
      </c>
      <c r="AA57" s="1600">
        <v>12066</v>
      </c>
      <c r="AB57" s="1600">
        <v>11808</v>
      </c>
      <c r="AC57" s="1600">
        <v>11961</v>
      </c>
      <c r="AD57" s="1600">
        <v>12038</v>
      </c>
      <c r="AE57" s="1600">
        <v>12014</v>
      </c>
      <c r="AF57" s="1601">
        <v>11987</v>
      </c>
      <c r="AG57" s="1614">
        <v>11653</v>
      </c>
      <c r="AH57" s="1614">
        <v>11588</v>
      </c>
      <c r="AI57" s="1614">
        <v>11574</v>
      </c>
      <c r="AJ57" s="1614">
        <v>11535</v>
      </c>
      <c r="AK57" s="1614">
        <v>11500</v>
      </c>
      <c r="AL57" s="1600">
        <v>11594</v>
      </c>
      <c r="AM57" s="1600">
        <v>11580</v>
      </c>
      <c r="AN57" s="1615">
        <v>11596</v>
      </c>
      <c r="AO57" s="1615">
        <v>11554</v>
      </c>
      <c r="AP57" s="1639">
        <v>11399</v>
      </c>
      <c r="AQ57" s="1615">
        <v>11341</v>
      </c>
      <c r="AR57" s="1618">
        <f t="shared" si="4"/>
        <v>-487</v>
      </c>
      <c r="AS57" s="1619">
        <f t="shared" si="5"/>
        <v>-101</v>
      </c>
      <c r="AT57" s="1643">
        <f t="shared" si="3"/>
        <v>386</v>
      </c>
      <c r="AU57" s="1733">
        <f t="shared" si="6"/>
        <v>1371</v>
      </c>
    </row>
    <row r="58" spans="1:47" s="1606" customFormat="1" ht="12.75" customHeight="1">
      <c r="A58" s="1610">
        <v>585</v>
      </c>
      <c r="B58" s="1627" t="s">
        <v>1013</v>
      </c>
      <c r="C58" s="1628"/>
      <c r="D58" s="1600">
        <v>6858</v>
      </c>
      <c r="E58" s="1600"/>
      <c r="F58" s="1600">
        <v>6753</v>
      </c>
      <c r="G58" s="1600"/>
      <c r="H58" s="1600">
        <v>6907</v>
      </c>
      <c r="I58" s="1600"/>
      <c r="J58" s="1600">
        <v>6901</v>
      </c>
      <c r="K58" s="1600">
        <v>6846</v>
      </c>
      <c r="L58" s="1600">
        <v>6833</v>
      </c>
      <c r="M58" s="1600">
        <v>6825</v>
      </c>
      <c r="N58" s="1600">
        <v>6821</v>
      </c>
      <c r="O58" s="1600">
        <v>6839</v>
      </c>
      <c r="P58" s="1600">
        <v>6847</v>
      </c>
      <c r="Q58" s="1600">
        <v>6816</v>
      </c>
      <c r="R58" s="1600">
        <v>6874</v>
      </c>
      <c r="S58" s="1600">
        <v>6886</v>
      </c>
      <c r="T58" s="1600">
        <v>6904</v>
      </c>
      <c r="U58" s="1600">
        <v>6892</v>
      </c>
      <c r="V58" s="1600">
        <v>6878</v>
      </c>
      <c r="W58" s="1600">
        <v>6884</v>
      </c>
      <c r="X58" s="1600">
        <v>6880</v>
      </c>
      <c r="Y58" s="1600">
        <v>6841</v>
      </c>
      <c r="Z58" s="1600">
        <v>6800</v>
      </c>
      <c r="AA58" s="1600">
        <v>6783</v>
      </c>
      <c r="AB58" s="1600">
        <v>6630</v>
      </c>
      <c r="AC58" s="1600">
        <v>6625</v>
      </c>
      <c r="AD58" s="1600">
        <v>6657</v>
      </c>
      <c r="AE58" s="1600">
        <v>6627</v>
      </c>
      <c r="AF58" s="1601">
        <v>6609</v>
      </c>
      <c r="AG58" s="1644">
        <v>6410</v>
      </c>
      <c r="AH58" s="1645">
        <v>6387</v>
      </c>
      <c r="AI58" s="1645">
        <v>6362</v>
      </c>
      <c r="AJ58" s="1645">
        <v>6289</v>
      </c>
      <c r="AK58" s="1645">
        <v>6228</v>
      </c>
      <c r="AL58" s="1600">
        <v>6190</v>
      </c>
      <c r="AM58" s="1600">
        <v>6149</v>
      </c>
      <c r="AN58" s="1615">
        <v>6101</v>
      </c>
      <c r="AO58" s="1615">
        <v>6012</v>
      </c>
      <c r="AP58" s="1639">
        <v>5912</v>
      </c>
      <c r="AQ58" s="1615">
        <v>5865</v>
      </c>
      <c r="AR58" s="1618">
        <f t="shared" si="4"/>
        <v>-381</v>
      </c>
      <c r="AS58" s="1619">
        <f t="shared" si="5"/>
        <v>-316</v>
      </c>
      <c r="AT58" s="1643">
        <f t="shared" si="3"/>
        <v>65</v>
      </c>
      <c r="AU58" s="1733">
        <f t="shared" si="6"/>
        <v>-993</v>
      </c>
    </row>
    <row r="59" spans="1:47" s="1606" customFormat="1" ht="12.75" customHeight="1">
      <c r="A59" s="1610">
        <v>586</v>
      </c>
      <c r="B59" s="1627" t="s">
        <v>1014</v>
      </c>
      <c r="C59" s="1628"/>
      <c r="D59" s="1600">
        <v>5585</v>
      </c>
      <c r="E59" s="1600"/>
      <c r="F59" s="1600">
        <v>5413</v>
      </c>
      <c r="G59" s="1600"/>
      <c r="H59" s="1600">
        <v>5540</v>
      </c>
      <c r="I59" s="1600"/>
      <c r="J59" s="1600">
        <v>5626</v>
      </c>
      <c r="K59" s="1600">
        <v>5620</v>
      </c>
      <c r="L59" s="1600">
        <v>5511</v>
      </c>
      <c r="M59" s="1600">
        <v>5514</v>
      </c>
      <c r="N59" s="1600">
        <v>5531</v>
      </c>
      <c r="O59" s="1600">
        <v>5566</v>
      </c>
      <c r="P59" s="1600">
        <v>5596</v>
      </c>
      <c r="Q59" s="1600">
        <v>5587</v>
      </c>
      <c r="R59" s="1600">
        <v>5622</v>
      </c>
      <c r="S59" s="1600">
        <v>5635</v>
      </c>
      <c r="T59" s="1600">
        <v>5651</v>
      </c>
      <c r="U59" s="1600">
        <v>5645</v>
      </c>
      <c r="V59" s="1600">
        <v>5565</v>
      </c>
      <c r="W59" s="1600">
        <v>5571</v>
      </c>
      <c r="X59" s="1600">
        <v>5600</v>
      </c>
      <c r="Y59" s="1600">
        <v>5564</v>
      </c>
      <c r="Z59" s="1600">
        <v>5584</v>
      </c>
      <c r="AA59" s="1600">
        <v>5643</v>
      </c>
      <c r="AB59" s="1600">
        <v>5544</v>
      </c>
      <c r="AC59" s="1600">
        <v>5563</v>
      </c>
      <c r="AD59" s="1600">
        <v>5559</v>
      </c>
      <c r="AE59" s="1600">
        <v>5555</v>
      </c>
      <c r="AF59" s="1601">
        <v>5531</v>
      </c>
      <c r="AG59" s="1644">
        <v>5342</v>
      </c>
      <c r="AH59" s="1645">
        <v>5376</v>
      </c>
      <c r="AI59" s="1645">
        <v>5366</v>
      </c>
      <c r="AJ59" s="1645">
        <v>5326</v>
      </c>
      <c r="AK59" s="1645">
        <v>5291</v>
      </c>
      <c r="AL59" s="1600">
        <v>5252</v>
      </c>
      <c r="AM59" s="1600">
        <v>5230</v>
      </c>
      <c r="AN59" s="1615">
        <v>5179</v>
      </c>
      <c r="AO59" s="1615">
        <v>5170</v>
      </c>
      <c r="AP59" s="1639">
        <v>4929</v>
      </c>
      <c r="AQ59" s="1615">
        <v>4895</v>
      </c>
      <c r="AR59" s="1618">
        <f t="shared" si="4"/>
        <v>-240</v>
      </c>
      <c r="AS59" s="1619">
        <f t="shared" si="5"/>
        <v>-362</v>
      </c>
      <c r="AT59" s="1643">
        <f t="shared" si="3"/>
        <v>-122</v>
      </c>
      <c r="AU59" s="1733">
        <f t="shared" si="6"/>
        <v>-690</v>
      </c>
    </row>
    <row r="60" spans="1:47" ht="20.25" customHeight="1">
      <c r="A60" s="1597"/>
      <c r="B60" s="1646" t="s">
        <v>17</v>
      </c>
      <c r="C60" s="1597"/>
      <c r="D60" s="1600">
        <v>28586</v>
      </c>
      <c r="E60" s="1600"/>
      <c r="F60" s="1600">
        <v>28274</v>
      </c>
      <c r="G60" s="1600"/>
      <c r="H60" s="1600">
        <v>29009</v>
      </c>
      <c r="I60" s="1600"/>
      <c r="J60" s="1600">
        <v>29957</v>
      </c>
      <c r="K60" s="1600">
        <v>30665</v>
      </c>
      <c r="L60" s="1600">
        <v>31564</v>
      </c>
      <c r="M60" s="1600">
        <v>32161</v>
      </c>
      <c r="N60" s="1600">
        <v>32790</v>
      </c>
      <c r="O60" s="1600">
        <v>33334</v>
      </c>
      <c r="P60" s="1600">
        <v>33857</v>
      </c>
      <c r="Q60" s="1600">
        <v>34261</v>
      </c>
      <c r="R60" s="1600">
        <v>34805</v>
      </c>
      <c r="S60" s="1600">
        <v>35449</v>
      </c>
      <c r="T60" s="1600">
        <v>35896</v>
      </c>
      <c r="U60" s="1600">
        <v>36357</v>
      </c>
      <c r="V60" s="1600">
        <v>36354</v>
      </c>
      <c r="W60" s="938">
        <v>36808</v>
      </c>
      <c r="X60" s="938">
        <v>37023</v>
      </c>
      <c r="Y60" s="938">
        <v>37276</v>
      </c>
      <c r="Z60" s="938">
        <v>37640</v>
      </c>
      <c r="AA60" s="1600">
        <v>38061</v>
      </c>
      <c r="AB60" s="938">
        <v>37364</v>
      </c>
      <c r="AC60" s="938">
        <v>37806</v>
      </c>
      <c r="AD60" s="1600">
        <v>38001</v>
      </c>
      <c r="AE60" s="938">
        <v>38277</v>
      </c>
      <c r="AF60" s="1549">
        <v>38446</v>
      </c>
      <c r="AG60" s="1602">
        <v>38113</v>
      </c>
      <c r="AH60" s="1602">
        <v>38329</v>
      </c>
      <c r="AI60" s="1602">
        <v>38396</v>
      </c>
      <c r="AJ60" s="1602">
        <v>38480</v>
      </c>
      <c r="AK60" s="1602">
        <v>38131</v>
      </c>
      <c r="AL60" s="938">
        <f t="shared" ref="AL60:AS60" si="15">AL61+AL62</f>
        <v>38363</v>
      </c>
      <c r="AM60" s="938">
        <f t="shared" si="15"/>
        <v>38570</v>
      </c>
      <c r="AN60" s="1604">
        <f t="shared" si="15"/>
        <v>38844</v>
      </c>
      <c r="AO60" s="1604">
        <f t="shared" si="15"/>
        <v>39166</v>
      </c>
      <c r="AP60" s="1605">
        <f t="shared" si="15"/>
        <v>38638</v>
      </c>
      <c r="AQ60" s="1604">
        <f t="shared" si="15"/>
        <v>38652</v>
      </c>
      <c r="AR60" s="1609">
        <f t="shared" si="15"/>
        <v>-315</v>
      </c>
      <c r="AS60" s="1643">
        <f t="shared" si="15"/>
        <v>507</v>
      </c>
      <c r="AT60" s="1643">
        <f t="shared" si="3"/>
        <v>822</v>
      </c>
      <c r="AU60" s="1733">
        <f t="shared" si="6"/>
        <v>10066</v>
      </c>
    </row>
    <row r="61" spans="1:47" ht="12.75" customHeight="1">
      <c r="A61" s="1610">
        <v>221</v>
      </c>
      <c r="B61" s="1627" t="s">
        <v>926</v>
      </c>
      <c r="C61" s="1628"/>
      <c r="D61" s="1600">
        <v>11177</v>
      </c>
      <c r="E61" s="1600"/>
      <c r="F61" s="1600">
        <v>10732</v>
      </c>
      <c r="G61" s="1600"/>
      <c r="H61" s="1600">
        <v>10843</v>
      </c>
      <c r="I61" s="1600"/>
      <c r="J61" s="1600">
        <v>11286</v>
      </c>
      <c r="K61" s="1600">
        <v>11452</v>
      </c>
      <c r="L61" s="1600">
        <v>11825</v>
      </c>
      <c r="M61" s="1600">
        <v>12119</v>
      </c>
      <c r="N61" s="1600">
        <v>12431</v>
      </c>
      <c r="O61" s="1600">
        <v>12694</v>
      </c>
      <c r="P61" s="1600">
        <v>12964</v>
      </c>
      <c r="Q61" s="1600">
        <v>13228</v>
      </c>
      <c r="R61" s="1600">
        <v>13521</v>
      </c>
      <c r="S61" s="1600">
        <v>13899</v>
      </c>
      <c r="T61" s="1600">
        <v>14194</v>
      </c>
      <c r="U61" s="1600">
        <v>14534</v>
      </c>
      <c r="V61" s="1613">
        <v>14585</v>
      </c>
      <c r="W61" s="1613">
        <v>14896</v>
      </c>
      <c r="X61" s="1613">
        <v>15074</v>
      </c>
      <c r="Y61" s="1613">
        <v>15228</v>
      </c>
      <c r="Z61" s="1613">
        <v>15367</v>
      </c>
      <c r="AA61" s="1613">
        <v>15544</v>
      </c>
      <c r="AB61" s="1613">
        <v>14960</v>
      </c>
      <c r="AC61" s="1613">
        <v>15197</v>
      </c>
      <c r="AD61" s="1613">
        <v>15297</v>
      </c>
      <c r="AE61" s="1613">
        <v>15374</v>
      </c>
      <c r="AF61" s="1601">
        <v>15479</v>
      </c>
      <c r="AG61" s="1614">
        <v>15464</v>
      </c>
      <c r="AH61" s="1614">
        <v>15598</v>
      </c>
      <c r="AI61" s="1614">
        <v>15594</v>
      </c>
      <c r="AJ61" s="1614">
        <v>15613</v>
      </c>
      <c r="AK61" s="1614">
        <v>15578</v>
      </c>
      <c r="AL61" s="1613">
        <v>15721</v>
      </c>
      <c r="AM61" s="1613">
        <v>15763</v>
      </c>
      <c r="AN61" s="147">
        <v>15883</v>
      </c>
      <c r="AO61" s="1616">
        <v>16024</v>
      </c>
      <c r="AP61" s="1617">
        <v>15605</v>
      </c>
      <c r="AQ61" s="1616">
        <v>15621</v>
      </c>
      <c r="AR61" s="1618">
        <f t="shared" si="4"/>
        <v>99</v>
      </c>
      <c r="AS61" s="1619">
        <f t="shared" si="5"/>
        <v>27</v>
      </c>
      <c r="AT61" s="1643">
        <f t="shared" si="3"/>
        <v>-72</v>
      </c>
      <c r="AU61" s="1733">
        <f t="shared" si="6"/>
        <v>4444</v>
      </c>
    </row>
    <row r="62" spans="1:47" ht="12.75" customHeight="1">
      <c r="A62" s="1610">
        <v>223</v>
      </c>
      <c r="B62" s="1627" t="s">
        <v>952</v>
      </c>
      <c r="C62" s="1628"/>
      <c r="D62" s="1600">
        <v>17409</v>
      </c>
      <c r="E62" s="1600"/>
      <c r="F62" s="1600">
        <v>17542</v>
      </c>
      <c r="G62" s="1600"/>
      <c r="H62" s="1600">
        <v>18166</v>
      </c>
      <c r="I62" s="1600"/>
      <c r="J62" s="1600">
        <v>18671</v>
      </c>
      <c r="K62" s="1600">
        <v>19213</v>
      </c>
      <c r="L62" s="1600">
        <v>19739</v>
      </c>
      <c r="M62" s="1600">
        <v>20042</v>
      </c>
      <c r="N62" s="1600">
        <v>20359</v>
      </c>
      <c r="O62" s="1600">
        <v>20640</v>
      </c>
      <c r="P62" s="1600">
        <v>20893</v>
      </c>
      <c r="Q62" s="1600">
        <v>21033</v>
      </c>
      <c r="R62" s="1600">
        <v>21284</v>
      </c>
      <c r="S62" s="1600">
        <v>21550</v>
      </c>
      <c r="T62" s="1600">
        <v>21702</v>
      </c>
      <c r="U62" s="1600">
        <v>21823</v>
      </c>
      <c r="V62" s="1600">
        <v>21769</v>
      </c>
      <c r="W62" s="1600">
        <v>21912</v>
      </c>
      <c r="X62" s="1600">
        <v>21949</v>
      </c>
      <c r="Y62" s="1600">
        <v>22048</v>
      </c>
      <c r="Z62" s="1600">
        <v>22273</v>
      </c>
      <c r="AA62" s="1600">
        <v>22517</v>
      </c>
      <c r="AB62" s="1600">
        <v>22404</v>
      </c>
      <c r="AC62" s="1600">
        <v>22609</v>
      </c>
      <c r="AD62" s="1600">
        <v>22704</v>
      </c>
      <c r="AE62" s="1600">
        <v>22903</v>
      </c>
      <c r="AF62" s="1633">
        <v>22967</v>
      </c>
      <c r="AG62" s="1614">
        <v>22649</v>
      </c>
      <c r="AH62" s="1614">
        <v>22731</v>
      </c>
      <c r="AI62" s="1614">
        <v>22802</v>
      </c>
      <c r="AJ62" s="1614">
        <v>22867</v>
      </c>
      <c r="AK62" s="1614">
        <v>22553</v>
      </c>
      <c r="AL62" s="1600">
        <v>22642</v>
      </c>
      <c r="AM62" s="1600">
        <v>22807</v>
      </c>
      <c r="AN62" s="1615">
        <v>22961</v>
      </c>
      <c r="AO62" s="1616">
        <v>23142</v>
      </c>
      <c r="AP62" s="1617">
        <v>23033</v>
      </c>
      <c r="AQ62" s="1616">
        <v>23031</v>
      </c>
      <c r="AR62" s="1618">
        <f t="shared" si="4"/>
        <v>-414</v>
      </c>
      <c r="AS62" s="1619">
        <f t="shared" si="5"/>
        <v>480</v>
      </c>
      <c r="AT62" s="1643">
        <f t="shared" si="3"/>
        <v>894</v>
      </c>
      <c r="AU62" s="1733">
        <f t="shared" si="6"/>
        <v>5622</v>
      </c>
    </row>
    <row r="63" spans="1:47" ht="20.25" customHeight="1">
      <c r="A63" s="1597"/>
      <c r="B63" s="1647" t="s">
        <v>18</v>
      </c>
      <c r="C63" s="1648"/>
      <c r="D63" s="1600">
        <v>45053</v>
      </c>
      <c r="E63" s="1600"/>
      <c r="F63" s="1600">
        <v>45709</v>
      </c>
      <c r="G63" s="1600"/>
      <c r="H63" s="1600">
        <v>47224</v>
      </c>
      <c r="I63" s="1600"/>
      <c r="J63" s="1600">
        <v>48611</v>
      </c>
      <c r="K63" s="1600">
        <v>48974</v>
      </c>
      <c r="L63" s="1600">
        <v>50057</v>
      </c>
      <c r="M63" s="1600">
        <v>50312</v>
      </c>
      <c r="N63" s="1600">
        <v>50632</v>
      </c>
      <c r="O63" s="1600">
        <v>51059</v>
      </c>
      <c r="P63" s="1600">
        <v>51844</v>
      </c>
      <c r="Q63" s="1600">
        <v>51992</v>
      </c>
      <c r="R63" s="1600">
        <v>52511</v>
      </c>
      <c r="S63" s="1600">
        <v>52973</v>
      </c>
      <c r="T63" s="1600">
        <v>53370</v>
      </c>
      <c r="U63" s="1600">
        <v>54354</v>
      </c>
      <c r="V63" s="1600">
        <v>53644</v>
      </c>
      <c r="W63" s="938">
        <v>54026</v>
      </c>
      <c r="X63" s="938">
        <v>54309</v>
      </c>
      <c r="Y63" s="938">
        <v>54422</v>
      </c>
      <c r="Z63" s="938">
        <v>54550</v>
      </c>
      <c r="AA63" s="1600">
        <v>54587</v>
      </c>
      <c r="AB63" s="938">
        <v>53075</v>
      </c>
      <c r="AC63" s="938">
        <v>53410</v>
      </c>
      <c r="AD63" s="1600">
        <v>53446</v>
      </c>
      <c r="AE63" s="938">
        <v>53699</v>
      </c>
      <c r="AF63" s="1601">
        <v>54076</v>
      </c>
      <c r="AG63" s="1602">
        <v>52948</v>
      </c>
      <c r="AH63" s="1602">
        <v>53131</v>
      </c>
      <c r="AI63" s="1602">
        <v>53145</v>
      </c>
      <c r="AJ63" s="1602">
        <v>53428</v>
      </c>
      <c r="AK63" s="1602">
        <v>52500</v>
      </c>
      <c r="AL63" s="938">
        <f t="shared" ref="AL63:AS63" si="16">SUM(AL64:AL66)</f>
        <v>52615</v>
      </c>
      <c r="AM63" s="938">
        <f t="shared" si="16"/>
        <v>52752</v>
      </c>
      <c r="AN63" s="1604">
        <f t="shared" si="16"/>
        <v>52617</v>
      </c>
      <c r="AO63" s="1604">
        <f t="shared" si="16"/>
        <v>52828</v>
      </c>
      <c r="AP63" s="1605">
        <f t="shared" si="16"/>
        <v>52333</v>
      </c>
      <c r="AQ63" s="1604">
        <f t="shared" si="16"/>
        <v>52695</v>
      </c>
      <c r="AR63" s="1609">
        <f t="shared" si="16"/>
        <v>-1576</v>
      </c>
      <c r="AS63" s="1643">
        <f t="shared" si="16"/>
        <v>-167</v>
      </c>
      <c r="AT63" s="1643">
        <f t="shared" si="3"/>
        <v>1409</v>
      </c>
      <c r="AU63" s="1733">
        <f t="shared" si="6"/>
        <v>7642</v>
      </c>
    </row>
    <row r="64" spans="1:47" ht="12.75" customHeight="1">
      <c r="A64" s="1558">
        <v>205</v>
      </c>
      <c r="B64" s="1631" t="s">
        <v>1015</v>
      </c>
      <c r="D64" s="1632">
        <v>14972</v>
      </c>
      <c r="E64" s="1632"/>
      <c r="F64" s="1632">
        <v>15316</v>
      </c>
      <c r="G64" s="1632"/>
      <c r="H64" s="1632">
        <v>15947</v>
      </c>
      <c r="I64" s="1632"/>
      <c r="J64" s="1632">
        <v>16571</v>
      </c>
      <c r="K64" s="1632">
        <v>17000</v>
      </c>
      <c r="L64" s="1633">
        <v>17387</v>
      </c>
      <c r="M64" s="1633">
        <v>17437</v>
      </c>
      <c r="N64" s="1633">
        <v>17578</v>
      </c>
      <c r="O64" s="1633">
        <v>17574</v>
      </c>
      <c r="P64" s="1633">
        <v>17960</v>
      </c>
      <c r="Q64" s="1633">
        <v>17981</v>
      </c>
      <c r="R64" s="1633">
        <v>18223</v>
      </c>
      <c r="S64" s="1633">
        <v>18409</v>
      </c>
      <c r="T64" s="1633">
        <v>18529</v>
      </c>
      <c r="U64" s="1633">
        <v>19101</v>
      </c>
      <c r="V64" s="1633">
        <v>18842</v>
      </c>
      <c r="W64" s="1600">
        <v>18989</v>
      </c>
      <c r="X64" s="1600">
        <v>19107</v>
      </c>
      <c r="Y64" s="1600">
        <v>19118</v>
      </c>
      <c r="Z64" s="1600">
        <v>19154</v>
      </c>
      <c r="AA64" s="1633">
        <v>19086</v>
      </c>
      <c r="AB64" s="1600">
        <v>18702</v>
      </c>
      <c r="AC64" s="1600">
        <v>18789</v>
      </c>
      <c r="AD64" s="1633">
        <v>18753</v>
      </c>
      <c r="AE64" s="1600">
        <v>18719</v>
      </c>
      <c r="AF64" s="1601">
        <v>18835</v>
      </c>
      <c r="AG64" s="1614">
        <v>18370</v>
      </c>
      <c r="AH64" s="1614">
        <v>18454</v>
      </c>
      <c r="AI64" s="1614">
        <v>18340</v>
      </c>
      <c r="AJ64" s="1614">
        <v>18366</v>
      </c>
      <c r="AK64" s="1614">
        <v>18081</v>
      </c>
      <c r="AL64" s="1600">
        <v>18059</v>
      </c>
      <c r="AM64" s="1600">
        <v>18052</v>
      </c>
      <c r="AN64" s="1615">
        <v>17931</v>
      </c>
      <c r="AO64" s="1616">
        <v>17985</v>
      </c>
      <c r="AP64" s="1617">
        <v>17792</v>
      </c>
      <c r="AQ64" s="1616">
        <v>17944</v>
      </c>
      <c r="AR64" s="1618">
        <f t="shared" si="4"/>
        <v>-754</v>
      </c>
      <c r="AS64" s="1619">
        <f t="shared" si="5"/>
        <v>-289</v>
      </c>
      <c r="AT64" s="1643">
        <f t="shared" si="3"/>
        <v>465</v>
      </c>
      <c r="AU64" s="1733">
        <f t="shared" si="6"/>
        <v>2972</v>
      </c>
    </row>
    <row r="65" spans="1:47" ht="12.75" customHeight="1">
      <c r="A65" s="1610">
        <v>224</v>
      </c>
      <c r="B65" s="1627" t="s">
        <v>29</v>
      </c>
      <c r="C65" s="1628"/>
      <c r="D65" s="1600">
        <v>14080</v>
      </c>
      <c r="E65" s="1600"/>
      <c r="F65" s="1600">
        <v>14373</v>
      </c>
      <c r="G65" s="1600"/>
      <c r="H65" s="1600">
        <v>14967</v>
      </c>
      <c r="I65" s="1600"/>
      <c r="J65" s="1600">
        <v>15544</v>
      </c>
      <c r="K65" s="1600">
        <v>15490</v>
      </c>
      <c r="L65" s="1600">
        <v>16017</v>
      </c>
      <c r="M65" s="1600">
        <v>16134</v>
      </c>
      <c r="N65" s="1600">
        <v>16227</v>
      </c>
      <c r="O65" s="1600">
        <v>16399</v>
      </c>
      <c r="P65" s="1600">
        <v>16674</v>
      </c>
      <c r="Q65" s="1600">
        <v>16716</v>
      </c>
      <c r="R65" s="1600">
        <v>16861</v>
      </c>
      <c r="S65" s="1600">
        <v>16939</v>
      </c>
      <c r="T65" s="1600">
        <v>17026</v>
      </c>
      <c r="U65" s="1600">
        <v>17192</v>
      </c>
      <c r="V65" s="1600">
        <v>17140</v>
      </c>
      <c r="W65" s="1600">
        <v>17311</v>
      </c>
      <c r="X65" s="1600">
        <v>17433</v>
      </c>
      <c r="Y65" s="1600">
        <v>17479</v>
      </c>
      <c r="Z65" s="1600">
        <v>17513</v>
      </c>
      <c r="AA65" s="1600">
        <v>17623</v>
      </c>
      <c r="AB65" s="1600">
        <v>17044</v>
      </c>
      <c r="AC65" s="1600">
        <v>17180</v>
      </c>
      <c r="AD65" s="1600">
        <v>17225</v>
      </c>
      <c r="AE65" s="1600">
        <v>17365</v>
      </c>
      <c r="AF65" s="1633">
        <v>17466</v>
      </c>
      <c r="AG65" s="1614">
        <v>17110</v>
      </c>
      <c r="AH65" s="1614">
        <v>17203</v>
      </c>
      <c r="AI65" s="1614">
        <v>17264</v>
      </c>
      <c r="AJ65" s="1614">
        <v>17429</v>
      </c>
      <c r="AK65" s="1614">
        <v>16968</v>
      </c>
      <c r="AL65" s="1600">
        <v>17049</v>
      </c>
      <c r="AM65" s="1600">
        <v>17104</v>
      </c>
      <c r="AN65" s="1615">
        <v>17178</v>
      </c>
      <c r="AO65" s="1616">
        <v>17339</v>
      </c>
      <c r="AP65" s="1617">
        <v>17047</v>
      </c>
      <c r="AQ65" s="1616">
        <v>17204</v>
      </c>
      <c r="AR65" s="1618">
        <f t="shared" si="4"/>
        <v>-498</v>
      </c>
      <c r="AS65" s="1619">
        <f t="shared" si="5"/>
        <v>79</v>
      </c>
      <c r="AT65" s="1643">
        <f t="shared" si="3"/>
        <v>577</v>
      </c>
      <c r="AU65" s="1733">
        <f t="shared" si="6"/>
        <v>3124</v>
      </c>
    </row>
    <row r="66" spans="1:47" ht="12.75" customHeight="1">
      <c r="A66" s="1610">
        <v>226</v>
      </c>
      <c r="B66" s="1627" t="s">
        <v>1016</v>
      </c>
      <c r="C66" s="1628"/>
      <c r="D66" s="1600">
        <v>16001</v>
      </c>
      <c r="E66" s="1600"/>
      <c r="F66" s="1600">
        <v>16020</v>
      </c>
      <c r="G66" s="1600"/>
      <c r="H66" s="1600">
        <v>16310</v>
      </c>
      <c r="I66" s="1600"/>
      <c r="J66" s="1600">
        <v>16496</v>
      </c>
      <c r="K66" s="1600">
        <v>16484</v>
      </c>
      <c r="L66" s="1600">
        <v>16653</v>
      </c>
      <c r="M66" s="1600">
        <v>16741</v>
      </c>
      <c r="N66" s="1600">
        <v>16827</v>
      </c>
      <c r="O66" s="1600">
        <v>17086</v>
      </c>
      <c r="P66" s="1600">
        <v>17210</v>
      </c>
      <c r="Q66" s="1600">
        <v>17295</v>
      </c>
      <c r="R66" s="1600">
        <v>17427</v>
      </c>
      <c r="S66" s="1600">
        <v>17625</v>
      </c>
      <c r="T66" s="1600">
        <v>17815</v>
      </c>
      <c r="U66" s="1600">
        <v>18061</v>
      </c>
      <c r="V66" s="1600">
        <v>17662</v>
      </c>
      <c r="W66" s="1600">
        <v>17726</v>
      </c>
      <c r="X66" s="1600">
        <v>17769</v>
      </c>
      <c r="Y66" s="1600">
        <v>17825</v>
      </c>
      <c r="Z66" s="1600">
        <v>17883</v>
      </c>
      <c r="AA66" s="1600">
        <v>17878</v>
      </c>
      <c r="AB66" s="1600">
        <v>17329</v>
      </c>
      <c r="AC66" s="1600">
        <v>17441</v>
      </c>
      <c r="AD66" s="1600">
        <v>17468</v>
      </c>
      <c r="AE66" s="1600">
        <v>17615</v>
      </c>
      <c r="AF66" s="1633">
        <v>17775</v>
      </c>
      <c r="AG66" s="1614">
        <v>17468</v>
      </c>
      <c r="AH66" s="1614">
        <v>17474</v>
      </c>
      <c r="AI66" s="1614">
        <v>17541</v>
      </c>
      <c r="AJ66" s="1614">
        <v>17633</v>
      </c>
      <c r="AK66" s="1614">
        <v>17451</v>
      </c>
      <c r="AL66" s="1600">
        <v>17507</v>
      </c>
      <c r="AM66" s="1600">
        <v>17596</v>
      </c>
      <c r="AN66" s="1615">
        <v>17508</v>
      </c>
      <c r="AO66" s="1616">
        <v>17504</v>
      </c>
      <c r="AP66" s="1617">
        <v>17494</v>
      </c>
      <c r="AQ66" s="1616">
        <v>17547</v>
      </c>
      <c r="AR66" s="1618">
        <f t="shared" si="4"/>
        <v>-324</v>
      </c>
      <c r="AS66" s="1619">
        <f t="shared" si="5"/>
        <v>43</v>
      </c>
      <c r="AT66" s="1643">
        <f t="shared" si="3"/>
        <v>367</v>
      </c>
      <c r="AU66" s="1733">
        <f t="shared" si="6"/>
        <v>1546</v>
      </c>
    </row>
    <row r="67" spans="1:47" ht="12" customHeight="1">
      <c r="A67" s="1649"/>
      <c r="B67" s="1650"/>
      <c r="C67" s="1651"/>
      <c r="D67" s="1652"/>
      <c r="E67" s="1652"/>
      <c r="F67" s="1652"/>
      <c r="G67" s="1652"/>
      <c r="H67" s="1652"/>
      <c r="I67" s="1652"/>
      <c r="J67" s="1652"/>
      <c r="K67" s="1652"/>
      <c r="L67" s="1652"/>
      <c r="M67" s="1652"/>
      <c r="N67" s="1652"/>
      <c r="O67" s="1652"/>
      <c r="P67" s="1652"/>
      <c r="Q67" s="1652"/>
      <c r="R67" s="1652"/>
      <c r="S67" s="1652"/>
      <c r="T67" s="1652"/>
      <c r="U67" s="1652"/>
      <c r="V67" s="1653"/>
      <c r="W67" s="1653"/>
      <c r="X67" s="1653"/>
      <c r="Y67" s="1653"/>
      <c r="Z67" s="1653"/>
      <c r="AA67" s="1653"/>
      <c r="AB67" s="1653"/>
      <c r="AC67" s="1653"/>
      <c r="AD67" s="1653"/>
      <c r="AE67" s="1653"/>
      <c r="AF67" s="1654"/>
      <c r="AG67" s="1654"/>
      <c r="AH67" s="1654"/>
      <c r="AI67" s="1654"/>
      <c r="AJ67" s="1654"/>
      <c r="AK67" s="1654"/>
      <c r="AL67" s="1654"/>
      <c r="AM67" s="1654"/>
      <c r="AN67" s="1655"/>
      <c r="AO67" s="1655"/>
      <c r="AP67" s="1655"/>
      <c r="AQ67" s="1655"/>
      <c r="AR67" s="1654"/>
      <c r="AS67" s="1656"/>
      <c r="AT67" s="1656"/>
    </row>
    <row r="68" spans="1:47" s="1658" customFormat="1" ht="11.25" customHeight="1">
      <c r="A68" s="1657" t="s">
        <v>1017</v>
      </c>
      <c r="B68" s="1549"/>
      <c r="C68" s="1549"/>
      <c r="D68" s="1549"/>
      <c r="E68" s="1657"/>
      <c r="F68" s="1657"/>
      <c r="G68" s="1657"/>
      <c r="H68" s="1657"/>
      <c r="I68" s="1657"/>
      <c r="J68" s="1657"/>
      <c r="K68" s="1657"/>
      <c r="L68" s="1657"/>
      <c r="M68" s="1657"/>
      <c r="N68" s="1657"/>
      <c r="O68" s="1657"/>
      <c r="P68" s="1657"/>
      <c r="Q68" s="1657"/>
      <c r="R68" s="1657"/>
      <c r="S68" s="1657"/>
      <c r="T68" s="1657"/>
      <c r="U68" s="1657"/>
      <c r="V68" s="1657"/>
      <c r="W68" s="1657"/>
      <c r="X68" s="1657"/>
      <c r="Y68" s="1657"/>
      <c r="Z68" s="1657"/>
      <c r="AA68" s="188"/>
      <c r="AB68" s="188"/>
      <c r="AC68" s="188"/>
      <c r="AD68" s="188"/>
      <c r="AE68" s="188"/>
      <c r="AF68" s="1549"/>
      <c r="AG68" s="1549"/>
      <c r="AH68" s="1549"/>
      <c r="AI68" s="1549"/>
      <c r="AJ68" s="1549"/>
      <c r="AK68" s="1549"/>
      <c r="AL68" s="1549"/>
      <c r="AM68" s="1549"/>
      <c r="AN68" s="1549"/>
      <c r="AO68" s="1549"/>
      <c r="AP68" s="1549"/>
      <c r="AQ68" s="1549"/>
      <c r="AR68" s="1549"/>
      <c r="AS68" s="1549"/>
      <c r="AT68" s="1549"/>
      <c r="AU68" s="1549"/>
    </row>
    <row r="69" spans="1:47" s="1658" customFormat="1" ht="11.25" customHeight="1">
      <c r="A69" s="1659" t="s">
        <v>1018</v>
      </c>
      <c r="B69" s="1549"/>
      <c r="C69" s="1549"/>
      <c r="D69" s="1549"/>
      <c r="E69" s="1659"/>
      <c r="F69" s="1659"/>
      <c r="G69" s="1659"/>
      <c r="H69" s="1659"/>
      <c r="I69" s="1659"/>
      <c r="J69" s="1659"/>
      <c r="K69" s="1659"/>
      <c r="L69" s="1657"/>
      <c r="M69" s="1657"/>
      <c r="N69" s="1657"/>
      <c r="O69" s="1657"/>
      <c r="P69" s="1657"/>
      <c r="Q69" s="1657"/>
      <c r="R69" s="1657"/>
      <c r="S69" s="1657"/>
      <c r="T69" s="1657"/>
      <c r="U69" s="1657"/>
      <c r="V69" s="1659"/>
      <c r="W69" s="1659"/>
      <c r="X69" s="1659"/>
      <c r="Y69" s="1659"/>
      <c r="Z69" s="1659"/>
      <c r="AA69" s="188"/>
      <c r="AB69" s="188"/>
      <c r="AC69" s="188"/>
      <c r="AD69" s="188"/>
      <c r="AE69" s="188"/>
      <c r="AF69" s="1549"/>
      <c r="AG69" s="1549"/>
      <c r="AH69" s="1549"/>
      <c r="AI69" s="1549"/>
      <c r="AJ69" s="1549"/>
      <c r="AK69" s="1549"/>
      <c r="AL69" s="1549"/>
      <c r="AM69" s="1549"/>
      <c r="AN69" s="1549"/>
      <c r="AO69" s="1549"/>
      <c r="AP69" s="1549"/>
      <c r="AQ69" s="1549"/>
      <c r="AR69" s="1549"/>
      <c r="AS69" s="1549"/>
      <c r="AT69" s="1549"/>
      <c r="AU69" s="1549"/>
    </row>
    <row r="70" spans="1:47" s="1658" customFormat="1" ht="12" customHeight="1">
      <c r="A70" s="1659" t="s">
        <v>1019</v>
      </c>
      <c r="B70" s="1549"/>
      <c r="C70" s="1549"/>
      <c r="D70" s="1549"/>
      <c r="E70" s="724"/>
      <c r="F70" s="724"/>
      <c r="G70" s="724"/>
      <c r="H70" s="724"/>
      <c r="I70" s="724"/>
      <c r="J70" s="724"/>
      <c r="K70" s="724"/>
      <c r="L70" s="724"/>
      <c r="M70" s="724"/>
      <c r="N70" s="724"/>
      <c r="O70" s="724"/>
      <c r="P70" s="724"/>
      <c r="Q70" s="724"/>
      <c r="R70" s="724"/>
      <c r="S70" s="724"/>
      <c r="T70" s="724"/>
      <c r="U70" s="724"/>
      <c r="V70" s="1659"/>
      <c r="W70" s="1659"/>
      <c r="X70" s="1659"/>
      <c r="Y70" s="1659"/>
      <c r="Z70" s="1659"/>
      <c r="AA70" s="188"/>
      <c r="AB70" s="188"/>
      <c r="AC70" s="188"/>
      <c r="AD70" s="188"/>
      <c r="AE70" s="188"/>
      <c r="AF70" s="1549"/>
      <c r="AG70" s="1549"/>
      <c r="AH70" s="1549"/>
      <c r="AI70" s="1549"/>
      <c r="AJ70" s="1549"/>
      <c r="AK70" s="1549"/>
      <c r="AL70" s="1549"/>
      <c r="AM70" s="1549"/>
      <c r="AN70" s="1549"/>
      <c r="AO70" s="1549"/>
      <c r="AP70" s="1549"/>
      <c r="AQ70" s="1549"/>
      <c r="AR70" s="1549"/>
      <c r="AS70" s="1549"/>
      <c r="AT70" s="1549"/>
      <c r="AU70" s="1549"/>
    </row>
    <row r="71" spans="1:47" s="1658" customFormat="1" ht="12" customHeight="1">
      <c r="A71" s="1549"/>
      <c r="B71" s="1549"/>
      <c r="C71" s="1549" t="s">
        <v>1020</v>
      </c>
      <c r="D71" s="1549"/>
      <c r="E71" s="724"/>
      <c r="F71" s="724"/>
      <c r="G71" s="724"/>
      <c r="H71" s="724"/>
      <c r="I71" s="724"/>
      <c r="J71" s="724"/>
      <c r="K71" s="724"/>
      <c r="L71" s="724"/>
      <c r="M71" s="724"/>
      <c r="N71" s="724"/>
      <c r="O71" s="724"/>
      <c r="P71" s="724"/>
      <c r="Q71" s="724"/>
      <c r="R71" s="724"/>
      <c r="S71" s="724"/>
      <c r="T71" s="724"/>
      <c r="U71" s="724"/>
      <c r="V71" s="1549"/>
      <c r="W71" s="1549"/>
      <c r="X71" s="1549"/>
      <c r="Y71" s="1549"/>
      <c r="Z71" s="1549"/>
      <c r="AA71" s="188"/>
      <c r="AB71" s="188"/>
      <c r="AC71" s="188"/>
      <c r="AD71" s="188"/>
      <c r="AE71" s="188"/>
      <c r="AF71" s="1549"/>
      <c r="AG71" s="1549"/>
      <c r="AH71" s="1549"/>
      <c r="AI71" s="1549"/>
      <c r="AJ71" s="1549"/>
      <c r="AK71" s="1549"/>
      <c r="AL71" s="1549"/>
      <c r="AM71" s="1549"/>
      <c r="AN71" s="1549"/>
      <c r="AO71" s="1549"/>
      <c r="AP71" s="1549"/>
      <c r="AQ71" s="1549"/>
      <c r="AR71" s="1549"/>
      <c r="AS71" s="1549"/>
      <c r="AT71" s="1549"/>
      <c r="AU71" s="1549"/>
    </row>
    <row r="72" spans="1:47" ht="11.45" customHeight="1"/>
  </sheetData>
  <mergeCells count="19">
    <mergeCell ref="C2:D2"/>
    <mergeCell ref="E2:F2"/>
    <mergeCell ref="G2:H2"/>
    <mergeCell ref="I2:J2"/>
    <mergeCell ref="A3:B3"/>
    <mergeCell ref="C3:D3"/>
    <mergeCell ref="E3:F3"/>
    <mergeCell ref="G3:H3"/>
    <mergeCell ref="I3:J3"/>
    <mergeCell ref="A5:B5"/>
    <mergeCell ref="C5:D5"/>
    <mergeCell ref="E5:F5"/>
    <mergeCell ref="G5:H5"/>
    <mergeCell ref="I5:J5"/>
    <mergeCell ref="A4:B4"/>
    <mergeCell ref="C4:D4"/>
    <mergeCell ref="E4:F4"/>
    <mergeCell ref="G4:H4"/>
    <mergeCell ref="I4:J4"/>
  </mergeCells>
  <phoneticPr fontId="2"/>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87C13-8DDC-4B2A-A22D-A3C3EE72BDBE}">
  <dimension ref="A1:AQ66"/>
  <sheetViews>
    <sheetView topLeftCell="B1" workbookViewId="0">
      <pane xSplit="1" ySplit="3" topLeftCell="C50" activePane="bottomRight" state="frozen"/>
      <selection activeCell="B1" sqref="B1"/>
      <selection pane="topRight" activeCell="C1" sqref="C1"/>
      <selection pane="bottomLeft" activeCell="B4" sqref="B4"/>
      <selection pane="bottomRight" activeCell="K9" sqref="K9"/>
    </sheetView>
  </sheetViews>
  <sheetFormatPr defaultColWidth="9" defaultRowHeight="13.5"/>
  <cols>
    <col min="1" max="1" width="4.125" style="432" hidden="1" customWidth="1"/>
    <col min="2" max="2" width="10.375" style="432" customWidth="1"/>
    <col min="3" max="22" width="9" style="432"/>
    <col min="23" max="37" width="8.625" style="432" customWidth="1"/>
    <col min="38" max="39" width="9.375" style="432" bestFit="1" customWidth="1"/>
    <col min="40" max="41" width="9" style="432"/>
    <col min="42" max="42" width="9.375" style="432" bestFit="1" customWidth="1"/>
    <col min="43" max="43" width="9.375" style="432" customWidth="1"/>
    <col min="44" max="16384" width="9" style="432"/>
  </cols>
  <sheetData>
    <row r="1" spans="1:43" ht="18" customHeight="1" thickBot="1">
      <c r="B1" s="2487" t="s">
        <v>1318</v>
      </c>
      <c r="C1" s="2488"/>
      <c r="D1" s="2487"/>
      <c r="E1" s="2487"/>
      <c r="F1" s="2487"/>
      <c r="G1" s="2487"/>
      <c r="H1" s="2487"/>
      <c r="I1" s="2487"/>
      <c r="J1" s="2487"/>
      <c r="K1" s="2487"/>
      <c r="AJ1" s="432" t="s">
        <v>720</v>
      </c>
      <c r="AK1" s="432" t="s">
        <v>1319</v>
      </c>
      <c r="AL1" s="2489" t="s">
        <v>667</v>
      </c>
      <c r="AM1" s="2490" t="s">
        <v>667</v>
      </c>
    </row>
    <row r="2" spans="1:43" ht="18" customHeight="1">
      <c r="A2" s="2491"/>
      <c r="B2" s="2492" t="s">
        <v>1320</v>
      </c>
      <c r="C2" s="2493" t="s">
        <v>1321</v>
      </c>
      <c r="D2" s="2493" t="s">
        <v>1322</v>
      </c>
      <c r="E2" s="2493" t="s">
        <v>1323</v>
      </c>
      <c r="F2" s="2493" t="s">
        <v>1324</v>
      </c>
      <c r="G2" s="2493" t="s">
        <v>1325</v>
      </c>
      <c r="H2" s="2493" t="s">
        <v>1326</v>
      </c>
      <c r="I2" s="2493" t="s">
        <v>1327</v>
      </c>
      <c r="J2" s="2493" t="s">
        <v>1328</v>
      </c>
      <c r="K2" s="2493" t="s">
        <v>1329</v>
      </c>
      <c r="L2" s="2494" t="s">
        <v>1330</v>
      </c>
      <c r="M2" s="2494" t="s">
        <v>1331</v>
      </c>
      <c r="N2" s="2494" t="s">
        <v>1332</v>
      </c>
      <c r="O2" s="2494" t="s">
        <v>1333</v>
      </c>
      <c r="P2" s="2494" t="s">
        <v>1334</v>
      </c>
      <c r="Q2" s="2494" t="s">
        <v>1335</v>
      </c>
      <c r="R2" s="2494" t="s">
        <v>1336</v>
      </c>
      <c r="S2" s="2494" t="s">
        <v>1337</v>
      </c>
      <c r="T2" s="2494" t="s">
        <v>1338</v>
      </c>
      <c r="U2" s="2494" t="s">
        <v>1339</v>
      </c>
      <c r="V2" s="2494" t="s">
        <v>1340</v>
      </c>
      <c r="W2" s="2495" t="s">
        <v>1341</v>
      </c>
      <c r="X2" s="2496" t="s">
        <v>1342</v>
      </c>
      <c r="Y2" s="2496" t="s">
        <v>1343</v>
      </c>
      <c r="Z2" s="2496" t="s">
        <v>1344</v>
      </c>
      <c r="AA2" s="2496" t="s">
        <v>1345</v>
      </c>
      <c r="AB2" s="2495" t="s">
        <v>1346</v>
      </c>
      <c r="AC2" s="2496" t="s">
        <v>1347</v>
      </c>
      <c r="AD2" s="2496" t="s">
        <v>1348</v>
      </c>
      <c r="AE2" s="2496" t="s">
        <v>1349</v>
      </c>
      <c r="AF2" s="2496" t="s">
        <v>1350</v>
      </c>
      <c r="AG2" s="2495" t="s">
        <v>548</v>
      </c>
      <c r="AH2" s="2496" t="s">
        <v>1351</v>
      </c>
      <c r="AI2" s="2496" t="s">
        <v>919</v>
      </c>
      <c r="AJ2" s="2497" t="s">
        <v>1352</v>
      </c>
      <c r="AK2" s="2496" t="s">
        <v>1353</v>
      </c>
      <c r="AL2" s="2498" t="s">
        <v>920</v>
      </c>
      <c r="AM2" s="2498" t="s">
        <v>921</v>
      </c>
      <c r="AN2" s="2493" t="s">
        <v>922</v>
      </c>
      <c r="AO2" s="2499" t="s">
        <v>923</v>
      </c>
      <c r="AP2" s="2500" t="s">
        <v>924</v>
      </c>
      <c r="AQ2" s="2501" t="s">
        <v>925</v>
      </c>
    </row>
    <row r="3" spans="1:43" ht="18" customHeight="1" thickBot="1">
      <c r="A3" s="2502"/>
      <c r="B3" s="2503"/>
      <c r="C3" s="2504">
        <v>1980</v>
      </c>
      <c r="D3" s="2504">
        <v>1981</v>
      </c>
      <c r="E3" s="2504">
        <v>1982</v>
      </c>
      <c r="F3" s="2504">
        <v>1983</v>
      </c>
      <c r="G3" s="2504">
        <v>1984</v>
      </c>
      <c r="H3" s="2504">
        <v>1985</v>
      </c>
      <c r="I3" s="2504">
        <v>1986</v>
      </c>
      <c r="J3" s="2504">
        <v>1987</v>
      </c>
      <c r="K3" s="2504">
        <v>1988</v>
      </c>
      <c r="L3" s="2505">
        <v>1989</v>
      </c>
      <c r="M3" s="2505">
        <v>1990</v>
      </c>
      <c r="N3" s="2505">
        <v>1991</v>
      </c>
      <c r="O3" s="2505">
        <v>1992</v>
      </c>
      <c r="P3" s="2505">
        <v>1993</v>
      </c>
      <c r="Q3" s="2505">
        <v>1994</v>
      </c>
      <c r="R3" s="2505">
        <v>1995</v>
      </c>
      <c r="S3" s="2505">
        <v>1996</v>
      </c>
      <c r="T3" s="2505">
        <v>1997</v>
      </c>
      <c r="U3" s="2505">
        <v>1998</v>
      </c>
      <c r="V3" s="2505">
        <v>1999</v>
      </c>
      <c r="W3" s="2506">
        <v>2000</v>
      </c>
      <c r="X3" s="2504">
        <v>2001</v>
      </c>
      <c r="Y3" s="2504">
        <v>2002</v>
      </c>
      <c r="Z3" s="2504">
        <v>2003</v>
      </c>
      <c r="AA3" s="2504">
        <v>2004</v>
      </c>
      <c r="AB3" s="2506">
        <v>2005</v>
      </c>
      <c r="AC3" s="2504">
        <v>2006</v>
      </c>
      <c r="AD3" s="2504">
        <v>2007</v>
      </c>
      <c r="AE3" s="2504">
        <v>2008</v>
      </c>
      <c r="AF3" s="2504">
        <v>2009</v>
      </c>
      <c r="AG3" s="2506">
        <v>2010</v>
      </c>
      <c r="AH3" s="2504">
        <v>2011</v>
      </c>
      <c r="AI3" s="2504">
        <v>2012</v>
      </c>
      <c r="AJ3" s="2507">
        <v>2013</v>
      </c>
      <c r="AK3" s="2504">
        <v>2014</v>
      </c>
      <c r="AL3" s="2506">
        <v>2015</v>
      </c>
      <c r="AM3" s="2506">
        <v>2016</v>
      </c>
      <c r="AN3" s="2504">
        <v>2017</v>
      </c>
      <c r="AO3" s="2508">
        <v>2018</v>
      </c>
      <c r="AP3" s="2509">
        <v>2019</v>
      </c>
      <c r="AQ3" s="2510">
        <v>2020</v>
      </c>
    </row>
    <row r="4" spans="1:43" ht="18" customHeight="1">
      <c r="A4" s="2511"/>
      <c r="B4" s="2512" t="s">
        <v>69</v>
      </c>
      <c r="C4" s="2513">
        <v>36402</v>
      </c>
      <c r="D4" s="2513">
        <v>33766</v>
      </c>
      <c r="E4" s="2513">
        <v>34131</v>
      </c>
      <c r="F4" s="2513">
        <v>32289</v>
      </c>
      <c r="G4" s="2513">
        <v>30651</v>
      </c>
      <c r="H4" s="2513">
        <v>27380</v>
      </c>
      <c r="I4" s="2513">
        <v>25478</v>
      </c>
      <c r="J4" s="2513">
        <v>23901</v>
      </c>
      <c r="K4" s="2513">
        <v>20613</v>
      </c>
      <c r="L4" s="2514">
        <v>17614</v>
      </c>
      <c r="M4" s="2514">
        <v>17129</v>
      </c>
      <c r="N4" s="2514">
        <v>15527</v>
      </c>
      <c r="O4" s="2514">
        <v>14551</v>
      </c>
      <c r="P4" s="2514">
        <v>12267</v>
      </c>
      <c r="Q4" s="2514">
        <v>15456</v>
      </c>
      <c r="R4" s="2514">
        <v>4903</v>
      </c>
      <c r="S4" s="2514">
        <v>14019</v>
      </c>
      <c r="T4" s="2514">
        <v>13559</v>
      </c>
      <c r="U4" s="2514">
        <v>13490</v>
      </c>
      <c r="V4" s="2514">
        <v>11800</v>
      </c>
      <c r="W4" s="2515">
        <v>12731</v>
      </c>
      <c r="X4" s="2516">
        <v>10462</v>
      </c>
      <c r="Y4" s="2516">
        <v>10283</v>
      </c>
      <c r="Z4" s="2516">
        <v>6670</v>
      </c>
      <c r="AA4" s="2516">
        <v>5295</v>
      </c>
      <c r="AB4" s="2517">
        <v>616</v>
      </c>
      <c r="AC4" s="2516">
        <v>2295</v>
      </c>
      <c r="AD4" s="2516">
        <v>808</v>
      </c>
      <c r="AE4" s="2516">
        <v>-241</v>
      </c>
      <c r="AF4" s="2516">
        <v>-1272</v>
      </c>
      <c r="AG4" s="2517">
        <v>-3734</v>
      </c>
      <c r="AH4" s="2516">
        <v>-4908</v>
      </c>
      <c r="AI4" s="2516">
        <v>-7221</v>
      </c>
      <c r="AJ4" s="2518">
        <v>-8693</v>
      </c>
      <c r="AK4" s="2516">
        <v>-9793</v>
      </c>
      <c r="AL4" s="2519">
        <v>-11376</v>
      </c>
      <c r="AM4" s="2519">
        <v>-11879</v>
      </c>
      <c r="AN4" s="2519">
        <v>-14979</v>
      </c>
      <c r="AO4" s="2520">
        <v>-17432</v>
      </c>
      <c r="AP4" s="2521">
        <v>-19343</v>
      </c>
      <c r="AQ4" s="2522">
        <v>-21701</v>
      </c>
    </row>
    <row r="5" spans="1:43" ht="18" customHeight="1">
      <c r="A5" s="2523"/>
      <c r="B5" s="2524" t="s">
        <v>427</v>
      </c>
      <c r="C5" s="2525">
        <v>7994</v>
      </c>
      <c r="D5" s="2525">
        <v>7418</v>
      </c>
      <c r="E5" s="2525">
        <v>7666</v>
      </c>
      <c r="F5" s="2525">
        <v>7482</v>
      </c>
      <c r="G5" s="2525">
        <v>7099</v>
      </c>
      <c r="H5" s="2525">
        <v>6618</v>
      </c>
      <c r="I5" s="2525">
        <v>6270</v>
      </c>
      <c r="J5" s="2525">
        <v>5817</v>
      </c>
      <c r="K5" s="2525">
        <v>4863</v>
      </c>
      <c r="L5" s="2526">
        <v>4162</v>
      </c>
      <c r="M5" s="2526">
        <v>3937</v>
      </c>
      <c r="N5" s="2526">
        <v>3244</v>
      </c>
      <c r="O5" s="2526">
        <v>3013</v>
      </c>
      <c r="P5" s="2526">
        <v>2598</v>
      </c>
      <c r="Q5" s="2526">
        <v>3270</v>
      </c>
      <c r="R5" s="2526">
        <v>-2492</v>
      </c>
      <c r="S5" s="2526">
        <v>2566</v>
      </c>
      <c r="T5" s="2526">
        <v>2446</v>
      </c>
      <c r="U5" s="2526">
        <v>2129</v>
      </c>
      <c r="V5" s="2526">
        <v>1884</v>
      </c>
      <c r="W5" s="2527">
        <v>2287</v>
      </c>
      <c r="X5" s="2528">
        <v>1804</v>
      </c>
      <c r="Y5" s="2528">
        <v>1870</v>
      </c>
      <c r="Z5" s="2528">
        <v>1287</v>
      </c>
      <c r="AA5" s="2528">
        <v>1064</v>
      </c>
      <c r="AB5" s="2527">
        <v>11</v>
      </c>
      <c r="AC5" s="2528">
        <v>270</v>
      </c>
      <c r="AD5" s="2528">
        <v>-155</v>
      </c>
      <c r="AE5" s="2528">
        <v>-460</v>
      </c>
      <c r="AF5" s="2528">
        <v>-416</v>
      </c>
      <c r="AG5" s="2527">
        <v>-1383</v>
      </c>
      <c r="AH5" s="2528">
        <v>-1569</v>
      </c>
      <c r="AI5" s="2528">
        <v>-2397</v>
      </c>
      <c r="AJ5" s="2529">
        <v>-2528</v>
      </c>
      <c r="AK5" s="2528">
        <v>-2891</v>
      </c>
      <c r="AL5" s="2530">
        <v>-3259</v>
      </c>
      <c r="AM5" s="2530">
        <v>-3564</v>
      </c>
      <c r="AN5" s="2530">
        <v>-4059</v>
      </c>
      <c r="AO5" s="2531">
        <v>-5047</v>
      </c>
      <c r="AP5" s="2532">
        <v>-5512</v>
      </c>
      <c r="AQ5" s="2533">
        <v>-6105</v>
      </c>
    </row>
    <row r="6" spans="1:43" ht="18" customHeight="1">
      <c r="A6" s="2523"/>
      <c r="B6" s="2524" t="s">
        <v>10</v>
      </c>
      <c r="C6" s="2525">
        <v>8935</v>
      </c>
      <c r="D6" s="2525">
        <v>8060</v>
      </c>
      <c r="E6" s="2525">
        <v>7921</v>
      </c>
      <c r="F6" s="2525">
        <v>7637</v>
      </c>
      <c r="G6" s="2525">
        <v>7113</v>
      </c>
      <c r="H6" s="2525">
        <v>6239</v>
      </c>
      <c r="I6" s="2525">
        <v>6022</v>
      </c>
      <c r="J6" s="2525">
        <v>5426</v>
      </c>
      <c r="K6" s="2525">
        <v>4934</v>
      </c>
      <c r="L6" s="2526">
        <v>4210</v>
      </c>
      <c r="M6" s="2526">
        <v>4047</v>
      </c>
      <c r="N6" s="2526">
        <v>3866</v>
      </c>
      <c r="O6" s="2526">
        <v>3595</v>
      </c>
      <c r="P6" s="2526">
        <v>2938</v>
      </c>
      <c r="Q6" s="2526">
        <v>3504</v>
      </c>
      <c r="R6" s="2526">
        <v>932</v>
      </c>
      <c r="S6" s="2526">
        <v>2627</v>
      </c>
      <c r="T6" s="2526">
        <v>2798</v>
      </c>
      <c r="U6" s="2526">
        <v>3163</v>
      </c>
      <c r="V6" s="2526">
        <v>2937</v>
      </c>
      <c r="W6" s="2527">
        <v>3269</v>
      </c>
      <c r="X6" s="2528">
        <v>2936</v>
      </c>
      <c r="Y6" s="2528">
        <v>3283</v>
      </c>
      <c r="Z6" s="2528">
        <v>2576</v>
      </c>
      <c r="AA6" s="2528">
        <v>2335</v>
      </c>
      <c r="AB6" s="2527">
        <v>1418</v>
      </c>
      <c r="AC6" s="2528">
        <v>2078</v>
      </c>
      <c r="AD6" s="2528">
        <v>1983</v>
      </c>
      <c r="AE6" s="2528">
        <v>1721</v>
      </c>
      <c r="AF6" s="2528">
        <v>1370</v>
      </c>
      <c r="AG6" s="2527">
        <v>1013</v>
      </c>
      <c r="AH6" s="2528">
        <v>580</v>
      </c>
      <c r="AI6" s="2528">
        <v>268</v>
      </c>
      <c r="AJ6" s="2529">
        <v>104</v>
      </c>
      <c r="AK6" s="2528">
        <v>-91</v>
      </c>
      <c r="AL6" s="2519">
        <v>-404</v>
      </c>
      <c r="AM6" s="2519">
        <v>-426</v>
      </c>
      <c r="AN6" s="2519">
        <v>-1405</v>
      </c>
      <c r="AO6" s="2531">
        <v>-1507</v>
      </c>
      <c r="AP6" s="2532">
        <v>-1845</v>
      </c>
      <c r="AQ6" s="2522">
        <v>-2350</v>
      </c>
    </row>
    <row r="7" spans="1:43" ht="18" customHeight="1">
      <c r="A7" s="2523"/>
      <c r="B7" s="2524" t="s">
        <v>11</v>
      </c>
      <c r="C7" s="2525">
        <v>4976</v>
      </c>
      <c r="D7" s="2525">
        <v>4682</v>
      </c>
      <c r="E7" s="2525">
        <v>4637</v>
      </c>
      <c r="F7" s="2525">
        <v>4209</v>
      </c>
      <c r="G7" s="2525">
        <v>4101</v>
      </c>
      <c r="H7" s="2525">
        <v>3696</v>
      </c>
      <c r="I7" s="2525">
        <v>3416</v>
      </c>
      <c r="J7" s="2525">
        <v>3475</v>
      </c>
      <c r="K7" s="2525">
        <v>3508</v>
      </c>
      <c r="L7" s="2526">
        <v>2997</v>
      </c>
      <c r="M7" s="2526">
        <v>3004</v>
      </c>
      <c r="N7" s="2526">
        <v>3008</v>
      </c>
      <c r="O7" s="2526">
        <v>2727</v>
      </c>
      <c r="P7" s="2526">
        <v>2736</v>
      </c>
      <c r="Q7" s="2526">
        <v>3152</v>
      </c>
      <c r="R7" s="2526">
        <v>2527</v>
      </c>
      <c r="S7" s="2526">
        <v>3233</v>
      </c>
      <c r="T7" s="2526">
        <v>3186</v>
      </c>
      <c r="U7" s="2526">
        <v>3189</v>
      </c>
      <c r="V7" s="2526">
        <v>3063</v>
      </c>
      <c r="W7" s="2527">
        <v>2925</v>
      </c>
      <c r="X7" s="2528">
        <v>2671</v>
      </c>
      <c r="Y7" s="2528">
        <v>2389</v>
      </c>
      <c r="Z7" s="2528">
        <v>1866</v>
      </c>
      <c r="AA7" s="2528">
        <v>1889</v>
      </c>
      <c r="AB7" s="2527">
        <v>1192</v>
      </c>
      <c r="AC7" s="2528">
        <v>1268</v>
      </c>
      <c r="AD7" s="2528">
        <v>1078</v>
      </c>
      <c r="AE7" s="2528">
        <v>1106</v>
      </c>
      <c r="AF7" s="2528">
        <v>922</v>
      </c>
      <c r="AG7" s="2527">
        <v>966</v>
      </c>
      <c r="AH7" s="2528">
        <v>418</v>
      </c>
      <c r="AI7" s="2528">
        <v>103</v>
      </c>
      <c r="AJ7" s="2529">
        <v>132</v>
      </c>
      <c r="AK7" s="2528">
        <v>-239</v>
      </c>
      <c r="AL7" s="2519">
        <v>-679</v>
      </c>
      <c r="AM7" s="2519">
        <v>-652</v>
      </c>
      <c r="AN7" s="2519">
        <v>-990</v>
      </c>
      <c r="AO7" s="2531">
        <v>-1401</v>
      </c>
      <c r="AP7" s="2532">
        <v>-1772</v>
      </c>
      <c r="AQ7" s="2522">
        <v>-2170</v>
      </c>
    </row>
    <row r="8" spans="1:43" ht="18" customHeight="1">
      <c r="A8" s="2523"/>
      <c r="B8" s="2524" t="s">
        <v>12</v>
      </c>
      <c r="C8" s="2525">
        <v>5820</v>
      </c>
      <c r="D8" s="2525">
        <v>5512</v>
      </c>
      <c r="E8" s="2525">
        <v>5605</v>
      </c>
      <c r="F8" s="2525">
        <v>5229</v>
      </c>
      <c r="G8" s="2525">
        <v>4909</v>
      </c>
      <c r="H8" s="2525">
        <v>4320</v>
      </c>
      <c r="I8" s="2525">
        <v>3974</v>
      </c>
      <c r="J8" s="2525">
        <v>3730</v>
      </c>
      <c r="K8" s="2525">
        <v>3119</v>
      </c>
      <c r="L8" s="2526">
        <v>2924</v>
      </c>
      <c r="M8" s="2526">
        <v>3011</v>
      </c>
      <c r="N8" s="2526">
        <v>2995</v>
      </c>
      <c r="O8" s="2526">
        <v>3157</v>
      </c>
      <c r="P8" s="2526">
        <v>2665</v>
      </c>
      <c r="Q8" s="2526">
        <v>3192</v>
      </c>
      <c r="R8" s="2526">
        <v>2959</v>
      </c>
      <c r="S8" s="2526">
        <v>3446</v>
      </c>
      <c r="T8" s="2526">
        <v>3180</v>
      </c>
      <c r="U8" s="2526">
        <v>3264</v>
      </c>
      <c r="V8" s="2526">
        <v>2922</v>
      </c>
      <c r="W8" s="2527">
        <v>2912</v>
      </c>
      <c r="X8" s="2528">
        <v>2780</v>
      </c>
      <c r="Y8" s="2528">
        <v>2348</v>
      </c>
      <c r="Z8" s="2528">
        <v>1742</v>
      </c>
      <c r="AA8" s="2528">
        <v>1503</v>
      </c>
      <c r="AB8" s="2527">
        <v>786</v>
      </c>
      <c r="AC8" s="2528">
        <v>1141</v>
      </c>
      <c r="AD8" s="2528">
        <v>930</v>
      </c>
      <c r="AE8" s="2528">
        <v>775</v>
      </c>
      <c r="AF8" s="2528">
        <v>717</v>
      </c>
      <c r="AG8" s="2527">
        <v>389</v>
      </c>
      <c r="AH8" s="2528">
        <v>438</v>
      </c>
      <c r="AI8" s="2528">
        <v>342</v>
      </c>
      <c r="AJ8" s="2529">
        <v>-281</v>
      </c>
      <c r="AK8" s="2528">
        <v>-359</v>
      </c>
      <c r="AL8" s="2519">
        <v>-432</v>
      </c>
      <c r="AM8" s="2519">
        <v>-468</v>
      </c>
      <c r="AN8" s="2519">
        <v>-901</v>
      </c>
      <c r="AO8" s="2531">
        <v>-1213</v>
      </c>
      <c r="AP8" s="2532">
        <v>-1619</v>
      </c>
      <c r="AQ8" s="2522">
        <v>-1763</v>
      </c>
    </row>
    <row r="9" spans="1:43" ht="18" customHeight="1">
      <c r="A9" s="2523"/>
      <c r="B9" s="2524" t="s">
        <v>13</v>
      </c>
      <c r="C9" s="2525">
        <v>1741</v>
      </c>
      <c r="D9" s="2525">
        <v>1653</v>
      </c>
      <c r="E9" s="2525">
        <v>1543</v>
      </c>
      <c r="F9" s="2525">
        <v>1353</v>
      </c>
      <c r="G9" s="2525">
        <v>1489</v>
      </c>
      <c r="H9" s="2525">
        <v>1366</v>
      </c>
      <c r="I9" s="2525">
        <v>1054</v>
      </c>
      <c r="J9" s="2525">
        <v>956</v>
      </c>
      <c r="K9" s="2525">
        <v>825</v>
      </c>
      <c r="L9" s="2526">
        <v>590</v>
      </c>
      <c r="M9" s="2526">
        <v>625</v>
      </c>
      <c r="N9" s="2526">
        <v>463</v>
      </c>
      <c r="O9" s="2526">
        <v>311</v>
      </c>
      <c r="P9" s="2526">
        <v>248</v>
      </c>
      <c r="Q9" s="2526">
        <v>354</v>
      </c>
      <c r="R9" s="2526">
        <v>178</v>
      </c>
      <c r="S9" s="2526">
        <v>478</v>
      </c>
      <c r="T9" s="2526">
        <v>489</v>
      </c>
      <c r="U9" s="2526">
        <v>274</v>
      </c>
      <c r="V9" s="2526">
        <v>279</v>
      </c>
      <c r="W9" s="2527">
        <v>386</v>
      </c>
      <c r="X9" s="2528">
        <v>182</v>
      </c>
      <c r="Y9" s="2528">
        <v>298</v>
      </c>
      <c r="Z9" s="2528">
        <v>-84</v>
      </c>
      <c r="AA9" s="2528">
        <v>-3</v>
      </c>
      <c r="AB9" s="2527">
        <v>-394</v>
      </c>
      <c r="AC9" s="2528">
        <v>-455</v>
      </c>
      <c r="AD9" s="2528">
        <v>-484</v>
      </c>
      <c r="AE9" s="2528">
        <v>-515</v>
      </c>
      <c r="AF9" s="2528">
        <v>-611</v>
      </c>
      <c r="AG9" s="2527">
        <v>-877</v>
      </c>
      <c r="AH9" s="2528">
        <v>-862</v>
      </c>
      <c r="AI9" s="2528">
        <v>-1005</v>
      </c>
      <c r="AJ9" s="2529">
        <v>-1111</v>
      </c>
      <c r="AK9" s="2528">
        <v>-1231</v>
      </c>
      <c r="AL9" s="2519">
        <v>-1025</v>
      </c>
      <c r="AM9" s="2519">
        <v>-1066</v>
      </c>
      <c r="AN9" s="2519">
        <v>-1279</v>
      </c>
      <c r="AO9" s="2531">
        <v>-1344</v>
      </c>
      <c r="AP9" s="2532">
        <v>-1590</v>
      </c>
      <c r="AQ9" s="2522">
        <v>-1565</v>
      </c>
    </row>
    <row r="10" spans="1:43" ht="18" customHeight="1">
      <c r="A10" s="2523"/>
      <c r="B10" s="2524" t="s">
        <v>14</v>
      </c>
      <c r="C10" s="2525">
        <v>3939</v>
      </c>
      <c r="D10" s="2525">
        <v>3755</v>
      </c>
      <c r="E10" s="2525">
        <v>4055</v>
      </c>
      <c r="F10" s="2525">
        <v>3681</v>
      </c>
      <c r="G10" s="2525">
        <v>3611</v>
      </c>
      <c r="H10" s="2525">
        <v>3104</v>
      </c>
      <c r="I10" s="2525">
        <v>3003</v>
      </c>
      <c r="J10" s="2525">
        <v>2800</v>
      </c>
      <c r="K10" s="2525">
        <v>2491</v>
      </c>
      <c r="L10" s="2526">
        <v>2134</v>
      </c>
      <c r="M10" s="2526">
        <v>2167</v>
      </c>
      <c r="N10" s="2526">
        <v>2055</v>
      </c>
      <c r="O10" s="2526">
        <v>2132</v>
      </c>
      <c r="P10" s="2526">
        <v>1886</v>
      </c>
      <c r="Q10" s="2526">
        <v>2345</v>
      </c>
      <c r="R10" s="2526">
        <v>1918</v>
      </c>
      <c r="S10" s="2526">
        <v>2260</v>
      </c>
      <c r="T10" s="2526">
        <v>2176</v>
      </c>
      <c r="U10" s="2526">
        <v>2167</v>
      </c>
      <c r="V10" s="2526">
        <v>1952</v>
      </c>
      <c r="W10" s="2527">
        <v>1924</v>
      </c>
      <c r="X10" s="2528">
        <v>1546</v>
      </c>
      <c r="Y10" s="2528">
        <v>1533</v>
      </c>
      <c r="Z10" s="2528">
        <v>1192</v>
      </c>
      <c r="AA10" s="2528">
        <v>756</v>
      </c>
      <c r="AB10" s="2527">
        <v>315</v>
      </c>
      <c r="AC10" s="2528">
        <v>627</v>
      </c>
      <c r="AD10" s="2528">
        <v>434</v>
      </c>
      <c r="AE10" s="2528">
        <v>385</v>
      </c>
      <c r="AF10" s="2528">
        <v>47</v>
      </c>
      <c r="AG10" s="2527">
        <v>-160</v>
      </c>
      <c r="AH10" s="2528">
        <v>-303</v>
      </c>
      <c r="AI10" s="2528">
        <v>-496</v>
      </c>
      <c r="AJ10" s="2529">
        <v>-568</v>
      </c>
      <c r="AK10" s="2528">
        <v>-614</v>
      </c>
      <c r="AL10" s="2519">
        <v>-852</v>
      </c>
      <c r="AM10" s="2519">
        <v>-1013</v>
      </c>
      <c r="AN10" s="2519">
        <v>-1460</v>
      </c>
      <c r="AO10" s="2531">
        <v>-1823</v>
      </c>
      <c r="AP10" s="2532">
        <v>-1801</v>
      </c>
      <c r="AQ10" s="2522">
        <v>-2180</v>
      </c>
    </row>
    <row r="11" spans="1:43" ht="18" customHeight="1">
      <c r="A11" s="2523"/>
      <c r="B11" s="2524" t="s">
        <v>15</v>
      </c>
      <c r="C11" s="2525">
        <v>1787</v>
      </c>
      <c r="D11" s="2525">
        <v>1444</v>
      </c>
      <c r="E11" s="2525">
        <v>1529</v>
      </c>
      <c r="F11" s="2525">
        <v>1474</v>
      </c>
      <c r="G11" s="2525">
        <v>1272</v>
      </c>
      <c r="H11" s="2525">
        <v>1135</v>
      </c>
      <c r="I11" s="2525">
        <v>991</v>
      </c>
      <c r="J11" s="2525">
        <v>1161</v>
      </c>
      <c r="K11" s="2525">
        <v>629</v>
      </c>
      <c r="L11" s="2526">
        <v>478</v>
      </c>
      <c r="M11" s="2526">
        <v>418</v>
      </c>
      <c r="N11" s="2526">
        <v>188</v>
      </c>
      <c r="O11" s="2526">
        <v>-26</v>
      </c>
      <c r="P11" s="2526">
        <v>-146</v>
      </c>
      <c r="Q11" s="2526">
        <v>108</v>
      </c>
      <c r="R11" s="2526">
        <v>-90</v>
      </c>
      <c r="S11" s="2526">
        <v>36</v>
      </c>
      <c r="T11" s="2526">
        <v>-58</v>
      </c>
      <c r="U11" s="2526">
        <v>14</v>
      </c>
      <c r="V11" s="2526">
        <v>-104</v>
      </c>
      <c r="W11" s="2527">
        <v>-80</v>
      </c>
      <c r="X11" s="2528">
        <v>-184</v>
      </c>
      <c r="Y11" s="2528">
        <v>-200</v>
      </c>
      <c r="Z11" s="2528">
        <v>-280</v>
      </c>
      <c r="AA11" s="2528">
        <v>-502</v>
      </c>
      <c r="AB11" s="2527">
        <v>-636</v>
      </c>
      <c r="AC11" s="2528">
        <v>-556</v>
      </c>
      <c r="AD11" s="2528">
        <v>-843</v>
      </c>
      <c r="AE11" s="2528">
        <v>-784</v>
      </c>
      <c r="AF11" s="2528">
        <v>-862</v>
      </c>
      <c r="AG11" s="2527">
        <v>-983</v>
      </c>
      <c r="AH11" s="2528">
        <v>-1060</v>
      </c>
      <c r="AI11" s="2528">
        <v>-1007</v>
      </c>
      <c r="AJ11" s="2529">
        <v>-1260</v>
      </c>
      <c r="AK11" s="2528">
        <v>-1228</v>
      </c>
      <c r="AL11" s="2519">
        <v>-1418</v>
      </c>
      <c r="AM11" s="2519">
        <v>-1491</v>
      </c>
      <c r="AN11" s="2519">
        <v>-1625</v>
      </c>
      <c r="AO11" s="2531">
        <v>-1697</v>
      </c>
      <c r="AP11" s="2532">
        <v>-1785</v>
      </c>
      <c r="AQ11" s="2522">
        <v>-1875</v>
      </c>
    </row>
    <row r="12" spans="1:43" ht="18" customHeight="1">
      <c r="A12" s="2523"/>
      <c r="B12" s="2524" t="s">
        <v>16</v>
      </c>
      <c r="C12" s="2525">
        <v>730</v>
      </c>
      <c r="D12" s="2525">
        <v>722</v>
      </c>
      <c r="E12" s="2525">
        <v>763</v>
      </c>
      <c r="F12" s="2525">
        <v>780</v>
      </c>
      <c r="G12" s="2525">
        <v>749</v>
      </c>
      <c r="H12" s="2525">
        <v>605</v>
      </c>
      <c r="I12" s="2525">
        <v>569</v>
      </c>
      <c r="J12" s="2525">
        <v>450</v>
      </c>
      <c r="K12" s="2525">
        <v>282</v>
      </c>
      <c r="L12" s="2526">
        <v>198</v>
      </c>
      <c r="M12" s="2526">
        <v>51</v>
      </c>
      <c r="N12" s="2526">
        <v>111</v>
      </c>
      <c r="O12" s="2526">
        <v>18</v>
      </c>
      <c r="P12" s="2526">
        <v>-26</v>
      </c>
      <c r="Q12" s="2526">
        <v>-15</v>
      </c>
      <c r="R12" s="2526">
        <v>-253</v>
      </c>
      <c r="S12" s="2526">
        <v>-150</v>
      </c>
      <c r="T12" s="2526">
        <v>-87</v>
      </c>
      <c r="U12" s="2526">
        <v>-199</v>
      </c>
      <c r="V12" s="2526">
        <v>-431</v>
      </c>
      <c r="W12" s="2527">
        <v>-274</v>
      </c>
      <c r="X12" s="2528">
        <v>-489</v>
      </c>
      <c r="Y12" s="2528">
        <v>-465</v>
      </c>
      <c r="Z12" s="2528">
        <v>-568</v>
      </c>
      <c r="AA12" s="2528">
        <v>-731</v>
      </c>
      <c r="AB12" s="2527">
        <v>-797</v>
      </c>
      <c r="AC12" s="2528">
        <v>-699</v>
      </c>
      <c r="AD12" s="2528">
        <v>-835</v>
      </c>
      <c r="AE12" s="2528">
        <v>-949</v>
      </c>
      <c r="AF12" s="2528">
        <v>-986</v>
      </c>
      <c r="AG12" s="2527">
        <v>-1043</v>
      </c>
      <c r="AH12" s="2528">
        <v>-1008</v>
      </c>
      <c r="AI12" s="2528">
        <v>-1235</v>
      </c>
      <c r="AJ12" s="2529">
        <v>-1347</v>
      </c>
      <c r="AK12" s="2528">
        <v>-1387</v>
      </c>
      <c r="AL12" s="2519">
        <v>-1389</v>
      </c>
      <c r="AM12" s="2519">
        <v>-1433</v>
      </c>
      <c r="AN12" s="2519">
        <v>-1437</v>
      </c>
      <c r="AO12" s="2531">
        <v>-1518</v>
      </c>
      <c r="AP12" s="2532">
        <v>-1548</v>
      </c>
      <c r="AQ12" s="2522">
        <v>-1593</v>
      </c>
    </row>
    <row r="13" spans="1:43" ht="18" customHeight="1">
      <c r="A13" s="2523"/>
      <c r="B13" s="2524" t="s">
        <v>17</v>
      </c>
      <c r="C13" s="2525">
        <v>181</v>
      </c>
      <c r="D13" s="2525">
        <v>241</v>
      </c>
      <c r="E13" s="2525">
        <v>171</v>
      </c>
      <c r="F13" s="2525">
        <v>193</v>
      </c>
      <c r="G13" s="2525">
        <v>200</v>
      </c>
      <c r="H13" s="2525">
        <v>105</v>
      </c>
      <c r="I13" s="2525">
        <v>39</v>
      </c>
      <c r="J13" s="2525">
        <v>99</v>
      </c>
      <c r="K13" s="2525">
        <v>-70</v>
      </c>
      <c r="L13" s="2526">
        <v>-55</v>
      </c>
      <c r="M13" s="2526">
        <v>-67</v>
      </c>
      <c r="N13" s="2526">
        <v>-135</v>
      </c>
      <c r="O13" s="2526">
        <v>-197</v>
      </c>
      <c r="P13" s="2526">
        <v>-185</v>
      </c>
      <c r="Q13" s="2526">
        <v>-207</v>
      </c>
      <c r="R13" s="2526">
        <v>-272</v>
      </c>
      <c r="S13" s="2526">
        <v>-253</v>
      </c>
      <c r="T13" s="2526">
        <v>-202</v>
      </c>
      <c r="U13" s="2526">
        <v>-239</v>
      </c>
      <c r="V13" s="2526">
        <v>-302</v>
      </c>
      <c r="W13" s="2527">
        <v>-188</v>
      </c>
      <c r="X13" s="2528">
        <v>-294</v>
      </c>
      <c r="Y13" s="2528">
        <v>-235</v>
      </c>
      <c r="Z13" s="2528">
        <v>-439</v>
      </c>
      <c r="AA13" s="2528">
        <v>-333</v>
      </c>
      <c r="AB13" s="2527">
        <v>-521</v>
      </c>
      <c r="AC13" s="2528">
        <v>-578</v>
      </c>
      <c r="AD13" s="2528">
        <v>-520</v>
      </c>
      <c r="AE13" s="2528">
        <v>-645</v>
      </c>
      <c r="AF13" s="2528">
        <v>-629</v>
      </c>
      <c r="AG13" s="2527">
        <v>-632</v>
      </c>
      <c r="AH13" s="2534">
        <v>-549</v>
      </c>
      <c r="AI13" s="2528">
        <v>-664</v>
      </c>
      <c r="AJ13" s="2529">
        <v>-696</v>
      </c>
      <c r="AK13" s="2528">
        <v>-666</v>
      </c>
      <c r="AL13" s="2519">
        <v>-708</v>
      </c>
      <c r="AM13" s="2519">
        <v>-660</v>
      </c>
      <c r="AN13" s="2519">
        <v>-724</v>
      </c>
      <c r="AO13" s="2531">
        <v>-756</v>
      </c>
      <c r="AP13" s="2532">
        <v>-826</v>
      </c>
      <c r="AQ13" s="2522">
        <v>-846</v>
      </c>
    </row>
    <row r="14" spans="1:43" ht="18" customHeight="1" thickBot="1">
      <c r="A14" s="2523"/>
      <c r="B14" s="2503" t="s">
        <v>18</v>
      </c>
      <c r="C14" s="2535">
        <v>299</v>
      </c>
      <c r="D14" s="2535">
        <v>279</v>
      </c>
      <c r="E14" s="2535">
        <v>241</v>
      </c>
      <c r="F14" s="2535">
        <v>251</v>
      </c>
      <c r="G14" s="2535">
        <v>108</v>
      </c>
      <c r="H14" s="2535">
        <v>192</v>
      </c>
      <c r="I14" s="2535">
        <v>140</v>
      </c>
      <c r="J14" s="2535">
        <v>-13</v>
      </c>
      <c r="K14" s="2535">
        <v>32</v>
      </c>
      <c r="L14" s="2536">
        <v>-24</v>
      </c>
      <c r="M14" s="2536">
        <v>-64</v>
      </c>
      <c r="N14" s="2536">
        <v>-268</v>
      </c>
      <c r="O14" s="2536">
        <v>-179</v>
      </c>
      <c r="P14" s="2536">
        <v>-447</v>
      </c>
      <c r="Q14" s="2536">
        <v>-247</v>
      </c>
      <c r="R14" s="2536">
        <v>-504</v>
      </c>
      <c r="S14" s="2536">
        <v>-224</v>
      </c>
      <c r="T14" s="2536">
        <v>-369</v>
      </c>
      <c r="U14" s="2536">
        <v>-272</v>
      </c>
      <c r="V14" s="2536">
        <v>-400</v>
      </c>
      <c r="W14" s="2537">
        <v>-430</v>
      </c>
      <c r="X14" s="2538">
        <v>-490</v>
      </c>
      <c r="Y14" s="2538">
        <v>-538</v>
      </c>
      <c r="Z14" s="2538">
        <v>-622</v>
      </c>
      <c r="AA14" s="2538">
        <v>-683</v>
      </c>
      <c r="AB14" s="2537">
        <v>-758</v>
      </c>
      <c r="AC14" s="2538">
        <v>-801</v>
      </c>
      <c r="AD14" s="2538">
        <v>-780</v>
      </c>
      <c r="AE14" s="2538">
        <v>-875</v>
      </c>
      <c r="AF14" s="2538">
        <v>-824</v>
      </c>
      <c r="AG14" s="2537">
        <v>-1024</v>
      </c>
      <c r="AH14" s="2539">
        <v>-993</v>
      </c>
      <c r="AI14" s="2538">
        <v>-1130</v>
      </c>
      <c r="AJ14" s="2540">
        <v>-1138</v>
      </c>
      <c r="AK14" s="2538">
        <v>-1087</v>
      </c>
      <c r="AL14" s="2541">
        <v>-1210</v>
      </c>
      <c r="AM14" s="2541">
        <v>-1106</v>
      </c>
      <c r="AN14" s="2541">
        <v>-1099</v>
      </c>
      <c r="AO14" s="2542">
        <v>-1126</v>
      </c>
      <c r="AP14" s="2543">
        <v>-1045</v>
      </c>
      <c r="AQ14" s="2544">
        <v>-1254</v>
      </c>
    </row>
    <row r="15" spans="1:43" ht="15.75" customHeight="1">
      <c r="A15" s="2511">
        <v>100</v>
      </c>
      <c r="B15" s="2512" t="s">
        <v>427</v>
      </c>
      <c r="C15" s="2513">
        <v>7994</v>
      </c>
      <c r="D15" s="2513">
        <v>7418</v>
      </c>
      <c r="E15" s="2513">
        <v>7666</v>
      </c>
      <c r="F15" s="2513">
        <v>7482</v>
      </c>
      <c r="G15" s="2513">
        <v>7099</v>
      </c>
      <c r="H15" s="2513">
        <v>6618</v>
      </c>
      <c r="I15" s="2513">
        <v>6270</v>
      </c>
      <c r="J15" s="2513">
        <v>5817</v>
      </c>
      <c r="K15" s="2513">
        <v>4863</v>
      </c>
      <c r="L15" s="2514">
        <v>4162</v>
      </c>
      <c r="M15" s="2514">
        <v>3937</v>
      </c>
      <c r="N15" s="2514">
        <v>3244</v>
      </c>
      <c r="O15" s="2514">
        <v>3013</v>
      </c>
      <c r="P15" s="2514">
        <v>2598</v>
      </c>
      <c r="Q15" s="2514">
        <v>3270</v>
      </c>
      <c r="R15" s="2514">
        <v>-2492</v>
      </c>
      <c r="S15" s="2514">
        <v>2566</v>
      </c>
      <c r="T15" s="2514">
        <v>2446</v>
      </c>
      <c r="U15" s="2514">
        <v>2129</v>
      </c>
      <c r="V15" s="2514">
        <v>1884</v>
      </c>
      <c r="W15" s="2517">
        <v>2287</v>
      </c>
      <c r="X15" s="2516">
        <v>1804</v>
      </c>
      <c r="Y15" s="2516">
        <v>1870</v>
      </c>
      <c r="Z15" s="2516">
        <v>1287</v>
      </c>
      <c r="AA15" s="2516">
        <v>1064</v>
      </c>
      <c r="AB15" s="2517">
        <v>11</v>
      </c>
      <c r="AC15" s="2516">
        <v>270</v>
      </c>
      <c r="AD15" s="2516">
        <v>-155</v>
      </c>
      <c r="AE15" s="2516">
        <v>-460</v>
      </c>
      <c r="AF15" s="2516">
        <v>-416</v>
      </c>
      <c r="AG15" s="2517">
        <v>-1383</v>
      </c>
      <c r="AH15" s="2516">
        <v>-1569</v>
      </c>
      <c r="AI15" s="2516">
        <v>-2397</v>
      </c>
      <c r="AJ15" s="2518">
        <v>-2528</v>
      </c>
      <c r="AK15" s="2516">
        <v>-2892</v>
      </c>
      <c r="AL15" s="2545">
        <v>-3259</v>
      </c>
      <c r="AM15" s="2545">
        <v>-3564</v>
      </c>
      <c r="AN15" s="2545">
        <v>-4059</v>
      </c>
      <c r="AO15" s="2520">
        <v>-5047</v>
      </c>
      <c r="AP15" s="2521">
        <v>-5512</v>
      </c>
      <c r="AQ15" s="2522">
        <v>-6105</v>
      </c>
    </row>
    <row r="16" spans="1:43" ht="15.75" customHeight="1">
      <c r="A16" s="2491">
        <v>101</v>
      </c>
      <c r="B16" s="2546" t="s">
        <v>20</v>
      </c>
      <c r="C16" s="2547">
        <v>1554</v>
      </c>
      <c r="D16" s="2547">
        <v>1406</v>
      </c>
      <c r="E16" s="2547">
        <v>1349</v>
      </c>
      <c r="F16" s="2547">
        <v>1223</v>
      </c>
      <c r="G16" s="2547">
        <v>1113</v>
      </c>
      <c r="H16" s="2547">
        <v>1224</v>
      </c>
      <c r="I16" s="2547">
        <v>1141</v>
      </c>
      <c r="J16" s="2547">
        <v>1167</v>
      </c>
      <c r="K16" s="2547">
        <v>1051</v>
      </c>
      <c r="L16" s="2548">
        <v>830</v>
      </c>
      <c r="M16" s="2548">
        <v>759</v>
      </c>
      <c r="N16" s="2548">
        <v>708</v>
      </c>
      <c r="O16" s="2548">
        <v>632</v>
      </c>
      <c r="P16" s="2548">
        <v>647</v>
      </c>
      <c r="Q16" s="2548">
        <v>577</v>
      </c>
      <c r="R16" s="2548">
        <v>-974</v>
      </c>
      <c r="S16" s="2548">
        <v>412</v>
      </c>
      <c r="T16" s="2548">
        <v>466</v>
      </c>
      <c r="U16" s="2548">
        <v>697</v>
      </c>
      <c r="V16" s="2548">
        <v>721</v>
      </c>
      <c r="W16" s="2549">
        <v>803</v>
      </c>
      <c r="X16" s="2550">
        <v>789</v>
      </c>
      <c r="Y16" s="2550">
        <v>992</v>
      </c>
      <c r="Z16" s="2550">
        <v>795</v>
      </c>
      <c r="AA16" s="2550">
        <v>666</v>
      </c>
      <c r="AB16" s="2549">
        <v>624</v>
      </c>
      <c r="AC16" s="2550">
        <v>649</v>
      </c>
      <c r="AD16" s="2550">
        <v>538</v>
      </c>
      <c r="AE16" s="2550">
        <v>426</v>
      </c>
      <c r="AF16" s="2550">
        <v>446</v>
      </c>
      <c r="AG16" s="2549">
        <v>413</v>
      </c>
      <c r="AH16" s="2550">
        <v>262</v>
      </c>
      <c r="AI16" s="2550">
        <v>238</v>
      </c>
      <c r="AJ16" s="2551">
        <v>321</v>
      </c>
      <c r="AK16" s="2550">
        <v>87</v>
      </c>
      <c r="AL16" s="2519">
        <v>180</v>
      </c>
      <c r="AM16" s="2519">
        <v>44</v>
      </c>
      <c r="AN16" s="2519">
        <v>8</v>
      </c>
      <c r="AO16" s="2531">
        <v>-120</v>
      </c>
      <c r="AP16" s="2532">
        <v>-221</v>
      </c>
      <c r="AQ16" s="2533">
        <v>-306</v>
      </c>
    </row>
    <row r="17" spans="1:43" ht="15.75" customHeight="1">
      <c r="A17" s="2523">
        <v>102</v>
      </c>
      <c r="B17" s="2524" t="s">
        <v>120</v>
      </c>
      <c r="C17" s="2525">
        <v>615</v>
      </c>
      <c r="D17" s="2525">
        <v>467</v>
      </c>
      <c r="E17" s="2525">
        <v>434</v>
      </c>
      <c r="F17" s="2525">
        <v>441</v>
      </c>
      <c r="G17" s="2525">
        <v>436</v>
      </c>
      <c r="H17" s="2525">
        <v>271</v>
      </c>
      <c r="I17" s="2525">
        <v>323</v>
      </c>
      <c r="J17" s="2525">
        <v>149</v>
      </c>
      <c r="K17" s="2525">
        <v>185</v>
      </c>
      <c r="L17" s="2526">
        <v>11</v>
      </c>
      <c r="M17" s="2526">
        <v>-70</v>
      </c>
      <c r="N17" s="2526">
        <v>74</v>
      </c>
      <c r="O17" s="2526">
        <v>-90</v>
      </c>
      <c r="P17" s="2526">
        <v>-216</v>
      </c>
      <c r="Q17" s="2526">
        <v>-111</v>
      </c>
      <c r="R17" s="2526">
        <v>-1070</v>
      </c>
      <c r="S17" s="2526">
        <v>11</v>
      </c>
      <c r="T17" s="2526">
        <v>-12</v>
      </c>
      <c r="U17" s="2526">
        <v>28</v>
      </c>
      <c r="V17" s="2526">
        <v>54</v>
      </c>
      <c r="W17" s="2527">
        <v>155</v>
      </c>
      <c r="X17" s="2528">
        <v>125</v>
      </c>
      <c r="Y17" s="2528">
        <v>128</v>
      </c>
      <c r="Z17" s="2528">
        <v>43</v>
      </c>
      <c r="AA17" s="2528">
        <v>162</v>
      </c>
      <c r="AB17" s="2527">
        <v>38</v>
      </c>
      <c r="AC17" s="2528">
        <v>23</v>
      </c>
      <c r="AD17" s="2528">
        <v>-39</v>
      </c>
      <c r="AE17" s="2528">
        <v>42</v>
      </c>
      <c r="AF17" s="2528">
        <v>-7</v>
      </c>
      <c r="AG17" s="2527">
        <v>49</v>
      </c>
      <c r="AH17" s="2528">
        <v>9</v>
      </c>
      <c r="AI17" s="2528">
        <v>-110</v>
      </c>
      <c r="AJ17" s="2529">
        <v>-44</v>
      </c>
      <c r="AK17" s="2528">
        <v>-158</v>
      </c>
      <c r="AL17" s="2519">
        <v>-89</v>
      </c>
      <c r="AM17" s="2519">
        <v>-106</v>
      </c>
      <c r="AN17" s="2519">
        <v>-138</v>
      </c>
      <c r="AO17" s="2531">
        <v>-314</v>
      </c>
      <c r="AP17" s="2532">
        <v>-377</v>
      </c>
      <c r="AQ17" s="2522">
        <v>-404</v>
      </c>
    </row>
    <row r="18" spans="1:43" ht="15.75" customHeight="1">
      <c r="A18" s="2523">
        <v>105</v>
      </c>
      <c r="B18" s="2524" t="s">
        <v>22</v>
      </c>
      <c r="C18" s="2525">
        <v>8</v>
      </c>
      <c r="D18" s="2525">
        <v>-96</v>
      </c>
      <c r="E18" s="2525">
        <v>56</v>
      </c>
      <c r="F18" s="2525">
        <v>-37</v>
      </c>
      <c r="G18" s="2525">
        <v>-147</v>
      </c>
      <c r="H18" s="2525">
        <v>-110</v>
      </c>
      <c r="I18" s="2525">
        <v>-129</v>
      </c>
      <c r="J18" s="2525">
        <v>-143</v>
      </c>
      <c r="K18" s="2525">
        <v>-252</v>
      </c>
      <c r="L18" s="2526">
        <v>-358</v>
      </c>
      <c r="M18" s="2526">
        <v>-399</v>
      </c>
      <c r="N18" s="2526">
        <v>-452</v>
      </c>
      <c r="O18" s="2526">
        <v>-551</v>
      </c>
      <c r="P18" s="2526">
        <v>-572</v>
      </c>
      <c r="Q18" s="2526">
        <v>-526</v>
      </c>
      <c r="R18" s="2526">
        <v>-1103</v>
      </c>
      <c r="S18" s="2526">
        <v>-500</v>
      </c>
      <c r="T18" s="2526">
        <v>-317</v>
      </c>
      <c r="U18" s="2526">
        <v>-329</v>
      </c>
      <c r="V18" s="2526">
        <v>-410</v>
      </c>
      <c r="W18" s="2527">
        <v>-345</v>
      </c>
      <c r="X18" s="2528">
        <v>-223</v>
      </c>
      <c r="Y18" s="2528">
        <v>-306</v>
      </c>
      <c r="Z18" s="2528">
        <v>-336</v>
      </c>
      <c r="AA18" s="2528">
        <v>-380</v>
      </c>
      <c r="AB18" s="2527">
        <v>-495</v>
      </c>
      <c r="AC18" s="2528">
        <v>-361</v>
      </c>
      <c r="AD18" s="2528">
        <v>-455</v>
      </c>
      <c r="AE18" s="2528">
        <v>-538</v>
      </c>
      <c r="AF18" s="2528">
        <v>-441</v>
      </c>
      <c r="AG18" s="2527">
        <v>-593</v>
      </c>
      <c r="AH18" s="2528">
        <v>-551</v>
      </c>
      <c r="AI18" s="2528">
        <v>-605</v>
      </c>
      <c r="AJ18" s="2529">
        <v>-680</v>
      </c>
      <c r="AK18" s="2528">
        <v>-568</v>
      </c>
      <c r="AL18" s="2519">
        <v>-605</v>
      </c>
      <c r="AM18" s="2519">
        <v>-597</v>
      </c>
      <c r="AN18" s="2519">
        <v>-640</v>
      </c>
      <c r="AO18" s="2531">
        <v>-640</v>
      </c>
      <c r="AP18" s="2532">
        <v>-620</v>
      </c>
      <c r="AQ18" s="2522">
        <v>-686</v>
      </c>
    </row>
    <row r="19" spans="1:43" ht="15.75" customHeight="1">
      <c r="A19" s="2523">
        <v>106</v>
      </c>
      <c r="B19" s="2524" t="s">
        <v>23</v>
      </c>
      <c r="C19" s="2525">
        <v>193</v>
      </c>
      <c r="D19" s="2525">
        <v>44</v>
      </c>
      <c r="E19" s="2525">
        <v>19</v>
      </c>
      <c r="F19" s="2525">
        <v>52</v>
      </c>
      <c r="G19" s="2525">
        <v>43</v>
      </c>
      <c r="H19" s="2525">
        <v>-110</v>
      </c>
      <c r="I19" s="2525">
        <v>-4</v>
      </c>
      <c r="J19" s="2525">
        <v>-152</v>
      </c>
      <c r="K19" s="2525">
        <v>-346</v>
      </c>
      <c r="L19" s="2526">
        <v>-383</v>
      </c>
      <c r="M19" s="2526">
        <v>-314</v>
      </c>
      <c r="N19" s="2526">
        <v>-424</v>
      </c>
      <c r="O19" s="2526">
        <v>-480</v>
      </c>
      <c r="P19" s="2526">
        <v>-413</v>
      </c>
      <c r="Q19" s="2526">
        <v>-412</v>
      </c>
      <c r="R19" s="2526">
        <v>-1283</v>
      </c>
      <c r="S19" s="2526">
        <v>-277</v>
      </c>
      <c r="T19" s="2526">
        <v>-306</v>
      </c>
      <c r="U19" s="2526">
        <v>-289</v>
      </c>
      <c r="V19" s="2526">
        <v>-243</v>
      </c>
      <c r="W19" s="2527">
        <v>-232</v>
      </c>
      <c r="X19" s="2528">
        <v>-279</v>
      </c>
      <c r="Y19" s="2528">
        <v>-229</v>
      </c>
      <c r="Z19" s="2528">
        <v>-437</v>
      </c>
      <c r="AA19" s="2528">
        <v>-445</v>
      </c>
      <c r="AB19" s="2527">
        <v>-442</v>
      </c>
      <c r="AC19" s="2528">
        <v>-417</v>
      </c>
      <c r="AD19" s="2528">
        <v>-512</v>
      </c>
      <c r="AE19" s="2528">
        <v>-554</v>
      </c>
      <c r="AF19" s="2528">
        <v>-545</v>
      </c>
      <c r="AG19" s="2527">
        <v>-567</v>
      </c>
      <c r="AH19" s="2528">
        <v>-626</v>
      </c>
      <c r="AI19" s="2528">
        <v>-790</v>
      </c>
      <c r="AJ19" s="2529">
        <v>-738</v>
      </c>
      <c r="AK19" s="2528">
        <v>-753</v>
      </c>
      <c r="AL19" s="2519">
        <v>-723</v>
      </c>
      <c r="AM19" s="2519">
        <v>-793</v>
      </c>
      <c r="AN19" s="2519">
        <v>-783</v>
      </c>
      <c r="AO19" s="2531">
        <v>-873</v>
      </c>
      <c r="AP19" s="2532">
        <v>-832</v>
      </c>
      <c r="AQ19" s="2522">
        <v>-890</v>
      </c>
    </row>
    <row r="20" spans="1:43" ht="15.75" customHeight="1">
      <c r="A20" s="2523">
        <v>107</v>
      </c>
      <c r="B20" s="2524" t="s">
        <v>24</v>
      </c>
      <c r="C20" s="2525">
        <v>1142</v>
      </c>
      <c r="D20" s="2525">
        <v>1258</v>
      </c>
      <c r="E20" s="2525">
        <v>1219</v>
      </c>
      <c r="F20" s="2525">
        <v>1265</v>
      </c>
      <c r="G20" s="2525">
        <v>1300</v>
      </c>
      <c r="H20" s="2525">
        <v>1227</v>
      </c>
      <c r="I20" s="2525">
        <v>1087</v>
      </c>
      <c r="J20" s="2525">
        <v>1095</v>
      </c>
      <c r="K20" s="2525">
        <v>910</v>
      </c>
      <c r="L20" s="2526">
        <v>747</v>
      </c>
      <c r="M20" s="2526">
        <v>764</v>
      </c>
      <c r="N20" s="2526">
        <v>532</v>
      </c>
      <c r="O20" s="2526">
        <v>576</v>
      </c>
      <c r="P20" s="2526">
        <v>479</v>
      </c>
      <c r="Q20" s="2526">
        <v>593</v>
      </c>
      <c r="R20" s="2526">
        <v>0</v>
      </c>
      <c r="S20" s="2526">
        <v>412</v>
      </c>
      <c r="T20" s="2526">
        <v>327</v>
      </c>
      <c r="U20" s="2526">
        <v>261</v>
      </c>
      <c r="V20" s="2526">
        <v>252</v>
      </c>
      <c r="W20" s="2527">
        <v>153</v>
      </c>
      <c r="X20" s="2528">
        <v>268</v>
      </c>
      <c r="Y20" s="2528">
        <v>123</v>
      </c>
      <c r="Z20" s="2528">
        <v>144</v>
      </c>
      <c r="AA20" s="2528">
        <v>-15</v>
      </c>
      <c r="AB20" s="2527">
        <v>-73</v>
      </c>
      <c r="AC20" s="2528">
        <v>-143</v>
      </c>
      <c r="AD20" s="2528">
        <v>-91</v>
      </c>
      <c r="AE20" s="2528">
        <v>-153</v>
      </c>
      <c r="AF20" s="2528">
        <v>-135</v>
      </c>
      <c r="AG20" s="2527">
        <v>-322</v>
      </c>
      <c r="AH20" s="2528">
        <v>-319</v>
      </c>
      <c r="AI20" s="2528">
        <v>-418</v>
      </c>
      <c r="AJ20" s="2529">
        <v>-404</v>
      </c>
      <c r="AK20" s="2528">
        <v>-385</v>
      </c>
      <c r="AL20" s="2519">
        <v>-463</v>
      </c>
      <c r="AM20" s="2519">
        <v>-503</v>
      </c>
      <c r="AN20" s="2519">
        <v>-617</v>
      </c>
      <c r="AO20" s="2531">
        <v>-664</v>
      </c>
      <c r="AP20" s="2532">
        <v>-811</v>
      </c>
      <c r="AQ20" s="2522">
        <v>-772</v>
      </c>
    </row>
    <row r="21" spans="1:43" ht="15.75" customHeight="1">
      <c r="A21" s="2523">
        <v>108</v>
      </c>
      <c r="B21" s="2524" t="s">
        <v>25</v>
      </c>
      <c r="C21" s="2525">
        <v>2135.3889356022692</v>
      </c>
      <c r="D21" s="2525">
        <v>2014.7896413121789</v>
      </c>
      <c r="E21" s="2525">
        <v>2651</v>
      </c>
      <c r="F21" s="2525">
        <v>2285</v>
      </c>
      <c r="G21" s="2525">
        <v>2216</v>
      </c>
      <c r="H21" s="2525">
        <v>2133</v>
      </c>
      <c r="I21" s="2525">
        <v>1960</v>
      </c>
      <c r="J21" s="2525">
        <v>2052</v>
      </c>
      <c r="K21" s="2525">
        <v>1758</v>
      </c>
      <c r="L21" s="2526">
        <v>1595</v>
      </c>
      <c r="M21" s="2526">
        <v>1471</v>
      </c>
      <c r="N21" s="2526">
        <v>1261</v>
      </c>
      <c r="O21" s="2526">
        <v>1395</v>
      </c>
      <c r="P21" s="2526">
        <v>1221</v>
      </c>
      <c r="Q21" s="2526">
        <v>1374</v>
      </c>
      <c r="R21" s="2526">
        <v>931</v>
      </c>
      <c r="S21" s="2526">
        <v>919</v>
      </c>
      <c r="T21" s="2526">
        <v>852</v>
      </c>
      <c r="U21" s="2526">
        <v>663</v>
      </c>
      <c r="V21" s="2526">
        <v>478</v>
      </c>
      <c r="W21" s="2527">
        <v>620</v>
      </c>
      <c r="X21" s="2528">
        <v>332</v>
      </c>
      <c r="Y21" s="2528">
        <v>381</v>
      </c>
      <c r="Z21" s="2528">
        <v>355</v>
      </c>
      <c r="AA21" s="2528">
        <v>303</v>
      </c>
      <c r="AB21" s="2527">
        <v>-57</v>
      </c>
      <c r="AC21" s="2528">
        <v>103</v>
      </c>
      <c r="AD21" s="2528">
        <v>-81</v>
      </c>
      <c r="AE21" s="2528">
        <v>-78</v>
      </c>
      <c r="AF21" s="2528">
        <v>-16</v>
      </c>
      <c r="AG21" s="2527">
        <v>-319</v>
      </c>
      <c r="AH21" s="2528">
        <v>-252</v>
      </c>
      <c r="AI21" s="2528">
        <v>-362</v>
      </c>
      <c r="AJ21" s="2529">
        <v>-442</v>
      </c>
      <c r="AK21" s="2528">
        <v>-370</v>
      </c>
      <c r="AL21" s="2519">
        <v>-536</v>
      </c>
      <c r="AM21" s="2519">
        <v>-469</v>
      </c>
      <c r="AN21" s="2519">
        <v>-539</v>
      </c>
      <c r="AO21" s="2531">
        <v>-680</v>
      </c>
      <c r="AP21" s="2532">
        <v>-767</v>
      </c>
      <c r="AQ21" s="2522">
        <v>-1013</v>
      </c>
    </row>
    <row r="22" spans="1:43" ht="15.75" customHeight="1">
      <c r="A22" s="2523">
        <v>109</v>
      </c>
      <c r="B22" s="2524" t="s">
        <v>126</v>
      </c>
      <c r="C22" s="2525">
        <v>1377</v>
      </c>
      <c r="D22" s="2525">
        <v>1389</v>
      </c>
      <c r="E22" s="2525">
        <v>1315</v>
      </c>
      <c r="F22" s="2525">
        <v>1222</v>
      </c>
      <c r="G22" s="2525">
        <v>1163</v>
      </c>
      <c r="H22" s="2525">
        <v>1095</v>
      </c>
      <c r="I22" s="2525">
        <v>981</v>
      </c>
      <c r="J22" s="2525">
        <v>862</v>
      </c>
      <c r="K22" s="2525">
        <v>763</v>
      </c>
      <c r="L22" s="2526">
        <v>829</v>
      </c>
      <c r="M22" s="2526">
        <v>821</v>
      </c>
      <c r="N22" s="2526">
        <v>663</v>
      </c>
      <c r="O22" s="2526">
        <v>666</v>
      </c>
      <c r="P22" s="2526">
        <v>665</v>
      </c>
      <c r="Q22" s="2526">
        <v>774</v>
      </c>
      <c r="R22" s="2526">
        <v>661</v>
      </c>
      <c r="S22" s="2526">
        <v>704</v>
      </c>
      <c r="T22" s="2526">
        <v>634</v>
      </c>
      <c r="U22" s="2526">
        <v>502</v>
      </c>
      <c r="V22" s="2526">
        <v>422</v>
      </c>
      <c r="W22" s="2527">
        <v>412</v>
      </c>
      <c r="X22" s="2528">
        <v>204</v>
      </c>
      <c r="Y22" s="2528">
        <v>168</v>
      </c>
      <c r="Z22" s="2528">
        <v>196</v>
      </c>
      <c r="AA22" s="2528">
        <v>207</v>
      </c>
      <c r="AB22" s="2527">
        <v>13</v>
      </c>
      <c r="AC22" s="2528">
        <v>11</v>
      </c>
      <c r="AD22" s="2528">
        <v>60</v>
      </c>
      <c r="AE22" s="2528">
        <v>-16</v>
      </c>
      <c r="AF22" s="2528">
        <v>13</v>
      </c>
      <c r="AG22" s="2527">
        <v>-105</v>
      </c>
      <c r="AH22" s="2528">
        <v>-203</v>
      </c>
      <c r="AI22" s="2528">
        <v>-362</v>
      </c>
      <c r="AJ22" s="2529">
        <v>-452</v>
      </c>
      <c r="AK22" s="2528">
        <v>-518</v>
      </c>
      <c r="AL22" s="2519">
        <v>-698</v>
      </c>
      <c r="AM22" s="2519">
        <v>-752</v>
      </c>
      <c r="AN22" s="2519">
        <v>-806</v>
      </c>
      <c r="AO22" s="2531">
        <v>-965</v>
      </c>
      <c r="AP22" s="2532">
        <v>-1075</v>
      </c>
      <c r="AQ22" s="2522">
        <v>-1029</v>
      </c>
    </row>
    <row r="23" spans="1:43" ht="15.75" customHeight="1">
      <c r="A23" s="2523">
        <v>110</v>
      </c>
      <c r="B23" s="2524" t="s">
        <v>21</v>
      </c>
      <c r="C23" s="2525">
        <v>97</v>
      </c>
      <c r="D23" s="2525">
        <v>76</v>
      </c>
      <c r="E23" s="2525">
        <v>309</v>
      </c>
      <c r="F23" s="2525">
        <v>327</v>
      </c>
      <c r="G23" s="2525">
        <v>323</v>
      </c>
      <c r="H23" s="2525">
        <v>153</v>
      </c>
      <c r="I23" s="2525">
        <v>226</v>
      </c>
      <c r="J23" s="2525">
        <v>55</v>
      </c>
      <c r="K23" s="2525">
        <v>14</v>
      </c>
      <c r="L23" s="2526">
        <v>-17</v>
      </c>
      <c r="M23" s="2526">
        <v>11</v>
      </c>
      <c r="N23" s="2526">
        <v>-83</v>
      </c>
      <c r="O23" s="2526">
        <v>-123</v>
      </c>
      <c r="P23" s="2526">
        <v>-181</v>
      </c>
      <c r="Q23" s="2526">
        <v>-123</v>
      </c>
      <c r="R23" s="2526">
        <v>-520</v>
      </c>
      <c r="S23" s="2526">
        <v>-239</v>
      </c>
      <c r="T23" s="2526">
        <v>-242</v>
      </c>
      <c r="U23" s="2526">
        <v>-304</v>
      </c>
      <c r="V23" s="2526">
        <v>-289</v>
      </c>
      <c r="W23" s="2527">
        <v>-154</v>
      </c>
      <c r="X23" s="2528">
        <v>-247</v>
      </c>
      <c r="Y23" s="2528">
        <v>-218</v>
      </c>
      <c r="Z23" s="2528">
        <v>-187</v>
      </c>
      <c r="AA23" s="2528">
        <v>-105</v>
      </c>
      <c r="AB23" s="2527">
        <v>-168</v>
      </c>
      <c r="AC23" s="2528">
        <v>-180</v>
      </c>
      <c r="AD23" s="2528">
        <v>-178</v>
      </c>
      <c r="AE23" s="2528">
        <v>-137</v>
      </c>
      <c r="AF23" s="2528">
        <v>-218</v>
      </c>
      <c r="AG23" s="2527">
        <v>-214</v>
      </c>
      <c r="AH23" s="2528">
        <v>-146</v>
      </c>
      <c r="AI23" s="2528">
        <v>-207</v>
      </c>
      <c r="AJ23" s="2529">
        <v>-165</v>
      </c>
      <c r="AK23" s="2528">
        <v>-186</v>
      </c>
      <c r="AL23" s="2519">
        <v>-184</v>
      </c>
      <c r="AM23" s="2519">
        <v>-106</v>
      </c>
      <c r="AN23" s="2519">
        <v>-114</v>
      </c>
      <c r="AO23" s="2531">
        <v>-182</v>
      </c>
      <c r="AP23" s="2532">
        <v>-148</v>
      </c>
      <c r="AQ23" s="2522">
        <v>-142</v>
      </c>
    </row>
    <row r="24" spans="1:43" ht="15.75" customHeight="1">
      <c r="A24" s="2502">
        <v>111</v>
      </c>
      <c r="B24" s="2512" t="s">
        <v>129</v>
      </c>
      <c r="C24" s="2513">
        <v>872.61106439773107</v>
      </c>
      <c r="D24" s="2513">
        <v>859.21035868782133</v>
      </c>
      <c r="E24" s="2513">
        <v>314</v>
      </c>
      <c r="F24" s="2513">
        <v>704</v>
      </c>
      <c r="G24" s="2513">
        <v>652</v>
      </c>
      <c r="H24" s="2513">
        <v>735</v>
      </c>
      <c r="I24" s="2513">
        <v>685</v>
      </c>
      <c r="J24" s="2513">
        <v>732</v>
      </c>
      <c r="K24" s="2513">
        <v>780</v>
      </c>
      <c r="L24" s="2514">
        <v>908</v>
      </c>
      <c r="M24" s="2514">
        <v>894</v>
      </c>
      <c r="N24" s="2514">
        <v>965</v>
      </c>
      <c r="O24" s="2514">
        <v>988</v>
      </c>
      <c r="P24" s="2514">
        <v>968</v>
      </c>
      <c r="Q24" s="2514">
        <v>1124</v>
      </c>
      <c r="R24" s="2514">
        <v>866</v>
      </c>
      <c r="S24" s="2514">
        <v>1124</v>
      </c>
      <c r="T24" s="2514">
        <v>1044</v>
      </c>
      <c r="U24" s="2514">
        <v>900</v>
      </c>
      <c r="V24" s="2514">
        <v>899</v>
      </c>
      <c r="W24" s="2517">
        <v>875</v>
      </c>
      <c r="X24" s="2516">
        <v>835</v>
      </c>
      <c r="Y24" s="2516">
        <v>831</v>
      </c>
      <c r="Z24" s="2516">
        <v>714</v>
      </c>
      <c r="AA24" s="2516">
        <v>671</v>
      </c>
      <c r="AB24" s="2517">
        <v>571</v>
      </c>
      <c r="AC24" s="2516">
        <v>585</v>
      </c>
      <c r="AD24" s="2516">
        <v>603</v>
      </c>
      <c r="AE24" s="2516">
        <v>548</v>
      </c>
      <c r="AF24" s="2516">
        <v>487</v>
      </c>
      <c r="AG24" s="2517">
        <v>275</v>
      </c>
      <c r="AH24" s="2516">
        <v>257</v>
      </c>
      <c r="AI24" s="2516">
        <v>219</v>
      </c>
      <c r="AJ24" s="2518">
        <v>76</v>
      </c>
      <c r="AK24" s="2516">
        <v>-41</v>
      </c>
      <c r="AL24" s="2519">
        <v>-141</v>
      </c>
      <c r="AM24" s="2519">
        <v>-282</v>
      </c>
      <c r="AN24" s="2519">
        <v>-430</v>
      </c>
      <c r="AO24" s="2531">
        <v>-609</v>
      </c>
      <c r="AP24" s="2532">
        <v>-661</v>
      </c>
      <c r="AQ24" s="2552">
        <v>-863</v>
      </c>
    </row>
    <row r="25" spans="1:43" ht="15.75" customHeight="1">
      <c r="A25" s="2523">
        <v>201</v>
      </c>
      <c r="B25" s="2524" t="s">
        <v>95</v>
      </c>
      <c r="C25" s="2525">
        <v>3705</v>
      </c>
      <c r="D25" s="2525">
        <v>3557</v>
      </c>
      <c r="E25" s="2525">
        <v>3873</v>
      </c>
      <c r="F25" s="2525">
        <v>3508</v>
      </c>
      <c r="G25" s="2525">
        <v>3395</v>
      </c>
      <c r="H25" s="2525">
        <v>2978</v>
      </c>
      <c r="I25" s="2525">
        <v>2889</v>
      </c>
      <c r="J25" s="2525">
        <v>2708</v>
      </c>
      <c r="K25" s="2525">
        <v>2432</v>
      </c>
      <c r="L25" s="2526">
        <v>2086</v>
      </c>
      <c r="M25" s="2526">
        <v>2155</v>
      </c>
      <c r="N25" s="2526">
        <v>2070</v>
      </c>
      <c r="O25" s="2526">
        <v>2148</v>
      </c>
      <c r="P25" s="2526">
        <v>1919</v>
      </c>
      <c r="Q25" s="2526">
        <v>2320</v>
      </c>
      <c r="R25" s="2526">
        <v>2024</v>
      </c>
      <c r="S25" s="2526">
        <v>2280</v>
      </c>
      <c r="T25" s="2526">
        <v>2220</v>
      </c>
      <c r="U25" s="2526">
        <v>2232</v>
      </c>
      <c r="V25" s="2526">
        <v>2050</v>
      </c>
      <c r="W25" s="2527">
        <v>2005</v>
      </c>
      <c r="X25" s="2528">
        <v>1633</v>
      </c>
      <c r="Y25" s="2528">
        <v>1634</v>
      </c>
      <c r="Z25" s="2528">
        <v>1273</v>
      </c>
      <c r="AA25" s="2528">
        <v>863</v>
      </c>
      <c r="AB25" s="2527">
        <v>490</v>
      </c>
      <c r="AC25" s="2528">
        <v>739</v>
      </c>
      <c r="AD25" s="2528">
        <v>604</v>
      </c>
      <c r="AE25" s="2528">
        <v>560</v>
      </c>
      <c r="AF25" s="2528">
        <v>236</v>
      </c>
      <c r="AG25" s="2527">
        <v>94</v>
      </c>
      <c r="AH25" s="2528">
        <v>-88</v>
      </c>
      <c r="AI25" s="2528">
        <v>-229</v>
      </c>
      <c r="AJ25" s="2529">
        <v>-287</v>
      </c>
      <c r="AK25" s="2528">
        <v>-369</v>
      </c>
      <c r="AL25" s="2530">
        <v>-591</v>
      </c>
      <c r="AM25" s="2530">
        <v>-764</v>
      </c>
      <c r="AN25" s="2530">
        <v>-1133</v>
      </c>
      <c r="AO25" s="2553">
        <v>-1470</v>
      </c>
      <c r="AP25" s="2554">
        <v>-1433</v>
      </c>
      <c r="AQ25" s="2522">
        <v>-1831</v>
      </c>
    </row>
    <row r="26" spans="1:43" ht="15.75" customHeight="1">
      <c r="A26" s="2523">
        <v>202</v>
      </c>
      <c r="B26" s="2524" t="s">
        <v>96</v>
      </c>
      <c r="C26" s="2525">
        <v>4454</v>
      </c>
      <c r="D26" s="2525">
        <v>3864</v>
      </c>
      <c r="E26" s="2525">
        <v>3778</v>
      </c>
      <c r="F26" s="2525">
        <v>3563</v>
      </c>
      <c r="G26" s="2525">
        <v>3307</v>
      </c>
      <c r="H26" s="2525">
        <v>2872</v>
      </c>
      <c r="I26" s="2525">
        <v>2828</v>
      </c>
      <c r="J26" s="2525">
        <v>2374</v>
      </c>
      <c r="K26" s="2525">
        <v>2256</v>
      </c>
      <c r="L26" s="2526">
        <v>2087</v>
      </c>
      <c r="M26" s="2526">
        <v>1861</v>
      </c>
      <c r="N26" s="2526">
        <v>1766</v>
      </c>
      <c r="O26" s="2526">
        <v>1839</v>
      </c>
      <c r="P26" s="2526">
        <v>1475</v>
      </c>
      <c r="Q26" s="2526">
        <v>1825</v>
      </c>
      <c r="R26" s="2526">
        <v>1444</v>
      </c>
      <c r="S26" s="2526">
        <v>1429</v>
      </c>
      <c r="T26" s="2526">
        <v>1455</v>
      </c>
      <c r="U26" s="2526">
        <v>1299</v>
      </c>
      <c r="V26" s="2526">
        <v>1023</v>
      </c>
      <c r="W26" s="2527">
        <v>1082</v>
      </c>
      <c r="X26" s="2528">
        <v>861</v>
      </c>
      <c r="Y26" s="2528">
        <v>959</v>
      </c>
      <c r="Z26" s="2528">
        <v>671</v>
      </c>
      <c r="AA26" s="2528">
        <v>435</v>
      </c>
      <c r="AB26" s="2527">
        <v>-16</v>
      </c>
      <c r="AC26" s="2528">
        <v>276</v>
      </c>
      <c r="AD26" s="2528">
        <v>95</v>
      </c>
      <c r="AE26" s="2528">
        <v>89</v>
      </c>
      <c r="AF26" s="2528">
        <v>3</v>
      </c>
      <c r="AG26" s="2527">
        <v>-119</v>
      </c>
      <c r="AH26" s="2528">
        <v>-365</v>
      </c>
      <c r="AI26" s="2528">
        <v>-589</v>
      </c>
      <c r="AJ26" s="2529">
        <v>-475</v>
      </c>
      <c r="AK26" s="2528">
        <v>-683</v>
      </c>
      <c r="AL26" s="2519">
        <v>-822</v>
      </c>
      <c r="AM26" s="2519">
        <v>-930</v>
      </c>
      <c r="AN26" s="2519">
        <v>-1275</v>
      </c>
      <c r="AO26" s="2531">
        <v>-1181</v>
      </c>
      <c r="AP26" s="2532">
        <v>-1297</v>
      </c>
      <c r="AQ26" s="2522">
        <v>-1489</v>
      </c>
    </row>
    <row r="27" spans="1:43" ht="15.75" customHeight="1">
      <c r="A27" s="2523">
        <v>203</v>
      </c>
      <c r="B27" s="2524" t="s">
        <v>97</v>
      </c>
      <c r="C27" s="2525">
        <v>2496</v>
      </c>
      <c r="D27" s="2525">
        <v>2448</v>
      </c>
      <c r="E27" s="2525">
        <v>2445</v>
      </c>
      <c r="F27" s="2525">
        <v>2254</v>
      </c>
      <c r="G27" s="2525">
        <v>2070</v>
      </c>
      <c r="H27" s="2525">
        <v>1839</v>
      </c>
      <c r="I27" s="2525">
        <v>1629</v>
      </c>
      <c r="J27" s="2525">
        <v>1480</v>
      </c>
      <c r="K27" s="2525">
        <v>1343</v>
      </c>
      <c r="L27" s="2526">
        <v>1308</v>
      </c>
      <c r="M27" s="2526">
        <v>1356</v>
      </c>
      <c r="N27" s="2526">
        <v>1327</v>
      </c>
      <c r="O27" s="2526">
        <v>1487</v>
      </c>
      <c r="P27" s="2526">
        <v>1282</v>
      </c>
      <c r="Q27" s="2526">
        <v>1395</v>
      </c>
      <c r="R27" s="2526">
        <v>1358</v>
      </c>
      <c r="S27" s="2526">
        <v>1494</v>
      </c>
      <c r="T27" s="2526">
        <v>1506</v>
      </c>
      <c r="U27" s="2526">
        <v>1463</v>
      </c>
      <c r="V27" s="2526">
        <v>1266</v>
      </c>
      <c r="W27" s="2527">
        <v>1311</v>
      </c>
      <c r="X27" s="2528">
        <v>1203</v>
      </c>
      <c r="Y27" s="2528">
        <v>1028</v>
      </c>
      <c r="Z27" s="2528">
        <v>748</v>
      </c>
      <c r="AA27" s="2528">
        <v>635</v>
      </c>
      <c r="AB27" s="2527">
        <v>387</v>
      </c>
      <c r="AC27" s="2528">
        <v>492</v>
      </c>
      <c r="AD27" s="2528">
        <v>464</v>
      </c>
      <c r="AE27" s="2528">
        <v>442</v>
      </c>
      <c r="AF27" s="2528">
        <v>330</v>
      </c>
      <c r="AG27" s="2527">
        <v>176</v>
      </c>
      <c r="AH27" s="2528">
        <v>130</v>
      </c>
      <c r="AI27" s="2528">
        <v>211</v>
      </c>
      <c r="AJ27" s="2529">
        <v>5</v>
      </c>
      <c r="AK27" s="2528">
        <v>30</v>
      </c>
      <c r="AL27" s="2519">
        <v>-36</v>
      </c>
      <c r="AM27" s="2519">
        <v>-14</v>
      </c>
      <c r="AN27" s="2519">
        <v>-33</v>
      </c>
      <c r="AO27" s="2531">
        <v>-40</v>
      </c>
      <c r="AP27" s="2532">
        <v>-259</v>
      </c>
      <c r="AQ27" s="2522">
        <v>-319</v>
      </c>
    </row>
    <row r="28" spans="1:43" ht="15.75" customHeight="1">
      <c r="A28" s="2523">
        <v>204</v>
      </c>
      <c r="B28" s="2524" t="s">
        <v>87</v>
      </c>
      <c r="C28" s="2525">
        <v>3709</v>
      </c>
      <c r="D28" s="2525">
        <v>3452</v>
      </c>
      <c r="E28" s="2525">
        <v>3428</v>
      </c>
      <c r="F28" s="2525">
        <v>3410</v>
      </c>
      <c r="G28" s="2525">
        <v>3194</v>
      </c>
      <c r="H28" s="2525">
        <v>2853</v>
      </c>
      <c r="I28" s="2525">
        <v>2687</v>
      </c>
      <c r="J28" s="2525">
        <v>2579</v>
      </c>
      <c r="K28" s="2525">
        <v>2265</v>
      </c>
      <c r="L28" s="2526">
        <v>1814</v>
      </c>
      <c r="M28" s="2526">
        <v>1893</v>
      </c>
      <c r="N28" s="2526">
        <v>1768</v>
      </c>
      <c r="O28" s="2526">
        <v>1528</v>
      </c>
      <c r="P28" s="2526">
        <v>1239</v>
      </c>
      <c r="Q28" s="2526">
        <v>1432</v>
      </c>
      <c r="R28" s="2526">
        <v>-161</v>
      </c>
      <c r="S28" s="2526">
        <v>1077</v>
      </c>
      <c r="T28" s="2526">
        <v>1240</v>
      </c>
      <c r="U28" s="2526">
        <v>1717</v>
      </c>
      <c r="V28" s="2526">
        <v>1807</v>
      </c>
      <c r="W28" s="2527">
        <v>1986</v>
      </c>
      <c r="X28" s="2528">
        <v>1872</v>
      </c>
      <c r="Y28" s="2528">
        <v>2118</v>
      </c>
      <c r="Z28" s="2528">
        <v>1781</v>
      </c>
      <c r="AA28" s="2528">
        <v>1709</v>
      </c>
      <c r="AB28" s="2527">
        <v>1351</v>
      </c>
      <c r="AC28" s="2528">
        <v>1642</v>
      </c>
      <c r="AD28" s="2528">
        <v>1749</v>
      </c>
      <c r="AE28" s="2528">
        <v>1501</v>
      </c>
      <c r="AF28" s="2528">
        <v>1320</v>
      </c>
      <c r="AG28" s="2527">
        <v>1107</v>
      </c>
      <c r="AH28" s="2528">
        <v>948</v>
      </c>
      <c r="AI28" s="2528">
        <v>904</v>
      </c>
      <c r="AJ28" s="2529">
        <v>645</v>
      </c>
      <c r="AK28" s="2528">
        <v>672</v>
      </c>
      <c r="AL28" s="2519">
        <v>574</v>
      </c>
      <c r="AM28" s="2519">
        <v>573</v>
      </c>
      <c r="AN28" s="2519">
        <v>144</v>
      </c>
      <c r="AO28" s="2531">
        <v>-31</v>
      </c>
      <c r="AP28" s="2532">
        <v>-301</v>
      </c>
      <c r="AQ28" s="2522">
        <v>-513</v>
      </c>
    </row>
    <row r="29" spans="1:43" ht="15.75" customHeight="1">
      <c r="A29" s="2523">
        <v>205</v>
      </c>
      <c r="B29" s="2524" t="s">
        <v>98</v>
      </c>
      <c r="C29" s="2525">
        <v>140</v>
      </c>
      <c r="D29" s="2525">
        <v>119</v>
      </c>
      <c r="E29" s="2525">
        <v>157</v>
      </c>
      <c r="F29" s="2525">
        <v>86</v>
      </c>
      <c r="G29" s="2525">
        <v>119</v>
      </c>
      <c r="H29" s="2525">
        <v>86</v>
      </c>
      <c r="I29" s="2525">
        <v>92</v>
      </c>
      <c r="J29" s="2525">
        <v>51</v>
      </c>
      <c r="K29" s="2525">
        <v>42</v>
      </c>
      <c r="L29" s="2526">
        <v>14</v>
      </c>
      <c r="M29" s="2526">
        <v>1</v>
      </c>
      <c r="N29" s="2526">
        <v>-60</v>
      </c>
      <c r="O29" s="2526">
        <v>9</v>
      </c>
      <c r="P29" s="2526">
        <v>-119</v>
      </c>
      <c r="Q29" s="2526">
        <v>-16</v>
      </c>
      <c r="R29" s="2526">
        <v>-88</v>
      </c>
      <c r="S29" s="2526">
        <v>-34</v>
      </c>
      <c r="T29" s="2526">
        <v>-46</v>
      </c>
      <c r="U29" s="2526">
        <v>-27</v>
      </c>
      <c r="V29" s="2526">
        <v>-48</v>
      </c>
      <c r="W29" s="2527">
        <v>-29</v>
      </c>
      <c r="X29" s="2528">
        <v>-42</v>
      </c>
      <c r="Y29" s="2528">
        <v>-126</v>
      </c>
      <c r="Z29" s="2528">
        <v>-118</v>
      </c>
      <c r="AA29" s="2528">
        <v>-149</v>
      </c>
      <c r="AB29" s="2527">
        <v>-197</v>
      </c>
      <c r="AC29" s="2528">
        <v>-215</v>
      </c>
      <c r="AD29" s="2528">
        <v>-255</v>
      </c>
      <c r="AE29" s="2528">
        <v>-238</v>
      </c>
      <c r="AF29" s="2528">
        <v>-234</v>
      </c>
      <c r="AG29" s="2527">
        <v>-262</v>
      </c>
      <c r="AH29" s="2528">
        <v>-301</v>
      </c>
      <c r="AI29" s="2528">
        <v>-310</v>
      </c>
      <c r="AJ29" s="2529">
        <v>-340</v>
      </c>
      <c r="AK29" s="2528">
        <v>-319</v>
      </c>
      <c r="AL29" s="2519">
        <v>-421</v>
      </c>
      <c r="AM29" s="2519">
        <v>-341</v>
      </c>
      <c r="AN29" s="2519">
        <v>-345</v>
      </c>
      <c r="AO29" s="2531">
        <v>-444</v>
      </c>
      <c r="AP29" s="2532">
        <v>-359</v>
      </c>
      <c r="AQ29" s="2522">
        <v>-365</v>
      </c>
    </row>
    <row r="30" spans="1:43" ht="15.75" customHeight="1">
      <c r="A30" s="2523">
        <v>206</v>
      </c>
      <c r="B30" s="2524" t="s">
        <v>88</v>
      </c>
      <c r="C30" s="2525">
        <v>772</v>
      </c>
      <c r="D30" s="2525">
        <v>744</v>
      </c>
      <c r="E30" s="2525">
        <v>715</v>
      </c>
      <c r="F30" s="2525">
        <v>664</v>
      </c>
      <c r="G30" s="2525">
        <v>612</v>
      </c>
      <c r="H30" s="2525">
        <v>514</v>
      </c>
      <c r="I30" s="2525">
        <v>507</v>
      </c>
      <c r="J30" s="2525">
        <v>473</v>
      </c>
      <c r="K30" s="2525">
        <v>413</v>
      </c>
      <c r="L30" s="2526">
        <v>309</v>
      </c>
      <c r="M30" s="2526">
        <v>293</v>
      </c>
      <c r="N30" s="2526">
        <v>332</v>
      </c>
      <c r="O30" s="2526">
        <v>228</v>
      </c>
      <c r="P30" s="2526">
        <v>224</v>
      </c>
      <c r="Q30" s="2526">
        <v>247</v>
      </c>
      <c r="R30" s="2526">
        <v>-351</v>
      </c>
      <c r="S30" s="2526">
        <v>121</v>
      </c>
      <c r="T30" s="2526">
        <v>103</v>
      </c>
      <c r="U30" s="2526">
        <v>147</v>
      </c>
      <c r="V30" s="2526">
        <v>107</v>
      </c>
      <c r="W30" s="2527">
        <v>201</v>
      </c>
      <c r="X30" s="2528">
        <v>203</v>
      </c>
      <c r="Y30" s="2528">
        <v>206</v>
      </c>
      <c r="Z30" s="2528">
        <v>124</v>
      </c>
      <c r="AA30" s="2528">
        <v>191</v>
      </c>
      <c r="AB30" s="2527">
        <v>83</v>
      </c>
      <c r="AC30" s="2528">
        <v>160</v>
      </c>
      <c r="AD30" s="2528">
        <v>139</v>
      </c>
      <c r="AE30" s="2528">
        <v>131</v>
      </c>
      <c r="AF30" s="2528">
        <v>47</v>
      </c>
      <c r="AG30" s="2527">
        <v>25</v>
      </c>
      <c r="AH30" s="2528">
        <v>-3</v>
      </c>
      <c r="AI30" s="2528">
        <v>-47</v>
      </c>
      <c r="AJ30" s="2529">
        <v>-66</v>
      </c>
      <c r="AK30" s="2528">
        <v>-80</v>
      </c>
      <c r="AL30" s="2519">
        <v>-156</v>
      </c>
      <c r="AM30" s="2519">
        <v>-233</v>
      </c>
      <c r="AN30" s="2519">
        <v>-274</v>
      </c>
      <c r="AO30" s="2531">
        <v>-295</v>
      </c>
      <c r="AP30" s="2532">
        <v>-247</v>
      </c>
      <c r="AQ30" s="2522">
        <v>-348</v>
      </c>
    </row>
    <row r="31" spans="1:43" ht="15.75" customHeight="1">
      <c r="A31" s="2523">
        <v>207</v>
      </c>
      <c r="B31" s="2524" t="s">
        <v>99</v>
      </c>
      <c r="C31" s="2525">
        <v>2039</v>
      </c>
      <c r="D31" s="2525">
        <v>1826</v>
      </c>
      <c r="E31" s="2525">
        <v>1801</v>
      </c>
      <c r="F31" s="2525">
        <v>1774</v>
      </c>
      <c r="G31" s="2525">
        <v>1711</v>
      </c>
      <c r="H31" s="2525">
        <v>1527</v>
      </c>
      <c r="I31" s="2525">
        <v>1471</v>
      </c>
      <c r="J31" s="2525">
        <v>1480</v>
      </c>
      <c r="K31" s="2525">
        <v>1497</v>
      </c>
      <c r="L31" s="2526">
        <v>1323</v>
      </c>
      <c r="M31" s="2526">
        <v>1313</v>
      </c>
      <c r="N31" s="2526">
        <v>1197</v>
      </c>
      <c r="O31" s="2526">
        <v>1177</v>
      </c>
      <c r="P31" s="2526">
        <v>1160</v>
      </c>
      <c r="Q31" s="2526">
        <v>1293</v>
      </c>
      <c r="R31" s="2526">
        <v>1157</v>
      </c>
      <c r="S31" s="2526">
        <v>1408</v>
      </c>
      <c r="T31" s="2526">
        <v>1315</v>
      </c>
      <c r="U31" s="2526">
        <v>1310</v>
      </c>
      <c r="V31" s="2526">
        <v>1259</v>
      </c>
      <c r="W31" s="2527">
        <v>1222</v>
      </c>
      <c r="X31" s="2528">
        <v>1054</v>
      </c>
      <c r="Y31" s="2528">
        <v>916</v>
      </c>
      <c r="Z31" s="2528">
        <v>884</v>
      </c>
      <c r="AA31" s="2528">
        <v>840</v>
      </c>
      <c r="AB31" s="2527">
        <v>710</v>
      </c>
      <c r="AC31" s="2528">
        <v>621</v>
      </c>
      <c r="AD31" s="2528">
        <v>680</v>
      </c>
      <c r="AE31" s="2528">
        <v>600</v>
      </c>
      <c r="AF31" s="2528">
        <v>500</v>
      </c>
      <c r="AG31" s="2527">
        <v>654</v>
      </c>
      <c r="AH31" s="2528">
        <v>497</v>
      </c>
      <c r="AI31" s="2528">
        <v>356</v>
      </c>
      <c r="AJ31" s="2529">
        <v>352</v>
      </c>
      <c r="AK31" s="2528">
        <v>179</v>
      </c>
      <c r="AL31" s="2519">
        <v>105</v>
      </c>
      <c r="AM31" s="2519">
        <v>129</v>
      </c>
      <c r="AN31" s="2519">
        <v>70</v>
      </c>
      <c r="AO31" s="2531">
        <v>-104</v>
      </c>
      <c r="AP31" s="2532">
        <v>-88</v>
      </c>
      <c r="AQ31" s="2522">
        <v>-177</v>
      </c>
    </row>
    <row r="32" spans="1:43" ht="15.75" customHeight="1">
      <c r="A32" s="2523">
        <v>208</v>
      </c>
      <c r="B32" s="2524" t="s">
        <v>100</v>
      </c>
      <c r="C32" s="2525">
        <v>274</v>
      </c>
      <c r="D32" s="2525">
        <v>215</v>
      </c>
      <c r="E32" s="2525">
        <v>233</v>
      </c>
      <c r="F32" s="2525">
        <v>203</v>
      </c>
      <c r="G32" s="2525">
        <v>178</v>
      </c>
      <c r="H32" s="2525">
        <v>168</v>
      </c>
      <c r="I32" s="2525">
        <v>111</v>
      </c>
      <c r="J32" s="2525">
        <v>117</v>
      </c>
      <c r="K32" s="2525">
        <v>66</v>
      </c>
      <c r="L32" s="2526">
        <v>40</v>
      </c>
      <c r="M32" s="2526">
        <v>1</v>
      </c>
      <c r="N32" s="2526">
        <v>-43</v>
      </c>
      <c r="O32" s="2526">
        <v>-40</v>
      </c>
      <c r="P32" s="2526">
        <v>-31</v>
      </c>
      <c r="Q32" s="2526">
        <v>-9</v>
      </c>
      <c r="R32" s="2526">
        <v>-76</v>
      </c>
      <c r="S32" s="2526">
        <v>7</v>
      </c>
      <c r="T32" s="2526">
        <v>-30</v>
      </c>
      <c r="U32" s="2526">
        <v>-77</v>
      </c>
      <c r="V32" s="2526">
        <v>-69</v>
      </c>
      <c r="W32" s="2527">
        <v>-73</v>
      </c>
      <c r="X32" s="2528">
        <v>-102</v>
      </c>
      <c r="Y32" s="2528">
        <v>-84</v>
      </c>
      <c r="Z32" s="2528">
        <v>-106</v>
      </c>
      <c r="AA32" s="2528">
        <v>-163</v>
      </c>
      <c r="AB32" s="2527">
        <v>-116</v>
      </c>
      <c r="AC32" s="2528">
        <v>-122</v>
      </c>
      <c r="AD32" s="2528">
        <v>-119</v>
      </c>
      <c r="AE32" s="2528">
        <v>-152</v>
      </c>
      <c r="AF32" s="2528">
        <v>-161</v>
      </c>
      <c r="AG32" s="2527">
        <v>-125</v>
      </c>
      <c r="AH32" s="2528">
        <v>-192</v>
      </c>
      <c r="AI32" s="2528">
        <v>-151</v>
      </c>
      <c r="AJ32" s="2529">
        <v>-185</v>
      </c>
      <c r="AK32" s="2528">
        <v>-149</v>
      </c>
      <c r="AL32" s="2519">
        <v>-188</v>
      </c>
      <c r="AM32" s="2519">
        <v>-187</v>
      </c>
      <c r="AN32" s="2519">
        <v>-194</v>
      </c>
      <c r="AO32" s="2531">
        <v>-212</v>
      </c>
      <c r="AP32" s="2532">
        <v>-252</v>
      </c>
      <c r="AQ32" s="2522">
        <v>-218</v>
      </c>
    </row>
    <row r="33" spans="1:43" ht="15.75" customHeight="1">
      <c r="A33" s="2523">
        <v>209</v>
      </c>
      <c r="B33" s="2524" t="s">
        <v>101</v>
      </c>
      <c r="C33" s="2525">
        <v>477</v>
      </c>
      <c r="D33" s="2525">
        <v>378</v>
      </c>
      <c r="E33" s="2525">
        <v>455</v>
      </c>
      <c r="F33" s="2525">
        <v>483</v>
      </c>
      <c r="G33" s="2525">
        <v>384</v>
      </c>
      <c r="H33" s="2525">
        <v>321</v>
      </c>
      <c r="I33" s="2525">
        <v>277</v>
      </c>
      <c r="J33" s="2525">
        <v>243</v>
      </c>
      <c r="K33" s="2525">
        <v>195</v>
      </c>
      <c r="L33" s="2526">
        <v>167</v>
      </c>
      <c r="M33" s="2526">
        <v>115</v>
      </c>
      <c r="N33" s="2526">
        <v>75</v>
      </c>
      <c r="O33" s="2526">
        <v>32</v>
      </c>
      <c r="P33" s="2526">
        <v>54</v>
      </c>
      <c r="Q33" s="2526">
        <v>58</v>
      </c>
      <c r="R33" s="2526">
        <v>-49</v>
      </c>
      <c r="S33" s="2526">
        <v>66</v>
      </c>
      <c r="T33" s="2526">
        <v>52</v>
      </c>
      <c r="U33" s="2526">
        <v>-6</v>
      </c>
      <c r="V33" s="2526">
        <v>-85</v>
      </c>
      <c r="W33" s="2527">
        <v>44</v>
      </c>
      <c r="X33" s="2528">
        <v>-64</v>
      </c>
      <c r="Y33" s="2528">
        <v>-126</v>
      </c>
      <c r="Z33" s="2528">
        <v>-112</v>
      </c>
      <c r="AA33" s="2528">
        <v>-219</v>
      </c>
      <c r="AB33" s="2527">
        <v>-263</v>
      </c>
      <c r="AC33" s="2528">
        <v>-183</v>
      </c>
      <c r="AD33" s="2528">
        <v>-298</v>
      </c>
      <c r="AE33" s="2528">
        <v>-279</v>
      </c>
      <c r="AF33" s="2528">
        <v>-276</v>
      </c>
      <c r="AG33" s="2527">
        <v>-374</v>
      </c>
      <c r="AH33" s="2528">
        <v>-346</v>
      </c>
      <c r="AI33" s="2528">
        <v>-376</v>
      </c>
      <c r="AJ33" s="2529">
        <v>-437</v>
      </c>
      <c r="AK33" s="2528">
        <v>-563</v>
      </c>
      <c r="AL33" s="2519">
        <v>-518</v>
      </c>
      <c r="AM33" s="2519">
        <v>-568</v>
      </c>
      <c r="AN33" s="2519">
        <v>-537</v>
      </c>
      <c r="AO33" s="2531">
        <v>-622</v>
      </c>
      <c r="AP33" s="2532">
        <v>-633</v>
      </c>
      <c r="AQ33" s="2522">
        <v>-641</v>
      </c>
    </row>
    <row r="34" spans="1:43" ht="15.75" customHeight="1">
      <c r="A34" s="2523">
        <v>210</v>
      </c>
      <c r="B34" s="2524" t="s">
        <v>26</v>
      </c>
      <c r="C34" s="2525">
        <v>1932</v>
      </c>
      <c r="D34" s="2525">
        <v>1775</v>
      </c>
      <c r="E34" s="2525">
        <v>1809</v>
      </c>
      <c r="F34" s="2525">
        <v>1702</v>
      </c>
      <c r="G34" s="2525">
        <v>1696</v>
      </c>
      <c r="H34" s="2525">
        <v>1492</v>
      </c>
      <c r="I34" s="2525">
        <v>1333</v>
      </c>
      <c r="J34" s="2525">
        <v>1468</v>
      </c>
      <c r="K34" s="2525">
        <v>1057</v>
      </c>
      <c r="L34" s="2526">
        <v>1020</v>
      </c>
      <c r="M34" s="2526">
        <v>993</v>
      </c>
      <c r="N34" s="2526">
        <v>1054</v>
      </c>
      <c r="O34" s="2526">
        <v>977</v>
      </c>
      <c r="P34" s="2526">
        <v>842</v>
      </c>
      <c r="Q34" s="2526">
        <v>1118</v>
      </c>
      <c r="R34" s="2526">
        <v>1095</v>
      </c>
      <c r="S34" s="2526">
        <v>1284</v>
      </c>
      <c r="T34" s="2526">
        <v>1173</v>
      </c>
      <c r="U34" s="2526">
        <v>1249</v>
      </c>
      <c r="V34" s="2526">
        <v>1198</v>
      </c>
      <c r="W34" s="2527">
        <v>1077</v>
      </c>
      <c r="X34" s="2528">
        <v>1118</v>
      </c>
      <c r="Y34" s="2528">
        <v>935</v>
      </c>
      <c r="Z34" s="2528">
        <v>761</v>
      </c>
      <c r="AA34" s="2528">
        <v>634</v>
      </c>
      <c r="AB34" s="2527">
        <v>329</v>
      </c>
      <c r="AC34" s="2528">
        <v>476</v>
      </c>
      <c r="AD34" s="2528">
        <v>356</v>
      </c>
      <c r="AE34" s="2528">
        <v>338</v>
      </c>
      <c r="AF34" s="2528">
        <v>377</v>
      </c>
      <c r="AG34" s="2527">
        <v>300</v>
      </c>
      <c r="AH34" s="2528">
        <v>460</v>
      </c>
      <c r="AI34" s="2528">
        <v>287</v>
      </c>
      <c r="AJ34" s="2529">
        <v>-36</v>
      </c>
      <c r="AK34" s="2528">
        <v>-96</v>
      </c>
      <c r="AL34" s="2519">
        <v>-112</v>
      </c>
      <c r="AM34" s="2519">
        <v>-156</v>
      </c>
      <c r="AN34" s="2519">
        <v>-433</v>
      </c>
      <c r="AO34" s="2531">
        <v>-628</v>
      </c>
      <c r="AP34" s="2532">
        <v>-726</v>
      </c>
      <c r="AQ34" s="2522">
        <v>-800</v>
      </c>
    </row>
    <row r="35" spans="1:43" ht="15.75" customHeight="1">
      <c r="A35" s="2523">
        <v>212</v>
      </c>
      <c r="B35" s="2524" t="s">
        <v>102</v>
      </c>
      <c r="C35" s="2525">
        <v>362</v>
      </c>
      <c r="D35" s="2525">
        <v>281</v>
      </c>
      <c r="E35" s="2525">
        <v>269</v>
      </c>
      <c r="F35" s="2525">
        <v>249</v>
      </c>
      <c r="G35" s="2525">
        <v>214</v>
      </c>
      <c r="H35" s="2525">
        <v>214</v>
      </c>
      <c r="I35" s="2525">
        <v>249</v>
      </c>
      <c r="J35" s="2525">
        <v>207</v>
      </c>
      <c r="K35" s="2525">
        <v>107</v>
      </c>
      <c r="L35" s="2526">
        <v>82</v>
      </c>
      <c r="M35" s="2526">
        <v>120</v>
      </c>
      <c r="N35" s="2526">
        <v>62</v>
      </c>
      <c r="O35" s="2526">
        <v>75</v>
      </c>
      <c r="P35" s="2526">
        <v>0</v>
      </c>
      <c r="Q35" s="2526">
        <v>82</v>
      </c>
      <c r="R35" s="2526">
        <v>33</v>
      </c>
      <c r="S35" s="2526">
        <v>91</v>
      </c>
      <c r="T35" s="2526">
        <v>43</v>
      </c>
      <c r="U35" s="2526">
        <v>69</v>
      </c>
      <c r="V35" s="2526">
        <v>36</v>
      </c>
      <c r="W35" s="2527">
        <v>67</v>
      </c>
      <c r="X35" s="2528">
        <v>46</v>
      </c>
      <c r="Y35" s="2528">
        <v>30</v>
      </c>
      <c r="Z35" s="2528">
        <v>42</v>
      </c>
      <c r="AA35" s="2528">
        <v>16</v>
      </c>
      <c r="AB35" s="2527">
        <v>-90</v>
      </c>
      <c r="AC35" s="2528">
        <v>-96</v>
      </c>
      <c r="AD35" s="2528">
        <v>-102</v>
      </c>
      <c r="AE35" s="2528">
        <v>-67</v>
      </c>
      <c r="AF35" s="2528">
        <v>-111</v>
      </c>
      <c r="AG35" s="2527">
        <v>-181</v>
      </c>
      <c r="AH35" s="2528">
        <v>-132</v>
      </c>
      <c r="AI35" s="2528">
        <v>-182</v>
      </c>
      <c r="AJ35" s="2529">
        <v>-175</v>
      </c>
      <c r="AK35" s="2528">
        <v>-166</v>
      </c>
      <c r="AL35" s="2519">
        <v>-242</v>
      </c>
      <c r="AM35" s="2519">
        <v>-298</v>
      </c>
      <c r="AN35" s="2519">
        <v>-328</v>
      </c>
      <c r="AO35" s="2531">
        <v>-310</v>
      </c>
      <c r="AP35" s="2532">
        <v>-283</v>
      </c>
      <c r="AQ35" s="2522">
        <v>-325</v>
      </c>
    </row>
    <row r="36" spans="1:43" ht="15.75" customHeight="1">
      <c r="A36" s="2523">
        <v>213</v>
      </c>
      <c r="B36" s="2524" t="s">
        <v>103</v>
      </c>
      <c r="C36" s="2525">
        <v>299</v>
      </c>
      <c r="D36" s="2525">
        <v>276</v>
      </c>
      <c r="E36" s="2525">
        <v>209</v>
      </c>
      <c r="F36" s="2525">
        <v>156</v>
      </c>
      <c r="G36" s="2525">
        <v>227</v>
      </c>
      <c r="H36" s="2525">
        <v>212</v>
      </c>
      <c r="I36" s="2525">
        <v>193</v>
      </c>
      <c r="J36" s="2525">
        <v>139</v>
      </c>
      <c r="K36" s="2525">
        <v>148</v>
      </c>
      <c r="L36" s="2526">
        <v>77</v>
      </c>
      <c r="M36" s="2526">
        <v>129</v>
      </c>
      <c r="N36" s="2526">
        <v>61</v>
      </c>
      <c r="O36" s="2526">
        <v>51</v>
      </c>
      <c r="P36" s="2526">
        <v>42</v>
      </c>
      <c r="Q36" s="2526">
        <v>30</v>
      </c>
      <c r="R36" s="2526">
        <v>10</v>
      </c>
      <c r="S36" s="2526">
        <v>94</v>
      </c>
      <c r="T36" s="2526">
        <v>92</v>
      </c>
      <c r="U36" s="2526">
        <v>35</v>
      </c>
      <c r="V36" s="2526">
        <v>60</v>
      </c>
      <c r="W36" s="2527">
        <v>40</v>
      </c>
      <c r="X36" s="2528">
        <v>-16</v>
      </c>
      <c r="Y36" s="2528">
        <v>13</v>
      </c>
      <c r="Z36" s="2528">
        <v>-43</v>
      </c>
      <c r="AA36" s="2528">
        <v>6</v>
      </c>
      <c r="AB36" s="2527">
        <v>-78</v>
      </c>
      <c r="AC36" s="2528">
        <v>-99</v>
      </c>
      <c r="AD36" s="2528">
        <v>-87</v>
      </c>
      <c r="AE36" s="2528">
        <v>-86</v>
      </c>
      <c r="AF36" s="2528">
        <v>-132</v>
      </c>
      <c r="AG36" s="2527">
        <v>-141</v>
      </c>
      <c r="AH36" s="2528">
        <v>-180</v>
      </c>
      <c r="AI36" s="2528">
        <v>-184</v>
      </c>
      <c r="AJ36" s="2529">
        <v>-223</v>
      </c>
      <c r="AK36" s="2528">
        <v>-215</v>
      </c>
      <c r="AL36" s="2519">
        <v>-177</v>
      </c>
      <c r="AM36" s="2519">
        <v>-209</v>
      </c>
      <c r="AN36" s="2519">
        <v>-217</v>
      </c>
      <c r="AO36" s="2531">
        <v>-263</v>
      </c>
      <c r="AP36" s="2532">
        <v>-283</v>
      </c>
      <c r="AQ36" s="2522">
        <v>-324</v>
      </c>
    </row>
    <row r="37" spans="1:43" ht="15.75" customHeight="1">
      <c r="A37" s="2523">
        <v>214</v>
      </c>
      <c r="B37" s="2524" t="s">
        <v>89</v>
      </c>
      <c r="C37" s="2525">
        <v>1790</v>
      </c>
      <c r="D37" s="2525">
        <v>1785</v>
      </c>
      <c r="E37" s="2525">
        <v>1772</v>
      </c>
      <c r="F37" s="2525">
        <v>1495</v>
      </c>
      <c r="G37" s="2525">
        <v>1455</v>
      </c>
      <c r="H37" s="2525">
        <v>1401</v>
      </c>
      <c r="I37" s="2525">
        <v>1229</v>
      </c>
      <c r="J37" s="2525">
        <v>1251</v>
      </c>
      <c r="K37" s="2525">
        <v>1203</v>
      </c>
      <c r="L37" s="2526">
        <v>1035</v>
      </c>
      <c r="M37" s="2526">
        <v>995</v>
      </c>
      <c r="N37" s="2526">
        <v>980</v>
      </c>
      <c r="O37" s="2526">
        <v>868</v>
      </c>
      <c r="P37" s="2526">
        <v>906</v>
      </c>
      <c r="Q37" s="2526">
        <v>945</v>
      </c>
      <c r="R37" s="2526">
        <v>626</v>
      </c>
      <c r="S37" s="2526">
        <v>846</v>
      </c>
      <c r="T37" s="2526">
        <v>780</v>
      </c>
      <c r="U37" s="2526">
        <v>948</v>
      </c>
      <c r="V37" s="2526">
        <v>836</v>
      </c>
      <c r="W37" s="2527">
        <v>841</v>
      </c>
      <c r="X37" s="2528">
        <v>855</v>
      </c>
      <c r="Y37" s="2528">
        <v>795</v>
      </c>
      <c r="Z37" s="2528">
        <v>596</v>
      </c>
      <c r="AA37" s="2528">
        <v>567</v>
      </c>
      <c r="AB37" s="2527">
        <v>307</v>
      </c>
      <c r="AC37" s="2528">
        <v>500</v>
      </c>
      <c r="AD37" s="2528">
        <v>308</v>
      </c>
      <c r="AE37" s="2528">
        <v>390</v>
      </c>
      <c r="AF37" s="2528">
        <v>321</v>
      </c>
      <c r="AG37" s="2527">
        <v>286</v>
      </c>
      <c r="AH37" s="2528">
        <v>129</v>
      </c>
      <c r="AI37" s="2528">
        <v>-15</v>
      </c>
      <c r="AJ37" s="2529">
        <v>37</v>
      </c>
      <c r="AK37" s="2528">
        <v>-105</v>
      </c>
      <c r="AL37" s="2519">
        <v>-240</v>
      </c>
      <c r="AM37" s="2519">
        <v>-178</v>
      </c>
      <c r="AN37" s="2519">
        <v>-352</v>
      </c>
      <c r="AO37" s="2531">
        <v>-479</v>
      </c>
      <c r="AP37" s="2532">
        <v>-589</v>
      </c>
      <c r="AQ37" s="2522">
        <v>-724</v>
      </c>
    </row>
    <row r="38" spans="1:43" ht="15.75" customHeight="1">
      <c r="A38" s="2523">
        <v>215</v>
      </c>
      <c r="B38" s="2524" t="s">
        <v>104</v>
      </c>
      <c r="C38" s="2525">
        <v>549</v>
      </c>
      <c r="D38" s="2525">
        <v>532</v>
      </c>
      <c r="E38" s="2525">
        <v>499</v>
      </c>
      <c r="F38" s="2525">
        <v>473</v>
      </c>
      <c r="G38" s="2525">
        <v>358</v>
      </c>
      <c r="H38" s="2525">
        <v>331</v>
      </c>
      <c r="I38" s="2525">
        <v>276</v>
      </c>
      <c r="J38" s="2525">
        <v>227</v>
      </c>
      <c r="K38" s="2525">
        <v>136</v>
      </c>
      <c r="L38" s="2526">
        <v>158</v>
      </c>
      <c r="M38" s="2526">
        <v>72</v>
      </c>
      <c r="N38" s="2526">
        <v>76</v>
      </c>
      <c r="O38" s="2526">
        <v>60</v>
      </c>
      <c r="P38" s="2526">
        <v>34</v>
      </c>
      <c r="Q38" s="2526">
        <v>3</v>
      </c>
      <c r="R38" s="2526">
        <v>17</v>
      </c>
      <c r="S38" s="2526">
        <v>16</v>
      </c>
      <c r="T38" s="2526">
        <v>95</v>
      </c>
      <c r="U38" s="2526">
        <v>21</v>
      </c>
      <c r="V38" s="2526">
        <v>0</v>
      </c>
      <c r="W38" s="2527">
        <v>8</v>
      </c>
      <c r="X38" s="2528">
        <v>2</v>
      </c>
      <c r="Y38" s="2528">
        <v>-36</v>
      </c>
      <c r="Z38" s="2528">
        <v>-116</v>
      </c>
      <c r="AA38" s="2528">
        <v>-65</v>
      </c>
      <c r="AB38" s="2527">
        <v>-168</v>
      </c>
      <c r="AC38" s="2528">
        <v>-173</v>
      </c>
      <c r="AD38" s="2528">
        <v>-257</v>
      </c>
      <c r="AE38" s="2528">
        <v>-159</v>
      </c>
      <c r="AF38" s="2528">
        <v>-204</v>
      </c>
      <c r="AG38" s="2527">
        <v>-280</v>
      </c>
      <c r="AH38" s="2528">
        <v>-274</v>
      </c>
      <c r="AI38" s="2528">
        <v>-328</v>
      </c>
      <c r="AJ38" s="2529">
        <v>-339</v>
      </c>
      <c r="AK38" s="2528">
        <v>-339</v>
      </c>
      <c r="AL38" s="2519">
        <v>-293</v>
      </c>
      <c r="AM38" s="2519">
        <v>-359</v>
      </c>
      <c r="AN38" s="2519">
        <v>-384</v>
      </c>
      <c r="AO38" s="2531">
        <v>-479</v>
      </c>
      <c r="AP38" s="2532">
        <v>-500</v>
      </c>
      <c r="AQ38" s="2522">
        <v>-466</v>
      </c>
    </row>
    <row r="39" spans="1:43" ht="15.75" customHeight="1">
      <c r="A39" s="2523">
        <v>216</v>
      </c>
      <c r="B39" s="2524" t="s">
        <v>105</v>
      </c>
      <c r="C39" s="2525">
        <v>927</v>
      </c>
      <c r="D39" s="2525">
        <v>817</v>
      </c>
      <c r="E39" s="2525">
        <v>882</v>
      </c>
      <c r="F39" s="2525">
        <v>848</v>
      </c>
      <c r="G39" s="2525">
        <v>719</v>
      </c>
      <c r="H39" s="2525">
        <v>668</v>
      </c>
      <c r="I39" s="2525">
        <v>682</v>
      </c>
      <c r="J39" s="2525">
        <v>589</v>
      </c>
      <c r="K39" s="2525">
        <v>507</v>
      </c>
      <c r="L39" s="2526">
        <v>454</v>
      </c>
      <c r="M39" s="2526">
        <v>468</v>
      </c>
      <c r="N39" s="2526">
        <v>446</v>
      </c>
      <c r="O39" s="2526">
        <v>494</v>
      </c>
      <c r="P39" s="2526">
        <v>423</v>
      </c>
      <c r="Q39" s="2526">
        <v>501</v>
      </c>
      <c r="R39" s="2526">
        <v>367</v>
      </c>
      <c r="S39" s="2526">
        <v>459</v>
      </c>
      <c r="T39" s="2526">
        <v>330</v>
      </c>
      <c r="U39" s="2526">
        <v>344</v>
      </c>
      <c r="V39" s="2526">
        <v>355</v>
      </c>
      <c r="W39" s="2527">
        <v>375</v>
      </c>
      <c r="X39" s="2528">
        <v>345</v>
      </c>
      <c r="Y39" s="2528">
        <v>318</v>
      </c>
      <c r="Z39" s="2528">
        <v>163</v>
      </c>
      <c r="AA39" s="2528">
        <v>167</v>
      </c>
      <c r="AB39" s="2527">
        <v>79</v>
      </c>
      <c r="AC39" s="2528">
        <v>168</v>
      </c>
      <c r="AD39" s="2528">
        <v>39</v>
      </c>
      <c r="AE39" s="2528">
        <v>25</v>
      </c>
      <c r="AF39" s="2528">
        <v>62</v>
      </c>
      <c r="AG39" s="2527">
        <v>-13</v>
      </c>
      <c r="AH39" s="2528">
        <v>-67</v>
      </c>
      <c r="AI39" s="2528">
        <v>-94</v>
      </c>
      <c r="AJ39" s="2529">
        <v>-181</v>
      </c>
      <c r="AK39" s="2528">
        <v>-209</v>
      </c>
      <c r="AL39" s="2519">
        <v>-183</v>
      </c>
      <c r="AM39" s="2519">
        <v>-173</v>
      </c>
      <c r="AN39" s="2519">
        <v>-255</v>
      </c>
      <c r="AO39" s="2531">
        <v>-336</v>
      </c>
      <c r="AP39" s="2532">
        <v>-358</v>
      </c>
      <c r="AQ39" s="2522">
        <v>-387</v>
      </c>
    </row>
    <row r="40" spans="1:43" ht="15.75" customHeight="1">
      <c r="A40" s="2523">
        <v>217</v>
      </c>
      <c r="B40" s="2524" t="s">
        <v>106</v>
      </c>
      <c r="C40" s="2525">
        <v>870</v>
      </c>
      <c r="D40" s="2525">
        <v>811</v>
      </c>
      <c r="E40" s="2525">
        <v>815</v>
      </c>
      <c r="F40" s="2525">
        <v>741</v>
      </c>
      <c r="G40" s="2525">
        <v>676</v>
      </c>
      <c r="H40" s="2525">
        <v>583</v>
      </c>
      <c r="I40" s="2525">
        <v>475</v>
      </c>
      <c r="J40" s="2525">
        <v>532</v>
      </c>
      <c r="K40" s="2525">
        <v>552</v>
      </c>
      <c r="L40" s="2526">
        <v>283</v>
      </c>
      <c r="M40" s="2526">
        <v>311</v>
      </c>
      <c r="N40" s="2526">
        <v>263</v>
      </c>
      <c r="O40" s="2526">
        <v>176</v>
      </c>
      <c r="P40" s="2526">
        <v>115</v>
      </c>
      <c r="Q40" s="2526">
        <v>259</v>
      </c>
      <c r="R40" s="2526">
        <v>97</v>
      </c>
      <c r="S40" s="2526">
        <v>259</v>
      </c>
      <c r="T40" s="2526">
        <v>350</v>
      </c>
      <c r="U40" s="2526">
        <v>384</v>
      </c>
      <c r="V40" s="2526">
        <v>339</v>
      </c>
      <c r="W40" s="2527">
        <v>367</v>
      </c>
      <c r="X40" s="2528">
        <v>348</v>
      </c>
      <c r="Y40" s="2528">
        <v>313</v>
      </c>
      <c r="Z40" s="2528">
        <v>173</v>
      </c>
      <c r="AA40" s="2528">
        <v>219</v>
      </c>
      <c r="AB40" s="2527">
        <v>84</v>
      </c>
      <c r="AC40" s="2528">
        <v>97</v>
      </c>
      <c r="AD40" s="2528">
        <v>-36</v>
      </c>
      <c r="AE40" s="2528">
        <v>46</v>
      </c>
      <c r="AF40" s="2528">
        <v>12</v>
      </c>
      <c r="AG40" s="2527">
        <v>-71</v>
      </c>
      <c r="AH40" s="2528">
        <v>-214</v>
      </c>
      <c r="AI40" s="2528">
        <v>-209</v>
      </c>
      <c r="AJ40" s="2529">
        <v>-169</v>
      </c>
      <c r="AK40" s="2528">
        <v>-285</v>
      </c>
      <c r="AL40" s="2519">
        <v>-392</v>
      </c>
      <c r="AM40" s="2519">
        <v>-430</v>
      </c>
      <c r="AN40" s="2519">
        <v>-553</v>
      </c>
      <c r="AO40" s="2531">
        <v>-597</v>
      </c>
      <c r="AP40" s="2532">
        <v>-736</v>
      </c>
      <c r="AQ40" s="2522">
        <v>-849</v>
      </c>
    </row>
    <row r="41" spans="1:43" ht="15.75" customHeight="1">
      <c r="A41" s="2523">
        <v>218</v>
      </c>
      <c r="B41" s="2524" t="s">
        <v>90</v>
      </c>
      <c r="C41" s="2525">
        <v>271</v>
      </c>
      <c r="D41" s="2525">
        <v>268</v>
      </c>
      <c r="E41" s="2525">
        <v>256</v>
      </c>
      <c r="F41" s="2525">
        <v>244</v>
      </c>
      <c r="G41" s="2525">
        <v>272</v>
      </c>
      <c r="H41" s="2525">
        <v>203</v>
      </c>
      <c r="I41" s="2525">
        <v>150</v>
      </c>
      <c r="J41" s="2525">
        <v>191</v>
      </c>
      <c r="K41" s="2525">
        <v>167</v>
      </c>
      <c r="L41" s="2526">
        <v>132</v>
      </c>
      <c r="M41" s="2526">
        <v>139</v>
      </c>
      <c r="N41" s="2526">
        <v>105</v>
      </c>
      <c r="O41" s="2526">
        <v>52</v>
      </c>
      <c r="P41" s="2526">
        <v>93</v>
      </c>
      <c r="Q41" s="2526">
        <v>94</v>
      </c>
      <c r="R41" s="2526">
        <v>74</v>
      </c>
      <c r="S41" s="2526">
        <v>130</v>
      </c>
      <c r="T41" s="2526">
        <v>142</v>
      </c>
      <c r="U41" s="2526">
        <v>108</v>
      </c>
      <c r="V41" s="2526">
        <v>137</v>
      </c>
      <c r="W41" s="2527">
        <v>220</v>
      </c>
      <c r="X41" s="2528">
        <v>110</v>
      </c>
      <c r="Y41" s="2528">
        <v>184</v>
      </c>
      <c r="Z41" s="2528">
        <v>66</v>
      </c>
      <c r="AA41" s="2528">
        <v>116</v>
      </c>
      <c r="AB41" s="2527">
        <v>69</v>
      </c>
      <c r="AC41" s="2528">
        <v>41</v>
      </c>
      <c r="AD41" s="2528">
        <v>34</v>
      </c>
      <c r="AE41" s="2528">
        <v>-14</v>
      </c>
      <c r="AF41" s="2528">
        <v>14</v>
      </c>
      <c r="AG41" s="2527">
        <v>-35</v>
      </c>
      <c r="AH41" s="2528">
        <v>0</v>
      </c>
      <c r="AI41" s="2528">
        <v>-90</v>
      </c>
      <c r="AJ41" s="2529">
        <v>-82</v>
      </c>
      <c r="AK41" s="2528">
        <v>-118</v>
      </c>
      <c r="AL41" s="2519">
        <v>-96</v>
      </c>
      <c r="AM41" s="2519">
        <v>-83</v>
      </c>
      <c r="AN41" s="2519">
        <v>-149</v>
      </c>
      <c r="AO41" s="2531">
        <v>-74</v>
      </c>
      <c r="AP41" s="2532">
        <v>-195</v>
      </c>
      <c r="AQ41" s="2522">
        <v>-168</v>
      </c>
    </row>
    <row r="42" spans="1:43" ht="15.75" customHeight="1">
      <c r="A42" s="2523">
        <v>219</v>
      </c>
      <c r="B42" s="2524" t="s">
        <v>107</v>
      </c>
      <c r="C42" s="2525">
        <v>212</v>
      </c>
      <c r="D42" s="2525">
        <v>198</v>
      </c>
      <c r="E42" s="2525">
        <v>205</v>
      </c>
      <c r="F42" s="2525">
        <v>175</v>
      </c>
      <c r="G42" s="2525">
        <v>228</v>
      </c>
      <c r="H42" s="2525">
        <v>150</v>
      </c>
      <c r="I42" s="2525">
        <v>190</v>
      </c>
      <c r="J42" s="2525">
        <v>187</v>
      </c>
      <c r="K42" s="2525">
        <v>187</v>
      </c>
      <c r="L42" s="2526">
        <v>292</v>
      </c>
      <c r="M42" s="2526">
        <v>309</v>
      </c>
      <c r="N42" s="2526">
        <v>477</v>
      </c>
      <c r="O42" s="2526">
        <v>464</v>
      </c>
      <c r="P42" s="2526">
        <v>478</v>
      </c>
      <c r="Q42" s="2526">
        <v>563</v>
      </c>
      <c r="R42" s="2526">
        <v>584</v>
      </c>
      <c r="S42" s="2526">
        <v>673</v>
      </c>
      <c r="T42" s="2526">
        <v>705</v>
      </c>
      <c r="U42" s="2526">
        <v>535</v>
      </c>
      <c r="V42" s="2526">
        <v>558</v>
      </c>
      <c r="W42" s="2527">
        <v>451</v>
      </c>
      <c r="X42" s="2528">
        <v>388</v>
      </c>
      <c r="Y42" s="2528">
        <v>382</v>
      </c>
      <c r="Z42" s="2528">
        <v>238</v>
      </c>
      <c r="AA42" s="2528">
        <v>253</v>
      </c>
      <c r="AB42" s="2527">
        <v>70</v>
      </c>
      <c r="AC42" s="2528">
        <v>28</v>
      </c>
      <c r="AD42" s="2528">
        <v>42</v>
      </c>
      <c r="AE42" s="2528">
        <v>27</v>
      </c>
      <c r="AF42" s="2528">
        <v>56</v>
      </c>
      <c r="AG42" s="2527">
        <v>85</v>
      </c>
      <c r="AH42" s="2528">
        <v>78</v>
      </c>
      <c r="AI42" s="2528">
        <v>18</v>
      </c>
      <c r="AJ42" s="2529">
        <v>-3</v>
      </c>
      <c r="AK42" s="2528">
        <v>43</v>
      </c>
      <c r="AL42" s="2519">
        <v>-51</v>
      </c>
      <c r="AM42" s="2519">
        <v>-75</v>
      </c>
      <c r="AN42" s="2519">
        <v>-17</v>
      </c>
      <c r="AO42" s="2531">
        <v>-82</v>
      </c>
      <c r="AP42" s="2532">
        <v>-178</v>
      </c>
      <c r="AQ42" s="2522">
        <v>-289</v>
      </c>
    </row>
    <row r="43" spans="1:43" ht="15.75" customHeight="1">
      <c r="A43" s="2523">
        <v>220</v>
      </c>
      <c r="B43" s="2524" t="s">
        <v>91</v>
      </c>
      <c r="C43" s="2525">
        <v>302</v>
      </c>
      <c r="D43" s="2525">
        <v>336</v>
      </c>
      <c r="E43" s="2525">
        <v>286</v>
      </c>
      <c r="F43" s="2525">
        <v>216</v>
      </c>
      <c r="G43" s="2525">
        <v>334</v>
      </c>
      <c r="H43" s="2525">
        <v>262</v>
      </c>
      <c r="I43" s="2525">
        <v>212</v>
      </c>
      <c r="J43" s="2525">
        <v>144</v>
      </c>
      <c r="K43" s="2525">
        <v>168</v>
      </c>
      <c r="L43" s="2526">
        <v>110</v>
      </c>
      <c r="M43" s="2526">
        <v>141</v>
      </c>
      <c r="N43" s="2526">
        <v>44</v>
      </c>
      <c r="O43" s="2526">
        <v>61</v>
      </c>
      <c r="P43" s="2526">
        <v>-1</v>
      </c>
      <c r="Q43" s="2526">
        <v>66</v>
      </c>
      <c r="R43" s="2526">
        <v>18</v>
      </c>
      <c r="S43" s="2526">
        <v>58</v>
      </c>
      <c r="T43" s="2526">
        <v>19</v>
      </c>
      <c r="U43" s="2526">
        <v>5</v>
      </c>
      <c r="V43" s="2526">
        <v>11</v>
      </c>
      <c r="W43" s="2527">
        <v>-4</v>
      </c>
      <c r="X43" s="2528">
        <v>13</v>
      </c>
      <c r="Y43" s="2528">
        <v>28</v>
      </c>
      <c r="Z43" s="2528">
        <v>-58</v>
      </c>
      <c r="AA43" s="2528">
        <v>-56</v>
      </c>
      <c r="AB43" s="2527">
        <v>-120</v>
      </c>
      <c r="AC43" s="2528">
        <v>-164</v>
      </c>
      <c r="AD43" s="2528">
        <v>-84</v>
      </c>
      <c r="AE43" s="2528">
        <v>-205</v>
      </c>
      <c r="AF43" s="2528">
        <v>-185</v>
      </c>
      <c r="AG43" s="2527">
        <v>-255</v>
      </c>
      <c r="AH43" s="2528">
        <v>-222</v>
      </c>
      <c r="AI43" s="2528">
        <v>-221</v>
      </c>
      <c r="AJ43" s="2529">
        <v>-247</v>
      </c>
      <c r="AK43" s="2528">
        <v>-285</v>
      </c>
      <c r="AL43" s="2519">
        <v>-273</v>
      </c>
      <c r="AM43" s="2519">
        <v>-227</v>
      </c>
      <c r="AN43" s="2519">
        <v>-297</v>
      </c>
      <c r="AO43" s="2531">
        <v>-260</v>
      </c>
      <c r="AP43" s="2532">
        <v>-309</v>
      </c>
      <c r="AQ43" s="2522">
        <v>-324</v>
      </c>
    </row>
    <row r="44" spans="1:43" ht="15.75" customHeight="1">
      <c r="A44" s="2523">
        <v>221</v>
      </c>
      <c r="B44" s="2524" t="s">
        <v>926</v>
      </c>
      <c r="C44" s="2525">
        <v>-20</v>
      </c>
      <c r="D44" s="2525">
        <v>18</v>
      </c>
      <c r="E44" s="2525">
        <v>29</v>
      </c>
      <c r="F44" s="2525">
        <v>-6</v>
      </c>
      <c r="G44" s="2525">
        <v>33</v>
      </c>
      <c r="H44" s="2525">
        <v>20</v>
      </c>
      <c r="I44" s="2525">
        <v>-48</v>
      </c>
      <c r="J44" s="2525">
        <v>-59</v>
      </c>
      <c r="K44" s="2525">
        <v>-58</v>
      </c>
      <c r="L44" s="2526">
        <v>-56</v>
      </c>
      <c r="M44" s="2526">
        <v>-55</v>
      </c>
      <c r="N44" s="2526">
        <v>-72</v>
      </c>
      <c r="O44" s="2526">
        <v>-72</v>
      </c>
      <c r="P44" s="2526">
        <v>-87</v>
      </c>
      <c r="Q44" s="2526">
        <v>-102</v>
      </c>
      <c r="R44" s="2526">
        <v>-175</v>
      </c>
      <c r="S44" s="2526">
        <v>-126</v>
      </c>
      <c r="T44" s="2526">
        <v>-97</v>
      </c>
      <c r="U44" s="2526">
        <v>-125</v>
      </c>
      <c r="V44" s="2526">
        <v>-180</v>
      </c>
      <c r="W44" s="2527">
        <v>-87</v>
      </c>
      <c r="X44" s="2528">
        <v>-160</v>
      </c>
      <c r="Y44" s="2528">
        <v>-103</v>
      </c>
      <c r="Z44" s="2528">
        <v>-183</v>
      </c>
      <c r="AA44" s="2528">
        <v>-157</v>
      </c>
      <c r="AB44" s="2527">
        <v>-219</v>
      </c>
      <c r="AC44" s="2528">
        <v>-255</v>
      </c>
      <c r="AD44" s="2528">
        <v>-216</v>
      </c>
      <c r="AE44" s="2528">
        <v>-273</v>
      </c>
      <c r="AF44" s="2528">
        <v>-212</v>
      </c>
      <c r="AG44" s="2527">
        <v>-288</v>
      </c>
      <c r="AH44" s="2528">
        <v>-219</v>
      </c>
      <c r="AI44" s="2528">
        <v>-242</v>
      </c>
      <c r="AJ44" s="2529">
        <v>-301</v>
      </c>
      <c r="AK44" s="2528">
        <v>-249</v>
      </c>
      <c r="AL44" s="2519">
        <v>-310</v>
      </c>
      <c r="AM44" s="2519">
        <v>-229</v>
      </c>
      <c r="AN44" s="2519">
        <v>-313</v>
      </c>
      <c r="AO44" s="2531">
        <v>-342</v>
      </c>
      <c r="AP44" s="2532">
        <v>-308</v>
      </c>
      <c r="AQ44" s="2522">
        <v>-377</v>
      </c>
    </row>
    <row r="45" spans="1:43" ht="15.75" customHeight="1">
      <c r="A45" s="2523">
        <v>222</v>
      </c>
      <c r="B45" s="2524" t="s">
        <v>215</v>
      </c>
      <c r="C45" s="2525">
        <v>50</v>
      </c>
      <c r="D45" s="2525">
        <v>70</v>
      </c>
      <c r="E45" s="2525">
        <v>70</v>
      </c>
      <c r="F45" s="2525">
        <v>71</v>
      </c>
      <c r="G45" s="2525">
        <v>98</v>
      </c>
      <c r="H45" s="2525">
        <v>43</v>
      </c>
      <c r="I45" s="2525">
        <v>75</v>
      </c>
      <c r="J45" s="2525">
        <v>45</v>
      </c>
      <c r="K45" s="2525">
        <v>-18</v>
      </c>
      <c r="L45" s="2526">
        <v>-12</v>
      </c>
      <c r="M45" s="2526">
        <v>34</v>
      </c>
      <c r="N45" s="2526">
        <v>-40</v>
      </c>
      <c r="O45" s="2526">
        <v>6</v>
      </c>
      <c r="P45" s="2526">
        <v>-70</v>
      </c>
      <c r="Q45" s="2526">
        <v>-35</v>
      </c>
      <c r="R45" s="2526">
        <v>-75</v>
      </c>
      <c r="S45" s="2526">
        <v>-100</v>
      </c>
      <c r="T45" s="2526">
        <v>-42</v>
      </c>
      <c r="U45" s="2526">
        <v>-77</v>
      </c>
      <c r="V45" s="2526">
        <v>-127</v>
      </c>
      <c r="W45" s="2527">
        <v>-122</v>
      </c>
      <c r="X45" s="2528">
        <v>-197</v>
      </c>
      <c r="Y45" s="2528">
        <v>-107</v>
      </c>
      <c r="Z45" s="2528">
        <v>-171</v>
      </c>
      <c r="AA45" s="2528">
        <v>-183</v>
      </c>
      <c r="AB45" s="2527">
        <v>-152</v>
      </c>
      <c r="AC45" s="2528">
        <v>-165</v>
      </c>
      <c r="AD45" s="2528">
        <v>-198</v>
      </c>
      <c r="AE45" s="2528">
        <v>-205</v>
      </c>
      <c r="AF45" s="2528">
        <v>-204</v>
      </c>
      <c r="AG45" s="2527">
        <v>-210</v>
      </c>
      <c r="AH45" s="2528">
        <v>-242</v>
      </c>
      <c r="AI45" s="2528">
        <v>-256</v>
      </c>
      <c r="AJ45" s="2529">
        <v>-309</v>
      </c>
      <c r="AK45" s="2528">
        <v>-274</v>
      </c>
      <c r="AL45" s="2519">
        <v>-269</v>
      </c>
      <c r="AM45" s="2519">
        <v>-230</v>
      </c>
      <c r="AN45" s="2519">
        <v>-258</v>
      </c>
      <c r="AO45" s="2531">
        <v>-286</v>
      </c>
      <c r="AP45" s="2532">
        <v>-269</v>
      </c>
      <c r="AQ45" s="2522">
        <v>-258</v>
      </c>
    </row>
    <row r="46" spans="1:43" ht="15.75" customHeight="1">
      <c r="A46" s="2523">
        <v>223</v>
      </c>
      <c r="B46" s="2524" t="s">
        <v>209</v>
      </c>
      <c r="C46" s="2525">
        <v>201</v>
      </c>
      <c r="D46" s="2525">
        <v>223</v>
      </c>
      <c r="E46" s="2525">
        <v>142</v>
      </c>
      <c r="F46" s="2525">
        <v>199</v>
      </c>
      <c r="G46" s="2525">
        <v>167</v>
      </c>
      <c r="H46" s="2525">
        <v>85</v>
      </c>
      <c r="I46" s="2525">
        <v>87</v>
      </c>
      <c r="J46" s="2525">
        <v>158</v>
      </c>
      <c r="K46" s="2525">
        <v>-12</v>
      </c>
      <c r="L46" s="2526">
        <v>1</v>
      </c>
      <c r="M46" s="2526">
        <v>-12</v>
      </c>
      <c r="N46" s="2526">
        <v>-63</v>
      </c>
      <c r="O46" s="2526">
        <v>-125</v>
      </c>
      <c r="P46" s="2526">
        <v>-98</v>
      </c>
      <c r="Q46" s="2526">
        <v>-105</v>
      </c>
      <c r="R46" s="2526">
        <v>-97</v>
      </c>
      <c r="S46" s="2526">
        <v>-127</v>
      </c>
      <c r="T46" s="2526">
        <v>-105</v>
      </c>
      <c r="U46" s="2526">
        <v>-114</v>
      </c>
      <c r="V46" s="2526">
        <v>-122</v>
      </c>
      <c r="W46" s="2527">
        <v>-101</v>
      </c>
      <c r="X46" s="2528">
        <v>-134</v>
      </c>
      <c r="Y46" s="2528">
        <v>-132</v>
      </c>
      <c r="Z46" s="2528">
        <v>-256</v>
      </c>
      <c r="AA46" s="2528">
        <v>-176</v>
      </c>
      <c r="AB46" s="2527">
        <v>-302</v>
      </c>
      <c r="AC46" s="2528">
        <v>-323</v>
      </c>
      <c r="AD46" s="2528">
        <v>-304</v>
      </c>
      <c r="AE46" s="2528">
        <v>-372</v>
      </c>
      <c r="AF46" s="2528">
        <v>-417</v>
      </c>
      <c r="AG46" s="2527">
        <v>-344</v>
      </c>
      <c r="AH46" s="2528">
        <v>-330</v>
      </c>
      <c r="AI46" s="2528">
        <v>-422</v>
      </c>
      <c r="AJ46" s="2529">
        <v>-395</v>
      </c>
      <c r="AK46" s="2528">
        <v>-417</v>
      </c>
      <c r="AL46" s="2519">
        <v>-398</v>
      </c>
      <c r="AM46" s="2519">
        <v>-431</v>
      </c>
      <c r="AN46" s="2519">
        <v>-411</v>
      </c>
      <c r="AO46" s="2531">
        <v>-414</v>
      </c>
      <c r="AP46" s="2532">
        <v>-518</v>
      </c>
      <c r="AQ46" s="2522">
        <v>-469</v>
      </c>
    </row>
    <row r="47" spans="1:43" ht="15.75" customHeight="1">
      <c r="A47" s="2523">
        <v>224</v>
      </c>
      <c r="B47" s="2524" t="s">
        <v>210</v>
      </c>
      <c r="C47" s="2525">
        <v>146</v>
      </c>
      <c r="D47" s="2525">
        <v>158</v>
      </c>
      <c r="E47" s="2525">
        <v>115</v>
      </c>
      <c r="F47" s="2525">
        <v>160</v>
      </c>
      <c r="G47" s="2525">
        <v>94</v>
      </c>
      <c r="H47" s="2525">
        <v>145</v>
      </c>
      <c r="I47" s="2525">
        <v>105</v>
      </c>
      <c r="J47" s="2525">
        <v>35</v>
      </c>
      <c r="K47" s="2525">
        <v>48</v>
      </c>
      <c r="L47" s="2526">
        <v>16</v>
      </c>
      <c r="M47" s="2526">
        <v>40</v>
      </c>
      <c r="N47" s="2526">
        <v>-66</v>
      </c>
      <c r="O47" s="2526">
        <v>-16</v>
      </c>
      <c r="P47" s="2526">
        <v>-118</v>
      </c>
      <c r="Q47" s="2526">
        <v>-27</v>
      </c>
      <c r="R47" s="2526">
        <v>-71</v>
      </c>
      <c r="S47" s="2526">
        <v>-64</v>
      </c>
      <c r="T47" s="2526">
        <v>-120</v>
      </c>
      <c r="U47" s="2526">
        <v>-118</v>
      </c>
      <c r="V47" s="2526">
        <v>-165</v>
      </c>
      <c r="W47" s="2527">
        <v>-179</v>
      </c>
      <c r="X47" s="2528">
        <v>-228</v>
      </c>
      <c r="Y47" s="2528">
        <v>-221</v>
      </c>
      <c r="Z47" s="2528">
        <v>-218</v>
      </c>
      <c r="AA47" s="2528">
        <v>-244</v>
      </c>
      <c r="AB47" s="2527">
        <v>-215</v>
      </c>
      <c r="AC47" s="2528">
        <v>-239</v>
      </c>
      <c r="AD47" s="2528">
        <v>-219</v>
      </c>
      <c r="AE47" s="2528">
        <v>-292</v>
      </c>
      <c r="AF47" s="2528">
        <v>-274</v>
      </c>
      <c r="AG47" s="2527">
        <v>-302</v>
      </c>
      <c r="AH47" s="2528">
        <v>-304</v>
      </c>
      <c r="AI47" s="2528">
        <v>-370</v>
      </c>
      <c r="AJ47" s="2529">
        <v>-384</v>
      </c>
      <c r="AK47" s="2528">
        <v>-295</v>
      </c>
      <c r="AL47" s="2519">
        <v>-332</v>
      </c>
      <c r="AM47" s="2519">
        <v>-353</v>
      </c>
      <c r="AN47" s="2519">
        <v>-321</v>
      </c>
      <c r="AO47" s="2531">
        <v>-434</v>
      </c>
      <c r="AP47" s="2532">
        <v>-438</v>
      </c>
      <c r="AQ47" s="2522">
        <v>-395</v>
      </c>
    </row>
    <row r="48" spans="1:43" ht="15.75" customHeight="1">
      <c r="A48" s="2523">
        <v>225</v>
      </c>
      <c r="B48" s="2524" t="s">
        <v>214</v>
      </c>
      <c r="C48" s="2525">
        <v>70</v>
      </c>
      <c r="D48" s="2525">
        <v>84</v>
      </c>
      <c r="E48" s="2525">
        <v>93</v>
      </c>
      <c r="F48" s="2525">
        <v>88</v>
      </c>
      <c r="G48" s="2525">
        <v>101</v>
      </c>
      <c r="H48" s="2525">
        <v>96</v>
      </c>
      <c r="I48" s="2525">
        <v>73</v>
      </c>
      <c r="J48" s="2525">
        <v>54</v>
      </c>
      <c r="K48" s="2525">
        <v>21</v>
      </c>
      <c r="L48" s="2526">
        <v>16</v>
      </c>
      <c r="M48" s="2526">
        <v>-46</v>
      </c>
      <c r="N48" s="2526">
        <v>20</v>
      </c>
      <c r="O48" s="2526">
        <v>11</v>
      </c>
      <c r="P48" s="2526">
        <v>-33</v>
      </c>
      <c r="Q48" s="2526">
        <v>-13</v>
      </c>
      <c r="R48" s="2526">
        <v>-70</v>
      </c>
      <c r="S48" s="2526">
        <v>-51</v>
      </c>
      <c r="T48" s="2526">
        <v>3</v>
      </c>
      <c r="U48" s="2526">
        <v>-32</v>
      </c>
      <c r="V48" s="2526">
        <v>-58</v>
      </c>
      <c r="W48" s="2527">
        <v>-60</v>
      </c>
      <c r="X48" s="2528">
        <v>-45</v>
      </c>
      <c r="Y48" s="2528">
        <v>-46</v>
      </c>
      <c r="Z48" s="2528">
        <v>-69</v>
      </c>
      <c r="AA48" s="2528">
        <v>-126</v>
      </c>
      <c r="AB48" s="2527">
        <v>-160</v>
      </c>
      <c r="AC48" s="2528">
        <v>-125</v>
      </c>
      <c r="AD48" s="2528">
        <v>-139</v>
      </c>
      <c r="AE48" s="2528">
        <v>-201</v>
      </c>
      <c r="AF48" s="2528">
        <v>-217</v>
      </c>
      <c r="AG48" s="2527">
        <v>-182</v>
      </c>
      <c r="AH48" s="2528">
        <v>-157</v>
      </c>
      <c r="AI48" s="2528">
        <v>-248</v>
      </c>
      <c r="AJ48" s="2529">
        <v>-271</v>
      </c>
      <c r="AK48" s="2528">
        <v>-228</v>
      </c>
      <c r="AL48" s="2519">
        <v>-261</v>
      </c>
      <c r="AM48" s="2519">
        <v>-260</v>
      </c>
      <c r="AN48" s="2519">
        <v>-230</v>
      </c>
      <c r="AO48" s="2531">
        <v>-248</v>
      </c>
      <c r="AP48" s="2532">
        <v>-248</v>
      </c>
      <c r="AQ48" s="2522">
        <v>-280</v>
      </c>
    </row>
    <row r="49" spans="1:43" ht="15.75" customHeight="1">
      <c r="A49" s="2523">
        <v>226</v>
      </c>
      <c r="B49" s="2524" t="s">
        <v>211</v>
      </c>
      <c r="C49" s="2525">
        <v>13</v>
      </c>
      <c r="D49" s="2525">
        <v>2</v>
      </c>
      <c r="E49" s="2525">
        <v>-31</v>
      </c>
      <c r="F49" s="2525">
        <v>5</v>
      </c>
      <c r="G49" s="2525">
        <v>-105</v>
      </c>
      <c r="H49" s="2525">
        <v>-39</v>
      </c>
      <c r="I49" s="2525">
        <v>-57</v>
      </c>
      <c r="J49" s="2525">
        <v>-99</v>
      </c>
      <c r="K49" s="2525">
        <v>-58</v>
      </c>
      <c r="L49" s="2526">
        <v>-54</v>
      </c>
      <c r="M49" s="2526">
        <v>-105</v>
      </c>
      <c r="N49" s="2526">
        <v>-142</v>
      </c>
      <c r="O49" s="2526">
        <v>-172</v>
      </c>
      <c r="P49" s="2526">
        <v>-210</v>
      </c>
      <c r="Q49" s="2526">
        <v>-204</v>
      </c>
      <c r="R49" s="2526">
        <v>-345</v>
      </c>
      <c r="S49" s="2526">
        <v>-126</v>
      </c>
      <c r="T49" s="2526">
        <v>-203</v>
      </c>
      <c r="U49" s="2526">
        <v>-127</v>
      </c>
      <c r="V49" s="2526">
        <v>-187</v>
      </c>
      <c r="W49" s="2527">
        <v>-222</v>
      </c>
      <c r="X49" s="2528">
        <v>-220</v>
      </c>
      <c r="Y49" s="2528">
        <v>-191</v>
      </c>
      <c r="Z49" s="2528">
        <v>-286</v>
      </c>
      <c r="AA49" s="2528">
        <v>-290</v>
      </c>
      <c r="AB49" s="2527">
        <v>-346</v>
      </c>
      <c r="AC49" s="2528">
        <v>-347</v>
      </c>
      <c r="AD49" s="2528">
        <v>-306</v>
      </c>
      <c r="AE49" s="2528">
        <v>-345</v>
      </c>
      <c r="AF49" s="2528">
        <v>-316</v>
      </c>
      <c r="AG49" s="2527">
        <v>-460</v>
      </c>
      <c r="AH49" s="2528">
        <v>-388</v>
      </c>
      <c r="AI49" s="2528">
        <v>-450</v>
      </c>
      <c r="AJ49" s="2529">
        <v>-414</v>
      </c>
      <c r="AK49" s="2528">
        <v>-473</v>
      </c>
      <c r="AL49" s="2519">
        <v>-457</v>
      </c>
      <c r="AM49" s="2519">
        <v>-412</v>
      </c>
      <c r="AN49" s="2519">
        <v>-433</v>
      </c>
      <c r="AO49" s="2531">
        <v>-248</v>
      </c>
      <c r="AP49" s="2532">
        <v>-248</v>
      </c>
      <c r="AQ49" s="2522">
        <v>-494</v>
      </c>
    </row>
    <row r="50" spans="1:43" ht="15.75" customHeight="1">
      <c r="A50" s="2523">
        <v>227</v>
      </c>
      <c r="B50" s="2524" t="s">
        <v>212</v>
      </c>
      <c r="C50" s="2525">
        <v>250</v>
      </c>
      <c r="D50" s="2525">
        <v>203</v>
      </c>
      <c r="E50" s="2525">
        <v>263</v>
      </c>
      <c r="F50" s="2525">
        <v>178</v>
      </c>
      <c r="G50" s="2525">
        <v>178</v>
      </c>
      <c r="H50" s="2525">
        <v>194</v>
      </c>
      <c r="I50" s="2525">
        <v>163</v>
      </c>
      <c r="J50" s="2525">
        <v>202</v>
      </c>
      <c r="K50" s="2525">
        <v>93</v>
      </c>
      <c r="L50" s="2526">
        <v>29</v>
      </c>
      <c r="M50" s="2526">
        <v>71</v>
      </c>
      <c r="N50" s="2526">
        <v>11</v>
      </c>
      <c r="O50" s="2526">
        <v>-36</v>
      </c>
      <c r="P50" s="2526">
        <v>-70</v>
      </c>
      <c r="Q50" s="2526">
        <v>-40</v>
      </c>
      <c r="R50" s="2526">
        <v>-101</v>
      </c>
      <c r="S50" s="2526">
        <v>-120</v>
      </c>
      <c r="T50" s="2526">
        <v>-104</v>
      </c>
      <c r="U50" s="2526">
        <v>-68</v>
      </c>
      <c r="V50" s="2526">
        <v>-113</v>
      </c>
      <c r="W50" s="2527">
        <v>-29</v>
      </c>
      <c r="X50" s="2528">
        <v>-50</v>
      </c>
      <c r="Y50" s="2528">
        <v>-96</v>
      </c>
      <c r="Z50" s="2528">
        <v>-126</v>
      </c>
      <c r="AA50" s="2528">
        <v>-190</v>
      </c>
      <c r="AB50" s="2527">
        <v>-146</v>
      </c>
      <c r="AC50" s="2528">
        <v>-166</v>
      </c>
      <c r="AD50" s="2528">
        <v>-197</v>
      </c>
      <c r="AE50" s="2528">
        <v>-218</v>
      </c>
      <c r="AF50" s="2528">
        <v>-213</v>
      </c>
      <c r="AG50" s="2527">
        <v>-251</v>
      </c>
      <c r="AH50" s="2528">
        <v>-203</v>
      </c>
      <c r="AI50" s="2528">
        <v>-264</v>
      </c>
      <c r="AJ50" s="2529">
        <v>-299</v>
      </c>
      <c r="AK50" s="2528">
        <v>-323</v>
      </c>
      <c r="AL50" s="2519">
        <v>-342</v>
      </c>
      <c r="AM50" s="2519">
        <v>-313</v>
      </c>
      <c r="AN50" s="2519">
        <v>-312</v>
      </c>
      <c r="AO50" s="2531">
        <v>-344</v>
      </c>
      <c r="AP50" s="2532">
        <v>-374</v>
      </c>
      <c r="AQ50" s="2522">
        <v>-385</v>
      </c>
    </row>
    <row r="51" spans="1:43" ht="15.75" customHeight="1">
      <c r="A51" s="2523">
        <v>228</v>
      </c>
      <c r="B51" s="2524" t="s">
        <v>213</v>
      </c>
      <c r="C51" s="2525">
        <v>190</v>
      </c>
      <c r="D51" s="2525">
        <v>161</v>
      </c>
      <c r="E51" s="2525">
        <v>181</v>
      </c>
      <c r="F51" s="2525">
        <v>141</v>
      </c>
      <c r="G51" s="2525">
        <v>187</v>
      </c>
      <c r="H51" s="2525">
        <v>229</v>
      </c>
      <c r="I51" s="2525">
        <v>169</v>
      </c>
      <c r="J51" s="2525">
        <v>185</v>
      </c>
      <c r="K51" s="2525">
        <v>171</v>
      </c>
      <c r="L51" s="2526">
        <v>108</v>
      </c>
      <c r="M51" s="2526">
        <v>123</v>
      </c>
      <c r="N51" s="2526">
        <v>156</v>
      </c>
      <c r="O51" s="2526">
        <v>79</v>
      </c>
      <c r="P51" s="2526">
        <v>134</v>
      </c>
      <c r="Q51" s="2526">
        <v>150</v>
      </c>
      <c r="R51" s="2526">
        <v>96</v>
      </c>
      <c r="S51" s="2526">
        <v>166</v>
      </c>
      <c r="T51" s="2526">
        <v>148</v>
      </c>
      <c r="U51" s="2526">
        <v>133</v>
      </c>
      <c r="V51" s="2526">
        <v>111</v>
      </c>
      <c r="W51" s="2527">
        <v>126</v>
      </c>
      <c r="X51" s="2528">
        <v>103</v>
      </c>
      <c r="Y51" s="2528">
        <v>123</v>
      </c>
      <c r="Z51" s="2528">
        <v>111</v>
      </c>
      <c r="AA51" s="2528">
        <v>66</v>
      </c>
      <c r="AB51" s="2527">
        <v>32</v>
      </c>
      <c r="AC51" s="2528">
        <v>23</v>
      </c>
      <c r="AD51" s="2528">
        <v>7</v>
      </c>
      <c r="AE51" s="2528">
        <v>49</v>
      </c>
      <c r="AF51" s="2528">
        <v>44</v>
      </c>
      <c r="AG51" s="2527">
        <v>7</v>
      </c>
      <c r="AH51" s="2528">
        <v>-10</v>
      </c>
      <c r="AI51" s="2528">
        <v>10</v>
      </c>
      <c r="AJ51" s="2529">
        <v>-11</v>
      </c>
      <c r="AK51" s="2528">
        <v>-107</v>
      </c>
      <c r="AL51" s="2519">
        <v>-7</v>
      </c>
      <c r="AM51" s="2519">
        <v>-6</v>
      </c>
      <c r="AN51" s="2519">
        <v>-26</v>
      </c>
      <c r="AO51" s="2531">
        <v>-65</v>
      </c>
      <c r="AP51" s="2532">
        <v>-85</v>
      </c>
      <c r="AQ51" s="2522">
        <v>-63</v>
      </c>
    </row>
    <row r="52" spans="1:43" ht="15.75" customHeight="1">
      <c r="A52" s="2523">
        <v>229</v>
      </c>
      <c r="B52" s="2524" t="s">
        <v>92</v>
      </c>
      <c r="C52" s="2525">
        <v>551</v>
      </c>
      <c r="D52" s="2525">
        <v>460</v>
      </c>
      <c r="E52" s="2525">
        <v>416</v>
      </c>
      <c r="F52" s="2525">
        <v>494</v>
      </c>
      <c r="G52" s="2525">
        <v>417</v>
      </c>
      <c r="H52" s="2525">
        <v>338</v>
      </c>
      <c r="I52" s="2525">
        <v>279</v>
      </c>
      <c r="J52" s="2525">
        <v>380</v>
      </c>
      <c r="K52" s="2525">
        <v>194</v>
      </c>
      <c r="L52" s="2526">
        <v>158</v>
      </c>
      <c r="M52" s="2526">
        <v>137</v>
      </c>
      <c r="N52" s="2526">
        <v>64</v>
      </c>
      <c r="O52" s="2526">
        <v>13</v>
      </c>
      <c r="P52" s="2526">
        <v>-29</v>
      </c>
      <c r="Q52" s="2526">
        <v>30</v>
      </c>
      <c r="R52" s="2526">
        <v>56</v>
      </c>
      <c r="S52" s="2526">
        <v>41</v>
      </c>
      <c r="T52" s="2526">
        <v>2</v>
      </c>
      <c r="U52" s="2526">
        <v>33</v>
      </c>
      <c r="V52" s="2526">
        <v>-29</v>
      </c>
      <c r="W52" s="2527">
        <v>-22</v>
      </c>
      <c r="X52" s="2528">
        <v>-96</v>
      </c>
      <c r="Y52" s="2528">
        <v>-74</v>
      </c>
      <c r="Z52" s="2528">
        <v>-48</v>
      </c>
      <c r="AA52" s="2528">
        <v>-107</v>
      </c>
      <c r="AB52" s="2527">
        <v>-175</v>
      </c>
      <c r="AC52" s="2528">
        <v>-119</v>
      </c>
      <c r="AD52" s="2528">
        <v>-307</v>
      </c>
      <c r="AE52" s="2528">
        <v>-252</v>
      </c>
      <c r="AF52" s="2528">
        <v>-168</v>
      </c>
      <c r="AG52" s="2527">
        <v>-223</v>
      </c>
      <c r="AH52" s="2528">
        <v>-282</v>
      </c>
      <c r="AI52" s="2528">
        <v>-181</v>
      </c>
      <c r="AJ52" s="2529">
        <v>-277</v>
      </c>
      <c r="AK52" s="2528">
        <v>-345</v>
      </c>
      <c r="AL52" s="2545">
        <v>-300</v>
      </c>
      <c r="AM52" s="2545">
        <v>-346</v>
      </c>
      <c r="AN52" s="2545">
        <v>-415</v>
      </c>
      <c r="AO52" s="2520">
        <v>-406</v>
      </c>
      <c r="AP52" s="2521">
        <v>-403</v>
      </c>
      <c r="AQ52" s="2522">
        <v>-511</v>
      </c>
    </row>
    <row r="53" spans="1:43" ht="15.75" customHeight="1">
      <c r="A53" s="2491">
        <v>301</v>
      </c>
      <c r="B53" s="2546" t="s">
        <v>35</v>
      </c>
      <c r="C53" s="2547">
        <v>65</v>
      </c>
      <c r="D53" s="2547">
        <v>62</v>
      </c>
      <c r="E53" s="2547">
        <v>44</v>
      </c>
      <c r="F53" s="2547">
        <v>24</v>
      </c>
      <c r="G53" s="2547">
        <v>31</v>
      </c>
      <c r="H53" s="2547">
        <v>35</v>
      </c>
      <c r="I53" s="2547">
        <v>51</v>
      </c>
      <c r="J53" s="2547">
        <v>25</v>
      </c>
      <c r="K53" s="2547">
        <v>69</v>
      </c>
      <c r="L53" s="2548">
        <v>64</v>
      </c>
      <c r="M53" s="2548">
        <v>76</v>
      </c>
      <c r="N53" s="2548">
        <v>91</v>
      </c>
      <c r="O53" s="2548">
        <v>42</v>
      </c>
      <c r="P53" s="2548">
        <v>77</v>
      </c>
      <c r="Q53" s="2548">
        <v>92</v>
      </c>
      <c r="R53" s="2548">
        <v>63</v>
      </c>
      <c r="S53" s="2548">
        <v>47</v>
      </c>
      <c r="T53" s="2548">
        <v>36</v>
      </c>
      <c r="U53" s="2548">
        <v>12</v>
      </c>
      <c r="V53" s="2548">
        <v>71</v>
      </c>
      <c r="W53" s="2549">
        <v>44</v>
      </c>
      <c r="X53" s="2550">
        <v>26</v>
      </c>
      <c r="Y53" s="2550">
        <v>-17</v>
      </c>
      <c r="Z53" s="2550">
        <v>-25</v>
      </c>
      <c r="AA53" s="2550">
        <v>10</v>
      </c>
      <c r="AB53" s="2549">
        <v>21</v>
      </c>
      <c r="AC53" s="2550">
        <v>22</v>
      </c>
      <c r="AD53" s="2550">
        <v>84</v>
      </c>
      <c r="AE53" s="2550">
        <v>43</v>
      </c>
      <c r="AF53" s="2550">
        <v>33</v>
      </c>
      <c r="AG53" s="2549">
        <v>12</v>
      </c>
      <c r="AH53" s="2550">
        <v>-72</v>
      </c>
      <c r="AI53" s="2550">
        <v>-47</v>
      </c>
      <c r="AJ53" s="2551">
        <v>-85</v>
      </c>
      <c r="AK53" s="2550">
        <v>-71</v>
      </c>
      <c r="AL53" s="2519">
        <v>-101</v>
      </c>
      <c r="AM53" s="2519">
        <v>-98</v>
      </c>
      <c r="AN53" s="2519">
        <v>-138</v>
      </c>
      <c r="AO53" s="2531">
        <v>-139</v>
      </c>
      <c r="AP53" s="2532">
        <v>-181</v>
      </c>
      <c r="AQ53" s="2533">
        <v>-131</v>
      </c>
    </row>
    <row r="54" spans="1:43" ht="15.75" customHeight="1">
      <c r="A54" s="2523">
        <v>365</v>
      </c>
      <c r="B54" s="2524" t="s">
        <v>216</v>
      </c>
      <c r="C54" s="2525">
        <v>130</v>
      </c>
      <c r="D54" s="2525">
        <v>80</v>
      </c>
      <c r="E54" s="2525">
        <v>112</v>
      </c>
      <c r="F54" s="2525">
        <v>123</v>
      </c>
      <c r="G54" s="2525">
        <v>111</v>
      </c>
      <c r="H54" s="2525">
        <v>129</v>
      </c>
      <c r="I54" s="2525">
        <v>54</v>
      </c>
      <c r="J54" s="2525">
        <v>70</v>
      </c>
      <c r="K54" s="2525">
        <v>35</v>
      </c>
      <c r="L54" s="2526">
        <v>5</v>
      </c>
      <c r="M54" s="2526">
        <v>21</v>
      </c>
      <c r="N54" s="2526">
        <v>21</v>
      </c>
      <c r="O54" s="2526">
        <v>8</v>
      </c>
      <c r="P54" s="2526">
        <v>-54</v>
      </c>
      <c r="Q54" s="2526">
        <v>11</v>
      </c>
      <c r="R54" s="2526">
        <v>-37</v>
      </c>
      <c r="S54" s="2526">
        <v>14</v>
      </c>
      <c r="T54" s="2526">
        <v>-7</v>
      </c>
      <c r="U54" s="2526">
        <v>-28</v>
      </c>
      <c r="V54" s="2526">
        <v>-40</v>
      </c>
      <c r="W54" s="2527">
        <v>-4</v>
      </c>
      <c r="X54" s="2528">
        <v>-30</v>
      </c>
      <c r="Y54" s="2528">
        <v>-14</v>
      </c>
      <c r="Z54" s="2528">
        <v>-44</v>
      </c>
      <c r="AA54" s="2528">
        <v>-70</v>
      </c>
      <c r="AB54" s="2527">
        <v>-129</v>
      </c>
      <c r="AC54" s="2528">
        <v>-83</v>
      </c>
      <c r="AD54" s="2528">
        <v>-97</v>
      </c>
      <c r="AE54" s="2528">
        <v>-100</v>
      </c>
      <c r="AF54" s="2528">
        <v>-148</v>
      </c>
      <c r="AG54" s="2527">
        <v>-173</v>
      </c>
      <c r="AH54" s="2528">
        <v>-176</v>
      </c>
      <c r="AI54" s="2528">
        <v>-192</v>
      </c>
      <c r="AJ54" s="2529">
        <v>-209</v>
      </c>
      <c r="AK54" s="2528">
        <v>-167</v>
      </c>
      <c r="AL54" s="2519">
        <v>-179</v>
      </c>
      <c r="AM54" s="2519">
        <v>-183</v>
      </c>
      <c r="AN54" s="2519">
        <v>-206</v>
      </c>
      <c r="AO54" s="2531">
        <v>-203</v>
      </c>
      <c r="AP54" s="2532">
        <v>-218</v>
      </c>
      <c r="AQ54" s="2522">
        <v>-220</v>
      </c>
    </row>
    <row r="55" spans="1:43" ht="15.75" customHeight="1">
      <c r="A55" s="2523">
        <v>381</v>
      </c>
      <c r="B55" s="2524" t="s">
        <v>37</v>
      </c>
      <c r="C55" s="2525">
        <v>183</v>
      </c>
      <c r="D55" s="2525">
        <v>166</v>
      </c>
      <c r="E55" s="2525">
        <v>154</v>
      </c>
      <c r="F55" s="2525">
        <v>148</v>
      </c>
      <c r="G55" s="2525">
        <v>140</v>
      </c>
      <c r="H55" s="2525">
        <v>116</v>
      </c>
      <c r="I55" s="2525">
        <v>120</v>
      </c>
      <c r="J55" s="2525">
        <v>83</v>
      </c>
      <c r="K55" s="2525">
        <v>84</v>
      </c>
      <c r="L55" s="2526">
        <v>38</v>
      </c>
      <c r="M55" s="2526">
        <v>18</v>
      </c>
      <c r="N55" s="2526">
        <v>29</v>
      </c>
      <c r="O55" s="2526">
        <v>24</v>
      </c>
      <c r="P55" s="2526">
        <v>-17</v>
      </c>
      <c r="Q55" s="2526">
        <v>-17</v>
      </c>
      <c r="R55" s="2526">
        <v>-49</v>
      </c>
      <c r="S55" s="2526">
        <v>24</v>
      </c>
      <c r="T55" s="2526">
        <v>-21</v>
      </c>
      <c r="U55" s="2526">
        <v>20</v>
      </c>
      <c r="V55" s="2526">
        <v>-43</v>
      </c>
      <c r="W55" s="2527">
        <v>31</v>
      </c>
      <c r="X55" s="2528">
        <v>4</v>
      </c>
      <c r="Y55" s="2528">
        <v>1</v>
      </c>
      <c r="Z55" s="2528">
        <v>-10</v>
      </c>
      <c r="AA55" s="2528">
        <v>20</v>
      </c>
      <c r="AB55" s="2527">
        <v>-26</v>
      </c>
      <c r="AC55" s="2528">
        <v>-25</v>
      </c>
      <c r="AD55" s="2528">
        <v>-14</v>
      </c>
      <c r="AE55" s="2528">
        <v>-82</v>
      </c>
      <c r="AF55" s="2528">
        <v>-72</v>
      </c>
      <c r="AG55" s="2527">
        <v>-96</v>
      </c>
      <c r="AH55" s="2528">
        <v>-83</v>
      </c>
      <c r="AI55" s="2528">
        <v>-77</v>
      </c>
      <c r="AJ55" s="2529">
        <v>-93</v>
      </c>
      <c r="AK55" s="2528">
        <v>-111</v>
      </c>
      <c r="AL55" s="2519">
        <v>-119</v>
      </c>
      <c r="AM55" s="2519">
        <v>-119</v>
      </c>
      <c r="AN55" s="2519">
        <v>-123</v>
      </c>
      <c r="AO55" s="2531">
        <v>-168</v>
      </c>
      <c r="AP55" s="2532">
        <v>-164</v>
      </c>
      <c r="AQ55" s="2522">
        <v>-164</v>
      </c>
    </row>
    <row r="56" spans="1:43" ht="15.75" customHeight="1">
      <c r="A56" s="2523">
        <v>382</v>
      </c>
      <c r="B56" s="2524" t="s">
        <v>38</v>
      </c>
      <c r="C56" s="2525">
        <v>282</v>
      </c>
      <c r="D56" s="2525">
        <v>306</v>
      </c>
      <c r="E56" s="2525">
        <v>315</v>
      </c>
      <c r="F56" s="2525">
        <v>277</v>
      </c>
      <c r="G56" s="2525">
        <v>284</v>
      </c>
      <c r="H56" s="2525">
        <v>205</v>
      </c>
      <c r="I56" s="2525">
        <v>210</v>
      </c>
      <c r="J56" s="2525">
        <v>110</v>
      </c>
      <c r="K56" s="2525">
        <v>128</v>
      </c>
      <c r="L56" s="2526">
        <v>104</v>
      </c>
      <c r="M56" s="2526">
        <v>176</v>
      </c>
      <c r="N56" s="2526">
        <v>139</v>
      </c>
      <c r="O56" s="2526">
        <v>175</v>
      </c>
      <c r="P56" s="2526">
        <v>135</v>
      </c>
      <c r="Q56" s="2526">
        <v>195</v>
      </c>
      <c r="R56" s="2526">
        <v>188</v>
      </c>
      <c r="S56" s="2526">
        <v>185</v>
      </c>
      <c r="T56" s="2526">
        <v>192</v>
      </c>
      <c r="U56" s="2526">
        <v>188</v>
      </c>
      <c r="V56" s="2526">
        <v>146</v>
      </c>
      <c r="W56" s="2527">
        <v>118</v>
      </c>
      <c r="X56" s="2528">
        <v>110</v>
      </c>
      <c r="Y56" s="2528">
        <v>66</v>
      </c>
      <c r="Z56" s="2528">
        <v>80</v>
      </c>
      <c r="AA56" s="2528">
        <v>47</v>
      </c>
      <c r="AB56" s="2527">
        <v>17</v>
      </c>
      <c r="AC56" s="2528">
        <v>30</v>
      </c>
      <c r="AD56" s="2528">
        <v>85</v>
      </c>
      <c r="AE56" s="2528">
        <v>52</v>
      </c>
      <c r="AF56" s="2528">
        <v>20</v>
      </c>
      <c r="AG56" s="2527">
        <v>22</v>
      </c>
      <c r="AH56" s="2528">
        <v>-2</v>
      </c>
      <c r="AI56" s="2528">
        <v>15</v>
      </c>
      <c r="AJ56" s="2529">
        <v>24</v>
      </c>
      <c r="AK56" s="2528">
        <v>26</v>
      </c>
      <c r="AL56" s="2519">
        <v>18</v>
      </c>
      <c r="AM56" s="2519">
        <v>-6</v>
      </c>
      <c r="AN56" s="2519">
        <v>-57</v>
      </c>
      <c r="AO56" s="2531">
        <v>-41</v>
      </c>
      <c r="AP56" s="2532">
        <v>-112</v>
      </c>
      <c r="AQ56" s="2522">
        <v>-93</v>
      </c>
    </row>
    <row r="57" spans="1:43" ht="15.75" customHeight="1">
      <c r="A57" s="2523">
        <v>442</v>
      </c>
      <c r="B57" s="2524" t="s">
        <v>39</v>
      </c>
      <c r="C57" s="2525">
        <v>86</v>
      </c>
      <c r="D57" s="2525">
        <v>78</v>
      </c>
      <c r="E57" s="2525">
        <v>67</v>
      </c>
      <c r="F57" s="2525">
        <v>74</v>
      </c>
      <c r="G57" s="2525">
        <v>64</v>
      </c>
      <c r="H57" s="2525">
        <v>49</v>
      </c>
      <c r="I57" s="2525">
        <v>50</v>
      </c>
      <c r="J57" s="2525">
        <v>45</v>
      </c>
      <c r="K57" s="2525">
        <v>26</v>
      </c>
      <c r="L57" s="2526">
        <v>2</v>
      </c>
      <c r="M57" s="2526">
        <v>1</v>
      </c>
      <c r="N57" s="2526">
        <v>12</v>
      </c>
      <c r="O57" s="2526">
        <v>-14</v>
      </c>
      <c r="P57" s="2526">
        <v>-25</v>
      </c>
      <c r="Q57" s="2526">
        <v>13</v>
      </c>
      <c r="R57" s="2526">
        <v>-66</v>
      </c>
      <c r="S57" s="2526">
        <v>-4</v>
      </c>
      <c r="T57" s="2526">
        <v>-24</v>
      </c>
      <c r="U57" s="2526">
        <v>-14</v>
      </c>
      <c r="V57" s="2526">
        <v>-59</v>
      </c>
      <c r="W57" s="2527">
        <v>-31</v>
      </c>
      <c r="X57" s="2528">
        <v>-51</v>
      </c>
      <c r="Y57" s="2528">
        <v>-59</v>
      </c>
      <c r="Z57" s="2528">
        <v>-24</v>
      </c>
      <c r="AA57" s="2528">
        <v>-48</v>
      </c>
      <c r="AB57" s="2527">
        <v>-55</v>
      </c>
      <c r="AC57" s="2528">
        <v>-62</v>
      </c>
      <c r="AD57" s="2528">
        <v>-83</v>
      </c>
      <c r="AE57" s="2528">
        <v>-79</v>
      </c>
      <c r="AF57" s="2528">
        <v>-63</v>
      </c>
      <c r="AG57" s="2527">
        <v>-116</v>
      </c>
      <c r="AH57" s="2528">
        <v>-70</v>
      </c>
      <c r="AI57" s="2528">
        <v>-111</v>
      </c>
      <c r="AJ57" s="2529">
        <v>-99</v>
      </c>
      <c r="AK57" s="2528">
        <v>-105</v>
      </c>
      <c r="AL57" s="2519">
        <v>-127</v>
      </c>
      <c r="AM57" s="2519">
        <v>-122</v>
      </c>
      <c r="AN57" s="2519">
        <v>-121</v>
      </c>
      <c r="AO57" s="2531">
        <v>-147</v>
      </c>
      <c r="AP57" s="2532">
        <v>-154</v>
      </c>
      <c r="AQ57" s="2522">
        <v>-152</v>
      </c>
    </row>
    <row r="58" spans="1:43" ht="15.75" customHeight="1">
      <c r="A58" s="2523">
        <v>443</v>
      </c>
      <c r="B58" s="2524" t="s">
        <v>40</v>
      </c>
      <c r="C58" s="2525">
        <v>102</v>
      </c>
      <c r="D58" s="2525">
        <v>78</v>
      </c>
      <c r="E58" s="2525">
        <v>63</v>
      </c>
      <c r="F58" s="2525">
        <v>69</v>
      </c>
      <c r="G58" s="2525">
        <v>113</v>
      </c>
      <c r="H58" s="2525">
        <v>41</v>
      </c>
      <c r="I58" s="2525">
        <v>31</v>
      </c>
      <c r="J58" s="2525">
        <v>28</v>
      </c>
      <c r="K58" s="2525">
        <v>25</v>
      </c>
      <c r="L58" s="2526">
        <v>20</v>
      </c>
      <c r="M58" s="2526">
        <v>0</v>
      </c>
      <c r="N58" s="2526">
        <v>-3</v>
      </c>
      <c r="O58" s="2526">
        <v>-11</v>
      </c>
      <c r="P58" s="2526">
        <v>2</v>
      </c>
      <c r="Q58" s="2526">
        <v>20</v>
      </c>
      <c r="R58" s="2526">
        <v>-17</v>
      </c>
      <c r="S58" s="2526">
        <v>6</v>
      </c>
      <c r="T58" s="2526">
        <v>13</v>
      </c>
      <c r="U58" s="2526">
        <v>-10</v>
      </c>
      <c r="V58" s="2526">
        <v>17</v>
      </c>
      <c r="W58" s="2527">
        <v>-19</v>
      </c>
      <c r="X58" s="2528">
        <v>8</v>
      </c>
      <c r="Y58" s="2528">
        <v>14</v>
      </c>
      <c r="Z58" s="2528">
        <v>-6</v>
      </c>
      <c r="AA58" s="2528">
        <v>5</v>
      </c>
      <c r="AB58" s="2527">
        <v>-43</v>
      </c>
      <c r="AC58" s="2528">
        <v>14</v>
      </c>
      <c r="AD58" s="2528">
        <v>-6</v>
      </c>
      <c r="AE58" s="2528">
        <v>-21</v>
      </c>
      <c r="AF58" s="2528">
        <v>-36</v>
      </c>
      <c r="AG58" s="2527">
        <v>-59</v>
      </c>
      <c r="AH58" s="2528">
        <v>-34</v>
      </c>
      <c r="AI58" s="2528">
        <v>-60</v>
      </c>
      <c r="AJ58" s="2529">
        <v>-52</v>
      </c>
      <c r="AK58" s="2528">
        <v>-12</v>
      </c>
      <c r="AL58" s="2519">
        <v>-45</v>
      </c>
      <c r="AM58" s="2519">
        <v>-52</v>
      </c>
      <c r="AN58" s="2519">
        <v>-101</v>
      </c>
      <c r="AO58" s="2531">
        <v>-89</v>
      </c>
      <c r="AP58" s="2532">
        <v>-90</v>
      </c>
      <c r="AQ58" s="2522">
        <v>-76</v>
      </c>
    </row>
    <row r="59" spans="1:43" ht="15.75" customHeight="1">
      <c r="A59" s="2523">
        <v>446</v>
      </c>
      <c r="B59" s="2524" t="s">
        <v>219</v>
      </c>
      <c r="C59" s="2525">
        <v>46</v>
      </c>
      <c r="D59" s="2525">
        <v>42</v>
      </c>
      <c r="E59" s="2525">
        <v>52</v>
      </c>
      <c r="F59" s="2525">
        <v>30</v>
      </c>
      <c r="G59" s="2525">
        <v>39</v>
      </c>
      <c r="H59" s="2525">
        <v>36</v>
      </c>
      <c r="I59" s="2525">
        <v>33</v>
      </c>
      <c r="J59" s="2525">
        <v>19</v>
      </c>
      <c r="K59" s="2525">
        <v>8</v>
      </c>
      <c r="L59" s="2526">
        <v>26</v>
      </c>
      <c r="M59" s="2526">
        <v>11</v>
      </c>
      <c r="N59" s="2526">
        <v>-24</v>
      </c>
      <c r="O59" s="2526">
        <v>9</v>
      </c>
      <c r="P59" s="2526">
        <v>-10</v>
      </c>
      <c r="Q59" s="2526">
        <v>-8</v>
      </c>
      <c r="R59" s="2526">
        <v>-23</v>
      </c>
      <c r="S59" s="2526">
        <v>-22</v>
      </c>
      <c r="T59" s="2526">
        <v>-33</v>
      </c>
      <c r="U59" s="2526">
        <v>-41</v>
      </c>
      <c r="V59" s="2526">
        <v>-56</v>
      </c>
      <c r="W59" s="2527">
        <v>-31</v>
      </c>
      <c r="X59" s="2528">
        <v>-44</v>
      </c>
      <c r="Y59" s="2528">
        <v>-56</v>
      </c>
      <c r="Z59" s="2528">
        <v>-51</v>
      </c>
      <c r="AA59" s="2528">
        <v>-64</v>
      </c>
      <c r="AB59" s="2527">
        <v>-77</v>
      </c>
      <c r="AC59" s="2528">
        <v>-64</v>
      </c>
      <c r="AD59" s="2528">
        <v>-81</v>
      </c>
      <c r="AE59" s="2528">
        <v>-75</v>
      </c>
      <c r="AF59" s="2528">
        <v>-90</v>
      </c>
      <c r="AG59" s="2527">
        <v>-79</v>
      </c>
      <c r="AH59" s="2528">
        <v>-111</v>
      </c>
      <c r="AI59" s="2528">
        <v>-96</v>
      </c>
      <c r="AJ59" s="2529">
        <v>-130</v>
      </c>
      <c r="AK59" s="2528">
        <v>-128</v>
      </c>
      <c r="AL59" s="2519">
        <v>-89</v>
      </c>
      <c r="AM59" s="2519">
        <v>-75</v>
      </c>
      <c r="AN59" s="2519">
        <v>-105</v>
      </c>
      <c r="AO59" s="2531">
        <v>-117</v>
      </c>
      <c r="AP59" s="2532">
        <v>-124</v>
      </c>
      <c r="AQ59" s="2522">
        <v>-121</v>
      </c>
    </row>
    <row r="60" spans="1:43" ht="15.75" customHeight="1">
      <c r="A60" s="2523">
        <v>464</v>
      </c>
      <c r="B60" s="2524" t="s">
        <v>42</v>
      </c>
      <c r="C60" s="2525">
        <v>288</v>
      </c>
      <c r="D60" s="2525">
        <v>210</v>
      </c>
      <c r="E60" s="2525">
        <v>266</v>
      </c>
      <c r="F60" s="2525">
        <v>225</v>
      </c>
      <c r="G60" s="2525">
        <v>194</v>
      </c>
      <c r="H60" s="2525">
        <v>168</v>
      </c>
      <c r="I60" s="2525">
        <v>198</v>
      </c>
      <c r="J60" s="2525">
        <v>190</v>
      </c>
      <c r="K60" s="2525">
        <v>148</v>
      </c>
      <c r="L60" s="2526">
        <v>152</v>
      </c>
      <c r="M60" s="2526">
        <v>117</v>
      </c>
      <c r="N60" s="2526">
        <v>117</v>
      </c>
      <c r="O60" s="2526">
        <v>64</v>
      </c>
      <c r="P60" s="2526">
        <v>98</v>
      </c>
      <c r="Q60" s="2526">
        <v>179</v>
      </c>
      <c r="R60" s="2526">
        <v>131</v>
      </c>
      <c r="S60" s="2526">
        <v>156</v>
      </c>
      <c r="T60" s="2526">
        <v>135</v>
      </c>
      <c r="U60" s="2526">
        <v>187</v>
      </c>
      <c r="V60" s="2526">
        <v>213</v>
      </c>
      <c r="W60" s="2527">
        <v>166</v>
      </c>
      <c r="X60" s="2528">
        <v>228</v>
      </c>
      <c r="Y60" s="2528">
        <v>176</v>
      </c>
      <c r="Z60" s="2528">
        <v>144</v>
      </c>
      <c r="AA60" s="2528">
        <v>178</v>
      </c>
      <c r="AB60" s="2527">
        <v>118</v>
      </c>
      <c r="AC60" s="2528">
        <v>134</v>
      </c>
      <c r="AD60" s="2528">
        <v>176</v>
      </c>
      <c r="AE60" s="2528">
        <v>191</v>
      </c>
      <c r="AF60" s="2528">
        <v>112</v>
      </c>
      <c r="AG60" s="2527">
        <v>138</v>
      </c>
      <c r="AH60" s="2528">
        <v>68</v>
      </c>
      <c r="AI60" s="2528">
        <v>78</v>
      </c>
      <c r="AJ60" s="2529">
        <v>18</v>
      </c>
      <c r="AK60" s="2528">
        <v>53</v>
      </c>
      <c r="AL60" s="2519">
        <v>29</v>
      </c>
      <c r="AM60" s="2519">
        <v>1</v>
      </c>
      <c r="AN60" s="2519">
        <v>-43</v>
      </c>
      <c r="AO60" s="2531">
        <v>-55</v>
      </c>
      <c r="AP60" s="2532">
        <v>-73</v>
      </c>
      <c r="AQ60" s="2522">
        <v>-69</v>
      </c>
    </row>
    <row r="61" spans="1:43" ht="15.75" customHeight="1">
      <c r="A61" s="2523">
        <v>481</v>
      </c>
      <c r="B61" s="2524" t="s">
        <v>43</v>
      </c>
      <c r="C61" s="2525">
        <v>41</v>
      </c>
      <c r="D61" s="2525">
        <v>89</v>
      </c>
      <c r="E61" s="2525">
        <v>87</v>
      </c>
      <c r="F61" s="2525">
        <v>107</v>
      </c>
      <c r="G61" s="2525">
        <v>46</v>
      </c>
      <c r="H61" s="2525">
        <v>54</v>
      </c>
      <c r="I61" s="2525">
        <v>47</v>
      </c>
      <c r="J61" s="2525">
        <v>48</v>
      </c>
      <c r="K61" s="2525">
        <v>46</v>
      </c>
      <c r="L61" s="2526">
        <v>17</v>
      </c>
      <c r="M61" s="2526">
        <v>17</v>
      </c>
      <c r="N61" s="2526">
        <v>6</v>
      </c>
      <c r="O61" s="2526">
        <v>-24</v>
      </c>
      <c r="P61" s="2526">
        <v>-17</v>
      </c>
      <c r="Q61" s="2526">
        <v>-32</v>
      </c>
      <c r="R61" s="2526">
        <v>-14</v>
      </c>
      <c r="S61" s="2526">
        <v>-36</v>
      </c>
      <c r="T61" s="2526">
        <v>-25</v>
      </c>
      <c r="U61" s="2526">
        <v>-35</v>
      </c>
      <c r="V61" s="2526">
        <v>-36</v>
      </c>
      <c r="W61" s="2527">
        <v>-59</v>
      </c>
      <c r="X61" s="2528">
        <v>-38</v>
      </c>
      <c r="Y61" s="2528">
        <v>-12</v>
      </c>
      <c r="Z61" s="2528">
        <v>-53</v>
      </c>
      <c r="AA61" s="2528">
        <v>-53</v>
      </c>
      <c r="AB61" s="2527">
        <v>-32</v>
      </c>
      <c r="AC61" s="2528">
        <v>-58</v>
      </c>
      <c r="AD61" s="2528">
        <v>-93</v>
      </c>
      <c r="AE61" s="2528">
        <v>-92</v>
      </c>
      <c r="AF61" s="2528">
        <v>-105</v>
      </c>
      <c r="AG61" s="2527">
        <v>-153</v>
      </c>
      <c r="AH61" s="2528">
        <v>-120</v>
      </c>
      <c r="AI61" s="2528">
        <v>-107</v>
      </c>
      <c r="AJ61" s="2529">
        <v>-124</v>
      </c>
      <c r="AK61" s="2528">
        <v>-111</v>
      </c>
      <c r="AL61" s="2519">
        <v>-156</v>
      </c>
      <c r="AM61" s="2519">
        <v>-126</v>
      </c>
      <c r="AN61" s="2519">
        <v>-114</v>
      </c>
      <c r="AO61" s="2531">
        <v>-154</v>
      </c>
      <c r="AP61" s="2532">
        <v>-175</v>
      </c>
      <c r="AQ61" s="2522">
        <v>-150</v>
      </c>
    </row>
    <row r="62" spans="1:43" ht="15.75" customHeight="1">
      <c r="A62" s="2523">
        <v>501</v>
      </c>
      <c r="B62" s="2524" t="s">
        <v>44</v>
      </c>
      <c r="C62" s="2525">
        <v>21</v>
      </c>
      <c r="D62" s="2525">
        <v>-14</v>
      </c>
      <c r="E62" s="2525">
        <v>-5</v>
      </c>
      <c r="F62" s="2525">
        <v>18</v>
      </c>
      <c r="G62" s="2525">
        <v>45</v>
      </c>
      <c r="H62" s="2525">
        <v>-1</v>
      </c>
      <c r="I62" s="2525">
        <v>-56</v>
      </c>
      <c r="J62" s="2525">
        <v>17</v>
      </c>
      <c r="K62" s="2525">
        <v>-25</v>
      </c>
      <c r="L62" s="2526">
        <v>0</v>
      </c>
      <c r="M62" s="2526">
        <v>-45</v>
      </c>
      <c r="N62" s="2526">
        <v>-29</v>
      </c>
      <c r="O62" s="2526">
        <v>-78</v>
      </c>
      <c r="P62" s="2526">
        <v>-97</v>
      </c>
      <c r="Q62" s="2526">
        <v>-102</v>
      </c>
      <c r="R62" s="2526">
        <v>-119</v>
      </c>
      <c r="S62" s="2526">
        <v>-103</v>
      </c>
      <c r="T62" s="2526">
        <v>-79</v>
      </c>
      <c r="U62" s="2526">
        <v>-95</v>
      </c>
      <c r="V62" s="2526">
        <v>-106</v>
      </c>
      <c r="W62" s="2527">
        <v>-130</v>
      </c>
      <c r="X62" s="2528">
        <v>-172</v>
      </c>
      <c r="Y62" s="2528">
        <v>-140</v>
      </c>
      <c r="Z62" s="2528">
        <v>-133</v>
      </c>
      <c r="AA62" s="2528">
        <v>-183</v>
      </c>
      <c r="AB62" s="2527">
        <v>-195</v>
      </c>
      <c r="AC62" s="2528">
        <v>-129</v>
      </c>
      <c r="AD62" s="2528">
        <v>-201</v>
      </c>
      <c r="AE62" s="2528">
        <v>-194</v>
      </c>
      <c r="AF62" s="2528">
        <v>-216</v>
      </c>
      <c r="AG62" s="2527">
        <v>-188</v>
      </c>
      <c r="AH62" s="2528">
        <v>-199</v>
      </c>
      <c r="AI62" s="2528">
        <v>-200</v>
      </c>
      <c r="AJ62" s="2529">
        <v>-218</v>
      </c>
      <c r="AK62" s="2528">
        <v>-187</v>
      </c>
      <c r="AL62" s="2519">
        <v>-219</v>
      </c>
      <c r="AM62" s="2519">
        <v>-222</v>
      </c>
      <c r="AN62" s="2519">
        <v>-219</v>
      </c>
      <c r="AO62" s="2531">
        <v>-216</v>
      </c>
      <c r="AP62" s="2532">
        <v>-225</v>
      </c>
      <c r="AQ62" s="2522">
        <v>-217</v>
      </c>
    </row>
    <row r="63" spans="1:43" ht="15.75" customHeight="1">
      <c r="A63" s="2523">
        <v>585</v>
      </c>
      <c r="B63" s="2524" t="s">
        <v>217</v>
      </c>
      <c r="C63" s="2525">
        <v>43</v>
      </c>
      <c r="D63" s="2525">
        <v>131</v>
      </c>
      <c r="E63" s="2525">
        <v>60</v>
      </c>
      <c r="F63" s="2525">
        <v>87</v>
      </c>
      <c r="G63" s="2525">
        <v>91</v>
      </c>
      <c r="H63" s="2525">
        <v>107</v>
      </c>
      <c r="I63" s="2525">
        <v>87</v>
      </c>
      <c r="J63" s="2525">
        <v>84</v>
      </c>
      <c r="K63" s="2525">
        <v>54</v>
      </c>
      <c r="L63" s="2526">
        <v>23</v>
      </c>
      <c r="M63" s="2526">
        <v>-29</v>
      </c>
      <c r="N63" s="2526">
        <v>0</v>
      </c>
      <c r="O63" s="2526">
        <v>-3</v>
      </c>
      <c r="P63" s="2526">
        <v>3</v>
      </c>
      <c r="Q63" s="2526">
        <v>-3</v>
      </c>
      <c r="R63" s="2526">
        <v>-8</v>
      </c>
      <c r="S63" s="2526">
        <v>-27</v>
      </c>
      <c r="T63" s="2526">
        <v>-59</v>
      </c>
      <c r="U63" s="2526">
        <v>-30</v>
      </c>
      <c r="V63" s="2526">
        <v>-84</v>
      </c>
      <c r="W63" s="2527">
        <v>-95</v>
      </c>
      <c r="X63" s="2528">
        <v>-101</v>
      </c>
      <c r="Y63" s="2528">
        <v>-101</v>
      </c>
      <c r="Z63" s="2528">
        <v>-119</v>
      </c>
      <c r="AA63" s="2528">
        <v>-128</v>
      </c>
      <c r="AB63" s="2527">
        <v>-137</v>
      </c>
      <c r="AC63" s="2528">
        <v>-146</v>
      </c>
      <c r="AD63" s="2528">
        <v>-118</v>
      </c>
      <c r="AE63" s="2528">
        <v>-134</v>
      </c>
      <c r="AF63" s="2528">
        <v>-183</v>
      </c>
      <c r="AG63" s="2527">
        <v>-162</v>
      </c>
      <c r="AH63" s="2528">
        <v>-140</v>
      </c>
      <c r="AI63" s="2528">
        <v>-176</v>
      </c>
      <c r="AJ63" s="2529">
        <v>-206</v>
      </c>
      <c r="AK63" s="2528">
        <v>-177</v>
      </c>
      <c r="AL63" s="2519">
        <v>-168</v>
      </c>
      <c r="AM63" s="2519">
        <v>-229</v>
      </c>
      <c r="AN63" s="2519">
        <v>-231</v>
      </c>
      <c r="AO63" s="2531">
        <v>-168</v>
      </c>
      <c r="AP63" s="2532">
        <v>-232</v>
      </c>
      <c r="AQ63" s="2522">
        <v>-224</v>
      </c>
    </row>
    <row r="64" spans="1:43" ht="15.75" customHeight="1" thickBot="1">
      <c r="A64" s="2502">
        <v>586</v>
      </c>
      <c r="B64" s="2503" t="s">
        <v>218</v>
      </c>
      <c r="C64" s="2535">
        <v>90</v>
      </c>
      <c r="D64" s="2535">
        <v>59</v>
      </c>
      <c r="E64" s="2535">
        <v>85</v>
      </c>
      <c r="F64" s="2535">
        <v>51</v>
      </c>
      <c r="G64" s="2535">
        <v>75</v>
      </c>
      <c r="H64" s="2535">
        <v>38</v>
      </c>
      <c r="I64" s="2535">
        <v>57</v>
      </c>
      <c r="J64" s="2535">
        <v>24</v>
      </c>
      <c r="K64" s="2535">
        <v>30</v>
      </c>
      <c r="L64" s="2536">
        <v>4</v>
      </c>
      <c r="M64" s="2536">
        <v>-23</v>
      </c>
      <c r="N64" s="2536">
        <v>56</v>
      </c>
      <c r="O64" s="2536">
        <v>-28</v>
      </c>
      <c r="P64" s="2536">
        <v>20</v>
      </c>
      <c r="Q64" s="2536">
        <v>-22</v>
      </c>
      <c r="R64" s="2536">
        <v>-51</v>
      </c>
      <c r="S64" s="2536">
        <v>-38</v>
      </c>
      <c r="T64" s="2536">
        <v>-41</v>
      </c>
      <c r="U64" s="2536">
        <v>-54</v>
      </c>
      <c r="V64" s="2536">
        <v>-77</v>
      </c>
      <c r="W64" s="2537">
        <v>-41</v>
      </c>
      <c r="X64" s="2538">
        <v>-82</v>
      </c>
      <c r="Y64" s="2538">
        <v>-85</v>
      </c>
      <c r="Z64" s="2538">
        <v>-97</v>
      </c>
      <c r="AA64" s="2538">
        <v>-75</v>
      </c>
      <c r="AB64" s="2537">
        <v>-85</v>
      </c>
      <c r="AC64" s="2538">
        <v>-80</v>
      </c>
      <c r="AD64" s="2538">
        <v>-82</v>
      </c>
      <c r="AE64" s="2538">
        <v>-130</v>
      </c>
      <c r="AF64" s="2538">
        <v>-106</v>
      </c>
      <c r="AG64" s="2537">
        <v>-115</v>
      </c>
      <c r="AH64" s="2538">
        <v>-123</v>
      </c>
      <c r="AI64" s="2538">
        <v>-179</v>
      </c>
      <c r="AJ64" s="2540">
        <v>-124</v>
      </c>
      <c r="AK64" s="2538">
        <v>-145</v>
      </c>
      <c r="AL64" s="2541">
        <v>-173</v>
      </c>
      <c r="AM64" s="2541">
        <v>-146</v>
      </c>
      <c r="AN64" s="2541">
        <v>-181</v>
      </c>
      <c r="AO64" s="2542">
        <v>-194</v>
      </c>
      <c r="AP64" s="2543">
        <v>-166</v>
      </c>
      <c r="AQ64" s="2544">
        <v>-190</v>
      </c>
    </row>
    <row r="65" spans="2:43" ht="15.75" customHeight="1">
      <c r="B65" s="432" t="s">
        <v>1354</v>
      </c>
      <c r="AO65" s="620"/>
      <c r="AQ65" s="2555" t="s">
        <v>1355</v>
      </c>
    </row>
    <row r="66" spans="2:43">
      <c r="C66" s="2556" t="s">
        <v>1356</v>
      </c>
    </row>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AQ54"/>
  <sheetViews>
    <sheetView zoomScaleNormal="100" zoomScaleSheetLayoutView="100" workbookViewId="0">
      <pane xSplit="4" ySplit="3" topLeftCell="E13" activePane="bottomRight" state="frozen"/>
      <selection pane="topRight" activeCell="E1" sqref="E1"/>
      <selection pane="bottomLeft" activeCell="A4" sqref="A4"/>
      <selection pane="bottomRight" activeCell="K29" sqref="K29"/>
    </sheetView>
  </sheetViews>
  <sheetFormatPr defaultColWidth="6.75" defaultRowHeight="12"/>
  <cols>
    <col min="1" max="1" width="2.375" style="1" customWidth="1"/>
    <col min="2" max="2" width="4.25" style="1" customWidth="1"/>
    <col min="3" max="3" width="3.25" style="1" bestFit="1" customWidth="1"/>
    <col min="4" max="4" width="5" style="1" bestFit="1" customWidth="1"/>
    <col min="5" max="5" width="8.375" style="1" bestFit="1" customWidth="1"/>
    <col min="6" max="6" width="9.125" style="1" bestFit="1" customWidth="1"/>
    <col min="7" max="7" width="6" style="1" bestFit="1" customWidth="1"/>
    <col min="8" max="8" width="8.375" style="1" bestFit="1" customWidth="1"/>
    <col min="9" max="9" width="6.75" style="1" bestFit="1" customWidth="1"/>
    <col min="10" max="10" width="6" style="1" bestFit="1" customWidth="1"/>
    <col min="11" max="11" width="7.625" style="1" customWidth="1"/>
    <col min="12" max="12" width="7" style="1" bestFit="1" customWidth="1"/>
    <col min="13" max="13" width="8.875" style="1" customWidth="1"/>
    <col min="14" max="14" width="7" style="1" customWidth="1"/>
    <col min="15" max="15" width="2" style="1" customWidth="1"/>
    <col min="16" max="16" width="5" style="1" bestFit="1" customWidth="1"/>
    <col min="17" max="17" width="10.125" style="1" bestFit="1" customWidth="1"/>
    <col min="18" max="18" width="9.5" style="1" customWidth="1"/>
    <col min="19" max="19" width="6" style="1" customWidth="1"/>
    <col min="20" max="20" width="9.25" style="1" bestFit="1" customWidth="1"/>
    <col min="21" max="21" width="8.125" style="1" customWidth="1"/>
    <col min="22" max="22" width="6.875" style="1" customWidth="1"/>
    <col min="23" max="23" width="9" style="1" customWidth="1"/>
    <col min="24" max="24" width="6.875" style="1" customWidth="1"/>
    <col min="25" max="25" width="12.625" style="1" customWidth="1"/>
    <col min="26" max="27" width="3.875" style="1" customWidth="1"/>
    <col min="28" max="29" width="7" style="1" customWidth="1"/>
    <col min="30" max="36" width="6.75" style="1"/>
    <col min="37" max="42" width="10.375" style="1" customWidth="1"/>
    <col min="43" max="43" width="8.625" style="1" customWidth="1"/>
    <col min="44" max="16384" width="6.75" style="1"/>
  </cols>
  <sheetData>
    <row r="1" spans="1:43" ht="15" customHeight="1">
      <c r="A1" s="699"/>
      <c r="B1" s="1728" t="s">
        <v>617</v>
      </c>
      <c r="C1" s="699"/>
      <c r="D1" s="699"/>
      <c r="E1" s="699"/>
      <c r="F1" s="699"/>
      <c r="G1" s="699"/>
      <c r="H1" s="699"/>
      <c r="I1" s="699"/>
      <c r="J1" s="699"/>
      <c r="K1" s="699"/>
      <c r="L1" s="699"/>
      <c r="M1" s="699"/>
      <c r="N1" s="699"/>
      <c r="O1" s="699"/>
      <c r="P1" s="699"/>
      <c r="Q1" s="1728" t="s">
        <v>1286</v>
      </c>
      <c r="R1" s="699"/>
      <c r="S1" s="699"/>
      <c r="T1" s="699"/>
      <c r="U1" s="699"/>
      <c r="V1" s="699"/>
      <c r="W1" s="699"/>
      <c r="X1" s="699"/>
      <c r="Y1" s="699"/>
      <c r="AJ1" s="831" t="s">
        <v>610</v>
      </c>
      <c r="AK1" s="823"/>
      <c r="AL1" s="823"/>
      <c r="AM1" s="823"/>
      <c r="AN1" s="823"/>
      <c r="AO1" s="823"/>
      <c r="AP1" s="823"/>
      <c r="AQ1" s="823"/>
    </row>
    <row r="2" spans="1:43" ht="13.5">
      <c r="A2" s="699"/>
      <c r="B2" s="2927" t="s">
        <v>59</v>
      </c>
      <c r="C2" s="2927"/>
      <c r="D2" s="2927"/>
      <c r="E2" s="2932" t="s">
        <v>614</v>
      </c>
      <c r="F2" s="2934"/>
      <c r="G2" s="2927"/>
      <c r="H2" s="2928" t="s">
        <v>598</v>
      </c>
      <c r="I2" s="2934"/>
      <c r="J2" s="2927"/>
      <c r="K2" s="830"/>
      <c r="L2" s="2930" t="s">
        <v>220</v>
      </c>
      <c r="M2" s="2923" t="s">
        <v>7</v>
      </c>
      <c r="N2" s="2939" t="s">
        <v>6</v>
      </c>
      <c r="O2" s="2290"/>
      <c r="P2" s="2346"/>
      <c r="Q2" s="2925" t="s">
        <v>613</v>
      </c>
      <c r="R2" s="2934"/>
      <c r="S2" s="2927"/>
      <c r="T2" s="2925" t="s">
        <v>600</v>
      </c>
      <c r="U2" s="2934"/>
      <c r="V2" s="2927"/>
      <c r="W2" s="822"/>
      <c r="X2" s="2930" t="s">
        <v>223</v>
      </c>
      <c r="Y2" s="844"/>
      <c r="AC2" s="1" t="s">
        <v>1288</v>
      </c>
      <c r="AJ2" s="884"/>
      <c r="AK2" s="884" t="s">
        <v>602</v>
      </c>
      <c r="AL2" s="885"/>
      <c r="AM2" s="826" t="s">
        <v>603</v>
      </c>
      <c r="AN2" s="826"/>
      <c r="AO2" s="884" t="s">
        <v>607</v>
      </c>
      <c r="AP2" s="885"/>
      <c r="AQ2" s="1068"/>
    </row>
    <row r="3" spans="1:43" ht="21.75" customHeight="1">
      <c r="A3" s="699"/>
      <c r="B3" s="2927"/>
      <c r="C3" s="2927"/>
      <c r="D3" s="2927"/>
      <c r="E3" s="2933"/>
      <c r="F3" s="2" t="s">
        <v>1</v>
      </c>
      <c r="G3" s="2" t="s">
        <v>2</v>
      </c>
      <c r="H3" s="2929"/>
      <c r="I3" s="2" t="s">
        <v>1</v>
      </c>
      <c r="J3" s="2" t="s">
        <v>2</v>
      </c>
      <c r="K3" s="836" t="s">
        <v>612</v>
      </c>
      <c r="L3" s="2931"/>
      <c r="M3" s="2924"/>
      <c r="N3" s="2940"/>
      <c r="O3" s="2290"/>
      <c r="P3" s="2347" t="s">
        <v>1287</v>
      </c>
      <c r="Q3" s="2926"/>
      <c r="R3" s="3" t="s">
        <v>1</v>
      </c>
      <c r="S3" s="4" t="s">
        <v>2</v>
      </c>
      <c r="T3" s="2926"/>
      <c r="U3" s="3" t="s">
        <v>1</v>
      </c>
      <c r="V3" s="4" t="s">
        <v>2</v>
      </c>
      <c r="W3" s="4" t="s">
        <v>599</v>
      </c>
      <c r="X3" s="2931"/>
      <c r="Y3" s="907" t="s">
        <v>601</v>
      </c>
      <c r="AC3" s="2944" t="s">
        <v>53</v>
      </c>
      <c r="AD3" s="2945"/>
      <c r="AE3" s="2946" t="s">
        <v>84</v>
      </c>
      <c r="AF3" s="2946"/>
      <c r="AG3" s="2946" t="s">
        <v>85</v>
      </c>
      <c r="AH3" s="2946"/>
      <c r="AJ3" s="886" t="s">
        <v>609</v>
      </c>
      <c r="AK3" s="916" t="s">
        <v>604</v>
      </c>
      <c r="AL3" s="917" t="s">
        <v>605</v>
      </c>
      <c r="AM3" s="918" t="s">
        <v>604</v>
      </c>
      <c r="AN3" s="918" t="s">
        <v>605</v>
      </c>
      <c r="AO3" s="916" t="s">
        <v>604</v>
      </c>
      <c r="AP3" s="917" t="s">
        <v>605</v>
      </c>
      <c r="AQ3" s="1071" t="s">
        <v>693</v>
      </c>
    </row>
    <row r="4" spans="1:43" ht="15" customHeight="1">
      <c r="A4" s="699"/>
      <c r="B4" s="5"/>
      <c r="C4" s="6"/>
      <c r="D4" s="7"/>
      <c r="E4" s="8" t="s">
        <v>54</v>
      </c>
      <c r="F4" s="9" t="s">
        <v>3</v>
      </c>
      <c r="G4" s="10" t="s">
        <v>222</v>
      </c>
      <c r="H4" s="11" t="s">
        <v>4</v>
      </c>
      <c r="I4" s="11" t="s">
        <v>4</v>
      </c>
      <c r="J4" s="10" t="s">
        <v>222</v>
      </c>
      <c r="K4" s="914" t="s">
        <v>621</v>
      </c>
      <c r="L4" s="8" t="s">
        <v>54</v>
      </c>
      <c r="M4" s="12" t="s">
        <v>8</v>
      </c>
      <c r="N4" s="12" t="s">
        <v>51</v>
      </c>
      <c r="O4" s="2291"/>
      <c r="P4" s="2348"/>
      <c r="Q4" s="13" t="s">
        <v>3</v>
      </c>
      <c r="R4" s="14" t="s">
        <v>3</v>
      </c>
      <c r="S4" s="14" t="s">
        <v>55</v>
      </c>
      <c r="T4" s="835" t="s">
        <v>4</v>
      </c>
      <c r="U4" s="15" t="s">
        <v>4</v>
      </c>
      <c r="V4" s="16" t="s">
        <v>222</v>
      </c>
      <c r="W4" s="915" t="s">
        <v>621</v>
      </c>
      <c r="X4" s="13" t="s">
        <v>54</v>
      </c>
      <c r="Y4" s="844"/>
      <c r="AC4" s="17" t="s">
        <v>0</v>
      </c>
      <c r="AD4" s="18"/>
      <c r="AE4" s="2947">
        <f>E26</f>
        <v>5465002</v>
      </c>
      <c r="AF4" s="2947"/>
      <c r="AG4" s="2947">
        <f>+Q25</f>
        <v>127094745</v>
      </c>
      <c r="AH4" s="2947"/>
      <c r="AJ4" s="887"/>
      <c r="AK4" s="897"/>
      <c r="AL4" s="888"/>
      <c r="AM4" s="908" t="s">
        <v>620</v>
      </c>
      <c r="AN4" s="824"/>
      <c r="AO4" s="897"/>
      <c r="AP4" s="888"/>
      <c r="AQ4" s="1069"/>
    </row>
    <row r="5" spans="1:43" ht="15.75" customHeight="1">
      <c r="A5" s="699"/>
      <c r="B5" s="19" t="s">
        <v>56</v>
      </c>
      <c r="C5" s="20">
        <v>9</v>
      </c>
      <c r="D5" s="21">
        <v>1920</v>
      </c>
      <c r="E5" s="22">
        <v>2301799</v>
      </c>
      <c r="F5" s="23" t="s">
        <v>224</v>
      </c>
      <c r="G5" s="23" t="s">
        <v>224</v>
      </c>
      <c r="H5" s="24">
        <f>AL5</f>
        <v>492529</v>
      </c>
      <c r="I5" s="23" t="s">
        <v>224</v>
      </c>
      <c r="J5" s="23" t="s">
        <v>224</v>
      </c>
      <c r="K5" s="911">
        <f>AN5</f>
        <v>488467</v>
      </c>
      <c r="L5" s="25">
        <f>IF(H5=0,"",E5/H5)</f>
        <v>4.6734283666545524</v>
      </c>
      <c r="M5" s="26">
        <v>8427.14</v>
      </c>
      <c r="N5" s="27">
        <f t="shared" ref="N5:N10" si="0">E5/M5</f>
        <v>273.1411843163873</v>
      </c>
      <c r="O5" s="2289"/>
      <c r="P5" s="2349">
        <v>1920</v>
      </c>
      <c r="Q5" s="28">
        <v>55963053</v>
      </c>
      <c r="R5" s="29" t="s">
        <v>67</v>
      </c>
      <c r="S5" s="29" t="s">
        <v>67</v>
      </c>
      <c r="T5" s="721">
        <f>AK5</f>
        <v>11220849</v>
      </c>
      <c r="U5" s="23" t="s">
        <v>224</v>
      </c>
      <c r="V5" s="23" t="s">
        <v>224</v>
      </c>
      <c r="W5" s="911">
        <f>AM5</f>
        <v>11122120</v>
      </c>
      <c r="X5" s="39">
        <f>Q5/W5</f>
        <v>5.031689372170054</v>
      </c>
      <c r="Y5" s="845"/>
      <c r="AC5" s="31"/>
      <c r="AD5" s="32" t="s">
        <v>1</v>
      </c>
      <c r="AE5" s="2941">
        <f>+F26</f>
        <v>-69798</v>
      </c>
      <c r="AF5" s="2941"/>
      <c r="AG5" s="2941">
        <f>+R25</f>
        <v>-962607</v>
      </c>
      <c r="AH5" s="2941"/>
      <c r="AJ5" s="887">
        <v>1920</v>
      </c>
      <c r="AK5" s="897">
        <v>11220849</v>
      </c>
      <c r="AL5" s="888">
        <v>492529</v>
      </c>
      <c r="AM5" s="909">
        <f>AO5</f>
        <v>11122120</v>
      </c>
      <c r="AN5" s="910">
        <f>AP5</f>
        <v>488467</v>
      </c>
      <c r="AO5" s="897">
        <v>11122120</v>
      </c>
      <c r="AP5" s="888">
        <v>488467</v>
      </c>
      <c r="AQ5" s="1069"/>
    </row>
    <row r="6" spans="1:43" ht="15.75" customHeight="1">
      <c r="A6" s="699"/>
      <c r="B6" s="762"/>
      <c r="C6" s="763">
        <v>14</v>
      </c>
      <c r="D6" s="764">
        <v>1925</v>
      </c>
      <c r="E6" s="765">
        <v>2454679</v>
      </c>
      <c r="F6" s="766">
        <f t="shared" ref="F6:F9" si="1">IF(E6=0,"",E6-E5)</f>
        <v>152880</v>
      </c>
      <c r="G6" s="1065">
        <f t="shared" ref="G6:G9" si="2">IF(F6="","",F6/E5*100)</f>
        <v>6.6417615091500171</v>
      </c>
      <c r="H6" s="765">
        <f>AL6</f>
        <v>531072</v>
      </c>
      <c r="I6" s="766">
        <f t="shared" ref="I6:I9" si="3">IF(H6=0,"",H6-H5)</f>
        <v>38543</v>
      </c>
      <c r="J6" s="767">
        <f t="shared" ref="J6:J9" si="4">IF(I6="","",I6/H5*100)</f>
        <v>7.8255290551419305</v>
      </c>
      <c r="K6" s="912">
        <f t="shared" ref="K6:K11" si="5">AN6</f>
        <v>527536</v>
      </c>
      <c r="L6" s="768">
        <f>IF(H6=0,"",E6/H6)</f>
        <v>4.6221209176910101</v>
      </c>
      <c r="M6" s="769">
        <v>8427.14</v>
      </c>
      <c r="N6" s="770">
        <f t="shared" si="0"/>
        <v>291.28257036194964</v>
      </c>
      <c r="O6" s="2289"/>
      <c r="P6" s="2350">
        <v>1925</v>
      </c>
      <c r="Q6" s="771">
        <v>59736822</v>
      </c>
      <c r="R6" s="772">
        <f t="shared" ref="R6:R9" si="6">IF(Q6=0,"",Q6-Q5)</f>
        <v>3773769</v>
      </c>
      <c r="S6" s="773">
        <f t="shared" ref="S6:S9" si="7">IF(R6="","",R6/Q5*100)</f>
        <v>6.7433222415510459</v>
      </c>
      <c r="T6" s="833">
        <f t="shared" ref="T6:T26" si="8">AK6</f>
        <v>11999609</v>
      </c>
      <c r="U6" s="766">
        <f t="shared" ref="U6:U9" si="9">IF(T6=0,"",T6-T5)</f>
        <v>778760</v>
      </c>
      <c r="V6" s="767">
        <f t="shared" ref="V6:V9" si="10">IF(U6="","",U6/T5*100)</f>
        <v>6.9402948030046572</v>
      </c>
      <c r="W6" s="912">
        <f t="shared" ref="W6:W11" si="11">AM6</f>
        <v>11902503</v>
      </c>
      <c r="X6" s="774">
        <f t="shared" ref="X6:X11" si="12">Q6/W6</f>
        <v>5.0188453638701036</v>
      </c>
      <c r="Y6" s="847" t="s">
        <v>583</v>
      </c>
      <c r="AC6" s="34"/>
      <c r="AD6" s="32" t="s">
        <v>65</v>
      </c>
      <c r="AE6" s="2942">
        <f>+G26</f>
        <v>-1.2610753776107537</v>
      </c>
      <c r="AF6" s="2942"/>
      <c r="AG6" s="2942">
        <f>+S25</f>
        <v>-0.75169991020898197</v>
      </c>
      <c r="AH6" s="2942"/>
      <c r="AJ6" s="887">
        <v>25</v>
      </c>
      <c r="AK6" s="897">
        <v>11999609</v>
      </c>
      <c r="AL6" s="898">
        <v>531072</v>
      </c>
      <c r="AM6" s="909">
        <f t="shared" ref="AM6:AM9" si="13">AO6</f>
        <v>11902503</v>
      </c>
      <c r="AN6" s="910">
        <f t="shared" ref="AN6:AN9" si="14">AP6</f>
        <v>527536</v>
      </c>
      <c r="AO6" s="897">
        <v>11902503</v>
      </c>
      <c r="AP6" s="888">
        <v>527536</v>
      </c>
      <c r="AQ6" s="1069"/>
    </row>
    <row r="7" spans="1:43" ht="15.75" customHeight="1">
      <c r="A7" s="699"/>
      <c r="B7" s="35" t="s">
        <v>57</v>
      </c>
      <c r="C7" s="20">
        <v>5</v>
      </c>
      <c r="D7" s="21">
        <v>1930</v>
      </c>
      <c r="E7" s="22">
        <v>2646301</v>
      </c>
      <c r="F7" s="276">
        <f t="shared" si="1"/>
        <v>191622</v>
      </c>
      <c r="G7" s="1066">
        <f t="shared" si="2"/>
        <v>7.8063974963732532</v>
      </c>
      <c r="H7" s="24">
        <f>AL7</f>
        <v>562592</v>
      </c>
      <c r="I7" s="276">
        <f t="shared" si="3"/>
        <v>31520</v>
      </c>
      <c r="J7" s="278">
        <f t="shared" si="4"/>
        <v>5.9351651000241024</v>
      </c>
      <c r="K7" s="911">
        <f t="shared" si="5"/>
        <v>558023</v>
      </c>
      <c r="L7" s="25">
        <f>IF(H7=0,"",E7/H7)</f>
        <v>4.7037657840850917</v>
      </c>
      <c r="M7" s="26">
        <v>8321.8799999999992</v>
      </c>
      <c r="N7" s="27">
        <f t="shared" si="0"/>
        <v>317.99316981259045</v>
      </c>
      <c r="O7" s="2289"/>
      <c r="P7" s="2349">
        <v>1930</v>
      </c>
      <c r="Q7" s="28">
        <v>64450005</v>
      </c>
      <c r="R7" s="280">
        <f t="shared" si="6"/>
        <v>4713183</v>
      </c>
      <c r="S7" s="282">
        <f t="shared" si="7"/>
        <v>7.8899125233009553</v>
      </c>
      <c r="T7" s="30">
        <f t="shared" si="8"/>
        <v>12705278</v>
      </c>
      <c r="U7" s="276">
        <f t="shared" si="9"/>
        <v>705669</v>
      </c>
      <c r="V7" s="278">
        <f t="shared" si="10"/>
        <v>5.8807666149788709</v>
      </c>
      <c r="W7" s="911">
        <f t="shared" si="11"/>
        <v>12600276</v>
      </c>
      <c r="X7" s="39">
        <f t="shared" si="12"/>
        <v>5.1149677197547101</v>
      </c>
      <c r="Y7" s="845"/>
      <c r="AC7" s="17" t="s">
        <v>52</v>
      </c>
      <c r="AD7" s="18"/>
      <c r="AE7" s="2943">
        <f>+H26</f>
        <v>2402484</v>
      </c>
      <c r="AF7" s="2943"/>
      <c r="AG7" s="2943">
        <f>+T25</f>
        <v>53448685</v>
      </c>
      <c r="AH7" s="2943"/>
      <c r="AJ7" s="887">
        <v>30</v>
      </c>
      <c r="AK7" s="897">
        <v>12705278</v>
      </c>
      <c r="AL7" s="888">
        <v>562592</v>
      </c>
      <c r="AM7" s="909">
        <f t="shared" si="13"/>
        <v>12600276</v>
      </c>
      <c r="AN7" s="910">
        <f t="shared" si="14"/>
        <v>558023</v>
      </c>
      <c r="AO7" s="897">
        <v>12600276</v>
      </c>
      <c r="AP7" s="888">
        <v>558023</v>
      </c>
      <c r="AQ7" s="1069"/>
    </row>
    <row r="8" spans="1:43" ht="15.75" customHeight="1">
      <c r="A8" s="699"/>
      <c r="B8" s="33"/>
      <c r="C8" s="20">
        <v>10</v>
      </c>
      <c r="D8" s="21">
        <v>1935</v>
      </c>
      <c r="E8" s="22">
        <v>2923249</v>
      </c>
      <c r="F8" s="276">
        <f t="shared" si="1"/>
        <v>276948</v>
      </c>
      <c r="G8" s="1066">
        <f t="shared" si="2"/>
        <v>10.465476149538544</v>
      </c>
      <c r="H8" s="24">
        <f>AL8</f>
        <v>611130</v>
      </c>
      <c r="I8" s="276">
        <f t="shared" si="3"/>
        <v>48538</v>
      </c>
      <c r="J8" s="278">
        <f t="shared" si="4"/>
        <v>8.6275666913144864</v>
      </c>
      <c r="K8" s="911">
        <f t="shared" si="5"/>
        <v>606203</v>
      </c>
      <c r="L8" s="25">
        <f>IF(H8=0,"",E8/H8)</f>
        <v>4.7833505146204569</v>
      </c>
      <c r="M8" s="26">
        <v>8322.85</v>
      </c>
      <c r="N8" s="27">
        <f t="shared" si="0"/>
        <v>351.23172951573076</v>
      </c>
      <c r="O8" s="2289"/>
      <c r="P8" s="2349">
        <v>1935</v>
      </c>
      <c r="Q8" s="28">
        <v>69254148</v>
      </c>
      <c r="R8" s="719">
        <f t="shared" si="6"/>
        <v>4804143</v>
      </c>
      <c r="S8" s="720">
        <f t="shared" si="7"/>
        <v>7.4540614853327014</v>
      </c>
      <c r="T8" s="30">
        <f t="shared" si="8"/>
        <v>14218931</v>
      </c>
      <c r="U8" s="276">
        <f t="shared" si="9"/>
        <v>1513653</v>
      </c>
      <c r="V8" s="278">
        <f t="shared" si="10"/>
        <v>11.91357638927696</v>
      </c>
      <c r="W8" s="911">
        <f t="shared" si="11"/>
        <v>14091157</v>
      </c>
      <c r="X8" s="39">
        <f t="shared" si="12"/>
        <v>4.9147240357906732</v>
      </c>
      <c r="Y8" s="845"/>
      <c r="AC8" s="31"/>
      <c r="AD8" s="32" t="s">
        <v>1</v>
      </c>
      <c r="AE8" s="2935">
        <f>+I26</f>
        <v>87284</v>
      </c>
      <c r="AF8" s="2936"/>
      <c r="AG8" s="2935">
        <f>+U24</f>
        <v>2384199</v>
      </c>
      <c r="AH8" s="2936"/>
      <c r="AJ8" s="887">
        <v>35</v>
      </c>
      <c r="AK8" s="897">
        <v>14218931</v>
      </c>
      <c r="AL8" s="898">
        <v>611130</v>
      </c>
      <c r="AM8" s="909">
        <f t="shared" si="13"/>
        <v>14091157</v>
      </c>
      <c r="AN8" s="910">
        <f t="shared" si="14"/>
        <v>606203</v>
      </c>
      <c r="AO8" s="897">
        <v>14091157</v>
      </c>
      <c r="AP8" s="888">
        <v>606203</v>
      </c>
      <c r="AQ8" s="1069"/>
    </row>
    <row r="9" spans="1:43" ht="15.75" customHeight="1">
      <c r="A9" s="699"/>
      <c r="B9" s="33"/>
      <c r="C9" s="20">
        <v>15</v>
      </c>
      <c r="D9" s="21">
        <v>1940</v>
      </c>
      <c r="E9" s="22">
        <v>3221232</v>
      </c>
      <c r="F9" s="717">
        <f t="shared" si="1"/>
        <v>297983</v>
      </c>
      <c r="G9" s="1067">
        <f t="shared" si="2"/>
        <v>10.193555184659262</v>
      </c>
      <c r="H9" s="24">
        <f>AL9</f>
        <v>681219</v>
      </c>
      <c r="I9" s="717">
        <f t="shared" si="3"/>
        <v>70089</v>
      </c>
      <c r="J9" s="718">
        <f t="shared" si="4"/>
        <v>11.468754602130479</v>
      </c>
      <c r="K9" s="911">
        <f t="shared" si="5"/>
        <v>675478</v>
      </c>
      <c r="L9" s="25">
        <f>IF(H9=0,"",E9/H9)</f>
        <v>4.7286291192700141</v>
      </c>
      <c r="M9" s="26">
        <v>8322.85</v>
      </c>
      <c r="N9" s="27">
        <f t="shared" si="0"/>
        <v>387.03472968994993</v>
      </c>
      <c r="O9" s="2289"/>
      <c r="P9" s="2349">
        <v>1940</v>
      </c>
      <c r="Q9" s="28">
        <v>73114308</v>
      </c>
      <c r="R9" s="719">
        <f t="shared" si="6"/>
        <v>3860160</v>
      </c>
      <c r="S9" s="720">
        <f t="shared" si="7"/>
        <v>5.573904396311395</v>
      </c>
      <c r="T9" s="30">
        <f t="shared" si="8"/>
        <v>14342282</v>
      </c>
      <c r="U9" s="717">
        <f t="shared" si="9"/>
        <v>123351</v>
      </c>
      <c r="V9" s="718">
        <f t="shared" si="10"/>
        <v>0.86751247333572401</v>
      </c>
      <c r="W9" s="911">
        <f t="shared" si="11"/>
        <v>14213947</v>
      </c>
      <c r="X9" s="774">
        <f t="shared" si="12"/>
        <v>5.1438427341821384</v>
      </c>
      <c r="Y9" s="845" t="s">
        <v>333</v>
      </c>
      <c r="AC9" s="34"/>
      <c r="AD9" s="32" t="s">
        <v>65</v>
      </c>
      <c r="AE9" s="2937">
        <f>+J26</f>
        <v>3.7700414651002072</v>
      </c>
      <c r="AF9" s="2938"/>
      <c r="AG9" s="2937">
        <f>+V25</f>
        <v>2.8838623009316713</v>
      </c>
      <c r="AH9" s="2938"/>
      <c r="AJ9" s="887">
        <v>40</v>
      </c>
      <c r="AK9" s="897">
        <v>14342282</v>
      </c>
      <c r="AL9" s="888">
        <v>681219</v>
      </c>
      <c r="AM9" s="909">
        <f t="shared" si="13"/>
        <v>14213947</v>
      </c>
      <c r="AN9" s="910">
        <f t="shared" si="14"/>
        <v>675478</v>
      </c>
      <c r="AO9" s="897">
        <v>14213947</v>
      </c>
      <c r="AP9" s="888">
        <v>675478</v>
      </c>
      <c r="AQ9" s="1069"/>
    </row>
    <row r="10" spans="1:43" ht="15.75" customHeight="1">
      <c r="A10" s="1729"/>
      <c r="B10" s="848"/>
      <c r="C10" s="849">
        <v>20</v>
      </c>
      <c r="D10" s="849">
        <v>1945</v>
      </c>
      <c r="E10" s="850">
        <v>2821892</v>
      </c>
      <c r="F10" s="851">
        <f t="shared" ref="F10" si="15">IF(E10=0,"",E10-E9)</f>
        <v>-399340</v>
      </c>
      <c r="G10" s="858">
        <f t="shared" ref="G10" si="16">IF(F10="","",F10/E9*100)</f>
        <v>-12.39712010808287</v>
      </c>
      <c r="H10" s="852" t="s">
        <v>611</v>
      </c>
      <c r="I10" s="853"/>
      <c r="J10" s="853"/>
      <c r="K10" s="913" t="s">
        <v>611</v>
      </c>
      <c r="L10" s="853"/>
      <c r="M10" s="855">
        <f>M9</f>
        <v>8322.85</v>
      </c>
      <c r="N10" s="856">
        <f t="shared" si="0"/>
        <v>339.05356939029298</v>
      </c>
      <c r="O10" s="2289"/>
      <c r="P10" s="853">
        <v>1945</v>
      </c>
      <c r="Q10" s="857">
        <v>71998104</v>
      </c>
      <c r="R10" s="851">
        <f t="shared" ref="R10" si="17">IF(Q10=0,"",Q10-Q9)</f>
        <v>-1116204</v>
      </c>
      <c r="S10" s="858">
        <f t="shared" ref="S10" si="18">IF(R10="","",R10/Q9*100)</f>
        <v>-1.5266560411130472</v>
      </c>
      <c r="T10" s="854" t="s">
        <v>611</v>
      </c>
      <c r="U10" s="853"/>
      <c r="V10" s="853"/>
      <c r="W10" s="854" t="s">
        <v>611</v>
      </c>
      <c r="X10" s="853"/>
      <c r="Y10" s="906" t="s">
        <v>619</v>
      </c>
      <c r="AC10" s="31" t="s">
        <v>66</v>
      </c>
      <c r="AD10" s="37"/>
      <c r="AE10" s="2937">
        <f>+L26</f>
        <v>2.2776934496644521</v>
      </c>
      <c r="AF10" s="2938"/>
      <c r="AG10" s="2937">
        <f>+X25</f>
        <v>2.383095116783708</v>
      </c>
      <c r="AH10" s="2938"/>
      <c r="AJ10" s="889">
        <v>45</v>
      </c>
      <c r="AK10" s="899"/>
      <c r="AL10" s="890"/>
      <c r="AM10" s="825"/>
      <c r="AN10" s="825"/>
      <c r="AO10" s="899"/>
      <c r="AP10" s="890"/>
      <c r="AQ10" s="1069" t="s">
        <v>608</v>
      </c>
    </row>
    <row r="11" spans="1:43" ht="15.75" customHeight="1">
      <c r="A11" s="1729"/>
      <c r="B11" s="859"/>
      <c r="C11" s="324">
        <v>22</v>
      </c>
      <c r="D11" s="860">
        <v>1947</v>
      </c>
      <c r="E11" s="840">
        <v>3057444</v>
      </c>
      <c r="F11" s="861">
        <f>IF(E11=0,"",E11-E9)</f>
        <v>-163788</v>
      </c>
      <c r="G11" s="866">
        <f>IF(F11="","",F11/E9*100)</f>
        <v>-5.0846384240563864</v>
      </c>
      <c r="H11" s="863">
        <f t="shared" ref="H11:H26" si="19">AL11</f>
        <v>673990</v>
      </c>
      <c r="I11" s="328">
        <f>IF(H11=0,"",H11-H9)</f>
        <v>-7229</v>
      </c>
      <c r="J11" s="862">
        <f>IF(I11="","",I11/H9*100)</f>
        <v>-1.0611859035053339</v>
      </c>
      <c r="K11" s="834">
        <f t="shared" si="5"/>
        <v>670711</v>
      </c>
      <c r="L11" s="864">
        <f t="shared" ref="L11" si="20">IF(H11=0,"",E11/H11)</f>
        <v>4.5363343669787382</v>
      </c>
      <c r="M11" s="865">
        <f>E11/N11</f>
        <v>8335.4525627044713</v>
      </c>
      <c r="N11" s="903">
        <v>366.8</v>
      </c>
      <c r="O11" s="2292"/>
      <c r="P11" s="2351">
        <v>1947</v>
      </c>
      <c r="Q11" s="329">
        <v>78101473</v>
      </c>
      <c r="R11" s="328">
        <f>IF(Q11=0,"",Q11-Q9)</f>
        <v>4987165</v>
      </c>
      <c r="S11" s="866">
        <f>IF(R11="","",R11/Q9*100)</f>
        <v>6.8210520436027373</v>
      </c>
      <c r="T11" s="834">
        <f t="shared" si="8"/>
        <v>15870811</v>
      </c>
      <c r="U11" s="328">
        <f>IF(T11=0,"",T11-T9)</f>
        <v>1528529</v>
      </c>
      <c r="V11" s="866">
        <f>IF(U11="","",U11/T9*100)</f>
        <v>10.657502062781921</v>
      </c>
      <c r="W11" s="834">
        <f t="shared" si="11"/>
        <v>15785219</v>
      </c>
      <c r="X11" s="842">
        <f t="shared" si="12"/>
        <v>4.9477598631986037</v>
      </c>
      <c r="Y11" s="867" t="s">
        <v>597</v>
      </c>
      <c r="AC11" s="38"/>
      <c r="AD11" s="32" t="s">
        <v>1</v>
      </c>
      <c r="AE11" s="2937">
        <f>ROUND(+L25,2)-ROUND(L24,2)</f>
        <v>-8.9999999999999858E-2</v>
      </c>
      <c r="AF11" s="2938"/>
      <c r="AG11" s="2937">
        <f>ROUND(+X25,2)-ROUND(X24,2)</f>
        <v>-9.0000000000000302E-2</v>
      </c>
      <c r="AH11" s="2938"/>
      <c r="AJ11" s="891">
        <v>47</v>
      </c>
      <c r="AK11" s="900">
        <v>15870811</v>
      </c>
      <c r="AL11" s="892">
        <v>673990</v>
      </c>
      <c r="AM11" s="909">
        <f t="shared" ref="AM11" si="21">AO11</f>
        <v>15785219</v>
      </c>
      <c r="AN11" s="910">
        <f t="shared" ref="AN11" si="22">AP11</f>
        <v>670711</v>
      </c>
      <c r="AO11" s="900">
        <v>15785219</v>
      </c>
      <c r="AP11" s="892">
        <v>670711</v>
      </c>
      <c r="AQ11" s="1069"/>
    </row>
    <row r="12" spans="1:43" ht="15.75" customHeight="1">
      <c r="A12" s="699"/>
      <c r="B12" s="33"/>
      <c r="C12" s="20">
        <v>25</v>
      </c>
      <c r="D12" s="21">
        <v>1950</v>
      </c>
      <c r="E12" s="22">
        <v>3309935</v>
      </c>
      <c r="F12" s="276">
        <f t="shared" ref="F12:F26" si="23">IF(E12=0,"",E12-E11)</f>
        <v>252491</v>
      </c>
      <c r="G12" s="1066">
        <f t="shared" ref="G12:G26" si="24">IF(F12="","",F12/E11*100)</f>
        <v>8.2582379268434671</v>
      </c>
      <c r="H12" s="24">
        <f t="shared" si="19"/>
        <v>713901</v>
      </c>
      <c r="I12" s="276">
        <f t="shared" ref="I12:I26" si="25">IF(H12=0,"",H12-H11)</f>
        <v>39911</v>
      </c>
      <c r="J12" s="278">
        <f t="shared" ref="J12:J26" si="26">IF(I12="","",I12/H11*100)</f>
        <v>5.9216012107004552</v>
      </c>
      <c r="K12" s="23">
        <f t="shared" ref="K12:K26" si="27">AN12</f>
        <v>706695</v>
      </c>
      <c r="L12" s="25">
        <f>E12/K12</f>
        <v>4.6836824938622748</v>
      </c>
      <c r="M12" s="26">
        <v>8332.32</v>
      </c>
      <c r="N12" s="27">
        <f t="shared" ref="N12:N26" si="28">E12/M12</f>
        <v>397.24050444534055</v>
      </c>
      <c r="O12" s="2289"/>
      <c r="P12" s="2349">
        <v>1950</v>
      </c>
      <c r="Q12" s="36">
        <v>84114574</v>
      </c>
      <c r="R12" s="280">
        <f t="shared" ref="R12:R26" si="29">IF(Q12=0,"",Q12-Q11)</f>
        <v>6013101</v>
      </c>
      <c r="S12" s="282">
        <f t="shared" ref="S12:S26" si="30">IF(R12="","",R12/Q11*100)</f>
        <v>7.6990878264229412</v>
      </c>
      <c r="T12" s="30">
        <f t="shared" si="8"/>
        <v>16580129</v>
      </c>
      <c r="U12" s="276">
        <f t="shared" ref="U12" si="31">IF(T12=0,"",T12-T11)</f>
        <v>709318</v>
      </c>
      <c r="V12" s="904">
        <f t="shared" ref="V12" si="32">IF(U12="","",U12/T11*100)</f>
        <v>4.4693242204194856</v>
      </c>
      <c r="W12" s="30">
        <f t="shared" ref="W12:W26" si="33">AM12</f>
        <v>16425390</v>
      </c>
      <c r="X12" s="39">
        <f>Q12/W12</f>
        <v>5.1210092423985065</v>
      </c>
      <c r="Y12" s="845"/>
      <c r="AJ12" s="887">
        <v>50</v>
      </c>
      <c r="AK12" s="897">
        <v>16580129</v>
      </c>
      <c r="AL12" s="888">
        <v>713901</v>
      </c>
      <c r="AM12" s="827">
        <v>16425390</v>
      </c>
      <c r="AN12" s="828">
        <v>706695</v>
      </c>
      <c r="AO12" s="897">
        <v>16617458</v>
      </c>
      <c r="AP12" s="888">
        <v>706695</v>
      </c>
      <c r="AQ12" s="1069"/>
    </row>
    <row r="13" spans="1:43" ht="15.75" customHeight="1">
      <c r="A13" s="699"/>
      <c r="B13" s="19"/>
      <c r="C13" s="20">
        <v>30</v>
      </c>
      <c r="D13" s="21">
        <v>1955</v>
      </c>
      <c r="E13" s="22">
        <v>3620947</v>
      </c>
      <c r="F13" s="276">
        <f t="shared" si="23"/>
        <v>311012</v>
      </c>
      <c r="G13" s="1066">
        <f t="shared" si="24"/>
        <v>9.3963174503426803</v>
      </c>
      <c r="H13" s="24">
        <f t="shared" si="19"/>
        <v>785747</v>
      </c>
      <c r="I13" s="276">
        <f t="shared" si="25"/>
        <v>71846</v>
      </c>
      <c r="J13" s="278">
        <f t="shared" si="26"/>
        <v>10.063860395208859</v>
      </c>
      <c r="K13" s="23">
        <f t="shared" si="27"/>
        <v>762504</v>
      </c>
      <c r="L13" s="25">
        <f t="shared" ref="L13:L26" si="34">E13/K13</f>
        <v>4.7487580393020892</v>
      </c>
      <c r="M13" s="26">
        <v>8329.92</v>
      </c>
      <c r="N13" s="27">
        <f t="shared" si="28"/>
        <v>434.6916897161077</v>
      </c>
      <c r="O13" s="2289"/>
      <c r="P13" s="2349">
        <v>1955</v>
      </c>
      <c r="Q13" s="28">
        <v>90076594</v>
      </c>
      <c r="R13" s="280">
        <f t="shared" si="29"/>
        <v>5962020</v>
      </c>
      <c r="S13" s="282">
        <f t="shared" si="30"/>
        <v>7.0879750279660216</v>
      </c>
      <c r="T13" s="30">
        <f t="shared" si="8"/>
        <v>18123105</v>
      </c>
      <c r="U13" s="276">
        <f t="shared" ref="U13:U26" si="35">IF(T13=0,"",T13-T12)</f>
        <v>1542976</v>
      </c>
      <c r="V13" s="278">
        <f t="shared" ref="V13:V26" si="36">IF(U13="","",U13/T12*100)</f>
        <v>9.3061760858434823</v>
      </c>
      <c r="W13" s="30">
        <f t="shared" si="33"/>
        <v>17540090</v>
      </c>
      <c r="X13" s="39">
        <f t="shared" ref="X13:X26" si="37">Q13/W13</f>
        <v>5.1354693162919913</v>
      </c>
      <c r="Y13" s="845" t="s">
        <v>616</v>
      </c>
      <c r="AJ13" s="887">
        <v>55</v>
      </c>
      <c r="AK13" s="897">
        <v>18123105</v>
      </c>
      <c r="AL13" s="888">
        <v>785747</v>
      </c>
      <c r="AM13" s="827">
        <v>17540090</v>
      </c>
      <c r="AN13" s="827">
        <v>762504</v>
      </c>
      <c r="AO13" s="897">
        <v>17540090</v>
      </c>
      <c r="AP13" s="888">
        <v>762504</v>
      </c>
      <c r="AQ13" s="1069"/>
    </row>
    <row r="14" spans="1:43" ht="15.75" customHeight="1">
      <c r="A14" s="699"/>
      <c r="B14" s="35"/>
      <c r="C14" s="20">
        <v>35</v>
      </c>
      <c r="D14" s="21">
        <v>1960</v>
      </c>
      <c r="E14" s="22">
        <v>3906487</v>
      </c>
      <c r="F14" s="276">
        <f t="shared" si="23"/>
        <v>285540</v>
      </c>
      <c r="G14" s="1066">
        <f t="shared" si="24"/>
        <v>7.8857823657733732</v>
      </c>
      <c r="H14" s="24">
        <f t="shared" si="19"/>
        <v>909121</v>
      </c>
      <c r="I14" s="276">
        <f t="shared" si="25"/>
        <v>123374</v>
      </c>
      <c r="J14" s="278">
        <f t="shared" si="26"/>
        <v>15.701491701527337</v>
      </c>
      <c r="K14" s="23">
        <f t="shared" si="27"/>
        <v>873022</v>
      </c>
      <c r="L14" s="25">
        <f t="shared" si="34"/>
        <v>4.4746718868482125</v>
      </c>
      <c r="M14" s="26">
        <v>8329.92</v>
      </c>
      <c r="N14" s="27">
        <f t="shared" si="28"/>
        <v>468.97053032922287</v>
      </c>
      <c r="O14" s="2289"/>
      <c r="P14" s="2349">
        <v>1960</v>
      </c>
      <c r="Q14" s="28">
        <v>94301623</v>
      </c>
      <c r="R14" s="280">
        <f t="shared" si="29"/>
        <v>4225029</v>
      </c>
      <c r="S14" s="282">
        <f t="shared" si="30"/>
        <v>4.6904848555885668</v>
      </c>
      <c r="T14" s="30">
        <f t="shared" si="8"/>
        <v>20859786</v>
      </c>
      <c r="U14" s="276">
        <f t="shared" si="35"/>
        <v>2736681</v>
      </c>
      <c r="V14" s="278">
        <f t="shared" si="36"/>
        <v>15.100508439365109</v>
      </c>
      <c r="W14" s="30">
        <f t="shared" si="33"/>
        <v>19871286</v>
      </c>
      <c r="X14" s="39">
        <f t="shared" si="37"/>
        <v>4.7456225530647584</v>
      </c>
      <c r="Y14" s="845" t="s">
        <v>584</v>
      </c>
      <c r="AJ14" s="887">
        <v>60</v>
      </c>
      <c r="AK14" s="897">
        <v>20859786</v>
      </c>
      <c r="AL14" s="888">
        <v>909121</v>
      </c>
      <c r="AM14" s="827">
        <v>19871286</v>
      </c>
      <c r="AN14" s="828">
        <v>873022</v>
      </c>
      <c r="AO14" s="897">
        <v>19871286</v>
      </c>
      <c r="AP14" s="888">
        <v>873022</v>
      </c>
      <c r="AQ14" s="1069"/>
    </row>
    <row r="15" spans="1:43" ht="15.75" customHeight="1">
      <c r="A15" s="699"/>
      <c r="B15" s="33"/>
      <c r="C15" s="20">
        <v>40</v>
      </c>
      <c r="D15" s="21">
        <v>1965</v>
      </c>
      <c r="E15" s="22">
        <v>4309944</v>
      </c>
      <c r="F15" s="276">
        <f t="shared" si="23"/>
        <v>403457</v>
      </c>
      <c r="G15" s="1066">
        <f t="shared" si="24"/>
        <v>10.327872587314383</v>
      </c>
      <c r="H15" s="24">
        <f t="shared" si="19"/>
        <v>1090934</v>
      </c>
      <c r="I15" s="276">
        <f t="shared" si="25"/>
        <v>181813</v>
      </c>
      <c r="J15" s="278">
        <f t="shared" si="26"/>
        <v>19.998768040777851</v>
      </c>
      <c r="K15" s="23">
        <f t="shared" si="27"/>
        <v>1055245</v>
      </c>
      <c r="L15" s="25">
        <f t="shared" si="34"/>
        <v>4.0843064880667521</v>
      </c>
      <c r="M15" s="26">
        <v>8342.4699999999993</v>
      </c>
      <c r="N15" s="27">
        <f t="shared" si="28"/>
        <v>516.62685032130776</v>
      </c>
      <c r="O15" s="2289"/>
      <c r="P15" s="2349">
        <v>1965</v>
      </c>
      <c r="Q15" s="28">
        <v>99209137</v>
      </c>
      <c r="R15" s="280">
        <f t="shared" si="29"/>
        <v>4907514</v>
      </c>
      <c r="S15" s="282">
        <f t="shared" si="30"/>
        <v>5.2040610160018135</v>
      </c>
      <c r="T15" s="30">
        <f t="shared" si="8"/>
        <v>24290053</v>
      </c>
      <c r="U15" s="276">
        <f t="shared" si="35"/>
        <v>3430267</v>
      </c>
      <c r="V15" s="278">
        <f t="shared" si="36"/>
        <v>16.444401682740178</v>
      </c>
      <c r="W15" s="30">
        <f t="shared" si="33"/>
        <v>23279519</v>
      </c>
      <c r="X15" s="39">
        <f t="shared" si="37"/>
        <v>4.2616489198080076</v>
      </c>
      <c r="Y15" s="845"/>
      <c r="AJ15" s="887">
        <v>65</v>
      </c>
      <c r="AK15" s="897">
        <v>24290053</v>
      </c>
      <c r="AL15" s="888">
        <v>1090934</v>
      </c>
      <c r="AM15" s="827">
        <v>23279519</v>
      </c>
      <c r="AN15" s="828">
        <v>1055245</v>
      </c>
      <c r="AO15" s="897">
        <v>23279519</v>
      </c>
      <c r="AP15" s="888">
        <v>1055245</v>
      </c>
      <c r="AQ15" s="1069"/>
    </row>
    <row r="16" spans="1:43" ht="15.75" customHeight="1">
      <c r="A16" s="699"/>
      <c r="B16" s="33"/>
      <c r="C16" s="20">
        <v>45</v>
      </c>
      <c r="D16" s="21">
        <v>1970</v>
      </c>
      <c r="E16" s="22">
        <v>4667928</v>
      </c>
      <c r="F16" s="276">
        <f t="shared" si="23"/>
        <v>357984</v>
      </c>
      <c r="G16" s="1066">
        <f t="shared" si="24"/>
        <v>8.3060011916628156</v>
      </c>
      <c r="H16" s="24">
        <f t="shared" si="19"/>
        <v>1269229</v>
      </c>
      <c r="I16" s="276">
        <f t="shared" si="25"/>
        <v>178295</v>
      </c>
      <c r="J16" s="278">
        <f t="shared" si="26"/>
        <v>16.343335160513835</v>
      </c>
      <c r="K16" s="23">
        <f t="shared" si="27"/>
        <v>1233225</v>
      </c>
      <c r="L16" s="25">
        <f t="shared" si="34"/>
        <v>3.7851389649090796</v>
      </c>
      <c r="M16" s="26">
        <v>8350.89</v>
      </c>
      <c r="N16" s="27">
        <f t="shared" si="28"/>
        <v>558.97371417896784</v>
      </c>
      <c r="O16" s="2289"/>
      <c r="P16" s="2349">
        <v>1970</v>
      </c>
      <c r="Q16" s="28">
        <v>104665171</v>
      </c>
      <c r="R16" s="280">
        <f t="shared" si="29"/>
        <v>5456034</v>
      </c>
      <c r="S16" s="282">
        <f t="shared" si="30"/>
        <v>5.4995277299912413</v>
      </c>
      <c r="T16" s="30">
        <f t="shared" si="8"/>
        <v>28093012</v>
      </c>
      <c r="U16" s="276">
        <f t="shared" si="35"/>
        <v>3802959</v>
      </c>
      <c r="V16" s="278">
        <f t="shared" si="36"/>
        <v>15.656445871073233</v>
      </c>
      <c r="W16" s="30">
        <f t="shared" si="33"/>
        <v>27071166</v>
      </c>
      <c r="X16" s="39">
        <f t="shared" si="37"/>
        <v>3.8662971147973457</v>
      </c>
      <c r="Y16" s="845"/>
      <c r="AJ16" s="887">
        <v>70</v>
      </c>
      <c r="AK16" s="897">
        <v>28093012</v>
      </c>
      <c r="AL16" s="888">
        <v>1269229</v>
      </c>
      <c r="AM16" s="827">
        <v>27071166</v>
      </c>
      <c r="AN16" s="828">
        <v>1233225</v>
      </c>
      <c r="AO16" s="897">
        <v>27071166</v>
      </c>
      <c r="AP16" s="888">
        <v>1233225</v>
      </c>
      <c r="AQ16" s="1069"/>
    </row>
    <row r="17" spans="1:43" ht="15.75" customHeight="1">
      <c r="A17" s="699"/>
      <c r="B17" s="33"/>
      <c r="C17" s="20">
        <v>50</v>
      </c>
      <c r="D17" s="21">
        <v>1975</v>
      </c>
      <c r="E17" s="22">
        <v>4992140</v>
      </c>
      <c r="F17" s="276">
        <f t="shared" si="23"/>
        <v>324212</v>
      </c>
      <c r="G17" s="1066">
        <f t="shared" si="24"/>
        <v>6.94552272442934</v>
      </c>
      <c r="H17" s="24">
        <f t="shared" si="19"/>
        <v>1440612</v>
      </c>
      <c r="I17" s="276">
        <f t="shared" si="25"/>
        <v>171383</v>
      </c>
      <c r="J17" s="278">
        <f t="shared" si="26"/>
        <v>13.502921852557733</v>
      </c>
      <c r="K17" s="23">
        <f t="shared" si="27"/>
        <v>1410740</v>
      </c>
      <c r="L17" s="25">
        <f t="shared" si="34"/>
        <v>3.5386676496023362</v>
      </c>
      <c r="M17" s="26">
        <v>8362.94</v>
      </c>
      <c r="N17" s="27">
        <f t="shared" si="28"/>
        <v>596.93600575874029</v>
      </c>
      <c r="O17" s="2289"/>
      <c r="P17" s="2349">
        <v>1975</v>
      </c>
      <c r="Q17" s="28">
        <v>111939643</v>
      </c>
      <c r="R17" s="280">
        <f t="shared" si="29"/>
        <v>7274472</v>
      </c>
      <c r="S17" s="282">
        <f t="shared" si="30"/>
        <v>6.9502318015608076</v>
      </c>
      <c r="T17" s="30">
        <f t="shared" si="8"/>
        <v>32140763</v>
      </c>
      <c r="U17" s="276">
        <f t="shared" si="35"/>
        <v>4047751</v>
      </c>
      <c r="V17" s="278">
        <f t="shared" si="36"/>
        <v>14.40839095501757</v>
      </c>
      <c r="W17" s="30">
        <f t="shared" si="33"/>
        <v>31270506</v>
      </c>
      <c r="X17" s="39">
        <f t="shared" si="37"/>
        <v>3.5797195926410659</v>
      </c>
      <c r="Y17" s="845"/>
      <c r="AJ17" s="887">
        <v>75</v>
      </c>
      <c r="AK17" s="897">
        <v>32140763</v>
      </c>
      <c r="AL17" s="888">
        <v>1440612</v>
      </c>
      <c r="AM17" s="827">
        <v>31270506</v>
      </c>
      <c r="AN17" s="828">
        <v>1410740</v>
      </c>
      <c r="AO17" s="897">
        <v>31270506</v>
      </c>
      <c r="AP17" s="888">
        <v>1410740</v>
      </c>
      <c r="AQ17" s="1069"/>
    </row>
    <row r="18" spans="1:43" ht="15.75" customHeight="1">
      <c r="A18" s="699"/>
      <c r="B18" s="19"/>
      <c r="C18" s="20">
        <v>55</v>
      </c>
      <c r="D18" s="21">
        <v>1980</v>
      </c>
      <c r="E18" s="22">
        <v>5144892</v>
      </c>
      <c r="F18" s="276">
        <f t="shared" si="23"/>
        <v>152752</v>
      </c>
      <c r="G18" s="1066">
        <f t="shared" si="24"/>
        <v>3.0598500843325707</v>
      </c>
      <c r="H18" s="24">
        <f t="shared" si="19"/>
        <v>1592224</v>
      </c>
      <c r="I18" s="276">
        <f t="shared" si="25"/>
        <v>151612</v>
      </c>
      <c r="J18" s="278">
        <f t="shared" si="26"/>
        <v>10.524138352311379</v>
      </c>
      <c r="K18" s="23">
        <f t="shared" si="27"/>
        <v>1506238</v>
      </c>
      <c r="L18" s="25">
        <f t="shared" si="34"/>
        <v>3.4157231460101261</v>
      </c>
      <c r="M18" s="26">
        <v>8373.16</v>
      </c>
      <c r="N18" s="27">
        <f t="shared" si="28"/>
        <v>614.45045836936117</v>
      </c>
      <c r="O18" s="2289"/>
      <c r="P18" s="2349">
        <v>1980</v>
      </c>
      <c r="Q18" s="28">
        <v>117060396</v>
      </c>
      <c r="R18" s="280">
        <f t="shared" si="29"/>
        <v>5120753</v>
      </c>
      <c r="S18" s="282">
        <f t="shared" si="30"/>
        <v>4.5745661347160089</v>
      </c>
      <c r="T18" s="30">
        <f t="shared" si="8"/>
        <v>36015026</v>
      </c>
      <c r="U18" s="276">
        <f t="shared" si="35"/>
        <v>3874263</v>
      </c>
      <c r="V18" s="278">
        <f t="shared" si="36"/>
        <v>12.054048001287338</v>
      </c>
      <c r="W18" s="30">
        <f t="shared" si="33"/>
        <v>34105958</v>
      </c>
      <c r="X18" s="39">
        <f t="shared" si="37"/>
        <v>3.432256498996451</v>
      </c>
      <c r="Y18" s="845"/>
      <c r="AJ18" s="887">
        <v>80</v>
      </c>
      <c r="AK18" s="897">
        <v>36015026</v>
      </c>
      <c r="AL18" s="888">
        <v>1592224</v>
      </c>
      <c r="AM18" s="827">
        <v>34105958</v>
      </c>
      <c r="AN18" s="828">
        <v>1506238</v>
      </c>
      <c r="AO18" s="897">
        <v>34105958</v>
      </c>
      <c r="AP18" s="888">
        <v>1506238</v>
      </c>
      <c r="AQ18" s="1069"/>
    </row>
    <row r="19" spans="1:43" ht="15.75" customHeight="1">
      <c r="A19" s="699"/>
      <c r="B19" s="762"/>
      <c r="C19" s="763">
        <v>60</v>
      </c>
      <c r="D19" s="764">
        <v>1985</v>
      </c>
      <c r="E19" s="765">
        <v>5278050</v>
      </c>
      <c r="F19" s="766">
        <f t="shared" si="23"/>
        <v>133158</v>
      </c>
      <c r="G19" s="1065">
        <f t="shared" si="24"/>
        <v>2.5881592849762445</v>
      </c>
      <c r="H19" s="765">
        <f t="shared" si="19"/>
        <v>1666482</v>
      </c>
      <c r="I19" s="766">
        <f t="shared" si="25"/>
        <v>74258</v>
      </c>
      <c r="J19" s="767">
        <f t="shared" si="26"/>
        <v>4.6637910243784795</v>
      </c>
      <c r="K19" s="23">
        <f t="shared" si="27"/>
        <v>1597540</v>
      </c>
      <c r="L19" s="25">
        <f t="shared" si="34"/>
        <v>3.3038609361893911</v>
      </c>
      <c r="M19" s="769">
        <v>8377.98</v>
      </c>
      <c r="N19" s="770">
        <f t="shared" si="28"/>
        <v>629.99076149620794</v>
      </c>
      <c r="O19" s="2289"/>
      <c r="P19" s="2350">
        <v>1985</v>
      </c>
      <c r="Q19" s="771">
        <v>121048923</v>
      </c>
      <c r="R19" s="772">
        <f t="shared" si="29"/>
        <v>3988527</v>
      </c>
      <c r="S19" s="773">
        <f t="shared" si="30"/>
        <v>3.4072386018581384</v>
      </c>
      <c r="T19" s="30">
        <f t="shared" si="8"/>
        <v>38133297</v>
      </c>
      <c r="U19" s="766">
        <f t="shared" si="35"/>
        <v>2118271</v>
      </c>
      <c r="V19" s="767">
        <f t="shared" si="36"/>
        <v>5.8816311836065314</v>
      </c>
      <c r="W19" s="30">
        <f t="shared" si="33"/>
        <v>36478289</v>
      </c>
      <c r="X19" s="39">
        <f t="shared" si="37"/>
        <v>3.318382696074369</v>
      </c>
      <c r="Y19" s="845" t="s">
        <v>337</v>
      </c>
      <c r="AJ19" s="887">
        <v>85</v>
      </c>
      <c r="AK19" s="897">
        <v>38133297</v>
      </c>
      <c r="AL19" s="888">
        <v>1666482</v>
      </c>
      <c r="AM19" s="827">
        <v>36478289</v>
      </c>
      <c r="AN19" s="828">
        <v>1597540</v>
      </c>
      <c r="AO19" s="897">
        <v>36478289</v>
      </c>
      <c r="AP19" s="888">
        <v>1597540</v>
      </c>
      <c r="AQ19" s="1069"/>
    </row>
    <row r="20" spans="1:43" ht="15.75" customHeight="1">
      <c r="A20" s="699"/>
      <c r="B20" s="19" t="s">
        <v>58</v>
      </c>
      <c r="C20" s="20">
        <v>2</v>
      </c>
      <c r="D20" s="21">
        <v>1990</v>
      </c>
      <c r="E20" s="22">
        <v>5405040</v>
      </c>
      <c r="F20" s="276">
        <f t="shared" si="23"/>
        <v>126990</v>
      </c>
      <c r="G20" s="1066">
        <f t="shared" si="24"/>
        <v>2.406002216727769</v>
      </c>
      <c r="H20" s="22">
        <f t="shared" si="19"/>
        <v>1791672</v>
      </c>
      <c r="I20" s="276">
        <f t="shared" si="25"/>
        <v>125190</v>
      </c>
      <c r="J20" s="278">
        <f t="shared" si="26"/>
        <v>7.5122323553449721</v>
      </c>
      <c r="K20" s="837">
        <f t="shared" si="27"/>
        <v>1660915</v>
      </c>
      <c r="L20" s="843">
        <f t="shared" si="34"/>
        <v>3.2542544320449873</v>
      </c>
      <c r="M20" s="26">
        <v>8381.68</v>
      </c>
      <c r="N20" s="27">
        <f t="shared" si="28"/>
        <v>644.86355957278249</v>
      </c>
      <c r="O20" s="2289"/>
      <c r="P20" s="2349">
        <v>1990</v>
      </c>
      <c r="Q20" s="28">
        <v>123611167</v>
      </c>
      <c r="R20" s="280">
        <f t="shared" si="29"/>
        <v>2562244</v>
      </c>
      <c r="S20" s="282">
        <f t="shared" si="30"/>
        <v>2.1167011952679662</v>
      </c>
      <c r="T20" s="832">
        <f t="shared" si="8"/>
        <v>41035777</v>
      </c>
      <c r="U20" s="276">
        <f t="shared" si="35"/>
        <v>2902480</v>
      </c>
      <c r="V20" s="278">
        <f t="shared" si="36"/>
        <v>7.6114058535248077</v>
      </c>
      <c r="W20" s="832">
        <f t="shared" si="33"/>
        <v>37979984</v>
      </c>
      <c r="X20" s="841">
        <f t="shared" si="37"/>
        <v>3.2546397860515159</v>
      </c>
      <c r="Y20" s="844" t="s">
        <v>337</v>
      </c>
      <c r="AJ20" s="887">
        <v>90</v>
      </c>
      <c r="AK20" s="897">
        <v>41035777</v>
      </c>
      <c r="AL20" s="888">
        <v>1791672</v>
      </c>
      <c r="AM20" s="827">
        <v>37979984</v>
      </c>
      <c r="AN20" s="827">
        <v>1660915</v>
      </c>
      <c r="AO20" s="897">
        <v>39188728</v>
      </c>
      <c r="AP20" s="888">
        <v>1713800</v>
      </c>
      <c r="AQ20" s="1069"/>
    </row>
    <row r="21" spans="1:43" ht="15.75" customHeight="1">
      <c r="A21" s="699"/>
      <c r="B21" s="33"/>
      <c r="C21" s="20">
        <v>7</v>
      </c>
      <c r="D21" s="21">
        <v>1995</v>
      </c>
      <c r="E21" s="22">
        <v>5401877</v>
      </c>
      <c r="F21" s="276">
        <f t="shared" si="23"/>
        <v>-3163</v>
      </c>
      <c r="G21" s="1066">
        <f t="shared" si="24"/>
        <v>-5.8519455915219863E-2</v>
      </c>
      <c r="H21" s="22">
        <f t="shared" si="19"/>
        <v>1871922</v>
      </c>
      <c r="I21" s="276">
        <f t="shared" si="25"/>
        <v>80250</v>
      </c>
      <c r="J21" s="278">
        <f t="shared" si="26"/>
        <v>4.4790564344366599</v>
      </c>
      <c r="K21" s="838">
        <f t="shared" si="27"/>
        <v>1774925</v>
      </c>
      <c r="L21" s="25">
        <f t="shared" si="34"/>
        <v>3.0434395819541669</v>
      </c>
      <c r="M21" s="26">
        <v>8386.6</v>
      </c>
      <c r="N21" s="27">
        <f t="shared" si="28"/>
        <v>644.10810101829111</v>
      </c>
      <c r="O21" s="2289"/>
      <c r="P21" s="2349">
        <v>1995</v>
      </c>
      <c r="Q21" s="28">
        <v>125570246</v>
      </c>
      <c r="R21" s="280">
        <f t="shared" si="29"/>
        <v>1959079</v>
      </c>
      <c r="S21" s="282">
        <f t="shared" si="30"/>
        <v>1.5848721823004877</v>
      </c>
      <c r="T21" s="721">
        <f t="shared" si="8"/>
        <v>44107856</v>
      </c>
      <c r="U21" s="276">
        <f t="shared" si="35"/>
        <v>3072079</v>
      </c>
      <c r="V21" s="278">
        <f t="shared" si="36"/>
        <v>7.4863429538570694</v>
      </c>
      <c r="W21" s="721">
        <f t="shared" si="33"/>
        <v>40670475</v>
      </c>
      <c r="X21" s="39">
        <f t="shared" si="37"/>
        <v>3.0875037972878361</v>
      </c>
      <c r="Y21" s="905" t="s">
        <v>618</v>
      </c>
      <c r="AJ21" s="887">
        <v>95</v>
      </c>
      <c r="AK21" s="897">
        <v>44107856</v>
      </c>
      <c r="AL21" s="888">
        <v>1871922</v>
      </c>
      <c r="AM21" s="827">
        <v>40670475</v>
      </c>
      <c r="AN21" s="827">
        <v>1774925</v>
      </c>
      <c r="AO21" s="897">
        <v>42478368</v>
      </c>
      <c r="AP21" s="888">
        <v>1801170</v>
      </c>
      <c r="AQ21" s="1069"/>
    </row>
    <row r="22" spans="1:43" ht="15.75" customHeight="1">
      <c r="A22" s="699"/>
      <c r="B22" s="33"/>
      <c r="C22" s="20">
        <v>12</v>
      </c>
      <c r="D22" s="21">
        <v>2000</v>
      </c>
      <c r="E22" s="22">
        <v>5550574</v>
      </c>
      <c r="F22" s="276">
        <f t="shared" si="23"/>
        <v>148697</v>
      </c>
      <c r="G22" s="1066">
        <f t="shared" si="24"/>
        <v>2.7526913330310929</v>
      </c>
      <c r="H22" s="22">
        <f t="shared" si="19"/>
        <v>2040709</v>
      </c>
      <c r="I22" s="276">
        <f t="shared" si="25"/>
        <v>168787</v>
      </c>
      <c r="J22" s="278">
        <f t="shared" si="26"/>
        <v>9.016775271619224</v>
      </c>
      <c r="K22" s="838">
        <f t="shared" si="27"/>
        <v>1867031</v>
      </c>
      <c r="L22" s="25">
        <f t="shared" si="34"/>
        <v>2.9729415312332788</v>
      </c>
      <c r="M22" s="26">
        <v>8392.0300000000007</v>
      </c>
      <c r="N22" s="27">
        <f t="shared" si="28"/>
        <v>661.41017131730939</v>
      </c>
      <c r="O22" s="2289"/>
      <c r="P22" s="2349">
        <v>2000</v>
      </c>
      <c r="Q22" s="28">
        <v>126925843</v>
      </c>
      <c r="R22" s="280">
        <f t="shared" si="29"/>
        <v>1355597</v>
      </c>
      <c r="S22" s="282">
        <f t="shared" si="30"/>
        <v>1.0795527150595852</v>
      </c>
      <c r="T22" s="721">
        <f t="shared" si="8"/>
        <v>47062743</v>
      </c>
      <c r="U22" s="276">
        <f t="shared" si="35"/>
        <v>2954887</v>
      </c>
      <c r="V22" s="278">
        <f t="shared" si="36"/>
        <v>6.699230631386845</v>
      </c>
      <c r="W22" s="721">
        <f t="shared" si="33"/>
        <v>43899923</v>
      </c>
      <c r="X22" s="39">
        <f t="shared" si="37"/>
        <v>2.8912543422912154</v>
      </c>
      <c r="Y22" s="845" t="s">
        <v>337</v>
      </c>
      <c r="Z22" s="1" t="s">
        <v>337</v>
      </c>
      <c r="AJ22" s="893">
        <v>2000</v>
      </c>
      <c r="AK22" s="897">
        <v>47062743</v>
      </c>
      <c r="AL22" s="888">
        <v>2040709</v>
      </c>
      <c r="AM22" s="829">
        <v>43899923</v>
      </c>
      <c r="AN22" s="829">
        <v>1867031</v>
      </c>
      <c r="AO22" s="897">
        <v>45512069</v>
      </c>
      <c r="AP22" s="888">
        <v>1980589</v>
      </c>
      <c r="AQ22" s="1069"/>
    </row>
    <row r="23" spans="1:43" ht="15.75" customHeight="1">
      <c r="A23" s="699"/>
      <c r="B23" s="33"/>
      <c r="C23" s="20">
        <v>17</v>
      </c>
      <c r="D23" s="21">
        <v>2005</v>
      </c>
      <c r="E23" s="22">
        <v>5590601</v>
      </c>
      <c r="F23" s="276">
        <f t="shared" si="23"/>
        <v>40027</v>
      </c>
      <c r="G23" s="1066">
        <f t="shared" si="24"/>
        <v>0.72113262520236643</v>
      </c>
      <c r="H23" s="22">
        <f t="shared" si="19"/>
        <v>2146488</v>
      </c>
      <c r="I23" s="276">
        <f t="shared" si="25"/>
        <v>105779</v>
      </c>
      <c r="J23" s="278">
        <f t="shared" si="26"/>
        <v>5.1834435972987825</v>
      </c>
      <c r="K23" s="838">
        <f t="shared" si="27"/>
        <v>2035097</v>
      </c>
      <c r="L23" s="25">
        <f t="shared" si="34"/>
        <v>2.7470931361011295</v>
      </c>
      <c r="M23" s="26">
        <v>8394.92</v>
      </c>
      <c r="N23" s="27">
        <f t="shared" si="28"/>
        <v>665.95047957574343</v>
      </c>
      <c r="O23" s="2289"/>
      <c r="P23" s="2349">
        <v>2005</v>
      </c>
      <c r="Q23" s="28">
        <v>127767994</v>
      </c>
      <c r="R23" s="280">
        <f t="shared" si="29"/>
        <v>842151</v>
      </c>
      <c r="S23" s="282">
        <f t="shared" si="30"/>
        <v>0.66349844924803847</v>
      </c>
      <c r="T23" s="721">
        <f t="shared" si="8"/>
        <v>49566305</v>
      </c>
      <c r="U23" s="276">
        <f t="shared" si="35"/>
        <v>2503562</v>
      </c>
      <c r="V23" s="278">
        <f t="shared" si="36"/>
        <v>5.3196261849845854</v>
      </c>
      <c r="W23" s="721">
        <f t="shared" si="33"/>
        <v>46782383</v>
      </c>
      <c r="X23" s="39">
        <f t="shared" si="37"/>
        <v>2.7311134193399256</v>
      </c>
      <c r="Y23" s="845" t="s">
        <v>337</v>
      </c>
      <c r="Z23" s="42" t="s">
        <v>337</v>
      </c>
      <c r="AJ23" s="893" t="s">
        <v>606</v>
      </c>
      <c r="AK23" s="897">
        <v>49566305</v>
      </c>
      <c r="AL23" s="888">
        <v>2146488</v>
      </c>
      <c r="AM23" s="827">
        <v>46782383</v>
      </c>
      <c r="AN23" s="827">
        <v>2035097</v>
      </c>
      <c r="AO23" s="897">
        <v>47981266</v>
      </c>
      <c r="AP23" s="888">
        <v>2085847</v>
      </c>
      <c r="AQ23" s="1069"/>
    </row>
    <row r="24" spans="1:43" ht="15.75" customHeight="1">
      <c r="A24" s="699"/>
      <c r="B24" s="31"/>
      <c r="C24" s="20">
        <v>22</v>
      </c>
      <c r="D24" s="21">
        <v>2010</v>
      </c>
      <c r="E24" s="40">
        <v>5588133</v>
      </c>
      <c r="F24" s="276">
        <f t="shared" si="23"/>
        <v>-2468</v>
      </c>
      <c r="G24" s="1066">
        <f t="shared" si="24"/>
        <v>-4.4145522100396718E-2</v>
      </c>
      <c r="H24" s="22">
        <f t="shared" si="19"/>
        <v>2255318</v>
      </c>
      <c r="I24" s="276">
        <f t="shared" si="25"/>
        <v>108830</v>
      </c>
      <c r="J24" s="278">
        <f t="shared" si="26"/>
        <v>5.0701424839085982</v>
      </c>
      <c r="K24" s="838">
        <f t="shared" si="27"/>
        <v>2252522</v>
      </c>
      <c r="L24" s="25">
        <f t="shared" si="34"/>
        <v>2.4808339274821734</v>
      </c>
      <c r="M24" s="25">
        <v>8396.1299999999992</v>
      </c>
      <c r="N24" s="27">
        <f t="shared" si="28"/>
        <v>665.56056183027192</v>
      </c>
      <c r="O24" s="2289"/>
      <c r="P24" s="2349">
        <v>2010</v>
      </c>
      <c r="Q24" s="41">
        <v>128057352</v>
      </c>
      <c r="R24" s="281">
        <f t="shared" si="29"/>
        <v>289358</v>
      </c>
      <c r="S24" s="283">
        <f t="shared" si="30"/>
        <v>0.22647142757833391</v>
      </c>
      <c r="T24" s="721">
        <f t="shared" si="8"/>
        <v>51950504</v>
      </c>
      <c r="U24" s="276">
        <f t="shared" si="35"/>
        <v>2384199</v>
      </c>
      <c r="V24" s="278">
        <f t="shared" si="36"/>
        <v>4.8101205042417421</v>
      </c>
      <c r="W24" s="721">
        <f t="shared" si="33"/>
        <v>51842307</v>
      </c>
      <c r="X24" s="39">
        <f t="shared" si="37"/>
        <v>2.4701322030286961</v>
      </c>
      <c r="Y24" s="846" t="s">
        <v>337</v>
      </c>
      <c r="AJ24" s="887">
        <v>10</v>
      </c>
      <c r="AK24" s="897">
        <v>51950504</v>
      </c>
      <c r="AL24" s="888">
        <v>2255318</v>
      </c>
      <c r="AM24" s="824">
        <v>51842307</v>
      </c>
      <c r="AN24" s="824">
        <v>2252522</v>
      </c>
      <c r="AO24" s="897">
        <v>50840007</v>
      </c>
      <c r="AP24" s="888">
        <v>2213847</v>
      </c>
      <c r="AQ24" s="1069"/>
    </row>
    <row r="25" spans="1:43" ht="15.75" customHeight="1">
      <c r="A25" s="699"/>
      <c r="B25" s="43"/>
      <c r="C25" s="650">
        <v>27</v>
      </c>
      <c r="D25" s="651">
        <v>2015</v>
      </c>
      <c r="E25" s="652">
        <v>5534800</v>
      </c>
      <c r="F25" s="653">
        <f t="shared" si="23"/>
        <v>-53333</v>
      </c>
      <c r="G25" s="657">
        <f t="shared" si="24"/>
        <v>-0.95439747049685475</v>
      </c>
      <c r="H25" s="765">
        <f t="shared" si="19"/>
        <v>2315200</v>
      </c>
      <c r="I25" s="653">
        <f t="shared" si="25"/>
        <v>59882</v>
      </c>
      <c r="J25" s="654">
        <f t="shared" si="26"/>
        <v>2.6551466356407389</v>
      </c>
      <c r="K25" s="839">
        <f t="shared" si="27"/>
        <v>2312284</v>
      </c>
      <c r="L25" s="768">
        <f t="shared" si="34"/>
        <v>2.3936506069323666</v>
      </c>
      <c r="M25" s="655">
        <v>8400.9000000000015</v>
      </c>
      <c r="N25" s="656">
        <f t="shared" si="28"/>
        <v>658.83417252913364</v>
      </c>
      <c r="O25" s="2289"/>
      <c r="P25" s="2352">
        <v>2015</v>
      </c>
      <c r="Q25" s="652">
        <v>127094745</v>
      </c>
      <c r="R25" s="653">
        <f t="shared" si="29"/>
        <v>-962607</v>
      </c>
      <c r="S25" s="657">
        <f t="shared" si="30"/>
        <v>-0.75169991020898197</v>
      </c>
      <c r="T25" s="833">
        <f t="shared" si="8"/>
        <v>53448685</v>
      </c>
      <c r="U25" s="653">
        <f t="shared" si="35"/>
        <v>1498181</v>
      </c>
      <c r="V25" s="654">
        <f t="shared" si="36"/>
        <v>2.8838623009316713</v>
      </c>
      <c r="W25" s="833">
        <f t="shared" si="33"/>
        <v>53331797</v>
      </c>
      <c r="X25" s="774">
        <f t="shared" si="37"/>
        <v>2.383095116783708</v>
      </c>
      <c r="Y25" s="847" t="s">
        <v>337</v>
      </c>
      <c r="AJ25" s="887">
        <v>15</v>
      </c>
      <c r="AK25" s="897">
        <v>53448685</v>
      </c>
      <c r="AL25" s="888">
        <v>2315200</v>
      </c>
      <c r="AM25" s="824">
        <v>53331797</v>
      </c>
      <c r="AN25" s="824">
        <v>2312284</v>
      </c>
      <c r="AO25" s="897">
        <v>52361905</v>
      </c>
      <c r="AP25" s="888">
        <v>2272654</v>
      </c>
      <c r="AQ25" s="1069"/>
    </row>
    <row r="26" spans="1:43" ht="15.75" customHeight="1">
      <c r="A26" s="699"/>
      <c r="B26" s="722" t="s">
        <v>349</v>
      </c>
      <c r="C26" s="324">
        <v>2</v>
      </c>
      <c r="D26" s="325">
        <v>2020</v>
      </c>
      <c r="E26" s="473">
        <v>5465002</v>
      </c>
      <c r="F26" s="277">
        <f t="shared" si="23"/>
        <v>-69798</v>
      </c>
      <c r="G26" s="284">
        <f t="shared" si="24"/>
        <v>-1.2610753776107537</v>
      </c>
      <c r="H26" s="840">
        <f t="shared" si="19"/>
        <v>2402484</v>
      </c>
      <c r="I26" s="277">
        <f t="shared" si="25"/>
        <v>87284</v>
      </c>
      <c r="J26" s="279">
        <f t="shared" si="26"/>
        <v>3.7700414651002072</v>
      </c>
      <c r="K26" s="834">
        <f t="shared" si="27"/>
        <v>2399358</v>
      </c>
      <c r="L26" s="842">
        <f t="shared" si="34"/>
        <v>2.2776934496644521</v>
      </c>
      <c r="M26" s="327">
        <v>8401.02</v>
      </c>
      <c r="N26" s="44">
        <f t="shared" si="28"/>
        <v>650.51648490302364</v>
      </c>
      <c r="O26" s="2289"/>
      <c r="P26" s="2351">
        <v>2020</v>
      </c>
      <c r="Q26" s="801">
        <v>126146099</v>
      </c>
      <c r="R26" s="328">
        <f t="shared" si="29"/>
        <v>-948646</v>
      </c>
      <c r="S26" s="284">
        <f t="shared" si="30"/>
        <v>-0.74640851594611568</v>
      </c>
      <c r="T26" s="834">
        <f t="shared" si="8"/>
        <v>55830154</v>
      </c>
      <c r="U26" s="277">
        <f t="shared" si="35"/>
        <v>2381469</v>
      </c>
      <c r="V26" s="279">
        <f t="shared" si="36"/>
        <v>4.4556175703855017</v>
      </c>
      <c r="W26" s="834">
        <f t="shared" si="33"/>
        <v>55704949</v>
      </c>
      <c r="X26" s="842">
        <f t="shared" si="37"/>
        <v>2.264540247581952</v>
      </c>
      <c r="Y26" s="847" t="s">
        <v>531</v>
      </c>
      <c r="AJ26" s="894">
        <v>20</v>
      </c>
      <c r="AK26" s="901">
        <v>55830154</v>
      </c>
      <c r="AL26" s="896">
        <v>2402484</v>
      </c>
      <c r="AM26" s="895">
        <v>55704949</v>
      </c>
      <c r="AN26" s="895">
        <v>2399358</v>
      </c>
      <c r="AO26" s="901"/>
      <c r="AP26" s="896"/>
      <c r="AQ26" s="1070"/>
    </row>
    <row r="27" spans="1:43" ht="3.75" customHeight="1">
      <c r="A27" s="699"/>
      <c r="B27" s="699"/>
      <c r="C27" s="699"/>
      <c r="D27" s="699"/>
      <c r="E27" s="699"/>
      <c r="F27" s="699"/>
      <c r="G27" s="699"/>
      <c r="H27" s="699"/>
      <c r="I27" s="699"/>
      <c r="J27" s="699"/>
      <c r="K27" s="699"/>
      <c r="L27" s="699"/>
      <c r="M27" s="699"/>
      <c r="N27" s="699"/>
      <c r="O27" s="699"/>
      <c r="P27" s="699"/>
      <c r="Q27" s="699"/>
      <c r="R27" s="699"/>
      <c r="S27" s="699"/>
      <c r="T27" s="699"/>
      <c r="U27" s="699"/>
      <c r="V27" s="699"/>
      <c r="W27" s="699"/>
      <c r="X27" s="699"/>
      <c r="Y27" s="699"/>
      <c r="Z27" s="699"/>
      <c r="AJ27" s="823"/>
      <c r="AK27" s="823"/>
      <c r="AL27" s="823"/>
      <c r="AM27" s="823"/>
      <c r="AN27" s="823"/>
      <c r="AO27" s="823"/>
      <c r="AP27" s="823"/>
      <c r="AQ27" s="823"/>
    </row>
    <row r="28" spans="1:43" ht="13.5">
      <c r="A28" s="699"/>
      <c r="B28" s="699" t="s">
        <v>338</v>
      </c>
      <c r="C28" s="699"/>
      <c r="D28" s="699"/>
      <c r="E28" s="699"/>
      <c r="F28" s="699"/>
      <c r="G28" s="699"/>
      <c r="H28" s="704" t="s">
        <v>1716</v>
      </c>
      <c r="I28" s="699"/>
      <c r="J28" s="699"/>
      <c r="K28" s="704" t="s">
        <v>1716</v>
      </c>
      <c r="L28" s="699"/>
      <c r="M28" s="699"/>
      <c r="N28" s="699"/>
      <c r="O28" s="699"/>
      <c r="P28" s="699"/>
      <c r="Q28" s="699"/>
      <c r="R28" s="699"/>
      <c r="S28" s="699"/>
      <c r="T28" s="699"/>
      <c r="U28" s="699"/>
      <c r="V28" s="699"/>
      <c r="W28" s="699"/>
      <c r="X28" s="699" t="s">
        <v>333</v>
      </c>
      <c r="Y28" s="699"/>
      <c r="AJ28" s="823"/>
      <c r="AK28" s="823"/>
      <c r="AL28" s="823"/>
      <c r="AM28" s="823"/>
      <c r="AN28" s="823"/>
      <c r="AO28" s="823"/>
      <c r="AP28" s="823"/>
      <c r="AQ28" s="823"/>
    </row>
    <row r="29" spans="1:43">
      <c r="O29" s="699"/>
    </row>
    <row r="30" spans="1:43" ht="10.5" customHeight="1">
      <c r="E30" s="168" t="s">
        <v>421</v>
      </c>
      <c r="F30" s="46" t="s">
        <v>72</v>
      </c>
      <c r="O30" s="699"/>
    </row>
    <row r="31" spans="1:43" ht="10.5" customHeight="1">
      <c r="D31" s="1060">
        <v>1920</v>
      </c>
      <c r="E31" s="1061">
        <f>E5</f>
        <v>2301799</v>
      </c>
      <c r="F31" s="1062"/>
      <c r="O31" s="699"/>
    </row>
    <row r="32" spans="1:43" ht="10.5" customHeight="1">
      <c r="D32" s="47">
        <v>25</v>
      </c>
      <c r="E32" s="49">
        <f>E6</f>
        <v>2454679</v>
      </c>
      <c r="F32" s="265">
        <f t="shared" ref="F32:F51" si="38">SUM(-E31,E32)/E31*100</f>
        <v>6.6417615091500171</v>
      </c>
      <c r="H32" s="1" t="s">
        <v>331</v>
      </c>
      <c r="I32" s="1" t="s">
        <v>332</v>
      </c>
    </row>
    <row r="33" spans="3:25">
      <c r="D33" s="47">
        <v>30</v>
      </c>
      <c r="E33" s="49">
        <f>E7</f>
        <v>2646301</v>
      </c>
      <c r="F33" s="265">
        <f t="shared" si="38"/>
        <v>7.8063974963732532</v>
      </c>
    </row>
    <row r="34" spans="3:25">
      <c r="D34" s="47">
        <v>35</v>
      </c>
      <c r="E34" s="49">
        <f>E8</f>
        <v>2923249</v>
      </c>
      <c r="F34" s="265">
        <f t="shared" si="38"/>
        <v>10.465476149538544</v>
      </c>
    </row>
    <row r="35" spans="3:25">
      <c r="D35" s="47">
        <v>40</v>
      </c>
      <c r="E35" s="49">
        <f>E9</f>
        <v>3221232</v>
      </c>
      <c r="F35" s="265">
        <f t="shared" si="38"/>
        <v>10.193555184659262</v>
      </c>
      <c r="Y35" s="1" t="s">
        <v>331</v>
      </c>
    </row>
    <row r="36" spans="3:25">
      <c r="C36" s="543"/>
      <c r="D36" s="543">
        <v>45</v>
      </c>
      <c r="E36" s="257">
        <v>2821892</v>
      </c>
      <c r="F36" s="544">
        <f t="shared" si="38"/>
        <v>-12.39712010808287</v>
      </c>
      <c r="G36" s="1" t="s">
        <v>440</v>
      </c>
    </row>
    <row r="37" spans="3:25">
      <c r="D37" s="47">
        <v>50</v>
      </c>
      <c r="E37" s="49">
        <f t="shared" ref="E37:E50" si="39">E12</f>
        <v>3309935</v>
      </c>
      <c r="F37" s="265">
        <f t="shared" si="38"/>
        <v>17.29488584254819</v>
      </c>
    </row>
    <row r="38" spans="3:25">
      <c r="D38" s="47">
        <v>55</v>
      </c>
      <c r="E38" s="49">
        <f t="shared" si="39"/>
        <v>3620947</v>
      </c>
      <c r="F38" s="265">
        <f t="shared" si="38"/>
        <v>9.3963174503426803</v>
      </c>
    </row>
    <row r="39" spans="3:25">
      <c r="D39" s="47">
        <v>60</v>
      </c>
      <c r="E39" s="49">
        <f t="shared" si="39"/>
        <v>3906487</v>
      </c>
      <c r="F39" s="265">
        <f t="shared" si="38"/>
        <v>7.8857823657733732</v>
      </c>
    </row>
    <row r="40" spans="3:25">
      <c r="D40" s="47">
        <v>65</v>
      </c>
      <c r="E40" s="49">
        <f t="shared" si="39"/>
        <v>4309944</v>
      </c>
      <c r="F40" s="265">
        <f t="shared" si="38"/>
        <v>10.327872587314383</v>
      </c>
    </row>
    <row r="41" spans="3:25">
      <c r="D41" s="47">
        <v>70</v>
      </c>
      <c r="E41" s="49">
        <f t="shared" si="39"/>
        <v>4667928</v>
      </c>
      <c r="F41" s="265">
        <f t="shared" si="38"/>
        <v>8.3060011916628156</v>
      </c>
    </row>
    <row r="42" spans="3:25">
      <c r="D42" s="47">
        <v>75</v>
      </c>
      <c r="E42" s="49">
        <f t="shared" si="39"/>
        <v>4992140</v>
      </c>
      <c r="F42" s="265">
        <f t="shared" si="38"/>
        <v>6.94552272442934</v>
      </c>
    </row>
    <row r="43" spans="3:25">
      <c r="D43" s="47">
        <v>80</v>
      </c>
      <c r="E43" s="49">
        <f t="shared" si="39"/>
        <v>5144892</v>
      </c>
      <c r="F43" s="265">
        <f t="shared" si="38"/>
        <v>3.0598500843325707</v>
      </c>
    </row>
    <row r="44" spans="3:25">
      <c r="D44" s="47">
        <v>85</v>
      </c>
      <c r="E44" s="49">
        <f t="shared" si="39"/>
        <v>5278050</v>
      </c>
      <c r="F44" s="265">
        <f t="shared" si="38"/>
        <v>2.5881592849762445</v>
      </c>
    </row>
    <row r="45" spans="3:25">
      <c r="D45" s="47">
        <v>90</v>
      </c>
      <c r="E45" s="49">
        <f t="shared" si="39"/>
        <v>5405040</v>
      </c>
      <c r="F45" s="265">
        <f t="shared" si="38"/>
        <v>2.406002216727769</v>
      </c>
    </row>
    <row r="46" spans="3:25">
      <c r="D46" s="48">
        <v>95</v>
      </c>
      <c r="E46" s="49">
        <f t="shared" si="39"/>
        <v>5401877</v>
      </c>
      <c r="F46" s="265">
        <f t="shared" si="38"/>
        <v>-5.8519455915219863E-2</v>
      </c>
    </row>
    <row r="47" spans="3:25">
      <c r="D47" s="902">
        <v>2000</v>
      </c>
      <c r="E47" s="49">
        <f t="shared" si="39"/>
        <v>5550574</v>
      </c>
      <c r="F47" s="265">
        <f t="shared" si="38"/>
        <v>2.7526913330310929</v>
      </c>
    </row>
    <row r="48" spans="3:25">
      <c r="D48" s="902" t="s">
        <v>615</v>
      </c>
      <c r="E48" s="49">
        <f t="shared" si="39"/>
        <v>5590601</v>
      </c>
      <c r="F48" s="265">
        <f t="shared" si="38"/>
        <v>0.72113262520236643</v>
      </c>
    </row>
    <row r="49" spans="4:6">
      <c r="D49" s="47">
        <v>10</v>
      </c>
      <c r="E49" s="49">
        <f t="shared" si="39"/>
        <v>5588133</v>
      </c>
      <c r="F49" s="265">
        <f t="shared" si="38"/>
        <v>-4.4145522100396718E-2</v>
      </c>
    </row>
    <row r="50" spans="4:6">
      <c r="D50" s="1">
        <v>15</v>
      </c>
      <c r="E50" s="49">
        <f t="shared" si="39"/>
        <v>5534800</v>
      </c>
      <c r="F50" s="265">
        <f t="shared" si="38"/>
        <v>-0.95439747049685475</v>
      </c>
    </row>
    <row r="51" spans="4:6">
      <c r="D51" s="1063">
        <v>20</v>
      </c>
      <c r="E51" s="289">
        <v>5469184</v>
      </c>
      <c r="F51" s="1064">
        <f t="shared" si="38"/>
        <v>-1.185517091855171</v>
      </c>
    </row>
    <row r="54" spans="4:6" ht="13.5" customHeight="1"/>
  </sheetData>
  <mergeCells count="32">
    <mergeCell ref="AE11:AF11"/>
    <mergeCell ref="AG11:AH11"/>
    <mergeCell ref="X2:X3"/>
    <mergeCell ref="AE6:AF6"/>
    <mergeCell ref="AG7:AH7"/>
    <mergeCell ref="AG5:AH5"/>
    <mergeCell ref="AG6:AH6"/>
    <mergeCell ref="AC3:AD3"/>
    <mergeCell ref="AE3:AF3"/>
    <mergeCell ref="AG9:AH9"/>
    <mergeCell ref="AE7:AF7"/>
    <mergeCell ref="AG10:AH10"/>
    <mergeCell ref="AE8:AF8"/>
    <mergeCell ref="AG3:AH3"/>
    <mergeCell ref="AG4:AH4"/>
    <mergeCell ref="AE4:AF4"/>
    <mergeCell ref="AG8:AH8"/>
    <mergeCell ref="AE9:AF9"/>
    <mergeCell ref="AE10:AF10"/>
    <mergeCell ref="U2:V2"/>
    <mergeCell ref="N2:N3"/>
    <mergeCell ref="T2:T3"/>
    <mergeCell ref="AE5:AF5"/>
    <mergeCell ref="R2:S2"/>
    <mergeCell ref="M2:M3"/>
    <mergeCell ref="Q2:Q3"/>
    <mergeCell ref="B2:D3"/>
    <mergeCell ref="H2:H3"/>
    <mergeCell ref="L2:L3"/>
    <mergeCell ref="E2:E3"/>
    <mergeCell ref="F2:G2"/>
    <mergeCell ref="I2:J2"/>
  </mergeCells>
  <phoneticPr fontId="2"/>
  <pageMargins left="0.39370078740157483" right="0" top="0.39370078740157483" bottom="0.39370078740157483" header="0.19685039370078741" footer="0.19685039370078741"/>
  <pageSetup paperSize="9"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1E1CA-6CC1-4051-A8DC-A64CFA876C5C}">
  <dimension ref="A1:AJ55"/>
  <sheetViews>
    <sheetView workbookViewId="0">
      <pane xSplit="1" ySplit="3" topLeftCell="B4" activePane="bottomRight" state="frozen"/>
      <selection pane="topRight" activeCell="B1" sqref="B1"/>
      <selection pane="bottomLeft" activeCell="A4" sqref="A4"/>
      <selection pane="bottomRight" activeCell="S19" sqref="S19"/>
    </sheetView>
  </sheetViews>
  <sheetFormatPr defaultColWidth="10.25" defaultRowHeight="13.5"/>
  <cols>
    <col min="1" max="1" width="11.125" style="1465" customWidth="1"/>
    <col min="2" max="2" width="9.875" style="1465" hidden="1" customWidth="1"/>
    <col min="3" max="3" width="9.875" style="1545" hidden="1" customWidth="1"/>
    <col min="4" max="6" width="9.875" style="1463" hidden="1" customWidth="1"/>
    <col min="7" max="12" width="9.875" style="1463" customWidth="1"/>
    <col min="13" max="13" width="5.875" style="1464" customWidth="1"/>
    <col min="14" max="24" width="9.875" style="1465" customWidth="1"/>
    <col min="25" max="25" width="6.25" style="1466" customWidth="1"/>
    <col min="26" max="31" width="9.875" style="1465" customWidth="1"/>
    <col min="32" max="34" width="9" style="1465" customWidth="1"/>
    <col min="35" max="36" width="9" style="1467" customWidth="1"/>
    <col min="37" max="230" width="9" style="1465" customWidth="1"/>
    <col min="231" max="236" width="0" style="1465" hidden="1" customWidth="1"/>
    <col min="237" max="237" width="1.5" style="1465" customWidth="1"/>
    <col min="238" max="238" width="22.5" style="1465" customWidth="1"/>
    <col min="239" max="16384" width="10.25" style="1465"/>
  </cols>
  <sheetData>
    <row r="1" spans="1:36" ht="19.5" customHeight="1">
      <c r="A1" s="2248" t="s">
        <v>927</v>
      </c>
      <c r="B1" s="1461"/>
      <c r="C1" s="1462"/>
      <c r="AD1" s="1463" t="s">
        <v>589</v>
      </c>
    </row>
    <row r="2" spans="1:36" ht="15" customHeight="1">
      <c r="A2" s="1468" t="s">
        <v>928</v>
      </c>
      <c r="B2" s="3156" t="s">
        <v>929</v>
      </c>
      <c r="C2" s="3157"/>
      <c r="D2" s="3157"/>
      <c r="E2" s="1469" t="s">
        <v>331</v>
      </c>
      <c r="F2" s="1469"/>
      <c r="G2" s="1470"/>
      <c r="H2" s="1471"/>
      <c r="I2" s="1471"/>
      <c r="J2" s="1471"/>
      <c r="K2" s="1471"/>
      <c r="L2" s="1471"/>
      <c r="M2" s="1472"/>
      <c r="N2" s="1468" t="s">
        <v>930</v>
      </c>
      <c r="O2" s="1473"/>
      <c r="P2" s="1474"/>
      <c r="Q2" s="1474"/>
      <c r="R2" s="1474"/>
      <c r="S2" s="1475"/>
      <c r="T2" s="1475"/>
      <c r="U2" s="1476"/>
      <c r="V2" s="1471"/>
      <c r="W2" s="1471"/>
      <c r="X2" s="1471"/>
      <c r="Z2" s="1468" t="s">
        <v>931</v>
      </c>
      <c r="AA2" s="1473"/>
      <c r="AB2" s="1474"/>
      <c r="AC2" s="1477"/>
      <c r="AD2" s="1477"/>
      <c r="AE2" s="1478"/>
      <c r="AF2" s="1475"/>
      <c r="AG2" s="1476"/>
      <c r="AH2" s="1471"/>
      <c r="AI2" s="1479"/>
      <c r="AJ2" s="1479"/>
    </row>
    <row r="3" spans="1:36" ht="15" customHeight="1">
      <c r="A3" s="1480" t="s">
        <v>932</v>
      </c>
      <c r="B3" s="1480" t="s">
        <v>548</v>
      </c>
      <c r="C3" s="1481" t="s">
        <v>933</v>
      </c>
      <c r="D3" s="1482" t="s">
        <v>919</v>
      </c>
      <c r="E3" s="1482" t="s">
        <v>934</v>
      </c>
      <c r="F3" s="1482" t="s">
        <v>935</v>
      </c>
      <c r="G3" s="1483" t="s">
        <v>920</v>
      </c>
      <c r="H3" s="1484" t="s">
        <v>921</v>
      </c>
      <c r="I3" s="1484" t="s">
        <v>922</v>
      </c>
      <c r="J3" s="1484" t="s">
        <v>923</v>
      </c>
      <c r="K3" s="1484" t="s">
        <v>924</v>
      </c>
      <c r="L3" s="1484" t="s">
        <v>925</v>
      </c>
      <c r="M3" s="1485"/>
      <c r="N3" s="1480" t="s">
        <v>548</v>
      </c>
      <c r="O3" s="1486" t="s">
        <v>933</v>
      </c>
      <c r="P3" s="1482" t="s">
        <v>919</v>
      </c>
      <c r="Q3" s="1482" t="s">
        <v>934</v>
      </c>
      <c r="R3" s="1482" t="s">
        <v>935</v>
      </c>
      <c r="S3" s="1483" t="s">
        <v>920</v>
      </c>
      <c r="T3" s="1483" t="s">
        <v>921</v>
      </c>
      <c r="U3" s="1484" t="s">
        <v>922</v>
      </c>
      <c r="V3" s="1484" t="s">
        <v>923</v>
      </c>
      <c r="W3" s="1484" t="s">
        <v>924</v>
      </c>
      <c r="X3" s="1484" t="s">
        <v>925</v>
      </c>
      <c r="Y3" s="1485"/>
      <c r="Z3" s="1480" t="s">
        <v>548</v>
      </c>
      <c r="AA3" s="1486" t="s">
        <v>933</v>
      </c>
      <c r="AB3" s="1482" t="s">
        <v>919</v>
      </c>
      <c r="AC3" s="1482" t="s">
        <v>934</v>
      </c>
      <c r="AD3" s="1482" t="s">
        <v>935</v>
      </c>
      <c r="AE3" s="1487" t="s">
        <v>920</v>
      </c>
      <c r="AF3" s="1483" t="s">
        <v>921</v>
      </c>
      <c r="AG3" s="1484" t="s">
        <v>922</v>
      </c>
      <c r="AH3" s="1484" t="s">
        <v>923</v>
      </c>
      <c r="AI3" s="1488" t="s">
        <v>924</v>
      </c>
      <c r="AJ3" s="1488" t="s">
        <v>925</v>
      </c>
    </row>
    <row r="4" spans="1:36" ht="15.75" customHeight="1">
      <c r="A4" s="1489" t="s">
        <v>84</v>
      </c>
      <c r="B4" s="1490">
        <f t="shared" ref="B4:AE4" si="0">SUM(B6:B54)</f>
        <v>-2643</v>
      </c>
      <c r="C4" s="1491">
        <f t="shared" si="0"/>
        <v>1234</v>
      </c>
      <c r="D4" s="1491">
        <f t="shared" si="0"/>
        <v>-1295</v>
      </c>
      <c r="E4" s="1491">
        <f t="shared" si="0"/>
        <v>-5214</v>
      </c>
      <c r="F4" s="1491">
        <f t="shared" si="0"/>
        <v>-7092</v>
      </c>
      <c r="G4" s="1492">
        <f t="shared" si="0"/>
        <v>-7409</v>
      </c>
      <c r="H4" s="1493">
        <v>-6760</v>
      </c>
      <c r="I4" s="1493">
        <v>-6657</v>
      </c>
      <c r="J4" s="1494">
        <v>-6088</v>
      </c>
      <c r="K4" s="1494">
        <v>-7260</v>
      </c>
      <c r="L4" s="1494">
        <v>-7523</v>
      </c>
      <c r="M4" s="1491"/>
      <c r="N4" s="1490">
        <f t="shared" si="0"/>
        <v>196669</v>
      </c>
      <c r="O4" s="1491">
        <f t="shared" si="0"/>
        <v>197883</v>
      </c>
      <c r="P4" s="1491">
        <f t="shared" si="0"/>
        <v>194378</v>
      </c>
      <c r="Q4" s="1491">
        <f t="shared" si="0"/>
        <v>192335</v>
      </c>
      <c r="R4" s="1491">
        <f t="shared" si="0"/>
        <v>188304</v>
      </c>
      <c r="S4" s="1492">
        <f t="shared" si="0"/>
        <v>190311</v>
      </c>
      <c r="T4" s="1494">
        <v>186036</v>
      </c>
      <c r="U4" s="1493">
        <v>185153</v>
      </c>
      <c r="V4" s="1495">
        <v>183808</v>
      </c>
      <c r="W4" s="1494">
        <v>182513</v>
      </c>
      <c r="X4" s="1494">
        <v>179561</v>
      </c>
      <c r="Y4" s="1491"/>
      <c r="Z4" s="1490">
        <f t="shared" si="0"/>
        <v>199312</v>
      </c>
      <c r="AA4" s="1491">
        <f t="shared" si="0"/>
        <v>196649</v>
      </c>
      <c r="AB4" s="1491">
        <f t="shared" si="0"/>
        <v>195673</v>
      </c>
      <c r="AC4" s="1491">
        <f t="shared" si="0"/>
        <v>197549</v>
      </c>
      <c r="AD4" s="1491">
        <f t="shared" si="0"/>
        <v>195396</v>
      </c>
      <c r="AE4" s="1492">
        <f t="shared" si="0"/>
        <v>197720</v>
      </c>
      <c r="AF4" s="1496">
        <v>192796</v>
      </c>
      <c r="AG4" s="1497">
        <v>191810</v>
      </c>
      <c r="AH4" s="1498">
        <v>189896</v>
      </c>
      <c r="AI4" s="1499">
        <v>189773</v>
      </c>
      <c r="AJ4" s="1499">
        <v>187084</v>
      </c>
    </row>
    <row r="5" spans="1:36" ht="15.75" customHeight="1">
      <c r="A5" s="1500" t="s">
        <v>86</v>
      </c>
      <c r="B5" s="1501">
        <f t="shared" ref="B5:AE5" si="1">SUM(B6:B14)</f>
        <v>2158</v>
      </c>
      <c r="C5" s="1502">
        <f t="shared" si="1"/>
        <v>2774</v>
      </c>
      <c r="D5" s="1502">
        <f t="shared" si="1"/>
        <v>804</v>
      </c>
      <c r="E5" s="1502">
        <f t="shared" si="1"/>
        <v>1339</v>
      </c>
      <c r="F5" s="1502">
        <f t="shared" si="1"/>
        <v>-618</v>
      </c>
      <c r="G5" s="1503">
        <f t="shared" si="1"/>
        <v>-41</v>
      </c>
      <c r="H5" s="1494">
        <v>-242</v>
      </c>
      <c r="I5" s="1494">
        <v>-1507</v>
      </c>
      <c r="J5" s="1493">
        <v>-1520</v>
      </c>
      <c r="K5" s="1493">
        <v>-187</v>
      </c>
      <c r="L5" s="1493">
        <v>-1038</v>
      </c>
      <c r="M5" s="1491"/>
      <c r="N5" s="1501">
        <f t="shared" si="1"/>
        <v>69370</v>
      </c>
      <c r="O5" s="1502">
        <f t="shared" si="1"/>
        <v>68389</v>
      </c>
      <c r="P5" s="1502">
        <f t="shared" si="1"/>
        <v>67004</v>
      </c>
      <c r="Q5" s="1502">
        <f t="shared" si="1"/>
        <v>67906</v>
      </c>
      <c r="R5" s="1502">
        <f t="shared" si="1"/>
        <v>65481</v>
      </c>
      <c r="S5" s="1503">
        <f t="shared" si="1"/>
        <v>67589</v>
      </c>
      <c r="T5" s="1493">
        <v>65881</v>
      </c>
      <c r="U5" s="1494">
        <v>64007</v>
      </c>
      <c r="V5" s="1494">
        <v>63128</v>
      </c>
      <c r="W5" s="1493">
        <v>63840</v>
      </c>
      <c r="X5" s="1493">
        <v>63197</v>
      </c>
      <c r="Y5" s="1491"/>
      <c r="Z5" s="1501">
        <f t="shared" si="1"/>
        <v>67212</v>
      </c>
      <c r="AA5" s="1502">
        <f t="shared" si="1"/>
        <v>65615</v>
      </c>
      <c r="AB5" s="1502">
        <f t="shared" si="1"/>
        <v>66200</v>
      </c>
      <c r="AC5" s="1502">
        <f t="shared" si="1"/>
        <v>66567</v>
      </c>
      <c r="AD5" s="1502">
        <f t="shared" si="1"/>
        <v>66099</v>
      </c>
      <c r="AE5" s="1503">
        <f t="shared" si="1"/>
        <v>67630</v>
      </c>
      <c r="AF5" s="1504">
        <v>66123</v>
      </c>
      <c r="AG5" s="1497">
        <v>65514</v>
      </c>
      <c r="AH5" s="1505">
        <v>64648</v>
      </c>
      <c r="AI5" s="1506">
        <v>64027</v>
      </c>
      <c r="AJ5" s="1506">
        <v>64235</v>
      </c>
    </row>
    <row r="6" spans="1:36" ht="15.75" customHeight="1">
      <c r="A6" s="1507" t="s">
        <v>20</v>
      </c>
      <c r="B6" s="1508">
        <v>189</v>
      </c>
      <c r="C6" s="1509">
        <v>566</v>
      </c>
      <c r="D6" s="1510">
        <v>782</v>
      </c>
      <c r="E6" s="1510">
        <v>851</v>
      </c>
      <c r="F6" s="1510">
        <v>291</v>
      </c>
      <c r="G6" s="1511">
        <v>368</v>
      </c>
      <c r="H6" s="1512">
        <v>-325</v>
      </c>
      <c r="I6" s="1512">
        <v>-184</v>
      </c>
      <c r="J6" s="1513">
        <v>-215</v>
      </c>
      <c r="K6" s="1513">
        <v>-18</v>
      </c>
      <c r="L6" s="1513">
        <v>-822</v>
      </c>
      <c r="M6" s="1514"/>
      <c r="N6" s="1515">
        <v>10570</v>
      </c>
      <c r="O6" s="1516">
        <v>10448</v>
      </c>
      <c r="P6" s="1516">
        <v>10728</v>
      </c>
      <c r="Q6" s="1516">
        <v>10701</v>
      </c>
      <c r="R6" s="1516">
        <v>10513</v>
      </c>
      <c r="S6" s="1517">
        <v>10416</v>
      </c>
      <c r="T6" s="1518">
        <v>9689</v>
      </c>
      <c r="U6" s="1519">
        <v>9790</v>
      </c>
      <c r="V6" s="1518">
        <v>9294</v>
      </c>
      <c r="W6" s="1518">
        <v>9606</v>
      </c>
      <c r="X6" s="1518">
        <v>8850</v>
      </c>
      <c r="Y6" s="1520"/>
      <c r="Z6" s="1515">
        <v>10381</v>
      </c>
      <c r="AA6" s="1516">
        <v>9882</v>
      </c>
      <c r="AB6" s="1516">
        <v>9946</v>
      </c>
      <c r="AC6" s="1516">
        <v>9850</v>
      </c>
      <c r="AD6" s="1516">
        <v>10222</v>
      </c>
      <c r="AE6" s="1511">
        <v>10048</v>
      </c>
      <c r="AF6" s="1521">
        <v>10014</v>
      </c>
      <c r="AG6" s="1522">
        <v>9974</v>
      </c>
      <c r="AH6" s="1498">
        <v>9509</v>
      </c>
      <c r="AI6" s="1523">
        <v>9624</v>
      </c>
      <c r="AJ6" s="1523">
        <v>9672</v>
      </c>
    </row>
    <row r="7" spans="1:36" ht="15.75" customHeight="1">
      <c r="A7" s="1489" t="s">
        <v>120</v>
      </c>
      <c r="B7" s="1490">
        <v>609</v>
      </c>
      <c r="C7" s="1524">
        <v>684</v>
      </c>
      <c r="D7" s="1514">
        <v>562</v>
      </c>
      <c r="E7" s="1514">
        <v>327</v>
      </c>
      <c r="F7" s="1514">
        <v>1153</v>
      </c>
      <c r="G7" s="1525">
        <v>213</v>
      </c>
      <c r="H7" s="1512">
        <v>375</v>
      </c>
      <c r="I7" s="1512">
        <v>349</v>
      </c>
      <c r="J7" s="1512">
        <v>-216</v>
      </c>
      <c r="K7" s="1512">
        <v>517</v>
      </c>
      <c r="L7" s="1512">
        <v>173</v>
      </c>
      <c r="M7" s="1514"/>
      <c r="N7" s="1526">
        <v>7132</v>
      </c>
      <c r="O7" s="1520">
        <v>7117</v>
      </c>
      <c r="P7" s="1520">
        <v>6964</v>
      </c>
      <c r="Q7" s="1520">
        <v>6745</v>
      </c>
      <c r="R7" s="1520">
        <v>7346</v>
      </c>
      <c r="S7" s="1527">
        <v>6856</v>
      </c>
      <c r="T7" s="1519">
        <v>6784</v>
      </c>
      <c r="U7" s="1519">
        <v>6761</v>
      </c>
      <c r="V7" s="1519">
        <v>6128</v>
      </c>
      <c r="W7" s="1519">
        <v>6753</v>
      </c>
      <c r="X7" s="1519">
        <v>6301</v>
      </c>
      <c r="Y7" s="1520"/>
      <c r="Z7" s="1526">
        <v>6523</v>
      </c>
      <c r="AA7" s="1520">
        <v>6433</v>
      </c>
      <c r="AB7" s="1520">
        <v>6402</v>
      </c>
      <c r="AC7" s="1520">
        <v>6418</v>
      </c>
      <c r="AD7" s="1520">
        <v>6193</v>
      </c>
      <c r="AE7" s="1525">
        <v>6643</v>
      </c>
      <c r="AF7" s="1504">
        <v>6409</v>
      </c>
      <c r="AG7" s="1522">
        <v>6412</v>
      </c>
      <c r="AH7" s="1528">
        <v>6344</v>
      </c>
      <c r="AI7" s="1506">
        <v>6236</v>
      </c>
      <c r="AJ7" s="1506">
        <v>6128</v>
      </c>
    </row>
    <row r="8" spans="1:36" ht="15.75" customHeight="1">
      <c r="A8" s="1489" t="s">
        <v>22</v>
      </c>
      <c r="B8" s="1490">
        <v>66</v>
      </c>
      <c r="C8" s="1524">
        <v>241</v>
      </c>
      <c r="D8" s="1514">
        <v>-53</v>
      </c>
      <c r="E8" s="1514">
        <v>484</v>
      </c>
      <c r="F8" s="1514">
        <v>149</v>
      </c>
      <c r="G8" s="1525">
        <v>441</v>
      </c>
      <c r="H8" s="1512">
        <v>-90</v>
      </c>
      <c r="I8" s="1512">
        <v>82</v>
      </c>
      <c r="J8" s="1512">
        <v>381</v>
      </c>
      <c r="K8" s="1512">
        <v>623</v>
      </c>
      <c r="L8" s="1512">
        <v>478</v>
      </c>
      <c r="M8" s="1514"/>
      <c r="N8" s="1526">
        <v>5911</v>
      </c>
      <c r="O8" s="1520">
        <v>5789</v>
      </c>
      <c r="P8" s="1520">
        <v>5609</v>
      </c>
      <c r="Q8" s="1520">
        <v>6170</v>
      </c>
      <c r="R8" s="1520">
        <v>5851</v>
      </c>
      <c r="S8" s="1527">
        <v>6230</v>
      </c>
      <c r="T8" s="1519">
        <v>5724</v>
      </c>
      <c r="U8" s="1519">
        <v>5811</v>
      </c>
      <c r="V8" s="1519">
        <v>5993</v>
      </c>
      <c r="W8" s="1519">
        <v>6423</v>
      </c>
      <c r="X8" s="1519">
        <v>6391</v>
      </c>
      <c r="Y8" s="1520"/>
      <c r="Z8" s="1526">
        <v>5845</v>
      </c>
      <c r="AA8" s="1520">
        <v>5548</v>
      </c>
      <c r="AB8" s="1520">
        <v>5662</v>
      </c>
      <c r="AC8" s="1520">
        <v>5686</v>
      </c>
      <c r="AD8" s="1520">
        <v>5702</v>
      </c>
      <c r="AE8" s="1525">
        <v>5789</v>
      </c>
      <c r="AF8" s="1504">
        <v>5814</v>
      </c>
      <c r="AG8" s="1522">
        <v>5729</v>
      </c>
      <c r="AH8" s="1528">
        <v>5612</v>
      </c>
      <c r="AI8" s="1506">
        <v>5800</v>
      </c>
      <c r="AJ8" s="1506">
        <v>5913</v>
      </c>
    </row>
    <row r="9" spans="1:36" ht="15.75" customHeight="1">
      <c r="A9" s="1489" t="s">
        <v>936</v>
      </c>
      <c r="B9" s="1490">
        <v>284</v>
      </c>
      <c r="C9" s="1524">
        <v>136</v>
      </c>
      <c r="D9" s="1514">
        <v>-493</v>
      </c>
      <c r="E9" s="1514">
        <v>-31</v>
      </c>
      <c r="F9" s="1514">
        <v>140</v>
      </c>
      <c r="G9" s="1525">
        <v>-220</v>
      </c>
      <c r="H9" s="1512">
        <v>-38</v>
      </c>
      <c r="I9" s="1512">
        <v>-24</v>
      </c>
      <c r="J9" s="1512">
        <v>174</v>
      </c>
      <c r="K9" s="1512">
        <v>261</v>
      </c>
      <c r="L9" s="1512">
        <v>-80</v>
      </c>
      <c r="M9" s="1514"/>
      <c r="N9" s="1526">
        <v>4396</v>
      </c>
      <c r="O9" s="1520">
        <v>4388</v>
      </c>
      <c r="P9" s="1520">
        <v>3950</v>
      </c>
      <c r="Q9" s="1520">
        <v>4230</v>
      </c>
      <c r="R9" s="1520">
        <v>4105</v>
      </c>
      <c r="S9" s="1527">
        <v>4085</v>
      </c>
      <c r="T9" s="1519">
        <v>4023</v>
      </c>
      <c r="U9" s="1519">
        <v>4083</v>
      </c>
      <c r="V9" s="1519">
        <v>4207</v>
      </c>
      <c r="W9" s="1519">
        <v>4345</v>
      </c>
      <c r="X9" s="1519">
        <v>4250</v>
      </c>
      <c r="Y9" s="1520"/>
      <c r="Z9" s="1526">
        <v>4112</v>
      </c>
      <c r="AA9" s="1520">
        <v>4252</v>
      </c>
      <c r="AB9" s="1520">
        <v>4443</v>
      </c>
      <c r="AC9" s="1520">
        <v>4261</v>
      </c>
      <c r="AD9" s="1520">
        <v>3965</v>
      </c>
      <c r="AE9" s="1525">
        <v>4305</v>
      </c>
      <c r="AF9" s="1504">
        <v>4061</v>
      </c>
      <c r="AG9" s="1522">
        <v>4107</v>
      </c>
      <c r="AH9" s="1528">
        <v>4033</v>
      </c>
      <c r="AI9" s="1506">
        <v>4084</v>
      </c>
      <c r="AJ9" s="1506">
        <v>4330</v>
      </c>
    </row>
    <row r="10" spans="1:36" ht="15.75" customHeight="1">
      <c r="A10" s="1489" t="s">
        <v>24</v>
      </c>
      <c r="B10" s="1490">
        <v>-792</v>
      </c>
      <c r="C10" s="1524">
        <v>-322</v>
      </c>
      <c r="D10" s="1514">
        <v>-937</v>
      </c>
      <c r="E10" s="1514">
        <v>-90</v>
      </c>
      <c r="F10" s="1514">
        <v>-44</v>
      </c>
      <c r="G10" s="1525">
        <v>-721</v>
      </c>
      <c r="H10" s="1512">
        <v>-633</v>
      </c>
      <c r="I10" s="1512">
        <v>-446</v>
      </c>
      <c r="J10" s="1512">
        <v>-332</v>
      </c>
      <c r="K10" s="1512">
        <v>-195</v>
      </c>
      <c r="L10" s="1512">
        <v>99</v>
      </c>
      <c r="M10" s="1514"/>
      <c r="N10" s="1526">
        <v>6269</v>
      </c>
      <c r="O10" s="1520">
        <v>6300</v>
      </c>
      <c r="P10" s="1520">
        <v>5724</v>
      </c>
      <c r="Q10" s="1520">
        <v>6509</v>
      </c>
      <c r="R10" s="1520">
        <v>6247</v>
      </c>
      <c r="S10" s="1527">
        <v>6030</v>
      </c>
      <c r="T10" s="1519">
        <v>5782</v>
      </c>
      <c r="U10" s="1519">
        <v>5929</v>
      </c>
      <c r="V10" s="1519">
        <v>5844</v>
      </c>
      <c r="W10" s="1519">
        <v>5818</v>
      </c>
      <c r="X10" s="1519">
        <v>6189</v>
      </c>
      <c r="Y10" s="1520"/>
      <c r="Z10" s="1526">
        <v>7061</v>
      </c>
      <c r="AA10" s="1520">
        <v>6622</v>
      </c>
      <c r="AB10" s="1520">
        <v>6661</v>
      </c>
      <c r="AC10" s="1520">
        <v>6599</v>
      </c>
      <c r="AD10" s="1520">
        <v>6291</v>
      </c>
      <c r="AE10" s="1525">
        <v>6751</v>
      </c>
      <c r="AF10" s="1504">
        <v>6415</v>
      </c>
      <c r="AG10" s="1522">
        <v>6375</v>
      </c>
      <c r="AH10" s="1528">
        <v>6176</v>
      </c>
      <c r="AI10" s="1506">
        <v>6013</v>
      </c>
      <c r="AJ10" s="1506">
        <v>6090</v>
      </c>
    </row>
    <row r="11" spans="1:36" ht="15.75" customHeight="1">
      <c r="A11" s="1489" t="s">
        <v>25</v>
      </c>
      <c r="B11" s="1490">
        <v>648</v>
      </c>
      <c r="C11" s="1524">
        <v>224</v>
      </c>
      <c r="D11" s="1514">
        <v>455</v>
      </c>
      <c r="E11" s="1514">
        <v>166</v>
      </c>
      <c r="F11" s="1514">
        <v>-316</v>
      </c>
      <c r="G11" s="1525">
        <v>607</v>
      </c>
      <c r="H11" s="1512">
        <v>-39</v>
      </c>
      <c r="I11" s="1512">
        <v>-204</v>
      </c>
      <c r="J11" s="1512">
        <v>-492</v>
      </c>
      <c r="K11" s="1512">
        <v>-363</v>
      </c>
      <c r="L11" s="1512">
        <v>-708</v>
      </c>
      <c r="M11" s="1514"/>
      <c r="N11" s="1526">
        <v>9037</v>
      </c>
      <c r="O11" s="1520">
        <v>8501</v>
      </c>
      <c r="P11" s="1520">
        <v>8481</v>
      </c>
      <c r="Q11" s="1520">
        <v>8322</v>
      </c>
      <c r="R11" s="1520">
        <v>7948</v>
      </c>
      <c r="S11" s="1527">
        <v>8791</v>
      </c>
      <c r="T11" s="1519">
        <v>8169</v>
      </c>
      <c r="U11" s="1519">
        <v>7679</v>
      </c>
      <c r="V11" s="1519">
        <v>7450</v>
      </c>
      <c r="W11" s="1519">
        <v>7175</v>
      </c>
      <c r="X11" s="1519">
        <v>6950</v>
      </c>
      <c r="Y11" s="1520"/>
      <c r="Z11" s="1526">
        <v>8389</v>
      </c>
      <c r="AA11" s="1520">
        <v>8277</v>
      </c>
      <c r="AB11" s="1520">
        <v>8026</v>
      </c>
      <c r="AC11" s="1520">
        <v>8156</v>
      </c>
      <c r="AD11" s="1520">
        <v>8264</v>
      </c>
      <c r="AE11" s="1525">
        <v>8184</v>
      </c>
      <c r="AF11" s="1504">
        <v>8208</v>
      </c>
      <c r="AG11" s="1522">
        <v>7883</v>
      </c>
      <c r="AH11" s="1528">
        <v>7942</v>
      </c>
      <c r="AI11" s="1506">
        <v>7538</v>
      </c>
      <c r="AJ11" s="1506">
        <v>7658</v>
      </c>
    </row>
    <row r="12" spans="1:36" ht="15.75" customHeight="1">
      <c r="A12" s="1489" t="s">
        <v>126</v>
      </c>
      <c r="B12" s="1490">
        <v>336</v>
      </c>
      <c r="C12" s="1524">
        <v>-233</v>
      </c>
      <c r="D12" s="1514">
        <v>-426</v>
      </c>
      <c r="E12" s="1514">
        <v>-969</v>
      </c>
      <c r="F12" s="1514">
        <v>-1319</v>
      </c>
      <c r="G12" s="1525">
        <v>-1337</v>
      </c>
      <c r="H12" s="1512">
        <v>-1087</v>
      </c>
      <c r="I12" s="1512">
        <v>-1256</v>
      </c>
      <c r="J12" s="1512">
        <v>-1234</v>
      </c>
      <c r="K12" s="1512">
        <v>-892</v>
      </c>
      <c r="L12" s="1512">
        <v>-438</v>
      </c>
      <c r="M12" s="1514"/>
      <c r="N12" s="1526">
        <v>7601</v>
      </c>
      <c r="O12" s="1520">
        <v>6981</v>
      </c>
      <c r="P12" s="1520">
        <v>6869</v>
      </c>
      <c r="Q12" s="1520">
        <v>6454</v>
      </c>
      <c r="R12" s="1520">
        <v>5995</v>
      </c>
      <c r="S12" s="1527">
        <v>6115</v>
      </c>
      <c r="T12" s="1519">
        <v>6042</v>
      </c>
      <c r="U12" s="1519">
        <v>5841</v>
      </c>
      <c r="V12" s="1519">
        <v>5923</v>
      </c>
      <c r="W12" s="1519">
        <v>6011</v>
      </c>
      <c r="X12" s="1519">
        <v>6181</v>
      </c>
      <c r="Y12" s="1520"/>
      <c r="Z12" s="1526">
        <v>7265</v>
      </c>
      <c r="AA12" s="1520">
        <v>7214</v>
      </c>
      <c r="AB12" s="1520">
        <v>7295</v>
      </c>
      <c r="AC12" s="1520">
        <v>7423</v>
      </c>
      <c r="AD12" s="1520">
        <v>7314</v>
      </c>
      <c r="AE12" s="1525">
        <v>7452</v>
      </c>
      <c r="AF12" s="1504">
        <v>7129</v>
      </c>
      <c r="AG12" s="1522">
        <v>7097</v>
      </c>
      <c r="AH12" s="1528">
        <v>7157</v>
      </c>
      <c r="AI12" s="1506">
        <v>6903</v>
      </c>
      <c r="AJ12" s="1506">
        <v>6619</v>
      </c>
    </row>
    <row r="13" spans="1:36" ht="15.75" customHeight="1">
      <c r="A13" s="1489" t="s">
        <v>21</v>
      </c>
      <c r="B13" s="1490">
        <v>1044</v>
      </c>
      <c r="C13" s="1524">
        <v>1493</v>
      </c>
      <c r="D13" s="1514">
        <v>1014</v>
      </c>
      <c r="E13" s="1514">
        <v>1638</v>
      </c>
      <c r="F13" s="1514">
        <v>809</v>
      </c>
      <c r="G13" s="1525">
        <v>1492</v>
      </c>
      <c r="H13" s="1512">
        <v>2238</v>
      </c>
      <c r="I13" s="1512">
        <v>1420</v>
      </c>
      <c r="J13" s="1512">
        <v>1399</v>
      </c>
      <c r="K13" s="1512">
        <v>1096</v>
      </c>
      <c r="L13" s="1512">
        <v>1457</v>
      </c>
      <c r="M13" s="1514"/>
      <c r="N13" s="1526">
        <v>9157</v>
      </c>
      <c r="O13" s="1520">
        <v>9714</v>
      </c>
      <c r="P13" s="1520">
        <v>9606</v>
      </c>
      <c r="Q13" s="1520">
        <v>10257</v>
      </c>
      <c r="R13" s="1520">
        <v>9578</v>
      </c>
      <c r="S13" s="1527">
        <v>10560</v>
      </c>
      <c r="T13" s="1519">
        <v>11191</v>
      </c>
      <c r="U13" s="1519">
        <v>10340</v>
      </c>
      <c r="V13" s="1519">
        <v>10562</v>
      </c>
      <c r="W13" s="1519">
        <v>10361</v>
      </c>
      <c r="X13" s="1519">
        <v>10839</v>
      </c>
      <c r="Y13" s="1520"/>
      <c r="Z13" s="1526">
        <v>8113</v>
      </c>
      <c r="AA13" s="1520">
        <v>8221</v>
      </c>
      <c r="AB13" s="1520">
        <v>8592</v>
      </c>
      <c r="AC13" s="1520">
        <v>8619</v>
      </c>
      <c r="AD13" s="1520">
        <v>8769</v>
      </c>
      <c r="AE13" s="1525">
        <v>9068</v>
      </c>
      <c r="AF13" s="1504">
        <v>8953</v>
      </c>
      <c r="AG13" s="1522">
        <v>8920</v>
      </c>
      <c r="AH13" s="1528">
        <v>9163</v>
      </c>
      <c r="AI13" s="1506">
        <v>9265</v>
      </c>
      <c r="AJ13" s="1506">
        <v>9382</v>
      </c>
    </row>
    <row r="14" spans="1:36" ht="15.75" customHeight="1">
      <c r="A14" s="1529" t="s">
        <v>129</v>
      </c>
      <c r="B14" s="1530">
        <v>-226</v>
      </c>
      <c r="C14" s="1531">
        <v>-15</v>
      </c>
      <c r="D14" s="1532">
        <v>-100</v>
      </c>
      <c r="E14" s="1532">
        <v>-1037</v>
      </c>
      <c r="F14" s="1532">
        <v>-1481</v>
      </c>
      <c r="G14" s="1533">
        <v>-884</v>
      </c>
      <c r="H14" s="1512">
        <v>-643</v>
      </c>
      <c r="I14" s="1512">
        <v>-1244</v>
      </c>
      <c r="J14" s="1534">
        <v>-985</v>
      </c>
      <c r="K14" s="1534">
        <v>-1216</v>
      </c>
      <c r="L14" s="1534">
        <v>-1197</v>
      </c>
      <c r="M14" s="1514"/>
      <c r="N14" s="1535">
        <v>9297</v>
      </c>
      <c r="O14" s="1536">
        <v>9151</v>
      </c>
      <c r="P14" s="1536">
        <v>9073</v>
      </c>
      <c r="Q14" s="1536">
        <v>8518</v>
      </c>
      <c r="R14" s="1536">
        <v>7898</v>
      </c>
      <c r="S14" s="1537">
        <v>8506</v>
      </c>
      <c r="T14" s="1538">
        <v>8477</v>
      </c>
      <c r="U14" s="1519">
        <v>7773</v>
      </c>
      <c r="V14" s="1538">
        <v>7727</v>
      </c>
      <c r="W14" s="1538">
        <v>7348</v>
      </c>
      <c r="X14" s="1538">
        <v>7246</v>
      </c>
      <c r="Y14" s="1520"/>
      <c r="Z14" s="1535">
        <v>9523</v>
      </c>
      <c r="AA14" s="1536">
        <v>9166</v>
      </c>
      <c r="AB14" s="1536">
        <v>9173</v>
      </c>
      <c r="AC14" s="1536">
        <v>9555</v>
      </c>
      <c r="AD14" s="1536">
        <v>9379</v>
      </c>
      <c r="AE14" s="1533">
        <v>9390</v>
      </c>
      <c r="AF14" s="1539">
        <v>9120</v>
      </c>
      <c r="AG14" s="1522">
        <v>9017</v>
      </c>
      <c r="AH14" s="1540">
        <v>8712</v>
      </c>
      <c r="AI14" s="1488">
        <v>8564</v>
      </c>
      <c r="AJ14" s="1488">
        <v>8443</v>
      </c>
    </row>
    <row r="15" spans="1:36" ht="15.75" customHeight="1">
      <c r="A15" s="1489" t="s">
        <v>95</v>
      </c>
      <c r="B15" s="1490">
        <v>-102</v>
      </c>
      <c r="C15" s="1524">
        <v>317</v>
      </c>
      <c r="D15" s="1514">
        <v>382</v>
      </c>
      <c r="E15" s="1514">
        <v>-449</v>
      </c>
      <c r="F15" s="1514">
        <v>-595</v>
      </c>
      <c r="G15" s="1525">
        <v>-1173</v>
      </c>
      <c r="H15" s="1513">
        <v>-930</v>
      </c>
      <c r="I15" s="1513">
        <v>-659</v>
      </c>
      <c r="J15" s="1512">
        <v>-326</v>
      </c>
      <c r="K15" s="1512">
        <v>-200</v>
      </c>
      <c r="L15" s="1512">
        <v>-466</v>
      </c>
      <c r="M15" s="1514"/>
      <c r="N15" s="1526">
        <v>12207</v>
      </c>
      <c r="O15" s="1520">
        <v>12572</v>
      </c>
      <c r="P15" s="1520">
        <v>12453</v>
      </c>
      <c r="Q15" s="1520">
        <v>12133</v>
      </c>
      <c r="R15" s="1520">
        <v>12049</v>
      </c>
      <c r="S15" s="1527">
        <v>12228</v>
      </c>
      <c r="T15" s="1519">
        <v>11942</v>
      </c>
      <c r="U15" s="1518">
        <v>12149</v>
      </c>
      <c r="V15" s="1519">
        <v>12260</v>
      </c>
      <c r="W15" s="1519">
        <v>12711</v>
      </c>
      <c r="X15" s="1519">
        <v>12576</v>
      </c>
      <c r="Y15" s="1520"/>
      <c r="Z15" s="1526">
        <v>12309</v>
      </c>
      <c r="AA15" s="1520">
        <v>12255</v>
      </c>
      <c r="AB15" s="1520">
        <v>12071</v>
      </c>
      <c r="AC15" s="1520">
        <v>12582</v>
      </c>
      <c r="AD15" s="1520">
        <v>12644</v>
      </c>
      <c r="AE15" s="1525">
        <v>13401</v>
      </c>
      <c r="AF15" s="1504">
        <v>12872</v>
      </c>
      <c r="AG15" s="1541">
        <v>12808</v>
      </c>
      <c r="AH15" s="1528">
        <v>12586</v>
      </c>
      <c r="AI15" s="1506">
        <v>12911</v>
      </c>
      <c r="AJ15" s="1506">
        <v>13042</v>
      </c>
    </row>
    <row r="16" spans="1:36" ht="15.75" customHeight="1">
      <c r="A16" s="1489" t="s">
        <v>96</v>
      </c>
      <c r="B16" s="1490">
        <v>-1015</v>
      </c>
      <c r="C16" s="1524">
        <v>-1202</v>
      </c>
      <c r="D16" s="1514">
        <v>-640</v>
      </c>
      <c r="E16" s="1514">
        <v>-910</v>
      </c>
      <c r="F16" s="1514">
        <v>-1037</v>
      </c>
      <c r="G16" s="1525">
        <v>-777</v>
      </c>
      <c r="H16" s="1512">
        <v>-94</v>
      </c>
      <c r="I16" s="1512">
        <v>610</v>
      </c>
      <c r="J16" s="1512">
        <v>1497</v>
      </c>
      <c r="K16" s="1512">
        <v>834</v>
      </c>
      <c r="L16" s="1512">
        <v>636</v>
      </c>
      <c r="M16" s="1514"/>
      <c r="N16" s="1526">
        <v>15985</v>
      </c>
      <c r="O16" s="1520">
        <v>15832</v>
      </c>
      <c r="P16" s="1520">
        <v>15939</v>
      </c>
      <c r="Q16" s="1520">
        <v>15574</v>
      </c>
      <c r="R16" s="1520">
        <v>15599</v>
      </c>
      <c r="S16" s="1527">
        <v>15520</v>
      </c>
      <c r="T16" s="1519">
        <v>15477</v>
      </c>
      <c r="U16" s="1519">
        <v>16323</v>
      </c>
      <c r="V16" s="1519">
        <v>17006</v>
      </c>
      <c r="W16" s="1519">
        <v>16415</v>
      </c>
      <c r="X16" s="1519">
        <v>16327</v>
      </c>
      <c r="Y16" s="1520"/>
      <c r="Z16" s="1526">
        <v>17000</v>
      </c>
      <c r="AA16" s="1520">
        <v>17034</v>
      </c>
      <c r="AB16" s="1520">
        <v>16579</v>
      </c>
      <c r="AC16" s="1520">
        <v>16484</v>
      </c>
      <c r="AD16" s="1520">
        <v>16636</v>
      </c>
      <c r="AE16" s="1525">
        <v>16297</v>
      </c>
      <c r="AF16" s="1504">
        <v>15571</v>
      </c>
      <c r="AG16" s="1522">
        <v>15713</v>
      </c>
      <c r="AH16" s="1528">
        <v>15509</v>
      </c>
      <c r="AI16" s="1506">
        <v>15581</v>
      </c>
      <c r="AJ16" s="1506">
        <v>15691</v>
      </c>
    </row>
    <row r="17" spans="1:36" ht="15.75" customHeight="1">
      <c r="A17" s="1489" t="s">
        <v>97</v>
      </c>
      <c r="B17" s="1490">
        <v>-554</v>
      </c>
      <c r="C17" s="1524">
        <v>-392</v>
      </c>
      <c r="D17" s="1514">
        <v>-306</v>
      </c>
      <c r="E17" s="1514">
        <v>474</v>
      </c>
      <c r="F17" s="1514">
        <v>457</v>
      </c>
      <c r="G17" s="1525">
        <v>649</v>
      </c>
      <c r="H17" s="1512">
        <v>588</v>
      </c>
      <c r="I17" s="1512">
        <v>2274</v>
      </c>
      <c r="J17" s="1512">
        <v>1773</v>
      </c>
      <c r="K17" s="1512">
        <v>929</v>
      </c>
      <c r="L17" s="1512">
        <v>688</v>
      </c>
      <c r="M17" s="1514"/>
      <c r="N17" s="1526">
        <v>9522</v>
      </c>
      <c r="O17" s="1520">
        <v>9548</v>
      </c>
      <c r="P17" s="1520">
        <v>9607</v>
      </c>
      <c r="Q17" s="1520">
        <v>9971</v>
      </c>
      <c r="R17" s="1520">
        <v>9788</v>
      </c>
      <c r="S17" s="1527">
        <v>10117</v>
      </c>
      <c r="T17" s="1519">
        <v>9875</v>
      </c>
      <c r="U17" s="1519">
        <v>11288</v>
      </c>
      <c r="V17" s="1519">
        <v>10799</v>
      </c>
      <c r="W17" s="1519">
        <v>10342</v>
      </c>
      <c r="X17" s="1519">
        <v>10097</v>
      </c>
      <c r="Y17" s="1520"/>
      <c r="Z17" s="1526">
        <v>10076</v>
      </c>
      <c r="AA17" s="1520">
        <v>9940</v>
      </c>
      <c r="AB17" s="1520">
        <v>9913</v>
      </c>
      <c r="AC17" s="1520">
        <v>9497</v>
      </c>
      <c r="AD17" s="1520">
        <v>9331</v>
      </c>
      <c r="AE17" s="1525">
        <v>9468</v>
      </c>
      <c r="AF17" s="1504">
        <v>9287</v>
      </c>
      <c r="AG17" s="1522">
        <v>9014</v>
      </c>
      <c r="AH17" s="1528">
        <v>9026</v>
      </c>
      <c r="AI17" s="1506">
        <v>9413</v>
      </c>
      <c r="AJ17" s="1506">
        <v>9409</v>
      </c>
    </row>
    <row r="18" spans="1:36" ht="15.75" customHeight="1">
      <c r="A18" s="1489" t="s">
        <v>87</v>
      </c>
      <c r="B18" s="1490">
        <v>339</v>
      </c>
      <c r="C18" s="1524">
        <v>483</v>
      </c>
      <c r="D18" s="1514">
        <v>752</v>
      </c>
      <c r="E18" s="1514">
        <v>350</v>
      </c>
      <c r="F18" s="1514">
        <v>612</v>
      </c>
      <c r="G18" s="1525">
        <v>489</v>
      </c>
      <c r="H18" s="1512">
        <v>57</v>
      </c>
      <c r="I18" s="1512">
        <v>-786</v>
      </c>
      <c r="J18" s="1512">
        <v>-417</v>
      </c>
      <c r="K18" s="1512">
        <v>-948</v>
      </c>
      <c r="L18" s="1512">
        <v>-218</v>
      </c>
      <c r="M18" s="1514"/>
      <c r="N18" s="1526">
        <v>21252</v>
      </c>
      <c r="O18" s="1520">
        <v>21172</v>
      </c>
      <c r="P18" s="1520">
        <v>21513</v>
      </c>
      <c r="Q18" s="1520">
        <v>20716</v>
      </c>
      <c r="R18" s="1520">
        <v>20638</v>
      </c>
      <c r="S18" s="1527">
        <v>20181</v>
      </c>
      <c r="T18" s="1519">
        <v>19522</v>
      </c>
      <c r="U18" s="1519">
        <v>19056</v>
      </c>
      <c r="V18" s="1519">
        <v>19502</v>
      </c>
      <c r="W18" s="1519">
        <v>18820</v>
      </c>
      <c r="X18" s="1519">
        <v>18406</v>
      </c>
      <c r="Y18" s="1520"/>
      <c r="Z18" s="1526">
        <v>20913</v>
      </c>
      <c r="AA18" s="1520">
        <v>20689</v>
      </c>
      <c r="AB18" s="1520">
        <v>20761</v>
      </c>
      <c r="AC18" s="1520">
        <v>20366</v>
      </c>
      <c r="AD18" s="1520">
        <v>20026</v>
      </c>
      <c r="AE18" s="1525">
        <v>19692</v>
      </c>
      <c r="AF18" s="1504">
        <v>19465</v>
      </c>
      <c r="AG18" s="1522">
        <v>19842</v>
      </c>
      <c r="AH18" s="1528">
        <v>19919</v>
      </c>
      <c r="AI18" s="1506">
        <v>19768</v>
      </c>
      <c r="AJ18" s="1506">
        <v>18624</v>
      </c>
    </row>
    <row r="19" spans="1:36" ht="15.75" customHeight="1">
      <c r="A19" s="1489" t="s">
        <v>98</v>
      </c>
      <c r="B19" s="1490">
        <v>-287</v>
      </c>
      <c r="C19" s="1524">
        <v>-363</v>
      </c>
      <c r="D19" s="1514">
        <v>-264</v>
      </c>
      <c r="E19" s="1514">
        <v>-316</v>
      </c>
      <c r="F19" s="1514">
        <v>-197</v>
      </c>
      <c r="G19" s="1525">
        <v>-238</v>
      </c>
      <c r="H19" s="1512">
        <v>-181</v>
      </c>
      <c r="I19" s="1512">
        <v>-268</v>
      </c>
      <c r="J19" s="1512">
        <v>-344</v>
      </c>
      <c r="K19" s="1512">
        <v>-388</v>
      </c>
      <c r="L19" s="1512">
        <v>-234</v>
      </c>
      <c r="M19" s="1514"/>
      <c r="N19" s="1526">
        <v>1257</v>
      </c>
      <c r="O19" s="1520">
        <v>1078</v>
      </c>
      <c r="P19" s="1520">
        <v>1182</v>
      </c>
      <c r="Q19" s="1520">
        <v>1196</v>
      </c>
      <c r="R19" s="1520">
        <v>1205</v>
      </c>
      <c r="S19" s="1527">
        <v>1165</v>
      </c>
      <c r="T19" s="1519">
        <v>1206</v>
      </c>
      <c r="U19" s="1519">
        <v>1164</v>
      </c>
      <c r="V19" s="1519">
        <v>1099</v>
      </c>
      <c r="W19" s="1519">
        <v>1040</v>
      </c>
      <c r="X19" s="1519">
        <v>1125</v>
      </c>
      <c r="Y19" s="1520"/>
      <c r="Z19" s="1526">
        <v>1544</v>
      </c>
      <c r="AA19" s="1520">
        <v>1441</v>
      </c>
      <c r="AB19" s="1520">
        <v>1446</v>
      </c>
      <c r="AC19" s="1520">
        <v>1512</v>
      </c>
      <c r="AD19" s="1520">
        <v>1402</v>
      </c>
      <c r="AE19" s="1525">
        <v>1403</v>
      </c>
      <c r="AF19" s="1504">
        <v>1387</v>
      </c>
      <c r="AG19" s="1522">
        <v>1432</v>
      </c>
      <c r="AH19" s="1528">
        <v>1443</v>
      </c>
      <c r="AI19" s="1506">
        <v>1428</v>
      </c>
      <c r="AJ19" s="1506">
        <v>1359</v>
      </c>
    </row>
    <row r="20" spans="1:36" ht="15.75" customHeight="1">
      <c r="A20" s="1489" t="s">
        <v>88</v>
      </c>
      <c r="B20" s="1490">
        <v>377</v>
      </c>
      <c r="C20" s="1524">
        <v>681</v>
      </c>
      <c r="D20" s="1514">
        <v>709</v>
      </c>
      <c r="E20" s="1514">
        <v>194</v>
      </c>
      <c r="F20" s="1514">
        <v>346</v>
      </c>
      <c r="G20" s="1525">
        <v>-172</v>
      </c>
      <c r="H20" s="1512">
        <v>-123</v>
      </c>
      <c r="I20" s="1512">
        <v>216</v>
      </c>
      <c r="J20" s="1512">
        <v>-117</v>
      </c>
      <c r="K20" s="1512">
        <v>-7</v>
      </c>
      <c r="L20" s="1512">
        <v>118</v>
      </c>
      <c r="M20" s="1514"/>
      <c r="N20" s="1526">
        <v>5271</v>
      </c>
      <c r="O20" s="1520">
        <v>5495</v>
      </c>
      <c r="P20" s="1520">
        <v>5428</v>
      </c>
      <c r="Q20" s="1520">
        <v>5172</v>
      </c>
      <c r="R20" s="1520">
        <v>4953</v>
      </c>
      <c r="S20" s="1527">
        <v>4731</v>
      </c>
      <c r="T20" s="1519">
        <v>4509</v>
      </c>
      <c r="U20" s="1519">
        <v>4569</v>
      </c>
      <c r="V20" s="1519">
        <v>4527</v>
      </c>
      <c r="W20" s="1519">
        <v>4389</v>
      </c>
      <c r="X20" s="1519">
        <v>4185</v>
      </c>
      <c r="Y20" s="1520"/>
      <c r="Z20" s="1526">
        <v>4894</v>
      </c>
      <c r="AA20" s="1520">
        <v>4814</v>
      </c>
      <c r="AB20" s="1520">
        <v>4719</v>
      </c>
      <c r="AC20" s="1520">
        <v>4978</v>
      </c>
      <c r="AD20" s="1520">
        <v>4607</v>
      </c>
      <c r="AE20" s="1525">
        <v>4903</v>
      </c>
      <c r="AF20" s="1504">
        <v>4632</v>
      </c>
      <c r="AG20" s="1522">
        <v>4353</v>
      </c>
      <c r="AH20" s="1528">
        <v>4644</v>
      </c>
      <c r="AI20" s="1506">
        <v>4396</v>
      </c>
      <c r="AJ20" s="1506">
        <v>4067</v>
      </c>
    </row>
    <row r="21" spans="1:36" ht="15.75" customHeight="1">
      <c r="A21" s="1489" t="s">
        <v>937</v>
      </c>
      <c r="B21" s="1490">
        <v>-205</v>
      </c>
      <c r="C21" s="1524">
        <v>396</v>
      </c>
      <c r="D21" s="1514">
        <v>49</v>
      </c>
      <c r="E21" s="1514">
        <v>25</v>
      </c>
      <c r="F21" s="1514">
        <v>28</v>
      </c>
      <c r="G21" s="1525">
        <v>26</v>
      </c>
      <c r="H21" s="1512">
        <v>-361</v>
      </c>
      <c r="I21" s="1512">
        <v>203</v>
      </c>
      <c r="J21" s="1512">
        <v>1069</v>
      </c>
      <c r="K21" s="1512">
        <v>301</v>
      </c>
      <c r="L21" s="1512">
        <v>54</v>
      </c>
      <c r="M21" s="1514"/>
      <c r="N21" s="1526">
        <v>7507</v>
      </c>
      <c r="O21" s="1520">
        <v>8380</v>
      </c>
      <c r="P21" s="1520">
        <v>7639</v>
      </c>
      <c r="Q21" s="1520">
        <v>7869</v>
      </c>
      <c r="R21" s="1520">
        <v>7824</v>
      </c>
      <c r="S21" s="1527">
        <v>8058</v>
      </c>
      <c r="T21" s="1519">
        <v>7318</v>
      </c>
      <c r="U21" s="1519">
        <v>7698</v>
      </c>
      <c r="V21" s="1519">
        <v>8337</v>
      </c>
      <c r="W21" s="1519">
        <v>7774</v>
      </c>
      <c r="X21" s="1519">
        <v>7465</v>
      </c>
      <c r="Y21" s="1520"/>
      <c r="Z21" s="1526">
        <v>7712</v>
      </c>
      <c r="AA21" s="1520">
        <v>7984</v>
      </c>
      <c r="AB21" s="1520">
        <v>7590</v>
      </c>
      <c r="AC21" s="1520">
        <v>7844</v>
      </c>
      <c r="AD21" s="1520">
        <v>7796</v>
      </c>
      <c r="AE21" s="1525">
        <v>8032</v>
      </c>
      <c r="AF21" s="1504">
        <v>7679</v>
      </c>
      <c r="AG21" s="1522">
        <v>7495</v>
      </c>
      <c r="AH21" s="1528">
        <v>7268</v>
      </c>
      <c r="AI21" s="1506">
        <v>7473</v>
      </c>
      <c r="AJ21" s="1506">
        <v>7411</v>
      </c>
    </row>
    <row r="22" spans="1:36" ht="15.75" customHeight="1">
      <c r="A22" s="1489" t="s">
        <v>938</v>
      </c>
      <c r="B22" s="1490">
        <v>-198</v>
      </c>
      <c r="C22" s="1524">
        <v>-83</v>
      </c>
      <c r="D22" s="1514">
        <v>-57</v>
      </c>
      <c r="E22" s="1514">
        <v>-10</v>
      </c>
      <c r="F22" s="1514">
        <v>-85</v>
      </c>
      <c r="G22" s="1525">
        <v>-92</v>
      </c>
      <c r="H22" s="1512">
        <v>-52</v>
      </c>
      <c r="I22" s="1512">
        <v>1</v>
      </c>
      <c r="J22" s="1512">
        <v>-245</v>
      </c>
      <c r="K22" s="1512">
        <v>-253</v>
      </c>
      <c r="L22" s="1512">
        <v>-172</v>
      </c>
      <c r="M22" s="1514"/>
      <c r="N22" s="1526">
        <v>668</v>
      </c>
      <c r="O22" s="1520">
        <v>747</v>
      </c>
      <c r="P22" s="1520">
        <v>806</v>
      </c>
      <c r="Q22" s="1520">
        <v>804</v>
      </c>
      <c r="R22" s="1520">
        <v>775</v>
      </c>
      <c r="S22" s="1527">
        <v>819</v>
      </c>
      <c r="T22" s="1519">
        <v>700</v>
      </c>
      <c r="U22" s="1519">
        <v>747</v>
      </c>
      <c r="V22" s="1519">
        <v>646</v>
      </c>
      <c r="W22" s="1519">
        <v>624</v>
      </c>
      <c r="X22" s="1519">
        <v>621</v>
      </c>
      <c r="Y22" s="1520"/>
      <c r="Z22" s="1526">
        <v>866</v>
      </c>
      <c r="AA22" s="1520">
        <v>830</v>
      </c>
      <c r="AB22" s="1520">
        <v>863</v>
      </c>
      <c r="AC22" s="1520">
        <v>814</v>
      </c>
      <c r="AD22" s="1520">
        <v>860</v>
      </c>
      <c r="AE22" s="1525">
        <v>911</v>
      </c>
      <c r="AF22" s="1504">
        <v>752</v>
      </c>
      <c r="AG22" s="1522">
        <v>746</v>
      </c>
      <c r="AH22" s="1528">
        <v>891</v>
      </c>
      <c r="AI22" s="1506">
        <v>877</v>
      </c>
      <c r="AJ22" s="1506">
        <v>793</v>
      </c>
    </row>
    <row r="23" spans="1:36" ht="15.75" customHeight="1">
      <c r="A23" s="1489" t="s">
        <v>939</v>
      </c>
      <c r="B23" s="1490">
        <v>-292</v>
      </c>
      <c r="C23" s="1524">
        <v>-308</v>
      </c>
      <c r="D23" s="1514">
        <v>-380</v>
      </c>
      <c r="E23" s="1514">
        <v>-309</v>
      </c>
      <c r="F23" s="1514">
        <v>-367</v>
      </c>
      <c r="G23" s="1525">
        <v>-428</v>
      </c>
      <c r="H23" s="1512">
        <v>-360</v>
      </c>
      <c r="I23" s="1512">
        <v>-355</v>
      </c>
      <c r="J23" s="1512">
        <v>-541</v>
      </c>
      <c r="K23" s="1512">
        <v>-588</v>
      </c>
      <c r="L23" s="1512">
        <v>-373</v>
      </c>
      <c r="M23" s="1514"/>
      <c r="N23" s="1526">
        <v>1641</v>
      </c>
      <c r="O23" s="1520">
        <v>1704</v>
      </c>
      <c r="P23" s="1520">
        <v>1647</v>
      </c>
      <c r="Q23" s="1520">
        <v>1657</v>
      </c>
      <c r="R23" s="1520">
        <v>1582</v>
      </c>
      <c r="S23" s="1527">
        <v>1635</v>
      </c>
      <c r="T23" s="1519">
        <v>1615</v>
      </c>
      <c r="U23" s="1519">
        <v>1631</v>
      </c>
      <c r="V23" s="1519">
        <v>1488</v>
      </c>
      <c r="W23" s="1519">
        <v>1462</v>
      </c>
      <c r="X23" s="1519">
        <v>1558</v>
      </c>
      <c r="Y23" s="1520"/>
      <c r="Z23" s="1526">
        <v>1933</v>
      </c>
      <c r="AA23" s="1520">
        <v>2012</v>
      </c>
      <c r="AB23" s="1520">
        <v>2027</v>
      </c>
      <c r="AC23" s="1520">
        <v>1966</v>
      </c>
      <c r="AD23" s="1520">
        <v>1949</v>
      </c>
      <c r="AE23" s="1525">
        <v>2063</v>
      </c>
      <c r="AF23" s="1504">
        <v>1975</v>
      </c>
      <c r="AG23" s="1522">
        <v>1986</v>
      </c>
      <c r="AH23" s="1528">
        <v>2029</v>
      </c>
      <c r="AI23" s="1506">
        <v>2050</v>
      </c>
      <c r="AJ23" s="1506">
        <v>1931</v>
      </c>
    </row>
    <row r="24" spans="1:36" ht="15.75" customHeight="1">
      <c r="A24" s="1489" t="s">
        <v>940</v>
      </c>
      <c r="B24" s="1490">
        <v>429</v>
      </c>
      <c r="C24" s="1524">
        <v>732</v>
      </c>
      <c r="D24" s="1514">
        <v>-28</v>
      </c>
      <c r="E24" s="1514">
        <v>-587</v>
      </c>
      <c r="F24" s="1514">
        <v>-802</v>
      </c>
      <c r="G24" s="1525">
        <v>-888</v>
      </c>
      <c r="H24" s="1512">
        <v>-892</v>
      </c>
      <c r="I24" s="1512">
        <v>-1086</v>
      </c>
      <c r="J24" s="1512">
        <v>-902</v>
      </c>
      <c r="K24" s="1512">
        <v>-969</v>
      </c>
      <c r="L24" s="1512">
        <v>-614</v>
      </c>
      <c r="M24" s="1514"/>
      <c r="N24" s="1526">
        <v>7737</v>
      </c>
      <c r="O24" s="1520">
        <v>8085</v>
      </c>
      <c r="P24" s="1520">
        <v>7310</v>
      </c>
      <c r="Q24" s="1520">
        <v>7130</v>
      </c>
      <c r="R24" s="1520">
        <v>7041</v>
      </c>
      <c r="S24" s="1527">
        <v>7037</v>
      </c>
      <c r="T24" s="1519">
        <v>6933</v>
      </c>
      <c r="U24" s="1519">
        <v>6873</v>
      </c>
      <c r="V24" s="1519">
        <v>6606</v>
      </c>
      <c r="W24" s="1519">
        <v>6574</v>
      </c>
      <c r="X24" s="1519">
        <v>6757</v>
      </c>
      <c r="Y24" s="1520"/>
      <c r="Z24" s="1526">
        <v>7308</v>
      </c>
      <c r="AA24" s="1520">
        <v>7353</v>
      </c>
      <c r="AB24" s="1520">
        <v>7338</v>
      </c>
      <c r="AC24" s="1520">
        <v>7717</v>
      </c>
      <c r="AD24" s="1520">
        <v>7843</v>
      </c>
      <c r="AE24" s="1525">
        <v>7925</v>
      </c>
      <c r="AF24" s="1504">
        <v>7825</v>
      </c>
      <c r="AG24" s="1522">
        <v>7959</v>
      </c>
      <c r="AH24" s="1528">
        <v>7508</v>
      </c>
      <c r="AI24" s="1506">
        <v>7543</v>
      </c>
      <c r="AJ24" s="1506">
        <v>7371</v>
      </c>
    </row>
    <row r="25" spans="1:36" ht="15.75" customHeight="1">
      <c r="A25" s="1489" t="s">
        <v>941</v>
      </c>
      <c r="B25" s="1490">
        <v>-84</v>
      </c>
      <c r="C25" s="1524">
        <v>-163</v>
      </c>
      <c r="D25" s="1514">
        <v>-173</v>
      </c>
      <c r="E25" s="1514">
        <v>-215</v>
      </c>
      <c r="F25" s="1514">
        <v>-188</v>
      </c>
      <c r="G25" s="1525">
        <v>-73</v>
      </c>
      <c r="H25" s="1512">
        <v>-265</v>
      </c>
      <c r="I25" s="1512">
        <v>-304</v>
      </c>
      <c r="J25" s="1512">
        <v>-328</v>
      </c>
      <c r="K25" s="1512">
        <v>-210</v>
      </c>
      <c r="L25" s="1512">
        <v>-390</v>
      </c>
      <c r="M25" s="1514"/>
      <c r="N25" s="1526">
        <v>1030</v>
      </c>
      <c r="O25" s="1520">
        <v>1029</v>
      </c>
      <c r="P25" s="1520">
        <v>1086</v>
      </c>
      <c r="Q25" s="1520">
        <v>1079</v>
      </c>
      <c r="R25" s="1520">
        <v>1043</v>
      </c>
      <c r="S25" s="1527">
        <v>1120</v>
      </c>
      <c r="T25" s="1519">
        <v>908</v>
      </c>
      <c r="U25" s="1519">
        <v>944</v>
      </c>
      <c r="V25" s="1519">
        <v>863</v>
      </c>
      <c r="W25" s="1519">
        <v>963</v>
      </c>
      <c r="X25" s="1519">
        <v>827</v>
      </c>
      <c r="Y25" s="1520"/>
      <c r="Z25" s="1526">
        <v>1114</v>
      </c>
      <c r="AA25" s="1520">
        <v>1192</v>
      </c>
      <c r="AB25" s="1520">
        <v>1259</v>
      </c>
      <c r="AC25" s="1520">
        <v>1294</v>
      </c>
      <c r="AD25" s="1520">
        <v>1231</v>
      </c>
      <c r="AE25" s="1525">
        <v>1193</v>
      </c>
      <c r="AF25" s="1504">
        <v>1173</v>
      </c>
      <c r="AG25" s="1522">
        <v>1248</v>
      </c>
      <c r="AH25" s="1528">
        <v>1191</v>
      </c>
      <c r="AI25" s="1506">
        <v>1173</v>
      </c>
      <c r="AJ25" s="1506">
        <v>1217</v>
      </c>
    </row>
    <row r="26" spans="1:36" ht="15.75" customHeight="1">
      <c r="A26" s="1489" t="s">
        <v>942</v>
      </c>
      <c r="B26" s="1490">
        <v>-230</v>
      </c>
      <c r="C26" s="1524">
        <v>-137</v>
      </c>
      <c r="D26" s="1514">
        <v>-230</v>
      </c>
      <c r="E26" s="1514">
        <v>-181</v>
      </c>
      <c r="F26" s="1514">
        <v>-306</v>
      </c>
      <c r="G26" s="1525">
        <v>-259</v>
      </c>
      <c r="H26" s="1512">
        <v>-218</v>
      </c>
      <c r="I26" s="1512">
        <v>-292</v>
      </c>
      <c r="J26" s="1512">
        <v>-137</v>
      </c>
      <c r="K26" s="1512">
        <v>-310</v>
      </c>
      <c r="L26" s="1512">
        <v>-236</v>
      </c>
      <c r="M26" s="1514"/>
      <c r="N26" s="1526">
        <v>935</v>
      </c>
      <c r="O26" s="1520">
        <v>998</v>
      </c>
      <c r="P26" s="1520">
        <v>1009</v>
      </c>
      <c r="Q26" s="1520">
        <v>987</v>
      </c>
      <c r="R26" s="1520">
        <v>920</v>
      </c>
      <c r="S26" s="1527">
        <v>939</v>
      </c>
      <c r="T26" s="1519">
        <v>940</v>
      </c>
      <c r="U26" s="1519">
        <v>876</v>
      </c>
      <c r="V26" s="1519">
        <v>926</v>
      </c>
      <c r="W26" s="1519">
        <v>833</v>
      </c>
      <c r="X26" s="1519">
        <v>861</v>
      </c>
      <c r="Y26" s="1520"/>
      <c r="Z26" s="1526">
        <v>1165</v>
      </c>
      <c r="AA26" s="1520">
        <v>1135</v>
      </c>
      <c r="AB26" s="1520">
        <v>1239</v>
      </c>
      <c r="AC26" s="1520">
        <v>1168</v>
      </c>
      <c r="AD26" s="1520">
        <v>1226</v>
      </c>
      <c r="AE26" s="1525">
        <v>1198</v>
      </c>
      <c r="AF26" s="1504">
        <v>1158</v>
      </c>
      <c r="AG26" s="1522">
        <v>1168</v>
      </c>
      <c r="AH26" s="1528">
        <v>1063</v>
      </c>
      <c r="AI26" s="1506">
        <v>1143</v>
      </c>
      <c r="AJ26" s="1506">
        <v>1097</v>
      </c>
    </row>
    <row r="27" spans="1:36" ht="15.75" customHeight="1">
      <c r="A27" s="1489" t="s">
        <v>943</v>
      </c>
      <c r="B27" s="1490">
        <v>912</v>
      </c>
      <c r="C27" s="1524">
        <v>1175</v>
      </c>
      <c r="D27" s="1514">
        <v>1105</v>
      </c>
      <c r="E27" s="1514">
        <v>36</v>
      </c>
      <c r="F27" s="1514">
        <v>-126</v>
      </c>
      <c r="G27" s="1525">
        <v>293</v>
      </c>
      <c r="H27" s="1512">
        <v>497</v>
      </c>
      <c r="I27" s="1512">
        <v>539</v>
      </c>
      <c r="J27" s="1512">
        <v>32</v>
      </c>
      <c r="K27" s="1512">
        <v>255</v>
      </c>
      <c r="L27" s="1512">
        <v>22</v>
      </c>
      <c r="M27" s="1514"/>
      <c r="N27" s="1526">
        <v>9538</v>
      </c>
      <c r="O27" s="1520">
        <v>9506</v>
      </c>
      <c r="P27" s="1520">
        <v>9028</v>
      </c>
      <c r="Q27" s="1520">
        <v>8333</v>
      </c>
      <c r="R27" s="1520">
        <v>8219</v>
      </c>
      <c r="S27" s="1527">
        <v>8471</v>
      </c>
      <c r="T27" s="1519">
        <v>8506</v>
      </c>
      <c r="U27" s="1519">
        <v>8203</v>
      </c>
      <c r="V27" s="1519">
        <v>7953</v>
      </c>
      <c r="W27" s="1519">
        <v>7998</v>
      </c>
      <c r="X27" s="1519">
        <v>7459</v>
      </c>
      <c r="Y27" s="1520"/>
      <c r="Z27" s="1526">
        <v>8626</v>
      </c>
      <c r="AA27" s="1520">
        <v>8331</v>
      </c>
      <c r="AB27" s="1520">
        <v>7923</v>
      </c>
      <c r="AC27" s="1520">
        <v>8297</v>
      </c>
      <c r="AD27" s="1520">
        <v>8345</v>
      </c>
      <c r="AE27" s="1525">
        <v>8178</v>
      </c>
      <c r="AF27" s="1504">
        <v>8009</v>
      </c>
      <c r="AG27" s="1522">
        <v>7664</v>
      </c>
      <c r="AH27" s="1528">
        <v>7921</v>
      </c>
      <c r="AI27" s="1506">
        <v>7743</v>
      </c>
      <c r="AJ27" s="1506">
        <v>7437</v>
      </c>
    </row>
    <row r="28" spans="1:36" ht="15.75" customHeight="1">
      <c r="A28" s="1489" t="s">
        <v>944</v>
      </c>
      <c r="B28" s="1490">
        <v>-345</v>
      </c>
      <c r="C28" s="1524">
        <v>-328</v>
      </c>
      <c r="D28" s="1514">
        <v>-208</v>
      </c>
      <c r="E28" s="1514">
        <v>-527</v>
      </c>
      <c r="F28" s="1514">
        <v>-252</v>
      </c>
      <c r="G28" s="1525">
        <v>-351</v>
      </c>
      <c r="H28" s="1512">
        <v>-169</v>
      </c>
      <c r="I28" s="1512">
        <v>-145</v>
      </c>
      <c r="J28" s="1512">
        <v>-326</v>
      </c>
      <c r="K28" s="1512">
        <v>-387</v>
      </c>
      <c r="L28" s="1512">
        <v>-387</v>
      </c>
      <c r="M28" s="1514"/>
      <c r="N28" s="1526">
        <v>1903</v>
      </c>
      <c r="O28" s="1520">
        <v>1921</v>
      </c>
      <c r="P28" s="1520">
        <v>1960</v>
      </c>
      <c r="Q28" s="1520">
        <v>1795</v>
      </c>
      <c r="R28" s="1520">
        <v>1823</v>
      </c>
      <c r="S28" s="1527">
        <v>1796</v>
      </c>
      <c r="T28" s="1519">
        <v>1961</v>
      </c>
      <c r="U28" s="1519">
        <v>1989</v>
      </c>
      <c r="V28" s="1519">
        <v>1814</v>
      </c>
      <c r="W28" s="1519">
        <v>1779</v>
      </c>
      <c r="X28" s="1519">
        <v>1701</v>
      </c>
      <c r="Y28" s="1520"/>
      <c r="Z28" s="1526">
        <v>2248</v>
      </c>
      <c r="AA28" s="1520">
        <v>2249</v>
      </c>
      <c r="AB28" s="1520">
        <v>2168</v>
      </c>
      <c r="AC28" s="1520">
        <v>2322</v>
      </c>
      <c r="AD28" s="1520">
        <v>2075</v>
      </c>
      <c r="AE28" s="1525">
        <v>2147</v>
      </c>
      <c r="AF28" s="1504">
        <v>2130</v>
      </c>
      <c r="AG28" s="1522">
        <v>2134</v>
      </c>
      <c r="AH28" s="1528">
        <v>2140</v>
      </c>
      <c r="AI28" s="1506">
        <v>2166</v>
      </c>
      <c r="AJ28" s="1506">
        <v>2088</v>
      </c>
    </row>
    <row r="29" spans="1:36" ht="15.75" customHeight="1">
      <c r="A29" s="1489" t="s">
        <v>945</v>
      </c>
      <c r="B29" s="1490">
        <v>-616</v>
      </c>
      <c r="C29" s="1524">
        <v>-498</v>
      </c>
      <c r="D29" s="1514">
        <v>-515</v>
      </c>
      <c r="E29" s="1514">
        <v>-435</v>
      </c>
      <c r="F29" s="1514">
        <v>-337</v>
      </c>
      <c r="G29" s="1525">
        <v>-229</v>
      </c>
      <c r="H29" s="1512">
        <v>-461</v>
      </c>
      <c r="I29" s="1512">
        <v>-519</v>
      </c>
      <c r="J29" s="1512">
        <v>-565</v>
      </c>
      <c r="K29" s="1512">
        <v>-386</v>
      </c>
      <c r="L29" s="1512">
        <v>-331</v>
      </c>
      <c r="M29" s="1514"/>
      <c r="N29" s="1526">
        <v>2553</v>
      </c>
      <c r="O29" s="1520">
        <v>2473</v>
      </c>
      <c r="P29" s="1520">
        <v>2408</v>
      </c>
      <c r="Q29" s="1520">
        <v>2563</v>
      </c>
      <c r="R29" s="1520">
        <v>2496</v>
      </c>
      <c r="S29" s="1527">
        <v>2566</v>
      </c>
      <c r="T29" s="1519">
        <v>2523</v>
      </c>
      <c r="U29" s="1519">
        <v>2401</v>
      </c>
      <c r="V29" s="1519">
        <v>2254</v>
      </c>
      <c r="W29" s="1519">
        <v>2344</v>
      </c>
      <c r="X29" s="1519">
        <v>2340</v>
      </c>
      <c r="Y29" s="1520"/>
      <c r="Z29" s="1526">
        <v>3169</v>
      </c>
      <c r="AA29" s="1520">
        <v>2971</v>
      </c>
      <c r="AB29" s="1520">
        <v>2923</v>
      </c>
      <c r="AC29" s="1520">
        <v>2998</v>
      </c>
      <c r="AD29" s="1520">
        <v>2833</v>
      </c>
      <c r="AE29" s="1525">
        <v>2795</v>
      </c>
      <c r="AF29" s="1504">
        <v>2984</v>
      </c>
      <c r="AG29" s="1522">
        <v>2920</v>
      </c>
      <c r="AH29" s="1528">
        <v>2819</v>
      </c>
      <c r="AI29" s="1506">
        <v>2730</v>
      </c>
      <c r="AJ29" s="1506">
        <v>2671</v>
      </c>
    </row>
    <row r="30" spans="1:36" ht="15.75" customHeight="1">
      <c r="A30" s="1489" t="s">
        <v>946</v>
      </c>
      <c r="B30" s="1490">
        <v>-244</v>
      </c>
      <c r="C30" s="1524">
        <v>54</v>
      </c>
      <c r="D30" s="1514">
        <v>548</v>
      </c>
      <c r="E30" s="1514">
        <v>4</v>
      </c>
      <c r="F30" s="1514">
        <v>102</v>
      </c>
      <c r="G30" s="1525">
        <v>-156</v>
      </c>
      <c r="H30" s="1512">
        <v>-98</v>
      </c>
      <c r="I30" s="1512">
        <v>-316</v>
      </c>
      <c r="J30" s="1512">
        <v>-293</v>
      </c>
      <c r="K30" s="1512">
        <v>-4</v>
      </c>
      <c r="L30" s="1512">
        <v>-499</v>
      </c>
      <c r="M30" s="1514"/>
      <c r="N30" s="1526">
        <v>5335</v>
      </c>
      <c r="O30" s="1520">
        <v>5608</v>
      </c>
      <c r="P30" s="1520">
        <v>5695</v>
      </c>
      <c r="Q30" s="1520">
        <v>5416</v>
      </c>
      <c r="R30" s="1520">
        <v>5310</v>
      </c>
      <c r="S30" s="1527">
        <v>5068</v>
      </c>
      <c r="T30" s="1519">
        <v>4905</v>
      </c>
      <c r="U30" s="1519">
        <v>4653</v>
      </c>
      <c r="V30" s="1519">
        <v>4688</v>
      </c>
      <c r="W30" s="1519">
        <v>4755</v>
      </c>
      <c r="X30" s="1519">
        <v>4402</v>
      </c>
      <c r="Y30" s="1520"/>
      <c r="Z30" s="1526">
        <v>5579</v>
      </c>
      <c r="AA30" s="1520">
        <v>5554</v>
      </c>
      <c r="AB30" s="1520">
        <v>5147</v>
      </c>
      <c r="AC30" s="1520">
        <v>5412</v>
      </c>
      <c r="AD30" s="1520">
        <v>5208</v>
      </c>
      <c r="AE30" s="1525">
        <v>5224</v>
      </c>
      <c r="AF30" s="1504">
        <v>5003</v>
      </c>
      <c r="AG30" s="1522">
        <v>4969</v>
      </c>
      <c r="AH30" s="1528">
        <v>4981</v>
      </c>
      <c r="AI30" s="1506">
        <v>4759</v>
      </c>
      <c r="AJ30" s="1506">
        <v>4901</v>
      </c>
    </row>
    <row r="31" spans="1:36" ht="15.75" customHeight="1">
      <c r="A31" s="1489" t="s">
        <v>947</v>
      </c>
      <c r="B31" s="1490">
        <v>-55</v>
      </c>
      <c r="C31" s="1524">
        <v>65</v>
      </c>
      <c r="D31" s="1514">
        <v>-130</v>
      </c>
      <c r="E31" s="1514">
        <v>-129</v>
      </c>
      <c r="F31" s="1514">
        <v>-161</v>
      </c>
      <c r="G31" s="1525">
        <v>-273</v>
      </c>
      <c r="H31" s="1512">
        <v>-222</v>
      </c>
      <c r="I31" s="1512">
        <v>-77</v>
      </c>
      <c r="J31" s="1512">
        <v>-211</v>
      </c>
      <c r="K31" s="1512">
        <v>-161</v>
      </c>
      <c r="L31" s="1512">
        <v>-195</v>
      </c>
      <c r="M31" s="1514"/>
      <c r="N31" s="1526">
        <v>1303</v>
      </c>
      <c r="O31" s="1520">
        <v>1446</v>
      </c>
      <c r="P31" s="1520">
        <v>1220</v>
      </c>
      <c r="Q31" s="1520">
        <v>1392</v>
      </c>
      <c r="R31" s="1520">
        <v>1281</v>
      </c>
      <c r="S31" s="1527">
        <v>1197</v>
      </c>
      <c r="T31" s="1519">
        <v>1195</v>
      </c>
      <c r="U31" s="1519">
        <v>1336</v>
      </c>
      <c r="V31" s="1519">
        <v>1175</v>
      </c>
      <c r="W31" s="1519">
        <v>1166</v>
      </c>
      <c r="X31" s="1519">
        <v>1256</v>
      </c>
      <c r="Y31" s="1520"/>
      <c r="Z31" s="1526">
        <v>1358</v>
      </c>
      <c r="AA31" s="1520">
        <v>1381</v>
      </c>
      <c r="AB31" s="1520">
        <v>1350</v>
      </c>
      <c r="AC31" s="1520">
        <v>1521</v>
      </c>
      <c r="AD31" s="1520">
        <v>1442</v>
      </c>
      <c r="AE31" s="1525">
        <v>1470</v>
      </c>
      <c r="AF31" s="1504">
        <v>1417</v>
      </c>
      <c r="AG31" s="1522">
        <v>1413</v>
      </c>
      <c r="AH31" s="1528">
        <v>1386</v>
      </c>
      <c r="AI31" s="1506">
        <v>1327</v>
      </c>
      <c r="AJ31" s="1506">
        <v>1451</v>
      </c>
    </row>
    <row r="32" spans="1:36" ht="15.75" customHeight="1">
      <c r="A32" s="1489" t="s">
        <v>948</v>
      </c>
      <c r="B32" s="1490">
        <v>411</v>
      </c>
      <c r="C32" s="1524">
        <v>90</v>
      </c>
      <c r="D32" s="1514">
        <v>-52</v>
      </c>
      <c r="E32" s="1514">
        <v>-130</v>
      </c>
      <c r="F32" s="1514">
        <v>-247</v>
      </c>
      <c r="G32" s="1525">
        <v>-589</v>
      </c>
      <c r="H32" s="1512">
        <v>-193</v>
      </c>
      <c r="I32" s="1512">
        <v>-311</v>
      </c>
      <c r="J32" s="1512">
        <v>-622</v>
      </c>
      <c r="K32" s="1512">
        <v>-756</v>
      </c>
      <c r="L32" s="1512">
        <v>-900</v>
      </c>
      <c r="M32" s="1514"/>
      <c r="N32" s="1526">
        <v>4283</v>
      </c>
      <c r="O32" s="1520">
        <v>4103</v>
      </c>
      <c r="P32" s="1520">
        <v>4048</v>
      </c>
      <c r="Q32" s="1520">
        <v>3965</v>
      </c>
      <c r="R32" s="1520">
        <v>3723</v>
      </c>
      <c r="S32" s="1527">
        <v>3604</v>
      </c>
      <c r="T32" s="1519">
        <v>3759</v>
      </c>
      <c r="U32" s="1519">
        <v>3627</v>
      </c>
      <c r="V32" s="1519">
        <v>3383</v>
      </c>
      <c r="W32" s="1519">
        <v>3350</v>
      </c>
      <c r="X32" s="1519">
        <v>3063</v>
      </c>
      <c r="Y32" s="1520"/>
      <c r="Z32" s="1526">
        <v>3872</v>
      </c>
      <c r="AA32" s="1520">
        <v>4013</v>
      </c>
      <c r="AB32" s="1520">
        <v>4100</v>
      </c>
      <c r="AC32" s="1520">
        <v>4095</v>
      </c>
      <c r="AD32" s="1520">
        <v>3970</v>
      </c>
      <c r="AE32" s="1525">
        <v>4193</v>
      </c>
      <c r="AF32" s="1504">
        <v>3952</v>
      </c>
      <c r="AG32" s="1522">
        <v>3938</v>
      </c>
      <c r="AH32" s="1528">
        <v>4005</v>
      </c>
      <c r="AI32" s="1506">
        <v>4106</v>
      </c>
      <c r="AJ32" s="1506">
        <v>3963</v>
      </c>
    </row>
    <row r="33" spans="1:36" ht="15.75" customHeight="1">
      <c r="A33" s="1489" t="s">
        <v>949</v>
      </c>
      <c r="B33" s="1490">
        <v>-374</v>
      </c>
      <c r="C33" s="1524">
        <v>-259</v>
      </c>
      <c r="D33" s="1514">
        <v>-297</v>
      </c>
      <c r="E33" s="1514">
        <v>-278</v>
      </c>
      <c r="F33" s="1514">
        <v>-272</v>
      </c>
      <c r="G33" s="1525">
        <v>-213</v>
      </c>
      <c r="H33" s="1512">
        <v>-97</v>
      </c>
      <c r="I33" s="1512">
        <v>-212</v>
      </c>
      <c r="J33" s="1512">
        <v>-164</v>
      </c>
      <c r="K33" s="1512">
        <v>-222</v>
      </c>
      <c r="L33" s="1512">
        <v>-308</v>
      </c>
      <c r="M33" s="1514"/>
      <c r="N33" s="1526">
        <v>927</v>
      </c>
      <c r="O33" s="1520">
        <v>960</v>
      </c>
      <c r="P33" s="1520">
        <v>916</v>
      </c>
      <c r="Q33" s="1520">
        <v>913</v>
      </c>
      <c r="R33" s="1520">
        <v>867</v>
      </c>
      <c r="S33" s="1527">
        <v>887</v>
      </c>
      <c r="T33" s="1519">
        <v>1042</v>
      </c>
      <c r="U33" s="1519">
        <v>947</v>
      </c>
      <c r="V33" s="1519">
        <v>907</v>
      </c>
      <c r="W33" s="1519">
        <v>952</v>
      </c>
      <c r="X33" s="1519">
        <v>864</v>
      </c>
      <c r="Y33" s="1520"/>
      <c r="Z33" s="1526">
        <v>1301</v>
      </c>
      <c r="AA33" s="1520">
        <v>1219</v>
      </c>
      <c r="AB33" s="1520">
        <v>1213</v>
      </c>
      <c r="AC33" s="1520">
        <v>1191</v>
      </c>
      <c r="AD33" s="1520">
        <v>1139</v>
      </c>
      <c r="AE33" s="1525">
        <v>1100</v>
      </c>
      <c r="AF33" s="1504">
        <v>1139</v>
      </c>
      <c r="AG33" s="1522">
        <v>1159</v>
      </c>
      <c r="AH33" s="1528">
        <v>1071</v>
      </c>
      <c r="AI33" s="1506">
        <v>1174</v>
      </c>
      <c r="AJ33" s="1506">
        <v>1172</v>
      </c>
    </row>
    <row r="34" spans="1:36" ht="15.75" customHeight="1">
      <c r="A34" s="1489" t="s">
        <v>950</v>
      </c>
      <c r="B34" s="1490">
        <v>-45</v>
      </c>
      <c r="C34" s="1524">
        <v>-77</v>
      </c>
      <c r="D34" s="1514">
        <v>-101</v>
      </c>
      <c r="E34" s="1514">
        <v>-140</v>
      </c>
      <c r="F34" s="1514">
        <v>-143</v>
      </c>
      <c r="G34" s="1525">
        <v>-157</v>
      </c>
      <c r="H34" s="1512">
        <v>-157</v>
      </c>
      <c r="I34" s="1512">
        <v>-252</v>
      </c>
      <c r="J34" s="1512">
        <v>-148</v>
      </c>
      <c r="K34" s="1512">
        <v>-210</v>
      </c>
      <c r="L34" s="1512">
        <v>-202</v>
      </c>
      <c r="M34" s="1514"/>
      <c r="N34" s="1526">
        <v>1082</v>
      </c>
      <c r="O34" s="1520">
        <v>1072</v>
      </c>
      <c r="P34" s="1520">
        <v>1065</v>
      </c>
      <c r="Q34" s="1520">
        <v>1068</v>
      </c>
      <c r="R34" s="1520">
        <v>1014</v>
      </c>
      <c r="S34" s="1527">
        <v>1024</v>
      </c>
      <c r="T34" s="1519">
        <v>1001</v>
      </c>
      <c r="U34" s="1519">
        <v>906</v>
      </c>
      <c r="V34" s="1519">
        <v>966</v>
      </c>
      <c r="W34" s="1519">
        <v>958</v>
      </c>
      <c r="X34" s="1519">
        <v>909</v>
      </c>
      <c r="Y34" s="1520"/>
      <c r="Z34" s="1526">
        <v>1127</v>
      </c>
      <c r="AA34" s="1520">
        <v>1149</v>
      </c>
      <c r="AB34" s="1520">
        <v>1166</v>
      </c>
      <c r="AC34" s="1520">
        <v>1208</v>
      </c>
      <c r="AD34" s="1520">
        <v>1157</v>
      </c>
      <c r="AE34" s="1525">
        <v>1181</v>
      </c>
      <c r="AF34" s="1504">
        <v>1158</v>
      </c>
      <c r="AG34" s="1522">
        <v>1158</v>
      </c>
      <c r="AH34" s="1528">
        <v>1114</v>
      </c>
      <c r="AI34" s="1506">
        <v>1168</v>
      </c>
      <c r="AJ34" s="1506">
        <v>1111</v>
      </c>
    </row>
    <row r="35" spans="1:36" ht="15.75" customHeight="1">
      <c r="A35" s="1489" t="s">
        <v>951</v>
      </c>
      <c r="B35" s="1490">
        <v>-103</v>
      </c>
      <c r="C35" s="1524">
        <v>-230</v>
      </c>
      <c r="D35" s="1514">
        <v>-284</v>
      </c>
      <c r="E35" s="1514">
        <v>-148</v>
      </c>
      <c r="F35" s="1514">
        <v>-159</v>
      </c>
      <c r="G35" s="1525">
        <v>-154</v>
      </c>
      <c r="H35" s="1512">
        <v>-131</v>
      </c>
      <c r="I35" s="1512">
        <v>-271</v>
      </c>
      <c r="J35" s="1512">
        <v>-251</v>
      </c>
      <c r="K35" s="1512">
        <v>-206</v>
      </c>
      <c r="L35" s="1512">
        <v>-155</v>
      </c>
      <c r="M35" s="1514"/>
      <c r="N35" s="1526">
        <v>491</v>
      </c>
      <c r="O35" s="1520">
        <v>452</v>
      </c>
      <c r="P35" s="1520">
        <v>435</v>
      </c>
      <c r="Q35" s="1520">
        <v>486</v>
      </c>
      <c r="R35" s="1520">
        <v>481</v>
      </c>
      <c r="S35" s="1527">
        <v>452</v>
      </c>
      <c r="T35" s="1519">
        <v>479</v>
      </c>
      <c r="U35" s="1519">
        <v>365</v>
      </c>
      <c r="V35" s="1519">
        <v>380</v>
      </c>
      <c r="W35" s="1519">
        <v>392</v>
      </c>
      <c r="X35" s="1519">
        <v>385</v>
      </c>
      <c r="Y35" s="1520"/>
      <c r="Z35" s="1526">
        <v>594</v>
      </c>
      <c r="AA35" s="1520">
        <v>682</v>
      </c>
      <c r="AB35" s="1520">
        <v>719</v>
      </c>
      <c r="AC35" s="1520">
        <v>634</v>
      </c>
      <c r="AD35" s="1520">
        <v>640</v>
      </c>
      <c r="AE35" s="1525">
        <v>606</v>
      </c>
      <c r="AF35" s="1504">
        <v>610</v>
      </c>
      <c r="AG35" s="1522">
        <v>636</v>
      </c>
      <c r="AH35" s="1528">
        <v>631</v>
      </c>
      <c r="AI35" s="1506">
        <v>598</v>
      </c>
      <c r="AJ35" s="1506">
        <v>540</v>
      </c>
    </row>
    <row r="36" spans="1:36" ht="15.75" customHeight="1">
      <c r="A36" s="1489" t="s">
        <v>952</v>
      </c>
      <c r="B36" s="1490">
        <v>-173</v>
      </c>
      <c r="C36" s="1524">
        <v>-186</v>
      </c>
      <c r="D36" s="1514">
        <v>-298</v>
      </c>
      <c r="E36" s="1514">
        <v>-305</v>
      </c>
      <c r="F36" s="1514">
        <v>-304</v>
      </c>
      <c r="G36" s="1525">
        <v>-336</v>
      </c>
      <c r="H36" s="1512">
        <v>-375</v>
      </c>
      <c r="I36" s="1512">
        <v>-318</v>
      </c>
      <c r="J36" s="1512">
        <v>-426</v>
      </c>
      <c r="K36" s="1512">
        <v>-272</v>
      </c>
      <c r="L36" s="1512">
        <v>-207</v>
      </c>
      <c r="M36" s="1514"/>
      <c r="N36" s="1526">
        <v>1247</v>
      </c>
      <c r="O36" s="1520">
        <v>1266</v>
      </c>
      <c r="P36" s="1520">
        <v>1281</v>
      </c>
      <c r="Q36" s="1520">
        <v>1193</v>
      </c>
      <c r="R36" s="1520">
        <v>1209</v>
      </c>
      <c r="S36" s="1527">
        <v>1153</v>
      </c>
      <c r="T36" s="1519">
        <v>1179</v>
      </c>
      <c r="U36" s="1519">
        <v>1156</v>
      </c>
      <c r="V36" s="1519">
        <v>1024</v>
      </c>
      <c r="W36" s="1519">
        <v>1160</v>
      </c>
      <c r="X36" s="1519">
        <v>1161</v>
      </c>
      <c r="Y36" s="1520"/>
      <c r="Z36" s="1526">
        <v>1420</v>
      </c>
      <c r="AA36" s="1520">
        <v>1452</v>
      </c>
      <c r="AB36" s="1520">
        <v>1579</v>
      </c>
      <c r="AC36" s="1520">
        <v>1498</v>
      </c>
      <c r="AD36" s="1520">
        <v>1513</v>
      </c>
      <c r="AE36" s="1525">
        <v>1489</v>
      </c>
      <c r="AF36" s="1504">
        <v>1554</v>
      </c>
      <c r="AG36" s="1522">
        <v>1474</v>
      </c>
      <c r="AH36" s="1528">
        <v>1450</v>
      </c>
      <c r="AI36" s="1506">
        <v>1432</v>
      </c>
      <c r="AJ36" s="1506">
        <v>1368</v>
      </c>
    </row>
    <row r="37" spans="1:36" ht="15.75" customHeight="1">
      <c r="A37" s="1489" t="s">
        <v>29</v>
      </c>
      <c r="B37" s="1490">
        <v>-240</v>
      </c>
      <c r="C37" s="1524">
        <v>-154</v>
      </c>
      <c r="D37" s="1514">
        <v>-158</v>
      </c>
      <c r="E37" s="1514">
        <v>-191</v>
      </c>
      <c r="F37" s="1514">
        <v>-240</v>
      </c>
      <c r="G37" s="1525">
        <v>-272</v>
      </c>
      <c r="H37" s="1512">
        <v>-213</v>
      </c>
      <c r="I37" s="1512">
        <v>-288</v>
      </c>
      <c r="J37" s="1512">
        <v>-177</v>
      </c>
      <c r="K37" s="1512">
        <v>-251</v>
      </c>
      <c r="L37" s="1512">
        <v>-153</v>
      </c>
      <c r="M37" s="1514"/>
      <c r="N37" s="1526">
        <v>859</v>
      </c>
      <c r="O37" s="1520">
        <v>865</v>
      </c>
      <c r="P37" s="1520">
        <v>876</v>
      </c>
      <c r="Q37" s="1520">
        <v>882</v>
      </c>
      <c r="R37" s="1520">
        <v>878</v>
      </c>
      <c r="S37" s="1527">
        <v>852</v>
      </c>
      <c r="T37" s="1519">
        <v>837</v>
      </c>
      <c r="U37" s="1519">
        <v>830</v>
      </c>
      <c r="V37" s="1519">
        <v>928</v>
      </c>
      <c r="W37" s="1519">
        <v>846</v>
      </c>
      <c r="X37" s="1519">
        <v>911</v>
      </c>
      <c r="Y37" s="1520"/>
      <c r="Z37" s="1526">
        <v>1099</v>
      </c>
      <c r="AA37" s="1520">
        <v>1019</v>
      </c>
      <c r="AB37" s="1520">
        <v>1034</v>
      </c>
      <c r="AC37" s="1520">
        <v>1073</v>
      </c>
      <c r="AD37" s="1520">
        <v>1118</v>
      </c>
      <c r="AE37" s="1525">
        <v>1124</v>
      </c>
      <c r="AF37" s="1504">
        <v>1050</v>
      </c>
      <c r="AG37" s="1522">
        <v>1118</v>
      </c>
      <c r="AH37" s="1528">
        <v>1105</v>
      </c>
      <c r="AI37" s="1506">
        <v>1097</v>
      </c>
      <c r="AJ37" s="1506">
        <v>1064</v>
      </c>
    </row>
    <row r="38" spans="1:36" ht="15.75" customHeight="1">
      <c r="A38" s="1489" t="s">
        <v>953</v>
      </c>
      <c r="B38" s="1490">
        <v>-205</v>
      </c>
      <c r="C38" s="1524">
        <v>-139</v>
      </c>
      <c r="D38" s="1514">
        <v>-148</v>
      </c>
      <c r="E38" s="1514">
        <v>-249</v>
      </c>
      <c r="F38" s="1514">
        <v>-241</v>
      </c>
      <c r="G38" s="1525">
        <v>-182</v>
      </c>
      <c r="H38" s="1512">
        <v>-146</v>
      </c>
      <c r="I38" s="1512">
        <v>-220</v>
      </c>
      <c r="J38" s="1512">
        <v>-163</v>
      </c>
      <c r="K38" s="1512">
        <v>-227</v>
      </c>
      <c r="L38" s="1512">
        <v>-218</v>
      </c>
      <c r="M38" s="1514"/>
      <c r="N38" s="1526">
        <v>727</v>
      </c>
      <c r="O38" s="1520">
        <v>777</v>
      </c>
      <c r="P38" s="1520">
        <v>728</v>
      </c>
      <c r="Q38" s="1520">
        <v>686</v>
      </c>
      <c r="R38" s="1520">
        <v>659</v>
      </c>
      <c r="S38" s="1527">
        <v>730</v>
      </c>
      <c r="T38" s="1519">
        <v>736</v>
      </c>
      <c r="U38" s="1519">
        <v>661</v>
      </c>
      <c r="V38" s="1519">
        <v>660</v>
      </c>
      <c r="W38" s="1519">
        <v>659</v>
      </c>
      <c r="X38" s="1519">
        <v>601</v>
      </c>
      <c r="Y38" s="1520"/>
      <c r="Z38" s="1526">
        <v>932</v>
      </c>
      <c r="AA38" s="1520">
        <v>916</v>
      </c>
      <c r="AB38" s="1520">
        <v>876</v>
      </c>
      <c r="AC38" s="1520">
        <v>935</v>
      </c>
      <c r="AD38" s="1520">
        <v>900</v>
      </c>
      <c r="AE38" s="1525">
        <v>912</v>
      </c>
      <c r="AF38" s="1504">
        <v>882</v>
      </c>
      <c r="AG38" s="1522">
        <v>881</v>
      </c>
      <c r="AH38" s="1528">
        <v>823</v>
      </c>
      <c r="AI38" s="1506">
        <v>886</v>
      </c>
      <c r="AJ38" s="1506">
        <v>819</v>
      </c>
    </row>
    <row r="39" spans="1:36" ht="15.75" customHeight="1">
      <c r="A39" s="1489" t="s">
        <v>954</v>
      </c>
      <c r="B39" s="1490">
        <v>-182</v>
      </c>
      <c r="C39" s="1524">
        <v>-149</v>
      </c>
      <c r="D39" s="1514">
        <v>-143</v>
      </c>
      <c r="E39" s="1514">
        <v>-155</v>
      </c>
      <c r="F39" s="1514">
        <v>-83</v>
      </c>
      <c r="G39" s="1525">
        <v>-108</v>
      </c>
      <c r="H39" s="1512">
        <v>-177</v>
      </c>
      <c r="I39" s="1512">
        <v>-104</v>
      </c>
      <c r="J39" s="1512">
        <v>-229</v>
      </c>
      <c r="K39" s="1512">
        <v>-115</v>
      </c>
      <c r="L39" s="1512">
        <v>74</v>
      </c>
      <c r="M39" s="1514"/>
      <c r="N39" s="1526">
        <v>1000</v>
      </c>
      <c r="O39" s="1520">
        <v>948</v>
      </c>
      <c r="P39" s="1520">
        <v>988</v>
      </c>
      <c r="Q39" s="1520">
        <v>954</v>
      </c>
      <c r="R39" s="1520">
        <v>1062</v>
      </c>
      <c r="S39" s="1527">
        <v>1008</v>
      </c>
      <c r="T39" s="1519">
        <v>938</v>
      </c>
      <c r="U39" s="1519">
        <v>922</v>
      </c>
      <c r="V39" s="1519">
        <v>936</v>
      </c>
      <c r="W39" s="1519">
        <v>975</v>
      </c>
      <c r="X39" s="1519">
        <v>1119</v>
      </c>
      <c r="Y39" s="1520"/>
      <c r="Z39" s="1526">
        <v>1182</v>
      </c>
      <c r="AA39" s="1520">
        <v>1097</v>
      </c>
      <c r="AB39" s="1520">
        <v>1131</v>
      </c>
      <c r="AC39" s="1520">
        <v>1109</v>
      </c>
      <c r="AD39" s="1520">
        <v>1145</v>
      </c>
      <c r="AE39" s="1525">
        <v>1116</v>
      </c>
      <c r="AF39" s="1504">
        <v>1115</v>
      </c>
      <c r="AG39" s="1522">
        <v>1026</v>
      </c>
      <c r="AH39" s="1528">
        <v>1165</v>
      </c>
      <c r="AI39" s="1506">
        <v>1090</v>
      </c>
      <c r="AJ39" s="1506">
        <v>1045</v>
      </c>
    </row>
    <row r="40" spans="1:36" ht="15.75" customHeight="1">
      <c r="A40" s="1489" t="s">
        <v>955</v>
      </c>
      <c r="B40" s="1490">
        <v>-319</v>
      </c>
      <c r="C40" s="1524">
        <v>-311</v>
      </c>
      <c r="D40" s="1514">
        <v>-283</v>
      </c>
      <c r="E40" s="1514">
        <v>-270</v>
      </c>
      <c r="F40" s="1514">
        <v>-364</v>
      </c>
      <c r="G40" s="1525">
        <v>-330</v>
      </c>
      <c r="H40" s="1512">
        <v>-400</v>
      </c>
      <c r="I40" s="1512">
        <v>-364</v>
      </c>
      <c r="J40" s="1512">
        <v>-347</v>
      </c>
      <c r="K40" s="1512">
        <v>-345</v>
      </c>
      <c r="L40" s="1512">
        <v>-298</v>
      </c>
      <c r="M40" s="1514"/>
      <c r="N40" s="1526">
        <v>737</v>
      </c>
      <c r="O40" s="1520">
        <v>642</v>
      </c>
      <c r="P40" s="1520">
        <v>605</v>
      </c>
      <c r="Q40" s="1520">
        <v>672</v>
      </c>
      <c r="R40" s="1520">
        <v>588</v>
      </c>
      <c r="S40" s="1527">
        <v>625</v>
      </c>
      <c r="T40" s="1519">
        <v>570</v>
      </c>
      <c r="U40" s="1519">
        <v>589</v>
      </c>
      <c r="V40" s="1519">
        <v>561</v>
      </c>
      <c r="W40" s="1519">
        <v>538</v>
      </c>
      <c r="X40" s="1519">
        <v>553</v>
      </c>
      <c r="Y40" s="1520"/>
      <c r="Z40" s="1526">
        <v>1056</v>
      </c>
      <c r="AA40" s="1520">
        <v>953</v>
      </c>
      <c r="AB40" s="1520">
        <v>888</v>
      </c>
      <c r="AC40" s="1520">
        <v>942</v>
      </c>
      <c r="AD40" s="1520">
        <v>952</v>
      </c>
      <c r="AE40" s="1525">
        <v>955</v>
      </c>
      <c r="AF40" s="1504">
        <v>970</v>
      </c>
      <c r="AG40" s="1522">
        <v>953</v>
      </c>
      <c r="AH40" s="1528">
        <v>908</v>
      </c>
      <c r="AI40" s="1506">
        <v>883</v>
      </c>
      <c r="AJ40" s="1506">
        <v>851</v>
      </c>
    </row>
    <row r="41" spans="1:36" ht="15.75" customHeight="1">
      <c r="A41" s="1489" t="s">
        <v>956</v>
      </c>
      <c r="B41" s="1490">
        <v>-119</v>
      </c>
      <c r="C41" s="1524">
        <v>-53</v>
      </c>
      <c r="D41" s="1514">
        <v>-36</v>
      </c>
      <c r="E41" s="1514">
        <v>-122</v>
      </c>
      <c r="F41" s="1514">
        <v>-166</v>
      </c>
      <c r="G41" s="1525">
        <v>29</v>
      </c>
      <c r="H41" s="1512">
        <v>112</v>
      </c>
      <c r="I41" s="1512">
        <v>-244</v>
      </c>
      <c r="J41" s="1512">
        <v>-143</v>
      </c>
      <c r="K41" s="1512">
        <v>-116</v>
      </c>
      <c r="L41" s="1512">
        <v>-214</v>
      </c>
      <c r="M41" s="1514"/>
      <c r="N41" s="1526">
        <v>1541</v>
      </c>
      <c r="O41" s="1520">
        <v>1591</v>
      </c>
      <c r="P41" s="1520">
        <v>1665</v>
      </c>
      <c r="Q41" s="1520">
        <v>1511</v>
      </c>
      <c r="R41" s="1520">
        <v>1504</v>
      </c>
      <c r="S41" s="1527">
        <v>1564</v>
      </c>
      <c r="T41" s="1519">
        <v>1599</v>
      </c>
      <c r="U41" s="1519">
        <v>1355</v>
      </c>
      <c r="V41" s="1519">
        <v>1420</v>
      </c>
      <c r="W41" s="1519">
        <v>1457</v>
      </c>
      <c r="X41" s="1519">
        <v>1361</v>
      </c>
      <c r="Y41" s="1520"/>
      <c r="Z41" s="1526">
        <v>1660</v>
      </c>
      <c r="AA41" s="1520">
        <v>1644</v>
      </c>
      <c r="AB41" s="1520">
        <v>1701</v>
      </c>
      <c r="AC41" s="1520">
        <v>1633</v>
      </c>
      <c r="AD41" s="1520">
        <v>1670</v>
      </c>
      <c r="AE41" s="1525">
        <v>1535</v>
      </c>
      <c r="AF41" s="1504">
        <v>1487</v>
      </c>
      <c r="AG41" s="1522">
        <v>1599</v>
      </c>
      <c r="AH41" s="1528">
        <v>1563</v>
      </c>
      <c r="AI41" s="1506">
        <v>1573</v>
      </c>
      <c r="AJ41" s="1506">
        <v>1575</v>
      </c>
    </row>
    <row r="42" spans="1:36" ht="15.75" customHeight="1">
      <c r="A42" s="1489" t="s">
        <v>34</v>
      </c>
      <c r="B42" s="1490">
        <v>-167</v>
      </c>
      <c r="C42" s="1524">
        <v>-178</v>
      </c>
      <c r="D42" s="1514">
        <v>-219</v>
      </c>
      <c r="E42" s="1514">
        <v>-342</v>
      </c>
      <c r="F42" s="1514">
        <v>-203</v>
      </c>
      <c r="G42" s="1525">
        <v>-211</v>
      </c>
      <c r="H42" s="1512">
        <v>-280</v>
      </c>
      <c r="I42" s="1512">
        <v>-366</v>
      </c>
      <c r="J42" s="1512">
        <v>-237</v>
      </c>
      <c r="K42" s="1512">
        <v>-346</v>
      </c>
      <c r="L42" s="1512">
        <v>-233</v>
      </c>
      <c r="M42" s="1514"/>
      <c r="N42" s="1526">
        <v>1831</v>
      </c>
      <c r="O42" s="1520">
        <v>1794</v>
      </c>
      <c r="P42" s="1520">
        <v>1820</v>
      </c>
      <c r="Q42" s="1520">
        <v>1647</v>
      </c>
      <c r="R42" s="1520">
        <v>1841</v>
      </c>
      <c r="S42" s="1527">
        <v>1708</v>
      </c>
      <c r="T42" s="1519">
        <v>1680</v>
      </c>
      <c r="U42" s="1519">
        <v>1686</v>
      </c>
      <c r="V42" s="1519">
        <v>1648</v>
      </c>
      <c r="W42" s="1519">
        <v>1611</v>
      </c>
      <c r="X42" s="1519">
        <v>1646</v>
      </c>
      <c r="Y42" s="1520"/>
      <c r="Z42" s="1526">
        <v>1998</v>
      </c>
      <c r="AA42" s="1520">
        <v>1972</v>
      </c>
      <c r="AB42" s="1520">
        <v>2039</v>
      </c>
      <c r="AC42" s="1520">
        <v>1989</v>
      </c>
      <c r="AD42" s="1520">
        <v>2044</v>
      </c>
      <c r="AE42" s="1525">
        <v>1919</v>
      </c>
      <c r="AF42" s="1504">
        <v>1960</v>
      </c>
      <c r="AG42" s="1522">
        <v>2052</v>
      </c>
      <c r="AH42" s="1528">
        <v>1885</v>
      </c>
      <c r="AI42" s="1506">
        <v>1957</v>
      </c>
      <c r="AJ42" s="1506">
        <v>1879</v>
      </c>
    </row>
    <row r="43" spans="1:36" ht="15.75" customHeight="1">
      <c r="A43" s="1489" t="s">
        <v>957</v>
      </c>
      <c r="B43" s="1490">
        <v>-68</v>
      </c>
      <c r="C43" s="1524">
        <v>-125</v>
      </c>
      <c r="D43" s="1514">
        <v>-139</v>
      </c>
      <c r="E43" s="1514">
        <v>-161</v>
      </c>
      <c r="F43" s="1514">
        <v>-40</v>
      </c>
      <c r="G43" s="1525">
        <v>17</v>
      </c>
      <c r="H43" s="1512">
        <v>96</v>
      </c>
      <c r="I43" s="1512">
        <v>-99</v>
      </c>
      <c r="J43" s="1512">
        <v>-110</v>
      </c>
      <c r="K43" s="1512">
        <v>-245</v>
      </c>
      <c r="L43" s="1512">
        <v>-236</v>
      </c>
      <c r="M43" s="1514"/>
      <c r="N43" s="1526">
        <v>1009</v>
      </c>
      <c r="O43" s="1520">
        <v>885</v>
      </c>
      <c r="P43" s="1520">
        <v>862</v>
      </c>
      <c r="Q43" s="1520">
        <v>926</v>
      </c>
      <c r="R43" s="1520">
        <v>988</v>
      </c>
      <c r="S43" s="1527">
        <v>970</v>
      </c>
      <c r="T43" s="1519">
        <v>994</v>
      </c>
      <c r="U43" s="1519">
        <v>790</v>
      </c>
      <c r="V43" s="1519">
        <v>794</v>
      </c>
      <c r="W43" s="1519">
        <v>659</v>
      </c>
      <c r="X43" s="1519">
        <v>622</v>
      </c>
      <c r="Y43" s="1520"/>
      <c r="Z43" s="1526">
        <v>1077</v>
      </c>
      <c r="AA43" s="1520">
        <v>1010</v>
      </c>
      <c r="AB43" s="1520">
        <v>1001</v>
      </c>
      <c r="AC43" s="1520">
        <v>1087</v>
      </c>
      <c r="AD43" s="1520">
        <v>1028</v>
      </c>
      <c r="AE43" s="1525">
        <v>953</v>
      </c>
      <c r="AF43" s="1504">
        <v>898</v>
      </c>
      <c r="AG43" s="1522">
        <v>889</v>
      </c>
      <c r="AH43" s="1528">
        <v>904</v>
      </c>
      <c r="AI43" s="1506">
        <v>904</v>
      </c>
      <c r="AJ43" s="1506">
        <v>858</v>
      </c>
    </row>
    <row r="44" spans="1:36" ht="15.75" customHeight="1">
      <c r="A44" s="1489" t="s">
        <v>958</v>
      </c>
      <c r="B44" s="1490">
        <v>-158</v>
      </c>
      <c r="C44" s="1524">
        <v>-190</v>
      </c>
      <c r="D44" s="1514">
        <v>-114</v>
      </c>
      <c r="E44" s="1514">
        <v>-151</v>
      </c>
      <c r="F44" s="1514">
        <v>-124</v>
      </c>
      <c r="G44" s="1525">
        <v>-255</v>
      </c>
      <c r="H44" s="1512">
        <v>-144</v>
      </c>
      <c r="I44" s="1512">
        <v>-120</v>
      </c>
      <c r="J44" s="1512">
        <v>-291</v>
      </c>
      <c r="K44" s="1512">
        <v>-205</v>
      </c>
      <c r="L44" s="1512">
        <v>-185</v>
      </c>
      <c r="M44" s="1514"/>
      <c r="N44" s="1526">
        <v>351</v>
      </c>
      <c r="O44" s="1520">
        <v>300</v>
      </c>
      <c r="P44" s="1520">
        <v>387</v>
      </c>
      <c r="Q44" s="1520">
        <v>389</v>
      </c>
      <c r="R44" s="1520">
        <v>401</v>
      </c>
      <c r="S44" s="1527">
        <v>312</v>
      </c>
      <c r="T44" s="1519">
        <v>367</v>
      </c>
      <c r="U44" s="1519">
        <v>369</v>
      </c>
      <c r="V44" s="1519">
        <v>287</v>
      </c>
      <c r="W44" s="1519">
        <v>281</v>
      </c>
      <c r="X44" s="1519">
        <v>303</v>
      </c>
      <c r="Y44" s="1520"/>
      <c r="Z44" s="1526">
        <v>509</v>
      </c>
      <c r="AA44" s="1520">
        <v>490</v>
      </c>
      <c r="AB44" s="1520">
        <v>501</v>
      </c>
      <c r="AC44" s="1520">
        <v>540</v>
      </c>
      <c r="AD44" s="1520">
        <v>525</v>
      </c>
      <c r="AE44" s="1525">
        <v>567</v>
      </c>
      <c r="AF44" s="1504">
        <v>511</v>
      </c>
      <c r="AG44" s="1522">
        <v>489</v>
      </c>
      <c r="AH44" s="1528">
        <v>578</v>
      </c>
      <c r="AI44" s="1506">
        <v>486</v>
      </c>
      <c r="AJ44" s="1506">
        <v>488</v>
      </c>
    </row>
    <row r="45" spans="1:36" ht="15.75" customHeight="1">
      <c r="A45" s="1489" t="s">
        <v>959</v>
      </c>
      <c r="B45" s="1490">
        <v>-79</v>
      </c>
      <c r="C45" s="1524">
        <v>111</v>
      </c>
      <c r="D45" s="1514">
        <v>45</v>
      </c>
      <c r="E45" s="1514">
        <v>-7</v>
      </c>
      <c r="F45" s="1514">
        <v>35</v>
      </c>
      <c r="G45" s="1525">
        <v>-28</v>
      </c>
      <c r="H45" s="1512">
        <v>-58</v>
      </c>
      <c r="I45" s="1512">
        <v>-95</v>
      </c>
      <c r="J45" s="1512">
        <v>-40</v>
      </c>
      <c r="K45" s="1512">
        <v>-6</v>
      </c>
      <c r="L45" s="1512">
        <v>-45</v>
      </c>
      <c r="M45" s="1514"/>
      <c r="N45" s="1526">
        <v>824</v>
      </c>
      <c r="O45" s="1520">
        <v>962</v>
      </c>
      <c r="P45" s="1520">
        <v>910</v>
      </c>
      <c r="Q45" s="1520">
        <v>875</v>
      </c>
      <c r="R45" s="1520">
        <v>835</v>
      </c>
      <c r="S45" s="1527">
        <v>831</v>
      </c>
      <c r="T45" s="1519">
        <v>822</v>
      </c>
      <c r="U45" s="1519">
        <v>729</v>
      </c>
      <c r="V45" s="1519">
        <v>801</v>
      </c>
      <c r="W45" s="1519">
        <v>786</v>
      </c>
      <c r="X45" s="1519">
        <v>751</v>
      </c>
      <c r="Y45" s="1520"/>
      <c r="Z45" s="1526">
        <v>903</v>
      </c>
      <c r="AA45" s="1520">
        <v>851</v>
      </c>
      <c r="AB45" s="1520">
        <v>865</v>
      </c>
      <c r="AC45" s="1520">
        <v>882</v>
      </c>
      <c r="AD45" s="1520">
        <v>800</v>
      </c>
      <c r="AE45" s="1525">
        <v>859</v>
      </c>
      <c r="AF45" s="1504">
        <v>880</v>
      </c>
      <c r="AG45" s="1522">
        <v>824</v>
      </c>
      <c r="AH45" s="1528">
        <v>841</v>
      </c>
      <c r="AI45" s="1506">
        <v>792</v>
      </c>
      <c r="AJ45" s="1506">
        <v>796</v>
      </c>
    </row>
    <row r="46" spans="1:36" ht="15.75" customHeight="1">
      <c r="A46" s="1489" t="s">
        <v>960</v>
      </c>
      <c r="B46" s="1490">
        <v>49</v>
      </c>
      <c r="C46" s="1524">
        <v>422</v>
      </c>
      <c r="D46" s="1514">
        <v>212</v>
      </c>
      <c r="E46" s="1514">
        <v>-56</v>
      </c>
      <c r="F46" s="1514">
        <v>-71</v>
      </c>
      <c r="G46" s="1525">
        <v>-19</v>
      </c>
      <c r="H46" s="1512">
        <v>-97</v>
      </c>
      <c r="I46" s="1512">
        <v>-39</v>
      </c>
      <c r="J46" s="1512">
        <v>41</v>
      </c>
      <c r="K46" s="1512">
        <v>-77</v>
      </c>
      <c r="L46" s="1512">
        <v>285</v>
      </c>
      <c r="M46" s="1514"/>
      <c r="N46" s="1526">
        <v>1268</v>
      </c>
      <c r="O46" s="1520">
        <v>1549</v>
      </c>
      <c r="P46" s="1520">
        <v>1450</v>
      </c>
      <c r="Q46" s="1520">
        <v>1203</v>
      </c>
      <c r="R46" s="1520">
        <v>1075</v>
      </c>
      <c r="S46" s="1527">
        <v>1137</v>
      </c>
      <c r="T46" s="1519">
        <v>1058</v>
      </c>
      <c r="U46" s="1519">
        <v>1162</v>
      </c>
      <c r="V46" s="1519">
        <v>1114</v>
      </c>
      <c r="W46" s="1519">
        <v>1093</v>
      </c>
      <c r="X46" s="1519">
        <v>1364</v>
      </c>
      <c r="Y46" s="1520"/>
      <c r="Z46" s="1526">
        <v>1219</v>
      </c>
      <c r="AA46" s="1520">
        <v>1127</v>
      </c>
      <c r="AB46" s="1520">
        <v>1238</v>
      </c>
      <c r="AC46" s="1520">
        <v>1259</v>
      </c>
      <c r="AD46" s="1520">
        <v>1146</v>
      </c>
      <c r="AE46" s="1525">
        <v>1156</v>
      </c>
      <c r="AF46" s="1504">
        <v>1155</v>
      </c>
      <c r="AG46" s="1522">
        <v>1201</v>
      </c>
      <c r="AH46" s="1528">
        <v>1073</v>
      </c>
      <c r="AI46" s="1506">
        <v>1170</v>
      </c>
      <c r="AJ46" s="1506">
        <v>1079</v>
      </c>
    </row>
    <row r="47" spans="1:36" ht="15.75" customHeight="1">
      <c r="A47" s="1489" t="s">
        <v>961</v>
      </c>
      <c r="B47" s="1490">
        <v>-53</v>
      </c>
      <c r="C47" s="1524">
        <v>-115</v>
      </c>
      <c r="D47" s="1514">
        <v>-145</v>
      </c>
      <c r="E47" s="1514">
        <v>-28</v>
      </c>
      <c r="F47" s="1514">
        <v>-62</v>
      </c>
      <c r="G47" s="1525">
        <v>-88</v>
      </c>
      <c r="H47" s="1512">
        <v>-64</v>
      </c>
      <c r="I47" s="1512">
        <v>-103</v>
      </c>
      <c r="J47" s="1512">
        <v>-133</v>
      </c>
      <c r="K47" s="1512">
        <v>-120</v>
      </c>
      <c r="L47" s="1512">
        <v>-119</v>
      </c>
      <c r="M47" s="1514"/>
      <c r="N47" s="1526">
        <v>310</v>
      </c>
      <c r="O47" s="1520">
        <v>270</v>
      </c>
      <c r="P47" s="1520">
        <v>203</v>
      </c>
      <c r="Q47" s="1520">
        <v>297</v>
      </c>
      <c r="R47" s="1520">
        <v>296</v>
      </c>
      <c r="S47" s="1527">
        <v>257</v>
      </c>
      <c r="T47" s="1519">
        <v>308</v>
      </c>
      <c r="U47" s="1519">
        <v>260</v>
      </c>
      <c r="V47" s="1519">
        <v>214</v>
      </c>
      <c r="W47" s="1519">
        <v>190</v>
      </c>
      <c r="X47" s="1519">
        <v>177</v>
      </c>
      <c r="Y47" s="1520"/>
      <c r="Z47" s="1526">
        <v>363</v>
      </c>
      <c r="AA47" s="1520">
        <v>385</v>
      </c>
      <c r="AB47" s="1520">
        <v>348</v>
      </c>
      <c r="AC47" s="1520">
        <v>325</v>
      </c>
      <c r="AD47" s="1520">
        <v>358</v>
      </c>
      <c r="AE47" s="1525">
        <v>345</v>
      </c>
      <c r="AF47" s="1504">
        <v>372</v>
      </c>
      <c r="AG47" s="1522">
        <v>363</v>
      </c>
      <c r="AH47" s="1528">
        <v>347</v>
      </c>
      <c r="AI47" s="1506">
        <v>310</v>
      </c>
      <c r="AJ47" s="1506">
        <v>296</v>
      </c>
    </row>
    <row r="48" spans="1:36" ht="15.75" customHeight="1">
      <c r="A48" s="1489" t="s">
        <v>962</v>
      </c>
      <c r="B48" s="1490">
        <v>-67</v>
      </c>
      <c r="C48" s="1524">
        <v>96</v>
      </c>
      <c r="D48" s="1514">
        <v>61</v>
      </c>
      <c r="E48" s="1514">
        <v>-46</v>
      </c>
      <c r="F48" s="1514">
        <v>74</v>
      </c>
      <c r="G48" s="1525">
        <v>3</v>
      </c>
      <c r="H48" s="1512">
        <v>-48</v>
      </c>
      <c r="I48" s="1512">
        <v>-66</v>
      </c>
      <c r="J48" s="1512">
        <v>-47</v>
      </c>
      <c r="K48" s="1512">
        <v>-73</v>
      </c>
      <c r="L48" s="1512">
        <v>-26</v>
      </c>
      <c r="M48" s="1514"/>
      <c r="N48" s="1526">
        <v>531</v>
      </c>
      <c r="O48" s="1520">
        <v>698</v>
      </c>
      <c r="P48" s="1520">
        <v>599</v>
      </c>
      <c r="Q48" s="1520">
        <v>566</v>
      </c>
      <c r="R48" s="1520">
        <v>592</v>
      </c>
      <c r="S48" s="1527">
        <v>596</v>
      </c>
      <c r="T48" s="1519">
        <v>514</v>
      </c>
      <c r="U48" s="1519">
        <v>550</v>
      </c>
      <c r="V48" s="1519">
        <v>539</v>
      </c>
      <c r="W48" s="1519">
        <v>560</v>
      </c>
      <c r="X48" s="1519">
        <v>555</v>
      </c>
      <c r="Y48" s="1520"/>
      <c r="Z48" s="1526">
        <v>598</v>
      </c>
      <c r="AA48" s="1520">
        <v>602</v>
      </c>
      <c r="AB48" s="1520">
        <v>538</v>
      </c>
      <c r="AC48" s="1520">
        <v>612</v>
      </c>
      <c r="AD48" s="1520">
        <v>518</v>
      </c>
      <c r="AE48" s="1525">
        <v>593</v>
      </c>
      <c r="AF48" s="1504">
        <v>562</v>
      </c>
      <c r="AG48" s="1522">
        <v>616</v>
      </c>
      <c r="AH48" s="1528">
        <v>586</v>
      </c>
      <c r="AI48" s="1506">
        <v>633</v>
      </c>
      <c r="AJ48" s="1506">
        <v>581</v>
      </c>
    </row>
    <row r="49" spans="1:36" ht="15.75" customHeight="1">
      <c r="A49" s="1489" t="s">
        <v>963</v>
      </c>
      <c r="B49" s="1490">
        <v>-99</v>
      </c>
      <c r="C49" s="1524">
        <v>-68</v>
      </c>
      <c r="D49" s="1514">
        <v>-78</v>
      </c>
      <c r="E49" s="1514">
        <v>-20</v>
      </c>
      <c r="F49" s="1514">
        <v>-116</v>
      </c>
      <c r="G49" s="1525">
        <v>-20</v>
      </c>
      <c r="H49" s="1512">
        <v>-54</v>
      </c>
      <c r="I49" s="1512">
        <v>-104</v>
      </c>
      <c r="J49" s="1512">
        <v>-58</v>
      </c>
      <c r="K49" s="1512">
        <v>-73</v>
      </c>
      <c r="L49" s="1512">
        <v>-68</v>
      </c>
      <c r="M49" s="1514"/>
      <c r="N49" s="1526">
        <v>198</v>
      </c>
      <c r="O49" s="1520">
        <v>245</v>
      </c>
      <c r="P49" s="1520">
        <v>267</v>
      </c>
      <c r="Q49" s="1520">
        <v>252</v>
      </c>
      <c r="R49" s="1520">
        <v>209</v>
      </c>
      <c r="S49" s="1527">
        <v>248</v>
      </c>
      <c r="T49" s="1519">
        <v>235</v>
      </c>
      <c r="U49" s="1519">
        <v>204</v>
      </c>
      <c r="V49" s="1519">
        <v>211</v>
      </c>
      <c r="W49" s="1519">
        <v>235</v>
      </c>
      <c r="X49" s="1519">
        <v>204</v>
      </c>
      <c r="Y49" s="1520"/>
      <c r="Z49" s="1526">
        <v>297</v>
      </c>
      <c r="AA49" s="1520">
        <v>313</v>
      </c>
      <c r="AB49" s="1520">
        <v>345</v>
      </c>
      <c r="AC49" s="1520">
        <v>272</v>
      </c>
      <c r="AD49" s="1520">
        <v>325</v>
      </c>
      <c r="AE49" s="1525">
        <v>268</v>
      </c>
      <c r="AF49" s="1504">
        <v>289</v>
      </c>
      <c r="AG49" s="1522">
        <v>308</v>
      </c>
      <c r="AH49" s="1528">
        <v>269</v>
      </c>
      <c r="AI49" s="1506">
        <v>308</v>
      </c>
      <c r="AJ49" s="1506">
        <v>272</v>
      </c>
    </row>
    <row r="50" spans="1:36" ht="15.75" customHeight="1">
      <c r="A50" s="1489" t="s">
        <v>964</v>
      </c>
      <c r="B50" s="1490">
        <v>-13</v>
      </c>
      <c r="C50" s="1524">
        <v>135</v>
      </c>
      <c r="D50" s="1514">
        <v>14</v>
      </c>
      <c r="E50" s="1514">
        <v>-103</v>
      </c>
      <c r="F50" s="1514">
        <v>-141</v>
      </c>
      <c r="G50" s="1525">
        <v>-124</v>
      </c>
      <c r="H50" s="1512">
        <v>-99</v>
      </c>
      <c r="I50" s="1512">
        <v>97</v>
      </c>
      <c r="J50" s="1512">
        <v>-80</v>
      </c>
      <c r="K50" s="1512">
        <v>-81</v>
      </c>
      <c r="L50" s="1512">
        <v>-66</v>
      </c>
      <c r="M50" s="1514"/>
      <c r="N50" s="1526">
        <v>1199</v>
      </c>
      <c r="O50" s="1520">
        <v>1230</v>
      </c>
      <c r="P50" s="1520">
        <v>1138</v>
      </c>
      <c r="Q50" s="1520">
        <v>1025</v>
      </c>
      <c r="R50" s="1520">
        <v>979</v>
      </c>
      <c r="S50" s="1527">
        <v>957</v>
      </c>
      <c r="T50" s="1519">
        <v>976</v>
      </c>
      <c r="U50" s="1519">
        <v>1056</v>
      </c>
      <c r="V50" s="1519">
        <v>944</v>
      </c>
      <c r="W50" s="1519">
        <v>958</v>
      </c>
      <c r="X50" s="1519">
        <v>931</v>
      </c>
      <c r="Y50" s="1520"/>
      <c r="Z50" s="1526">
        <v>1212</v>
      </c>
      <c r="AA50" s="1520">
        <v>1095</v>
      </c>
      <c r="AB50" s="1520">
        <v>1124</v>
      </c>
      <c r="AC50" s="1520">
        <v>1128</v>
      </c>
      <c r="AD50" s="1520">
        <v>1120</v>
      </c>
      <c r="AE50" s="1525">
        <v>1081</v>
      </c>
      <c r="AF50" s="1504">
        <v>1075</v>
      </c>
      <c r="AG50" s="1522">
        <v>959</v>
      </c>
      <c r="AH50" s="1528">
        <v>1024</v>
      </c>
      <c r="AI50" s="1506">
        <v>1039</v>
      </c>
      <c r="AJ50" s="1506">
        <v>997</v>
      </c>
    </row>
    <row r="51" spans="1:36" ht="15.75" customHeight="1">
      <c r="A51" s="1489" t="s">
        <v>965</v>
      </c>
      <c r="B51" s="1490">
        <v>-183</v>
      </c>
      <c r="C51" s="1524">
        <v>-132</v>
      </c>
      <c r="D51" s="1514">
        <v>-58</v>
      </c>
      <c r="E51" s="1514">
        <v>-212</v>
      </c>
      <c r="F51" s="1514">
        <v>-131</v>
      </c>
      <c r="G51" s="1525">
        <v>-187</v>
      </c>
      <c r="H51" s="1512">
        <v>-119</v>
      </c>
      <c r="I51" s="1512">
        <v>-182</v>
      </c>
      <c r="J51" s="1512">
        <v>-119</v>
      </c>
      <c r="K51" s="1512">
        <v>-110</v>
      </c>
      <c r="L51" s="1512">
        <v>-100</v>
      </c>
      <c r="M51" s="1514"/>
      <c r="N51" s="1526">
        <v>343</v>
      </c>
      <c r="O51" s="1520">
        <v>322</v>
      </c>
      <c r="P51" s="1520">
        <v>342</v>
      </c>
      <c r="Q51" s="1520">
        <v>310</v>
      </c>
      <c r="R51" s="1520">
        <v>330</v>
      </c>
      <c r="S51" s="1527">
        <v>299</v>
      </c>
      <c r="T51" s="1519">
        <v>292</v>
      </c>
      <c r="U51" s="1519">
        <v>293</v>
      </c>
      <c r="V51" s="1519">
        <v>294</v>
      </c>
      <c r="W51" s="1519">
        <v>315</v>
      </c>
      <c r="X51" s="1519">
        <v>248</v>
      </c>
      <c r="Y51" s="1520"/>
      <c r="Z51" s="1526">
        <v>526</v>
      </c>
      <c r="AA51" s="1520">
        <v>454</v>
      </c>
      <c r="AB51" s="1520">
        <v>400</v>
      </c>
      <c r="AC51" s="1520">
        <v>522</v>
      </c>
      <c r="AD51" s="1520">
        <v>461</v>
      </c>
      <c r="AE51" s="1525">
        <v>486</v>
      </c>
      <c r="AF51" s="1504">
        <v>411</v>
      </c>
      <c r="AG51" s="1522">
        <v>475</v>
      </c>
      <c r="AH51" s="1528">
        <v>413</v>
      </c>
      <c r="AI51" s="1506">
        <v>425</v>
      </c>
      <c r="AJ51" s="1506">
        <v>348</v>
      </c>
    </row>
    <row r="52" spans="1:36" ht="15.75" customHeight="1">
      <c r="A52" s="1489" t="s">
        <v>966</v>
      </c>
      <c r="B52" s="1490">
        <v>-87</v>
      </c>
      <c r="C52" s="1524">
        <v>-106</v>
      </c>
      <c r="D52" s="1514">
        <v>-196</v>
      </c>
      <c r="E52" s="1514">
        <v>-159</v>
      </c>
      <c r="F52" s="1514">
        <v>-201</v>
      </c>
      <c r="G52" s="1525">
        <v>-152</v>
      </c>
      <c r="H52" s="1512">
        <v>-222</v>
      </c>
      <c r="I52" s="1512">
        <v>-148</v>
      </c>
      <c r="J52" s="1512">
        <v>-180</v>
      </c>
      <c r="K52" s="1512">
        <v>-137</v>
      </c>
      <c r="L52" s="1512">
        <v>-151</v>
      </c>
      <c r="M52" s="1514"/>
      <c r="N52" s="1526">
        <v>367</v>
      </c>
      <c r="O52" s="1520">
        <v>344</v>
      </c>
      <c r="P52" s="1520">
        <v>296</v>
      </c>
      <c r="Q52" s="1520">
        <v>296</v>
      </c>
      <c r="R52" s="1520">
        <v>253</v>
      </c>
      <c r="S52" s="1527">
        <v>314</v>
      </c>
      <c r="T52" s="1519">
        <v>276</v>
      </c>
      <c r="U52" s="1519">
        <v>294</v>
      </c>
      <c r="V52" s="1519">
        <v>253</v>
      </c>
      <c r="W52" s="1519">
        <v>265</v>
      </c>
      <c r="X52" s="1519">
        <v>226</v>
      </c>
      <c r="Y52" s="1520"/>
      <c r="Z52" s="1526">
        <v>454</v>
      </c>
      <c r="AA52" s="1520">
        <v>450</v>
      </c>
      <c r="AB52" s="1520">
        <v>492</v>
      </c>
      <c r="AC52" s="1520">
        <v>455</v>
      </c>
      <c r="AD52" s="1520">
        <v>454</v>
      </c>
      <c r="AE52" s="1525">
        <v>466</v>
      </c>
      <c r="AF52" s="1504">
        <v>498</v>
      </c>
      <c r="AG52" s="1522">
        <v>442</v>
      </c>
      <c r="AH52" s="1528">
        <v>433</v>
      </c>
      <c r="AI52" s="1506">
        <v>402</v>
      </c>
      <c r="AJ52" s="1506">
        <v>377</v>
      </c>
    </row>
    <row r="53" spans="1:36" ht="15.75" customHeight="1">
      <c r="A53" s="1489" t="s">
        <v>967</v>
      </c>
      <c r="B53" s="1490">
        <v>-195</v>
      </c>
      <c r="C53" s="1524">
        <v>-202</v>
      </c>
      <c r="D53" s="1514">
        <v>-187</v>
      </c>
      <c r="E53" s="1514">
        <v>-162</v>
      </c>
      <c r="F53" s="1514">
        <v>-213</v>
      </c>
      <c r="G53" s="1525">
        <v>-201</v>
      </c>
      <c r="H53" s="1512">
        <v>-232</v>
      </c>
      <c r="I53" s="1512">
        <v>-255</v>
      </c>
      <c r="J53" s="1512">
        <v>-162</v>
      </c>
      <c r="K53" s="1512">
        <v>-252</v>
      </c>
      <c r="L53" s="1512">
        <v>-221</v>
      </c>
      <c r="M53" s="1514"/>
      <c r="N53" s="1526">
        <v>262</v>
      </c>
      <c r="O53" s="1520">
        <v>307</v>
      </c>
      <c r="P53" s="1520">
        <v>270</v>
      </c>
      <c r="Q53" s="1520">
        <v>267</v>
      </c>
      <c r="R53" s="1520">
        <v>226</v>
      </c>
      <c r="S53" s="1527">
        <v>277</v>
      </c>
      <c r="T53" s="1519">
        <v>233</v>
      </c>
      <c r="U53" s="1519">
        <v>250</v>
      </c>
      <c r="V53" s="1519">
        <v>275</v>
      </c>
      <c r="W53" s="1519">
        <v>238</v>
      </c>
      <c r="X53" s="1519">
        <v>234</v>
      </c>
      <c r="Y53" s="1520"/>
      <c r="Z53" s="1526">
        <v>457</v>
      </c>
      <c r="AA53" s="1520">
        <v>509</v>
      </c>
      <c r="AB53" s="1520">
        <v>457</v>
      </c>
      <c r="AC53" s="1520">
        <v>429</v>
      </c>
      <c r="AD53" s="1520">
        <v>439</v>
      </c>
      <c r="AE53" s="1525">
        <v>478</v>
      </c>
      <c r="AF53" s="1504">
        <v>465</v>
      </c>
      <c r="AG53" s="1522">
        <v>505</v>
      </c>
      <c r="AH53" s="1528">
        <v>437</v>
      </c>
      <c r="AI53" s="1506">
        <v>490</v>
      </c>
      <c r="AJ53" s="1506">
        <v>455</v>
      </c>
    </row>
    <row r="54" spans="1:36" ht="15.75" customHeight="1">
      <c r="A54" s="1529" t="s">
        <v>968</v>
      </c>
      <c r="B54" s="1530">
        <v>-162</v>
      </c>
      <c r="C54" s="1531">
        <v>-149</v>
      </c>
      <c r="D54" s="1532">
        <v>-109</v>
      </c>
      <c r="E54" s="1532">
        <v>-133</v>
      </c>
      <c r="F54" s="1532">
        <v>-154</v>
      </c>
      <c r="G54" s="1533">
        <v>-139</v>
      </c>
      <c r="H54" s="1534">
        <v>-136</v>
      </c>
      <c r="I54" s="1534">
        <v>-122</v>
      </c>
      <c r="J54" s="1534">
        <v>-101</v>
      </c>
      <c r="K54" s="1534">
        <v>-136</v>
      </c>
      <c r="L54" s="1534">
        <v>-142</v>
      </c>
      <c r="M54" s="1514"/>
      <c r="N54" s="1535">
        <v>268</v>
      </c>
      <c r="O54" s="1536">
        <v>318</v>
      </c>
      <c r="P54" s="1536">
        <v>293</v>
      </c>
      <c r="Q54" s="1536">
        <v>259</v>
      </c>
      <c r="R54" s="1536">
        <v>267</v>
      </c>
      <c r="S54" s="1537">
        <v>269</v>
      </c>
      <c r="T54" s="1538">
        <v>225</v>
      </c>
      <c r="U54" s="1538">
        <v>245</v>
      </c>
      <c r="V54" s="1538">
        <v>198</v>
      </c>
      <c r="W54" s="1538">
        <v>206</v>
      </c>
      <c r="X54" s="1538">
        <v>213</v>
      </c>
      <c r="Y54" s="1520"/>
      <c r="Z54" s="1535">
        <v>430</v>
      </c>
      <c r="AA54" s="1536">
        <v>467</v>
      </c>
      <c r="AB54" s="1536">
        <v>402</v>
      </c>
      <c r="AC54" s="1536">
        <v>392</v>
      </c>
      <c r="AD54" s="1536">
        <v>421</v>
      </c>
      <c r="AE54" s="1533">
        <v>408</v>
      </c>
      <c r="AF54" s="1539">
        <v>361</v>
      </c>
      <c r="AG54" s="1542">
        <v>367</v>
      </c>
      <c r="AH54" s="1540">
        <v>299</v>
      </c>
      <c r="AI54" s="1488">
        <v>342</v>
      </c>
      <c r="AJ54" s="1488">
        <v>355</v>
      </c>
    </row>
    <row r="55" spans="1:36" ht="15.75" customHeight="1">
      <c r="A55" s="691" t="s">
        <v>969</v>
      </c>
      <c r="B55" s="1543"/>
      <c r="C55" s="1543"/>
      <c r="D55" s="1543"/>
      <c r="E55" s="1543"/>
      <c r="F55" s="1543"/>
      <c r="G55" s="1543"/>
      <c r="H55" s="1543"/>
      <c r="I55" s="1543"/>
      <c r="J55" s="1543"/>
      <c r="K55" s="1543"/>
      <c r="L55" s="1543"/>
      <c r="M55" s="1544"/>
      <c r="N55" s="1543"/>
      <c r="O55" s="1543"/>
      <c r="P55" s="1543"/>
      <c r="Q55" s="1543"/>
      <c r="R55" s="1543"/>
      <c r="S55" s="1543"/>
      <c r="T55" s="1543"/>
      <c r="U55" s="1543"/>
      <c r="V55" s="1543"/>
      <c r="W55" s="1543"/>
      <c r="X55" s="1543"/>
      <c r="Y55" s="1544"/>
      <c r="Z55" s="1543"/>
      <c r="AA55" s="1543"/>
      <c r="AB55" s="1543"/>
      <c r="AC55" s="1543"/>
      <c r="AD55" s="1543"/>
      <c r="AE55" s="1543"/>
    </row>
  </sheetData>
  <mergeCells count="1">
    <mergeCell ref="B2:D2"/>
  </mergeCells>
  <phoneticPr fontId="2"/>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763D9-DB05-439F-9C01-7C5F61B31875}">
  <dimension ref="A1:BC118"/>
  <sheetViews>
    <sheetView workbookViewId="0">
      <pane xSplit="1" ySplit="4" topLeftCell="AT52" activePane="bottomRight" state="frozen"/>
      <selection pane="topRight" activeCell="B1" sqref="B1"/>
      <selection pane="bottomLeft" activeCell="A5" sqref="A5"/>
      <selection pane="bottomRight" activeCell="BC65" sqref="BC65"/>
    </sheetView>
  </sheetViews>
  <sheetFormatPr defaultColWidth="9" defaultRowHeight="13.5"/>
  <cols>
    <col min="1" max="1" width="9" style="2798"/>
    <col min="2" max="43" width="10.5" style="2798" bestFit="1" customWidth="1"/>
    <col min="44" max="46" width="9" style="2798"/>
    <col min="47" max="49" width="10.5" style="2798" bestFit="1" customWidth="1"/>
    <col min="50" max="16384" width="9" style="2798"/>
  </cols>
  <sheetData>
    <row r="1" spans="1:52">
      <c r="A1" s="2797" t="s">
        <v>1717</v>
      </c>
    </row>
    <row r="2" spans="1:52">
      <c r="AR2" s="2799" t="s">
        <v>1718</v>
      </c>
    </row>
    <row r="3" spans="1:52">
      <c r="A3" s="3161" t="s">
        <v>1719</v>
      </c>
      <c r="B3" s="3158" t="s">
        <v>1720</v>
      </c>
      <c r="C3" s="3159"/>
      <c r="D3" s="3160"/>
      <c r="E3" s="3159" t="s">
        <v>1721</v>
      </c>
      <c r="F3" s="3159"/>
      <c r="G3" s="3159"/>
      <c r="H3" s="3158" t="s">
        <v>1722</v>
      </c>
      <c r="I3" s="3159"/>
      <c r="J3" s="3160"/>
      <c r="K3" s="3159" t="s">
        <v>1723</v>
      </c>
      <c r="L3" s="3159"/>
      <c r="M3" s="3159"/>
      <c r="N3" s="3158" t="s">
        <v>1724</v>
      </c>
      <c r="O3" s="3159"/>
      <c r="P3" s="3160"/>
      <c r="Q3" s="3159" t="s">
        <v>1725</v>
      </c>
      <c r="R3" s="3159"/>
      <c r="S3" s="3159"/>
      <c r="T3" s="3158" t="s">
        <v>1726</v>
      </c>
      <c r="U3" s="3159"/>
      <c r="V3" s="3160"/>
      <c r="W3" s="3159" t="s">
        <v>1727</v>
      </c>
      <c r="X3" s="3159"/>
      <c r="Y3" s="3159"/>
      <c r="Z3" s="3158" t="s">
        <v>1728</v>
      </c>
      <c r="AA3" s="3159"/>
      <c r="AB3" s="3160"/>
      <c r="AC3" s="3159" t="s">
        <v>1729</v>
      </c>
      <c r="AD3" s="3159"/>
      <c r="AE3" s="3159"/>
      <c r="AF3" s="3158" t="s">
        <v>1730</v>
      </c>
      <c r="AG3" s="3159"/>
      <c r="AH3" s="3160"/>
      <c r="AI3" s="3159" t="s">
        <v>1731</v>
      </c>
      <c r="AJ3" s="3159"/>
      <c r="AK3" s="3159"/>
      <c r="AL3" s="3158" t="s">
        <v>1732</v>
      </c>
      <c r="AM3" s="3159"/>
      <c r="AN3" s="3160"/>
      <c r="AO3" s="3163" t="s">
        <v>1733</v>
      </c>
      <c r="AP3" s="3163"/>
      <c r="AQ3" s="3163"/>
      <c r="AR3" s="2571" t="s">
        <v>1734</v>
      </c>
      <c r="AS3" s="2572"/>
      <c r="AT3" s="2574"/>
      <c r="AU3" s="3163" t="s">
        <v>1735</v>
      </c>
      <c r="AV3" s="3163"/>
      <c r="AW3" s="3163"/>
      <c r="AX3" s="2571" t="s">
        <v>1736</v>
      </c>
      <c r="AY3" s="2572"/>
      <c r="AZ3" s="2574"/>
    </row>
    <row r="4" spans="1:52">
      <c r="A4" s="3162"/>
      <c r="B4" s="2800" t="s">
        <v>1197</v>
      </c>
      <c r="C4" s="2800" t="s">
        <v>370</v>
      </c>
      <c r="D4" s="2800" t="s">
        <v>371</v>
      </c>
      <c r="E4" s="2801" t="s">
        <v>1197</v>
      </c>
      <c r="F4" s="2800" t="s">
        <v>370</v>
      </c>
      <c r="G4" s="2802" t="s">
        <v>371</v>
      </c>
      <c r="H4" s="2800" t="s">
        <v>1737</v>
      </c>
      <c r="I4" s="2800" t="s">
        <v>1738</v>
      </c>
      <c r="J4" s="2800" t="s">
        <v>1739</v>
      </c>
      <c r="K4" s="2801" t="s">
        <v>1197</v>
      </c>
      <c r="L4" s="2800" t="s">
        <v>370</v>
      </c>
      <c r="M4" s="2802" t="s">
        <v>371</v>
      </c>
      <c r="N4" s="2800" t="s">
        <v>1197</v>
      </c>
      <c r="O4" s="2800" t="s">
        <v>370</v>
      </c>
      <c r="P4" s="2800" t="s">
        <v>371</v>
      </c>
      <c r="Q4" s="2801" t="s">
        <v>1197</v>
      </c>
      <c r="R4" s="2800" t="s">
        <v>370</v>
      </c>
      <c r="S4" s="2802" t="s">
        <v>371</v>
      </c>
      <c r="T4" s="2800" t="s">
        <v>1197</v>
      </c>
      <c r="U4" s="2800" t="s">
        <v>370</v>
      </c>
      <c r="V4" s="2800" t="s">
        <v>371</v>
      </c>
      <c r="W4" s="2801" t="s">
        <v>1197</v>
      </c>
      <c r="X4" s="2800" t="s">
        <v>370</v>
      </c>
      <c r="Y4" s="2802" t="s">
        <v>371</v>
      </c>
      <c r="Z4" s="2800" t="s">
        <v>1197</v>
      </c>
      <c r="AA4" s="2800" t="s">
        <v>370</v>
      </c>
      <c r="AB4" s="2800" t="s">
        <v>371</v>
      </c>
      <c r="AC4" s="2801" t="s">
        <v>1197</v>
      </c>
      <c r="AD4" s="2800" t="s">
        <v>370</v>
      </c>
      <c r="AE4" s="2802" t="s">
        <v>371</v>
      </c>
      <c r="AF4" s="2800" t="s">
        <v>1197</v>
      </c>
      <c r="AG4" s="2800" t="s">
        <v>370</v>
      </c>
      <c r="AH4" s="2800" t="s">
        <v>371</v>
      </c>
      <c r="AI4" s="2801" t="s">
        <v>1197</v>
      </c>
      <c r="AJ4" s="2800" t="s">
        <v>370</v>
      </c>
      <c r="AK4" s="2802" t="s">
        <v>371</v>
      </c>
      <c r="AL4" s="2800" t="s">
        <v>1197</v>
      </c>
      <c r="AM4" s="2800" t="s">
        <v>370</v>
      </c>
      <c r="AN4" s="2800" t="s">
        <v>371</v>
      </c>
      <c r="AO4" s="2803" t="s">
        <v>1197</v>
      </c>
      <c r="AP4" s="2804" t="s">
        <v>370</v>
      </c>
      <c r="AQ4" s="2805" t="s">
        <v>371</v>
      </c>
      <c r="AR4" s="2806" t="s">
        <v>1740</v>
      </c>
      <c r="AS4" s="2807" t="s">
        <v>370</v>
      </c>
      <c r="AT4" s="2808" t="s">
        <v>371</v>
      </c>
      <c r="AU4" s="2803" t="s">
        <v>1197</v>
      </c>
      <c r="AV4" s="2804" t="s">
        <v>370</v>
      </c>
      <c r="AW4" s="2805" t="s">
        <v>371</v>
      </c>
      <c r="AX4" s="2806" t="s">
        <v>1740</v>
      </c>
      <c r="AY4" s="2807" t="s">
        <v>370</v>
      </c>
      <c r="AZ4" s="2808" t="s">
        <v>371</v>
      </c>
    </row>
    <row r="5" spans="1:52">
      <c r="A5" s="2809" t="s">
        <v>750</v>
      </c>
      <c r="B5" s="2810">
        <v>2301799</v>
      </c>
      <c r="C5" s="2811">
        <v>1175426</v>
      </c>
      <c r="D5" s="2812">
        <v>1126373</v>
      </c>
      <c r="E5" s="2811">
        <v>3309935</v>
      </c>
      <c r="F5" s="2811">
        <v>1622755</v>
      </c>
      <c r="G5" s="2811">
        <v>1687180</v>
      </c>
      <c r="H5" s="2810">
        <v>3906487</v>
      </c>
      <c r="I5" s="2811">
        <v>1917887</v>
      </c>
      <c r="J5" s="2812">
        <v>1988600</v>
      </c>
      <c r="K5" s="2811">
        <v>4309944</v>
      </c>
      <c r="L5" s="2811">
        <v>2120749</v>
      </c>
      <c r="M5" s="2811">
        <v>2189195</v>
      </c>
      <c r="N5" s="2810">
        <v>4667928</v>
      </c>
      <c r="O5" s="2811">
        <v>2299961</v>
      </c>
      <c r="P5" s="2812">
        <v>2367967</v>
      </c>
      <c r="Q5" s="2811">
        <v>4992140</v>
      </c>
      <c r="R5" s="2811">
        <v>2453277</v>
      </c>
      <c r="S5" s="2811">
        <v>2538863</v>
      </c>
      <c r="T5" s="2810">
        <v>5144892</v>
      </c>
      <c r="U5" s="2811">
        <v>2512358</v>
      </c>
      <c r="V5" s="2812">
        <v>2632534</v>
      </c>
      <c r="W5" s="2811">
        <v>5278050</v>
      </c>
      <c r="X5" s="2811">
        <v>2567814</v>
      </c>
      <c r="Y5" s="2811">
        <v>2710236</v>
      </c>
      <c r="Z5" s="2810">
        <v>5405040</v>
      </c>
      <c r="AA5" s="2811">
        <v>2619692</v>
      </c>
      <c r="AB5" s="2812">
        <v>2785348</v>
      </c>
      <c r="AC5" s="2811">
        <v>5401877</v>
      </c>
      <c r="AD5" s="2811">
        <v>2612369</v>
      </c>
      <c r="AE5" s="2811">
        <v>2789508</v>
      </c>
      <c r="AF5" s="2810">
        <v>5550574</v>
      </c>
      <c r="AG5" s="2811">
        <v>2674625</v>
      </c>
      <c r="AH5" s="2812">
        <v>2875949</v>
      </c>
      <c r="AI5" s="2811">
        <v>5590601</v>
      </c>
      <c r="AJ5" s="2811">
        <v>2680288</v>
      </c>
      <c r="AK5" s="2811">
        <v>2910313</v>
      </c>
      <c r="AL5" s="2810">
        <v>5588133</v>
      </c>
      <c r="AM5" s="2811">
        <v>2673328</v>
      </c>
      <c r="AN5" s="2812">
        <v>2914805</v>
      </c>
      <c r="AO5" s="2811">
        <v>5534800</v>
      </c>
      <c r="AP5" s="2811">
        <v>2641561</v>
      </c>
      <c r="AQ5" s="2811">
        <v>2893239</v>
      </c>
      <c r="AR5" s="2813">
        <v>5534800</v>
      </c>
      <c r="AS5" s="2814">
        <v>2641561</v>
      </c>
      <c r="AT5" s="2815">
        <v>2893239</v>
      </c>
      <c r="AU5" s="2811">
        <v>5465002</v>
      </c>
      <c r="AV5" s="2811">
        <v>2599756</v>
      </c>
      <c r="AW5" s="2811">
        <v>2865246</v>
      </c>
      <c r="AX5" s="2813">
        <v>5465002</v>
      </c>
      <c r="AY5" s="2814">
        <v>2599756</v>
      </c>
      <c r="AZ5" s="2815">
        <v>2865246</v>
      </c>
    </row>
    <row r="6" spans="1:52">
      <c r="A6" s="2816" t="s">
        <v>1741</v>
      </c>
      <c r="B6" s="2817">
        <v>72691</v>
      </c>
      <c r="C6" s="2818">
        <v>36654</v>
      </c>
      <c r="D6" s="2819">
        <v>36037</v>
      </c>
      <c r="E6" s="2820">
        <v>83281</v>
      </c>
      <c r="F6" s="2820">
        <v>42411</v>
      </c>
      <c r="G6" s="2820">
        <v>40870</v>
      </c>
      <c r="H6" s="2817">
        <v>64757</v>
      </c>
      <c r="I6" s="2818">
        <v>33149</v>
      </c>
      <c r="J6" s="2819">
        <v>31608</v>
      </c>
      <c r="K6" s="2820">
        <v>79438</v>
      </c>
      <c r="L6" s="2820">
        <v>40356</v>
      </c>
      <c r="M6" s="2820">
        <v>39082</v>
      </c>
      <c r="N6" s="2817">
        <v>89628</v>
      </c>
      <c r="O6" s="2818">
        <v>45985</v>
      </c>
      <c r="P6" s="2819">
        <v>43643</v>
      </c>
      <c r="Q6" s="2820">
        <v>88459</v>
      </c>
      <c r="R6" s="2820">
        <v>45459</v>
      </c>
      <c r="S6" s="2820">
        <v>43000</v>
      </c>
      <c r="T6" s="2817">
        <v>70033</v>
      </c>
      <c r="U6" s="2818">
        <v>35868</v>
      </c>
      <c r="V6" s="2819">
        <v>34165</v>
      </c>
      <c r="W6" s="2820">
        <v>61663</v>
      </c>
      <c r="X6" s="2820">
        <v>31480</v>
      </c>
      <c r="Y6" s="2820">
        <v>30183</v>
      </c>
      <c r="Z6" s="2817">
        <v>53515</v>
      </c>
      <c r="AA6" s="2818">
        <v>27462</v>
      </c>
      <c r="AB6" s="2819">
        <v>26053</v>
      </c>
      <c r="AC6" s="2820">
        <v>51647</v>
      </c>
      <c r="AD6" s="2820">
        <v>26523</v>
      </c>
      <c r="AE6" s="2818">
        <v>25124</v>
      </c>
      <c r="AF6" s="2817">
        <v>53514</v>
      </c>
      <c r="AG6" s="2818">
        <v>27309</v>
      </c>
      <c r="AH6" s="2819">
        <v>26205</v>
      </c>
      <c r="AI6" s="2820">
        <v>47497</v>
      </c>
      <c r="AJ6" s="2818">
        <v>24216</v>
      </c>
      <c r="AK6" s="2820">
        <v>23281</v>
      </c>
      <c r="AL6" s="2817">
        <v>46183</v>
      </c>
      <c r="AM6" s="2818">
        <v>23561</v>
      </c>
      <c r="AN6" s="2819">
        <v>22622</v>
      </c>
      <c r="AO6" s="2820">
        <v>41276</v>
      </c>
      <c r="AP6" s="2821">
        <v>21082</v>
      </c>
      <c r="AQ6" s="2818">
        <v>20194</v>
      </c>
      <c r="AR6" s="2822">
        <v>41507</v>
      </c>
      <c r="AS6" s="2823">
        <v>21216</v>
      </c>
      <c r="AT6" s="2824">
        <v>20291</v>
      </c>
      <c r="AU6" s="2820">
        <v>36133</v>
      </c>
      <c r="AV6" s="2821">
        <v>18358</v>
      </c>
      <c r="AW6" s="2818">
        <v>17775</v>
      </c>
      <c r="AX6" s="2822">
        <v>36557</v>
      </c>
      <c r="AY6" s="2823">
        <v>18588</v>
      </c>
      <c r="AZ6" s="2824">
        <v>17969</v>
      </c>
    </row>
    <row r="7" spans="1:52">
      <c r="A7" s="2816" t="s">
        <v>1742</v>
      </c>
      <c r="B7" s="2817">
        <v>51727</v>
      </c>
      <c r="C7" s="2818">
        <v>26031</v>
      </c>
      <c r="D7" s="2819">
        <v>25696</v>
      </c>
      <c r="E7" s="2820">
        <v>97331</v>
      </c>
      <c r="F7" s="2820">
        <v>49503</v>
      </c>
      <c r="G7" s="2820">
        <v>47828</v>
      </c>
      <c r="H7" s="2817">
        <v>64776</v>
      </c>
      <c r="I7" s="2818">
        <v>32962</v>
      </c>
      <c r="J7" s="2819">
        <v>31814</v>
      </c>
      <c r="K7" s="2820">
        <v>75029</v>
      </c>
      <c r="L7" s="2820">
        <v>38190</v>
      </c>
      <c r="M7" s="2820">
        <v>36839</v>
      </c>
      <c r="N7" s="2817">
        <v>88128</v>
      </c>
      <c r="O7" s="2818">
        <v>45211</v>
      </c>
      <c r="P7" s="2819">
        <v>42917</v>
      </c>
      <c r="Q7" s="2820">
        <v>93660</v>
      </c>
      <c r="R7" s="2820">
        <v>48009</v>
      </c>
      <c r="S7" s="2820">
        <v>45651</v>
      </c>
      <c r="T7" s="2817">
        <v>71792</v>
      </c>
      <c r="U7" s="2818">
        <v>36863</v>
      </c>
      <c r="V7" s="2819">
        <v>34929</v>
      </c>
      <c r="W7" s="2820">
        <v>64810</v>
      </c>
      <c r="X7" s="2820">
        <v>33112</v>
      </c>
      <c r="Y7" s="2820">
        <v>31698</v>
      </c>
      <c r="Z7" s="2817">
        <v>55147</v>
      </c>
      <c r="AA7" s="2818">
        <v>28399</v>
      </c>
      <c r="AB7" s="2819">
        <v>26748</v>
      </c>
      <c r="AC7" s="2820">
        <v>52242</v>
      </c>
      <c r="AD7" s="2820">
        <v>26786</v>
      </c>
      <c r="AE7" s="2818">
        <v>25456</v>
      </c>
      <c r="AF7" s="2817">
        <v>53493</v>
      </c>
      <c r="AG7" s="2818">
        <v>27318</v>
      </c>
      <c r="AH7" s="2819">
        <v>26175</v>
      </c>
      <c r="AI7" s="2820">
        <v>49223</v>
      </c>
      <c r="AJ7" s="2818">
        <v>25240</v>
      </c>
      <c r="AK7" s="2820">
        <v>23983</v>
      </c>
      <c r="AL7" s="2817">
        <v>46359</v>
      </c>
      <c r="AM7" s="2818">
        <v>23505</v>
      </c>
      <c r="AN7" s="2819">
        <v>22854</v>
      </c>
      <c r="AO7" s="2820">
        <v>42018</v>
      </c>
      <c r="AP7" s="2821">
        <v>21417</v>
      </c>
      <c r="AQ7" s="2818">
        <v>20601</v>
      </c>
      <c r="AR7" s="2822">
        <v>42258</v>
      </c>
      <c r="AS7" s="2823">
        <v>21536</v>
      </c>
      <c r="AT7" s="2824">
        <v>20722</v>
      </c>
      <c r="AU7" s="2820">
        <v>37372</v>
      </c>
      <c r="AV7" s="2821">
        <v>19058</v>
      </c>
      <c r="AW7" s="2818">
        <v>18314</v>
      </c>
      <c r="AX7" s="2822">
        <v>37773</v>
      </c>
      <c r="AY7" s="2823">
        <v>19284</v>
      </c>
      <c r="AZ7" s="2824">
        <v>18489</v>
      </c>
    </row>
    <row r="8" spans="1:52">
      <c r="A8" s="2816" t="s">
        <v>1743</v>
      </c>
      <c r="B8" s="2817">
        <v>52252</v>
      </c>
      <c r="C8" s="2818">
        <v>26252</v>
      </c>
      <c r="D8" s="2819">
        <v>26000</v>
      </c>
      <c r="E8" s="2820">
        <v>96472</v>
      </c>
      <c r="F8" s="2820">
        <v>49163</v>
      </c>
      <c r="G8" s="2820">
        <v>47309</v>
      </c>
      <c r="H8" s="2817">
        <v>61873</v>
      </c>
      <c r="I8" s="2818">
        <v>31685</v>
      </c>
      <c r="J8" s="2819">
        <v>30188</v>
      </c>
      <c r="K8" s="2820">
        <v>71866</v>
      </c>
      <c r="L8" s="2820">
        <v>36592</v>
      </c>
      <c r="M8" s="2820">
        <v>35274</v>
      </c>
      <c r="N8" s="2817">
        <v>84636</v>
      </c>
      <c r="O8" s="2818">
        <v>43421</v>
      </c>
      <c r="P8" s="2819">
        <v>41215</v>
      </c>
      <c r="Q8" s="2820">
        <v>95723</v>
      </c>
      <c r="R8" s="2820">
        <v>49005</v>
      </c>
      <c r="S8" s="2820">
        <v>46718</v>
      </c>
      <c r="T8" s="2817">
        <v>75164</v>
      </c>
      <c r="U8" s="2818">
        <v>38330</v>
      </c>
      <c r="V8" s="2819">
        <v>36834</v>
      </c>
      <c r="W8" s="2820">
        <v>66124</v>
      </c>
      <c r="X8" s="2820">
        <v>33498</v>
      </c>
      <c r="Y8" s="2820">
        <v>32626</v>
      </c>
      <c r="Z8" s="2817">
        <v>57148</v>
      </c>
      <c r="AA8" s="2818">
        <v>29295</v>
      </c>
      <c r="AB8" s="2819">
        <v>27853</v>
      </c>
      <c r="AC8" s="2820">
        <v>51686</v>
      </c>
      <c r="AD8" s="2820">
        <v>26423</v>
      </c>
      <c r="AE8" s="2818">
        <v>25263</v>
      </c>
      <c r="AF8" s="2817">
        <v>54627</v>
      </c>
      <c r="AG8" s="2818">
        <v>28036</v>
      </c>
      <c r="AH8" s="2819">
        <v>26591</v>
      </c>
      <c r="AI8" s="2820">
        <v>50628</v>
      </c>
      <c r="AJ8" s="2818">
        <v>26035</v>
      </c>
      <c r="AK8" s="2820">
        <v>24593</v>
      </c>
      <c r="AL8" s="2817">
        <v>48174</v>
      </c>
      <c r="AM8" s="2818">
        <v>24648</v>
      </c>
      <c r="AN8" s="2819">
        <v>23526</v>
      </c>
      <c r="AO8" s="2820">
        <v>43830</v>
      </c>
      <c r="AP8" s="2821">
        <v>22312</v>
      </c>
      <c r="AQ8" s="2818">
        <v>21518</v>
      </c>
      <c r="AR8" s="2822">
        <v>44038</v>
      </c>
      <c r="AS8" s="2823">
        <v>22434</v>
      </c>
      <c r="AT8" s="2824">
        <v>21604</v>
      </c>
      <c r="AU8" s="2820">
        <v>39048</v>
      </c>
      <c r="AV8" s="2821">
        <v>20004</v>
      </c>
      <c r="AW8" s="2818">
        <v>19044</v>
      </c>
      <c r="AX8" s="2822">
        <v>39454</v>
      </c>
      <c r="AY8" s="2823">
        <v>20209</v>
      </c>
      <c r="AZ8" s="2824">
        <v>19245</v>
      </c>
    </row>
    <row r="9" spans="1:52">
      <c r="A9" s="2816" t="s">
        <v>1744</v>
      </c>
      <c r="B9" s="2817">
        <v>52760</v>
      </c>
      <c r="C9" s="2818">
        <v>26422</v>
      </c>
      <c r="D9" s="2819">
        <v>26338</v>
      </c>
      <c r="E9" s="2820">
        <v>91801</v>
      </c>
      <c r="F9" s="2820">
        <v>47066</v>
      </c>
      <c r="G9" s="2820">
        <v>44735</v>
      </c>
      <c r="H9" s="2817">
        <v>58271</v>
      </c>
      <c r="I9" s="2818">
        <v>29974</v>
      </c>
      <c r="J9" s="2819">
        <v>28297</v>
      </c>
      <c r="K9" s="2820">
        <v>69558</v>
      </c>
      <c r="L9" s="2820">
        <v>35432</v>
      </c>
      <c r="M9" s="2820">
        <v>34126</v>
      </c>
      <c r="N9" s="2817">
        <v>83118</v>
      </c>
      <c r="O9" s="2818">
        <v>42776</v>
      </c>
      <c r="P9" s="2819">
        <v>40342</v>
      </c>
      <c r="Q9" s="2820">
        <v>93133</v>
      </c>
      <c r="R9" s="2820">
        <v>47840</v>
      </c>
      <c r="S9" s="2820">
        <v>45293</v>
      </c>
      <c r="T9" s="2817">
        <v>77972</v>
      </c>
      <c r="U9" s="2818">
        <v>40109</v>
      </c>
      <c r="V9" s="2819">
        <v>37863</v>
      </c>
      <c r="W9" s="2820">
        <v>65453</v>
      </c>
      <c r="X9" s="2820">
        <v>33395</v>
      </c>
      <c r="Y9" s="2820">
        <v>32058</v>
      </c>
      <c r="Z9" s="2817">
        <v>59033</v>
      </c>
      <c r="AA9" s="2818">
        <v>30235</v>
      </c>
      <c r="AB9" s="2819">
        <v>28798</v>
      </c>
      <c r="AC9" s="2820">
        <v>52833</v>
      </c>
      <c r="AD9" s="2820">
        <v>27158</v>
      </c>
      <c r="AE9" s="2818">
        <v>25675</v>
      </c>
      <c r="AF9" s="2817">
        <v>53814</v>
      </c>
      <c r="AG9" s="2818">
        <v>27457</v>
      </c>
      <c r="AH9" s="2819">
        <v>26357</v>
      </c>
      <c r="AI9" s="2820">
        <v>52034</v>
      </c>
      <c r="AJ9" s="2818">
        <v>26522</v>
      </c>
      <c r="AK9" s="2820">
        <v>25512</v>
      </c>
      <c r="AL9" s="2817">
        <v>47910</v>
      </c>
      <c r="AM9" s="2818">
        <v>24719</v>
      </c>
      <c r="AN9" s="2819">
        <v>23191</v>
      </c>
      <c r="AO9" s="2820">
        <v>44800</v>
      </c>
      <c r="AP9" s="2821">
        <v>23055</v>
      </c>
      <c r="AQ9" s="2818">
        <v>21745</v>
      </c>
      <c r="AR9" s="2822">
        <v>45023</v>
      </c>
      <c r="AS9" s="2823">
        <v>23182</v>
      </c>
      <c r="AT9" s="2824">
        <v>21841</v>
      </c>
      <c r="AU9" s="2820">
        <v>41239</v>
      </c>
      <c r="AV9" s="2821">
        <v>21191</v>
      </c>
      <c r="AW9" s="2818">
        <v>20048</v>
      </c>
      <c r="AX9" s="2822">
        <v>41618</v>
      </c>
      <c r="AY9" s="2823">
        <v>21385</v>
      </c>
      <c r="AZ9" s="2824">
        <v>20233</v>
      </c>
    </row>
    <row r="10" spans="1:52">
      <c r="A10" s="2816" t="s">
        <v>1745</v>
      </c>
      <c r="B10" s="2817">
        <v>53531</v>
      </c>
      <c r="C10" s="2818">
        <v>27208</v>
      </c>
      <c r="D10" s="2819">
        <v>26323</v>
      </c>
      <c r="E10" s="2820">
        <v>56346</v>
      </c>
      <c r="F10" s="2820">
        <v>28754</v>
      </c>
      <c r="G10" s="2820">
        <v>27592</v>
      </c>
      <c r="H10" s="2817">
        <v>61483</v>
      </c>
      <c r="I10" s="2818">
        <v>31551</v>
      </c>
      <c r="J10" s="2819">
        <v>29932</v>
      </c>
      <c r="K10" s="2820">
        <v>66248</v>
      </c>
      <c r="L10" s="2820">
        <v>33884</v>
      </c>
      <c r="M10" s="2820">
        <v>32364</v>
      </c>
      <c r="N10" s="2817">
        <v>65015</v>
      </c>
      <c r="O10" s="2818">
        <v>33387</v>
      </c>
      <c r="P10" s="2819">
        <v>31628</v>
      </c>
      <c r="Q10" s="2820">
        <v>90775</v>
      </c>
      <c r="R10" s="2820">
        <v>46612</v>
      </c>
      <c r="S10" s="2820">
        <v>44163</v>
      </c>
      <c r="T10" s="2817">
        <v>81496</v>
      </c>
      <c r="U10" s="2818">
        <v>41757</v>
      </c>
      <c r="V10" s="2819">
        <v>39739</v>
      </c>
      <c r="W10" s="2820">
        <v>66426</v>
      </c>
      <c r="X10" s="2825">
        <v>34103</v>
      </c>
      <c r="Y10" s="2820">
        <v>32323</v>
      </c>
      <c r="Z10" s="2817">
        <v>60903</v>
      </c>
      <c r="AA10" s="2818">
        <v>31227</v>
      </c>
      <c r="AB10" s="2819">
        <v>29676</v>
      </c>
      <c r="AC10" s="2820">
        <v>53237</v>
      </c>
      <c r="AD10" s="2820">
        <v>27231</v>
      </c>
      <c r="AE10" s="2818">
        <v>26006</v>
      </c>
      <c r="AF10" s="2817">
        <v>53414</v>
      </c>
      <c r="AG10" s="2818">
        <v>27307</v>
      </c>
      <c r="AH10" s="2819">
        <v>26107</v>
      </c>
      <c r="AI10" s="2820">
        <v>53325</v>
      </c>
      <c r="AJ10" s="2818">
        <v>27229</v>
      </c>
      <c r="AK10" s="2820">
        <v>26096</v>
      </c>
      <c r="AL10" s="2817">
        <v>47596</v>
      </c>
      <c r="AM10" s="2818">
        <v>24359</v>
      </c>
      <c r="AN10" s="2819">
        <v>23237</v>
      </c>
      <c r="AO10" s="2820">
        <v>46279</v>
      </c>
      <c r="AP10" s="2821">
        <v>23651</v>
      </c>
      <c r="AQ10" s="2818">
        <v>22628</v>
      </c>
      <c r="AR10" s="2822">
        <v>46531</v>
      </c>
      <c r="AS10" s="2823">
        <v>23785</v>
      </c>
      <c r="AT10" s="2824">
        <v>22746</v>
      </c>
      <c r="AU10" s="2820">
        <v>42683</v>
      </c>
      <c r="AV10" s="2821">
        <v>22004</v>
      </c>
      <c r="AW10" s="2818">
        <v>20679</v>
      </c>
      <c r="AX10" s="2822">
        <v>43120</v>
      </c>
      <c r="AY10" s="2823">
        <v>22234</v>
      </c>
      <c r="AZ10" s="2824">
        <v>20886</v>
      </c>
    </row>
    <row r="11" spans="1:52">
      <c r="A11" s="2816" t="s">
        <v>1746</v>
      </c>
      <c r="B11" s="2817">
        <v>52887</v>
      </c>
      <c r="C11" s="2818">
        <v>26878</v>
      </c>
      <c r="D11" s="2819">
        <v>26009</v>
      </c>
      <c r="E11" s="2820">
        <v>63043</v>
      </c>
      <c r="F11" s="2820">
        <v>31979</v>
      </c>
      <c r="G11" s="2820">
        <v>31064</v>
      </c>
      <c r="H11" s="2817">
        <v>64832</v>
      </c>
      <c r="I11" s="2818">
        <v>33199</v>
      </c>
      <c r="J11" s="2819">
        <v>31633</v>
      </c>
      <c r="K11" s="2820">
        <v>66127</v>
      </c>
      <c r="L11" s="2820">
        <v>33609</v>
      </c>
      <c r="M11" s="2820">
        <v>32518</v>
      </c>
      <c r="N11" s="2817">
        <v>80249</v>
      </c>
      <c r="O11" s="2818">
        <v>40872</v>
      </c>
      <c r="P11" s="2819">
        <v>39377</v>
      </c>
      <c r="Q11" s="2820">
        <v>87829</v>
      </c>
      <c r="R11" s="2820">
        <v>45034</v>
      </c>
      <c r="S11" s="2820">
        <v>42795</v>
      </c>
      <c r="T11" s="2817">
        <v>86653</v>
      </c>
      <c r="U11" s="2818">
        <v>44492</v>
      </c>
      <c r="V11" s="2819">
        <v>42161</v>
      </c>
      <c r="W11" s="2820">
        <v>69517</v>
      </c>
      <c r="X11" s="2820">
        <v>35486</v>
      </c>
      <c r="Y11" s="2820">
        <v>34031</v>
      </c>
      <c r="Z11" s="2817">
        <v>63234</v>
      </c>
      <c r="AA11" s="2818">
        <v>32206</v>
      </c>
      <c r="AB11" s="2819">
        <v>31028</v>
      </c>
      <c r="AC11" s="2820">
        <v>54554</v>
      </c>
      <c r="AD11" s="2820">
        <v>27886</v>
      </c>
      <c r="AE11" s="2818">
        <v>26668</v>
      </c>
      <c r="AF11" s="2817">
        <v>53901</v>
      </c>
      <c r="AG11" s="2818">
        <v>27624</v>
      </c>
      <c r="AH11" s="2819">
        <v>26277</v>
      </c>
      <c r="AI11" s="2820">
        <v>54481</v>
      </c>
      <c r="AJ11" s="2818">
        <v>27869</v>
      </c>
      <c r="AK11" s="2820">
        <v>26612</v>
      </c>
      <c r="AL11" s="2817">
        <v>47376</v>
      </c>
      <c r="AM11" s="2818">
        <v>24254</v>
      </c>
      <c r="AN11" s="2819">
        <v>23122</v>
      </c>
      <c r="AO11" s="2820">
        <v>46149</v>
      </c>
      <c r="AP11" s="2821">
        <v>23600</v>
      </c>
      <c r="AQ11" s="2818">
        <v>22549</v>
      </c>
      <c r="AR11" s="2822">
        <v>46387</v>
      </c>
      <c r="AS11" s="2823">
        <v>23731</v>
      </c>
      <c r="AT11" s="2824">
        <v>22656</v>
      </c>
      <c r="AU11" s="2820">
        <v>43682</v>
      </c>
      <c r="AV11" s="2821">
        <v>22372</v>
      </c>
      <c r="AW11" s="2818">
        <v>21310</v>
      </c>
      <c r="AX11" s="2822">
        <v>44083</v>
      </c>
      <c r="AY11" s="2823">
        <v>22589</v>
      </c>
      <c r="AZ11" s="2824">
        <v>21494</v>
      </c>
    </row>
    <row r="12" spans="1:52">
      <c r="A12" s="2816" t="s">
        <v>1747</v>
      </c>
      <c r="B12" s="2817">
        <v>54532</v>
      </c>
      <c r="C12" s="2818">
        <v>27693</v>
      </c>
      <c r="D12" s="2819">
        <v>26839</v>
      </c>
      <c r="E12" s="2820">
        <v>76697</v>
      </c>
      <c r="F12" s="2820">
        <v>38826</v>
      </c>
      <c r="G12" s="2820">
        <v>37871</v>
      </c>
      <c r="H12" s="2817">
        <v>63066</v>
      </c>
      <c r="I12" s="2818">
        <v>32478</v>
      </c>
      <c r="J12" s="2819">
        <v>30588</v>
      </c>
      <c r="K12" s="2820">
        <v>67285</v>
      </c>
      <c r="L12" s="2820">
        <v>34077</v>
      </c>
      <c r="M12" s="2820">
        <v>33208</v>
      </c>
      <c r="N12" s="2817">
        <v>74293</v>
      </c>
      <c r="O12" s="2818">
        <v>37850</v>
      </c>
      <c r="P12" s="2819">
        <v>36443</v>
      </c>
      <c r="Q12" s="2820">
        <v>85599</v>
      </c>
      <c r="R12" s="2820">
        <v>43943</v>
      </c>
      <c r="S12" s="2820">
        <v>41656</v>
      </c>
      <c r="T12" s="2817">
        <v>91630</v>
      </c>
      <c r="U12" s="2818">
        <v>46995</v>
      </c>
      <c r="V12" s="2819">
        <v>44635</v>
      </c>
      <c r="W12" s="2820">
        <v>71075</v>
      </c>
      <c r="X12" s="2820">
        <v>36574</v>
      </c>
      <c r="Y12" s="2820">
        <v>34501</v>
      </c>
      <c r="Z12" s="2817">
        <v>65961</v>
      </c>
      <c r="AA12" s="2818">
        <v>33757</v>
      </c>
      <c r="AB12" s="2819">
        <v>32204</v>
      </c>
      <c r="AC12" s="2820">
        <v>55875</v>
      </c>
      <c r="AD12" s="2820">
        <v>28713</v>
      </c>
      <c r="AE12" s="2818">
        <v>27162</v>
      </c>
      <c r="AF12" s="2817">
        <v>53886</v>
      </c>
      <c r="AG12" s="2818">
        <v>27668</v>
      </c>
      <c r="AH12" s="2819">
        <v>26218</v>
      </c>
      <c r="AI12" s="2820">
        <v>54722</v>
      </c>
      <c r="AJ12" s="2818">
        <v>28038</v>
      </c>
      <c r="AK12" s="2820">
        <v>26684</v>
      </c>
      <c r="AL12" s="2817">
        <v>49484</v>
      </c>
      <c r="AM12" s="2818">
        <v>25346</v>
      </c>
      <c r="AN12" s="2819">
        <v>24138</v>
      </c>
      <c r="AO12" s="2820">
        <v>46823</v>
      </c>
      <c r="AP12" s="2821">
        <v>23834</v>
      </c>
      <c r="AQ12" s="2818">
        <v>22989</v>
      </c>
      <c r="AR12" s="2822">
        <v>47097</v>
      </c>
      <c r="AS12" s="2823">
        <v>23978</v>
      </c>
      <c r="AT12" s="2824">
        <v>23119</v>
      </c>
      <c r="AU12" s="2820">
        <v>43865</v>
      </c>
      <c r="AV12" s="2821">
        <v>22549</v>
      </c>
      <c r="AW12" s="2818">
        <v>21316</v>
      </c>
      <c r="AX12" s="2822">
        <v>44297</v>
      </c>
      <c r="AY12" s="2823">
        <v>22794</v>
      </c>
      <c r="AZ12" s="2824">
        <v>21503</v>
      </c>
    </row>
    <row r="13" spans="1:52">
      <c r="A13" s="2816" t="s">
        <v>1748</v>
      </c>
      <c r="B13" s="2817">
        <v>54602</v>
      </c>
      <c r="C13" s="2818">
        <v>27686</v>
      </c>
      <c r="D13" s="2819">
        <v>26916</v>
      </c>
      <c r="E13" s="2820">
        <v>72480</v>
      </c>
      <c r="F13" s="2820">
        <v>36589</v>
      </c>
      <c r="G13" s="2820">
        <v>35891</v>
      </c>
      <c r="H13" s="2817">
        <v>67949</v>
      </c>
      <c r="I13" s="2818">
        <v>34585</v>
      </c>
      <c r="J13" s="2819">
        <v>33364</v>
      </c>
      <c r="K13" s="2820">
        <v>64476</v>
      </c>
      <c r="L13" s="2820">
        <v>32795</v>
      </c>
      <c r="M13" s="2820">
        <v>31681</v>
      </c>
      <c r="N13" s="2817">
        <v>71785</v>
      </c>
      <c r="O13" s="2818">
        <v>36637</v>
      </c>
      <c r="P13" s="2819">
        <v>35148</v>
      </c>
      <c r="Q13" s="2820">
        <v>83073</v>
      </c>
      <c r="R13" s="2820">
        <v>42629</v>
      </c>
      <c r="S13" s="2820">
        <v>40444</v>
      </c>
      <c r="T13" s="2817">
        <v>93882</v>
      </c>
      <c r="U13" s="2818">
        <v>48025</v>
      </c>
      <c r="V13" s="2819">
        <v>45857</v>
      </c>
      <c r="W13" s="2820">
        <v>74523</v>
      </c>
      <c r="X13" s="2820">
        <v>38031</v>
      </c>
      <c r="Y13" s="2820">
        <v>36492</v>
      </c>
      <c r="Z13" s="2817">
        <v>67051</v>
      </c>
      <c r="AA13" s="2818">
        <v>34113</v>
      </c>
      <c r="AB13" s="2819">
        <v>32938</v>
      </c>
      <c r="AC13" s="2820">
        <v>57888</v>
      </c>
      <c r="AD13" s="2820">
        <v>29667</v>
      </c>
      <c r="AE13" s="2818">
        <v>28221</v>
      </c>
      <c r="AF13" s="2817">
        <v>53058</v>
      </c>
      <c r="AG13" s="2818">
        <v>27190</v>
      </c>
      <c r="AH13" s="2819">
        <v>25868</v>
      </c>
      <c r="AI13" s="2820">
        <v>55234</v>
      </c>
      <c r="AJ13" s="2818">
        <v>28284</v>
      </c>
      <c r="AK13" s="2820">
        <v>26950</v>
      </c>
      <c r="AL13" s="2817">
        <v>50771</v>
      </c>
      <c r="AM13" s="2818">
        <v>26136</v>
      </c>
      <c r="AN13" s="2819">
        <v>24635</v>
      </c>
      <c r="AO13" s="2820">
        <v>48282</v>
      </c>
      <c r="AP13" s="2821">
        <v>24644</v>
      </c>
      <c r="AQ13" s="2818">
        <v>23638</v>
      </c>
      <c r="AR13" s="2822">
        <v>48548</v>
      </c>
      <c r="AS13" s="2823">
        <v>24784</v>
      </c>
      <c r="AT13" s="2824">
        <v>23764</v>
      </c>
      <c r="AU13" s="2820">
        <v>44982</v>
      </c>
      <c r="AV13" s="2821">
        <v>22925</v>
      </c>
      <c r="AW13" s="2818">
        <v>22057</v>
      </c>
      <c r="AX13" s="2822">
        <v>45401</v>
      </c>
      <c r="AY13" s="2823">
        <v>23152</v>
      </c>
      <c r="AZ13" s="2824">
        <v>22249</v>
      </c>
    </row>
    <row r="14" spans="1:52">
      <c r="A14" s="2816" t="s">
        <v>1749</v>
      </c>
      <c r="B14" s="2817">
        <v>54884</v>
      </c>
      <c r="C14" s="2818">
        <v>27900</v>
      </c>
      <c r="D14" s="2819">
        <v>26984</v>
      </c>
      <c r="E14" s="2820">
        <v>76280</v>
      </c>
      <c r="F14" s="2820">
        <v>38665</v>
      </c>
      <c r="G14" s="2820">
        <v>37615</v>
      </c>
      <c r="H14" s="2817">
        <v>70737</v>
      </c>
      <c r="I14" s="2818">
        <v>36154</v>
      </c>
      <c r="J14" s="2819">
        <v>34583</v>
      </c>
      <c r="K14" s="2820">
        <v>60245</v>
      </c>
      <c r="L14" s="2820">
        <v>30798</v>
      </c>
      <c r="M14" s="2820">
        <v>29447</v>
      </c>
      <c r="N14" s="2817">
        <v>69455</v>
      </c>
      <c r="O14" s="2818">
        <v>35593</v>
      </c>
      <c r="P14" s="2819">
        <v>33862</v>
      </c>
      <c r="Q14" s="2820">
        <v>81881</v>
      </c>
      <c r="R14" s="2820">
        <v>42131</v>
      </c>
      <c r="S14" s="2820">
        <v>39750</v>
      </c>
      <c r="T14" s="2817">
        <v>91867</v>
      </c>
      <c r="U14" s="2818">
        <v>47266</v>
      </c>
      <c r="V14" s="2819">
        <v>44601</v>
      </c>
      <c r="W14" s="2820">
        <v>77410</v>
      </c>
      <c r="X14" s="2820">
        <v>39796</v>
      </c>
      <c r="Y14" s="2820">
        <v>37614</v>
      </c>
      <c r="Z14" s="2817">
        <v>66466</v>
      </c>
      <c r="AA14" s="2818">
        <v>33919</v>
      </c>
      <c r="AB14" s="2819">
        <v>32547</v>
      </c>
      <c r="AC14" s="2820">
        <v>59476</v>
      </c>
      <c r="AD14" s="2820">
        <v>30522</v>
      </c>
      <c r="AE14" s="2818">
        <v>28954</v>
      </c>
      <c r="AF14" s="2817">
        <v>53742</v>
      </c>
      <c r="AG14" s="2818">
        <v>27644</v>
      </c>
      <c r="AH14" s="2819">
        <v>26098</v>
      </c>
      <c r="AI14" s="2820">
        <v>54058</v>
      </c>
      <c r="AJ14" s="2818">
        <v>27558</v>
      </c>
      <c r="AK14" s="2820">
        <v>26500</v>
      </c>
      <c r="AL14" s="2817">
        <v>51947</v>
      </c>
      <c r="AM14" s="2818">
        <v>26522</v>
      </c>
      <c r="AN14" s="2819">
        <v>25425</v>
      </c>
      <c r="AO14" s="2820">
        <v>47620</v>
      </c>
      <c r="AP14" s="2821">
        <v>24532</v>
      </c>
      <c r="AQ14" s="2818">
        <v>23088</v>
      </c>
      <c r="AR14" s="2822">
        <v>47868</v>
      </c>
      <c r="AS14" s="2823">
        <v>24669</v>
      </c>
      <c r="AT14" s="2824">
        <v>23199</v>
      </c>
      <c r="AU14" s="2820">
        <v>45622</v>
      </c>
      <c r="AV14" s="2821">
        <v>23407</v>
      </c>
      <c r="AW14" s="2818">
        <v>22215</v>
      </c>
      <c r="AX14" s="2822">
        <v>46013</v>
      </c>
      <c r="AY14" s="2823">
        <v>23617</v>
      </c>
      <c r="AZ14" s="2824">
        <v>22396</v>
      </c>
    </row>
    <row r="15" spans="1:52">
      <c r="A15" s="2816" t="s">
        <v>1750</v>
      </c>
      <c r="B15" s="2817">
        <v>52417</v>
      </c>
      <c r="C15" s="2818">
        <v>26656</v>
      </c>
      <c r="D15" s="2819">
        <v>25761</v>
      </c>
      <c r="E15" s="2820">
        <v>75777</v>
      </c>
      <c r="F15" s="2820">
        <v>38193</v>
      </c>
      <c r="G15" s="2820">
        <v>37584</v>
      </c>
      <c r="H15" s="2817">
        <v>77469</v>
      </c>
      <c r="I15" s="2818">
        <v>39567</v>
      </c>
      <c r="J15" s="2819">
        <v>37902</v>
      </c>
      <c r="K15" s="2820">
        <v>63560</v>
      </c>
      <c r="L15" s="2820">
        <v>32466</v>
      </c>
      <c r="M15" s="2820">
        <v>31094</v>
      </c>
      <c r="N15" s="2817">
        <v>66555</v>
      </c>
      <c r="O15" s="2818">
        <v>34195</v>
      </c>
      <c r="P15" s="2819">
        <v>32360</v>
      </c>
      <c r="Q15" s="2820">
        <v>64169</v>
      </c>
      <c r="R15" s="2820">
        <v>33015</v>
      </c>
      <c r="S15" s="2820">
        <v>31154</v>
      </c>
      <c r="T15" s="2817">
        <v>89311</v>
      </c>
      <c r="U15" s="2818">
        <v>45876</v>
      </c>
      <c r="V15" s="2819">
        <v>43435</v>
      </c>
      <c r="W15" s="2820">
        <v>81002</v>
      </c>
      <c r="X15" s="2825">
        <v>41461</v>
      </c>
      <c r="Y15" s="2820">
        <v>39541</v>
      </c>
      <c r="Z15" s="2817">
        <v>67267</v>
      </c>
      <c r="AA15" s="2818">
        <v>34512</v>
      </c>
      <c r="AB15" s="2819">
        <v>32755</v>
      </c>
      <c r="AC15" s="2820">
        <v>61234</v>
      </c>
      <c r="AD15" s="2820">
        <v>31393</v>
      </c>
      <c r="AE15" s="2818">
        <v>29841</v>
      </c>
      <c r="AF15" s="2817">
        <v>54407</v>
      </c>
      <c r="AG15" s="2818">
        <v>27816</v>
      </c>
      <c r="AH15" s="2819">
        <v>26591</v>
      </c>
      <c r="AI15" s="2820">
        <v>53766</v>
      </c>
      <c r="AJ15" s="2818">
        <v>27539</v>
      </c>
      <c r="AK15" s="2820">
        <v>26227</v>
      </c>
      <c r="AL15" s="2817">
        <v>52928</v>
      </c>
      <c r="AM15" s="2818">
        <v>27075</v>
      </c>
      <c r="AN15" s="2819">
        <v>25853</v>
      </c>
      <c r="AO15" s="2820">
        <v>47342</v>
      </c>
      <c r="AP15" s="2821">
        <v>24159</v>
      </c>
      <c r="AQ15" s="2818">
        <v>23183</v>
      </c>
      <c r="AR15" s="2822">
        <v>47590</v>
      </c>
      <c r="AS15" s="2823">
        <v>24281</v>
      </c>
      <c r="AT15" s="2824">
        <v>23309</v>
      </c>
      <c r="AU15" s="2820">
        <v>46883</v>
      </c>
      <c r="AV15" s="2821">
        <v>24015</v>
      </c>
      <c r="AW15" s="2818">
        <v>22868</v>
      </c>
      <c r="AX15" s="2822">
        <v>47287</v>
      </c>
      <c r="AY15" s="2823">
        <v>24242</v>
      </c>
      <c r="AZ15" s="2824">
        <v>23045</v>
      </c>
    </row>
    <row r="16" spans="1:52">
      <c r="A16" s="2816" t="s">
        <v>1751</v>
      </c>
      <c r="B16" s="2817">
        <v>51255</v>
      </c>
      <c r="C16" s="2818">
        <v>25904</v>
      </c>
      <c r="D16" s="2819">
        <v>25351</v>
      </c>
      <c r="E16" s="2820">
        <v>63684</v>
      </c>
      <c r="F16" s="2820">
        <v>32443</v>
      </c>
      <c r="G16" s="2820">
        <v>31241</v>
      </c>
      <c r="H16" s="2817">
        <v>83572</v>
      </c>
      <c r="I16" s="2818">
        <v>42539</v>
      </c>
      <c r="J16" s="2819">
        <v>41033</v>
      </c>
      <c r="K16" s="2820">
        <v>65798</v>
      </c>
      <c r="L16" s="2820">
        <v>33500</v>
      </c>
      <c r="M16" s="2820">
        <v>32298</v>
      </c>
      <c r="N16" s="2817">
        <v>66648</v>
      </c>
      <c r="O16" s="2818">
        <v>34027</v>
      </c>
      <c r="P16" s="2819">
        <v>32621</v>
      </c>
      <c r="Q16" s="2820">
        <v>79745</v>
      </c>
      <c r="R16" s="2820">
        <v>40624</v>
      </c>
      <c r="S16" s="2820">
        <v>39121</v>
      </c>
      <c r="T16" s="2817">
        <v>86772</v>
      </c>
      <c r="U16" s="2818">
        <v>44483</v>
      </c>
      <c r="V16" s="2819">
        <v>42289</v>
      </c>
      <c r="W16" s="2820">
        <v>86272</v>
      </c>
      <c r="X16" s="2820">
        <v>44249</v>
      </c>
      <c r="Y16" s="2820">
        <v>42023</v>
      </c>
      <c r="Z16" s="2817">
        <v>69990</v>
      </c>
      <c r="AA16" s="2818">
        <v>35673</v>
      </c>
      <c r="AB16" s="2819">
        <v>34317</v>
      </c>
      <c r="AC16" s="2820">
        <v>63309</v>
      </c>
      <c r="AD16" s="2820">
        <v>32337</v>
      </c>
      <c r="AE16" s="2818">
        <v>30972</v>
      </c>
      <c r="AF16" s="2817">
        <v>55793</v>
      </c>
      <c r="AG16" s="2818">
        <v>28604</v>
      </c>
      <c r="AH16" s="2819">
        <v>27189</v>
      </c>
      <c r="AI16" s="2820">
        <v>54029</v>
      </c>
      <c r="AJ16" s="2818">
        <v>27657</v>
      </c>
      <c r="AK16" s="2820">
        <v>26372</v>
      </c>
      <c r="AL16" s="2817">
        <v>53869</v>
      </c>
      <c r="AM16" s="2818">
        <v>27530</v>
      </c>
      <c r="AN16" s="2819">
        <v>26339</v>
      </c>
      <c r="AO16" s="2820">
        <v>47695</v>
      </c>
      <c r="AP16" s="2821">
        <v>24406</v>
      </c>
      <c r="AQ16" s="2818">
        <v>23289</v>
      </c>
      <c r="AR16" s="2822">
        <v>47965</v>
      </c>
      <c r="AS16" s="2823">
        <v>24550</v>
      </c>
      <c r="AT16" s="2824">
        <v>23415</v>
      </c>
      <c r="AU16" s="2820">
        <v>46920</v>
      </c>
      <c r="AV16" s="2821">
        <v>23994</v>
      </c>
      <c r="AW16" s="2818">
        <v>22926</v>
      </c>
      <c r="AX16" s="2822">
        <v>47367</v>
      </c>
      <c r="AY16" s="2823">
        <v>24232</v>
      </c>
      <c r="AZ16" s="2824">
        <v>23135</v>
      </c>
    </row>
    <row r="17" spans="1:52">
      <c r="A17" s="2816" t="s">
        <v>1752</v>
      </c>
      <c r="B17" s="2817">
        <v>51496</v>
      </c>
      <c r="C17" s="2818">
        <v>26045</v>
      </c>
      <c r="D17" s="2819">
        <v>25451</v>
      </c>
      <c r="E17" s="2820">
        <v>55147</v>
      </c>
      <c r="F17" s="2820">
        <v>28057</v>
      </c>
      <c r="G17" s="2820">
        <v>27090</v>
      </c>
      <c r="H17" s="2817">
        <v>98852</v>
      </c>
      <c r="I17" s="2818">
        <v>50392</v>
      </c>
      <c r="J17" s="2819">
        <v>48460</v>
      </c>
      <c r="K17" s="2820">
        <v>64859</v>
      </c>
      <c r="L17" s="2820">
        <v>33144</v>
      </c>
      <c r="M17" s="2820">
        <v>31715</v>
      </c>
      <c r="N17" s="2817">
        <v>67773</v>
      </c>
      <c r="O17" s="2818">
        <v>34427</v>
      </c>
      <c r="P17" s="2819">
        <v>33346</v>
      </c>
      <c r="Q17" s="2820">
        <v>73721</v>
      </c>
      <c r="R17" s="2820">
        <v>37540</v>
      </c>
      <c r="S17" s="2820">
        <v>36181</v>
      </c>
      <c r="T17" s="2817">
        <v>84668</v>
      </c>
      <c r="U17" s="2818">
        <v>43475</v>
      </c>
      <c r="V17" s="2819">
        <v>41193</v>
      </c>
      <c r="W17" s="2820">
        <v>91354</v>
      </c>
      <c r="X17" s="2820">
        <v>46726</v>
      </c>
      <c r="Y17" s="2820">
        <v>44628</v>
      </c>
      <c r="Z17" s="2817">
        <v>71549</v>
      </c>
      <c r="AA17" s="2818">
        <v>36692</v>
      </c>
      <c r="AB17" s="2819">
        <v>34857</v>
      </c>
      <c r="AC17" s="2820">
        <v>65980</v>
      </c>
      <c r="AD17" s="2820">
        <v>33664</v>
      </c>
      <c r="AE17" s="2818">
        <v>32316</v>
      </c>
      <c r="AF17" s="2817">
        <v>56219</v>
      </c>
      <c r="AG17" s="2818">
        <v>28859</v>
      </c>
      <c r="AH17" s="2819">
        <v>27360</v>
      </c>
      <c r="AI17" s="2820">
        <v>53812</v>
      </c>
      <c r="AJ17" s="2818">
        <v>27670</v>
      </c>
      <c r="AK17" s="2820">
        <v>26142</v>
      </c>
      <c r="AL17" s="2817">
        <v>54181</v>
      </c>
      <c r="AM17" s="2818">
        <v>27615</v>
      </c>
      <c r="AN17" s="2819">
        <v>26566</v>
      </c>
      <c r="AO17" s="2820">
        <v>49429</v>
      </c>
      <c r="AP17" s="2821">
        <v>25339</v>
      </c>
      <c r="AQ17" s="2818">
        <v>24090</v>
      </c>
      <c r="AR17" s="2822">
        <v>49700</v>
      </c>
      <c r="AS17" s="2823">
        <v>25484</v>
      </c>
      <c r="AT17" s="2824">
        <v>24216</v>
      </c>
      <c r="AU17" s="2820">
        <v>47366</v>
      </c>
      <c r="AV17" s="2821">
        <v>24169</v>
      </c>
      <c r="AW17" s="2818">
        <v>23197</v>
      </c>
      <c r="AX17" s="2822">
        <v>47799</v>
      </c>
      <c r="AY17" s="2823">
        <v>24385</v>
      </c>
      <c r="AZ17" s="2824">
        <v>23414</v>
      </c>
    </row>
    <row r="18" spans="1:52">
      <c r="A18" s="2816" t="s">
        <v>1753</v>
      </c>
      <c r="B18" s="2817">
        <v>50344</v>
      </c>
      <c r="C18" s="2818">
        <v>25693</v>
      </c>
      <c r="D18" s="2819">
        <v>24651</v>
      </c>
      <c r="E18" s="2820">
        <v>60978</v>
      </c>
      <c r="F18" s="2820">
        <v>30657</v>
      </c>
      <c r="G18" s="2820">
        <v>30321</v>
      </c>
      <c r="H18" s="2817">
        <v>99614</v>
      </c>
      <c r="I18" s="2818">
        <v>50803</v>
      </c>
      <c r="J18" s="2819">
        <v>48811</v>
      </c>
      <c r="K18" s="2820">
        <v>70149</v>
      </c>
      <c r="L18" s="2820">
        <v>35459</v>
      </c>
      <c r="M18" s="2820">
        <v>34690</v>
      </c>
      <c r="N18" s="2817">
        <v>64938</v>
      </c>
      <c r="O18" s="2818">
        <v>33234</v>
      </c>
      <c r="P18" s="2819">
        <v>31704</v>
      </c>
      <c r="Q18" s="2820">
        <v>71529</v>
      </c>
      <c r="R18" s="2820">
        <v>36639</v>
      </c>
      <c r="S18" s="2820">
        <v>34890</v>
      </c>
      <c r="T18" s="2817">
        <v>82108</v>
      </c>
      <c r="U18" s="2818">
        <v>42149</v>
      </c>
      <c r="V18" s="2819">
        <v>39959</v>
      </c>
      <c r="W18" s="2820">
        <v>93389</v>
      </c>
      <c r="X18" s="2820">
        <v>47731</v>
      </c>
      <c r="Y18" s="2820">
        <v>45658</v>
      </c>
      <c r="Z18" s="2817">
        <v>75088</v>
      </c>
      <c r="AA18" s="2818">
        <v>38313</v>
      </c>
      <c r="AB18" s="2819">
        <v>36775</v>
      </c>
      <c r="AC18" s="2820">
        <v>67021</v>
      </c>
      <c r="AD18" s="2820">
        <v>34023</v>
      </c>
      <c r="AE18" s="2818">
        <v>32998</v>
      </c>
      <c r="AF18" s="2817">
        <v>58563</v>
      </c>
      <c r="AG18" s="2818">
        <v>30031</v>
      </c>
      <c r="AH18" s="2819">
        <v>28532</v>
      </c>
      <c r="AI18" s="2820">
        <v>53111</v>
      </c>
      <c r="AJ18" s="2818">
        <v>27156</v>
      </c>
      <c r="AK18" s="2820">
        <v>25955</v>
      </c>
      <c r="AL18" s="2817">
        <v>55164</v>
      </c>
      <c r="AM18" s="2818">
        <v>28153</v>
      </c>
      <c r="AN18" s="2819">
        <v>27011</v>
      </c>
      <c r="AO18" s="2820">
        <v>50615</v>
      </c>
      <c r="AP18" s="2821">
        <v>26012</v>
      </c>
      <c r="AQ18" s="2818">
        <v>24603</v>
      </c>
      <c r="AR18" s="2822">
        <v>50890</v>
      </c>
      <c r="AS18" s="2823">
        <v>26150</v>
      </c>
      <c r="AT18" s="2824">
        <v>24740</v>
      </c>
      <c r="AU18" s="2820">
        <v>48670</v>
      </c>
      <c r="AV18" s="2821">
        <v>24898</v>
      </c>
      <c r="AW18" s="2818">
        <v>23772</v>
      </c>
      <c r="AX18" s="2822">
        <v>49159</v>
      </c>
      <c r="AY18" s="2823">
        <v>25147</v>
      </c>
      <c r="AZ18" s="2824">
        <v>24012</v>
      </c>
    </row>
    <row r="19" spans="1:52">
      <c r="A19" s="2816" t="s">
        <v>1754</v>
      </c>
      <c r="B19" s="2817">
        <v>48984</v>
      </c>
      <c r="C19" s="2818">
        <v>24575</v>
      </c>
      <c r="D19" s="2819">
        <v>24409</v>
      </c>
      <c r="E19" s="2820">
        <v>64845</v>
      </c>
      <c r="F19" s="2820">
        <v>32776</v>
      </c>
      <c r="G19" s="2820">
        <v>32069</v>
      </c>
      <c r="H19" s="2817">
        <v>94739</v>
      </c>
      <c r="I19" s="2818">
        <v>48647</v>
      </c>
      <c r="J19" s="2819">
        <v>46092</v>
      </c>
      <c r="K19" s="2820">
        <v>73227</v>
      </c>
      <c r="L19" s="2820">
        <v>37305</v>
      </c>
      <c r="M19" s="2820">
        <v>35922</v>
      </c>
      <c r="N19" s="2817">
        <v>60902</v>
      </c>
      <c r="O19" s="2818">
        <v>31237</v>
      </c>
      <c r="P19" s="2819">
        <v>29665</v>
      </c>
      <c r="Q19" s="2820">
        <v>69137</v>
      </c>
      <c r="R19" s="2820">
        <v>35395</v>
      </c>
      <c r="S19" s="2820">
        <v>33742</v>
      </c>
      <c r="T19" s="2817">
        <v>80814</v>
      </c>
      <c r="U19" s="2818">
        <v>41539</v>
      </c>
      <c r="V19" s="2819">
        <v>39275</v>
      </c>
      <c r="W19" s="2820">
        <v>91279</v>
      </c>
      <c r="X19" s="2820">
        <v>46950</v>
      </c>
      <c r="Y19" s="2820">
        <v>44329</v>
      </c>
      <c r="Z19" s="2817">
        <v>77493</v>
      </c>
      <c r="AA19" s="2818">
        <v>39703</v>
      </c>
      <c r="AB19" s="2819">
        <v>37790</v>
      </c>
      <c r="AC19" s="2820">
        <v>66239</v>
      </c>
      <c r="AD19" s="2820">
        <v>33828</v>
      </c>
      <c r="AE19" s="2818">
        <v>32411</v>
      </c>
      <c r="AF19" s="2817">
        <v>60082</v>
      </c>
      <c r="AG19" s="2818">
        <v>30687</v>
      </c>
      <c r="AH19" s="2819">
        <v>29395</v>
      </c>
      <c r="AI19" s="2820">
        <v>53896</v>
      </c>
      <c r="AJ19" s="2818">
        <v>27705</v>
      </c>
      <c r="AK19" s="2820">
        <v>26191</v>
      </c>
      <c r="AL19" s="2817">
        <v>53887</v>
      </c>
      <c r="AM19" s="2818">
        <v>27384</v>
      </c>
      <c r="AN19" s="2819">
        <v>26503</v>
      </c>
      <c r="AO19" s="2820">
        <v>51834</v>
      </c>
      <c r="AP19" s="2821">
        <v>26494</v>
      </c>
      <c r="AQ19" s="2818">
        <v>25340</v>
      </c>
      <c r="AR19" s="2822">
        <v>52107</v>
      </c>
      <c r="AS19" s="2823">
        <v>26635</v>
      </c>
      <c r="AT19" s="2824">
        <v>25472</v>
      </c>
      <c r="AU19" s="2820">
        <v>47991</v>
      </c>
      <c r="AV19" s="2821">
        <v>24753</v>
      </c>
      <c r="AW19" s="2818">
        <v>23238</v>
      </c>
      <c r="AX19" s="2822">
        <v>48434</v>
      </c>
      <c r="AY19" s="2823">
        <v>24995</v>
      </c>
      <c r="AZ19" s="2824">
        <v>23439</v>
      </c>
    </row>
    <row r="20" spans="1:52">
      <c r="A20" s="2816" t="s">
        <v>1755</v>
      </c>
      <c r="B20" s="2817">
        <v>43941</v>
      </c>
      <c r="C20" s="2818">
        <v>22123</v>
      </c>
      <c r="D20" s="2819">
        <v>21818</v>
      </c>
      <c r="E20" s="2820">
        <v>68658</v>
      </c>
      <c r="F20" s="2820">
        <v>34924</v>
      </c>
      <c r="G20" s="2820">
        <v>33734</v>
      </c>
      <c r="H20" s="2817">
        <v>57082</v>
      </c>
      <c r="I20" s="2818">
        <v>29133</v>
      </c>
      <c r="J20" s="2819">
        <v>27949</v>
      </c>
      <c r="K20" s="2820">
        <v>79528</v>
      </c>
      <c r="L20" s="2820">
        <v>40318</v>
      </c>
      <c r="M20" s="2820">
        <v>39210</v>
      </c>
      <c r="N20" s="2817">
        <v>63835</v>
      </c>
      <c r="O20" s="2818">
        <v>32660</v>
      </c>
      <c r="P20" s="2819">
        <v>31175</v>
      </c>
      <c r="Q20" s="2820">
        <v>66105</v>
      </c>
      <c r="R20" s="2820">
        <v>33986</v>
      </c>
      <c r="S20" s="2820">
        <v>32119</v>
      </c>
      <c r="T20" s="2817">
        <v>63608</v>
      </c>
      <c r="U20" s="2818">
        <v>32660</v>
      </c>
      <c r="V20" s="2819">
        <v>30948</v>
      </c>
      <c r="W20" s="2820">
        <v>88808</v>
      </c>
      <c r="X20" s="2820">
        <v>45494</v>
      </c>
      <c r="Y20" s="2820">
        <v>43314</v>
      </c>
      <c r="Z20" s="2817">
        <v>81200</v>
      </c>
      <c r="AA20" s="2818">
        <v>41418</v>
      </c>
      <c r="AB20" s="2819">
        <v>39782</v>
      </c>
      <c r="AC20" s="2820">
        <v>66873</v>
      </c>
      <c r="AD20" s="2820">
        <v>34272</v>
      </c>
      <c r="AE20" s="2818">
        <v>32601</v>
      </c>
      <c r="AF20" s="2817">
        <v>61599</v>
      </c>
      <c r="AG20" s="2818">
        <v>31558</v>
      </c>
      <c r="AH20" s="2819">
        <v>30041</v>
      </c>
      <c r="AI20" s="2820">
        <v>54069</v>
      </c>
      <c r="AJ20" s="2818">
        <v>27667</v>
      </c>
      <c r="AK20" s="2820">
        <v>26402</v>
      </c>
      <c r="AL20" s="2817">
        <v>53448</v>
      </c>
      <c r="AM20" s="2818">
        <v>27347</v>
      </c>
      <c r="AN20" s="2819">
        <v>26101</v>
      </c>
      <c r="AO20" s="2820">
        <v>52879</v>
      </c>
      <c r="AP20" s="2821">
        <v>27138</v>
      </c>
      <c r="AQ20" s="2818">
        <v>25741</v>
      </c>
      <c r="AR20" s="2822">
        <v>53138</v>
      </c>
      <c r="AS20" s="2823">
        <v>27265</v>
      </c>
      <c r="AT20" s="2824">
        <v>25873</v>
      </c>
      <c r="AU20" s="2820">
        <v>47749</v>
      </c>
      <c r="AV20" s="2821">
        <v>24445</v>
      </c>
      <c r="AW20" s="2818">
        <v>23304</v>
      </c>
      <c r="AX20" s="2822">
        <v>48149</v>
      </c>
      <c r="AY20" s="2823">
        <v>24665</v>
      </c>
      <c r="AZ20" s="2824">
        <v>23484</v>
      </c>
    </row>
    <row r="21" spans="1:52">
      <c r="A21" s="2826" t="s">
        <v>1756</v>
      </c>
      <c r="B21" s="2827">
        <v>45057</v>
      </c>
      <c r="C21" s="2828">
        <v>22730</v>
      </c>
      <c r="D21" s="2829">
        <v>22327</v>
      </c>
      <c r="E21" s="2828">
        <v>65933</v>
      </c>
      <c r="F21" s="2828">
        <v>32651</v>
      </c>
      <c r="G21" s="2828">
        <v>33282</v>
      </c>
      <c r="H21" s="2827">
        <v>66575</v>
      </c>
      <c r="I21" s="2828">
        <v>32858</v>
      </c>
      <c r="J21" s="2829">
        <v>33717</v>
      </c>
      <c r="K21" s="2828">
        <v>88370</v>
      </c>
      <c r="L21" s="2828">
        <v>44131</v>
      </c>
      <c r="M21" s="2828">
        <v>44239</v>
      </c>
      <c r="N21" s="2827">
        <v>67940</v>
      </c>
      <c r="O21" s="2828">
        <v>34490</v>
      </c>
      <c r="P21" s="2829">
        <v>33450</v>
      </c>
      <c r="Q21" s="2828">
        <v>66512</v>
      </c>
      <c r="R21" s="2828">
        <v>33822</v>
      </c>
      <c r="S21" s="2828">
        <v>32690</v>
      </c>
      <c r="T21" s="2827">
        <v>78018</v>
      </c>
      <c r="U21" s="2828">
        <v>39426</v>
      </c>
      <c r="V21" s="2829">
        <v>38592</v>
      </c>
      <c r="W21" s="2828">
        <v>85906</v>
      </c>
      <c r="X21" s="2828">
        <v>43847</v>
      </c>
      <c r="Y21" s="2828">
        <v>42059</v>
      </c>
      <c r="Z21" s="2827">
        <v>85653</v>
      </c>
      <c r="AA21" s="2828">
        <v>43746</v>
      </c>
      <c r="AB21" s="2829">
        <v>41907</v>
      </c>
      <c r="AC21" s="2828">
        <v>69686</v>
      </c>
      <c r="AD21" s="2828">
        <v>35448</v>
      </c>
      <c r="AE21" s="2828">
        <v>34238</v>
      </c>
      <c r="AF21" s="2827">
        <v>63781</v>
      </c>
      <c r="AG21" s="2828">
        <v>32435</v>
      </c>
      <c r="AH21" s="2829">
        <v>31346</v>
      </c>
      <c r="AI21" s="2828">
        <v>55238</v>
      </c>
      <c r="AJ21" s="2828">
        <v>28298</v>
      </c>
      <c r="AK21" s="2828">
        <v>26940</v>
      </c>
      <c r="AL21" s="2827">
        <v>54379</v>
      </c>
      <c r="AM21" s="2828">
        <v>27897</v>
      </c>
      <c r="AN21" s="2829">
        <v>26482</v>
      </c>
      <c r="AO21" s="2828">
        <v>54616</v>
      </c>
      <c r="AP21" s="2830">
        <v>28024</v>
      </c>
      <c r="AQ21" s="2828">
        <v>26592</v>
      </c>
      <c r="AR21" s="2831">
        <v>54940</v>
      </c>
      <c r="AS21" s="2832">
        <v>28191</v>
      </c>
      <c r="AT21" s="2833">
        <v>26749</v>
      </c>
      <c r="AU21" s="2828">
        <v>47756</v>
      </c>
      <c r="AV21" s="2830">
        <v>24465</v>
      </c>
      <c r="AW21" s="2828">
        <v>23291</v>
      </c>
      <c r="AX21" s="2831">
        <v>48219</v>
      </c>
      <c r="AY21" s="2832">
        <v>24732</v>
      </c>
      <c r="AZ21" s="2833">
        <v>23487</v>
      </c>
    </row>
    <row r="22" spans="1:52">
      <c r="A22" s="2816" t="s">
        <v>1757</v>
      </c>
      <c r="B22" s="2817">
        <v>45448</v>
      </c>
      <c r="C22" s="2818">
        <v>23171</v>
      </c>
      <c r="D22" s="2819">
        <v>22277</v>
      </c>
      <c r="E22" s="2818">
        <v>64670</v>
      </c>
      <c r="F22" s="2818">
        <v>31549</v>
      </c>
      <c r="G22" s="2818">
        <v>33121</v>
      </c>
      <c r="H22" s="2817">
        <v>84488</v>
      </c>
      <c r="I22" s="2818">
        <v>41143</v>
      </c>
      <c r="J22" s="2819">
        <v>43345</v>
      </c>
      <c r="K22" s="2818">
        <v>106778</v>
      </c>
      <c r="L22" s="2818">
        <v>52928</v>
      </c>
      <c r="M22" s="2818">
        <v>53850</v>
      </c>
      <c r="N22" s="2817">
        <v>68529</v>
      </c>
      <c r="O22" s="2818">
        <v>34599</v>
      </c>
      <c r="P22" s="2819">
        <v>33930</v>
      </c>
      <c r="Q22" s="2818">
        <v>68592</v>
      </c>
      <c r="R22" s="2818">
        <v>34710</v>
      </c>
      <c r="S22" s="2818">
        <v>33882</v>
      </c>
      <c r="T22" s="2817">
        <v>72457</v>
      </c>
      <c r="U22" s="2818">
        <v>36655</v>
      </c>
      <c r="V22" s="2819">
        <v>35802</v>
      </c>
      <c r="W22" s="2818">
        <v>83678</v>
      </c>
      <c r="X22" s="2818">
        <v>42696</v>
      </c>
      <c r="Y22" s="2818">
        <v>40982</v>
      </c>
      <c r="Z22" s="2817">
        <v>90235</v>
      </c>
      <c r="AA22" s="2818">
        <v>45869</v>
      </c>
      <c r="AB22" s="2819">
        <v>44366</v>
      </c>
      <c r="AC22" s="2818">
        <v>70735</v>
      </c>
      <c r="AD22" s="2818">
        <v>36051</v>
      </c>
      <c r="AE22" s="2818">
        <v>34684</v>
      </c>
      <c r="AF22" s="2817">
        <v>66067</v>
      </c>
      <c r="AG22" s="2818">
        <v>33589</v>
      </c>
      <c r="AH22" s="2819">
        <v>32478</v>
      </c>
      <c r="AI22" s="2818">
        <v>56241</v>
      </c>
      <c r="AJ22" s="2818">
        <v>28779</v>
      </c>
      <c r="AK22" s="2818">
        <v>27462</v>
      </c>
      <c r="AL22" s="2817">
        <v>54156</v>
      </c>
      <c r="AM22" s="2818">
        <v>27849</v>
      </c>
      <c r="AN22" s="2819">
        <v>26307</v>
      </c>
      <c r="AO22" s="2818">
        <v>54500</v>
      </c>
      <c r="AP22" s="2834">
        <v>27825</v>
      </c>
      <c r="AQ22" s="2818">
        <v>26675</v>
      </c>
      <c r="AR22" s="2822">
        <v>54836</v>
      </c>
      <c r="AS22" s="2823">
        <v>27996</v>
      </c>
      <c r="AT22" s="2824">
        <v>26840</v>
      </c>
      <c r="AU22" s="2818">
        <v>49308</v>
      </c>
      <c r="AV22" s="2834">
        <v>25180</v>
      </c>
      <c r="AW22" s="2818">
        <v>24128</v>
      </c>
      <c r="AX22" s="2822">
        <v>49828</v>
      </c>
      <c r="AY22" s="2823">
        <v>25450</v>
      </c>
      <c r="AZ22" s="2824">
        <v>24378</v>
      </c>
    </row>
    <row r="23" spans="1:52">
      <c r="A23" s="2816" t="s">
        <v>1758</v>
      </c>
      <c r="B23" s="2817">
        <v>48301</v>
      </c>
      <c r="C23" s="2818">
        <v>24813</v>
      </c>
      <c r="D23" s="2819">
        <v>23488</v>
      </c>
      <c r="E23" s="2818">
        <v>67955</v>
      </c>
      <c r="F23" s="2818">
        <v>33356</v>
      </c>
      <c r="G23" s="2818">
        <v>34599</v>
      </c>
      <c r="H23" s="2817">
        <v>79041</v>
      </c>
      <c r="I23" s="2818">
        <v>38434</v>
      </c>
      <c r="J23" s="2819">
        <v>40607</v>
      </c>
      <c r="K23" s="2818">
        <v>106896</v>
      </c>
      <c r="L23" s="2818">
        <v>53092</v>
      </c>
      <c r="M23" s="2818">
        <v>53804</v>
      </c>
      <c r="N23" s="2817">
        <v>73728</v>
      </c>
      <c r="O23" s="2818">
        <v>36915</v>
      </c>
      <c r="P23" s="2819">
        <v>36813</v>
      </c>
      <c r="Q23" s="2818">
        <v>66082</v>
      </c>
      <c r="R23" s="2818">
        <v>33598</v>
      </c>
      <c r="S23" s="2818">
        <v>32484</v>
      </c>
      <c r="T23" s="2817">
        <v>70566</v>
      </c>
      <c r="U23" s="2818">
        <v>35792</v>
      </c>
      <c r="V23" s="2819">
        <v>34774</v>
      </c>
      <c r="W23" s="2818">
        <v>81275</v>
      </c>
      <c r="X23" s="2818">
        <v>41536</v>
      </c>
      <c r="Y23" s="2818">
        <v>39739</v>
      </c>
      <c r="Z23" s="2817">
        <v>92239</v>
      </c>
      <c r="AA23" s="2818">
        <v>46844</v>
      </c>
      <c r="AB23" s="2819">
        <v>45395</v>
      </c>
      <c r="AC23" s="2818">
        <v>74252</v>
      </c>
      <c r="AD23" s="2818">
        <v>37774</v>
      </c>
      <c r="AE23" s="2818">
        <v>36478</v>
      </c>
      <c r="AF23" s="2817">
        <v>67007</v>
      </c>
      <c r="AG23" s="2818">
        <v>33964</v>
      </c>
      <c r="AH23" s="2819">
        <v>33043</v>
      </c>
      <c r="AI23" s="2818">
        <v>58079</v>
      </c>
      <c r="AJ23" s="2818">
        <v>29731</v>
      </c>
      <c r="AK23" s="2818">
        <v>28348</v>
      </c>
      <c r="AL23" s="2817">
        <v>53317</v>
      </c>
      <c r="AM23" s="2818">
        <v>27342</v>
      </c>
      <c r="AN23" s="2819">
        <v>25975</v>
      </c>
      <c r="AO23" s="2818">
        <v>55351</v>
      </c>
      <c r="AP23" s="2834">
        <v>28326</v>
      </c>
      <c r="AQ23" s="2818">
        <v>27025</v>
      </c>
      <c r="AR23" s="2822">
        <v>55673</v>
      </c>
      <c r="AS23" s="2823">
        <v>28500</v>
      </c>
      <c r="AT23" s="2824">
        <v>27173</v>
      </c>
      <c r="AU23" s="2818">
        <v>50042</v>
      </c>
      <c r="AV23" s="2834">
        <v>25712</v>
      </c>
      <c r="AW23" s="2818">
        <v>24330</v>
      </c>
      <c r="AX23" s="2822">
        <v>50584</v>
      </c>
      <c r="AY23" s="2823">
        <v>26013</v>
      </c>
      <c r="AZ23" s="2824">
        <v>24571</v>
      </c>
    </row>
    <row r="24" spans="1:52">
      <c r="A24" s="2835" t="s">
        <v>1759</v>
      </c>
      <c r="B24" s="2836">
        <v>48452</v>
      </c>
      <c r="C24" s="2837">
        <v>24955</v>
      </c>
      <c r="D24" s="2838">
        <v>23497</v>
      </c>
      <c r="E24" s="2837">
        <v>68393</v>
      </c>
      <c r="F24" s="2837">
        <v>33745</v>
      </c>
      <c r="G24" s="2837">
        <v>34648</v>
      </c>
      <c r="H24" s="2836">
        <v>86540</v>
      </c>
      <c r="I24" s="2837">
        <v>42719</v>
      </c>
      <c r="J24" s="2838">
        <v>43821</v>
      </c>
      <c r="K24" s="2837">
        <v>105699</v>
      </c>
      <c r="L24" s="2837">
        <v>52572</v>
      </c>
      <c r="M24" s="2837">
        <v>53127</v>
      </c>
      <c r="N24" s="2836">
        <v>81111</v>
      </c>
      <c r="O24" s="2837">
        <v>40337</v>
      </c>
      <c r="P24" s="2838">
        <v>40774</v>
      </c>
      <c r="Q24" s="2837">
        <v>65013</v>
      </c>
      <c r="R24" s="2837">
        <v>32007</v>
      </c>
      <c r="S24" s="2837">
        <v>33006</v>
      </c>
      <c r="T24" s="2836">
        <v>68617</v>
      </c>
      <c r="U24" s="2837">
        <v>33467</v>
      </c>
      <c r="V24" s="2838">
        <v>35150</v>
      </c>
      <c r="W24" s="2837">
        <v>79570</v>
      </c>
      <c r="X24" s="2837">
        <v>39377</v>
      </c>
      <c r="Y24" s="2837">
        <v>40193</v>
      </c>
      <c r="Z24" s="2836">
        <v>89831</v>
      </c>
      <c r="AA24" s="2837">
        <v>44555</v>
      </c>
      <c r="AB24" s="2838">
        <v>45276</v>
      </c>
      <c r="AC24" s="2837">
        <v>75216</v>
      </c>
      <c r="AD24" s="2837">
        <v>37301</v>
      </c>
      <c r="AE24" s="2837">
        <v>37915</v>
      </c>
      <c r="AF24" s="2836">
        <v>65448</v>
      </c>
      <c r="AG24" s="2837">
        <v>32659</v>
      </c>
      <c r="AH24" s="2838">
        <v>32789</v>
      </c>
      <c r="AI24" s="2837">
        <v>59771</v>
      </c>
      <c r="AJ24" s="2837">
        <v>30005</v>
      </c>
      <c r="AK24" s="2837">
        <v>29766</v>
      </c>
      <c r="AL24" s="2836">
        <v>53707</v>
      </c>
      <c r="AM24" s="2837">
        <v>27099</v>
      </c>
      <c r="AN24" s="2838">
        <v>26608</v>
      </c>
      <c r="AO24" s="2837">
        <v>53812</v>
      </c>
      <c r="AP24" s="2839">
        <v>27113</v>
      </c>
      <c r="AQ24" s="2837">
        <v>26699</v>
      </c>
      <c r="AR24" s="2840">
        <v>54294</v>
      </c>
      <c r="AS24" s="2841">
        <v>27393</v>
      </c>
      <c r="AT24" s="2842">
        <v>26901</v>
      </c>
      <c r="AU24" s="2837">
        <v>51148</v>
      </c>
      <c r="AV24" s="2839">
        <v>25724</v>
      </c>
      <c r="AW24" s="2837">
        <v>25424</v>
      </c>
      <c r="AX24" s="2840">
        <v>52292</v>
      </c>
      <c r="AY24" s="2841">
        <v>26362</v>
      </c>
      <c r="AZ24" s="2842">
        <v>25930</v>
      </c>
    </row>
    <row r="25" spans="1:52">
      <c r="A25" s="2816" t="s">
        <v>1760</v>
      </c>
      <c r="B25" s="2817">
        <v>48605</v>
      </c>
      <c r="C25" s="2818">
        <v>25005</v>
      </c>
      <c r="D25" s="2819">
        <v>23600</v>
      </c>
      <c r="E25" s="2818">
        <v>67031</v>
      </c>
      <c r="F25" s="2818">
        <v>33017</v>
      </c>
      <c r="G25" s="2818">
        <v>34014</v>
      </c>
      <c r="H25" s="2817">
        <v>86993</v>
      </c>
      <c r="I25" s="2818">
        <v>43107</v>
      </c>
      <c r="J25" s="2819">
        <v>43886</v>
      </c>
      <c r="K25" s="2818">
        <v>66766</v>
      </c>
      <c r="L25" s="2818">
        <v>33018</v>
      </c>
      <c r="M25" s="2818">
        <v>33748</v>
      </c>
      <c r="N25" s="2817">
        <v>91051</v>
      </c>
      <c r="O25" s="2818">
        <v>44733</v>
      </c>
      <c r="P25" s="2819">
        <v>46318</v>
      </c>
      <c r="Q25" s="2818">
        <v>70606</v>
      </c>
      <c r="R25" s="2818">
        <v>33718</v>
      </c>
      <c r="S25" s="2818">
        <v>36888</v>
      </c>
      <c r="T25" s="2817">
        <v>65574</v>
      </c>
      <c r="U25" s="2818">
        <v>30685</v>
      </c>
      <c r="V25" s="2819">
        <v>34889</v>
      </c>
      <c r="W25" s="2818">
        <v>62394</v>
      </c>
      <c r="X25" s="2818">
        <v>29648</v>
      </c>
      <c r="Y25" s="2818">
        <v>32746</v>
      </c>
      <c r="Z25" s="2817">
        <v>86780</v>
      </c>
      <c r="AA25" s="2818">
        <v>41592</v>
      </c>
      <c r="AB25" s="2819">
        <v>45188</v>
      </c>
      <c r="AC25" s="2818">
        <v>78156</v>
      </c>
      <c r="AD25" s="2818">
        <v>37194</v>
      </c>
      <c r="AE25" s="2818">
        <v>40962</v>
      </c>
      <c r="AF25" s="2817">
        <v>65387</v>
      </c>
      <c r="AG25" s="2818">
        <v>31801</v>
      </c>
      <c r="AH25" s="2819">
        <v>33586</v>
      </c>
      <c r="AI25" s="2818">
        <v>60788</v>
      </c>
      <c r="AJ25" s="2818">
        <v>29998</v>
      </c>
      <c r="AK25" s="2818">
        <v>30790</v>
      </c>
      <c r="AL25" s="2817">
        <v>53151</v>
      </c>
      <c r="AM25" s="2818">
        <v>26052</v>
      </c>
      <c r="AN25" s="2819">
        <v>27099</v>
      </c>
      <c r="AO25" s="2818">
        <v>52626</v>
      </c>
      <c r="AP25" s="2834">
        <v>25934</v>
      </c>
      <c r="AQ25" s="2818">
        <v>26692</v>
      </c>
      <c r="AR25" s="2822">
        <v>53353</v>
      </c>
      <c r="AS25" s="2823">
        <v>26348</v>
      </c>
      <c r="AT25" s="2824">
        <v>27005</v>
      </c>
      <c r="AU25" s="2818">
        <v>50885</v>
      </c>
      <c r="AV25" s="2834">
        <v>25247</v>
      </c>
      <c r="AW25" s="2818">
        <v>25638</v>
      </c>
      <c r="AX25" s="2822">
        <v>53196</v>
      </c>
      <c r="AY25" s="2823">
        <v>26593</v>
      </c>
      <c r="AZ25" s="2824">
        <v>26603</v>
      </c>
    </row>
    <row r="26" spans="1:52">
      <c r="A26" s="2816" t="s">
        <v>1761</v>
      </c>
      <c r="B26" s="2817">
        <v>45426</v>
      </c>
      <c r="C26" s="2818">
        <v>23460</v>
      </c>
      <c r="D26" s="2819">
        <v>21966</v>
      </c>
      <c r="E26" s="2818">
        <v>62425</v>
      </c>
      <c r="F26" s="2818">
        <v>30957</v>
      </c>
      <c r="G26" s="2818">
        <v>31468</v>
      </c>
      <c r="H26" s="2817">
        <v>73389</v>
      </c>
      <c r="I26" s="2818">
        <v>36668</v>
      </c>
      <c r="J26" s="2819">
        <v>36721</v>
      </c>
      <c r="K26" s="2818">
        <v>71930</v>
      </c>
      <c r="L26" s="2818">
        <v>35420</v>
      </c>
      <c r="M26" s="2818">
        <v>36510</v>
      </c>
      <c r="N26" s="2817">
        <v>96434</v>
      </c>
      <c r="O26" s="2818">
        <v>47364</v>
      </c>
      <c r="P26" s="2819">
        <v>49070</v>
      </c>
      <c r="Q26" s="2818">
        <v>72615</v>
      </c>
      <c r="R26" s="2818">
        <v>34909</v>
      </c>
      <c r="S26" s="2818">
        <v>37706</v>
      </c>
      <c r="T26" s="2817">
        <v>65475</v>
      </c>
      <c r="U26" s="2818">
        <v>30257</v>
      </c>
      <c r="V26" s="2819">
        <v>35218</v>
      </c>
      <c r="W26" s="2818">
        <v>76616</v>
      </c>
      <c r="X26" s="2818">
        <v>36101</v>
      </c>
      <c r="Y26" s="2818">
        <v>40515</v>
      </c>
      <c r="Z26" s="2817">
        <v>82838</v>
      </c>
      <c r="AA26" s="2818">
        <v>39473</v>
      </c>
      <c r="AB26" s="2819">
        <v>43365</v>
      </c>
      <c r="AC26" s="2818">
        <v>81872</v>
      </c>
      <c r="AD26" s="2818">
        <v>39197</v>
      </c>
      <c r="AE26" s="2818">
        <v>42675</v>
      </c>
      <c r="AF26" s="2817">
        <v>68054</v>
      </c>
      <c r="AG26" s="2818">
        <v>32885</v>
      </c>
      <c r="AH26" s="2819">
        <v>35169</v>
      </c>
      <c r="AI26" s="2818">
        <v>61616</v>
      </c>
      <c r="AJ26" s="2818">
        <v>30118</v>
      </c>
      <c r="AK26" s="2818">
        <v>31498</v>
      </c>
      <c r="AL26" s="2817">
        <v>53660</v>
      </c>
      <c r="AM26" s="2818">
        <v>26193</v>
      </c>
      <c r="AN26" s="2819">
        <v>27467</v>
      </c>
      <c r="AO26" s="2818">
        <v>52196</v>
      </c>
      <c r="AP26" s="2834">
        <v>25720</v>
      </c>
      <c r="AQ26" s="2818">
        <v>26476</v>
      </c>
      <c r="AR26" s="2822">
        <v>53073</v>
      </c>
      <c r="AS26" s="2823">
        <v>26216</v>
      </c>
      <c r="AT26" s="2824">
        <v>26857</v>
      </c>
      <c r="AU26" s="2818">
        <v>50609</v>
      </c>
      <c r="AV26" s="2834">
        <v>24685</v>
      </c>
      <c r="AW26" s="2818">
        <v>25924</v>
      </c>
      <c r="AX26" s="2822">
        <v>53805</v>
      </c>
      <c r="AY26" s="2823">
        <v>26528</v>
      </c>
      <c r="AZ26" s="2824">
        <v>27277</v>
      </c>
    </row>
    <row r="27" spans="1:52">
      <c r="A27" s="2816" t="s">
        <v>1762</v>
      </c>
      <c r="B27" s="2817">
        <v>41168</v>
      </c>
      <c r="C27" s="2818">
        <v>20875</v>
      </c>
      <c r="D27" s="2819">
        <v>20293</v>
      </c>
      <c r="E27" s="2818">
        <v>63641</v>
      </c>
      <c r="F27" s="2818">
        <v>31644</v>
      </c>
      <c r="G27" s="2818">
        <v>31997</v>
      </c>
      <c r="H27" s="2817">
        <v>63438</v>
      </c>
      <c r="I27" s="2818">
        <v>31858</v>
      </c>
      <c r="J27" s="2819">
        <v>31580</v>
      </c>
      <c r="K27" s="2818">
        <v>88004</v>
      </c>
      <c r="L27" s="2818">
        <v>43617</v>
      </c>
      <c r="M27" s="2818">
        <v>44387</v>
      </c>
      <c r="N27" s="2817">
        <v>110691</v>
      </c>
      <c r="O27" s="2818">
        <v>54428</v>
      </c>
      <c r="P27" s="2819">
        <v>56263</v>
      </c>
      <c r="Q27" s="2818">
        <v>71429</v>
      </c>
      <c r="R27" s="2818">
        <v>34880</v>
      </c>
      <c r="S27" s="2818">
        <v>36549</v>
      </c>
      <c r="T27" s="2817">
        <v>66468</v>
      </c>
      <c r="U27" s="2818">
        <v>30840</v>
      </c>
      <c r="V27" s="2819">
        <v>35628</v>
      </c>
      <c r="W27" s="2818">
        <v>71111</v>
      </c>
      <c r="X27" s="2818">
        <v>33822</v>
      </c>
      <c r="Y27" s="2818">
        <v>37289</v>
      </c>
      <c r="Z27" s="2817">
        <v>80097</v>
      </c>
      <c r="AA27" s="2818">
        <v>38265</v>
      </c>
      <c r="AB27" s="2819">
        <v>41832</v>
      </c>
      <c r="AC27" s="2818">
        <v>85336</v>
      </c>
      <c r="AD27" s="2818">
        <v>40811</v>
      </c>
      <c r="AE27" s="2818">
        <v>44525</v>
      </c>
      <c r="AF27" s="2817">
        <v>68462</v>
      </c>
      <c r="AG27" s="2818">
        <v>32850</v>
      </c>
      <c r="AH27" s="2819">
        <v>35612</v>
      </c>
      <c r="AI27" s="2818">
        <v>63034</v>
      </c>
      <c r="AJ27" s="2818">
        <v>30588</v>
      </c>
      <c r="AK27" s="2818">
        <v>32446</v>
      </c>
      <c r="AL27" s="2817">
        <v>54042</v>
      </c>
      <c r="AM27" s="2818">
        <v>26369</v>
      </c>
      <c r="AN27" s="2819">
        <v>27673</v>
      </c>
      <c r="AO27" s="2818">
        <v>51296</v>
      </c>
      <c r="AP27" s="2834">
        <v>25252</v>
      </c>
      <c r="AQ27" s="2818">
        <v>26044</v>
      </c>
      <c r="AR27" s="2822">
        <v>52208</v>
      </c>
      <c r="AS27" s="2823">
        <v>25791</v>
      </c>
      <c r="AT27" s="2824">
        <v>26417</v>
      </c>
      <c r="AU27" s="2818">
        <v>50556</v>
      </c>
      <c r="AV27" s="2834">
        <v>24451</v>
      </c>
      <c r="AW27" s="2818">
        <v>26105</v>
      </c>
      <c r="AX27" s="2822">
        <v>54154</v>
      </c>
      <c r="AY27" s="2823">
        <v>26518</v>
      </c>
      <c r="AZ27" s="2824">
        <v>27636</v>
      </c>
    </row>
    <row r="28" spans="1:52">
      <c r="A28" s="2835" t="s">
        <v>1763</v>
      </c>
      <c r="B28" s="2836">
        <v>43588</v>
      </c>
      <c r="C28" s="2837">
        <v>21918</v>
      </c>
      <c r="D28" s="2838">
        <v>21670</v>
      </c>
      <c r="E28" s="2837">
        <v>62451</v>
      </c>
      <c r="F28" s="2837">
        <v>31626</v>
      </c>
      <c r="G28" s="2837">
        <v>30825</v>
      </c>
      <c r="H28" s="2836">
        <v>68967</v>
      </c>
      <c r="I28" s="2837">
        <v>34398</v>
      </c>
      <c r="J28" s="2838">
        <v>34569</v>
      </c>
      <c r="K28" s="2837">
        <v>84553</v>
      </c>
      <c r="L28" s="2837">
        <v>42323</v>
      </c>
      <c r="M28" s="2837">
        <v>42230</v>
      </c>
      <c r="N28" s="2836">
        <v>111457</v>
      </c>
      <c r="O28" s="2837">
        <v>55372</v>
      </c>
      <c r="P28" s="2838">
        <v>56085</v>
      </c>
      <c r="Q28" s="2837">
        <v>77227</v>
      </c>
      <c r="R28" s="2837">
        <v>38042</v>
      </c>
      <c r="S28" s="2837">
        <v>39185</v>
      </c>
      <c r="T28" s="2836">
        <v>64376</v>
      </c>
      <c r="U28" s="2837">
        <v>30634</v>
      </c>
      <c r="V28" s="2838">
        <v>33742</v>
      </c>
      <c r="W28" s="2837">
        <v>69093</v>
      </c>
      <c r="X28" s="2837">
        <v>32991</v>
      </c>
      <c r="Y28" s="2837">
        <v>36102</v>
      </c>
      <c r="Z28" s="2836">
        <v>78474</v>
      </c>
      <c r="AA28" s="2837">
        <v>37655</v>
      </c>
      <c r="AB28" s="2838">
        <v>40819</v>
      </c>
      <c r="AC28" s="2837">
        <v>87183</v>
      </c>
      <c r="AD28" s="2837">
        <v>42239</v>
      </c>
      <c r="AE28" s="2837">
        <v>44944</v>
      </c>
      <c r="AF28" s="2836">
        <v>71750</v>
      </c>
      <c r="AG28" s="2837">
        <v>34660</v>
      </c>
      <c r="AH28" s="2838">
        <v>37090</v>
      </c>
      <c r="AI28" s="2837">
        <v>63008</v>
      </c>
      <c r="AJ28" s="2837">
        <v>30602</v>
      </c>
      <c r="AK28" s="2837">
        <v>32406</v>
      </c>
      <c r="AL28" s="2836">
        <v>55069</v>
      </c>
      <c r="AM28" s="2837">
        <v>26911</v>
      </c>
      <c r="AN28" s="2838">
        <v>28158</v>
      </c>
      <c r="AO28" s="2837">
        <v>49610</v>
      </c>
      <c r="AP28" s="2839">
        <v>24202</v>
      </c>
      <c r="AQ28" s="2837">
        <v>25408</v>
      </c>
      <c r="AR28" s="2840">
        <v>50553</v>
      </c>
      <c r="AS28" s="2841">
        <v>24768</v>
      </c>
      <c r="AT28" s="2842">
        <v>25785</v>
      </c>
      <c r="AU28" s="2837">
        <v>50293</v>
      </c>
      <c r="AV28" s="2839">
        <v>24474</v>
      </c>
      <c r="AW28" s="2837">
        <v>25819</v>
      </c>
      <c r="AX28" s="2840">
        <v>54162</v>
      </c>
      <c r="AY28" s="2841">
        <v>26625</v>
      </c>
      <c r="AZ28" s="2842">
        <v>27537</v>
      </c>
    </row>
    <row r="29" spans="1:52">
      <c r="A29" s="2816" t="s">
        <v>1764</v>
      </c>
      <c r="B29" s="2817">
        <v>40432</v>
      </c>
      <c r="C29" s="2818">
        <v>21098</v>
      </c>
      <c r="D29" s="2819">
        <v>19334</v>
      </c>
      <c r="E29" s="2818">
        <v>61219</v>
      </c>
      <c r="F29" s="2818">
        <v>30840</v>
      </c>
      <c r="G29" s="2818">
        <v>30379</v>
      </c>
      <c r="H29" s="2817">
        <v>72874</v>
      </c>
      <c r="I29" s="2818">
        <v>36639</v>
      </c>
      <c r="J29" s="2819">
        <v>36235</v>
      </c>
      <c r="K29" s="2818">
        <v>91809</v>
      </c>
      <c r="L29" s="2818">
        <v>46290</v>
      </c>
      <c r="M29" s="2818">
        <v>45519</v>
      </c>
      <c r="N29" s="2817">
        <v>108603</v>
      </c>
      <c r="O29" s="2818">
        <v>54696</v>
      </c>
      <c r="P29" s="2819">
        <v>53907</v>
      </c>
      <c r="Q29" s="2818">
        <v>81654</v>
      </c>
      <c r="R29" s="2818">
        <v>40723</v>
      </c>
      <c r="S29" s="2818">
        <v>40931</v>
      </c>
      <c r="T29" s="2817">
        <v>62108</v>
      </c>
      <c r="U29" s="2818">
        <v>30307</v>
      </c>
      <c r="V29" s="2819">
        <v>31801</v>
      </c>
      <c r="W29" s="2818">
        <v>67237</v>
      </c>
      <c r="X29" s="2818">
        <v>32747</v>
      </c>
      <c r="Y29" s="2818">
        <v>34490</v>
      </c>
      <c r="Z29" s="2817">
        <v>77113</v>
      </c>
      <c r="AA29" s="2818">
        <v>37368</v>
      </c>
      <c r="AB29" s="2819">
        <v>39745</v>
      </c>
      <c r="AC29" s="2818">
        <v>84921</v>
      </c>
      <c r="AD29" s="2818">
        <v>41581</v>
      </c>
      <c r="AE29" s="2818">
        <v>43340</v>
      </c>
      <c r="AF29" s="2817">
        <v>73239</v>
      </c>
      <c r="AG29" s="2818">
        <v>35537</v>
      </c>
      <c r="AH29" s="2819">
        <v>37702</v>
      </c>
      <c r="AI29" s="2818">
        <v>61175</v>
      </c>
      <c r="AJ29" s="2818">
        <v>29551</v>
      </c>
      <c r="AK29" s="2818">
        <v>31624</v>
      </c>
      <c r="AL29" s="2817">
        <v>55318</v>
      </c>
      <c r="AM29" s="2818">
        <v>27021</v>
      </c>
      <c r="AN29" s="2819">
        <v>28297</v>
      </c>
      <c r="AO29" s="2818">
        <v>48675</v>
      </c>
      <c r="AP29" s="2834">
        <v>23942</v>
      </c>
      <c r="AQ29" s="2818">
        <v>24733</v>
      </c>
      <c r="AR29" s="2822">
        <v>49666</v>
      </c>
      <c r="AS29" s="2823">
        <v>24553</v>
      </c>
      <c r="AT29" s="2824">
        <v>25113</v>
      </c>
      <c r="AU29" s="2818">
        <v>47391</v>
      </c>
      <c r="AV29" s="2834">
        <v>23202</v>
      </c>
      <c r="AW29" s="2818">
        <v>24189</v>
      </c>
      <c r="AX29" s="2822">
        <v>51522</v>
      </c>
      <c r="AY29" s="2823">
        <v>25412</v>
      </c>
      <c r="AZ29" s="2824">
        <v>26110</v>
      </c>
    </row>
    <row r="30" spans="1:52">
      <c r="A30" s="2816" t="s">
        <v>1765</v>
      </c>
      <c r="B30" s="2817">
        <v>40001</v>
      </c>
      <c r="C30" s="2818">
        <v>21043</v>
      </c>
      <c r="D30" s="2819">
        <v>18958</v>
      </c>
      <c r="E30" s="2818">
        <v>62098</v>
      </c>
      <c r="F30" s="2818">
        <v>30809</v>
      </c>
      <c r="G30" s="2818">
        <v>31289</v>
      </c>
      <c r="H30" s="2817">
        <v>76011</v>
      </c>
      <c r="I30" s="2818">
        <v>38212</v>
      </c>
      <c r="J30" s="2819">
        <v>37799</v>
      </c>
      <c r="K30" s="2818">
        <v>91711</v>
      </c>
      <c r="L30" s="2818">
        <v>46280</v>
      </c>
      <c r="M30" s="2818">
        <v>45431</v>
      </c>
      <c r="N30" s="2817">
        <v>67264</v>
      </c>
      <c r="O30" s="2818">
        <v>34001</v>
      </c>
      <c r="P30" s="2819">
        <v>33263</v>
      </c>
      <c r="Q30" s="2818">
        <v>89600</v>
      </c>
      <c r="R30" s="2818">
        <v>44757</v>
      </c>
      <c r="S30" s="2818">
        <v>44843</v>
      </c>
      <c r="T30" s="2817">
        <v>66302</v>
      </c>
      <c r="U30" s="2818">
        <v>32766</v>
      </c>
      <c r="V30" s="2819">
        <v>33536</v>
      </c>
      <c r="W30" s="2818">
        <v>65107</v>
      </c>
      <c r="X30" s="2818">
        <v>31897</v>
      </c>
      <c r="Y30" s="2818">
        <v>33210</v>
      </c>
      <c r="Z30" s="2817">
        <v>60773</v>
      </c>
      <c r="AA30" s="2818">
        <v>29487</v>
      </c>
      <c r="AB30" s="2819">
        <v>31286</v>
      </c>
      <c r="AC30" s="2818">
        <v>82995</v>
      </c>
      <c r="AD30" s="2818">
        <v>40532</v>
      </c>
      <c r="AE30" s="2818">
        <v>42463</v>
      </c>
      <c r="AF30" s="2817">
        <v>77656</v>
      </c>
      <c r="AG30" s="2818">
        <v>37701</v>
      </c>
      <c r="AH30" s="2819">
        <v>39955</v>
      </c>
      <c r="AI30" s="2818">
        <v>61325</v>
      </c>
      <c r="AJ30" s="2818">
        <v>29815</v>
      </c>
      <c r="AK30" s="2818">
        <v>31510</v>
      </c>
      <c r="AL30" s="2817">
        <v>56021</v>
      </c>
      <c r="AM30" s="2818">
        <v>27584</v>
      </c>
      <c r="AN30" s="2819">
        <v>28437</v>
      </c>
      <c r="AO30" s="2818">
        <v>48882</v>
      </c>
      <c r="AP30" s="2834">
        <v>23929</v>
      </c>
      <c r="AQ30" s="2818">
        <v>24953</v>
      </c>
      <c r="AR30" s="2822">
        <v>49935</v>
      </c>
      <c r="AS30" s="2823">
        <v>24584</v>
      </c>
      <c r="AT30" s="2824">
        <v>25351</v>
      </c>
      <c r="AU30" s="2818">
        <v>46796</v>
      </c>
      <c r="AV30" s="2834">
        <v>22863</v>
      </c>
      <c r="AW30" s="2818">
        <v>23933</v>
      </c>
      <c r="AX30" s="2822">
        <v>50767</v>
      </c>
      <c r="AY30" s="2823">
        <v>24953</v>
      </c>
      <c r="AZ30" s="2824">
        <v>25814</v>
      </c>
    </row>
    <row r="31" spans="1:52">
      <c r="A31" s="2816" t="s">
        <v>1766</v>
      </c>
      <c r="B31" s="2817">
        <v>39043</v>
      </c>
      <c r="C31" s="2818">
        <v>20876</v>
      </c>
      <c r="D31" s="2819">
        <v>18167</v>
      </c>
      <c r="E31" s="2818">
        <v>56317</v>
      </c>
      <c r="F31" s="2818">
        <v>27683</v>
      </c>
      <c r="G31" s="2818">
        <v>28634</v>
      </c>
      <c r="H31" s="2817">
        <v>71980</v>
      </c>
      <c r="I31" s="2818">
        <v>36053</v>
      </c>
      <c r="J31" s="2819">
        <v>35927</v>
      </c>
      <c r="K31" s="2818">
        <v>79040</v>
      </c>
      <c r="L31" s="2818">
        <v>40108</v>
      </c>
      <c r="M31" s="2818">
        <v>38932</v>
      </c>
      <c r="N31" s="2817">
        <v>74517</v>
      </c>
      <c r="O31" s="2818">
        <v>37357</v>
      </c>
      <c r="P31" s="2819">
        <v>37160</v>
      </c>
      <c r="Q31" s="2818">
        <v>96466</v>
      </c>
      <c r="R31" s="2818">
        <v>48334</v>
      </c>
      <c r="S31" s="2818">
        <v>48132</v>
      </c>
      <c r="T31" s="2817">
        <v>69442</v>
      </c>
      <c r="U31" s="2818">
        <v>34453</v>
      </c>
      <c r="V31" s="2819">
        <v>34989</v>
      </c>
      <c r="W31" s="2818">
        <v>65120</v>
      </c>
      <c r="X31" s="2818">
        <v>31798</v>
      </c>
      <c r="Y31" s="2818">
        <v>33322</v>
      </c>
      <c r="Z31" s="2817">
        <v>75862</v>
      </c>
      <c r="AA31" s="2818">
        <v>36573</v>
      </c>
      <c r="AB31" s="2819">
        <v>39289</v>
      </c>
      <c r="AC31" s="2818">
        <v>81115</v>
      </c>
      <c r="AD31" s="2818">
        <v>39680</v>
      </c>
      <c r="AE31" s="2818">
        <v>41435</v>
      </c>
      <c r="AF31" s="2817">
        <v>82704</v>
      </c>
      <c r="AG31" s="2818">
        <v>40623</v>
      </c>
      <c r="AH31" s="2819">
        <v>42081</v>
      </c>
      <c r="AI31" s="2818">
        <v>64073</v>
      </c>
      <c r="AJ31" s="2818">
        <v>31073</v>
      </c>
      <c r="AK31" s="2818">
        <v>33000</v>
      </c>
      <c r="AL31" s="2817">
        <v>58316</v>
      </c>
      <c r="AM31" s="2818">
        <v>28720</v>
      </c>
      <c r="AN31" s="2819">
        <v>29416</v>
      </c>
      <c r="AO31" s="2818">
        <v>50343</v>
      </c>
      <c r="AP31" s="2834">
        <v>24927</v>
      </c>
      <c r="AQ31" s="2818">
        <v>25416</v>
      </c>
      <c r="AR31" s="2822">
        <v>51339</v>
      </c>
      <c r="AS31" s="2823">
        <v>25561</v>
      </c>
      <c r="AT31" s="2824">
        <v>25778</v>
      </c>
      <c r="AU31" s="2818">
        <v>46548</v>
      </c>
      <c r="AV31" s="2834">
        <v>22867</v>
      </c>
      <c r="AW31" s="2818">
        <v>23681</v>
      </c>
      <c r="AX31" s="2822">
        <v>50455</v>
      </c>
      <c r="AY31" s="2823">
        <v>25048</v>
      </c>
      <c r="AZ31" s="2824">
        <v>25407</v>
      </c>
    </row>
    <row r="32" spans="1:52">
      <c r="A32" s="2816" t="s">
        <v>1767</v>
      </c>
      <c r="B32" s="2817">
        <v>36382</v>
      </c>
      <c r="C32" s="2818">
        <v>19504</v>
      </c>
      <c r="D32" s="2819">
        <v>16878</v>
      </c>
      <c r="E32" s="2818">
        <v>53430</v>
      </c>
      <c r="F32" s="2818">
        <v>25658</v>
      </c>
      <c r="G32" s="2818">
        <v>27772</v>
      </c>
      <c r="H32" s="2817">
        <v>68894</v>
      </c>
      <c r="I32" s="2818">
        <v>34433</v>
      </c>
      <c r="J32" s="2819">
        <v>34461</v>
      </c>
      <c r="K32" s="2818">
        <v>70075</v>
      </c>
      <c r="L32" s="2818">
        <v>35460</v>
      </c>
      <c r="M32" s="2818">
        <v>34615</v>
      </c>
      <c r="N32" s="2817">
        <v>91214</v>
      </c>
      <c r="O32" s="2818">
        <v>45341</v>
      </c>
      <c r="P32" s="2819">
        <v>45873</v>
      </c>
      <c r="Q32" s="2818">
        <v>112017</v>
      </c>
      <c r="R32" s="2818">
        <v>56082</v>
      </c>
      <c r="S32" s="2818">
        <v>55935</v>
      </c>
      <c r="T32" s="2817">
        <v>69901</v>
      </c>
      <c r="U32" s="2818">
        <v>34674</v>
      </c>
      <c r="V32" s="2819">
        <v>35227</v>
      </c>
      <c r="W32" s="2818">
        <v>66932</v>
      </c>
      <c r="X32" s="2818">
        <v>32549</v>
      </c>
      <c r="Y32" s="2818">
        <v>34383</v>
      </c>
      <c r="Z32" s="2817">
        <v>70628</v>
      </c>
      <c r="AA32" s="2818">
        <v>34235</v>
      </c>
      <c r="AB32" s="2819">
        <v>36393</v>
      </c>
      <c r="AC32" s="2818">
        <v>79423</v>
      </c>
      <c r="AD32" s="2818">
        <v>38947</v>
      </c>
      <c r="AE32" s="2818">
        <v>40476</v>
      </c>
      <c r="AF32" s="2817">
        <v>87269</v>
      </c>
      <c r="AG32" s="2818">
        <v>42904</v>
      </c>
      <c r="AH32" s="2819">
        <v>44365</v>
      </c>
      <c r="AI32" s="2818">
        <v>65531</v>
      </c>
      <c r="AJ32" s="2818">
        <v>31797</v>
      </c>
      <c r="AK32" s="2818">
        <v>33734</v>
      </c>
      <c r="AL32" s="2817">
        <v>60129</v>
      </c>
      <c r="AM32" s="2818">
        <v>29343</v>
      </c>
      <c r="AN32" s="2819">
        <v>30786</v>
      </c>
      <c r="AO32" s="2818">
        <v>51030</v>
      </c>
      <c r="AP32" s="2834">
        <v>25410</v>
      </c>
      <c r="AQ32" s="2818">
        <v>25620</v>
      </c>
      <c r="AR32" s="2822">
        <v>51984</v>
      </c>
      <c r="AS32" s="2823">
        <v>26021</v>
      </c>
      <c r="AT32" s="2824">
        <v>25963</v>
      </c>
      <c r="AU32" s="2818">
        <v>46823</v>
      </c>
      <c r="AV32" s="2834">
        <v>23143</v>
      </c>
      <c r="AW32" s="2818">
        <v>23680</v>
      </c>
      <c r="AX32" s="2822">
        <v>50385</v>
      </c>
      <c r="AY32" s="2823">
        <v>25230</v>
      </c>
      <c r="AZ32" s="2824">
        <v>25155</v>
      </c>
    </row>
    <row r="33" spans="1:52">
      <c r="A33" s="2816" t="s">
        <v>1768</v>
      </c>
      <c r="B33" s="2817">
        <v>34372</v>
      </c>
      <c r="C33" s="2818">
        <v>18581</v>
      </c>
      <c r="D33" s="2819">
        <v>15791</v>
      </c>
      <c r="E33" s="2818">
        <v>49585</v>
      </c>
      <c r="F33" s="2818">
        <v>22359</v>
      </c>
      <c r="G33" s="2818">
        <v>27226</v>
      </c>
      <c r="H33" s="2817">
        <v>72448</v>
      </c>
      <c r="I33" s="2818">
        <v>36229</v>
      </c>
      <c r="J33" s="2819">
        <v>36219</v>
      </c>
      <c r="K33" s="2818">
        <v>75847</v>
      </c>
      <c r="L33" s="2818">
        <v>37816</v>
      </c>
      <c r="M33" s="2818">
        <v>38031</v>
      </c>
      <c r="N33" s="2817">
        <v>87213</v>
      </c>
      <c r="O33" s="2818">
        <v>43851</v>
      </c>
      <c r="P33" s="2819">
        <v>43362</v>
      </c>
      <c r="Q33" s="2818">
        <v>112275</v>
      </c>
      <c r="R33" s="2818">
        <v>56289</v>
      </c>
      <c r="S33" s="2818">
        <v>55986</v>
      </c>
      <c r="T33" s="2817">
        <v>76237</v>
      </c>
      <c r="U33" s="2818">
        <v>37693</v>
      </c>
      <c r="V33" s="2819">
        <v>38544</v>
      </c>
      <c r="W33" s="2818">
        <v>65007</v>
      </c>
      <c r="X33" s="2818">
        <v>31868</v>
      </c>
      <c r="Y33" s="2818">
        <v>33139</v>
      </c>
      <c r="Z33" s="2817">
        <v>69274</v>
      </c>
      <c r="AA33" s="2818">
        <v>33761</v>
      </c>
      <c r="AB33" s="2819">
        <v>35513</v>
      </c>
      <c r="AC33" s="2818">
        <v>77544</v>
      </c>
      <c r="AD33" s="2818">
        <v>38360</v>
      </c>
      <c r="AE33" s="2818">
        <v>39184</v>
      </c>
      <c r="AF33" s="2817">
        <v>89428</v>
      </c>
      <c r="AG33" s="2818">
        <v>43804</v>
      </c>
      <c r="AH33" s="2819">
        <v>45624</v>
      </c>
      <c r="AI33" s="2818">
        <v>69431</v>
      </c>
      <c r="AJ33" s="2818">
        <v>33503</v>
      </c>
      <c r="AK33" s="2818">
        <v>35928</v>
      </c>
      <c r="AL33" s="2817">
        <v>61105</v>
      </c>
      <c r="AM33" s="2818">
        <v>29855</v>
      </c>
      <c r="AN33" s="2819">
        <v>31250</v>
      </c>
      <c r="AO33" s="2818">
        <v>52580</v>
      </c>
      <c r="AP33" s="2834">
        <v>26053</v>
      </c>
      <c r="AQ33" s="2818">
        <v>26527</v>
      </c>
      <c r="AR33" s="2822">
        <v>53545</v>
      </c>
      <c r="AS33" s="2823">
        <v>26666</v>
      </c>
      <c r="AT33" s="2824">
        <v>26879</v>
      </c>
      <c r="AU33" s="2818">
        <v>46380</v>
      </c>
      <c r="AV33" s="2834">
        <v>22875</v>
      </c>
      <c r="AW33" s="2818">
        <v>23505</v>
      </c>
      <c r="AX33" s="2822">
        <v>49679</v>
      </c>
      <c r="AY33" s="2823">
        <v>24765</v>
      </c>
      <c r="AZ33" s="2824">
        <v>24914</v>
      </c>
    </row>
    <row r="34" spans="1:52">
      <c r="A34" s="2816" t="s">
        <v>1769</v>
      </c>
      <c r="B34" s="2817">
        <v>34523</v>
      </c>
      <c r="C34" s="2818">
        <v>18446</v>
      </c>
      <c r="D34" s="2819">
        <v>16077</v>
      </c>
      <c r="E34" s="2818">
        <v>47578</v>
      </c>
      <c r="F34" s="2818">
        <v>20712</v>
      </c>
      <c r="G34" s="2818">
        <v>26866</v>
      </c>
      <c r="H34" s="2817">
        <v>72468</v>
      </c>
      <c r="I34" s="2818">
        <v>36694</v>
      </c>
      <c r="J34" s="2819">
        <v>35774</v>
      </c>
      <c r="K34" s="2818">
        <v>78960</v>
      </c>
      <c r="L34" s="2818">
        <v>39787</v>
      </c>
      <c r="M34" s="2818">
        <v>39173</v>
      </c>
      <c r="N34" s="2817">
        <v>93195</v>
      </c>
      <c r="O34" s="2818">
        <v>46907</v>
      </c>
      <c r="P34" s="2819">
        <v>46288</v>
      </c>
      <c r="Q34" s="2818">
        <v>107723</v>
      </c>
      <c r="R34" s="2818">
        <v>54268</v>
      </c>
      <c r="S34" s="2818">
        <v>53455</v>
      </c>
      <c r="T34" s="2817">
        <v>80103</v>
      </c>
      <c r="U34" s="2818">
        <v>39786</v>
      </c>
      <c r="V34" s="2819">
        <v>40317</v>
      </c>
      <c r="W34" s="2818">
        <v>62220</v>
      </c>
      <c r="X34" s="2818">
        <v>30684</v>
      </c>
      <c r="Y34" s="2818">
        <v>31536</v>
      </c>
      <c r="Z34" s="2817">
        <v>67395</v>
      </c>
      <c r="AA34" s="2818">
        <v>33097</v>
      </c>
      <c r="AB34" s="2819">
        <v>34298</v>
      </c>
      <c r="AC34" s="2818">
        <v>76407</v>
      </c>
      <c r="AD34" s="2818">
        <v>37733</v>
      </c>
      <c r="AE34" s="2818">
        <v>38674</v>
      </c>
      <c r="AF34" s="2817">
        <v>87892</v>
      </c>
      <c r="AG34" s="2818">
        <v>43486</v>
      </c>
      <c r="AH34" s="2819">
        <v>44406</v>
      </c>
      <c r="AI34" s="2818">
        <v>71673</v>
      </c>
      <c r="AJ34" s="2818">
        <v>34619</v>
      </c>
      <c r="AK34" s="2818">
        <v>37054</v>
      </c>
      <c r="AL34" s="2817">
        <v>60362</v>
      </c>
      <c r="AM34" s="2818">
        <v>29308</v>
      </c>
      <c r="AN34" s="2819">
        <v>31054</v>
      </c>
      <c r="AO34" s="2818">
        <v>53501</v>
      </c>
      <c r="AP34" s="2834">
        <v>26352</v>
      </c>
      <c r="AQ34" s="2818">
        <v>27149</v>
      </c>
      <c r="AR34" s="2822">
        <v>54384</v>
      </c>
      <c r="AS34" s="2823">
        <v>26906</v>
      </c>
      <c r="AT34" s="2824">
        <v>27478</v>
      </c>
      <c r="AU34" s="2818">
        <v>47038</v>
      </c>
      <c r="AV34" s="2834">
        <v>23260</v>
      </c>
      <c r="AW34" s="2818">
        <v>23778</v>
      </c>
      <c r="AX34" s="2822">
        <v>49955</v>
      </c>
      <c r="AY34" s="2823">
        <v>24962</v>
      </c>
      <c r="AZ34" s="2824">
        <v>24993</v>
      </c>
    </row>
    <row r="35" spans="1:52">
      <c r="A35" s="2816" t="s">
        <v>1770</v>
      </c>
      <c r="B35" s="2817">
        <v>30637</v>
      </c>
      <c r="C35" s="2818">
        <v>16559</v>
      </c>
      <c r="D35" s="2819">
        <v>14078</v>
      </c>
      <c r="E35" s="2818">
        <v>46251</v>
      </c>
      <c r="F35" s="2818">
        <v>20049</v>
      </c>
      <c r="G35" s="2818">
        <v>26202</v>
      </c>
      <c r="H35" s="2817">
        <v>70694</v>
      </c>
      <c r="I35" s="2818">
        <v>35399</v>
      </c>
      <c r="J35" s="2819">
        <v>35295</v>
      </c>
      <c r="K35" s="2818">
        <v>81742</v>
      </c>
      <c r="L35" s="2818">
        <v>41146</v>
      </c>
      <c r="M35" s="2818">
        <v>40596</v>
      </c>
      <c r="N35" s="2817">
        <v>92094</v>
      </c>
      <c r="O35" s="2818">
        <v>46232</v>
      </c>
      <c r="P35" s="2819">
        <v>45862</v>
      </c>
      <c r="Q35" s="2818">
        <v>65505</v>
      </c>
      <c r="R35" s="2818">
        <v>32889</v>
      </c>
      <c r="S35" s="2818">
        <v>32616</v>
      </c>
      <c r="T35" s="2817">
        <v>87232</v>
      </c>
      <c r="U35" s="2818">
        <v>43187</v>
      </c>
      <c r="V35" s="2819">
        <v>44045</v>
      </c>
      <c r="W35" s="2818">
        <v>66216</v>
      </c>
      <c r="X35" s="2818">
        <v>33015</v>
      </c>
      <c r="Y35" s="2818">
        <v>33201</v>
      </c>
      <c r="Z35" s="2817">
        <v>64635</v>
      </c>
      <c r="AA35" s="2818">
        <v>31767</v>
      </c>
      <c r="AB35" s="2819">
        <v>32868</v>
      </c>
      <c r="AC35" s="2818">
        <v>60350</v>
      </c>
      <c r="AD35" s="2818">
        <v>29601</v>
      </c>
      <c r="AE35" s="2818">
        <v>30749</v>
      </c>
      <c r="AF35" s="2817">
        <v>85300</v>
      </c>
      <c r="AG35" s="2818">
        <v>41850</v>
      </c>
      <c r="AH35" s="2819">
        <v>43450</v>
      </c>
      <c r="AI35" s="2818">
        <v>76182</v>
      </c>
      <c r="AJ35" s="2818">
        <v>36892</v>
      </c>
      <c r="AK35" s="2818">
        <v>39290</v>
      </c>
      <c r="AL35" s="2817">
        <v>61620</v>
      </c>
      <c r="AM35" s="2818">
        <v>30270</v>
      </c>
      <c r="AN35" s="2819">
        <v>31350</v>
      </c>
      <c r="AO35" s="2818">
        <v>54985</v>
      </c>
      <c r="AP35" s="2834">
        <v>27259</v>
      </c>
      <c r="AQ35" s="2818">
        <v>27726</v>
      </c>
      <c r="AR35" s="2822">
        <v>55866</v>
      </c>
      <c r="AS35" s="2823">
        <v>27818</v>
      </c>
      <c r="AT35" s="2824">
        <v>28048</v>
      </c>
      <c r="AU35" s="2818">
        <v>47425</v>
      </c>
      <c r="AV35" s="2834">
        <v>23373</v>
      </c>
      <c r="AW35" s="2818">
        <v>24052</v>
      </c>
      <c r="AX35" s="2822">
        <v>50105</v>
      </c>
      <c r="AY35" s="2823">
        <v>24968</v>
      </c>
      <c r="AZ35" s="2824">
        <v>25137</v>
      </c>
    </row>
    <row r="36" spans="1:52">
      <c r="A36" s="2816" t="s">
        <v>1771</v>
      </c>
      <c r="B36" s="2817">
        <v>32125</v>
      </c>
      <c r="C36" s="2818">
        <v>17325</v>
      </c>
      <c r="D36" s="2819">
        <v>14800</v>
      </c>
      <c r="E36" s="2818">
        <v>48402</v>
      </c>
      <c r="F36" s="2818">
        <v>21271</v>
      </c>
      <c r="G36" s="2818">
        <v>27131</v>
      </c>
      <c r="H36" s="2817">
        <v>65825</v>
      </c>
      <c r="I36" s="2818">
        <v>33326</v>
      </c>
      <c r="J36" s="2819">
        <v>32499</v>
      </c>
      <c r="K36" s="2818">
        <v>75636</v>
      </c>
      <c r="L36" s="2818">
        <v>38156</v>
      </c>
      <c r="M36" s="2818">
        <v>37480</v>
      </c>
      <c r="N36" s="2817">
        <v>79568</v>
      </c>
      <c r="O36" s="2818">
        <v>40415</v>
      </c>
      <c r="P36" s="2819">
        <v>39153</v>
      </c>
      <c r="Q36" s="2818">
        <v>73104</v>
      </c>
      <c r="R36" s="2818">
        <v>36168</v>
      </c>
      <c r="S36" s="2818">
        <v>36936</v>
      </c>
      <c r="T36" s="2817">
        <v>92963</v>
      </c>
      <c r="U36" s="2818">
        <v>46206</v>
      </c>
      <c r="V36" s="2819">
        <v>46757</v>
      </c>
      <c r="W36" s="2818">
        <v>68853</v>
      </c>
      <c r="X36" s="2818">
        <v>34111</v>
      </c>
      <c r="Y36" s="2818">
        <v>34742</v>
      </c>
      <c r="Z36" s="2817">
        <v>65019</v>
      </c>
      <c r="AA36" s="2818">
        <v>31683</v>
      </c>
      <c r="AB36" s="2819">
        <v>33336</v>
      </c>
      <c r="AC36" s="2818">
        <v>75132</v>
      </c>
      <c r="AD36" s="2818">
        <v>36689</v>
      </c>
      <c r="AE36" s="2818">
        <v>38443</v>
      </c>
      <c r="AF36" s="2817">
        <v>83608</v>
      </c>
      <c r="AG36" s="2818">
        <v>40988</v>
      </c>
      <c r="AH36" s="2819">
        <v>42620</v>
      </c>
      <c r="AI36" s="2818">
        <v>82005</v>
      </c>
      <c r="AJ36" s="2818">
        <v>40142</v>
      </c>
      <c r="AK36" s="2818">
        <v>41863</v>
      </c>
      <c r="AL36" s="2817">
        <v>64505</v>
      </c>
      <c r="AM36" s="2818">
        <v>31400</v>
      </c>
      <c r="AN36" s="2819">
        <v>33105</v>
      </c>
      <c r="AO36" s="2818">
        <v>57250</v>
      </c>
      <c r="AP36" s="2834">
        <v>28212</v>
      </c>
      <c r="AQ36" s="2818">
        <v>29038</v>
      </c>
      <c r="AR36" s="2822">
        <v>58127</v>
      </c>
      <c r="AS36" s="2823">
        <v>28743</v>
      </c>
      <c r="AT36" s="2824">
        <v>29384</v>
      </c>
      <c r="AU36" s="2818">
        <v>49049</v>
      </c>
      <c r="AV36" s="2834">
        <v>24222</v>
      </c>
      <c r="AW36" s="2818">
        <v>24827</v>
      </c>
      <c r="AX36" s="2822">
        <v>51565</v>
      </c>
      <c r="AY36" s="2823">
        <v>25674</v>
      </c>
      <c r="AZ36" s="2824">
        <v>25891</v>
      </c>
    </row>
    <row r="37" spans="1:52">
      <c r="A37" s="2816" t="s">
        <v>1772</v>
      </c>
      <c r="B37" s="2817">
        <v>34230</v>
      </c>
      <c r="C37" s="2818">
        <v>18318</v>
      </c>
      <c r="D37" s="2819">
        <v>15912</v>
      </c>
      <c r="E37" s="2818">
        <v>38689</v>
      </c>
      <c r="F37" s="2818">
        <v>17269</v>
      </c>
      <c r="G37" s="2818">
        <v>21420</v>
      </c>
      <c r="H37" s="2817">
        <v>67018</v>
      </c>
      <c r="I37" s="2818">
        <v>33553</v>
      </c>
      <c r="J37" s="2819">
        <v>33465</v>
      </c>
      <c r="K37" s="2818">
        <v>72833</v>
      </c>
      <c r="L37" s="2818">
        <v>36722</v>
      </c>
      <c r="M37" s="2818">
        <v>36111</v>
      </c>
      <c r="N37" s="2817">
        <v>69867</v>
      </c>
      <c r="O37" s="2818">
        <v>35331</v>
      </c>
      <c r="P37" s="2819">
        <v>34536</v>
      </c>
      <c r="Q37" s="2818">
        <v>89298</v>
      </c>
      <c r="R37" s="2818">
        <v>44365</v>
      </c>
      <c r="S37" s="2818">
        <v>44933</v>
      </c>
      <c r="T37" s="2817">
        <v>108342</v>
      </c>
      <c r="U37" s="2818">
        <v>53969</v>
      </c>
      <c r="V37" s="2819">
        <v>54373</v>
      </c>
      <c r="W37" s="2818">
        <v>69058</v>
      </c>
      <c r="X37" s="2818">
        <v>34302</v>
      </c>
      <c r="Y37" s="2818">
        <v>34756</v>
      </c>
      <c r="Z37" s="2817">
        <v>67663</v>
      </c>
      <c r="AA37" s="2818">
        <v>32969</v>
      </c>
      <c r="AB37" s="2819">
        <v>34694</v>
      </c>
      <c r="AC37" s="2818">
        <v>70607</v>
      </c>
      <c r="AD37" s="2818">
        <v>34478</v>
      </c>
      <c r="AE37" s="2818">
        <v>36129</v>
      </c>
      <c r="AF37" s="2817">
        <v>82482</v>
      </c>
      <c r="AG37" s="2818">
        <v>40293</v>
      </c>
      <c r="AH37" s="2819">
        <v>42189</v>
      </c>
      <c r="AI37" s="2818">
        <v>86638</v>
      </c>
      <c r="AJ37" s="2818">
        <v>42312</v>
      </c>
      <c r="AK37" s="2818">
        <v>44326</v>
      </c>
      <c r="AL37" s="2817">
        <v>66219</v>
      </c>
      <c r="AM37" s="2818">
        <v>32282</v>
      </c>
      <c r="AN37" s="2819">
        <v>33937</v>
      </c>
      <c r="AO37" s="2818">
        <v>59380</v>
      </c>
      <c r="AP37" s="2834">
        <v>29049</v>
      </c>
      <c r="AQ37" s="2818">
        <v>30331</v>
      </c>
      <c r="AR37" s="2822">
        <v>60286</v>
      </c>
      <c r="AS37" s="2823">
        <v>29572</v>
      </c>
      <c r="AT37" s="2824">
        <v>30714</v>
      </c>
      <c r="AU37" s="2818">
        <v>50196</v>
      </c>
      <c r="AV37" s="2834">
        <v>25108</v>
      </c>
      <c r="AW37" s="2818">
        <v>25088</v>
      </c>
      <c r="AX37" s="2822">
        <v>52561</v>
      </c>
      <c r="AY37" s="2823">
        <v>26512</v>
      </c>
      <c r="AZ37" s="2824">
        <v>26049</v>
      </c>
    </row>
    <row r="38" spans="1:52">
      <c r="A38" s="2816" t="s">
        <v>1773</v>
      </c>
      <c r="B38" s="2817">
        <v>33198</v>
      </c>
      <c r="C38" s="2818">
        <v>17856</v>
      </c>
      <c r="D38" s="2819">
        <v>15342</v>
      </c>
      <c r="E38" s="2818">
        <v>40769</v>
      </c>
      <c r="F38" s="2818">
        <v>18277</v>
      </c>
      <c r="G38" s="2818">
        <v>22492</v>
      </c>
      <c r="H38" s="2817">
        <v>65049</v>
      </c>
      <c r="I38" s="2818">
        <v>32905</v>
      </c>
      <c r="J38" s="2819">
        <v>32144</v>
      </c>
      <c r="K38" s="2818">
        <v>75967</v>
      </c>
      <c r="L38" s="2818">
        <v>38275</v>
      </c>
      <c r="M38" s="2818">
        <v>37692</v>
      </c>
      <c r="N38" s="2817">
        <v>75167</v>
      </c>
      <c r="O38" s="2818">
        <v>37678</v>
      </c>
      <c r="P38" s="2819">
        <v>37489</v>
      </c>
      <c r="Q38" s="2818">
        <v>85404</v>
      </c>
      <c r="R38" s="2818">
        <v>42975</v>
      </c>
      <c r="S38" s="2818">
        <v>42429</v>
      </c>
      <c r="T38" s="2817">
        <v>108736</v>
      </c>
      <c r="U38" s="2818">
        <v>54021</v>
      </c>
      <c r="V38" s="2819">
        <v>54715</v>
      </c>
      <c r="W38" s="2818">
        <v>75297</v>
      </c>
      <c r="X38" s="2818">
        <v>37133</v>
      </c>
      <c r="Y38" s="2818">
        <v>38164</v>
      </c>
      <c r="Z38" s="2817">
        <v>65357</v>
      </c>
      <c r="AA38" s="2818">
        <v>31945</v>
      </c>
      <c r="AB38" s="2819">
        <v>33412</v>
      </c>
      <c r="AC38" s="2818">
        <v>69085</v>
      </c>
      <c r="AD38" s="2818">
        <v>33757</v>
      </c>
      <c r="AE38" s="2818">
        <v>35328</v>
      </c>
      <c r="AF38" s="2817">
        <v>80266</v>
      </c>
      <c r="AG38" s="2818">
        <v>39448</v>
      </c>
      <c r="AH38" s="2819">
        <v>40818</v>
      </c>
      <c r="AI38" s="2818">
        <v>89429</v>
      </c>
      <c r="AJ38" s="2818">
        <v>43665</v>
      </c>
      <c r="AK38" s="2818">
        <v>45764</v>
      </c>
      <c r="AL38" s="2817">
        <v>70365</v>
      </c>
      <c r="AM38" s="2818">
        <v>34191</v>
      </c>
      <c r="AN38" s="2819">
        <v>36174</v>
      </c>
      <c r="AO38" s="2818">
        <v>60786</v>
      </c>
      <c r="AP38" s="2834">
        <v>29774</v>
      </c>
      <c r="AQ38" s="2818">
        <v>31012</v>
      </c>
      <c r="AR38" s="2822">
        <v>61626</v>
      </c>
      <c r="AS38" s="2823">
        <v>30266</v>
      </c>
      <c r="AT38" s="2824">
        <v>31360</v>
      </c>
      <c r="AU38" s="2818">
        <v>52005</v>
      </c>
      <c r="AV38" s="2834">
        <v>25744</v>
      </c>
      <c r="AW38" s="2818">
        <v>26261</v>
      </c>
      <c r="AX38" s="2822">
        <v>54227</v>
      </c>
      <c r="AY38" s="2823">
        <v>27078</v>
      </c>
      <c r="AZ38" s="2824">
        <v>27149</v>
      </c>
    </row>
    <row r="39" spans="1:52">
      <c r="A39" s="2816" t="s">
        <v>1774</v>
      </c>
      <c r="B39" s="2817">
        <v>30732</v>
      </c>
      <c r="C39" s="2818">
        <v>16472</v>
      </c>
      <c r="D39" s="2819">
        <v>14260</v>
      </c>
      <c r="E39" s="2818">
        <v>42202</v>
      </c>
      <c r="F39" s="2818">
        <v>19106</v>
      </c>
      <c r="G39" s="2818">
        <v>23096</v>
      </c>
      <c r="H39" s="2817">
        <v>62438</v>
      </c>
      <c r="I39" s="2818">
        <v>31479</v>
      </c>
      <c r="J39" s="2819">
        <v>30959</v>
      </c>
      <c r="K39" s="2818">
        <v>75510</v>
      </c>
      <c r="L39" s="2818">
        <v>38425</v>
      </c>
      <c r="M39" s="2818">
        <v>37085</v>
      </c>
      <c r="N39" s="2817">
        <v>78699</v>
      </c>
      <c r="O39" s="2818">
        <v>39743</v>
      </c>
      <c r="P39" s="2819">
        <v>38956</v>
      </c>
      <c r="Q39" s="2818">
        <v>91108</v>
      </c>
      <c r="R39" s="2818">
        <v>45829</v>
      </c>
      <c r="S39" s="2818">
        <v>45279</v>
      </c>
      <c r="T39" s="2817">
        <v>104769</v>
      </c>
      <c r="U39" s="2818">
        <v>52530</v>
      </c>
      <c r="V39" s="2819">
        <v>52239</v>
      </c>
      <c r="W39" s="2818">
        <v>79191</v>
      </c>
      <c r="X39" s="2818">
        <v>39228</v>
      </c>
      <c r="Y39" s="2818">
        <v>39963</v>
      </c>
      <c r="Z39" s="2817">
        <v>62587</v>
      </c>
      <c r="AA39" s="2818">
        <v>30902</v>
      </c>
      <c r="AB39" s="2819">
        <v>31685</v>
      </c>
      <c r="AC39" s="2818">
        <v>67484</v>
      </c>
      <c r="AD39" s="2818">
        <v>33135</v>
      </c>
      <c r="AE39" s="2818">
        <v>34349</v>
      </c>
      <c r="AF39" s="2817">
        <v>79026</v>
      </c>
      <c r="AG39" s="2818">
        <v>38956</v>
      </c>
      <c r="AH39" s="2819">
        <v>40070</v>
      </c>
      <c r="AI39" s="2818">
        <v>87441</v>
      </c>
      <c r="AJ39" s="2818">
        <v>43079</v>
      </c>
      <c r="AK39" s="2818">
        <v>44362</v>
      </c>
      <c r="AL39" s="2817">
        <v>72850</v>
      </c>
      <c r="AM39" s="2818">
        <v>35417</v>
      </c>
      <c r="AN39" s="2819">
        <v>37433</v>
      </c>
      <c r="AO39" s="2818">
        <v>60596</v>
      </c>
      <c r="AP39" s="2834">
        <v>29519</v>
      </c>
      <c r="AQ39" s="2818">
        <v>31077</v>
      </c>
      <c r="AR39" s="2822">
        <v>61424</v>
      </c>
      <c r="AS39" s="2823">
        <v>30009</v>
      </c>
      <c r="AT39" s="2824">
        <v>31415</v>
      </c>
      <c r="AU39" s="2818">
        <v>53481</v>
      </c>
      <c r="AV39" s="2834">
        <v>26454</v>
      </c>
      <c r="AW39" s="2818">
        <v>27027</v>
      </c>
      <c r="AX39" s="2822">
        <v>55714</v>
      </c>
      <c r="AY39" s="2823">
        <v>27731</v>
      </c>
      <c r="AZ39" s="2824">
        <v>27983</v>
      </c>
    </row>
    <row r="40" spans="1:52">
      <c r="A40" s="2816" t="s">
        <v>1775</v>
      </c>
      <c r="B40" s="2817">
        <v>26743</v>
      </c>
      <c r="C40" s="2818">
        <v>14206</v>
      </c>
      <c r="D40" s="2819">
        <v>12537</v>
      </c>
      <c r="E40" s="2818">
        <v>44072</v>
      </c>
      <c r="F40" s="2818">
        <v>20493</v>
      </c>
      <c r="G40" s="2818">
        <v>23579</v>
      </c>
      <c r="H40" s="2817">
        <v>63638</v>
      </c>
      <c r="I40" s="2818">
        <v>31789</v>
      </c>
      <c r="J40" s="2819">
        <v>31849</v>
      </c>
      <c r="K40" s="2818">
        <v>73708</v>
      </c>
      <c r="L40" s="2818">
        <v>37143</v>
      </c>
      <c r="M40" s="2818">
        <v>36565</v>
      </c>
      <c r="N40" s="2817">
        <v>80805</v>
      </c>
      <c r="O40" s="2818">
        <v>40548</v>
      </c>
      <c r="P40" s="2819">
        <v>40257</v>
      </c>
      <c r="Q40" s="2818">
        <v>89862</v>
      </c>
      <c r="R40" s="2818">
        <v>44809</v>
      </c>
      <c r="S40" s="2818">
        <v>45053</v>
      </c>
      <c r="T40" s="2817">
        <v>63627</v>
      </c>
      <c r="U40" s="2818">
        <v>31794</v>
      </c>
      <c r="V40" s="2819">
        <v>31833</v>
      </c>
      <c r="W40" s="2818">
        <v>86146</v>
      </c>
      <c r="X40" s="2818">
        <v>42538</v>
      </c>
      <c r="Y40" s="2818">
        <v>43608</v>
      </c>
      <c r="Z40" s="2817">
        <v>66826</v>
      </c>
      <c r="AA40" s="2818">
        <v>33103</v>
      </c>
      <c r="AB40" s="2819">
        <v>33723</v>
      </c>
      <c r="AC40" s="2818">
        <v>64773</v>
      </c>
      <c r="AD40" s="2818">
        <v>31934</v>
      </c>
      <c r="AE40" s="2818">
        <v>32839</v>
      </c>
      <c r="AF40" s="2817">
        <v>61958</v>
      </c>
      <c r="AG40" s="2818">
        <v>30443</v>
      </c>
      <c r="AH40" s="2819">
        <v>31515</v>
      </c>
      <c r="AI40" s="2818">
        <v>85502</v>
      </c>
      <c r="AJ40" s="2818">
        <v>41714</v>
      </c>
      <c r="AK40" s="2818">
        <v>43788</v>
      </c>
      <c r="AL40" s="2817">
        <v>77181</v>
      </c>
      <c r="AM40" s="2818">
        <v>37641</v>
      </c>
      <c r="AN40" s="2819">
        <v>39540</v>
      </c>
      <c r="AO40" s="2818">
        <v>61706</v>
      </c>
      <c r="AP40" s="2834">
        <v>30138</v>
      </c>
      <c r="AQ40" s="2818">
        <v>31568</v>
      </c>
      <c r="AR40" s="2822">
        <v>62541</v>
      </c>
      <c r="AS40" s="2823">
        <v>30627</v>
      </c>
      <c r="AT40" s="2824">
        <v>31914</v>
      </c>
      <c r="AU40" s="2818">
        <v>54842</v>
      </c>
      <c r="AV40" s="2834">
        <v>27283</v>
      </c>
      <c r="AW40" s="2818">
        <v>27559</v>
      </c>
      <c r="AX40" s="2822">
        <v>57014</v>
      </c>
      <c r="AY40" s="2823">
        <v>28542</v>
      </c>
      <c r="AZ40" s="2824">
        <v>28472</v>
      </c>
    </row>
    <row r="41" spans="1:52">
      <c r="A41" s="2816" t="s">
        <v>1776</v>
      </c>
      <c r="B41" s="2817">
        <v>28312</v>
      </c>
      <c r="C41" s="2818">
        <v>15065</v>
      </c>
      <c r="D41" s="2819">
        <v>13247</v>
      </c>
      <c r="E41" s="2818">
        <v>43065</v>
      </c>
      <c r="F41" s="2818">
        <v>20239</v>
      </c>
      <c r="G41" s="2818">
        <v>22826</v>
      </c>
      <c r="H41" s="2817">
        <v>57821</v>
      </c>
      <c r="I41" s="2818">
        <v>28506</v>
      </c>
      <c r="J41" s="2819">
        <v>29315</v>
      </c>
      <c r="K41" s="2818">
        <v>68347</v>
      </c>
      <c r="L41" s="2818">
        <v>34737</v>
      </c>
      <c r="M41" s="2818">
        <v>33610</v>
      </c>
      <c r="N41" s="2817">
        <v>76518</v>
      </c>
      <c r="O41" s="2818">
        <v>38423</v>
      </c>
      <c r="P41" s="2819">
        <v>38095</v>
      </c>
      <c r="Q41" s="2818">
        <v>77437</v>
      </c>
      <c r="R41" s="2818">
        <v>38886</v>
      </c>
      <c r="S41" s="2818">
        <v>38551</v>
      </c>
      <c r="T41" s="2817">
        <v>71183</v>
      </c>
      <c r="U41" s="2818">
        <v>35016</v>
      </c>
      <c r="V41" s="2819">
        <v>36167</v>
      </c>
      <c r="W41" s="2818">
        <v>92080</v>
      </c>
      <c r="X41" s="2818">
        <v>45490</v>
      </c>
      <c r="Y41" s="2818">
        <v>46590</v>
      </c>
      <c r="Z41" s="2817">
        <v>69292</v>
      </c>
      <c r="AA41" s="2818">
        <v>34192</v>
      </c>
      <c r="AB41" s="2819">
        <v>35100</v>
      </c>
      <c r="AC41" s="2818">
        <v>65698</v>
      </c>
      <c r="AD41" s="2818">
        <v>32183</v>
      </c>
      <c r="AE41" s="2818">
        <v>33515</v>
      </c>
      <c r="AF41" s="2817">
        <v>77244</v>
      </c>
      <c r="AG41" s="2818">
        <v>37811</v>
      </c>
      <c r="AH41" s="2819">
        <v>39433</v>
      </c>
      <c r="AI41" s="2818">
        <v>83094</v>
      </c>
      <c r="AJ41" s="2818">
        <v>40546</v>
      </c>
      <c r="AK41" s="2818">
        <v>42548</v>
      </c>
      <c r="AL41" s="2817">
        <v>82731</v>
      </c>
      <c r="AM41" s="2818">
        <v>40568</v>
      </c>
      <c r="AN41" s="2819">
        <v>42163</v>
      </c>
      <c r="AO41" s="2818">
        <v>64444</v>
      </c>
      <c r="AP41" s="2834">
        <v>31348</v>
      </c>
      <c r="AQ41" s="2818">
        <v>33096</v>
      </c>
      <c r="AR41" s="2822">
        <v>65299</v>
      </c>
      <c r="AS41" s="2823">
        <v>31853</v>
      </c>
      <c r="AT41" s="2824">
        <v>33446</v>
      </c>
      <c r="AU41" s="2818">
        <v>56768</v>
      </c>
      <c r="AV41" s="2834">
        <v>27940</v>
      </c>
      <c r="AW41" s="2818">
        <v>28828</v>
      </c>
      <c r="AX41" s="2822">
        <v>58909</v>
      </c>
      <c r="AY41" s="2823">
        <v>29192</v>
      </c>
      <c r="AZ41" s="2824">
        <v>29717</v>
      </c>
    </row>
    <row r="42" spans="1:52">
      <c r="A42" s="2816" t="s">
        <v>1777</v>
      </c>
      <c r="B42" s="2817">
        <v>27820</v>
      </c>
      <c r="C42" s="2818">
        <v>14473</v>
      </c>
      <c r="D42" s="2819">
        <v>13347</v>
      </c>
      <c r="E42" s="2818">
        <v>44380</v>
      </c>
      <c r="F42" s="2818">
        <v>21033</v>
      </c>
      <c r="G42" s="2818">
        <v>23347</v>
      </c>
      <c r="H42" s="2817">
        <v>54340</v>
      </c>
      <c r="I42" s="2818">
        <v>26190</v>
      </c>
      <c r="J42" s="2819">
        <v>28150</v>
      </c>
      <c r="K42" s="2818">
        <v>69355</v>
      </c>
      <c r="L42" s="2818">
        <v>35036</v>
      </c>
      <c r="M42" s="2818">
        <v>34319</v>
      </c>
      <c r="N42" s="2817">
        <v>72683</v>
      </c>
      <c r="O42" s="2818">
        <v>36605</v>
      </c>
      <c r="P42" s="2819">
        <v>36078</v>
      </c>
      <c r="Q42" s="2818">
        <v>68077</v>
      </c>
      <c r="R42" s="2818">
        <v>34360</v>
      </c>
      <c r="S42" s="2818">
        <v>33717</v>
      </c>
      <c r="T42" s="2817">
        <v>87395</v>
      </c>
      <c r="U42" s="2818">
        <v>43269</v>
      </c>
      <c r="V42" s="2819">
        <v>44126</v>
      </c>
      <c r="W42" s="2818">
        <v>107303</v>
      </c>
      <c r="X42" s="2818">
        <v>53256</v>
      </c>
      <c r="Y42" s="2818">
        <v>54047</v>
      </c>
      <c r="Z42" s="2817">
        <v>69692</v>
      </c>
      <c r="AA42" s="2818">
        <v>34384</v>
      </c>
      <c r="AB42" s="2819">
        <v>35308</v>
      </c>
      <c r="AC42" s="2818">
        <v>67710</v>
      </c>
      <c r="AD42" s="2818">
        <v>33042</v>
      </c>
      <c r="AE42" s="2818">
        <v>34668</v>
      </c>
      <c r="AF42" s="2817">
        <v>72549</v>
      </c>
      <c r="AG42" s="2818">
        <v>35606</v>
      </c>
      <c r="AH42" s="2819">
        <v>36943</v>
      </c>
      <c r="AI42" s="2818">
        <v>82141</v>
      </c>
      <c r="AJ42" s="2818">
        <v>40071</v>
      </c>
      <c r="AK42" s="2818">
        <v>42070</v>
      </c>
      <c r="AL42" s="2817">
        <v>87472</v>
      </c>
      <c r="AM42" s="2818">
        <v>42959</v>
      </c>
      <c r="AN42" s="2819">
        <v>44513</v>
      </c>
      <c r="AO42" s="2818">
        <v>66080</v>
      </c>
      <c r="AP42" s="2834">
        <v>32387</v>
      </c>
      <c r="AQ42" s="2818">
        <v>33693</v>
      </c>
      <c r="AR42" s="2822">
        <v>66994</v>
      </c>
      <c r="AS42" s="2823">
        <v>32945</v>
      </c>
      <c r="AT42" s="2824">
        <v>34049</v>
      </c>
      <c r="AU42" s="2818">
        <v>59101</v>
      </c>
      <c r="AV42" s="2834">
        <v>28988</v>
      </c>
      <c r="AW42" s="2818">
        <v>30113</v>
      </c>
      <c r="AX42" s="2822">
        <v>61252</v>
      </c>
      <c r="AY42" s="2823">
        <v>30245</v>
      </c>
      <c r="AZ42" s="2824">
        <v>31007</v>
      </c>
    </row>
    <row r="43" spans="1:52">
      <c r="A43" s="2816" t="s">
        <v>1778</v>
      </c>
      <c r="B43" s="2817">
        <v>28101</v>
      </c>
      <c r="C43" s="2818">
        <v>14688</v>
      </c>
      <c r="D43" s="2819">
        <v>13413</v>
      </c>
      <c r="E43" s="2818">
        <v>44169</v>
      </c>
      <c r="F43" s="2818">
        <v>21215</v>
      </c>
      <c r="G43" s="2818">
        <v>22954</v>
      </c>
      <c r="H43" s="2817">
        <v>50308</v>
      </c>
      <c r="I43" s="2818">
        <v>22767</v>
      </c>
      <c r="J43" s="2819">
        <v>27541</v>
      </c>
      <c r="K43" s="2818">
        <v>66937</v>
      </c>
      <c r="L43" s="2818">
        <v>34124</v>
      </c>
      <c r="M43" s="2818">
        <v>32813</v>
      </c>
      <c r="N43" s="2817">
        <v>76096</v>
      </c>
      <c r="O43" s="2818">
        <v>38340</v>
      </c>
      <c r="P43" s="2819">
        <v>37756</v>
      </c>
      <c r="Q43" s="2818">
        <v>73484</v>
      </c>
      <c r="R43" s="2818">
        <v>36715</v>
      </c>
      <c r="S43" s="2818">
        <v>36769</v>
      </c>
      <c r="T43" s="2817">
        <v>83569</v>
      </c>
      <c r="U43" s="2818">
        <v>41689</v>
      </c>
      <c r="V43" s="2819">
        <v>41880</v>
      </c>
      <c r="W43" s="2818">
        <v>107870</v>
      </c>
      <c r="X43" s="2818">
        <v>53363</v>
      </c>
      <c r="Y43" s="2818">
        <v>54507</v>
      </c>
      <c r="Z43" s="2817">
        <v>75866</v>
      </c>
      <c r="AA43" s="2818">
        <v>37304</v>
      </c>
      <c r="AB43" s="2819">
        <v>38562</v>
      </c>
      <c r="AC43" s="2818">
        <v>65612</v>
      </c>
      <c r="AD43" s="2818">
        <v>32117</v>
      </c>
      <c r="AE43" s="2818">
        <v>33495</v>
      </c>
      <c r="AF43" s="2817">
        <v>71018</v>
      </c>
      <c r="AG43" s="2818">
        <v>34867</v>
      </c>
      <c r="AH43" s="2819">
        <v>36151</v>
      </c>
      <c r="AI43" s="2818">
        <v>79997</v>
      </c>
      <c r="AJ43" s="2818">
        <v>39168</v>
      </c>
      <c r="AK43" s="2818">
        <v>40829</v>
      </c>
      <c r="AL43" s="2817">
        <v>89844</v>
      </c>
      <c r="AM43" s="2818">
        <v>44071</v>
      </c>
      <c r="AN43" s="2819">
        <v>45773</v>
      </c>
      <c r="AO43" s="2818">
        <v>70095</v>
      </c>
      <c r="AP43" s="2834">
        <v>34095</v>
      </c>
      <c r="AQ43" s="2818">
        <v>36000</v>
      </c>
      <c r="AR43" s="2822">
        <v>71047</v>
      </c>
      <c r="AS43" s="2823">
        <v>34650</v>
      </c>
      <c r="AT43" s="2824">
        <v>36397</v>
      </c>
      <c r="AU43" s="2818">
        <v>60382</v>
      </c>
      <c r="AV43" s="2834">
        <v>29586</v>
      </c>
      <c r="AW43" s="2818">
        <v>30796</v>
      </c>
      <c r="AX43" s="2822">
        <v>62526</v>
      </c>
      <c r="AY43" s="2823">
        <v>30794</v>
      </c>
      <c r="AZ43" s="2824">
        <v>31732</v>
      </c>
    </row>
    <row r="44" spans="1:52">
      <c r="A44" s="2816" t="s">
        <v>1779</v>
      </c>
      <c r="B44" s="2817">
        <v>28862</v>
      </c>
      <c r="C44" s="2818">
        <v>15145</v>
      </c>
      <c r="D44" s="2819">
        <v>13717</v>
      </c>
      <c r="E44" s="2818">
        <v>44408</v>
      </c>
      <c r="F44" s="2818">
        <v>21437</v>
      </c>
      <c r="G44" s="2818">
        <v>22971</v>
      </c>
      <c r="H44" s="2817">
        <v>48224</v>
      </c>
      <c r="I44" s="2818">
        <v>20860</v>
      </c>
      <c r="J44" s="2819">
        <v>27364</v>
      </c>
      <c r="K44" s="2818">
        <v>64095</v>
      </c>
      <c r="L44" s="2818">
        <v>32528</v>
      </c>
      <c r="M44" s="2818">
        <v>31567</v>
      </c>
      <c r="N44" s="2817">
        <v>75685</v>
      </c>
      <c r="O44" s="2818">
        <v>38595</v>
      </c>
      <c r="P44" s="2819">
        <v>37090</v>
      </c>
      <c r="Q44" s="2818">
        <v>77004</v>
      </c>
      <c r="R44" s="2818">
        <v>38616</v>
      </c>
      <c r="S44" s="2818">
        <v>38388</v>
      </c>
      <c r="T44" s="2817">
        <v>89040</v>
      </c>
      <c r="U44" s="2818">
        <v>44609</v>
      </c>
      <c r="V44" s="2819">
        <v>44431</v>
      </c>
      <c r="W44" s="2818">
        <v>103505</v>
      </c>
      <c r="X44" s="2818">
        <v>51831</v>
      </c>
      <c r="Y44" s="2818">
        <v>51674</v>
      </c>
      <c r="Z44" s="2817">
        <v>79445</v>
      </c>
      <c r="AA44" s="2818">
        <v>39327</v>
      </c>
      <c r="AB44" s="2819">
        <v>40118</v>
      </c>
      <c r="AC44" s="2818">
        <v>62757</v>
      </c>
      <c r="AD44" s="2818">
        <v>31167</v>
      </c>
      <c r="AE44" s="2818">
        <v>31590</v>
      </c>
      <c r="AF44" s="2817">
        <v>68718</v>
      </c>
      <c r="AG44" s="2818">
        <v>33692</v>
      </c>
      <c r="AH44" s="2819">
        <v>35026</v>
      </c>
      <c r="AI44" s="2818">
        <v>78619</v>
      </c>
      <c r="AJ44" s="2818">
        <v>38603</v>
      </c>
      <c r="AK44" s="2818">
        <v>40016</v>
      </c>
      <c r="AL44" s="2817">
        <v>87770</v>
      </c>
      <c r="AM44" s="2818">
        <v>43213</v>
      </c>
      <c r="AN44" s="2819">
        <v>44557</v>
      </c>
      <c r="AO44" s="2818">
        <v>72514</v>
      </c>
      <c r="AP44" s="2834">
        <v>35227</v>
      </c>
      <c r="AQ44" s="2818">
        <v>37287</v>
      </c>
      <c r="AR44" s="2822">
        <v>73415</v>
      </c>
      <c r="AS44" s="2823">
        <v>35737</v>
      </c>
      <c r="AT44" s="2824">
        <v>37678</v>
      </c>
      <c r="AU44" s="2818">
        <v>59969</v>
      </c>
      <c r="AV44" s="2834">
        <v>29233</v>
      </c>
      <c r="AW44" s="2818">
        <v>30736</v>
      </c>
      <c r="AX44" s="2822">
        <v>61943</v>
      </c>
      <c r="AY44" s="2823">
        <v>30361</v>
      </c>
      <c r="AZ44" s="2824">
        <v>31582</v>
      </c>
    </row>
    <row r="45" spans="1:52">
      <c r="A45" s="2816" t="s">
        <v>1780</v>
      </c>
      <c r="B45" s="2817">
        <v>27937</v>
      </c>
      <c r="C45" s="2818">
        <v>14526</v>
      </c>
      <c r="D45" s="2819">
        <v>13411</v>
      </c>
      <c r="E45" s="2818">
        <v>42232</v>
      </c>
      <c r="F45" s="2818">
        <v>20436</v>
      </c>
      <c r="G45" s="2818">
        <v>21796</v>
      </c>
      <c r="H45" s="2817">
        <v>46371</v>
      </c>
      <c r="I45" s="2818">
        <v>20026</v>
      </c>
      <c r="J45" s="2819">
        <v>26345</v>
      </c>
      <c r="K45" s="2818">
        <v>64488</v>
      </c>
      <c r="L45" s="2818">
        <v>32261</v>
      </c>
      <c r="M45" s="2818">
        <v>32227</v>
      </c>
      <c r="N45" s="2817">
        <v>73571</v>
      </c>
      <c r="O45" s="2818">
        <v>37045</v>
      </c>
      <c r="P45" s="2819">
        <v>36526</v>
      </c>
      <c r="Q45" s="2818">
        <v>79471</v>
      </c>
      <c r="R45" s="2818">
        <v>39679</v>
      </c>
      <c r="S45" s="2818">
        <v>39792</v>
      </c>
      <c r="T45" s="2817">
        <v>87775</v>
      </c>
      <c r="U45" s="2818">
        <v>43651</v>
      </c>
      <c r="V45" s="2819">
        <v>44124</v>
      </c>
      <c r="W45" s="2818">
        <v>63082</v>
      </c>
      <c r="X45" s="2818">
        <v>31474</v>
      </c>
      <c r="Y45" s="2818">
        <v>31608</v>
      </c>
      <c r="Z45" s="2817">
        <v>86406</v>
      </c>
      <c r="AA45" s="2818">
        <v>42683</v>
      </c>
      <c r="AB45" s="2819">
        <v>43723</v>
      </c>
      <c r="AC45" s="2818">
        <v>67227</v>
      </c>
      <c r="AD45" s="2818">
        <v>33445</v>
      </c>
      <c r="AE45" s="2818">
        <v>33782</v>
      </c>
      <c r="AF45" s="2817">
        <v>66128</v>
      </c>
      <c r="AG45" s="2818">
        <v>32561</v>
      </c>
      <c r="AH45" s="2819">
        <v>33567</v>
      </c>
      <c r="AI45" s="2818">
        <v>61998</v>
      </c>
      <c r="AJ45" s="2818">
        <v>30232</v>
      </c>
      <c r="AK45" s="2818">
        <v>31766</v>
      </c>
      <c r="AL45" s="2817">
        <v>86140</v>
      </c>
      <c r="AM45" s="2818">
        <v>42163</v>
      </c>
      <c r="AN45" s="2819">
        <v>43977</v>
      </c>
      <c r="AO45" s="2818">
        <v>76735</v>
      </c>
      <c r="AP45" s="2834">
        <v>37496</v>
      </c>
      <c r="AQ45" s="2818">
        <v>39239</v>
      </c>
      <c r="AR45" s="2822">
        <v>77702</v>
      </c>
      <c r="AS45" s="2823">
        <v>38086</v>
      </c>
      <c r="AT45" s="2824">
        <v>39616</v>
      </c>
      <c r="AU45" s="2818">
        <v>61060</v>
      </c>
      <c r="AV45" s="2834">
        <v>29831</v>
      </c>
      <c r="AW45" s="2818">
        <v>31229</v>
      </c>
      <c r="AX45" s="2822">
        <v>63030</v>
      </c>
      <c r="AY45" s="2823">
        <v>30951</v>
      </c>
      <c r="AZ45" s="2824">
        <v>32079</v>
      </c>
    </row>
    <row r="46" spans="1:52">
      <c r="A46" s="2816" t="s">
        <v>1781</v>
      </c>
      <c r="B46" s="2817">
        <v>26013</v>
      </c>
      <c r="C46" s="2818">
        <v>13808</v>
      </c>
      <c r="D46" s="2819">
        <v>12205</v>
      </c>
      <c r="E46" s="2818">
        <v>41429</v>
      </c>
      <c r="F46" s="2818">
        <v>19957</v>
      </c>
      <c r="G46" s="2818">
        <v>21472</v>
      </c>
      <c r="H46" s="2817">
        <v>48779</v>
      </c>
      <c r="I46" s="2818">
        <v>21247</v>
      </c>
      <c r="J46" s="2819">
        <v>27532</v>
      </c>
      <c r="K46" s="2818">
        <v>58652</v>
      </c>
      <c r="L46" s="2818">
        <v>28967</v>
      </c>
      <c r="M46" s="2818">
        <v>29685</v>
      </c>
      <c r="N46" s="2817">
        <v>68357</v>
      </c>
      <c r="O46" s="2818">
        <v>34848</v>
      </c>
      <c r="P46" s="2819">
        <v>33509</v>
      </c>
      <c r="Q46" s="2818">
        <v>75565</v>
      </c>
      <c r="R46" s="2818">
        <v>37899</v>
      </c>
      <c r="S46" s="2818">
        <v>37666</v>
      </c>
      <c r="T46" s="2817">
        <v>75345</v>
      </c>
      <c r="U46" s="2818">
        <v>37739</v>
      </c>
      <c r="V46" s="2819">
        <v>37606</v>
      </c>
      <c r="W46" s="2818">
        <v>70484</v>
      </c>
      <c r="X46" s="2818">
        <v>34610</v>
      </c>
      <c r="Y46" s="2818">
        <v>35874</v>
      </c>
      <c r="Z46" s="2817">
        <v>92247</v>
      </c>
      <c r="AA46" s="2818">
        <v>45579</v>
      </c>
      <c r="AB46" s="2819">
        <v>46668</v>
      </c>
      <c r="AC46" s="2818">
        <v>69169</v>
      </c>
      <c r="AD46" s="2818">
        <v>34214</v>
      </c>
      <c r="AE46" s="2818">
        <v>34955</v>
      </c>
      <c r="AF46" s="2817">
        <v>66854</v>
      </c>
      <c r="AG46" s="2818">
        <v>32686</v>
      </c>
      <c r="AH46" s="2819">
        <v>34168</v>
      </c>
      <c r="AI46" s="2818">
        <v>77251</v>
      </c>
      <c r="AJ46" s="2818">
        <v>37568</v>
      </c>
      <c r="AK46" s="2818">
        <v>39683</v>
      </c>
      <c r="AL46" s="2817">
        <v>83945</v>
      </c>
      <c r="AM46" s="2818">
        <v>41037</v>
      </c>
      <c r="AN46" s="2819">
        <v>42908</v>
      </c>
      <c r="AO46" s="2818">
        <v>81976</v>
      </c>
      <c r="AP46" s="2834">
        <v>40206</v>
      </c>
      <c r="AQ46" s="2818">
        <v>41770</v>
      </c>
      <c r="AR46" s="2822">
        <v>82942</v>
      </c>
      <c r="AS46" s="2823">
        <v>40791</v>
      </c>
      <c r="AT46" s="2824">
        <v>42151</v>
      </c>
      <c r="AU46" s="2818">
        <v>63741</v>
      </c>
      <c r="AV46" s="2834">
        <v>31098</v>
      </c>
      <c r="AW46" s="2818">
        <v>32643</v>
      </c>
      <c r="AX46" s="2822">
        <v>65767</v>
      </c>
      <c r="AY46" s="2823">
        <v>32207</v>
      </c>
      <c r="AZ46" s="2824">
        <v>33560</v>
      </c>
    </row>
    <row r="47" spans="1:52">
      <c r="A47" s="2816" t="s">
        <v>1782</v>
      </c>
      <c r="B47" s="2817">
        <v>28004</v>
      </c>
      <c r="C47" s="2818">
        <v>14942</v>
      </c>
      <c r="D47" s="2819">
        <v>13062</v>
      </c>
      <c r="E47" s="2818">
        <v>41263</v>
      </c>
      <c r="F47" s="2818">
        <v>19897</v>
      </c>
      <c r="G47" s="2818">
        <v>21366</v>
      </c>
      <c r="H47" s="2817">
        <v>38455</v>
      </c>
      <c r="I47" s="2818">
        <v>16949</v>
      </c>
      <c r="J47" s="2819">
        <v>21506</v>
      </c>
      <c r="K47" s="2818">
        <v>55236</v>
      </c>
      <c r="L47" s="2818">
        <v>26683</v>
      </c>
      <c r="M47" s="2818">
        <v>28553</v>
      </c>
      <c r="N47" s="2817">
        <v>68532</v>
      </c>
      <c r="O47" s="2818">
        <v>34653</v>
      </c>
      <c r="P47" s="2819">
        <v>33879</v>
      </c>
      <c r="Q47" s="2818">
        <v>71403</v>
      </c>
      <c r="R47" s="2818">
        <v>35774</v>
      </c>
      <c r="S47" s="2818">
        <v>35629</v>
      </c>
      <c r="T47" s="2817">
        <v>66600</v>
      </c>
      <c r="U47" s="2818">
        <v>33472</v>
      </c>
      <c r="V47" s="2819">
        <v>33128</v>
      </c>
      <c r="W47" s="2818">
        <v>86187</v>
      </c>
      <c r="X47" s="2818">
        <v>42530</v>
      </c>
      <c r="Y47" s="2818">
        <v>43657</v>
      </c>
      <c r="Z47" s="2817">
        <v>107558</v>
      </c>
      <c r="AA47" s="2818">
        <v>53540</v>
      </c>
      <c r="AB47" s="2819">
        <v>54018</v>
      </c>
      <c r="AC47" s="2818">
        <v>69603</v>
      </c>
      <c r="AD47" s="2818">
        <v>34368</v>
      </c>
      <c r="AE47" s="2818">
        <v>35235</v>
      </c>
      <c r="AF47" s="2817">
        <v>68885</v>
      </c>
      <c r="AG47" s="2818">
        <v>33572</v>
      </c>
      <c r="AH47" s="2819">
        <v>35313</v>
      </c>
      <c r="AI47" s="2818">
        <v>72143</v>
      </c>
      <c r="AJ47" s="2818">
        <v>35156</v>
      </c>
      <c r="AK47" s="2818">
        <v>36987</v>
      </c>
      <c r="AL47" s="2817">
        <v>82420</v>
      </c>
      <c r="AM47" s="2818">
        <v>40405</v>
      </c>
      <c r="AN47" s="2819">
        <v>42015</v>
      </c>
      <c r="AO47" s="2818">
        <v>86783</v>
      </c>
      <c r="AP47" s="2834">
        <v>42555</v>
      </c>
      <c r="AQ47" s="2818">
        <v>44228</v>
      </c>
      <c r="AR47" s="2822">
        <v>87837</v>
      </c>
      <c r="AS47" s="2823">
        <v>43194</v>
      </c>
      <c r="AT47" s="2824">
        <v>44643</v>
      </c>
      <c r="AU47" s="2818">
        <v>65247</v>
      </c>
      <c r="AV47" s="2834">
        <v>31913</v>
      </c>
      <c r="AW47" s="2818">
        <v>33334</v>
      </c>
      <c r="AX47" s="2822">
        <v>67367</v>
      </c>
      <c r="AY47" s="2823">
        <v>33148</v>
      </c>
      <c r="AZ47" s="2824">
        <v>34219</v>
      </c>
    </row>
    <row r="48" spans="1:52">
      <c r="A48" s="2816" t="s">
        <v>1783</v>
      </c>
      <c r="B48" s="2817">
        <v>26393</v>
      </c>
      <c r="C48" s="2818">
        <v>14066</v>
      </c>
      <c r="D48" s="2819">
        <v>12327</v>
      </c>
      <c r="E48" s="2818">
        <v>39864</v>
      </c>
      <c r="F48" s="2818">
        <v>19662</v>
      </c>
      <c r="G48" s="2818">
        <v>20202</v>
      </c>
      <c r="H48" s="2817">
        <v>40432</v>
      </c>
      <c r="I48" s="2818">
        <v>18182</v>
      </c>
      <c r="J48" s="2819">
        <v>22250</v>
      </c>
      <c r="K48" s="2818">
        <v>51271</v>
      </c>
      <c r="L48" s="2818">
        <v>23181</v>
      </c>
      <c r="M48" s="2818">
        <v>28090</v>
      </c>
      <c r="N48" s="2817">
        <v>65941</v>
      </c>
      <c r="O48" s="2818">
        <v>33689</v>
      </c>
      <c r="P48" s="2819">
        <v>32252</v>
      </c>
      <c r="Q48" s="2818">
        <v>74813</v>
      </c>
      <c r="R48" s="2818">
        <v>37538</v>
      </c>
      <c r="S48" s="2818">
        <v>37275</v>
      </c>
      <c r="T48" s="2817">
        <v>71891</v>
      </c>
      <c r="U48" s="2818">
        <v>35799</v>
      </c>
      <c r="V48" s="2819">
        <v>36092</v>
      </c>
      <c r="W48" s="2818">
        <v>82486</v>
      </c>
      <c r="X48" s="2818">
        <v>41121</v>
      </c>
      <c r="Y48" s="2818">
        <v>41365</v>
      </c>
      <c r="Z48" s="2817">
        <v>107786</v>
      </c>
      <c r="AA48" s="2818">
        <v>53448</v>
      </c>
      <c r="AB48" s="2819">
        <v>54338</v>
      </c>
      <c r="AC48" s="2818">
        <v>75392</v>
      </c>
      <c r="AD48" s="2818">
        <v>37179</v>
      </c>
      <c r="AE48" s="2818">
        <v>38213</v>
      </c>
      <c r="AF48" s="2817">
        <v>66859</v>
      </c>
      <c r="AG48" s="2818">
        <v>32710</v>
      </c>
      <c r="AH48" s="2819">
        <v>34149</v>
      </c>
      <c r="AI48" s="2818">
        <v>70675</v>
      </c>
      <c r="AJ48" s="2818">
        <v>34518</v>
      </c>
      <c r="AK48" s="2818">
        <v>36157</v>
      </c>
      <c r="AL48" s="2817">
        <v>80206</v>
      </c>
      <c r="AM48" s="2818">
        <v>39356</v>
      </c>
      <c r="AN48" s="2819">
        <v>40850</v>
      </c>
      <c r="AO48" s="2818">
        <v>89200</v>
      </c>
      <c r="AP48" s="2834">
        <v>43747</v>
      </c>
      <c r="AQ48" s="2818">
        <v>45453</v>
      </c>
      <c r="AR48" s="2822">
        <v>90229</v>
      </c>
      <c r="AS48" s="2823">
        <v>44389</v>
      </c>
      <c r="AT48" s="2824">
        <v>45840</v>
      </c>
      <c r="AU48" s="2818">
        <v>68959</v>
      </c>
      <c r="AV48" s="2834">
        <v>33521</v>
      </c>
      <c r="AW48" s="2818">
        <v>35438</v>
      </c>
      <c r="AX48" s="2822">
        <v>71108</v>
      </c>
      <c r="AY48" s="2823">
        <v>34738</v>
      </c>
      <c r="AZ48" s="2824">
        <v>36370</v>
      </c>
    </row>
    <row r="49" spans="1:55">
      <c r="A49" s="2816" t="s">
        <v>1784</v>
      </c>
      <c r="B49" s="2817">
        <v>25878</v>
      </c>
      <c r="C49" s="2818">
        <v>13599</v>
      </c>
      <c r="D49" s="2819">
        <v>12279</v>
      </c>
      <c r="E49" s="2818">
        <v>38884</v>
      </c>
      <c r="F49" s="2818">
        <v>19476</v>
      </c>
      <c r="G49" s="2818">
        <v>19408</v>
      </c>
      <c r="H49" s="2817">
        <v>41845</v>
      </c>
      <c r="I49" s="2818">
        <v>18882</v>
      </c>
      <c r="J49" s="2819">
        <v>22963</v>
      </c>
      <c r="K49" s="2818">
        <v>49091</v>
      </c>
      <c r="L49" s="2818">
        <v>21428</v>
      </c>
      <c r="M49" s="2818">
        <v>27663</v>
      </c>
      <c r="N49" s="2817">
        <v>63761</v>
      </c>
      <c r="O49" s="2818">
        <v>32320</v>
      </c>
      <c r="P49" s="2819">
        <v>31441</v>
      </c>
      <c r="Q49" s="2818">
        <v>73985</v>
      </c>
      <c r="R49" s="2818">
        <v>37529</v>
      </c>
      <c r="S49" s="2818">
        <v>36456</v>
      </c>
      <c r="T49" s="2817">
        <v>75211</v>
      </c>
      <c r="U49" s="2818">
        <v>37533</v>
      </c>
      <c r="V49" s="2819">
        <v>37678</v>
      </c>
      <c r="W49" s="2818">
        <v>87711</v>
      </c>
      <c r="X49" s="2818">
        <v>43780</v>
      </c>
      <c r="Y49" s="2818">
        <v>43931</v>
      </c>
      <c r="Z49" s="2817">
        <v>102866</v>
      </c>
      <c r="AA49" s="2818">
        <v>51321</v>
      </c>
      <c r="AB49" s="2819">
        <v>51545</v>
      </c>
      <c r="AC49" s="2818">
        <v>79053</v>
      </c>
      <c r="AD49" s="2818">
        <v>39184</v>
      </c>
      <c r="AE49" s="2818">
        <v>39869</v>
      </c>
      <c r="AF49" s="2817">
        <v>63813</v>
      </c>
      <c r="AG49" s="2818">
        <v>31716</v>
      </c>
      <c r="AH49" s="2819">
        <v>32097</v>
      </c>
      <c r="AI49" s="2818">
        <v>68523</v>
      </c>
      <c r="AJ49" s="2818">
        <v>33424</v>
      </c>
      <c r="AK49" s="2818">
        <v>35099</v>
      </c>
      <c r="AL49" s="2817">
        <v>79025</v>
      </c>
      <c r="AM49" s="2818">
        <v>38273</v>
      </c>
      <c r="AN49" s="2819">
        <v>40302</v>
      </c>
      <c r="AO49" s="2818">
        <v>87377</v>
      </c>
      <c r="AP49" s="2834">
        <v>42850</v>
      </c>
      <c r="AQ49" s="2818">
        <v>44527</v>
      </c>
      <c r="AR49" s="2822">
        <v>88399</v>
      </c>
      <c r="AS49" s="2823">
        <v>43491</v>
      </c>
      <c r="AT49" s="2824">
        <v>44908</v>
      </c>
      <c r="AU49" s="2818">
        <v>71398</v>
      </c>
      <c r="AV49" s="2834">
        <v>34619</v>
      </c>
      <c r="AW49" s="2818">
        <v>36779</v>
      </c>
      <c r="AX49" s="2822">
        <v>73657</v>
      </c>
      <c r="AY49" s="2823">
        <v>35915</v>
      </c>
      <c r="AZ49" s="2824">
        <v>37742</v>
      </c>
    </row>
    <row r="50" spans="1:55">
      <c r="A50" s="2816" t="s">
        <v>1785</v>
      </c>
      <c r="B50" s="2817">
        <v>26560</v>
      </c>
      <c r="C50" s="2818">
        <v>13892</v>
      </c>
      <c r="D50" s="2819">
        <v>12668</v>
      </c>
      <c r="E50" s="2818">
        <v>33430</v>
      </c>
      <c r="F50" s="2818">
        <v>17035</v>
      </c>
      <c r="G50" s="2818">
        <v>16395</v>
      </c>
      <c r="H50" s="2817">
        <v>43313</v>
      </c>
      <c r="I50" s="2818">
        <v>20038</v>
      </c>
      <c r="J50" s="2819">
        <v>23275</v>
      </c>
      <c r="K50" s="2818">
        <v>45834</v>
      </c>
      <c r="L50" s="2818">
        <v>19933</v>
      </c>
      <c r="M50" s="2818">
        <v>25901</v>
      </c>
      <c r="N50" s="2817">
        <v>64792</v>
      </c>
      <c r="O50" s="2818">
        <v>32528</v>
      </c>
      <c r="P50" s="2819">
        <v>32264</v>
      </c>
      <c r="Q50" s="2818">
        <v>72259</v>
      </c>
      <c r="R50" s="2818">
        <v>36205</v>
      </c>
      <c r="S50" s="2818">
        <v>36054</v>
      </c>
      <c r="T50" s="2817">
        <v>77620</v>
      </c>
      <c r="U50" s="2818">
        <v>38589</v>
      </c>
      <c r="V50" s="2819">
        <v>39031</v>
      </c>
      <c r="W50" s="2818">
        <v>86526</v>
      </c>
      <c r="X50" s="2818">
        <v>42922</v>
      </c>
      <c r="Y50" s="2818">
        <v>43604</v>
      </c>
      <c r="Z50" s="2817">
        <v>62663</v>
      </c>
      <c r="AA50" s="2818">
        <v>31272</v>
      </c>
      <c r="AB50" s="2819">
        <v>31391</v>
      </c>
      <c r="AC50" s="2818">
        <v>85855</v>
      </c>
      <c r="AD50" s="2818">
        <v>42467</v>
      </c>
      <c r="AE50" s="2818">
        <v>43388</v>
      </c>
      <c r="AF50" s="2817">
        <v>67890</v>
      </c>
      <c r="AG50" s="2818">
        <v>33677</v>
      </c>
      <c r="AH50" s="2819">
        <v>34213</v>
      </c>
      <c r="AI50" s="2818">
        <v>65683</v>
      </c>
      <c r="AJ50" s="2818">
        <v>32172</v>
      </c>
      <c r="AK50" s="2818">
        <v>33511</v>
      </c>
      <c r="AL50" s="2817">
        <v>61836</v>
      </c>
      <c r="AM50" s="2818">
        <v>30239</v>
      </c>
      <c r="AN50" s="2819">
        <v>31597</v>
      </c>
      <c r="AO50" s="2818">
        <v>85288</v>
      </c>
      <c r="AP50" s="2834">
        <v>41622</v>
      </c>
      <c r="AQ50" s="2818">
        <v>43666</v>
      </c>
      <c r="AR50" s="2822">
        <v>86239</v>
      </c>
      <c r="AS50" s="2823">
        <v>42194</v>
      </c>
      <c r="AT50" s="2824">
        <v>44045</v>
      </c>
      <c r="AU50" s="2818">
        <v>75359</v>
      </c>
      <c r="AV50" s="2834">
        <v>36711</v>
      </c>
      <c r="AW50" s="2818">
        <v>38648</v>
      </c>
      <c r="AX50" s="2822">
        <v>77706</v>
      </c>
      <c r="AY50" s="2823">
        <v>38097</v>
      </c>
      <c r="AZ50" s="2824">
        <v>39609</v>
      </c>
    </row>
    <row r="51" spans="1:55">
      <c r="A51" s="2816" t="s">
        <v>1786</v>
      </c>
      <c r="B51" s="2817">
        <v>24276</v>
      </c>
      <c r="C51" s="2818">
        <v>12900</v>
      </c>
      <c r="D51" s="2819">
        <v>11376</v>
      </c>
      <c r="E51" s="2818">
        <v>34649</v>
      </c>
      <c r="F51" s="2818">
        <v>17379</v>
      </c>
      <c r="G51" s="2818">
        <v>17270</v>
      </c>
      <c r="H51" s="2817">
        <v>42410</v>
      </c>
      <c r="I51" s="2818">
        <v>19794</v>
      </c>
      <c r="J51" s="2819">
        <v>22616</v>
      </c>
      <c r="K51" s="2818">
        <v>48895</v>
      </c>
      <c r="L51" s="2818">
        <v>21506</v>
      </c>
      <c r="M51" s="2818">
        <v>27389</v>
      </c>
      <c r="N51" s="2817">
        <v>58750</v>
      </c>
      <c r="O51" s="2818">
        <v>29066</v>
      </c>
      <c r="P51" s="2819">
        <v>29684</v>
      </c>
      <c r="Q51" s="2818">
        <v>67052</v>
      </c>
      <c r="R51" s="2818">
        <v>34002</v>
      </c>
      <c r="S51" s="2818">
        <v>33050</v>
      </c>
      <c r="T51" s="2817">
        <v>73570</v>
      </c>
      <c r="U51" s="2818">
        <v>36438</v>
      </c>
      <c r="V51" s="2819">
        <v>37132</v>
      </c>
      <c r="W51" s="2818">
        <v>74309</v>
      </c>
      <c r="X51" s="2818">
        <v>37116</v>
      </c>
      <c r="Y51" s="2818">
        <v>37193</v>
      </c>
      <c r="Z51" s="2817">
        <v>69811</v>
      </c>
      <c r="AA51" s="2818">
        <v>34155</v>
      </c>
      <c r="AB51" s="2819">
        <v>35656</v>
      </c>
      <c r="AC51" s="2818">
        <v>91589</v>
      </c>
      <c r="AD51" s="2818">
        <v>45471</v>
      </c>
      <c r="AE51" s="2818">
        <v>46118</v>
      </c>
      <c r="AF51" s="2817">
        <v>69697</v>
      </c>
      <c r="AG51" s="2818">
        <v>34397</v>
      </c>
      <c r="AH51" s="2819">
        <v>35300</v>
      </c>
      <c r="AI51" s="2818">
        <v>66165</v>
      </c>
      <c r="AJ51" s="2818">
        <v>32117</v>
      </c>
      <c r="AK51" s="2818">
        <v>34048</v>
      </c>
      <c r="AL51" s="2817">
        <v>77121</v>
      </c>
      <c r="AM51" s="2818">
        <v>37449</v>
      </c>
      <c r="AN51" s="2819">
        <v>39672</v>
      </c>
      <c r="AO51" s="2818">
        <v>83214</v>
      </c>
      <c r="AP51" s="2834">
        <v>40563</v>
      </c>
      <c r="AQ51" s="2818">
        <v>42651</v>
      </c>
      <c r="AR51" s="2822">
        <v>84148</v>
      </c>
      <c r="AS51" s="2823">
        <v>41133</v>
      </c>
      <c r="AT51" s="2824">
        <v>43015</v>
      </c>
      <c r="AU51" s="2818">
        <v>80075</v>
      </c>
      <c r="AV51" s="2834">
        <v>38987</v>
      </c>
      <c r="AW51" s="2818">
        <v>41088</v>
      </c>
      <c r="AX51" s="2822">
        <v>82558</v>
      </c>
      <c r="AY51" s="2823">
        <v>40485</v>
      </c>
      <c r="AZ51" s="2824">
        <v>42073</v>
      </c>
    </row>
    <row r="52" spans="1:55">
      <c r="A52" s="2816" t="s">
        <v>1787</v>
      </c>
      <c r="B52" s="2817">
        <v>22377</v>
      </c>
      <c r="C52" s="2818">
        <v>11600</v>
      </c>
      <c r="D52" s="2819">
        <v>10777</v>
      </c>
      <c r="E52" s="2818">
        <v>33435</v>
      </c>
      <c r="F52" s="2818">
        <v>17066</v>
      </c>
      <c r="G52" s="2818">
        <v>16369</v>
      </c>
      <c r="H52" s="2817">
        <v>43556</v>
      </c>
      <c r="I52" s="2818">
        <v>20555</v>
      </c>
      <c r="J52" s="2819">
        <v>23001</v>
      </c>
      <c r="K52" s="2818">
        <v>38805</v>
      </c>
      <c r="L52" s="2818">
        <v>17222</v>
      </c>
      <c r="M52" s="2818">
        <v>21583</v>
      </c>
      <c r="N52" s="2817">
        <v>55188</v>
      </c>
      <c r="O52" s="2818">
        <v>26708</v>
      </c>
      <c r="P52" s="2819">
        <v>28480</v>
      </c>
      <c r="Q52" s="2818">
        <v>68125</v>
      </c>
      <c r="R52" s="2818">
        <v>34239</v>
      </c>
      <c r="S52" s="2818">
        <v>33886</v>
      </c>
      <c r="T52" s="2817">
        <v>69775</v>
      </c>
      <c r="U52" s="2818">
        <v>34701</v>
      </c>
      <c r="V52" s="2819">
        <v>35074</v>
      </c>
      <c r="W52" s="2818">
        <v>65547</v>
      </c>
      <c r="X52" s="2818">
        <v>32753</v>
      </c>
      <c r="Y52" s="2818">
        <v>32794</v>
      </c>
      <c r="Z52" s="2817">
        <v>85295</v>
      </c>
      <c r="AA52" s="2818">
        <v>42074</v>
      </c>
      <c r="AB52" s="2819">
        <v>43221</v>
      </c>
      <c r="AC52" s="2818">
        <v>106564</v>
      </c>
      <c r="AD52" s="2818">
        <v>53123</v>
      </c>
      <c r="AE52" s="2818">
        <v>53441</v>
      </c>
      <c r="AF52" s="2817">
        <v>69889</v>
      </c>
      <c r="AG52" s="2818">
        <v>34439</v>
      </c>
      <c r="AH52" s="2819">
        <v>35450</v>
      </c>
      <c r="AI52" s="2818">
        <v>67989</v>
      </c>
      <c r="AJ52" s="2818">
        <v>32824</v>
      </c>
      <c r="AK52" s="2818">
        <v>35165</v>
      </c>
      <c r="AL52" s="2817">
        <v>71941</v>
      </c>
      <c r="AM52" s="2818">
        <v>34992</v>
      </c>
      <c r="AN52" s="2819">
        <v>36949</v>
      </c>
      <c r="AO52" s="2818">
        <v>81670</v>
      </c>
      <c r="AP52" s="2834">
        <v>39869</v>
      </c>
      <c r="AQ52" s="2818">
        <v>41801</v>
      </c>
      <c r="AR52" s="2822">
        <v>82632</v>
      </c>
      <c r="AS52" s="2823">
        <v>40471</v>
      </c>
      <c r="AT52" s="2824">
        <v>42161</v>
      </c>
      <c r="AU52" s="2818">
        <v>85161</v>
      </c>
      <c r="AV52" s="2834">
        <v>41544</v>
      </c>
      <c r="AW52" s="2818">
        <v>43617</v>
      </c>
      <c r="AX52" s="2884">
        <v>87934</v>
      </c>
      <c r="AY52" s="2885">
        <v>43208</v>
      </c>
      <c r="AZ52" s="2886">
        <v>44726</v>
      </c>
    </row>
    <row r="53" spans="1:55">
      <c r="A53" s="2816" t="s">
        <v>1788</v>
      </c>
      <c r="B53" s="2817">
        <v>22020</v>
      </c>
      <c r="C53" s="2818">
        <v>11437</v>
      </c>
      <c r="D53" s="2819">
        <v>10583</v>
      </c>
      <c r="E53" s="2818">
        <v>35153</v>
      </c>
      <c r="F53" s="2818">
        <v>17858</v>
      </c>
      <c r="G53" s="2818">
        <v>17295</v>
      </c>
      <c r="H53" s="2817">
        <v>43261</v>
      </c>
      <c r="I53" s="2818">
        <v>20637</v>
      </c>
      <c r="J53" s="2819">
        <v>22624</v>
      </c>
      <c r="K53" s="2818">
        <v>40615</v>
      </c>
      <c r="L53" s="2818">
        <v>18279</v>
      </c>
      <c r="M53" s="2818">
        <v>22336</v>
      </c>
      <c r="N53" s="2817">
        <v>51067</v>
      </c>
      <c r="O53" s="2818">
        <v>23118</v>
      </c>
      <c r="P53" s="2819">
        <v>27949</v>
      </c>
      <c r="Q53" s="2818">
        <v>65488</v>
      </c>
      <c r="R53" s="2818">
        <v>33230</v>
      </c>
      <c r="S53" s="2818">
        <v>32258</v>
      </c>
      <c r="T53" s="2817">
        <v>72805</v>
      </c>
      <c r="U53" s="2818">
        <v>36276</v>
      </c>
      <c r="V53" s="2819">
        <v>36529</v>
      </c>
      <c r="W53" s="2818">
        <v>70707</v>
      </c>
      <c r="X53" s="2818">
        <v>35048</v>
      </c>
      <c r="Y53" s="2818">
        <v>35659</v>
      </c>
      <c r="Z53" s="2817">
        <v>81819</v>
      </c>
      <c r="AA53" s="2818">
        <v>40543</v>
      </c>
      <c r="AB53" s="2819">
        <v>41276</v>
      </c>
      <c r="AC53" s="2818">
        <v>106232</v>
      </c>
      <c r="AD53" s="2818">
        <v>52740</v>
      </c>
      <c r="AE53" s="2818">
        <v>53492</v>
      </c>
      <c r="AF53" s="2817">
        <v>75500</v>
      </c>
      <c r="AG53" s="2818">
        <v>36997</v>
      </c>
      <c r="AH53" s="2819">
        <v>38503</v>
      </c>
      <c r="AI53" s="2818">
        <v>65656</v>
      </c>
      <c r="AJ53" s="2818">
        <v>31770</v>
      </c>
      <c r="AK53" s="2818">
        <v>33886</v>
      </c>
      <c r="AL53" s="2817">
        <v>70346</v>
      </c>
      <c r="AM53" s="2818">
        <v>34241</v>
      </c>
      <c r="AN53" s="2819">
        <v>36105</v>
      </c>
      <c r="AO53" s="2818">
        <v>79051</v>
      </c>
      <c r="AP53" s="2834">
        <v>38476</v>
      </c>
      <c r="AQ53" s="2818">
        <v>40575</v>
      </c>
      <c r="AR53" s="2822">
        <v>79951</v>
      </c>
      <c r="AS53" s="2823">
        <v>39048</v>
      </c>
      <c r="AT53" s="2824">
        <v>40903</v>
      </c>
      <c r="AU53" s="2818">
        <v>87130</v>
      </c>
      <c r="AV53" s="2834">
        <v>42307</v>
      </c>
      <c r="AW53" s="2818">
        <v>44823</v>
      </c>
      <c r="AX53" s="2884">
        <v>90018</v>
      </c>
      <c r="AY53" s="2885">
        <v>44040</v>
      </c>
      <c r="AZ53" s="2886">
        <v>45978</v>
      </c>
    </row>
    <row r="54" spans="1:55">
      <c r="A54" s="2816" t="s">
        <v>1789</v>
      </c>
      <c r="B54" s="2817">
        <v>20121</v>
      </c>
      <c r="C54" s="2818">
        <v>10376</v>
      </c>
      <c r="D54" s="2819">
        <v>9745</v>
      </c>
      <c r="E54" s="2818">
        <v>34862</v>
      </c>
      <c r="F54" s="2818">
        <v>17703</v>
      </c>
      <c r="G54" s="2818">
        <v>17159</v>
      </c>
      <c r="H54" s="2817">
        <v>43237</v>
      </c>
      <c r="I54" s="2818">
        <v>20697</v>
      </c>
      <c r="J54" s="2819">
        <v>22540</v>
      </c>
      <c r="K54" s="2818">
        <v>41676</v>
      </c>
      <c r="L54" s="2818">
        <v>18830</v>
      </c>
      <c r="M54" s="2818">
        <v>22846</v>
      </c>
      <c r="N54" s="2817">
        <v>48804</v>
      </c>
      <c r="O54" s="2818">
        <v>21353</v>
      </c>
      <c r="P54" s="2819">
        <v>27451</v>
      </c>
      <c r="Q54" s="2818">
        <v>62970</v>
      </c>
      <c r="R54" s="2818">
        <v>31737</v>
      </c>
      <c r="S54" s="2818">
        <v>31233</v>
      </c>
      <c r="T54" s="2817">
        <v>72026</v>
      </c>
      <c r="U54" s="2818">
        <v>36188</v>
      </c>
      <c r="V54" s="2819">
        <v>35838</v>
      </c>
      <c r="W54" s="2818">
        <v>74059</v>
      </c>
      <c r="X54" s="2818">
        <v>36721</v>
      </c>
      <c r="Y54" s="2818">
        <v>37338</v>
      </c>
      <c r="Z54" s="2817">
        <v>87078</v>
      </c>
      <c r="AA54" s="2818">
        <v>43253</v>
      </c>
      <c r="AB54" s="2819">
        <v>43825</v>
      </c>
      <c r="AC54" s="2818">
        <v>101592</v>
      </c>
      <c r="AD54" s="2818">
        <v>50643</v>
      </c>
      <c r="AE54" s="2818">
        <v>50949</v>
      </c>
      <c r="AF54" s="2817">
        <v>79020</v>
      </c>
      <c r="AG54" s="2818">
        <v>39047</v>
      </c>
      <c r="AH54" s="2819">
        <v>39973</v>
      </c>
      <c r="AI54" s="2818">
        <v>62732</v>
      </c>
      <c r="AJ54" s="2818">
        <v>30876</v>
      </c>
      <c r="AK54" s="2818">
        <v>31856</v>
      </c>
      <c r="AL54" s="2817">
        <v>68083</v>
      </c>
      <c r="AM54" s="2818">
        <v>33159</v>
      </c>
      <c r="AN54" s="2819">
        <v>34924</v>
      </c>
      <c r="AO54" s="2818">
        <v>77926</v>
      </c>
      <c r="AP54" s="2834">
        <v>38055</v>
      </c>
      <c r="AQ54" s="2818">
        <v>39871</v>
      </c>
      <c r="AR54" s="2822">
        <v>78885</v>
      </c>
      <c r="AS54" s="2823">
        <v>38652</v>
      </c>
      <c r="AT54" s="2824">
        <v>40233</v>
      </c>
      <c r="AU54" s="2818">
        <v>85774</v>
      </c>
      <c r="AV54" s="2834">
        <v>41806</v>
      </c>
      <c r="AW54" s="2818">
        <v>43968</v>
      </c>
      <c r="AX54" s="2884">
        <v>88594</v>
      </c>
      <c r="AY54" s="2885">
        <v>43475</v>
      </c>
      <c r="AZ54" s="2886">
        <v>45119</v>
      </c>
      <c r="BA54" s="2883">
        <f>SUM(AX52:AX54)</f>
        <v>266546</v>
      </c>
      <c r="BB54" s="2883">
        <f t="shared" ref="BB54:BC54" si="0">SUM(AY52:AY54)</f>
        <v>130723</v>
      </c>
      <c r="BC54" s="2883">
        <f t="shared" si="0"/>
        <v>135823</v>
      </c>
    </row>
    <row r="55" spans="1:55">
      <c r="A55" s="2816" t="s">
        <v>1790</v>
      </c>
      <c r="B55" s="2817">
        <v>17238</v>
      </c>
      <c r="C55" s="2818">
        <v>8926</v>
      </c>
      <c r="D55" s="2819">
        <v>8312</v>
      </c>
      <c r="E55" s="2818">
        <v>33695</v>
      </c>
      <c r="F55" s="2818">
        <v>17249</v>
      </c>
      <c r="G55" s="2818">
        <v>16446</v>
      </c>
      <c r="H55" s="2817">
        <v>41192</v>
      </c>
      <c r="I55" s="2818">
        <v>19687</v>
      </c>
      <c r="J55" s="2819">
        <v>21505</v>
      </c>
      <c r="K55" s="2818">
        <v>43376</v>
      </c>
      <c r="L55" s="2818">
        <v>20106</v>
      </c>
      <c r="M55" s="2818">
        <v>23270</v>
      </c>
      <c r="N55" s="2817">
        <v>46312</v>
      </c>
      <c r="O55" s="2818">
        <v>20044</v>
      </c>
      <c r="P55" s="2819">
        <v>26268</v>
      </c>
      <c r="Q55" s="2818">
        <v>63536</v>
      </c>
      <c r="R55" s="2818">
        <v>31617</v>
      </c>
      <c r="S55" s="2818">
        <v>31919</v>
      </c>
      <c r="T55" s="2817">
        <v>70163</v>
      </c>
      <c r="U55" s="2818">
        <v>34806</v>
      </c>
      <c r="V55" s="2819">
        <v>35357</v>
      </c>
      <c r="W55" s="2818">
        <v>76461</v>
      </c>
      <c r="X55" s="2818">
        <v>37818</v>
      </c>
      <c r="Y55" s="2818">
        <v>38643</v>
      </c>
      <c r="Z55" s="2817">
        <v>85149</v>
      </c>
      <c r="AA55" s="2818">
        <v>42081</v>
      </c>
      <c r="AB55" s="2819">
        <v>43068</v>
      </c>
      <c r="AC55" s="2818">
        <v>61697</v>
      </c>
      <c r="AD55" s="2818">
        <v>30731</v>
      </c>
      <c r="AE55" s="2818">
        <v>30966</v>
      </c>
      <c r="AF55" s="2817">
        <v>85500</v>
      </c>
      <c r="AG55" s="2818">
        <v>42075</v>
      </c>
      <c r="AH55" s="2819">
        <v>43425</v>
      </c>
      <c r="AI55" s="2818">
        <v>66932</v>
      </c>
      <c r="AJ55" s="2818">
        <v>32786</v>
      </c>
      <c r="AK55" s="2818">
        <v>34146</v>
      </c>
      <c r="AL55" s="2817">
        <v>65360</v>
      </c>
      <c r="AM55" s="2818">
        <v>31892</v>
      </c>
      <c r="AN55" s="2819">
        <v>33468</v>
      </c>
      <c r="AO55" s="2818">
        <v>61295</v>
      </c>
      <c r="AP55" s="2834">
        <v>29765</v>
      </c>
      <c r="AQ55" s="2818">
        <v>31530</v>
      </c>
      <c r="AR55" s="2822">
        <v>62080</v>
      </c>
      <c r="AS55" s="2823">
        <v>30240</v>
      </c>
      <c r="AT55" s="2824">
        <v>31840</v>
      </c>
      <c r="AU55" s="2818">
        <v>83347</v>
      </c>
      <c r="AV55" s="2834">
        <v>40285</v>
      </c>
      <c r="AW55" s="2818">
        <v>43062</v>
      </c>
      <c r="AX55" s="2822">
        <v>86162</v>
      </c>
      <c r="AY55" s="2823">
        <v>41945</v>
      </c>
      <c r="AZ55" s="2824">
        <v>44217</v>
      </c>
    </row>
    <row r="56" spans="1:55">
      <c r="A56" s="2816" t="s">
        <v>1791</v>
      </c>
      <c r="B56" s="2817">
        <v>16623</v>
      </c>
      <c r="C56" s="2818">
        <v>8418</v>
      </c>
      <c r="D56" s="2819">
        <v>8205</v>
      </c>
      <c r="E56" s="2818">
        <v>31252</v>
      </c>
      <c r="F56" s="2818">
        <v>15918</v>
      </c>
      <c r="G56" s="2818">
        <v>15334</v>
      </c>
      <c r="H56" s="2817">
        <v>40145</v>
      </c>
      <c r="I56" s="2818">
        <v>19069</v>
      </c>
      <c r="J56" s="2819">
        <v>21076</v>
      </c>
      <c r="K56" s="2818">
        <v>42310</v>
      </c>
      <c r="L56" s="2818">
        <v>19694</v>
      </c>
      <c r="M56" s="2818">
        <v>22616</v>
      </c>
      <c r="N56" s="2817">
        <v>48385</v>
      </c>
      <c r="O56" s="2818">
        <v>21280</v>
      </c>
      <c r="P56" s="2819">
        <v>27105</v>
      </c>
      <c r="Q56" s="2818">
        <v>57518</v>
      </c>
      <c r="R56" s="2818">
        <v>28232</v>
      </c>
      <c r="S56" s="2818">
        <v>29286</v>
      </c>
      <c r="T56" s="2817">
        <v>65174</v>
      </c>
      <c r="U56" s="2818">
        <v>32685</v>
      </c>
      <c r="V56" s="2819">
        <v>32489</v>
      </c>
      <c r="W56" s="2818">
        <v>72281</v>
      </c>
      <c r="X56" s="2818">
        <v>35655</v>
      </c>
      <c r="Y56" s="2818">
        <v>36626</v>
      </c>
      <c r="Z56" s="2817">
        <v>73189</v>
      </c>
      <c r="AA56" s="2818">
        <v>36362</v>
      </c>
      <c r="AB56" s="2819">
        <v>36827</v>
      </c>
      <c r="AC56" s="2818">
        <v>68441</v>
      </c>
      <c r="AD56" s="2818">
        <v>33423</v>
      </c>
      <c r="AE56" s="2818">
        <v>35018</v>
      </c>
      <c r="AF56" s="2817">
        <v>91003</v>
      </c>
      <c r="AG56" s="2818">
        <v>44836</v>
      </c>
      <c r="AH56" s="2819">
        <v>46167</v>
      </c>
      <c r="AI56" s="2818">
        <v>68518</v>
      </c>
      <c r="AJ56" s="2818">
        <v>33522</v>
      </c>
      <c r="AK56" s="2818">
        <v>34996</v>
      </c>
      <c r="AL56" s="2817">
        <v>65782</v>
      </c>
      <c r="AM56" s="2818">
        <v>31774</v>
      </c>
      <c r="AN56" s="2819">
        <v>34008</v>
      </c>
      <c r="AO56" s="2818">
        <v>75860</v>
      </c>
      <c r="AP56" s="2834">
        <v>36656</v>
      </c>
      <c r="AQ56" s="2818">
        <v>39204</v>
      </c>
      <c r="AR56" s="2822">
        <v>76715</v>
      </c>
      <c r="AS56" s="2823">
        <v>37176</v>
      </c>
      <c r="AT56" s="2824">
        <v>39539</v>
      </c>
      <c r="AU56" s="2818">
        <v>81244</v>
      </c>
      <c r="AV56" s="2834">
        <v>39181</v>
      </c>
      <c r="AW56" s="2818">
        <v>42063</v>
      </c>
      <c r="AX56" s="2822">
        <v>83983</v>
      </c>
      <c r="AY56" s="2823">
        <v>40799</v>
      </c>
      <c r="AZ56" s="2824">
        <v>43184</v>
      </c>
    </row>
    <row r="57" spans="1:55">
      <c r="A57" s="2816" t="s">
        <v>1792</v>
      </c>
      <c r="B57" s="2817">
        <v>18108</v>
      </c>
      <c r="C57" s="2818">
        <v>9285</v>
      </c>
      <c r="D57" s="2819">
        <v>8823</v>
      </c>
      <c r="E57" s="2818">
        <v>28745</v>
      </c>
      <c r="F57" s="2818">
        <v>14835</v>
      </c>
      <c r="G57" s="2818">
        <v>13910</v>
      </c>
      <c r="H57" s="2817">
        <v>39492</v>
      </c>
      <c r="I57" s="2818">
        <v>18707</v>
      </c>
      <c r="J57" s="2819">
        <v>20785</v>
      </c>
      <c r="K57" s="2818">
        <v>43198</v>
      </c>
      <c r="L57" s="2818">
        <v>20340</v>
      </c>
      <c r="M57" s="2818">
        <v>22858</v>
      </c>
      <c r="N57" s="2817">
        <v>38823</v>
      </c>
      <c r="O57" s="2818">
        <v>17233</v>
      </c>
      <c r="P57" s="2819">
        <v>21590</v>
      </c>
      <c r="Q57" s="2818">
        <v>53592</v>
      </c>
      <c r="R57" s="2818">
        <v>25672</v>
      </c>
      <c r="S57" s="2818">
        <v>27920</v>
      </c>
      <c r="T57" s="2817">
        <v>65773</v>
      </c>
      <c r="U57" s="2818">
        <v>32684</v>
      </c>
      <c r="V57" s="2819">
        <v>33089</v>
      </c>
      <c r="W57" s="2818">
        <v>68168</v>
      </c>
      <c r="X57" s="2818">
        <v>33687</v>
      </c>
      <c r="Y57" s="2818">
        <v>34481</v>
      </c>
      <c r="Z57" s="2817">
        <v>64483</v>
      </c>
      <c r="AA57" s="2818">
        <v>32103</v>
      </c>
      <c r="AB57" s="2819">
        <v>32380</v>
      </c>
      <c r="AC57" s="2818">
        <v>83714</v>
      </c>
      <c r="AD57" s="2818">
        <v>41225</v>
      </c>
      <c r="AE57" s="2818">
        <v>42489</v>
      </c>
      <c r="AF57" s="2817">
        <v>105790</v>
      </c>
      <c r="AG57" s="2818">
        <v>52269</v>
      </c>
      <c r="AH57" s="2819">
        <v>53521</v>
      </c>
      <c r="AI57" s="2818">
        <v>68704</v>
      </c>
      <c r="AJ57" s="2818">
        <v>33466</v>
      </c>
      <c r="AK57" s="2818">
        <v>35238</v>
      </c>
      <c r="AL57" s="2817">
        <v>67403</v>
      </c>
      <c r="AM57" s="2818">
        <v>32382</v>
      </c>
      <c r="AN57" s="2819">
        <v>35021</v>
      </c>
      <c r="AO57" s="2818">
        <v>70984</v>
      </c>
      <c r="AP57" s="2834">
        <v>34281</v>
      </c>
      <c r="AQ57" s="2818">
        <v>36703</v>
      </c>
      <c r="AR57" s="2822">
        <v>71856</v>
      </c>
      <c r="AS57" s="2823">
        <v>34814</v>
      </c>
      <c r="AT57" s="2824">
        <v>37042</v>
      </c>
      <c r="AU57" s="2818">
        <v>80011</v>
      </c>
      <c r="AV57" s="2834">
        <v>38645</v>
      </c>
      <c r="AW57" s="2818">
        <v>41366</v>
      </c>
      <c r="AX57" s="2822">
        <v>82752</v>
      </c>
      <c r="AY57" s="2823">
        <v>40257</v>
      </c>
      <c r="AZ57" s="2824">
        <v>42495</v>
      </c>
    </row>
    <row r="58" spans="1:55">
      <c r="A58" s="2816" t="s">
        <v>1793</v>
      </c>
      <c r="B58" s="2817">
        <v>20099</v>
      </c>
      <c r="C58" s="2818">
        <v>10334</v>
      </c>
      <c r="D58" s="2819">
        <v>9765</v>
      </c>
      <c r="E58" s="2818">
        <v>30037</v>
      </c>
      <c r="F58" s="2818">
        <v>15359</v>
      </c>
      <c r="G58" s="2818">
        <v>14678</v>
      </c>
      <c r="H58" s="2817">
        <v>37977</v>
      </c>
      <c r="I58" s="2818">
        <v>18542</v>
      </c>
      <c r="J58" s="2819">
        <v>19435</v>
      </c>
      <c r="K58" s="2818">
        <v>42426</v>
      </c>
      <c r="L58" s="2818">
        <v>20219</v>
      </c>
      <c r="M58" s="2818">
        <v>22207</v>
      </c>
      <c r="N58" s="2817">
        <v>40144</v>
      </c>
      <c r="O58" s="2818">
        <v>18045</v>
      </c>
      <c r="P58" s="2819">
        <v>22099</v>
      </c>
      <c r="Q58" s="2818">
        <v>49422</v>
      </c>
      <c r="R58" s="2818">
        <v>22099</v>
      </c>
      <c r="S58" s="2818">
        <v>27323</v>
      </c>
      <c r="T58" s="2817">
        <v>63372</v>
      </c>
      <c r="U58" s="2818">
        <v>31788</v>
      </c>
      <c r="V58" s="2819">
        <v>31584</v>
      </c>
      <c r="W58" s="2818">
        <v>71083</v>
      </c>
      <c r="X58" s="2818">
        <v>35128</v>
      </c>
      <c r="Y58" s="2818">
        <v>35955</v>
      </c>
      <c r="Z58" s="2817">
        <v>69704</v>
      </c>
      <c r="AA58" s="2818">
        <v>34367</v>
      </c>
      <c r="AB58" s="2819">
        <v>35337</v>
      </c>
      <c r="AC58" s="2818">
        <v>80100</v>
      </c>
      <c r="AD58" s="2818">
        <v>39673</v>
      </c>
      <c r="AE58" s="2818">
        <v>40427</v>
      </c>
      <c r="AF58" s="2817">
        <v>105617</v>
      </c>
      <c r="AG58" s="2818">
        <v>52019</v>
      </c>
      <c r="AH58" s="2819">
        <v>53598</v>
      </c>
      <c r="AI58" s="2818">
        <v>74379</v>
      </c>
      <c r="AJ58" s="2818">
        <v>36200</v>
      </c>
      <c r="AK58" s="2818">
        <v>38179</v>
      </c>
      <c r="AL58" s="2817">
        <v>65136</v>
      </c>
      <c r="AM58" s="2818">
        <v>31405</v>
      </c>
      <c r="AN58" s="2819">
        <v>33731</v>
      </c>
      <c r="AO58" s="2818">
        <v>69353</v>
      </c>
      <c r="AP58" s="2834">
        <v>33514</v>
      </c>
      <c r="AQ58" s="2818">
        <v>35839</v>
      </c>
      <c r="AR58" s="2822">
        <v>70159</v>
      </c>
      <c r="AS58" s="2823">
        <v>34028</v>
      </c>
      <c r="AT58" s="2824">
        <v>36131</v>
      </c>
      <c r="AU58" s="2818">
        <v>77388</v>
      </c>
      <c r="AV58" s="2834">
        <v>37484</v>
      </c>
      <c r="AW58" s="2818">
        <v>39904</v>
      </c>
      <c r="AX58" s="2822">
        <v>79978</v>
      </c>
      <c r="AY58" s="2823">
        <v>38989</v>
      </c>
      <c r="AZ58" s="2824">
        <v>40989</v>
      </c>
    </row>
    <row r="59" spans="1:55">
      <c r="A59" s="2816" t="s">
        <v>1794</v>
      </c>
      <c r="B59" s="2817">
        <v>16457</v>
      </c>
      <c r="C59" s="2818">
        <v>8517</v>
      </c>
      <c r="D59" s="2819">
        <v>7940</v>
      </c>
      <c r="E59" s="2818">
        <v>27181</v>
      </c>
      <c r="F59" s="2818">
        <v>13912</v>
      </c>
      <c r="G59" s="2818">
        <v>13269</v>
      </c>
      <c r="H59" s="2817">
        <v>36977</v>
      </c>
      <c r="I59" s="2818">
        <v>18205</v>
      </c>
      <c r="J59" s="2819">
        <v>18772</v>
      </c>
      <c r="K59" s="2818">
        <v>42342</v>
      </c>
      <c r="L59" s="2818">
        <v>20239</v>
      </c>
      <c r="M59" s="2818">
        <v>22103</v>
      </c>
      <c r="N59" s="2817">
        <v>41159</v>
      </c>
      <c r="O59" s="2818">
        <v>18566</v>
      </c>
      <c r="P59" s="2819">
        <v>22593</v>
      </c>
      <c r="Q59" s="2818">
        <v>47269</v>
      </c>
      <c r="R59" s="2818">
        <v>20392</v>
      </c>
      <c r="S59" s="2818">
        <v>26877</v>
      </c>
      <c r="T59" s="2817">
        <v>61530</v>
      </c>
      <c r="U59" s="2818">
        <v>30542</v>
      </c>
      <c r="V59" s="2819">
        <v>30988</v>
      </c>
      <c r="W59" s="2818">
        <v>70603</v>
      </c>
      <c r="X59" s="2818">
        <v>35289</v>
      </c>
      <c r="Y59" s="2818">
        <v>35314</v>
      </c>
      <c r="Z59" s="2817">
        <v>72741</v>
      </c>
      <c r="AA59" s="2818">
        <v>35753</v>
      </c>
      <c r="AB59" s="2819">
        <v>36988</v>
      </c>
      <c r="AC59" s="2818">
        <v>84943</v>
      </c>
      <c r="AD59" s="2818">
        <v>42036</v>
      </c>
      <c r="AE59" s="2818">
        <v>42907</v>
      </c>
      <c r="AF59" s="2817">
        <v>100998</v>
      </c>
      <c r="AG59" s="2818">
        <v>49928</v>
      </c>
      <c r="AH59" s="2819">
        <v>51070</v>
      </c>
      <c r="AI59" s="2818">
        <v>77352</v>
      </c>
      <c r="AJ59" s="2818">
        <v>37759</v>
      </c>
      <c r="AK59" s="2818">
        <v>39593</v>
      </c>
      <c r="AL59" s="2817">
        <v>62074</v>
      </c>
      <c r="AM59" s="2818">
        <v>30213</v>
      </c>
      <c r="AN59" s="2819">
        <v>31861</v>
      </c>
      <c r="AO59" s="2818">
        <v>67139</v>
      </c>
      <c r="AP59" s="2834">
        <v>32338</v>
      </c>
      <c r="AQ59" s="2818">
        <v>34801</v>
      </c>
      <c r="AR59" s="2822">
        <v>67878</v>
      </c>
      <c r="AS59" s="2823">
        <v>32788</v>
      </c>
      <c r="AT59" s="2824">
        <v>35090</v>
      </c>
      <c r="AU59" s="2818">
        <v>76041</v>
      </c>
      <c r="AV59" s="2834">
        <v>36790</v>
      </c>
      <c r="AW59" s="2818">
        <v>39251</v>
      </c>
      <c r="AX59" s="2822">
        <v>78633</v>
      </c>
      <c r="AY59" s="2823">
        <v>38316</v>
      </c>
      <c r="AZ59" s="2824">
        <v>40317</v>
      </c>
    </row>
    <row r="60" spans="1:55">
      <c r="A60" s="2816" t="s">
        <v>1795</v>
      </c>
      <c r="B60" s="2817">
        <v>16235</v>
      </c>
      <c r="C60" s="2818">
        <v>8086</v>
      </c>
      <c r="D60" s="2819">
        <v>8149</v>
      </c>
      <c r="E60" s="2818">
        <v>26296</v>
      </c>
      <c r="F60" s="2818">
        <v>13458</v>
      </c>
      <c r="G60" s="2818">
        <v>12838</v>
      </c>
      <c r="H60" s="2817">
        <v>31826</v>
      </c>
      <c r="I60" s="2818">
        <v>15894</v>
      </c>
      <c r="J60" s="2819">
        <v>15932</v>
      </c>
      <c r="K60" s="2818">
        <v>39877</v>
      </c>
      <c r="L60" s="2818">
        <v>19070</v>
      </c>
      <c r="M60" s="2818">
        <v>20807</v>
      </c>
      <c r="N60" s="2817">
        <v>42550</v>
      </c>
      <c r="O60" s="2818">
        <v>19571</v>
      </c>
      <c r="P60" s="2819">
        <v>22979</v>
      </c>
      <c r="Q60" s="2818">
        <v>44954</v>
      </c>
      <c r="R60" s="2818">
        <v>19193</v>
      </c>
      <c r="S60" s="2818">
        <v>25761</v>
      </c>
      <c r="T60" s="2817">
        <v>60740</v>
      </c>
      <c r="U60" s="2818">
        <v>30083</v>
      </c>
      <c r="V60" s="2819">
        <v>30657</v>
      </c>
      <c r="W60" s="2818">
        <v>68257</v>
      </c>
      <c r="X60" s="2818">
        <v>33542</v>
      </c>
      <c r="Y60" s="2818">
        <v>34715</v>
      </c>
      <c r="Z60" s="2817">
        <v>74941</v>
      </c>
      <c r="AA60" s="2818">
        <v>36642</v>
      </c>
      <c r="AB60" s="2819">
        <v>38299</v>
      </c>
      <c r="AC60" s="2818">
        <v>83082</v>
      </c>
      <c r="AD60" s="2818">
        <v>41009</v>
      </c>
      <c r="AE60" s="2818">
        <v>42073</v>
      </c>
      <c r="AF60" s="2817">
        <v>61424</v>
      </c>
      <c r="AG60" s="2818">
        <v>30252</v>
      </c>
      <c r="AH60" s="2819">
        <v>31172</v>
      </c>
      <c r="AI60" s="2818">
        <v>84119</v>
      </c>
      <c r="AJ60" s="2818">
        <v>40963</v>
      </c>
      <c r="AK60" s="2818">
        <v>43156</v>
      </c>
      <c r="AL60" s="2817">
        <v>66065</v>
      </c>
      <c r="AM60" s="2818">
        <v>32188</v>
      </c>
      <c r="AN60" s="2819">
        <v>33877</v>
      </c>
      <c r="AO60" s="2818">
        <v>64439</v>
      </c>
      <c r="AP60" s="2834">
        <v>31291</v>
      </c>
      <c r="AQ60" s="2818">
        <v>33148</v>
      </c>
      <c r="AR60" s="2822">
        <v>65153</v>
      </c>
      <c r="AS60" s="2823">
        <v>31732</v>
      </c>
      <c r="AT60" s="2824">
        <v>33421</v>
      </c>
      <c r="AU60" s="2818">
        <v>59561</v>
      </c>
      <c r="AV60" s="2834">
        <v>28598</v>
      </c>
      <c r="AW60" s="2818">
        <v>30963</v>
      </c>
      <c r="AX60" s="2822">
        <v>61742</v>
      </c>
      <c r="AY60" s="2823">
        <v>29865</v>
      </c>
      <c r="AZ60" s="2824">
        <v>31877</v>
      </c>
    </row>
    <row r="61" spans="1:55">
      <c r="A61" s="2816" t="s">
        <v>1796</v>
      </c>
      <c r="B61" s="2817">
        <v>17983</v>
      </c>
      <c r="C61" s="2818">
        <v>9066</v>
      </c>
      <c r="D61" s="2819">
        <v>8917</v>
      </c>
      <c r="E61" s="2818">
        <v>25414</v>
      </c>
      <c r="F61" s="2818">
        <v>12976</v>
      </c>
      <c r="G61" s="2818">
        <v>12438</v>
      </c>
      <c r="H61" s="2817">
        <v>32404</v>
      </c>
      <c r="I61" s="2818">
        <v>15977</v>
      </c>
      <c r="J61" s="2819">
        <v>16427</v>
      </c>
      <c r="K61" s="2818">
        <v>39152</v>
      </c>
      <c r="L61" s="2818">
        <v>18542</v>
      </c>
      <c r="M61" s="2818">
        <v>20610</v>
      </c>
      <c r="N61" s="2817">
        <v>40454</v>
      </c>
      <c r="O61" s="2818">
        <v>18744</v>
      </c>
      <c r="P61" s="2819">
        <v>21710</v>
      </c>
      <c r="Q61" s="2818">
        <v>46787</v>
      </c>
      <c r="R61" s="2818">
        <v>20168</v>
      </c>
      <c r="S61" s="2818">
        <v>26619</v>
      </c>
      <c r="T61" s="2817">
        <v>55343</v>
      </c>
      <c r="U61" s="2818">
        <v>26767</v>
      </c>
      <c r="V61" s="2819">
        <v>28576</v>
      </c>
      <c r="W61" s="2818">
        <v>63094</v>
      </c>
      <c r="X61" s="2818">
        <v>31235</v>
      </c>
      <c r="Y61" s="2818">
        <v>31859</v>
      </c>
      <c r="Z61" s="2817">
        <v>70421</v>
      </c>
      <c r="AA61" s="2818">
        <v>34320</v>
      </c>
      <c r="AB61" s="2819">
        <v>36101</v>
      </c>
      <c r="AC61" s="2818">
        <v>71231</v>
      </c>
      <c r="AD61" s="2818">
        <v>35224</v>
      </c>
      <c r="AE61" s="2818">
        <v>36007</v>
      </c>
      <c r="AF61" s="2817">
        <v>67836</v>
      </c>
      <c r="AG61" s="2818">
        <v>32778</v>
      </c>
      <c r="AH61" s="2819">
        <v>35058</v>
      </c>
      <c r="AI61" s="2818">
        <v>89773</v>
      </c>
      <c r="AJ61" s="2818">
        <v>43749</v>
      </c>
      <c r="AK61" s="2818">
        <v>46024</v>
      </c>
      <c r="AL61" s="2817">
        <v>67953</v>
      </c>
      <c r="AM61" s="2818">
        <v>33105</v>
      </c>
      <c r="AN61" s="2819">
        <v>34848</v>
      </c>
      <c r="AO61" s="2818">
        <v>64812</v>
      </c>
      <c r="AP61" s="2834">
        <v>31088</v>
      </c>
      <c r="AQ61" s="2818">
        <v>33724</v>
      </c>
      <c r="AR61" s="2822">
        <v>65511</v>
      </c>
      <c r="AS61" s="2823">
        <v>31542</v>
      </c>
      <c r="AT61" s="2824">
        <v>33969</v>
      </c>
      <c r="AU61" s="2818">
        <v>73707</v>
      </c>
      <c r="AV61" s="2834">
        <v>35217</v>
      </c>
      <c r="AW61" s="2818">
        <v>38490</v>
      </c>
      <c r="AX61" s="2822">
        <v>76301</v>
      </c>
      <c r="AY61" s="2823">
        <v>36744</v>
      </c>
      <c r="AZ61" s="2824">
        <v>39557</v>
      </c>
    </row>
    <row r="62" spans="1:55">
      <c r="A62" s="2816" t="s">
        <v>1797</v>
      </c>
      <c r="B62" s="2817">
        <v>16446</v>
      </c>
      <c r="C62" s="2818">
        <v>8288</v>
      </c>
      <c r="D62" s="2819">
        <v>8158</v>
      </c>
      <c r="E62" s="2818">
        <v>23065</v>
      </c>
      <c r="F62" s="2818">
        <v>11816</v>
      </c>
      <c r="G62" s="2818">
        <v>11249</v>
      </c>
      <c r="H62" s="2817">
        <v>31321</v>
      </c>
      <c r="I62" s="2818">
        <v>15650</v>
      </c>
      <c r="J62" s="2819">
        <v>15671</v>
      </c>
      <c r="K62" s="2818">
        <v>37722</v>
      </c>
      <c r="L62" s="2818">
        <v>17701</v>
      </c>
      <c r="M62" s="2818">
        <v>20021</v>
      </c>
      <c r="N62" s="2817">
        <v>41565</v>
      </c>
      <c r="O62" s="2818">
        <v>19453</v>
      </c>
      <c r="P62" s="2819">
        <v>22112</v>
      </c>
      <c r="Q62" s="2818">
        <v>36922</v>
      </c>
      <c r="R62" s="2818">
        <v>16126</v>
      </c>
      <c r="S62" s="2818">
        <v>20796</v>
      </c>
      <c r="T62" s="2817">
        <v>51568</v>
      </c>
      <c r="U62" s="2818">
        <v>24368</v>
      </c>
      <c r="V62" s="2819">
        <v>27200</v>
      </c>
      <c r="W62" s="2818">
        <v>63871</v>
      </c>
      <c r="X62" s="2818">
        <v>31333</v>
      </c>
      <c r="Y62" s="2818">
        <v>32538</v>
      </c>
      <c r="Z62" s="2817">
        <v>66701</v>
      </c>
      <c r="AA62" s="2818">
        <v>32550</v>
      </c>
      <c r="AB62" s="2819">
        <v>34151</v>
      </c>
      <c r="AC62" s="2818">
        <v>62796</v>
      </c>
      <c r="AD62" s="2818">
        <v>31142</v>
      </c>
      <c r="AE62" s="2818">
        <v>31654</v>
      </c>
      <c r="AF62" s="2817">
        <v>82987</v>
      </c>
      <c r="AG62" s="2818">
        <v>40369</v>
      </c>
      <c r="AH62" s="2819">
        <v>42618</v>
      </c>
      <c r="AI62" s="2818">
        <v>104302</v>
      </c>
      <c r="AJ62" s="2818">
        <v>51029</v>
      </c>
      <c r="AK62" s="2818">
        <v>53273</v>
      </c>
      <c r="AL62" s="2817">
        <v>68122</v>
      </c>
      <c r="AM62" s="2818">
        <v>33089</v>
      </c>
      <c r="AN62" s="2819">
        <v>35033</v>
      </c>
      <c r="AO62" s="2818">
        <v>66661</v>
      </c>
      <c r="AP62" s="2834">
        <v>31836</v>
      </c>
      <c r="AQ62" s="2818">
        <v>34825</v>
      </c>
      <c r="AR62" s="2822">
        <v>67415</v>
      </c>
      <c r="AS62" s="2823">
        <v>32306</v>
      </c>
      <c r="AT62" s="2824">
        <v>35109</v>
      </c>
      <c r="AU62" s="2818">
        <v>68897</v>
      </c>
      <c r="AV62" s="2834">
        <v>32988</v>
      </c>
      <c r="AW62" s="2818">
        <v>35909</v>
      </c>
      <c r="AX62" s="2822">
        <v>71231</v>
      </c>
      <c r="AY62" s="2823">
        <v>34388</v>
      </c>
      <c r="AZ62" s="2824">
        <v>36843</v>
      </c>
    </row>
    <row r="63" spans="1:55">
      <c r="A63" s="2816" t="s">
        <v>1798</v>
      </c>
      <c r="B63" s="2817">
        <v>12978</v>
      </c>
      <c r="C63" s="2818">
        <v>6563</v>
      </c>
      <c r="D63" s="2819">
        <v>6415</v>
      </c>
      <c r="E63" s="2818">
        <v>21689</v>
      </c>
      <c r="F63" s="2818">
        <v>10882</v>
      </c>
      <c r="G63" s="2818">
        <v>10807</v>
      </c>
      <c r="H63" s="2817">
        <v>32493</v>
      </c>
      <c r="I63" s="2818">
        <v>16052</v>
      </c>
      <c r="J63" s="2819">
        <v>16441</v>
      </c>
      <c r="K63" s="2818">
        <v>36555</v>
      </c>
      <c r="L63" s="2818">
        <v>17778</v>
      </c>
      <c r="M63" s="2818">
        <v>18777</v>
      </c>
      <c r="N63" s="2817">
        <v>40727</v>
      </c>
      <c r="O63" s="2818">
        <v>19118</v>
      </c>
      <c r="P63" s="2819">
        <v>21609</v>
      </c>
      <c r="Q63" s="2818">
        <v>38507</v>
      </c>
      <c r="R63" s="2818">
        <v>16902</v>
      </c>
      <c r="S63" s="2818">
        <v>21605</v>
      </c>
      <c r="T63" s="2817">
        <v>47441</v>
      </c>
      <c r="U63" s="2818">
        <v>20934</v>
      </c>
      <c r="V63" s="2819">
        <v>26507</v>
      </c>
      <c r="W63" s="2818">
        <v>61060</v>
      </c>
      <c r="X63" s="2818">
        <v>30330</v>
      </c>
      <c r="Y63" s="2818">
        <v>30730</v>
      </c>
      <c r="Z63" s="2817">
        <v>69520</v>
      </c>
      <c r="AA63" s="2818">
        <v>34008</v>
      </c>
      <c r="AB63" s="2819">
        <v>35512</v>
      </c>
      <c r="AC63" s="2818">
        <v>67510</v>
      </c>
      <c r="AD63" s="2818">
        <v>33078</v>
      </c>
      <c r="AE63" s="2818">
        <v>34432</v>
      </c>
      <c r="AF63" s="2817">
        <v>79264</v>
      </c>
      <c r="AG63" s="2818">
        <v>39031</v>
      </c>
      <c r="AH63" s="2819">
        <v>40233</v>
      </c>
      <c r="AI63" s="2818">
        <v>103727</v>
      </c>
      <c r="AJ63" s="2818">
        <v>50639</v>
      </c>
      <c r="AK63" s="2818">
        <v>53088</v>
      </c>
      <c r="AL63" s="2817">
        <v>73419</v>
      </c>
      <c r="AM63" s="2818">
        <v>35485</v>
      </c>
      <c r="AN63" s="2819">
        <v>37934</v>
      </c>
      <c r="AO63" s="2818">
        <v>64161</v>
      </c>
      <c r="AP63" s="2834">
        <v>30664</v>
      </c>
      <c r="AQ63" s="2818">
        <v>33497</v>
      </c>
      <c r="AR63" s="2822">
        <v>64907</v>
      </c>
      <c r="AS63" s="2823">
        <v>31115</v>
      </c>
      <c r="AT63" s="2824">
        <v>33792</v>
      </c>
      <c r="AU63" s="2818">
        <v>67378</v>
      </c>
      <c r="AV63" s="2834">
        <v>32350</v>
      </c>
      <c r="AW63" s="2818">
        <v>35028</v>
      </c>
      <c r="AX63" s="2822">
        <v>69709</v>
      </c>
      <c r="AY63" s="2823">
        <v>33665</v>
      </c>
      <c r="AZ63" s="2824">
        <v>36044</v>
      </c>
    </row>
    <row r="64" spans="1:55">
      <c r="A64" s="2816" t="s">
        <v>1799</v>
      </c>
      <c r="B64" s="2817">
        <v>12850</v>
      </c>
      <c r="C64" s="2818">
        <v>6414</v>
      </c>
      <c r="D64" s="2819">
        <v>6436</v>
      </c>
      <c r="E64" s="2818">
        <v>22181</v>
      </c>
      <c r="F64" s="2818">
        <v>10998</v>
      </c>
      <c r="G64" s="2818">
        <v>11183</v>
      </c>
      <c r="H64" s="2817">
        <v>32429</v>
      </c>
      <c r="I64" s="2818">
        <v>16051</v>
      </c>
      <c r="J64" s="2819">
        <v>16378</v>
      </c>
      <c r="K64" s="2818">
        <v>36136</v>
      </c>
      <c r="L64" s="2818">
        <v>17688</v>
      </c>
      <c r="M64" s="2818">
        <v>18448</v>
      </c>
      <c r="N64" s="2817">
        <v>40963</v>
      </c>
      <c r="O64" s="2818">
        <v>19312</v>
      </c>
      <c r="P64" s="2819">
        <v>21651</v>
      </c>
      <c r="Q64" s="2818">
        <v>39356</v>
      </c>
      <c r="R64" s="2818">
        <v>17401</v>
      </c>
      <c r="S64" s="2818">
        <v>21955</v>
      </c>
      <c r="T64" s="2817">
        <v>45341</v>
      </c>
      <c r="U64" s="2818">
        <v>19144</v>
      </c>
      <c r="V64" s="2819">
        <v>26197</v>
      </c>
      <c r="W64" s="2818">
        <v>59231</v>
      </c>
      <c r="X64" s="2818">
        <v>29059</v>
      </c>
      <c r="Y64" s="2818">
        <v>30172</v>
      </c>
      <c r="Z64" s="2817">
        <v>68871</v>
      </c>
      <c r="AA64" s="2818">
        <v>33932</v>
      </c>
      <c r="AB64" s="2819">
        <v>34939</v>
      </c>
      <c r="AC64" s="2818">
        <v>70285</v>
      </c>
      <c r="AD64" s="2818">
        <v>34358</v>
      </c>
      <c r="AE64" s="2818">
        <v>35927</v>
      </c>
      <c r="AF64" s="2817">
        <v>84282</v>
      </c>
      <c r="AG64" s="2818">
        <v>41229</v>
      </c>
      <c r="AH64" s="2819">
        <v>43053</v>
      </c>
      <c r="AI64" s="2818">
        <v>99185</v>
      </c>
      <c r="AJ64" s="2818">
        <v>48455</v>
      </c>
      <c r="AK64" s="2818">
        <v>50730</v>
      </c>
      <c r="AL64" s="2817">
        <v>76632</v>
      </c>
      <c r="AM64" s="2818">
        <v>37255</v>
      </c>
      <c r="AN64" s="2819">
        <v>39377</v>
      </c>
      <c r="AO64" s="2818">
        <v>61424</v>
      </c>
      <c r="AP64" s="2834">
        <v>29818</v>
      </c>
      <c r="AQ64" s="2818">
        <v>31606</v>
      </c>
      <c r="AR64" s="2822">
        <v>62148</v>
      </c>
      <c r="AS64" s="2823">
        <v>30282</v>
      </c>
      <c r="AT64" s="2824">
        <v>31866</v>
      </c>
      <c r="AU64" s="2818">
        <v>65458</v>
      </c>
      <c r="AV64" s="2834">
        <v>31249</v>
      </c>
      <c r="AW64" s="2818">
        <v>34209</v>
      </c>
      <c r="AX64" s="2822">
        <v>67603</v>
      </c>
      <c r="AY64" s="2823">
        <v>32471</v>
      </c>
      <c r="AZ64" s="2824">
        <v>35132</v>
      </c>
    </row>
    <row r="65" spans="1:55">
      <c r="A65" s="2816" t="s">
        <v>1800</v>
      </c>
      <c r="B65" s="2817">
        <v>11815</v>
      </c>
      <c r="C65" s="2818">
        <v>5849</v>
      </c>
      <c r="D65" s="2819">
        <v>5966</v>
      </c>
      <c r="E65" s="2818">
        <v>19278</v>
      </c>
      <c r="F65" s="2818">
        <v>9592</v>
      </c>
      <c r="G65" s="2818">
        <v>9686</v>
      </c>
      <c r="H65" s="2817">
        <v>30910</v>
      </c>
      <c r="I65" s="2818">
        <v>15328</v>
      </c>
      <c r="J65" s="2819">
        <v>15582</v>
      </c>
      <c r="K65" s="2818">
        <v>30355</v>
      </c>
      <c r="L65" s="2818">
        <v>14986</v>
      </c>
      <c r="M65" s="2818">
        <v>15369</v>
      </c>
      <c r="N65" s="2817">
        <v>38216</v>
      </c>
      <c r="O65" s="2818">
        <v>17950</v>
      </c>
      <c r="P65" s="2819">
        <v>20266</v>
      </c>
      <c r="Q65" s="2818">
        <v>40521</v>
      </c>
      <c r="R65" s="2818">
        <v>18280</v>
      </c>
      <c r="S65" s="2818">
        <v>22241</v>
      </c>
      <c r="T65" s="2817">
        <v>42811</v>
      </c>
      <c r="U65" s="2818">
        <v>17934</v>
      </c>
      <c r="V65" s="2819">
        <v>24877</v>
      </c>
      <c r="W65" s="2818">
        <v>58216</v>
      </c>
      <c r="X65" s="2818">
        <v>28353</v>
      </c>
      <c r="Y65" s="2818">
        <v>29863</v>
      </c>
      <c r="Z65" s="2817">
        <v>66091</v>
      </c>
      <c r="AA65" s="2818">
        <v>32037</v>
      </c>
      <c r="AB65" s="2819">
        <v>34054</v>
      </c>
      <c r="AC65" s="2818">
        <v>72242</v>
      </c>
      <c r="AD65" s="2818">
        <v>35171</v>
      </c>
      <c r="AE65" s="2818">
        <v>37071</v>
      </c>
      <c r="AF65" s="2817">
        <v>82367</v>
      </c>
      <c r="AG65" s="2818">
        <v>40251</v>
      </c>
      <c r="AH65" s="2819">
        <v>42116</v>
      </c>
      <c r="AI65" s="2818">
        <v>60270</v>
      </c>
      <c r="AJ65" s="2818">
        <v>29509</v>
      </c>
      <c r="AK65" s="2818">
        <v>30761</v>
      </c>
      <c r="AL65" s="2817">
        <v>83100</v>
      </c>
      <c r="AM65" s="2818">
        <v>40175</v>
      </c>
      <c r="AN65" s="2819">
        <v>42925</v>
      </c>
      <c r="AO65" s="2818">
        <v>65035</v>
      </c>
      <c r="AP65" s="2834">
        <v>31571</v>
      </c>
      <c r="AQ65" s="2818">
        <v>33464</v>
      </c>
      <c r="AR65" s="2822">
        <v>65774</v>
      </c>
      <c r="AS65" s="2823">
        <v>32034</v>
      </c>
      <c r="AT65" s="2824">
        <v>33740</v>
      </c>
      <c r="AU65" s="2818">
        <v>62576</v>
      </c>
      <c r="AV65" s="2834">
        <v>30146</v>
      </c>
      <c r="AW65" s="2818">
        <v>32430</v>
      </c>
      <c r="AX65" s="2822">
        <v>64659</v>
      </c>
      <c r="AY65" s="2823">
        <v>31353</v>
      </c>
      <c r="AZ65" s="2824">
        <v>33306</v>
      </c>
    </row>
    <row r="66" spans="1:55">
      <c r="A66" s="2835" t="s">
        <v>1801</v>
      </c>
      <c r="B66" s="2836">
        <v>13911</v>
      </c>
      <c r="C66" s="2837">
        <v>6832</v>
      </c>
      <c r="D66" s="2838">
        <v>7079</v>
      </c>
      <c r="E66" s="2837">
        <v>20061</v>
      </c>
      <c r="F66" s="2837">
        <v>9713</v>
      </c>
      <c r="G66" s="2837">
        <v>10348</v>
      </c>
      <c r="H66" s="2836">
        <v>28515</v>
      </c>
      <c r="I66" s="2837">
        <v>14080</v>
      </c>
      <c r="J66" s="2838">
        <v>14435</v>
      </c>
      <c r="K66" s="2837">
        <v>30833</v>
      </c>
      <c r="L66" s="2837">
        <v>14973</v>
      </c>
      <c r="M66" s="2837">
        <v>15860</v>
      </c>
      <c r="N66" s="2836">
        <v>37317</v>
      </c>
      <c r="O66" s="2837">
        <v>17290</v>
      </c>
      <c r="P66" s="2838">
        <v>20027</v>
      </c>
      <c r="Q66" s="2837">
        <v>39182</v>
      </c>
      <c r="R66" s="2837">
        <v>17715</v>
      </c>
      <c r="S66" s="2837">
        <v>21467</v>
      </c>
      <c r="T66" s="2836">
        <v>44669</v>
      </c>
      <c r="U66" s="2837">
        <v>18848</v>
      </c>
      <c r="V66" s="2838">
        <v>25821</v>
      </c>
      <c r="W66" s="2837">
        <v>53013</v>
      </c>
      <c r="X66" s="2837">
        <v>25221</v>
      </c>
      <c r="Y66" s="2837">
        <v>27792</v>
      </c>
      <c r="Z66" s="2836">
        <v>61036</v>
      </c>
      <c r="AA66" s="2837">
        <v>29843</v>
      </c>
      <c r="AB66" s="2838">
        <v>31193</v>
      </c>
      <c r="AC66" s="2837">
        <v>67394</v>
      </c>
      <c r="AD66" s="2837">
        <v>32636</v>
      </c>
      <c r="AE66" s="2837">
        <v>34758</v>
      </c>
      <c r="AF66" s="2836">
        <v>70412</v>
      </c>
      <c r="AG66" s="2837">
        <v>34449</v>
      </c>
      <c r="AH66" s="2838">
        <v>35963</v>
      </c>
      <c r="AI66" s="2837">
        <v>66795</v>
      </c>
      <c r="AJ66" s="2837">
        <v>32010</v>
      </c>
      <c r="AK66" s="2837">
        <v>34785</v>
      </c>
      <c r="AL66" s="2836">
        <v>88561</v>
      </c>
      <c r="AM66" s="2837">
        <v>42974</v>
      </c>
      <c r="AN66" s="2838">
        <v>45587</v>
      </c>
      <c r="AO66" s="2837">
        <v>66875</v>
      </c>
      <c r="AP66" s="2839">
        <v>32339</v>
      </c>
      <c r="AQ66" s="2837">
        <v>34536</v>
      </c>
      <c r="AR66" s="2840">
        <v>67657</v>
      </c>
      <c r="AS66" s="2841">
        <v>32821</v>
      </c>
      <c r="AT66" s="2842">
        <v>34836</v>
      </c>
      <c r="AU66" s="2837">
        <v>62690</v>
      </c>
      <c r="AV66" s="2839">
        <v>29836</v>
      </c>
      <c r="AW66" s="2837">
        <v>32854</v>
      </c>
      <c r="AX66" s="2840">
        <v>64761</v>
      </c>
      <c r="AY66" s="2841">
        <v>31044</v>
      </c>
      <c r="AZ66" s="2842">
        <v>33717</v>
      </c>
    </row>
    <row r="67" spans="1:55">
      <c r="A67" s="2816" t="s">
        <v>1802</v>
      </c>
      <c r="B67" s="2817">
        <v>13627</v>
      </c>
      <c r="C67" s="2818">
        <v>6611</v>
      </c>
      <c r="D67" s="2819">
        <v>7016</v>
      </c>
      <c r="E67" s="2818">
        <v>20537</v>
      </c>
      <c r="F67" s="2818">
        <v>9995</v>
      </c>
      <c r="G67" s="2818">
        <v>10542</v>
      </c>
      <c r="H67" s="2817">
        <v>25542</v>
      </c>
      <c r="I67" s="2818">
        <v>12806</v>
      </c>
      <c r="J67" s="2819">
        <v>12736</v>
      </c>
      <c r="K67" s="2818">
        <v>29361</v>
      </c>
      <c r="L67" s="2818">
        <v>14380</v>
      </c>
      <c r="M67" s="2818">
        <v>14981</v>
      </c>
      <c r="N67" s="2817">
        <v>35950</v>
      </c>
      <c r="O67" s="2818">
        <v>16605</v>
      </c>
      <c r="P67" s="2819">
        <v>19345</v>
      </c>
      <c r="Q67" s="2818">
        <v>39634</v>
      </c>
      <c r="R67" s="2818">
        <v>18092</v>
      </c>
      <c r="S67" s="2818">
        <v>21542</v>
      </c>
      <c r="T67" s="2817">
        <v>34912</v>
      </c>
      <c r="U67" s="2818">
        <v>14882</v>
      </c>
      <c r="V67" s="2819">
        <v>20030</v>
      </c>
      <c r="W67" s="2818">
        <v>49129</v>
      </c>
      <c r="X67" s="2818">
        <v>22844</v>
      </c>
      <c r="Y67" s="2818">
        <v>26285</v>
      </c>
      <c r="Z67" s="2817">
        <v>61525</v>
      </c>
      <c r="AA67" s="2818">
        <v>29737</v>
      </c>
      <c r="AB67" s="2819">
        <v>31788</v>
      </c>
      <c r="AC67" s="2818">
        <v>63509</v>
      </c>
      <c r="AD67" s="2818">
        <v>30645</v>
      </c>
      <c r="AE67" s="2818">
        <v>32864</v>
      </c>
      <c r="AF67" s="2817">
        <v>62043</v>
      </c>
      <c r="AG67" s="2818">
        <v>30379</v>
      </c>
      <c r="AH67" s="2819">
        <v>31664</v>
      </c>
      <c r="AI67" s="2818">
        <v>81608</v>
      </c>
      <c r="AJ67" s="2818">
        <v>39372</v>
      </c>
      <c r="AK67" s="2818">
        <v>42236</v>
      </c>
      <c r="AL67" s="2817">
        <v>102657</v>
      </c>
      <c r="AM67" s="2818">
        <v>49795</v>
      </c>
      <c r="AN67" s="2819">
        <v>52862</v>
      </c>
      <c r="AO67" s="2818">
        <v>67105</v>
      </c>
      <c r="AP67" s="2834">
        <v>32370</v>
      </c>
      <c r="AQ67" s="2818">
        <v>34735</v>
      </c>
      <c r="AR67" s="2822">
        <v>68027</v>
      </c>
      <c r="AS67" s="2823">
        <v>32952</v>
      </c>
      <c r="AT67" s="2824">
        <v>35075</v>
      </c>
      <c r="AU67" s="2818">
        <v>64647</v>
      </c>
      <c r="AV67" s="2834">
        <v>30663</v>
      </c>
      <c r="AW67" s="2818">
        <v>33984</v>
      </c>
      <c r="AX67" s="2822">
        <v>66714</v>
      </c>
      <c r="AY67" s="2823">
        <v>31803</v>
      </c>
      <c r="AZ67" s="2824">
        <v>34911</v>
      </c>
    </row>
    <row r="68" spans="1:55">
      <c r="A68" s="2816" t="s">
        <v>1803</v>
      </c>
      <c r="B68" s="2817">
        <v>13830</v>
      </c>
      <c r="C68" s="2818">
        <v>6692</v>
      </c>
      <c r="D68" s="2819">
        <v>7138</v>
      </c>
      <c r="E68" s="2818">
        <v>19405</v>
      </c>
      <c r="F68" s="2818">
        <v>9545</v>
      </c>
      <c r="G68" s="2818">
        <v>9860</v>
      </c>
      <c r="H68" s="2817">
        <v>26158</v>
      </c>
      <c r="I68" s="2818">
        <v>12811</v>
      </c>
      <c r="J68" s="2819">
        <v>13347</v>
      </c>
      <c r="K68" s="2818">
        <v>30406</v>
      </c>
      <c r="L68" s="2818">
        <v>14799</v>
      </c>
      <c r="M68" s="2818">
        <v>15607</v>
      </c>
      <c r="N68" s="2817">
        <v>34178</v>
      </c>
      <c r="O68" s="2818">
        <v>16153</v>
      </c>
      <c r="P68" s="2819">
        <v>18025</v>
      </c>
      <c r="Q68" s="2818">
        <v>38894</v>
      </c>
      <c r="R68" s="2818">
        <v>17777</v>
      </c>
      <c r="S68" s="2818">
        <v>21117</v>
      </c>
      <c r="T68" s="2817">
        <v>36347</v>
      </c>
      <c r="U68" s="2818">
        <v>15696</v>
      </c>
      <c r="V68" s="2819">
        <v>20651</v>
      </c>
      <c r="W68" s="2818">
        <v>45299</v>
      </c>
      <c r="X68" s="2818">
        <v>19542</v>
      </c>
      <c r="Y68" s="2818">
        <v>25757</v>
      </c>
      <c r="Z68" s="2817">
        <v>58838</v>
      </c>
      <c r="AA68" s="2818">
        <v>28715</v>
      </c>
      <c r="AB68" s="2819">
        <v>30123</v>
      </c>
      <c r="AC68" s="2818">
        <v>65624</v>
      </c>
      <c r="AD68" s="2818">
        <v>31663</v>
      </c>
      <c r="AE68" s="2818">
        <v>33961</v>
      </c>
      <c r="AF68" s="2817">
        <v>66329</v>
      </c>
      <c r="AG68" s="2818">
        <v>32134</v>
      </c>
      <c r="AH68" s="2819">
        <v>34195</v>
      </c>
      <c r="AI68" s="2818">
        <v>78121</v>
      </c>
      <c r="AJ68" s="2818">
        <v>37983</v>
      </c>
      <c r="AK68" s="2818">
        <v>40138</v>
      </c>
      <c r="AL68" s="2817">
        <v>102337</v>
      </c>
      <c r="AM68" s="2818">
        <v>49633</v>
      </c>
      <c r="AN68" s="2819">
        <v>52704</v>
      </c>
      <c r="AO68" s="2818">
        <v>72191</v>
      </c>
      <c r="AP68" s="2834">
        <v>34599</v>
      </c>
      <c r="AQ68" s="2818">
        <v>37592</v>
      </c>
      <c r="AR68" s="2822">
        <v>73171</v>
      </c>
      <c r="AS68" s="2823">
        <v>35228</v>
      </c>
      <c r="AT68" s="2824">
        <v>37943</v>
      </c>
      <c r="AU68" s="2818">
        <v>62260</v>
      </c>
      <c r="AV68" s="2834">
        <v>29633</v>
      </c>
      <c r="AW68" s="2818">
        <v>32627</v>
      </c>
      <c r="AX68" s="2822">
        <v>64281</v>
      </c>
      <c r="AY68" s="2823">
        <v>30761</v>
      </c>
      <c r="AZ68" s="2824">
        <v>33520</v>
      </c>
    </row>
    <row r="69" spans="1:55">
      <c r="A69" s="2816" t="s">
        <v>1804</v>
      </c>
      <c r="B69" s="2817">
        <v>13546</v>
      </c>
      <c r="C69" s="2818">
        <v>6512</v>
      </c>
      <c r="D69" s="2819">
        <v>7034</v>
      </c>
      <c r="E69" s="2818">
        <v>17686</v>
      </c>
      <c r="F69" s="2818">
        <v>8573</v>
      </c>
      <c r="G69" s="2818">
        <v>9113</v>
      </c>
      <c r="H69" s="2817">
        <v>23575</v>
      </c>
      <c r="I69" s="2818">
        <v>11485</v>
      </c>
      <c r="J69" s="2819">
        <v>12090</v>
      </c>
      <c r="K69" s="2818">
        <v>29773</v>
      </c>
      <c r="L69" s="2818">
        <v>14441</v>
      </c>
      <c r="M69" s="2818">
        <v>15332</v>
      </c>
      <c r="N69" s="2817">
        <v>33238</v>
      </c>
      <c r="O69" s="2818">
        <v>15771</v>
      </c>
      <c r="P69" s="2819">
        <v>17467</v>
      </c>
      <c r="Q69" s="2818">
        <v>38406</v>
      </c>
      <c r="R69" s="2818">
        <v>17659</v>
      </c>
      <c r="S69" s="2818">
        <v>20747</v>
      </c>
      <c r="T69" s="2817">
        <v>36959</v>
      </c>
      <c r="U69" s="2818">
        <v>15968</v>
      </c>
      <c r="V69" s="2819">
        <v>20991</v>
      </c>
      <c r="W69" s="2818">
        <v>43178</v>
      </c>
      <c r="X69" s="2818">
        <v>17853</v>
      </c>
      <c r="Y69" s="2818">
        <v>25325</v>
      </c>
      <c r="Z69" s="2817">
        <v>56850</v>
      </c>
      <c r="AA69" s="2818">
        <v>27429</v>
      </c>
      <c r="AB69" s="2819">
        <v>29421</v>
      </c>
      <c r="AC69" s="2818">
        <v>64528</v>
      </c>
      <c r="AD69" s="2818">
        <v>31237</v>
      </c>
      <c r="AE69" s="2818">
        <v>33291</v>
      </c>
      <c r="AF69" s="2817">
        <v>69212</v>
      </c>
      <c r="AG69" s="2818">
        <v>33407</v>
      </c>
      <c r="AH69" s="2819">
        <v>35805</v>
      </c>
      <c r="AI69" s="2818">
        <v>82428</v>
      </c>
      <c r="AJ69" s="2818">
        <v>39873</v>
      </c>
      <c r="AK69" s="2818">
        <v>42555</v>
      </c>
      <c r="AL69" s="2817">
        <v>97479</v>
      </c>
      <c r="AM69" s="2818">
        <v>47158</v>
      </c>
      <c r="AN69" s="2819">
        <v>50321</v>
      </c>
      <c r="AO69" s="2818">
        <v>75435</v>
      </c>
      <c r="AP69" s="2834">
        <v>36317</v>
      </c>
      <c r="AQ69" s="2818">
        <v>39118</v>
      </c>
      <c r="AR69" s="2822">
        <v>76404</v>
      </c>
      <c r="AS69" s="2823">
        <v>36928</v>
      </c>
      <c r="AT69" s="2824">
        <v>39476</v>
      </c>
      <c r="AU69" s="2818">
        <v>59284</v>
      </c>
      <c r="AV69" s="2834">
        <v>28629</v>
      </c>
      <c r="AW69" s="2818">
        <v>30655</v>
      </c>
      <c r="AX69" s="2822">
        <v>61252</v>
      </c>
      <c r="AY69" s="2823">
        <v>29755</v>
      </c>
      <c r="AZ69" s="2824">
        <v>31497</v>
      </c>
    </row>
    <row r="70" spans="1:55">
      <c r="A70" s="2843" t="s">
        <v>1805</v>
      </c>
      <c r="B70" s="2844">
        <v>12851</v>
      </c>
      <c r="C70" s="2845">
        <v>6022</v>
      </c>
      <c r="D70" s="2846">
        <v>6829</v>
      </c>
      <c r="E70" s="2845">
        <v>14649</v>
      </c>
      <c r="F70" s="2845">
        <v>6942</v>
      </c>
      <c r="G70" s="2845">
        <v>7707</v>
      </c>
      <c r="H70" s="2844">
        <v>22746</v>
      </c>
      <c r="I70" s="2845">
        <v>11142</v>
      </c>
      <c r="J70" s="2846">
        <v>11604</v>
      </c>
      <c r="K70" s="2845">
        <v>28021</v>
      </c>
      <c r="L70" s="2845">
        <v>13524</v>
      </c>
      <c r="M70" s="2845">
        <v>14497</v>
      </c>
      <c r="N70" s="2844">
        <v>28092</v>
      </c>
      <c r="O70" s="2845">
        <v>13459</v>
      </c>
      <c r="P70" s="2846">
        <v>14633</v>
      </c>
      <c r="Q70" s="2845">
        <v>35852</v>
      </c>
      <c r="R70" s="2845">
        <v>16239</v>
      </c>
      <c r="S70" s="2845">
        <v>19613</v>
      </c>
      <c r="T70" s="2844">
        <v>37766</v>
      </c>
      <c r="U70" s="2845">
        <v>16617</v>
      </c>
      <c r="V70" s="2846">
        <v>21149</v>
      </c>
      <c r="W70" s="2845">
        <v>40716</v>
      </c>
      <c r="X70" s="2845">
        <v>16701</v>
      </c>
      <c r="Y70" s="2845">
        <v>24015</v>
      </c>
      <c r="Z70" s="2844">
        <v>55717</v>
      </c>
      <c r="AA70" s="2845">
        <v>26550</v>
      </c>
      <c r="AB70" s="2846">
        <v>29167</v>
      </c>
      <c r="AC70" s="2845">
        <v>62079</v>
      </c>
      <c r="AD70" s="2845">
        <v>29452</v>
      </c>
      <c r="AE70" s="2845">
        <v>32627</v>
      </c>
      <c r="AF70" s="2844">
        <v>70571</v>
      </c>
      <c r="AG70" s="2845">
        <v>33694</v>
      </c>
      <c r="AH70" s="2846">
        <v>36877</v>
      </c>
      <c r="AI70" s="2845">
        <v>80416</v>
      </c>
      <c r="AJ70" s="2845">
        <v>38787</v>
      </c>
      <c r="AK70" s="2845">
        <v>41629</v>
      </c>
      <c r="AL70" s="2844">
        <v>59190</v>
      </c>
      <c r="AM70" s="2845">
        <v>28607</v>
      </c>
      <c r="AN70" s="2846">
        <v>30583</v>
      </c>
      <c r="AO70" s="2845">
        <v>81369</v>
      </c>
      <c r="AP70" s="2847">
        <v>38949</v>
      </c>
      <c r="AQ70" s="2845">
        <v>42420</v>
      </c>
      <c r="AR70" s="2848">
        <v>82417</v>
      </c>
      <c r="AS70" s="2849">
        <v>39593</v>
      </c>
      <c r="AT70" s="2850">
        <v>42824</v>
      </c>
      <c r="AU70" s="2845">
        <v>62679</v>
      </c>
      <c r="AV70" s="2847">
        <v>30160</v>
      </c>
      <c r="AW70" s="2845">
        <v>32519</v>
      </c>
      <c r="AX70" s="2848">
        <v>64773</v>
      </c>
      <c r="AY70" s="2849">
        <v>31348</v>
      </c>
      <c r="AZ70" s="2850">
        <v>33425</v>
      </c>
    </row>
    <row r="71" spans="1:55">
      <c r="A71" s="2835" t="s">
        <v>1806</v>
      </c>
      <c r="B71" s="2836">
        <v>11955</v>
      </c>
      <c r="C71" s="2837">
        <v>5741</v>
      </c>
      <c r="D71" s="2838">
        <v>6214</v>
      </c>
      <c r="E71" s="2851">
        <v>15132</v>
      </c>
      <c r="F71" s="2851">
        <v>7041</v>
      </c>
      <c r="G71" s="2851">
        <v>8091</v>
      </c>
      <c r="H71" s="2836">
        <v>21345</v>
      </c>
      <c r="I71" s="2837">
        <v>10344</v>
      </c>
      <c r="J71" s="2838">
        <v>11001</v>
      </c>
      <c r="K71" s="2851">
        <v>25899</v>
      </c>
      <c r="L71" s="2851">
        <v>12457</v>
      </c>
      <c r="M71" s="2851">
        <v>13442</v>
      </c>
      <c r="N71" s="2836">
        <v>28330</v>
      </c>
      <c r="O71" s="2837">
        <v>13257</v>
      </c>
      <c r="P71" s="2838">
        <v>15073</v>
      </c>
      <c r="Q71" s="2851">
        <v>35125</v>
      </c>
      <c r="R71" s="2851">
        <v>15611</v>
      </c>
      <c r="S71" s="2851">
        <v>19514</v>
      </c>
      <c r="T71" s="2836">
        <v>36407</v>
      </c>
      <c r="U71" s="2837">
        <v>16053</v>
      </c>
      <c r="V71" s="2838">
        <v>20354</v>
      </c>
      <c r="W71" s="2851">
        <v>42123</v>
      </c>
      <c r="X71" s="2851">
        <v>17285</v>
      </c>
      <c r="Y71" s="2851">
        <v>24838</v>
      </c>
      <c r="Z71" s="2836">
        <v>50382</v>
      </c>
      <c r="AA71" s="2837">
        <v>23400</v>
      </c>
      <c r="AB71" s="2838">
        <v>26982</v>
      </c>
      <c r="AC71" s="2851">
        <v>57041</v>
      </c>
      <c r="AD71" s="2851">
        <v>27332</v>
      </c>
      <c r="AE71" s="2837">
        <v>29709</v>
      </c>
      <c r="AF71" s="2836">
        <v>65805</v>
      </c>
      <c r="AG71" s="2837">
        <v>31253</v>
      </c>
      <c r="AH71" s="2838">
        <v>34552</v>
      </c>
      <c r="AI71" s="2851">
        <v>68428</v>
      </c>
      <c r="AJ71" s="2837">
        <v>33030</v>
      </c>
      <c r="AK71" s="2851">
        <v>35398</v>
      </c>
      <c r="AL71" s="2836">
        <v>65183</v>
      </c>
      <c r="AM71" s="2837">
        <v>30898</v>
      </c>
      <c r="AN71" s="2838">
        <v>34285</v>
      </c>
      <c r="AO71" s="2851">
        <v>86134</v>
      </c>
      <c r="AP71" s="2852">
        <v>41222</v>
      </c>
      <c r="AQ71" s="2837">
        <v>44912</v>
      </c>
      <c r="AR71" s="2840">
        <v>87301</v>
      </c>
      <c r="AS71" s="2841">
        <v>41914</v>
      </c>
      <c r="AT71" s="2842">
        <v>45387</v>
      </c>
      <c r="AU71" s="2851">
        <v>63936</v>
      </c>
      <c r="AV71" s="2852">
        <v>30586</v>
      </c>
      <c r="AW71" s="2837">
        <v>33350</v>
      </c>
      <c r="AX71" s="2840">
        <v>66088</v>
      </c>
      <c r="AY71" s="2841">
        <v>31790</v>
      </c>
      <c r="AZ71" s="2842">
        <v>34298</v>
      </c>
    </row>
    <row r="72" spans="1:55">
      <c r="A72" s="2816" t="s">
        <v>1807</v>
      </c>
      <c r="B72" s="2817">
        <v>11986</v>
      </c>
      <c r="C72" s="2818">
        <v>5642</v>
      </c>
      <c r="D72" s="2819">
        <v>6344</v>
      </c>
      <c r="E72" s="2820">
        <v>14153</v>
      </c>
      <c r="F72" s="2820">
        <v>6412</v>
      </c>
      <c r="G72" s="2820">
        <v>7741</v>
      </c>
      <c r="H72" s="2817">
        <v>19268</v>
      </c>
      <c r="I72" s="2818">
        <v>9365</v>
      </c>
      <c r="J72" s="2819">
        <v>9903</v>
      </c>
      <c r="K72" s="2820">
        <v>22805</v>
      </c>
      <c r="L72" s="2820">
        <v>11159</v>
      </c>
      <c r="M72" s="2820">
        <v>11646</v>
      </c>
      <c r="N72" s="2817">
        <v>26865</v>
      </c>
      <c r="O72" s="2818">
        <v>12772</v>
      </c>
      <c r="P72" s="2819">
        <v>14093</v>
      </c>
      <c r="Q72" s="2820">
        <v>33393</v>
      </c>
      <c r="R72" s="2820">
        <v>14942</v>
      </c>
      <c r="S72" s="2820">
        <v>18451</v>
      </c>
      <c r="T72" s="2817">
        <v>36764</v>
      </c>
      <c r="U72" s="2818">
        <v>16359</v>
      </c>
      <c r="V72" s="2819">
        <v>20405</v>
      </c>
      <c r="W72" s="2820">
        <v>32782</v>
      </c>
      <c r="X72" s="2820">
        <v>13656</v>
      </c>
      <c r="Y72" s="2820">
        <v>19126</v>
      </c>
      <c r="Z72" s="2817">
        <v>46382</v>
      </c>
      <c r="AA72" s="2818">
        <v>21066</v>
      </c>
      <c r="AB72" s="2819">
        <v>25316</v>
      </c>
      <c r="AC72" s="2820">
        <v>57180</v>
      </c>
      <c r="AD72" s="2820">
        <v>27063</v>
      </c>
      <c r="AE72" s="2818">
        <v>30117</v>
      </c>
      <c r="AF72" s="2817">
        <v>60974</v>
      </c>
      <c r="AG72" s="2818">
        <v>28790</v>
      </c>
      <c r="AH72" s="2819">
        <v>32184</v>
      </c>
      <c r="AI72" s="2820">
        <v>59921</v>
      </c>
      <c r="AJ72" s="2818">
        <v>28906</v>
      </c>
      <c r="AK72" s="2820">
        <v>31015</v>
      </c>
      <c r="AL72" s="2817">
        <v>79179</v>
      </c>
      <c r="AM72" s="2818">
        <v>37715</v>
      </c>
      <c r="AN72" s="2819">
        <v>41464</v>
      </c>
      <c r="AO72" s="2820">
        <v>99576</v>
      </c>
      <c r="AP72" s="2821">
        <v>47648</v>
      </c>
      <c r="AQ72" s="2818">
        <v>51928</v>
      </c>
      <c r="AR72" s="2822">
        <v>100809</v>
      </c>
      <c r="AS72" s="2823">
        <v>48392</v>
      </c>
      <c r="AT72" s="2824">
        <v>52417</v>
      </c>
      <c r="AU72" s="2820">
        <v>64023</v>
      </c>
      <c r="AV72" s="2821">
        <v>30429</v>
      </c>
      <c r="AW72" s="2818">
        <v>33594</v>
      </c>
      <c r="AX72" s="2822">
        <v>66229</v>
      </c>
      <c r="AY72" s="2823">
        <v>31690</v>
      </c>
      <c r="AZ72" s="2824">
        <v>34539</v>
      </c>
    </row>
    <row r="73" spans="1:55">
      <c r="A73" s="2816" t="s">
        <v>1808</v>
      </c>
      <c r="B73" s="2817">
        <v>10883</v>
      </c>
      <c r="C73" s="2818">
        <v>5091</v>
      </c>
      <c r="D73" s="2819">
        <v>5792</v>
      </c>
      <c r="E73" s="2820">
        <v>13873</v>
      </c>
      <c r="F73" s="2820">
        <v>6188</v>
      </c>
      <c r="G73" s="2820">
        <v>7685</v>
      </c>
      <c r="H73" s="2817">
        <v>17464</v>
      </c>
      <c r="I73" s="2818">
        <v>8273</v>
      </c>
      <c r="J73" s="2819">
        <v>9191</v>
      </c>
      <c r="K73" s="2820">
        <v>23119</v>
      </c>
      <c r="L73" s="2820">
        <v>10949</v>
      </c>
      <c r="M73" s="2820">
        <v>12170</v>
      </c>
      <c r="N73" s="2817">
        <v>27568</v>
      </c>
      <c r="O73" s="2818">
        <v>12959</v>
      </c>
      <c r="P73" s="2819">
        <v>14609</v>
      </c>
      <c r="Q73" s="2820">
        <v>31245</v>
      </c>
      <c r="R73" s="2820">
        <v>14285</v>
      </c>
      <c r="S73" s="2820">
        <v>16960</v>
      </c>
      <c r="T73" s="2817">
        <v>35835</v>
      </c>
      <c r="U73" s="2818">
        <v>15812</v>
      </c>
      <c r="V73" s="2819">
        <v>20023</v>
      </c>
      <c r="W73" s="2820">
        <v>33981</v>
      </c>
      <c r="X73" s="2820">
        <v>14241</v>
      </c>
      <c r="Y73" s="2820">
        <v>19740</v>
      </c>
      <c r="Z73" s="2817">
        <v>42832</v>
      </c>
      <c r="AA73" s="2818">
        <v>18002</v>
      </c>
      <c r="AB73" s="2819">
        <v>24830</v>
      </c>
      <c r="AC73" s="2820">
        <v>54512</v>
      </c>
      <c r="AD73" s="2820">
        <v>26003</v>
      </c>
      <c r="AE73" s="2818">
        <v>28509</v>
      </c>
      <c r="AF73" s="2817">
        <v>63109</v>
      </c>
      <c r="AG73" s="2818">
        <v>29769</v>
      </c>
      <c r="AH73" s="2819">
        <v>33340</v>
      </c>
      <c r="AI73" s="2820">
        <v>63835</v>
      </c>
      <c r="AJ73" s="2818">
        <v>30292</v>
      </c>
      <c r="AK73" s="2820">
        <v>33543</v>
      </c>
      <c r="AL73" s="2817">
        <v>75024</v>
      </c>
      <c r="AM73" s="2818">
        <v>35911</v>
      </c>
      <c r="AN73" s="2819">
        <v>39113</v>
      </c>
      <c r="AO73" s="2820">
        <v>98474</v>
      </c>
      <c r="AP73" s="2821">
        <v>46958</v>
      </c>
      <c r="AQ73" s="2818">
        <v>51516</v>
      </c>
      <c r="AR73" s="2822">
        <v>99688</v>
      </c>
      <c r="AS73" s="2823">
        <v>47660</v>
      </c>
      <c r="AT73" s="2824">
        <v>52028</v>
      </c>
      <c r="AU73" s="2820">
        <v>68543</v>
      </c>
      <c r="AV73" s="2821">
        <v>32364</v>
      </c>
      <c r="AW73" s="2818">
        <v>36179</v>
      </c>
      <c r="AX73" s="2822">
        <v>70839</v>
      </c>
      <c r="AY73" s="2823">
        <v>33632</v>
      </c>
      <c r="AZ73" s="2824">
        <v>37207</v>
      </c>
    </row>
    <row r="74" spans="1:55">
      <c r="A74" s="2816" t="s">
        <v>1809</v>
      </c>
      <c r="B74" s="2817">
        <v>10018</v>
      </c>
      <c r="C74" s="2818">
        <v>4612</v>
      </c>
      <c r="D74" s="2819">
        <v>5406</v>
      </c>
      <c r="E74" s="2820">
        <v>13622</v>
      </c>
      <c r="F74" s="2820">
        <v>6087</v>
      </c>
      <c r="G74" s="2820">
        <v>7535</v>
      </c>
      <c r="H74" s="2817">
        <v>17065</v>
      </c>
      <c r="I74" s="2818">
        <v>7885</v>
      </c>
      <c r="J74" s="2819">
        <v>9180</v>
      </c>
      <c r="K74" s="2820">
        <v>20696</v>
      </c>
      <c r="L74" s="2820">
        <v>9834</v>
      </c>
      <c r="M74" s="2820">
        <v>10862</v>
      </c>
      <c r="N74" s="2817">
        <v>26483</v>
      </c>
      <c r="O74" s="2818">
        <v>12299</v>
      </c>
      <c r="P74" s="2819">
        <v>14184</v>
      </c>
      <c r="Q74" s="2820">
        <v>30374</v>
      </c>
      <c r="R74" s="2820">
        <v>13827</v>
      </c>
      <c r="S74" s="2820">
        <v>16547</v>
      </c>
      <c r="T74" s="2817">
        <v>34943</v>
      </c>
      <c r="U74" s="2818">
        <v>15539</v>
      </c>
      <c r="V74" s="2819">
        <v>19404</v>
      </c>
      <c r="W74" s="2820">
        <v>34255</v>
      </c>
      <c r="X74" s="2820">
        <v>14382</v>
      </c>
      <c r="Y74" s="2820">
        <v>19873</v>
      </c>
      <c r="Z74" s="2817">
        <v>40477</v>
      </c>
      <c r="AA74" s="2818">
        <v>16244</v>
      </c>
      <c r="AB74" s="2819">
        <v>24233</v>
      </c>
      <c r="AC74" s="2820">
        <v>51936</v>
      </c>
      <c r="AD74" s="2820">
        <v>24441</v>
      </c>
      <c r="AE74" s="2818">
        <v>27495</v>
      </c>
      <c r="AF74" s="2817">
        <v>61702</v>
      </c>
      <c r="AG74" s="2818">
        <v>29078</v>
      </c>
      <c r="AH74" s="2819">
        <v>32624</v>
      </c>
      <c r="AI74" s="2820">
        <v>66136</v>
      </c>
      <c r="AJ74" s="2818">
        <v>31373</v>
      </c>
      <c r="AK74" s="2820">
        <v>34763</v>
      </c>
      <c r="AL74" s="2817">
        <v>79064</v>
      </c>
      <c r="AM74" s="2818">
        <v>37587</v>
      </c>
      <c r="AN74" s="2819">
        <v>41477</v>
      </c>
      <c r="AO74" s="2820">
        <v>93436</v>
      </c>
      <c r="AP74" s="2821">
        <v>44547</v>
      </c>
      <c r="AQ74" s="2818">
        <v>48889</v>
      </c>
      <c r="AR74" s="2822">
        <v>94634</v>
      </c>
      <c r="AS74" s="2823">
        <v>45228</v>
      </c>
      <c r="AT74" s="2824">
        <v>49406</v>
      </c>
      <c r="AU74" s="2820">
        <v>70962</v>
      </c>
      <c r="AV74" s="2821">
        <v>33657</v>
      </c>
      <c r="AW74" s="2818">
        <v>37305</v>
      </c>
      <c r="AX74" s="2822">
        <v>73385</v>
      </c>
      <c r="AY74" s="2823">
        <v>34976</v>
      </c>
      <c r="AZ74" s="2824">
        <v>38409</v>
      </c>
    </row>
    <row r="75" spans="1:55">
      <c r="A75" s="2816" t="s">
        <v>1810</v>
      </c>
      <c r="B75" s="2817">
        <v>8468</v>
      </c>
      <c r="C75" s="2818">
        <v>3880</v>
      </c>
      <c r="D75" s="2819">
        <v>4588</v>
      </c>
      <c r="E75" s="2820">
        <v>12600</v>
      </c>
      <c r="F75" s="2820">
        <v>5618</v>
      </c>
      <c r="G75" s="2820">
        <v>6982</v>
      </c>
      <c r="H75" s="2817">
        <v>14625</v>
      </c>
      <c r="I75" s="2818">
        <v>6791</v>
      </c>
      <c r="J75" s="2819">
        <v>7834</v>
      </c>
      <c r="K75" s="2820">
        <v>19450</v>
      </c>
      <c r="L75" s="2820">
        <v>9187</v>
      </c>
      <c r="M75" s="2820">
        <v>10263</v>
      </c>
      <c r="N75" s="2817">
        <v>24603</v>
      </c>
      <c r="O75" s="2818">
        <v>11378</v>
      </c>
      <c r="P75" s="2819">
        <v>13225</v>
      </c>
      <c r="Q75" s="2820">
        <v>25278</v>
      </c>
      <c r="R75" s="2820">
        <v>11543</v>
      </c>
      <c r="S75" s="2820">
        <v>13735</v>
      </c>
      <c r="T75" s="2817">
        <v>32498</v>
      </c>
      <c r="U75" s="2818">
        <v>14190</v>
      </c>
      <c r="V75" s="2819">
        <v>18308</v>
      </c>
      <c r="W75" s="2820">
        <v>34681</v>
      </c>
      <c r="X75" s="2820">
        <v>14728</v>
      </c>
      <c r="Y75" s="2820">
        <v>19953</v>
      </c>
      <c r="Z75" s="2817">
        <v>37871</v>
      </c>
      <c r="AA75" s="2818">
        <v>15011</v>
      </c>
      <c r="AB75" s="2819">
        <v>22860</v>
      </c>
      <c r="AC75" s="2820">
        <v>51344</v>
      </c>
      <c r="AD75" s="2820">
        <v>23796</v>
      </c>
      <c r="AE75" s="2818">
        <v>27548</v>
      </c>
      <c r="AF75" s="2817">
        <v>59040</v>
      </c>
      <c r="AG75" s="2818">
        <v>27202</v>
      </c>
      <c r="AH75" s="2819">
        <v>31838</v>
      </c>
      <c r="AI75" s="2820">
        <v>67571</v>
      </c>
      <c r="AJ75" s="2818">
        <v>31553</v>
      </c>
      <c r="AK75" s="2820">
        <v>36018</v>
      </c>
      <c r="AL75" s="2817">
        <v>77071</v>
      </c>
      <c r="AM75" s="2818">
        <v>36600</v>
      </c>
      <c r="AN75" s="2819">
        <v>40471</v>
      </c>
      <c r="AO75" s="2820">
        <v>56491</v>
      </c>
      <c r="AP75" s="2821">
        <v>26818</v>
      </c>
      <c r="AQ75" s="2818">
        <v>29673</v>
      </c>
      <c r="AR75" s="2822">
        <v>57292</v>
      </c>
      <c r="AS75" s="2823">
        <v>27264</v>
      </c>
      <c r="AT75" s="2824">
        <v>30028</v>
      </c>
      <c r="AU75" s="2820">
        <v>76330</v>
      </c>
      <c r="AV75" s="2821">
        <v>35840</v>
      </c>
      <c r="AW75" s="2818">
        <v>40490</v>
      </c>
      <c r="AX75" s="2822">
        <v>78957</v>
      </c>
      <c r="AY75" s="2823">
        <v>37255</v>
      </c>
      <c r="AZ75" s="2824">
        <v>41702</v>
      </c>
    </row>
    <row r="76" spans="1:55">
      <c r="A76" s="2816" t="s">
        <v>1811</v>
      </c>
      <c r="B76" s="2817">
        <v>8658</v>
      </c>
      <c r="C76" s="2818">
        <v>3905</v>
      </c>
      <c r="D76" s="2819">
        <v>4753</v>
      </c>
      <c r="E76" s="2820">
        <v>11344</v>
      </c>
      <c r="F76" s="2820">
        <v>4925</v>
      </c>
      <c r="G76" s="2820">
        <v>6419</v>
      </c>
      <c r="H76" s="2817">
        <v>14041</v>
      </c>
      <c r="I76" s="2818">
        <v>6667</v>
      </c>
      <c r="J76" s="2819">
        <v>8174</v>
      </c>
      <c r="K76" s="2820">
        <v>18303</v>
      </c>
      <c r="L76" s="2820">
        <v>8419</v>
      </c>
      <c r="M76" s="2820">
        <v>9884</v>
      </c>
      <c r="N76" s="2817">
        <v>22521</v>
      </c>
      <c r="O76" s="2818">
        <v>10375</v>
      </c>
      <c r="P76" s="2819">
        <v>12146</v>
      </c>
      <c r="Q76" s="2820">
        <v>25103</v>
      </c>
      <c r="R76" s="2820">
        <v>11283</v>
      </c>
      <c r="S76" s="2820">
        <v>13820</v>
      </c>
      <c r="T76" s="2817">
        <v>31449</v>
      </c>
      <c r="U76" s="2818">
        <v>13439</v>
      </c>
      <c r="V76" s="2819">
        <v>18010</v>
      </c>
      <c r="W76" s="2820">
        <v>33394</v>
      </c>
      <c r="X76" s="2820">
        <v>14160</v>
      </c>
      <c r="Y76" s="2820">
        <v>19234</v>
      </c>
      <c r="Z76" s="2817">
        <v>39024</v>
      </c>
      <c r="AA76" s="2818">
        <v>15460</v>
      </c>
      <c r="AB76" s="2819">
        <v>23564</v>
      </c>
      <c r="AC76" s="2820">
        <v>45827</v>
      </c>
      <c r="AD76" s="2820">
        <v>20640</v>
      </c>
      <c r="AE76" s="2818">
        <v>25187</v>
      </c>
      <c r="AF76" s="2817">
        <v>53876</v>
      </c>
      <c r="AG76" s="2818">
        <v>25033</v>
      </c>
      <c r="AH76" s="2819">
        <v>28843</v>
      </c>
      <c r="AI76" s="2820">
        <v>62683</v>
      </c>
      <c r="AJ76" s="2818">
        <v>29159</v>
      </c>
      <c r="AK76" s="2820">
        <v>33524</v>
      </c>
      <c r="AL76" s="2817">
        <v>65196</v>
      </c>
      <c r="AM76" s="2818">
        <v>30893</v>
      </c>
      <c r="AN76" s="2819">
        <v>34303</v>
      </c>
      <c r="AO76" s="2820">
        <v>62040</v>
      </c>
      <c r="AP76" s="2821">
        <v>28777</v>
      </c>
      <c r="AQ76" s="2818">
        <v>33263</v>
      </c>
      <c r="AR76" s="2822">
        <v>62756</v>
      </c>
      <c r="AS76" s="2823">
        <v>29155</v>
      </c>
      <c r="AT76" s="2824">
        <v>33601</v>
      </c>
      <c r="AU76" s="2820">
        <v>80517</v>
      </c>
      <c r="AV76" s="2821">
        <v>37720</v>
      </c>
      <c r="AW76" s="2818">
        <v>42797</v>
      </c>
      <c r="AX76" s="2822">
        <v>83319</v>
      </c>
      <c r="AY76" s="2823">
        <v>39189</v>
      </c>
      <c r="AZ76" s="2824">
        <v>44130</v>
      </c>
    </row>
    <row r="77" spans="1:55">
      <c r="A77" s="2816" t="s">
        <v>1812</v>
      </c>
      <c r="B77" s="2817">
        <v>8361</v>
      </c>
      <c r="C77" s="2818">
        <v>3725</v>
      </c>
      <c r="D77" s="2819">
        <v>4636</v>
      </c>
      <c r="E77" s="2820">
        <v>11248</v>
      </c>
      <c r="F77" s="2820">
        <v>4938</v>
      </c>
      <c r="G77" s="2820">
        <v>6310</v>
      </c>
      <c r="H77" s="2817">
        <v>14966</v>
      </c>
      <c r="I77" s="2818">
        <v>6670</v>
      </c>
      <c r="J77" s="2819">
        <v>8296</v>
      </c>
      <c r="K77" s="2820">
        <v>16180</v>
      </c>
      <c r="L77" s="2820">
        <v>7537</v>
      </c>
      <c r="M77" s="2820">
        <v>8643</v>
      </c>
      <c r="N77" s="2817">
        <v>19567</v>
      </c>
      <c r="O77" s="2818">
        <v>9017</v>
      </c>
      <c r="P77" s="2819">
        <v>10550</v>
      </c>
      <c r="Q77" s="2820">
        <v>23565</v>
      </c>
      <c r="R77" s="2820">
        <v>10701</v>
      </c>
      <c r="S77" s="2820">
        <v>12864</v>
      </c>
      <c r="T77" s="2817">
        <v>29488</v>
      </c>
      <c r="U77" s="2818">
        <v>12461</v>
      </c>
      <c r="V77" s="2819">
        <v>17027</v>
      </c>
      <c r="W77" s="2820">
        <v>33388</v>
      </c>
      <c r="X77" s="2820">
        <v>14288</v>
      </c>
      <c r="Y77" s="2820">
        <v>19100</v>
      </c>
      <c r="Z77" s="2817">
        <v>29923</v>
      </c>
      <c r="AA77" s="2818">
        <v>11990</v>
      </c>
      <c r="AB77" s="2819">
        <v>17933</v>
      </c>
      <c r="AC77" s="2820">
        <v>41786</v>
      </c>
      <c r="AD77" s="2820">
        <v>18323</v>
      </c>
      <c r="AE77" s="2818">
        <v>23463</v>
      </c>
      <c r="AF77" s="2817">
        <v>53441</v>
      </c>
      <c r="AG77" s="2818">
        <v>24350</v>
      </c>
      <c r="AH77" s="2819">
        <v>29091</v>
      </c>
      <c r="AI77" s="2820">
        <v>57770</v>
      </c>
      <c r="AJ77" s="2818">
        <v>26602</v>
      </c>
      <c r="AK77" s="2820">
        <v>31168</v>
      </c>
      <c r="AL77" s="2817">
        <v>56699</v>
      </c>
      <c r="AM77" s="2818">
        <v>26713</v>
      </c>
      <c r="AN77" s="2819">
        <v>29986</v>
      </c>
      <c r="AO77" s="2820">
        <v>74768</v>
      </c>
      <c r="AP77" s="2821">
        <v>34716</v>
      </c>
      <c r="AQ77" s="2818">
        <v>40052</v>
      </c>
      <c r="AR77" s="2822">
        <v>75710</v>
      </c>
      <c r="AS77" s="2823">
        <v>35207</v>
      </c>
      <c r="AT77" s="2824">
        <v>40503</v>
      </c>
      <c r="AU77" s="2820">
        <v>92543</v>
      </c>
      <c r="AV77" s="2821">
        <v>43244</v>
      </c>
      <c r="AW77" s="2818">
        <v>49299</v>
      </c>
      <c r="AX77" s="2884">
        <v>95724</v>
      </c>
      <c r="AY77" s="2885">
        <v>44920</v>
      </c>
      <c r="AZ77" s="2886">
        <v>50804</v>
      </c>
    </row>
    <row r="78" spans="1:55">
      <c r="A78" s="2816" t="s">
        <v>1813</v>
      </c>
      <c r="B78" s="2817">
        <v>7327</v>
      </c>
      <c r="C78" s="2818">
        <v>3226</v>
      </c>
      <c r="D78" s="2819">
        <v>4101</v>
      </c>
      <c r="E78" s="2820">
        <v>10314</v>
      </c>
      <c r="F78" s="2820">
        <v>4303</v>
      </c>
      <c r="G78" s="2820">
        <v>6011</v>
      </c>
      <c r="H78" s="2817">
        <v>13599</v>
      </c>
      <c r="I78" s="2818">
        <v>6121</v>
      </c>
      <c r="J78" s="2819">
        <v>7478</v>
      </c>
      <c r="K78" s="2820">
        <v>14526</v>
      </c>
      <c r="L78" s="2820">
        <v>6519</v>
      </c>
      <c r="M78" s="2820">
        <v>8007</v>
      </c>
      <c r="N78" s="2817">
        <v>19483</v>
      </c>
      <c r="O78" s="2818">
        <v>8749</v>
      </c>
      <c r="P78" s="2819">
        <v>10734</v>
      </c>
      <c r="Q78" s="2820">
        <v>23653</v>
      </c>
      <c r="R78" s="2820">
        <v>10584</v>
      </c>
      <c r="S78" s="2820">
        <v>13069</v>
      </c>
      <c r="T78" s="2817">
        <v>27262</v>
      </c>
      <c r="U78" s="2818">
        <v>11909</v>
      </c>
      <c r="V78" s="2819">
        <v>15353</v>
      </c>
      <c r="W78" s="2820">
        <v>32046</v>
      </c>
      <c r="X78" s="2820">
        <v>13578</v>
      </c>
      <c r="Y78" s="2820">
        <v>18468</v>
      </c>
      <c r="Z78" s="2817">
        <v>31121</v>
      </c>
      <c r="AA78" s="2818">
        <v>12428</v>
      </c>
      <c r="AB78" s="2819">
        <v>18693</v>
      </c>
      <c r="AC78" s="2820">
        <v>38312</v>
      </c>
      <c r="AD78" s="2820">
        <v>15472</v>
      </c>
      <c r="AE78" s="2818">
        <v>22840</v>
      </c>
      <c r="AF78" s="2817">
        <v>50698</v>
      </c>
      <c r="AG78" s="2818">
        <v>23222</v>
      </c>
      <c r="AH78" s="2819">
        <v>27476</v>
      </c>
      <c r="AI78" s="2820">
        <v>58915</v>
      </c>
      <c r="AJ78" s="2818">
        <v>26891</v>
      </c>
      <c r="AK78" s="2820">
        <v>32024</v>
      </c>
      <c r="AL78" s="2817">
        <v>60007</v>
      </c>
      <c r="AM78" s="2818">
        <v>27734</v>
      </c>
      <c r="AN78" s="2819">
        <v>32273</v>
      </c>
      <c r="AO78" s="2820">
        <v>70723</v>
      </c>
      <c r="AP78" s="2821">
        <v>32923</v>
      </c>
      <c r="AQ78" s="2818">
        <v>37800</v>
      </c>
      <c r="AR78" s="2822">
        <v>71609</v>
      </c>
      <c r="AS78" s="2823">
        <v>33380</v>
      </c>
      <c r="AT78" s="2824">
        <v>38229</v>
      </c>
      <c r="AU78" s="2820">
        <v>91287</v>
      </c>
      <c r="AV78" s="2821">
        <v>42321</v>
      </c>
      <c r="AW78" s="2818">
        <v>48966</v>
      </c>
      <c r="AX78" s="2884">
        <v>94357</v>
      </c>
      <c r="AY78" s="2885">
        <v>43871</v>
      </c>
      <c r="AZ78" s="2886">
        <v>50486</v>
      </c>
    </row>
    <row r="79" spans="1:55">
      <c r="A79" s="2816" t="s">
        <v>1814</v>
      </c>
      <c r="B79" s="2817">
        <v>6114</v>
      </c>
      <c r="C79" s="2818">
        <v>2600</v>
      </c>
      <c r="D79" s="2819">
        <v>3514</v>
      </c>
      <c r="E79" s="2820">
        <v>9526</v>
      </c>
      <c r="F79" s="2820">
        <v>3860</v>
      </c>
      <c r="G79" s="2820">
        <v>5666</v>
      </c>
      <c r="H79" s="2817">
        <v>12084</v>
      </c>
      <c r="I79" s="2818">
        <v>5298</v>
      </c>
      <c r="J79" s="2819">
        <v>6786</v>
      </c>
      <c r="K79" s="2820">
        <v>13725</v>
      </c>
      <c r="L79" s="2820">
        <v>6012</v>
      </c>
      <c r="M79" s="2820">
        <v>7713</v>
      </c>
      <c r="N79" s="2817">
        <v>17159</v>
      </c>
      <c r="O79" s="2818">
        <v>7585</v>
      </c>
      <c r="P79" s="2819">
        <v>9574</v>
      </c>
      <c r="Q79" s="2820">
        <v>22404</v>
      </c>
      <c r="R79" s="2820">
        <v>9873</v>
      </c>
      <c r="S79" s="2820">
        <v>12531</v>
      </c>
      <c r="T79" s="2817">
        <v>26097</v>
      </c>
      <c r="U79" s="2818">
        <v>11278</v>
      </c>
      <c r="V79" s="2819">
        <v>14819</v>
      </c>
      <c r="W79" s="2820">
        <v>30840</v>
      </c>
      <c r="X79" s="2820">
        <v>13076</v>
      </c>
      <c r="Y79" s="2820">
        <v>17764</v>
      </c>
      <c r="Z79" s="2817">
        <v>30563</v>
      </c>
      <c r="AA79" s="2818">
        <v>12267</v>
      </c>
      <c r="AB79" s="2819">
        <v>18296</v>
      </c>
      <c r="AC79" s="2820">
        <v>35998</v>
      </c>
      <c r="AD79" s="2820">
        <v>13884</v>
      </c>
      <c r="AE79" s="2818">
        <v>22114</v>
      </c>
      <c r="AF79" s="2817">
        <v>47742</v>
      </c>
      <c r="AG79" s="2818">
        <v>21491</v>
      </c>
      <c r="AH79" s="2819">
        <v>26251</v>
      </c>
      <c r="AI79" s="2820">
        <v>57383</v>
      </c>
      <c r="AJ79" s="2818">
        <v>26238</v>
      </c>
      <c r="AK79" s="2820">
        <v>31145</v>
      </c>
      <c r="AL79" s="2817">
        <v>61466</v>
      </c>
      <c r="AM79" s="2818">
        <v>28169</v>
      </c>
      <c r="AN79" s="2819">
        <v>33297</v>
      </c>
      <c r="AO79" s="2820">
        <v>73896</v>
      </c>
      <c r="AP79" s="2821">
        <v>34031</v>
      </c>
      <c r="AQ79" s="2818">
        <v>39865</v>
      </c>
      <c r="AR79" s="2822">
        <v>74822</v>
      </c>
      <c r="AS79" s="2823">
        <v>34493</v>
      </c>
      <c r="AT79" s="2824">
        <v>40329</v>
      </c>
      <c r="AU79" s="2820">
        <v>85947</v>
      </c>
      <c r="AV79" s="2821">
        <v>39773</v>
      </c>
      <c r="AW79" s="2818">
        <v>46174</v>
      </c>
      <c r="AX79" s="2884">
        <v>88870</v>
      </c>
      <c r="AY79" s="2885">
        <v>41212</v>
      </c>
      <c r="AZ79" s="2886">
        <v>47658</v>
      </c>
      <c r="BA79" s="2883">
        <f>SUM(AX77:AX79)</f>
        <v>278951</v>
      </c>
      <c r="BB79" s="2883">
        <f t="shared" ref="BB79:BC79" si="1">SUM(AY77:AY79)</f>
        <v>130003</v>
      </c>
      <c r="BC79" s="2883">
        <f t="shared" si="1"/>
        <v>148948</v>
      </c>
    </row>
    <row r="80" spans="1:55">
      <c r="A80" s="2816" t="s">
        <v>1815</v>
      </c>
      <c r="B80" s="2817">
        <v>5365</v>
      </c>
      <c r="C80" s="2818">
        <v>2422</v>
      </c>
      <c r="D80" s="2819">
        <v>2943</v>
      </c>
      <c r="E80" s="2820">
        <v>8524</v>
      </c>
      <c r="F80" s="2820">
        <v>3431</v>
      </c>
      <c r="G80" s="2820">
        <v>5093</v>
      </c>
      <c r="H80" s="2817">
        <v>9512</v>
      </c>
      <c r="I80" s="2818">
        <v>4019</v>
      </c>
      <c r="J80" s="2819">
        <v>5493</v>
      </c>
      <c r="K80" s="2820">
        <v>11361</v>
      </c>
      <c r="L80" s="2820">
        <v>4966</v>
      </c>
      <c r="M80" s="2820">
        <v>6395</v>
      </c>
      <c r="N80" s="2817">
        <v>15551</v>
      </c>
      <c r="O80" s="2818">
        <v>6862</v>
      </c>
      <c r="P80" s="2819">
        <v>8689</v>
      </c>
      <c r="Q80" s="2820">
        <v>20585</v>
      </c>
      <c r="R80" s="2820">
        <v>8945</v>
      </c>
      <c r="S80" s="2820">
        <v>11640</v>
      </c>
      <c r="T80" s="2817">
        <v>21268</v>
      </c>
      <c r="U80" s="2818">
        <v>9207</v>
      </c>
      <c r="V80" s="2819">
        <v>12061</v>
      </c>
      <c r="W80" s="2820">
        <v>28545</v>
      </c>
      <c r="X80" s="2820">
        <v>11790</v>
      </c>
      <c r="Y80" s="2820">
        <v>16755</v>
      </c>
      <c r="Z80" s="2817">
        <v>30757</v>
      </c>
      <c r="AA80" s="2818">
        <v>12434</v>
      </c>
      <c r="AB80" s="2819">
        <v>18323</v>
      </c>
      <c r="AC80" s="2820">
        <v>33156</v>
      </c>
      <c r="AD80" s="2820">
        <v>12516</v>
      </c>
      <c r="AE80" s="2818">
        <v>20640</v>
      </c>
      <c r="AF80" s="2817">
        <v>47008</v>
      </c>
      <c r="AG80" s="2818">
        <v>20875</v>
      </c>
      <c r="AH80" s="2819">
        <v>26133</v>
      </c>
      <c r="AI80" s="2820">
        <v>54307</v>
      </c>
      <c r="AJ80" s="2818">
        <v>24122</v>
      </c>
      <c r="AK80" s="2820">
        <v>30185</v>
      </c>
      <c r="AL80" s="2817">
        <v>62274</v>
      </c>
      <c r="AM80" s="2818">
        <v>28158</v>
      </c>
      <c r="AN80" s="2819">
        <v>34116</v>
      </c>
      <c r="AO80" s="2820">
        <v>71239</v>
      </c>
      <c r="AP80" s="2821">
        <v>32705</v>
      </c>
      <c r="AQ80" s="2818">
        <v>38534</v>
      </c>
      <c r="AR80" s="2822">
        <v>72117</v>
      </c>
      <c r="AS80" s="2823">
        <v>33111</v>
      </c>
      <c r="AT80" s="2824">
        <v>39006</v>
      </c>
      <c r="AU80" s="2820">
        <v>51285</v>
      </c>
      <c r="AV80" s="2821">
        <v>23500</v>
      </c>
      <c r="AW80" s="2818">
        <v>27785</v>
      </c>
      <c r="AX80" s="2822">
        <v>52990</v>
      </c>
      <c r="AY80" s="2823">
        <v>24281</v>
      </c>
      <c r="AZ80" s="2824">
        <v>28709</v>
      </c>
    </row>
    <row r="81" spans="1:52">
      <c r="A81" s="2816" t="s">
        <v>1816</v>
      </c>
      <c r="B81" s="2817">
        <v>5405</v>
      </c>
      <c r="C81" s="2818">
        <v>2206</v>
      </c>
      <c r="D81" s="2819">
        <v>3199</v>
      </c>
      <c r="E81" s="2820">
        <v>7340</v>
      </c>
      <c r="F81" s="2820">
        <v>2945</v>
      </c>
      <c r="G81" s="2820">
        <v>4395</v>
      </c>
      <c r="H81" s="2817">
        <v>9337</v>
      </c>
      <c r="I81" s="2818">
        <v>3842</v>
      </c>
      <c r="J81" s="2819">
        <v>5495</v>
      </c>
      <c r="K81" s="2820">
        <v>11506</v>
      </c>
      <c r="L81" s="2820">
        <v>4826</v>
      </c>
      <c r="M81" s="2820">
        <v>6680</v>
      </c>
      <c r="N81" s="2817">
        <v>14251</v>
      </c>
      <c r="O81" s="2818">
        <v>6218</v>
      </c>
      <c r="P81" s="2819">
        <v>8033</v>
      </c>
      <c r="Q81" s="2820">
        <v>18285</v>
      </c>
      <c r="R81" s="2820">
        <v>7931</v>
      </c>
      <c r="S81" s="2820">
        <v>10354</v>
      </c>
      <c r="T81" s="2817">
        <v>20701</v>
      </c>
      <c r="U81" s="2818">
        <v>8740</v>
      </c>
      <c r="V81" s="2819">
        <v>11961</v>
      </c>
      <c r="W81" s="2820">
        <v>27031</v>
      </c>
      <c r="X81" s="2820">
        <v>10881</v>
      </c>
      <c r="Y81" s="2820">
        <v>16150</v>
      </c>
      <c r="Z81" s="2817">
        <v>29074</v>
      </c>
      <c r="AA81" s="2818">
        <v>11666</v>
      </c>
      <c r="AB81" s="2819">
        <v>17408</v>
      </c>
      <c r="AC81" s="2820">
        <v>33655</v>
      </c>
      <c r="AD81" s="2820">
        <v>12651</v>
      </c>
      <c r="AE81" s="2818">
        <v>21004</v>
      </c>
      <c r="AF81" s="2817">
        <v>41886</v>
      </c>
      <c r="AG81" s="2818">
        <v>18002</v>
      </c>
      <c r="AH81" s="2819">
        <v>23884</v>
      </c>
      <c r="AI81" s="2820">
        <v>49133</v>
      </c>
      <c r="AJ81" s="2818">
        <v>21874</v>
      </c>
      <c r="AK81" s="2820">
        <v>27259</v>
      </c>
      <c r="AL81" s="2817">
        <v>57269</v>
      </c>
      <c r="AM81" s="2818">
        <v>25513</v>
      </c>
      <c r="AN81" s="2819">
        <v>31756</v>
      </c>
      <c r="AO81" s="2820">
        <v>59917</v>
      </c>
      <c r="AP81" s="2821">
        <v>27335</v>
      </c>
      <c r="AQ81" s="2818">
        <v>32582</v>
      </c>
      <c r="AR81" s="2822">
        <v>60739</v>
      </c>
      <c r="AS81" s="2823">
        <v>27712</v>
      </c>
      <c r="AT81" s="2824">
        <v>33027</v>
      </c>
      <c r="AU81" s="2820">
        <v>56076</v>
      </c>
      <c r="AV81" s="2821">
        <v>25044</v>
      </c>
      <c r="AW81" s="2818">
        <v>31032</v>
      </c>
      <c r="AX81" s="2822">
        <v>57954</v>
      </c>
      <c r="AY81" s="2823">
        <v>25840</v>
      </c>
      <c r="AZ81" s="2824">
        <v>32114</v>
      </c>
    </row>
    <row r="82" spans="1:52">
      <c r="A82" s="2816" t="s">
        <v>1817</v>
      </c>
      <c r="B82" s="2817">
        <v>4286</v>
      </c>
      <c r="C82" s="2818">
        <v>1721</v>
      </c>
      <c r="D82" s="2819">
        <v>2565</v>
      </c>
      <c r="E82" s="2820">
        <v>6149</v>
      </c>
      <c r="F82" s="2820">
        <v>2333</v>
      </c>
      <c r="G82" s="2820">
        <v>3816</v>
      </c>
      <c r="H82" s="2817">
        <v>8610</v>
      </c>
      <c r="I82" s="2818">
        <v>3420</v>
      </c>
      <c r="J82" s="2819">
        <v>5190</v>
      </c>
      <c r="K82" s="2820">
        <v>11010</v>
      </c>
      <c r="L82" s="2820">
        <v>4582</v>
      </c>
      <c r="M82" s="2820">
        <v>6428</v>
      </c>
      <c r="N82" s="2817">
        <v>12240</v>
      </c>
      <c r="O82" s="2818">
        <v>5258</v>
      </c>
      <c r="P82" s="2819">
        <v>6982</v>
      </c>
      <c r="Q82" s="2820">
        <v>15462</v>
      </c>
      <c r="R82" s="2820">
        <v>6773</v>
      </c>
      <c r="S82" s="2820">
        <v>8689</v>
      </c>
      <c r="T82" s="2817">
        <v>18957</v>
      </c>
      <c r="U82" s="2818">
        <v>8034</v>
      </c>
      <c r="V82" s="2819">
        <v>10923</v>
      </c>
      <c r="W82" s="2820">
        <v>24624</v>
      </c>
      <c r="X82" s="2820">
        <v>9850</v>
      </c>
      <c r="Y82" s="2820">
        <v>14774</v>
      </c>
      <c r="Z82" s="2817">
        <v>28614</v>
      </c>
      <c r="AA82" s="2818">
        <v>11512</v>
      </c>
      <c r="AB82" s="2819">
        <v>17102</v>
      </c>
      <c r="AC82" s="2820">
        <v>25397</v>
      </c>
      <c r="AD82" s="2820">
        <v>9487</v>
      </c>
      <c r="AE82" s="2818">
        <v>15910</v>
      </c>
      <c r="AF82" s="2817">
        <v>37734</v>
      </c>
      <c r="AG82" s="2818">
        <v>15629</v>
      </c>
      <c r="AH82" s="2819">
        <v>22105</v>
      </c>
      <c r="AI82" s="2820">
        <v>48304</v>
      </c>
      <c r="AJ82" s="2818">
        <v>20991</v>
      </c>
      <c r="AK82" s="2820">
        <v>27313</v>
      </c>
      <c r="AL82" s="2817">
        <v>51981</v>
      </c>
      <c r="AM82" s="2818">
        <v>22945</v>
      </c>
      <c r="AN82" s="2819">
        <v>29036</v>
      </c>
      <c r="AO82" s="2820">
        <v>51640</v>
      </c>
      <c r="AP82" s="2821">
        <v>23460</v>
      </c>
      <c r="AQ82" s="2818">
        <v>28180</v>
      </c>
      <c r="AR82" s="2822">
        <v>52342</v>
      </c>
      <c r="AS82" s="2823">
        <v>23783</v>
      </c>
      <c r="AT82" s="2824">
        <v>28559</v>
      </c>
      <c r="AU82" s="2820">
        <v>67466</v>
      </c>
      <c r="AV82" s="2821">
        <v>30083</v>
      </c>
      <c r="AW82" s="2818">
        <v>37383</v>
      </c>
      <c r="AX82" s="2822">
        <v>69667</v>
      </c>
      <c r="AY82" s="2823">
        <v>31008</v>
      </c>
      <c r="AZ82" s="2824">
        <v>38659</v>
      </c>
    </row>
    <row r="83" spans="1:52">
      <c r="A83" s="2816" t="s">
        <v>1818</v>
      </c>
      <c r="B83" s="2817">
        <v>3803</v>
      </c>
      <c r="C83" s="2818">
        <v>1538</v>
      </c>
      <c r="D83" s="2819">
        <v>2265</v>
      </c>
      <c r="E83" s="2820">
        <v>5629</v>
      </c>
      <c r="F83" s="2820">
        <v>2112</v>
      </c>
      <c r="G83" s="2820">
        <v>3517</v>
      </c>
      <c r="H83" s="2817">
        <v>7934</v>
      </c>
      <c r="I83" s="2818">
        <v>3135</v>
      </c>
      <c r="J83" s="2819">
        <v>4799</v>
      </c>
      <c r="K83" s="2820">
        <v>9649</v>
      </c>
      <c r="L83" s="2820">
        <v>4026</v>
      </c>
      <c r="M83" s="2820">
        <v>5623</v>
      </c>
      <c r="N83" s="2817">
        <v>10629</v>
      </c>
      <c r="O83" s="2818">
        <v>4430</v>
      </c>
      <c r="P83" s="2819">
        <v>6199</v>
      </c>
      <c r="Q83" s="2820">
        <v>15094</v>
      </c>
      <c r="R83" s="2820">
        <v>6275</v>
      </c>
      <c r="S83" s="2820">
        <v>8819</v>
      </c>
      <c r="T83" s="2817">
        <v>18776</v>
      </c>
      <c r="U83" s="2818">
        <v>7825</v>
      </c>
      <c r="V83" s="2819">
        <v>10951</v>
      </c>
      <c r="W83" s="2820">
        <v>22467</v>
      </c>
      <c r="X83" s="2820">
        <v>9155</v>
      </c>
      <c r="Y83" s="2820">
        <v>13312</v>
      </c>
      <c r="Z83" s="2817">
        <v>27154</v>
      </c>
      <c r="AA83" s="2818">
        <v>10769</v>
      </c>
      <c r="AB83" s="2819">
        <v>16385</v>
      </c>
      <c r="AC83" s="2820">
        <v>25971</v>
      </c>
      <c r="AD83" s="2820">
        <v>9731</v>
      </c>
      <c r="AE83" s="2818">
        <v>16240</v>
      </c>
      <c r="AF83" s="2817">
        <v>34257</v>
      </c>
      <c r="AG83" s="2818">
        <v>13126</v>
      </c>
      <c r="AH83" s="2819">
        <v>21131</v>
      </c>
      <c r="AI83" s="2820">
        <v>45251</v>
      </c>
      <c r="AJ83" s="2818">
        <v>19692</v>
      </c>
      <c r="AK83" s="2820">
        <v>25559</v>
      </c>
      <c r="AL83" s="2817">
        <v>52615</v>
      </c>
      <c r="AM83" s="2818">
        <v>22797</v>
      </c>
      <c r="AN83" s="2819">
        <v>29818</v>
      </c>
      <c r="AO83" s="2820">
        <v>53998</v>
      </c>
      <c r="AP83" s="2821">
        <v>23753</v>
      </c>
      <c r="AQ83" s="2818">
        <v>30245</v>
      </c>
      <c r="AR83" s="2822">
        <v>54774</v>
      </c>
      <c r="AS83" s="2823">
        <v>24100</v>
      </c>
      <c r="AT83" s="2824">
        <v>30674</v>
      </c>
      <c r="AU83" s="2820">
        <v>63033</v>
      </c>
      <c r="AV83" s="2821">
        <v>28072</v>
      </c>
      <c r="AW83" s="2818">
        <v>34961</v>
      </c>
      <c r="AX83" s="2822">
        <v>65163</v>
      </c>
      <c r="AY83" s="2823">
        <v>28955</v>
      </c>
      <c r="AZ83" s="2824">
        <v>36208</v>
      </c>
    </row>
    <row r="84" spans="1:52">
      <c r="A84" s="2816" t="s">
        <v>1819</v>
      </c>
      <c r="B84" s="2817">
        <v>2774</v>
      </c>
      <c r="C84" s="2818">
        <v>1089</v>
      </c>
      <c r="D84" s="2819">
        <v>1685</v>
      </c>
      <c r="E84" s="2820">
        <v>4630</v>
      </c>
      <c r="F84" s="2820">
        <v>1679</v>
      </c>
      <c r="G84" s="2820">
        <v>2951</v>
      </c>
      <c r="H84" s="2817">
        <v>7215</v>
      </c>
      <c r="I84" s="2818">
        <v>2758</v>
      </c>
      <c r="J84" s="2819">
        <v>4457</v>
      </c>
      <c r="K84" s="2820">
        <v>8187</v>
      </c>
      <c r="L84" s="2820">
        <v>3295</v>
      </c>
      <c r="M84" s="2820">
        <v>4892</v>
      </c>
      <c r="N84" s="2817">
        <v>9833</v>
      </c>
      <c r="O84" s="2818">
        <v>3928</v>
      </c>
      <c r="P84" s="2819">
        <v>5905</v>
      </c>
      <c r="Q84" s="2820">
        <v>12883</v>
      </c>
      <c r="R84" s="2820">
        <v>5258</v>
      </c>
      <c r="S84" s="2820">
        <v>7625</v>
      </c>
      <c r="T84" s="2817">
        <v>17292</v>
      </c>
      <c r="U84" s="2818">
        <v>7001</v>
      </c>
      <c r="V84" s="2819">
        <v>10291</v>
      </c>
      <c r="W84" s="2820">
        <v>20689</v>
      </c>
      <c r="X84" s="2820">
        <v>8325</v>
      </c>
      <c r="Y84" s="2820">
        <v>12364</v>
      </c>
      <c r="Z84" s="2817">
        <v>25357</v>
      </c>
      <c r="AA84" s="2818">
        <v>10049</v>
      </c>
      <c r="AB84" s="2819">
        <v>15308</v>
      </c>
      <c r="AC84" s="2820">
        <v>24793</v>
      </c>
      <c r="AD84" s="2820">
        <v>9226</v>
      </c>
      <c r="AE84" s="2818">
        <v>15567</v>
      </c>
      <c r="AF84" s="2817">
        <v>31545</v>
      </c>
      <c r="AG84" s="2818">
        <v>11426</v>
      </c>
      <c r="AH84" s="2819">
        <v>20119</v>
      </c>
      <c r="AI84" s="2820">
        <v>42043</v>
      </c>
      <c r="AJ84" s="2818">
        <v>17892</v>
      </c>
      <c r="AK84" s="2820">
        <v>24151</v>
      </c>
      <c r="AL84" s="2817">
        <v>50308</v>
      </c>
      <c r="AM84" s="2818">
        <v>21667</v>
      </c>
      <c r="AN84" s="2819">
        <v>28641</v>
      </c>
      <c r="AO84" s="2820">
        <v>54569</v>
      </c>
      <c r="AP84" s="2821">
        <v>23691</v>
      </c>
      <c r="AQ84" s="2818">
        <v>30878</v>
      </c>
      <c r="AR84" s="2822">
        <v>55323</v>
      </c>
      <c r="AS84" s="2823">
        <v>24000</v>
      </c>
      <c r="AT84" s="2824">
        <v>31323</v>
      </c>
      <c r="AU84" s="2820">
        <v>65280</v>
      </c>
      <c r="AV84" s="2821">
        <v>28692</v>
      </c>
      <c r="AW84" s="2818">
        <v>36588</v>
      </c>
      <c r="AX84" s="2822">
        <v>67544</v>
      </c>
      <c r="AY84" s="2823">
        <v>29592</v>
      </c>
      <c r="AZ84" s="2824">
        <v>37952</v>
      </c>
    </row>
    <row r="85" spans="1:52">
      <c r="A85" s="2816" t="s">
        <v>1820</v>
      </c>
      <c r="B85" s="2817">
        <v>2694</v>
      </c>
      <c r="C85" s="2818">
        <v>984</v>
      </c>
      <c r="D85" s="2819">
        <v>1710</v>
      </c>
      <c r="E85" s="2820">
        <v>3373</v>
      </c>
      <c r="F85" s="2820">
        <v>1223</v>
      </c>
      <c r="G85" s="2820">
        <v>2150</v>
      </c>
      <c r="H85" s="2817">
        <v>6197</v>
      </c>
      <c r="I85" s="2818">
        <v>2312</v>
      </c>
      <c r="J85" s="2819">
        <v>3885</v>
      </c>
      <c r="K85" s="2820">
        <v>6264</v>
      </c>
      <c r="L85" s="2820">
        <v>2402</v>
      </c>
      <c r="M85" s="2820">
        <v>3862</v>
      </c>
      <c r="N85" s="2817">
        <v>7876</v>
      </c>
      <c r="O85" s="2818">
        <v>3131</v>
      </c>
      <c r="P85" s="2819">
        <v>4745</v>
      </c>
      <c r="Q85" s="2820">
        <v>11336</v>
      </c>
      <c r="R85" s="2820">
        <v>4563</v>
      </c>
      <c r="S85" s="2820">
        <v>6773</v>
      </c>
      <c r="T85" s="2817">
        <v>15306</v>
      </c>
      <c r="U85" s="2818">
        <v>6144</v>
      </c>
      <c r="V85" s="2819">
        <v>9162</v>
      </c>
      <c r="W85" s="2820">
        <v>16584</v>
      </c>
      <c r="X85" s="2820">
        <v>6637</v>
      </c>
      <c r="Y85" s="2820">
        <v>9947</v>
      </c>
      <c r="Z85" s="2817">
        <v>22779</v>
      </c>
      <c r="AA85" s="2818">
        <v>8704</v>
      </c>
      <c r="AB85" s="2819">
        <v>14075</v>
      </c>
      <c r="AC85" s="2820">
        <v>24533</v>
      </c>
      <c r="AD85" s="2820">
        <v>9154</v>
      </c>
      <c r="AE85" s="2818">
        <v>15379</v>
      </c>
      <c r="AF85" s="2817">
        <v>28620</v>
      </c>
      <c r="AG85" s="2818">
        <v>10043</v>
      </c>
      <c r="AH85" s="2819">
        <v>18577</v>
      </c>
      <c r="AI85" s="2820">
        <v>41101</v>
      </c>
      <c r="AJ85" s="2818">
        <v>17055</v>
      </c>
      <c r="AK85" s="2820">
        <v>24046</v>
      </c>
      <c r="AL85" s="2817">
        <v>47008</v>
      </c>
      <c r="AM85" s="2818">
        <v>19501</v>
      </c>
      <c r="AN85" s="2819">
        <v>27507</v>
      </c>
      <c r="AO85" s="2820">
        <v>54649</v>
      </c>
      <c r="AP85" s="2821">
        <v>23382</v>
      </c>
      <c r="AQ85" s="2818">
        <v>31267</v>
      </c>
      <c r="AR85" s="2822">
        <v>55448</v>
      </c>
      <c r="AS85" s="2823">
        <v>23722</v>
      </c>
      <c r="AT85" s="2824">
        <v>31726</v>
      </c>
      <c r="AU85" s="2820">
        <v>62533</v>
      </c>
      <c r="AV85" s="2821">
        <v>27264</v>
      </c>
      <c r="AW85" s="2818">
        <v>35269</v>
      </c>
      <c r="AX85" s="2822">
        <v>64754</v>
      </c>
      <c r="AY85" s="2823">
        <v>28100</v>
      </c>
      <c r="AZ85" s="2824">
        <v>36654</v>
      </c>
    </row>
    <row r="86" spans="1:52">
      <c r="A86" s="2816" t="s">
        <v>1821</v>
      </c>
      <c r="B86" s="2817">
        <v>2100</v>
      </c>
      <c r="C86" s="2818">
        <v>774</v>
      </c>
      <c r="D86" s="2819">
        <v>1326</v>
      </c>
      <c r="E86" s="2820">
        <v>2828</v>
      </c>
      <c r="F86" s="2820">
        <v>938</v>
      </c>
      <c r="G86" s="2820">
        <v>1890</v>
      </c>
      <c r="H86" s="2817">
        <v>5289</v>
      </c>
      <c r="I86" s="2818">
        <v>1957</v>
      </c>
      <c r="J86" s="2819">
        <v>3332</v>
      </c>
      <c r="K86" s="2820">
        <v>5715</v>
      </c>
      <c r="L86" s="2820">
        <v>2083</v>
      </c>
      <c r="M86" s="2820">
        <v>3632</v>
      </c>
      <c r="N86" s="2817">
        <v>7664</v>
      </c>
      <c r="O86" s="2818">
        <v>2890</v>
      </c>
      <c r="P86" s="2819">
        <v>4774</v>
      </c>
      <c r="Q86" s="2820">
        <v>10017</v>
      </c>
      <c r="R86" s="2820">
        <v>3958</v>
      </c>
      <c r="S86" s="2820">
        <v>6059</v>
      </c>
      <c r="T86" s="2817">
        <v>13301</v>
      </c>
      <c r="U86" s="2818">
        <v>5250</v>
      </c>
      <c r="V86" s="2819">
        <v>8051</v>
      </c>
      <c r="W86" s="2820">
        <v>15582</v>
      </c>
      <c r="X86" s="2820">
        <v>6027</v>
      </c>
      <c r="Y86" s="2820">
        <v>9555</v>
      </c>
      <c r="Z86" s="2817">
        <v>21103</v>
      </c>
      <c r="AA86" s="2818">
        <v>7744</v>
      </c>
      <c r="AB86" s="2819">
        <v>13359</v>
      </c>
      <c r="AC86" s="2820">
        <v>22613</v>
      </c>
      <c r="AD86" s="2820">
        <v>8346</v>
      </c>
      <c r="AE86" s="2818">
        <v>14267</v>
      </c>
      <c r="AF86" s="2817">
        <v>28437</v>
      </c>
      <c r="AG86" s="2818">
        <v>9877</v>
      </c>
      <c r="AH86" s="2819">
        <v>18560</v>
      </c>
      <c r="AI86" s="2820">
        <v>35597</v>
      </c>
      <c r="AJ86" s="2818">
        <v>14217</v>
      </c>
      <c r="AK86" s="2820">
        <v>21380</v>
      </c>
      <c r="AL86" s="2817">
        <v>41660</v>
      </c>
      <c r="AM86" s="2818">
        <v>17256</v>
      </c>
      <c r="AN86" s="2819">
        <v>24404</v>
      </c>
      <c r="AO86" s="2820">
        <v>49347</v>
      </c>
      <c r="AP86" s="2821">
        <v>20664</v>
      </c>
      <c r="AQ86" s="2818">
        <v>28683</v>
      </c>
      <c r="AR86" s="2822">
        <v>50080</v>
      </c>
      <c r="AS86" s="2823">
        <v>20952</v>
      </c>
      <c r="AT86" s="2824">
        <v>29128</v>
      </c>
      <c r="AU86" s="2820">
        <v>51745</v>
      </c>
      <c r="AV86" s="2821">
        <v>22339</v>
      </c>
      <c r="AW86" s="2818">
        <v>29406</v>
      </c>
      <c r="AX86" s="2822">
        <v>53670</v>
      </c>
      <c r="AY86" s="2823">
        <v>23049</v>
      </c>
      <c r="AZ86" s="2824">
        <v>30621</v>
      </c>
    </row>
    <row r="87" spans="1:52">
      <c r="A87" s="2816" t="s">
        <v>1822</v>
      </c>
      <c r="B87" s="2817">
        <v>1611</v>
      </c>
      <c r="C87" s="2818">
        <v>585</v>
      </c>
      <c r="D87" s="2819">
        <v>1026</v>
      </c>
      <c r="E87" s="2820">
        <v>2642</v>
      </c>
      <c r="F87" s="2820">
        <v>870</v>
      </c>
      <c r="G87" s="2820">
        <v>1772</v>
      </c>
      <c r="H87" s="2817">
        <v>4876</v>
      </c>
      <c r="I87" s="2818">
        <v>1762</v>
      </c>
      <c r="J87" s="2819">
        <v>3114</v>
      </c>
      <c r="K87" s="2820">
        <v>5009</v>
      </c>
      <c r="L87" s="2820">
        <v>1764</v>
      </c>
      <c r="M87" s="2820">
        <v>3245</v>
      </c>
      <c r="N87" s="2817">
        <v>6911</v>
      </c>
      <c r="O87" s="2818">
        <v>2573</v>
      </c>
      <c r="P87" s="2819">
        <v>4338</v>
      </c>
      <c r="Q87" s="2820">
        <v>7972</v>
      </c>
      <c r="R87" s="2820">
        <v>3159</v>
      </c>
      <c r="S87" s="2820">
        <v>4813</v>
      </c>
      <c r="T87" s="2817">
        <v>10583</v>
      </c>
      <c r="U87" s="2818">
        <v>4155</v>
      </c>
      <c r="V87" s="2819">
        <v>6428</v>
      </c>
      <c r="W87" s="2820">
        <v>13661</v>
      </c>
      <c r="X87" s="2820">
        <v>5342</v>
      </c>
      <c r="Y87" s="2820">
        <v>8319</v>
      </c>
      <c r="Z87" s="2817">
        <v>18604</v>
      </c>
      <c r="AA87" s="2818">
        <v>6775</v>
      </c>
      <c r="AB87" s="2819">
        <v>11829</v>
      </c>
      <c r="AC87" s="2820">
        <v>21502</v>
      </c>
      <c r="AD87" s="2820">
        <v>7838</v>
      </c>
      <c r="AE87" s="2818">
        <v>13664</v>
      </c>
      <c r="AF87" s="2817">
        <v>20844</v>
      </c>
      <c r="AG87" s="2818">
        <v>7157</v>
      </c>
      <c r="AH87" s="2819">
        <v>13687</v>
      </c>
      <c r="AI87" s="2820">
        <v>31514</v>
      </c>
      <c r="AJ87" s="2818">
        <v>12073</v>
      </c>
      <c r="AK87" s="2820">
        <v>19441</v>
      </c>
      <c r="AL87" s="2817">
        <v>40174</v>
      </c>
      <c r="AM87" s="2818">
        <v>16000</v>
      </c>
      <c r="AN87" s="2819">
        <v>24174</v>
      </c>
      <c r="AO87" s="2820">
        <v>44502</v>
      </c>
      <c r="AP87" s="2821">
        <v>18226</v>
      </c>
      <c r="AQ87" s="2818">
        <v>26276</v>
      </c>
      <c r="AR87" s="2822">
        <v>45175</v>
      </c>
      <c r="AS87" s="2823">
        <v>18477</v>
      </c>
      <c r="AT87" s="2824">
        <v>26698</v>
      </c>
      <c r="AU87" s="2820">
        <v>43904</v>
      </c>
      <c r="AV87" s="2821">
        <v>18697</v>
      </c>
      <c r="AW87" s="2818">
        <v>25207</v>
      </c>
      <c r="AX87" s="2822">
        <v>45539</v>
      </c>
      <c r="AY87" s="2823">
        <v>19261</v>
      </c>
      <c r="AZ87" s="2824">
        <v>26278</v>
      </c>
    </row>
    <row r="88" spans="1:52">
      <c r="A88" s="2816" t="s">
        <v>1823</v>
      </c>
      <c r="B88" s="2817">
        <v>1149</v>
      </c>
      <c r="C88" s="2818">
        <v>424</v>
      </c>
      <c r="D88" s="2819">
        <v>725</v>
      </c>
      <c r="E88" s="2820">
        <v>2335</v>
      </c>
      <c r="F88" s="2820">
        <v>746</v>
      </c>
      <c r="G88" s="2820">
        <v>1589</v>
      </c>
      <c r="H88" s="2817">
        <v>4085</v>
      </c>
      <c r="I88" s="2818">
        <v>1374</v>
      </c>
      <c r="J88" s="2819">
        <v>2711</v>
      </c>
      <c r="K88" s="2820">
        <v>4455</v>
      </c>
      <c r="L88" s="2820">
        <v>1565</v>
      </c>
      <c r="M88" s="2820">
        <v>2890</v>
      </c>
      <c r="N88" s="2817">
        <v>5743</v>
      </c>
      <c r="O88" s="2818">
        <v>2132</v>
      </c>
      <c r="P88" s="2819">
        <v>3611</v>
      </c>
      <c r="Q88" s="2820">
        <v>6743</v>
      </c>
      <c r="R88" s="2820">
        <v>2511</v>
      </c>
      <c r="S88" s="2820">
        <v>4232</v>
      </c>
      <c r="T88" s="2817">
        <v>10042</v>
      </c>
      <c r="U88" s="2818">
        <v>3717</v>
      </c>
      <c r="V88" s="2819">
        <v>6325</v>
      </c>
      <c r="W88" s="2820">
        <v>13031</v>
      </c>
      <c r="X88" s="2820">
        <v>4864</v>
      </c>
      <c r="Y88" s="2820">
        <v>8167</v>
      </c>
      <c r="Z88" s="2817">
        <v>16351</v>
      </c>
      <c r="AA88" s="2818">
        <v>6059</v>
      </c>
      <c r="AB88" s="2819">
        <v>10292</v>
      </c>
      <c r="AC88" s="2820">
        <v>19694</v>
      </c>
      <c r="AD88" s="2820">
        <v>7012</v>
      </c>
      <c r="AE88" s="2818">
        <v>12682</v>
      </c>
      <c r="AF88" s="2817">
        <v>20616</v>
      </c>
      <c r="AG88" s="2818">
        <v>7041</v>
      </c>
      <c r="AH88" s="2819">
        <v>13575</v>
      </c>
      <c r="AI88" s="2820">
        <v>28076</v>
      </c>
      <c r="AJ88" s="2818">
        <v>9820</v>
      </c>
      <c r="AK88" s="2820">
        <v>18256</v>
      </c>
      <c r="AL88" s="2817">
        <v>36968</v>
      </c>
      <c r="AM88" s="2818">
        <v>14579</v>
      </c>
      <c r="AN88" s="2819">
        <v>22389</v>
      </c>
      <c r="AO88" s="2820">
        <v>43785</v>
      </c>
      <c r="AP88" s="2821">
        <v>17516</v>
      </c>
      <c r="AQ88" s="2818">
        <v>26269</v>
      </c>
      <c r="AR88" s="2822">
        <v>44464</v>
      </c>
      <c r="AS88" s="2823">
        <v>17774</v>
      </c>
      <c r="AT88" s="2824">
        <v>26690</v>
      </c>
      <c r="AU88" s="2820">
        <v>45216</v>
      </c>
      <c r="AV88" s="2821">
        <v>18675</v>
      </c>
      <c r="AW88" s="2818">
        <v>26541</v>
      </c>
      <c r="AX88" s="2822">
        <v>46974</v>
      </c>
      <c r="AY88" s="2823">
        <v>19235</v>
      </c>
      <c r="AZ88" s="2824">
        <v>27739</v>
      </c>
    </row>
    <row r="89" spans="1:52">
      <c r="A89" s="2816" t="s">
        <v>1824</v>
      </c>
      <c r="B89" s="2817">
        <v>902</v>
      </c>
      <c r="C89" s="2818">
        <v>281</v>
      </c>
      <c r="D89" s="2819">
        <v>621</v>
      </c>
      <c r="E89" s="2820">
        <v>1337</v>
      </c>
      <c r="F89" s="2820">
        <v>434</v>
      </c>
      <c r="G89" s="2820">
        <v>903</v>
      </c>
      <c r="H89" s="2817">
        <v>3469</v>
      </c>
      <c r="I89" s="2818">
        <v>1145</v>
      </c>
      <c r="J89" s="2819">
        <v>2324</v>
      </c>
      <c r="K89" s="2820">
        <v>3761</v>
      </c>
      <c r="L89" s="2820">
        <v>1261</v>
      </c>
      <c r="M89" s="2820">
        <v>2500</v>
      </c>
      <c r="N89" s="2817">
        <v>4652</v>
      </c>
      <c r="O89" s="2818">
        <v>1632</v>
      </c>
      <c r="P89" s="2819">
        <v>3020</v>
      </c>
      <c r="Q89" s="2820">
        <v>5759</v>
      </c>
      <c r="R89" s="2820">
        <v>2055</v>
      </c>
      <c r="S89" s="2820">
        <v>3704</v>
      </c>
      <c r="T89" s="2817">
        <v>8105</v>
      </c>
      <c r="U89" s="2818">
        <v>2992</v>
      </c>
      <c r="V89" s="2819">
        <v>5113</v>
      </c>
      <c r="W89" s="2820">
        <v>11574</v>
      </c>
      <c r="X89" s="2820">
        <v>4214</v>
      </c>
      <c r="Y89" s="2820">
        <v>7360</v>
      </c>
      <c r="Z89" s="2817">
        <v>14456</v>
      </c>
      <c r="AA89" s="2818">
        <v>5210</v>
      </c>
      <c r="AB89" s="2819">
        <v>9246</v>
      </c>
      <c r="AC89" s="2820">
        <v>17648</v>
      </c>
      <c r="AD89" s="2820">
        <v>6170</v>
      </c>
      <c r="AE89" s="2818">
        <v>11478</v>
      </c>
      <c r="AF89" s="2817">
        <v>19439</v>
      </c>
      <c r="AG89" s="2818">
        <v>6523</v>
      </c>
      <c r="AH89" s="2819">
        <v>12916</v>
      </c>
      <c r="AI89" s="2820">
        <v>25490</v>
      </c>
      <c r="AJ89" s="2818">
        <v>8341</v>
      </c>
      <c r="AK89" s="2820">
        <v>17149</v>
      </c>
      <c r="AL89" s="2817">
        <v>33651</v>
      </c>
      <c r="AM89" s="2818">
        <v>12883</v>
      </c>
      <c r="AN89" s="2819">
        <v>20768</v>
      </c>
      <c r="AO89" s="2820">
        <v>40961</v>
      </c>
      <c r="AP89" s="2821">
        <v>16105</v>
      </c>
      <c r="AQ89" s="2818">
        <v>24856</v>
      </c>
      <c r="AR89" s="2822">
        <v>41578</v>
      </c>
      <c r="AS89" s="2823">
        <v>16334</v>
      </c>
      <c r="AT89" s="2824">
        <v>25244</v>
      </c>
      <c r="AU89" s="2820">
        <v>44867</v>
      </c>
      <c r="AV89" s="2821">
        <v>18179</v>
      </c>
      <c r="AW89" s="2818">
        <v>26688</v>
      </c>
      <c r="AX89" s="2822">
        <v>46570</v>
      </c>
      <c r="AY89" s="2823">
        <v>18730</v>
      </c>
      <c r="AZ89" s="2824">
        <v>27840</v>
      </c>
    </row>
    <row r="90" spans="1:52">
      <c r="A90" s="2816" t="s">
        <v>1825</v>
      </c>
      <c r="B90" s="2817">
        <v>857</v>
      </c>
      <c r="C90" s="2818">
        <v>273</v>
      </c>
      <c r="D90" s="2819">
        <v>584</v>
      </c>
      <c r="E90" s="2820">
        <v>1167</v>
      </c>
      <c r="F90" s="2820">
        <v>340</v>
      </c>
      <c r="G90" s="2820">
        <v>827</v>
      </c>
      <c r="H90" s="2817">
        <v>2837</v>
      </c>
      <c r="I90" s="2818">
        <v>951</v>
      </c>
      <c r="J90" s="2819">
        <v>1886</v>
      </c>
      <c r="K90" s="2820">
        <v>3072</v>
      </c>
      <c r="L90" s="2820">
        <v>1000</v>
      </c>
      <c r="M90" s="2820">
        <v>2072</v>
      </c>
      <c r="N90" s="2817">
        <v>3290</v>
      </c>
      <c r="O90" s="2818">
        <v>1093</v>
      </c>
      <c r="P90" s="2819">
        <v>2197</v>
      </c>
      <c r="Q90" s="2820">
        <v>4448</v>
      </c>
      <c r="R90" s="2820">
        <v>1574</v>
      </c>
      <c r="S90" s="2820">
        <v>2874</v>
      </c>
      <c r="T90" s="2817">
        <v>6829</v>
      </c>
      <c r="U90" s="2818">
        <v>2425</v>
      </c>
      <c r="V90" s="2819">
        <v>4404</v>
      </c>
      <c r="W90" s="2820">
        <v>9805</v>
      </c>
      <c r="X90" s="2820">
        <v>3437</v>
      </c>
      <c r="Y90" s="2820">
        <v>6368</v>
      </c>
      <c r="Z90" s="2817">
        <v>10835</v>
      </c>
      <c r="AA90" s="2818">
        <v>3890</v>
      </c>
      <c r="AB90" s="2819">
        <v>6945</v>
      </c>
      <c r="AC90" s="2820">
        <v>15361</v>
      </c>
      <c r="AD90" s="2820">
        <v>5084</v>
      </c>
      <c r="AE90" s="2818">
        <v>10277</v>
      </c>
      <c r="AF90" s="2817">
        <v>18550</v>
      </c>
      <c r="AG90" s="2818">
        <v>6156</v>
      </c>
      <c r="AH90" s="2819">
        <v>12394</v>
      </c>
      <c r="AI90" s="2820">
        <v>22401</v>
      </c>
      <c r="AJ90" s="2818">
        <v>7010</v>
      </c>
      <c r="AK90" s="2820">
        <v>15391</v>
      </c>
      <c r="AL90" s="2817">
        <v>31827</v>
      </c>
      <c r="AM90" s="2818">
        <v>11788</v>
      </c>
      <c r="AN90" s="2819">
        <v>20039</v>
      </c>
      <c r="AO90" s="2820">
        <v>37243</v>
      </c>
      <c r="AP90" s="2821">
        <v>13922</v>
      </c>
      <c r="AQ90" s="2818">
        <v>23321</v>
      </c>
      <c r="AR90" s="2822">
        <v>37818</v>
      </c>
      <c r="AS90" s="2823">
        <v>14135</v>
      </c>
      <c r="AT90" s="2824">
        <v>23683</v>
      </c>
      <c r="AU90" s="2820">
        <v>43992</v>
      </c>
      <c r="AV90" s="2821">
        <v>17253</v>
      </c>
      <c r="AW90" s="2818">
        <v>26739</v>
      </c>
      <c r="AX90" s="2822">
        <v>45681</v>
      </c>
      <c r="AY90" s="2823">
        <v>17777</v>
      </c>
      <c r="AZ90" s="2824">
        <v>27904</v>
      </c>
    </row>
    <row r="91" spans="1:52">
      <c r="A91" s="2816" t="s">
        <v>1826</v>
      </c>
      <c r="B91" s="2817">
        <v>736</v>
      </c>
      <c r="C91" s="2818">
        <v>221</v>
      </c>
      <c r="D91" s="2819">
        <v>515</v>
      </c>
      <c r="E91" s="2820">
        <v>1097</v>
      </c>
      <c r="F91" s="2820">
        <v>317</v>
      </c>
      <c r="G91" s="2820">
        <v>780</v>
      </c>
      <c r="H91" s="2817">
        <v>2202</v>
      </c>
      <c r="I91" s="2818">
        <v>710</v>
      </c>
      <c r="J91" s="2819">
        <v>1492</v>
      </c>
      <c r="K91" s="2820">
        <v>2519</v>
      </c>
      <c r="L91" s="2820">
        <v>769</v>
      </c>
      <c r="M91" s="2820">
        <v>1750</v>
      </c>
      <c r="N91" s="2817">
        <v>2886</v>
      </c>
      <c r="O91" s="2818">
        <v>916</v>
      </c>
      <c r="P91" s="2819">
        <v>1970</v>
      </c>
      <c r="Q91" s="2820">
        <v>4116</v>
      </c>
      <c r="R91" s="2820">
        <v>1353</v>
      </c>
      <c r="S91" s="2820">
        <v>2763</v>
      </c>
      <c r="T91" s="2817">
        <v>5514</v>
      </c>
      <c r="U91" s="2818">
        <v>1923</v>
      </c>
      <c r="V91" s="2819">
        <v>3591</v>
      </c>
      <c r="W91" s="2820">
        <v>7789</v>
      </c>
      <c r="X91" s="2820">
        <v>2696</v>
      </c>
      <c r="Y91" s="2820">
        <v>5093</v>
      </c>
      <c r="Z91" s="2817">
        <v>9880</v>
      </c>
      <c r="AA91" s="2818">
        <v>3378</v>
      </c>
      <c r="AB91" s="2819">
        <v>6502</v>
      </c>
      <c r="AC91" s="2820">
        <v>13566</v>
      </c>
      <c r="AD91" s="2820">
        <v>4316</v>
      </c>
      <c r="AE91" s="2818">
        <v>9250</v>
      </c>
      <c r="AF91" s="2817">
        <v>16379</v>
      </c>
      <c r="AG91" s="2818">
        <v>5279</v>
      </c>
      <c r="AH91" s="2819">
        <v>11100</v>
      </c>
      <c r="AI91" s="2820">
        <v>21609</v>
      </c>
      <c r="AJ91" s="2818">
        <v>6547</v>
      </c>
      <c r="AK91" s="2820">
        <v>15062</v>
      </c>
      <c r="AL91" s="2817">
        <v>26746</v>
      </c>
      <c r="AM91" s="2818">
        <v>9346</v>
      </c>
      <c r="AN91" s="2819">
        <v>17400</v>
      </c>
      <c r="AO91" s="2820">
        <v>31820</v>
      </c>
      <c r="AP91" s="2821">
        <v>11758</v>
      </c>
      <c r="AQ91" s="2818">
        <v>20062</v>
      </c>
      <c r="AR91" s="2822">
        <v>32326</v>
      </c>
      <c r="AS91" s="2823">
        <v>11957</v>
      </c>
      <c r="AT91" s="2824">
        <v>20369</v>
      </c>
      <c r="AU91" s="2820">
        <v>38510</v>
      </c>
      <c r="AV91" s="2821">
        <v>14749</v>
      </c>
      <c r="AW91" s="2818">
        <v>23761</v>
      </c>
      <c r="AX91" s="2822">
        <v>40012</v>
      </c>
      <c r="AY91" s="2823">
        <v>15222</v>
      </c>
      <c r="AZ91" s="2824">
        <v>24790</v>
      </c>
    </row>
    <row r="92" spans="1:52">
      <c r="A92" s="2816" t="s">
        <v>1827</v>
      </c>
      <c r="B92" s="2817">
        <v>560</v>
      </c>
      <c r="C92" s="2818">
        <v>145</v>
      </c>
      <c r="D92" s="2819">
        <v>415</v>
      </c>
      <c r="E92" s="2820">
        <v>741</v>
      </c>
      <c r="F92" s="2820">
        <v>234</v>
      </c>
      <c r="G92" s="2820">
        <v>507</v>
      </c>
      <c r="H92" s="2817">
        <v>1607</v>
      </c>
      <c r="I92" s="2818">
        <v>483</v>
      </c>
      <c r="J92" s="2819">
        <v>1124</v>
      </c>
      <c r="K92" s="2820">
        <v>2199</v>
      </c>
      <c r="L92" s="2820">
        <v>658</v>
      </c>
      <c r="M92" s="2820">
        <v>1541</v>
      </c>
      <c r="N92" s="2817">
        <v>2349</v>
      </c>
      <c r="O92" s="2818">
        <v>707</v>
      </c>
      <c r="P92" s="2819">
        <v>1642</v>
      </c>
      <c r="Q92" s="2820">
        <v>3468</v>
      </c>
      <c r="R92" s="2820">
        <v>1114</v>
      </c>
      <c r="S92" s="2820">
        <v>2354</v>
      </c>
      <c r="T92" s="2817">
        <v>4321</v>
      </c>
      <c r="U92" s="2818">
        <v>1522</v>
      </c>
      <c r="V92" s="2819">
        <v>2799</v>
      </c>
      <c r="W92" s="2820">
        <v>6107</v>
      </c>
      <c r="X92" s="2820">
        <v>2087</v>
      </c>
      <c r="Y92" s="2820">
        <v>4020</v>
      </c>
      <c r="Z92" s="2817">
        <v>8253</v>
      </c>
      <c r="AA92" s="2818">
        <v>2819</v>
      </c>
      <c r="AB92" s="2819">
        <v>5434</v>
      </c>
      <c r="AC92" s="2820">
        <v>11341</v>
      </c>
      <c r="AD92" s="2820">
        <v>3553</v>
      </c>
      <c r="AE92" s="2818">
        <v>7788</v>
      </c>
      <c r="AF92" s="2817">
        <v>14989</v>
      </c>
      <c r="AG92" s="2818">
        <v>4773</v>
      </c>
      <c r="AH92" s="2819">
        <v>10216</v>
      </c>
      <c r="AI92" s="2820">
        <v>15304</v>
      </c>
      <c r="AJ92" s="2818">
        <v>4511</v>
      </c>
      <c r="AK92" s="2820">
        <v>10793</v>
      </c>
      <c r="AL92" s="2817">
        <v>22671</v>
      </c>
      <c r="AM92" s="2818">
        <v>7500</v>
      </c>
      <c r="AN92" s="2819">
        <v>15171</v>
      </c>
      <c r="AO92" s="2820">
        <v>29672</v>
      </c>
      <c r="AP92" s="2821">
        <v>10320</v>
      </c>
      <c r="AQ92" s="2818">
        <v>19352</v>
      </c>
      <c r="AR92" s="2822">
        <v>30123</v>
      </c>
      <c r="AS92" s="2823">
        <v>10485</v>
      </c>
      <c r="AT92" s="2824">
        <v>19638</v>
      </c>
      <c r="AU92" s="2820">
        <v>33603</v>
      </c>
      <c r="AV92" s="2821">
        <v>12273</v>
      </c>
      <c r="AW92" s="2818">
        <v>21330</v>
      </c>
      <c r="AX92" s="2822">
        <v>34938</v>
      </c>
      <c r="AY92" s="2823">
        <v>12655</v>
      </c>
      <c r="AZ92" s="2824">
        <v>22283</v>
      </c>
    </row>
    <row r="93" spans="1:52">
      <c r="A93" s="2816" t="s">
        <v>1828</v>
      </c>
      <c r="B93" s="2817">
        <v>486</v>
      </c>
      <c r="C93" s="2818">
        <v>137</v>
      </c>
      <c r="D93" s="2819">
        <v>349</v>
      </c>
      <c r="E93" s="2820">
        <v>443</v>
      </c>
      <c r="F93" s="2820">
        <v>103</v>
      </c>
      <c r="G93" s="2820">
        <v>340</v>
      </c>
      <c r="H93" s="2817">
        <v>1298</v>
      </c>
      <c r="I93" s="2818">
        <v>351</v>
      </c>
      <c r="J93" s="2819">
        <v>947</v>
      </c>
      <c r="K93" s="2820">
        <v>1642</v>
      </c>
      <c r="L93" s="2820">
        <v>455</v>
      </c>
      <c r="M93" s="2820">
        <v>1187</v>
      </c>
      <c r="N93" s="2817">
        <v>1973</v>
      </c>
      <c r="O93" s="2818">
        <v>597</v>
      </c>
      <c r="P93" s="2819">
        <v>1376</v>
      </c>
      <c r="Q93" s="2820">
        <v>2706</v>
      </c>
      <c r="R93" s="2820">
        <v>852</v>
      </c>
      <c r="S93" s="2820">
        <v>1854</v>
      </c>
      <c r="T93" s="2817">
        <v>3313</v>
      </c>
      <c r="U93" s="2818">
        <v>1080</v>
      </c>
      <c r="V93" s="2819">
        <v>2233</v>
      </c>
      <c r="W93" s="2820">
        <v>5388</v>
      </c>
      <c r="X93" s="2820">
        <v>1755</v>
      </c>
      <c r="Y93" s="2820">
        <v>3633</v>
      </c>
      <c r="Z93" s="2817">
        <v>7424</v>
      </c>
      <c r="AA93" s="2818">
        <v>2437</v>
      </c>
      <c r="AB93" s="2819">
        <v>4987</v>
      </c>
      <c r="AC93" s="2820">
        <v>9532</v>
      </c>
      <c r="AD93" s="2820">
        <v>3060</v>
      </c>
      <c r="AE93" s="2818">
        <v>6472</v>
      </c>
      <c r="AF93" s="2817">
        <v>13134</v>
      </c>
      <c r="AG93" s="2818">
        <v>4043</v>
      </c>
      <c r="AH93" s="2819">
        <v>9091</v>
      </c>
      <c r="AI93" s="2820">
        <v>14555</v>
      </c>
      <c r="AJ93" s="2818">
        <v>4243</v>
      </c>
      <c r="AK93" s="2820">
        <v>10312</v>
      </c>
      <c r="AL93" s="2817">
        <v>19490</v>
      </c>
      <c r="AM93" s="2818">
        <v>5678</v>
      </c>
      <c r="AN93" s="2819">
        <v>13812</v>
      </c>
      <c r="AO93" s="2820">
        <v>26512</v>
      </c>
      <c r="AP93" s="2821">
        <v>9068</v>
      </c>
      <c r="AQ93" s="2818">
        <v>17444</v>
      </c>
      <c r="AR93" s="2822">
        <v>26911</v>
      </c>
      <c r="AS93" s="2823">
        <v>9216</v>
      </c>
      <c r="AT93" s="2824">
        <v>17695</v>
      </c>
      <c r="AU93" s="2820">
        <v>32190</v>
      </c>
      <c r="AV93" s="2821">
        <v>11344</v>
      </c>
      <c r="AW93" s="2818">
        <v>20846</v>
      </c>
      <c r="AX93" s="2822">
        <v>33489</v>
      </c>
      <c r="AY93" s="2823">
        <v>11714</v>
      </c>
      <c r="AZ93" s="2824">
        <v>21775</v>
      </c>
    </row>
    <row r="94" spans="1:52">
      <c r="A94" s="2816" t="s">
        <v>1829</v>
      </c>
      <c r="B94" s="2817">
        <v>417</v>
      </c>
      <c r="C94" s="2818">
        <v>121</v>
      </c>
      <c r="D94" s="2819">
        <v>296</v>
      </c>
      <c r="E94" s="2820">
        <v>340</v>
      </c>
      <c r="F94" s="2820">
        <v>84</v>
      </c>
      <c r="G94" s="2820">
        <v>256</v>
      </c>
      <c r="H94" s="2817">
        <v>931</v>
      </c>
      <c r="I94" s="2818">
        <v>251</v>
      </c>
      <c r="J94" s="2819">
        <v>680</v>
      </c>
      <c r="K94" s="2820">
        <v>1320</v>
      </c>
      <c r="L94" s="2820">
        <v>374</v>
      </c>
      <c r="M94" s="2820">
        <v>946</v>
      </c>
      <c r="N94" s="2817">
        <v>1494</v>
      </c>
      <c r="O94" s="2818">
        <v>419</v>
      </c>
      <c r="P94" s="2819">
        <v>1075</v>
      </c>
      <c r="Q94" s="2820">
        <v>1970</v>
      </c>
      <c r="R94" s="2820">
        <v>591</v>
      </c>
      <c r="S94" s="2820">
        <v>1379</v>
      </c>
      <c r="T94" s="2817">
        <v>2688</v>
      </c>
      <c r="U94" s="2818">
        <v>844</v>
      </c>
      <c r="V94" s="2819">
        <v>1844</v>
      </c>
      <c r="W94" s="2820">
        <v>4052</v>
      </c>
      <c r="X94" s="2820">
        <v>1302</v>
      </c>
      <c r="Y94" s="2820">
        <v>2750</v>
      </c>
      <c r="Z94" s="2817">
        <v>6058</v>
      </c>
      <c r="AA94" s="2818">
        <v>1897</v>
      </c>
      <c r="AB94" s="2819">
        <v>4161</v>
      </c>
      <c r="AC94" s="2820">
        <v>7736</v>
      </c>
      <c r="AD94" s="2820">
        <v>2326</v>
      </c>
      <c r="AE94" s="2818">
        <v>5410</v>
      </c>
      <c r="AF94" s="2817">
        <v>11349</v>
      </c>
      <c r="AG94" s="2818">
        <v>3411</v>
      </c>
      <c r="AH94" s="2819">
        <v>7938</v>
      </c>
      <c r="AI94" s="2820">
        <v>13283</v>
      </c>
      <c r="AJ94" s="2818">
        <v>3772</v>
      </c>
      <c r="AK94" s="2820">
        <v>9511</v>
      </c>
      <c r="AL94" s="2817">
        <v>17288</v>
      </c>
      <c r="AM94" s="2818">
        <v>4660</v>
      </c>
      <c r="AN94" s="2819">
        <v>12628</v>
      </c>
      <c r="AO94" s="2820">
        <v>22860</v>
      </c>
      <c r="AP94" s="2821">
        <v>7416</v>
      </c>
      <c r="AQ94" s="2818">
        <v>15444</v>
      </c>
      <c r="AR94" s="2822">
        <v>23198</v>
      </c>
      <c r="AS94" s="2823">
        <v>7538</v>
      </c>
      <c r="AT94" s="2824">
        <v>15660</v>
      </c>
      <c r="AU94" s="2820">
        <v>28906</v>
      </c>
      <c r="AV94" s="2821">
        <v>9721</v>
      </c>
      <c r="AW94" s="2818">
        <v>19185</v>
      </c>
      <c r="AX94" s="2822">
        <v>30066</v>
      </c>
      <c r="AY94" s="2823">
        <v>10031</v>
      </c>
      <c r="AZ94" s="2824">
        <v>20035</v>
      </c>
    </row>
    <row r="95" spans="1:52">
      <c r="A95" s="2816" t="s">
        <v>1830</v>
      </c>
      <c r="B95" s="2817">
        <v>289</v>
      </c>
      <c r="C95" s="2818">
        <v>82</v>
      </c>
      <c r="D95" s="2819">
        <v>207</v>
      </c>
      <c r="E95" s="2820">
        <v>246</v>
      </c>
      <c r="F95" s="2820">
        <v>79</v>
      </c>
      <c r="G95" s="2820">
        <v>167</v>
      </c>
      <c r="H95" s="2817">
        <v>611</v>
      </c>
      <c r="I95" s="2818">
        <v>161</v>
      </c>
      <c r="J95" s="2819">
        <v>450</v>
      </c>
      <c r="K95" s="2820">
        <v>1037</v>
      </c>
      <c r="L95" s="2820">
        <v>282</v>
      </c>
      <c r="M95" s="2820">
        <v>755</v>
      </c>
      <c r="N95" s="2817">
        <v>1117</v>
      </c>
      <c r="O95" s="2818">
        <v>303</v>
      </c>
      <c r="P95" s="2819">
        <v>814</v>
      </c>
      <c r="Q95" s="2820">
        <v>1257</v>
      </c>
      <c r="R95" s="2820">
        <v>335</v>
      </c>
      <c r="S95" s="2820">
        <v>922</v>
      </c>
      <c r="T95" s="2817">
        <v>1872</v>
      </c>
      <c r="U95" s="2818">
        <v>575</v>
      </c>
      <c r="V95" s="2819">
        <v>1297</v>
      </c>
      <c r="W95" s="2820">
        <v>3171</v>
      </c>
      <c r="X95" s="2820">
        <v>991</v>
      </c>
      <c r="Y95" s="2820">
        <v>2180</v>
      </c>
      <c r="Z95" s="2817">
        <v>4772</v>
      </c>
      <c r="AA95" s="2818">
        <v>1463</v>
      </c>
      <c r="AB95" s="2819">
        <v>3309</v>
      </c>
      <c r="AC95" s="2820">
        <v>5388</v>
      </c>
      <c r="AD95" s="2820">
        <v>1638</v>
      </c>
      <c r="AE95" s="2818">
        <v>3750</v>
      </c>
      <c r="AF95" s="2817">
        <v>9206</v>
      </c>
      <c r="AG95" s="2818">
        <v>2513</v>
      </c>
      <c r="AH95" s="2819">
        <v>6693</v>
      </c>
      <c r="AI95" s="2820">
        <v>11852</v>
      </c>
      <c r="AJ95" s="2818">
        <v>3162</v>
      </c>
      <c r="AK95" s="2820">
        <v>8690</v>
      </c>
      <c r="AL95" s="2817">
        <v>14507</v>
      </c>
      <c r="AM95" s="2818">
        <v>3638</v>
      </c>
      <c r="AN95" s="2819">
        <v>10869</v>
      </c>
      <c r="AO95" s="2820">
        <v>20581</v>
      </c>
      <c r="AP95" s="2821">
        <v>6339</v>
      </c>
      <c r="AQ95" s="2818">
        <v>14242</v>
      </c>
      <c r="AR95" s="2822">
        <v>20881</v>
      </c>
      <c r="AS95" s="2823">
        <v>6458</v>
      </c>
      <c r="AT95" s="2824">
        <v>14423</v>
      </c>
      <c r="AU95" s="2820">
        <v>25248</v>
      </c>
      <c r="AV95" s="2821">
        <v>7971</v>
      </c>
      <c r="AW95" s="2818">
        <v>17277</v>
      </c>
      <c r="AX95" s="2822">
        <v>26280</v>
      </c>
      <c r="AY95" s="2823">
        <v>8251</v>
      </c>
      <c r="AZ95" s="2824">
        <v>18029</v>
      </c>
    </row>
    <row r="96" spans="1:52">
      <c r="A96" s="2816" t="s">
        <v>1831</v>
      </c>
      <c r="B96" s="2817">
        <v>197</v>
      </c>
      <c r="C96" s="2818">
        <v>49</v>
      </c>
      <c r="D96" s="2819">
        <v>148</v>
      </c>
      <c r="E96" s="2820">
        <v>213</v>
      </c>
      <c r="F96" s="2820">
        <v>45</v>
      </c>
      <c r="G96" s="2820">
        <v>168</v>
      </c>
      <c r="H96" s="2817">
        <v>424</v>
      </c>
      <c r="I96" s="2818">
        <v>108</v>
      </c>
      <c r="J96" s="2819">
        <v>316</v>
      </c>
      <c r="K96" s="2820">
        <v>712</v>
      </c>
      <c r="L96" s="2820">
        <v>182</v>
      </c>
      <c r="M96" s="2820">
        <v>530</v>
      </c>
      <c r="N96" s="2817">
        <v>830</v>
      </c>
      <c r="O96" s="2818">
        <v>235</v>
      </c>
      <c r="P96" s="2819">
        <v>595</v>
      </c>
      <c r="Q96" s="2820">
        <v>991</v>
      </c>
      <c r="R96" s="2820">
        <v>273</v>
      </c>
      <c r="S96" s="2820">
        <v>718</v>
      </c>
      <c r="T96" s="2817">
        <v>1591</v>
      </c>
      <c r="U96" s="2818">
        <v>472</v>
      </c>
      <c r="V96" s="2819">
        <v>1119</v>
      </c>
      <c r="W96" s="2820">
        <v>2368</v>
      </c>
      <c r="X96" s="2820">
        <v>697</v>
      </c>
      <c r="Y96" s="2820">
        <v>1671</v>
      </c>
      <c r="Z96" s="2817">
        <v>3556</v>
      </c>
      <c r="AA96" s="2818">
        <v>1080</v>
      </c>
      <c r="AB96" s="2819">
        <v>2476</v>
      </c>
      <c r="AC96" s="2820">
        <v>4599</v>
      </c>
      <c r="AD96" s="2820">
        <v>1321</v>
      </c>
      <c r="AE96" s="2818">
        <v>3278</v>
      </c>
      <c r="AF96" s="2817">
        <v>7717</v>
      </c>
      <c r="AG96" s="2818">
        <v>2002</v>
      </c>
      <c r="AH96" s="2819">
        <v>5715</v>
      </c>
      <c r="AI96" s="2820">
        <v>10127</v>
      </c>
      <c r="AJ96" s="2818">
        <v>2647</v>
      </c>
      <c r="AK96" s="2820">
        <v>7480</v>
      </c>
      <c r="AL96" s="2817">
        <v>13148</v>
      </c>
      <c r="AM96" s="2818">
        <v>3138</v>
      </c>
      <c r="AN96" s="2819">
        <v>10010</v>
      </c>
      <c r="AO96" s="2820">
        <v>16471</v>
      </c>
      <c r="AP96" s="2821">
        <v>4659</v>
      </c>
      <c r="AQ96" s="2818">
        <v>11812</v>
      </c>
      <c r="AR96" s="2822">
        <v>16699</v>
      </c>
      <c r="AS96" s="2823">
        <v>4742</v>
      </c>
      <c r="AT96" s="2824">
        <v>11957</v>
      </c>
      <c r="AU96" s="2820">
        <v>20680</v>
      </c>
      <c r="AV96" s="2821">
        <v>6348</v>
      </c>
      <c r="AW96" s="2818">
        <v>14332</v>
      </c>
      <c r="AX96" s="2822">
        <v>21454</v>
      </c>
      <c r="AY96" s="2823">
        <v>6547</v>
      </c>
      <c r="AZ96" s="2824">
        <v>14907</v>
      </c>
    </row>
    <row r="97" spans="1:52">
      <c r="A97" s="2816" t="s">
        <v>1832</v>
      </c>
      <c r="B97" s="2817">
        <v>111</v>
      </c>
      <c r="C97" s="2818">
        <v>24</v>
      </c>
      <c r="D97" s="2819">
        <v>87</v>
      </c>
      <c r="E97" s="2820">
        <v>121</v>
      </c>
      <c r="F97" s="2820">
        <v>29</v>
      </c>
      <c r="G97" s="2820">
        <v>92</v>
      </c>
      <c r="H97" s="2817">
        <v>349</v>
      </c>
      <c r="I97" s="2818">
        <v>101</v>
      </c>
      <c r="J97" s="2819">
        <v>248</v>
      </c>
      <c r="K97" s="2820">
        <v>494</v>
      </c>
      <c r="L97" s="2820">
        <v>131</v>
      </c>
      <c r="M97" s="2820">
        <v>363</v>
      </c>
      <c r="N97" s="2817">
        <v>728</v>
      </c>
      <c r="O97" s="2818">
        <v>182</v>
      </c>
      <c r="P97" s="2819">
        <v>546</v>
      </c>
      <c r="Q97" s="2820">
        <v>792</v>
      </c>
      <c r="R97" s="2820">
        <v>202</v>
      </c>
      <c r="S97" s="2820">
        <v>590</v>
      </c>
      <c r="T97" s="2817">
        <v>1185</v>
      </c>
      <c r="U97" s="2818">
        <v>321</v>
      </c>
      <c r="V97" s="2819">
        <v>864</v>
      </c>
      <c r="W97" s="2820">
        <v>1721</v>
      </c>
      <c r="X97" s="2820">
        <v>532</v>
      </c>
      <c r="Y97" s="2820">
        <v>1189</v>
      </c>
      <c r="Z97" s="2817">
        <v>2582</v>
      </c>
      <c r="AA97" s="2818">
        <v>750</v>
      </c>
      <c r="AB97" s="2819">
        <v>1832</v>
      </c>
      <c r="AC97" s="2820">
        <v>3548</v>
      </c>
      <c r="AD97" s="2820">
        <v>970</v>
      </c>
      <c r="AE97" s="2818">
        <v>2578</v>
      </c>
      <c r="AF97" s="2817">
        <v>6056</v>
      </c>
      <c r="AG97" s="2818">
        <v>1588</v>
      </c>
      <c r="AH97" s="2819">
        <v>4468</v>
      </c>
      <c r="AI97" s="2820">
        <v>8559</v>
      </c>
      <c r="AJ97" s="2818">
        <v>2202</v>
      </c>
      <c r="AK97" s="2820">
        <v>6357</v>
      </c>
      <c r="AL97" s="2817">
        <v>8677</v>
      </c>
      <c r="AM97" s="2818">
        <v>1965</v>
      </c>
      <c r="AN97" s="2819">
        <v>6712</v>
      </c>
      <c r="AO97" s="2820">
        <v>13112</v>
      </c>
      <c r="AP97" s="2821">
        <v>3498</v>
      </c>
      <c r="AQ97" s="2818">
        <v>9614</v>
      </c>
      <c r="AR97" s="2822">
        <v>13268</v>
      </c>
      <c r="AS97" s="2823">
        <v>3541</v>
      </c>
      <c r="AT97" s="2824">
        <v>9727</v>
      </c>
      <c r="AU97" s="2820">
        <v>17981</v>
      </c>
      <c r="AV97" s="2821">
        <v>5074</v>
      </c>
      <c r="AW97" s="2818">
        <v>12907</v>
      </c>
      <c r="AX97" s="2822">
        <v>18700</v>
      </c>
      <c r="AY97" s="2823">
        <v>5239</v>
      </c>
      <c r="AZ97" s="2824">
        <v>13461</v>
      </c>
    </row>
    <row r="98" spans="1:52">
      <c r="A98" s="2816" t="s">
        <v>1833</v>
      </c>
      <c r="B98" s="2817">
        <v>84</v>
      </c>
      <c r="C98" s="2818">
        <v>27</v>
      </c>
      <c r="D98" s="2819">
        <v>57</v>
      </c>
      <c r="E98" s="2820">
        <v>104</v>
      </c>
      <c r="F98" s="2820">
        <v>22</v>
      </c>
      <c r="G98" s="2820">
        <v>82</v>
      </c>
      <c r="H98" s="2817">
        <v>247</v>
      </c>
      <c r="I98" s="2818">
        <v>44</v>
      </c>
      <c r="J98" s="2819">
        <v>203</v>
      </c>
      <c r="K98" s="2820">
        <v>342</v>
      </c>
      <c r="L98" s="2820">
        <v>77</v>
      </c>
      <c r="M98" s="2820">
        <v>265</v>
      </c>
      <c r="N98" s="2817">
        <v>456</v>
      </c>
      <c r="O98" s="2818">
        <v>106</v>
      </c>
      <c r="P98" s="2819">
        <v>350</v>
      </c>
      <c r="Q98" s="2820">
        <v>596</v>
      </c>
      <c r="R98" s="2820">
        <v>137</v>
      </c>
      <c r="S98" s="2820">
        <v>459</v>
      </c>
      <c r="T98" s="2817">
        <v>845</v>
      </c>
      <c r="U98" s="2818">
        <v>238</v>
      </c>
      <c r="V98" s="2819">
        <v>607</v>
      </c>
      <c r="W98" s="2820">
        <v>1227</v>
      </c>
      <c r="X98" s="2820">
        <v>314</v>
      </c>
      <c r="Y98" s="2820">
        <v>913</v>
      </c>
      <c r="Z98" s="2817">
        <v>2045</v>
      </c>
      <c r="AA98" s="2818">
        <v>540</v>
      </c>
      <c r="AB98" s="2819">
        <v>1505</v>
      </c>
      <c r="AC98" s="2820">
        <v>2956</v>
      </c>
      <c r="AD98" s="2820">
        <v>821</v>
      </c>
      <c r="AE98" s="2818">
        <v>2135</v>
      </c>
      <c r="AF98" s="2817">
        <v>4716</v>
      </c>
      <c r="AG98" s="2818">
        <v>1174</v>
      </c>
      <c r="AH98" s="2819">
        <v>3542</v>
      </c>
      <c r="AI98" s="2820">
        <v>7071</v>
      </c>
      <c r="AJ98" s="2818">
        <v>1717</v>
      </c>
      <c r="AK98" s="2820">
        <v>5354</v>
      </c>
      <c r="AL98" s="2817">
        <v>7749</v>
      </c>
      <c r="AM98" s="2818">
        <v>1696</v>
      </c>
      <c r="AN98" s="2819">
        <v>6053</v>
      </c>
      <c r="AO98" s="2820">
        <v>10732</v>
      </c>
      <c r="AP98" s="2821">
        <v>2473</v>
      </c>
      <c r="AQ98" s="2818">
        <v>8259</v>
      </c>
      <c r="AR98" s="2822">
        <v>10854</v>
      </c>
      <c r="AS98" s="2823">
        <v>2512</v>
      </c>
      <c r="AT98" s="2824">
        <v>8342</v>
      </c>
      <c r="AU98" s="2820">
        <v>15145</v>
      </c>
      <c r="AV98" s="2821">
        <v>4163</v>
      </c>
      <c r="AW98" s="2818">
        <v>10982</v>
      </c>
      <c r="AX98" s="2822">
        <v>15733</v>
      </c>
      <c r="AY98" s="2823">
        <v>4308</v>
      </c>
      <c r="AZ98" s="2824">
        <v>11425</v>
      </c>
    </row>
    <row r="99" spans="1:52">
      <c r="A99" s="2816" t="s">
        <v>1834</v>
      </c>
      <c r="B99" s="2817">
        <v>38</v>
      </c>
      <c r="C99" s="2818">
        <v>10</v>
      </c>
      <c r="D99" s="2819">
        <v>28</v>
      </c>
      <c r="E99" s="2820">
        <v>72</v>
      </c>
      <c r="F99" s="2820">
        <v>13</v>
      </c>
      <c r="G99" s="2820">
        <v>59</v>
      </c>
      <c r="H99" s="2817">
        <v>117</v>
      </c>
      <c r="I99" s="2818">
        <v>26</v>
      </c>
      <c r="J99" s="2819">
        <v>91</v>
      </c>
      <c r="K99" s="2820">
        <v>269</v>
      </c>
      <c r="L99" s="2820">
        <v>74</v>
      </c>
      <c r="M99" s="2820">
        <v>195</v>
      </c>
      <c r="N99" s="2817">
        <v>357</v>
      </c>
      <c r="O99" s="2818">
        <v>94</v>
      </c>
      <c r="P99" s="2819">
        <v>263</v>
      </c>
      <c r="Q99" s="2820">
        <v>388</v>
      </c>
      <c r="R99" s="2820">
        <v>91</v>
      </c>
      <c r="S99" s="2820">
        <v>297</v>
      </c>
      <c r="T99" s="2817">
        <v>582</v>
      </c>
      <c r="U99" s="2818">
        <v>147</v>
      </c>
      <c r="V99" s="2819">
        <v>435</v>
      </c>
      <c r="W99" s="2820">
        <v>872</v>
      </c>
      <c r="X99" s="2820">
        <v>237</v>
      </c>
      <c r="Y99" s="2820">
        <v>635</v>
      </c>
      <c r="Z99" s="2817">
        <v>1464</v>
      </c>
      <c r="AA99" s="2818">
        <v>397</v>
      </c>
      <c r="AB99" s="2819">
        <v>1067</v>
      </c>
      <c r="AC99" s="2820">
        <v>2223</v>
      </c>
      <c r="AD99" s="2820">
        <v>538</v>
      </c>
      <c r="AE99" s="2818">
        <v>1685</v>
      </c>
      <c r="AF99" s="2817">
        <v>3474</v>
      </c>
      <c r="AG99" s="2818">
        <v>808</v>
      </c>
      <c r="AH99" s="2819">
        <v>2666</v>
      </c>
      <c r="AI99" s="2820">
        <v>5808</v>
      </c>
      <c r="AJ99" s="2818">
        <v>1372</v>
      </c>
      <c r="AK99" s="2820">
        <v>4436</v>
      </c>
      <c r="AL99" s="2817">
        <v>6564</v>
      </c>
      <c r="AM99" s="2818">
        <v>1390</v>
      </c>
      <c r="AN99" s="2819">
        <v>5174</v>
      </c>
      <c r="AO99" s="2820">
        <v>8568</v>
      </c>
      <c r="AP99" s="2821">
        <v>1782</v>
      </c>
      <c r="AQ99" s="2818">
        <v>6786</v>
      </c>
      <c r="AR99" s="2822">
        <v>8661</v>
      </c>
      <c r="AS99" s="2823">
        <v>1810</v>
      </c>
      <c r="AT99" s="2824">
        <v>6851</v>
      </c>
      <c r="AU99" s="2820">
        <v>11378</v>
      </c>
      <c r="AV99" s="2821">
        <v>2962</v>
      </c>
      <c r="AW99" s="2818">
        <v>8416</v>
      </c>
      <c r="AX99" s="2822">
        <v>11814</v>
      </c>
      <c r="AY99" s="2823">
        <v>3069</v>
      </c>
      <c r="AZ99" s="2824">
        <v>8745</v>
      </c>
    </row>
    <row r="100" spans="1:52">
      <c r="A100" s="2816" t="s">
        <v>1835</v>
      </c>
      <c r="B100" s="2817">
        <v>35</v>
      </c>
      <c r="C100" s="2818">
        <v>5</v>
      </c>
      <c r="D100" s="2819">
        <v>30</v>
      </c>
      <c r="E100" s="2820">
        <v>42</v>
      </c>
      <c r="F100" s="2820">
        <v>12</v>
      </c>
      <c r="G100" s="2820">
        <v>30</v>
      </c>
      <c r="H100" s="2817">
        <v>80</v>
      </c>
      <c r="I100" s="2818">
        <v>15</v>
      </c>
      <c r="J100" s="2819">
        <v>65</v>
      </c>
      <c r="K100" s="2820">
        <v>213</v>
      </c>
      <c r="L100" s="2820">
        <v>54</v>
      </c>
      <c r="M100" s="2820">
        <v>159</v>
      </c>
      <c r="N100" s="2817">
        <v>318</v>
      </c>
      <c r="O100" s="2818">
        <v>82</v>
      </c>
      <c r="P100" s="2819">
        <v>236</v>
      </c>
      <c r="Q100" s="2820">
        <v>320</v>
      </c>
      <c r="R100" s="2820">
        <v>79</v>
      </c>
      <c r="S100" s="2820">
        <v>241</v>
      </c>
      <c r="T100" s="2817">
        <v>320</v>
      </c>
      <c r="U100" s="2818">
        <v>72</v>
      </c>
      <c r="V100" s="2819">
        <v>248</v>
      </c>
      <c r="W100" s="2820">
        <v>570</v>
      </c>
      <c r="X100" s="2820">
        <v>141</v>
      </c>
      <c r="Y100" s="2820">
        <v>429</v>
      </c>
      <c r="Z100" s="2817">
        <v>974</v>
      </c>
      <c r="AA100" s="2818">
        <v>253</v>
      </c>
      <c r="AB100" s="2819">
        <v>721</v>
      </c>
      <c r="AC100" s="2820">
        <v>1606</v>
      </c>
      <c r="AD100" s="2820">
        <v>379</v>
      </c>
      <c r="AE100" s="2818">
        <v>1227</v>
      </c>
      <c r="AF100" s="2817">
        <v>2239</v>
      </c>
      <c r="AG100" s="2818">
        <v>532</v>
      </c>
      <c r="AH100" s="2819">
        <v>1707</v>
      </c>
      <c r="AI100" s="2820">
        <v>4296</v>
      </c>
      <c r="AJ100" s="2818">
        <v>911</v>
      </c>
      <c r="AK100" s="2820">
        <v>3385</v>
      </c>
      <c r="AL100" s="2817">
        <v>5443</v>
      </c>
      <c r="AM100" s="2818">
        <v>1111</v>
      </c>
      <c r="AN100" s="2819">
        <v>4332</v>
      </c>
      <c r="AO100" s="2820">
        <v>6602</v>
      </c>
      <c r="AP100" s="2821">
        <v>1277</v>
      </c>
      <c r="AQ100" s="2818">
        <v>5325</v>
      </c>
      <c r="AR100" s="2822">
        <v>6662</v>
      </c>
      <c r="AS100" s="2823">
        <v>1291</v>
      </c>
      <c r="AT100" s="2824">
        <v>5371</v>
      </c>
      <c r="AU100" s="2820">
        <v>9567</v>
      </c>
      <c r="AV100" s="2821">
        <v>2265</v>
      </c>
      <c r="AW100" s="2818">
        <v>7302</v>
      </c>
      <c r="AX100" s="2822">
        <v>9929</v>
      </c>
      <c r="AY100" s="2823">
        <v>2349</v>
      </c>
      <c r="AZ100" s="2824">
        <v>7580</v>
      </c>
    </row>
    <row r="101" spans="1:52">
      <c r="A101" s="2816" t="s">
        <v>1836</v>
      </c>
      <c r="B101" s="2817">
        <v>28</v>
      </c>
      <c r="C101" s="2818">
        <v>6</v>
      </c>
      <c r="D101" s="2819">
        <v>22</v>
      </c>
      <c r="E101" s="2820">
        <v>41</v>
      </c>
      <c r="F101" s="2820">
        <v>8</v>
      </c>
      <c r="G101" s="2820">
        <v>33</v>
      </c>
      <c r="H101" s="2817">
        <v>60</v>
      </c>
      <c r="I101" s="2818">
        <v>8</v>
      </c>
      <c r="J101" s="2819">
        <v>52</v>
      </c>
      <c r="K101" s="2820">
        <v>55</v>
      </c>
      <c r="L101" s="2820">
        <v>9</v>
      </c>
      <c r="M101" s="2820">
        <v>46</v>
      </c>
      <c r="N101" s="2817">
        <v>123</v>
      </c>
      <c r="O101" s="2818">
        <v>16</v>
      </c>
      <c r="P101" s="2819">
        <v>107</v>
      </c>
      <c r="Q101" s="2820">
        <v>147</v>
      </c>
      <c r="R101" s="2820">
        <v>28</v>
      </c>
      <c r="S101" s="2820">
        <v>119</v>
      </c>
      <c r="T101" s="2817">
        <v>208</v>
      </c>
      <c r="U101" s="2818">
        <v>48</v>
      </c>
      <c r="V101" s="2819">
        <v>160</v>
      </c>
      <c r="W101" s="2820">
        <v>399</v>
      </c>
      <c r="X101" s="2825">
        <v>95</v>
      </c>
      <c r="Y101" s="2820">
        <v>304</v>
      </c>
      <c r="Z101" s="2817">
        <v>625</v>
      </c>
      <c r="AA101" s="2818">
        <v>161</v>
      </c>
      <c r="AB101" s="2819">
        <v>464</v>
      </c>
      <c r="AC101" s="2820">
        <v>1062</v>
      </c>
      <c r="AD101" s="2820">
        <v>255</v>
      </c>
      <c r="AE101" s="2818">
        <v>807</v>
      </c>
      <c r="AF101" s="2817">
        <v>1733</v>
      </c>
      <c r="AG101" s="2818">
        <v>405</v>
      </c>
      <c r="AH101" s="2819">
        <v>1328</v>
      </c>
      <c r="AI101" s="2820">
        <v>3351</v>
      </c>
      <c r="AJ101" s="2818">
        <v>620</v>
      </c>
      <c r="AK101" s="2820">
        <v>2731</v>
      </c>
      <c r="AL101" s="2817">
        <v>4112</v>
      </c>
      <c r="AM101" s="2818">
        <v>800</v>
      </c>
      <c r="AN101" s="2819">
        <v>3312</v>
      </c>
      <c r="AO101" s="2820">
        <v>5566</v>
      </c>
      <c r="AP101" s="2821">
        <v>1011</v>
      </c>
      <c r="AQ101" s="2818">
        <v>4555</v>
      </c>
      <c r="AR101" s="2822">
        <v>5615</v>
      </c>
      <c r="AS101" s="2823">
        <v>1023</v>
      </c>
      <c r="AT101" s="2824">
        <v>4592</v>
      </c>
      <c r="AU101" s="2820">
        <v>6989</v>
      </c>
      <c r="AV101" s="2821">
        <v>1536</v>
      </c>
      <c r="AW101" s="2818">
        <v>5453</v>
      </c>
      <c r="AX101" s="2822">
        <v>7265</v>
      </c>
      <c r="AY101" s="2823">
        <v>1602</v>
      </c>
      <c r="AZ101" s="2824">
        <v>5663</v>
      </c>
    </row>
    <row r="102" spans="1:52">
      <c r="A102" s="2816" t="s">
        <v>1837</v>
      </c>
      <c r="B102" s="2817">
        <v>13</v>
      </c>
      <c r="C102" s="2818">
        <v>3</v>
      </c>
      <c r="D102" s="2819">
        <v>10</v>
      </c>
      <c r="E102" s="2820">
        <v>24</v>
      </c>
      <c r="F102" s="2820">
        <v>1</v>
      </c>
      <c r="G102" s="2820">
        <v>23</v>
      </c>
      <c r="H102" s="2817">
        <v>22</v>
      </c>
      <c r="I102" s="2818">
        <v>4</v>
      </c>
      <c r="J102" s="2819">
        <v>18</v>
      </c>
      <c r="K102" s="2820">
        <v>41</v>
      </c>
      <c r="L102" s="2820">
        <v>7</v>
      </c>
      <c r="M102" s="2820">
        <v>34</v>
      </c>
      <c r="N102" s="2817">
        <v>68</v>
      </c>
      <c r="O102" s="2818">
        <v>12</v>
      </c>
      <c r="P102" s="2819">
        <v>56</v>
      </c>
      <c r="Q102" s="2820">
        <v>102</v>
      </c>
      <c r="R102" s="2820">
        <v>26</v>
      </c>
      <c r="S102" s="2820">
        <v>76</v>
      </c>
      <c r="T102" s="2817">
        <v>148</v>
      </c>
      <c r="U102" s="2818">
        <v>43</v>
      </c>
      <c r="V102" s="2819">
        <v>105</v>
      </c>
      <c r="W102" s="2820">
        <v>275</v>
      </c>
      <c r="X102" s="2820">
        <v>70</v>
      </c>
      <c r="Y102" s="2820">
        <v>205</v>
      </c>
      <c r="Z102" s="2817">
        <v>433</v>
      </c>
      <c r="AA102" s="2818">
        <v>127</v>
      </c>
      <c r="AB102" s="2819">
        <v>306</v>
      </c>
      <c r="AC102" s="2820">
        <v>730</v>
      </c>
      <c r="AD102" s="2820">
        <v>164</v>
      </c>
      <c r="AE102" s="2818">
        <v>566</v>
      </c>
      <c r="AF102" s="2817">
        <v>1245</v>
      </c>
      <c r="AG102" s="2818">
        <v>275</v>
      </c>
      <c r="AH102" s="2819">
        <v>970</v>
      </c>
      <c r="AI102" s="2820">
        <v>2354</v>
      </c>
      <c r="AJ102" s="2818">
        <v>454</v>
      </c>
      <c r="AK102" s="2820">
        <v>1900</v>
      </c>
      <c r="AL102" s="2817">
        <v>3266</v>
      </c>
      <c r="AM102" s="2818">
        <v>603</v>
      </c>
      <c r="AN102" s="2819">
        <v>2663</v>
      </c>
      <c r="AO102" s="2820">
        <v>3213</v>
      </c>
      <c r="AP102" s="2821">
        <v>515</v>
      </c>
      <c r="AQ102" s="2818">
        <v>2698</v>
      </c>
      <c r="AR102" s="2822">
        <v>3238</v>
      </c>
      <c r="AS102" s="2823">
        <v>520</v>
      </c>
      <c r="AT102" s="2824">
        <v>2718</v>
      </c>
      <c r="AU102" s="2820">
        <v>5157</v>
      </c>
      <c r="AV102" s="2821">
        <v>1085</v>
      </c>
      <c r="AW102" s="2818">
        <v>4072</v>
      </c>
      <c r="AX102" s="2822">
        <v>5343</v>
      </c>
      <c r="AY102" s="2823">
        <v>1119</v>
      </c>
      <c r="AZ102" s="2824">
        <v>4224</v>
      </c>
    </row>
    <row r="103" spans="1:52">
      <c r="A103" s="2816" t="s">
        <v>1838</v>
      </c>
      <c r="B103" s="2817">
        <v>22</v>
      </c>
      <c r="C103" s="2818">
        <v>7</v>
      </c>
      <c r="D103" s="2819">
        <v>15</v>
      </c>
      <c r="E103" s="2820">
        <v>7</v>
      </c>
      <c r="F103" s="2820">
        <v>3</v>
      </c>
      <c r="G103" s="2820">
        <v>4</v>
      </c>
      <c r="H103" s="2817">
        <v>12</v>
      </c>
      <c r="I103" s="2818">
        <v>2</v>
      </c>
      <c r="J103" s="2819">
        <v>10</v>
      </c>
      <c r="K103" s="2820">
        <v>22</v>
      </c>
      <c r="L103" s="2820">
        <v>2</v>
      </c>
      <c r="M103" s="2820">
        <v>20</v>
      </c>
      <c r="N103" s="2817">
        <v>38</v>
      </c>
      <c r="O103" s="2818">
        <v>10</v>
      </c>
      <c r="P103" s="2819">
        <v>28</v>
      </c>
      <c r="Q103" s="2820">
        <v>57</v>
      </c>
      <c r="R103" s="2820">
        <v>12</v>
      </c>
      <c r="S103" s="2820">
        <v>45</v>
      </c>
      <c r="T103" s="2817">
        <v>96</v>
      </c>
      <c r="U103" s="2818">
        <v>27</v>
      </c>
      <c r="V103" s="2819">
        <v>69</v>
      </c>
      <c r="W103" s="2820">
        <v>155</v>
      </c>
      <c r="X103" s="2820">
        <v>37</v>
      </c>
      <c r="Y103" s="2820">
        <v>118</v>
      </c>
      <c r="Z103" s="2817">
        <v>258</v>
      </c>
      <c r="AA103" s="2818">
        <v>52</v>
      </c>
      <c r="AB103" s="2819">
        <v>206</v>
      </c>
      <c r="AC103" s="2820">
        <v>499</v>
      </c>
      <c r="AD103" s="2820">
        <v>96</v>
      </c>
      <c r="AE103" s="2818">
        <v>403</v>
      </c>
      <c r="AF103" s="2817">
        <v>901</v>
      </c>
      <c r="AG103" s="2818">
        <v>177</v>
      </c>
      <c r="AH103" s="2819">
        <v>724</v>
      </c>
      <c r="AI103" s="2820">
        <v>1699</v>
      </c>
      <c r="AJ103" s="2818">
        <v>320</v>
      </c>
      <c r="AK103" s="2820">
        <v>1379</v>
      </c>
      <c r="AL103" s="2817">
        <v>2358</v>
      </c>
      <c r="AM103" s="2818">
        <v>418</v>
      </c>
      <c r="AN103" s="2819">
        <v>1940</v>
      </c>
      <c r="AO103" s="2820">
        <v>2573</v>
      </c>
      <c r="AP103" s="2821">
        <v>413</v>
      </c>
      <c r="AQ103" s="2818">
        <v>2160</v>
      </c>
      <c r="AR103" s="2822">
        <v>2591</v>
      </c>
      <c r="AS103" s="2823">
        <v>417</v>
      </c>
      <c r="AT103" s="2824">
        <v>2174</v>
      </c>
      <c r="AU103" s="2820">
        <v>3718</v>
      </c>
      <c r="AV103" s="2821">
        <v>623</v>
      </c>
      <c r="AW103" s="2818">
        <v>3095</v>
      </c>
      <c r="AX103" s="2822">
        <v>3855</v>
      </c>
      <c r="AY103" s="2823">
        <v>647</v>
      </c>
      <c r="AZ103" s="2824">
        <v>3208</v>
      </c>
    </row>
    <row r="104" spans="1:52">
      <c r="A104" s="2816" t="s">
        <v>1839</v>
      </c>
      <c r="B104" s="2817">
        <v>21</v>
      </c>
      <c r="C104" s="2818">
        <v>6</v>
      </c>
      <c r="D104" s="2819">
        <v>15</v>
      </c>
      <c r="E104" s="2820">
        <v>10</v>
      </c>
      <c r="F104" s="2820">
        <v>1</v>
      </c>
      <c r="G104" s="2820">
        <v>9</v>
      </c>
      <c r="H104" s="2817">
        <v>8</v>
      </c>
      <c r="I104" s="2818">
        <v>1</v>
      </c>
      <c r="J104" s="2819">
        <v>7</v>
      </c>
      <c r="K104" s="2820">
        <v>9</v>
      </c>
      <c r="L104" s="2820">
        <v>2</v>
      </c>
      <c r="M104" s="2820">
        <v>7</v>
      </c>
      <c r="N104" s="2817">
        <v>24</v>
      </c>
      <c r="O104" s="2818">
        <v>5</v>
      </c>
      <c r="P104" s="2819">
        <v>19</v>
      </c>
      <c r="Q104" s="2820">
        <v>40</v>
      </c>
      <c r="R104" s="2820">
        <v>5</v>
      </c>
      <c r="S104" s="2820">
        <v>35</v>
      </c>
      <c r="T104" s="2817">
        <v>52</v>
      </c>
      <c r="U104" s="2818">
        <v>10</v>
      </c>
      <c r="V104" s="2819">
        <v>42</v>
      </c>
      <c r="W104" s="2820">
        <v>104</v>
      </c>
      <c r="X104" s="2820">
        <v>23</v>
      </c>
      <c r="Y104" s="2820">
        <v>81</v>
      </c>
      <c r="Z104" s="2817">
        <v>168</v>
      </c>
      <c r="AA104" s="2818">
        <v>36</v>
      </c>
      <c r="AB104" s="2819">
        <v>132</v>
      </c>
      <c r="AC104" s="2820">
        <v>305</v>
      </c>
      <c r="AD104" s="2820">
        <v>70</v>
      </c>
      <c r="AE104" s="2818">
        <v>235</v>
      </c>
      <c r="AF104" s="2817">
        <v>589</v>
      </c>
      <c r="AG104" s="2818">
        <v>121</v>
      </c>
      <c r="AH104" s="2819">
        <v>468</v>
      </c>
      <c r="AI104" s="2820">
        <v>1092</v>
      </c>
      <c r="AJ104" s="2818">
        <v>196</v>
      </c>
      <c r="AK104" s="2820">
        <v>896</v>
      </c>
      <c r="AL104" s="2817">
        <v>1773</v>
      </c>
      <c r="AM104" s="2818">
        <v>316</v>
      </c>
      <c r="AN104" s="2819">
        <v>1457</v>
      </c>
      <c r="AO104" s="2820">
        <v>1984</v>
      </c>
      <c r="AP104" s="2821">
        <v>298</v>
      </c>
      <c r="AQ104" s="2818">
        <v>1686</v>
      </c>
      <c r="AR104" s="2822">
        <v>1997</v>
      </c>
      <c r="AS104" s="2823">
        <v>301</v>
      </c>
      <c r="AT104" s="2824">
        <v>1696</v>
      </c>
      <c r="AU104" s="2820">
        <v>2832</v>
      </c>
      <c r="AV104" s="2821">
        <v>401</v>
      </c>
      <c r="AW104" s="2818">
        <v>2431</v>
      </c>
      <c r="AX104" s="2822">
        <v>2939</v>
      </c>
      <c r="AY104" s="2823">
        <v>414</v>
      </c>
      <c r="AZ104" s="2824">
        <v>2525</v>
      </c>
    </row>
    <row r="105" spans="1:52">
      <c r="A105" s="2816" t="s">
        <v>1840</v>
      </c>
      <c r="B105" s="2817">
        <v>2</v>
      </c>
      <c r="C105" s="2818">
        <v>0</v>
      </c>
      <c r="D105" s="2819">
        <v>2</v>
      </c>
      <c r="E105" s="2820">
        <v>3</v>
      </c>
      <c r="F105" s="2820">
        <v>1</v>
      </c>
      <c r="G105" s="2820">
        <v>2</v>
      </c>
      <c r="H105" s="2817">
        <v>1</v>
      </c>
      <c r="I105" s="2818">
        <v>0</v>
      </c>
      <c r="J105" s="2819">
        <v>1</v>
      </c>
      <c r="K105" s="2820">
        <v>4</v>
      </c>
      <c r="L105" s="2820">
        <v>0</v>
      </c>
      <c r="M105" s="2820">
        <v>4</v>
      </c>
      <c r="N105" s="2817">
        <v>10</v>
      </c>
      <c r="O105" s="2818">
        <v>1</v>
      </c>
      <c r="P105" s="2819">
        <v>9</v>
      </c>
      <c r="Q105" s="2820">
        <v>21</v>
      </c>
      <c r="R105" s="2820">
        <v>3</v>
      </c>
      <c r="S105" s="2820">
        <v>18</v>
      </c>
      <c r="T105" s="2817">
        <v>28</v>
      </c>
      <c r="U105" s="2818">
        <v>7</v>
      </c>
      <c r="V105" s="2819">
        <v>21</v>
      </c>
      <c r="W105" s="2820">
        <v>39</v>
      </c>
      <c r="X105" s="2820">
        <v>7</v>
      </c>
      <c r="Y105" s="2820">
        <v>32</v>
      </c>
      <c r="Z105" s="2817">
        <v>110</v>
      </c>
      <c r="AA105" s="2818">
        <v>30</v>
      </c>
      <c r="AB105" s="2819">
        <v>80</v>
      </c>
      <c r="AC105" s="2820">
        <v>178</v>
      </c>
      <c r="AD105" s="2820">
        <v>29</v>
      </c>
      <c r="AE105" s="2818">
        <v>149</v>
      </c>
      <c r="AF105" s="2817">
        <v>409</v>
      </c>
      <c r="AG105" s="2818">
        <v>64</v>
      </c>
      <c r="AH105" s="2819">
        <v>345</v>
      </c>
      <c r="AI105" s="2820">
        <v>688</v>
      </c>
      <c r="AJ105" s="2818">
        <v>115</v>
      </c>
      <c r="AK105" s="2820">
        <v>573</v>
      </c>
      <c r="AL105" s="2817">
        <v>1152</v>
      </c>
      <c r="AM105" s="2818">
        <v>191</v>
      </c>
      <c r="AN105" s="2819">
        <v>961</v>
      </c>
      <c r="AO105" s="2820">
        <v>1391</v>
      </c>
      <c r="AP105" s="2821">
        <v>196</v>
      </c>
      <c r="AQ105" s="2818">
        <v>1195</v>
      </c>
      <c r="AR105" s="2822">
        <v>1399</v>
      </c>
      <c r="AS105" s="2823">
        <v>196</v>
      </c>
      <c r="AT105" s="2824">
        <v>1203</v>
      </c>
      <c r="AU105" s="2820">
        <v>1850</v>
      </c>
      <c r="AV105" s="2821">
        <v>254</v>
      </c>
      <c r="AW105" s="2818">
        <v>1596</v>
      </c>
      <c r="AX105" s="2822">
        <v>1912</v>
      </c>
      <c r="AY105" s="2823">
        <v>260</v>
      </c>
      <c r="AZ105" s="2824">
        <v>1652</v>
      </c>
    </row>
    <row r="106" spans="1:52">
      <c r="A106" s="2853" t="s">
        <v>1841</v>
      </c>
      <c r="B106" s="2854"/>
      <c r="C106" s="2855"/>
      <c r="D106" s="2856"/>
      <c r="E106" s="2855"/>
      <c r="F106" s="2855"/>
      <c r="G106" s="2855"/>
      <c r="H106" s="2854"/>
      <c r="I106" s="2855"/>
      <c r="J106" s="2856"/>
      <c r="K106" s="2855"/>
      <c r="L106" s="2855"/>
      <c r="M106" s="2855"/>
      <c r="N106" s="2854"/>
      <c r="O106" s="2855"/>
      <c r="P106" s="2856"/>
      <c r="Q106" s="2855"/>
      <c r="R106" s="2855"/>
      <c r="S106" s="2855"/>
      <c r="T106" s="2854"/>
      <c r="U106" s="2855"/>
      <c r="V106" s="2856"/>
      <c r="W106" s="2855"/>
      <c r="X106" s="2855"/>
      <c r="Y106" s="2855"/>
      <c r="Z106" s="2854"/>
      <c r="AA106" s="2855"/>
      <c r="AB106" s="2856"/>
      <c r="AC106" s="2855"/>
      <c r="AD106" s="2855"/>
      <c r="AE106" s="2855"/>
      <c r="AF106" s="2854"/>
      <c r="AG106" s="2855"/>
      <c r="AH106" s="2856"/>
      <c r="AI106" s="2572">
        <v>405</v>
      </c>
      <c r="AJ106" s="2572">
        <v>66</v>
      </c>
      <c r="AK106" s="2572">
        <v>339</v>
      </c>
      <c r="AL106" s="2571">
        <v>798</v>
      </c>
      <c r="AM106" s="2572">
        <v>119</v>
      </c>
      <c r="AN106" s="2574">
        <v>679</v>
      </c>
      <c r="AO106" s="2572">
        <v>897</v>
      </c>
      <c r="AP106" s="2572">
        <v>132</v>
      </c>
      <c r="AQ106" s="2572">
        <v>765</v>
      </c>
      <c r="AR106" s="2857"/>
      <c r="AS106" s="2858"/>
      <c r="AT106" s="2859"/>
      <c r="AU106" s="2572"/>
      <c r="AV106" s="2572"/>
      <c r="AW106" s="2572"/>
      <c r="AX106" s="2857"/>
      <c r="AY106" s="2858"/>
      <c r="AZ106" s="2859"/>
    </row>
    <row r="107" spans="1:52">
      <c r="A107" s="2860" t="s">
        <v>1842</v>
      </c>
      <c r="B107" s="2861"/>
      <c r="C107" s="2862"/>
      <c r="D107" s="2863"/>
      <c r="E107" s="2862"/>
      <c r="F107" s="2862"/>
      <c r="G107" s="2862"/>
      <c r="H107" s="2861"/>
      <c r="I107" s="2862"/>
      <c r="J107" s="2863"/>
      <c r="K107" s="2862"/>
      <c r="L107" s="2862"/>
      <c r="M107" s="2862"/>
      <c r="N107" s="2861"/>
      <c r="O107" s="2862"/>
      <c r="P107" s="2863"/>
      <c r="Q107" s="2862"/>
      <c r="R107" s="2862"/>
      <c r="S107" s="2862"/>
      <c r="T107" s="2861"/>
      <c r="U107" s="2862"/>
      <c r="V107" s="2863"/>
      <c r="W107" s="2862"/>
      <c r="X107" s="2862"/>
      <c r="Y107" s="2862"/>
      <c r="Z107" s="2861"/>
      <c r="AA107" s="2862"/>
      <c r="AB107" s="2863"/>
      <c r="AC107" s="2862"/>
      <c r="AD107" s="2862"/>
      <c r="AE107" s="2862"/>
      <c r="AF107" s="2861"/>
      <c r="AG107" s="2862"/>
      <c r="AH107" s="2863"/>
      <c r="AI107" s="2565">
        <v>249</v>
      </c>
      <c r="AJ107" s="2565">
        <v>37</v>
      </c>
      <c r="AK107" s="2565">
        <v>212</v>
      </c>
      <c r="AL107" s="2564">
        <v>469</v>
      </c>
      <c r="AM107" s="2565">
        <v>55</v>
      </c>
      <c r="AN107" s="2567">
        <v>414</v>
      </c>
      <c r="AO107" s="2565">
        <v>665</v>
      </c>
      <c r="AP107" s="2565">
        <v>92</v>
      </c>
      <c r="AQ107" s="2565">
        <v>573</v>
      </c>
      <c r="AR107" s="2822"/>
      <c r="AS107" s="2823"/>
      <c r="AT107" s="2824"/>
      <c r="AU107" s="2565"/>
      <c r="AV107" s="2565"/>
      <c r="AW107" s="2565"/>
      <c r="AX107" s="2822"/>
      <c r="AY107" s="2823"/>
      <c r="AZ107" s="2824"/>
    </row>
    <row r="108" spans="1:52">
      <c r="A108" s="2860" t="s">
        <v>1843</v>
      </c>
      <c r="B108" s="2861"/>
      <c r="C108" s="2862"/>
      <c r="D108" s="2863"/>
      <c r="E108" s="2862"/>
      <c r="F108" s="2862"/>
      <c r="G108" s="2862"/>
      <c r="H108" s="2861"/>
      <c r="I108" s="2862"/>
      <c r="J108" s="2863"/>
      <c r="K108" s="2862"/>
      <c r="L108" s="2862"/>
      <c r="M108" s="2862"/>
      <c r="N108" s="2861"/>
      <c r="O108" s="2862"/>
      <c r="P108" s="2863"/>
      <c r="Q108" s="2862"/>
      <c r="R108" s="2862"/>
      <c r="S108" s="2862"/>
      <c r="T108" s="2861"/>
      <c r="U108" s="2862"/>
      <c r="V108" s="2863"/>
      <c r="W108" s="2862"/>
      <c r="X108" s="2862"/>
      <c r="Y108" s="2862"/>
      <c r="Z108" s="2861"/>
      <c r="AA108" s="2862"/>
      <c r="AB108" s="2863"/>
      <c r="AC108" s="2862"/>
      <c r="AD108" s="2862"/>
      <c r="AE108" s="2862"/>
      <c r="AF108" s="2861"/>
      <c r="AG108" s="2862"/>
      <c r="AH108" s="2863"/>
      <c r="AI108" s="2565">
        <v>173</v>
      </c>
      <c r="AJ108" s="2565">
        <v>26</v>
      </c>
      <c r="AK108" s="2565">
        <v>147</v>
      </c>
      <c r="AL108" s="2564">
        <v>294</v>
      </c>
      <c r="AM108" s="2565">
        <v>30</v>
      </c>
      <c r="AN108" s="2567">
        <v>264</v>
      </c>
      <c r="AO108" s="2565">
        <v>426</v>
      </c>
      <c r="AP108" s="2565">
        <v>51</v>
      </c>
      <c r="AQ108" s="2565">
        <v>375</v>
      </c>
      <c r="AR108" s="2822"/>
      <c r="AS108" s="2823"/>
      <c r="AT108" s="2824"/>
      <c r="AU108" s="2565"/>
      <c r="AV108" s="2565"/>
      <c r="AW108" s="2565"/>
      <c r="AX108" s="2822"/>
      <c r="AY108" s="2823"/>
      <c r="AZ108" s="2824"/>
    </row>
    <row r="109" spans="1:52">
      <c r="A109" s="2860" t="s">
        <v>1844</v>
      </c>
      <c r="B109" s="2861"/>
      <c r="C109" s="2862"/>
      <c r="D109" s="2863"/>
      <c r="E109" s="2862"/>
      <c r="F109" s="2862"/>
      <c r="G109" s="2862"/>
      <c r="H109" s="2861"/>
      <c r="I109" s="2862"/>
      <c r="J109" s="2863"/>
      <c r="K109" s="2862"/>
      <c r="L109" s="2862"/>
      <c r="M109" s="2862"/>
      <c r="N109" s="2861"/>
      <c r="O109" s="2862"/>
      <c r="P109" s="2863"/>
      <c r="Q109" s="2862"/>
      <c r="R109" s="2862"/>
      <c r="S109" s="2862"/>
      <c r="T109" s="2861"/>
      <c r="U109" s="2862"/>
      <c r="V109" s="2863"/>
      <c r="W109" s="2862"/>
      <c r="X109" s="2862"/>
      <c r="Y109" s="2862"/>
      <c r="Z109" s="2861"/>
      <c r="AA109" s="2862"/>
      <c r="AB109" s="2863"/>
      <c r="AC109" s="2862"/>
      <c r="AD109" s="2862"/>
      <c r="AE109" s="2862"/>
      <c r="AF109" s="2861"/>
      <c r="AG109" s="2862"/>
      <c r="AH109" s="2863"/>
      <c r="AI109" s="2565">
        <v>98</v>
      </c>
      <c r="AJ109" s="2565">
        <v>15</v>
      </c>
      <c r="AK109" s="2565">
        <v>83</v>
      </c>
      <c r="AL109" s="2564">
        <v>157</v>
      </c>
      <c r="AM109" s="2565">
        <v>23</v>
      </c>
      <c r="AN109" s="2567">
        <v>134</v>
      </c>
      <c r="AO109" s="2565">
        <v>305</v>
      </c>
      <c r="AP109" s="2565">
        <v>28</v>
      </c>
      <c r="AQ109" s="2565">
        <v>277</v>
      </c>
      <c r="AR109" s="2822"/>
      <c r="AS109" s="2823"/>
      <c r="AT109" s="2824"/>
      <c r="AU109" s="2565"/>
      <c r="AV109" s="2565"/>
      <c r="AW109" s="2565"/>
      <c r="AX109" s="2822"/>
      <c r="AY109" s="2823"/>
      <c r="AZ109" s="2824"/>
    </row>
    <row r="110" spans="1:52">
      <c r="A110" s="2860" t="s">
        <v>1845</v>
      </c>
      <c r="B110" s="2861"/>
      <c r="C110" s="2862"/>
      <c r="D110" s="2863"/>
      <c r="E110" s="2862"/>
      <c r="F110" s="2862"/>
      <c r="G110" s="2862"/>
      <c r="H110" s="2861"/>
      <c r="I110" s="2862"/>
      <c r="J110" s="2863"/>
      <c r="K110" s="2862"/>
      <c r="L110" s="2862"/>
      <c r="M110" s="2862"/>
      <c r="N110" s="2861"/>
      <c r="O110" s="2862"/>
      <c r="P110" s="2863"/>
      <c r="Q110" s="2862"/>
      <c r="R110" s="2862"/>
      <c r="S110" s="2862"/>
      <c r="T110" s="2861"/>
      <c r="U110" s="2862"/>
      <c r="V110" s="2863"/>
      <c r="W110" s="2862"/>
      <c r="X110" s="2862"/>
      <c r="Y110" s="2862"/>
      <c r="Z110" s="2861"/>
      <c r="AA110" s="2862"/>
      <c r="AB110" s="2863"/>
      <c r="AC110" s="2862"/>
      <c r="AD110" s="2862"/>
      <c r="AE110" s="2862"/>
      <c r="AF110" s="2861"/>
      <c r="AG110" s="2862"/>
      <c r="AH110" s="2863"/>
      <c r="AI110" s="2565">
        <v>58</v>
      </c>
      <c r="AJ110" s="2565">
        <v>5</v>
      </c>
      <c r="AK110" s="2565">
        <v>53</v>
      </c>
      <c r="AL110" s="2564">
        <v>92</v>
      </c>
      <c r="AM110" s="2565">
        <v>10</v>
      </c>
      <c r="AN110" s="2567">
        <v>82</v>
      </c>
      <c r="AO110" s="2565">
        <v>143</v>
      </c>
      <c r="AP110" s="2565">
        <v>20</v>
      </c>
      <c r="AQ110" s="2565">
        <v>123</v>
      </c>
      <c r="AR110" s="2822"/>
      <c r="AS110" s="2823"/>
      <c r="AT110" s="2824"/>
      <c r="AU110" s="2565"/>
      <c r="AV110" s="2565"/>
      <c r="AW110" s="2565"/>
      <c r="AX110" s="2822"/>
      <c r="AY110" s="2823"/>
      <c r="AZ110" s="2824"/>
    </row>
    <row r="111" spans="1:52">
      <c r="A111" s="2860" t="s">
        <v>1846</v>
      </c>
      <c r="B111" s="2861"/>
      <c r="C111" s="2862"/>
      <c r="D111" s="2863"/>
      <c r="E111" s="2862"/>
      <c r="F111" s="2862"/>
      <c r="G111" s="2862"/>
      <c r="H111" s="2861"/>
      <c r="I111" s="2862"/>
      <c r="J111" s="2863"/>
      <c r="K111" s="2862"/>
      <c r="L111" s="2862"/>
      <c r="M111" s="2862"/>
      <c r="N111" s="2861"/>
      <c r="O111" s="2862"/>
      <c r="P111" s="2863"/>
      <c r="Q111" s="2862"/>
      <c r="R111" s="2862"/>
      <c r="S111" s="2862"/>
      <c r="T111" s="2861"/>
      <c r="U111" s="2862"/>
      <c r="V111" s="2863"/>
      <c r="W111" s="2862"/>
      <c r="X111" s="2862"/>
      <c r="Y111" s="2862"/>
      <c r="Z111" s="2861"/>
      <c r="AA111" s="2862"/>
      <c r="AB111" s="2863"/>
      <c r="AC111" s="2862"/>
      <c r="AD111" s="2862"/>
      <c r="AE111" s="2862"/>
      <c r="AF111" s="2861"/>
      <c r="AG111" s="2862"/>
      <c r="AH111" s="2863"/>
      <c r="AI111" s="2565">
        <v>30</v>
      </c>
      <c r="AJ111" s="2565">
        <v>3</v>
      </c>
      <c r="AK111" s="2565">
        <v>27</v>
      </c>
      <c r="AL111" s="2564">
        <v>49</v>
      </c>
      <c r="AM111" s="2565">
        <v>3</v>
      </c>
      <c r="AN111" s="2567">
        <v>46</v>
      </c>
      <c r="AO111" s="2565">
        <v>87</v>
      </c>
      <c r="AP111" s="2565">
        <v>11</v>
      </c>
      <c r="AQ111" s="2565">
        <v>76</v>
      </c>
      <c r="AR111" s="2822"/>
      <c r="AS111" s="2823"/>
      <c r="AT111" s="2824"/>
      <c r="AU111" s="2565"/>
      <c r="AV111" s="2565"/>
      <c r="AW111" s="2565"/>
      <c r="AX111" s="2822"/>
      <c r="AY111" s="2823"/>
      <c r="AZ111" s="2824"/>
    </row>
    <row r="112" spans="1:52">
      <c r="A112" s="2860" t="s">
        <v>1847</v>
      </c>
      <c r="B112" s="2861"/>
      <c r="C112" s="2862"/>
      <c r="D112" s="2863"/>
      <c r="E112" s="2862"/>
      <c r="F112" s="2862"/>
      <c r="G112" s="2862"/>
      <c r="H112" s="2861"/>
      <c r="I112" s="2862"/>
      <c r="J112" s="2863"/>
      <c r="K112" s="2862"/>
      <c r="L112" s="2862"/>
      <c r="M112" s="2862"/>
      <c r="N112" s="2861"/>
      <c r="O112" s="2862"/>
      <c r="P112" s="2863"/>
      <c r="Q112" s="2862"/>
      <c r="R112" s="2862"/>
      <c r="S112" s="2862"/>
      <c r="T112" s="2861"/>
      <c r="U112" s="2862"/>
      <c r="V112" s="2863"/>
      <c r="W112" s="2862"/>
      <c r="X112" s="2862"/>
      <c r="Y112" s="2862"/>
      <c r="Z112" s="2861"/>
      <c r="AA112" s="2862"/>
      <c r="AB112" s="2863"/>
      <c r="AC112" s="2862"/>
      <c r="AD112" s="2862"/>
      <c r="AE112" s="2862"/>
      <c r="AF112" s="2861"/>
      <c r="AG112" s="2862"/>
      <c r="AH112" s="2863"/>
      <c r="AI112" s="2565">
        <v>22</v>
      </c>
      <c r="AJ112" s="2565">
        <v>3</v>
      </c>
      <c r="AK112" s="2565">
        <v>19</v>
      </c>
      <c r="AL112" s="2564">
        <v>27</v>
      </c>
      <c r="AM112" s="2565">
        <v>2</v>
      </c>
      <c r="AN112" s="2567">
        <v>25</v>
      </c>
      <c r="AO112" s="2565">
        <v>39</v>
      </c>
      <c r="AP112" s="2565">
        <v>2</v>
      </c>
      <c r="AQ112" s="2565">
        <v>37</v>
      </c>
      <c r="AR112" s="2822"/>
      <c r="AS112" s="2823"/>
      <c r="AT112" s="2824"/>
      <c r="AU112" s="2565"/>
      <c r="AV112" s="2565"/>
      <c r="AW112" s="2565"/>
      <c r="AX112" s="2822"/>
      <c r="AY112" s="2823"/>
      <c r="AZ112" s="2824"/>
    </row>
    <row r="113" spans="1:52">
      <c r="A113" s="2860" t="s">
        <v>1848</v>
      </c>
      <c r="B113" s="2861"/>
      <c r="C113" s="2862"/>
      <c r="D113" s="2863"/>
      <c r="E113" s="2862"/>
      <c r="F113" s="2862"/>
      <c r="G113" s="2862"/>
      <c r="H113" s="2861"/>
      <c r="I113" s="2862"/>
      <c r="J113" s="2863"/>
      <c r="K113" s="2862"/>
      <c r="L113" s="2862"/>
      <c r="M113" s="2862"/>
      <c r="N113" s="2861"/>
      <c r="O113" s="2862"/>
      <c r="P113" s="2863"/>
      <c r="Q113" s="2862"/>
      <c r="R113" s="2862"/>
      <c r="S113" s="2862"/>
      <c r="T113" s="2861"/>
      <c r="U113" s="2862"/>
      <c r="V113" s="2863"/>
      <c r="W113" s="2862"/>
      <c r="X113" s="2862"/>
      <c r="Y113" s="2862"/>
      <c r="Z113" s="2861"/>
      <c r="AA113" s="2862"/>
      <c r="AB113" s="2863"/>
      <c r="AC113" s="2862"/>
      <c r="AD113" s="2862"/>
      <c r="AE113" s="2862"/>
      <c r="AF113" s="2861"/>
      <c r="AG113" s="2862"/>
      <c r="AH113" s="2863"/>
      <c r="AI113" s="2565">
        <v>15</v>
      </c>
      <c r="AJ113" s="2565">
        <v>1</v>
      </c>
      <c r="AK113" s="2565">
        <v>14</v>
      </c>
      <c r="AL113" s="2564">
        <v>21</v>
      </c>
      <c r="AM113" s="2565">
        <v>4</v>
      </c>
      <c r="AN113" s="2567">
        <v>17</v>
      </c>
      <c r="AO113" s="2565">
        <v>18</v>
      </c>
      <c r="AP113" s="2565">
        <v>1</v>
      </c>
      <c r="AQ113" s="2565">
        <v>17</v>
      </c>
      <c r="AR113" s="2822"/>
      <c r="AS113" s="2823"/>
      <c r="AT113" s="2824"/>
      <c r="AU113" s="2565"/>
      <c r="AV113" s="2565"/>
      <c r="AW113" s="2565"/>
      <c r="AX113" s="2822"/>
      <c r="AY113" s="2823"/>
      <c r="AZ113" s="2824"/>
    </row>
    <row r="114" spans="1:52">
      <c r="A114" s="2860" t="s">
        <v>1849</v>
      </c>
      <c r="B114" s="2861"/>
      <c r="C114" s="2862"/>
      <c r="D114" s="2863"/>
      <c r="E114" s="2862"/>
      <c r="F114" s="2862"/>
      <c r="G114" s="2862"/>
      <c r="H114" s="2861"/>
      <c r="I114" s="2862"/>
      <c r="J114" s="2863"/>
      <c r="K114" s="2862"/>
      <c r="L114" s="2862"/>
      <c r="M114" s="2862"/>
      <c r="N114" s="2861"/>
      <c r="O114" s="2862"/>
      <c r="P114" s="2863"/>
      <c r="Q114" s="2862"/>
      <c r="R114" s="2862"/>
      <c r="S114" s="2862"/>
      <c r="T114" s="2861"/>
      <c r="U114" s="2862"/>
      <c r="V114" s="2863"/>
      <c r="W114" s="2862"/>
      <c r="X114" s="2862"/>
      <c r="Y114" s="2862"/>
      <c r="Z114" s="2861"/>
      <c r="AA114" s="2862"/>
      <c r="AB114" s="2863"/>
      <c r="AC114" s="2862"/>
      <c r="AD114" s="2862"/>
      <c r="AE114" s="2862"/>
      <c r="AF114" s="2861"/>
      <c r="AG114" s="2862"/>
      <c r="AH114" s="2863"/>
      <c r="AI114" s="2565">
        <v>5</v>
      </c>
      <c r="AJ114" s="2565">
        <v>1</v>
      </c>
      <c r="AK114" s="2565">
        <v>4</v>
      </c>
      <c r="AL114" s="2564">
        <v>6</v>
      </c>
      <c r="AM114" s="2565">
        <v>1</v>
      </c>
      <c r="AN114" s="2567">
        <v>5</v>
      </c>
      <c r="AO114" s="2565">
        <v>11</v>
      </c>
      <c r="AP114" s="2565">
        <v>1</v>
      </c>
      <c r="AQ114" s="2565">
        <v>10</v>
      </c>
      <c r="AR114" s="2822"/>
      <c r="AS114" s="2823"/>
      <c r="AT114" s="2824"/>
      <c r="AU114" s="2565"/>
      <c r="AV114" s="2565"/>
      <c r="AW114" s="2565"/>
      <c r="AX114" s="2822"/>
      <c r="AY114" s="2823"/>
      <c r="AZ114" s="2824"/>
    </row>
    <row r="115" spans="1:52">
      <c r="A115" s="2864" t="s">
        <v>1850</v>
      </c>
      <c r="B115" s="2865"/>
      <c r="C115" s="2866"/>
      <c r="D115" s="2867"/>
      <c r="E115" s="2866"/>
      <c r="F115" s="2866"/>
      <c r="G115" s="2866"/>
      <c r="H115" s="2865"/>
      <c r="I115" s="2866"/>
      <c r="J115" s="2867"/>
      <c r="K115" s="2866"/>
      <c r="L115" s="2866"/>
      <c r="M115" s="2866"/>
      <c r="N115" s="2865"/>
      <c r="O115" s="2866"/>
      <c r="P115" s="2867"/>
      <c r="Q115" s="2866"/>
      <c r="R115" s="2866"/>
      <c r="S115" s="2866"/>
      <c r="T115" s="2865"/>
      <c r="U115" s="2866"/>
      <c r="V115" s="2867"/>
      <c r="W115" s="2866"/>
      <c r="X115" s="2866"/>
      <c r="Y115" s="2866"/>
      <c r="Z115" s="2865"/>
      <c r="AA115" s="2866"/>
      <c r="AB115" s="2867"/>
      <c r="AC115" s="2866"/>
      <c r="AD115" s="2866"/>
      <c r="AE115" s="2866"/>
      <c r="AF115" s="2865"/>
      <c r="AG115" s="2866"/>
      <c r="AH115" s="2867"/>
      <c r="AI115" s="2578">
        <v>2</v>
      </c>
      <c r="AJ115" s="2578">
        <v>0</v>
      </c>
      <c r="AK115" s="2578">
        <v>2</v>
      </c>
      <c r="AL115" s="2577">
        <v>4</v>
      </c>
      <c r="AM115" s="2578">
        <v>1</v>
      </c>
      <c r="AN115" s="2579">
        <v>3</v>
      </c>
      <c r="AO115" s="2578">
        <v>4</v>
      </c>
      <c r="AP115" s="2578">
        <v>1</v>
      </c>
      <c r="AQ115" s="2578">
        <v>3</v>
      </c>
      <c r="AR115" s="2848"/>
      <c r="AS115" s="2849"/>
      <c r="AT115" s="2850"/>
      <c r="AU115" s="2578"/>
      <c r="AV115" s="2578"/>
      <c r="AW115" s="2578"/>
      <c r="AX115" s="2848"/>
      <c r="AY115" s="2849"/>
      <c r="AZ115" s="2850"/>
    </row>
    <row r="116" spans="1:52">
      <c r="A116" s="2868" t="s">
        <v>1851</v>
      </c>
      <c r="B116" s="2865"/>
      <c r="C116" s="2866"/>
      <c r="D116" s="2867"/>
      <c r="E116" s="2866"/>
      <c r="F116" s="2866"/>
      <c r="G116" s="2866"/>
      <c r="H116" s="2865"/>
      <c r="I116" s="2866"/>
      <c r="J116" s="2867"/>
      <c r="K116" s="2866"/>
      <c r="L116" s="2866"/>
      <c r="M116" s="2866"/>
      <c r="N116" s="2865"/>
      <c r="O116" s="2866"/>
      <c r="P116" s="2867"/>
      <c r="Q116" s="2866"/>
      <c r="R116" s="2866"/>
      <c r="S116" s="2866"/>
      <c r="T116" s="2865"/>
      <c r="U116" s="2866"/>
      <c r="V116" s="2867"/>
      <c r="W116" s="2866"/>
      <c r="X116" s="2866"/>
      <c r="Y116" s="2866"/>
      <c r="Z116" s="2865"/>
      <c r="AA116" s="2866"/>
      <c r="AB116" s="2867"/>
      <c r="AC116" s="2866"/>
      <c r="AD116" s="2866"/>
      <c r="AE116" s="2866"/>
      <c r="AF116" s="2865"/>
      <c r="AG116" s="2866"/>
      <c r="AH116" s="2867"/>
      <c r="AI116" s="2578">
        <v>0</v>
      </c>
      <c r="AJ116" s="2578">
        <v>0</v>
      </c>
      <c r="AK116" s="2578">
        <v>0</v>
      </c>
      <c r="AL116" s="2577">
        <v>1</v>
      </c>
      <c r="AM116" s="2578">
        <v>0</v>
      </c>
      <c r="AN116" s="2579">
        <v>1</v>
      </c>
      <c r="AO116" s="2578">
        <v>6</v>
      </c>
      <c r="AP116" s="2578">
        <v>0</v>
      </c>
      <c r="AQ116" s="2578">
        <v>6</v>
      </c>
      <c r="AR116" s="2857"/>
      <c r="AS116" s="2858"/>
      <c r="AT116" s="2859"/>
      <c r="AU116" s="2578"/>
      <c r="AV116" s="2578"/>
      <c r="AW116" s="2578"/>
      <c r="AX116" s="2857"/>
      <c r="AY116" s="2858"/>
      <c r="AZ116" s="2859"/>
    </row>
    <row r="117" spans="1:52">
      <c r="A117" s="2869" t="s">
        <v>1852</v>
      </c>
      <c r="B117" s="2870">
        <v>7</v>
      </c>
      <c r="C117" s="2871">
        <v>1</v>
      </c>
      <c r="D117" s="2872">
        <v>6</v>
      </c>
      <c r="E117" s="2871">
        <v>6</v>
      </c>
      <c r="F117" s="2871">
        <v>1</v>
      </c>
      <c r="G117" s="2871">
        <v>5</v>
      </c>
      <c r="H117" s="2870">
        <v>6</v>
      </c>
      <c r="I117" s="2871">
        <v>3</v>
      </c>
      <c r="J117" s="2872">
        <v>3</v>
      </c>
      <c r="K117" s="2871">
        <v>7</v>
      </c>
      <c r="L117" s="2871">
        <v>1</v>
      </c>
      <c r="M117" s="2871">
        <v>6</v>
      </c>
      <c r="N117" s="2870">
        <v>15</v>
      </c>
      <c r="O117" s="2871">
        <v>3</v>
      </c>
      <c r="P117" s="2872">
        <v>12</v>
      </c>
      <c r="Q117" s="2871">
        <v>32</v>
      </c>
      <c r="R117" s="2871">
        <v>4</v>
      </c>
      <c r="S117" s="2871">
        <v>28</v>
      </c>
      <c r="T117" s="2870">
        <v>42</v>
      </c>
      <c r="U117" s="2871">
        <v>9</v>
      </c>
      <c r="V117" s="2872">
        <v>33</v>
      </c>
      <c r="W117" s="2871">
        <v>62</v>
      </c>
      <c r="X117" s="2871">
        <v>7</v>
      </c>
      <c r="Y117" s="2871">
        <v>55</v>
      </c>
      <c r="Z117" s="2870">
        <v>140</v>
      </c>
      <c r="AA117" s="2871">
        <v>31</v>
      </c>
      <c r="AB117" s="2872">
        <v>109</v>
      </c>
      <c r="AC117" s="2871">
        <v>224</v>
      </c>
      <c r="AD117" s="2871">
        <v>44</v>
      </c>
      <c r="AE117" s="2871">
        <v>180</v>
      </c>
      <c r="AF117" s="2870">
        <v>491</v>
      </c>
      <c r="AG117" s="2871">
        <v>71</v>
      </c>
      <c r="AH117" s="2872">
        <v>420</v>
      </c>
      <c r="AI117" s="2871">
        <v>1057</v>
      </c>
      <c r="AJ117" s="2871">
        <v>157</v>
      </c>
      <c r="AK117" s="2871">
        <v>900</v>
      </c>
      <c r="AL117" s="2870">
        <v>1917</v>
      </c>
      <c r="AM117" s="2871">
        <v>248</v>
      </c>
      <c r="AN117" s="2872">
        <v>1670</v>
      </c>
      <c r="AO117" s="2871">
        <v>2601</v>
      </c>
      <c r="AP117" s="2871">
        <v>339</v>
      </c>
      <c r="AQ117" s="2871">
        <v>2262</v>
      </c>
      <c r="AR117" s="2873">
        <v>2607</v>
      </c>
      <c r="AS117" s="2874">
        <v>339</v>
      </c>
      <c r="AT117" s="2875">
        <v>2268</v>
      </c>
      <c r="AU117" s="2871">
        <v>3304</v>
      </c>
      <c r="AV117" s="2871">
        <v>382</v>
      </c>
      <c r="AW117" s="2871">
        <v>2922</v>
      </c>
      <c r="AX117" s="2873">
        <v>3396</v>
      </c>
      <c r="AY117" s="2874">
        <v>393</v>
      </c>
      <c r="AZ117" s="2875">
        <v>3003</v>
      </c>
    </row>
    <row r="118" spans="1:52">
      <c r="A118" s="2876" t="s">
        <v>1853</v>
      </c>
      <c r="B118" s="2877">
        <v>0</v>
      </c>
      <c r="C118" s="2878">
        <v>0</v>
      </c>
      <c r="D118" s="2879">
        <v>0</v>
      </c>
      <c r="E118" s="2878">
        <v>334</v>
      </c>
      <c r="F118" s="2878">
        <v>146</v>
      </c>
      <c r="G118" s="2878">
        <v>188</v>
      </c>
      <c r="H118" s="2877">
        <v>0</v>
      </c>
      <c r="I118" s="2878">
        <v>0</v>
      </c>
      <c r="J118" s="2879">
        <v>0</v>
      </c>
      <c r="K118" s="2878">
        <v>0</v>
      </c>
      <c r="L118" s="2878">
        <v>0</v>
      </c>
      <c r="M118" s="2878">
        <v>0</v>
      </c>
      <c r="N118" s="2877">
        <v>0</v>
      </c>
      <c r="O118" s="2878">
        <v>0</v>
      </c>
      <c r="P118" s="2879">
        <v>0</v>
      </c>
      <c r="Q118" s="2878">
        <v>2298</v>
      </c>
      <c r="R118" s="2878">
        <v>1513</v>
      </c>
      <c r="S118" s="2878">
        <v>785</v>
      </c>
      <c r="T118" s="2877">
        <v>7387</v>
      </c>
      <c r="U118" s="2878">
        <v>4746</v>
      </c>
      <c r="V118" s="2879">
        <v>2641</v>
      </c>
      <c r="W118" s="2878">
        <v>2020</v>
      </c>
      <c r="X118" s="2878">
        <v>1328</v>
      </c>
      <c r="Y118" s="2878">
        <v>692</v>
      </c>
      <c r="Z118" s="2877">
        <v>18714</v>
      </c>
      <c r="AA118" s="2878">
        <v>12244</v>
      </c>
      <c r="AB118" s="2879">
        <v>6470</v>
      </c>
      <c r="AC118" s="2878">
        <v>2531</v>
      </c>
      <c r="AD118" s="2878">
        <v>1706</v>
      </c>
      <c r="AE118" s="2878">
        <v>825</v>
      </c>
      <c r="AF118" s="2877">
        <v>4029</v>
      </c>
      <c r="AG118" s="2878">
        <v>2484</v>
      </c>
      <c r="AH118" s="2879">
        <v>1545</v>
      </c>
      <c r="AI118" s="2878">
        <v>20677</v>
      </c>
      <c r="AJ118" s="2878">
        <v>12398</v>
      </c>
      <c r="AK118" s="2878">
        <v>8279</v>
      </c>
      <c r="AL118" s="2877">
        <v>31928</v>
      </c>
      <c r="AM118" s="2878">
        <v>18720</v>
      </c>
      <c r="AN118" s="2879">
        <v>13208</v>
      </c>
      <c r="AO118" s="2878">
        <v>66071</v>
      </c>
      <c r="AP118" s="2878">
        <v>37273</v>
      </c>
      <c r="AQ118" s="2878">
        <v>28798</v>
      </c>
      <c r="AR118" s="2880">
        <v>0</v>
      </c>
      <c r="AS118" s="2881">
        <v>0</v>
      </c>
      <c r="AT118" s="2882">
        <v>0</v>
      </c>
      <c r="AU118" s="2878">
        <v>182391</v>
      </c>
      <c r="AV118" s="2878">
        <v>96461</v>
      </c>
      <c r="AW118" s="2878">
        <v>85930</v>
      </c>
      <c r="AX118" s="2880">
        <v>0</v>
      </c>
      <c r="AY118" s="2881">
        <v>0</v>
      </c>
      <c r="AZ118" s="2882">
        <v>0</v>
      </c>
    </row>
  </sheetData>
  <mergeCells count="16">
    <mergeCell ref="AI3:AK3"/>
    <mergeCell ref="AL3:AN3"/>
    <mergeCell ref="AO3:AQ3"/>
    <mergeCell ref="AU3:AW3"/>
    <mergeCell ref="Q3:S3"/>
    <mergeCell ref="T3:V3"/>
    <mergeCell ref="W3:Y3"/>
    <mergeCell ref="Z3:AB3"/>
    <mergeCell ref="AC3:AE3"/>
    <mergeCell ref="AF3:AH3"/>
    <mergeCell ref="N3:P3"/>
    <mergeCell ref="A3:A4"/>
    <mergeCell ref="B3:D3"/>
    <mergeCell ref="E3:G3"/>
    <mergeCell ref="H3:J3"/>
    <mergeCell ref="K3:M3"/>
  </mergeCells>
  <phoneticPr fontId="2"/>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Y98"/>
  <sheetViews>
    <sheetView workbookViewId="0">
      <pane xSplit="3" ySplit="6" topLeftCell="D62" activePane="bottomRight" state="frozen"/>
      <selection pane="topRight" activeCell="D1" sqref="D1"/>
      <selection pane="bottomLeft" activeCell="A7" sqref="A7"/>
      <selection pane="bottomRight" activeCell="BB72" sqref="BB72"/>
    </sheetView>
  </sheetViews>
  <sheetFormatPr defaultColWidth="11.875" defaultRowHeight="13.5"/>
  <cols>
    <col min="1" max="1" width="2.75" style="432" customWidth="1"/>
    <col min="2" max="2" width="4.5" style="432" bestFit="1" customWidth="1"/>
    <col min="3" max="3" width="13.375" style="432" customWidth="1"/>
    <col min="4" max="4" width="3.25" style="432" customWidth="1"/>
    <col min="5" max="5" width="10" style="2001" customWidth="1"/>
    <col min="6" max="6" width="10" style="432" customWidth="1"/>
    <col min="7" max="7" width="10.125" style="2001" customWidth="1"/>
    <col min="8" max="8" width="10" style="2001" customWidth="1"/>
    <col min="9" max="9" width="9.875" style="2001" customWidth="1"/>
    <col min="10" max="10" width="7.875" style="466" customWidth="1"/>
    <col min="11" max="11" width="7.625" style="466" hidden="1" customWidth="1"/>
    <col min="12" max="12" width="7" style="466" hidden="1" customWidth="1"/>
    <col min="13" max="13" width="6.375" style="466" customWidth="1"/>
    <col min="14" max="14" width="6.875" style="466" hidden="1" customWidth="1"/>
    <col min="15" max="15" width="6.625" style="466" hidden="1" customWidth="1"/>
    <col min="16" max="16" width="7" style="466" customWidth="1"/>
    <col min="17" max="20" width="6" style="466" hidden="1" customWidth="1"/>
    <col min="21" max="22" width="3.625" style="466" hidden="1" customWidth="1"/>
    <col min="23" max="23" width="7" style="466" customWidth="1"/>
    <col min="24" max="27" width="6" style="466" hidden="1" customWidth="1"/>
    <col min="28" max="29" width="3.625" style="466" hidden="1" customWidth="1"/>
    <col min="30" max="30" width="8" style="466" customWidth="1"/>
    <col min="31" max="31" width="7.625" style="466" hidden="1" customWidth="1"/>
    <col min="32" max="32" width="7" style="466" hidden="1" customWidth="1"/>
    <col min="33" max="33" width="8.125" style="466" customWidth="1"/>
    <col min="34" max="35" width="7" style="466" hidden="1" customWidth="1"/>
    <col min="36" max="37" width="8" style="466" hidden="1" customWidth="1"/>
    <col min="38" max="39" width="6" style="466" hidden="1" customWidth="1"/>
    <col min="40" max="41" width="4.5" style="466" hidden="1" customWidth="1"/>
    <col min="42" max="42" width="8.5" style="331" customWidth="1"/>
    <col min="43" max="44" width="7" style="333" hidden="1" customWidth="1"/>
    <col min="45" max="45" width="6.5" style="333" hidden="1" customWidth="1"/>
    <col min="46" max="46" width="6.75" style="333" hidden="1" customWidth="1"/>
    <col min="47" max="48" width="5.625" style="333" hidden="1" customWidth="1"/>
    <col min="49" max="49" width="6" style="333" hidden="1" customWidth="1"/>
    <col min="50" max="50" width="6" style="334" hidden="1" customWidth="1"/>
    <col min="51" max="51" width="8" style="334" hidden="1" customWidth="1"/>
    <col min="52" max="16384" width="11.875" style="432"/>
  </cols>
  <sheetData>
    <row r="1" spans="1:51" ht="18" thickBot="1">
      <c r="C1" s="1961" t="s">
        <v>350</v>
      </c>
      <c r="D1" s="1730"/>
      <c r="E1" s="1962"/>
      <c r="F1" s="1963" t="s">
        <v>351</v>
      </c>
      <c r="G1" s="1959"/>
      <c r="H1" s="1960" t="s">
        <v>1162</v>
      </c>
      <c r="I1" s="1959"/>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2"/>
      <c r="AP1" s="332" t="s">
        <v>352</v>
      </c>
    </row>
    <row r="2" spans="1:51" ht="17.25">
      <c r="C2" s="1964"/>
      <c r="D2" s="1965"/>
      <c r="E2" s="1966"/>
      <c r="F2" s="1967"/>
      <c r="G2" s="1968"/>
      <c r="H2" s="335"/>
      <c r="I2" s="1969"/>
      <c r="J2" s="336" t="s">
        <v>353</v>
      </c>
      <c r="K2" s="1970"/>
      <c r="L2" s="1970"/>
      <c r="M2" s="1971"/>
      <c r="N2" s="1971"/>
      <c r="O2" s="1971"/>
      <c r="P2" s="1971"/>
      <c r="Q2" s="1971"/>
      <c r="R2" s="1971"/>
      <c r="S2" s="1971"/>
      <c r="T2" s="1971"/>
      <c r="U2" s="1971"/>
      <c r="V2" s="1971"/>
      <c r="W2" s="1971"/>
      <c r="X2" s="1971"/>
      <c r="Y2" s="1971"/>
      <c r="Z2" s="1971"/>
      <c r="AA2" s="1971"/>
      <c r="AB2" s="1971"/>
      <c r="AC2" s="1971"/>
      <c r="AD2" s="337"/>
      <c r="AE2" s="338"/>
      <c r="AF2" s="1972"/>
      <c r="AG2" s="1970"/>
      <c r="AH2" s="1970"/>
      <c r="AI2" s="1970"/>
      <c r="AJ2" s="1970"/>
      <c r="AK2" s="1970"/>
      <c r="AL2" s="1970"/>
      <c r="AM2" s="1970"/>
      <c r="AN2" s="1970"/>
      <c r="AO2" s="1970"/>
      <c r="AP2" s="1970"/>
      <c r="AQ2" s="1973"/>
      <c r="AR2" s="1973"/>
      <c r="AS2" s="1973"/>
      <c r="AT2" s="1973"/>
      <c r="AU2" s="1973"/>
      <c r="AV2" s="1973"/>
      <c r="AW2" s="1973"/>
      <c r="AX2" s="1973"/>
      <c r="AY2" s="1974"/>
    </row>
    <row r="3" spans="1:51">
      <c r="C3" s="339" t="s">
        <v>354</v>
      </c>
      <c r="D3" s="340"/>
      <c r="E3" s="715" t="s">
        <v>355</v>
      </c>
      <c r="F3" s="339" t="s">
        <v>5</v>
      </c>
      <c r="G3" s="342"/>
      <c r="H3" s="343" t="s">
        <v>0</v>
      </c>
      <c r="I3" s="344"/>
      <c r="J3" s="345"/>
      <c r="K3" s="345"/>
      <c r="L3" s="346"/>
      <c r="M3" s="3164" t="s">
        <v>356</v>
      </c>
      <c r="N3" s="3165"/>
      <c r="O3" s="3165"/>
      <c r="P3" s="3165"/>
      <c r="Q3" s="3165"/>
      <c r="R3" s="3165"/>
      <c r="S3" s="3165"/>
      <c r="T3" s="3165"/>
      <c r="U3" s="3165"/>
      <c r="V3" s="3165"/>
      <c r="W3" s="3165"/>
      <c r="X3" s="3165"/>
      <c r="Y3" s="3165"/>
      <c r="Z3" s="3165"/>
      <c r="AA3" s="3165"/>
      <c r="AB3" s="3165"/>
      <c r="AC3" s="3166"/>
      <c r="AD3" s="3164" t="s">
        <v>357</v>
      </c>
      <c r="AE3" s="3165"/>
      <c r="AF3" s="3165"/>
      <c r="AG3" s="3165"/>
      <c r="AH3" s="3165"/>
      <c r="AI3" s="3165"/>
      <c r="AJ3" s="3165"/>
      <c r="AK3" s="3165"/>
      <c r="AL3" s="3165"/>
      <c r="AM3" s="3165"/>
      <c r="AN3" s="3165"/>
      <c r="AO3" s="3165"/>
      <c r="AP3" s="3165"/>
      <c r="AQ3" s="3165"/>
      <c r="AR3" s="3165"/>
      <c r="AS3" s="3165"/>
      <c r="AT3" s="3165"/>
      <c r="AU3" s="3165"/>
      <c r="AV3" s="3165"/>
      <c r="AW3" s="3165"/>
      <c r="AX3" s="3166"/>
      <c r="AY3" s="347" t="s">
        <v>358</v>
      </c>
    </row>
    <row r="4" spans="1:51">
      <c r="C4" s="339"/>
      <c r="D4" s="340"/>
      <c r="E4" s="341"/>
      <c r="F4" s="339"/>
      <c r="G4" s="348"/>
      <c r="H4" s="349"/>
      <c r="I4" s="350"/>
      <c r="J4" s="345"/>
      <c r="K4" s="345"/>
      <c r="L4" s="346"/>
      <c r="M4" s="351"/>
      <c r="N4" s="1975"/>
      <c r="O4" s="1975"/>
      <c r="P4" s="352" t="s">
        <v>359</v>
      </c>
      <c r="Q4" s="1976"/>
      <c r="R4" s="1976"/>
      <c r="S4" s="1976"/>
      <c r="T4" s="1976"/>
      <c r="U4" s="1976"/>
      <c r="V4" s="1976"/>
      <c r="W4" s="352" t="s">
        <v>360</v>
      </c>
      <c r="X4" s="1976"/>
      <c r="Y4" s="1976"/>
      <c r="Z4" s="1976"/>
      <c r="AA4" s="1976"/>
      <c r="AB4" s="1976"/>
      <c r="AC4" s="1977"/>
      <c r="AD4" s="351"/>
      <c r="AE4" s="353"/>
      <c r="AF4" s="1975"/>
      <c r="AG4" s="3167" t="s">
        <v>361</v>
      </c>
      <c r="AH4" s="3168"/>
      <c r="AI4" s="3168"/>
      <c r="AJ4" s="3168"/>
      <c r="AK4" s="3168"/>
      <c r="AL4" s="3168"/>
      <c r="AM4" s="3168"/>
      <c r="AN4" s="3168"/>
      <c r="AO4" s="3169"/>
      <c r="AP4" s="3167" t="s">
        <v>362</v>
      </c>
      <c r="AQ4" s="3165"/>
      <c r="AR4" s="3165"/>
      <c r="AS4" s="3165"/>
      <c r="AT4" s="3165"/>
      <c r="AU4" s="3165"/>
      <c r="AV4" s="3165"/>
      <c r="AW4" s="3165"/>
      <c r="AX4" s="3166"/>
      <c r="AY4" s="354" t="s">
        <v>363</v>
      </c>
    </row>
    <row r="5" spans="1:51">
      <c r="C5" s="339"/>
      <c r="D5" s="340"/>
      <c r="E5" s="341"/>
      <c r="F5" s="339"/>
      <c r="G5" s="348"/>
      <c r="H5" s="349"/>
      <c r="I5" s="350"/>
      <c r="J5" s="355"/>
      <c r="K5" s="355"/>
      <c r="L5" s="356"/>
      <c r="M5" s="357"/>
      <c r="N5" s="355"/>
      <c r="O5" s="355"/>
      <c r="P5" s="357"/>
      <c r="Q5" s="1978"/>
      <c r="R5" s="1979"/>
      <c r="S5" s="3170" t="s">
        <v>364</v>
      </c>
      <c r="T5" s="3171"/>
      <c r="U5" s="3172" t="s">
        <v>365</v>
      </c>
      <c r="V5" s="3173"/>
      <c r="W5" s="357"/>
      <c r="X5" s="1978"/>
      <c r="Y5" s="1978"/>
      <c r="Z5" s="3170" t="s">
        <v>364</v>
      </c>
      <c r="AA5" s="3171"/>
      <c r="AB5" s="3144" t="s">
        <v>365</v>
      </c>
      <c r="AC5" s="3173"/>
      <c r="AD5" s="357"/>
      <c r="AE5" s="355"/>
      <c r="AF5" s="355"/>
      <c r="AG5" s="357"/>
      <c r="AH5" s="355"/>
      <c r="AI5" s="355"/>
      <c r="AJ5" s="358"/>
      <c r="AK5" s="359" t="s">
        <v>366</v>
      </c>
      <c r="AL5" s="360"/>
      <c r="AM5" s="361"/>
      <c r="AN5" s="3174" t="s">
        <v>367</v>
      </c>
      <c r="AO5" s="3175"/>
      <c r="AP5" s="357"/>
      <c r="AQ5" s="362"/>
      <c r="AR5" s="363"/>
      <c r="AS5" s="364"/>
      <c r="AT5" s="365" t="s">
        <v>368</v>
      </c>
      <c r="AU5" s="366"/>
      <c r="AV5" s="367"/>
      <c r="AW5" s="3176" t="s">
        <v>369</v>
      </c>
      <c r="AX5" s="3175"/>
      <c r="AY5" s="347"/>
    </row>
    <row r="6" spans="1:51" ht="24">
      <c r="C6" s="368"/>
      <c r="D6" s="369"/>
      <c r="E6" s="370"/>
      <c r="F6" s="371"/>
      <c r="G6" s="372" t="s">
        <v>319</v>
      </c>
      <c r="H6" s="372" t="s">
        <v>370</v>
      </c>
      <c r="I6" s="372" t="s">
        <v>371</v>
      </c>
      <c r="J6" s="373" t="s">
        <v>372</v>
      </c>
      <c r="K6" s="374" t="s">
        <v>370</v>
      </c>
      <c r="L6" s="375" t="s">
        <v>371</v>
      </c>
      <c r="M6" s="376" t="s">
        <v>372</v>
      </c>
      <c r="N6" s="374" t="s">
        <v>370</v>
      </c>
      <c r="O6" s="375" t="s">
        <v>371</v>
      </c>
      <c r="P6" s="377" t="s">
        <v>372</v>
      </c>
      <c r="Q6" s="378" t="s">
        <v>370</v>
      </c>
      <c r="R6" s="379" t="s">
        <v>371</v>
      </c>
      <c r="S6" s="380" t="s">
        <v>373</v>
      </c>
      <c r="T6" s="381" t="s">
        <v>374</v>
      </c>
      <c r="U6" s="381" t="s">
        <v>373</v>
      </c>
      <c r="V6" s="382" t="s">
        <v>375</v>
      </c>
      <c r="W6" s="376" t="s">
        <v>372</v>
      </c>
      <c r="X6" s="374" t="s">
        <v>370</v>
      </c>
      <c r="Y6" s="375" t="s">
        <v>371</v>
      </c>
      <c r="Z6" s="380" t="s">
        <v>373</v>
      </c>
      <c r="AA6" s="381" t="s">
        <v>374</v>
      </c>
      <c r="AB6" s="381" t="s">
        <v>373</v>
      </c>
      <c r="AC6" s="382" t="s">
        <v>375</v>
      </c>
      <c r="AD6" s="376" t="s">
        <v>376</v>
      </c>
      <c r="AE6" s="374" t="s">
        <v>377</v>
      </c>
      <c r="AF6" s="375" t="s">
        <v>375</v>
      </c>
      <c r="AG6" s="376" t="s">
        <v>372</v>
      </c>
      <c r="AH6" s="374" t="s">
        <v>370</v>
      </c>
      <c r="AI6" s="383" t="s">
        <v>371</v>
      </c>
      <c r="AJ6" s="380" t="s">
        <v>378</v>
      </c>
      <c r="AK6" s="381" t="s">
        <v>379</v>
      </c>
      <c r="AL6" s="381" t="s">
        <v>380</v>
      </c>
      <c r="AM6" s="382" t="s">
        <v>381</v>
      </c>
      <c r="AN6" s="376" t="s">
        <v>370</v>
      </c>
      <c r="AO6" s="375" t="s">
        <v>371</v>
      </c>
      <c r="AP6" s="358" t="s">
        <v>372</v>
      </c>
      <c r="AQ6" s="374" t="s">
        <v>370</v>
      </c>
      <c r="AR6" s="383" t="s">
        <v>371</v>
      </c>
      <c r="AS6" s="380" t="s">
        <v>378</v>
      </c>
      <c r="AT6" s="381" t="s">
        <v>379</v>
      </c>
      <c r="AU6" s="381" t="s">
        <v>380</v>
      </c>
      <c r="AV6" s="382" t="s">
        <v>381</v>
      </c>
      <c r="AW6" s="376" t="s">
        <v>370</v>
      </c>
      <c r="AX6" s="375" t="s">
        <v>371</v>
      </c>
      <c r="AY6" s="384"/>
    </row>
    <row r="7" spans="1:51">
      <c r="C7" s="385"/>
      <c r="D7" s="340"/>
      <c r="E7" s="386" t="s">
        <v>8</v>
      </c>
      <c r="F7" s="387" t="s">
        <v>4</v>
      </c>
      <c r="G7" s="388" t="s">
        <v>9</v>
      </c>
      <c r="H7" s="388" t="s">
        <v>9</v>
      </c>
      <c r="I7" s="388" t="s">
        <v>9</v>
      </c>
      <c r="J7" s="389" t="s">
        <v>9</v>
      </c>
      <c r="K7" s="390" t="s">
        <v>9</v>
      </c>
      <c r="L7" s="391" t="s">
        <v>9</v>
      </c>
      <c r="M7" s="389" t="s">
        <v>9</v>
      </c>
      <c r="N7" s="390" t="s">
        <v>9</v>
      </c>
      <c r="O7" s="391" t="s">
        <v>9</v>
      </c>
      <c r="P7" s="389" t="s">
        <v>9</v>
      </c>
      <c r="Q7" s="390" t="s">
        <v>9</v>
      </c>
      <c r="R7" s="391" t="s">
        <v>9</v>
      </c>
      <c r="S7" s="392" t="s">
        <v>9</v>
      </c>
      <c r="T7" s="393" t="s">
        <v>9</v>
      </c>
      <c r="U7" s="393" t="s">
        <v>9</v>
      </c>
      <c r="V7" s="394" t="s">
        <v>9</v>
      </c>
      <c r="W7" s="389" t="s">
        <v>9</v>
      </c>
      <c r="X7" s="390" t="s">
        <v>9</v>
      </c>
      <c r="Y7" s="391" t="s">
        <v>9</v>
      </c>
      <c r="Z7" s="392" t="s">
        <v>9</v>
      </c>
      <c r="AA7" s="393" t="s">
        <v>9</v>
      </c>
      <c r="AB7" s="393" t="s">
        <v>9</v>
      </c>
      <c r="AC7" s="394" t="s">
        <v>9</v>
      </c>
      <c r="AD7" s="389" t="s">
        <v>9</v>
      </c>
      <c r="AE7" s="390" t="s">
        <v>9</v>
      </c>
      <c r="AF7" s="391" t="s">
        <v>9</v>
      </c>
      <c r="AG7" s="389" t="s">
        <v>9</v>
      </c>
      <c r="AH7" s="390" t="s">
        <v>9</v>
      </c>
      <c r="AI7" s="395" t="s">
        <v>9</v>
      </c>
      <c r="AJ7" s="392" t="s">
        <v>9</v>
      </c>
      <c r="AK7" s="393" t="s">
        <v>9</v>
      </c>
      <c r="AL7" s="393" t="s">
        <v>9</v>
      </c>
      <c r="AM7" s="394" t="s">
        <v>9</v>
      </c>
      <c r="AN7" s="389" t="s">
        <v>9</v>
      </c>
      <c r="AO7" s="391" t="s">
        <v>9</v>
      </c>
      <c r="AP7" s="396" t="s">
        <v>9</v>
      </c>
      <c r="AQ7" s="397"/>
      <c r="AR7" s="398"/>
      <c r="AS7" s="399"/>
      <c r="AT7" s="400"/>
      <c r="AU7" s="400"/>
      <c r="AV7" s="401"/>
      <c r="AW7" s="402"/>
      <c r="AX7" s="403"/>
      <c r="AY7" s="404"/>
    </row>
    <row r="8" spans="1:51">
      <c r="C8" s="427" t="s">
        <v>382</v>
      </c>
      <c r="D8" s="406"/>
      <c r="E8" s="1980">
        <v>8400.94</v>
      </c>
      <c r="F8" s="2007">
        <v>2399411</v>
      </c>
      <c r="G8" s="2008">
        <v>5438891</v>
      </c>
      <c r="H8" s="2008">
        <v>2591307</v>
      </c>
      <c r="I8" s="2009">
        <v>2847584</v>
      </c>
      <c r="J8" s="2010">
        <v>-3307</v>
      </c>
      <c r="K8" s="2011">
        <v>-1933</v>
      </c>
      <c r="L8" s="2012">
        <v>-1374</v>
      </c>
      <c r="M8" s="2010">
        <v>-1529</v>
      </c>
      <c r="N8" s="2011">
        <v>-843</v>
      </c>
      <c r="O8" s="2012">
        <v>-686</v>
      </c>
      <c r="P8" s="2010">
        <v>3208</v>
      </c>
      <c r="Q8" s="2011">
        <v>1618</v>
      </c>
      <c r="R8" s="2012">
        <v>1590</v>
      </c>
      <c r="S8" s="2013">
        <v>1603</v>
      </c>
      <c r="T8" s="2014">
        <v>1561</v>
      </c>
      <c r="U8" s="2014">
        <v>15</v>
      </c>
      <c r="V8" s="2015">
        <v>29</v>
      </c>
      <c r="W8" s="2010">
        <v>4737</v>
      </c>
      <c r="X8" s="2011">
        <v>2461</v>
      </c>
      <c r="Y8" s="2012">
        <v>2276</v>
      </c>
      <c r="Z8" s="2013">
        <v>2426</v>
      </c>
      <c r="AA8" s="2014">
        <v>2240</v>
      </c>
      <c r="AB8" s="2014">
        <v>35</v>
      </c>
      <c r="AC8" s="2015">
        <v>36</v>
      </c>
      <c r="AD8" s="2016">
        <v>-1778</v>
      </c>
      <c r="AE8" s="2017">
        <v>-1090</v>
      </c>
      <c r="AF8" s="2018">
        <v>-688</v>
      </c>
      <c r="AG8" s="2016">
        <v>13825</v>
      </c>
      <c r="AH8" s="2017">
        <v>7123</v>
      </c>
      <c r="AI8" s="2019">
        <v>6702</v>
      </c>
      <c r="AJ8" s="2020">
        <v>6478</v>
      </c>
      <c r="AK8" s="2021">
        <v>6164</v>
      </c>
      <c r="AL8" s="2021">
        <v>497</v>
      </c>
      <c r="AM8" s="2022">
        <v>412</v>
      </c>
      <c r="AN8" s="2023">
        <v>148</v>
      </c>
      <c r="AO8" s="2018">
        <v>126</v>
      </c>
      <c r="AP8" s="2024">
        <v>15603</v>
      </c>
      <c r="AQ8" s="415">
        <v>8213</v>
      </c>
      <c r="AR8" s="417">
        <v>7390</v>
      </c>
      <c r="AS8" s="418">
        <v>7291</v>
      </c>
      <c r="AT8" s="419">
        <v>6626</v>
      </c>
      <c r="AU8" s="419">
        <v>666</v>
      </c>
      <c r="AV8" s="420">
        <v>529</v>
      </c>
      <c r="AW8" s="414">
        <v>256</v>
      </c>
      <c r="AX8" s="416">
        <v>235</v>
      </c>
      <c r="AY8" s="421">
        <v>-766</v>
      </c>
    </row>
    <row r="9" spans="1:51">
      <c r="C9" s="405" t="s">
        <v>383</v>
      </c>
      <c r="D9" s="406"/>
      <c r="E9" s="407"/>
      <c r="F9" s="2007">
        <v>-766</v>
      </c>
      <c r="G9" s="2008">
        <v>-3307</v>
      </c>
      <c r="H9" s="2008">
        <v>-1933</v>
      </c>
      <c r="I9" s="2009">
        <v>-1374</v>
      </c>
      <c r="J9" s="2025"/>
      <c r="K9" s="2011"/>
      <c r="L9" s="2012"/>
      <c r="M9" s="2025"/>
      <c r="N9" s="2011"/>
      <c r="O9" s="2012"/>
      <c r="P9" s="2025"/>
      <c r="Q9" s="2011"/>
      <c r="R9" s="2012"/>
      <c r="S9" s="2013"/>
      <c r="T9" s="2014"/>
      <c r="U9" s="2014"/>
      <c r="V9" s="2015"/>
      <c r="W9" s="2025"/>
      <c r="X9" s="2011"/>
      <c r="Y9" s="2012"/>
      <c r="Z9" s="2013"/>
      <c r="AA9" s="2014"/>
      <c r="AB9" s="2014"/>
      <c r="AC9" s="2015"/>
      <c r="AD9" s="2023"/>
      <c r="AE9" s="2017"/>
      <c r="AF9" s="2018"/>
      <c r="AG9" s="2023"/>
      <c r="AH9" s="2017"/>
      <c r="AI9" s="2019"/>
      <c r="AJ9" s="2020"/>
      <c r="AK9" s="2021"/>
      <c r="AL9" s="2021"/>
      <c r="AM9" s="2022"/>
      <c r="AN9" s="2023"/>
      <c r="AO9" s="2018"/>
      <c r="AP9" s="2026"/>
      <c r="AQ9" s="415"/>
      <c r="AR9" s="417"/>
      <c r="AS9" s="418"/>
      <c r="AT9" s="419"/>
      <c r="AU9" s="419"/>
      <c r="AV9" s="420"/>
      <c r="AW9" s="414"/>
      <c r="AX9" s="416"/>
      <c r="AY9" s="421"/>
    </row>
    <row r="10" spans="1:51">
      <c r="C10" s="427" t="s">
        <v>384</v>
      </c>
      <c r="D10" s="406"/>
      <c r="E10" s="407">
        <v>6660.57</v>
      </c>
      <c r="F10" s="2007">
        <v>2304919</v>
      </c>
      <c r="G10" s="2008">
        <v>5192938</v>
      </c>
      <c r="H10" s="2008">
        <v>2472923</v>
      </c>
      <c r="I10" s="2009">
        <v>2720015</v>
      </c>
      <c r="J10" s="2025">
        <v>-3149</v>
      </c>
      <c r="K10" s="2011">
        <v>-1853</v>
      </c>
      <c r="L10" s="2012">
        <v>-1296</v>
      </c>
      <c r="M10" s="2025">
        <v>-1398</v>
      </c>
      <c r="N10" s="2011">
        <v>-774</v>
      </c>
      <c r="O10" s="2012">
        <v>-624</v>
      </c>
      <c r="P10" s="2025">
        <v>3105</v>
      </c>
      <c r="Q10" s="2011">
        <v>1566</v>
      </c>
      <c r="R10" s="2012">
        <v>1539</v>
      </c>
      <c r="S10" s="2013">
        <v>1551</v>
      </c>
      <c r="T10" s="2014">
        <v>1510</v>
      </c>
      <c r="U10" s="2014">
        <v>15</v>
      </c>
      <c r="V10" s="2015">
        <v>29</v>
      </c>
      <c r="W10" s="2025">
        <v>4503</v>
      </c>
      <c r="X10" s="2011">
        <v>2340</v>
      </c>
      <c r="Y10" s="2012">
        <v>2163</v>
      </c>
      <c r="Z10" s="2013">
        <v>2305</v>
      </c>
      <c r="AA10" s="2014">
        <v>2127</v>
      </c>
      <c r="AB10" s="2014">
        <v>35</v>
      </c>
      <c r="AC10" s="2015">
        <v>36</v>
      </c>
      <c r="AD10" s="2023">
        <v>-1751</v>
      </c>
      <c r="AE10" s="2017">
        <v>-1079</v>
      </c>
      <c r="AF10" s="2018">
        <v>-672</v>
      </c>
      <c r="AG10" s="2023">
        <v>13388</v>
      </c>
      <c r="AH10" s="2017">
        <v>6890</v>
      </c>
      <c r="AI10" s="2019">
        <v>6498</v>
      </c>
      <c r="AJ10" s="2020">
        <v>6266</v>
      </c>
      <c r="AK10" s="2021">
        <v>5973</v>
      </c>
      <c r="AL10" s="2021">
        <v>480</v>
      </c>
      <c r="AM10" s="2022">
        <v>407</v>
      </c>
      <c r="AN10" s="2023">
        <v>144</v>
      </c>
      <c r="AO10" s="2018">
        <v>118</v>
      </c>
      <c r="AP10" s="2026">
        <v>15139</v>
      </c>
      <c r="AQ10" s="415">
        <v>7969</v>
      </c>
      <c r="AR10" s="417">
        <v>7170</v>
      </c>
      <c r="AS10" s="418">
        <v>7078</v>
      </c>
      <c r="AT10" s="419">
        <v>6430</v>
      </c>
      <c r="AU10" s="419">
        <v>641</v>
      </c>
      <c r="AV10" s="420">
        <v>512</v>
      </c>
      <c r="AW10" s="414">
        <v>250</v>
      </c>
      <c r="AX10" s="416">
        <v>228</v>
      </c>
      <c r="AY10" s="421">
        <v>-752</v>
      </c>
    </row>
    <row r="11" spans="1:51">
      <c r="C11" s="405" t="s">
        <v>383</v>
      </c>
      <c r="D11" s="406"/>
      <c r="E11" s="407"/>
      <c r="F11" s="2007">
        <v>-752</v>
      </c>
      <c r="G11" s="2009">
        <v>-3149</v>
      </c>
      <c r="H11" s="2009">
        <v>-1853</v>
      </c>
      <c r="I11" s="2009">
        <v>-1296</v>
      </c>
      <c r="J11" s="2025"/>
      <c r="K11" s="2011"/>
      <c r="L11" s="2012"/>
      <c r="M11" s="2025"/>
      <c r="N11" s="2011"/>
      <c r="O11" s="2012"/>
      <c r="P11" s="2025"/>
      <c r="Q11" s="2011"/>
      <c r="R11" s="2012"/>
      <c r="S11" s="2013"/>
      <c r="T11" s="2014"/>
      <c r="U11" s="2014"/>
      <c r="V11" s="2015"/>
      <c r="W11" s="2025"/>
      <c r="X11" s="2011"/>
      <c r="Y11" s="2012"/>
      <c r="Z11" s="2013"/>
      <c r="AA11" s="2014"/>
      <c r="AB11" s="2014"/>
      <c r="AC11" s="2015"/>
      <c r="AD11" s="2023"/>
      <c r="AE11" s="2017"/>
      <c r="AF11" s="2018"/>
      <c r="AG11" s="2023"/>
      <c r="AH11" s="2017"/>
      <c r="AI11" s="2019"/>
      <c r="AJ11" s="2020"/>
      <c r="AK11" s="2021"/>
      <c r="AL11" s="2021"/>
      <c r="AM11" s="2022"/>
      <c r="AN11" s="2023"/>
      <c r="AO11" s="2018"/>
      <c r="AP11" s="2026"/>
      <c r="AQ11" s="415"/>
      <c r="AR11" s="417"/>
      <c r="AS11" s="418"/>
      <c r="AT11" s="419"/>
      <c r="AU11" s="419"/>
      <c r="AV11" s="420"/>
      <c r="AW11" s="414"/>
      <c r="AX11" s="416"/>
      <c r="AY11" s="421"/>
    </row>
    <row r="12" spans="1:51">
      <c r="C12" s="427" t="s">
        <v>385</v>
      </c>
      <c r="D12" s="406"/>
      <c r="E12" s="407">
        <v>1740.38</v>
      </c>
      <c r="F12" s="2007">
        <v>94492</v>
      </c>
      <c r="G12" s="2009">
        <v>245953</v>
      </c>
      <c r="H12" s="2009">
        <v>118384</v>
      </c>
      <c r="I12" s="2009">
        <v>127569</v>
      </c>
      <c r="J12" s="2025">
        <v>-158</v>
      </c>
      <c r="K12" s="2011">
        <v>-80</v>
      </c>
      <c r="L12" s="2012">
        <v>-78</v>
      </c>
      <c r="M12" s="2025">
        <v>-131</v>
      </c>
      <c r="N12" s="2011">
        <v>-69</v>
      </c>
      <c r="O12" s="2012">
        <v>-62</v>
      </c>
      <c r="P12" s="2025">
        <v>103</v>
      </c>
      <c r="Q12" s="2011">
        <v>52</v>
      </c>
      <c r="R12" s="2012">
        <v>51</v>
      </c>
      <c r="S12" s="2013">
        <v>52</v>
      </c>
      <c r="T12" s="2014">
        <v>51</v>
      </c>
      <c r="U12" s="2014">
        <v>0</v>
      </c>
      <c r="V12" s="2015">
        <v>0</v>
      </c>
      <c r="W12" s="2025">
        <v>234</v>
      </c>
      <c r="X12" s="2011">
        <v>121</v>
      </c>
      <c r="Y12" s="2012">
        <v>113</v>
      </c>
      <c r="Z12" s="2013">
        <v>121</v>
      </c>
      <c r="AA12" s="2014">
        <v>113</v>
      </c>
      <c r="AB12" s="2014">
        <v>0</v>
      </c>
      <c r="AC12" s="2015">
        <v>0</v>
      </c>
      <c r="AD12" s="2023">
        <v>-27</v>
      </c>
      <c r="AE12" s="2017">
        <v>-11</v>
      </c>
      <c r="AF12" s="2018">
        <v>-16</v>
      </c>
      <c r="AG12" s="2023">
        <v>437</v>
      </c>
      <c r="AH12" s="2017">
        <v>233</v>
      </c>
      <c r="AI12" s="2019">
        <v>204</v>
      </c>
      <c r="AJ12" s="2020">
        <v>212</v>
      </c>
      <c r="AK12" s="2021">
        <v>191</v>
      </c>
      <c r="AL12" s="2021">
        <v>17</v>
      </c>
      <c r="AM12" s="2022">
        <v>5</v>
      </c>
      <c r="AN12" s="2023">
        <v>4</v>
      </c>
      <c r="AO12" s="2018">
        <v>8</v>
      </c>
      <c r="AP12" s="2026">
        <v>464</v>
      </c>
      <c r="AQ12" s="415">
        <v>244</v>
      </c>
      <c r="AR12" s="417">
        <v>220</v>
      </c>
      <c r="AS12" s="418">
        <v>213</v>
      </c>
      <c r="AT12" s="419">
        <v>196</v>
      </c>
      <c r="AU12" s="419">
        <v>25</v>
      </c>
      <c r="AV12" s="420">
        <v>17</v>
      </c>
      <c r="AW12" s="414">
        <v>6</v>
      </c>
      <c r="AX12" s="416">
        <v>7</v>
      </c>
      <c r="AY12" s="421">
        <v>-14</v>
      </c>
    </row>
    <row r="13" spans="1:51">
      <c r="C13" s="405" t="s">
        <v>383</v>
      </c>
      <c r="D13" s="406"/>
      <c r="E13" s="407"/>
      <c r="F13" s="2007">
        <v>-14</v>
      </c>
      <c r="G13" s="2009">
        <v>-158</v>
      </c>
      <c r="H13" s="2009">
        <v>-80</v>
      </c>
      <c r="I13" s="2009">
        <v>-78</v>
      </c>
      <c r="J13" s="2025"/>
      <c r="K13" s="2011"/>
      <c r="L13" s="2012"/>
      <c r="M13" s="2025"/>
      <c r="N13" s="2011"/>
      <c r="O13" s="2012"/>
      <c r="P13" s="2025"/>
      <c r="Q13" s="2011"/>
      <c r="R13" s="2012"/>
      <c r="S13" s="2013"/>
      <c r="T13" s="2014"/>
      <c r="U13" s="2014"/>
      <c r="V13" s="2015"/>
      <c r="W13" s="2025"/>
      <c r="X13" s="2011"/>
      <c r="Y13" s="2012"/>
      <c r="Z13" s="2013"/>
      <c r="AA13" s="2014"/>
      <c r="AB13" s="2014"/>
      <c r="AC13" s="2015"/>
      <c r="AD13" s="2023"/>
      <c r="AE13" s="2017"/>
      <c r="AF13" s="2018"/>
      <c r="AG13" s="2023"/>
      <c r="AH13" s="2017"/>
      <c r="AI13" s="2019"/>
      <c r="AJ13" s="2020"/>
      <c r="AK13" s="2021"/>
      <c r="AL13" s="2021"/>
      <c r="AM13" s="2022"/>
      <c r="AN13" s="2023"/>
      <c r="AO13" s="2018"/>
      <c r="AP13" s="2026"/>
      <c r="AQ13" s="415"/>
      <c r="AR13" s="417"/>
      <c r="AS13" s="418"/>
      <c r="AT13" s="419"/>
      <c r="AU13" s="419"/>
      <c r="AV13" s="420"/>
      <c r="AW13" s="414"/>
      <c r="AX13" s="416"/>
      <c r="AY13" s="421"/>
    </row>
    <row r="14" spans="1:51">
      <c r="A14" s="432">
        <v>1</v>
      </c>
      <c r="C14" s="427" t="s">
        <v>386</v>
      </c>
      <c r="D14" s="422"/>
      <c r="E14" s="407">
        <v>557.01</v>
      </c>
      <c r="F14" s="2027">
        <v>725824</v>
      </c>
      <c r="G14" s="2028">
        <v>1516638</v>
      </c>
      <c r="H14" s="2029">
        <v>714965</v>
      </c>
      <c r="I14" s="2029">
        <v>801673</v>
      </c>
      <c r="J14" s="2010">
        <v>-848</v>
      </c>
      <c r="K14" s="2030">
        <v>-483</v>
      </c>
      <c r="L14" s="2031">
        <v>-365</v>
      </c>
      <c r="M14" s="2010">
        <v>-359</v>
      </c>
      <c r="N14" s="2030">
        <v>-197</v>
      </c>
      <c r="O14" s="2031">
        <v>-162</v>
      </c>
      <c r="P14" s="2010">
        <v>890</v>
      </c>
      <c r="Q14" s="2030">
        <v>466</v>
      </c>
      <c r="R14" s="2031">
        <v>424</v>
      </c>
      <c r="S14" s="2010">
        <v>456</v>
      </c>
      <c r="T14" s="2030">
        <v>410</v>
      </c>
      <c r="U14" s="2030">
        <v>10</v>
      </c>
      <c r="V14" s="2031">
        <v>14</v>
      </c>
      <c r="W14" s="2010">
        <v>1249</v>
      </c>
      <c r="X14" s="2030">
        <v>663</v>
      </c>
      <c r="Y14" s="2031">
        <v>586</v>
      </c>
      <c r="Z14" s="2010">
        <v>646</v>
      </c>
      <c r="AA14" s="2030">
        <v>572</v>
      </c>
      <c r="AB14" s="2030">
        <v>17</v>
      </c>
      <c r="AC14" s="2031">
        <v>14</v>
      </c>
      <c r="AD14" s="2016">
        <v>-489</v>
      </c>
      <c r="AE14" s="2032">
        <v>-286</v>
      </c>
      <c r="AF14" s="2033">
        <v>-203</v>
      </c>
      <c r="AG14" s="2016">
        <v>5237</v>
      </c>
      <c r="AH14" s="2032">
        <v>2641</v>
      </c>
      <c r="AI14" s="2034">
        <v>2596</v>
      </c>
      <c r="AJ14" s="2016">
        <v>2398</v>
      </c>
      <c r="AK14" s="2032">
        <v>2378</v>
      </c>
      <c r="AL14" s="2032">
        <v>208</v>
      </c>
      <c r="AM14" s="2033">
        <v>194</v>
      </c>
      <c r="AN14" s="2016">
        <v>35</v>
      </c>
      <c r="AO14" s="2033">
        <v>24</v>
      </c>
      <c r="AP14" s="2016">
        <v>5726</v>
      </c>
      <c r="AQ14" s="1984">
        <v>2927</v>
      </c>
      <c r="AR14" s="1983">
        <v>2799</v>
      </c>
      <c r="AS14" s="1981">
        <v>2482</v>
      </c>
      <c r="AT14" s="1982">
        <v>2432</v>
      </c>
      <c r="AU14" s="1982">
        <v>315</v>
      </c>
      <c r="AV14" s="1983">
        <v>254</v>
      </c>
      <c r="AW14" s="1981">
        <v>130</v>
      </c>
      <c r="AX14" s="1983">
        <v>113</v>
      </c>
      <c r="AY14" s="1985">
        <v>-198</v>
      </c>
    </row>
    <row r="15" spans="1:51">
      <c r="A15" s="432">
        <v>2</v>
      </c>
      <c r="C15" s="427" t="s">
        <v>10</v>
      </c>
      <c r="D15" s="422"/>
      <c r="E15" s="407">
        <v>169.15</v>
      </c>
      <c r="F15" s="2027">
        <v>480840</v>
      </c>
      <c r="G15" s="2028">
        <v>1032781</v>
      </c>
      <c r="H15" s="2029">
        <v>487448</v>
      </c>
      <c r="I15" s="2029">
        <v>545333</v>
      </c>
      <c r="J15" s="2025">
        <v>-676</v>
      </c>
      <c r="K15" s="2011">
        <v>-466</v>
      </c>
      <c r="L15" s="2012">
        <v>-210</v>
      </c>
      <c r="M15" s="2025">
        <v>-176</v>
      </c>
      <c r="N15" s="2011">
        <v>-100</v>
      </c>
      <c r="O15" s="2012">
        <v>-76</v>
      </c>
      <c r="P15" s="2025">
        <v>709</v>
      </c>
      <c r="Q15" s="2011">
        <v>359</v>
      </c>
      <c r="R15" s="2012">
        <v>350</v>
      </c>
      <c r="S15" s="2013">
        <v>359</v>
      </c>
      <c r="T15" s="2014">
        <v>345</v>
      </c>
      <c r="U15" s="2014">
        <v>0</v>
      </c>
      <c r="V15" s="2015">
        <v>5</v>
      </c>
      <c r="W15" s="2025">
        <v>885</v>
      </c>
      <c r="X15" s="2011">
        <v>459</v>
      </c>
      <c r="Y15" s="2012">
        <v>426</v>
      </c>
      <c r="Z15" s="2013">
        <v>448</v>
      </c>
      <c r="AA15" s="2014">
        <v>417</v>
      </c>
      <c r="AB15" s="2014">
        <v>11</v>
      </c>
      <c r="AC15" s="2015">
        <v>9</v>
      </c>
      <c r="AD15" s="2023">
        <v>-500</v>
      </c>
      <c r="AE15" s="2017">
        <v>-366</v>
      </c>
      <c r="AF15" s="2018">
        <v>-134</v>
      </c>
      <c r="AG15" s="2023">
        <v>2723</v>
      </c>
      <c r="AH15" s="2017">
        <v>1380</v>
      </c>
      <c r="AI15" s="2019">
        <v>1343</v>
      </c>
      <c r="AJ15" s="2020">
        <v>1265</v>
      </c>
      <c r="AK15" s="2021">
        <v>1232</v>
      </c>
      <c r="AL15" s="2021">
        <v>71</v>
      </c>
      <c r="AM15" s="2022">
        <v>71</v>
      </c>
      <c r="AN15" s="2023">
        <v>44</v>
      </c>
      <c r="AO15" s="2018">
        <v>40</v>
      </c>
      <c r="AP15" s="2026">
        <v>3223</v>
      </c>
      <c r="AQ15" s="415">
        <v>1746</v>
      </c>
      <c r="AR15" s="417">
        <v>1477</v>
      </c>
      <c r="AS15" s="418">
        <v>1624</v>
      </c>
      <c r="AT15" s="419">
        <v>1366</v>
      </c>
      <c r="AU15" s="419">
        <v>84</v>
      </c>
      <c r="AV15" s="420">
        <v>73</v>
      </c>
      <c r="AW15" s="414">
        <v>38</v>
      </c>
      <c r="AX15" s="416">
        <v>38</v>
      </c>
      <c r="AY15" s="421">
        <v>-343</v>
      </c>
    </row>
    <row r="16" spans="1:51">
      <c r="A16" s="432">
        <v>3</v>
      </c>
      <c r="C16" s="427" t="s">
        <v>11</v>
      </c>
      <c r="D16" s="422"/>
      <c r="E16" s="1986">
        <v>480.89</v>
      </c>
      <c r="F16" s="2027">
        <v>299696</v>
      </c>
      <c r="G16" s="2028">
        <v>714778</v>
      </c>
      <c r="H16" s="2029">
        <v>337363</v>
      </c>
      <c r="I16" s="2029">
        <v>377415</v>
      </c>
      <c r="J16" s="2025">
        <v>-436</v>
      </c>
      <c r="K16" s="2011">
        <v>-280</v>
      </c>
      <c r="L16" s="2012">
        <v>-156</v>
      </c>
      <c r="M16" s="2025">
        <v>-201</v>
      </c>
      <c r="N16" s="2011">
        <v>-101</v>
      </c>
      <c r="O16" s="2012">
        <v>-100</v>
      </c>
      <c r="P16" s="2025">
        <v>399</v>
      </c>
      <c r="Q16" s="2011">
        <v>199</v>
      </c>
      <c r="R16" s="2012">
        <v>200</v>
      </c>
      <c r="S16" s="2013">
        <v>196</v>
      </c>
      <c r="T16" s="2014">
        <v>198</v>
      </c>
      <c r="U16" s="2014">
        <v>3</v>
      </c>
      <c r="V16" s="2015">
        <v>2</v>
      </c>
      <c r="W16" s="2025">
        <v>600</v>
      </c>
      <c r="X16" s="2011">
        <v>300</v>
      </c>
      <c r="Y16" s="2012">
        <v>300</v>
      </c>
      <c r="Z16" s="2013">
        <v>299</v>
      </c>
      <c r="AA16" s="2014">
        <v>295</v>
      </c>
      <c r="AB16" s="2014">
        <v>1</v>
      </c>
      <c r="AC16" s="2015">
        <v>5</v>
      </c>
      <c r="AD16" s="2023">
        <v>-235</v>
      </c>
      <c r="AE16" s="2017">
        <v>-179</v>
      </c>
      <c r="AF16" s="2018">
        <v>-56</v>
      </c>
      <c r="AG16" s="2023">
        <v>1727</v>
      </c>
      <c r="AH16" s="2017">
        <v>882</v>
      </c>
      <c r="AI16" s="2019">
        <v>845</v>
      </c>
      <c r="AJ16" s="2020">
        <v>817</v>
      </c>
      <c r="AK16" s="2021">
        <v>787</v>
      </c>
      <c r="AL16" s="2021">
        <v>42</v>
      </c>
      <c r="AM16" s="2022">
        <v>37</v>
      </c>
      <c r="AN16" s="2023">
        <v>23</v>
      </c>
      <c r="AO16" s="2018">
        <v>21</v>
      </c>
      <c r="AP16" s="2026">
        <v>1962</v>
      </c>
      <c r="AQ16" s="415">
        <v>1061</v>
      </c>
      <c r="AR16" s="417">
        <v>901</v>
      </c>
      <c r="AS16" s="418">
        <v>990</v>
      </c>
      <c r="AT16" s="419">
        <v>861</v>
      </c>
      <c r="AU16" s="419">
        <v>48</v>
      </c>
      <c r="AV16" s="420">
        <v>19</v>
      </c>
      <c r="AW16" s="414">
        <v>23</v>
      </c>
      <c r="AX16" s="416">
        <v>21</v>
      </c>
      <c r="AY16" s="421">
        <v>-111</v>
      </c>
    </row>
    <row r="17" spans="1:51">
      <c r="A17" s="432">
        <v>4</v>
      </c>
      <c r="C17" s="427" t="s">
        <v>12</v>
      </c>
      <c r="D17" s="422"/>
      <c r="E17" s="407">
        <v>266.33</v>
      </c>
      <c r="F17" s="2027">
        <v>300109</v>
      </c>
      <c r="G17" s="2028">
        <v>712242</v>
      </c>
      <c r="H17" s="2029">
        <v>346310</v>
      </c>
      <c r="I17" s="2029">
        <v>365932</v>
      </c>
      <c r="J17" s="2025">
        <v>-268</v>
      </c>
      <c r="K17" s="2011">
        <v>-173</v>
      </c>
      <c r="L17" s="2012">
        <v>-95</v>
      </c>
      <c r="M17" s="2025">
        <v>-145</v>
      </c>
      <c r="N17" s="2011">
        <v>-75</v>
      </c>
      <c r="O17" s="2012">
        <v>-70</v>
      </c>
      <c r="P17" s="2025">
        <v>444</v>
      </c>
      <c r="Q17" s="2011">
        <v>222</v>
      </c>
      <c r="R17" s="2012">
        <v>222</v>
      </c>
      <c r="S17" s="2013">
        <v>222</v>
      </c>
      <c r="T17" s="2014">
        <v>218</v>
      </c>
      <c r="U17" s="2014">
        <v>0</v>
      </c>
      <c r="V17" s="2015">
        <v>4</v>
      </c>
      <c r="W17" s="2025">
        <v>589</v>
      </c>
      <c r="X17" s="2011">
        <v>297</v>
      </c>
      <c r="Y17" s="2012">
        <v>292</v>
      </c>
      <c r="Z17" s="2013">
        <v>297</v>
      </c>
      <c r="AA17" s="2014">
        <v>289</v>
      </c>
      <c r="AB17" s="2014">
        <v>0</v>
      </c>
      <c r="AC17" s="2015">
        <v>3</v>
      </c>
      <c r="AD17" s="2023">
        <v>-123</v>
      </c>
      <c r="AE17" s="2017">
        <v>-98</v>
      </c>
      <c r="AF17" s="2018">
        <v>-25</v>
      </c>
      <c r="AG17" s="2023">
        <v>1563</v>
      </c>
      <c r="AH17" s="2017">
        <v>836</v>
      </c>
      <c r="AI17" s="2019">
        <v>727</v>
      </c>
      <c r="AJ17" s="2020">
        <v>762</v>
      </c>
      <c r="AK17" s="2021">
        <v>689</v>
      </c>
      <c r="AL17" s="2021">
        <v>62</v>
      </c>
      <c r="AM17" s="2022">
        <v>22</v>
      </c>
      <c r="AN17" s="2023">
        <v>12</v>
      </c>
      <c r="AO17" s="2018">
        <v>16</v>
      </c>
      <c r="AP17" s="2026">
        <v>1686</v>
      </c>
      <c r="AQ17" s="415">
        <v>934</v>
      </c>
      <c r="AR17" s="417">
        <v>752</v>
      </c>
      <c r="AS17" s="418">
        <v>833</v>
      </c>
      <c r="AT17" s="419">
        <v>714</v>
      </c>
      <c r="AU17" s="419">
        <v>73</v>
      </c>
      <c r="AV17" s="420">
        <v>28</v>
      </c>
      <c r="AW17" s="414">
        <v>28</v>
      </c>
      <c r="AX17" s="416">
        <v>10</v>
      </c>
      <c r="AY17" s="421">
        <v>-25</v>
      </c>
    </row>
    <row r="18" spans="1:51">
      <c r="A18" s="432">
        <v>5</v>
      </c>
      <c r="C18" s="427" t="s">
        <v>13</v>
      </c>
      <c r="D18" s="406"/>
      <c r="E18" s="1986">
        <v>895.61000000000013</v>
      </c>
      <c r="F18" s="2007">
        <v>103421</v>
      </c>
      <c r="G18" s="2009">
        <v>263202</v>
      </c>
      <c r="H18" s="2009">
        <v>128089</v>
      </c>
      <c r="I18" s="2009">
        <v>135113</v>
      </c>
      <c r="J18" s="2025">
        <v>-175</v>
      </c>
      <c r="K18" s="2011">
        <v>-85</v>
      </c>
      <c r="L18" s="2012">
        <v>-90</v>
      </c>
      <c r="M18" s="2025">
        <v>-90</v>
      </c>
      <c r="N18" s="2011">
        <v>-36</v>
      </c>
      <c r="O18" s="2012">
        <v>-54</v>
      </c>
      <c r="P18" s="2025">
        <v>138</v>
      </c>
      <c r="Q18" s="2011">
        <v>76</v>
      </c>
      <c r="R18" s="2012">
        <v>62</v>
      </c>
      <c r="S18" s="2013">
        <v>76</v>
      </c>
      <c r="T18" s="2014">
        <v>61</v>
      </c>
      <c r="U18" s="2014">
        <v>0</v>
      </c>
      <c r="V18" s="2015">
        <v>1</v>
      </c>
      <c r="W18" s="2025">
        <v>228</v>
      </c>
      <c r="X18" s="2011">
        <v>112</v>
      </c>
      <c r="Y18" s="2012">
        <v>116</v>
      </c>
      <c r="Z18" s="2013">
        <v>109</v>
      </c>
      <c r="AA18" s="2014">
        <v>116</v>
      </c>
      <c r="AB18" s="2014">
        <v>3</v>
      </c>
      <c r="AC18" s="2015">
        <v>0</v>
      </c>
      <c r="AD18" s="2023">
        <v>-85</v>
      </c>
      <c r="AE18" s="2017">
        <v>-49</v>
      </c>
      <c r="AF18" s="2018">
        <v>-36</v>
      </c>
      <c r="AG18" s="2023">
        <v>619</v>
      </c>
      <c r="AH18" s="2017">
        <v>316</v>
      </c>
      <c r="AI18" s="2019">
        <v>303</v>
      </c>
      <c r="AJ18" s="2020">
        <v>265</v>
      </c>
      <c r="AK18" s="2021">
        <v>272</v>
      </c>
      <c r="AL18" s="2021">
        <v>39</v>
      </c>
      <c r="AM18" s="2022">
        <v>26</v>
      </c>
      <c r="AN18" s="2023">
        <v>12</v>
      </c>
      <c r="AO18" s="2018">
        <v>5</v>
      </c>
      <c r="AP18" s="2026">
        <v>704</v>
      </c>
      <c r="AQ18" s="415">
        <v>365</v>
      </c>
      <c r="AR18" s="417">
        <v>339</v>
      </c>
      <c r="AS18" s="418">
        <v>281</v>
      </c>
      <c r="AT18" s="419">
        <v>267</v>
      </c>
      <c r="AU18" s="419">
        <v>80</v>
      </c>
      <c r="AV18" s="420">
        <v>63</v>
      </c>
      <c r="AW18" s="414">
        <v>4</v>
      </c>
      <c r="AX18" s="416">
        <v>9</v>
      </c>
      <c r="AY18" s="421">
        <v>-26</v>
      </c>
    </row>
    <row r="19" spans="1:51">
      <c r="A19" s="432">
        <v>6</v>
      </c>
      <c r="C19" s="434" t="s">
        <v>14</v>
      </c>
      <c r="D19" s="406"/>
      <c r="E19" s="1986">
        <v>865.17</v>
      </c>
      <c r="F19" s="2007">
        <v>239159</v>
      </c>
      <c r="G19" s="2009">
        <v>569600</v>
      </c>
      <c r="H19" s="2009">
        <v>275396</v>
      </c>
      <c r="I19" s="2009">
        <v>294204</v>
      </c>
      <c r="J19" s="2025">
        <v>-381</v>
      </c>
      <c r="K19" s="2011">
        <v>-181</v>
      </c>
      <c r="L19" s="2012">
        <v>-200</v>
      </c>
      <c r="M19" s="2025">
        <v>-159</v>
      </c>
      <c r="N19" s="2011">
        <v>-95</v>
      </c>
      <c r="O19" s="2012">
        <v>-64</v>
      </c>
      <c r="P19" s="2025">
        <v>339</v>
      </c>
      <c r="Q19" s="2011">
        <v>162</v>
      </c>
      <c r="R19" s="2012">
        <v>177</v>
      </c>
      <c r="S19" s="2013">
        <v>161</v>
      </c>
      <c r="T19" s="2014">
        <v>176</v>
      </c>
      <c r="U19" s="2014">
        <v>1</v>
      </c>
      <c r="V19" s="2015">
        <v>1</v>
      </c>
      <c r="W19" s="2025">
        <v>498</v>
      </c>
      <c r="X19" s="2011">
        <v>257</v>
      </c>
      <c r="Y19" s="2012">
        <v>241</v>
      </c>
      <c r="Z19" s="2013">
        <v>255</v>
      </c>
      <c r="AA19" s="2014">
        <v>236</v>
      </c>
      <c r="AB19" s="2014">
        <v>2</v>
      </c>
      <c r="AC19" s="2015">
        <v>5</v>
      </c>
      <c r="AD19" s="2023">
        <v>-222</v>
      </c>
      <c r="AE19" s="2017">
        <v>-86</v>
      </c>
      <c r="AF19" s="2018">
        <v>-136</v>
      </c>
      <c r="AG19" s="2023">
        <v>926</v>
      </c>
      <c r="AH19" s="2017">
        <v>524</v>
      </c>
      <c r="AI19" s="2019">
        <v>402</v>
      </c>
      <c r="AJ19" s="2020">
        <v>474</v>
      </c>
      <c r="AK19" s="2021">
        <v>369</v>
      </c>
      <c r="AL19" s="2021">
        <v>34</v>
      </c>
      <c r="AM19" s="2022">
        <v>20</v>
      </c>
      <c r="AN19" s="2023">
        <v>16</v>
      </c>
      <c r="AO19" s="2018">
        <v>13</v>
      </c>
      <c r="AP19" s="2026">
        <v>1148</v>
      </c>
      <c r="AQ19" s="415">
        <v>610</v>
      </c>
      <c r="AR19" s="417">
        <v>538</v>
      </c>
      <c r="AS19" s="418">
        <v>553</v>
      </c>
      <c r="AT19" s="419">
        <v>486</v>
      </c>
      <c r="AU19" s="419">
        <v>35</v>
      </c>
      <c r="AV19" s="420">
        <v>28</v>
      </c>
      <c r="AW19" s="414">
        <v>22</v>
      </c>
      <c r="AX19" s="416">
        <v>24</v>
      </c>
      <c r="AY19" s="421">
        <v>-55</v>
      </c>
    </row>
    <row r="20" spans="1:51">
      <c r="A20" s="432">
        <v>7</v>
      </c>
      <c r="C20" s="434" t="s">
        <v>15</v>
      </c>
      <c r="D20" s="406"/>
      <c r="E20" s="1986">
        <v>1566.9699999999998</v>
      </c>
      <c r="F20" s="2007">
        <v>96427</v>
      </c>
      <c r="G20" s="2009">
        <v>245696</v>
      </c>
      <c r="H20" s="2009">
        <v>118191</v>
      </c>
      <c r="I20" s="2009">
        <v>127505</v>
      </c>
      <c r="J20" s="2025">
        <v>-239</v>
      </c>
      <c r="K20" s="2011">
        <v>-124</v>
      </c>
      <c r="L20" s="2012">
        <v>-115</v>
      </c>
      <c r="M20" s="2025">
        <v>-162</v>
      </c>
      <c r="N20" s="2011">
        <v>-86</v>
      </c>
      <c r="O20" s="2012">
        <v>-76</v>
      </c>
      <c r="P20" s="2025">
        <v>95</v>
      </c>
      <c r="Q20" s="2011">
        <v>47</v>
      </c>
      <c r="R20" s="2012">
        <v>48</v>
      </c>
      <c r="S20" s="2013">
        <v>47</v>
      </c>
      <c r="T20" s="2014">
        <v>48</v>
      </c>
      <c r="U20" s="2014">
        <v>0</v>
      </c>
      <c r="V20" s="2015">
        <v>0</v>
      </c>
      <c r="W20" s="2025">
        <v>257</v>
      </c>
      <c r="X20" s="2011">
        <v>133</v>
      </c>
      <c r="Y20" s="2012">
        <v>124</v>
      </c>
      <c r="Z20" s="2013">
        <v>132</v>
      </c>
      <c r="AA20" s="2014">
        <v>124</v>
      </c>
      <c r="AB20" s="2014">
        <v>1</v>
      </c>
      <c r="AC20" s="2015">
        <v>0</v>
      </c>
      <c r="AD20" s="2023">
        <v>-77</v>
      </c>
      <c r="AE20" s="2017">
        <v>-38</v>
      </c>
      <c r="AF20" s="2018">
        <v>-39</v>
      </c>
      <c r="AG20" s="2023">
        <v>359</v>
      </c>
      <c r="AH20" s="2017">
        <v>190</v>
      </c>
      <c r="AI20" s="2019">
        <v>169</v>
      </c>
      <c r="AJ20" s="2020">
        <v>177</v>
      </c>
      <c r="AK20" s="2021">
        <v>162</v>
      </c>
      <c r="AL20" s="2021">
        <v>10</v>
      </c>
      <c r="AM20" s="2022">
        <v>3</v>
      </c>
      <c r="AN20" s="2023">
        <v>3</v>
      </c>
      <c r="AO20" s="2018">
        <v>4</v>
      </c>
      <c r="AP20" s="2026">
        <v>436</v>
      </c>
      <c r="AQ20" s="415">
        <v>228</v>
      </c>
      <c r="AR20" s="417">
        <v>208</v>
      </c>
      <c r="AS20" s="418">
        <v>213</v>
      </c>
      <c r="AT20" s="419">
        <v>191</v>
      </c>
      <c r="AU20" s="419">
        <v>15</v>
      </c>
      <c r="AV20" s="420">
        <v>17</v>
      </c>
      <c r="AW20" s="414">
        <v>0</v>
      </c>
      <c r="AX20" s="416">
        <v>0</v>
      </c>
      <c r="AY20" s="421">
        <v>-23</v>
      </c>
    </row>
    <row r="21" spans="1:51">
      <c r="A21" s="432">
        <v>8</v>
      </c>
      <c r="C21" s="427" t="s">
        <v>16</v>
      </c>
      <c r="D21" s="406"/>
      <c r="E21" s="1986">
        <v>2133.3000000000002</v>
      </c>
      <c r="F21" s="2027">
        <v>61688</v>
      </c>
      <c r="G21" s="2028">
        <v>157220</v>
      </c>
      <c r="H21" s="2029">
        <v>75575</v>
      </c>
      <c r="I21" s="2029">
        <v>81645</v>
      </c>
      <c r="J21" s="2025">
        <v>-160</v>
      </c>
      <c r="K21" s="2011">
        <v>-68</v>
      </c>
      <c r="L21" s="2012">
        <v>-92</v>
      </c>
      <c r="M21" s="2025">
        <v>-100</v>
      </c>
      <c r="N21" s="2011">
        <v>-62</v>
      </c>
      <c r="O21" s="2012">
        <v>-38</v>
      </c>
      <c r="P21" s="2025">
        <v>87</v>
      </c>
      <c r="Q21" s="2011">
        <v>38</v>
      </c>
      <c r="R21" s="2012">
        <v>49</v>
      </c>
      <c r="S21" s="2013">
        <v>38</v>
      </c>
      <c r="T21" s="2014">
        <v>49</v>
      </c>
      <c r="U21" s="2014">
        <v>0</v>
      </c>
      <c r="V21" s="2015">
        <v>0</v>
      </c>
      <c r="W21" s="2025">
        <v>187</v>
      </c>
      <c r="X21" s="2011">
        <v>100</v>
      </c>
      <c r="Y21" s="2012">
        <v>87</v>
      </c>
      <c r="Z21" s="2013">
        <v>100</v>
      </c>
      <c r="AA21" s="2014">
        <v>87</v>
      </c>
      <c r="AB21" s="2014">
        <v>0</v>
      </c>
      <c r="AC21" s="2015">
        <v>0</v>
      </c>
      <c r="AD21" s="2023">
        <v>-60</v>
      </c>
      <c r="AE21" s="2017">
        <v>-6</v>
      </c>
      <c r="AF21" s="2018">
        <v>-54</v>
      </c>
      <c r="AG21" s="2023">
        <v>241</v>
      </c>
      <c r="AH21" s="2017">
        <v>130</v>
      </c>
      <c r="AI21" s="2019">
        <v>111</v>
      </c>
      <c r="AJ21" s="2020">
        <v>124</v>
      </c>
      <c r="AK21" s="2021">
        <v>98</v>
      </c>
      <c r="AL21" s="2021">
        <v>6</v>
      </c>
      <c r="AM21" s="2022">
        <v>12</v>
      </c>
      <c r="AN21" s="2023">
        <v>0</v>
      </c>
      <c r="AO21" s="2018">
        <v>1</v>
      </c>
      <c r="AP21" s="2026">
        <v>301</v>
      </c>
      <c r="AQ21" s="415">
        <v>136</v>
      </c>
      <c r="AR21" s="417">
        <v>165</v>
      </c>
      <c r="AS21" s="418">
        <v>126</v>
      </c>
      <c r="AT21" s="419">
        <v>146</v>
      </c>
      <c r="AU21" s="419">
        <v>4</v>
      </c>
      <c r="AV21" s="420">
        <v>7</v>
      </c>
      <c r="AW21" s="414">
        <v>6</v>
      </c>
      <c r="AX21" s="416">
        <v>12</v>
      </c>
      <c r="AY21" s="421">
        <v>-11</v>
      </c>
    </row>
    <row r="22" spans="1:51">
      <c r="A22" s="432">
        <v>9</v>
      </c>
      <c r="C22" s="427" t="s">
        <v>17</v>
      </c>
      <c r="D22" s="406"/>
      <c r="E22" s="1986">
        <v>870.8</v>
      </c>
      <c r="F22" s="2027">
        <v>39250</v>
      </c>
      <c r="G22" s="2028">
        <v>100425</v>
      </c>
      <c r="H22" s="2029">
        <v>47814</v>
      </c>
      <c r="I22" s="2029">
        <v>52611</v>
      </c>
      <c r="J22" s="2025">
        <v>-77</v>
      </c>
      <c r="K22" s="2011">
        <v>-51</v>
      </c>
      <c r="L22" s="2012">
        <v>-26</v>
      </c>
      <c r="M22" s="2025">
        <v>-53</v>
      </c>
      <c r="N22" s="2011">
        <v>-36</v>
      </c>
      <c r="O22" s="2012">
        <v>-17</v>
      </c>
      <c r="P22" s="2025">
        <v>47</v>
      </c>
      <c r="Q22" s="2011">
        <v>21</v>
      </c>
      <c r="R22" s="2012">
        <v>26</v>
      </c>
      <c r="S22" s="2013">
        <v>21</v>
      </c>
      <c r="T22" s="2014">
        <v>25</v>
      </c>
      <c r="U22" s="2014">
        <v>0</v>
      </c>
      <c r="V22" s="2015">
        <v>1</v>
      </c>
      <c r="W22" s="2025">
        <v>100</v>
      </c>
      <c r="X22" s="2011">
        <v>57</v>
      </c>
      <c r="Y22" s="2012">
        <v>43</v>
      </c>
      <c r="Z22" s="2013">
        <v>57</v>
      </c>
      <c r="AA22" s="2014">
        <v>43</v>
      </c>
      <c r="AB22" s="2014">
        <v>0</v>
      </c>
      <c r="AC22" s="2015">
        <v>0</v>
      </c>
      <c r="AD22" s="2023">
        <v>-24</v>
      </c>
      <c r="AE22" s="2017">
        <v>-15</v>
      </c>
      <c r="AF22" s="2018">
        <v>-9</v>
      </c>
      <c r="AG22" s="2023">
        <v>188</v>
      </c>
      <c r="AH22" s="2017">
        <v>87</v>
      </c>
      <c r="AI22" s="2019">
        <v>101</v>
      </c>
      <c r="AJ22" s="2020">
        <v>67</v>
      </c>
      <c r="AK22" s="2021">
        <v>77</v>
      </c>
      <c r="AL22" s="2021">
        <v>18</v>
      </c>
      <c r="AM22" s="2022">
        <v>22</v>
      </c>
      <c r="AN22" s="2023">
        <v>2</v>
      </c>
      <c r="AO22" s="2018">
        <v>2</v>
      </c>
      <c r="AP22" s="2026">
        <v>212</v>
      </c>
      <c r="AQ22" s="415">
        <v>102</v>
      </c>
      <c r="AR22" s="417">
        <v>110</v>
      </c>
      <c r="AS22" s="418">
        <v>92</v>
      </c>
      <c r="AT22" s="419">
        <v>72</v>
      </c>
      <c r="AU22" s="419">
        <v>9</v>
      </c>
      <c r="AV22" s="420">
        <v>32</v>
      </c>
      <c r="AW22" s="414">
        <v>1</v>
      </c>
      <c r="AX22" s="416">
        <v>6</v>
      </c>
      <c r="AY22" s="421">
        <v>5</v>
      </c>
    </row>
    <row r="23" spans="1:51">
      <c r="A23" s="432">
        <v>10</v>
      </c>
      <c r="C23" s="427" t="s">
        <v>18</v>
      </c>
      <c r="D23" s="406"/>
      <c r="E23" s="1986">
        <v>595.71</v>
      </c>
      <c r="F23" s="2007">
        <v>52997</v>
      </c>
      <c r="G23" s="2008">
        <v>126309</v>
      </c>
      <c r="H23" s="2008">
        <v>60156</v>
      </c>
      <c r="I23" s="2009">
        <v>66153</v>
      </c>
      <c r="J23" s="2025">
        <v>-47</v>
      </c>
      <c r="K23" s="2011">
        <v>-22</v>
      </c>
      <c r="L23" s="2012">
        <v>-25</v>
      </c>
      <c r="M23" s="2025">
        <v>-84</v>
      </c>
      <c r="N23" s="2011">
        <v>-55</v>
      </c>
      <c r="O23" s="2012">
        <v>-29</v>
      </c>
      <c r="P23" s="2025">
        <v>60</v>
      </c>
      <c r="Q23" s="2011">
        <v>28</v>
      </c>
      <c r="R23" s="2012">
        <v>32</v>
      </c>
      <c r="S23" s="2013">
        <v>27</v>
      </c>
      <c r="T23" s="2014">
        <v>31</v>
      </c>
      <c r="U23" s="2014">
        <v>1</v>
      </c>
      <c r="V23" s="2015">
        <v>1</v>
      </c>
      <c r="W23" s="2025">
        <v>144</v>
      </c>
      <c r="X23" s="2011">
        <v>83</v>
      </c>
      <c r="Y23" s="2012">
        <v>61</v>
      </c>
      <c r="Z23" s="2013">
        <v>83</v>
      </c>
      <c r="AA23" s="2014">
        <v>61</v>
      </c>
      <c r="AB23" s="2014">
        <v>0</v>
      </c>
      <c r="AC23" s="2015">
        <v>0</v>
      </c>
      <c r="AD23" s="2023">
        <v>37</v>
      </c>
      <c r="AE23" s="2017">
        <v>33</v>
      </c>
      <c r="AF23" s="2018">
        <v>4</v>
      </c>
      <c r="AG23" s="2023">
        <v>242</v>
      </c>
      <c r="AH23" s="2017">
        <v>137</v>
      </c>
      <c r="AI23" s="2019">
        <v>105</v>
      </c>
      <c r="AJ23" s="2020">
        <v>129</v>
      </c>
      <c r="AK23" s="2021">
        <v>100</v>
      </c>
      <c r="AL23" s="2021">
        <v>7</v>
      </c>
      <c r="AM23" s="2022">
        <v>5</v>
      </c>
      <c r="AN23" s="2023">
        <v>1</v>
      </c>
      <c r="AO23" s="2018">
        <v>0</v>
      </c>
      <c r="AP23" s="2026">
        <v>205</v>
      </c>
      <c r="AQ23" s="415">
        <v>104</v>
      </c>
      <c r="AR23" s="417">
        <v>101</v>
      </c>
      <c r="AS23" s="418">
        <v>97</v>
      </c>
      <c r="AT23" s="419">
        <v>91</v>
      </c>
      <c r="AU23" s="419">
        <v>3</v>
      </c>
      <c r="AV23" s="420">
        <v>8</v>
      </c>
      <c r="AW23" s="414">
        <v>4</v>
      </c>
      <c r="AX23" s="416">
        <v>2</v>
      </c>
      <c r="AY23" s="421">
        <v>21</v>
      </c>
    </row>
    <row r="24" spans="1:51">
      <c r="A24" s="432">
        <v>1</v>
      </c>
      <c r="B24" s="424">
        <v>100</v>
      </c>
      <c r="C24" s="1987" t="s">
        <v>86</v>
      </c>
      <c r="D24" s="406" t="s">
        <v>19</v>
      </c>
      <c r="E24" s="1988">
        <v>557.01</v>
      </c>
      <c r="F24" s="2007">
        <v>725824</v>
      </c>
      <c r="G24" s="2009">
        <v>1516638</v>
      </c>
      <c r="H24" s="2009">
        <v>714965</v>
      </c>
      <c r="I24" s="2009">
        <v>801673</v>
      </c>
      <c r="J24" s="2035">
        <v>-848</v>
      </c>
      <c r="K24" s="2036">
        <v>-483</v>
      </c>
      <c r="L24" s="2037">
        <v>-365</v>
      </c>
      <c r="M24" s="2035">
        <v>-359</v>
      </c>
      <c r="N24" s="2036">
        <v>-197</v>
      </c>
      <c r="O24" s="2037">
        <v>-162</v>
      </c>
      <c r="P24" s="2035">
        <v>890</v>
      </c>
      <c r="Q24" s="2036">
        <v>466</v>
      </c>
      <c r="R24" s="2037">
        <v>424</v>
      </c>
      <c r="S24" s="2035">
        <v>456</v>
      </c>
      <c r="T24" s="2036">
        <v>410</v>
      </c>
      <c r="U24" s="2036">
        <v>10</v>
      </c>
      <c r="V24" s="2037">
        <v>14</v>
      </c>
      <c r="W24" s="2035">
        <v>1249</v>
      </c>
      <c r="X24" s="2036">
        <v>663</v>
      </c>
      <c r="Y24" s="2037">
        <v>586</v>
      </c>
      <c r="Z24" s="2035">
        <v>646</v>
      </c>
      <c r="AA24" s="2036">
        <v>572</v>
      </c>
      <c r="AB24" s="2036">
        <v>17</v>
      </c>
      <c r="AC24" s="2037">
        <v>14</v>
      </c>
      <c r="AD24" s="2038">
        <v>-489</v>
      </c>
      <c r="AE24" s="2039">
        <v>-286</v>
      </c>
      <c r="AF24" s="2040">
        <v>-203</v>
      </c>
      <c r="AG24" s="2038">
        <v>5237</v>
      </c>
      <c r="AH24" s="2039">
        <v>2641</v>
      </c>
      <c r="AI24" s="2041">
        <v>2596</v>
      </c>
      <c r="AJ24" s="2038">
        <v>2398</v>
      </c>
      <c r="AK24" s="2039">
        <v>2378</v>
      </c>
      <c r="AL24" s="2039">
        <v>208</v>
      </c>
      <c r="AM24" s="2040">
        <v>194</v>
      </c>
      <c r="AN24" s="2038">
        <v>35</v>
      </c>
      <c r="AO24" s="2040">
        <v>24</v>
      </c>
      <c r="AP24" s="2042">
        <v>5726</v>
      </c>
      <c r="AQ24" s="1990">
        <v>2927</v>
      </c>
      <c r="AR24" s="1992">
        <v>2799</v>
      </c>
      <c r="AS24" s="1993">
        <v>2482</v>
      </c>
      <c r="AT24" s="1994">
        <v>2432</v>
      </c>
      <c r="AU24" s="1994">
        <v>315</v>
      </c>
      <c r="AV24" s="1995">
        <v>254</v>
      </c>
      <c r="AW24" s="1989">
        <v>130</v>
      </c>
      <c r="AX24" s="1991">
        <v>113</v>
      </c>
      <c r="AY24" s="1996">
        <v>-198</v>
      </c>
    </row>
    <row r="25" spans="1:51">
      <c r="B25" s="424">
        <v>101</v>
      </c>
      <c r="C25" s="405" t="s">
        <v>20</v>
      </c>
      <c r="D25" s="406"/>
      <c r="E25" s="425">
        <v>34.020000000000003</v>
      </c>
      <c r="F25" s="2007">
        <v>100194</v>
      </c>
      <c r="G25" s="2009">
        <v>213672</v>
      </c>
      <c r="H25" s="2009">
        <v>100577</v>
      </c>
      <c r="I25" s="2009">
        <v>113095</v>
      </c>
      <c r="J25" s="2025">
        <v>-89</v>
      </c>
      <c r="K25" s="2011">
        <v>-66</v>
      </c>
      <c r="L25" s="2012">
        <v>-23</v>
      </c>
      <c r="M25" s="2025">
        <v>-1</v>
      </c>
      <c r="N25" s="2011">
        <v>10</v>
      </c>
      <c r="O25" s="2012">
        <v>-11</v>
      </c>
      <c r="P25" s="2025">
        <v>125</v>
      </c>
      <c r="Q25" s="2011">
        <v>69</v>
      </c>
      <c r="R25" s="2012">
        <v>56</v>
      </c>
      <c r="S25" s="2013">
        <v>68</v>
      </c>
      <c r="T25" s="2014">
        <v>54</v>
      </c>
      <c r="U25" s="2014">
        <v>1</v>
      </c>
      <c r="V25" s="2015">
        <v>2</v>
      </c>
      <c r="W25" s="2025">
        <v>126</v>
      </c>
      <c r="X25" s="2011">
        <v>59</v>
      </c>
      <c r="Y25" s="2012">
        <v>67</v>
      </c>
      <c r="Z25" s="2013">
        <v>58</v>
      </c>
      <c r="AA25" s="2014">
        <v>67</v>
      </c>
      <c r="AB25" s="2014">
        <v>1</v>
      </c>
      <c r="AC25" s="2015">
        <v>0</v>
      </c>
      <c r="AD25" s="2023">
        <v>-88</v>
      </c>
      <c r="AE25" s="2017">
        <v>-76</v>
      </c>
      <c r="AF25" s="2018">
        <v>-12</v>
      </c>
      <c r="AG25" s="2023">
        <v>772</v>
      </c>
      <c r="AH25" s="2017">
        <v>370</v>
      </c>
      <c r="AI25" s="2019">
        <v>402</v>
      </c>
      <c r="AJ25" s="2020">
        <v>339</v>
      </c>
      <c r="AK25" s="2021">
        <v>359</v>
      </c>
      <c r="AL25" s="2021">
        <v>25</v>
      </c>
      <c r="AM25" s="2022">
        <v>35</v>
      </c>
      <c r="AN25" s="2023">
        <v>6</v>
      </c>
      <c r="AO25" s="2018">
        <v>8</v>
      </c>
      <c r="AP25" s="2026">
        <v>860</v>
      </c>
      <c r="AQ25" s="415">
        <v>446</v>
      </c>
      <c r="AR25" s="417">
        <v>414</v>
      </c>
      <c r="AS25" s="418">
        <v>379</v>
      </c>
      <c r="AT25" s="419">
        <v>354</v>
      </c>
      <c r="AU25" s="419">
        <v>46</v>
      </c>
      <c r="AV25" s="420">
        <v>37</v>
      </c>
      <c r="AW25" s="414">
        <v>21</v>
      </c>
      <c r="AX25" s="416">
        <v>23</v>
      </c>
      <c r="AY25" s="421">
        <v>-39</v>
      </c>
    </row>
    <row r="26" spans="1:51">
      <c r="B26" s="424">
        <v>102</v>
      </c>
      <c r="C26" s="405" t="s">
        <v>120</v>
      </c>
      <c r="D26" s="406"/>
      <c r="E26" s="425">
        <v>32.659999999999997</v>
      </c>
      <c r="F26" s="2007">
        <v>68579</v>
      </c>
      <c r="G26" s="2009">
        <v>136426</v>
      </c>
      <c r="H26" s="2009">
        <v>64344</v>
      </c>
      <c r="I26" s="2009">
        <v>72082</v>
      </c>
      <c r="J26" s="2025">
        <v>-91</v>
      </c>
      <c r="K26" s="2011">
        <v>-83</v>
      </c>
      <c r="L26" s="2012">
        <v>-8</v>
      </c>
      <c r="M26" s="2025">
        <v>-22</v>
      </c>
      <c r="N26" s="2011">
        <v>-18</v>
      </c>
      <c r="O26" s="2043">
        <v>-4</v>
      </c>
      <c r="P26" s="2025">
        <v>90</v>
      </c>
      <c r="Q26" s="2011">
        <v>45</v>
      </c>
      <c r="R26" s="2012">
        <v>45</v>
      </c>
      <c r="S26" s="2013">
        <v>44</v>
      </c>
      <c r="T26" s="2014">
        <v>44</v>
      </c>
      <c r="U26" s="2014">
        <v>1</v>
      </c>
      <c r="V26" s="2015">
        <v>1</v>
      </c>
      <c r="W26" s="2025">
        <v>112</v>
      </c>
      <c r="X26" s="2011">
        <v>63</v>
      </c>
      <c r="Y26" s="2012">
        <v>49</v>
      </c>
      <c r="Z26" s="2013">
        <v>63</v>
      </c>
      <c r="AA26" s="2014">
        <v>46</v>
      </c>
      <c r="AB26" s="2014">
        <v>0</v>
      </c>
      <c r="AC26" s="2015">
        <v>3</v>
      </c>
      <c r="AD26" s="2023">
        <v>-69</v>
      </c>
      <c r="AE26" s="2017">
        <v>-65</v>
      </c>
      <c r="AF26" s="2018">
        <v>-4</v>
      </c>
      <c r="AG26" s="2023">
        <v>523</v>
      </c>
      <c r="AH26" s="2017">
        <v>250</v>
      </c>
      <c r="AI26" s="2019">
        <v>273</v>
      </c>
      <c r="AJ26" s="2020">
        <v>224</v>
      </c>
      <c r="AK26" s="2021">
        <v>240</v>
      </c>
      <c r="AL26" s="2021">
        <v>24</v>
      </c>
      <c r="AM26" s="2022">
        <v>32</v>
      </c>
      <c r="AN26" s="2023">
        <v>2</v>
      </c>
      <c r="AO26" s="2018">
        <v>1</v>
      </c>
      <c r="AP26" s="2026">
        <v>592</v>
      </c>
      <c r="AQ26" s="415">
        <v>315</v>
      </c>
      <c r="AR26" s="417">
        <v>277</v>
      </c>
      <c r="AS26" s="418">
        <v>256</v>
      </c>
      <c r="AT26" s="419">
        <v>236</v>
      </c>
      <c r="AU26" s="419">
        <v>44</v>
      </c>
      <c r="AV26" s="420">
        <v>33</v>
      </c>
      <c r="AW26" s="414">
        <v>15</v>
      </c>
      <c r="AX26" s="416">
        <v>8</v>
      </c>
      <c r="AY26" s="421">
        <v>-46</v>
      </c>
    </row>
    <row r="27" spans="1:51">
      <c r="B27" s="424">
        <v>105</v>
      </c>
      <c r="C27" s="405" t="s">
        <v>22</v>
      </c>
      <c r="D27" s="406"/>
      <c r="E27" s="425">
        <v>14.67</v>
      </c>
      <c r="F27" s="2007">
        <v>60049</v>
      </c>
      <c r="G27" s="2009">
        <v>106897</v>
      </c>
      <c r="H27" s="2009">
        <v>52660</v>
      </c>
      <c r="I27" s="2009">
        <v>54237</v>
      </c>
      <c r="J27" s="2025">
        <v>-135</v>
      </c>
      <c r="K27" s="2011">
        <v>-75</v>
      </c>
      <c r="L27" s="2012">
        <v>-60</v>
      </c>
      <c r="M27" s="2025">
        <v>-59</v>
      </c>
      <c r="N27" s="2011">
        <v>-33</v>
      </c>
      <c r="O27" s="2043">
        <v>-26</v>
      </c>
      <c r="P27" s="2025">
        <v>72</v>
      </c>
      <c r="Q27" s="2011">
        <v>39</v>
      </c>
      <c r="R27" s="2012">
        <v>33</v>
      </c>
      <c r="S27" s="2013">
        <v>37</v>
      </c>
      <c r="T27" s="2014">
        <v>29</v>
      </c>
      <c r="U27" s="2014">
        <v>2</v>
      </c>
      <c r="V27" s="2015">
        <v>4</v>
      </c>
      <c r="W27" s="2025">
        <v>131</v>
      </c>
      <c r="X27" s="2011">
        <v>72</v>
      </c>
      <c r="Y27" s="2012">
        <v>59</v>
      </c>
      <c r="Z27" s="2013">
        <v>68</v>
      </c>
      <c r="AA27" s="2014">
        <v>58</v>
      </c>
      <c r="AB27" s="2014">
        <v>4</v>
      </c>
      <c r="AC27" s="2015">
        <v>1</v>
      </c>
      <c r="AD27" s="2023">
        <v>-76</v>
      </c>
      <c r="AE27" s="2017">
        <v>-42</v>
      </c>
      <c r="AF27" s="2018">
        <v>-34</v>
      </c>
      <c r="AG27" s="2023">
        <v>531</v>
      </c>
      <c r="AH27" s="2017">
        <v>282</v>
      </c>
      <c r="AI27" s="2019">
        <v>249</v>
      </c>
      <c r="AJ27" s="2020">
        <v>229</v>
      </c>
      <c r="AK27" s="2021">
        <v>212</v>
      </c>
      <c r="AL27" s="2021">
        <v>48</v>
      </c>
      <c r="AM27" s="2022">
        <v>36</v>
      </c>
      <c r="AN27" s="2023">
        <v>5</v>
      </c>
      <c r="AO27" s="2018">
        <v>1</v>
      </c>
      <c r="AP27" s="2026">
        <v>607</v>
      </c>
      <c r="AQ27" s="415">
        <v>324</v>
      </c>
      <c r="AR27" s="417">
        <v>283</v>
      </c>
      <c r="AS27" s="418">
        <v>260</v>
      </c>
      <c r="AT27" s="419">
        <v>234</v>
      </c>
      <c r="AU27" s="419">
        <v>44</v>
      </c>
      <c r="AV27" s="420">
        <v>37</v>
      </c>
      <c r="AW27" s="414">
        <v>20</v>
      </c>
      <c r="AX27" s="416">
        <v>12</v>
      </c>
      <c r="AY27" s="421">
        <v>-32</v>
      </c>
    </row>
    <row r="28" spans="1:51">
      <c r="B28" s="424">
        <v>106</v>
      </c>
      <c r="C28" s="405" t="s">
        <v>23</v>
      </c>
      <c r="D28" s="406"/>
      <c r="E28" s="425">
        <v>11.36</v>
      </c>
      <c r="F28" s="2007">
        <v>49369</v>
      </c>
      <c r="G28" s="2009">
        <v>94213</v>
      </c>
      <c r="H28" s="2009">
        <v>44286</v>
      </c>
      <c r="I28" s="2009">
        <v>49927</v>
      </c>
      <c r="J28" s="2025">
        <v>-131</v>
      </c>
      <c r="K28" s="2011">
        <v>-65</v>
      </c>
      <c r="L28" s="2012">
        <v>-66</v>
      </c>
      <c r="M28" s="2025">
        <v>-75</v>
      </c>
      <c r="N28" s="2011">
        <v>-29</v>
      </c>
      <c r="O28" s="2043">
        <v>-46</v>
      </c>
      <c r="P28" s="2025">
        <v>51</v>
      </c>
      <c r="Q28" s="2011">
        <v>26</v>
      </c>
      <c r="R28" s="2012">
        <v>25</v>
      </c>
      <c r="S28" s="2013">
        <v>25</v>
      </c>
      <c r="T28" s="2014">
        <v>22</v>
      </c>
      <c r="U28" s="2014">
        <v>1</v>
      </c>
      <c r="V28" s="2015">
        <v>3</v>
      </c>
      <c r="W28" s="2025">
        <v>126</v>
      </c>
      <c r="X28" s="2011">
        <v>55</v>
      </c>
      <c r="Y28" s="2012">
        <v>71</v>
      </c>
      <c r="Z28" s="2013">
        <v>50</v>
      </c>
      <c r="AA28" s="2014">
        <v>67</v>
      </c>
      <c r="AB28" s="2014">
        <v>5</v>
      </c>
      <c r="AC28" s="2015">
        <v>4</v>
      </c>
      <c r="AD28" s="2023">
        <v>-56</v>
      </c>
      <c r="AE28" s="2017">
        <v>-36</v>
      </c>
      <c r="AF28" s="2018">
        <v>-20</v>
      </c>
      <c r="AG28" s="2023">
        <v>334</v>
      </c>
      <c r="AH28" s="2017">
        <v>169</v>
      </c>
      <c r="AI28" s="2019">
        <v>165</v>
      </c>
      <c r="AJ28" s="2020">
        <v>151</v>
      </c>
      <c r="AK28" s="2021">
        <v>148</v>
      </c>
      <c r="AL28" s="2021">
        <v>12</v>
      </c>
      <c r="AM28" s="2022">
        <v>15</v>
      </c>
      <c r="AN28" s="2023">
        <v>6</v>
      </c>
      <c r="AO28" s="2018">
        <v>2</v>
      </c>
      <c r="AP28" s="2026">
        <v>390</v>
      </c>
      <c r="AQ28" s="415">
        <v>205</v>
      </c>
      <c r="AR28" s="417">
        <v>185</v>
      </c>
      <c r="AS28" s="418">
        <v>169</v>
      </c>
      <c r="AT28" s="419">
        <v>157</v>
      </c>
      <c r="AU28" s="419">
        <v>21</v>
      </c>
      <c r="AV28" s="420">
        <v>18</v>
      </c>
      <c r="AW28" s="414">
        <v>15</v>
      </c>
      <c r="AX28" s="416">
        <v>10</v>
      </c>
      <c r="AY28" s="421">
        <v>-83</v>
      </c>
    </row>
    <row r="29" spans="1:51">
      <c r="B29" s="424">
        <v>107</v>
      </c>
      <c r="C29" s="405" t="s">
        <v>24</v>
      </c>
      <c r="D29" s="406"/>
      <c r="E29" s="425">
        <v>28.93</v>
      </c>
      <c r="F29" s="2007">
        <v>74174</v>
      </c>
      <c r="G29" s="2009">
        <v>157604</v>
      </c>
      <c r="H29" s="2009">
        <v>72252</v>
      </c>
      <c r="I29" s="2009">
        <v>85352</v>
      </c>
      <c r="J29" s="2025">
        <v>42</v>
      </c>
      <c r="K29" s="2011">
        <v>24</v>
      </c>
      <c r="L29" s="2012">
        <v>18</v>
      </c>
      <c r="M29" s="2025">
        <v>2</v>
      </c>
      <c r="N29" s="2011">
        <v>10</v>
      </c>
      <c r="O29" s="2043">
        <v>-8</v>
      </c>
      <c r="P29" s="2025">
        <v>121</v>
      </c>
      <c r="Q29" s="2011">
        <v>67</v>
      </c>
      <c r="R29" s="2012">
        <v>54</v>
      </c>
      <c r="S29" s="2013">
        <v>67</v>
      </c>
      <c r="T29" s="2014">
        <v>54</v>
      </c>
      <c r="U29" s="2014">
        <v>0</v>
      </c>
      <c r="V29" s="2015">
        <v>0</v>
      </c>
      <c r="W29" s="2025">
        <v>119</v>
      </c>
      <c r="X29" s="2011">
        <v>57</v>
      </c>
      <c r="Y29" s="2012">
        <v>62</v>
      </c>
      <c r="Z29" s="2013">
        <v>55</v>
      </c>
      <c r="AA29" s="2014">
        <v>60</v>
      </c>
      <c r="AB29" s="2014">
        <v>2</v>
      </c>
      <c r="AC29" s="2015">
        <v>2</v>
      </c>
      <c r="AD29" s="2023">
        <v>40</v>
      </c>
      <c r="AE29" s="2017">
        <v>14</v>
      </c>
      <c r="AF29" s="2018">
        <v>26</v>
      </c>
      <c r="AG29" s="2023">
        <v>505</v>
      </c>
      <c r="AH29" s="2017">
        <v>243</v>
      </c>
      <c r="AI29" s="2019">
        <v>262</v>
      </c>
      <c r="AJ29" s="2020">
        <v>231</v>
      </c>
      <c r="AK29" s="2021">
        <v>253</v>
      </c>
      <c r="AL29" s="2021">
        <v>12</v>
      </c>
      <c r="AM29" s="2022">
        <v>8</v>
      </c>
      <c r="AN29" s="2023">
        <v>0</v>
      </c>
      <c r="AO29" s="2018">
        <v>1</v>
      </c>
      <c r="AP29" s="2026">
        <v>465</v>
      </c>
      <c r="AQ29" s="415">
        <v>229</v>
      </c>
      <c r="AR29" s="417">
        <v>236</v>
      </c>
      <c r="AS29" s="418">
        <v>221</v>
      </c>
      <c r="AT29" s="419">
        <v>223</v>
      </c>
      <c r="AU29" s="419">
        <v>7</v>
      </c>
      <c r="AV29" s="420">
        <v>7</v>
      </c>
      <c r="AW29" s="414">
        <v>1</v>
      </c>
      <c r="AX29" s="416">
        <v>6</v>
      </c>
      <c r="AY29" s="421">
        <v>21</v>
      </c>
    </row>
    <row r="30" spans="1:51">
      <c r="B30" s="424">
        <v>108</v>
      </c>
      <c r="C30" s="405" t="s">
        <v>25</v>
      </c>
      <c r="D30" s="406"/>
      <c r="E30" s="425">
        <v>28.11</v>
      </c>
      <c r="F30" s="2007">
        <v>96495</v>
      </c>
      <c r="G30" s="2009">
        <v>214936</v>
      </c>
      <c r="H30" s="2009">
        <v>100161</v>
      </c>
      <c r="I30" s="2009">
        <v>114775</v>
      </c>
      <c r="J30" s="2025">
        <v>-46</v>
      </c>
      <c r="K30" s="2011">
        <v>-19</v>
      </c>
      <c r="L30" s="2012">
        <v>-27</v>
      </c>
      <c r="M30" s="2025">
        <v>-72</v>
      </c>
      <c r="N30" s="2011">
        <v>-30</v>
      </c>
      <c r="O30" s="2043">
        <v>-42</v>
      </c>
      <c r="P30" s="2025">
        <v>121</v>
      </c>
      <c r="Q30" s="2011">
        <v>73</v>
      </c>
      <c r="R30" s="2012">
        <v>48</v>
      </c>
      <c r="S30" s="2013">
        <v>72</v>
      </c>
      <c r="T30" s="2014">
        <v>48</v>
      </c>
      <c r="U30" s="2014">
        <v>1</v>
      </c>
      <c r="V30" s="2015">
        <v>0</v>
      </c>
      <c r="W30" s="2025">
        <v>193</v>
      </c>
      <c r="X30" s="2011">
        <v>103</v>
      </c>
      <c r="Y30" s="2012">
        <v>90</v>
      </c>
      <c r="Z30" s="2013">
        <v>101</v>
      </c>
      <c r="AA30" s="2014">
        <v>89</v>
      </c>
      <c r="AB30" s="2014">
        <v>2</v>
      </c>
      <c r="AC30" s="2015">
        <v>1</v>
      </c>
      <c r="AD30" s="2023">
        <v>26</v>
      </c>
      <c r="AE30" s="2017">
        <v>11</v>
      </c>
      <c r="AF30" s="2018">
        <v>15</v>
      </c>
      <c r="AG30" s="2023">
        <v>588</v>
      </c>
      <c r="AH30" s="2017">
        <v>294</v>
      </c>
      <c r="AI30" s="2019">
        <v>294</v>
      </c>
      <c r="AJ30" s="2020">
        <v>285</v>
      </c>
      <c r="AK30" s="2021">
        <v>278</v>
      </c>
      <c r="AL30" s="2021">
        <v>8</v>
      </c>
      <c r="AM30" s="2022">
        <v>15</v>
      </c>
      <c r="AN30" s="2023">
        <v>1</v>
      </c>
      <c r="AO30" s="2018">
        <v>1</v>
      </c>
      <c r="AP30" s="2026">
        <v>562</v>
      </c>
      <c r="AQ30" s="415">
        <v>283</v>
      </c>
      <c r="AR30" s="417">
        <v>279</v>
      </c>
      <c r="AS30" s="418">
        <v>260</v>
      </c>
      <c r="AT30" s="419">
        <v>272</v>
      </c>
      <c r="AU30" s="419">
        <v>20</v>
      </c>
      <c r="AV30" s="420">
        <v>6</v>
      </c>
      <c r="AW30" s="414">
        <v>3</v>
      </c>
      <c r="AX30" s="416">
        <v>1</v>
      </c>
      <c r="AY30" s="421">
        <v>28</v>
      </c>
    </row>
    <row r="31" spans="1:51">
      <c r="B31" s="424">
        <v>109</v>
      </c>
      <c r="C31" s="405" t="s">
        <v>126</v>
      </c>
      <c r="D31" s="406" t="s">
        <v>19</v>
      </c>
      <c r="E31" s="425">
        <v>240.29</v>
      </c>
      <c r="F31" s="2007">
        <v>88486</v>
      </c>
      <c r="G31" s="2009">
        <v>210775</v>
      </c>
      <c r="H31" s="2009">
        <v>99137</v>
      </c>
      <c r="I31" s="2009">
        <v>111638</v>
      </c>
      <c r="J31" s="2025">
        <v>-118</v>
      </c>
      <c r="K31" s="2011">
        <v>-42</v>
      </c>
      <c r="L31" s="2012">
        <v>-76</v>
      </c>
      <c r="M31" s="2025">
        <v>-60</v>
      </c>
      <c r="N31" s="2011">
        <v>-37</v>
      </c>
      <c r="O31" s="2043">
        <v>-23</v>
      </c>
      <c r="P31" s="2025">
        <v>103</v>
      </c>
      <c r="Q31" s="2011">
        <v>52</v>
      </c>
      <c r="R31" s="2012">
        <v>51</v>
      </c>
      <c r="S31" s="2013">
        <v>52</v>
      </c>
      <c r="T31" s="2014">
        <v>51</v>
      </c>
      <c r="U31" s="2014">
        <v>0</v>
      </c>
      <c r="V31" s="2015">
        <v>0</v>
      </c>
      <c r="W31" s="2025">
        <v>163</v>
      </c>
      <c r="X31" s="2011">
        <v>89</v>
      </c>
      <c r="Y31" s="2012">
        <v>74</v>
      </c>
      <c r="Z31" s="2013">
        <v>89</v>
      </c>
      <c r="AA31" s="2014">
        <v>74</v>
      </c>
      <c r="AB31" s="2014">
        <v>0</v>
      </c>
      <c r="AC31" s="2015">
        <v>0</v>
      </c>
      <c r="AD31" s="2023">
        <v>-58</v>
      </c>
      <c r="AE31" s="2017">
        <v>-5</v>
      </c>
      <c r="AF31" s="2018">
        <v>-53</v>
      </c>
      <c r="AG31" s="2023">
        <v>504</v>
      </c>
      <c r="AH31" s="2017">
        <v>267</v>
      </c>
      <c r="AI31" s="2019">
        <v>237</v>
      </c>
      <c r="AJ31" s="2020">
        <v>253</v>
      </c>
      <c r="AK31" s="2021">
        <v>230</v>
      </c>
      <c r="AL31" s="2021">
        <v>12</v>
      </c>
      <c r="AM31" s="2022">
        <v>7</v>
      </c>
      <c r="AN31" s="2023">
        <v>2</v>
      </c>
      <c r="AO31" s="2018">
        <v>0</v>
      </c>
      <c r="AP31" s="2026">
        <v>562</v>
      </c>
      <c r="AQ31" s="415">
        <v>272</v>
      </c>
      <c r="AR31" s="417">
        <v>290</v>
      </c>
      <c r="AS31" s="418">
        <v>249</v>
      </c>
      <c r="AT31" s="419">
        <v>254</v>
      </c>
      <c r="AU31" s="419">
        <v>20</v>
      </c>
      <c r="AV31" s="420">
        <v>30</v>
      </c>
      <c r="AW31" s="414">
        <v>3</v>
      </c>
      <c r="AX31" s="416">
        <v>6</v>
      </c>
      <c r="AY31" s="421">
        <v>11</v>
      </c>
    </row>
    <row r="32" spans="1:51">
      <c r="B32" s="424">
        <v>110</v>
      </c>
      <c r="C32" s="405" t="s">
        <v>21</v>
      </c>
      <c r="D32" s="406"/>
      <c r="E32" s="425">
        <v>28.97</v>
      </c>
      <c r="F32" s="2007">
        <v>87653</v>
      </c>
      <c r="G32" s="2009">
        <v>143359</v>
      </c>
      <c r="H32" s="2009">
        <v>66322</v>
      </c>
      <c r="I32" s="2009">
        <v>77037</v>
      </c>
      <c r="J32" s="2025">
        <v>-189</v>
      </c>
      <c r="K32" s="2011">
        <v>-99</v>
      </c>
      <c r="L32" s="2012">
        <v>-90</v>
      </c>
      <c r="M32" s="2025">
        <v>-6</v>
      </c>
      <c r="N32" s="2011">
        <v>-13</v>
      </c>
      <c r="O32" s="2043">
        <v>7</v>
      </c>
      <c r="P32" s="2025">
        <v>90</v>
      </c>
      <c r="Q32" s="2011">
        <v>43</v>
      </c>
      <c r="R32" s="2012">
        <v>47</v>
      </c>
      <c r="S32" s="2013">
        <v>39</v>
      </c>
      <c r="T32" s="2014">
        <v>43</v>
      </c>
      <c r="U32" s="2014">
        <v>4</v>
      </c>
      <c r="V32" s="2015">
        <v>4</v>
      </c>
      <c r="W32" s="2025">
        <v>96</v>
      </c>
      <c r="X32" s="2011">
        <v>56</v>
      </c>
      <c r="Y32" s="2012">
        <v>40</v>
      </c>
      <c r="Z32" s="2013">
        <v>54</v>
      </c>
      <c r="AA32" s="2014">
        <v>38</v>
      </c>
      <c r="AB32" s="2014">
        <v>2</v>
      </c>
      <c r="AC32" s="2015">
        <v>2</v>
      </c>
      <c r="AD32" s="2023">
        <v>-183</v>
      </c>
      <c r="AE32" s="2017">
        <v>-86</v>
      </c>
      <c r="AF32" s="2018">
        <v>-97</v>
      </c>
      <c r="AG32" s="2023">
        <v>837</v>
      </c>
      <c r="AH32" s="2017">
        <v>429</v>
      </c>
      <c r="AI32" s="2019">
        <v>408</v>
      </c>
      <c r="AJ32" s="2020">
        <v>380</v>
      </c>
      <c r="AK32" s="2021">
        <v>370</v>
      </c>
      <c r="AL32" s="2021">
        <v>44</v>
      </c>
      <c r="AM32" s="2022">
        <v>32</v>
      </c>
      <c r="AN32" s="2023">
        <v>5</v>
      </c>
      <c r="AO32" s="2018">
        <v>6</v>
      </c>
      <c r="AP32" s="2026">
        <v>1020</v>
      </c>
      <c r="AQ32" s="415">
        <v>515</v>
      </c>
      <c r="AR32" s="417">
        <v>505</v>
      </c>
      <c r="AS32" s="418">
        <v>379</v>
      </c>
      <c r="AT32" s="419">
        <v>388</v>
      </c>
      <c r="AU32" s="419">
        <v>89</v>
      </c>
      <c r="AV32" s="420">
        <v>76</v>
      </c>
      <c r="AW32" s="414">
        <v>47</v>
      </c>
      <c r="AX32" s="416">
        <v>41</v>
      </c>
      <c r="AY32" s="421">
        <v>-100</v>
      </c>
    </row>
    <row r="33" spans="1:51">
      <c r="B33" s="424">
        <v>111</v>
      </c>
      <c r="C33" s="405" t="s">
        <v>129</v>
      </c>
      <c r="D33" s="406"/>
      <c r="E33" s="425">
        <v>138.01</v>
      </c>
      <c r="F33" s="2007">
        <v>100825</v>
      </c>
      <c r="G33" s="2009">
        <v>238756</v>
      </c>
      <c r="H33" s="2009">
        <v>115226</v>
      </c>
      <c r="I33" s="2009">
        <v>123530</v>
      </c>
      <c r="J33" s="2025">
        <v>-91</v>
      </c>
      <c r="K33" s="2011">
        <v>-58</v>
      </c>
      <c r="L33" s="2012">
        <v>-33</v>
      </c>
      <c r="M33" s="2025">
        <v>-66</v>
      </c>
      <c r="N33" s="2011">
        <v>-57</v>
      </c>
      <c r="O33" s="2043">
        <v>-9</v>
      </c>
      <c r="P33" s="2025">
        <v>117</v>
      </c>
      <c r="Q33" s="2011">
        <v>52</v>
      </c>
      <c r="R33" s="2012">
        <v>65</v>
      </c>
      <c r="S33" s="2013">
        <v>52</v>
      </c>
      <c r="T33" s="2014">
        <v>65</v>
      </c>
      <c r="U33" s="2014">
        <v>0</v>
      </c>
      <c r="V33" s="2015">
        <v>0</v>
      </c>
      <c r="W33" s="2025">
        <v>183</v>
      </c>
      <c r="X33" s="2011">
        <v>109</v>
      </c>
      <c r="Y33" s="2012">
        <v>74</v>
      </c>
      <c r="Z33" s="2013">
        <v>108</v>
      </c>
      <c r="AA33" s="2014">
        <v>73</v>
      </c>
      <c r="AB33" s="2014">
        <v>1</v>
      </c>
      <c r="AC33" s="2015">
        <v>1</v>
      </c>
      <c r="AD33" s="2023">
        <v>-25</v>
      </c>
      <c r="AE33" s="2017">
        <v>-1</v>
      </c>
      <c r="AF33" s="2018">
        <v>-24</v>
      </c>
      <c r="AG33" s="2023">
        <v>643</v>
      </c>
      <c r="AH33" s="2017">
        <v>337</v>
      </c>
      <c r="AI33" s="2019">
        <v>306</v>
      </c>
      <c r="AJ33" s="2020">
        <v>306</v>
      </c>
      <c r="AK33" s="2021">
        <v>288</v>
      </c>
      <c r="AL33" s="2021">
        <v>23</v>
      </c>
      <c r="AM33" s="2022">
        <v>14</v>
      </c>
      <c r="AN33" s="2023">
        <v>8</v>
      </c>
      <c r="AO33" s="2018">
        <v>4</v>
      </c>
      <c r="AP33" s="2026">
        <v>668</v>
      </c>
      <c r="AQ33" s="415">
        <v>338</v>
      </c>
      <c r="AR33" s="417">
        <v>330</v>
      </c>
      <c r="AS33" s="418">
        <v>309</v>
      </c>
      <c r="AT33" s="419">
        <v>314</v>
      </c>
      <c r="AU33" s="419">
        <v>24</v>
      </c>
      <c r="AV33" s="420">
        <v>10</v>
      </c>
      <c r="AW33" s="414">
        <v>5</v>
      </c>
      <c r="AX33" s="416">
        <v>6</v>
      </c>
      <c r="AY33" s="421">
        <v>42</v>
      </c>
    </row>
    <row r="34" spans="1:51">
      <c r="A34" s="432">
        <v>6</v>
      </c>
      <c r="B34" s="428">
        <v>201</v>
      </c>
      <c r="C34" s="427" t="s">
        <v>95</v>
      </c>
      <c r="D34" s="406"/>
      <c r="E34" s="425">
        <v>534.48</v>
      </c>
      <c r="F34" s="2007">
        <v>223653</v>
      </c>
      <c r="G34" s="2009">
        <v>528697</v>
      </c>
      <c r="H34" s="2009">
        <v>255802</v>
      </c>
      <c r="I34" s="2009">
        <v>272895</v>
      </c>
      <c r="J34" s="2025">
        <v>-344</v>
      </c>
      <c r="K34" s="2011">
        <v>-164</v>
      </c>
      <c r="L34" s="2012">
        <v>-180</v>
      </c>
      <c r="M34" s="2025">
        <v>-139</v>
      </c>
      <c r="N34" s="2011">
        <v>-82</v>
      </c>
      <c r="O34" s="2043">
        <v>-57</v>
      </c>
      <c r="P34" s="2025">
        <v>322</v>
      </c>
      <c r="Q34" s="2011">
        <v>155</v>
      </c>
      <c r="R34" s="2012">
        <v>167</v>
      </c>
      <c r="S34" s="2013">
        <v>154</v>
      </c>
      <c r="T34" s="2014">
        <v>166</v>
      </c>
      <c r="U34" s="2014">
        <v>1</v>
      </c>
      <c r="V34" s="2015">
        <v>1</v>
      </c>
      <c r="W34" s="2025">
        <v>461</v>
      </c>
      <c r="X34" s="2011">
        <v>237</v>
      </c>
      <c r="Y34" s="2012">
        <v>224</v>
      </c>
      <c r="Z34" s="2013">
        <v>235</v>
      </c>
      <c r="AA34" s="2014">
        <v>219</v>
      </c>
      <c r="AB34" s="2014">
        <v>2</v>
      </c>
      <c r="AC34" s="2015">
        <v>5</v>
      </c>
      <c r="AD34" s="2023">
        <v>-205</v>
      </c>
      <c r="AE34" s="2017">
        <v>-82</v>
      </c>
      <c r="AF34" s="2018">
        <v>-123</v>
      </c>
      <c r="AG34" s="2023">
        <v>867</v>
      </c>
      <c r="AH34" s="2017">
        <v>489</v>
      </c>
      <c r="AI34" s="2019">
        <v>378</v>
      </c>
      <c r="AJ34" s="2020">
        <v>441</v>
      </c>
      <c r="AK34" s="2021">
        <v>346</v>
      </c>
      <c r="AL34" s="2021">
        <v>32</v>
      </c>
      <c r="AM34" s="2022">
        <v>19</v>
      </c>
      <c r="AN34" s="2023">
        <v>16</v>
      </c>
      <c r="AO34" s="2018">
        <v>13</v>
      </c>
      <c r="AP34" s="2026">
        <v>1072</v>
      </c>
      <c r="AQ34" s="415">
        <v>571</v>
      </c>
      <c r="AR34" s="417">
        <v>501</v>
      </c>
      <c r="AS34" s="418">
        <v>518</v>
      </c>
      <c r="AT34" s="419">
        <v>453</v>
      </c>
      <c r="AU34" s="419">
        <v>32</v>
      </c>
      <c r="AV34" s="420">
        <v>25</v>
      </c>
      <c r="AW34" s="414">
        <v>21</v>
      </c>
      <c r="AX34" s="416">
        <v>23</v>
      </c>
      <c r="AY34" s="421">
        <v>-53</v>
      </c>
    </row>
    <row r="35" spans="1:51">
      <c r="A35" s="432">
        <v>2</v>
      </c>
      <c r="B35" s="428">
        <v>202</v>
      </c>
      <c r="C35" s="427" t="s">
        <v>96</v>
      </c>
      <c r="D35" s="406"/>
      <c r="E35" s="425">
        <v>50.72</v>
      </c>
      <c r="F35" s="2007">
        <v>220682</v>
      </c>
      <c r="G35" s="2009">
        <v>451264</v>
      </c>
      <c r="H35" s="2009">
        <v>218069</v>
      </c>
      <c r="I35" s="2009">
        <v>233195</v>
      </c>
      <c r="J35" s="2025">
        <v>-355</v>
      </c>
      <c r="K35" s="2011">
        <v>-220</v>
      </c>
      <c r="L35" s="2012">
        <v>-135</v>
      </c>
      <c r="M35" s="2025">
        <v>-131</v>
      </c>
      <c r="N35" s="2011">
        <v>-80</v>
      </c>
      <c r="O35" s="2043">
        <v>-51</v>
      </c>
      <c r="P35" s="2025">
        <v>314</v>
      </c>
      <c r="Q35" s="2011">
        <v>156</v>
      </c>
      <c r="R35" s="2012">
        <v>158</v>
      </c>
      <c r="S35" s="2013">
        <v>156</v>
      </c>
      <c r="T35" s="2014">
        <v>154</v>
      </c>
      <c r="U35" s="2014">
        <v>0</v>
      </c>
      <c r="V35" s="2015">
        <v>4</v>
      </c>
      <c r="W35" s="2025">
        <v>445</v>
      </c>
      <c r="X35" s="2011">
        <v>236</v>
      </c>
      <c r="Y35" s="2012">
        <v>209</v>
      </c>
      <c r="Z35" s="2013">
        <v>231</v>
      </c>
      <c r="AA35" s="2014">
        <v>202</v>
      </c>
      <c r="AB35" s="2014">
        <v>5</v>
      </c>
      <c r="AC35" s="2015">
        <v>7</v>
      </c>
      <c r="AD35" s="2023">
        <v>-224</v>
      </c>
      <c r="AE35" s="2017">
        <v>-140</v>
      </c>
      <c r="AF35" s="2018">
        <v>-84</v>
      </c>
      <c r="AG35" s="2023">
        <v>1113</v>
      </c>
      <c r="AH35" s="2017">
        <v>584</v>
      </c>
      <c r="AI35" s="2019">
        <v>529</v>
      </c>
      <c r="AJ35" s="2020">
        <v>536</v>
      </c>
      <c r="AK35" s="2021">
        <v>475</v>
      </c>
      <c r="AL35" s="2021">
        <v>32</v>
      </c>
      <c r="AM35" s="2022">
        <v>37</v>
      </c>
      <c r="AN35" s="2023">
        <v>16</v>
      </c>
      <c r="AO35" s="2018">
        <v>17</v>
      </c>
      <c r="AP35" s="2026">
        <v>1337</v>
      </c>
      <c r="AQ35" s="415">
        <v>724</v>
      </c>
      <c r="AR35" s="417">
        <v>613</v>
      </c>
      <c r="AS35" s="418">
        <v>653</v>
      </c>
      <c r="AT35" s="419">
        <v>554</v>
      </c>
      <c r="AU35" s="419">
        <v>48</v>
      </c>
      <c r="AV35" s="420">
        <v>38</v>
      </c>
      <c r="AW35" s="414">
        <v>23</v>
      </c>
      <c r="AX35" s="416">
        <v>21</v>
      </c>
      <c r="AY35" s="421">
        <v>-123</v>
      </c>
    </row>
    <row r="36" spans="1:51">
      <c r="A36" s="432">
        <v>4</v>
      </c>
      <c r="B36" s="428">
        <v>203</v>
      </c>
      <c r="C36" s="427" t="s">
        <v>97</v>
      </c>
      <c r="D36" s="406"/>
      <c r="E36" s="425">
        <v>49.42</v>
      </c>
      <c r="F36" s="2007">
        <v>129853</v>
      </c>
      <c r="G36" s="2009">
        <v>299765</v>
      </c>
      <c r="H36" s="2009">
        <v>144849</v>
      </c>
      <c r="I36" s="2009">
        <v>154916</v>
      </c>
      <c r="J36" s="2025">
        <v>46</v>
      </c>
      <c r="K36" s="2011">
        <v>41</v>
      </c>
      <c r="L36" s="2012">
        <v>5</v>
      </c>
      <c r="M36" s="2025">
        <v>-8</v>
      </c>
      <c r="N36" s="2011">
        <v>4</v>
      </c>
      <c r="O36" s="2043">
        <v>-12</v>
      </c>
      <c r="P36" s="2025">
        <v>231</v>
      </c>
      <c r="Q36" s="2011">
        <v>123</v>
      </c>
      <c r="R36" s="2012">
        <v>108</v>
      </c>
      <c r="S36" s="2013">
        <v>123</v>
      </c>
      <c r="T36" s="2014">
        <v>108</v>
      </c>
      <c r="U36" s="2014">
        <v>0</v>
      </c>
      <c r="V36" s="2015">
        <v>0</v>
      </c>
      <c r="W36" s="2025">
        <v>239</v>
      </c>
      <c r="X36" s="2011">
        <v>119</v>
      </c>
      <c r="Y36" s="2012">
        <v>120</v>
      </c>
      <c r="Z36" s="2013">
        <v>119</v>
      </c>
      <c r="AA36" s="2014">
        <v>118</v>
      </c>
      <c r="AB36" s="2014">
        <v>0</v>
      </c>
      <c r="AC36" s="2015">
        <v>2</v>
      </c>
      <c r="AD36" s="2023">
        <v>54</v>
      </c>
      <c r="AE36" s="2017">
        <v>37</v>
      </c>
      <c r="AF36" s="2018">
        <v>17</v>
      </c>
      <c r="AG36" s="2023">
        <v>768</v>
      </c>
      <c r="AH36" s="2017">
        <v>416</v>
      </c>
      <c r="AI36" s="2019">
        <v>352</v>
      </c>
      <c r="AJ36" s="2020">
        <v>379</v>
      </c>
      <c r="AK36" s="2021">
        <v>338</v>
      </c>
      <c r="AL36" s="2021">
        <v>34</v>
      </c>
      <c r="AM36" s="2022">
        <v>8</v>
      </c>
      <c r="AN36" s="2023">
        <v>3</v>
      </c>
      <c r="AO36" s="2018">
        <v>6</v>
      </c>
      <c r="AP36" s="2026">
        <v>714</v>
      </c>
      <c r="AQ36" s="415">
        <v>379</v>
      </c>
      <c r="AR36" s="417">
        <v>335</v>
      </c>
      <c r="AS36" s="418">
        <v>355</v>
      </c>
      <c r="AT36" s="419">
        <v>319</v>
      </c>
      <c r="AU36" s="419">
        <v>19</v>
      </c>
      <c r="AV36" s="420">
        <v>14</v>
      </c>
      <c r="AW36" s="414">
        <v>5</v>
      </c>
      <c r="AX36" s="416">
        <v>2</v>
      </c>
      <c r="AY36" s="421">
        <v>51</v>
      </c>
    </row>
    <row r="37" spans="1:51">
      <c r="A37" s="432">
        <v>2</v>
      </c>
      <c r="B37" s="428">
        <v>204</v>
      </c>
      <c r="C37" s="427" t="s">
        <v>87</v>
      </c>
      <c r="D37" s="406" t="s">
        <v>19</v>
      </c>
      <c r="E37" s="425">
        <v>99.96</v>
      </c>
      <c r="F37" s="2007">
        <v>217496</v>
      </c>
      <c r="G37" s="2009">
        <v>487308</v>
      </c>
      <c r="H37" s="2009">
        <v>227002</v>
      </c>
      <c r="I37" s="2009">
        <v>260306</v>
      </c>
      <c r="J37" s="2025">
        <v>-146</v>
      </c>
      <c r="K37" s="2011">
        <v>-118</v>
      </c>
      <c r="L37" s="2012">
        <v>-28</v>
      </c>
      <c r="M37" s="2025">
        <v>-32</v>
      </c>
      <c r="N37" s="2011">
        <v>-11</v>
      </c>
      <c r="O37" s="2043">
        <v>-21</v>
      </c>
      <c r="P37" s="2025">
        <v>346</v>
      </c>
      <c r="Q37" s="2011">
        <v>180</v>
      </c>
      <c r="R37" s="2012">
        <v>166</v>
      </c>
      <c r="S37" s="2013">
        <v>180</v>
      </c>
      <c r="T37" s="2014">
        <v>166</v>
      </c>
      <c r="U37" s="2014">
        <v>0</v>
      </c>
      <c r="V37" s="2015">
        <v>0</v>
      </c>
      <c r="W37" s="2025">
        <v>378</v>
      </c>
      <c r="X37" s="2011">
        <v>191</v>
      </c>
      <c r="Y37" s="2012">
        <v>187</v>
      </c>
      <c r="Z37" s="2013">
        <v>187</v>
      </c>
      <c r="AA37" s="2014">
        <v>185</v>
      </c>
      <c r="AB37" s="2014">
        <v>4</v>
      </c>
      <c r="AC37" s="2015">
        <v>2</v>
      </c>
      <c r="AD37" s="2023">
        <v>-114</v>
      </c>
      <c r="AE37" s="2017">
        <v>-107</v>
      </c>
      <c r="AF37" s="2018">
        <v>-7</v>
      </c>
      <c r="AG37" s="2023">
        <v>1331</v>
      </c>
      <c r="AH37" s="2017">
        <v>660</v>
      </c>
      <c r="AI37" s="2019">
        <v>671</v>
      </c>
      <c r="AJ37" s="2020">
        <v>603</v>
      </c>
      <c r="AK37" s="2021">
        <v>622</v>
      </c>
      <c r="AL37" s="2021">
        <v>29</v>
      </c>
      <c r="AM37" s="2022">
        <v>27</v>
      </c>
      <c r="AN37" s="2023">
        <v>28</v>
      </c>
      <c r="AO37" s="2018">
        <v>22</v>
      </c>
      <c r="AP37" s="2026">
        <v>1445</v>
      </c>
      <c r="AQ37" s="415">
        <v>767</v>
      </c>
      <c r="AR37" s="417">
        <v>678</v>
      </c>
      <c r="AS37" s="418">
        <v>724</v>
      </c>
      <c r="AT37" s="419">
        <v>639</v>
      </c>
      <c r="AU37" s="419">
        <v>29</v>
      </c>
      <c r="AV37" s="420">
        <v>23</v>
      </c>
      <c r="AW37" s="414">
        <v>14</v>
      </c>
      <c r="AX37" s="416">
        <v>16</v>
      </c>
      <c r="AY37" s="421">
        <v>-83</v>
      </c>
    </row>
    <row r="38" spans="1:51">
      <c r="A38" s="432">
        <v>10</v>
      </c>
      <c r="B38" s="428">
        <v>205</v>
      </c>
      <c r="C38" s="427" t="s">
        <v>98</v>
      </c>
      <c r="D38" s="406"/>
      <c r="E38" s="425">
        <v>182.38</v>
      </c>
      <c r="F38" s="2007">
        <v>18033</v>
      </c>
      <c r="G38" s="2009">
        <v>41084</v>
      </c>
      <c r="H38" s="2009">
        <v>19549</v>
      </c>
      <c r="I38" s="2009">
        <v>21535</v>
      </c>
      <c r="J38" s="2025">
        <v>-30</v>
      </c>
      <c r="K38" s="2011">
        <v>-17</v>
      </c>
      <c r="L38" s="2012">
        <v>-13</v>
      </c>
      <c r="M38" s="2025">
        <v>-30</v>
      </c>
      <c r="N38" s="2011">
        <v>-20</v>
      </c>
      <c r="O38" s="2043">
        <v>-10</v>
      </c>
      <c r="P38" s="2025">
        <v>22</v>
      </c>
      <c r="Q38" s="2011">
        <v>8</v>
      </c>
      <c r="R38" s="2012">
        <v>14</v>
      </c>
      <c r="S38" s="2013">
        <v>8</v>
      </c>
      <c r="T38" s="2014">
        <v>13</v>
      </c>
      <c r="U38" s="2014">
        <v>0</v>
      </c>
      <c r="V38" s="2015">
        <v>1</v>
      </c>
      <c r="W38" s="2025">
        <v>52</v>
      </c>
      <c r="X38" s="2011">
        <v>28</v>
      </c>
      <c r="Y38" s="2012">
        <v>24</v>
      </c>
      <c r="Z38" s="2013">
        <v>28</v>
      </c>
      <c r="AA38" s="2014">
        <v>24</v>
      </c>
      <c r="AB38" s="2014">
        <v>0</v>
      </c>
      <c r="AC38" s="2015">
        <v>0</v>
      </c>
      <c r="AD38" s="2023">
        <v>0</v>
      </c>
      <c r="AE38" s="2017">
        <v>3</v>
      </c>
      <c r="AF38" s="2018">
        <v>-3</v>
      </c>
      <c r="AG38" s="2023">
        <v>81</v>
      </c>
      <c r="AH38" s="2017">
        <v>41</v>
      </c>
      <c r="AI38" s="2019">
        <v>40</v>
      </c>
      <c r="AJ38" s="2020">
        <v>39</v>
      </c>
      <c r="AK38" s="2021">
        <v>36</v>
      </c>
      <c r="AL38" s="2021">
        <v>1</v>
      </c>
      <c r="AM38" s="2022">
        <v>4</v>
      </c>
      <c r="AN38" s="2023">
        <v>1</v>
      </c>
      <c r="AO38" s="2018">
        <v>0</v>
      </c>
      <c r="AP38" s="2026">
        <v>81</v>
      </c>
      <c r="AQ38" s="415">
        <v>38</v>
      </c>
      <c r="AR38" s="417">
        <v>43</v>
      </c>
      <c r="AS38" s="418">
        <v>36</v>
      </c>
      <c r="AT38" s="419">
        <v>37</v>
      </c>
      <c r="AU38" s="419">
        <v>1</v>
      </c>
      <c r="AV38" s="420">
        <v>6</v>
      </c>
      <c r="AW38" s="414">
        <v>1</v>
      </c>
      <c r="AX38" s="416">
        <v>0</v>
      </c>
      <c r="AY38" s="421">
        <v>-14</v>
      </c>
    </row>
    <row r="39" spans="1:51">
      <c r="A39" s="432">
        <v>2</v>
      </c>
      <c r="B39" s="428">
        <v>206</v>
      </c>
      <c r="C39" s="427" t="s">
        <v>88</v>
      </c>
      <c r="D39" s="406" t="s">
        <v>19</v>
      </c>
      <c r="E39" s="425">
        <v>18.47</v>
      </c>
      <c r="F39" s="2007">
        <v>42662</v>
      </c>
      <c r="G39" s="2009">
        <v>94209</v>
      </c>
      <c r="H39" s="2009">
        <v>42377</v>
      </c>
      <c r="I39" s="2009">
        <v>51832</v>
      </c>
      <c r="J39" s="2025">
        <v>-175</v>
      </c>
      <c r="K39" s="2011">
        <v>-128</v>
      </c>
      <c r="L39" s="2012">
        <v>-47</v>
      </c>
      <c r="M39" s="2025">
        <v>-13</v>
      </c>
      <c r="N39" s="2011">
        <v>-9</v>
      </c>
      <c r="O39" s="2043">
        <v>-4</v>
      </c>
      <c r="P39" s="2025">
        <v>49</v>
      </c>
      <c r="Q39" s="2011">
        <v>23</v>
      </c>
      <c r="R39" s="2012">
        <v>26</v>
      </c>
      <c r="S39" s="2013">
        <v>23</v>
      </c>
      <c r="T39" s="2014">
        <v>25</v>
      </c>
      <c r="U39" s="2014">
        <v>0</v>
      </c>
      <c r="V39" s="2015">
        <v>1</v>
      </c>
      <c r="W39" s="2025">
        <v>62</v>
      </c>
      <c r="X39" s="2011">
        <v>32</v>
      </c>
      <c r="Y39" s="2012">
        <v>30</v>
      </c>
      <c r="Z39" s="2013">
        <v>30</v>
      </c>
      <c r="AA39" s="2014">
        <v>30</v>
      </c>
      <c r="AB39" s="2014">
        <v>2</v>
      </c>
      <c r="AC39" s="2015">
        <v>0</v>
      </c>
      <c r="AD39" s="2023">
        <v>-162</v>
      </c>
      <c r="AE39" s="2017">
        <v>-119</v>
      </c>
      <c r="AF39" s="2018">
        <v>-43</v>
      </c>
      <c r="AG39" s="2023">
        <v>279</v>
      </c>
      <c r="AH39" s="2017">
        <v>136</v>
      </c>
      <c r="AI39" s="2019">
        <v>143</v>
      </c>
      <c r="AJ39" s="2020">
        <v>126</v>
      </c>
      <c r="AK39" s="2021">
        <v>135</v>
      </c>
      <c r="AL39" s="2021">
        <v>10</v>
      </c>
      <c r="AM39" s="2022">
        <v>7</v>
      </c>
      <c r="AN39" s="2023">
        <v>0</v>
      </c>
      <c r="AO39" s="2018">
        <v>1</v>
      </c>
      <c r="AP39" s="2026">
        <v>441</v>
      </c>
      <c r="AQ39" s="415">
        <v>255</v>
      </c>
      <c r="AR39" s="417">
        <v>186</v>
      </c>
      <c r="AS39" s="418">
        <v>247</v>
      </c>
      <c r="AT39" s="419">
        <v>173</v>
      </c>
      <c r="AU39" s="419">
        <v>7</v>
      </c>
      <c r="AV39" s="420">
        <v>12</v>
      </c>
      <c r="AW39" s="414">
        <v>1</v>
      </c>
      <c r="AX39" s="416">
        <v>1</v>
      </c>
      <c r="AY39" s="421">
        <v>-137</v>
      </c>
    </row>
    <row r="40" spans="1:51">
      <c r="A40" s="432">
        <v>3</v>
      </c>
      <c r="B40" s="428">
        <v>207</v>
      </c>
      <c r="C40" s="427" t="s">
        <v>99</v>
      </c>
      <c r="D40" s="406"/>
      <c r="E40" s="425">
        <v>25</v>
      </c>
      <c r="F40" s="2007">
        <v>83610</v>
      </c>
      <c r="G40" s="2009">
        <v>198619</v>
      </c>
      <c r="H40" s="2009">
        <v>95983</v>
      </c>
      <c r="I40" s="2009">
        <v>102636</v>
      </c>
      <c r="J40" s="2025">
        <v>-106</v>
      </c>
      <c r="K40" s="2011">
        <v>-102</v>
      </c>
      <c r="L40" s="2012">
        <v>-4</v>
      </c>
      <c r="M40" s="2025">
        <v>-15</v>
      </c>
      <c r="N40" s="2011">
        <v>1</v>
      </c>
      <c r="O40" s="2043">
        <v>-16</v>
      </c>
      <c r="P40" s="2025">
        <v>141</v>
      </c>
      <c r="Q40" s="2011">
        <v>74</v>
      </c>
      <c r="R40" s="2012">
        <v>67</v>
      </c>
      <c r="S40" s="2013">
        <v>73</v>
      </c>
      <c r="T40" s="2014">
        <v>66</v>
      </c>
      <c r="U40" s="2014">
        <v>1</v>
      </c>
      <c r="V40" s="2015">
        <v>1</v>
      </c>
      <c r="W40" s="2025">
        <v>156</v>
      </c>
      <c r="X40" s="2011">
        <v>73</v>
      </c>
      <c r="Y40" s="2012">
        <v>83</v>
      </c>
      <c r="Z40" s="2013">
        <v>73</v>
      </c>
      <c r="AA40" s="2014">
        <v>82</v>
      </c>
      <c r="AB40" s="2014">
        <v>0</v>
      </c>
      <c r="AC40" s="2015">
        <v>1</v>
      </c>
      <c r="AD40" s="2023">
        <v>-91</v>
      </c>
      <c r="AE40" s="2017">
        <v>-103</v>
      </c>
      <c r="AF40" s="2018">
        <v>12</v>
      </c>
      <c r="AG40" s="2023">
        <v>523</v>
      </c>
      <c r="AH40" s="2017">
        <v>268</v>
      </c>
      <c r="AI40" s="2019">
        <v>255</v>
      </c>
      <c r="AJ40" s="2020">
        <v>257</v>
      </c>
      <c r="AK40" s="2021">
        <v>247</v>
      </c>
      <c r="AL40" s="2021">
        <v>7</v>
      </c>
      <c r="AM40" s="2022">
        <v>5</v>
      </c>
      <c r="AN40" s="2023">
        <v>4</v>
      </c>
      <c r="AO40" s="2018">
        <v>3</v>
      </c>
      <c r="AP40" s="2026">
        <v>614</v>
      </c>
      <c r="AQ40" s="415">
        <v>371</v>
      </c>
      <c r="AR40" s="417">
        <v>243</v>
      </c>
      <c r="AS40" s="418">
        <v>352</v>
      </c>
      <c r="AT40" s="419">
        <v>234</v>
      </c>
      <c r="AU40" s="419">
        <v>17</v>
      </c>
      <c r="AV40" s="420">
        <v>4</v>
      </c>
      <c r="AW40" s="414">
        <v>2</v>
      </c>
      <c r="AX40" s="416">
        <v>5</v>
      </c>
      <c r="AY40" s="421">
        <v>-96</v>
      </c>
    </row>
    <row r="41" spans="1:51">
      <c r="A41" s="432">
        <v>7</v>
      </c>
      <c r="B41" s="428">
        <v>208</v>
      </c>
      <c r="C41" s="427" t="s">
        <v>100</v>
      </c>
      <c r="D41" s="406"/>
      <c r="E41" s="425">
        <v>90.4</v>
      </c>
      <c r="F41" s="2007">
        <v>12054</v>
      </c>
      <c r="G41" s="2009">
        <v>28528</v>
      </c>
      <c r="H41" s="2009">
        <v>13753</v>
      </c>
      <c r="I41" s="2009">
        <v>14775</v>
      </c>
      <c r="J41" s="2025">
        <v>-26</v>
      </c>
      <c r="K41" s="2011">
        <v>-20</v>
      </c>
      <c r="L41" s="2012">
        <v>-6</v>
      </c>
      <c r="M41" s="2025">
        <v>-12</v>
      </c>
      <c r="N41" s="2011">
        <v>-11</v>
      </c>
      <c r="O41" s="2043">
        <v>-1</v>
      </c>
      <c r="P41" s="2025">
        <v>12</v>
      </c>
      <c r="Q41" s="2011">
        <v>3</v>
      </c>
      <c r="R41" s="2012">
        <v>9</v>
      </c>
      <c r="S41" s="2013">
        <v>3</v>
      </c>
      <c r="T41" s="2014">
        <v>9</v>
      </c>
      <c r="U41" s="2014">
        <v>0</v>
      </c>
      <c r="V41" s="2015">
        <v>0</v>
      </c>
      <c r="W41" s="2025">
        <v>24</v>
      </c>
      <c r="X41" s="2011">
        <v>14</v>
      </c>
      <c r="Y41" s="2012">
        <v>10</v>
      </c>
      <c r="Z41" s="2013">
        <v>13</v>
      </c>
      <c r="AA41" s="2014">
        <v>10</v>
      </c>
      <c r="AB41" s="2014">
        <v>1</v>
      </c>
      <c r="AC41" s="2015">
        <v>0</v>
      </c>
      <c r="AD41" s="2023">
        <v>-14</v>
      </c>
      <c r="AE41" s="2017">
        <v>-9</v>
      </c>
      <c r="AF41" s="2018">
        <v>-5</v>
      </c>
      <c r="AG41" s="2023">
        <v>46</v>
      </c>
      <c r="AH41" s="2017">
        <v>28</v>
      </c>
      <c r="AI41" s="2019">
        <v>18</v>
      </c>
      <c r="AJ41" s="2020">
        <v>22</v>
      </c>
      <c r="AK41" s="2021">
        <v>17</v>
      </c>
      <c r="AL41" s="2021">
        <v>6</v>
      </c>
      <c r="AM41" s="2022">
        <v>1</v>
      </c>
      <c r="AN41" s="2023">
        <v>0</v>
      </c>
      <c r="AO41" s="2018">
        <v>0</v>
      </c>
      <c r="AP41" s="2026">
        <v>60</v>
      </c>
      <c r="AQ41" s="415">
        <v>37</v>
      </c>
      <c r="AR41" s="417">
        <v>23</v>
      </c>
      <c r="AS41" s="418">
        <v>32</v>
      </c>
      <c r="AT41" s="419">
        <v>20</v>
      </c>
      <c r="AU41" s="419">
        <v>5</v>
      </c>
      <c r="AV41" s="420">
        <v>3</v>
      </c>
      <c r="AW41" s="414">
        <v>0</v>
      </c>
      <c r="AX41" s="416">
        <v>0</v>
      </c>
      <c r="AY41" s="421">
        <v>3</v>
      </c>
    </row>
    <row r="42" spans="1:51">
      <c r="A42" s="432">
        <v>8</v>
      </c>
      <c r="B42" s="428">
        <v>209</v>
      </c>
      <c r="C42" s="427" t="s">
        <v>101</v>
      </c>
      <c r="D42" s="406"/>
      <c r="E42" s="425">
        <v>697.55</v>
      </c>
      <c r="F42" s="2007">
        <v>30583</v>
      </c>
      <c r="G42" s="2009">
        <v>77250</v>
      </c>
      <c r="H42" s="2009">
        <v>37257</v>
      </c>
      <c r="I42" s="2009">
        <v>39993</v>
      </c>
      <c r="J42" s="2025">
        <v>-56</v>
      </c>
      <c r="K42" s="2011">
        <v>-35</v>
      </c>
      <c r="L42" s="2012">
        <v>-21</v>
      </c>
      <c r="M42" s="2025">
        <v>-37</v>
      </c>
      <c r="N42" s="2011">
        <v>-28</v>
      </c>
      <c r="O42" s="2043">
        <v>-9</v>
      </c>
      <c r="P42" s="2025">
        <v>53</v>
      </c>
      <c r="Q42" s="2011">
        <v>23</v>
      </c>
      <c r="R42" s="2012">
        <v>30</v>
      </c>
      <c r="S42" s="2013">
        <v>23</v>
      </c>
      <c r="T42" s="2014">
        <v>30</v>
      </c>
      <c r="U42" s="2014">
        <v>0</v>
      </c>
      <c r="V42" s="2015">
        <v>0</v>
      </c>
      <c r="W42" s="2025">
        <v>90</v>
      </c>
      <c r="X42" s="2011">
        <v>51</v>
      </c>
      <c r="Y42" s="2012">
        <v>39</v>
      </c>
      <c r="Z42" s="2013">
        <v>51</v>
      </c>
      <c r="AA42" s="2014">
        <v>39</v>
      </c>
      <c r="AB42" s="2014">
        <v>0</v>
      </c>
      <c r="AC42" s="2015">
        <v>0</v>
      </c>
      <c r="AD42" s="2023">
        <v>-19</v>
      </c>
      <c r="AE42" s="2017">
        <v>-7</v>
      </c>
      <c r="AF42" s="2018">
        <v>-12</v>
      </c>
      <c r="AG42" s="2023">
        <v>122</v>
      </c>
      <c r="AH42" s="2017">
        <v>57</v>
      </c>
      <c r="AI42" s="2019">
        <v>65</v>
      </c>
      <c r="AJ42" s="2020">
        <v>53</v>
      </c>
      <c r="AK42" s="2021">
        <v>54</v>
      </c>
      <c r="AL42" s="2021">
        <v>4</v>
      </c>
      <c r="AM42" s="2022">
        <v>11</v>
      </c>
      <c r="AN42" s="2023">
        <v>0</v>
      </c>
      <c r="AO42" s="2018">
        <v>0</v>
      </c>
      <c r="AP42" s="2026">
        <v>141</v>
      </c>
      <c r="AQ42" s="415">
        <v>64</v>
      </c>
      <c r="AR42" s="417">
        <v>77</v>
      </c>
      <c r="AS42" s="418">
        <v>55</v>
      </c>
      <c r="AT42" s="419">
        <v>69</v>
      </c>
      <c r="AU42" s="419">
        <v>3</v>
      </c>
      <c r="AV42" s="420">
        <v>0</v>
      </c>
      <c r="AW42" s="414">
        <v>6</v>
      </c>
      <c r="AX42" s="416">
        <v>8</v>
      </c>
      <c r="AY42" s="421">
        <v>4</v>
      </c>
    </row>
    <row r="43" spans="1:51">
      <c r="A43" s="432">
        <v>4</v>
      </c>
      <c r="B43" s="428">
        <v>210</v>
      </c>
      <c r="C43" s="427" t="s">
        <v>26</v>
      </c>
      <c r="D43" s="406"/>
      <c r="E43" s="425">
        <v>138.47999999999999</v>
      </c>
      <c r="F43" s="2007">
        <v>107637</v>
      </c>
      <c r="G43" s="2009">
        <v>261041</v>
      </c>
      <c r="H43" s="2009">
        <v>127878</v>
      </c>
      <c r="I43" s="2009">
        <v>133163</v>
      </c>
      <c r="J43" s="2025">
        <v>-234</v>
      </c>
      <c r="K43" s="2011">
        <v>-144</v>
      </c>
      <c r="L43" s="2012">
        <v>-90</v>
      </c>
      <c r="M43" s="2025">
        <v>-86</v>
      </c>
      <c r="N43" s="2011">
        <v>-50</v>
      </c>
      <c r="O43" s="2043">
        <v>-36</v>
      </c>
      <c r="P43" s="2025">
        <v>120</v>
      </c>
      <c r="Q43" s="2011">
        <v>53</v>
      </c>
      <c r="R43" s="2012">
        <v>67</v>
      </c>
      <c r="S43" s="2013">
        <v>53</v>
      </c>
      <c r="T43" s="2014">
        <v>63</v>
      </c>
      <c r="U43" s="2014">
        <v>0</v>
      </c>
      <c r="V43" s="2015">
        <v>4</v>
      </c>
      <c r="W43" s="2025">
        <v>206</v>
      </c>
      <c r="X43" s="2011">
        <v>103</v>
      </c>
      <c r="Y43" s="2012">
        <v>103</v>
      </c>
      <c r="Z43" s="2013">
        <v>103</v>
      </c>
      <c r="AA43" s="2014">
        <v>103</v>
      </c>
      <c r="AB43" s="2014">
        <v>0</v>
      </c>
      <c r="AC43" s="2015">
        <v>0</v>
      </c>
      <c r="AD43" s="2023">
        <v>-148</v>
      </c>
      <c r="AE43" s="2017">
        <v>-94</v>
      </c>
      <c r="AF43" s="2018">
        <v>-54</v>
      </c>
      <c r="AG43" s="2023">
        <v>469</v>
      </c>
      <c r="AH43" s="2017">
        <v>247</v>
      </c>
      <c r="AI43" s="2019">
        <v>222</v>
      </c>
      <c r="AJ43" s="2020">
        <v>230</v>
      </c>
      <c r="AK43" s="2021">
        <v>209</v>
      </c>
      <c r="AL43" s="2021">
        <v>13</v>
      </c>
      <c r="AM43" s="2022">
        <v>9</v>
      </c>
      <c r="AN43" s="2023">
        <v>4</v>
      </c>
      <c r="AO43" s="2018">
        <v>4</v>
      </c>
      <c r="AP43" s="2026">
        <v>617</v>
      </c>
      <c r="AQ43" s="415">
        <v>341</v>
      </c>
      <c r="AR43" s="417">
        <v>276</v>
      </c>
      <c r="AS43" s="418">
        <v>305</v>
      </c>
      <c r="AT43" s="419">
        <v>265</v>
      </c>
      <c r="AU43" s="419">
        <v>25</v>
      </c>
      <c r="AV43" s="420">
        <v>9</v>
      </c>
      <c r="AW43" s="414">
        <v>11</v>
      </c>
      <c r="AX43" s="416">
        <v>2</v>
      </c>
      <c r="AY43" s="421">
        <v>-37</v>
      </c>
    </row>
    <row r="44" spans="1:51">
      <c r="A44" s="432">
        <v>7</v>
      </c>
      <c r="B44" s="428">
        <v>212</v>
      </c>
      <c r="C44" s="427" t="s">
        <v>102</v>
      </c>
      <c r="D44" s="406"/>
      <c r="E44" s="425">
        <v>126.85</v>
      </c>
      <c r="F44" s="2007">
        <v>18916</v>
      </c>
      <c r="G44" s="2009">
        <v>45716</v>
      </c>
      <c r="H44" s="2009">
        <v>21947</v>
      </c>
      <c r="I44" s="2009">
        <v>23769</v>
      </c>
      <c r="J44" s="2025">
        <v>-68</v>
      </c>
      <c r="K44" s="2011">
        <v>-30</v>
      </c>
      <c r="L44" s="2012">
        <v>-38</v>
      </c>
      <c r="M44" s="2025">
        <v>-35</v>
      </c>
      <c r="N44" s="2011">
        <v>-21</v>
      </c>
      <c r="O44" s="2043">
        <v>-14</v>
      </c>
      <c r="P44" s="2025">
        <v>21</v>
      </c>
      <c r="Q44" s="2011">
        <v>9</v>
      </c>
      <c r="R44" s="2012">
        <v>12</v>
      </c>
      <c r="S44" s="2013">
        <v>9</v>
      </c>
      <c r="T44" s="2014">
        <v>12</v>
      </c>
      <c r="U44" s="2014">
        <v>0</v>
      </c>
      <c r="V44" s="2015">
        <v>0</v>
      </c>
      <c r="W44" s="2025">
        <v>56</v>
      </c>
      <c r="X44" s="2011">
        <v>30</v>
      </c>
      <c r="Y44" s="2012">
        <v>26</v>
      </c>
      <c r="Z44" s="2013">
        <v>30</v>
      </c>
      <c r="AA44" s="2014">
        <v>26</v>
      </c>
      <c r="AB44" s="2014">
        <v>0</v>
      </c>
      <c r="AC44" s="2015">
        <v>0</v>
      </c>
      <c r="AD44" s="2023">
        <v>-33</v>
      </c>
      <c r="AE44" s="2017">
        <v>-9</v>
      </c>
      <c r="AF44" s="2018">
        <v>-24</v>
      </c>
      <c r="AG44" s="2023">
        <v>44</v>
      </c>
      <c r="AH44" s="2017">
        <v>29</v>
      </c>
      <c r="AI44" s="2019">
        <v>15</v>
      </c>
      <c r="AJ44" s="2020">
        <v>29</v>
      </c>
      <c r="AK44" s="2021">
        <v>15</v>
      </c>
      <c r="AL44" s="2021">
        <v>0</v>
      </c>
      <c r="AM44" s="2022">
        <v>0</v>
      </c>
      <c r="AN44" s="2023">
        <v>0</v>
      </c>
      <c r="AO44" s="2018">
        <v>0</v>
      </c>
      <c r="AP44" s="2026">
        <v>77</v>
      </c>
      <c r="AQ44" s="415">
        <v>38</v>
      </c>
      <c r="AR44" s="417">
        <v>39</v>
      </c>
      <c r="AS44" s="418">
        <v>33</v>
      </c>
      <c r="AT44" s="419">
        <v>39</v>
      </c>
      <c r="AU44" s="419">
        <v>5</v>
      </c>
      <c r="AV44" s="420">
        <v>0</v>
      </c>
      <c r="AW44" s="414">
        <v>0</v>
      </c>
      <c r="AX44" s="416">
        <v>0</v>
      </c>
      <c r="AY44" s="421">
        <v>-20</v>
      </c>
    </row>
    <row r="45" spans="1:51">
      <c r="A45" s="432">
        <v>5</v>
      </c>
      <c r="B45" s="428">
        <v>213</v>
      </c>
      <c r="C45" s="427" t="s">
        <v>103</v>
      </c>
      <c r="D45" s="406"/>
      <c r="E45" s="425">
        <v>132.44</v>
      </c>
      <c r="F45" s="2007">
        <v>15617</v>
      </c>
      <c r="G45" s="2009">
        <v>38692</v>
      </c>
      <c r="H45" s="2009">
        <v>18581</v>
      </c>
      <c r="I45" s="2009">
        <v>20111</v>
      </c>
      <c r="J45" s="2025">
        <v>-17</v>
      </c>
      <c r="K45" s="2011">
        <v>1</v>
      </c>
      <c r="L45" s="2012">
        <v>-18</v>
      </c>
      <c r="M45" s="2025">
        <v>-21</v>
      </c>
      <c r="N45" s="2011">
        <v>-9</v>
      </c>
      <c r="O45" s="2043">
        <v>-12</v>
      </c>
      <c r="P45" s="2025">
        <v>21</v>
      </c>
      <c r="Q45" s="2011">
        <v>10</v>
      </c>
      <c r="R45" s="2012">
        <v>11</v>
      </c>
      <c r="S45" s="2013">
        <v>10</v>
      </c>
      <c r="T45" s="2014">
        <v>11</v>
      </c>
      <c r="U45" s="2014">
        <v>0</v>
      </c>
      <c r="V45" s="2015">
        <v>0</v>
      </c>
      <c r="W45" s="2025">
        <v>42</v>
      </c>
      <c r="X45" s="2011">
        <v>19</v>
      </c>
      <c r="Y45" s="2012">
        <v>23</v>
      </c>
      <c r="Z45" s="2013">
        <v>17</v>
      </c>
      <c r="AA45" s="2014">
        <v>23</v>
      </c>
      <c r="AB45" s="2014">
        <v>2</v>
      </c>
      <c r="AC45" s="2015">
        <v>0</v>
      </c>
      <c r="AD45" s="2023">
        <v>4</v>
      </c>
      <c r="AE45" s="2017">
        <v>10</v>
      </c>
      <c r="AF45" s="2018">
        <v>-6</v>
      </c>
      <c r="AG45" s="2023">
        <v>105</v>
      </c>
      <c r="AH45" s="2017">
        <v>59</v>
      </c>
      <c r="AI45" s="2019">
        <v>46</v>
      </c>
      <c r="AJ45" s="2020">
        <v>43</v>
      </c>
      <c r="AK45" s="2021">
        <v>40</v>
      </c>
      <c r="AL45" s="2021">
        <v>12</v>
      </c>
      <c r="AM45" s="2022">
        <v>5</v>
      </c>
      <c r="AN45" s="2023">
        <v>4</v>
      </c>
      <c r="AO45" s="2018">
        <v>1</v>
      </c>
      <c r="AP45" s="2026">
        <v>101</v>
      </c>
      <c r="AQ45" s="415">
        <v>49</v>
      </c>
      <c r="AR45" s="417">
        <v>52</v>
      </c>
      <c r="AS45" s="418">
        <v>36</v>
      </c>
      <c r="AT45" s="419">
        <v>39</v>
      </c>
      <c r="AU45" s="419">
        <v>12</v>
      </c>
      <c r="AV45" s="420">
        <v>11</v>
      </c>
      <c r="AW45" s="414">
        <v>1</v>
      </c>
      <c r="AX45" s="416">
        <v>2</v>
      </c>
      <c r="AY45" s="421">
        <v>7</v>
      </c>
    </row>
    <row r="46" spans="1:51">
      <c r="A46" s="432">
        <v>3</v>
      </c>
      <c r="B46" s="428">
        <v>214</v>
      </c>
      <c r="C46" s="427" t="s">
        <v>89</v>
      </c>
      <c r="D46" s="406" t="s">
        <v>19</v>
      </c>
      <c r="E46" s="425">
        <v>101.8</v>
      </c>
      <c r="F46" s="2007">
        <v>98001</v>
      </c>
      <c r="G46" s="2009">
        <v>224371</v>
      </c>
      <c r="H46" s="2009">
        <v>103299</v>
      </c>
      <c r="I46" s="2009">
        <v>121072</v>
      </c>
      <c r="J46" s="2025">
        <v>-172</v>
      </c>
      <c r="K46" s="2011">
        <v>-84</v>
      </c>
      <c r="L46" s="2012">
        <v>-88</v>
      </c>
      <c r="M46" s="2025">
        <v>-52</v>
      </c>
      <c r="N46" s="2011">
        <v>-34</v>
      </c>
      <c r="O46" s="2043">
        <v>-18</v>
      </c>
      <c r="P46" s="2025">
        <v>131</v>
      </c>
      <c r="Q46" s="2011">
        <v>62</v>
      </c>
      <c r="R46" s="2012">
        <v>69</v>
      </c>
      <c r="S46" s="2013">
        <v>62</v>
      </c>
      <c r="T46" s="2014">
        <v>68</v>
      </c>
      <c r="U46" s="2014">
        <v>0</v>
      </c>
      <c r="V46" s="2015">
        <v>1</v>
      </c>
      <c r="W46" s="2025">
        <v>183</v>
      </c>
      <c r="X46" s="2011">
        <v>96</v>
      </c>
      <c r="Y46" s="2012">
        <v>87</v>
      </c>
      <c r="Z46" s="2013">
        <v>95</v>
      </c>
      <c r="AA46" s="2014">
        <v>85</v>
      </c>
      <c r="AB46" s="2014">
        <v>1</v>
      </c>
      <c r="AC46" s="2015">
        <v>2</v>
      </c>
      <c r="AD46" s="2023">
        <v>-120</v>
      </c>
      <c r="AE46" s="2017">
        <v>-50</v>
      </c>
      <c r="AF46" s="2018">
        <v>-70</v>
      </c>
      <c r="AG46" s="2023">
        <v>512</v>
      </c>
      <c r="AH46" s="2017">
        <v>262</v>
      </c>
      <c r="AI46" s="2019">
        <v>250</v>
      </c>
      <c r="AJ46" s="2020">
        <v>237</v>
      </c>
      <c r="AK46" s="2021">
        <v>234</v>
      </c>
      <c r="AL46" s="2021">
        <v>13</v>
      </c>
      <c r="AM46" s="2022">
        <v>7</v>
      </c>
      <c r="AN46" s="2023">
        <v>12</v>
      </c>
      <c r="AO46" s="2018">
        <v>9</v>
      </c>
      <c r="AP46" s="2026">
        <v>632</v>
      </c>
      <c r="AQ46" s="415">
        <v>312</v>
      </c>
      <c r="AR46" s="417">
        <v>320</v>
      </c>
      <c r="AS46" s="418">
        <v>287</v>
      </c>
      <c r="AT46" s="419">
        <v>301</v>
      </c>
      <c r="AU46" s="419">
        <v>15</v>
      </c>
      <c r="AV46" s="420">
        <v>11</v>
      </c>
      <c r="AW46" s="414">
        <v>10</v>
      </c>
      <c r="AX46" s="416">
        <v>8</v>
      </c>
      <c r="AY46" s="421">
        <v>-13</v>
      </c>
    </row>
    <row r="47" spans="1:51">
      <c r="A47" s="432">
        <v>5</v>
      </c>
      <c r="B47" s="428">
        <v>215</v>
      </c>
      <c r="C47" s="427" t="s">
        <v>104</v>
      </c>
      <c r="D47" s="406"/>
      <c r="E47" s="425">
        <v>176.51</v>
      </c>
      <c r="F47" s="2007">
        <v>30002</v>
      </c>
      <c r="G47" s="2009">
        <v>74524</v>
      </c>
      <c r="H47" s="2009">
        <v>35862</v>
      </c>
      <c r="I47" s="2009">
        <v>38662</v>
      </c>
      <c r="J47" s="2025">
        <v>-71</v>
      </c>
      <c r="K47" s="2011">
        <v>-42</v>
      </c>
      <c r="L47" s="2012">
        <v>-29</v>
      </c>
      <c r="M47" s="2025">
        <v>-27</v>
      </c>
      <c r="N47" s="2011">
        <v>-15</v>
      </c>
      <c r="O47" s="2043">
        <v>-12</v>
      </c>
      <c r="P47" s="2025">
        <v>32</v>
      </c>
      <c r="Q47" s="2011">
        <v>19</v>
      </c>
      <c r="R47" s="2012">
        <v>13</v>
      </c>
      <c r="S47" s="2013">
        <v>19</v>
      </c>
      <c r="T47" s="2014">
        <v>12</v>
      </c>
      <c r="U47" s="2014">
        <v>0</v>
      </c>
      <c r="V47" s="2015">
        <v>1</v>
      </c>
      <c r="W47" s="2025">
        <v>59</v>
      </c>
      <c r="X47" s="2011">
        <v>34</v>
      </c>
      <c r="Y47" s="2012">
        <v>25</v>
      </c>
      <c r="Z47" s="2013">
        <v>33</v>
      </c>
      <c r="AA47" s="2014">
        <v>25</v>
      </c>
      <c r="AB47" s="2014">
        <v>1</v>
      </c>
      <c r="AC47" s="2015">
        <v>0</v>
      </c>
      <c r="AD47" s="2023">
        <v>-44</v>
      </c>
      <c r="AE47" s="2017">
        <v>-27</v>
      </c>
      <c r="AF47" s="2018">
        <v>-17</v>
      </c>
      <c r="AG47" s="2023">
        <v>156</v>
      </c>
      <c r="AH47" s="2017">
        <v>78</v>
      </c>
      <c r="AI47" s="2019">
        <v>78</v>
      </c>
      <c r="AJ47" s="2020">
        <v>58</v>
      </c>
      <c r="AK47" s="2021">
        <v>69</v>
      </c>
      <c r="AL47" s="2021">
        <v>15</v>
      </c>
      <c r="AM47" s="2022">
        <v>9</v>
      </c>
      <c r="AN47" s="2023">
        <v>5</v>
      </c>
      <c r="AO47" s="2018">
        <v>0</v>
      </c>
      <c r="AP47" s="2026">
        <v>200</v>
      </c>
      <c r="AQ47" s="415">
        <v>105</v>
      </c>
      <c r="AR47" s="417">
        <v>95</v>
      </c>
      <c r="AS47" s="418">
        <v>80</v>
      </c>
      <c r="AT47" s="419">
        <v>75</v>
      </c>
      <c r="AU47" s="419">
        <v>25</v>
      </c>
      <c r="AV47" s="420">
        <v>19</v>
      </c>
      <c r="AW47" s="414">
        <v>0</v>
      </c>
      <c r="AX47" s="416">
        <v>1</v>
      </c>
      <c r="AY47" s="421">
        <v>-20</v>
      </c>
    </row>
    <row r="48" spans="1:51">
      <c r="A48" s="432">
        <v>4</v>
      </c>
      <c r="B48" s="428">
        <v>216</v>
      </c>
      <c r="C48" s="427" t="s">
        <v>105</v>
      </c>
      <c r="D48" s="406"/>
      <c r="E48" s="425">
        <v>34.380000000000003</v>
      </c>
      <c r="F48" s="2007">
        <v>37095</v>
      </c>
      <c r="G48" s="2009">
        <v>87498</v>
      </c>
      <c r="H48" s="2009">
        <v>42383</v>
      </c>
      <c r="I48" s="2009">
        <v>45115</v>
      </c>
      <c r="J48" s="2025">
        <v>-79</v>
      </c>
      <c r="K48" s="2011">
        <v>-63</v>
      </c>
      <c r="L48" s="2012">
        <v>-16</v>
      </c>
      <c r="M48" s="2025">
        <v>-32</v>
      </c>
      <c r="N48" s="2011">
        <v>-18</v>
      </c>
      <c r="O48" s="2043">
        <v>-14</v>
      </c>
      <c r="P48" s="2025">
        <v>56</v>
      </c>
      <c r="Q48" s="2011">
        <v>27</v>
      </c>
      <c r="R48" s="2012">
        <v>29</v>
      </c>
      <c r="S48" s="2013">
        <v>27</v>
      </c>
      <c r="T48" s="2014">
        <v>29</v>
      </c>
      <c r="U48" s="2014">
        <v>0</v>
      </c>
      <c r="V48" s="2015">
        <v>0</v>
      </c>
      <c r="W48" s="2025">
        <v>88</v>
      </c>
      <c r="X48" s="2011">
        <v>45</v>
      </c>
      <c r="Y48" s="2012">
        <v>43</v>
      </c>
      <c r="Z48" s="2013">
        <v>45</v>
      </c>
      <c r="AA48" s="2014">
        <v>42</v>
      </c>
      <c r="AB48" s="2014">
        <v>0</v>
      </c>
      <c r="AC48" s="2015">
        <v>1</v>
      </c>
      <c r="AD48" s="2023">
        <v>-47</v>
      </c>
      <c r="AE48" s="2017">
        <v>-45</v>
      </c>
      <c r="AF48" s="2018">
        <v>-2</v>
      </c>
      <c r="AG48" s="2023">
        <v>156</v>
      </c>
      <c r="AH48" s="2017">
        <v>83</v>
      </c>
      <c r="AI48" s="2019">
        <v>73</v>
      </c>
      <c r="AJ48" s="2020">
        <v>77</v>
      </c>
      <c r="AK48" s="2021">
        <v>69</v>
      </c>
      <c r="AL48" s="2021">
        <v>4</v>
      </c>
      <c r="AM48" s="2022">
        <v>3</v>
      </c>
      <c r="AN48" s="2023">
        <v>2</v>
      </c>
      <c r="AO48" s="2018">
        <v>1</v>
      </c>
      <c r="AP48" s="2026">
        <v>203</v>
      </c>
      <c r="AQ48" s="415">
        <v>128</v>
      </c>
      <c r="AR48" s="417">
        <v>75</v>
      </c>
      <c r="AS48" s="418">
        <v>110</v>
      </c>
      <c r="AT48" s="419">
        <v>68</v>
      </c>
      <c r="AU48" s="419">
        <v>10</v>
      </c>
      <c r="AV48" s="420">
        <v>4</v>
      </c>
      <c r="AW48" s="414">
        <v>8</v>
      </c>
      <c r="AX48" s="416">
        <v>3</v>
      </c>
      <c r="AY48" s="421">
        <v>-39</v>
      </c>
    </row>
    <row r="49" spans="1:51">
      <c r="A49" s="432">
        <v>3</v>
      </c>
      <c r="B49" s="429">
        <v>217</v>
      </c>
      <c r="C49" s="427" t="s">
        <v>106</v>
      </c>
      <c r="D49" s="406"/>
      <c r="E49" s="425">
        <v>53.44</v>
      </c>
      <c r="F49" s="2007">
        <v>63992</v>
      </c>
      <c r="G49" s="2009">
        <v>152483</v>
      </c>
      <c r="H49" s="2009">
        <v>71605</v>
      </c>
      <c r="I49" s="2009">
        <v>80878</v>
      </c>
      <c r="J49" s="2025">
        <v>-74</v>
      </c>
      <c r="K49" s="2011">
        <v>-43</v>
      </c>
      <c r="L49" s="2012">
        <v>-31</v>
      </c>
      <c r="M49" s="2025">
        <v>-90</v>
      </c>
      <c r="N49" s="2011">
        <v>-46</v>
      </c>
      <c r="O49" s="2043">
        <v>-44</v>
      </c>
      <c r="P49" s="2025">
        <v>67</v>
      </c>
      <c r="Q49" s="2011">
        <v>31</v>
      </c>
      <c r="R49" s="2012">
        <v>36</v>
      </c>
      <c r="S49" s="2013">
        <v>29</v>
      </c>
      <c r="T49" s="2014">
        <v>36</v>
      </c>
      <c r="U49" s="2014">
        <v>2</v>
      </c>
      <c r="V49" s="2015">
        <v>0</v>
      </c>
      <c r="W49" s="2025">
        <v>157</v>
      </c>
      <c r="X49" s="2011">
        <v>77</v>
      </c>
      <c r="Y49" s="2012">
        <v>80</v>
      </c>
      <c r="Z49" s="2013">
        <v>77</v>
      </c>
      <c r="AA49" s="2014">
        <v>79</v>
      </c>
      <c r="AB49" s="2014">
        <v>0</v>
      </c>
      <c r="AC49" s="2015">
        <v>1</v>
      </c>
      <c r="AD49" s="2023">
        <v>16</v>
      </c>
      <c r="AE49" s="2017">
        <v>3</v>
      </c>
      <c r="AF49" s="2018">
        <v>13</v>
      </c>
      <c r="AG49" s="2023">
        <v>378</v>
      </c>
      <c r="AH49" s="2017">
        <v>190</v>
      </c>
      <c r="AI49" s="2019">
        <v>188</v>
      </c>
      <c r="AJ49" s="2020">
        <v>176</v>
      </c>
      <c r="AK49" s="2021">
        <v>174</v>
      </c>
      <c r="AL49" s="2021">
        <v>12</v>
      </c>
      <c r="AM49" s="2022">
        <v>10</v>
      </c>
      <c r="AN49" s="2023">
        <v>2</v>
      </c>
      <c r="AO49" s="2018">
        <v>4</v>
      </c>
      <c r="AP49" s="2026">
        <v>362</v>
      </c>
      <c r="AQ49" s="415">
        <v>187</v>
      </c>
      <c r="AR49" s="417">
        <v>175</v>
      </c>
      <c r="AS49" s="418">
        <v>179</v>
      </c>
      <c r="AT49" s="419">
        <v>168</v>
      </c>
      <c r="AU49" s="419">
        <v>5</v>
      </c>
      <c r="AV49" s="420">
        <v>3</v>
      </c>
      <c r="AW49" s="414">
        <v>3</v>
      </c>
      <c r="AX49" s="416">
        <v>4</v>
      </c>
      <c r="AY49" s="421">
        <v>2</v>
      </c>
    </row>
    <row r="50" spans="1:51">
      <c r="A50" s="432">
        <v>5</v>
      </c>
      <c r="B50" s="428">
        <v>218</v>
      </c>
      <c r="C50" s="427" t="s">
        <v>90</v>
      </c>
      <c r="D50" s="406" t="s">
        <v>19</v>
      </c>
      <c r="E50" s="425">
        <v>92.94</v>
      </c>
      <c r="F50" s="2007">
        <v>17784</v>
      </c>
      <c r="G50" s="2009">
        <v>47462</v>
      </c>
      <c r="H50" s="2009">
        <v>23214</v>
      </c>
      <c r="I50" s="2009">
        <v>24248</v>
      </c>
      <c r="J50" s="2025">
        <v>-1</v>
      </c>
      <c r="K50" s="2011">
        <v>6</v>
      </c>
      <c r="L50" s="2012">
        <v>-7</v>
      </c>
      <c r="M50" s="2025">
        <v>-4</v>
      </c>
      <c r="N50" s="2011">
        <v>4</v>
      </c>
      <c r="O50" s="2043">
        <v>-8</v>
      </c>
      <c r="P50" s="2025">
        <v>33</v>
      </c>
      <c r="Q50" s="2011">
        <v>20</v>
      </c>
      <c r="R50" s="2012">
        <v>13</v>
      </c>
      <c r="S50" s="2013">
        <v>20</v>
      </c>
      <c r="T50" s="2014">
        <v>13</v>
      </c>
      <c r="U50" s="2014">
        <v>0</v>
      </c>
      <c r="V50" s="2015">
        <v>0</v>
      </c>
      <c r="W50" s="2025">
        <v>37</v>
      </c>
      <c r="X50" s="2011">
        <v>16</v>
      </c>
      <c r="Y50" s="2012">
        <v>21</v>
      </c>
      <c r="Z50" s="2013">
        <v>16</v>
      </c>
      <c r="AA50" s="2014">
        <v>21</v>
      </c>
      <c r="AB50" s="2014">
        <v>0</v>
      </c>
      <c r="AC50" s="2015">
        <v>0</v>
      </c>
      <c r="AD50" s="2023">
        <v>3</v>
      </c>
      <c r="AE50" s="2017">
        <v>2</v>
      </c>
      <c r="AF50" s="2018">
        <v>1</v>
      </c>
      <c r="AG50" s="2023">
        <v>123</v>
      </c>
      <c r="AH50" s="2017">
        <v>66</v>
      </c>
      <c r="AI50" s="2019">
        <v>57</v>
      </c>
      <c r="AJ50" s="2020">
        <v>62</v>
      </c>
      <c r="AK50" s="2021">
        <v>53</v>
      </c>
      <c r="AL50" s="2021">
        <v>3</v>
      </c>
      <c r="AM50" s="2022">
        <v>4</v>
      </c>
      <c r="AN50" s="2023">
        <v>1</v>
      </c>
      <c r="AO50" s="2018">
        <v>0</v>
      </c>
      <c r="AP50" s="2026">
        <v>120</v>
      </c>
      <c r="AQ50" s="415">
        <v>64</v>
      </c>
      <c r="AR50" s="417">
        <v>56</v>
      </c>
      <c r="AS50" s="418">
        <v>58</v>
      </c>
      <c r="AT50" s="419">
        <v>49</v>
      </c>
      <c r="AU50" s="419">
        <v>5</v>
      </c>
      <c r="AV50" s="420">
        <v>7</v>
      </c>
      <c r="AW50" s="414">
        <v>1</v>
      </c>
      <c r="AX50" s="416">
        <v>0</v>
      </c>
      <c r="AY50" s="421">
        <v>-6</v>
      </c>
    </row>
    <row r="51" spans="1:51">
      <c r="A51" s="432">
        <v>3</v>
      </c>
      <c r="B51" s="428">
        <v>219</v>
      </c>
      <c r="C51" s="427" t="s">
        <v>107</v>
      </c>
      <c r="D51" s="406"/>
      <c r="E51" s="425">
        <v>210.32</v>
      </c>
      <c r="F51" s="2007">
        <v>42967</v>
      </c>
      <c r="G51" s="2009">
        <v>109637</v>
      </c>
      <c r="H51" s="2009">
        <v>52506</v>
      </c>
      <c r="I51" s="2009">
        <v>57131</v>
      </c>
      <c r="J51" s="2025">
        <v>-72</v>
      </c>
      <c r="K51" s="2011">
        <v>-32</v>
      </c>
      <c r="L51" s="2012">
        <v>-40</v>
      </c>
      <c r="M51" s="2025">
        <v>-29</v>
      </c>
      <c r="N51" s="2011">
        <v>-8</v>
      </c>
      <c r="O51" s="2043">
        <v>-21</v>
      </c>
      <c r="P51" s="2025">
        <v>50</v>
      </c>
      <c r="Q51" s="2011">
        <v>30</v>
      </c>
      <c r="R51" s="2012">
        <v>20</v>
      </c>
      <c r="S51" s="2013">
        <v>30</v>
      </c>
      <c r="T51" s="2014">
        <v>20</v>
      </c>
      <c r="U51" s="2014">
        <v>0</v>
      </c>
      <c r="V51" s="2015">
        <v>0</v>
      </c>
      <c r="W51" s="2025">
        <v>79</v>
      </c>
      <c r="X51" s="2011">
        <v>38</v>
      </c>
      <c r="Y51" s="2012">
        <v>41</v>
      </c>
      <c r="Z51" s="2013">
        <v>38</v>
      </c>
      <c r="AA51" s="2014">
        <v>40</v>
      </c>
      <c r="AB51" s="2014">
        <v>0</v>
      </c>
      <c r="AC51" s="2015">
        <v>1</v>
      </c>
      <c r="AD51" s="2023">
        <v>-43</v>
      </c>
      <c r="AE51" s="2017">
        <v>-24</v>
      </c>
      <c r="AF51" s="2018">
        <v>-19</v>
      </c>
      <c r="AG51" s="2023">
        <v>264</v>
      </c>
      <c r="AH51" s="2017">
        <v>138</v>
      </c>
      <c r="AI51" s="2019">
        <v>126</v>
      </c>
      <c r="AJ51" s="2020">
        <v>124</v>
      </c>
      <c r="AK51" s="2021">
        <v>107</v>
      </c>
      <c r="AL51" s="2021">
        <v>9</v>
      </c>
      <c r="AM51" s="2022">
        <v>14</v>
      </c>
      <c r="AN51" s="2023">
        <v>5</v>
      </c>
      <c r="AO51" s="2018">
        <v>5</v>
      </c>
      <c r="AP51" s="2026">
        <v>307</v>
      </c>
      <c r="AQ51" s="415">
        <v>162</v>
      </c>
      <c r="AR51" s="417">
        <v>145</v>
      </c>
      <c r="AS51" s="418">
        <v>146</v>
      </c>
      <c r="AT51" s="419">
        <v>140</v>
      </c>
      <c r="AU51" s="419">
        <v>9</v>
      </c>
      <c r="AV51" s="420">
        <v>1</v>
      </c>
      <c r="AW51" s="414">
        <v>7</v>
      </c>
      <c r="AX51" s="416">
        <v>4</v>
      </c>
      <c r="AY51" s="421">
        <v>3</v>
      </c>
    </row>
    <row r="52" spans="1:51">
      <c r="A52" s="432">
        <v>5</v>
      </c>
      <c r="B52" s="428">
        <v>220</v>
      </c>
      <c r="C52" s="427" t="s">
        <v>91</v>
      </c>
      <c r="D52" s="406" t="s">
        <v>19</v>
      </c>
      <c r="E52" s="425">
        <v>150.97999999999999</v>
      </c>
      <c r="F52" s="2007">
        <v>16448</v>
      </c>
      <c r="G52" s="2009">
        <v>42537</v>
      </c>
      <c r="H52" s="2009">
        <v>20991</v>
      </c>
      <c r="I52" s="2009">
        <v>21546</v>
      </c>
      <c r="J52" s="2025">
        <v>-48</v>
      </c>
      <c r="K52" s="2011">
        <v>-33</v>
      </c>
      <c r="L52" s="2012">
        <v>-15</v>
      </c>
      <c r="M52" s="2025">
        <v>-24</v>
      </c>
      <c r="N52" s="2011">
        <v>-11</v>
      </c>
      <c r="O52" s="2043">
        <v>-13</v>
      </c>
      <c r="P52" s="2025">
        <v>19</v>
      </c>
      <c r="Q52" s="2011">
        <v>12</v>
      </c>
      <c r="R52" s="2012">
        <v>7</v>
      </c>
      <c r="S52" s="2013">
        <v>12</v>
      </c>
      <c r="T52" s="2014">
        <v>7</v>
      </c>
      <c r="U52" s="2014">
        <v>0</v>
      </c>
      <c r="V52" s="2015">
        <v>0</v>
      </c>
      <c r="W52" s="2025">
        <v>43</v>
      </c>
      <c r="X52" s="2011">
        <v>23</v>
      </c>
      <c r="Y52" s="2012">
        <v>20</v>
      </c>
      <c r="Z52" s="2013">
        <v>23</v>
      </c>
      <c r="AA52" s="2014">
        <v>20</v>
      </c>
      <c r="AB52" s="2014">
        <v>0</v>
      </c>
      <c r="AC52" s="2015">
        <v>0</v>
      </c>
      <c r="AD52" s="2023">
        <v>-24</v>
      </c>
      <c r="AE52" s="2017">
        <v>-22</v>
      </c>
      <c r="AF52" s="2018">
        <v>-2</v>
      </c>
      <c r="AG52" s="2023">
        <v>55</v>
      </c>
      <c r="AH52" s="2017">
        <v>21</v>
      </c>
      <c r="AI52" s="2019">
        <v>34</v>
      </c>
      <c r="AJ52" s="2020">
        <v>20</v>
      </c>
      <c r="AK52" s="2021">
        <v>31</v>
      </c>
      <c r="AL52" s="2021">
        <v>1</v>
      </c>
      <c r="AM52" s="2022">
        <v>2</v>
      </c>
      <c r="AN52" s="2023">
        <v>0</v>
      </c>
      <c r="AO52" s="2018">
        <v>1</v>
      </c>
      <c r="AP52" s="2026">
        <v>79</v>
      </c>
      <c r="AQ52" s="415">
        <v>43</v>
      </c>
      <c r="AR52" s="417">
        <v>36</v>
      </c>
      <c r="AS52" s="418">
        <v>33</v>
      </c>
      <c r="AT52" s="419">
        <v>29</v>
      </c>
      <c r="AU52" s="419">
        <v>10</v>
      </c>
      <c r="AV52" s="420">
        <v>5</v>
      </c>
      <c r="AW52" s="414">
        <v>0</v>
      </c>
      <c r="AX52" s="416">
        <v>2</v>
      </c>
      <c r="AY52" s="421">
        <v>-11</v>
      </c>
    </row>
    <row r="53" spans="1:51">
      <c r="A53" s="432">
        <v>9</v>
      </c>
      <c r="B53" s="428">
        <v>221</v>
      </c>
      <c r="C53" s="427" t="s">
        <v>387</v>
      </c>
      <c r="D53" s="406"/>
      <c r="E53" s="425">
        <v>377.59</v>
      </c>
      <c r="F53" s="2007">
        <v>16070</v>
      </c>
      <c r="G53" s="2009">
        <v>39391</v>
      </c>
      <c r="H53" s="2009">
        <v>18670</v>
      </c>
      <c r="I53" s="2009">
        <v>20721</v>
      </c>
      <c r="J53" s="2025">
        <v>-38</v>
      </c>
      <c r="K53" s="2011">
        <v>-16</v>
      </c>
      <c r="L53" s="2012">
        <v>-22</v>
      </c>
      <c r="M53" s="2025">
        <v>-30</v>
      </c>
      <c r="N53" s="2011">
        <v>-19</v>
      </c>
      <c r="O53" s="2043">
        <v>-11</v>
      </c>
      <c r="P53" s="2025">
        <v>10</v>
      </c>
      <c r="Q53" s="2011">
        <v>5</v>
      </c>
      <c r="R53" s="2012">
        <v>5</v>
      </c>
      <c r="S53" s="2013">
        <v>5</v>
      </c>
      <c r="T53" s="2014">
        <v>5</v>
      </c>
      <c r="U53" s="2014">
        <v>0</v>
      </c>
      <c r="V53" s="2015">
        <v>0</v>
      </c>
      <c r="W53" s="2025">
        <v>40</v>
      </c>
      <c r="X53" s="2011">
        <v>24</v>
      </c>
      <c r="Y53" s="2012">
        <v>16</v>
      </c>
      <c r="Z53" s="2013">
        <v>24</v>
      </c>
      <c r="AA53" s="2014">
        <v>16</v>
      </c>
      <c r="AB53" s="2014">
        <v>0</v>
      </c>
      <c r="AC53" s="2015">
        <v>0</v>
      </c>
      <c r="AD53" s="2023">
        <v>-8</v>
      </c>
      <c r="AE53" s="2017">
        <v>3</v>
      </c>
      <c r="AF53" s="2018">
        <v>-11</v>
      </c>
      <c r="AG53" s="2023">
        <v>102</v>
      </c>
      <c r="AH53" s="2017">
        <v>50</v>
      </c>
      <c r="AI53" s="2019">
        <v>52</v>
      </c>
      <c r="AJ53" s="2020">
        <v>34</v>
      </c>
      <c r="AK53" s="2021">
        <v>30</v>
      </c>
      <c r="AL53" s="2021">
        <v>15</v>
      </c>
      <c r="AM53" s="2022">
        <v>21</v>
      </c>
      <c r="AN53" s="2023">
        <v>1</v>
      </c>
      <c r="AO53" s="2018">
        <v>1</v>
      </c>
      <c r="AP53" s="2026">
        <v>110</v>
      </c>
      <c r="AQ53" s="415">
        <v>47</v>
      </c>
      <c r="AR53" s="417">
        <v>63</v>
      </c>
      <c r="AS53" s="418">
        <v>44</v>
      </c>
      <c r="AT53" s="419">
        <v>33</v>
      </c>
      <c r="AU53" s="419">
        <v>3</v>
      </c>
      <c r="AV53" s="420">
        <v>29</v>
      </c>
      <c r="AW53" s="414">
        <v>0</v>
      </c>
      <c r="AX53" s="416">
        <v>1</v>
      </c>
      <c r="AY53" s="421">
        <v>0</v>
      </c>
    </row>
    <row r="54" spans="1:51">
      <c r="A54" s="432">
        <v>8</v>
      </c>
      <c r="B54" s="428">
        <v>222</v>
      </c>
      <c r="C54" s="427" t="s">
        <v>27</v>
      </c>
      <c r="D54" s="406"/>
      <c r="E54" s="425">
        <v>422.91</v>
      </c>
      <c r="F54" s="2007">
        <v>8477</v>
      </c>
      <c r="G54" s="2008">
        <v>21963</v>
      </c>
      <c r="H54" s="2008">
        <v>10570</v>
      </c>
      <c r="I54" s="2008">
        <v>11393</v>
      </c>
      <c r="J54" s="2025">
        <v>-11</v>
      </c>
      <c r="K54" s="2011">
        <v>-3</v>
      </c>
      <c r="L54" s="2012">
        <v>-8</v>
      </c>
      <c r="M54" s="2025">
        <v>-12</v>
      </c>
      <c r="N54" s="2011">
        <v>-5</v>
      </c>
      <c r="O54" s="2043">
        <v>-7</v>
      </c>
      <c r="P54" s="2025">
        <v>7</v>
      </c>
      <c r="Q54" s="2011">
        <v>3</v>
      </c>
      <c r="R54" s="2012">
        <v>4</v>
      </c>
      <c r="S54" s="2013">
        <v>3</v>
      </c>
      <c r="T54" s="2014">
        <v>4</v>
      </c>
      <c r="U54" s="2014">
        <v>0</v>
      </c>
      <c r="V54" s="2015">
        <v>0</v>
      </c>
      <c r="W54" s="2025">
        <v>19</v>
      </c>
      <c r="X54" s="2011">
        <v>8</v>
      </c>
      <c r="Y54" s="2012">
        <v>11</v>
      </c>
      <c r="Z54" s="2013">
        <v>8</v>
      </c>
      <c r="AA54" s="2014">
        <v>11</v>
      </c>
      <c r="AB54" s="2014">
        <v>0</v>
      </c>
      <c r="AC54" s="2015">
        <v>0</v>
      </c>
      <c r="AD54" s="2023">
        <v>1</v>
      </c>
      <c r="AE54" s="2017">
        <v>2</v>
      </c>
      <c r="AF54" s="2018">
        <v>-1</v>
      </c>
      <c r="AG54" s="2023">
        <v>37</v>
      </c>
      <c r="AH54" s="2017">
        <v>19</v>
      </c>
      <c r="AI54" s="2019">
        <v>18</v>
      </c>
      <c r="AJ54" s="2020">
        <v>19</v>
      </c>
      <c r="AK54" s="2021">
        <v>17</v>
      </c>
      <c r="AL54" s="2021">
        <v>0</v>
      </c>
      <c r="AM54" s="2022">
        <v>0</v>
      </c>
      <c r="AN54" s="2023">
        <v>0</v>
      </c>
      <c r="AO54" s="2018">
        <v>1</v>
      </c>
      <c r="AP54" s="2026">
        <v>36</v>
      </c>
      <c r="AQ54" s="415">
        <v>17</v>
      </c>
      <c r="AR54" s="417">
        <v>19</v>
      </c>
      <c r="AS54" s="418">
        <v>17</v>
      </c>
      <c r="AT54" s="419">
        <v>16</v>
      </c>
      <c r="AU54" s="419">
        <v>0</v>
      </c>
      <c r="AV54" s="420">
        <v>3</v>
      </c>
      <c r="AW54" s="414">
        <v>0</v>
      </c>
      <c r="AX54" s="416">
        <v>0</v>
      </c>
      <c r="AY54" s="421">
        <v>-4</v>
      </c>
    </row>
    <row r="55" spans="1:51">
      <c r="A55" s="432">
        <v>9</v>
      </c>
      <c r="B55" s="430">
        <v>223</v>
      </c>
      <c r="C55" s="427" t="s">
        <v>28</v>
      </c>
      <c r="D55" s="406"/>
      <c r="E55" s="425">
        <v>493.21</v>
      </c>
      <c r="F55" s="2007">
        <v>23180</v>
      </c>
      <c r="G55" s="2009">
        <v>61034</v>
      </c>
      <c r="H55" s="2009">
        <v>29144</v>
      </c>
      <c r="I55" s="2009">
        <v>31890</v>
      </c>
      <c r="J55" s="2025">
        <v>-39</v>
      </c>
      <c r="K55" s="2011">
        <v>-35</v>
      </c>
      <c r="L55" s="2012">
        <v>-4</v>
      </c>
      <c r="M55" s="2025">
        <v>-23</v>
      </c>
      <c r="N55" s="2011">
        <v>-17</v>
      </c>
      <c r="O55" s="2043">
        <v>-6</v>
      </c>
      <c r="P55" s="2025">
        <v>37</v>
      </c>
      <c r="Q55" s="2011">
        <v>16</v>
      </c>
      <c r="R55" s="2012">
        <v>21</v>
      </c>
      <c r="S55" s="2013">
        <v>16</v>
      </c>
      <c r="T55" s="2014">
        <v>20</v>
      </c>
      <c r="U55" s="2014">
        <v>0</v>
      </c>
      <c r="V55" s="2015">
        <v>1</v>
      </c>
      <c r="W55" s="2025">
        <v>60</v>
      </c>
      <c r="X55" s="2011">
        <v>33</v>
      </c>
      <c r="Y55" s="2012">
        <v>27</v>
      </c>
      <c r="Z55" s="2013">
        <v>33</v>
      </c>
      <c r="AA55" s="2014">
        <v>27</v>
      </c>
      <c r="AB55" s="2014">
        <v>0</v>
      </c>
      <c r="AC55" s="2015">
        <v>0</v>
      </c>
      <c r="AD55" s="2023">
        <v>-16</v>
      </c>
      <c r="AE55" s="2017">
        <v>-18</v>
      </c>
      <c r="AF55" s="2018">
        <v>2</v>
      </c>
      <c r="AG55" s="2023">
        <v>86</v>
      </c>
      <c r="AH55" s="2017">
        <v>37</v>
      </c>
      <c r="AI55" s="2019">
        <v>49</v>
      </c>
      <c r="AJ55" s="2020">
        <v>33</v>
      </c>
      <c r="AK55" s="2021">
        <v>47</v>
      </c>
      <c r="AL55" s="2021">
        <v>3</v>
      </c>
      <c r="AM55" s="2022">
        <v>1</v>
      </c>
      <c r="AN55" s="2023">
        <v>1</v>
      </c>
      <c r="AO55" s="2018">
        <v>1</v>
      </c>
      <c r="AP55" s="2026">
        <v>102</v>
      </c>
      <c r="AQ55" s="415">
        <v>55</v>
      </c>
      <c r="AR55" s="417">
        <v>47</v>
      </c>
      <c r="AS55" s="418">
        <v>48</v>
      </c>
      <c r="AT55" s="419">
        <v>39</v>
      </c>
      <c r="AU55" s="419">
        <v>6</v>
      </c>
      <c r="AV55" s="420">
        <v>3</v>
      </c>
      <c r="AW55" s="414">
        <v>1</v>
      </c>
      <c r="AX55" s="416">
        <v>5</v>
      </c>
      <c r="AY55" s="421">
        <v>5</v>
      </c>
    </row>
    <row r="56" spans="1:51">
      <c r="A56" s="432">
        <v>10</v>
      </c>
      <c r="B56" s="428">
        <v>224</v>
      </c>
      <c r="C56" s="427" t="s">
        <v>29</v>
      </c>
      <c r="D56" s="406"/>
      <c r="E56" s="425">
        <v>229.01</v>
      </c>
      <c r="F56" s="2007">
        <v>17425</v>
      </c>
      <c r="G56" s="2009">
        <v>44030</v>
      </c>
      <c r="H56" s="2009">
        <v>21101</v>
      </c>
      <c r="I56" s="2009">
        <v>22929</v>
      </c>
      <c r="J56" s="2025">
        <v>-16</v>
      </c>
      <c r="K56" s="2011">
        <v>-16</v>
      </c>
      <c r="L56" s="2012">
        <v>0</v>
      </c>
      <c r="M56" s="2025">
        <v>-20</v>
      </c>
      <c r="N56" s="2011">
        <v>-15</v>
      </c>
      <c r="O56" s="2043">
        <v>-5</v>
      </c>
      <c r="P56" s="2025">
        <v>23</v>
      </c>
      <c r="Q56" s="2011">
        <v>11</v>
      </c>
      <c r="R56" s="2012">
        <v>12</v>
      </c>
      <c r="S56" s="2013">
        <v>11</v>
      </c>
      <c r="T56" s="2014">
        <v>12</v>
      </c>
      <c r="U56" s="2014">
        <v>0</v>
      </c>
      <c r="V56" s="2015">
        <v>0</v>
      </c>
      <c r="W56" s="2025">
        <v>43</v>
      </c>
      <c r="X56" s="2011">
        <v>26</v>
      </c>
      <c r="Y56" s="2012">
        <v>17</v>
      </c>
      <c r="Z56" s="2013">
        <v>26</v>
      </c>
      <c r="AA56" s="2014">
        <v>17</v>
      </c>
      <c r="AB56" s="2014">
        <v>0</v>
      </c>
      <c r="AC56" s="2015">
        <v>0</v>
      </c>
      <c r="AD56" s="2023">
        <v>4</v>
      </c>
      <c r="AE56" s="2017">
        <v>-1</v>
      </c>
      <c r="AF56" s="2018">
        <v>5</v>
      </c>
      <c r="AG56" s="2023">
        <v>64</v>
      </c>
      <c r="AH56" s="2017">
        <v>34</v>
      </c>
      <c r="AI56" s="2019">
        <v>30</v>
      </c>
      <c r="AJ56" s="2020">
        <v>33</v>
      </c>
      <c r="AK56" s="2021">
        <v>29</v>
      </c>
      <c r="AL56" s="2021">
        <v>1</v>
      </c>
      <c r="AM56" s="2022">
        <v>1</v>
      </c>
      <c r="AN56" s="2023">
        <v>0</v>
      </c>
      <c r="AO56" s="2018">
        <v>0</v>
      </c>
      <c r="AP56" s="2026">
        <v>60</v>
      </c>
      <c r="AQ56" s="415">
        <v>35</v>
      </c>
      <c r="AR56" s="417">
        <v>25</v>
      </c>
      <c r="AS56" s="418">
        <v>34</v>
      </c>
      <c r="AT56" s="419">
        <v>24</v>
      </c>
      <c r="AU56" s="419">
        <v>0</v>
      </c>
      <c r="AV56" s="420">
        <v>0</v>
      </c>
      <c r="AW56" s="414">
        <v>1</v>
      </c>
      <c r="AX56" s="416">
        <v>1</v>
      </c>
      <c r="AY56" s="421">
        <v>7</v>
      </c>
    </row>
    <row r="57" spans="1:51">
      <c r="A57" s="432">
        <v>8</v>
      </c>
      <c r="B57" s="428">
        <v>225</v>
      </c>
      <c r="C57" s="427" t="s">
        <v>30</v>
      </c>
      <c r="D57" s="406"/>
      <c r="E57" s="425">
        <v>403.06</v>
      </c>
      <c r="F57" s="2007">
        <v>11539</v>
      </c>
      <c r="G57" s="2009">
        <v>28773</v>
      </c>
      <c r="H57" s="2009">
        <v>13871</v>
      </c>
      <c r="I57" s="2009">
        <v>14902</v>
      </c>
      <c r="J57" s="2025">
        <v>-40</v>
      </c>
      <c r="K57" s="2011">
        <v>-9</v>
      </c>
      <c r="L57" s="2012">
        <v>-31</v>
      </c>
      <c r="M57" s="2025">
        <v>-18</v>
      </c>
      <c r="N57" s="2011">
        <v>-16</v>
      </c>
      <c r="O57" s="2043">
        <v>-2</v>
      </c>
      <c r="P57" s="2025">
        <v>21</v>
      </c>
      <c r="Q57" s="2011">
        <v>7</v>
      </c>
      <c r="R57" s="2012">
        <v>14</v>
      </c>
      <c r="S57" s="2013">
        <v>7</v>
      </c>
      <c r="T57" s="2014">
        <v>14</v>
      </c>
      <c r="U57" s="2014">
        <v>0</v>
      </c>
      <c r="V57" s="2015">
        <v>0</v>
      </c>
      <c r="W57" s="2025">
        <v>39</v>
      </c>
      <c r="X57" s="2011">
        <v>23</v>
      </c>
      <c r="Y57" s="2012">
        <v>16</v>
      </c>
      <c r="Z57" s="2013">
        <v>23</v>
      </c>
      <c r="AA57" s="2014">
        <v>16</v>
      </c>
      <c r="AB57" s="2014">
        <v>0</v>
      </c>
      <c r="AC57" s="2015">
        <v>0</v>
      </c>
      <c r="AD57" s="2023">
        <v>-22</v>
      </c>
      <c r="AE57" s="2017">
        <v>7</v>
      </c>
      <c r="AF57" s="2018">
        <v>-29</v>
      </c>
      <c r="AG57" s="2023">
        <v>53</v>
      </c>
      <c r="AH57" s="2017">
        <v>39</v>
      </c>
      <c r="AI57" s="2019">
        <v>14</v>
      </c>
      <c r="AJ57" s="2020">
        <v>38</v>
      </c>
      <c r="AK57" s="2021">
        <v>13</v>
      </c>
      <c r="AL57" s="2021">
        <v>1</v>
      </c>
      <c r="AM57" s="2022">
        <v>1</v>
      </c>
      <c r="AN57" s="2023">
        <v>0</v>
      </c>
      <c r="AO57" s="2018">
        <v>0</v>
      </c>
      <c r="AP57" s="2026">
        <v>75</v>
      </c>
      <c r="AQ57" s="415">
        <v>32</v>
      </c>
      <c r="AR57" s="417">
        <v>43</v>
      </c>
      <c r="AS57" s="418">
        <v>32</v>
      </c>
      <c r="AT57" s="419">
        <v>39</v>
      </c>
      <c r="AU57" s="419">
        <v>0</v>
      </c>
      <c r="AV57" s="420">
        <v>1</v>
      </c>
      <c r="AW57" s="414">
        <v>0</v>
      </c>
      <c r="AX57" s="416">
        <v>3</v>
      </c>
      <c r="AY57" s="421">
        <v>-4</v>
      </c>
    </row>
    <row r="58" spans="1:51">
      <c r="A58" s="432">
        <v>10</v>
      </c>
      <c r="B58" s="428">
        <v>226</v>
      </c>
      <c r="C58" s="427" t="s">
        <v>31</v>
      </c>
      <c r="D58" s="406"/>
      <c r="E58" s="425">
        <v>184.32</v>
      </c>
      <c r="F58" s="2007">
        <v>17539</v>
      </c>
      <c r="G58" s="2008">
        <v>41195</v>
      </c>
      <c r="H58" s="2008">
        <v>19506</v>
      </c>
      <c r="I58" s="2009">
        <v>21689</v>
      </c>
      <c r="J58" s="2025">
        <v>-1</v>
      </c>
      <c r="K58" s="2011">
        <v>11</v>
      </c>
      <c r="L58" s="2012">
        <v>-12</v>
      </c>
      <c r="M58" s="2025">
        <v>-34</v>
      </c>
      <c r="N58" s="2011">
        <v>-20</v>
      </c>
      <c r="O58" s="2043">
        <v>-14</v>
      </c>
      <c r="P58" s="2025">
        <v>15</v>
      </c>
      <c r="Q58" s="2011">
        <v>9</v>
      </c>
      <c r="R58" s="2012">
        <v>6</v>
      </c>
      <c r="S58" s="2013">
        <v>8</v>
      </c>
      <c r="T58" s="2014">
        <v>6</v>
      </c>
      <c r="U58" s="2014">
        <v>1</v>
      </c>
      <c r="V58" s="2015">
        <v>0</v>
      </c>
      <c r="W58" s="2025">
        <v>49</v>
      </c>
      <c r="X58" s="2011">
        <v>29</v>
      </c>
      <c r="Y58" s="2012">
        <v>20</v>
      </c>
      <c r="Z58" s="2013">
        <v>29</v>
      </c>
      <c r="AA58" s="2014">
        <v>20</v>
      </c>
      <c r="AB58" s="2014">
        <v>0</v>
      </c>
      <c r="AC58" s="2015">
        <v>0</v>
      </c>
      <c r="AD58" s="2023">
        <v>33</v>
      </c>
      <c r="AE58" s="2017">
        <v>31</v>
      </c>
      <c r="AF58" s="2018">
        <v>2</v>
      </c>
      <c r="AG58" s="2023">
        <v>97</v>
      </c>
      <c r="AH58" s="2017">
        <v>62</v>
      </c>
      <c r="AI58" s="2019">
        <v>35</v>
      </c>
      <c r="AJ58" s="2020">
        <v>57</v>
      </c>
      <c r="AK58" s="2021">
        <v>35</v>
      </c>
      <c r="AL58" s="2021">
        <v>5</v>
      </c>
      <c r="AM58" s="2022">
        <v>0</v>
      </c>
      <c r="AN58" s="2023">
        <v>0</v>
      </c>
      <c r="AO58" s="2018">
        <v>0</v>
      </c>
      <c r="AP58" s="2026">
        <v>64</v>
      </c>
      <c r="AQ58" s="415">
        <v>31</v>
      </c>
      <c r="AR58" s="417">
        <v>33</v>
      </c>
      <c r="AS58" s="418">
        <v>27</v>
      </c>
      <c r="AT58" s="419">
        <v>30</v>
      </c>
      <c r="AU58" s="419">
        <v>2</v>
      </c>
      <c r="AV58" s="420">
        <v>2</v>
      </c>
      <c r="AW58" s="414">
        <v>2</v>
      </c>
      <c r="AX58" s="416">
        <v>1</v>
      </c>
      <c r="AY58" s="421">
        <v>28</v>
      </c>
    </row>
    <row r="59" spans="1:51" s="431" customFormat="1">
      <c r="A59" s="432">
        <v>7</v>
      </c>
      <c r="B59" s="428">
        <v>227</v>
      </c>
      <c r="C59" s="427" t="s">
        <v>32</v>
      </c>
      <c r="D59" s="406"/>
      <c r="E59" s="425">
        <v>658.54</v>
      </c>
      <c r="F59" s="2007">
        <v>12878</v>
      </c>
      <c r="G59" s="2009">
        <v>34364</v>
      </c>
      <c r="H59" s="2009">
        <v>16427</v>
      </c>
      <c r="I59" s="2009">
        <v>17937</v>
      </c>
      <c r="J59" s="2025">
        <v>-64</v>
      </c>
      <c r="K59" s="2011">
        <v>-35</v>
      </c>
      <c r="L59" s="2012">
        <v>-29</v>
      </c>
      <c r="M59" s="2025">
        <v>-37</v>
      </c>
      <c r="N59" s="2011">
        <v>-19</v>
      </c>
      <c r="O59" s="2043">
        <v>-18</v>
      </c>
      <c r="P59" s="2025">
        <v>10</v>
      </c>
      <c r="Q59" s="2011">
        <v>4</v>
      </c>
      <c r="R59" s="2012">
        <v>6</v>
      </c>
      <c r="S59" s="2013">
        <v>4</v>
      </c>
      <c r="T59" s="2014">
        <v>6</v>
      </c>
      <c r="U59" s="2014">
        <v>0</v>
      </c>
      <c r="V59" s="2015">
        <v>0</v>
      </c>
      <c r="W59" s="2025">
        <v>47</v>
      </c>
      <c r="X59" s="2011">
        <v>23</v>
      </c>
      <c r="Y59" s="2012">
        <v>24</v>
      </c>
      <c r="Z59" s="2013">
        <v>23</v>
      </c>
      <c r="AA59" s="2014">
        <v>24</v>
      </c>
      <c r="AB59" s="2014">
        <v>0</v>
      </c>
      <c r="AC59" s="2015">
        <v>0</v>
      </c>
      <c r="AD59" s="2025">
        <v>-27</v>
      </c>
      <c r="AE59" s="2011">
        <v>-16</v>
      </c>
      <c r="AF59" s="2012">
        <v>-11</v>
      </c>
      <c r="AG59" s="2025">
        <v>31</v>
      </c>
      <c r="AH59" s="2011">
        <v>14</v>
      </c>
      <c r="AI59" s="2043">
        <v>17</v>
      </c>
      <c r="AJ59" s="2013">
        <v>14</v>
      </c>
      <c r="AK59" s="2014">
        <v>16</v>
      </c>
      <c r="AL59" s="2014">
        <v>0</v>
      </c>
      <c r="AM59" s="2015">
        <v>1</v>
      </c>
      <c r="AN59" s="2025">
        <v>0</v>
      </c>
      <c r="AO59" s="2012">
        <v>0</v>
      </c>
      <c r="AP59" s="2044">
        <v>58</v>
      </c>
      <c r="AQ59" s="409">
        <v>30</v>
      </c>
      <c r="AR59" s="426">
        <v>28</v>
      </c>
      <c r="AS59" s="411">
        <v>28</v>
      </c>
      <c r="AT59" s="412">
        <v>25</v>
      </c>
      <c r="AU59" s="412">
        <v>2</v>
      </c>
      <c r="AV59" s="413">
        <v>3</v>
      </c>
      <c r="AW59" s="408">
        <v>0</v>
      </c>
      <c r="AX59" s="410">
        <v>0</v>
      </c>
      <c r="AY59" s="421">
        <v>0</v>
      </c>
    </row>
    <row r="60" spans="1:51">
      <c r="A60" s="432">
        <v>5</v>
      </c>
      <c r="B60" s="428">
        <v>228</v>
      </c>
      <c r="C60" s="427" t="s">
        <v>33</v>
      </c>
      <c r="D60" s="433"/>
      <c r="E60" s="425">
        <v>157.55000000000001</v>
      </c>
      <c r="F60" s="2007">
        <v>16720</v>
      </c>
      <c r="G60" s="2009">
        <v>40594</v>
      </c>
      <c r="H60" s="2009">
        <v>20032</v>
      </c>
      <c r="I60" s="2009">
        <v>20562</v>
      </c>
      <c r="J60" s="2025">
        <v>-24</v>
      </c>
      <c r="K60" s="2011">
        <v>-17</v>
      </c>
      <c r="L60" s="2012">
        <v>-7</v>
      </c>
      <c r="M60" s="2025">
        <v>-4</v>
      </c>
      <c r="N60" s="2011">
        <v>-3</v>
      </c>
      <c r="O60" s="2043">
        <v>-1</v>
      </c>
      <c r="P60" s="2025">
        <v>23</v>
      </c>
      <c r="Q60" s="2011">
        <v>9</v>
      </c>
      <c r="R60" s="2012">
        <v>14</v>
      </c>
      <c r="S60" s="2013">
        <v>9</v>
      </c>
      <c r="T60" s="2014">
        <v>14</v>
      </c>
      <c r="U60" s="2014">
        <v>0</v>
      </c>
      <c r="V60" s="2015">
        <v>0</v>
      </c>
      <c r="W60" s="2025">
        <v>27</v>
      </c>
      <c r="X60" s="2011">
        <v>12</v>
      </c>
      <c r="Y60" s="2012">
        <v>15</v>
      </c>
      <c r="Z60" s="2013">
        <v>12</v>
      </c>
      <c r="AA60" s="2014">
        <v>15</v>
      </c>
      <c r="AB60" s="2014">
        <v>0</v>
      </c>
      <c r="AC60" s="2015">
        <v>0</v>
      </c>
      <c r="AD60" s="2025">
        <v>-20</v>
      </c>
      <c r="AE60" s="2011">
        <v>-14</v>
      </c>
      <c r="AF60" s="2012">
        <v>-6</v>
      </c>
      <c r="AG60" s="2025">
        <v>153</v>
      </c>
      <c r="AH60" s="2011">
        <v>79</v>
      </c>
      <c r="AI60" s="2043">
        <v>74</v>
      </c>
      <c r="AJ60" s="2013">
        <v>69</v>
      </c>
      <c r="AK60" s="2014">
        <v>67</v>
      </c>
      <c r="AL60" s="2014">
        <v>8</v>
      </c>
      <c r="AM60" s="2015">
        <v>6</v>
      </c>
      <c r="AN60" s="2025">
        <v>2</v>
      </c>
      <c r="AO60" s="2012">
        <v>1</v>
      </c>
      <c r="AP60" s="2044">
        <v>173</v>
      </c>
      <c r="AQ60" s="409">
        <v>93</v>
      </c>
      <c r="AR60" s="426">
        <v>80</v>
      </c>
      <c r="AS60" s="411">
        <v>63</v>
      </c>
      <c r="AT60" s="412">
        <v>59</v>
      </c>
      <c r="AU60" s="412">
        <v>28</v>
      </c>
      <c r="AV60" s="413">
        <v>19</v>
      </c>
      <c r="AW60" s="408">
        <v>2</v>
      </c>
      <c r="AX60" s="410">
        <v>2</v>
      </c>
      <c r="AY60" s="421">
        <v>-2</v>
      </c>
    </row>
    <row r="61" spans="1:51">
      <c r="A61" s="432">
        <v>7</v>
      </c>
      <c r="B61" s="428">
        <v>229</v>
      </c>
      <c r="C61" s="434" t="s">
        <v>34</v>
      </c>
      <c r="D61" s="406" t="s">
        <v>19</v>
      </c>
      <c r="E61" s="425">
        <v>210.87</v>
      </c>
      <c r="F61" s="2007">
        <v>28182</v>
      </c>
      <c r="G61" s="2009">
        <v>74271</v>
      </c>
      <c r="H61" s="2009">
        <v>35730</v>
      </c>
      <c r="I61" s="2009">
        <v>38541</v>
      </c>
      <c r="J61" s="2025">
        <v>-40</v>
      </c>
      <c r="K61" s="2011">
        <v>-23</v>
      </c>
      <c r="L61" s="2012">
        <v>-17</v>
      </c>
      <c r="M61" s="2025">
        <v>-44</v>
      </c>
      <c r="N61" s="2011">
        <v>-19</v>
      </c>
      <c r="O61" s="2043">
        <v>-25</v>
      </c>
      <c r="P61" s="2025">
        <v>29</v>
      </c>
      <c r="Q61" s="2011">
        <v>18</v>
      </c>
      <c r="R61" s="2012">
        <v>11</v>
      </c>
      <c r="S61" s="2013">
        <v>18</v>
      </c>
      <c r="T61" s="2014">
        <v>11</v>
      </c>
      <c r="U61" s="2014">
        <v>0</v>
      </c>
      <c r="V61" s="2015">
        <v>0</v>
      </c>
      <c r="W61" s="2025">
        <v>73</v>
      </c>
      <c r="X61" s="2011">
        <v>37</v>
      </c>
      <c r="Y61" s="2012">
        <v>36</v>
      </c>
      <c r="Z61" s="2013">
        <v>37</v>
      </c>
      <c r="AA61" s="2014">
        <v>36</v>
      </c>
      <c r="AB61" s="2014">
        <v>0</v>
      </c>
      <c r="AC61" s="2015">
        <v>0</v>
      </c>
      <c r="AD61" s="2025">
        <v>4</v>
      </c>
      <c r="AE61" s="2011">
        <v>-4</v>
      </c>
      <c r="AF61" s="2012">
        <v>8</v>
      </c>
      <c r="AG61" s="2025">
        <v>136</v>
      </c>
      <c r="AH61" s="2011">
        <v>63</v>
      </c>
      <c r="AI61" s="2043">
        <v>73</v>
      </c>
      <c r="AJ61" s="2013">
        <v>59</v>
      </c>
      <c r="AK61" s="2014">
        <v>70</v>
      </c>
      <c r="AL61" s="2014">
        <v>2</v>
      </c>
      <c r="AM61" s="2015">
        <v>0</v>
      </c>
      <c r="AN61" s="2025">
        <v>2</v>
      </c>
      <c r="AO61" s="2012">
        <v>3</v>
      </c>
      <c r="AP61" s="2044">
        <v>132</v>
      </c>
      <c r="AQ61" s="409">
        <v>67</v>
      </c>
      <c r="AR61" s="426">
        <v>65</v>
      </c>
      <c r="AS61" s="411">
        <v>64</v>
      </c>
      <c r="AT61" s="412">
        <v>62</v>
      </c>
      <c r="AU61" s="412">
        <v>3</v>
      </c>
      <c r="AV61" s="413">
        <v>3</v>
      </c>
      <c r="AW61" s="408">
        <v>0</v>
      </c>
      <c r="AX61" s="410">
        <v>0</v>
      </c>
      <c r="AY61" s="421">
        <v>-2</v>
      </c>
    </row>
    <row r="62" spans="1:51">
      <c r="A62" s="432">
        <v>3</v>
      </c>
      <c r="B62" s="428">
        <v>301</v>
      </c>
      <c r="C62" s="427" t="s">
        <v>35</v>
      </c>
      <c r="D62" s="406"/>
      <c r="E62" s="425">
        <v>90.33</v>
      </c>
      <c r="F62" s="2007">
        <v>11126</v>
      </c>
      <c r="G62" s="2009">
        <v>29668</v>
      </c>
      <c r="H62" s="2009">
        <v>13970</v>
      </c>
      <c r="I62" s="2009">
        <v>15698</v>
      </c>
      <c r="J62" s="2025">
        <v>-12</v>
      </c>
      <c r="K62" s="2011">
        <v>-19</v>
      </c>
      <c r="L62" s="2012">
        <v>7</v>
      </c>
      <c r="M62" s="2025">
        <v>-15</v>
      </c>
      <c r="N62" s="2011">
        <v>-14</v>
      </c>
      <c r="O62" s="2043">
        <v>-1</v>
      </c>
      <c r="P62" s="2025">
        <v>10</v>
      </c>
      <c r="Q62" s="2011">
        <v>2</v>
      </c>
      <c r="R62" s="2012">
        <v>8</v>
      </c>
      <c r="S62" s="2013">
        <v>2</v>
      </c>
      <c r="T62" s="2014">
        <v>8</v>
      </c>
      <c r="U62" s="2014">
        <v>0</v>
      </c>
      <c r="V62" s="2015">
        <v>0</v>
      </c>
      <c r="W62" s="2025">
        <v>25</v>
      </c>
      <c r="X62" s="2011">
        <v>16</v>
      </c>
      <c r="Y62" s="2012">
        <v>9</v>
      </c>
      <c r="Z62" s="2013">
        <v>16</v>
      </c>
      <c r="AA62" s="2014">
        <v>9</v>
      </c>
      <c r="AB62" s="2014">
        <v>0</v>
      </c>
      <c r="AC62" s="2015">
        <v>0</v>
      </c>
      <c r="AD62" s="2025">
        <v>3</v>
      </c>
      <c r="AE62" s="2011">
        <v>-5</v>
      </c>
      <c r="AF62" s="2012">
        <v>8</v>
      </c>
      <c r="AG62" s="2025">
        <v>50</v>
      </c>
      <c r="AH62" s="2011">
        <v>24</v>
      </c>
      <c r="AI62" s="2043">
        <v>26</v>
      </c>
      <c r="AJ62" s="2013">
        <v>23</v>
      </c>
      <c r="AK62" s="2014">
        <v>25</v>
      </c>
      <c r="AL62" s="2014">
        <v>1</v>
      </c>
      <c r="AM62" s="2015">
        <v>1</v>
      </c>
      <c r="AN62" s="2025">
        <v>0</v>
      </c>
      <c r="AO62" s="2012">
        <v>0</v>
      </c>
      <c r="AP62" s="2044">
        <v>47</v>
      </c>
      <c r="AQ62" s="409">
        <v>29</v>
      </c>
      <c r="AR62" s="426">
        <v>18</v>
      </c>
      <c r="AS62" s="411">
        <v>26</v>
      </c>
      <c r="AT62" s="412">
        <v>18</v>
      </c>
      <c r="AU62" s="412">
        <v>2</v>
      </c>
      <c r="AV62" s="413">
        <v>0</v>
      </c>
      <c r="AW62" s="408">
        <v>1</v>
      </c>
      <c r="AX62" s="410">
        <v>0</v>
      </c>
      <c r="AY62" s="421">
        <v>-7</v>
      </c>
    </row>
    <row r="63" spans="1:51">
      <c r="A63" s="432">
        <v>5</v>
      </c>
      <c r="B63" s="428">
        <v>365</v>
      </c>
      <c r="C63" s="427" t="s">
        <v>36</v>
      </c>
      <c r="D63" s="406"/>
      <c r="E63" s="425">
        <v>185.19</v>
      </c>
      <c r="F63" s="2007">
        <v>6850</v>
      </c>
      <c r="G63" s="2009">
        <v>19393</v>
      </c>
      <c r="H63" s="2009">
        <v>9409</v>
      </c>
      <c r="I63" s="2009">
        <v>9984</v>
      </c>
      <c r="J63" s="2025">
        <v>-14</v>
      </c>
      <c r="K63" s="2011">
        <v>0</v>
      </c>
      <c r="L63" s="2012">
        <v>-14</v>
      </c>
      <c r="M63" s="2025">
        <v>-10</v>
      </c>
      <c r="N63" s="2011">
        <v>-2</v>
      </c>
      <c r="O63" s="2043">
        <v>-8</v>
      </c>
      <c r="P63" s="2025">
        <v>10</v>
      </c>
      <c r="Q63" s="2011">
        <v>6</v>
      </c>
      <c r="R63" s="2012">
        <v>4</v>
      </c>
      <c r="S63" s="2013">
        <v>6</v>
      </c>
      <c r="T63" s="2014">
        <v>4</v>
      </c>
      <c r="U63" s="2014">
        <v>0</v>
      </c>
      <c r="V63" s="2015">
        <v>0</v>
      </c>
      <c r="W63" s="2025">
        <v>20</v>
      </c>
      <c r="X63" s="2011">
        <v>8</v>
      </c>
      <c r="Y63" s="2012">
        <v>12</v>
      </c>
      <c r="Z63" s="2013">
        <v>8</v>
      </c>
      <c r="AA63" s="2014">
        <v>12</v>
      </c>
      <c r="AB63" s="2014">
        <v>0</v>
      </c>
      <c r="AC63" s="2015">
        <v>0</v>
      </c>
      <c r="AD63" s="2025">
        <v>-4</v>
      </c>
      <c r="AE63" s="2011">
        <v>2</v>
      </c>
      <c r="AF63" s="2012">
        <v>-6</v>
      </c>
      <c r="AG63" s="2025">
        <v>27</v>
      </c>
      <c r="AH63" s="2011">
        <v>13</v>
      </c>
      <c r="AI63" s="2043">
        <v>14</v>
      </c>
      <c r="AJ63" s="2013">
        <v>13</v>
      </c>
      <c r="AK63" s="2014">
        <v>12</v>
      </c>
      <c r="AL63" s="2014">
        <v>0</v>
      </c>
      <c r="AM63" s="2015">
        <v>0</v>
      </c>
      <c r="AN63" s="2025">
        <v>0</v>
      </c>
      <c r="AO63" s="2012">
        <v>2</v>
      </c>
      <c r="AP63" s="2044">
        <v>31</v>
      </c>
      <c r="AQ63" s="409">
        <v>11</v>
      </c>
      <c r="AR63" s="426">
        <v>20</v>
      </c>
      <c r="AS63" s="411">
        <v>11</v>
      </c>
      <c r="AT63" s="412">
        <v>16</v>
      </c>
      <c r="AU63" s="412">
        <v>0</v>
      </c>
      <c r="AV63" s="413">
        <v>2</v>
      </c>
      <c r="AW63" s="408">
        <v>0</v>
      </c>
      <c r="AX63" s="410">
        <v>2</v>
      </c>
      <c r="AY63" s="421">
        <v>6</v>
      </c>
    </row>
    <row r="64" spans="1:51">
      <c r="A64" s="432">
        <v>4</v>
      </c>
      <c r="B64" s="428">
        <v>381</v>
      </c>
      <c r="C64" s="434" t="s">
        <v>37</v>
      </c>
      <c r="D64" s="406"/>
      <c r="E64" s="425">
        <v>34.92</v>
      </c>
      <c r="F64" s="2007">
        <v>11520</v>
      </c>
      <c r="G64" s="2009">
        <v>30221</v>
      </c>
      <c r="H64" s="2009">
        <v>14760</v>
      </c>
      <c r="I64" s="2009">
        <v>15461</v>
      </c>
      <c r="J64" s="2025">
        <v>-11</v>
      </c>
      <c r="K64" s="2011">
        <v>-13</v>
      </c>
      <c r="L64" s="2012">
        <v>2</v>
      </c>
      <c r="M64" s="2025">
        <v>-16</v>
      </c>
      <c r="N64" s="2011">
        <v>-9</v>
      </c>
      <c r="O64" s="2043">
        <v>-7</v>
      </c>
      <c r="P64" s="2025">
        <v>16</v>
      </c>
      <c r="Q64" s="2011">
        <v>10</v>
      </c>
      <c r="R64" s="2012">
        <v>6</v>
      </c>
      <c r="S64" s="2013">
        <v>10</v>
      </c>
      <c r="T64" s="2014">
        <v>6</v>
      </c>
      <c r="U64" s="2014">
        <v>0</v>
      </c>
      <c r="V64" s="2015">
        <v>0</v>
      </c>
      <c r="W64" s="2025">
        <v>32</v>
      </c>
      <c r="X64" s="2011">
        <v>19</v>
      </c>
      <c r="Y64" s="2012">
        <v>13</v>
      </c>
      <c r="Z64" s="2013">
        <v>19</v>
      </c>
      <c r="AA64" s="2014">
        <v>13</v>
      </c>
      <c r="AB64" s="2014">
        <v>0</v>
      </c>
      <c r="AC64" s="2015">
        <v>0</v>
      </c>
      <c r="AD64" s="2025">
        <v>5</v>
      </c>
      <c r="AE64" s="2011">
        <v>-4</v>
      </c>
      <c r="AF64" s="2012">
        <v>9</v>
      </c>
      <c r="AG64" s="2025">
        <v>72</v>
      </c>
      <c r="AH64" s="2011">
        <v>39</v>
      </c>
      <c r="AI64" s="2043">
        <v>33</v>
      </c>
      <c r="AJ64" s="2013">
        <v>34</v>
      </c>
      <c r="AK64" s="2014">
        <v>29</v>
      </c>
      <c r="AL64" s="2014">
        <v>4</v>
      </c>
      <c r="AM64" s="2015">
        <v>2</v>
      </c>
      <c r="AN64" s="2025">
        <v>1</v>
      </c>
      <c r="AO64" s="2012">
        <v>2</v>
      </c>
      <c r="AP64" s="2044">
        <v>67</v>
      </c>
      <c r="AQ64" s="409">
        <v>43</v>
      </c>
      <c r="AR64" s="426">
        <v>24</v>
      </c>
      <c r="AS64" s="411">
        <v>23</v>
      </c>
      <c r="AT64" s="412">
        <v>24</v>
      </c>
      <c r="AU64" s="412">
        <v>17</v>
      </c>
      <c r="AV64" s="413">
        <v>0</v>
      </c>
      <c r="AW64" s="408">
        <v>3</v>
      </c>
      <c r="AX64" s="410">
        <v>0</v>
      </c>
      <c r="AY64" s="421">
        <v>-4</v>
      </c>
    </row>
    <row r="65" spans="1:51">
      <c r="A65" s="432">
        <v>4</v>
      </c>
      <c r="B65" s="428">
        <v>382</v>
      </c>
      <c r="C65" s="427" t="s">
        <v>38</v>
      </c>
      <c r="D65" s="406"/>
      <c r="E65" s="425">
        <v>9.1300000000000008</v>
      </c>
      <c r="F65" s="2007">
        <v>14004</v>
      </c>
      <c r="G65" s="2009">
        <v>33717</v>
      </c>
      <c r="H65" s="2009">
        <v>16440</v>
      </c>
      <c r="I65" s="2009">
        <v>17277</v>
      </c>
      <c r="J65" s="2025">
        <v>10</v>
      </c>
      <c r="K65" s="2011">
        <v>6</v>
      </c>
      <c r="L65" s="2012">
        <v>4</v>
      </c>
      <c r="M65" s="2025">
        <v>-3</v>
      </c>
      <c r="N65" s="2011">
        <v>-2</v>
      </c>
      <c r="O65" s="2043">
        <v>-1</v>
      </c>
      <c r="P65" s="2025">
        <v>21</v>
      </c>
      <c r="Q65" s="2011">
        <v>9</v>
      </c>
      <c r="R65" s="2012">
        <v>12</v>
      </c>
      <c r="S65" s="2013">
        <v>9</v>
      </c>
      <c r="T65" s="2014">
        <v>12</v>
      </c>
      <c r="U65" s="2014">
        <v>0</v>
      </c>
      <c r="V65" s="2015">
        <v>0</v>
      </c>
      <c r="W65" s="2025">
        <v>24</v>
      </c>
      <c r="X65" s="2011">
        <v>11</v>
      </c>
      <c r="Y65" s="2012">
        <v>13</v>
      </c>
      <c r="Z65" s="2013">
        <v>11</v>
      </c>
      <c r="AA65" s="2014">
        <v>13</v>
      </c>
      <c r="AB65" s="2014">
        <v>0</v>
      </c>
      <c r="AC65" s="2015">
        <v>0</v>
      </c>
      <c r="AD65" s="2025">
        <v>13</v>
      </c>
      <c r="AE65" s="2011">
        <v>8</v>
      </c>
      <c r="AF65" s="2012">
        <v>5</v>
      </c>
      <c r="AG65" s="2025">
        <v>98</v>
      </c>
      <c r="AH65" s="2011">
        <v>51</v>
      </c>
      <c r="AI65" s="2043">
        <v>47</v>
      </c>
      <c r="AJ65" s="2013">
        <v>42</v>
      </c>
      <c r="AK65" s="2014">
        <v>44</v>
      </c>
      <c r="AL65" s="2014">
        <v>7</v>
      </c>
      <c r="AM65" s="2015">
        <v>0</v>
      </c>
      <c r="AN65" s="2025">
        <v>2</v>
      </c>
      <c r="AO65" s="2012">
        <v>3</v>
      </c>
      <c r="AP65" s="2044">
        <v>85</v>
      </c>
      <c r="AQ65" s="409">
        <v>43</v>
      </c>
      <c r="AR65" s="426">
        <v>42</v>
      </c>
      <c r="AS65" s="411">
        <v>40</v>
      </c>
      <c r="AT65" s="412">
        <v>38</v>
      </c>
      <c r="AU65" s="412">
        <v>2</v>
      </c>
      <c r="AV65" s="413">
        <v>1</v>
      </c>
      <c r="AW65" s="408">
        <v>1</v>
      </c>
      <c r="AX65" s="410">
        <v>3</v>
      </c>
      <c r="AY65" s="421">
        <v>4</v>
      </c>
    </row>
    <row r="66" spans="1:51">
      <c r="A66" s="432">
        <v>6</v>
      </c>
      <c r="B66" s="428">
        <v>442</v>
      </c>
      <c r="C66" s="427" t="s">
        <v>39</v>
      </c>
      <c r="D66" s="406"/>
      <c r="E66" s="425">
        <v>82.67</v>
      </c>
      <c r="F66" s="2007">
        <v>4399</v>
      </c>
      <c r="G66" s="2009">
        <v>11123</v>
      </c>
      <c r="H66" s="2009">
        <v>5408</v>
      </c>
      <c r="I66" s="2009">
        <v>5715</v>
      </c>
      <c r="J66" s="2025">
        <v>-26</v>
      </c>
      <c r="K66" s="2011">
        <v>-16</v>
      </c>
      <c r="L66" s="2012">
        <v>-10</v>
      </c>
      <c r="M66" s="2025">
        <v>-4</v>
      </c>
      <c r="N66" s="2011">
        <v>-3</v>
      </c>
      <c r="O66" s="2043">
        <v>-1</v>
      </c>
      <c r="P66" s="2025">
        <v>4</v>
      </c>
      <c r="Q66" s="2011">
        <v>1</v>
      </c>
      <c r="R66" s="2012">
        <v>3</v>
      </c>
      <c r="S66" s="2013">
        <v>1</v>
      </c>
      <c r="T66" s="2014">
        <v>3</v>
      </c>
      <c r="U66" s="2014">
        <v>0</v>
      </c>
      <c r="V66" s="2015">
        <v>0</v>
      </c>
      <c r="W66" s="2025">
        <v>8</v>
      </c>
      <c r="X66" s="2011">
        <v>4</v>
      </c>
      <c r="Y66" s="2012">
        <v>4</v>
      </c>
      <c r="Z66" s="2013">
        <v>4</v>
      </c>
      <c r="AA66" s="2014">
        <v>4</v>
      </c>
      <c r="AB66" s="2014">
        <v>0</v>
      </c>
      <c r="AC66" s="2015">
        <v>0</v>
      </c>
      <c r="AD66" s="2025">
        <v>-22</v>
      </c>
      <c r="AE66" s="2011">
        <v>-13</v>
      </c>
      <c r="AF66" s="2012">
        <v>-9</v>
      </c>
      <c r="AG66" s="2025">
        <v>10</v>
      </c>
      <c r="AH66" s="2011">
        <v>5</v>
      </c>
      <c r="AI66" s="2043">
        <v>5</v>
      </c>
      <c r="AJ66" s="2013">
        <v>4</v>
      </c>
      <c r="AK66" s="2014">
        <v>5</v>
      </c>
      <c r="AL66" s="2014">
        <v>1</v>
      </c>
      <c r="AM66" s="2015">
        <v>0</v>
      </c>
      <c r="AN66" s="2025">
        <v>0</v>
      </c>
      <c r="AO66" s="2012">
        <v>0</v>
      </c>
      <c r="AP66" s="2044">
        <v>32</v>
      </c>
      <c r="AQ66" s="409">
        <v>18</v>
      </c>
      <c r="AR66" s="426">
        <v>14</v>
      </c>
      <c r="AS66" s="411">
        <v>16</v>
      </c>
      <c r="AT66" s="412">
        <v>14</v>
      </c>
      <c r="AU66" s="412">
        <v>2</v>
      </c>
      <c r="AV66" s="413">
        <v>0</v>
      </c>
      <c r="AW66" s="408">
        <v>0</v>
      </c>
      <c r="AX66" s="410">
        <v>0</v>
      </c>
      <c r="AY66" s="421">
        <v>-2</v>
      </c>
    </row>
    <row r="67" spans="1:51">
      <c r="A67" s="432">
        <v>6</v>
      </c>
      <c r="B67" s="428">
        <v>443</v>
      </c>
      <c r="C67" s="427" t="s">
        <v>40</v>
      </c>
      <c r="D67" s="406"/>
      <c r="E67" s="425">
        <v>45.79</v>
      </c>
      <c r="F67" s="2007">
        <v>7257</v>
      </c>
      <c r="G67" s="2009">
        <v>19186</v>
      </c>
      <c r="H67" s="2009">
        <v>9243</v>
      </c>
      <c r="I67" s="2009">
        <v>9943</v>
      </c>
      <c r="J67" s="2025">
        <v>1</v>
      </c>
      <c r="K67" s="2011">
        <v>7</v>
      </c>
      <c r="L67" s="2012">
        <v>-6</v>
      </c>
      <c r="M67" s="2025">
        <v>-4</v>
      </c>
      <c r="N67" s="2011">
        <v>-3</v>
      </c>
      <c r="O67" s="2043">
        <v>-1</v>
      </c>
      <c r="P67" s="2025">
        <v>9</v>
      </c>
      <c r="Q67" s="2011">
        <v>4</v>
      </c>
      <c r="R67" s="2012">
        <v>5</v>
      </c>
      <c r="S67" s="2013">
        <v>4</v>
      </c>
      <c r="T67" s="2014">
        <v>5</v>
      </c>
      <c r="U67" s="2014">
        <v>0</v>
      </c>
      <c r="V67" s="2015">
        <v>0</v>
      </c>
      <c r="W67" s="2025">
        <v>13</v>
      </c>
      <c r="X67" s="2011">
        <v>7</v>
      </c>
      <c r="Y67" s="2012">
        <v>6</v>
      </c>
      <c r="Z67" s="2013">
        <v>7</v>
      </c>
      <c r="AA67" s="2014">
        <v>6</v>
      </c>
      <c r="AB67" s="2014">
        <v>0</v>
      </c>
      <c r="AC67" s="2015">
        <v>0</v>
      </c>
      <c r="AD67" s="2025">
        <v>5</v>
      </c>
      <c r="AE67" s="2011">
        <v>10</v>
      </c>
      <c r="AF67" s="2012">
        <v>-5</v>
      </c>
      <c r="AG67" s="2025">
        <v>36</v>
      </c>
      <c r="AH67" s="2011">
        <v>24</v>
      </c>
      <c r="AI67" s="2043">
        <v>12</v>
      </c>
      <c r="AJ67" s="2013">
        <v>23</v>
      </c>
      <c r="AK67" s="2014">
        <v>12</v>
      </c>
      <c r="AL67" s="2014">
        <v>1</v>
      </c>
      <c r="AM67" s="2015">
        <v>0</v>
      </c>
      <c r="AN67" s="2025">
        <v>0</v>
      </c>
      <c r="AO67" s="2012">
        <v>0</v>
      </c>
      <c r="AP67" s="2044">
        <v>31</v>
      </c>
      <c r="AQ67" s="409">
        <v>14</v>
      </c>
      <c r="AR67" s="426">
        <v>17</v>
      </c>
      <c r="AS67" s="411">
        <v>12</v>
      </c>
      <c r="AT67" s="412">
        <v>15</v>
      </c>
      <c r="AU67" s="412">
        <v>1</v>
      </c>
      <c r="AV67" s="413">
        <v>1</v>
      </c>
      <c r="AW67" s="408">
        <v>1</v>
      </c>
      <c r="AX67" s="410">
        <v>1</v>
      </c>
      <c r="AY67" s="421">
        <v>0</v>
      </c>
    </row>
    <row r="68" spans="1:51">
      <c r="A68" s="432">
        <v>6</v>
      </c>
      <c r="B68" s="428">
        <v>446</v>
      </c>
      <c r="C68" s="427" t="s">
        <v>41</v>
      </c>
      <c r="D68" s="406"/>
      <c r="E68" s="425">
        <v>202.23</v>
      </c>
      <c r="F68" s="2007">
        <v>3850</v>
      </c>
      <c r="G68" s="2009">
        <v>10594</v>
      </c>
      <c r="H68" s="2009">
        <v>4943</v>
      </c>
      <c r="I68" s="2009">
        <v>5651</v>
      </c>
      <c r="J68" s="2025">
        <v>-12</v>
      </c>
      <c r="K68" s="2011">
        <v>-8</v>
      </c>
      <c r="L68" s="2012">
        <v>-4</v>
      </c>
      <c r="M68" s="2025">
        <v>-12</v>
      </c>
      <c r="N68" s="2011">
        <v>-7</v>
      </c>
      <c r="O68" s="2043">
        <v>-5</v>
      </c>
      <c r="P68" s="2025">
        <v>4</v>
      </c>
      <c r="Q68" s="2011">
        <v>2</v>
      </c>
      <c r="R68" s="2012">
        <v>2</v>
      </c>
      <c r="S68" s="2013">
        <v>2</v>
      </c>
      <c r="T68" s="2014">
        <v>2</v>
      </c>
      <c r="U68" s="2014">
        <v>0</v>
      </c>
      <c r="V68" s="2015">
        <v>0</v>
      </c>
      <c r="W68" s="2025">
        <v>16</v>
      </c>
      <c r="X68" s="2011">
        <v>9</v>
      </c>
      <c r="Y68" s="2012">
        <v>7</v>
      </c>
      <c r="Z68" s="2013">
        <v>9</v>
      </c>
      <c r="AA68" s="2014">
        <v>7</v>
      </c>
      <c r="AB68" s="2014">
        <v>0</v>
      </c>
      <c r="AC68" s="2015">
        <v>0</v>
      </c>
      <c r="AD68" s="2025">
        <v>0</v>
      </c>
      <c r="AE68" s="2011">
        <v>-1</v>
      </c>
      <c r="AF68" s="2012">
        <v>1</v>
      </c>
      <c r="AG68" s="2025">
        <v>13</v>
      </c>
      <c r="AH68" s="2011">
        <v>6</v>
      </c>
      <c r="AI68" s="2043">
        <v>7</v>
      </c>
      <c r="AJ68" s="2013">
        <v>6</v>
      </c>
      <c r="AK68" s="2014">
        <v>6</v>
      </c>
      <c r="AL68" s="2014">
        <v>0</v>
      </c>
      <c r="AM68" s="2015">
        <v>1</v>
      </c>
      <c r="AN68" s="2025">
        <v>0</v>
      </c>
      <c r="AO68" s="2012">
        <v>0</v>
      </c>
      <c r="AP68" s="2044">
        <v>13</v>
      </c>
      <c r="AQ68" s="409">
        <v>7</v>
      </c>
      <c r="AR68" s="426">
        <v>6</v>
      </c>
      <c r="AS68" s="411">
        <v>7</v>
      </c>
      <c r="AT68" s="412">
        <v>4</v>
      </c>
      <c r="AU68" s="412">
        <v>0</v>
      </c>
      <c r="AV68" s="413">
        <v>2</v>
      </c>
      <c r="AW68" s="408">
        <v>0</v>
      </c>
      <c r="AX68" s="410">
        <v>0</v>
      </c>
      <c r="AY68" s="421">
        <v>0</v>
      </c>
    </row>
    <row r="69" spans="1:51">
      <c r="A69" s="432">
        <v>7</v>
      </c>
      <c r="B69" s="428">
        <v>464</v>
      </c>
      <c r="C69" s="427" t="s">
        <v>42</v>
      </c>
      <c r="D69" s="406" t="s">
        <v>19</v>
      </c>
      <c r="E69" s="425">
        <v>22.61</v>
      </c>
      <c r="F69" s="2007">
        <v>12721</v>
      </c>
      <c r="G69" s="2009">
        <v>33293</v>
      </c>
      <c r="H69" s="2009">
        <v>16166</v>
      </c>
      <c r="I69" s="2009">
        <v>17127</v>
      </c>
      <c r="J69" s="2025">
        <v>-24</v>
      </c>
      <c r="K69" s="2011">
        <v>-8</v>
      </c>
      <c r="L69" s="2012">
        <v>-16</v>
      </c>
      <c r="M69" s="2025">
        <v>-12</v>
      </c>
      <c r="N69" s="2011">
        <v>-7</v>
      </c>
      <c r="O69" s="2043">
        <v>-5</v>
      </c>
      <c r="P69" s="2025">
        <v>12</v>
      </c>
      <c r="Q69" s="2011">
        <v>6</v>
      </c>
      <c r="R69" s="2012">
        <v>6</v>
      </c>
      <c r="S69" s="2013">
        <v>6</v>
      </c>
      <c r="T69" s="2014">
        <v>6</v>
      </c>
      <c r="U69" s="2014">
        <v>0</v>
      </c>
      <c r="V69" s="2015">
        <v>0</v>
      </c>
      <c r="W69" s="2025">
        <v>24</v>
      </c>
      <c r="X69" s="2011">
        <v>13</v>
      </c>
      <c r="Y69" s="2012">
        <v>11</v>
      </c>
      <c r="Z69" s="2013">
        <v>13</v>
      </c>
      <c r="AA69" s="2014">
        <v>11</v>
      </c>
      <c r="AB69" s="2014">
        <v>0</v>
      </c>
      <c r="AC69" s="2015">
        <v>0</v>
      </c>
      <c r="AD69" s="2025">
        <v>-12</v>
      </c>
      <c r="AE69" s="2011">
        <v>-1</v>
      </c>
      <c r="AF69" s="2012">
        <v>-11</v>
      </c>
      <c r="AG69" s="2025">
        <v>64</v>
      </c>
      <c r="AH69" s="2011">
        <v>36</v>
      </c>
      <c r="AI69" s="2043">
        <v>28</v>
      </c>
      <c r="AJ69" s="2013">
        <v>34</v>
      </c>
      <c r="AK69" s="2014">
        <v>27</v>
      </c>
      <c r="AL69" s="2014">
        <v>1</v>
      </c>
      <c r="AM69" s="2015">
        <v>0</v>
      </c>
      <c r="AN69" s="2025">
        <v>1</v>
      </c>
      <c r="AO69" s="2012">
        <v>1</v>
      </c>
      <c r="AP69" s="2044">
        <v>76</v>
      </c>
      <c r="AQ69" s="409">
        <v>37</v>
      </c>
      <c r="AR69" s="426">
        <v>39</v>
      </c>
      <c r="AS69" s="411">
        <v>37</v>
      </c>
      <c r="AT69" s="412">
        <v>33</v>
      </c>
      <c r="AU69" s="412">
        <v>0</v>
      </c>
      <c r="AV69" s="413">
        <v>6</v>
      </c>
      <c r="AW69" s="408">
        <v>0</v>
      </c>
      <c r="AX69" s="410">
        <v>0</v>
      </c>
      <c r="AY69" s="421">
        <v>-4</v>
      </c>
    </row>
    <row r="70" spans="1:51">
      <c r="A70" s="432">
        <v>7</v>
      </c>
      <c r="B70" s="428">
        <v>481</v>
      </c>
      <c r="C70" s="434" t="s">
        <v>43</v>
      </c>
      <c r="D70" s="406"/>
      <c r="E70" s="425">
        <v>150.26</v>
      </c>
      <c r="F70" s="2007">
        <v>5695</v>
      </c>
      <c r="G70" s="2009">
        <v>13913</v>
      </c>
      <c r="H70" s="2009">
        <v>6744</v>
      </c>
      <c r="I70" s="2009">
        <v>7169</v>
      </c>
      <c r="J70" s="2025">
        <v>5</v>
      </c>
      <c r="K70" s="2011">
        <v>1</v>
      </c>
      <c r="L70" s="2012">
        <v>4</v>
      </c>
      <c r="M70" s="2025">
        <v>-5</v>
      </c>
      <c r="N70" s="2011">
        <v>-3</v>
      </c>
      <c r="O70" s="2043">
        <v>-2</v>
      </c>
      <c r="P70" s="2025">
        <v>5</v>
      </c>
      <c r="Q70" s="2011">
        <v>3</v>
      </c>
      <c r="R70" s="2012">
        <v>2</v>
      </c>
      <c r="S70" s="2013">
        <v>3</v>
      </c>
      <c r="T70" s="2014">
        <v>2</v>
      </c>
      <c r="U70" s="2014">
        <v>0</v>
      </c>
      <c r="V70" s="2015">
        <v>0</v>
      </c>
      <c r="W70" s="2025">
        <v>10</v>
      </c>
      <c r="X70" s="2011">
        <v>6</v>
      </c>
      <c r="Y70" s="2012">
        <v>4</v>
      </c>
      <c r="Z70" s="2013">
        <v>6</v>
      </c>
      <c r="AA70" s="2014">
        <v>4</v>
      </c>
      <c r="AB70" s="2014">
        <v>0</v>
      </c>
      <c r="AC70" s="2015">
        <v>0</v>
      </c>
      <c r="AD70" s="2025">
        <v>10</v>
      </c>
      <c r="AE70" s="2011">
        <v>4</v>
      </c>
      <c r="AF70" s="2012">
        <v>6</v>
      </c>
      <c r="AG70" s="2025">
        <v>23</v>
      </c>
      <c r="AH70" s="2011">
        <v>11</v>
      </c>
      <c r="AI70" s="2043">
        <v>12</v>
      </c>
      <c r="AJ70" s="2013">
        <v>10</v>
      </c>
      <c r="AK70" s="2014">
        <v>11</v>
      </c>
      <c r="AL70" s="2014">
        <v>1</v>
      </c>
      <c r="AM70" s="2015">
        <v>1</v>
      </c>
      <c r="AN70" s="2025">
        <v>0</v>
      </c>
      <c r="AO70" s="2012">
        <v>0</v>
      </c>
      <c r="AP70" s="2044">
        <v>13</v>
      </c>
      <c r="AQ70" s="409">
        <v>7</v>
      </c>
      <c r="AR70" s="426">
        <v>6</v>
      </c>
      <c r="AS70" s="411">
        <v>7</v>
      </c>
      <c r="AT70" s="412">
        <v>4</v>
      </c>
      <c r="AU70" s="412">
        <v>0</v>
      </c>
      <c r="AV70" s="413">
        <v>2</v>
      </c>
      <c r="AW70" s="408">
        <v>0</v>
      </c>
      <c r="AX70" s="410">
        <v>0</v>
      </c>
      <c r="AY70" s="421">
        <v>3</v>
      </c>
    </row>
    <row r="71" spans="1:51">
      <c r="A71" s="432">
        <v>7</v>
      </c>
      <c r="B71" s="428">
        <v>501</v>
      </c>
      <c r="C71" s="427" t="s">
        <v>44</v>
      </c>
      <c r="D71" s="406"/>
      <c r="E71" s="425">
        <v>307.44</v>
      </c>
      <c r="F71" s="2007">
        <v>5981</v>
      </c>
      <c r="G71" s="2009">
        <v>15611</v>
      </c>
      <c r="H71" s="2009">
        <v>7424</v>
      </c>
      <c r="I71" s="2009">
        <v>8187</v>
      </c>
      <c r="J71" s="2025">
        <v>-22</v>
      </c>
      <c r="K71" s="2011">
        <v>-9</v>
      </c>
      <c r="L71" s="2012">
        <v>-13</v>
      </c>
      <c r="M71" s="2025">
        <v>-17</v>
      </c>
      <c r="N71" s="2011">
        <v>-6</v>
      </c>
      <c r="O71" s="2043">
        <v>-11</v>
      </c>
      <c r="P71" s="2025">
        <v>6</v>
      </c>
      <c r="Q71" s="2011">
        <v>4</v>
      </c>
      <c r="R71" s="2012">
        <v>2</v>
      </c>
      <c r="S71" s="2013">
        <v>4</v>
      </c>
      <c r="T71" s="2014">
        <v>2</v>
      </c>
      <c r="U71" s="2014">
        <v>0</v>
      </c>
      <c r="V71" s="2015">
        <v>0</v>
      </c>
      <c r="W71" s="2025">
        <v>23</v>
      </c>
      <c r="X71" s="2011">
        <v>10</v>
      </c>
      <c r="Y71" s="2012">
        <v>13</v>
      </c>
      <c r="Z71" s="2013">
        <v>10</v>
      </c>
      <c r="AA71" s="2014">
        <v>13</v>
      </c>
      <c r="AB71" s="2014">
        <v>0</v>
      </c>
      <c r="AC71" s="2015">
        <v>0</v>
      </c>
      <c r="AD71" s="2025">
        <v>-5</v>
      </c>
      <c r="AE71" s="2011">
        <v>-3</v>
      </c>
      <c r="AF71" s="2012">
        <v>-2</v>
      </c>
      <c r="AG71" s="2025">
        <v>15</v>
      </c>
      <c r="AH71" s="2011">
        <v>9</v>
      </c>
      <c r="AI71" s="2043">
        <v>6</v>
      </c>
      <c r="AJ71" s="2013">
        <v>9</v>
      </c>
      <c r="AK71" s="2014">
        <v>6</v>
      </c>
      <c r="AL71" s="2014">
        <v>0</v>
      </c>
      <c r="AM71" s="2015">
        <v>0</v>
      </c>
      <c r="AN71" s="2025">
        <v>0</v>
      </c>
      <c r="AO71" s="2012">
        <v>0</v>
      </c>
      <c r="AP71" s="2044">
        <v>20</v>
      </c>
      <c r="AQ71" s="409">
        <v>12</v>
      </c>
      <c r="AR71" s="426">
        <v>8</v>
      </c>
      <c r="AS71" s="411">
        <v>12</v>
      </c>
      <c r="AT71" s="412">
        <v>8</v>
      </c>
      <c r="AU71" s="412">
        <v>0</v>
      </c>
      <c r="AV71" s="413">
        <v>0</v>
      </c>
      <c r="AW71" s="408">
        <v>0</v>
      </c>
      <c r="AX71" s="410">
        <v>0</v>
      </c>
      <c r="AY71" s="421">
        <v>-3</v>
      </c>
    </row>
    <row r="72" spans="1:51">
      <c r="A72" s="432">
        <v>8</v>
      </c>
      <c r="B72" s="436">
        <v>585</v>
      </c>
      <c r="C72" s="427" t="s">
        <v>45</v>
      </c>
      <c r="D72" s="406"/>
      <c r="E72" s="425">
        <v>368.77</v>
      </c>
      <c r="F72" s="2045">
        <v>5967</v>
      </c>
      <c r="G72" s="2009">
        <v>15903</v>
      </c>
      <c r="H72" s="2009">
        <v>7582</v>
      </c>
      <c r="I72" s="2009">
        <v>8321</v>
      </c>
      <c r="J72" s="2025">
        <v>-26</v>
      </c>
      <c r="K72" s="2011">
        <v>-13</v>
      </c>
      <c r="L72" s="2012">
        <v>-13</v>
      </c>
      <c r="M72" s="2025">
        <v>-17</v>
      </c>
      <c r="N72" s="2011">
        <v>-7</v>
      </c>
      <c r="O72" s="2043">
        <v>-10</v>
      </c>
      <c r="P72" s="2025">
        <v>3</v>
      </c>
      <c r="Q72" s="2011">
        <v>2</v>
      </c>
      <c r="R72" s="2012">
        <v>1</v>
      </c>
      <c r="S72" s="2013">
        <v>2</v>
      </c>
      <c r="T72" s="2014">
        <v>1</v>
      </c>
      <c r="U72" s="2014">
        <v>0</v>
      </c>
      <c r="V72" s="2015">
        <v>0</v>
      </c>
      <c r="W72" s="2025">
        <v>20</v>
      </c>
      <c r="X72" s="2011">
        <v>9</v>
      </c>
      <c r="Y72" s="2012">
        <v>11</v>
      </c>
      <c r="Z72" s="2013">
        <v>9</v>
      </c>
      <c r="AA72" s="2014">
        <v>11</v>
      </c>
      <c r="AB72" s="2014">
        <v>0</v>
      </c>
      <c r="AC72" s="2015">
        <v>0</v>
      </c>
      <c r="AD72" s="2025">
        <v>-9</v>
      </c>
      <c r="AE72" s="2011">
        <v>-6</v>
      </c>
      <c r="AF72" s="2012">
        <v>-3</v>
      </c>
      <c r="AG72" s="2025">
        <v>20</v>
      </c>
      <c r="AH72" s="2011">
        <v>10</v>
      </c>
      <c r="AI72" s="2043">
        <v>10</v>
      </c>
      <c r="AJ72" s="2013">
        <v>10</v>
      </c>
      <c r="AK72" s="2014">
        <v>10</v>
      </c>
      <c r="AL72" s="2014">
        <v>0</v>
      </c>
      <c r="AM72" s="2015">
        <v>0</v>
      </c>
      <c r="AN72" s="2025">
        <v>0</v>
      </c>
      <c r="AO72" s="2012">
        <v>0</v>
      </c>
      <c r="AP72" s="2044">
        <v>29</v>
      </c>
      <c r="AQ72" s="409">
        <v>16</v>
      </c>
      <c r="AR72" s="426">
        <v>13</v>
      </c>
      <c r="AS72" s="411">
        <v>15</v>
      </c>
      <c r="AT72" s="412">
        <v>11</v>
      </c>
      <c r="AU72" s="412">
        <v>1</v>
      </c>
      <c r="AV72" s="413">
        <v>2</v>
      </c>
      <c r="AW72" s="408">
        <v>0</v>
      </c>
      <c r="AX72" s="410">
        <v>0</v>
      </c>
      <c r="AY72" s="421">
        <v>-8</v>
      </c>
    </row>
    <row r="73" spans="1:51" ht="13.5" customHeight="1">
      <c r="A73" s="432">
        <v>8</v>
      </c>
      <c r="B73" s="437">
        <v>586</v>
      </c>
      <c r="C73" s="438" t="s">
        <v>46</v>
      </c>
      <c r="D73" s="439"/>
      <c r="E73" s="440">
        <v>241.01</v>
      </c>
      <c r="F73" s="2046">
        <v>5122</v>
      </c>
      <c r="G73" s="2047">
        <v>13331</v>
      </c>
      <c r="H73" s="2047">
        <v>6295</v>
      </c>
      <c r="I73" s="2047">
        <v>7036</v>
      </c>
      <c r="J73" s="2048">
        <v>-27</v>
      </c>
      <c r="K73" s="2049">
        <v>-8</v>
      </c>
      <c r="L73" s="2050">
        <v>-19</v>
      </c>
      <c r="M73" s="2048">
        <v>-16</v>
      </c>
      <c r="N73" s="2049">
        <v>-6</v>
      </c>
      <c r="O73" s="2051">
        <v>-10</v>
      </c>
      <c r="P73" s="2048">
        <v>3</v>
      </c>
      <c r="Q73" s="2049">
        <v>3</v>
      </c>
      <c r="R73" s="2050">
        <v>0</v>
      </c>
      <c r="S73" s="2052">
        <v>3</v>
      </c>
      <c r="T73" s="2053">
        <v>0</v>
      </c>
      <c r="U73" s="2053">
        <v>0</v>
      </c>
      <c r="V73" s="2054">
        <v>0</v>
      </c>
      <c r="W73" s="2048">
        <v>19</v>
      </c>
      <c r="X73" s="2049">
        <v>9</v>
      </c>
      <c r="Y73" s="2050">
        <v>10</v>
      </c>
      <c r="Z73" s="2052">
        <v>9</v>
      </c>
      <c r="AA73" s="2053">
        <v>10</v>
      </c>
      <c r="AB73" s="2053">
        <v>0</v>
      </c>
      <c r="AC73" s="2054">
        <v>0</v>
      </c>
      <c r="AD73" s="2048">
        <v>-11</v>
      </c>
      <c r="AE73" s="2049">
        <v>-2</v>
      </c>
      <c r="AF73" s="2050">
        <v>-9</v>
      </c>
      <c r="AG73" s="2048">
        <v>9</v>
      </c>
      <c r="AH73" s="2049">
        <v>5</v>
      </c>
      <c r="AI73" s="2051">
        <v>4</v>
      </c>
      <c r="AJ73" s="2052">
        <v>4</v>
      </c>
      <c r="AK73" s="2053">
        <v>4</v>
      </c>
      <c r="AL73" s="2053">
        <v>1</v>
      </c>
      <c r="AM73" s="2054">
        <v>0</v>
      </c>
      <c r="AN73" s="2048">
        <v>0</v>
      </c>
      <c r="AO73" s="2050">
        <v>0</v>
      </c>
      <c r="AP73" s="2055">
        <v>20</v>
      </c>
      <c r="AQ73" s="442">
        <v>7</v>
      </c>
      <c r="AR73" s="444">
        <v>13</v>
      </c>
      <c r="AS73" s="445">
        <v>7</v>
      </c>
      <c r="AT73" s="446">
        <v>11</v>
      </c>
      <c r="AU73" s="446">
        <v>0</v>
      </c>
      <c r="AV73" s="447">
        <v>1</v>
      </c>
      <c r="AW73" s="441">
        <v>0</v>
      </c>
      <c r="AX73" s="443">
        <v>1</v>
      </c>
      <c r="AY73" s="448">
        <v>1</v>
      </c>
    </row>
    <row r="74" spans="1:51" s="696" customFormat="1">
      <c r="B74" s="449"/>
      <c r="D74" s="450" t="s">
        <v>388</v>
      </c>
      <c r="E74" s="451" t="s">
        <v>389</v>
      </c>
      <c r="F74" s="1997"/>
      <c r="G74" s="1998"/>
      <c r="H74" s="452"/>
      <c r="I74" s="452"/>
      <c r="J74" s="452"/>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4"/>
      <c r="AK74" s="454"/>
      <c r="AL74" s="454"/>
      <c r="AM74" s="454"/>
      <c r="AN74" s="453"/>
      <c r="AO74" s="453"/>
      <c r="AP74" s="453"/>
      <c r="AQ74" s="455"/>
      <c r="AR74" s="455"/>
      <c r="AS74" s="456"/>
      <c r="AT74" s="456"/>
      <c r="AU74" s="456"/>
      <c r="AV74" s="456"/>
      <c r="AW74" s="455"/>
      <c r="AX74" s="455"/>
      <c r="AY74" s="455"/>
    </row>
    <row r="75" spans="1:51" s="696" customFormat="1">
      <c r="B75" s="449"/>
      <c r="D75" s="449"/>
      <c r="E75" s="457" t="s">
        <v>390</v>
      </c>
      <c r="H75" s="331"/>
      <c r="I75" s="331"/>
      <c r="J75" s="331"/>
      <c r="K75" s="331"/>
      <c r="L75" s="331"/>
      <c r="M75" s="331"/>
      <c r="N75" s="331"/>
      <c r="O75" s="331"/>
      <c r="P75" s="331"/>
      <c r="Q75" s="331"/>
      <c r="R75" s="331"/>
      <c r="S75" s="331"/>
      <c r="T75" s="331"/>
      <c r="U75" s="331"/>
      <c r="V75" s="331"/>
      <c r="W75" s="331"/>
      <c r="X75" s="331"/>
      <c r="Y75" s="331"/>
      <c r="Z75" s="331"/>
      <c r="AA75" s="331"/>
      <c r="AB75" s="331"/>
      <c r="AC75" s="331"/>
    </row>
    <row r="76" spans="1:51" s="696" customFormat="1">
      <c r="B76" s="458"/>
      <c r="D76" s="449"/>
      <c r="E76" s="459" t="s">
        <v>391</v>
      </c>
      <c r="H76" s="331"/>
      <c r="I76" s="331"/>
      <c r="J76" s="331"/>
      <c r="K76" s="331"/>
      <c r="L76" s="331"/>
      <c r="M76" s="331"/>
      <c r="N76" s="331"/>
      <c r="O76" s="1999"/>
      <c r="P76" s="1999"/>
      <c r="Q76" s="1999"/>
      <c r="R76" s="1999"/>
      <c r="S76" s="1999"/>
      <c r="T76" s="1999"/>
      <c r="U76" s="1999"/>
      <c r="V76" s="1999"/>
      <c r="W76" s="1999"/>
      <c r="X76" s="1999"/>
      <c r="Y76" s="1999"/>
      <c r="Z76" s="1999"/>
      <c r="AA76" s="1999"/>
      <c r="AB76" s="1999"/>
      <c r="AC76" s="1999"/>
      <c r="AQ76" s="334"/>
      <c r="AR76" s="333"/>
      <c r="AS76" s="333"/>
      <c r="AT76" s="333"/>
      <c r="AU76" s="333"/>
      <c r="AV76" s="333"/>
      <c r="AW76" s="333"/>
      <c r="AX76" s="334"/>
      <c r="AY76" s="334"/>
    </row>
    <row r="77" spans="1:51">
      <c r="C77" s="460"/>
      <c r="D77" s="458"/>
      <c r="E77" s="459" t="s">
        <v>392</v>
      </c>
      <c r="F77" s="696"/>
      <c r="G77" s="696"/>
      <c r="H77" s="1999"/>
      <c r="I77" s="1999"/>
      <c r="J77" s="1999"/>
      <c r="K77" s="1999"/>
      <c r="L77" s="1999"/>
      <c r="M77" s="1999"/>
      <c r="N77" s="1999"/>
      <c r="O77" s="461"/>
      <c r="P77" s="461"/>
      <c r="Q77" s="461"/>
      <c r="R77" s="461"/>
      <c r="S77" s="461"/>
      <c r="T77" s="461"/>
      <c r="U77" s="461"/>
      <c r="V77" s="461"/>
      <c r="W77" s="461"/>
      <c r="X77" s="461"/>
      <c r="Y77" s="461"/>
      <c r="Z77" s="461"/>
      <c r="AA77" s="461"/>
      <c r="AB77" s="461"/>
      <c r="AC77" s="461"/>
      <c r="AD77" s="1999"/>
      <c r="AE77" s="1999"/>
      <c r="AF77" s="1999"/>
      <c r="AG77" s="1999"/>
      <c r="AH77" s="1999"/>
      <c r="AI77" s="1999"/>
      <c r="AJ77" s="1999"/>
      <c r="AK77" s="1999"/>
      <c r="AL77" s="1999"/>
      <c r="AM77" s="1999"/>
      <c r="AN77" s="1999"/>
      <c r="AO77" s="1999"/>
      <c r="AP77" s="2000"/>
      <c r="AQ77" s="334"/>
    </row>
    <row r="78" spans="1:51">
      <c r="C78" s="460"/>
      <c r="D78" s="458"/>
      <c r="E78" s="459" t="s">
        <v>393</v>
      </c>
      <c r="F78" s="1998"/>
      <c r="G78" s="1998"/>
      <c r="H78" s="461"/>
      <c r="I78" s="461"/>
      <c r="J78" s="461"/>
      <c r="K78" s="461"/>
      <c r="L78" s="461"/>
      <c r="M78" s="461"/>
      <c r="N78" s="461"/>
      <c r="O78" s="461"/>
      <c r="P78" s="461"/>
      <c r="Q78" s="461"/>
      <c r="R78" s="461"/>
      <c r="S78" s="461"/>
      <c r="T78" s="461"/>
      <c r="U78" s="461"/>
      <c r="V78" s="461"/>
      <c r="W78" s="461"/>
      <c r="X78" s="461"/>
      <c r="Y78" s="461"/>
      <c r="Z78" s="461"/>
      <c r="AA78" s="461"/>
      <c r="AB78" s="461"/>
      <c r="AC78" s="461"/>
      <c r="AD78" s="1999"/>
      <c r="AE78" s="1999"/>
      <c r="AF78" s="1999"/>
      <c r="AG78" s="1999"/>
      <c r="AH78" s="1999"/>
      <c r="AI78" s="1999"/>
      <c r="AJ78" s="1999"/>
      <c r="AK78" s="1999"/>
      <c r="AL78" s="1999"/>
      <c r="AM78" s="1999"/>
      <c r="AN78" s="1999"/>
      <c r="AO78" s="1999"/>
      <c r="AP78" s="2000"/>
      <c r="AQ78" s="334"/>
    </row>
    <row r="79" spans="1:51">
      <c r="C79" s="462"/>
      <c r="D79" s="458"/>
      <c r="F79" s="1998"/>
      <c r="G79" s="1998"/>
      <c r="H79" s="461"/>
      <c r="I79" s="461"/>
      <c r="J79" s="461"/>
      <c r="K79" s="461"/>
      <c r="L79" s="461"/>
      <c r="M79" s="461"/>
      <c r="N79" s="461"/>
      <c r="O79" s="461"/>
      <c r="P79" s="461"/>
      <c r="Q79" s="461"/>
      <c r="R79" s="461"/>
      <c r="S79" s="461"/>
      <c r="T79" s="461"/>
      <c r="U79" s="461"/>
      <c r="V79" s="461"/>
      <c r="W79" s="461"/>
      <c r="X79" s="461"/>
      <c r="Y79" s="461"/>
      <c r="Z79" s="461"/>
      <c r="AA79" s="461"/>
      <c r="AB79" s="461"/>
      <c r="AC79" s="461"/>
      <c r="AD79" s="461"/>
      <c r="AE79" s="461"/>
      <c r="AF79" s="461"/>
      <c r="AG79" s="461"/>
      <c r="AH79" s="461"/>
      <c r="AI79" s="461"/>
      <c r="AJ79" s="461"/>
      <c r="AK79" s="461"/>
      <c r="AL79" s="461"/>
      <c r="AM79" s="461"/>
      <c r="AN79" s="461"/>
      <c r="AO79" s="461"/>
      <c r="AP79" s="461"/>
      <c r="AQ79" s="334"/>
    </row>
    <row r="80" spans="1:51">
      <c r="E80" s="463"/>
      <c r="F80" s="2002"/>
      <c r="G80" s="2003"/>
      <c r="H80" s="2003"/>
      <c r="I80" s="2003"/>
      <c r="J80" s="464"/>
      <c r="K80" s="464"/>
      <c r="L80" s="464"/>
      <c r="M80" s="464"/>
      <c r="N80" s="464"/>
      <c r="O80" s="464"/>
      <c r="P80" s="464"/>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1"/>
      <c r="AS80" s="465"/>
    </row>
    <row r="81" spans="4:46">
      <c r="D81" s="1730"/>
      <c r="F81" s="2004"/>
      <c r="G81" s="2005"/>
      <c r="H81" s="2005"/>
      <c r="I81" s="2006"/>
      <c r="M81" s="464"/>
      <c r="N81" s="464"/>
      <c r="O81" s="464"/>
      <c r="P81" s="464"/>
      <c r="Q81" s="464"/>
      <c r="R81" s="464"/>
      <c r="S81" s="464"/>
      <c r="T81" s="464"/>
      <c r="U81" s="464"/>
      <c r="V81" s="464"/>
      <c r="W81" s="464"/>
      <c r="X81" s="464"/>
      <c r="Y81" s="464"/>
      <c r="Z81" s="464"/>
      <c r="AA81" s="464"/>
      <c r="AB81" s="464"/>
      <c r="AC81" s="464"/>
      <c r="AQ81" s="467"/>
      <c r="AT81" s="465"/>
    </row>
    <row r="82" spans="4:46">
      <c r="E82" s="2003"/>
      <c r="F82" s="468"/>
      <c r="G82" s="469"/>
      <c r="H82" s="469"/>
      <c r="I82" s="469"/>
      <c r="J82" s="470"/>
      <c r="K82" s="470"/>
      <c r="L82" s="470"/>
      <c r="AD82" s="470"/>
      <c r="AE82" s="470"/>
      <c r="AF82" s="470"/>
      <c r="AG82" s="470"/>
      <c r="AH82" s="470"/>
      <c r="AI82" s="470"/>
      <c r="AJ82" s="470"/>
      <c r="AK82" s="470"/>
      <c r="AL82" s="470"/>
      <c r="AM82" s="470"/>
      <c r="AN82" s="470"/>
      <c r="AO82" s="470"/>
      <c r="AP82" s="471"/>
      <c r="AS82" s="465"/>
    </row>
    <row r="83" spans="4:46">
      <c r="E83" s="2005"/>
      <c r="F83" s="460"/>
      <c r="G83" s="463"/>
      <c r="H83" s="463"/>
      <c r="I83" s="463"/>
      <c r="J83" s="471"/>
      <c r="K83" s="471"/>
      <c r="L83" s="471"/>
      <c r="M83" s="470"/>
      <c r="N83" s="470"/>
      <c r="O83" s="470"/>
      <c r="P83" s="470"/>
      <c r="Q83" s="470"/>
      <c r="R83" s="470"/>
      <c r="S83" s="470"/>
      <c r="T83" s="470"/>
      <c r="U83" s="470"/>
      <c r="V83" s="470"/>
      <c r="W83" s="470"/>
      <c r="X83" s="470"/>
      <c r="Y83" s="470"/>
      <c r="Z83" s="470"/>
      <c r="AA83" s="470"/>
      <c r="AB83" s="470"/>
      <c r="AC83" s="470"/>
      <c r="AD83" s="471"/>
      <c r="AE83" s="471"/>
      <c r="AF83" s="471"/>
      <c r="AG83" s="471"/>
      <c r="AH83" s="471"/>
      <c r="AI83" s="471"/>
      <c r="AJ83" s="471"/>
      <c r="AK83" s="471"/>
      <c r="AL83" s="471"/>
      <c r="AM83" s="471"/>
      <c r="AN83" s="471"/>
      <c r="AO83" s="471"/>
      <c r="AP83" s="471"/>
    </row>
    <row r="84" spans="4:46">
      <c r="E84" s="469"/>
      <c r="F84" s="460"/>
      <c r="G84" s="463"/>
      <c r="H84" s="463"/>
      <c r="I84" s="463"/>
      <c r="J84" s="461"/>
      <c r="K84" s="461"/>
      <c r="L84" s="461"/>
      <c r="M84" s="471"/>
      <c r="N84" s="471"/>
      <c r="O84" s="471"/>
      <c r="P84" s="471"/>
      <c r="Q84" s="471"/>
      <c r="R84" s="471"/>
      <c r="S84" s="471"/>
      <c r="T84" s="471"/>
      <c r="U84" s="471"/>
      <c r="V84" s="471"/>
      <c r="W84" s="471"/>
      <c r="X84" s="471"/>
      <c r="Y84" s="471"/>
      <c r="Z84" s="471"/>
      <c r="AA84" s="471"/>
      <c r="AB84" s="471"/>
      <c r="AC84" s="471"/>
      <c r="AD84" s="461"/>
      <c r="AE84" s="461"/>
      <c r="AF84" s="461"/>
      <c r="AG84" s="461"/>
      <c r="AH84" s="461"/>
      <c r="AI84" s="461"/>
      <c r="AJ84" s="461"/>
      <c r="AK84" s="461"/>
      <c r="AL84" s="461"/>
      <c r="AM84" s="461"/>
      <c r="AN84" s="461"/>
      <c r="AO84" s="461"/>
      <c r="AP84" s="461"/>
      <c r="AS84" s="465"/>
    </row>
    <row r="85" spans="4:46">
      <c r="E85" s="463"/>
      <c r="F85" s="460"/>
      <c r="G85" s="463"/>
      <c r="H85" s="463"/>
      <c r="I85" s="463"/>
      <c r="J85" s="464"/>
      <c r="K85" s="464"/>
      <c r="L85" s="464"/>
      <c r="M85" s="461"/>
      <c r="N85" s="461"/>
      <c r="O85" s="461"/>
      <c r="P85" s="461"/>
      <c r="Q85" s="461"/>
      <c r="R85" s="461"/>
      <c r="S85" s="461"/>
      <c r="T85" s="461"/>
      <c r="U85" s="461"/>
      <c r="V85" s="461"/>
      <c r="W85" s="461"/>
      <c r="X85" s="461"/>
      <c r="Y85" s="461"/>
      <c r="Z85" s="461"/>
      <c r="AA85" s="461"/>
      <c r="AB85" s="461"/>
      <c r="AC85" s="461"/>
      <c r="AD85" s="464"/>
      <c r="AE85" s="464"/>
      <c r="AF85" s="464"/>
      <c r="AG85" s="464"/>
      <c r="AH85" s="464"/>
      <c r="AI85" s="464"/>
      <c r="AJ85" s="464"/>
      <c r="AK85" s="464"/>
      <c r="AL85" s="464"/>
      <c r="AM85" s="464"/>
      <c r="AN85" s="464"/>
      <c r="AO85" s="464"/>
      <c r="AP85" s="461"/>
    </row>
    <row r="86" spans="4:46">
      <c r="E86" s="463"/>
      <c r="F86" s="460"/>
      <c r="G86" s="463"/>
      <c r="H86" s="463"/>
      <c r="I86" s="463"/>
      <c r="J86" s="464"/>
      <c r="K86" s="464"/>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1"/>
    </row>
    <row r="87" spans="4:46">
      <c r="E87" s="463"/>
      <c r="F87" s="460"/>
      <c r="G87" s="463"/>
      <c r="H87" s="463"/>
      <c r="I87" s="463"/>
      <c r="J87" s="464"/>
      <c r="K87" s="464"/>
      <c r="L87" s="464"/>
      <c r="M87" s="464"/>
      <c r="N87" s="464"/>
      <c r="O87" s="464"/>
      <c r="P87" s="464"/>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464"/>
      <c r="AP87" s="461"/>
    </row>
    <row r="88" spans="4:46">
      <c r="E88" s="463"/>
      <c r="F88" s="460"/>
      <c r="G88" s="463"/>
      <c r="H88" s="463"/>
      <c r="I88" s="463"/>
      <c r="J88" s="464"/>
      <c r="K88" s="464"/>
      <c r="L88" s="464"/>
      <c r="M88" s="464"/>
      <c r="N88" s="464"/>
      <c r="O88" s="464"/>
      <c r="P88" s="464"/>
      <c r="Q88" s="464"/>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c r="AO88" s="464"/>
      <c r="AP88" s="461"/>
    </row>
    <row r="89" spans="4:46">
      <c r="E89" s="463"/>
      <c r="F89" s="460"/>
      <c r="G89" s="463"/>
      <c r="H89" s="463"/>
      <c r="I89" s="463"/>
      <c r="J89" s="464"/>
      <c r="K89" s="464"/>
      <c r="L89" s="464"/>
      <c r="M89" s="464"/>
      <c r="N89" s="464"/>
      <c r="O89" s="464"/>
      <c r="P89" s="464"/>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c r="AO89" s="464"/>
      <c r="AP89" s="461"/>
    </row>
    <row r="90" spans="4:46">
      <c r="E90" s="463"/>
      <c r="J90" s="464"/>
      <c r="K90" s="464"/>
      <c r="L90" s="464"/>
      <c r="M90" s="464"/>
      <c r="N90" s="464"/>
      <c r="O90" s="464"/>
      <c r="P90" s="464"/>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c r="AO90" s="464"/>
      <c r="AP90" s="461"/>
      <c r="AQ90" s="334"/>
      <c r="AR90" s="334"/>
      <c r="AS90" s="334"/>
    </row>
    <row r="91" spans="4:46">
      <c r="E91" s="463"/>
      <c r="J91" s="464"/>
      <c r="K91" s="464"/>
      <c r="L91" s="464"/>
      <c r="M91" s="464"/>
      <c r="N91" s="464"/>
      <c r="O91" s="464"/>
      <c r="P91" s="464"/>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c r="AO91" s="464"/>
      <c r="AP91" s="461"/>
      <c r="AQ91" s="467"/>
      <c r="AR91" s="467"/>
    </row>
    <row r="92" spans="4:46">
      <c r="M92" s="464"/>
      <c r="N92" s="464"/>
      <c r="O92" s="464"/>
      <c r="P92" s="464"/>
      <c r="Q92" s="464"/>
      <c r="R92" s="464"/>
      <c r="S92" s="464"/>
      <c r="T92" s="464"/>
      <c r="U92" s="464"/>
      <c r="V92" s="464"/>
      <c r="W92" s="464"/>
      <c r="X92" s="464"/>
      <c r="Y92" s="464"/>
      <c r="Z92" s="464"/>
      <c r="AA92" s="464"/>
      <c r="AB92" s="464"/>
      <c r="AC92" s="464"/>
      <c r="AQ92" s="472"/>
      <c r="AR92" s="472"/>
    </row>
    <row r="93" spans="4:46">
      <c r="AQ93" s="472"/>
      <c r="AR93" s="472"/>
    </row>
    <row r="94" spans="4:46">
      <c r="AQ94" s="472"/>
      <c r="AR94" s="472"/>
    </row>
    <row r="95" spans="4:46">
      <c r="AQ95" s="472"/>
      <c r="AR95" s="472"/>
    </row>
    <row r="96" spans="4:46">
      <c r="AQ96" s="472"/>
      <c r="AR96" s="472"/>
    </row>
    <row r="97" spans="43:44">
      <c r="AQ97" s="472"/>
      <c r="AR97" s="472"/>
    </row>
    <row r="98" spans="43:44">
      <c r="AQ98" s="472"/>
      <c r="AR98" s="472"/>
    </row>
  </sheetData>
  <mergeCells count="10">
    <mergeCell ref="M3:AC3"/>
    <mergeCell ref="AD3:AX3"/>
    <mergeCell ref="AG4:AO4"/>
    <mergeCell ref="AP4:AX4"/>
    <mergeCell ref="S5:T5"/>
    <mergeCell ref="U5:V5"/>
    <mergeCell ref="Z5:AA5"/>
    <mergeCell ref="AB5:AC5"/>
    <mergeCell ref="AN5:AO5"/>
    <mergeCell ref="AW5:AX5"/>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I66"/>
  <sheetViews>
    <sheetView workbookViewId="0">
      <pane xSplit="2" ySplit="5" topLeftCell="C48" activePane="bottomRight" state="frozen"/>
      <selection pane="topRight" activeCell="B1" sqref="B1"/>
      <selection pane="bottomLeft" activeCell="A4" sqref="A4"/>
      <selection pane="bottomRight" activeCell="K62" sqref="K62"/>
    </sheetView>
  </sheetViews>
  <sheetFormatPr defaultColWidth="9" defaultRowHeight="13.5"/>
  <cols>
    <col min="1" max="1" width="5.125" style="330" customWidth="1"/>
    <col min="2" max="3" width="11.125" style="646" customWidth="1"/>
    <col min="4" max="4" width="5.5" style="646" customWidth="1"/>
    <col min="5" max="5" width="11.125" style="646" customWidth="1"/>
    <col min="6" max="6" width="5.5" style="646" customWidth="1"/>
    <col min="7" max="7" width="9.5" style="646" customWidth="1"/>
    <col min="8" max="8" width="9.375" style="330" customWidth="1"/>
    <col min="9" max="9" width="5.5" style="330" customWidth="1"/>
    <col min="10" max="10" width="9.25" style="330" customWidth="1"/>
    <col min="11" max="11" width="5.5" style="330" customWidth="1"/>
    <col min="12" max="12" width="9.125" style="330" customWidth="1"/>
    <col min="13" max="13" width="9.25" style="330" customWidth="1"/>
    <col min="14" max="14" width="5.875" style="330" customWidth="1"/>
    <col min="15" max="15" width="9.25" style="330" customWidth="1"/>
    <col min="16" max="16" width="5.875" style="330" customWidth="1"/>
    <col min="17" max="17" width="9.125" style="330" customWidth="1"/>
    <col min="18" max="18" width="10.375" style="330" bestFit="1" customWidth="1"/>
    <col min="19" max="19" width="5.5" style="330" customWidth="1"/>
    <col min="20" max="20" width="9.125" style="330" bestFit="1" customWidth="1"/>
    <col min="21" max="21" width="5.5" style="330" customWidth="1"/>
    <col min="22" max="22" width="10.375" style="330" bestFit="1" customWidth="1"/>
    <col min="23" max="23" width="5.5" style="330" customWidth="1"/>
    <col min="24" max="24" width="9.125" style="330" bestFit="1" customWidth="1"/>
    <col min="25" max="25" width="5.5" style="330" customWidth="1"/>
    <col min="26" max="26" width="9.125" style="330" bestFit="1" customWidth="1"/>
    <col min="27" max="27" width="5.5" style="330" customWidth="1"/>
    <col min="28" max="28" width="9.125" style="330" bestFit="1" customWidth="1"/>
    <col min="29" max="29" width="5.5" style="330" customWidth="1"/>
    <col min="30" max="30" width="3.75" style="330" customWidth="1"/>
    <col min="31" max="31" width="9.125" style="330" bestFit="1" customWidth="1"/>
    <col min="32" max="32" width="5.875" style="330" customWidth="1"/>
    <col min="33" max="33" width="9.125" style="330" bestFit="1" customWidth="1"/>
    <col min="34" max="34" width="5.875" style="330" customWidth="1"/>
    <col min="35" max="16384" width="9" style="330"/>
  </cols>
  <sheetData>
    <row r="1" spans="1:35">
      <c r="A1" s="298" t="s">
        <v>341</v>
      </c>
      <c r="B1" s="51"/>
      <c r="C1" s="51"/>
      <c r="D1" s="51"/>
      <c r="E1" s="2328" t="s">
        <v>1255</v>
      </c>
      <c r="F1" s="51"/>
      <c r="G1" s="51"/>
      <c r="H1" s="50"/>
      <c r="I1" s="52"/>
      <c r="J1" s="53" t="s">
        <v>333</v>
      </c>
      <c r="K1" s="54"/>
      <c r="L1" s="50"/>
      <c r="M1" s="53"/>
      <c r="N1" s="52"/>
      <c r="O1" s="53" t="s">
        <v>333</v>
      </c>
      <c r="P1" s="55"/>
      <c r="Q1" s="55"/>
      <c r="R1" s="53"/>
      <c r="S1" s="56"/>
      <c r="T1" s="53"/>
      <c r="U1" s="57"/>
      <c r="V1" s="53"/>
      <c r="W1" s="56"/>
      <c r="X1" s="53"/>
      <c r="Y1" s="57"/>
      <c r="Z1" s="53"/>
      <c r="AA1" s="58"/>
      <c r="AB1" s="58"/>
      <c r="AC1" s="58"/>
      <c r="AD1" s="59"/>
      <c r="AE1" s="60"/>
      <c r="AF1" s="50"/>
      <c r="AG1" s="55"/>
      <c r="AH1" s="50"/>
    </row>
    <row r="2" spans="1:35" ht="13.5" customHeight="1">
      <c r="A2" s="2973" t="s">
        <v>53</v>
      </c>
      <c r="B2" s="2974"/>
      <c r="C2" s="2984" t="s">
        <v>1241</v>
      </c>
      <c r="D2" s="2985"/>
      <c r="E2" s="2985"/>
      <c r="F2" s="2985"/>
      <c r="G2" s="2985"/>
      <c r="H2" s="2978" t="s">
        <v>339</v>
      </c>
      <c r="I2" s="2979"/>
      <c r="J2" s="2979"/>
      <c r="K2" s="2979"/>
      <c r="L2" s="2979"/>
      <c r="M2" s="2980" t="s">
        <v>340</v>
      </c>
      <c r="N2" s="2980"/>
      <c r="O2" s="2980"/>
      <c r="P2" s="2980"/>
      <c r="Q2" s="2981"/>
      <c r="R2" s="2950" t="s">
        <v>1256</v>
      </c>
      <c r="S2" s="2951"/>
      <c r="T2" s="2951"/>
      <c r="U2" s="2952"/>
      <c r="V2" s="2950" t="s">
        <v>1257</v>
      </c>
      <c r="W2" s="2951"/>
      <c r="X2" s="2951"/>
      <c r="Y2" s="2952"/>
      <c r="Z2" s="2951" t="s">
        <v>94</v>
      </c>
      <c r="AA2" s="2951"/>
      <c r="AB2" s="2951"/>
      <c r="AC2" s="2951"/>
      <c r="AD2" s="2968" t="s">
        <v>1258</v>
      </c>
      <c r="AE2" s="2969"/>
      <c r="AF2" s="868"/>
      <c r="AG2" s="2965" t="s">
        <v>49</v>
      </c>
      <c r="AH2" s="868"/>
    </row>
    <row r="3" spans="1:35" ht="13.5" customHeight="1">
      <c r="A3" s="2957"/>
      <c r="B3" s="2975"/>
      <c r="C3" s="2957" t="s">
        <v>0</v>
      </c>
      <c r="D3" s="2906"/>
      <c r="E3" s="2958" t="s">
        <v>52</v>
      </c>
      <c r="F3" s="2907"/>
      <c r="G3" s="2949" t="s">
        <v>66</v>
      </c>
      <c r="H3" s="2974" t="s">
        <v>0</v>
      </c>
      <c r="I3" s="869"/>
      <c r="J3" s="2982" t="s">
        <v>52</v>
      </c>
      <c r="K3" s="870"/>
      <c r="L3" s="2948" t="s">
        <v>66</v>
      </c>
      <c r="M3" s="2957" t="s">
        <v>0</v>
      </c>
      <c r="N3" s="871"/>
      <c r="O3" s="2958" t="s">
        <v>52</v>
      </c>
      <c r="P3" s="871"/>
      <c r="Q3" s="2963" t="s">
        <v>66</v>
      </c>
      <c r="R3" s="2953" t="s">
        <v>64</v>
      </c>
      <c r="S3" s="870"/>
      <c r="T3" s="2955" t="s">
        <v>65</v>
      </c>
      <c r="U3" s="870"/>
      <c r="V3" s="2953" t="s">
        <v>64</v>
      </c>
      <c r="W3" s="870"/>
      <c r="X3" s="2955" t="s">
        <v>65</v>
      </c>
      <c r="Y3" s="870"/>
      <c r="Z3" s="2971" t="s">
        <v>64</v>
      </c>
      <c r="AA3" s="870"/>
      <c r="AB3" s="2964" t="s">
        <v>65</v>
      </c>
      <c r="AC3" s="869"/>
      <c r="AD3" s="2963"/>
      <c r="AE3" s="2967"/>
      <c r="AF3" s="872"/>
      <c r="AG3" s="2966"/>
      <c r="AH3" s="873"/>
    </row>
    <row r="4" spans="1:35">
      <c r="A4" s="2957"/>
      <c r="B4" s="2975"/>
      <c r="C4" s="2957"/>
      <c r="D4" s="2948" t="s">
        <v>47</v>
      </c>
      <c r="E4" s="2959"/>
      <c r="F4" s="2948" t="s">
        <v>47</v>
      </c>
      <c r="G4" s="2983"/>
      <c r="H4" s="2975"/>
      <c r="I4" s="2948" t="s">
        <v>47</v>
      </c>
      <c r="J4" s="2959"/>
      <c r="K4" s="2948" t="s">
        <v>47</v>
      </c>
      <c r="L4" s="2983"/>
      <c r="M4" s="2957"/>
      <c r="N4" s="2948" t="s">
        <v>47</v>
      </c>
      <c r="O4" s="2958"/>
      <c r="P4" s="2948" t="s">
        <v>47</v>
      </c>
      <c r="Q4" s="2963"/>
      <c r="R4" s="2954"/>
      <c r="S4" s="2948" t="s">
        <v>47</v>
      </c>
      <c r="T4" s="2956"/>
      <c r="U4" s="2948" t="s">
        <v>47</v>
      </c>
      <c r="V4" s="2954"/>
      <c r="W4" s="2948" t="s">
        <v>47</v>
      </c>
      <c r="X4" s="2956"/>
      <c r="Y4" s="2948" t="s">
        <v>47</v>
      </c>
      <c r="Z4" s="2972"/>
      <c r="AA4" s="2948" t="s">
        <v>47</v>
      </c>
      <c r="AB4" s="2956"/>
      <c r="AC4" s="2948" t="s">
        <v>47</v>
      </c>
      <c r="AD4" s="2970"/>
      <c r="AE4" s="2967"/>
      <c r="AF4" s="2948" t="s">
        <v>47</v>
      </c>
      <c r="AG4" s="2967"/>
      <c r="AH4" s="2948" t="s">
        <v>47</v>
      </c>
    </row>
    <row r="5" spans="1:35">
      <c r="A5" s="2976"/>
      <c r="B5" s="2977"/>
      <c r="C5" s="874" t="s">
        <v>173</v>
      </c>
      <c r="D5" s="2960"/>
      <c r="E5" s="875" t="s">
        <v>244</v>
      </c>
      <c r="F5" s="2960"/>
      <c r="G5" s="876" t="s">
        <v>245</v>
      </c>
      <c r="H5" s="877" t="s">
        <v>173</v>
      </c>
      <c r="I5" s="2960"/>
      <c r="J5" s="875" t="s">
        <v>244</v>
      </c>
      <c r="K5" s="2960"/>
      <c r="L5" s="876" t="s">
        <v>245</v>
      </c>
      <c r="M5" s="878" t="s">
        <v>174</v>
      </c>
      <c r="N5" s="2960"/>
      <c r="O5" s="878" t="s">
        <v>247</v>
      </c>
      <c r="P5" s="2960"/>
      <c r="Q5" s="877" t="s">
        <v>248</v>
      </c>
      <c r="R5" s="879" t="s">
        <v>175</v>
      </c>
      <c r="S5" s="2949"/>
      <c r="T5" s="880" t="s">
        <v>176</v>
      </c>
      <c r="U5" s="2949"/>
      <c r="V5" s="879" t="s">
        <v>175</v>
      </c>
      <c r="W5" s="2949"/>
      <c r="X5" s="880" t="s">
        <v>176</v>
      </c>
      <c r="Y5" s="2949"/>
      <c r="Z5" s="881" t="s">
        <v>252</v>
      </c>
      <c r="AA5" s="2960"/>
      <c r="AB5" s="881" t="s">
        <v>253</v>
      </c>
      <c r="AC5" s="2960"/>
      <c r="AD5" s="2961" t="s">
        <v>177</v>
      </c>
      <c r="AE5" s="2962"/>
      <c r="AF5" s="2960"/>
      <c r="AG5" s="875" t="s">
        <v>178</v>
      </c>
      <c r="AH5" s="2960"/>
    </row>
    <row r="6" spans="1:35">
      <c r="A6" s="618" t="s">
        <v>529</v>
      </c>
      <c r="B6" s="658" t="s">
        <v>506</v>
      </c>
      <c r="C6" s="667">
        <f>'3市区町別2'!E7</f>
        <v>5465002</v>
      </c>
      <c r="D6" s="781" t="str">
        <f>'3市区町別2'!F7</f>
        <v>-</v>
      </c>
      <c r="E6" s="659">
        <f>'3市区町別2'!G7</f>
        <v>2402484</v>
      </c>
      <c r="F6" s="781" t="str">
        <f>'3市区町別2'!H7</f>
        <v>-</v>
      </c>
      <c r="G6" s="670">
        <f>'3市区町別2'!I7</f>
        <v>2.2747298213016194</v>
      </c>
      <c r="H6" s="659">
        <f>'3市区町別2'!K7</f>
        <v>5534800</v>
      </c>
      <c r="I6" s="781" t="str">
        <f>'3市区町別2'!L7</f>
        <v>-</v>
      </c>
      <c r="J6" s="659">
        <f>'3市区町別2'!M7</f>
        <v>2315200</v>
      </c>
      <c r="K6" s="781" t="str">
        <f>'3市区町別2'!N7</f>
        <v>-</v>
      </c>
      <c r="L6" s="660">
        <f>'3市区町別2'!O7</f>
        <v>2.3906357982031792</v>
      </c>
      <c r="M6" s="659">
        <f>'3市区町別2'!P7</f>
        <v>5588133</v>
      </c>
      <c r="N6" s="761" t="str">
        <f>'3市区町別2'!Q7</f>
        <v>-</v>
      </c>
      <c r="O6" s="659">
        <f>'3市区町別2'!R7</f>
        <v>2255318</v>
      </c>
      <c r="P6" s="761" t="str">
        <f>'3市区町別2'!S7</f>
        <v>-</v>
      </c>
      <c r="Q6" s="660">
        <f>'3市区町別2'!T7</f>
        <v>2.4777583471599125</v>
      </c>
      <c r="R6" s="667">
        <f t="shared" ref="R6:R37" si="0">C6-H6</f>
        <v>-69798</v>
      </c>
      <c r="S6" s="781" t="str">
        <f>'3市区町別2'!V7</f>
        <v>-</v>
      </c>
      <c r="T6" s="660">
        <f>R6/H6*100</f>
        <v>-1.2610753776107537</v>
      </c>
      <c r="U6" s="761" t="str">
        <f>'3市区町別2'!X7</f>
        <v>-</v>
      </c>
      <c r="V6" s="667">
        <f>H6-M6</f>
        <v>-53333</v>
      </c>
      <c r="W6" s="781" t="str">
        <f>'3市区町別2'!Z7</f>
        <v>-</v>
      </c>
      <c r="X6" s="660">
        <f>V6/M6*100</f>
        <v>-0.95439747049685475</v>
      </c>
      <c r="Y6" s="781" t="str">
        <f>'3市区町別2'!AB7</f>
        <v>-</v>
      </c>
      <c r="Z6" s="659">
        <f>'3市区町別2'!Y7</f>
        <v>87284</v>
      </c>
      <c r="AA6" s="781" t="str">
        <f>'3市区町別2'!Z7</f>
        <v>-</v>
      </c>
      <c r="AB6" s="661">
        <f>'3市区町別2'!AA7</f>
        <v>3.77</v>
      </c>
      <c r="AC6" s="781" t="str">
        <f>'3市区町別2'!AB7</f>
        <v>-</v>
      </c>
      <c r="AD6" s="778" t="s">
        <v>333</v>
      </c>
      <c r="AE6" s="660">
        <f>'3市区町別2'!AD7</f>
        <v>8401.0299999999988</v>
      </c>
      <c r="AF6" s="781" t="str">
        <f>'3市区町別2'!AE7</f>
        <v>-</v>
      </c>
      <c r="AG6" s="660">
        <f>'3市区町別2'!AF7</f>
        <v>658.82397753608791</v>
      </c>
      <c r="AH6" s="781" t="str">
        <f>'3市区町別2'!AG7</f>
        <v>-</v>
      </c>
    </row>
    <row r="7" spans="1:35">
      <c r="A7" s="580">
        <v>100</v>
      </c>
      <c r="B7" s="1072" t="s">
        <v>86</v>
      </c>
      <c r="C7" s="1073">
        <f>'3市区町別2'!E18</f>
        <v>1525152</v>
      </c>
      <c r="D7" s="1074" t="str">
        <f>'3市区町別2'!F18</f>
        <v xml:space="preserve"> </v>
      </c>
      <c r="E7" s="1075">
        <f>'3市区町別2'!G18</f>
        <v>734920</v>
      </c>
      <c r="F7" s="1074" t="str">
        <f>'3市区町別2'!H18</f>
        <v xml:space="preserve"> </v>
      </c>
      <c r="G7" s="1076">
        <f>'3市区町別2'!I18</f>
        <v>2.0752626136178089</v>
      </c>
      <c r="H7" s="1075">
        <f>'3市区町別2'!K18</f>
        <v>1537272</v>
      </c>
      <c r="I7" s="1074" t="str">
        <f>'3市区町別2'!L18</f>
        <v xml:space="preserve"> </v>
      </c>
      <c r="J7" s="1075">
        <f>'3市区町別2'!M18</f>
        <v>705459</v>
      </c>
      <c r="K7" s="1074" t="str">
        <f>'3市区町別2'!N18</f>
        <v xml:space="preserve"> </v>
      </c>
      <c r="L7" s="1077">
        <f>'3市区町別2'!O18</f>
        <v>2.1791089205751151</v>
      </c>
      <c r="M7" s="1075">
        <f>'3市区町別2'!P18</f>
        <v>1544200</v>
      </c>
      <c r="N7" s="1075" t="str">
        <f>'3市区町別2'!Q18</f>
        <v xml:space="preserve"> </v>
      </c>
      <c r="O7" s="1075">
        <f>'3市区町別2'!R18</f>
        <v>684183</v>
      </c>
      <c r="P7" s="1075" t="str">
        <f>'3市区町別2'!S18</f>
        <v xml:space="preserve"> </v>
      </c>
      <c r="Q7" s="1077">
        <f>'3市区町別2'!T18</f>
        <v>2.2569984930932221</v>
      </c>
      <c r="R7" s="1073">
        <f t="shared" si="0"/>
        <v>-12120</v>
      </c>
      <c r="S7" s="1074" t="str">
        <f>'3市区町別2'!V18</f>
        <v xml:space="preserve"> </v>
      </c>
      <c r="T7" s="1077">
        <f t="shared" ref="T7:T65" si="1">R7/H7*100</f>
        <v>-0.78840959830140667</v>
      </c>
      <c r="U7" s="1075" t="str">
        <f>'3市区町別2'!X18</f>
        <v xml:space="preserve"> </v>
      </c>
      <c r="V7" s="1073">
        <f t="shared" ref="V7:V65" si="2">H7-M7</f>
        <v>-6928</v>
      </c>
      <c r="W7" s="1074" t="str">
        <f>'3市区町別2'!Z18</f>
        <v xml:space="preserve"> </v>
      </c>
      <c r="X7" s="1077">
        <f t="shared" ref="X7:X65" si="3">V7/M7*100</f>
        <v>-0.44864654837456286</v>
      </c>
      <c r="Y7" s="1074" t="str">
        <f>'3市区町別2'!AB18</f>
        <v xml:space="preserve"> </v>
      </c>
      <c r="Z7" s="1075">
        <f>'3市区町別2'!Y18</f>
        <v>29461</v>
      </c>
      <c r="AA7" s="1074" t="str">
        <f>'3市区町別2'!Z18</f>
        <v xml:space="preserve"> </v>
      </c>
      <c r="AB7" s="1078">
        <f>'3市区町別2'!AA18</f>
        <v>4.18</v>
      </c>
      <c r="AC7" s="1074" t="str">
        <f>'3市区町別2'!AB18</f>
        <v xml:space="preserve"> </v>
      </c>
      <c r="AD7" s="1079" t="str">
        <f>'3市区町別2'!AC18</f>
        <v>※</v>
      </c>
      <c r="AE7" s="1077">
        <f>'3市区町別2'!AD18</f>
        <v>557.02</v>
      </c>
      <c r="AF7" s="1074" t="str">
        <f>'3市区町別2'!AE18</f>
        <v xml:space="preserve"> </v>
      </c>
      <c r="AG7" s="1077">
        <f>'3市区町別2'!AF18</f>
        <v>2759.8147283760009</v>
      </c>
      <c r="AH7" s="1074" t="str">
        <f>'3市区町別2'!AG18</f>
        <v xml:space="preserve"> </v>
      </c>
    </row>
    <row r="8" spans="1:35">
      <c r="A8" s="662">
        <v>101</v>
      </c>
      <c r="B8" s="642" t="s">
        <v>507</v>
      </c>
      <c r="C8" s="668">
        <f>'3市区町別2'!E19</f>
        <v>213562</v>
      </c>
      <c r="D8" s="782">
        <f>'3市区町別2'!F19</f>
        <v>9</v>
      </c>
      <c r="E8" s="647">
        <f>'3市区町別2'!G19</f>
        <v>102465</v>
      </c>
      <c r="F8" s="782">
        <f>'3市区町別2'!H19</f>
        <v>6</v>
      </c>
      <c r="G8" s="671">
        <f>'3市区町別2'!I19</f>
        <v>2.0842434001854291</v>
      </c>
      <c r="H8" s="647">
        <f>'3市区町別2'!K19</f>
        <v>213634</v>
      </c>
      <c r="I8" s="782">
        <f>'3市区町別2'!L19</f>
        <v>10</v>
      </c>
      <c r="J8" s="647">
        <f>'3市区町別2'!M19</f>
        <v>97265</v>
      </c>
      <c r="K8" s="782">
        <f>'3市区町別2'!N19</f>
        <v>6</v>
      </c>
      <c r="L8" s="648">
        <f>'3市区町別2'!O19</f>
        <v>2.1964118644939084</v>
      </c>
      <c r="M8" s="647">
        <f>'3市区町別2'!P19</f>
        <v>210408</v>
      </c>
      <c r="N8" s="647">
        <f>'3市区町別2'!Q19</f>
        <v>10</v>
      </c>
      <c r="O8" s="647">
        <f>'3市区町別2'!R19</f>
        <v>94039</v>
      </c>
      <c r="P8" s="647">
        <f>'3市区町別2'!S19</f>
        <v>6</v>
      </c>
      <c r="Q8" s="648">
        <f>'3市区町別2'!T19</f>
        <v>2.2374546730611766</v>
      </c>
      <c r="R8" s="668">
        <f t="shared" si="0"/>
        <v>-72</v>
      </c>
      <c r="S8" s="782">
        <f>'3市区町別2'!V19</f>
        <v>9</v>
      </c>
      <c r="T8" s="648">
        <f t="shared" si="1"/>
        <v>-3.3702500538303828E-2</v>
      </c>
      <c r="U8" s="647">
        <f>'3市区町別2'!X19</f>
        <v>9</v>
      </c>
      <c r="V8" s="668">
        <f t="shared" si="2"/>
        <v>3226</v>
      </c>
      <c r="W8" s="782">
        <f>RANK(V8,$V$8:$V$65)</f>
        <v>3</v>
      </c>
      <c r="X8" s="648">
        <f t="shared" si="3"/>
        <v>1.533211664955705</v>
      </c>
      <c r="Y8" s="782">
        <f>RANK(X8,$X$8:$X$65)</f>
        <v>5</v>
      </c>
      <c r="Z8" s="647">
        <f>'3市区町別2'!Y19</f>
        <v>5200</v>
      </c>
      <c r="AA8" s="782">
        <f>'3市区町別2'!Z19</f>
        <v>5</v>
      </c>
      <c r="AB8" s="649">
        <f>'3市区町別2'!AA19</f>
        <v>5.35</v>
      </c>
      <c r="AC8" s="782">
        <f>'3市区町別2'!AB19</f>
        <v>10</v>
      </c>
      <c r="AD8" s="779" t="s">
        <v>333</v>
      </c>
      <c r="AE8" s="648">
        <f>'3市区町別2'!AD19</f>
        <v>34.020000000000003</v>
      </c>
      <c r="AF8" s="782">
        <f>'3市区町別2'!AE19</f>
        <v>39</v>
      </c>
      <c r="AG8" s="648">
        <f>'3市区町別2'!AF19</f>
        <v>6279.6590241034683</v>
      </c>
      <c r="AH8" s="782">
        <f>'3市区町別2'!AG19</f>
        <v>6</v>
      </c>
    </row>
    <row r="9" spans="1:35">
      <c r="A9" s="662">
        <v>102</v>
      </c>
      <c r="B9" s="642" t="s">
        <v>120</v>
      </c>
      <c r="C9" s="668">
        <f>'3市区町別2'!E20</f>
        <v>136747</v>
      </c>
      <c r="D9" s="782">
        <f>'3市区町別2'!F20</f>
        <v>15</v>
      </c>
      <c r="E9" s="647">
        <f>'3市区町別2'!G20</f>
        <v>70009</v>
      </c>
      <c r="F9" s="782">
        <f>'3市区町別2'!H20</f>
        <v>14</v>
      </c>
      <c r="G9" s="671">
        <f>'3市区町別2'!I20</f>
        <v>1.9532774357582596</v>
      </c>
      <c r="H9" s="647">
        <f>'3市区町別2'!K20</f>
        <v>136088</v>
      </c>
      <c r="I9" s="782">
        <f>'3市区町別2'!L20</f>
        <v>14</v>
      </c>
      <c r="J9" s="647">
        <f>'3市区町別2'!M20</f>
        <v>67407</v>
      </c>
      <c r="K9" s="782">
        <f>'3市区町別2'!N20</f>
        <v>14</v>
      </c>
      <c r="L9" s="648">
        <f>'3市区町別2'!O20</f>
        <v>2.0189001142314598</v>
      </c>
      <c r="M9" s="647">
        <f>'3市区町別2'!P20</f>
        <v>133451</v>
      </c>
      <c r="N9" s="647">
        <f>'3市区町別2'!Q20</f>
        <v>14</v>
      </c>
      <c r="O9" s="647">
        <f>'3市区町別2'!R20</f>
        <v>65178</v>
      </c>
      <c r="P9" s="647">
        <f>'3市区町別2'!S20</f>
        <v>14</v>
      </c>
      <c r="Q9" s="648">
        <f>'3市区町別2'!T20</f>
        <v>2.0474853478167478</v>
      </c>
      <c r="R9" s="668">
        <f t="shared" si="0"/>
        <v>659</v>
      </c>
      <c r="S9" s="782">
        <f>'3市区町別2'!V20</f>
        <v>7</v>
      </c>
      <c r="T9" s="648">
        <f t="shared" si="1"/>
        <v>0.48424548821350893</v>
      </c>
      <c r="U9" s="647">
        <f>'3市区町別2'!X20</f>
        <v>8</v>
      </c>
      <c r="V9" s="668">
        <f t="shared" si="2"/>
        <v>2637</v>
      </c>
      <c r="W9" s="782">
        <f t="shared" ref="W9:W65" si="4">RANK(V9,$V$8:$V$65)</f>
        <v>4</v>
      </c>
      <c r="X9" s="648">
        <f t="shared" si="3"/>
        <v>1.9760061745509587</v>
      </c>
      <c r="Y9" s="782">
        <f t="shared" ref="Y9:Y65" si="5">RANK(X9,$X$8:$X$65)</f>
        <v>3</v>
      </c>
      <c r="Z9" s="647">
        <f>'3市区町別2'!Y20</f>
        <v>2602</v>
      </c>
      <c r="AA9" s="782">
        <f>'3市区町別2'!Z20</f>
        <v>11</v>
      </c>
      <c r="AB9" s="649">
        <f>'3市区町別2'!AA20</f>
        <v>3.86</v>
      </c>
      <c r="AC9" s="782">
        <f>'3市区町別2'!AB20</f>
        <v>15</v>
      </c>
      <c r="AD9" s="779" t="s">
        <v>333</v>
      </c>
      <c r="AE9" s="648">
        <f>'3市区町別2'!AD20</f>
        <v>32.659999999999997</v>
      </c>
      <c r="AF9" s="782">
        <f>'3市区町別2'!AE20</f>
        <v>40</v>
      </c>
      <c r="AG9" s="648">
        <f>'3市区町別2'!AF20</f>
        <v>4166.809552969994</v>
      </c>
      <c r="AH9" s="782">
        <f>'3市区町別2'!AG20</f>
        <v>12</v>
      </c>
      <c r="AI9" s="330" t="s">
        <v>573</v>
      </c>
    </row>
    <row r="10" spans="1:35">
      <c r="A10" s="662">
        <v>110</v>
      </c>
      <c r="B10" s="642" t="s">
        <v>508</v>
      </c>
      <c r="C10" s="668">
        <f>'3市区町別2'!E26</f>
        <v>147518</v>
      </c>
      <c r="D10" s="782">
        <f>'3市区町別2'!F26</f>
        <v>14</v>
      </c>
      <c r="E10" s="647">
        <f>'3市区町別2'!G26</f>
        <v>90870</v>
      </c>
      <c r="F10" s="782">
        <f>'3市区町別2'!H26</f>
        <v>10</v>
      </c>
      <c r="G10" s="671">
        <f>'3市区町別2'!I26</f>
        <v>1.6233960603059316</v>
      </c>
      <c r="H10" s="647">
        <f>'3市区町別2'!K26</f>
        <v>135153</v>
      </c>
      <c r="I10" s="782">
        <f>'3市区町別2'!L26</f>
        <v>15</v>
      </c>
      <c r="J10" s="647">
        <f>'3市区町別2'!M26</f>
        <v>81022</v>
      </c>
      <c r="K10" s="782">
        <f>'3市区町別2'!N26</f>
        <v>11</v>
      </c>
      <c r="L10" s="648">
        <f>'3市区町別2'!O26</f>
        <v>1.6681024906815434</v>
      </c>
      <c r="M10" s="647">
        <f>'3市区町別2'!P26</f>
        <v>126393</v>
      </c>
      <c r="N10" s="647">
        <f>'3市区町別2'!Q26</f>
        <v>15</v>
      </c>
      <c r="O10" s="647">
        <f>'3市区町別2'!R26</f>
        <v>73814</v>
      </c>
      <c r="P10" s="647">
        <f>'3市区町別2'!S26</f>
        <v>12</v>
      </c>
      <c r="Q10" s="648">
        <f>'3市区町別2'!T26</f>
        <v>1.7123174465548541</v>
      </c>
      <c r="R10" s="668">
        <f t="shared" si="0"/>
        <v>12365</v>
      </c>
      <c r="S10" s="782">
        <f>'3市区町別2'!V26</f>
        <v>1</v>
      </c>
      <c r="T10" s="648">
        <f t="shared" si="1"/>
        <v>9.1488905166736956</v>
      </c>
      <c r="U10" s="647">
        <f>'3市区町別2'!X26</f>
        <v>1</v>
      </c>
      <c r="V10" s="668">
        <f t="shared" si="2"/>
        <v>8760</v>
      </c>
      <c r="W10" s="782">
        <f t="shared" si="4"/>
        <v>1</v>
      </c>
      <c r="X10" s="648">
        <f t="shared" si="3"/>
        <v>6.9307635707673692</v>
      </c>
      <c r="Y10" s="782">
        <f t="shared" si="5"/>
        <v>1</v>
      </c>
      <c r="Z10" s="647">
        <f>'3市区町別2'!Y26</f>
        <v>9848</v>
      </c>
      <c r="AA10" s="782">
        <f>'3市区町別2'!Z26</f>
        <v>4</v>
      </c>
      <c r="AB10" s="649">
        <f>'3市区町別2'!AA26</f>
        <v>12.15</v>
      </c>
      <c r="AC10" s="782">
        <f>'3市区町別2'!AB26</f>
        <v>3</v>
      </c>
      <c r="AD10" s="779" t="s">
        <v>333</v>
      </c>
      <c r="AE10" s="648">
        <f>'3市区町別2'!AD26</f>
        <v>28.97</v>
      </c>
      <c r="AF10" s="782">
        <f>'3市区町別2'!AE26</f>
        <v>41</v>
      </c>
      <c r="AG10" s="648">
        <f>'3市区町別2'!AF26</f>
        <v>4665.2744218156713</v>
      </c>
      <c r="AH10" s="782">
        <f>'3市区町別2'!AG26</f>
        <v>11</v>
      </c>
    </row>
    <row r="11" spans="1:35">
      <c r="A11" s="662">
        <v>105</v>
      </c>
      <c r="B11" s="642" t="s">
        <v>22</v>
      </c>
      <c r="C11" s="668">
        <f>'3市区町別2'!E21</f>
        <v>109144</v>
      </c>
      <c r="D11" s="782">
        <f>'3市区町別2'!F21</f>
        <v>17</v>
      </c>
      <c r="E11" s="647">
        <f>'3市区町別2'!G21</f>
        <v>61186</v>
      </c>
      <c r="F11" s="782">
        <f>'3市区町別2'!H21</f>
        <v>16</v>
      </c>
      <c r="G11" s="671">
        <f>'3市区町別2'!I21</f>
        <v>1.7838067531788317</v>
      </c>
      <c r="H11" s="647">
        <f>'3市区町別2'!K21</f>
        <v>106956</v>
      </c>
      <c r="I11" s="782">
        <f>'3市区町別2'!L21</f>
        <v>17</v>
      </c>
      <c r="J11" s="647">
        <f>'3市区町別2'!M21</f>
        <v>57875</v>
      </c>
      <c r="K11" s="782">
        <f>'3市区町別2'!N21</f>
        <v>16</v>
      </c>
      <c r="L11" s="648">
        <f>'3市区町別2'!O21</f>
        <v>1.8480518358531317</v>
      </c>
      <c r="M11" s="647">
        <f>'3市区町別2'!P21</f>
        <v>108304</v>
      </c>
      <c r="N11" s="647">
        <f>'3市区町別2'!Q21</f>
        <v>17</v>
      </c>
      <c r="O11" s="647">
        <f>'3市区町別2'!R21</f>
        <v>56954</v>
      </c>
      <c r="P11" s="647">
        <f>'3市区町別2'!S21</f>
        <v>16</v>
      </c>
      <c r="Q11" s="648">
        <f>'3市区町別2'!T21</f>
        <v>1.901604803876813</v>
      </c>
      <c r="R11" s="668">
        <f t="shared" si="0"/>
        <v>2188</v>
      </c>
      <c r="S11" s="782">
        <f>'3市区町別2'!V21</f>
        <v>4</v>
      </c>
      <c r="T11" s="648">
        <f t="shared" si="1"/>
        <v>2.045701035940013</v>
      </c>
      <c r="U11" s="647">
        <f>'3市区町別2'!X21</f>
        <v>3</v>
      </c>
      <c r="V11" s="668">
        <f t="shared" si="2"/>
        <v>-1348</v>
      </c>
      <c r="W11" s="782">
        <f t="shared" si="4"/>
        <v>25</v>
      </c>
      <c r="X11" s="648">
        <f t="shared" si="3"/>
        <v>-1.2446447037967203</v>
      </c>
      <c r="Y11" s="782">
        <f t="shared" si="5"/>
        <v>19</v>
      </c>
      <c r="Z11" s="647">
        <f>'3市区町別2'!Y21</f>
        <v>3311</v>
      </c>
      <c r="AA11" s="782">
        <f>'3市区町別2'!Z21</f>
        <v>9</v>
      </c>
      <c r="AB11" s="649">
        <f>'3市区町別2'!AA21</f>
        <v>5.72</v>
      </c>
      <c r="AC11" s="782">
        <f>'3市区町別2'!AB21</f>
        <v>7</v>
      </c>
      <c r="AD11" s="779" t="s">
        <v>333</v>
      </c>
      <c r="AE11" s="648">
        <f>'3市区町別2'!AD21</f>
        <v>14.67</v>
      </c>
      <c r="AF11" s="782">
        <f>'3市区町別2'!AE21</f>
        <v>47</v>
      </c>
      <c r="AG11" s="648">
        <f>'3市区町別2'!AF21</f>
        <v>7290.7975460122698</v>
      </c>
      <c r="AH11" s="782">
        <f>'3市区町別2'!AG21</f>
        <v>5</v>
      </c>
    </row>
    <row r="12" spans="1:35">
      <c r="A12" s="662">
        <v>109</v>
      </c>
      <c r="B12" s="642" t="s">
        <v>126</v>
      </c>
      <c r="C12" s="668">
        <f>'3市区町別2'!E25</f>
        <v>210492</v>
      </c>
      <c r="D12" s="782">
        <f>'3市区町別2'!F25</f>
        <v>10</v>
      </c>
      <c r="E12" s="647">
        <f>'3市区町別2'!G25</f>
        <v>88489</v>
      </c>
      <c r="F12" s="782">
        <f>'3市区町別2'!H25</f>
        <v>11</v>
      </c>
      <c r="G12" s="671">
        <f>'3市区町別2'!I25</f>
        <v>2.3787363401100703</v>
      </c>
      <c r="H12" s="647">
        <f>'3市区町別2'!K25</f>
        <v>219805</v>
      </c>
      <c r="I12" s="782">
        <f>'3市区町別2'!L25</f>
        <v>8</v>
      </c>
      <c r="J12" s="647">
        <f>'3市区町別2'!M25</f>
        <v>87126</v>
      </c>
      <c r="K12" s="782">
        <f>'3市区町別2'!N25</f>
        <v>10</v>
      </c>
      <c r="L12" s="648">
        <f>'3市区町別2'!O25</f>
        <v>2.5228404838968848</v>
      </c>
      <c r="M12" s="647">
        <f>'3市区町別2'!P25</f>
        <v>226836</v>
      </c>
      <c r="N12" s="647">
        <f>'3市区町別2'!Q25</f>
        <v>7</v>
      </c>
      <c r="O12" s="647">
        <f>'3市区町別2'!R25</f>
        <v>86350</v>
      </c>
      <c r="P12" s="647">
        <f>'3市区町別2'!S25</f>
        <v>10</v>
      </c>
      <c r="Q12" s="648">
        <f>'3市区町別2'!T25</f>
        <v>2.6269368847712795</v>
      </c>
      <c r="R12" s="668">
        <f t="shared" si="0"/>
        <v>-9313</v>
      </c>
      <c r="S12" s="782">
        <f>'3市区町別2'!V25</f>
        <v>49</v>
      </c>
      <c r="T12" s="648">
        <f t="shared" si="1"/>
        <v>-4.2369372853210807</v>
      </c>
      <c r="U12" s="647">
        <f>'3市区町別2'!X25</f>
        <v>30</v>
      </c>
      <c r="V12" s="668">
        <f t="shared" si="2"/>
        <v>-7031</v>
      </c>
      <c r="W12" s="782">
        <f t="shared" si="4"/>
        <v>49</v>
      </c>
      <c r="X12" s="648">
        <f t="shared" si="3"/>
        <v>-3.0995961840272268</v>
      </c>
      <c r="Y12" s="782">
        <f t="shared" si="5"/>
        <v>26</v>
      </c>
      <c r="Z12" s="647">
        <f>'3市区町別2'!Y25</f>
        <v>1363</v>
      </c>
      <c r="AA12" s="782">
        <f>'3市区町別2'!Z25</f>
        <v>15</v>
      </c>
      <c r="AB12" s="649">
        <f>'3市区町別2'!AA25</f>
        <v>1.56</v>
      </c>
      <c r="AC12" s="782">
        <f>'3市区町別2'!AB25</f>
        <v>26</v>
      </c>
      <c r="AD12" s="779" t="str">
        <f>'3市区町別2'!AC25</f>
        <v>※</v>
      </c>
      <c r="AE12" s="648">
        <f>'3市区町別2'!AD25</f>
        <v>240.29</v>
      </c>
      <c r="AF12" s="782">
        <f>'3市区町別2'!AE25</f>
        <v>11</v>
      </c>
      <c r="AG12" s="648">
        <f>'3市区町別2'!AF25</f>
        <v>914.74884514544931</v>
      </c>
      <c r="AH12" s="782">
        <f>'3市区町別2'!AG25</f>
        <v>21</v>
      </c>
    </row>
    <row r="13" spans="1:35">
      <c r="A13" s="662">
        <v>106</v>
      </c>
      <c r="B13" s="642" t="s">
        <v>23</v>
      </c>
      <c r="C13" s="668">
        <f>'3市区町別2'!E22</f>
        <v>94791</v>
      </c>
      <c r="D13" s="782">
        <f>'3市区町別2'!F22</f>
        <v>18</v>
      </c>
      <c r="E13" s="647">
        <f>'3市区町別2'!G22</f>
        <v>49601</v>
      </c>
      <c r="F13" s="782">
        <f>'3市区町別2'!H22</f>
        <v>17</v>
      </c>
      <c r="G13" s="671">
        <f>'3市区町別2'!I22</f>
        <v>1.9110703413237637</v>
      </c>
      <c r="H13" s="647">
        <f>'3市区町別2'!K22</f>
        <v>97912</v>
      </c>
      <c r="I13" s="782">
        <f>'3市区町別2'!L22</f>
        <v>18</v>
      </c>
      <c r="J13" s="647">
        <f>'3市区町別2'!M22</f>
        <v>48780</v>
      </c>
      <c r="K13" s="782">
        <f>'3市区町別2'!N22</f>
        <v>17</v>
      </c>
      <c r="L13" s="648">
        <f>'3市区町別2'!O22</f>
        <v>2.0072160721607215</v>
      </c>
      <c r="M13" s="647">
        <f>'3市区町別2'!P22</f>
        <v>101624</v>
      </c>
      <c r="N13" s="647">
        <f>'3市区町別2'!Q22</f>
        <v>18</v>
      </c>
      <c r="O13" s="647">
        <f>'3市区町別2'!R22</f>
        <v>48224</v>
      </c>
      <c r="P13" s="647">
        <f>'3市区町別2'!S22</f>
        <v>17</v>
      </c>
      <c r="Q13" s="648">
        <f>'3市区町別2'!T22</f>
        <v>2.1073324485733247</v>
      </c>
      <c r="R13" s="668">
        <f t="shared" si="0"/>
        <v>-3121</v>
      </c>
      <c r="S13" s="782">
        <f>'3市区町別2'!V22</f>
        <v>38</v>
      </c>
      <c r="T13" s="648">
        <f t="shared" si="1"/>
        <v>-3.1875561728899418</v>
      </c>
      <c r="U13" s="647">
        <f>'3市区町別2'!X22</f>
        <v>25</v>
      </c>
      <c r="V13" s="668">
        <f t="shared" si="2"/>
        <v>-3712</v>
      </c>
      <c r="W13" s="782">
        <f t="shared" si="4"/>
        <v>46</v>
      </c>
      <c r="X13" s="648">
        <f t="shared" si="3"/>
        <v>-3.6526804691805088</v>
      </c>
      <c r="Y13" s="782">
        <f t="shared" si="5"/>
        <v>28</v>
      </c>
      <c r="Z13" s="647">
        <f>'3市区町別2'!Y22</f>
        <v>821</v>
      </c>
      <c r="AA13" s="782">
        <f>'3市区町別2'!Z22</f>
        <v>22</v>
      </c>
      <c r="AB13" s="649">
        <f>'3市区町別2'!AA22</f>
        <v>1.68</v>
      </c>
      <c r="AC13" s="782">
        <f>'3市区町別2'!AB22</f>
        <v>25</v>
      </c>
      <c r="AD13" s="779" t="s">
        <v>333</v>
      </c>
      <c r="AE13" s="648">
        <f>'3市区町別2'!AD22</f>
        <v>11.36</v>
      </c>
      <c r="AF13" s="782">
        <f>'3市区町別2'!AE22</f>
        <v>48</v>
      </c>
      <c r="AG13" s="648">
        <f>'3市区町別2'!AF22</f>
        <v>8619.0140845070418</v>
      </c>
      <c r="AH13" s="782">
        <f>'3市区町別2'!AG22</f>
        <v>2</v>
      </c>
    </row>
    <row r="14" spans="1:35">
      <c r="A14" s="662">
        <v>107</v>
      </c>
      <c r="B14" s="642" t="s">
        <v>24</v>
      </c>
      <c r="C14" s="668">
        <f>'3市区町別2'!E23</f>
        <v>158719</v>
      </c>
      <c r="D14" s="782">
        <f>'3市区町別2'!F23</f>
        <v>12</v>
      </c>
      <c r="E14" s="647">
        <f>'3市区町別2'!G23</f>
        <v>74352</v>
      </c>
      <c r="F14" s="782">
        <f>'3市区町別2'!H23</f>
        <v>13</v>
      </c>
      <c r="G14" s="671">
        <f>'3市区町別2'!I23</f>
        <v>2.1346971164191952</v>
      </c>
      <c r="H14" s="647">
        <f>'3市区町別2'!K23</f>
        <v>162468</v>
      </c>
      <c r="I14" s="782">
        <f>'3市区町別2'!L23</f>
        <v>12</v>
      </c>
      <c r="J14" s="647">
        <f>'3市区町別2'!M23</f>
        <v>73278</v>
      </c>
      <c r="K14" s="782">
        <f>'3市区町別2'!N23</f>
        <v>13</v>
      </c>
      <c r="L14" s="648">
        <f>'3市区町別2'!O23</f>
        <v>2.2171456644559075</v>
      </c>
      <c r="M14" s="647">
        <f>'3市区町別2'!P23</f>
        <v>167475</v>
      </c>
      <c r="N14" s="647">
        <f>'3市区町別2'!Q23</f>
        <v>12</v>
      </c>
      <c r="O14" s="647">
        <f>'3市区町別2'!R23</f>
        <v>71657</v>
      </c>
      <c r="P14" s="647">
        <f>'3市区町別2'!S23</f>
        <v>13</v>
      </c>
      <c r="Q14" s="648">
        <f>'3市区町別2'!T23</f>
        <v>2.3371757120727912</v>
      </c>
      <c r="R14" s="668">
        <f t="shared" si="0"/>
        <v>-3749</v>
      </c>
      <c r="S14" s="782">
        <f>'3市区町別2'!V23</f>
        <v>42</v>
      </c>
      <c r="T14" s="648">
        <f t="shared" si="1"/>
        <v>-2.3075313292463746</v>
      </c>
      <c r="U14" s="647">
        <f>'3市区町別2'!X23</f>
        <v>18</v>
      </c>
      <c r="V14" s="668">
        <f t="shared" si="2"/>
        <v>-5007</v>
      </c>
      <c r="W14" s="782">
        <f t="shared" si="4"/>
        <v>48</v>
      </c>
      <c r="X14" s="648">
        <f t="shared" si="3"/>
        <v>-2.9896999552171963</v>
      </c>
      <c r="Y14" s="782">
        <f t="shared" si="5"/>
        <v>24</v>
      </c>
      <c r="Z14" s="647">
        <f>'3市区町別2'!Y23</f>
        <v>1074</v>
      </c>
      <c r="AA14" s="782">
        <f>'3市区町別2'!Z23</f>
        <v>18</v>
      </c>
      <c r="AB14" s="649">
        <f>'3市区町別2'!AA23</f>
        <v>1.47</v>
      </c>
      <c r="AC14" s="782">
        <f>'3市区町別2'!AB23</f>
        <v>28</v>
      </c>
      <c r="AD14" s="779" t="s">
        <v>333</v>
      </c>
      <c r="AE14" s="648">
        <f>'3市区町別2'!AD23</f>
        <v>28.93</v>
      </c>
      <c r="AF14" s="782">
        <f>'3市区町別2'!AE23</f>
        <v>42</v>
      </c>
      <c r="AG14" s="648">
        <f>'3市区町別2'!AF23</f>
        <v>5615.9004493605253</v>
      </c>
      <c r="AH14" s="782">
        <f>'3市区町別2'!AG23</f>
        <v>8</v>
      </c>
    </row>
    <row r="15" spans="1:35">
      <c r="A15" s="662">
        <v>108</v>
      </c>
      <c r="B15" s="642" t="s">
        <v>25</v>
      </c>
      <c r="C15" s="668">
        <f>'3市区町別2'!E24</f>
        <v>215302</v>
      </c>
      <c r="D15" s="782">
        <f>'3市区町別2'!F24</f>
        <v>8</v>
      </c>
      <c r="E15" s="647">
        <f>'3市区町別2'!G24</f>
        <v>97680</v>
      </c>
      <c r="F15" s="782">
        <f>'3市区町別2'!H24</f>
        <v>8</v>
      </c>
      <c r="G15" s="671">
        <f>'3市区町別2'!I24</f>
        <v>2.2041564291564293</v>
      </c>
      <c r="H15" s="647">
        <f>'3市区町別2'!K24</f>
        <v>219474</v>
      </c>
      <c r="I15" s="782">
        <f>'3市区町別2'!L24</f>
        <v>9</v>
      </c>
      <c r="J15" s="647">
        <f>'3市区町別2'!M24</f>
        <v>95473</v>
      </c>
      <c r="K15" s="782">
        <f>'3市区町別2'!N24</f>
        <v>8</v>
      </c>
      <c r="L15" s="648">
        <f>'3市区町別2'!O24</f>
        <v>2.2988069925528682</v>
      </c>
      <c r="M15" s="647">
        <f>'3市区町別2'!P24</f>
        <v>220411</v>
      </c>
      <c r="N15" s="647">
        <f>'3市区町別2'!Q24</f>
        <v>9</v>
      </c>
      <c r="O15" s="647">
        <f>'3市区町別2'!R24</f>
        <v>94016</v>
      </c>
      <c r="P15" s="647">
        <f>'3市区町別2'!S24</f>
        <v>7</v>
      </c>
      <c r="Q15" s="648">
        <f>'3市区町別2'!T24</f>
        <v>2.3443988257317905</v>
      </c>
      <c r="R15" s="668">
        <f t="shared" si="0"/>
        <v>-4172</v>
      </c>
      <c r="S15" s="782">
        <f>'3市区町別2'!V24</f>
        <v>44</v>
      </c>
      <c r="T15" s="648">
        <f t="shared" si="1"/>
        <v>-1.900908535863018</v>
      </c>
      <c r="U15" s="647">
        <f>'3市区町別2'!X24</f>
        <v>16</v>
      </c>
      <c r="V15" s="668">
        <f t="shared" si="2"/>
        <v>-937</v>
      </c>
      <c r="W15" s="782">
        <f t="shared" si="4"/>
        <v>19</v>
      </c>
      <c r="X15" s="648">
        <f t="shared" si="3"/>
        <v>-0.42511489898417049</v>
      </c>
      <c r="Y15" s="782">
        <f t="shared" si="5"/>
        <v>17</v>
      </c>
      <c r="Z15" s="647">
        <f>'3市区町別2'!Y24</f>
        <v>2207</v>
      </c>
      <c r="AA15" s="782">
        <f>'3市区町別2'!Z24</f>
        <v>12</v>
      </c>
      <c r="AB15" s="649">
        <f>'3市区町別2'!AA24</f>
        <v>2.31</v>
      </c>
      <c r="AC15" s="782">
        <f>'3市区町別2'!AB24</f>
        <v>20</v>
      </c>
      <c r="AD15" s="779" t="s">
        <v>333</v>
      </c>
      <c r="AE15" s="648">
        <f>'3市区町別2'!AD24</f>
        <v>28.11</v>
      </c>
      <c r="AF15" s="782">
        <f>'3市区町別2'!AE24</f>
        <v>43</v>
      </c>
      <c r="AG15" s="648">
        <f>'3市区町別2'!AF24</f>
        <v>7807.6840981856994</v>
      </c>
      <c r="AH15" s="782">
        <f>'3市区町別2'!AG24</f>
        <v>4</v>
      </c>
    </row>
    <row r="16" spans="1:35">
      <c r="A16" s="662">
        <v>111</v>
      </c>
      <c r="B16" s="642" t="s">
        <v>509</v>
      </c>
      <c r="C16" s="668">
        <f>'3市区町別2'!E27</f>
        <v>238877</v>
      </c>
      <c r="D16" s="782">
        <f>'3市区町別2'!F27</f>
        <v>6</v>
      </c>
      <c r="E16" s="647">
        <f>'3市区町別2'!G27</f>
        <v>100268</v>
      </c>
      <c r="F16" s="782">
        <f>'3市区町別2'!H27</f>
        <v>7</v>
      </c>
      <c r="G16" s="671">
        <f>'3市区町別2'!I27</f>
        <v>2.3823852076435155</v>
      </c>
      <c r="H16" s="647">
        <f>'3市区町別2'!K27</f>
        <v>245782</v>
      </c>
      <c r="I16" s="782">
        <f>'3市区町別2'!L27</f>
        <v>6</v>
      </c>
      <c r="J16" s="647">
        <f>'3市区町別2'!M27</f>
        <v>97233</v>
      </c>
      <c r="K16" s="782">
        <f>'3市区町別2'!N27</f>
        <v>7</v>
      </c>
      <c r="L16" s="648">
        <f>'3市区町別2'!O27</f>
        <v>2.5277632079643744</v>
      </c>
      <c r="M16" s="647">
        <f>'3市区町別2'!P27</f>
        <v>249298</v>
      </c>
      <c r="N16" s="647">
        <f>'3市区町別2'!Q27</f>
        <v>6</v>
      </c>
      <c r="O16" s="647">
        <f>'3市区町別2'!R27</f>
        <v>93951</v>
      </c>
      <c r="P16" s="647">
        <f>'3市区町別2'!S27</f>
        <v>8</v>
      </c>
      <c r="Q16" s="648">
        <f>'3市区町別2'!T27</f>
        <v>2.6534895849964344</v>
      </c>
      <c r="R16" s="668">
        <f t="shared" si="0"/>
        <v>-6905</v>
      </c>
      <c r="S16" s="782">
        <f>'3市区町別2'!V27</f>
        <v>48</v>
      </c>
      <c r="T16" s="648">
        <f t="shared" si="1"/>
        <v>-2.809400200177393</v>
      </c>
      <c r="U16" s="647">
        <f>'3市区町別2'!X27</f>
        <v>23</v>
      </c>
      <c r="V16" s="668">
        <f t="shared" si="2"/>
        <v>-3516</v>
      </c>
      <c r="W16" s="782">
        <f t="shared" si="4"/>
        <v>44</v>
      </c>
      <c r="X16" s="648">
        <f t="shared" si="3"/>
        <v>-1.4103602916990909</v>
      </c>
      <c r="Y16" s="782">
        <f t="shared" si="5"/>
        <v>21</v>
      </c>
      <c r="Z16" s="647">
        <f>'3市区町別2'!Y27</f>
        <v>3035</v>
      </c>
      <c r="AA16" s="782">
        <f>'3市区町別2'!Z27</f>
        <v>10</v>
      </c>
      <c r="AB16" s="649">
        <f>'3市区町別2'!AA27</f>
        <v>3.12</v>
      </c>
      <c r="AC16" s="782">
        <f>'3市区町別2'!AB27</f>
        <v>19</v>
      </c>
      <c r="AD16" s="779" t="s">
        <v>333</v>
      </c>
      <c r="AE16" s="648">
        <f>'3市区町別2'!AD27</f>
        <v>138.01</v>
      </c>
      <c r="AF16" s="782">
        <f>'3市区町別2'!AE27</f>
        <v>24</v>
      </c>
      <c r="AG16" s="648">
        <f>'3市区町別2'!AF27</f>
        <v>1780.8999347873344</v>
      </c>
      <c r="AH16" s="782">
        <f>'3市区町別2'!AG27</f>
        <v>18</v>
      </c>
    </row>
    <row r="17" spans="1:34">
      <c r="A17" s="580"/>
      <c r="B17" s="1080" t="s">
        <v>10</v>
      </c>
      <c r="C17" s="1073">
        <f>'3市区町別2'!E9</f>
        <v>1039102</v>
      </c>
      <c r="D17" s="1074" t="s">
        <v>333</v>
      </c>
      <c r="E17" s="1075">
        <f>'3市区町別2'!G9</f>
        <v>479577</v>
      </c>
      <c r="F17" s="1074" t="s">
        <v>333</v>
      </c>
      <c r="G17" s="1076">
        <f>'3市区町別2'!I9</f>
        <v>2.1667052423281352</v>
      </c>
      <c r="H17" s="1075">
        <f>'3市区町別2'!K9</f>
        <v>1035763</v>
      </c>
      <c r="I17" s="1074" t="s">
        <v>333</v>
      </c>
      <c r="J17" s="1075">
        <f>'3市区町別2'!M9</f>
        <v>463279</v>
      </c>
      <c r="K17" s="1074" t="s">
        <v>333</v>
      </c>
      <c r="L17" s="1077">
        <f>'3市区町別2'!O9</f>
        <v>2.235721886811187</v>
      </c>
      <c r="M17" s="1075">
        <f>'3市区町別2'!P9</f>
        <v>1029626</v>
      </c>
      <c r="N17" s="1075" t="s">
        <v>333</v>
      </c>
      <c r="O17" s="1075">
        <f>'3市区町別2'!R9</f>
        <v>451744</v>
      </c>
      <c r="P17" s="1075" t="s">
        <v>333</v>
      </c>
      <c r="Q17" s="1077">
        <f>'3市区町別2'!T9</f>
        <v>2.2792245165403413</v>
      </c>
      <c r="R17" s="1073">
        <f t="shared" si="0"/>
        <v>3339</v>
      </c>
      <c r="S17" s="1074" t="s">
        <v>333</v>
      </c>
      <c r="T17" s="1077">
        <f t="shared" si="1"/>
        <v>0.32237104434122477</v>
      </c>
      <c r="U17" s="1075" t="s">
        <v>333</v>
      </c>
      <c r="V17" s="1073" t="s">
        <v>574</v>
      </c>
      <c r="W17" s="1074" t="s">
        <v>574</v>
      </c>
      <c r="X17" s="1077" t="s">
        <v>574</v>
      </c>
      <c r="Y17" s="1074" t="s">
        <v>574</v>
      </c>
      <c r="Z17" s="1075">
        <f>'3市区町別2'!Y9</f>
        <v>16298</v>
      </c>
      <c r="AA17" s="1074" t="s">
        <v>333</v>
      </c>
      <c r="AB17" s="1078">
        <f>'3市区町別2'!AA9</f>
        <v>3.52</v>
      </c>
      <c r="AC17" s="1074" t="s">
        <v>333</v>
      </c>
      <c r="AD17" s="1079" t="s">
        <v>333</v>
      </c>
      <c r="AE17" s="1077">
        <f>'3市区町別2'!AD9</f>
        <v>169.15</v>
      </c>
      <c r="AF17" s="1074">
        <f>'3市区町別2'!AE9</f>
        <v>10</v>
      </c>
      <c r="AG17" s="1077">
        <f>'3市区町別2'!AF9</f>
        <v>6123.3402305645877</v>
      </c>
      <c r="AH17" s="1074" t="s">
        <v>694</v>
      </c>
    </row>
    <row r="18" spans="1:34">
      <c r="A18" s="662">
        <v>202</v>
      </c>
      <c r="B18" s="642" t="s">
        <v>96</v>
      </c>
      <c r="C18" s="668">
        <f>'3市区町別2'!E29</f>
        <v>459593</v>
      </c>
      <c r="D18" s="782">
        <f>'3市区町別2'!F29</f>
        <v>3</v>
      </c>
      <c r="E18" s="647">
        <f>'3市区町別2'!G29</f>
        <v>221404</v>
      </c>
      <c r="F18" s="782">
        <f>'3市区町別2'!H29</f>
        <v>2</v>
      </c>
      <c r="G18" s="671">
        <f>'3市区町別2'!I29</f>
        <v>2.0758116384527829</v>
      </c>
      <c r="H18" s="647">
        <f>'3市区町別2'!K29</f>
        <v>452563</v>
      </c>
      <c r="I18" s="782">
        <f>'3市区町別2'!L29</f>
        <v>3</v>
      </c>
      <c r="J18" s="647">
        <f>'3市区町別2'!M29</f>
        <v>210433</v>
      </c>
      <c r="K18" s="782">
        <f>'3市区町別2'!N29</f>
        <v>3</v>
      </c>
      <c r="L18" s="648">
        <f>'3市区町別2'!O29</f>
        <v>2.1506275156463102</v>
      </c>
      <c r="M18" s="647">
        <f>'3市区町別2'!P29</f>
        <v>453748</v>
      </c>
      <c r="N18" s="647">
        <f>'3市区町別2'!Q29</f>
        <v>3</v>
      </c>
      <c r="O18" s="647">
        <f>'3市区町別2'!R29</f>
        <v>209343</v>
      </c>
      <c r="P18" s="647">
        <f>'3市区町別2'!S29</f>
        <v>1</v>
      </c>
      <c r="Q18" s="648">
        <f>'3市区町別2'!T29</f>
        <v>2.1674858963519199</v>
      </c>
      <c r="R18" s="668">
        <f t="shared" si="0"/>
        <v>7030</v>
      </c>
      <c r="S18" s="782">
        <f>'3市区町別2'!V29</f>
        <v>3</v>
      </c>
      <c r="T18" s="648">
        <f t="shared" si="1"/>
        <v>1.5533748892419399</v>
      </c>
      <c r="U18" s="647">
        <f>'3市区町別2'!X29</f>
        <v>4</v>
      </c>
      <c r="V18" s="668">
        <f t="shared" si="2"/>
        <v>-1185</v>
      </c>
      <c r="W18" s="782">
        <f t="shared" si="4"/>
        <v>23</v>
      </c>
      <c r="X18" s="648">
        <f t="shared" si="3"/>
        <v>-0.26115817590380563</v>
      </c>
      <c r="Y18" s="782">
        <f t="shared" si="5"/>
        <v>15</v>
      </c>
      <c r="Z18" s="647">
        <f>'3市区町別2'!Y29</f>
        <v>10971</v>
      </c>
      <c r="AA18" s="782">
        <f>'3市区町別2'!Z29</f>
        <v>3</v>
      </c>
      <c r="AB18" s="649">
        <f>'3市区町別2'!AA29</f>
        <v>5.21</v>
      </c>
      <c r="AC18" s="782">
        <f>'3市区町別2'!AB29</f>
        <v>12</v>
      </c>
      <c r="AD18" s="779" t="s">
        <v>333</v>
      </c>
      <c r="AE18" s="648">
        <f>'3市区町別2'!AD29</f>
        <v>50.72</v>
      </c>
      <c r="AF18" s="782">
        <f>'3市区町別2'!AE29</f>
        <v>34</v>
      </c>
      <c r="AG18" s="648">
        <f>'3市区町別2'!AF29</f>
        <v>8922.7720820189279</v>
      </c>
      <c r="AH18" s="782">
        <f>'3市区町別2'!AG29</f>
        <v>1</v>
      </c>
    </row>
    <row r="19" spans="1:34">
      <c r="A19" s="662">
        <v>204</v>
      </c>
      <c r="B19" s="642" t="s">
        <v>87</v>
      </c>
      <c r="C19" s="668">
        <f>'3市区町別2'!E31</f>
        <v>485587</v>
      </c>
      <c r="D19" s="782">
        <f>'3市区町別2'!F31</f>
        <v>2</v>
      </c>
      <c r="E19" s="647">
        <f>'3市区町別2'!G31</f>
        <v>215651</v>
      </c>
      <c r="F19" s="782">
        <f>'3市区町別2'!H31</f>
        <v>3</v>
      </c>
      <c r="G19" s="671">
        <f>'3市区町別2'!I31</f>
        <v>2.2517261686706762</v>
      </c>
      <c r="H19" s="647">
        <f>'3市区町別2'!K31</f>
        <v>487850</v>
      </c>
      <c r="I19" s="782">
        <f>'3市区町別2'!L31</f>
        <v>2</v>
      </c>
      <c r="J19" s="647">
        <f>'3市区町別2'!M31</f>
        <v>210965</v>
      </c>
      <c r="K19" s="782">
        <f>'3市区町別2'!N31</f>
        <v>2</v>
      </c>
      <c r="L19" s="648">
        <f>'3市区町別2'!O31</f>
        <v>2.3124688929443273</v>
      </c>
      <c r="M19" s="647">
        <f>'3市区町別2'!P31</f>
        <v>482640</v>
      </c>
      <c r="N19" s="647">
        <f>'3市区町別2'!Q31</f>
        <v>2</v>
      </c>
      <c r="O19" s="647">
        <f>'3市区町別2'!R31</f>
        <v>202648</v>
      </c>
      <c r="P19" s="647">
        <f>'3市区町別2'!S31</f>
        <v>3</v>
      </c>
      <c r="Q19" s="648">
        <f>'3市区町別2'!T31</f>
        <v>2.3816667324622003</v>
      </c>
      <c r="R19" s="668">
        <f t="shared" si="0"/>
        <v>-2263</v>
      </c>
      <c r="S19" s="782">
        <f>'3市区町別2'!V31</f>
        <v>32</v>
      </c>
      <c r="T19" s="648">
        <f t="shared" si="1"/>
        <v>-0.46387209183150557</v>
      </c>
      <c r="U19" s="647">
        <f>'3市区町別2'!X31</f>
        <v>11</v>
      </c>
      <c r="V19" s="668">
        <f t="shared" si="2"/>
        <v>5210</v>
      </c>
      <c r="W19" s="782">
        <f t="shared" si="4"/>
        <v>2</v>
      </c>
      <c r="X19" s="648">
        <f t="shared" si="3"/>
        <v>1.07947952925576</v>
      </c>
      <c r="Y19" s="782">
        <f t="shared" si="5"/>
        <v>6</v>
      </c>
      <c r="Z19" s="647">
        <f>'3市区町別2'!Y31</f>
        <v>4686</v>
      </c>
      <c r="AA19" s="782">
        <f>'3市区町別2'!Z31</f>
        <v>6</v>
      </c>
      <c r="AB19" s="649">
        <f>'3市区町別2'!AA31</f>
        <v>2.2200000000000002</v>
      </c>
      <c r="AC19" s="782">
        <f>'3市区町別2'!AB31</f>
        <v>21</v>
      </c>
      <c r="AD19" s="779" t="str">
        <f>'3市区町別2'!AC31</f>
        <v>※</v>
      </c>
      <c r="AE19" s="648">
        <f>'3市区町別2'!AD31</f>
        <v>99.96</v>
      </c>
      <c r="AF19" s="782">
        <f>'3市区町別2'!AE31</f>
        <v>28</v>
      </c>
      <c r="AG19" s="648">
        <f>'3市区町別2'!AF31</f>
        <v>4880.4521808723493</v>
      </c>
      <c r="AH19" s="782">
        <f>'3市区町別2'!AG31</f>
        <v>10</v>
      </c>
    </row>
    <row r="20" spans="1:34">
      <c r="A20" s="662">
        <v>206</v>
      </c>
      <c r="B20" s="642" t="s">
        <v>88</v>
      </c>
      <c r="C20" s="668">
        <f>'3市区町別2'!E33</f>
        <v>93922</v>
      </c>
      <c r="D20" s="782">
        <f>'3市区町別2'!F33</f>
        <v>19</v>
      </c>
      <c r="E20" s="647">
        <f>'3市区町別2'!G33</f>
        <v>42522</v>
      </c>
      <c r="F20" s="782">
        <f>'3市区町別2'!H33</f>
        <v>18</v>
      </c>
      <c r="G20" s="671">
        <f>'3市区町別2'!I33</f>
        <v>2.2087860401674426</v>
      </c>
      <c r="H20" s="647">
        <f>'3市区町別2'!K33</f>
        <v>95350</v>
      </c>
      <c r="I20" s="782">
        <f>'3市区町別2'!L33</f>
        <v>19</v>
      </c>
      <c r="J20" s="647">
        <f>'3市区町別2'!M33</f>
        <v>41881</v>
      </c>
      <c r="K20" s="782">
        <f>'3市区町別2'!N33</f>
        <v>18</v>
      </c>
      <c r="L20" s="648">
        <f>'3市区町別2'!O33</f>
        <v>2.2766887132589959</v>
      </c>
      <c r="M20" s="647">
        <f>'3市区町別2'!P33</f>
        <v>93238</v>
      </c>
      <c r="N20" s="647">
        <f>'3市区町別2'!Q33</f>
        <v>20</v>
      </c>
      <c r="O20" s="647">
        <f>'3市区町別2'!R33</f>
        <v>39753</v>
      </c>
      <c r="P20" s="647">
        <f>'3市区町別2'!S33</f>
        <v>19</v>
      </c>
      <c r="Q20" s="648">
        <f>'3市区町別2'!T33</f>
        <v>2.3454330490780571</v>
      </c>
      <c r="R20" s="668">
        <f t="shared" si="0"/>
        <v>-1428</v>
      </c>
      <c r="S20" s="782">
        <f>'3市区町別2'!V33</f>
        <v>19</v>
      </c>
      <c r="T20" s="648">
        <f t="shared" si="1"/>
        <v>-1.4976402726796016</v>
      </c>
      <c r="U20" s="647">
        <f>'3市区町別2'!X33</f>
        <v>14</v>
      </c>
      <c r="V20" s="668">
        <f t="shared" si="2"/>
        <v>2112</v>
      </c>
      <c r="W20" s="782">
        <f t="shared" si="4"/>
        <v>6</v>
      </c>
      <c r="X20" s="648">
        <f t="shared" si="3"/>
        <v>2.2651708530856518</v>
      </c>
      <c r="Y20" s="782">
        <f t="shared" si="5"/>
        <v>2</v>
      </c>
      <c r="Z20" s="647">
        <f>'3市区町別2'!Y33</f>
        <v>641</v>
      </c>
      <c r="AA20" s="782">
        <f>'3市区町別2'!Z33</f>
        <v>25</v>
      </c>
      <c r="AB20" s="649">
        <f>'3市区町別2'!AA33</f>
        <v>1.53</v>
      </c>
      <c r="AC20" s="782">
        <f>'3市区町別2'!AB33</f>
        <v>27</v>
      </c>
      <c r="AD20" s="779" t="str">
        <f>'3市区町別2'!AC33</f>
        <v>※</v>
      </c>
      <c r="AE20" s="648">
        <f>'3市区町別2'!AD33</f>
        <v>18.47</v>
      </c>
      <c r="AF20" s="782">
        <f>'3市区町別2'!AE33</f>
        <v>46</v>
      </c>
      <c r="AG20" s="648">
        <f>'3市区町別2'!AF33</f>
        <v>5162.4255549539794</v>
      </c>
      <c r="AH20" s="782">
        <f>'3市区町別2'!AG33</f>
        <v>9</v>
      </c>
    </row>
    <row r="21" spans="1:34">
      <c r="A21" s="580"/>
      <c r="B21" s="1080" t="s">
        <v>11</v>
      </c>
      <c r="C21" s="1073">
        <f>'3市区町別2'!E10</f>
        <v>715809</v>
      </c>
      <c r="D21" s="1074" t="s">
        <v>333</v>
      </c>
      <c r="E21" s="1075">
        <f>'3市区町別2'!G10</f>
        <v>294673</v>
      </c>
      <c r="F21" s="1074" t="s">
        <v>333</v>
      </c>
      <c r="G21" s="1076">
        <f>'3市区町別2'!I10</f>
        <v>2.4291638528131183</v>
      </c>
      <c r="H21" s="1075">
        <f>'3市区町別2'!K10</f>
        <v>721690</v>
      </c>
      <c r="I21" s="1074" t="s">
        <v>333</v>
      </c>
      <c r="J21" s="1075">
        <f>'3市区町別2'!M10</f>
        <v>287568</v>
      </c>
      <c r="K21" s="1074" t="s">
        <v>333</v>
      </c>
      <c r="L21" s="1077">
        <f>'3市区町別2'!O10</f>
        <v>2.5096325043120236</v>
      </c>
      <c r="M21" s="1075">
        <f>'3市区町別2'!P10</f>
        <v>724205</v>
      </c>
      <c r="N21" s="1075" t="s">
        <v>333</v>
      </c>
      <c r="O21" s="1075">
        <f>'3市区町別2'!R10</f>
        <v>280199</v>
      </c>
      <c r="P21" s="1075" t="s">
        <v>333</v>
      </c>
      <c r="Q21" s="1077">
        <f>'3市区町別2'!T10</f>
        <v>2.5846095096699133</v>
      </c>
      <c r="R21" s="1073">
        <f t="shared" si="0"/>
        <v>-5881</v>
      </c>
      <c r="S21" s="1074" t="s">
        <v>333</v>
      </c>
      <c r="T21" s="1077">
        <f t="shared" si="1"/>
        <v>-0.8148928210173344</v>
      </c>
      <c r="U21" s="1075" t="s">
        <v>333</v>
      </c>
      <c r="V21" s="1073" t="s">
        <v>574</v>
      </c>
      <c r="W21" s="1074" t="s">
        <v>574</v>
      </c>
      <c r="X21" s="1077" t="s">
        <v>574</v>
      </c>
      <c r="Y21" s="1074" t="s">
        <v>574</v>
      </c>
      <c r="Z21" s="1075">
        <f>'3市区町別2'!Y10</f>
        <v>7105</v>
      </c>
      <c r="AA21" s="1074" t="s">
        <v>333</v>
      </c>
      <c r="AB21" s="1078">
        <f>'3市区町別2'!AA10</f>
        <v>2.4700000000000002</v>
      </c>
      <c r="AC21" s="1074" t="s">
        <v>333</v>
      </c>
      <c r="AD21" s="1079" t="s">
        <v>333</v>
      </c>
      <c r="AE21" s="1077">
        <f>'3市区町別2'!AD10</f>
        <v>480.89</v>
      </c>
      <c r="AF21" s="1074" t="s">
        <v>333</v>
      </c>
      <c r="AG21" s="1077">
        <f>'3市区町別2'!AF10</f>
        <v>1500.7382145605025</v>
      </c>
      <c r="AH21" s="1074" t="s">
        <v>333</v>
      </c>
    </row>
    <row r="22" spans="1:34">
      <c r="A22" s="662">
        <v>207</v>
      </c>
      <c r="B22" s="642" t="s">
        <v>99</v>
      </c>
      <c r="C22" s="668">
        <f>'3市区町別2'!E34</f>
        <v>198138</v>
      </c>
      <c r="D22" s="782">
        <f>'3市区町別2'!F34</f>
        <v>11</v>
      </c>
      <c r="E22" s="647">
        <f>'3市区町別2'!G34</f>
        <v>82481</v>
      </c>
      <c r="F22" s="782">
        <f>'3市区町別2'!H34</f>
        <v>12</v>
      </c>
      <c r="G22" s="671">
        <f>'3市区町別2'!I34</f>
        <v>2.4022259671924444</v>
      </c>
      <c r="H22" s="647">
        <f>'3市区町別2'!K34</f>
        <v>196883</v>
      </c>
      <c r="I22" s="782">
        <f>'3市区町別2'!L34</f>
        <v>11</v>
      </c>
      <c r="J22" s="647">
        <f>'3市区町別2'!M34</f>
        <v>78903</v>
      </c>
      <c r="K22" s="782">
        <f>'3市区町別2'!N34</f>
        <v>12</v>
      </c>
      <c r="L22" s="648">
        <f>'3市区町別2'!O34</f>
        <v>2.4952536658935656</v>
      </c>
      <c r="M22" s="647">
        <f>'3市区町別2'!P34</f>
        <v>196127</v>
      </c>
      <c r="N22" s="647">
        <f>'3市区町別2'!Q34</f>
        <v>11</v>
      </c>
      <c r="O22" s="647">
        <f>'3市区町別2'!R34</f>
        <v>77263</v>
      </c>
      <c r="P22" s="647">
        <f>'3市区町別2'!S34</f>
        <v>11</v>
      </c>
      <c r="Q22" s="648">
        <f>'3市区町別2'!T34</f>
        <v>2.5384336616491723</v>
      </c>
      <c r="R22" s="668">
        <f t="shared" si="0"/>
        <v>1255</v>
      </c>
      <c r="S22" s="782">
        <f>'3市区町別2'!V34</f>
        <v>6</v>
      </c>
      <c r="T22" s="648">
        <f t="shared" si="1"/>
        <v>0.63743441536343926</v>
      </c>
      <c r="U22" s="647">
        <f>'3市区町別2'!X34</f>
        <v>7</v>
      </c>
      <c r="V22" s="668">
        <f t="shared" si="2"/>
        <v>756</v>
      </c>
      <c r="W22" s="782">
        <f t="shared" si="4"/>
        <v>7</v>
      </c>
      <c r="X22" s="648">
        <f t="shared" si="3"/>
        <v>0.38546452043828744</v>
      </c>
      <c r="Y22" s="782">
        <f t="shared" si="5"/>
        <v>9</v>
      </c>
      <c r="Z22" s="647">
        <f>'3市区町別2'!Y34</f>
        <v>3578</v>
      </c>
      <c r="AA22" s="782">
        <f>'3市区町別2'!Z34</f>
        <v>8</v>
      </c>
      <c r="AB22" s="649">
        <f>'3市区町別2'!AA34</f>
        <v>4.53</v>
      </c>
      <c r="AC22" s="782">
        <f>'3市区町別2'!AB34</f>
        <v>13</v>
      </c>
      <c r="AD22" s="779" t="s">
        <v>333</v>
      </c>
      <c r="AE22" s="648">
        <f>'3市区町別2'!AD34</f>
        <v>25</v>
      </c>
      <c r="AF22" s="782">
        <f>'3市区町別2'!AE34</f>
        <v>44</v>
      </c>
      <c r="AG22" s="648">
        <f>'3市区町別2'!AF34</f>
        <v>7875.32</v>
      </c>
      <c r="AH22" s="782">
        <f>'3市区町別2'!AG34</f>
        <v>3</v>
      </c>
    </row>
    <row r="23" spans="1:34">
      <c r="A23" s="662">
        <v>214</v>
      </c>
      <c r="B23" s="642" t="s">
        <v>89</v>
      </c>
      <c r="C23" s="668">
        <f>'3市区町別2'!E40</f>
        <v>226432</v>
      </c>
      <c r="D23" s="782">
        <f>'3市区町別2'!F40</f>
        <v>7</v>
      </c>
      <c r="E23" s="647">
        <f>'3市区町別2'!G40</f>
        <v>95465</v>
      </c>
      <c r="F23" s="782">
        <f>'3市区町別2'!H40</f>
        <v>9</v>
      </c>
      <c r="G23" s="671">
        <f>'3市区町別2'!I40</f>
        <v>2.3718849840255589</v>
      </c>
      <c r="H23" s="647">
        <f>'3市区町別2'!K40</f>
        <v>224903</v>
      </c>
      <c r="I23" s="782">
        <f>'3市区町別2'!L40</f>
        <v>7</v>
      </c>
      <c r="J23" s="647">
        <f>'3市区町別2'!M40</f>
        <v>94140</v>
      </c>
      <c r="K23" s="782">
        <f>'3市区町別2'!N40</f>
        <v>9</v>
      </c>
      <c r="L23" s="648">
        <f>'3市区町別2'!O40</f>
        <v>2.3890269810919906</v>
      </c>
      <c r="M23" s="647">
        <f>'3市区町別2'!P40</f>
        <v>225700</v>
      </c>
      <c r="N23" s="647">
        <f>'3市区町別2'!Q40</f>
        <v>8</v>
      </c>
      <c r="O23" s="647">
        <f>'3市区町別2'!R40</f>
        <v>91737</v>
      </c>
      <c r="P23" s="647">
        <f>'3市区町別2'!S40</f>
        <v>9</v>
      </c>
      <c r="Q23" s="648">
        <f>'3市区町別2'!T40</f>
        <v>2.460294101616578</v>
      </c>
      <c r="R23" s="668">
        <f t="shared" si="0"/>
        <v>1529</v>
      </c>
      <c r="S23" s="782">
        <f>'3市区町別2'!V40</f>
        <v>5</v>
      </c>
      <c r="T23" s="648">
        <f t="shared" si="1"/>
        <v>0.67984864586065996</v>
      </c>
      <c r="U23" s="647">
        <f>'3市区町別2'!X40</f>
        <v>6</v>
      </c>
      <c r="V23" s="668">
        <f t="shared" si="2"/>
        <v>-797</v>
      </c>
      <c r="W23" s="782">
        <f t="shared" si="4"/>
        <v>16</v>
      </c>
      <c r="X23" s="648">
        <f t="shared" si="3"/>
        <v>-0.35312361541869741</v>
      </c>
      <c r="Y23" s="782">
        <f t="shared" si="5"/>
        <v>16</v>
      </c>
      <c r="Z23" s="647">
        <f>'3市区町別2'!Y40</f>
        <v>1325</v>
      </c>
      <c r="AA23" s="782">
        <f>'3市区町別2'!Z40</f>
        <v>17</v>
      </c>
      <c r="AB23" s="649">
        <f>'3市区町別2'!AA40</f>
        <v>1.41</v>
      </c>
      <c r="AC23" s="782">
        <f>'3市区町別2'!AB40</f>
        <v>29</v>
      </c>
      <c r="AD23" s="779" t="str">
        <f>'3市区町別2'!AC40</f>
        <v>※</v>
      </c>
      <c r="AE23" s="648">
        <f>'3市区町別2'!AD40</f>
        <v>101.8</v>
      </c>
      <c r="AF23" s="782">
        <f>'3市区町別2'!AE40</f>
        <v>27</v>
      </c>
      <c r="AG23" s="648">
        <f>'3市区町別2'!AF40</f>
        <v>2209.2632612966604</v>
      </c>
      <c r="AH23" s="782">
        <f>'3市区町別2'!AG40</f>
        <v>16</v>
      </c>
    </row>
    <row r="24" spans="1:34">
      <c r="A24" s="662">
        <v>217</v>
      </c>
      <c r="B24" s="642" t="s">
        <v>106</v>
      </c>
      <c r="C24" s="668">
        <f>'3市区町別2'!E43</f>
        <v>152321</v>
      </c>
      <c r="D24" s="782">
        <f>'3市区町別2'!F43</f>
        <v>13</v>
      </c>
      <c r="E24" s="647">
        <f>'3市区町別2'!G43</f>
        <v>63331</v>
      </c>
      <c r="F24" s="782">
        <f>'3市区町別2'!H43</f>
        <v>15</v>
      </c>
      <c r="G24" s="671">
        <f>'3市区町別2'!I43</f>
        <v>2.4051570321011826</v>
      </c>
      <c r="H24" s="647">
        <f>'3市区町別2'!K43</f>
        <v>156375</v>
      </c>
      <c r="I24" s="782">
        <f>'3市区町別2'!L43</f>
        <v>13</v>
      </c>
      <c r="J24" s="647">
        <f>'3市区町別2'!M43</f>
        <v>62675</v>
      </c>
      <c r="K24" s="782">
        <f>'3市区町別2'!N43</f>
        <v>15</v>
      </c>
      <c r="L24" s="648">
        <f>'3市区町別2'!O43</f>
        <v>2.4950139609094535</v>
      </c>
      <c r="M24" s="647">
        <f>'3市区町別2'!P43</f>
        <v>156423</v>
      </c>
      <c r="N24" s="647">
        <f>'3市区町別2'!Q43</f>
        <v>13</v>
      </c>
      <c r="O24" s="647">
        <f>'3市区町別2'!R43</f>
        <v>60584</v>
      </c>
      <c r="P24" s="647">
        <f>'3市区町別2'!S43</f>
        <v>15</v>
      </c>
      <c r="Q24" s="648">
        <f>'3市区町別2'!T43</f>
        <v>2.5819193186319822</v>
      </c>
      <c r="R24" s="668">
        <f t="shared" si="0"/>
        <v>-4054</v>
      </c>
      <c r="S24" s="782">
        <f>'3市区町別2'!V43</f>
        <v>43</v>
      </c>
      <c r="T24" s="648">
        <f t="shared" si="1"/>
        <v>-2.5924860111910473</v>
      </c>
      <c r="U24" s="647">
        <f>'3市区町別2'!X43</f>
        <v>22</v>
      </c>
      <c r="V24" s="668">
        <f t="shared" si="2"/>
        <v>-48</v>
      </c>
      <c r="W24" s="782">
        <f t="shared" si="4"/>
        <v>13</v>
      </c>
      <c r="X24" s="648">
        <f t="shared" si="3"/>
        <v>-3.0686024433746954E-2</v>
      </c>
      <c r="Y24" s="782">
        <f t="shared" si="5"/>
        <v>13</v>
      </c>
      <c r="Z24" s="647">
        <f>'3市区町別2'!Y43</f>
        <v>656</v>
      </c>
      <c r="AA24" s="782">
        <f>'3市区町別2'!Z43</f>
        <v>24</v>
      </c>
      <c r="AB24" s="649">
        <f>'3市区町別2'!AA43</f>
        <v>1.05</v>
      </c>
      <c r="AC24" s="782">
        <f>'3市区町別2'!AB43</f>
        <v>31</v>
      </c>
      <c r="AD24" s="779" t="s">
        <v>333</v>
      </c>
      <c r="AE24" s="648">
        <f>'3市区町別2'!AD43</f>
        <v>53.44</v>
      </c>
      <c r="AF24" s="782">
        <f>'3市区町別2'!AE43</f>
        <v>33</v>
      </c>
      <c r="AG24" s="648">
        <f>'3市区町別2'!AF43</f>
        <v>2926.1788922155688</v>
      </c>
      <c r="AH24" s="782">
        <f>'3市区町別2'!AG43</f>
        <v>14</v>
      </c>
    </row>
    <row r="25" spans="1:34">
      <c r="A25" s="662">
        <v>219</v>
      </c>
      <c r="B25" s="642" t="s">
        <v>107</v>
      </c>
      <c r="C25" s="668">
        <f>'3市区町別2'!E45</f>
        <v>109238</v>
      </c>
      <c r="D25" s="782">
        <f>'3市区町別2'!F45</f>
        <v>16</v>
      </c>
      <c r="E25" s="647">
        <f>'3市区町別2'!G45</f>
        <v>42401</v>
      </c>
      <c r="F25" s="782">
        <f>'3市区町別2'!H45</f>
        <v>19</v>
      </c>
      <c r="G25" s="671">
        <f>'3市区町別2'!I45</f>
        <v>2.5763071625669207</v>
      </c>
      <c r="H25" s="647">
        <f>'3市区町別2'!K45</f>
        <v>112691</v>
      </c>
      <c r="I25" s="782">
        <f>'3市区町別2'!L45</f>
        <v>16</v>
      </c>
      <c r="J25" s="647">
        <f>'3市区町別2'!M45</f>
        <v>41070</v>
      </c>
      <c r="K25" s="782">
        <f>'3市区町別2'!N45</f>
        <v>19</v>
      </c>
      <c r="L25" s="648">
        <f>'3市区町別2'!O45</f>
        <v>2.7438763087411737</v>
      </c>
      <c r="M25" s="647">
        <f>'3市区町別2'!P45</f>
        <v>114216</v>
      </c>
      <c r="N25" s="647">
        <f>'3市区町別2'!Q45</f>
        <v>16</v>
      </c>
      <c r="O25" s="647">
        <f>'3市区町別2'!R45</f>
        <v>40068</v>
      </c>
      <c r="P25" s="647">
        <f>'3市区町別2'!S45</f>
        <v>18</v>
      </c>
      <c r="Q25" s="648">
        <f>'3市区町別2'!T45</f>
        <v>2.8505540581012281</v>
      </c>
      <c r="R25" s="668">
        <f t="shared" si="0"/>
        <v>-3453</v>
      </c>
      <c r="S25" s="782">
        <f>'3市区町別2'!V45</f>
        <v>41</v>
      </c>
      <c r="T25" s="648">
        <f t="shared" si="1"/>
        <v>-3.0641311196102619</v>
      </c>
      <c r="U25" s="647">
        <f>'3市区町別2'!X45</f>
        <v>24</v>
      </c>
      <c r="V25" s="668">
        <f t="shared" si="2"/>
        <v>-1525</v>
      </c>
      <c r="W25" s="782">
        <f t="shared" si="4"/>
        <v>27</v>
      </c>
      <c r="X25" s="648">
        <f t="shared" si="3"/>
        <v>-1.3351894655740002</v>
      </c>
      <c r="Y25" s="782">
        <f t="shared" si="5"/>
        <v>20</v>
      </c>
      <c r="Z25" s="647">
        <f>'3市区町別2'!Y45</f>
        <v>1331</v>
      </c>
      <c r="AA25" s="782">
        <f>'3市区町別2'!Z45</f>
        <v>16</v>
      </c>
      <c r="AB25" s="649">
        <f>'3市区町別2'!AA45</f>
        <v>3.24</v>
      </c>
      <c r="AC25" s="782">
        <f>'3市区町別2'!AB45</f>
        <v>18</v>
      </c>
      <c r="AD25" s="779" t="s">
        <v>333</v>
      </c>
      <c r="AE25" s="648">
        <f>'3市区町別2'!AD45</f>
        <v>210.32</v>
      </c>
      <c r="AF25" s="782">
        <f>'3市区町別2'!AE45</f>
        <v>14</v>
      </c>
      <c r="AG25" s="648">
        <f>'3市区町別2'!AF45</f>
        <v>535.80734119437045</v>
      </c>
      <c r="AH25" s="782">
        <f>'3市区町別2'!AG45</f>
        <v>23</v>
      </c>
    </row>
    <row r="26" spans="1:34">
      <c r="A26" s="662">
        <v>301</v>
      </c>
      <c r="B26" s="642" t="s">
        <v>35</v>
      </c>
      <c r="C26" s="668">
        <f>'3市区町別2'!E56</f>
        <v>29680</v>
      </c>
      <c r="D26" s="782">
        <f>'3市区町別2'!F56</f>
        <v>38</v>
      </c>
      <c r="E26" s="647">
        <f>'3市区町別2'!G56</f>
        <v>10995</v>
      </c>
      <c r="F26" s="782">
        <f>'3市区町別2'!H56</f>
        <v>40</v>
      </c>
      <c r="G26" s="671">
        <f>'3市区町別2'!I56</f>
        <v>2.6994088221919053</v>
      </c>
      <c r="H26" s="647">
        <f>'3市区町別2'!K56</f>
        <v>30838</v>
      </c>
      <c r="I26" s="782">
        <f>'3市区町別2'!L56</f>
        <v>38</v>
      </c>
      <c r="J26" s="647">
        <f>'3市区町別2'!M56</f>
        <v>10780</v>
      </c>
      <c r="K26" s="782">
        <f>'3市区町別2'!N56</f>
        <v>40</v>
      </c>
      <c r="L26" s="648">
        <f>'3市区町別2'!O56</f>
        <v>2.8606679035250462</v>
      </c>
      <c r="M26" s="647">
        <f>'3市区町別2'!P56</f>
        <v>31739</v>
      </c>
      <c r="N26" s="647">
        <f>'3市区町別2'!Q56</f>
        <v>38</v>
      </c>
      <c r="O26" s="647">
        <f>'3市区町別2'!R56</f>
        <v>10547</v>
      </c>
      <c r="P26" s="647">
        <f>'3市区町別2'!S56</f>
        <v>39</v>
      </c>
      <c r="Q26" s="648">
        <f>'3市区町別2'!T56</f>
        <v>3.0092917417275054</v>
      </c>
      <c r="R26" s="668">
        <f t="shared" si="0"/>
        <v>-1158</v>
      </c>
      <c r="S26" s="782">
        <f>'3市区町別2'!V56</f>
        <v>17</v>
      </c>
      <c r="T26" s="648">
        <f t="shared" si="1"/>
        <v>-3.7551073351060378</v>
      </c>
      <c r="U26" s="647">
        <f>'3市区町別2'!X56</f>
        <v>28</v>
      </c>
      <c r="V26" s="668">
        <f t="shared" si="2"/>
        <v>-901</v>
      </c>
      <c r="W26" s="782">
        <f t="shared" si="4"/>
        <v>18</v>
      </c>
      <c r="X26" s="648">
        <f t="shared" si="3"/>
        <v>-2.8387787895018746</v>
      </c>
      <c r="Y26" s="782">
        <f t="shared" si="5"/>
        <v>23</v>
      </c>
      <c r="Z26" s="647">
        <f>'3市区町別2'!Y56</f>
        <v>215</v>
      </c>
      <c r="AA26" s="782">
        <f>'3市区町別2'!Z56</f>
        <v>31</v>
      </c>
      <c r="AB26" s="649">
        <f>'3市区町別2'!AA56</f>
        <v>1.99</v>
      </c>
      <c r="AC26" s="782">
        <f>'3市区町別2'!AB56</f>
        <v>23</v>
      </c>
      <c r="AD26" s="779" t="s">
        <v>333</v>
      </c>
      <c r="AE26" s="648">
        <f>'3市区町別2'!AD56</f>
        <v>90.33</v>
      </c>
      <c r="AF26" s="782">
        <f>'3市区町別2'!AE56</f>
        <v>31</v>
      </c>
      <c r="AG26" s="648">
        <f>'3市区町別2'!AF56</f>
        <v>341.39267131628475</v>
      </c>
      <c r="AH26" s="782">
        <f>'3市区町別2'!AG56</f>
        <v>29</v>
      </c>
    </row>
    <row r="27" spans="1:34">
      <c r="A27" s="580"/>
      <c r="B27" s="1080" t="s">
        <v>12</v>
      </c>
      <c r="C27" s="1073">
        <f>'3市区町別2'!E11</f>
        <v>716073</v>
      </c>
      <c r="D27" s="1074" t="s">
        <v>333</v>
      </c>
      <c r="E27" s="1075">
        <f>'3市区町別2'!G11</f>
        <v>302730</v>
      </c>
      <c r="F27" s="1074" t="s">
        <v>333</v>
      </c>
      <c r="G27" s="1076">
        <f>'3市区町別2'!I11</f>
        <v>2.3653849965315628</v>
      </c>
      <c r="H27" s="1075">
        <f>'3市区町別2'!K11</f>
        <v>716633</v>
      </c>
      <c r="I27" s="1074" t="s">
        <v>333</v>
      </c>
      <c r="J27" s="1075">
        <f>'3市区町別2'!M11</f>
        <v>286009</v>
      </c>
      <c r="K27" s="1074" t="s">
        <v>333</v>
      </c>
      <c r="L27" s="1077">
        <f>'3市区町別2'!O11</f>
        <v>2.5056309416836533</v>
      </c>
      <c r="M27" s="1075">
        <f>'3市区町別2'!P11</f>
        <v>716006</v>
      </c>
      <c r="N27" s="1075" t="s">
        <v>333</v>
      </c>
      <c r="O27" s="1075">
        <f>'3市区町別2'!R11</f>
        <v>275137</v>
      </c>
      <c r="P27" s="1075" t="s">
        <v>333</v>
      </c>
      <c r="Q27" s="1077">
        <f>'3市区町別2'!T11</f>
        <v>2.6023617325187089</v>
      </c>
      <c r="R27" s="1073">
        <f t="shared" si="0"/>
        <v>-560</v>
      </c>
      <c r="S27" s="1074" t="s">
        <v>333</v>
      </c>
      <c r="T27" s="1077">
        <f t="shared" si="1"/>
        <v>-7.8143205797109538E-2</v>
      </c>
      <c r="U27" s="1075" t="s">
        <v>333</v>
      </c>
      <c r="V27" s="1073" t="s">
        <v>574</v>
      </c>
      <c r="W27" s="1074" t="s">
        <v>574</v>
      </c>
      <c r="X27" s="1077" t="s">
        <v>574</v>
      </c>
      <c r="Y27" s="1074" t="s">
        <v>574</v>
      </c>
      <c r="Z27" s="1075">
        <f>'3市区町別2'!Y11</f>
        <v>16721</v>
      </c>
      <c r="AA27" s="1074" t="s">
        <v>333</v>
      </c>
      <c r="AB27" s="1078">
        <f>'3市区町別2'!AA11</f>
        <v>5.85</v>
      </c>
      <c r="AC27" s="1074" t="s">
        <v>333</v>
      </c>
      <c r="AD27" s="1079" t="s">
        <v>333</v>
      </c>
      <c r="AE27" s="1077">
        <f>'3市区町別2'!AD11</f>
        <v>266.33</v>
      </c>
      <c r="AF27" s="1074" t="s">
        <v>333</v>
      </c>
      <c r="AG27" s="1077">
        <f>'3市区町別2'!AF11</f>
        <v>2690.7708481958475</v>
      </c>
      <c r="AH27" s="1074" t="s">
        <v>333</v>
      </c>
    </row>
    <row r="28" spans="1:34">
      <c r="A28" s="662">
        <v>203</v>
      </c>
      <c r="B28" s="642" t="s">
        <v>97</v>
      </c>
      <c r="C28" s="668">
        <f>'3市区町別2'!E30</f>
        <v>303601</v>
      </c>
      <c r="D28" s="782">
        <f>'3市区町別2'!F30</f>
        <v>4</v>
      </c>
      <c r="E28" s="647">
        <f>'3市区町別2'!G30</f>
        <v>133647</v>
      </c>
      <c r="F28" s="782">
        <f>'3市区町別2'!H30</f>
        <v>4</v>
      </c>
      <c r="G28" s="671">
        <f>'3市区町別2'!I30</f>
        <v>2.2716634118236847</v>
      </c>
      <c r="H28" s="647">
        <f>'3市区町別2'!K30</f>
        <v>293409</v>
      </c>
      <c r="I28" s="782">
        <f>'3市区町別2'!L30</f>
        <v>4</v>
      </c>
      <c r="J28" s="647">
        <f>'3市区町別2'!M30</f>
        <v>121890</v>
      </c>
      <c r="K28" s="782">
        <f>'3市区町別2'!N30</f>
        <v>4</v>
      </c>
      <c r="L28" s="648">
        <f>'3市区町別2'!O30</f>
        <v>2.4071621954221021</v>
      </c>
      <c r="M28" s="647">
        <f>'3市区町別2'!P30</f>
        <v>290959</v>
      </c>
      <c r="N28" s="647">
        <f>'3市区町別2'!Q30</f>
        <v>4</v>
      </c>
      <c r="O28" s="647">
        <f>'3市区町別2'!R30</f>
        <v>116948</v>
      </c>
      <c r="P28" s="647">
        <f>'3市区町別2'!S30</f>
        <v>4</v>
      </c>
      <c r="Q28" s="648">
        <f>'3市区町別2'!T30</f>
        <v>2.4879348086328967</v>
      </c>
      <c r="R28" s="668">
        <f t="shared" si="0"/>
        <v>10192</v>
      </c>
      <c r="S28" s="782">
        <f>'3市区町別2'!V30</f>
        <v>2</v>
      </c>
      <c r="T28" s="648">
        <f t="shared" si="1"/>
        <v>3.4736494108905993</v>
      </c>
      <c r="U28" s="647">
        <f>'3市区町別2'!X30</f>
        <v>2</v>
      </c>
      <c r="V28" s="668">
        <f t="shared" si="2"/>
        <v>2450</v>
      </c>
      <c r="W28" s="782">
        <f t="shared" si="4"/>
        <v>5</v>
      </c>
      <c r="X28" s="648">
        <f t="shared" si="3"/>
        <v>0.8420430369914661</v>
      </c>
      <c r="Y28" s="782">
        <f t="shared" si="5"/>
        <v>7</v>
      </c>
      <c r="Z28" s="647">
        <f>'3市区町別2'!Y30</f>
        <v>11757</v>
      </c>
      <c r="AA28" s="782">
        <f>'3市区町別2'!Z30</f>
        <v>1</v>
      </c>
      <c r="AB28" s="649">
        <f>'3市区町別2'!AA30</f>
        <v>9.65</v>
      </c>
      <c r="AC28" s="782">
        <f>'3市区町別2'!AB30</f>
        <v>4</v>
      </c>
      <c r="AD28" s="779" t="s">
        <v>333</v>
      </c>
      <c r="AE28" s="648">
        <f>'3市区町別2'!AD30</f>
        <v>49.42</v>
      </c>
      <c r="AF28" s="782">
        <f>'3市区町別2'!AE30</f>
        <v>35</v>
      </c>
      <c r="AG28" s="648">
        <f>'3市区町別2'!AF30</f>
        <v>5937.0497774180494</v>
      </c>
      <c r="AH28" s="782">
        <f>'3市区町別2'!AG30</f>
        <v>7</v>
      </c>
    </row>
    <row r="29" spans="1:34">
      <c r="A29" s="662">
        <v>210</v>
      </c>
      <c r="B29" s="642" t="s">
        <v>26</v>
      </c>
      <c r="C29" s="668">
        <f>'3市区町別2'!E37</f>
        <v>260878</v>
      </c>
      <c r="D29" s="782">
        <f>'3市区町別2'!F37</f>
        <v>5</v>
      </c>
      <c r="E29" s="647">
        <f>'3市区町別2'!G37</f>
        <v>107195</v>
      </c>
      <c r="F29" s="782">
        <f>'3市区町別2'!H37</f>
        <v>5</v>
      </c>
      <c r="G29" s="671">
        <f>'3市区町別2'!I37</f>
        <v>2.433676943887308</v>
      </c>
      <c r="H29" s="647">
        <f>'3市区町別2'!K37</f>
        <v>267435</v>
      </c>
      <c r="I29" s="782">
        <f>'3市区町別2'!L37</f>
        <v>5</v>
      </c>
      <c r="J29" s="647">
        <f>'3市区町別2'!M37</f>
        <v>103495</v>
      </c>
      <c r="K29" s="782">
        <f>'3市区町別2'!N37</f>
        <v>5</v>
      </c>
      <c r="L29" s="648">
        <f>'3市区町別2'!O37</f>
        <v>2.5840378762259046</v>
      </c>
      <c r="M29" s="647">
        <f>'3市区町別2'!P37</f>
        <v>266937</v>
      </c>
      <c r="N29" s="647">
        <f>'3市区町別2'!Q37</f>
        <v>5</v>
      </c>
      <c r="O29" s="647">
        <f>'3市区町別2'!R37</f>
        <v>99645</v>
      </c>
      <c r="P29" s="647">
        <f>'3市区町別2'!S37</f>
        <v>5</v>
      </c>
      <c r="Q29" s="648">
        <f>'3市区町別2'!T37</f>
        <v>2.6788800240855037</v>
      </c>
      <c r="R29" s="668">
        <f t="shared" si="0"/>
        <v>-6557</v>
      </c>
      <c r="S29" s="782">
        <f>'3市区町別2'!V37</f>
        <v>47</v>
      </c>
      <c r="T29" s="648">
        <f t="shared" si="1"/>
        <v>-2.4518107203619568</v>
      </c>
      <c r="U29" s="647">
        <f>'3市区町別2'!X37</f>
        <v>21</v>
      </c>
      <c r="V29" s="668">
        <f t="shared" si="2"/>
        <v>498</v>
      </c>
      <c r="W29" s="782">
        <f t="shared" si="4"/>
        <v>9</v>
      </c>
      <c r="X29" s="648">
        <f t="shared" si="3"/>
        <v>0.18656087391406961</v>
      </c>
      <c r="Y29" s="782">
        <f t="shared" si="5"/>
        <v>11</v>
      </c>
      <c r="Z29" s="647">
        <f>'3市区町別2'!Y37</f>
        <v>3700</v>
      </c>
      <c r="AA29" s="782">
        <f>'3市区町別2'!Z37</f>
        <v>7</v>
      </c>
      <c r="AB29" s="649">
        <f>'3市区町別2'!AA37</f>
        <v>3.58</v>
      </c>
      <c r="AC29" s="782">
        <f>'3市区町別2'!AB37</f>
        <v>16</v>
      </c>
      <c r="AD29" s="779" t="s">
        <v>333</v>
      </c>
      <c r="AE29" s="648">
        <f>'3市区町別2'!AD37</f>
        <v>138.47999999999999</v>
      </c>
      <c r="AF29" s="782">
        <f>'3市区町別2'!AE37</f>
        <v>23</v>
      </c>
      <c r="AG29" s="648">
        <f>'3市区町別2'!AF37</f>
        <v>1931.2175043327559</v>
      </c>
      <c r="AH29" s="782">
        <f>'3市区町別2'!AG37</f>
        <v>17</v>
      </c>
    </row>
    <row r="30" spans="1:34">
      <c r="A30" s="662">
        <v>216</v>
      </c>
      <c r="B30" s="642" t="s">
        <v>105</v>
      </c>
      <c r="C30" s="668">
        <f>'3市区町別2'!E42</f>
        <v>87722</v>
      </c>
      <c r="D30" s="782">
        <f>'3市区町別2'!F42</f>
        <v>20</v>
      </c>
      <c r="E30" s="647">
        <f>'3市区町別2'!G42</f>
        <v>36712</v>
      </c>
      <c r="F30" s="782">
        <f>'3市区町別2'!H42</f>
        <v>20</v>
      </c>
      <c r="G30" s="671">
        <f>'3市区町別2'!I42</f>
        <v>2.3894639354979299</v>
      </c>
      <c r="H30" s="647">
        <f>'3市区町別2'!K42</f>
        <v>91030</v>
      </c>
      <c r="I30" s="782">
        <f>'3市区町別2'!L42</f>
        <v>20</v>
      </c>
      <c r="J30" s="647">
        <f>'3市区町別2'!M42</f>
        <v>36340</v>
      </c>
      <c r="K30" s="782">
        <f>'3市区町別2'!N42</f>
        <v>20</v>
      </c>
      <c r="L30" s="648">
        <f>'3市区町別2'!O42</f>
        <v>2.5049532195927351</v>
      </c>
      <c r="M30" s="647">
        <f>'3市区町別2'!P42</f>
        <v>93901</v>
      </c>
      <c r="N30" s="647">
        <f>'3市区町別2'!Q42</f>
        <v>19</v>
      </c>
      <c r="O30" s="647">
        <f>'3市区町別2'!R42</f>
        <v>35737</v>
      </c>
      <c r="P30" s="647">
        <f>'3市区町別2'!S42</f>
        <v>20</v>
      </c>
      <c r="Q30" s="648">
        <f>'3市区町別2'!T42</f>
        <v>2.6275568738282451</v>
      </c>
      <c r="R30" s="668">
        <f t="shared" si="0"/>
        <v>-3308</v>
      </c>
      <c r="S30" s="782">
        <f>'3市区町別2'!V42</f>
        <v>40</v>
      </c>
      <c r="T30" s="648">
        <f t="shared" si="1"/>
        <v>-3.6339668241239154</v>
      </c>
      <c r="U30" s="647">
        <f>'3市区町別2'!X42</f>
        <v>26</v>
      </c>
      <c r="V30" s="668">
        <f t="shared" si="2"/>
        <v>-2871</v>
      </c>
      <c r="W30" s="782">
        <f t="shared" si="4"/>
        <v>37</v>
      </c>
      <c r="X30" s="648">
        <f t="shared" si="3"/>
        <v>-3.0574754262467918</v>
      </c>
      <c r="Y30" s="782">
        <f t="shared" si="5"/>
        <v>25</v>
      </c>
      <c r="Z30" s="647">
        <f>'3市区町別2'!Y42</f>
        <v>372</v>
      </c>
      <c r="AA30" s="782">
        <f>'3市区町別2'!Z42</f>
        <v>29</v>
      </c>
      <c r="AB30" s="649">
        <f>'3市区町別2'!AA42</f>
        <v>1.02</v>
      </c>
      <c r="AC30" s="782">
        <f>'3市区町別2'!AB42</f>
        <v>32</v>
      </c>
      <c r="AD30" s="779" t="s">
        <v>333</v>
      </c>
      <c r="AE30" s="648">
        <f>'3市区町別2'!AD42</f>
        <v>34.380000000000003</v>
      </c>
      <c r="AF30" s="782">
        <f>'3市区町別2'!AE42</f>
        <v>38</v>
      </c>
      <c r="AG30" s="648">
        <f>'3市区町別2'!AF42</f>
        <v>2647.760325770797</v>
      </c>
      <c r="AH30" s="782">
        <f>'3市区町別2'!AG42</f>
        <v>15</v>
      </c>
    </row>
    <row r="31" spans="1:34">
      <c r="A31" s="662">
        <v>381</v>
      </c>
      <c r="B31" s="642" t="s">
        <v>37</v>
      </c>
      <c r="C31" s="668">
        <f>'3市区町別2'!E58</f>
        <v>30268</v>
      </c>
      <c r="D31" s="782">
        <f>'3市区町別2'!F58</f>
        <v>37</v>
      </c>
      <c r="E31" s="647">
        <f>'3市区町別2'!G58</f>
        <v>11384</v>
      </c>
      <c r="F31" s="782">
        <f>'3市区町別2'!H58</f>
        <v>39</v>
      </c>
      <c r="G31" s="671">
        <f>'3市区町別2'!I58</f>
        <v>2.6588193956430075</v>
      </c>
      <c r="H31" s="647">
        <f>'3市区町別2'!K58</f>
        <v>31020</v>
      </c>
      <c r="I31" s="782">
        <f>'3市区町別2'!L58</f>
        <v>37</v>
      </c>
      <c r="J31" s="647">
        <f>'3市区町別2'!M58</f>
        <v>11026</v>
      </c>
      <c r="K31" s="782">
        <f>'3市区町別2'!N58</f>
        <v>39</v>
      </c>
      <c r="L31" s="648">
        <f>'3市区町別2'!O58</f>
        <v>2.8133502630146925</v>
      </c>
      <c r="M31" s="647">
        <f>'3市区町別2'!P58</f>
        <v>31026</v>
      </c>
      <c r="N31" s="647">
        <f>'3市区町別2'!Q58</f>
        <v>40</v>
      </c>
      <c r="O31" s="647">
        <f>'3市区町別2'!R58</f>
        <v>10226</v>
      </c>
      <c r="P31" s="647">
        <f>'3市区町別2'!S58</f>
        <v>40</v>
      </c>
      <c r="Q31" s="648">
        <f>'3市区町別2'!T58</f>
        <v>3.0340309016233129</v>
      </c>
      <c r="R31" s="668">
        <f t="shared" si="0"/>
        <v>-752</v>
      </c>
      <c r="S31" s="782">
        <f>'3市区町別2'!V58</f>
        <v>13</v>
      </c>
      <c r="T31" s="648">
        <f t="shared" si="1"/>
        <v>-2.4242424242424243</v>
      </c>
      <c r="U31" s="647">
        <f>'3市区町別2'!X58</f>
        <v>19</v>
      </c>
      <c r="V31" s="668">
        <f t="shared" si="2"/>
        <v>-6</v>
      </c>
      <c r="W31" s="782">
        <f t="shared" si="4"/>
        <v>12</v>
      </c>
      <c r="X31" s="648">
        <f t="shared" si="3"/>
        <v>-1.9338619222587505E-2</v>
      </c>
      <c r="Y31" s="782">
        <f t="shared" si="5"/>
        <v>12</v>
      </c>
      <c r="Z31" s="647">
        <f>'3市区町別2'!Y58</f>
        <v>358</v>
      </c>
      <c r="AA31" s="782">
        <f>'3市区町別2'!Z58</f>
        <v>30</v>
      </c>
      <c r="AB31" s="649">
        <f>'3市区町別2'!AA58</f>
        <v>3.25</v>
      </c>
      <c r="AC31" s="782">
        <f>'3市区町別2'!AB58</f>
        <v>17</v>
      </c>
      <c r="AD31" s="779" t="s">
        <v>333</v>
      </c>
      <c r="AE31" s="648">
        <f>'3市区町別2'!AD58</f>
        <v>34.92</v>
      </c>
      <c r="AF31" s="782">
        <f>'3市区町別2'!AE58</f>
        <v>37</v>
      </c>
      <c r="AG31" s="648">
        <f>'3市区町別2'!AF58</f>
        <v>888.3161512027491</v>
      </c>
      <c r="AH31" s="782">
        <f>'3市区町別2'!AG58</f>
        <v>22</v>
      </c>
    </row>
    <row r="32" spans="1:34">
      <c r="A32" s="662">
        <v>382</v>
      </c>
      <c r="B32" s="642" t="s">
        <v>38</v>
      </c>
      <c r="C32" s="668">
        <f>'3市区町別2'!E59</f>
        <v>33604</v>
      </c>
      <c r="D32" s="782">
        <f>'3市区町別2'!F59</f>
        <v>35</v>
      </c>
      <c r="E32" s="647">
        <f>'3市区町別2'!G59</f>
        <v>13792</v>
      </c>
      <c r="F32" s="782">
        <f>'3市区町別2'!H59</f>
        <v>34</v>
      </c>
      <c r="G32" s="671">
        <f>'3市区町別2'!I59</f>
        <v>2.4364849187935036</v>
      </c>
      <c r="H32" s="647">
        <f>'3市区町別2'!K59</f>
        <v>33739</v>
      </c>
      <c r="I32" s="782">
        <f>'3市区町別2'!L59</f>
        <v>35</v>
      </c>
      <c r="J32" s="647">
        <f>'3市区町別2'!M59</f>
        <v>13258</v>
      </c>
      <c r="K32" s="782">
        <f>'3市区町別2'!N59</f>
        <v>34</v>
      </c>
      <c r="L32" s="648">
        <f>'3市区町別2'!O59</f>
        <v>2.5448031377281639</v>
      </c>
      <c r="M32" s="647">
        <f>'3市区町別2'!P59</f>
        <v>33183</v>
      </c>
      <c r="N32" s="647">
        <f>'3市区町別2'!Q59</f>
        <v>36</v>
      </c>
      <c r="O32" s="647">
        <f>'3市区町別2'!R59</f>
        <v>12581</v>
      </c>
      <c r="P32" s="647">
        <f>'3市区町別2'!S59</f>
        <v>35</v>
      </c>
      <c r="Q32" s="648">
        <f>'3市区町別2'!T59</f>
        <v>2.6375486845242828</v>
      </c>
      <c r="R32" s="668">
        <f t="shared" si="0"/>
        <v>-135</v>
      </c>
      <c r="S32" s="782">
        <f>'3市区町別2'!V59</f>
        <v>10</v>
      </c>
      <c r="T32" s="648">
        <f t="shared" si="1"/>
        <v>-0.40013041287530748</v>
      </c>
      <c r="U32" s="647">
        <f>'3市区町別2'!X59</f>
        <v>10</v>
      </c>
      <c r="V32" s="668">
        <f t="shared" si="2"/>
        <v>556</v>
      </c>
      <c r="W32" s="782">
        <f t="shared" si="4"/>
        <v>8</v>
      </c>
      <c r="X32" s="648">
        <f t="shared" si="3"/>
        <v>1.6755567609920741</v>
      </c>
      <c r="Y32" s="782">
        <f t="shared" si="5"/>
        <v>4</v>
      </c>
      <c r="Z32" s="647">
        <f>'3市区町別2'!Y59</f>
        <v>534</v>
      </c>
      <c r="AA32" s="782">
        <f>'3市区町別2'!Z59</f>
        <v>26</v>
      </c>
      <c r="AB32" s="649">
        <f>'3市区町別2'!AA59</f>
        <v>4.03</v>
      </c>
      <c r="AC32" s="782">
        <f>'3市区町別2'!AB59</f>
        <v>14</v>
      </c>
      <c r="AD32" s="779" t="s">
        <v>333</v>
      </c>
      <c r="AE32" s="648">
        <f>'3市区町別2'!AD59</f>
        <v>9.1300000000000008</v>
      </c>
      <c r="AF32" s="782">
        <f>'3市区町別2'!AE59</f>
        <v>49</v>
      </c>
      <c r="AG32" s="648">
        <f>'3市区町別2'!AF59</f>
        <v>3695.3997809419493</v>
      </c>
      <c r="AH32" s="782">
        <f>'3市区町別2'!AG59</f>
        <v>13</v>
      </c>
    </row>
    <row r="33" spans="1:34">
      <c r="A33" s="580"/>
      <c r="B33" s="1081" t="s">
        <v>13</v>
      </c>
      <c r="C33" s="1073">
        <f>'3市区町別2'!E12</f>
        <v>264135</v>
      </c>
      <c r="D33" s="1074" t="s">
        <v>333</v>
      </c>
      <c r="E33" s="1075">
        <f>'3市区町別2'!G12</f>
        <v>103224</v>
      </c>
      <c r="F33" s="1074" t="s">
        <v>333</v>
      </c>
      <c r="G33" s="1076">
        <f>'3市区町別2'!I12</f>
        <v>2.5588525924203673</v>
      </c>
      <c r="H33" s="1075">
        <f>'3市区町別2'!K12</f>
        <v>272447</v>
      </c>
      <c r="I33" s="1074" t="s">
        <v>333</v>
      </c>
      <c r="J33" s="1075">
        <f>'3市区町別2'!M12</f>
        <v>97677</v>
      </c>
      <c r="K33" s="1074" t="s">
        <v>333</v>
      </c>
      <c r="L33" s="1077">
        <f>'3市区町別2'!O12</f>
        <v>2.7892646170541684</v>
      </c>
      <c r="M33" s="1075">
        <f>'3市区町別2'!P12</f>
        <v>284769</v>
      </c>
      <c r="N33" s="1075" t="s">
        <v>333</v>
      </c>
      <c r="O33" s="1075">
        <f>'3市区町別2'!R12</f>
        <v>95995</v>
      </c>
      <c r="P33" s="1075" t="s">
        <v>333</v>
      </c>
      <c r="Q33" s="1077">
        <f>'3市区町別2'!T12</f>
        <v>2.9664982551174539</v>
      </c>
      <c r="R33" s="1073">
        <f t="shared" si="0"/>
        <v>-8312</v>
      </c>
      <c r="S33" s="1074" t="s">
        <v>333</v>
      </c>
      <c r="T33" s="1077">
        <f t="shared" si="1"/>
        <v>-3.0508686093074981</v>
      </c>
      <c r="U33" s="1075" t="s">
        <v>333</v>
      </c>
      <c r="V33" s="1073" t="s">
        <v>574</v>
      </c>
      <c r="W33" s="1074" t="s">
        <v>574</v>
      </c>
      <c r="X33" s="1077" t="s">
        <v>574</v>
      </c>
      <c r="Y33" s="1074" t="s">
        <v>574</v>
      </c>
      <c r="Z33" s="1075">
        <f>'3市区町別2'!Y12</f>
        <v>5547</v>
      </c>
      <c r="AA33" s="1074" t="s">
        <v>333</v>
      </c>
      <c r="AB33" s="1078">
        <f>'3市区町別2'!AA12</f>
        <v>5.68</v>
      </c>
      <c r="AC33" s="1074" t="s">
        <v>333</v>
      </c>
      <c r="AD33" s="1079" t="s">
        <v>333</v>
      </c>
      <c r="AE33" s="1077">
        <f>'3市区町別2'!AD12</f>
        <v>895.61000000000013</v>
      </c>
      <c r="AF33" s="1074" t="s">
        <v>333</v>
      </c>
      <c r="AG33" s="1077">
        <f>'3市区町別2'!AF12</f>
        <v>304.2027221670146</v>
      </c>
      <c r="AH33" s="1074" t="s">
        <v>333</v>
      </c>
    </row>
    <row r="34" spans="1:34">
      <c r="A34" s="662">
        <v>213</v>
      </c>
      <c r="B34" s="643" t="s">
        <v>510</v>
      </c>
      <c r="C34" s="668">
        <f>'3市区町別2'!E39</f>
        <v>38673</v>
      </c>
      <c r="D34" s="782">
        <f>'3市区町別2'!F39</f>
        <v>33</v>
      </c>
      <c r="E34" s="647">
        <f>'3市区町別2'!G39</f>
        <v>15167</v>
      </c>
      <c r="F34" s="782">
        <f>'3市区町別2'!H39</f>
        <v>33</v>
      </c>
      <c r="G34" s="671">
        <f>'3市区町別2'!I39</f>
        <v>2.5498120920419329</v>
      </c>
      <c r="H34" s="647">
        <f>'3市区町別2'!K39</f>
        <v>40866</v>
      </c>
      <c r="I34" s="782">
        <f>'3市区町別2'!L39</f>
        <v>32</v>
      </c>
      <c r="J34" s="647">
        <f>'3市区町別2'!M39</f>
        <v>15049</v>
      </c>
      <c r="K34" s="782">
        <f>'3市区町別2'!N39</f>
        <v>33</v>
      </c>
      <c r="L34" s="648">
        <f>'3市区町別2'!O39</f>
        <v>2.71552927104791</v>
      </c>
      <c r="M34" s="647">
        <f>'3市区町別2'!P39</f>
        <v>42802</v>
      </c>
      <c r="N34" s="647">
        <f>'3市区町別2'!Q39</f>
        <v>32</v>
      </c>
      <c r="O34" s="647">
        <f>'3市区町別2'!R39</f>
        <v>14989</v>
      </c>
      <c r="P34" s="647">
        <f>'3市区町別2'!S39</f>
        <v>32</v>
      </c>
      <c r="Q34" s="648">
        <f>'3市区町別2'!T39</f>
        <v>2.8555607445460005</v>
      </c>
      <c r="R34" s="668">
        <f t="shared" si="0"/>
        <v>-2193</v>
      </c>
      <c r="S34" s="782">
        <f>'3市区町別2'!V39</f>
        <v>31</v>
      </c>
      <c r="T34" s="648">
        <f t="shared" si="1"/>
        <v>-5.3663191895463225</v>
      </c>
      <c r="U34" s="647">
        <f>'3市区町別2'!X39</f>
        <v>34</v>
      </c>
      <c r="V34" s="668">
        <f t="shared" si="2"/>
        <v>-1936</v>
      </c>
      <c r="W34" s="782">
        <f t="shared" si="4"/>
        <v>32</v>
      </c>
      <c r="X34" s="648">
        <f t="shared" si="3"/>
        <v>-4.5231531236858098</v>
      </c>
      <c r="Y34" s="782">
        <f t="shared" si="5"/>
        <v>33</v>
      </c>
      <c r="Z34" s="647">
        <f>'3市区町別2'!Y39</f>
        <v>118</v>
      </c>
      <c r="AA34" s="782">
        <f>'3市区町別2'!Z39</f>
        <v>34</v>
      </c>
      <c r="AB34" s="649">
        <f>'3市区町別2'!AA39</f>
        <v>0.78</v>
      </c>
      <c r="AC34" s="782">
        <f>'3市区町別2'!AB39</f>
        <v>34</v>
      </c>
      <c r="AD34" s="779" t="s">
        <v>333</v>
      </c>
      <c r="AE34" s="648">
        <f>'3市区町別2'!AD39</f>
        <v>132.44</v>
      </c>
      <c r="AF34" s="782">
        <f>'3市区町別2'!AE39</f>
        <v>25</v>
      </c>
      <c r="AG34" s="648">
        <f>'3市区町別2'!AF39</f>
        <v>308.56236786469344</v>
      </c>
      <c r="AH34" s="782">
        <f>'3市区町別2'!AG39</f>
        <v>31</v>
      </c>
    </row>
    <row r="35" spans="1:34">
      <c r="A35" s="662">
        <v>215</v>
      </c>
      <c r="B35" s="642" t="s">
        <v>511</v>
      </c>
      <c r="C35" s="668">
        <f>'3市区町別2'!E41</f>
        <v>75294</v>
      </c>
      <c r="D35" s="782">
        <f>'3市区町別2'!F41</f>
        <v>22</v>
      </c>
      <c r="E35" s="647">
        <f>'3市区町別2'!G41</f>
        <v>30370</v>
      </c>
      <c r="F35" s="782">
        <f>'3市区町別2'!H41</f>
        <v>21</v>
      </c>
      <c r="G35" s="671">
        <f>'3市区町別2'!I41</f>
        <v>2.4792229173526508</v>
      </c>
      <c r="H35" s="647">
        <f>'3市区町別2'!K41</f>
        <v>77178</v>
      </c>
      <c r="I35" s="782">
        <f>'3市区町別2'!L41</f>
        <v>23</v>
      </c>
      <c r="J35" s="647">
        <f>'3市区町別2'!M41</f>
        <v>28653</v>
      </c>
      <c r="K35" s="782">
        <f>'3市区町別2'!N41</f>
        <v>22</v>
      </c>
      <c r="L35" s="648">
        <f>'3市区町別2'!O41</f>
        <v>2.6935399434614178</v>
      </c>
      <c r="M35" s="647">
        <f>'3市区町別2'!P41</f>
        <v>81009</v>
      </c>
      <c r="N35" s="647">
        <f>'3市区町別2'!Q41</f>
        <v>22</v>
      </c>
      <c r="O35" s="647">
        <f>'3市区町別2'!R41</f>
        <v>28506</v>
      </c>
      <c r="P35" s="647">
        <f>'3市区町別2'!S41</f>
        <v>22</v>
      </c>
      <c r="Q35" s="648">
        <f>'3市区町別2'!T41</f>
        <v>2.8418227741528099</v>
      </c>
      <c r="R35" s="668">
        <f t="shared" si="0"/>
        <v>-1884</v>
      </c>
      <c r="S35" s="782">
        <f>'3市区町別2'!V41</f>
        <v>26</v>
      </c>
      <c r="T35" s="648">
        <f t="shared" si="1"/>
        <v>-2.441110160926689</v>
      </c>
      <c r="U35" s="647">
        <f>'3市区町別2'!X41</f>
        <v>20</v>
      </c>
      <c r="V35" s="668">
        <f t="shared" si="2"/>
        <v>-3831</v>
      </c>
      <c r="W35" s="782">
        <f t="shared" si="4"/>
        <v>47</v>
      </c>
      <c r="X35" s="648">
        <f t="shared" si="3"/>
        <v>-4.729104173610339</v>
      </c>
      <c r="Y35" s="782">
        <f t="shared" si="5"/>
        <v>35</v>
      </c>
      <c r="Z35" s="647">
        <f>'3市区町別2'!Y41</f>
        <v>1717</v>
      </c>
      <c r="AA35" s="782">
        <f>'3市区町別2'!Z41</f>
        <v>14</v>
      </c>
      <c r="AB35" s="649">
        <f>'3市区町別2'!AA41</f>
        <v>5.99</v>
      </c>
      <c r="AC35" s="782">
        <f>'3市区町別2'!AB41</f>
        <v>5</v>
      </c>
      <c r="AD35" s="779" t="s">
        <v>333</v>
      </c>
      <c r="AE35" s="648">
        <f>'3市区町別2'!AD41</f>
        <v>176.51</v>
      </c>
      <c r="AF35" s="782">
        <f>'3市区町別2'!AE41</f>
        <v>19</v>
      </c>
      <c r="AG35" s="648">
        <f>'3市区町別2'!AF41</f>
        <v>437.24434876210984</v>
      </c>
      <c r="AH35" s="782">
        <f>'3市区町別2'!AG41</f>
        <v>25</v>
      </c>
    </row>
    <row r="36" spans="1:34">
      <c r="A36" s="662">
        <v>218</v>
      </c>
      <c r="B36" s="642" t="s">
        <v>90</v>
      </c>
      <c r="C36" s="668">
        <f>'3市区町別2'!E44</f>
        <v>47562</v>
      </c>
      <c r="D36" s="782">
        <f>'3市区町別2'!F44</f>
        <v>25</v>
      </c>
      <c r="E36" s="647">
        <f>'3市区町別2'!G44</f>
        <v>17810</v>
      </c>
      <c r="F36" s="782">
        <f>'3市区町別2'!H44</f>
        <v>26</v>
      </c>
      <c r="G36" s="671">
        <f>'3市区町別2'!I44</f>
        <v>2.6705221785513755</v>
      </c>
      <c r="H36" s="647">
        <f>'3市区町別2'!K44</f>
        <v>48580</v>
      </c>
      <c r="I36" s="782">
        <f>'3市区町別2'!L44</f>
        <v>25</v>
      </c>
      <c r="J36" s="647">
        <f>'3市区町別2'!M44</f>
        <v>16860</v>
      </c>
      <c r="K36" s="782">
        <f>'3市区町別2'!N44</f>
        <v>29</v>
      </c>
      <c r="L36" s="648">
        <f>'3市区町別2'!O44</f>
        <v>2.8813760379596678</v>
      </c>
      <c r="M36" s="647">
        <f>'3市区町別2'!P44</f>
        <v>49680</v>
      </c>
      <c r="N36" s="647">
        <f>'3市区町別2'!Q44</f>
        <v>27</v>
      </c>
      <c r="O36" s="647">
        <f>'3市区町別2'!R44</f>
        <v>16470</v>
      </c>
      <c r="P36" s="647">
        <f>'3市区町別2'!S44</f>
        <v>29</v>
      </c>
      <c r="Q36" s="648">
        <f>'3市区町別2'!T44</f>
        <v>3.0163934426229506</v>
      </c>
      <c r="R36" s="668">
        <f t="shared" si="0"/>
        <v>-1018</v>
      </c>
      <c r="S36" s="782">
        <f>'3市区町別2'!V44</f>
        <v>15</v>
      </c>
      <c r="T36" s="648">
        <f t="shared" si="1"/>
        <v>-2.0955125566076576</v>
      </c>
      <c r="U36" s="647">
        <f>'3市区町別2'!X44</f>
        <v>17</v>
      </c>
      <c r="V36" s="668">
        <f t="shared" si="2"/>
        <v>-1100</v>
      </c>
      <c r="W36" s="782">
        <f t="shared" si="4"/>
        <v>22</v>
      </c>
      <c r="X36" s="648">
        <f t="shared" si="3"/>
        <v>-2.2141706924315621</v>
      </c>
      <c r="Y36" s="782">
        <f t="shared" si="5"/>
        <v>22</v>
      </c>
      <c r="Z36" s="647">
        <f>'3市区町別2'!Y44</f>
        <v>950</v>
      </c>
      <c r="AA36" s="782">
        <f>'3市区町別2'!Z44</f>
        <v>19</v>
      </c>
      <c r="AB36" s="649">
        <f>'3市区町別2'!AA44</f>
        <v>5.63</v>
      </c>
      <c r="AC36" s="782">
        <f>'3市区町別2'!AB44</f>
        <v>8</v>
      </c>
      <c r="AD36" s="779" t="str">
        <f>'3市区町別2'!AC44</f>
        <v>※</v>
      </c>
      <c r="AE36" s="648">
        <f>'3市区町別2'!AD44</f>
        <v>92.94</v>
      </c>
      <c r="AF36" s="782">
        <f>'3市区町別2'!AE44</f>
        <v>29</v>
      </c>
      <c r="AG36" s="648">
        <f>'3市区町別2'!AF44</f>
        <v>522.70281902302565</v>
      </c>
      <c r="AH36" s="782">
        <f>'3市区町別2'!AG44</f>
        <v>24</v>
      </c>
    </row>
    <row r="37" spans="1:34">
      <c r="A37" s="662">
        <v>220</v>
      </c>
      <c r="B37" s="642" t="s">
        <v>91</v>
      </c>
      <c r="C37" s="668">
        <f>'3市区町別2'!E46</f>
        <v>42700</v>
      </c>
      <c r="D37" s="782">
        <f>'3市区町別2'!F46</f>
        <v>28</v>
      </c>
      <c r="E37" s="647">
        <f>'3市区町別2'!G46</f>
        <v>16245</v>
      </c>
      <c r="F37" s="782">
        <f>'3市区町別2'!H46</f>
        <v>31</v>
      </c>
      <c r="G37" s="671">
        <f>'3市区町別2'!I46</f>
        <v>2.6285010772545401</v>
      </c>
      <c r="H37" s="647">
        <f>'3市区町別2'!K46</f>
        <v>44313</v>
      </c>
      <c r="I37" s="782">
        <f>'3市区町別2'!L46</f>
        <v>28</v>
      </c>
      <c r="J37" s="647">
        <f>'3市区町別2'!M46</f>
        <v>15364</v>
      </c>
      <c r="K37" s="782">
        <f>'3市区町別2'!N46</f>
        <v>31</v>
      </c>
      <c r="L37" s="648">
        <f>'3市区町別2'!O46</f>
        <v>2.8842098411871908</v>
      </c>
      <c r="M37" s="647">
        <f>'3市区町別2'!P46</f>
        <v>47993</v>
      </c>
      <c r="N37" s="647">
        <f>'3市区町別2'!Q46</f>
        <v>28</v>
      </c>
      <c r="O37" s="647">
        <f>'3市区町別2'!R46</f>
        <v>15188</v>
      </c>
      <c r="P37" s="647">
        <f>'3市区町別2'!S46</f>
        <v>31</v>
      </c>
      <c r="Q37" s="648">
        <f>'3市区町別2'!T46</f>
        <v>3.1599288912299182</v>
      </c>
      <c r="R37" s="668">
        <f t="shared" si="0"/>
        <v>-1613</v>
      </c>
      <c r="S37" s="782">
        <f>'3市区町別2'!V46</f>
        <v>21</v>
      </c>
      <c r="T37" s="648">
        <f t="shared" si="1"/>
        <v>-3.6400153453839734</v>
      </c>
      <c r="U37" s="647">
        <f>'3市区町別2'!X46</f>
        <v>27</v>
      </c>
      <c r="V37" s="668">
        <f t="shared" si="2"/>
        <v>-3680</v>
      </c>
      <c r="W37" s="782">
        <f t="shared" si="4"/>
        <v>45</v>
      </c>
      <c r="X37" s="648">
        <f t="shared" si="3"/>
        <v>-7.6677848852957728</v>
      </c>
      <c r="Y37" s="782">
        <f t="shared" si="5"/>
        <v>43</v>
      </c>
      <c r="Z37" s="647">
        <f>'3市区町別2'!Y46</f>
        <v>881</v>
      </c>
      <c r="AA37" s="782">
        <f>'3市区町別2'!Z46</f>
        <v>21</v>
      </c>
      <c r="AB37" s="649">
        <f>'3市区町別2'!AA46</f>
        <v>5.73</v>
      </c>
      <c r="AC37" s="782">
        <f>'3市区町別2'!AB46</f>
        <v>6</v>
      </c>
      <c r="AD37" s="779" t="str">
        <f>'3市区町別2'!AC46</f>
        <v>※</v>
      </c>
      <c r="AE37" s="648">
        <f>'3市区町別2'!AD46</f>
        <v>150.97999999999999</v>
      </c>
      <c r="AF37" s="782">
        <f>'3市区町別2'!AE46</f>
        <v>21</v>
      </c>
      <c r="AG37" s="648">
        <f>'3市区町別2'!AF46</f>
        <v>293.50245065571602</v>
      </c>
      <c r="AH37" s="782">
        <f>'3市区町別2'!AG46</f>
        <v>32</v>
      </c>
    </row>
    <row r="38" spans="1:34">
      <c r="A38" s="662">
        <v>228</v>
      </c>
      <c r="B38" s="642" t="s">
        <v>512</v>
      </c>
      <c r="C38" s="668">
        <f>'3市区町別2'!E54</f>
        <v>40645</v>
      </c>
      <c r="D38" s="782">
        <f>'3市区町別2'!F54</f>
        <v>31</v>
      </c>
      <c r="E38" s="647">
        <f>'3市区町別2'!G54</f>
        <v>17070</v>
      </c>
      <c r="F38" s="782">
        <f>'3市区町別2'!H54</f>
        <v>29</v>
      </c>
      <c r="G38" s="671">
        <f>'3市区町別2'!I54</f>
        <v>2.38107791446983</v>
      </c>
      <c r="H38" s="647">
        <f>'3市区町別2'!K54</f>
        <v>40310</v>
      </c>
      <c r="I38" s="782">
        <f>'3市区町別2'!L54</f>
        <v>33</v>
      </c>
      <c r="J38" s="647">
        <f>'3市区町別2'!M54</f>
        <v>15086</v>
      </c>
      <c r="K38" s="782">
        <f>'3市区町別2'!N54</f>
        <v>32</v>
      </c>
      <c r="L38" s="648">
        <f>'3市区町別2'!O54</f>
        <v>2.6720137876176588</v>
      </c>
      <c r="M38" s="647">
        <f>'3市区町別2'!P54</f>
        <v>40181</v>
      </c>
      <c r="N38" s="647">
        <f>'3市区町別2'!Q54</f>
        <v>34</v>
      </c>
      <c r="O38" s="647">
        <f>'3市区町別2'!R54</f>
        <v>14133</v>
      </c>
      <c r="P38" s="647">
        <f>'3市区町別2'!S54</f>
        <v>33</v>
      </c>
      <c r="Q38" s="648">
        <f>'3市区町別2'!T54</f>
        <v>2.843062336375858</v>
      </c>
      <c r="R38" s="668">
        <f t="shared" ref="R38:R65" si="6">C38-H38</f>
        <v>335</v>
      </c>
      <c r="S38" s="782">
        <f>'3市区町別2'!V54</f>
        <v>8</v>
      </c>
      <c r="T38" s="648">
        <f t="shared" si="1"/>
        <v>0.83105929049863558</v>
      </c>
      <c r="U38" s="647">
        <f>'3市区町別2'!X54</f>
        <v>5</v>
      </c>
      <c r="V38" s="668">
        <f t="shared" si="2"/>
        <v>129</v>
      </c>
      <c r="W38" s="782">
        <f t="shared" si="4"/>
        <v>11</v>
      </c>
      <c r="X38" s="648">
        <f t="shared" si="3"/>
        <v>0.32104726114332643</v>
      </c>
      <c r="Y38" s="782">
        <f t="shared" si="5"/>
        <v>10</v>
      </c>
      <c r="Z38" s="647">
        <f>'3市区町別2'!Y54</f>
        <v>1984</v>
      </c>
      <c r="AA38" s="782">
        <f>'3市区町別2'!Z54</f>
        <v>13</v>
      </c>
      <c r="AB38" s="649">
        <f>'3市区町別2'!AA54</f>
        <v>13.15</v>
      </c>
      <c r="AC38" s="782">
        <f>'3市区町別2'!AB54</f>
        <v>1</v>
      </c>
      <c r="AD38" s="779" t="s">
        <v>333</v>
      </c>
      <c r="AE38" s="648">
        <f>'3市区町別2'!AD54</f>
        <v>157.55000000000001</v>
      </c>
      <c r="AF38" s="782">
        <f>'3市区町別2'!AE54</f>
        <v>20</v>
      </c>
      <c r="AG38" s="648">
        <f>'3市区町別2'!AF54</f>
        <v>255.85528403681369</v>
      </c>
      <c r="AH38" s="782">
        <f>'3市区町別2'!AG54</f>
        <v>33</v>
      </c>
    </row>
    <row r="39" spans="1:34">
      <c r="A39" s="662">
        <v>365</v>
      </c>
      <c r="B39" s="642" t="s">
        <v>513</v>
      </c>
      <c r="C39" s="668">
        <f>'3市区町別2'!E57</f>
        <v>19261</v>
      </c>
      <c r="D39" s="782">
        <f>'3市区町別2'!F57</f>
        <v>43</v>
      </c>
      <c r="E39" s="647">
        <f>'3市区町別2'!G57</f>
        <v>6562</v>
      </c>
      <c r="F39" s="782">
        <f>'3市区町別2'!H57</f>
        <v>43</v>
      </c>
      <c r="G39" s="671">
        <f>'3市区町別2'!I57</f>
        <v>2.9352331606217619</v>
      </c>
      <c r="H39" s="647">
        <f>'3市区町別2'!K57</f>
        <v>21200</v>
      </c>
      <c r="I39" s="782">
        <f>'3市区町別2'!L57</f>
        <v>42</v>
      </c>
      <c r="J39" s="647">
        <f>'3市区町別2'!M57</f>
        <v>6665</v>
      </c>
      <c r="K39" s="782">
        <f>'3市区町別2'!N57</f>
        <v>43</v>
      </c>
      <c r="L39" s="648">
        <f>'3市区町別2'!O57</f>
        <v>3.1807951987997001</v>
      </c>
      <c r="M39" s="647">
        <f>'3市区町別2'!P57</f>
        <v>23104</v>
      </c>
      <c r="N39" s="647">
        <f>'3市区町別2'!Q57</f>
        <v>42</v>
      </c>
      <c r="O39" s="647">
        <f>'3市区町別2'!R57</f>
        <v>6709</v>
      </c>
      <c r="P39" s="647">
        <f>'3市区町別2'!S57</f>
        <v>42</v>
      </c>
      <c r="Q39" s="648">
        <f>'3市区町別2'!T57</f>
        <v>3.4437322998956628</v>
      </c>
      <c r="R39" s="668">
        <f t="shared" si="6"/>
        <v>-1939</v>
      </c>
      <c r="S39" s="782">
        <f>'3市区町別2'!V57</f>
        <v>27</v>
      </c>
      <c r="T39" s="648">
        <f t="shared" si="1"/>
        <v>-9.1462264150943398</v>
      </c>
      <c r="U39" s="647">
        <f>'3市区町別2'!X57</f>
        <v>46</v>
      </c>
      <c r="V39" s="668">
        <f t="shared" si="2"/>
        <v>-1904</v>
      </c>
      <c r="W39" s="782">
        <f t="shared" si="4"/>
        <v>31</v>
      </c>
      <c r="X39" s="648">
        <f t="shared" si="3"/>
        <v>-8.2409972299168981</v>
      </c>
      <c r="Y39" s="782">
        <f t="shared" si="5"/>
        <v>45</v>
      </c>
      <c r="Z39" s="647">
        <f>'3市区町別2'!Y57</f>
        <v>-103</v>
      </c>
      <c r="AA39" s="782">
        <f>'3市区町別2'!Z57</f>
        <v>42</v>
      </c>
      <c r="AB39" s="649">
        <f>'3市区町別2'!AA57</f>
        <v>-1.55</v>
      </c>
      <c r="AC39" s="782">
        <f>'3市区町別2'!AB57</f>
        <v>42</v>
      </c>
      <c r="AD39" s="779" t="s">
        <v>333</v>
      </c>
      <c r="AE39" s="648">
        <f>'3市区町別2'!AD57</f>
        <v>185.19</v>
      </c>
      <c r="AF39" s="782">
        <f>'3市区町別2'!AE57</f>
        <v>16</v>
      </c>
      <c r="AG39" s="648">
        <f>'3市区町別2'!AF57</f>
        <v>114.47702359738646</v>
      </c>
      <c r="AH39" s="782">
        <f>'3市区町別2'!AG57</f>
        <v>40</v>
      </c>
    </row>
    <row r="40" spans="1:34">
      <c r="A40" s="580"/>
      <c r="B40" s="1081" t="s">
        <v>14</v>
      </c>
      <c r="C40" s="1073">
        <f>'3市区町別2'!E13</f>
        <v>571719</v>
      </c>
      <c r="D40" s="1074" t="s">
        <v>333</v>
      </c>
      <c r="E40" s="1075">
        <f>'3市区町別2'!G13</f>
        <v>240004</v>
      </c>
      <c r="F40" s="1074" t="s">
        <v>333</v>
      </c>
      <c r="G40" s="1076">
        <f>'3市区町別2'!I13</f>
        <v>2.3821227979533672</v>
      </c>
      <c r="H40" s="1075">
        <f>'3市区町別2'!K13</f>
        <v>579154</v>
      </c>
      <c r="I40" s="1074" t="s">
        <v>333</v>
      </c>
      <c r="J40" s="1075">
        <f>'3市区町別2'!M13</f>
        <v>227839</v>
      </c>
      <c r="K40" s="1074" t="s">
        <v>333</v>
      </c>
      <c r="L40" s="1077">
        <f>'3市区町別2'!O13</f>
        <v>2.5419440921001235</v>
      </c>
      <c r="M40" s="1075">
        <f>'3市区町別2'!P13</f>
        <v>581677</v>
      </c>
      <c r="N40" s="1075" t="s">
        <v>333</v>
      </c>
      <c r="O40" s="1075">
        <f>'3市区町別2'!R13</f>
        <v>220389</v>
      </c>
      <c r="P40" s="1075" t="s">
        <v>333</v>
      </c>
      <c r="Q40" s="1077">
        <f>'3市区町別2'!T13</f>
        <v>2.6393195667660363</v>
      </c>
      <c r="R40" s="1073">
        <f t="shared" si="6"/>
        <v>-7435</v>
      </c>
      <c r="S40" s="1074" t="s">
        <v>333</v>
      </c>
      <c r="T40" s="1077">
        <f t="shared" si="1"/>
        <v>-1.2837690838706113</v>
      </c>
      <c r="U40" s="1075" t="s">
        <v>333</v>
      </c>
      <c r="V40" s="1073" t="s">
        <v>574</v>
      </c>
      <c r="W40" s="1074" t="s">
        <v>574</v>
      </c>
      <c r="X40" s="1077" t="s">
        <v>574</v>
      </c>
      <c r="Y40" s="1074" t="s">
        <v>574</v>
      </c>
      <c r="Z40" s="1075">
        <f>'3市区町別2'!Y13</f>
        <v>12165</v>
      </c>
      <c r="AA40" s="1074" t="s">
        <v>333</v>
      </c>
      <c r="AB40" s="1078">
        <f>'3市区町別2'!AA13</f>
        <v>5.34</v>
      </c>
      <c r="AC40" s="1074" t="s">
        <v>333</v>
      </c>
      <c r="AD40" s="1079" t="s">
        <v>333</v>
      </c>
      <c r="AE40" s="1077">
        <f>'3市区町別2'!AD13</f>
        <v>865.24999999999989</v>
      </c>
      <c r="AF40" s="1074" t="s">
        <v>333</v>
      </c>
      <c r="AG40" s="1077">
        <f>'3市区町別2'!AF13</f>
        <v>669.34874313782154</v>
      </c>
      <c r="AH40" s="1074" t="s">
        <v>333</v>
      </c>
    </row>
    <row r="41" spans="1:34">
      <c r="A41" s="662">
        <v>201</v>
      </c>
      <c r="B41" s="643" t="s">
        <v>514</v>
      </c>
      <c r="C41" s="668">
        <f>'3市区町別2'!E28</f>
        <v>530495</v>
      </c>
      <c r="D41" s="782">
        <f>'3市区町別2'!F28</f>
        <v>1</v>
      </c>
      <c r="E41" s="647">
        <f>'3市区町別2'!G28</f>
        <v>224106</v>
      </c>
      <c r="F41" s="782">
        <f>'3市区町別2'!H28</f>
        <v>1</v>
      </c>
      <c r="G41" s="671">
        <f>'3市区町別2'!I28</f>
        <v>2.367161075562457</v>
      </c>
      <c r="H41" s="647">
        <f>'3市区町別2'!K28</f>
        <v>535664</v>
      </c>
      <c r="I41" s="782">
        <f>'3市区町別2'!L28</f>
        <v>1</v>
      </c>
      <c r="J41" s="647">
        <f>'3市区町別2'!M28</f>
        <v>212801</v>
      </c>
      <c r="K41" s="782">
        <f>'3市区町別2'!N28</f>
        <v>1</v>
      </c>
      <c r="L41" s="648">
        <f>'3市区町別2'!O28</f>
        <v>2.5172062161362025</v>
      </c>
      <c r="M41" s="647">
        <f>'3市区町別2'!P28</f>
        <v>536270</v>
      </c>
      <c r="N41" s="647">
        <f>'3市区町別2'!Q28</f>
        <v>1</v>
      </c>
      <c r="O41" s="647">
        <f>'3市区町別2'!R28</f>
        <v>205587</v>
      </c>
      <c r="P41" s="647">
        <f>'3市区町別2'!S28</f>
        <v>2</v>
      </c>
      <c r="Q41" s="648">
        <f>'3市区町別2'!T28</f>
        <v>2.6084820538263607</v>
      </c>
      <c r="R41" s="668">
        <f t="shared" si="6"/>
        <v>-5169</v>
      </c>
      <c r="S41" s="782">
        <f>'3市区町別2'!V28</f>
        <v>46</v>
      </c>
      <c r="T41" s="648">
        <f t="shared" si="1"/>
        <v>-0.96497057857164192</v>
      </c>
      <c r="U41" s="647">
        <f>'3市区町別2'!X28</f>
        <v>13</v>
      </c>
      <c r="V41" s="668">
        <f t="shared" si="2"/>
        <v>-606</v>
      </c>
      <c r="W41" s="782">
        <f t="shared" si="4"/>
        <v>15</v>
      </c>
      <c r="X41" s="648">
        <f t="shared" si="3"/>
        <v>-0.11300277845115335</v>
      </c>
      <c r="Y41" s="782">
        <f t="shared" si="5"/>
        <v>14</v>
      </c>
      <c r="Z41" s="647">
        <f>'3市区町別2'!Y28</f>
        <v>11305</v>
      </c>
      <c r="AA41" s="782">
        <f>'3市区町別2'!Z28</f>
        <v>2</v>
      </c>
      <c r="AB41" s="649">
        <f>'3市区町別2'!AA28</f>
        <v>5.31</v>
      </c>
      <c r="AC41" s="782">
        <f>'3市区町別2'!AB28</f>
        <v>11</v>
      </c>
      <c r="AD41" s="779" t="s">
        <v>333</v>
      </c>
      <c r="AE41" s="648">
        <f>'3市区町別2'!AD28</f>
        <v>534.55999999999995</v>
      </c>
      <c r="AF41" s="782">
        <f>'3市区町別2'!AE28</f>
        <v>3</v>
      </c>
      <c r="AG41" s="648">
        <f>'3市区町別2'!AF28</f>
        <v>1002.0652499251722</v>
      </c>
      <c r="AH41" s="782">
        <f>'3市区町別2'!AG28</f>
        <v>20</v>
      </c>
    </row>
    <row r="42" spans="1:34">
      <c r="A42" s="662">
        <v>442</v>
      </c>
      <c r="B42" s="642" t="s">
        <v>39</v>
      </c>
      <c r="C42" s="668">
        <f>'3市区町別2'!E60</f>
        <v>11231</v>
      </c>
      <c r="D42" s="782">
        <f>'3市区町別2'!F60</f>
        <v>48</v>
      </c>
      <c r="E42" s="647">
        <f>'3市区町別2'!G60</f>
        <v>4324</v>
      </c>
      <c r="F42" s="782">
        <f>'3市区町別2'!H60</f>
        <v>48</v>
      </c>
      <c r="G42" s="671">
        <f>'3市区町別2'!I60</f>
        <v>2.5973635522664198</v>
      </c>
      <c r="H42" s="647">
        <f>'3市区町別2'!K60</f>
        <v>12300</v>
      </c>
      <c r="I42" s="782">
        <f>'3市区町別2'!L60</f>
        <v>48</v>
      </c>
      <c r="J42" s="647">
        <f>'3市区町別2'!M60</f>
        <v>4334</v>
      </c>
      <c r="K42" s="782">
        <f>'3市区町別2'!N60</f>
        <v>48</v>
      </c>
      <c r="L42" s="648">
        <f>'3市区町別2'!O60</f>
        <v>2.8380249192431934</v>
      </c>
      <c r="M42" s="647">
        <f>'3市区町別2'!P60</f>
        <v>13288</v>
      </c>
      <c r="N42" s="647">
        <f>'3市区町別2'!Q60</f>
        <v>48</v>
      </c>
      <c r="O42" s="647">
        <f>'3市区町別2'!R60</f>
        <v>4350</v>
      </c>
      <c r="P42" s="647">
        <f>'3市区町別2'!S60</f>
        <v>48</v>
      </c>
      <c r="Q42" s="648">
        <f>'3市区町別2'!T60</f>
        <v>3.0547126436781609</v>
      </c>
      <c r="R42" s="668">
        <f t="shared" si="6"/>
        <v>-1069</v>
      </c>
      <c r="S42" s="782">
        <f>'3市区町別2'!V60</f>
        <v>16</v>
      </c>
      <c r="T42" s="648">
        <f t="shared" si="1"/>
        <v>-8.691056910569106</v>
      </c>
      <c r="U42" s="647">
        <f>'3市区町別2'!X60</f>
        <v>43</v>
      </c>
      <c r="V42" s="668">
        <f t="shared" si="2"/>
        <v>-988</v>
      </c>
      <c r="W42" s="782">
        <f t="shared" si="4"/>
        <v>20</v>
      </c>
      <c r="X42" s="648">
        <f t="shared" si="3"/>
        <v>-7.4352799518362431</v>
      </c>
      <c r="Y42" s="782">
        <f t="shared" si="5"/>
        <v>42</v>
      </c>
      <c r="Z42" s="647">
        <f>'3市区町別2'!Y60</f>
        <v>-10</v>
      </c>
      <c r="AA42" s="782">
        <f>'3市区町別2'!Z60</f>
        <v>39</v>
      </c>
      <c r="AB42" s="649">
        <f>'3市区町別2'!AA60</f>
        <v>-0.23</v>
      </c>
      <c r="AC42" s="782">
        <f>'3市区町別2'!AB60</f>
        <v>39</v>
      </c>
      <c r="AD42" s="779" t="s">
        <v>333</v>
      </c>
      <c r="AE42" s="648">
        <f>'3市区町別2'!AD60</f>
        <v>82.67</v>
      </c>
      <c r="AF42" s="782">
        <f>'3市区町別2'!AE60</f>
        <v>32</v>
      </c>
      <c r="AG42" s="648">
        <f>'3市区町別2'!AF60</f>
        <v>148.78432321277367</v>
      </c>
      <c r="AH42" s="782">
        <f>'3市区町別2'!AG60</f>
        <v>37</v>
      </c>
    </row>
    <row r="43" spans="1:34">
      <c r="A43" s="662">
        <v>443</v>
      </c>
      <c r="B43" s="642" t="s">
        <v>40</v>
      </c>
      <c r="C43" s="668">
        <f>'3市区町別2'!E61</f>
        <v>19377</v>
      </c>
      <c r="D43" s="782">
        <f>'3市区町別2'!F61</f>
        <v>42</v>
      </c>
      <c r="E43" s="647">
        <f>'3市区町別2'!G61</f>
        <v>7795</v>
      </c>
      <c r="F43" s="782">
        <f>'3市区町別2'!H61</f>
        <v>42</v>
      </c>
      <c r="G43" s="671">
        <f>'3市区町別2'!I61</f>
        <v>2.4858242463117382</v>
      </c>
      <c r="H43" s="647">
        <f>'3市区町別2'!K61</f>
        <v>19738</v>
      </c>
      <c r="I43" s="782">
        <f>'3市区町別2'!L61</f>
        <v>43</v>
      </c>
      <c r="J43" s="647">
        <f>'3市区町別2'!M61</f>
        <v>6906</v>
      </c>
      <c r="K43" s="782">
        <f>'3市区町別2'!N61</f>
        <v>42</v>
      </c>
      <c r="L43" s="648">
        <f>'3市区町別2'!O61</f>
        <v>2.8580944106573996</v>
      </c>
      <c r="M43" s="647">
        <f>'3市区町別2'!P61</f>
        <v>19830</v>
      </c>
      <c r="N43" s="647">
        <f>'3市区町別2'!Q61</f>
        <v>43</v>
      </c>
      <c r="O43" s="647">
        <f>'3市区町別2'!R61</f>
        <v>6639</v>
      </c>
      <c r="P43" s="647">
        <f>'3市区町別2'!S61</f>
        <v>43</v>
      </c>
      <c r="Q43" s="648">
        <f>'3市区町別2'!T61</f>
        <v>2.9868956168097607</v>
      </c>
      <c r="R43" s="668">
        <f t="shared" si="6"/>
        <v>-361</v>
      </c>
      <c r="S43" s="782">
        <f>'3市区町別2'!V61</f>
        <v>12</v>
      </c>
      <c r="T43" s="648">
        <f t="shared" si="1"/>
        <v>-1.8289593677170941</v>
      </c>
      <c r="U43" s="647">
        <f>'3市区町別2'!X61</f>
        <v>15</v>
      </c>
      <c r="V43" s="668">
        <f t="shared" si="2"/>
        <v>-92</v>
      </c>
      <c r="W43" s="782">
        <f t="shared" si="4"/>
        <v>14</v>
      </c>
      <c r="X43" s="648">
        <f t="shared" si="3"/>
        <v>-0.46394351991931421</v>
      </c>
      <c r="Y43" s="782">
        <f t="shared" si="5"/>
        <v>18</v>
      </c>
      <c r="Z43" s="647">
        <f>'3市区町別2'!Y61</f>
        <v>889</v>
      </c>
      <c r="AA43" s="782">
        <f>'3市区町別2'!Z61</f>
        <v>20</v>
      </c>
      <c r="AB43" s="649">
        <f>'3市区町別2'!AA61</f>
        <v>12.87</v>
      </c>
      <c r="AC43" s="782">
        <f>'3市区町別2'!AB61</f>
        <v>2</v>
      </c>
      <c r="AD43" s="779" t="s">
        <v>333</v>
      </c>
      <c r="AE43" s="648">
        <f>'3市区町別2'!AD61</f>
        <v>45.79</v>
      </c>
      <c r="AF43" s="782">
        <f>'3市区町別2'!AE61</f>
        <v>36</v>
      </c>
      <c r="AG43" s="648">
        <f>'3市区町別2'!AF61</f>
        <v>431.05481546189122</v>
      </c>
      <c r="AH43" s="782">
        <f>'3市区町別2'!AG61</f>
        <v>26</v>
      </c>
    </row>
    <row r="44" spans="1:34">
      <c r="A44" s="662">
        <v>446</v>
      </c>
      <c r="B44" s="642" t="s">
        <v>515</v>
      </c>
      <c r="C44" s="668">
        <f>'3市区町別2'!E62</f>
        <v>10616</v>
      </c>
      <c r="D44" s="782">
        <f>'3市区町別2'!F62</f>
        <v>49</v>
      </c>
      <c r="E44" s="647">
        <f>'3市区町別2'!G62</f>
        <v>3779</v>
      </c>
      <c r="F44" s="782">
        <f>'3市区町別2'!H62</f>
        <v>49</v>
      </c>
      <c r="G44" s="671">
        <f>'3市区町別2'!I62</f>
        <v>2.8092087853929613</v>
      </c>
      <c r="H44" s="647">
        <f>'3市区町別2'!K62</f>
        <v>11452</v>
      </c>
      <c r="I44" s="782">
        <f>'3市区町別2'!L62</f>
        <v>49</v>
      </c>
      <c r="J44" s="647">
        <f>'3市区町別2'!M62</f>
        <v>3798</v>
      </c>
      <c r="K44" s="782">
        <f>'3市区町別2'!N62</f>
        <v>49</v>
      </c>
      <c r="L44" s="648">
        <f>'3市区町別2'!O62</f>
        <v>3.0152711953659823</v>
      </c>
      <c r="M44" s="647">
        <f>'3市区町別2'!P62</f>
        <v>12289</v>
      </c>
      <c r="N44" s="647">
        <f>'3市区町別2'!Q62</f>
        <v>49</v>
      </c>
      <c r="O44" s="647">
        <f>'3市区町別2'!R62</f>
        <v>3813</v>
      </c>
      <c r="P44" s="647">
        <f>'3市区町別2'!S62</f>
        <v>49</v>
      </c>
      <c r="Q44" s="648">
        <f>'3市区町別2'!T62</f>
        <v>3.2229215840545504</v>
      </c>
      <c r="R44" s="668">
        <f t="shared" si="6"/>
        <v>-836</v>
      </c>
      <c r="S44" s="782">
        <f>'3市区町別2'!V62</f>
        <v>14</v>
      </c>
      <c r="T44" s="648">
        <f t="shared" si="1"/>
        <v>-7.3000349283967871</v>
      </c>
      <c r="U44" s="647">
        <f>'3市区町別2'!X62</f>
        <v>41</v>
      </c>
      <c r="V44" s="668">
        <f t="shared" si="2"/>
        <v>-837</v>
      </c>
      <c r="W44" s="782">
        <f t="shared" si="4"/>
        <v>17</v>
      </c>
      <c r="X44" s="648">
        <f t="shared" si="3"/>
        <v>-6.8109691594108552</v>
      </c>
      <c r="Y44" s="782">
        <f t="shared" si="5"/>
        <v>40</v>
      </c>
      <c r="Z44" s="647">
        <f>'3市区町別2'!Y62</f>
        <v>-19</v>
      </c>
      <c r="AA44" s="782">
        <f>'3市区町別2'!Z62</f>
        <v>40</v>
      </c>
      <c r="AB44" s="649">
        <f>'3市区町別2'!AA62</f>
        <v>-0.5</v>
      </c>
      <c r="AC44" s="782">
        <f>'3市区町別2'!AB62</f>
        <v>40</v>
      </c>
      <c r="AD44" s="779" t="s">
        <v>333</v>
      </c>
      <c r="AE44" s="648">
        <f>'3市区町別2'!AD62</f>
        <v>202.23</v>
      </c>
      <c r="AF44" s="782">
        <f>'3市区町別2'!AE62</f>
        <v>15</v>
      </c>
      <c r="AG44" s="648">
        <f>'3市区町別2'!AF62</f>
        <v>56.628591208030464</v>
      </c>
      <c r="AH44" s="782">
        <f>'3市区町別2'!AG62</f>
        <v>48</v>
      </c>
    </row>
    <row r="45" spans="1:34">
      <c r="A45" s="580"/>
      <c r="B45" s="1081" t="s">
        <v>15</v>
      </c>
      <c r="C45" s="1073">
        <f>'3市区町別2'!E14</f>
        <v>246601</v>
      </c>
      <c r="D45" s="1074" t="s">
        <v>333</v>
      </c>
      <c r="E45" s="1075">
        <f>'3市区町別2'!G14</f>
        <v>95577</v>
      </c>
      <c r="F45" s="1074" t="s">
        <v>333</v>
      </c>
      <c r="G45" s="1076">
        <f>'3市区町別2'!I14</f>
        <v>2.5801291105600721</v>
      </c>
      <c r="H45" s="1075">
        <f>'3市区町別2'!K14</f>
        <v>260312</v>
      </c>
      <c r="I45" s="1074" t="s">
        <v>333</v>
      </c>
      <c r="J45" s="1075">
        <f>'3市区町別2'!M14</f>
        <v>94817</v>
      </c>
      <c r="K45" s="1074" t="s">
        <v>333</v>
      </c>
      <c r="L45" s="1077">
        <f>'3市区町別2'!O14</f>
        <v>2.7454148517670882</v>
      </c>
      <c r="M45" s="1075">
        <f>'3市区町別2'!P14</f>
        <v>272476</v>
      </c>
      <c r="N45" s="1075" t="s">
        <v>333</v>
      </c>
      <c r="O45" s="1075">
        <f>'3市区町別2'!R14</f>
        <v>94755</v>
      </c>
      <c r="P45" s="1075" t="s">
        <v>333</v>
      </c>
      <c r="Q45" s="1077">
        <f>'3市区町別2'!T14</f>
        <v>2.875584401878529</v>
      </c>
      <c r="R45" s="1073">
        <f t="shared" si="6"/>
        <v>-13711</v>
      </c>
      <c r="S45" s="1074" t="s">
        <v>333</v>
      </c>
      <c r="T45" s="1077">
        <f t="shared" si="1"/>
        <v>-5.2671409692983806</v>
      </c>
      <c r="U45" s="1075" t="s">
        <v>333</v>
      </c>
      <c r="V45" s="1073" t="s">
        <v>574</v>
      </c>
      <c r="W45" s="1074" t="s">
        <v>574</v>
      </c>
      <c r="X45" s="1077" t="s">
        <v>574</v>
      </c>
      <c r="Y45" s="1074" t="s">
        <v>574</v>
      </c>
      <c r="Z45" s="1075">
        <f>'3市区町別2'!Y14</f>
        <v>760</v>
      </c>
      <c r="AA45" s="1074" t="s">
        <v>333</v>
      </c>
      <c r="AB45" s="1078">
        <f>'3市区町別2'!AA14</f>
        <v>0.8</v>
      </c>
      <c r="AC45" s="1074" t="s">
        <v>333</v>
      </c>
      <c r="AD45" s="1079" t="s">
        <v>333</v>
      </c>
      <c r="AE45" s="1077">
        <f>'3市区町別2'!AD14</f>
        <v>1566.9699999999998</v>
      </c>
      <c r="AF45" s="1074" t="s">
        <v>333</v>
      </c>
      <c r="AG45" s="1077">
        <f>'3市区町別2'!AF14</f>
        <v>166.12443122714541</v>
      </c>
      <c r="AH45" s="1074" t="s">
        <v>333</v>
      </c>
    </row>
    <row r="46" spans="1:34">
      <c r="A46" s="662">
        <v>208</v>
      </c>
      <c r="B46" s="642" t="s">
        <v>100</v>
      </c>
      <c r="C46" s="668">
        <f>'3市区町別2'!E35</f>
        <v>28355</v>
      </c>
      <c r="D46" s="782">
        <f>'3市区町別2'!F35</f>
        <v>40</v>
      </c>
      <c r="E46" s="647">
        <f>'3市区町別2'!G35</f>
        <v>11806</v>
      </c>
      <c r="F46" s="782">
        <f>'3市区町別2'!H35</f>
        <v>37</v>
      </c>
      <c r="G46" s="671">
        <f>'3市区町別2'!I35</f>
        <v>2.4017448754870405</v>
      </c>
      <c r="H46" s="647">
        <f>'3市区町別2'!K35</f>
        <v>30129</v>
      </c>
      <c r="I46" s="782">
        <f>'3市区町別2'!L35</f>
        <v>40</v>
      </c>
      <c r="J46" s="647">
        <f>'3市区町別2'!M35</f>
        <v>12153</v>
      </c>
      <c r="K46" s="782">
        <f>'3市区町別2'!N35</f>
        <v>36</v>
      </c>
      <c r="L46" s="648">
        <f>'3市区町別2'!O35</f>
        <v>2.4791409528511479</v>
      </c>
      <c r="M46" s="647">
        <f>'3市区町別2'!P35</f>
        <v>31158</v>
      </c>
      <c r="N46" s="647">
        <f>'3市区町別2'!Q35</f>
        <v>39</v>
      </c>
      <c r="O46" s="647">
        <f>'3市区町別2'!R35</f>
        <v>12141</v>
      </c>
      <c r="P46" s="647">
        <f>'3市区町別2'!S35</f>
        <v>36</v>
      </c>
      <c r="Q46" s="648">
        <f>'3市区町別2'!T35</f>
        <v>2.5663454410674573</v>
      </c>
      <c r="R46" s="668">
        <f t="shared" si="6"/>
        <v>-1774</v>
      </c>
      <c r="S46" s="782">
        <f>'3市区町別2'!V35</f>
        <v>23</v>
      </c>
      <c r="T46" s="648">
        <f t="shared" si="1"/>
        <v>-5.8880148693949348</v>
      </c>
      <c r="U46" s="647">
        <f>'3市区町別2'!X35</f>
        <v>37</v>
      </c>
      <c r="V46" s="668">
        <f t="shared" si="2"/>
        <v>-1029</v>
      </c>
      <c r="W46" s="782">
        <f t="shared" si="4"/>
        <v>21</v>
      </c>
      <c r="X46" s="648">
        <f t="shared" si="3"/>
        <v>-3.3025226266127481</v>
      </c>
      <c r="Y46" s="782">
        <f t="shared" si="5"/>
        <v>27</v>
      </c>
      <c r="Z46" s="647">
        <f>'3市区町別2'!Y35</f>
        <v>-347</v>
      </c>
      <c r="AA46" s="782">
        <f>'3市区町別2'!Z35</f>
        <v>48</v>
      </c>
      <c r="AB46" s="649">
        <f>'3市区町別2'!AA35</f>
        <v>-2.86</v>
      </c>
      <c r="AC46" s="782">
        <f>'3市区町別2'!AB35</f>
        <v>44</v>
      </c>
      <c r="AD46" s="779" t="s">
        <v>333</v>
      </c>
      <c r="AE46" s="648">
        <f>'3市区町別2'!AD35</f>
        <v>90.4</v>
      </c>
      <c r="AF46" s="782">
        <f>'3市区町別2'!AE35</f>
        <v>30</v>
      </c>
      <c r="AG46" s="648">
        <f>'3市区町別2'!AF35</f>
        <v>333.28539823008845</v>
      </c>
      <c r="AH46" s="782">
        <f>'3市区町別2'!AG35</f>
        <v>30</v>
      </c>
    </row>
    <row r="47" spans="1:34">
      <c r="A47" s="662">
        <v>212</v>
      </c>
      <c r="B47" s="642" t="s">
        <v>102</v>
      </c>
      <c r="C47" s="668">
        <f>'3市区町別2'!E38</f>
        <v>45892</v>
      </c>
      <c r="D47" s="782">
        <f>'3市区町別2'!F38</f>
        <v>26</v>
      </c>
      <c r="E47" s="647">
        <f>'3市区町別2'!G38</f>
        <v>18911</v>
      </c>
      <c r="F47" s="782">
        <f>'3市区町別2'!H38</f>
        <v>25</v>
      </c>
      <c r="G47" s="671">
        <f>'3市区町別2'!I38</f>
        <v>2.4267357622547725</v>
      </c>
      <c r="H47" s="647">
        <f>'3市区町別2'!K38</f>
        <v>48567</v>
      </c>
      <c r="I47" s="782">
        <f>'3市区町別2'!L38</f>
        <v>26</v>
      </c>
      <c r="J47" s="647">
        <f>'3市区町別2'!M38</f>
        <v>18729</v>
      </c>
      <c r="K47" s="782">
        <f>'3市区町別2'!N38</f>
        <v>25</v>
      </c>
      <c r="L47" s="648">
        <f>'3市区町別2'!O38</f>
        <v>2.5931443216402372</v>
      </c>
      <c r="M47" s="647">
        <f>'3市区町別2'!P38</f>
        <v>50523</v>
      </c>
      <c r="N47" s="647">
        <f>'3市区町別2'!Q38</f>
        <v>25</v>
      </c>
      <c r="O47" s="647">
        <f>'3市区町別2'!R38</f>
        <v>18826</v>
      </c>
      <c r="P47" s="647">
        <f>'3市区町別2'!S38</f>
        <v>25</v>
      </c>
      <c r="Q47" s="648">
        <f>'3市区町別2'!T38</f>
        <v>2.6836821417188994</v>
      </c>
      <c r="R47" s="668">
        <f t="shared" si="6"/>
        <v>-2675</v>
      </c>
      <c r="S47" s="782">
        <f>'3市区町別2'!V38</f>
        <v>33</v>
      </c>
      <c r="T47" s="648">
        <f t="shared" si="1"/>
        <v>-5.5078551279675505</v>
      </c>
      <c r="U47" s="647">
        <f>'3市区町別2'!X38</f>
        <v>35</v>
      </c>
      <c r="V47" s="668">
        <f t="shared" si="2"/>
        <v>-1956</v>
      </c>
      <c r="W47" s="782">
        <f t="shared" si="4"/>
        <v>33</v>
      </c>
      <c r="X47" s="648">
        <f t="shared" si="3"/>
        <v>-3.8715040674544268</v>
      </c>
      <c r="Y47" s="782">
        <f t="shared" si="5"/>
        <v>30</v>
      </c>
      <c r="Z47" s="647">
        <f>'3市区町別2'!Y38</f>
        <v>182</v>
      </c>
      <c r="AA47" s="782">
        <f>'3市区町別2'!Z38</f>
        <v>32</v>
      </c>
      <c r="AB47" s="649">
        <f>'3市区町別2'!AA38</f>
        <v>0.97</v>
      </c>
      <c r="AC47" s="782">
        <f>'3市区町別2'!AB38</f>
        <v>33</v>
      </c>
      <c r="AD47" s="779" t="s">
        <v>333</v>
      </c>
      <c r="AE47" s="648">
        <f>'3市区町別2'!AD38</f>
        <v>126.85</v>
      </c>
      <c r="AF47" s="782">
        <f>'3市区町別2'!AE38</f>
        <v>26</v>
      </c>
      <c r="AG47" s="648">
        <f>'3市区町別2'!AF38</f>
        <v>382.86953094205757</v>
      </c>
      <c r="AH47" s="782">
        <f>'3市区町別2'!AG38</f>
        <v>27</v>
      </c>
    </row>
    <row r="48" spans="1:34">
      <c r="A48" s="662">
        <v>227</v>
      </c>
      <c r="B48" s="642" t="s">
        <v>516</v>
      </c>
      <c r="C48" s="668">
        <f>'3市区町別2'!E53</f>
        <v>34819</v>
      </c>
      <c r="D48" s="782">
        <f>'3市区町別2'!F53</f>
        <v>34</v>
      </c>
      <c r="E48" s="647">
        <f>'3市区町別2'!G53</f>
        <v>12882</v>
      </c>
      <c r="F48" s="782">
        <f>'3市区町別2'!H53</f>
        <v>35</v>
      </c>
      <c r="G48" s="671">
        <f>'3市区町別2'!I53</f>
        <v>2.7029188014283498</v>
      </c>
      <c r="H48" s="647">
        <f>'3市区町別2'!K53</f>
        <v>37773</v>
      </c>
      <c r="I48" s="782">
        <f>'3市区町別2'!L53</f>
        <v>34</v>
      </c>
      <c r="J48" s="647">
        <f>'3市区町別2'!M53</f>
        <v>12723</v>
      </c>
      <c r="K48" s="782">
        <f>'3市区町別2'!N53</f>
        <v>35</v>
      </c>
      <c r="L48" s="648">
        <f>'3市区町別2'!O53</f>
        <v>2.9688752652676254</v>
      </c>
      <c r="M48" s="647">
        <f>'3市区町別2'!P53</f>
        <v>40938</v>
      </c>
      <c r="N48" s="647">
        <f>'3市区町別2'!Q53</f>
        <v>33</v>
      </c>
      <c r="O48" s="647">
        <f>'3市区町別2'!R53</f>
        <v>13174</v>
      </c>
      <c r="P48" s="647">
        <f>'3市区町別2'!S53</f>
        <v>34</v>
      </c>
      <c r="Q48" s="648">
        <f>'3市区町別2'!T53</f>
        <v>3.107484439046607</v>
      </c>
      <c r="R48" s="668">
        <f t="shared" si="6"/>
        <v>-2954</v>
      </c>
      <c r="S48" s="782">
        <f>'3市区町別2'!V53</f>
        <v>35</v>
      </c>
      <c r="T48" s="648">
        <f t="shared" si="1"/>
        <v>-7.8204008153972406</v>
      </c>
      <c r="U48" s="647">
        <f>'3市区町別2'!X53</f>
        <v>42</v>
      </c>
      <c r="V48" s="668">
        <f t="shared" si="2"/>
        <v>-3165</v>
      </c>
      <c r="W48" s="782">
        <f t="shared" si="4"/>
        <v>42</v>
      </c>
      <c r="X48" s="648">
        <f t="shared" si="3"/>
        <v>-7.731203283013337</v>
      </c>
      <c r="Y48" s="782">
        <f t="shared" si="5"/>
        <v>44</v>
      </c>
      <c r="Z48" s="647">
        <f>'3市区町別2'!Y53</f>
        <v>159</v>
      </c>
      <c r="AA48" s="782">
        <f>'3市区町別2'!Z53</f>
        <v>33</v>
      </c>
      <c r="AB48" s="649">
        <f>'3市区町別2'!AA53</f>
        <v>1.25</v>
      </c>
      <c r="AC48" s="782">
        <f>'3市区町別2'!AB53</f>
        <v>30</v>
      </c>
      <c r="AD48" s="779" t="s">
        <v>333</v>
      </c>
      <c r="AE48" s="648">
        <f>'3市区町別2'!AD53</f>
        <v>658.54</v>
      </c>
      <c r="AF48" s="782">
        <f>'3市区町別2'!AE53</f>
        <v>2</v>
      </c>
      <c r="AG48" s="648">
        <f>'3市区町別2'!AF53</f>
        <v>57.358702584505117</v>
      </c>
      <c r="AH48" s="782">
        <f>'3市区町別2'!AG53</f>
        <v>46</v>
      </c>
    </row>
    <row r="49" spans="1:34">
      <c r="A49" s="662">
        <v>229</v>
      </c>
      <c r="B49" s="642" t="s">
        <v>517</v>
      </c>
      <c r="C49" s="668">
        <f>'3市区町別2'!E55</f>
        <v>74316</v>
      </c>
      <c r="D49" s="782">
        <f>'3市区町別2'!F55</f>
        <v>23</v>
      </c>
      <c r="E49" s="647">
        <f>'3市区町別2'!G55</f>
        <v>27757</v>
      </c>
      <c r="F49" s="782">
        <f>'3市区町別2'!H55</f>
        <v>23</v>
      </c>
      <c r="G49" s="671">
        <f>'3市区町別2'!I55</f>
        <v>2.6773786792520804</v>
      </c>
      <c r="H49" s="647">
        <f>'3市区町別2'!K55</f>
        <v>77419</v>
      </c>
      <c r="I49" s="782">
        <f>'3市区町別2'!L55</f>
        <v>22</v>
      </c>
      <c r="J49" s="647">
        <f>'3市区町別2'!M55</f>
        <v>27297</v>
      </c>
      <c r="K49" s="782">
        <f>'3市区町別2'!N55</f>
        <v>23</v>
      </c>
      <c r="L49" s="648">
        <f>'3市区町別2'!O55</f>
        <v>2.8361724731655493</v>
      </c>
      <c r="M49" s="647">
        <f>'3市区町別2'!P55</f>
        <v>80518</v>
      </c>
      <c r="N49" s="647">
        <f>'3市区町別2'!Q55</f>
        <v>23</v>
      </c>
      <c r="O49" s="647">
        <f>'3市区町別2'!R55</f>
        <v>26803</v>
      </c>
      <c r="P49" s="647">
        <f>'3市区町別2'!S55</f>
        <v>23</v>
      </c>
      <c r="Q49" s="648">
        <f>'3市区町別2'!T55</f>
        <v>3.0040667089504907</v>
      </c>
      <c r="R49" s="668">
        <f t="shared" si="6"/>
        <v>-3103</v>
      </c>
      <c r="S49" s="782">
        <f>'3市区町別2'!V55</f>
        <v>37</v>
      </c>
      <c r="T49" s="648">
        <f t="shared" si="1"/>
        <v>-4.0080600369418358</v>
      </c>
      <c r="U49" s="647">
        <f>'3市区町別2'!X55</f>
        <v>29</v>
      </c>
      <c r="V49" s="668">
        <f t="shared" si="2"/>
        <v>-3099</v>
      </c>
      <c r="W49" s="782">
        <f t="shared" si="4"/>
        <v>41</v>
      </c>
      <c r="X49" s="648">
        <f t="shared" si="3"/>
        <v>-3.8488288333043541</v>
      </c>
      <c r="Y49" s="782">
        <f t="shared" si="5"/>
        <v>29</v>
      </c>
      <c r="Z49" s="647">
        <f>'3市区町別2'!Y55</f>
        <v>460</v>
      </c>
      <c r="AA49" s="782">
        <f>'3市区町別2'!Z55</f>
        <v>28</v>
      </c>
      <c r="AB49" s="649">
        <f>'3市区町別2'!AA55</f>
        <v>1.69</v>
      </c>
      <c r="AC49" s="782">
        <f>'3市区町別2'!AB55</f>
        <v>24</v>
      </c>
      <c r="AD49" s="779" t="str">
        <f>'3市区町別2'!AC55</f>
        <v>※</v>
      </c>
      <c r="AE49" s="648">
        <f>'3市区町別2'!AD55</f>
        <v>210.87</v>
      </c>
      <c r="AF49" s="782">
        <f>'3市区町別2'!AE55</f>
        <v>13</v>
      </c>
      <c r="AG49" s="648">
        <f>'3市区町別2'!AF55</f>
        <v>367.14089249300514</v>
      </c>
      <c r="AH49" s="782">
        <f>'3市区町別2'!AG55</f>
        <v>28</v>
      </c>
    </row>
    <row r="50" spans="1:34">
      <c r="A50" s="662">
        <v>464</v>
      </c>
      <c r="B50" s="642" t="s">
        <v>42</v>
      </c>
      <c r="C50" s="668">
        <f>'3市区町別2'!E63</f>
        <v>33477</v>
      </c>
      <c r="D50" s="782">
        <f>'3市区町別2'!F63</f>
        <v>36</v>
      </c>
      <c r="E50" s="647">
        <f>'3市区町別2'!G63</f>
        <v>12757</v>
      </c>
      <c r="F50" s="782">
        <f>'3市区町別2'!H63</f>
        <v>36</v>
      </c>
      <c r="G50" s="671">
        <f>'3市区町別2'!I63</f>
        <v>2.6242063180998669</v>
      </c>
      <c r="H50" s="647">
        <f>'3市区町別2'!K63</f>
        <v>33690</v>
      </c>
      <c r="I50" s="782">
        <f>'3市区町別2'!L63</f>
        <v>36</v>
      </c>
      <c r="J50" s="647">
        <f>'3市区町別2'!M63</f>
        <v>12092</v>
      </c>
      <c r="K50" s="782">
        <f>'3市区町別2'!N63</f>
        <v>37</v>
      </c>
      <c r="L50" s="648">
        <f>'3市区町別2'!O63</f>
        <v>2.7861395964273901</v>
      </c>
      <c r="M50" s="647">
        <f>'3市区町別2'!P63</f>
        <v>33438</v>
      </c>
      <c r="N50" s="647">
        <f>'3市区町別2'!Q63</f>
        <v>35</v>
      </c>
      <c r="O50" s="647">
        <f>'3市区町別2'!R63</f>
        <v>11640</v>
      </c>
      <c r="P50" s="647">
        <f>'3市区町別2'!S63</f>
        <v>38</v>
      </c>
      <c r="Q50" s="648">
        <f>'3市区町別2'!T63</f>
        <v>2.872680412371134</v>
      </c>
      <c r="R50" s="668">
        <f t="shared" si="6"/>
        <v>-213</v>
      </c>
      <c r="S50" s="782">
        <f>'3市区町別2'!V63</f>
        <v>11</v>
      </c>
      <c r="T50" s="648">
        <f t="shared" si="1"/>
        <v>-0.63223508459483535</v>
      </c>
      <c r="U50" s="647">
        <f>'3市区町別2'!X63</f>
        <v>12</v>
      </c>
      <c r="V50" s="668">
        <f t="shared" si="2"/>
        <v>252</v>
      </c>
      <c r="W50" s="782">
        <f t="shared" si="4"/>
        <v>10</v>
      </c>
      <c r="X50" s="648">
        <f t="shared" si="3"/>
        <v>0.75363359052574908</v>
      </c>
      <c r="Y50" s="782">
        <f t="shared" si="5"/>
        <v>8</v>
      </c>
      <c r="Z50" s="647">
        <f>'3市区町別2'!Y63</f>
        <v>665</v>
      </c>
      <c r="AA50" s="782">
        <f>'3市区町別2'!Z63</f>
        <v>23</v>
      </c>
      <c r="AB50" s="649">
        <f>'3市区町別2'!AA63</f>
        <v>5.5</v>
      </c>
      <c r="AC50" s="782">
        <f>'3市区町別2'!AB63</f>
        <v>9</v>
      </c>
      <c r="AD50" s="779" t="str">
        <f>'3市区町別2'!AC63</f>
        <v>※</v>
      </c>
      <c r="AE50" s="648">
        <f>'3市区町別2'!AD63</f>
        <v>22.61</v>
      </c>
      <c r="AF50" s="782">
        <f>'3市区町別2'!AE63</f>
        <v>45</v>
      </c>
      <c r="AG50" s="648">
        <f>'3市区町別2'!AF63</f>
        <v>1490.0486510393632</v>
      </c>
      <c r="AH50" s="782">
        <f>'3市区町別2'!AG63</f>
        <v>19</v>
      </c>
    </row>
    <row r="51" spans="1:34">
      <c r="A51" s="662">
        <v>481</v>
      </c>
      <c r="B51" s="642" t="s">
        <v>43</v>
      </c>
      <c r="C51" s="668">
        <f>'3市区町別2'!E64</f>
        <v>13879</v>
      </c>
      <c r="D51" s="782">
        <f>'3市区町別2'!F64</f>
        <v>46</v>
      </c>
      <c r="E51" s="647">
        <f>'3市区町別2'!G64</f>
        <v>5537</v>
      </c>
      <c r="F51" s="782">
        <f>'3市区町別2'!H64</f>
        <v>46</v>
      </c>
      <c r="G51" s="671">
        <f>'3市区町別2'!I64</f>
        <v>2.5065920173379088</v>
      </c>
      <c r="H51" s="647">
        <f>'3市区町別2'!K64</f>
        <v>15224</v>
      </c>
      <c r="I51" s="782">
        <f>'3市区町別2'!L64</f>
        <v>46</v>
      </c>
      <c r="J51" s="647">
        <f>'3市区町別2'!M64</f>
        <v>5715</v>
      </c>
      <c r="K51" s="782">
        <f>'3市区町別2'!N64</f>
        <v>46</v>
      </c>
      <c r="L51" s="648">
        <f>'3市区町別2'!O64</f>
        <v>2.6638670166229224</v>
      </c>
      <c r="M51" s="647">
        <f>'3市区町別2'!P64</f>
        <v>16636</v>
      </c>
      <c r="N51" s="647">
        <f>'3市区町別2'!Q64</f>
        <v>46</v>
      </c>
      <c r="O51" s="647">
        <f>'3市区町別2'!R64</f>
        <v>5870</v>
      </c>
      <c r="P51" s="647">
        <f>'3市区町別2'!S64</f>
        <v>46</v>
      </c>
      <c r="Q51" s="648">
        <f>'3市区町別2'!T64</f>
        <v>2.8340715502555365</v>
      </c>
      <c r="R51" s="668">
        <f t="shared" si="6"/>
        <v>-1345</v>
      </c>
      <c r="S51" s="782">
        <f>'3市区町別2'!V64</f>
        <v>18</v>
      </c>
      <c r="T51" s="648">
        <f t="shared" si="1"/>
        <v>-8.834734629532317</v>
      </c>
      <c r="U51" s="647">
        <f>'3市区町別2'!X64</f>
        <v>44</v>
      </c>
      <c r="V51" s="668">
        <f t="shared" si="2"/>
        <v>-1412</v>
      </c>
      <c r="W51" s="782">
        <f t="shared" si="4"/>
        <v>26</v>
      </c>
      <c r="X51" s="648">
        <f t="shared" si="3"/>
        <v>-8.4876172156768455</v>
      </c>
      <c r="Y51" s="782">
        <f t="shared" si="5"/>
        <v>48</v>
      </c>
      <c r="Z51" s="647">
        <f>'3市区町別2'!Y64</f>
        <v>-178</v>
      </c>
      <c r="AA51" s="782">
        <f>'3市区町別2'!Z64</f>
        <v>43</v>
      </c>
      <c r="AB51" s="649">
        <f>'3市区町別2'!AA64</f>
        <v>-3.11</v>
      </c>
      <c r="AC51" s="782">
        <f>'3市区町別2'!AB64</f>
        <v>46</v>
      </c>
      <c r="AD51" s="779" t="s">
        <v>333</v>
      </c>
      <c r="AE51" s="648">
        <f>'3市区町別2'!AD64</f>
        <v>150.26</v>
      </c>
      <c r="AF51" s="782">
        <f>'3市区町別2'!AE64</f>
        <v>22</v>
      </c>
      <c r="AG51" s="648">
        <f>'3市区町別2'!AF64</f>
        <v>101.3177159590044</v>
      </c>
      <c r="AH51" s="782">
        <f>'3市区町別2'!AG64</f>
        <v>42</v>
      </c>
    </row>
    <row r="52" spans="1:34">
      <c r="A52" s="662">
        <v>501</v>
      </c>
      <c r="B52" s="642" t="s">
        <v>518</v>
      </c>
      <c r="C52" s="668">
        <f>'3市区町別2'!E65</f>
        <v>15863</v>
      </c>
      <c r="D52" s="782">
        <f>'3市区町別2'!F65</f>
        <v>45</v>
      </c>
      <c r="E52" s="647">
        <f>'3市区町別2'!G65</f>
        <v>5927</v>
      </c>
      <c r="F52" s="782">
        <f>'3市区町別2'!H65</f>
        <v>44</v>
      </c>
      <c r="G52" s="671">
        <f>'3市区町別2'!I65</f>
        <v>2.6763961531972331</v>
      </c>
      <c r="H52" s="647">
        <f>'3市区町別2'!K65</f>
        <v>17510</v>
      </c>
      <c r="I52" s="782">
        <f>'3市区町別2'!L65</f>
        <v>45</v>
      </c>
      <c r="J52" s="647">
        <f>'3市区町別2'!M65</f>
        <v>6108</v>
      </c>
      <c r="K52" s="782">
        <f>'3市区町別2'!N65</f>
        <v>45</v>
      </c>
      <c r="L52" s="648">
        <f>'3市区町別2'!O65</f>
        <v>2.866732154551408</v>
      </c>
      <c r="M52" s="647">
        <f>'3市区町別2'!P65</f>
        <v>19265</v>
      </c>
      <c r="N52" s="647">
        <f>'3市区町別2'!Q65</f>
        <v>45</v>
      </c>
      <c r="O52" s="647">
        <f>'3市区町別2'!R65</f>
        <v>6301</v>
      </c>
      <c r="P52" s="647">
        <f>'3市区町別2'!S65</f>
        <v>45</v>
      </c>
      <c r="Q52" s="648">
        <f>'3市区町別2'!T65</f>
        <v>3.0574511982225046</v>
      </c>
      <c r="R52" s="668">
        <f t="shared" si="6"/>
        <v>-1647</v>
      </c>
      <c r="S52" s="782">
        <f>'3市区町別2'!V65</f>
        <v>22</v>
      </c>
      <c r="T52" s="648">
        <f t="shared" si="1"/>
        <v>-9.4060536836093664</v>
      </c>
      <c r="U52" s="647">
        <f>'3市区町別2'!X65</f>
        <v>47</v>
      </c>
      <c r="V52" s="668">
        <f t="shared" si="2"/>
        <v>-1755</v>
      </c>
      <c r="W52" s="782">
        <f t="shared" si="4"/>
        <v>29</v>
      </c>
      <c r="X52" s="648">
        <f t="shared" si="3"/>
        <v>-9.1097845834414741</v>
      </c>
      <c r="Y52" s="782">
        <f t="shared" si="5"/>
        <v>49</v>
      </c>
      <c r="Z52" s="647">
        <f>'3市区町別2'!Y65</f>
        <v>-181</v>
      </c>
      <c r="AA52" s="782">
        <f>'3市区町別2'!Z65</f>
        <v>44</v>
      </c>
      <c r="AB52" s="649">
        <f>'3市区町別2'!AA65</f>
        <v>-2.96</v>
      </c>
      <c r="AC52" s="782">
        <f>'3市区町別2'!AB65</f>
        <v>45</v>
      </c>
      <c r="AD52" s="779" t="s">
        <v>333</v>
      </c>
      <c r="AE52" s="648">
        <f>'3市区町別2'!AD65</f>
        <v>307.44</v>
      </c>
      <c r="AF52" s="782">
        <f>'3市区町別2'!AE65</f>
        <v>9</v>
      </c>
      <c r="AG52" s="648">
        <f>'3市区町別2'!AF65</f>
        <v>56.954202446005723</v>
      </c>
      <c r="AH52" s="782">
        <f>'3市区町別2'!AG65</f>
        <v>47</v>
      </c>
    </row>
    <row r="53" spans="1:34">
      <c r="A53" s="580"/>
      <c r="B53" s="1082" t="s">
        <v>16</v>
      </c>
      <c r="C53" s="1073">
        <f>'3市区町別2'!E15</f>
        <v>157989</v>
      </c>
      <c r="D53" s="1074" t="s">
        <v>333</v>
      </c>
      <c r="E53" s="1075">
        <f>'3市区町別2'!G15</f>
        <v>60808</v>
      </c>
      <c r="F53" s="1074" t="s">
        <v>333</v>
      </c>
      <c r="G53" s="1076">
        <f>'3市区町別2'!I15</f>
        <v>2.5981614261281409</v>
      </c>
      <c r="H53" s="1075">
        <f>'3市区町別2'!K15</f>
        <v>170232</v>
      </c>
      <c r="I53" s="1074" t="s">
        <v>333</v>
      </c>
      <c r="J53" s="1075">
        <f>'3市区町別2'!M15</f>
        <v>61921</v>
      </c>
      <c r="K53" s="1074" t="s">
        <v>333</v>
      </c>
      <c r="L53" s="1077">
        <f>'3市区町別2'!O15</f>
        <v>2.749180407293164</v>
      </c>
      <c r="M53" s="1075">
        <f>'3市区町別2'!P15</f>
        <v>180607</v>
      </c>
      <c r="N53" s="1075" t="s">
        <v>333</v>
      </c>
      <c r="O53" s="1075">
        <f>'3市区町別2'!R15</f>
        <v>62249</v>
      </c>
      <c r="P53" s="1075" t="s">
        <v>333</v>
      </c>
      <c r="Q53" s="1077">
        <f>'3市区町別2'!T15</f>
        <v>2.9013638773313626</v>
      </c>
      <c r="R53" s="1073">
        <f t="shared" si="6"/>
        <v>-12243</v>
      </c>
      <c r="S53" s="1074" t="s">
        <v>333</v>
      </c>
      <c r="T53" s="1077">
        <f t="shared" si="1"/>
        <v>-7.1919498096715069</v>
      </c>
      <c r="U53" s="1075" t="s">
        <v>333</v>
      </c>
      <c r="V53" s="1073" t="s">
        <v>574</v>
      </c>
      <c r="W53" s="1074" t="s">
        <v>574</v>
      </c>
      <c r="X53" s="1077" t="s">
        <v>574</v>
      </c>
      <c r="Y53" s="1074" t="s">
        <v>574</v>
      </c>
      <c r="Z53" s="1075">
        <f>'3市区町別2'!Y15</f>
        <v>-1113</v>
      </c>
      <c r="AA53" s="1074" t="s">
        <v>333</v>
      </c>
      <c r="AB53" s="1078">
        <f>'3市区町別2'!AA15</f>
        <v>-1.8</v>
      </c>
      <c r="AC53" s="1074" t="s">
        <v>333</v>
      </c>
      <c r="AD53" s="1079" t="s">
        <v>333</v>
      </c>
      <c r="AE53" s="1077">
        <f>'3市区町別2'!AD15</f>
        <v>2133.3000000000002</v>
      </c>
      <c r="AF53" s="1074" t="s">
        <v>333</v>
      </c>
      <c r="AG53" s="1077">
        <f>'3市区町別2'!AF15</f>
        <v>79.797496835888055</v>
      </c>
      <c r="AH53" s="1074" t="s">
        <v>333</v>
      </c>
    </row>
    <row r="54" spans="1:34">
      <c r="A54" s="662">
        <v>209</v>
      </c>
      <c r="B54" s="644" t="s">
        <v>519</v>
      </c>
      <c r="C54" s="668">
        <f>'3市区町別2'!E36</f>
        <v>77489</v>
      </c>
      <c r="D54" s="782">
        <f>'3市区町別2'!F36</f>
        <v>21</v>
      </c>
      <c r="E54" s="647">
        <f>'3市区町別2'!G36</f>
        <v>30180</v>
      </c>
      <c r="F54" s="782">
        <f>'3市区町別2'!H36</f>
        <v>22</v>
      </c>
      <c r="G54" s="671">
        <f>'3市区町別2'!I36</f>
        <v>2.567561298873426</v>
      </c>
      <c r="H54" s="647">
        <f>'3市区町別2'!K36</f>
        <v>82250</v>
      </c>
      <c r="I54" s="782">
        <f>'3市区町別2'!L36</f>
        <v>21</v>
      </c>
      <c r="J54" s="647">
        <f>'3市区町別2'!M36</f>
        <v>30189</v>
      </c>
      <c r="K54" s="782">
        <f>'3市区町別2'!N36</f>
        <v>21</v>
      </c>
      <c r="L54" s="648">
        <f>'3市区町別2'!O36</f>
        <v>2.7245023021630397</v>
      </c>
      <c r="M54" s="647">
        <f>'3市区町別2'!P36</f>
        <v>85592</v>
      </c>
      <c r="N54" s="647">
        <f>'3市区町別2'!Q36</f>
        <v>21</v>
      </c>
      <c r="O54" s="647">
        <f>'3市区町別2'!R36</f>
        <v>29741</v>
      </c>
      <c r="P54" s="647">
        <f>'3市区町別2'!S36</f>
        <v>21</v>
      </c>
      <c r="Q54" s="648">
        <f>'3市区町別2'!T36</f>
        <v>2.8779126458424398</v>
      </c>
      <c r="R54" s="668">
        <f t="shared" si="6"/>
        <v>-4761</v>
      </c>
      <c r="S54" s="782">
        <f>'3市区町別2'!V36</f>
        <v>45</v>
      </c>
      <c r="T54" s="648">
        <f t="shared" si="1"/>
        <v>-5.7884498480243165</v>
      </c>
      <c r="U54" s="647">
        <f>'3市区町別2'!X36</f>
        <v>36</v>
      </c>
      <c r="V54" s="668">
        <f t="shared" si="2"/>
        <v>-3342</v>
      </c>
      <c r="W54" s="782">
        <f t="shared" si="4"/>
        <v>43</v>
      </c>
      <c r="X54" s="648">
        <f t="shared" si="3"/>
        <v>-3.9045705206094032</v>
      </c>
      <c r="Y54" s="782">
        <f t="shared" si="5"/>
        <v>31</v>
      </c>
      <c r="Z54" s="647">
        <f>'3市区町別2'!Y36</f>
        <v>-9</v>
      </c>
      <c r="AA54" s="782">
        <f>'3市区町別2'!Z36</f>
        <v>38</v>
      </c>
      <c r="AB54" s="649">
        <f>'3市区町別2'!AA36</f>
        <v>-0.03</v>
      </c>
      <c r="AC54" s="782">
        <f>'3市区町別2'!AB36</f>
        <v>38</v>
      </c>
      <c r="AD54" s="779" t="s">
        <v>333</v>
      </c>
      <c r="AE54" s="648">
        <f>'3市区町別2'!AD36</f>
        <v>697.55</v>
      </c>
      <c r="AF54" s="782">
        <f>'3市区町別2'!AE36</f>
        <v>1</v>
      </c>
      <c r="AG54" s="648">
        <f>'3市区町別2'!AF36</f>
        <v>117.91269443050678</v>
      </c>
      <c r="AH54" s="782">
        <f>'3市区町別2'!AG36</f>
        <v>39</v>
      </c>
    </row>
    <row r="55" spans="1:34">
      <c r="A55" s="662">
        <v>222</v>
      </c>
      <c r="B55" s="642" t="s">
        <v>520</v>
      </c>
      <c r="C55" s="668">
        <f>'3市区町別2'!E48</f>
        <v>22129</v>
      </c>
      <c r="D55" s="782">
        <f>'3市区町別2'!F48</f>
        <v>41</v>
      </c>
      <c r="E55" s="647">
        <f>'3市区町別2'!G48</f>
        <v>8388</v>
      </c>
      <c r="F55" s="782">
        <f>'3市区町別2'!H48</f>
        <v>41</v>
      </c>
      <c r="G55" s="671">
        <f>'3市区町別2'!I48</f>
        <v>2.6381735813066287</v>
      </c>
      <c r="H55" s="647">
        <f>'3市区町別2'!K48</f>
        <v>24288</v>
      </c>
      <c r="I55" s="782">
        <f>'3市区町別2'!L48</f>
        <v>41</v>
      </c>
      <c r="J55" s="647">
        <f>'3市区町別2'!M48</f>
        <v>8713</v>
      </c>
      <c r="K55" s="782">
        <f>'3市区町別2'!N48</f>
        <v>41</v>
      </c>
      <c r="L55" s="648">
        <f>'3市区町別2'!O48</f>
        <v>2.7875588201537931</v>
      </c>
      <c r="M55" s="647">
        <f>'3市区町別2'!P48</f>
        <v>26501</v>
      </c>
      <c r="N55" s="647">
        <f>'3市区町別2'!Q48</f>
        <v>41</v>
      </c>
      <c r="O55" s="647">
        <f>'3市区町別2'!R48</f>
        <v>9062</v>
      </c>
      <c r="P55" s="647">
        <f>'3市区町別2'!S48</f>
        <v>41</v>
      </c>
      <c r="Q55" s="648">
        <f>'3市区町別2'!T48</f>
        <v>2.9244096225998675</v>
      </c>
      <c r="R55" s="668">
        <f t="shared" si="6"/>
        <v>-2159</v>
      </c>
      <c r="S55" s="782">
        <f>'3市区町別2'!V48</f>
        <v>30</v>
      </c>
      <c r="T55" s="648">
        <f t="shared" si="1"/>
        <v>-8.8891633728590254</v>
      </c>
      <c r="U55" s="647">
        <f>'3市区町別2'!X48</f>
        <v>45</v>
      </c>
      <c r="V55" s="668">
        <f t="shared" si="2"/>
        <v>-2213</v>
      </c>
      <c r="W55" s="782">
        <f t="shared" si="4"/>
        <v>35</v>
      </c>
      <c r="X55" s="648">
        <f t="shared" si="3"/>
        <v>-8.3506282781781813</v>
      </c>
      <c r="Y55" s="782">
        <f t="shared" si="5"/>
        <v>47</v>
      </c>
      <c r="Z55" s="647">
        <f>'3市区町別2'!Y48</f>
        <v>-325</v>
      </c>
      <c r="AA55" s="782">
        <f>'3市区町別2'!Z48</f>
        <v>47</v>
      </c>
      <c r="AB55" s="649">
        <f>'3市区町別2'!AA48</f>
        <v>-3.73</v>
      </c>
      <c r="AC55" s="782">
        <f>'3市区町別2'!AB48</f>
        <v>47</v>
      </c>
      <c r="AD55" s="779" t="s">
        <v>333</v>
      </c>
      <c r="AE55" s="648">
        <f>'3市区町別2'!AD48</f>
        <v>422.91</v>
      </c>
      <c r="AF55" s="782">
        <f>'3市区町別2'!AE48</f>
        <v>5</v>
      </c>
      <c r="AG55" s="648">
        <f>'3市区町別2'!AF48</f>
        <v>57.430659005462154</v>
      </c>
      <c r="AH55" s="782">
        <f>'3市区町別2'!AG48</f>
        <v>45</v>
      </c>
    </row>
    <row r="56" spans="1:34">
      <c r="A56" s="662">
        <v>225</v>
      </c>
      <c r="B56" s="642" t="s">
        <v>521</v>
      </c>
      <c r="C56" s="668">
        <f>'3市区町別2'!E51</f>
        <v>28989</v>
      </c>
      <c r="D56" s="782">
        <f>'3市区町別2'!F51</f>
        <v>39</v>
      </c>
      <c r="E56" s="647">
        <f>'3市区町別2'!G51</f>
        <v>11399</v>
      </c>
      <c r="F56" s="782">
        <f>'3市区町別2'!H51</f>
        <v>38</v>
      </c>
      <c r="G56" s="671">
        <f>'3市区町別2'!I51</f>
        <v>2.5431178173523992</v>
      </c>
      <c r="H56" s="647">
        <f>'3市区町別2'!K51</f>
        <v>30805</v>
      </c>
      <c r="I56" s="782">
        <f>'3市区町別2'!L51</f>
        <v>39</v>
      </c>
      <c r="J56" s="647">
        <f>'3市区町別2'!M51</f>
        <v>11500</v>
      </c>
      <c r="K56" s="782">
        <f>'3市区町別2'!N51</f>
        <v>38</v>
      </c>
      <c r="L56" s="648">
        <f>'3市区町別2'!O51</f>
        <v>2.6786956521739129</v>
      </c>
      <c r="M56" s="647">
        <f>'3市区町別2'!P51</f>
        <v>32814</v>
      </c>
      <c r="N56" s="647">
        <f>'3市区町別2'!Q51</f>
        <v>37</v>
      </c>
      <c r="O56" s="647">
        <f>'3市区町別2'!R51</f>
        <v>11655</v>
      </c>
      <c r="P56" s="647">
        <f>'3市区町別2'!S51</f>
        <v>37</v>
      </c>
      <c r="Q56" s="648">
        <f>'3市区町別2'!T51</f>
        <v>2.8154440154440152</v>
      </c>
      <c r="R56" s="668">
        <f t="shared" si="6"/>
        <v>-1816</v>
      </c>
      <c r="S56" s="782">
        <f>'3市区町別2'!V51</f>
        <v>24</v>
      </c>
      <c r="T56" s="648">
        <f t="shared" si="1"/>
        <v>-5.8951468917383547</v>
      </c>
      <c r="U56" s="647">
        <f>'3市区町別2'!X51</f>
        <v>38</v>
      </c>
      <c r="V56" s="668">
        <f t="shared" si="2"/>
        <v>-2009</v>
      </c>
      <c r="W56" s="782">
        <f t="shared" si="4"/>
        <v>34</v>
      </c>
      <c r="X56" s="648">
        <f t="shared" si="3"/>
        <v>-6.1223867861278727</v>
      </c>
      <c r="Y56" s="782">
        <f t="shared" si="5"/>
        <v>38</v>
      </c>
      <c r="Z56" s="647">
        <f>'3市区町別2'!Y51</f>
        <v>-101</v>
      </c>
      <c r="AA56" s="782">
        <f>'3市区町別2'!Z51</f>
        <v>41</v>
      </c>
      <c r="AB56" s="649">
        <f>'3市区町別2'!AA51</f>
        <v>-0.88</v>
      </c>
      <c r="AC56" s="782">
        <f>'3市区町別2'!AB51</f>
        <v>41</v>
      </c>
      <c r="AD56" s="779" t="s">
        <v>333</v>
      </c>
      <c r="AE56" s="648">
        <f>'3市区町別2'!AD51</f>
        <v>403.06</v>
      </c>
      <c r="AF56" s="782">
        <f>'3市区町別2'!AE51</f>
        <v>6</v>
      </c>
      <c r="AG56" s="648">
        <f>'3市区町別2'!AF51</f>
        <v>76.427827122512781</v>
      </c>
      <c r="AH56" s="782">
        <f>'3市区町別2'!AG51</f>
        <v>43</v>
      </c>
    </row>
    <row r="57" spans="1:34">
      <c r="A57" s="662">
        <v>585</v>
      </c>
      <c r="B57" s="642" t="s">
        <v>522</v>
      </c>
      <c r="C57" s="668">
        <f>'3市区町別2'!E66</f>
        <v>16064</v>
      </c>
      <c r="D57" s="782">
        <f>'3市区町別2'!F66</f>
        <v>44</v>
      </c>
      <c r="E57" s="647">
        <f>'3市区町別2'!G66</f>
        <v>5912</v>
      </c>
      <c r="F57" s="782">
        <f>'3市区町別2'!H66</f>
        <v>45</v>
      </c>
      <c r="G57" s="671">
        <f>'3市区町別2'!I66</f>
        <v>2.7171853856562924</v>
      </c>
      <c r="H57" s="647">
        <f>'3市区町別2'!K66</f>
        <v>18070</v>
      </c>
      <c r="I57" s="782">
        <f>'3市区町別2'!L66</f>
        <v>44</v>
      </c>
      <c r="J57" s="647">
        <f>'3市区町別2'!M66</f>
        <v>6228</v>
      </c>
      <c r="K57" s="782">
        <f>'3市区町別2'!N66</f>
        <v>44</v>
      </c>
      <c r="L57" s="648">
        <f>'3市区町別2'!O66</f>
        <v>2.9014129736673091</v>
      </c>
      <c r="M57" s="647">
        <f>'3市区町別2'!P66</f>
        <v>19696</v>
      </c>
      <c r="N57" s="647">
        <f>'3市区町別2'!Q66</f>
        <v>44</v>
      </c>
      <c r="O57" s="647">
        <f>'3市区町別2'!R66</f>
        <v>6449</v>
      </c>
      <c r="P57" s="647">
        <f>'3市区町別2'!S66</f>
        <v>44</v>
      </c>
      <c r="Q57" s="648">
        <f>'3市区町別2'!T66</f>
        <v>3.0541169173515272</v>
      </c>
      <c r="R57" s="668">
        <f t="shared" si="6"/>
        <v>-2006</v>
      </c>
      <c r="S57" s="782">
        <f>'3市区町別2'!V66</f>
        <v>28</v>
      </c>
      <c r="T57" s="648">
        <f t="shared" si="1"/>
        <v>-11.101272827891533</v>
      </c>
      <c r="U57" s="647">
        <f>'3市区町別2'!X66</f>
        <v>49</v>
      </c>
      <c r="V57" s="668">
        <f t="shared" si="2"/>
        <v>-1626</v>
      </c>
      <c r="W57" s="782">
        <f t="shared" si="4"/>
        <v>28</v>
      </c>
      <c r="X57" s="648">
        <f t="shared" si="3"/>
        <v>-8.2554833468724613</v>
      </c>
      <c r="Y57" s="782">
        <f t="shared" si="5"/>
        <v>46</v>
      </c>
      <c r="Z57" s="647">
        <f>'3市区町別2'!Y66</f>
        <v>-316</v>
      </c>
      <c r="AA57" s="782">
        <f>'3市区町別2'!Z66</f>
        <v>46</v>
      </c>
      <c r="AB57" s="649">
        <f>'3市区町別2'!AA66</f>
        <v>-5.07</v>
      </c>
      <c r="AC57" s="782">
        <f>'3市区町別2'!AB66</f>
        <v>48</v>
      </c>
      <c r="AD57" s="779" t="s">
        <v>333</v>
      </c>
      <c r="AE57" s="648">
        <f>'3市区町別2'!AD66</f>
        <v>368.77</v>
      </c>
      <c r="AF57" s="782">
        <f>'3市区町別2'!AE66</f>
        <v>8</v>
      </c>
      <c r="AG57" s="648">
        <f>'3市区町別2'!AF66</f>
        <v>49.00073216367926</v>
      </c>
      <c r="AH57" s="782">
        <f>'3市区町別2'!AG66</f>
        <v>49</v>
      </c>
    </row>
    <row r="58" spans="1:34">
      <c r="A58" s="662">
        <v>586</v>
      </c>
      <c r="B58" s="642" t="s">
        <v>523</v>
      </c>
      <c r="C58" s="668">
        <f>'3市区町別2'!E67</f>
        <v>13318</v>
      </c>
      <c r="D58" s="782">
        <f>'3市区町別2'!F67</f>
        <v>47</v>
      </c>
      <c r="E58" s="647">
        <f>'3市区町別2'!G67</f>
        <v>4929</v>
      </c>
      <c r="F58" s="782">
        <f>'3市区町別2'!H67</f>
        <v>47</v>
      </c>
      <c r="G58" s="671">
        <f>'3市区町別2'!I67</f>
        <v>2.7019679448163929</v>
      </c>
      <c r="H58" s="647">
        <f>'3市区町別2'!K67</f>
        <v>14819</v>
      </c>
      <c r="I58" s="782">
        <f>'3市区町別2'!L67</f>
        <v>47</v>
      </c>
      <c r="J58" s="647">
        <f>'3市区町別2'!M67</f>
        <v>5291</v>
      </c>
      <c r="K58" s="782">
        <f>'3市区町別2'!N67</f>
        <v>47</v>
      </c>
      <c r="L58" s="648">
        <f>'3市区町別2'!O67</f>
        <v>2.8007938007938007</v>
      </c>
      <c r="M58" s="647">
        <f>'3市区町別2'!P67</f>
        <v>16004</v>
      </c>
      <c r="N58" s="647">
        <f>'3市区町別2'!Q67</f>
        <v>47</v>
      </c>
      <c r="O58" s="647">
        <f>'3市区町別2'!R67</f>
        <v>5342</v>
      </c>
      <c r="P58" s="647">
        <f>'3市区町別2'!S67</f>
        <v>47</v>
      </c>
      <c r="Q58" s="648">
        <f>'3市区町別2'!T67</f>
        <v>2.9958816922500935</v>
      </c>
      <c r="R58" s="668">
        <f t="shared" si="6"/>
        <v>-1501</v>
      </c>
      <c r="S58" s="782">
        <f>'3市区町別2'!V67</f>
        <v>20</v>
      </c>
      <c r="T58" s="648">
        <f t="shared" si="1"/>
        <v>-10.128888588973615</v>
      </c>
      <c r="U58" s="647">
        <f>'3市区町別2'!X67</f>
        <v>48</v>
      </c>
      <c r="V58" s="668">
        <f t="shared" si="2"/>
        <v>-1185</v>
      </c>
      <c r="W58" s="782">
        <f t="shared" si="4"/>
        <v>23</v>
      </c>
      <c r="X58" s="648">
        <f t="shared" si="3"/>
        <v>-7.4043989002749315</v>
      </c>
      <c r="Y58" s="782">
        <f t="shared" si="5"/>
        <v>41</v>
      </c>
      <c r="Z58" s="647">
        <f>'3市区町別2'!Y67</f>
        <v>-362</v>
      </c>
      <c r="AA58" s="782">
        <f>'3市区町別2'!Z67</f>
        <v>49</v>
      </c>
      <c r="AB58" s="649">
        <f>'3市区町別2'!AA67</f>
        <v>-6.84</v>
      </c>
      <c r="AC58" s="782">
        <f>'3市区町別2'!AB67</f>
        <v>49</v>
      </c>
      <c r="AD58" s="779" t="s">
        <v>333</v>
      </c>
      <c r="AE58" s="648">
        <f>'3市区町別2'!AD67</f>
        <v>241.01</v>
      </c>
      <c r="AF58" s="782">
        <f>'3市区町別2'!AE67</f>
        <v>10</v>
      </c>
      <c r="AG58" s="648">
        <f>'3市区町別2'!AF67</f>
        <v>61.487075225094394</v>
      </c>
      <c r="AH58" s="782">
        <f>'3市区町別2'!AG67</f>
        <v>44</v>
      </c>
    </row>
    <row r="59" spans="1:34">
      <c r="A59" s="580"/>
      <c r="B59" s="1083" t="s">
        <v>17</v>
      </c>
      <c r="C59" s="1073">
        <f>'3市区町別2'!E16</f>
        <v>101082</v>
      </c>
      <c r="D59" s="1074" t="s">
        <v>333</v>
      </c>
      <c r="E59" s="1075">
        <f>'3市区町別2'!G16</f>
        <v>38638</v>
      </c>
      <c r="F59" s="1074" t="s">
        <v>333</v>
      </c>
      <c r="G59" s="1076">
        <f>'3市区町別2'!I16</f>
        <v>2.6161291992339146</v>
      </c>
      <c r="H59" s="1075">
        <f>'3市区町別2'!K16</f>
        <v>106150</v>
      </c>
      <c r="I59" s="1074" t="s">
        <v>333</v>
      </c>
      <c r="J59" s="1075">
        <f>'3市区町別2'!M16</f>
        <v>38131</v>
      </c>
      <c r="K59" s="1074" t="s">
        <v>333</v>
      </c>
      <c r="L59" s="1077">
        <f>'3市区町別2'!O16</f>
        <v>2.7838241850462877</v>
      </c>
      <c r="M59" s="1075">
        <f>'3市区町別2'!P16</f>
        <v>111020</v>
      </c>
      <c r="N59" s="1075" t="s">
        <v>333</v>
      </c>
      <c r="O59" s="1075">
        <f>'3市区町別2'!R16</f>
        <v>37803</v>
      </c>
      <c r="P59" s="1075" t="s">
        <v>333</v>
      </c>
      <c r="Q59" s="1077">
        <f>'3市区町別2'!T16</f>
        <v>2.9368039573578817</v>
      </c>
      <c r="R59" s="1073">
        <f t="shared" si="6"/>
        <v>-5068</v>
      </c>
      <c r="S59" s="1074" t="s">
        <v>333</v>
      </c>
      <c r="T59" s="1077">
        <f t="shared" si="1"/>
        <v>-4.7743758831841729</v>
      </c>
      <c r="U59" s="1075" t="s">
        <v>333</v>
      </c>
      <c r="V59" s="1073" t="s">
        <v>574</v>
      </c>
      <c r="W59" s="1074" t="s">
        <v>574</v>
      </c>
      <c r="X59" s="1077" t="s">
        <v>574</v>
      </c>
      <c r="Y59" s="1074" t="s">
        <v>574</v>
      </c>
      <c r="Z59" s="1075">
        <f>'3市区町別2'!Y16</f>
        <v>507</v>
      </c>
      <c r="AA59" s="1074" t="s">
        <v>333</v>
      </c>
      <c r="AB59" s="1078">
        <f>'3市区町別2'!AA16</f>
        <v>1.33</v>
      </c>
      <c r="AC59" s="1074" t="s">
        <v>333</v>
      </c>
      <c r="AD59" s="1079" t="s">
        <v>333</v>
      </c>
      <c r="AE59" s="1077">
        <f>'3市区町別2'!AD16</f>
        <v>870.8</v>
      </c>
      <c r="AF59" s="1074" t="s">
        <v>333</v>
      </c>
      <c r="AG59" s="1077">
        <f>'3市区町別2'!AF16</f>
        <v>121.89940284795591</v>
      </c>
      <c r="AH59" s="1074" t="s">
        <v>333</v>
      </c>
    </row>
    <row r="60" spans="1:34">
      <c r="A60" s="662">
        <v>221</v>
      </c>
      <c r="B60" s="642" t="s">
        <v>524</v>
      </c>
      <c r="C60" s="668">
        <f>'3市区町別2'!E47</f>
        <v>39611</v>
      </c>
      <c r="D60" s="782">
        <f>'3市区町別2'!F47</f>
        <v>32</v>
      </c>
      <c r="E60" s="647">
        <f>'3市区町別2'!G47</f>
        <v>15605</v>
      </c>
      <c r="F60" s="782">
        <f>'3市区町別2'!H47</f>
        <v>32</v>
      </c>
      <c r="G60" s="671">
        <f>'3市区町別2'!I47</f>
        <v>2.5383530919577058</v>
      </c>
      <c r="H60" s="647">
        <f>'3市区町別2'!K47</f>
        <v>41490</v>
      </c>
      <c r="I60" s="782">
        <f>'3市区町別2'!L47</f>
        <v>31</v>
      </c>
      <c r="J60" s="647">
        <f>'3市区町別2'!M47</f>
        <v>15578</v>
      </c>
      <c r="K60" s="782">
        <f>'3市区町別2'!N47</f>
        <v>30</v>
      </c>
      <c r="L60" s="648">
        <f>'3市区町別2'!O47</f>
        <v>2.663371421235075</v>
      </c>
      <c r="M60" s="647">
        <f>'3市区町別2'!P47</f>
        <v>43263</v>
      </c>
      <c r="N60" s="647">
        <f>'3市区町別2'!Q47</f>
        <v>31</v>
      </c>
      <c r="O60" s="647">
        <f>'3市区町別2'!R47</f>
        <v>15342</v>
      </c>
      <c r="P60" s="647">
        <f>'3市区町別2'!S47</f>
        <v>30</v>
      </c>
      <c r="Q60" s="648">
        <f>'3市区町別2'!T47</f>
        <v>2.8199061400078218</v>
      </c>
      <c r="R60" s="668">
        <f t="shared" si="6"/>
        <v>-1879</v>
      </c>
      <c r="S60" s="782">
        <f>'3市区町別2'!V47</f>
        <v>25</v>
      </c>
      <c r="T60" s="648">
        <f t="shared" si="1"/>
        <v>-4.5288021209930109</v>
      </c>
      <c r="U60" s="647">
        <f>'3市区町別2'!X47</f>
        <v>31</v>
      </c>
      <c r="V60" s="668">
        <f t="shared" si="2"/>
        <v>-1773</v>
      </c>
      <c r="W60" s="782">
        <f t="shared" si="4"/>
        <v>30</v>
      </c>
      <c r="X60" s="648">
        <f t="shared" si="3"/>
        <v>-4.0981901393800708</v>
      </c>
      <c r="Y60" s="782">
        <f t="shared" si="5"/>
        <v>32</v>
      </c>
      <c r="Z60" s="647">
        <f>'3市区町別2'!Y47</f>
        <v>27</v>
      </c>
      <c r="AA60" s="782">
        <f>'3市区町別2'!Z47</f>
        <v>37</v>
      </c>
      <c r="AB60" s="649">
        <f>'3市区町別2'!AA47</f>
        <v>0.17</v>
      </c>
      <c r="AC60" s="782">
        <f>'3市区町別2'!AB47</f>
        <v>37</v>
      </c>
      <c r="AD60" s="779" t="s">
        <v>333</v>
      </c>
      <c r="AE60" s="648">
        <f>'3市区町別2'!AD47</f>
        <v>377.59</v>
      </c>
      <c r="AF60" s="782">
        <f>'3市区町別2'!AE47</f>
        <v>7</v>
      </c>
      <c r="AG60" s="648">
        <f>'3市区町別2'!AF47</f>
        <v>109.88108795254112</v>
      </c>
      <c r="AH60" s="782">
        <f>'3市区町別2'!AG47</f>
        <v>41</v>
      </c>
    </row>
    <row r="61" spans="1:34">
      <c r="A61" s="662">
        <v>223</v>
      </c>
      <c r="B61" s="642" t="s">
        <v>525</v>
      </c>
      <c r="C61" s="668">
        <f>'3市区町別2'!E49</f>
        <v>61471</v>
      </c>
      <c r="D61" s="782">
        <f>'3市区町別2'!F49</f>
        <v>24</v>
      </c>
      <c r="E61" s="647">
        <f>'3市区町別2'!G49</f>
        <v>23033</v>
      </c>
      <c r="F61" s="782">
        <f>'3市区町別2'!H49</f>
        <v>24</v>
      </c>
      <c r="G61" s="671">
        <f>'3市区町別2'!I49</f>
        <v>2.6688229930968612</v>
      </c>
      <c r="H61" s="647">
        <f>'3市区町別2'!K49</f>
        <v>64660</v>
      </c>
      <c r="I61" s="782">
        <f>'3市区町別2'!L49</f>
        <v>24</v>
      </c>
      <c r="J61" s="647">
        <f>'3市区町別2'!M49</f>
        <v>22553</v>
      </c>
      <c r="K61" s="782">
        <f>'3市区町別2'!N49</f>
        <v>24</v>
      </c>
      <c r="L61" s="648">
        <f>'3市区町別2'!O49</f>
        <v>2.867024342659513</v>
      </c>
      <c r="M61" s="647">
        <f>'3市区町別2'!P49</f>
        <v>67757</v>
      </c>
      <c r="N61" s="647">
        <f>'3市区町別2'!Q49</f>
        <v>24</v>
      </c>
      <c r="O61" s="647">
        <f>'3市区町別2'!R49</f>
        <v>22461</v>
      </c>
      <c r="P61" s="647">
        <f>'3市区町別2'!S49</f>
        <v>24</v>
      </c>
      <c r="Q61" s="648">
        <f>'3市区町別2'!T49</f>
        <v>3.0166510841013312</v>
      </c>
      <c r="R61" s="668">
        <f t="shared" si="6"/>
        <v>-3189</v>
      </c>
      <c r="S61" s="782">
        <f>'3市区町別2'!V49</f>
        <v>39</v>
      </c>
      <c r="T61" s="648">
        <f t="shared" si="1"/>
        <v>-4.931951747602846</v>
      </c>
      <c r="U61" s="647">
        <f>'3市区町別2'!X49</f>
        <v>33</v>
      </c>
      <c r="V61" s="668">
        <f t="shared" si="2"/>
        <v>-3097</v>
      </c>
      <c r="W61" s="782">
        <f t="shared" si="4"/>
        <v>40</v>
      </c>
      <c r="X61" s="648">
        <f t="shared" si="3"/>
        <v>-4.5707454580338567</v>
      </c>
      <c r="Y61" s="782">
        <f t="shared" si="5"/>
        <v>34</v>
      </c>
      <c r="Z61" s="647">
        <f>'3市区町別2'!Y49</f>
        <v>480</v>
      </c>
      <c r="AA61" s="782">
        <f>'3市区町別2'!Z49</f>
        <v>27</v>
      </c>
      <c r="AB61" s="649">
        <f>'3市区町別2'!AA49</f>
        <v>2.13</v>
      </c>
      <c r="AC61" s="782">
        <f>'3市区町別2'!AB49</f>
        <v>22</v>
      </c>
      <c r="AD61" s="779" t="s">
        <v>333</v>
      </c>
      <c r="AE61" s="648">
        <f>'3市区町別2'!AD49</f>
        <v>493.21</v>
      </c>
      <c r="AF61" s="782">
        <f>'3市区町別2'!AE49</f>
        <v>4</v>
      </c>
      <c r="AG61" s="648">
        <f>'3市区町別2'!AF49</f>
        <v>131.10034265323088</v>
      </c>
      <c r="AH61" s="782">
        <f>'3市区町別2'!AG49</f>
        <v>38</v>
      </c>
    </row>
    <row r="62" spans="1:34">
      <c r="A62" s="580"/>
      <c r="B62" s="1084" t="s">
        <v>18</v>
      </c>
      <c r="C62" s="1073">
        <f>'3市区町別2'!E17</f>
        <v>127340</v>
      </c>
      <c r="D62" s="1074" t="s">
        <v>333</v>
      </c>
      <c r="E62" s="1075">
        <f>'3市区町別2'!G17</f>
        <v>52333</v>
      </c>
      <c r="F62" s="1074" t="s">
        <v>333</v>
      </c>
      <c r="G62" s="1076">
        <f>'3市区町別2'!I17</f>
        <v>2.4332639061395294</v>
      </c>
      <c r="H62" s="1075">
        <f>'3市区町別2'!K17</f>
        <v>135147</v>
      </c>
      <c r="I62" s="1074" t="s">
        <v>333</v>
      </c>
      <c r="J62" s="1075">
        <f>'3市区町別2'!M17</f>
        <v>52500</v>
      </c>
      <c r="K62" s="1074" t="s">
        <v>333</v>
      </c>
      <c r="L62" s="1077">
        <f>'3市区町別2'!O17</f>
        <v>2.5742285714285713</v>
      </c>
      <c r="M62" s="1075">
        <f>'3市区町別2'!P17</f>
        <v>143547</v>
      </c>
      <c r="N62" s="1075" t="s">
        <v>333</v>
      </c>
      <c r="O62" s="1075">
        <f>'3市区町別2'!R17</f>
        <v>52864</v>
      </c>
      <c r="P62" s="1075" t="s">
        <v>333</v>
      </c>
      <c r="Q62" s="1077">
        <f>'3市区町別2'!T17</f>
        <v>2.7154017857142856</v>
      </c>
      <c r="R62" s="1073">
        <f t="shared" si="6"/>
        <v>-7807</v>
      </c>
      <c r="S62" s="1074" t="s">
        <v>333</v>
      </c>
      <c r="T62" s="1077">
        <f t="shared" si="1"/>
        <v>-5.7766728081274463</v>
      </c>
      <c r="U62" s="1075" t="s">
        <v>333</v>
      </c>
      <c r="V62" s="1073" t="s">
        <v>574</v>
      </c>
      <c r="W62" s="1074" t="s">
        <v>574</v>
      </c>
      <c r="X62" s="1077" t="s">
        <v>574</v>
      </c>
      <c r="Y62" s="1074" t="s">
        <v>574</v>
      </c>
      <c r="Z62" s="1075">
        <f>'3市区町別2'!Y17</f>
        <v>-167</v>
      </c>
      <c r="AA62" s="1074" t="s">
        <v>333</v>
      </c>
      <c r="AB62" s="1078">
        <f>'3市区町別2'!AA17</f>
        <v>-0.32</v>
      </c>
      <c r="AC62" s="1074" t="s">
        <v>333</v>
      </c>
      <c r="AD62" s="1079" t="s">
        <v>333</v>
      </c>
      <c r="AE62" s="1077">
        <f>'3市区町別2'!AD17</f>
        <v>595.71</v>
      </c>
      <c r="AF62" s="1074" t="s">
        <v>333</v>
      </c>
      <c r="AG62" s="1077">
        <f>'3市区町別2'!AF17</f>
        <v>226.86709976330764</v>
      </c>
      <c r="AH62" s="1074" t="s">
        <v>333</v>
      </c>
    </row>
    <row r="63" spans="1:34">
      <c r="A63" s="662">
        <v>205</v>
      </c>
      <c r="B63" s="644" t="s">
        <v>526</v>
      </c>
      <c r="C63" s="668">
        <f>'3市区町別2'!E32</f>
        <v>41236</v>
      </c>
      <c r="D63" s="782">
        <f>'3市区町別2'!F32</f>
        <v>30</v>
      </c>
      <c r="E63" s="647">
        <f>'3市区町別2'!G32</f>
        <v>17792</v>
      </c>
      <c r="F63" s="782">
        <f>'3市区町別2'!H32</f>
        <v>27</v>
      </c>
      <c r="G63" s="671">
        <f>'3市区町別2'!I32</f>
        <v>2.3176708633093526</v>
      </c>
      <c r="H63" s="647">
        <f>'3市区町別2'!K32</f>
        <v>44258</v>
      </c>
      <c r="I63" s="782">
        <f>'3市区町別2'!L32</f>
        <v>29</v>
      </c>
      <c r="J63" s="647">
        <f>'3市区町別2'!M32</f>
        <v>18081</v>
      </c>
      <c r="K63" s="782">
        <f>'3市区町別2'!N32</f>
        <v>26</v>
      </c>
      <c r="L63" s="648">
        <f>'3市区町別2'!O32</f>
        <v>2.4477628449753883</v>
      </c>
      <c r="M63" s="647">
        <f>'3市区町別2'!P32</f>
        <v>47254</v>
      </c>
      <c r="N63" s="647">
        <f>'3市区町別2'!Q32</f>
        <v>29</v>
      </c>
      <c r="O63" s="647">
        <f>'3市区町別2'!R32</f>
        <v>18447</v>
      </c>
      <c r="P63" s="647">
        <f>'3市区町別2'!S32</f>
        <v>26</v>
      </c>
      <c r="Q63" s="648">
        <f>'3市区町別2'!T32</f>
        <v>2.5616089337019567</v>
      </c>
      <c r="R63" s="668">
        <f t="shared" si="6"/>
        <v>-3022</v>
      </c>
      <c r="S63" s="782">
        <f>'3市区町別2'!V32</f>
        <v>36</v>
      </c>
      <c r="T63" s="648">
        <f t="shared" si="1"/>
        <v>-6.8281440643499476</v>
      </c>
      <c r="U63" s="647">
        <f>'3市区町別2'!X32</f>
        <v>40</v>
      </c>
      <c r="V63" s="668">
        <f t="shared" si="2"/>
        <v>-2996</v>
      </c>
      <c r="W63" s="782">
        <f t="shared" si="4"/>
        <v>39</v>
      </c>
      <c r="X63" s="648">
        <f t="shared" si="3"/>
        <v>-6.3402040038938496</v>
      </c>
      <c r="Y63" s="782">
        <f t="shared" si="5"/>
        <v>39</v>
      </c>
      <c r="Z63" s="647">
        <f>'3市区町別2'!Y32</f>
        <v>-289</v>
      </c>
      <c r="AA63" s="782">
        <f>'3市区町別2'!Z32</f>
        <v>45</v>
      </c>
      <c r="AB63" s="649">
        <f>'3市区町別2'!AA32</f>
        <v>-1.6</v>
      </c>
      <c r="AC63" s="782">
        <f>'3市区町別2'!AB32</f>
        <v>43</v>
      </c>
      <c r="AD63" s="779" t="s">
        <v>333</v>
      </c>
      <c r="AE63" s="648">
        <f>'3市区町別2'!AD32</f>
        <v>182.38</v>
      </c>
      <c r="AF63" s="782">
        <f>'3市区町別2'!AE32</f>
        <v>18</v>
      </c>
      <c r="AG63" s="648">
        <f>'3市区町別2'!AF32</f>
        <v>242.66915231933328</v>
      </c>
      <c r="AH63" s="782">
        <f>'3市区町別2'!AG32</f>
        <v>34</v>
      </c>
    </row>
    <row r="64" spans="1:34">
      <c r="A64" s="662">
        <v>224</v>
      </c>
      <c r="B64" s="642" t="s">
        <v>527</v>
      </c>
      <c r="C64" s="668">
        <f>'3市区町別2'!E50</f>
        <v>44137</v>
      </c>
      <c r="D64" s="782">
        <f>'3市区町別2'!F50</f>
        <v>27</v>
      </c>
      <c r="E64" s="647">
        <f>'3市区町別2'!G50</f>
        <v>17047</v>
      </c>
      <c r="F64" s="782">
        <f>'3市区町別2'!H50</f>
        <v>30</v>
      </c>
      <c r="G64" s="671">
        <f>'3市区町別2'!I50</f>
        <v>2.5891359183434037</v>
      </c>
      <c r="H64" s="647">
        <f>'3市区町別2'!K50</f>
        <v>46912</v>
      </c>
      <c r="I64" s="782">
        <f>'3市区町別2'!L50</f>
        <v>27</v>
      </c>
      <c r="J64" s="647">
        <f>'3市区町別2'!M50</f>
        <v>16968</v>
      </c>
      <c r="K64" s="782">
        <f>'3市区町別2'!N50</f>
        <v>28</v>
      </c>
      <c r="L64" s="648">
        <f>'3市区町別2'!O50</f>
        <v>2.7647336162187646</v>
      </c>
      <c r="M64" s="647">
        <f>'3市区町別2'!P50</f>
        <v>49834</v>
      </c>
      <c r="N64" s="647">
        <f>'3市区町別2'!Q50</f>
        <v>26</v>
      </c>
      <c r="O64" s="647">
        <f>'3市区町別2'!R50</f>
        <v>16981</v>
      </c>
      <c r="P64" s="647">
        <f>'3市区町別2'!S50</f>
        <v>28</v>
      </c>
      <c r="Q64" s="648">
        <f>'3市区町別2'!T50</f>
        <v>2.9346917142688889</v>
      </c>
      <c r="R64" s="668">
        <f t="shared" si="6"/>
        <v>-2775</v>
      </c>
      <c r="S64" s="782">
        <f>'3市区町別2'!V50</f>
        <v>34</v>
      </c>
      <c r="T64" s="648">
        <f t="shared" si="1"/>
        <v>-5.9153308321964531</v>
      </c>
      <c r="U64" s="647">
        <f>'3市区町別2'!X50</f>
        <v>39</v>
      </c>
      <c r="V64" s="668">
        <f t="shared" si="2"/>
        <v>-2922</v>
      </c>
      <c r="W64" s="782">
        <f t="shared" si="4"/>
        <v>38</v>
      </c>
      <c r="X64" s="648">
        <f t="shared" si="3"/>
        <v>-5.8634667094754587</v>
      </c>
      <c r="Y64" s="782">
        <f t="shared" si="5"/>
        <v>37</v>
      </c>
      <c r="Z64" s="647">
        <f>'3市区町別2'!Y50</f>
        <v>79</v>
      </c>
      <c r="AA64" s="782">
        <f>'3市区町別2'!Z50</f>
        <v>35</v>
      </c>
      <c r="AB64" s="649">
        <f>'3市区町別2'!AA50</f>
        <v>0.47</v>
      </c>
      <c r="AC64" s="782">
        <f>'3市区町別2'!AB50</f>
        <v>35</v>
      </c>
      <c r="AD64" s="779" t="s">
        <v>333</v>
      </c>
      <c r="AE64" s="648">
        <f>'3市区町別2'!AD50</f>
        <v>229.01</v>
      </c>
      <c r="AF64" s="782">
        <f>'3市区町別2'!AE50</f>
        <v>12</v>
      </c>
      <c r="AG64" s="648">
        <f>'3市区町別2'!AF50</f>
        <v>204.84694991485088</v>
      </c>
      <c r="AH64" s="782">
        <f>'3市区町別2'!AG50</f>
        <v>36</v>
      </c>
    </row>
    <row r="65" spans="1:34">
      <c r="A65" s="619">
        <v>226</v>
      </c>
      <c r="B65" s="663" t="s">
        <v>528</v>
      </c>
      <c r="C65" s="669">
        <f>'3市区町別2'!E52</f>
        <v>41967</v>
      </c>
      <c r="D65" s="783">
        <f>'3市区町別2'!F52</f>
        <v>29</v>
      </c>
      <c r="E65" s="664">
        <f>'3市区町別2'!G52</f>
        <v>17494</v>
      </c>
      <c r="F65" s="783">
        <f>'3市区町別2'!H52</f>
        <v>28</v>
      </c>
      <c r="G65" s="672">
        <f>'3市区町別2'!I52</f>
        <v>2.3989367783239968</v>
      </c>
      <c r="H65" s="664">
        <f>'3市区町別2'!K52</f>
        <v>43977</v>
      </c>
      <c r="I65" s="783">
        <f>'3市区町別2'!L52</f>
        <v>30</v>
      </c>
      <c r="J65" s="664">
        <f>'3市区町別2'!M52</f>
        <v>17451</v>
      </c>
      <c r="K65" s="783">
        <f>'3市区町別2'!N52</f>
        <v>27</v>
      </c>
      <c r="L65" s="665">
        <f>'3市区町別2'!O52</f>
        <v>2.5200275055870724</v>
      </c>
      <c r="M65" s="664">
        <f>'3市区町別2'!P52</f>
        <v>46459</v>
      </c>
      <c r="N65" s="664">
        <f>'3市区町別2'!Q52</f>
        <v>30</v>
      </c>
      <c r="O65" s="664">
        <f>'3市区町別2'!R52</f>
        <v>17436</v>
      </c>
      <c r="P65" s="664">
        <f>'3市区町別2'!S52</f>
        <v>27</v>
      </c>
      <c r="Q65" s="665">
        <f>'3市区町別2'!T52</f>
        <v>2.664544620325763</v>
      </c>
      <c r="R65" s="669">
        <f t="shared" si="6"/>
        <v>-2010</v>
      </c>
      <c r="S65" s="783">
        <f>'3市区町別2'!V52</f>
        <v>29</v>
      </c>
      <c r="T65" s="665">
        <f t="shared" si="1"/>
        <v>-4.5705709802851491</v>
      </c>
      <c r="U65" s="664">
        <f>'3市区町別2'!X52</f>
        <v>32</v>
      </c>
      <c r="V65" s="669">
        <f t="shared" si="2"/>
        <v>-2482</v>
      </c>
      <c r="W65" s="783">
        <f t="shared" si="4"/>
        <v>36</v>
      </c>
      <c r="X65" s="665">
        <f t="shared" si="3"/>
        <v>-5.3423448632127251</v>
      </c>
      <c r="Y65" s="783">
        <f t="shared" si="5"/>
        <v>36</v>
      </c>
      <c r="Z65" s="664">
        <f>'3市区町別2'!Y52</f>
        <v>43</v>
      </c>
      <c r="AA65" s="783">
        <f>'3市区町別2'!Z52</f>
        <v>36</v>
      </c>
      <c r="AB65" s="666">
        <f>'3市区町別2'!AA52</f>
        <v>0.25</v>
      </c>
      <c r="AC65" s="783">
        <f>'3市区町別2'!AB52</f>
        <v>36</v>
      </c>
      <c r="AD65" s="780" t="s">
        <v>333</v>
      </c>
      <c r="AE65" s="665">
        <f>'3市区町別2'!AD52</f>
        <v>184.32</v>
      </c>
      <c r="AF65" s="783">
        <f>'3市区町別2'!AE52</f>
        <v>17</v>
      </c>
      <c r="AG65" s="665">
        <f>'3市区町別2'!AF52</f>
        <v>238.59049479166669</v>
      </c>
      <c r="AH65" s="783">
        <f>'3市区町別2'!AG52</f>
        <v>35</v>
      </c>
    </row>
    <row r="66" spans="1:34">
      <c r="B66" s="645"/>
      <c r="C66" s="645"/>
      <c r="D66" s="645"/>
      <c r="E66" s="645"/>
      <c r="F66" s="645"/>
      <c r="G66" s="645"/>
    </row>
  </sheetData>
  <mergeCells count="39">
    <mergeCell ref="Z2:AC2"/>
    <mergeCell ref="Z3:Z4"/>
    <mergeCell ref="A2:B5"/>
    <mergeCell ref="H2:L2"/>
    <mergeCell ref="M2:Q2"/>
    <mergeCell ref="R2:U2"/>
    <mergeCell ref="J3:J4"/>
    <mergeCell ref="H3:H4"/>
    <mergeCell ref="F4:F5"/>
    <mergeCell ref="T3:T4"/>
    <mergeCell ref="M3:M4"/>
    <mergeCell ref="R3:R4"/>
    <mergeCell ref="L3:L4"/>
    <mergeCell ref="C2:G2"/>
    <mergeCell ref="G3:G4"/>
    <mergeCell ref="D4:D5"/>
    <mergeCell ref="C3:C4"/>
    <mergeCell ref="E3:E4"/>
    <mergeCell ref="AH4:AH5"/>
    <mergeCell ref="AD5:AE5"/>
    <mergeCell ref="I4:I5"/>
    <mergeCell ref="K4:K5"/>
    <mergeCell ref="N4:N5"/>
    <mergeCell ref="Q3:Q4"/>
    <mergeCell ref="AB3:AB4"/>
    <mergeCell ref="AA4:AA5"/>
    <mergeCell ref="AC4:AC5"/>
    <mergeCell ref="O3:O4"/>
    <mergeCell ref="P4:P5"/>
    <mergeCell ref="AG2:AG4"/>
    <mergeCell ref="AF4:AF5"/>
    <mergeCell ref="AD2:AE4"/>
    <mergeCell ref="S4:S5"/>
    <mergeCell ref="U4:U5"/>
    <mergeCell ref="V2:Y2"/>
    <mergeCell ref="V3:V4"/>
    <mergeCell ref="X3:X4"/>
    <mergeCell ref="W4:W5"/>
    <mergeCell ref="Y4:Y5"/>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outlinePr summaryBelow="0"/>
  </sheetPr>
  <dimension ref="A1:AL583"/>
  <sheetViews>
    <sheetView topLeftCell="B1" zoomScaleNormal="100" zoomScaleSheetLayoutView="100" workbookViewId="0">
      <pane xSplit="3" ySplit="5" topLeftCell="E6" activePane="bottomRight" state="frozen"/>
      <selection activeCell="B1" sqref="B1"/>
      <selection pane="topRight" activeCell="E1" sqref="E1"/>
      <selection pane="bottomLeft" activeCell="B6" sqref="B6"/>
      <selection pane="bottomRight" activeCell="N22" sqref="N22"/>
    </sheetView>
  </sheetViews>
  <sheetFormatPr defaultColWidth="11.875" defaultRowHeight="12"/>
  <cols>
    <col min="1" max="2" width="3.25" style="62" bestFit="1" customWidth="1"/>
    <col min="3" max="3" width="4.625" style="132" bestFit="1" customWidth="1"/>
    <col min="4" max="4" width="9" style="129" bestFit="1" customWidth="1"/>
    <col min="5" max="5" width="8.625" style="72" customWidth="1"/>
    <col min="6" max="6" width="4.5" style="72" customWidth="1"/>
    <col min="7" max="7" width="8.125" style="129" customWidth="1"/>
    <col min="8" max="8" width="4.5" style="129" customWidth="1"/>
    <col min="9" max="10" width="8" style="72" customWidth="1"/>
    <col min="11" max="11" width="8.625" style="72" customWidth="1"/>
    <col min="12" max="12" width="4.5" style="72" customWidth="1"/>
    <col min="13" max="13" width="8.125" style="129" customWidth="1"/>
    <col min="14" max="14" width="4.5" style="129" customWidth="1"/>
    <col min="15" max="15" width="8" style="72" customWidth="1"/>
    <col min="16" max="16" width="7.5" style="72" hidden="1" customWidth="1"/>
    <col min="17" max="17" width="4.5" style="72" hidden="1" customWidth="1"/>
    <col min="18" max="18" width="7.5" style="129" hidden="1" customWidth="1"/>
    <col min="19" max="19" width="4.5" style="131" hidden="1" customWidth="1"/>
    <col min="20" max="20" width="8" style="131" hidden="1" customWidth="1"/>
    <col min="21" max="21" width="8.25" style="118" customWidth="1"/>
    <col min="22" max="22" width="4.5" style="118" customWidth="1"/>
    <col min="23" max="23" width="6.625" style="120" customWidth="1"/>
    <col min="24" max="24" width="4.5" style="120" customWidth="1"/>
    <col min="25" max="25" width="7.125" style="133" bestFit="1" customWidth="1"/>
    <col min="26" max="26" width="4.5" style="134" customWidth="1"/>
    <col min="27" max="27" width="6.625" style="134" customWidth="1"/>
    <col min="28" max="28" width="4.625" style="134" bestFit="1" customWidth="1"/>
    <col min="29" max="29" width="3" style="103" customWidth="1"/>
    <col min="30" max="30" width="7.5" style="131" bestFit="1" customWidth="1"/>
    <col min="31" max="31" width="4.5" style="131" customWidth="1"/>
    <col min="32" max="32" width="8" style="131" customWidth="1"/>
    <col min="33" max="33" width="4.5" style="131" customWidth="1"/>
    <col min="34" max="34" width="3.125" style="62" customWidth="1"/>
    <col min="35" max="35" width="10" style="62" customWidth="1"/>
    <col min="36" max="36" width="10.375" style="50" customWidth="1"/>
    <col min="37" max="37" width="9.25" style="62" customWidth="1"/>
    <col min="38" max="38" width="6.375" style="62" customWidth="1"/>
    <col min="39" max="16384" width="11.875" style="62"/>
  </cols>
  <sheetData>
    <row r="1" spans="1:38" s="50" customFormat="1">
      <c r="C1" s="298" t="s">
        <v>341</v>
      </c>
      <c r="D1" s="51"/>
      <c r="F1" s="52"/>
      <c r="G1" s="2329" t="s">
        <v>1178</v>
      </c>
      <c r="H1" s="54"/>
      <c r="L1" s="52"/>
      <c r="M1" s="53" t="s">
        <v>333</v>
      </c>
      <c r="N1" s="54"/>
      <c r="P1" s="53"/>
      <c r="Q1" s="52"/>
      <c r="R1" s="53" t="s">
        <v>333</v>
      </c>
      <c r="S1" s="55"/>
      <c r="T1" s="55"/>
      <c r="U1" s="53"/>
      <c r="V1" s="56"/>
      <c r="W1" s="53"/>
      <c r="X1" s="57"/>
      <c r="Y1" s="53"/>
      <c r="Z1" s="58"/>
      <c r="AA1" s="58" t="s">
        <v>331</v>
      </c>
      <c r="AB1" s="58"/>
      <c r="AC1" s="59"/>
      <c r="AD1" s="60"/>
      <c r="AF1" s="55"/>
    </row>
    <row r="2" spans="1:38" ht="11.25" customHeight="1">
      <c r="A2" s="50"/>
      <c r="B2" s="54"/>
      <c r="C2" s="2973" t="s">
        <v>53</v>
      </c>
      <c r="D2" s="2974"/>
      <c r="E2" s="2984" t="s">
        <v>1241</v>
      </c>
      <c r="F2" s="2985"/>
      <c r="G2" s="2985"/>
      <c r="H2" s="2985"/>
      <c r="I2" s="2985"/>
      <c r="J2" s="2905"/>
      <c r="K2" s="2978" t="s">
        <v>1242</v>
      </c>
      <c r="L2" s="2979"/>
      <c r="M2" s="2979"/>
      <c r="N2" s="2979"/>
      <c r="O2" s="2979"/>
      <c r="P2" s="2980" t="s">
        <v>340</v>
      </c>
      <c r="Q2" s="2980"/>
      <c r="R2" s="2980"/>
      <c r="S2" s="2980"/>
      <c r="T2" s="2980"/>
      <c r="U2" s="2950" t="s">
        <v>1261</v>
      </c>
      <c r="V2" s="2951"/>
      <c r="W2" s="2951"/>
      <c r="X2" s="2952"/>
      <c r="Y2" s="2950" t="s">
        <v>1262</v>
      </c>
      <c r="Z2" s="2951"/>
      <c r="AA2" s="2951"/>
      <c r="AB2" s="2952"/>
      <c r="AC2" s="2968" t="s">
        <v>1259</v>
      </c>
      <c r="AD2" s="2969"/>
      <c r="AE2" s="868"/>
      <c r="AF2" s="2965" t="s">
        <v>49</v>
      </c>
      <c r="AG2" s="868"/>
      <c r="AH2" s="61"/>
      <c r="AI2" s="2792"/>
      <c r="AJ2" s="1352" t="s">
        <v>773</v>
      </c>
      <c r="AK2" s="1353"/>
      <c r="AL2" s="1353"/>
    </row>
    <row r="3" spans="1:38" ht="11.25" customHeight="1">
      <c r="A3" s="50"/>
      <c r="B3" s="54"/>
      <c r="C3" s="2957"/>
      <c r="D3" s="2991"/>
      <c r="E3" s="2957" t="s">
        <v>0</v>
      </c>
      <c r="F3" s="2906"/>
      <c r="G3" s="2958" t="s">
        <v>52</v>
      </c>
      <c r="H3" s="2907"/>
      <c r="I3" s="2949" t="s">
        <v>66</v>
      </c>
      <c r="J3" s="2904" t="s">
        <v>1867</v>
      </c>
      <c r="K3" s="2973" t="s">
        <v>0</v>
      </c>
      <c r="L3" s="869"/>
      <c r="M3" s="2982" t="s">
        <v>52</v>
      </c>
      <c r="N3" s="870"/>
      <c r="O3" s="2948" t="s">
        <v>66</v>
      </c>
      <c r="P3" s="2957" t="s">
        <v>0</v>
      </c>
      <c r="Q3" s="871"/>
      <c r="R3" s="2958" t="s">
        <v>52</v>
      </c>
      <c r="S3" s="871"/>
      <c r="T3" s="2949" t="s">
        <v>66</v>
      </c>
      <c r="U3" s="2953" t="s">
        <v>64</v>
      </c>
      <c r="V3" s="870"/>
      <c r="W3" s="2955" t="s">
        <v>65</v>
      </c>
      <c r="X3" s="870"/>
      <c r="Y3" s="2953" t="s">
        <v>64</v>
      </c>
      <c r="Z3" s="870"/>
      <c r="AA3" s="2964" t="s">
        <v>65</v>
      </c>
      <c r="AB3" s="870"/>
      <c r="AC3" s="2963"/>
      <c r="AD3" s="2967"/>
      <c r="AE3" s="872"/>
      <c r="AF3" s="2966"/>
      <c r="AG3" s="873"/>
      <c r="AH3" s="61"/>
      <c r="AI3" s="61"/>
      <c r="AJ3" s="50" t="s">
        <v>771</v>
      </c>
      <c r="AK3" s="1359" t="s">
        <v>775</v>
      </c>
      <c r="AL3" s="50"/>
    </row>
    <row r="4" spans="1:38" s="66" customFormat="1" ht="11.25" customHeight="1">
      <c r="A4" s="63"/>
      <c r="B4" s="64"/>
      <c r="C4" s="2957"/>
      <c r="D4" s="2991"/>
      <c r="E4" s="2957"/>
      <c r="F4" s="2968" t="s">
        <v>47</v>
      </c>
      <c r="G4" s="2958"/>
      <c r="H4" s="2948" t="s">
        <v>47</v>
      </c>
      <c r="I4" s="2949"/>
      <c r="J4" s="2904" t="s">
        <v>1868</v>
      </c>
      <c r="K4" s="2957"/>
      <c r="L4" s="2968" t="s">
        <v>47</v>
      </c>
      <c r="M4" s="2958"/>
      <c r="N4" s="2948" t="s">
        <v>47</v>
      </c>
      <c r="O4" s="2949"/>
      <c r="P4" s="2957"/>
      <c r="Q4" s="2948" t="s">
        <v>47</v>
      </c>
      <c r="R4" s="2958"/>
      <c r="S4" s="2948" t="s">
        <v>47</v>
      </c>
      <c r="T4" s="2949"/>
      <c r="U4" s="2954"/>
      <c r="V4" s="2948" t="s">
        <v>47</v>
      </c>
      <c r="W4" s="2956"/>
      <c r="X4" s="2948" t="s">
        <v>47</v>
      </c>
      <c r="Y4" s="2954"/>
      <c r="Z4" s="2948" t="s">
        <v>47</v>
      </c>
      <c r="AA4" s="2987"/>
      <c r="AB4" s="2948" t="s">
        <v>47</v>
      </c>
      <c r="AC4" s="2970"/>
      <c r="AD4" s="2990"/>
      <c r="AE4" s="2949" t="s">
        <v>47</v>
      </c>
      <c r="AF4" s="2970"/>
      <c r="AG4" s="2948" t="s">
        <v>47</v>
      </c>
      <c r="AH4" s="61"/>
      <c r="AI4" s="61" t="s">
        <v>1715</v>
      </c>
      <c r="AJ4" s="1351" t="s">
        <v>772</v>
      </c>
      <c r="AK4" s="63"/>
      <c r="AL4" s="63"/>
    </row>
    <row r="5" spans="1:38" s="71" customFormat="1">
      <c r="A5" s="67"/>
      <c r="B5" s="68"/>
      <c r="C5" s="2976"/>
      <c r="D5" s="2992"/>
      <c r="E5" s="878" t="s">
        <v>173</v>
      </c>
      <c r="F5" s="2960"/>
      <c r="G5" s="882" t="s">
        <v>244</v>
      </c>
      <c r="H5" s="2960"/>
      <c r="I5" s="876" t="s">
        <v>245</v>
      </c>
      <c r="J5" s="876"/>
      <c r="K5" s="878" t="s">
        <v>243</v>
      </c>
      <c r="L5" s="2960"/>
      <c r="M5" s="882" t="s">
        <v>244</v>
      </c>
      <c r="N5" s="2960"/>
      <c r="O5" s="876" t="s">
        <v>245</v>
      </c>
      <c r="P5" s="878" t="s">
        <v>246</v>
      </c>
      <c r="Q5" s="2960"/>
      <c r="R5" s="878" t="s">
        <v>247</v>
      </c>
      <c r="S5" s="2960"/>
      <c r="T5" s="876" t="s">
        <v>248</v>
      </c>
      <c r="U5" s="883" t="s">
        <v>250</v>
      </c>
      <c r="V5" s="2960"/>
      <c r="W5" s="881" t="s">
        <v>251</v>
      </c>
      <c r="X5" s="2960"/>
      <c r="Y5" s="883" t="s">
        <v>252</v>
      </c>
      <c r="Z5" s="2960"/>
      <c r="AA5" s="881" t="s">
        <v>253</v>
      </c>
      <c r="AB5" s="2960"/>
      <c r="AC5" s="2961" t="s">
        <v>254</v>
      </c>
      <c r="AD5" s="2986"/>
      <c r="AE5" s="2960"/>
      <c r="AF5" s="882" t="s">
        <v>255</v>
      </c>
      <c r="AG5" s="2960"/>
      <c r="AH5" s="69"/>
      <c r="AI5" s="2793"/>
      <c r="AJ5" s="1354" t="s">
        <v>774</v>
      </c>
      <c r="AK5" s="1354" t="s">
        <v>776</v>
      </c>
      <c r="AL5" s="1354" t="s">
        <v>777</v>
      </c>
    </row>
    <row r="6" spans="1:38">
      <c r="B6" s="72"/>
      <c r="C6" s="73"/>
      <c r="D6" s="74"/>
      <c r="E6" s="75" t="s">
        <v>9</v>
      </c>
      <c r="F6" s="75"/>
      <c r="G6" s="75" t="s">
        <v>4</v>
      </c>
      <c r="H6" s="75"/>
      <c r="I6" s="75" t="s">
        <v>9</v>
      </c>
      <c r="J6" s="75" t="s">
        <v>1869</v>
      </c>
      <c r="K6" s="75" t="s">
        <v>9</v>
      </c>
      <c r="L6" s="75"/>
      <c r="M6" s="75" t="s">
        <v>4</v>
      </c>
      <c r="N6" s="75"/>
      <c r="O6" s="75" t="s">
        <v>9</v>
      </c>
      <c r="P6" s="75" t="s">
        <v>9</v>
      </c>
      <c r="Q6" s="75"/>
      <c r="R6" s="75" t="s">
        <v>4</v>
      </c>
      <c r="S6" s="75"/>
      <c r="T6" s="76" t="s">
        <v>249</v>
      </c>
      <c r="U6" s="76" t="s">
        <v>249</v>
      </c>
      <c r="V6" s="77"/>
      <c r="W6" s="78" t="s">
        <v>256</v>
      </c>
      <c r="X6" s="78"/>
      <c r="Y6" s="75" t="s">
        <v>4</v>
      </c>
      <c r="Z6" s="79"/>
      <c r="AA6" s="78" t="s">
        <v>256</v>
      </c>
      <c r="AB6" s="79"/>
      <c r="AC6" s="2988" t="s">
        <v>8</v>
      </c>
      <c r="AD6" s="2989"/>
      <c r="AE6" s="80"/>
      <c r="AF6" s="80" t="s">
        <v>51</v>
      </c>
      <c r="AG6" s="80"/>
      <c r="AH6" s="81"/>
      <c r="AI6" s="2790"/>
    </row>
    <row r="7" spans="1:38">
      <c r="A7" s="62">
        <v>1</v>
      </c>
      <c r="B7" s="72"/>
      <c r="C7" s="82"/>
      <c r="D7" s="83" t="s">
        <v>257</v>
      </c>
      <c r="E7" s="84">
        <f>SUM(E8:E17)</f>
        <v>5465002</v>
      </c>
      <c r="F7" s="85" t="s">
        <v>224</v>
      </c>
      <c r="G7" s="84">
        <f>SUM(G8:G17)</f>
        <v>2402484</v>
      </c>
      <c r="H7" s="85" t="s">
        <v>224</v>
      </c>
      <c r="I7" s="86">
        <f t="shared" ref="I7:I67" si="0">E7/G7</f>
        <v>2.2747298213016194</v>
      </c>
      <c r="J7" s="86">
        <v>2.2320600000000002</v>
      </c>
      <c r="K7" s="84">
        <f>SUM(K8:K17)</f>
        <v>5534800</v>
      </c>
      <c r="L7" s="85" t="s">
        <v>258</v>
      </c>
      <c r="M7" s="84">
        <f>SUM(M8:M17)</f>
        <v>2315200</v>
      </c>
      <c r="N7" s="85" t="s">
        <v>258</v>
      </c>
      <c r="O7" s="86">
        <f t="shared" ref="O7:O35" si="1">K7/M7</f>
        <v>2.3906357982031792</v>
      </c>
      <c r="P7" s="84">
        <f>SUM(P8:P17)</f>
        <v>5588133</v>
      </c>
      <c r="Q7" s="85" t="s">
        <v>258</v>
      </c>
      <c r="R7" s="84">
        <f>SUM(R8:R17)</f>
        <v>2255318</v>
      </c>
      <c r="S7" s="85" t="s">
        <v>258</v>
      </c>
      <c r="T7" s="86">
        <f>P7/R7</f>
        <v>2.4777583471599125</v>
      </c>
      <c r="U7" s="297">
        <f>E7-K7</f>
        <v>-69798</v>
      </c>
      <c r="V7" s="85" t="s">
        <v>258</v>
      </c>
      <c r="W7" s="299">
        <f>ROUND((E7-K7)/K7*100,2)</f>
        <v>-1.26</v>
      </c>
      <c r="X7" s="85" t="s">
        <v>258</v>
      </c>
      <c r="Y7" s="297">
        <f>G7-M7</f>
        <v>87284</v>
      </c>
      <c r="Z7" s="85" t="s">
        <v>258</v>
      </c>
      <c r="AA7" s="299">
        <f>ROUND((G7-M7)/M7*100,2)</f>
        <v>3.77</v>
      </c>
      <c r="AB7" s="85" t="s">
        <v>258</v>
      </c>
      <c r="AC7" s="296"/>
      <c r="AD7" s="760">
        <f>SUM(AD8:AD17)</f>
        <v>8401.0299999999988</v>
      </c>
      <c r="AE7" s="83" t="s">
        <v>258</v>
      </c>
      <c r="AF7" s="86">
        <f>+K7/AD7</f>
        <v>658.82397753608791</v>
      </c>
      <c r="AG7" s="85" t="s">
        <v>258</v>
      </c>
      <c r="AI7" s="2791">
        <f>SUM(AI8:AI17)</f>
        <v>2399358</v>
      </c>
      <c r="AJ7" s="102">
        <f>SUM(AJ8:AJ17)</f>
        <v>5443224</v>
      </c>
      <c r="AK7" s="1349">
        <f>E7-AJ7</f>
        <v>21778</v>
      </c>
      <c r="AL7" s="1350">
        <f>AK7/E7*100</f>
        <v>0.39849939670653367</v>
      </c>
    </row>
    <row r="8" spans="1:38" s="59" customFormat="1" ht="12" customHeight="1">
      <c r="A8" s="59">
        <v>4</v>
      </c>
      <c r="B8" s="54">
        <v>1</v>
      </c>
      <c r="C8" s="82"/>
      <c r="D8" s="89" t="s">
        <v>342</v>
      </c>
      <c r="E8" s="84">
        <f>SUM(E19:E27)</f>
        <v>1525152</v>
      </c>
      <c r="F8" s="85">
        <f t="shared" ref="F8:F17" si="2">RANK(E8,E$8:E$17)</f>
        <v>1</v>
      </c>
      <c r="G8" s="84">
        <f>SUM(G19:G27)</f>
        <v>734920</v>
      </c>
      <c r="H8" s="85">
        <f t="shared" ref="H8:H17" si="3">RANK(G8,G$8:G$17)</f>
        <v>1</v>
      </c>
      <c r="I8" s="86">
        <f t="shared" si="0"/>
        <v>2.0752626136178089</v>
      </c>
      <c r="J8" s="2908"/>
      <c r="K8" s="84">
        <f>SUM(K19:K27)</f>
        <v>1537272</v>
      </c>
      <c r="L8" s="85">
        <f t="shared" ref="L8:L17" si="4">RANK(K8,K$8:K$17)</f>
        <v>1</v>
      </c>
      <c r="M8" s="84">
        <f>SUM(M19:M27)</f>
        <v>705459</v>
      </c>
      <c r="N8" s="85">
        <f t="shared" ref="N8:N17" si="5">RANK(M8,M$8:M$17)</f>
        <v>1</v>
      </c>
      <c r="O8" s="86">
        <f t="shared" si="1"/>
        <v>2.1791089205751151</v>
      </c>
      <c r="P8" s="84">
        <f>SUM(P19:P27)</f>
        <v>1544200</v>
      </c>
      <c r="Q8" s="85">
        <f t="shared" ref="Q8:Q17" si="6">RANK(P8,P$8:P$17)</f>
        <v>1</v>
      </c>
      <c r="R8" s="84">
        <f>SUM(R19:R27)</f>
        <v>684183</v>
      </c>
      <c r="S8" s="85">
        <f t="shared" ref="S8:S17" si="7">RANK(R8,R$8:R$17)</f>
        <v>1</v>
      </c>
      <c r="T8" s="86">
        <f t="shared" ref="T8:T67" si="8">P8/R8</f>
        <v>2.2569984930932221</v>
      </c>
      <c r="U8" s="297">
        <f t="shared" ref="U8:U67" si="9">E8-K8</f>
        <v>-12120</v>
      </c>
      <c r="V8" s="85">
        <f t="shared" ref="V8:V17" si="10">RANK(U8,U$8:U$17)</f>
        <v>8</v>
      </c>
      <c r="W8" s="299">
        <f t="shared" ref="W8:W67" si="11">ROUND((E8-K8)/K8*100,2)</f>
        <v>-0.79</v>
      </c>
      <c r="X8" s="85">
        <f t="shared" ref="X8:X17" si="12">RANK(W8,W$8:W$17)</f>
        <v>3</v>
      </c>
      <c r="Y8" s="297">
        <f t="shared" ref="Y8:Y67" si="13">G8-M8</f>
        <v>29461</v>
      </c>
      <c r="Z8" s="85">
        <f t="shared" ref="Z8:Z17" si="14">RANK(Y8,Y$8:Y$17)</f>
        <v>1</v>
      </c>
      <c r="AA8" s="299">
        <f t="shared" ref="AA8:AA67" si="15">ROUND((G8-M8)/M8*100,2)</f>
        <v>4.18</v>
      </c>
      <c r="AB8" s="85">
        <f t="shared" ref="AB8:AB17" si="16">RANK(AA8,AA$8:AA$17)</f>
        <v>4</v>
      </c>
      <c r="AC8" s="296"/>
      <c r="AD8" s="760">
        <f>SUM(AD19:AD27)</f>
        <v>557.02</v>
      </c>
      <c r="AE8" s="83">
        <f t="shared" ref="AE8:AE17" si="17">RANK(AD8,AD$8:AD$17)</f>
        <v>7</v>
      </c>
      <c r="AF8" s="86">
        <f t="shared" ref="AF8:AF39" si="18">+K8/AD8</f>
        <v>2759.8147283760009</v>
      </c>
      <c r="AG8" s="85">
        <f t="shared" ref="AG8:AG17" si="19">RANK(AF8,AF$8:AF$17)</f>
        <v>2</v>
      </c>
      <c r="AI8" s="2791">
        <f>SUM(AI19:AI27)</f>
        <v>734091</v>
      </c>
      <c r="AJ8" s="102">
        <f>SUM(AJ19:AJ27)</f>
        <v>1525976</v>
      </c>
      <c r="AK8" s="1349">
        <f t="shared" ref="AK8:AK68" si="20">E8-AJ8</f>
        <v>-824</v>
      </c>
      <c r="AL8" s="1350">
        <f t="shared" ref="AL8:AL67" si="21">AK8/E8*100</f>
        <v>-5.4027401858962258E-2</v>
      </c>
    </row>
    <row r="9" spans="1:38" s="59" customFormat="1" ht="12" customHeight="1">
      <c r="A9" s="59">
        <v>5</v>
      </c>
      <c r="B9" s="54">
        <v>2</v>
      </c>
      <c r="C9" s="82"/>
      <c r="D9" s="89" t="s">
        <v>10</v>
      </c>
      <c r="E9" s="84">
        <f>SUM(E29,E31,E33)</f>
        <v>1039102</v>
      </c>
      <c r="F9" s="85">
        <f t="shared" si="2"/>
        <v>2</v>
      </c>
      <c r="G9" s="84">
        <f>SUM(G29,G31,G33)</f>
        <v>479577</v>
      </c>
      <c r="H9" s="85">
        <f t="shared" si="3"/>
        <v>2</v>
      </c>
      <c r="I9" s="86">
        <f t="shared" si="0"/>
        <v>2.1667052423281352</v>
      </c>
      <c r="J9" s="2908"/>
      <c r="K9" s="84">
        <f>SUM(K29,K31,K33)</f>
        <v>1035763</v>
      </c>
      <c r="L9" s="85">
        <f t="shared" si="4"/>
        <v>2</v>
      </c>
      <c r="M9" s="84">
        <f>SUM(M29,M31,M33)</f>
        <v>463279</v>
      </c>
      <c r="N9" s="85">
        <f t="shared" si="5"/>
        <v>2</v>
      </c>
      <c r="O9" s="86">
        <f t="shared" si="1"/>
        <v>2.235721886811187</v>
      </c>
      <c r="P9" s="84">
        <f>SUM(P29,P31,P33)</f>
        <v>1029626</v>
      </c>
      <c r="Q9" s="85">
        <f t="shared" si="6"/>
        <v>2</v>
      </c>
      <c r="R9" s="84">
        <f>SUM(R29,R31,R33)</f>
        <v>451744</v>
      </c>
      <c r="S9" s="85">
        <f t="shared" si="7"/>
        <v>2</v>
      </c>
      <c r="T9" s="86">
        <f t="shared" si="8"/>
        <v>2.2792245165403413</v>
      </c>
      <c r="U9" s="297">
        <f t="shared" si="9"/>
        <v>3339</v>
      </c>
      <c r="V9" s="85">
        <f t="shared" si="10"/>
        <v>1</v>
      </c>
      <c r="W9" s="299">
        <f t="shared" si="11"/>
        <v>0.32</v>
      </c>
      <c r="X9" s="85">
        <f t="shared" si="12"/>
        <v>1</v>
      </c>
      <c r="Y9" s="297">
        <f t="shared" si="13"/>
        <v>16298</v>
      </c>
      <c r="Z9" s="85">
        <f t="shared" si="14"/>
        <v>3</v>
      </c>
      <c r="AA9" s="299">
        <f t="shared" si="15"/>
        <v>3.52</v>
      </c>
      <c r="AB9" s="85">
        <f t="shared" si="16"/>
        <v>5</v>
      </c>
      <c r="AC9" s="296"/>
      <c r="AD9" s="760">
        <f>SUM(AD29,AD31,AD33)</f>
        <v>169.15</v>
      </c>
      <c r="AE9" s="83">
        <f t="shared" si="17"/>
        <v>10</v>
      </c>
      <c r="AF9" s="86">
        <f t="shared" si="18"/>
        <v>6123.3402305645877</v>
      </c>
      <c r="AG9" s="85">
        <f t="shared" si="19"/>
        <v>1</v>
      </c>
      <c r="AI9" s="2791">
        <f>SUM(AI29,AI31,AI33)</f>
        <v>479077</v>
      </c>
      <c r="AJ9" s="102">
        <f>SUM(AJ29,AJ31,AJ33)</f>
        <v>1027367</v>
      </c>
      <c r="AK9" s="1349">
        <f t="shared" si="20"/>
        <v>11735</v>
      </c>
      <c r="AL9" s="1350">
        <f t="shared" si="21"/>
        <v>1.1293405267240366</v>
      </c>
    </row>
    <row r="10" spans="1:38" s="59" customFormat="1" ht="12" customHeight="1">
      <c r="A10" s="59">
        <v>6</v>
      </c>
      <c r="B10" s="54">
        <v>3</v>
      </c>
      <c r="C10" s="82"/>
      <c r="D10" s="89" t="s">
        <v>11</v>
      </c>
      <c r="E10" s="84">
        <f>SUM(E34,E40,E43,E45,E56)</f>
        <v>715809</v>
      </c>
      <c r="F10" s="85">
        <f t="shared" si="2"/>
        <v>4</v>
      </c>
      <c r="G10" s="84">
        <f>SUM(G34,G40,G43,G45,G56)</f>
        <v>294673</v>
      </c>
      <c r="H10" s="85">
        <f t="shared" si="3"/>
        <v>4</v>
      </c>
      <c r="I10" s="86">
        <f t="shared" si="0"/>
        <v>2.4291638528131183</v>
      </c>
      <c r="J10" s="2908"/>
      <c r="K10" s="84">
        <f>SUM(K34,K40,K43,K45,K56)</f>
        <v>721690</v>
      </c>
      <c r="L10" s="85">
        <f t="shared" si="4"/>
        <v>3</v>
      </c>
      <c r="M10" s="84">
        <f>SUM(M34,M40,M43,M45,M56)</f>
        <v>287568</v>
      </c>
      <c r="N10" s="85">
        <f t="shared" si="5"/>
        <v>3</v>
      </c>
      <c r="O10" s="86">
        <f t="shared" si="1"/>
        <v>2.5096325043120236</v>
      </c>
      <c r="P10" s="84">
        <f>SUM(P34,P40,P43,P45,P56)</f>
        <v>724205</v>
      </c>
      <c r="Q10" s="85">
        <f t="shared" si="6"/>
        <v>3</v>
      </c>
      <c r="R10" s="84">
        <f>SUM(R34,R40,R43,R45,R56)</f>
        <v>280199</v>
      </c>
      <c r="S10" s="85">
        <f t="shared" si="7"/>
        <v>3</v>
      </c>
      <c r="T10" s="86">
        <f t="shared" si="8"/>
        <v>2.5846095096699133</v>
      </c>
      <c r="U10" s="297">
        <f t="shared" si="9"/>
        <v>-5881</v>
      </c>
      <c r="V10" s="85">
        <f t="shared" si="10"/>
        <v>4</v>
      </c>
      <c r="W10" s="299">
        <f t="shared" si="11"/>
        <v>-0.81</v>
      </c>
      <c r="X10" s="85">
        <f t="shared" si="12"/>
        <v>4</v>
      </c>
      <c r="Y10" s="297">
        <f t="shared" si="13"/>
        <v>7105</v>
      </c>
      <c r="Z10" s="85">
        <f t="shared" si="14"/>
        <v>5</v>
      </c>
      <c r="AA10" s="299">
        <f t="shared" si="15"/>
        <v>2.4700000000000002</v>
      </c>
      <c r="AB10" s="85">
        <f t="shared" si="16"/>
        <v>6</v>
      </c>
      <c r="AC10" s="296"/>
      <c r="AD10" s="760">
        <f>SUM(AD34,AD40,AD43,AD45,AD56)</f>
        <v>480.89</v>
      </c>
      <c r="AE10" s="83">
        <f t="shared" si="17"/>
        <v>8</v>
      </c>
      <c r="AF10" s="86">
        <f t="shared" si="18"/>
        <v>1500.7382145605025</v>
      </c>
      <c r="AG10" s="85">
        <f t="shared" si="19"/>
        <v>4</v>
      </c>
      <c r="AI10" s="2791">
        <f>SUM(AI34,AI40,AI43,AI45,AI56)</f>
        <v>294367</v>
      </c>
      <c r="AJ10" s="102">
        <f>SUM(AJ34,AJ40,AJ43,AJ45,AJ56)</f>
        <v>712848</v>
      </c>
      <c r="AK10" s="1349">
        <f t="shared" si="20"/>
        <v>2961</v>
      </c>
      <c r="AL10" s="1350">
        <f t="shared" si="21"/>
        <v>0.41365783330469441</v>
      </c>
    </row>
    <row r="11" spans="1:38" s="90" customFormat="1" ht="12" customHeight="1">
      <c r="A11" s="59">
        <v>7</v>
      </c>
      <c r="B11" s="54">
        <v>4</v>
      </c>
      <c r="C11" s="82"/>
      <c r="D11" s="89" t="s">
        <v>12</v>
      </c>
      <c r="E11" s="84">
        <f>SUM(E30,E37,E42,E58:E59)</f>
        <v>716073</v>
      </c>
      <c r="F11" s="85">
        <f t="shared" si="2"/>
        <v>3</v>
      </c>
      <c r="G11" s="84">
        <f>SUM(G30,G37,G42,G58:G59)</f>
        <v>302730</v>
      </c>
      <c r="H11" s="85">
        <f t="shared" si="3"/>
        <v>3</v>
      </c>
      <c r="I11" s="86">
        <f t="shared" si="0"/>
        <v>2.3653849965315628</v>
      </c>
      <c r="J11" s="2908"/>
      <c r="K11" s="84">
        <f>SUM(K30,K37,K42,K58:K59)</f>
        <v>716633</v>
      </c>
      <c r="L11" s="85">
        <f t="shared" si="4"/>
        <v>4</v>
      </c>
      <c r="M11" s="84">
        <f>SUM(M30,M37,M42,M58:M59)</f>
        <v>286009</v>
      </c>
      <c r="N11" s="85">
        <f t="shared" si="5"/>
        <v>4</v>
      </c>
      <c r="O11" s="86">
        <f t="shared" si="1"/>
        <v>2.5056309416836533</v>
      </c>
      <c r="P11" s="84">
        <f>SUM(P30,P37,P42,P58:P59)</f>
        <v>716006</v>
      </c>
      <c r="Q11" s="85">
        <f t="shared" si="6"/>
        <v>4</v>
      </c>
      <c r="R11" s="84">
        <f>SUM(R30,R37,R42,R58:R59)</f>
        <v>275137</v>
      </c>
      <c r="S11" s="85">
        <f t="shared" si="7"/>
        <v>4</v>
      </c>
      <c r="T11" s="86">
        <f t="shared" si="8"/>
        <v>2.6023617325187089</v>
      </c>
      <c r="U11" s="297">
        <f t="shared" si="9"/>
        <v>-560</v>
      </c>
      <c r="V11" s="85">
        <f t="shared" si="10"/>
        <v>2</v>
      </c>
      <c r="W11" s="299">
        <f t="shared" si="11"/>
        <v>-0.08</v>
      </c>
      <c r="X11" s="85">
        <f t="shared" si="12"/>
        <v>2</v>
      </c>
      <c r="Y11" s="297">
        <f t="shared" si="13"/>
        <v>16721</v>
      </c>
      <c r="Z11" s="85">
        <f t="shared" si="14"/>
        <v>2</v>
      </c>
      <c r="AA11" s="299">
        <f t="shared" si="15"/>
        <v>5.85</v>
      </c>
      <c r="AB11" s="85">
        <f t="shared" si="16"/>
        <v>1</v>
      </c>
      <c r="AC11" s="87"/>
      <c r="AD11" s="760">
        <f>SUM(AD30,AD37,AD42,AD58:AD59)</f>
        <v>266.33</v>
      </c>
      <c r="AE11" s="83">
        <f t="shared" si="17"/>
        <v>9</v>
      </c>
      <c r="AF11" s="86">
        <f t="shared" si="18"/>
        <v>2690.7708481958475</v>
      </c>
      <c r="AG11" s="85">
        <f t="shared" si="19"/>
        <v>3</v>
      </c>
      <c r="AI11" s="2791">
        <f>SUM(AI30,AI37,AI42,AI58:AI59)</f>
        <v>302390</v>
      </c>
      <c r="AJ11" s="102">
        <f>SUM(AJ30,AJ37,AJ42,AJ58:AJ59)</f>
        <v>709705</v>
      </c>
      <c r="AK11" s="1349">
        <f t="shared" si="20"/>
        <v>6368</v>
      </c>
      <c r="AL11" s="1350">
        <f t="shared" si="21"/>
        <v>0.88929480653508786</v>
      </c>
    </row>
    <row r="12" spans="1:38" s="90" customFormat="1" ht="12" customHeight="1">
      <c r="A12" s="59">
        <v>8</v>
      </c>
      <c r="B12" s="54">
        <v>5</v>
      </c>
      <c r="C12" s="82"/>
      <c r="D12" s="89" t="s">
        <v>13</v>
      </c>
      <c r="E12" s="84">
        <f>SUM(E39,E41,E44,E46,E54,E57)</f>
        <v>264135</v>
      </c>
      <c r="F12" s="85">
        <f t="shared" si="2"/>
        <v>6</v>
      </c>
      <c r="G12" s="84">
        <f>SUM(G39,G41,G44,G46,G54,G57)</f>
        <v>103224</v>
      </c>
      <c r="H12" s="85">
        <f t="shared" si="3"/>
        <v>6</v>
      </c>
      <c r="I12" s="86">
        <f t="shared" si="0"/>
        <v>2.5588525924203673</v>
      </c>
      <c r="J12" s="2908"/>
      <c r="K12" s="84">
        <f>SUM(K39,K41,K44,K46,K54,K57)</f>
        <v>272447</v>
      </c>
      <c r="L12" s="85">
        <f t="shared" si="4"/>
        <v>6</v>
      </c>
      <c r="M12" s="84">
        <f>SUM(M39,M41,M44,M46,M54,M57)</f>
        <v>97677</v>
      </c>
      <c r="N12" s="85">
        <f t="shared" si="5"/>
        <v>6</v>
      </c>
      <c r="O12" s="86">
        <f t="shared" si="1"/>
        <v>2.7892646170541684</v>
      </c>
      <c r="P12" s="84">
        <f>SUM(P39,P41,P44,P46,P54,P57)</f>
        <v>284769</v>
      </c>
      <c r="Q12" s="85">
        <f t="shared" si="6"/>
        <v>6</v>
      </c>
      <c r="R12" s="84">
        <f>SUM(R39,R41,R44,R46,R54,R57)</f>
        <v>95995</v>
      </c>
      <c r="S12" s="85">
        <f t="shared" si="7"/>
        <v>6</v>
      </c>
      <c r="T12" s="86">
        <f t="shared" si="8"/>
        <v>2.9664982551174539</v>
      </c>
      <c r="U12" s="297">
        <f t="shared" si="9"/>
        <v>-8312</v>
      </c>
      <c r="V12" s="85">
        <f t="shared" si="10"/>
        <v>7</v>
      </c>
      <c r="W12" s="299">
        <f t="shared" si="11"/>
        <v>-3.05</v>
      </c>
      <c r="X12" s="85">
        <f t="shared" si="12"/>
        <v>6</v>
      </c>
      <c r="Y12" s="297">
        <f t="shared" si="13"/>
        <v>5547</v>
      </c>
      <c r="Z12" s="85">
        <f t="shared" si="14"/>
        <v>6</v>
      </c>
      <c r="AA12" s="299">
        <f t="shared" si="15"/>
        <v>5.68</v>
      </c>
      <c r="AB12" s="85">
        <f t="shared" si="16"/>
        <v>2</v>
      </c>
      <c r="AC12" s="87"/>
      <c r="AD12" s="760">
        <f>SUM(AD39,AD41,AD44,AD46,AD54,AD57)</f>
        <v>895.61000000000013</v>
      </c>
      <c r="AE12" s="83">
        <f t="shared" si="17"/>
        <v>3</v>
      </c>
      <c r="AF12" s="86">
        <f t="shared" si="18"/>
        <v>304.2027221670146</v>
      </c>
      <c r="AG12" s="85">
        <f t="shared" si="19"/>
        <v>6</v>
      </c>
      <c r="AI12" s="2791">
        <f>SUM(AI39,AI41,AI44,AI46,AI54,AI57)</f>
        <v>103046</v>
      </c>
      <c r="AJ12" s="102">
        <f>SUM(AJ39,AJ41,AJ44,AJ46,AJ54,AJ57)</f>
        <v>261236</v>
      </c>
      <c r="AK12" s="1349">
        <f t="shared" si="20"/>
        <v>2899</v>
      </c>
      <c r="AL12" s="1350">
        <f t="shared" si="21"/>
        <v>1.0975448160978287</v>
      </c>
    </row>
    <row r="13" spans="1:38" s="90" customFormat="1" ht="12" customHeight="1">
      <c r="A13" s="59">
        <v>9</v>
      </c>
      <c r="B13" s="54">
        <v>6</v>
      </c>
      <c r="C13" s="82"/>
      <c r="D13" s="89" t="s">
        <v>14</v>
      </c>
      <c r="E13" s="84">
        <f>SUM(E28,E60:E62)</f>
        <v>571719</v>
      </c>
      <c r="F13" s="85">
        <f t="shared" si="2"/>
        <v>5</v>
      </c>
      <c r="G13" s="84">
        <f>SUM(G28,G60:G62)</f>
        <v>240004</v>
      </c>
      <c r="H13" s="85">
        <f t="shared" si="3"/>
        <v>5</v>
      </c>
      <c r="I13" s="86">
        <f t="shared" si="0"/>
        <v>2.3821227979533672</v>
      </c>
      <c r="J13" s="2908"/>
      <c r="K13" s="84">
        <f>SUM(K28,K60:K62)</f>
        <v>579154</v>
      </c>
      <c r="L13" s="85">
        <f t="shared" si="4"/>
        <v>5</v>
      </c>
      <c r="M13" s="84">
        <f>SUM(M28,M60:M62)</f>
        <v>227839</v>
      </c>
      <c r="N13" s="85">
        <f t="shared" si="5"/>
        <v>5</v>
      </c>
      <c r="O13" s="86">
        <f t="shared" si="1"/>
        <v>2.5419440921001235</v>
      </c>
      <c r="P13" s="84">
        <f>SUM(P28,P60:P62)</f>
        <v>581677</v>
      </c>
      <c r="Q13" s="85">
        <f t="shared" si="6"/>
        <v>5</v>
      </c>
      <c r="R13" s="84">
        <f>SUM(R28,R60:R62)</f>
        <v>220389</v>
      </c>
      <c r="S13" s="85">
        <f t="shared" si="7"/>
        <v>5</v>
      </c>
      <c r="T13" s="86">
        <f t="shared" si="8"/>
        <v>2.6393195667660363</v>
      </c>
      <c r="U13" s="297">
        <f t="shared" si="9"/>
        <v>-7435</v>
      </c>
      <c r="V13" s="85">
        <f t="shared" si="10"/>
        <v>5</v>
      </c>
      <c r="W13" s="299">
        <f t="shared" si="11"/>
        <v>-1.28</v>
      </c>
      <c r="X13" s="85">
        <f t="shared" si="12"/>
        <v>5</v>
      </c>
      <c r="Y13" s="297">
        <f t="shared" si="13"/>
        <v>12165</v>
      </c>
      <c r="Z13" s="85">
        <f t="shared" si="14"/>
        <v>4</v>
      </c>
      <c r="AA13" s="299">
        <f t="shared" si="15"/>
        <v>5.34</v>
      </c>
      <c r="AB13" s="85">
        <f t="shared" si="16"/>
        <v>3</v>
      </c>
      <c r="AC13" s="87"/>
      <c r="AD13" s="760">
        <f>SUM(AD28,AD60:AD62)</f>
        <v>865.24999999999989</v>
      </c>
      <c r="AE13" s="83">
        <f t="shared" si="17"/>
        <v>5</v>
      </c>
      <c r="AF13" s="86">
        <f t="shared" si="18"/>
        <v>669.34874313782154</v>
      </c>
      <c r="AG13" s="85">
        <f t="shared" si="19"/>
        <v>5</v>
      </c>
      <c r="AI13" s="2791">
        <f>SUM(AI28,AI60:AI62)</f>
        <v>239665</v>
      </c>
      <c r="AJ13" s="102">
        <f>SUM(AJ28,AJ60:AJ62)</f>
        <v>571680</v>
      </c>
      <c r="AK13" s="1349">
        <f t="shared" si="20"/>
        <v>39</v>
      </c>
      <c r="AL13" s="1350">
        <f t="shared" si="21"/>
        <v>6.8215329558751758E-3</v>
      </c>
    </row>
    <row r="14" spans="1:38" s="59" customFormat="1" ht="12" customHeight="1">
      <c r="A14" s="59">
        <v>10</v>
      </c>
      <c r="B14" s="54">
        <v>7</v>
      </c>
      <c r="C14" s="82"/>
      <c r="D14" s="89" t="s">
        <v>15</v>
      </c>
      <c r="E14" s="84">
        <f>SUM(E35,E38,E53,E55,E63:E65)</f>
        <v>246601</v>
      </c>
      <c r="F14" s="85">
        <f t="shared" si="2"/>
        <v>7</v>
      </c>
      <c r="G14" s="84">
        <f>SUM(G35,G38,G53,G55,G63:G65)</f>
        <v>95577</v>
      </c>
      <c r="H14" s="85">
        <f t="shared" si="3"/>
        <v>7</v>
      </c>
      <c r="I14" s="86">
        <f t="shared" si="0"/>
        <v>2.5801291105600721</v>
      </c>
      <c r="J14" s="2908"/>
      <c r="K14" s="84">
        <f>SUM(K35,K38,K53,K55,K63:K65)</f>
        <v>260312</v>
      </c>
      <c r="L14" s="85">
        <f t="shared" si="4"/>
        <v>7</v>
      </c>
      <c r="M14" s="84">
        <f>SUM(M35,M38,M53,M55,M63:M65)</f>
        <v>94817</v>
      </c>
      <c r="N14" s="85">
        <f t="shared" si="5"/>
        <v>7</v>
      </c>
      <c r="O14" s="86">
        <f t="shared" si="1"/>
        <v>2.7454148517670882</v>
      </c>
      <c r="P14" s="84">
        <f>SUM(P35,P38,P53,P55,P63:P65)</f>
        <v>272476</v>
      </c>
      <c r="Q14" s="85">
        <f t="shared" si="6"/>
        <v>7</v>
      </c>
      <c r="R14" s="84">
        <f>SUM(R35,R38,R53,R55,R63:R65)</f>
        <v>94755</v>
      </c>
      <c r="S14" s="85">
        <f t="shared" si="7"/>
        <v>7</v>
      </c>
      <c r="T14" s="86">
        <f t="shared" si="8"/>
        <v>2.875584401878529</v>
      </c>
      <c r="U14" s="297">
        <f t="shared" si="9"/>
        <v>-13711</v>
      </c>
      <c r="V14" s="85">
        <f t="shared" si="10"/>
        <v>10</v>
      </c>
      <c r="W14" s="299">
        <f t="shared" si="11"/>
        <v>-5.27</v>
      </c>
      <c r="X14" s="85">
        <f t="shared" si="12"/>
        <v>8</v>
      </c>
      <c r="Y14" s="297">
        <f t="shared" si="13"/>
        <v>760</v>
      </c>
      <c r="Z14" s="85">
        <f t="shared" si="14"/>
        <v>7</v>
      </c>
      <c r="AA14" s="299">
        <f t="shared" si="15"/>
        <v>0.8</v>
      </c>
      <c r="AB14" s="85">
        <f t="shared" si="16"/>
        <v>8</v>
      </c>
      <c r="AC14" s="87"/>
      <c r="AD14" s="760">
        <f>SUM(AD35,AD38,AD53,AD55,AD63:AD65)</f>
        <v>1566.9699999999998</v>
      </c>
      <c r="AE14" s="83">
        <f t="shared" si="17"/>
        <v>2</v>
      </c>
      <c r="AF14" s="86">
        <f t="shared" si="18"/>
        <v>166.12443122714541</v>
      </c>
      <c r="AG14" s="85">
        <f t="shared" si="19"/>
        <v>8</v>
      </c>
      <c r="AI14" s="2791">
        <f>SUM(AI35,AI38,AI53,AI55,AI63:AI65)</f>
        <v>95337</v>
      </c>
      <c r="AJ14" s="102">
        <f>SUM(AJ35,AJ38,AJ53,AJ55,AJ63:AJ65)</f>
        <v>246771</v>
      </c>
      <c r="AK14" s="1349">
        <f t="shared" si="20"/>
        <v>-170</v>
      </c>
      <c r="AL14" s="1350">
        <f t="shared" si="21"/>
        <v>-6.8937271138397649E-2</v>
      </c>
    </row>
    <row r="15" spans="1:38" s="59" customFormat="1" ht="12" customHeight="1">
      <c r="A15" s="59">
        <v>11</v>
      </c>
      <c r="B15" s="54">
        <v>8</v>
      </c>
      <c r="C15" s="82"/>
      <c r="D15" s="89" t="s">
        <v>16</v>
      </c>
      <c r="E15" s="84">
        <f>SUM(E36,E48,E51,E66:E67)</f>
        <v>157989</v>
      </c>
      <c r="F15" s="85">
        <f t="shared" si="2"/>
        <v>8</v>
      </c>
      <c r="G15" s="84">
        <f>SUM(G36,G48,G51,G66:G67)</f>
        <v>60808</v>
      </c>
      <c r="H15" s="85">
        <f t="shared" si="3"/>
        <v>8</v>
      </c>
      <c r="I15" s="86">
        <f t="shared" si="0"/>
        <v>2.5981614261281409</v>
      </c>
      <c r="J15" s="2908"/>
      <c r="K15" s="84">
        <f>SUM(K36,K48,K51,K66:K67)</f>
        <v>170232</v>
      </c>
      <c r="L15" s="85">
        <f t="shared" si="4"/>
        <v>8</v>
      </c>
      <c r="M15" s="84">
        <f>SUM(M36,M48,M51,M66:M67)</f>
        <v>61921</v>
      </c>
      <c r="N15" s="85">
        <f t="shared" si="5"/>
        <v>8</v>
      </c>
      <c r="O15" s="86">
        <f t="shared" si="1"/>
        <v>2.749180407293164</v>
      </c>
      <c r="P15" s="84">
        <f>SUM(P36,P48,P51,P66:P67)</f>
        <v>180607</v>
      </c>
      <c r="Q15" s="85">
        <f t="shared" si="6"/>
        <v>8</v>
      </c>
      <c r="R15" s="84">
        <f>SUM(R36,R48,R51,R66:R67)</f>
        <v>62249</v>
      </c>
      <c r="S15" s="85">
        <f t="shared" si="7"/>
        <v>8</v>
      </c>
      <c r="T15" s="86">
        <f t="shared" si="8"/>
        <v>2.9013638773313626</v>
      </c>
      <c r="U15" s="297">
        <f t="shared" si="9"/>
        <v>-12243</v>
      </c>
      <c r="V15" s="85">
        <f t="shared" si="10"/>
        <v>9</v>
      </c>
      <c r="W15" s="299">
        <f t="shared" si="11"/>
        <v>-7.19</v>
      </c>
      <c r="X15" s="85">
        <f t="shared" si="12"/>
        <v>10</v>
      </c>
      <c r="Y15" s="297">
        <f t="shared" si="13"/>
        <v>-1113</v>
      </c>
      <c r="Z15" s="85">
        <f t="shared" si="14"/>
        <v>10</v>
      </c>
      <c r="AA15" s="299">
        <f t="shared" si="15"/>
        <v>-1.8</v>
      </c>
      <c r="AB15" s="85">
        <f t="shared" si="16"/>
        <v>10</v>
      </c>
      <c r="AC15" s="87"/>
      <c r="AD15" s="760">
        <f>SUM(AD36,AD48,AD51,AD66:AD67)</f>
        <v>2133.3000000000002</v>
      </c>
      <c r="AE15" s="83">
        <f t="shared" si="17"/>
        <v>1</v>
      </c>
      <c r="AF15" s="86">
        <f t="shared" si="18"/>
        <v>79.797496835888055</v>
      </c>
      <c r="AG15" s="85">
        <f t="shared" si="19"/>
        <v>10</v>
      </c>
      <c r="AI15" s="2791">
        <f>SUM(AI36,AI48,AI51,AI66:AI67)</f>
        <v>60653</v>
      </c>
      <c r="AJ15" s="102">
        <f>SUM(AJ36,AJ48,AJ51,AJ66:AJ67)</f>
        <v>160047</v>
      </c>
      <c r="AK15" s="1349">
        <f t="shared" si="20"/>
        <v>-2058</v>
      </c>
      <c r="AL15" s="1350">
        <f t="shared" si="21"/>
        <v>-1.3026223344663235</v>
      </c>
    </row>
    <row r="16" spans="1:38" s="59" customFormat="1" ht="12" customHeight="1">
      <c r="A16" s="59">
        <v>12</v>
      </c>
      <c r="B16" s="54">
        <v>9</v>
      </c>
      <c r="C16" s="82"/>
      <c r="D16" s="89" t="s">
        <v>17</v>
      </c>
      <c r="E16" s="84">
        <f>SUM(E47,E49)</f>
        <v>101082</v>
      </c>
      <c r="F16" s="85">
        <f t="shared" si="2"/>
        <v>10</v>
      </c>
      <c r="G16" s="84">
        <f>SUM(G47,G49)</f>
        <v>38638</v>
      </c>
      <c r="H16" s="85">
        <f t="shared" si="3"/>
        <v>10</v>
      </c>
      <c r="I16" s="86">
        <f t="shared" si="0"/>
        <v>2.6161291992339146</v>
      </c>
      <c r="J16" s="2908"/>
      <c r="K16" s="84">
        <f>SUM(K47,K49)</f>
        <v>106150</v>
      </c>
      <c r="L16" s="85">
        <f t="shared" si="4"/>
        <v>10</v>
      </c>
      <c r="M16" s="84">
        <f>SUM(M47,M49)</f>
        <v>38131</v>
      </c>
      <c r="N16" s="85">
        <f t="shared" si="5"/>
        <v>10</v>
      </c>
      <c r="O16" s="86">
        <f t="shared" si="1"/>
        <v>2.7838241850462877</v>
      </c>
      <c r="P16" s="84">
        <f>SUM(P47,P49)</f>
        <v>111020</v>
      </c>
      <c r="Q16" s="85">
        <f t="shared" si="6"/>
        <v>10</v>
      </c>
      <c r="R16" s="84">
        <f>SUM(R47,R49)</f>
        <v>37803</v>
      </c>
      <c r="S16" s="85">
        <f t="shared" si="7"/>
        <v>10</v>
      </c>
      <c r="T16" s="86">
        <f t="shared" si="8"/>
        <v>2.9368039573578817</v>
      </c>
      <c r="U16" s="297">
        <f t="shared" si="9"/>
        <v>-5068</v>
      </c>
      <c r="V16" s="85">
        <f t="shared" si="10"/>
        <v>3</v>
      </c>
      <c r="W16" s="299">
        <f t="shared" si="11"/>
        <v>-4.7699999999999996</v>
      </c>
      <c r="X16" s="85">
        <f t="shared" si="12"/>
        <v>7</v>
      </c>
      <c r="Y16" s="297">
        <f t="shared" si="13"/>
        <v>507</v>
      </c>
      <c r="Z16" s="85">
        <f t="shared" si="14"/>
        <v>8</v>
      </c>
      <c r="AA16" s="299">
        <f t="shared" si="15"/>
        <v>1.33</v>
      </c>
      <c r="AB16" s="85">
        <f t="shared" si="16"/>
        <v>7</v>
      </c>
      <c r="AC16" s="87"/>
      <c r="AD16" s="760">
        <f>SUM(AD47,AD49)</f>
        <v>870.8</v>
      </c>
      <c r="AE16" s="83">
        <f t="shared" si="17"/>
        <v>4</v>
      </c>
      <c r="AF16" s="86">
        <f t="shared" si="18"/>
        <v>121.89940284795591</v>
      </c>
      <c r="AG16" s="85">
        <f t="shared" si="19"/>
        <v>9</v>
      </c>
      <c r="AI16" s="2791">
        <f>SUM(AI47,AI49)</f>
        <v>38526</v>
      </c>
      <c r="AJ16" s="102">
        <f>SUM(AJ47,AJ49)</f>
        <v>101024</v>
      </c>
      <c r="AK16" s="1349">
        <f t="shared" si="20"/>
        <v>58</v>
      </c>
      <c r="AL16" s="1350">
        <f t="shared" si="21"/>
        <v>5.7379157515680339E-2</v>
      </c>
    </row>
    <row r="17" spans="1:38" s="59" customFormat="1" ht="12" customHeight="1">
      <c r="A17" s="59">
        <v>13</v>
      </c>
      <c r="B17" s="54">
        <v>10</v>
      </c>
      <c r="C17" s="82"/>
      <c r="D17" s="89" t="s">
        <v>18</v>
      </c>
      <c r="E17" s="84">
        <f>SUM(E32,E50,E52)</f>
        <v>127340</v>
      </c>
      <c r="F17" s="85">
        <f t="shared" si="2"/>
        <v>9</v>
      </c>
      <c r="G17" s="84">
        <f>SUM(G32,G50,G52)</f>
        <v>52333</v>
      </c>
      <c r="H17" s="85">
        <f t="shared" si="3"/>
        <v>9</v>
      </c>
      <c r="I17" s="86">
        <f t="shared" si="0"/>
        <v>2.4332639061395294</v>
      </c>
      <c r="J17" s="2908"/>
      <c r="K17" s="84">
        <f>SUM(K32,K50,K52)</f>
        <v>135147</v>
      </c>
      <c r="L17" s="85">
        <f t="shared" si="4"/>
        <v>9</v>
      </c>
      <c r="M17" s="84">
        <f>SUM(M32,M50,M52)</f>
        <v>52500</v>
      </c>
      <c r="N17" s="85">
        <f t="shared" si="5"/>
        <v>9</v>
      </c>
      <c r="O17" s="86">
        <f t="shared" si="1"/>
        <v>2.5742285714285713</v>
      </c>
      <c r="P17" s="84">
        <f>SUM(P32,P50,P52)</f>
        <v>143547</v>
      </c>
      <c r="Q17" s="85">
        <f t="shared" si="6"/>
        <v>9</v>
      </c>
      <c r="R17" s="84">
        <f>SUM(R32,R50,R52)</f>
        <v>52864</v>
      </c>
      <c r="S17" s="85">
        <f t="shared" si="7"/>
        <v>9</v>
      </c>
      <c r="T17" s="86">
        <f t="shared" si="8"/>
        <v>2.7154017857142856</v>
      </c>
      <c r="U17" s="297">
        <f t="shared" si="9"/>
        <v>-7807</v>
      </c>
      <c r="V17" s="85">
        <f t="shared" si="10"/>
        <v>6</v>
      </c>
      <c r="W17" s="299">
        <f t="shared" si="11"/>
        <v>-5.78</v>
      </c>
      <c r="X17" s="85">
        <f t="shared" si="12"/>
        <v>9</v>
      </c>
      <c r="Y17" s="297">
        <f t="shared" si="13"/>
        <v>-167</v>
      </c>
      <c r="Z17" s="85">
        <f t="shared" si="14"/>
        <v>9</v>
      </c>
      <c r="AA17" s="299">
        <f t="shared" si="15"/>
        <v>-0.32</v>
      </c>
      <c r="AB17" s="85">
        <f t="shared" si="16"/>
        <v>9</v>
      </c>
      <c r="AC17" s="87"/>
      <c r="AD17" s="760">
        <f>SUM(AD32,AD50,AD52)</f>
        <v>595.71</v>
      </c>
      <c r="AE17" s="83">
        <f t="shared" si="17"/>
        <v>6</v>
      </c>
      <c r="AF17" s="86">
        <f t="shared" si="18"/>
        <v>226.86709976330764</v>
      </c>
      <c r="AG17" s="85">
        <f t="shared" si="19"/>
        <v>7</v>
      </c>
      <c r="AI17" s="2791">
        <f>SUM(AI32,AI50,AI52)</f>
        <v>52206</v>
      </c>
      <c r="AJ17" s="102">
        <f>SUM(AJ32,AJ50,AJ52)</f>
        <v>126570</v>
      </c>
      <c r="AK17" s="1349">
        <f t="shared" si="20"/>
        <v>770</v>
      </c>
      <c r="AL17" s="1350">
        <f t="shared" si="21"/>
        <v>0.60468038322600914</v>
      </c>
    </row>
    <row r="18" spans="1:38" ht="14.25" customHeight="1">
      <c r="A18" s="62">
        <v>14</v>
      </c>
      <c r="B18" s="72">
        <v>1</v>
      </c>
      <c r="C18" s="91">
        <v>100</v>
      </c>
      <c r="D18" s="92" t="s">
        <v>259</v>
      </c>
      <c r="E18" s="84">
        <f>SUM(E19:E27)</f>
        <v>1525152</v>
      </c>
      <c r="F18" s="85" t="s">
        <v>333</v>
      </c>
      <c r="G18" s="84">
        <f>SUM(G19:G27)</f>
        <v>734920</v>
      </c>
      <c r="H18" s="85" t="s">
        <v>333</v>
      </c>
      <c r="I18" s="86">
        <f t="shared" si="0"/>
        <v>2.0752626136178089</v>
      </c>
      <c r="J18" s="86">
        <v>2.03667</v>
      </c>
      <c r="K18" s="84">
        <f>SUM(K19:K27)</f>
        <v>1537272</v>
      </c>
      <c r="L18" s="85" t="s">
        <v>333</v>
      </c>
      <c r="M18" s="84">
        <f>SUM(M19:M27)</f>
        <v>705459</v>
      </c>
      <c r="N18" s="85" t="s">
        <v>333</v>
      </c>
      <c r="O18" s="86">
        <f t="shared" si="1"/>
        <v>2.1791089205751151</v>
      </c>
      <c r="P18" s="84">
        <f>SUM(P19:P27)</f>
        <v>1544200</v>
      </c>
      <c r="Q18" s="85" t="s">
        <v>333</v>
      </c>
      <c r="R18" s="84">
        <f>SUM(R19:R27)</f>
        <v>684183</v>
      </c>
      <c r="S18" s="85" t="s">
        <v>333</v>
      </c>
      <c r="T18" s="86">
        <f t="shared" si="8"/>
        <v>2.2569984930932221</v>
      </c>
      <c r="U18" s="297">
        <f t="shared" si="9"/>
        <v>-12120</v>
      </c>
      <c r="V18" s="85" t="s">
        <v>333</v>
      </c>
      <c r="W18" s="299">
        <f t="shared" si="11"/>
        <v>-0.79</v>
      </c>
      <c r="X18" s="85" t="s">
        <v>333</v>
      </c>
      <c r="Y18" s="297">
        <f t="shared" si="13"/>
        <v>29461</v>
      </c>
      <c r="Z18" s="85" t="s">
        <v>333</v>
      </c>
      <c r="AA18" s="299">
        <f t="shared" si="15"/>
        <v>4.18</v>
      </c>
      <c r="AB18" s="85" t="s">
        <v>333</v>
      </c>
      <c r="AC18" s="87" t="s">
        <v>19</v>
      </c>
      <c r="AD18" s="760">
        <f>SUM(AD19:AD27)</f>
        <v>557.02</v>
      </c>
      <c r="AE18" s="83" t="s">
        <v>333</v>
      </c>
      <c r="AF18" s="86">
        <f t="shared" si="18"/>
        <v>2759.8147283760009</v>
      </c>
      <c r="AG18" s="85" t="s">
        <v>333</v>
      </c>
      <c r="AI18" s="2791">
        <f>SUM(AI19:AI27)</f>
        <v>734091</v>
      </c>
      <c r="AJ18" s="1348">
        <v>1525976</v>
      </c>
      <c r="AK18" s="1349">
        <f t="shared" si="20"/>
        <v>-824</v>
      </c>
      <c r="AL18" s="1350">
        <f t="shared" si="21"/>
        <v>-5.4027401858962258E-2</v>
      </c>
    </row>
    <row r="19" spans="1:38" ht="13.5">
      <c r="A19" s="62">
        <v>15</v>
      </c>
      <c r="B19" s="72"/>
      <c r="C19" s="91">
        <v>101</v>
      </c>
      <c r="D19" s="93" t="s">
        <v>20</v>
      </c>
      <c r="E19" s="84">
        <v>213562</v>
      </c>
      <c r="F19" s="85">
        <f>RANK(E19,E$19:E$67)</f>
        <v>9</v>
      </c>
      <c r="G19" s="2582">
        <v>102465</v>
      </c>
      <c r="H19" s="85">
        <f t="shared" ref="H19:H67" si="22">RANK(G19,G$19:G$67)</f>
        <v>6</v>
      </c>
      <c r="I19" s="86">
        <f t="shared" si="0"/>
        <v>2.0842434001854291</v>
      </c>
      <c r="J19" s="86">
        <v>2.0582799999999999</v>
      </c>
      <c r="K19" s="84">
        <f>'4市町推移1'!Q7</f>
        <v>213634</v>
      </c>
      <c r="L19" s="85">
        <f t="shared" ref="L19:L67" si="23">RANK(K19,K$19:K$67)</f>
        <v>10</v>
      </c>
      <c r="M19" s="94">
        <v>97265</v>
      </c>
      <c r="N19" s="85">
        <f t="shared" ref="N19:N67" si="24">RANK(M19,M$19:M$67)</f>
        <v>6</v>
      </c>
      <c r="O19" s="86">
        <f t="shared" ref="O19:O27" si="25">K19/M19</f>
        <v>2.1964118644939084</v>
      </c>
      <c r="P19" s="84">
        <f>'4市町推移1'!P7</f>
        <v>210408</v>
      </c>
      <c r="Q19" s="85">
        <f t="shared" ref="Q19:Q67" si="26">RANK(P19,P$19:P$67)</f>
        <v>10</v>
      </c>
      <c r="R19" s="84">
        <v>94039</v>
      </c>
      <c r="S19" s="85">
        <f t="shared" ref="S19:S67" si="27">RANK(R19,R$19:R$67)</f>
        <v>6</v>
      </c>
      <c r="T19" s="86">
        <f t="shared" ref="T19:T27" si="28">P19/R19</f>
        <v>2.2374546730611766</v>
      </c>
      <c r="U19" s="297">
        <f t="shared" si="9"/>
        <v>-72</v>
      </c>
      <c r="V19" s="85">
        <f t="shared" ref="V19:V67" si="29">RANK(U19,U$19:U$67)</f>
        <v>9</v>
      </c>
      <c r="W19" s="299">
        <f t="shared" si="11"/>
        <v>-0.03</v>
      </c>
      <c r="X19" s="85">
        <f t="shared" ref="X19:X67" si="30">RANK(W19,W$19:W$67)</f>
        <v>9</v>
      </c>
      <c r="Y19" s="297">
        <f t="shared" si="13"/>
        <v>5200</v>
      </c>
      <c r="Z19" s="85">
        <f t="shared" ref="Z19:Z67" si="31">RANK(Y19,Y$19:Y$67)</f>
        <v>5</v>
      </c>
      <c r="AA19" s="299">
        <f t="shared" si="15"/>
        <v>5.35</v>
      </c>
      <c r="AB19" s="85">
        <f t="shared" ref="AB19:AB67" si="32">RANK(AA19,AA$19:AA$67)</f>
        <v>10</v>
      </c>
      <c r="AC19" s="87"/>
      <c r="AD19" s="2387">
        <v>34.020000000000003</v>
      </c>
      <c r="AE19" s="85">
        <f t="shared" ref="AE19:AE67" si="33">RANK(AD19,AD$19:AD$67)</f>
        <v>39</v>
      </c>
      <c r="AF19" s="86">
        <f t="shared" ref="AF19:AF27" si="34">+K19/AD19</f>
        <v>6279.6590241034683</v>
      </c>
      <c r="AG19" s="85">
        <f t="shared" ref="AG19:AG67" si="35">RANK(AF19,AF$19:AF$67)</f>
        <v>6</v>
      </c>
      <c r="AI19" s="2787">
        <v>102396</v>
      </c>
      <c r="AJ19" s="1347">
        <v>215307</v>
      </c>
      <c r="AK19" s="1349">
        <f t="shared" si="20"/>
        <v>-1745</v>
      </c>
      <c r="AL19" s="1350">
        <f t="shared" si="21"/>
        <v>-0.81709292851724558</v>
      </c>
    </row>
    <row r="20" spans="1:38" ht="13.5">
      <c r="A20" s="62">
        <v>16</v>
      </c>
      <c r="B20" s="72"/>
      <c r="C20" s="91">
        <v>102</v>
      </c>
      <c r="D20" s="93" t="s">
        <v>260</v>
      </c>
      <c r="E20" s="84">
        <v>136747</v>
      </c>
      <c r="F20" s="85">
        <f t="shared" ref="F20:F67" si="36">RANK(E20,E$19:E$67)</f>
        <v>15</v>
      </c>
      <c r="G20" s="2582">
        <v>70009</v>
      </c>
      <c r="H20" s="85">
        <f t="shared" si="22"/>
        <v>14</v>
      </c>
      <c r="I20" s="86">
        <f t="shared" si="0"/>
        <v>1.9532774357582596</v>
      </c>
      <c r="J20" s="86">
        <v>1.91876</v>
      </c>
      <c r="K20" s="84">
        <f>'4市町推移1'!Q8</f>
        <v>136088</v>
      </c>
      <c r="L20" s="85">
        <f t="shared" si="23"/>
        <v>14</v>
      </c>
      <c r="M20" s="94">
        <v>67407</v>
      </c>
      <c r="N20" s="85">
        <f t="shared" si="24"/>
        <v>14</v>
      </c>
      <c r="O20" s="86">
        <f t="shared" si="25"/>
        <v>2.0189001142314598</v>
      </c>
      <c r="P20" s="84">
        <f>'4市町推移1'!P8</f>
        <v>133451</v>
      </c>
      <c r="Q20" s="85">
        <f t="shared" si="26"/>
        <v>14</v>
      </c>
      <c r="R20" s="84">
        <v>65178</v>
      </c>
      <c r="S20" s="85">
        <f t="shared" si="27"/>
        <v>14</v>
      </c>
      <c r="T20" s="86">
        <f t="shared" si="28"/>
        <v>2.0474853478167478</v>
      </c>
      <c r="U20" s="297">
        <f t="shared" si="9"/>
        <v>659</v>
      </c>
      <c r="V20" s="85">
        <f t="shared" si="29"/>
        <v>7</v>
      </c>
      <c r="W20" s="299">
        <f t="shared" si="11"/>
        <v>0.48</v>
      </c>
      <c r="X20" s="85">
        <f t="shared" si="30"/>
        <v>8</v>
      </c>
      <c r="Y20" s="297">
        <f t="shared" si="13"/>
        <v>2602</v>
      </c>
      <c r="Z20" s="85">
        <f t="shared" si="31"/>
        <v>11</v>
      </c>
      <c r="AA20" s="299">
        <f t="shared" si="15"/>
        <v>3.86</v>
      </c>
      <c r="AB20" s="85">
        <f t="shared" si="32"/>
        <v>15</v>
      </c>
      <c r="AC20" s="87"/>
      <c r="AD20" s="2387">
        <v>32.659999999999997</v>
      </c>
      <c r="AE20" s="85">
        <f t="shared" si="33"/>
        <v>40</v>
      </c>
      <c r="AF20" s="86">
        <f t="shared" si="34"/>
        <v>4166.809552969994</v>
      </c>
      <c r="AG20" s="85">
        <f t="shared" si="35"/>
        <v>12</v>
      </c>
      <c r="AI20" s="2787">
        <v>69950</v>
      </c>
      <c r="AJ20" s="1347">
        <v>138701</v>
      </c>
      <c r="AK20" s="1349">
        <f t="shared" si="20"/>
        <v>-1954</v>
      </c>
      <c r="AL20" s="1350">
        <f t="shared" si="21"/>
        <v>-1.4289161736637732</v>
      </c>
    </row>
    <row r="21" spans="1:38" ht="13.5">
      <c r="A21" s="62">
        <v>18</v>
      </c>
      <c r="B21" s="72"/>
      <c r="C21" s="91">
        <v>105</v>
      </c>
      <c r="D21" s="93" t="s">
        <v>22</v>
      </c>
      <c r="E21" s="84">
        <v>109144</v>
      </c>
      <c r="F21" s="85">
        <f t="shared" si="36"/>
        <v>17</v>
      </c>
      <c r="G21" s="2582">
        <v>61186</v>
      </c>
      <c r="H21" s="85">
        <f t="shared" si="22"/>
        <v>16</v>
      </c>
      <c r="I21" s="86">
        <f t="shared" si="0"/>
        <v>1.7838067531788317</v>
      </c>
      <c r="J21" s="86">
        <v>1.7547299999999999</v>
      </c>
      <c r="K21" s="84">
        <f>'4市町推移1'!Q9</f>
        <v>106956</v>
      </c>
      <c r="L21" s="85">
        <f t="shared" si="23"/>
        <v>17</v>
      </c>
      <c r="M21" s="94">
        <v>57875</v>
      </c>
      <c r="N21" s="85">
        <f t="shared" si="24"/>
        <v>16</v>
      </c>
      <c r="O21" s="86">
        <f t="shared" si="25"/>
        <v>1.8480518358531317</v>
      </c>
      <c r="P21" s="84">
        <f>'4市町推移1'!P9</f>
        <v>108304</v>
      </c>
      <c r="Q21" s="85">
        <f t="shared" si="26"/>
        <v>17</v>
      </c>
      <c r="R21" s="84">
        <v>56954</v>
      </c>
      <c r="S21" s="85">
        <f t="shared" si="27"/>
        <v>16</v>
      </c>
      <c r="T21" s="86">
        <f t="shared" si="28"/>
        <v>1.901604803876813</v>
      </c>
      <c r="U21" s="297">
        <f t="shared" si="9"/>
        <v>2188</v>
      </c>
      <c r="V21" s="85">
        <f t="shared" si="29"/>
        <v>4</v>
      </c>
      <c r="W21" s="299">
        <f t="shared" si="11"/>
        <v>2.0499999999999998</v>
      </c>
      <c r="X21" s="85">
        <f t="shared" si="30"/>
        <v>3</v>
      </c>
      <c r="Y21" s="297">
        <f t="shared" si="13"/>
        <v>3311</v>
      </c>
      <c r="Z21" s="85">
        <f t="shared" si="31"/>
        <v>9</v>
      </c>
      <c r="AA21" s="299">
        <f t="shared" si="15"/>
        <v>5.72</v>
      </c>
      <c r="AB21" s="85">
        <f t="shared" si="32"/>
        <v>7</v>
      </c>
      <c r="AC21" s="87"/>
      <c r="AD21" s="2387">
        <v>14.67</v>
      </c>
      <c r="AE21" s="85">
        <f t="shared" si="33"/>
        <v>47</v>
      </c>
      <c r="AF21" s="86">
        <f t="shared" si="34"/>
        <v>7290.7975460122698</v>
      </c>
      <c r="AG21" s="85">
        <f t="shared" si="35"/>
        <v>5</v>
      </c>
      <c r="AI21" s="2787">
        <v>61091</v>
      </c>
      <c r="AJ21" s="1347">
        <v>106075</v>
      </c>
      <c r="AK21" s="1349">
        <f t="shared" si="20"/>
        <v>3069</v>
      </c>
      <c r="AL21" s="1360">
        <f t="shared" si="21"/>
        <v>2.8118815509785238</v>
      </c>
    </row>
    <row r="22" spans="1:38" ht="13.5">
      <c r="A22" s="62">
        <v>20</v>
      </c>
      <c r="B22" s="72"/>
      <c r="C22" s="91">
        <v>106</v>
      </c>
      <c r="D22" s="93" t="s">
        <v>23</v>
      </c>
      <c r="E22" s="84">
        <v>94791</v>
      </c>
      <c r="F22" s="85">
        <f t="shared" si="36"/>
        <v>18</v>
      </c>
      <c r="G22" s="2582">
        <v>49601</v>
      </c>
      <c r="H22" s="85">
        <f t="shared" si="22"/>
        <v>17</v>
      </c>
      <c r="I22" s="86">
        <f t="shared" si="0"/>
        <v>1.9110703413237637</v>
      </c>
      <c r="J22" s="86">
        <v>1.8735900000000001</v>
      </c>
      <c r="K22" s="84">
        <f>'4市町推移1'!Q10</f>
        <v>97912</v>
      </c>
      <c r="L22" s="85">
        <f t="shared" si="23"/>
        <v>18</v>
      </c>
      <c r="M22" s="94">
        <v>48780</v>
      </c>
      <c r="N22" s="85">
        <f t="shared" si="24"/>
        <v>17</v>
      </c>
      <c r="O22" s="86">
        <f t="shared" si="25"/>
        <v>2.0072160721607215</v>
      </c>
      <c r="P22" s="84">
        <f>'4市町推移1'!P10</f>
        <v>101624</v>
      </c>
      <c r="Q22" s="85">
        <f t="shared" si="26"/>
        <v>18</v>
      </c>
      <c r="R22" s="84">
        <v>48224</v>
      </c>
      <c r="S22" s="85">
        <f t="shared" si="27"/>
        <v>17</v>
      </c>
      <c r="T22" s="86">
        <f t="shared" si="28"/>
        <v>2.1073324485733247</v>
      </c>
      <c r="U22" s="297">
        <f t="shared" si="9"/>
        <v>-3121</v>
      </c>
      <c r="V22" s="85">
        <f t="shared" si="29"/>
        <v>38</v>
      </c>
      <c r="W22" s="299">
        <f t="shared" si="11"/>
        <v>-3.19</v>
      </c>
      <c r="X22" s="85">
        <f t="shared" si="30"/>
        <v>25</v>
      </c>
      <c r="Y22" s="297">
        <f t="shared" si="13"/>
        <v>821</v>
      </c>
      <c r="Z22" s="85">
        <f t="shared" si="31"/>
        <v>22</v>
      </c>
      <c r="AA22" s="299">
        <f t="shared" si="15"/>
        <v>1.68</v>
      </c>
      <c r="AB22" s="85">
        <f t="shared" si="32"/>
        <v>25</v>
      </c>
      <c r="AC22" s="87"/>
      <c r="AD22" s="2387">
        <v>11.36</v>
      </c>
      <c r="AE22" s="85">
        <f t="shared" si="33"/>
        <v>48</v>
      </c>
      <c r="AF22" s="86">
        <f t="shared" si="34"/>
        <v>8619.0140845070418</v>
      </c>
      <c r="AG22" s="85">
        <f t="shared" si="35"/>
        <v>2</v>
      </c>
      <c r="AI22" s="2787">
        <v>49539</v>
      </c>
      <c r="AJ22" s="1347">
        <v>94117</v>
      </c>
      <c r="AK22" s="1349">
        <f t="shared" si="20"/>
        <v>674</v>
      </c>
      <c r="AL22" s="1350">
        <f t="shared" si="21"/>
        <v>0.7110379677395533</v>
      </c>
    </row>
    <row r="23" spans="1:38" ht="13.5">
      <c r="A23" s="62">
        <v>21</v>
      </c>
      <c r="B23" s="72"/>
      <c r="C23" s="91">
        <v>107</v>
      </c>
      <c r="D23" s="93" t="s">
        <v>24</v>
      </c>
      <c r="E23" s="84">
        <v>158719</v>
      </c>
      <c r="F23" s="85">
        <f t="shared" si="36"/>
        <v>12</v>
      </c>
      <c r="G23" s="2582">
        <v>74352</v>
      </c>
      <c r="H23" s="85">
        <f t="shared" si="22"/>
        <v>13</v>
      </c>
      <c r="I23" s="86">
        <f t="shared" si="0"/>
        <v>2.1346971164191952</v>
      </c>
      <c r="J23" s="86">
        <v>2.10067</v>
      </c>
      <c r="K23" s="84">
        <f>'4市町推移1'!Q11</f>
        <v>162468</v>
      </c>
      <c r="L23" s="85">
        <f t="shared" si="23"/>
        <v>12</v>
      </c>
      <c r="M23" s="94">
        <v>73278</v>
      </c>
      <c r="N23" s="85">
        <f t="shared" si="24"/>
        <v>13</v>
      </c>
      <c r="O23" s="86">
        <f t="shared" si="25"/>
        <v>2.2171456644559075</v>
      </c>
      <c r="P23" s="84">
        <f>'4市町推移1'!P11</f>
        <v>167475</v>
      </c>
      <c r="Q23" s="85">
        <f t="shared" si="26"/>
        <v>12</v>
      </c>
      <c r="R23" s="84">
        <v>71657</v>
      </c>
      <c r="S23" s="85">
        <f t="shared" si="27"/>
        <v>13</v>
      </c>
      <c r="T23" s="86">
        <f t="shared" si="28"/>
        <v>2.3371757120727912</v>
      </c>
      <c r="U23" s="297">
        <f t="shared" si="9"/>
        <v>-3749</v>
      </c>
      <c r="V23" s="85">
        <f t="shared" si="29"/>
        <v>42</v>
      </c>
      <c r="W23" s="299">
        <f t="shared" si="11"/>
        <v>-2.31</v>
      </c>
      <c r="X23" s="85">
        <f t="shared" si="30"/>
        <v>18</v>
      </c>
      <c r="Y23" s="297">
        <f t="shared" si="13"/>
        <v>1074</v>
      </c>
      <c r="Z23" s="85">
        <f t="shared" si="31"/>
        <v>18</v>
      </c>
      <c r="AA23" s="299">
        <f t="shared" si="15"/>
        <v>1.47</v>
      </c>
      <c r="AB23" s="85">
        <f t="shared" si="32"/>
        <v>28</v>
      </c>
      <c r="AC23" s="87"/>
      <c r="AD23" s="2387">
        <v>28.93</v>
      </c>
      <c r="AE23" s="85">
        <f t="shared" si="33"/>
        <v>42</v>
      </c>
      <c r="AF23" s="86">
        <f t="shared" si="34"/>
        <v>5615.9004493605253</v>
      </c>
      <c r="AG23" s="85">
        <f t="shared" si="35"/>
        <v>8</v>
      </c>
      <c r="AI23" s="2787">
        <v>74269</v>
      </c>
      <c r="AJ23" s="1347">
        <v>156433</v>
      </c>
      <c r="AK23" s="1349">
        <f t="shared" si="20"/>
        <v>2286</v>
      </c>
      <c r="AL23" s="1350">
        <f t="shared" si="21"/>
        <v>1.4402812517719996</v>
      </c>
    </row>
    <row r="24" spans="1:38" ht="13.5">
      <c r="A24" s="62">
        <v>22</v>
      </c>
      <c r="B24" s="72"/>
      <c r="C24" s="91">
        <v>108</v>
      </c>
      <c r="D24" s="93" t="s">
        <v>25</v>
      </c>
      <c r="E24" s="84">
        <v>215302</v>
      </c>
      <c r="F24" s="85">
        <f t="shared" si="36"/>
        <v>8</v>
      </c>
      <c r="G24" s="2582">
        <v>97680</v>
      </c>
      <c r="H24" s="85">
        <f t="shared" si="22"/>
        <v>8</v>
      </c>
      <c r="I24" s="86">
        <f t="shared" si="0"/>
        <v>2.2041564291564293</v>
      </c>
      <c r="J24" s="86">
        <v>2.1672600000000002</v>
      </c>
      <c r="K24" s="84">
        <f>'4市町推移1'!Q12</f>
        <v>219474</v>
      </c>
      <c r="L24" s="85">
        <f t="shared" si="23"/>
        <v>9</v>
      </c>
      <c r="M24" s="94">
        <v>95473</v>
      </c>
      <c r="N24" s="85">
        <f t="shared" si="24"/>
        <v>8</v>
      </c>
      <c r="O24" s="86">
        <f t="shared" si="25"/>
        <v>2.2988069925528682</v>
      </c>
      <c r="P24" s="84">
        <f>'4市町推移1'!P12</f>
        <v>220411</v>
      </c>
      <c r="Q24" s="85">
        <f t="shared" si="26"/>
        <v>9</v>
      </c>
      <c r="R24" s="84">
        <v>94016</v>
      </c>
      <c r="S24" s="85">
        <f t="shared" si="27"/>
        <v>7</v>
      </c>
      <c r="T24" s="86">
        <f t="shared" si="28"/>
        <v>2.3443988257317905</v>
      </c>
      <c r="U24" s="297">
        <f t="shared" si="9"/>
        <v>-4172</v>
      </c>
      <c r="V24" s="85">
        <f t="shared" si="29"/>
        <v>44</v>
      </c>
      <c r="W24" s="299">
        <f t="shared" si="11"/>
        <v>-1.9</v>
      </c>
      <c r="X24" s="85">
        <f t="shared" si="30"/>
        <v>16</v>
      </c>
      <c r="Y24" s="297">
        <f t="shared" si="13"/>
        <v>2207</v>
      </c>
      <c r="Z24" s="85">
        <f t="shared" si="31"/>
        <v>12</v>
      </c>
      <c r="AA24" s="299">
        <f t="shared" si="15"/>
        <v>2.31</v>
      </c>
      <c r="AB24" s="85">
        <f t="shared" si="32"/>
        <v>20</v>
      </c>
      <c r="AC24" s="87"/>
      <c r="AD24" s="2387">
        <v>28.11</v>
      </c>
      <c r="AE24" s="85">
        <f t="shared" si="33"/>
        <v>43</v>
      </c>
      <c r="AF24" s="86">
        <f t="shared" si="34"/>
        <v>7807.6840981856994</v>
      </c>
      <c r="AG24" s="85">
        <f t="shared" si="35"/>
        <v>4</v>
      </c>
      <c r="AI24" s="2787">
        <v>97579</v>
      </c>
      <c r="AJ24" s="1347">
        <v>216653</v>
      </c>
      <c r="AK24" s="1349">
        <f t="shared" si="20"/>
        <v>-1351</v>
      </c>
      <c r="AL24" s="1350">
        <f t="shared" si="21"/>
        <v>-0.6274906874994195</v>
      </c>
    </row>
    <row r="25" spans="1:38" ht="13.5">
      <c r="A25" s="62">
        <v>19</v>
      </c>
      <c r="B25" s="72"/>
      <c r="C25" s="91">
        <v>109</v>
      </c>
      <c r="D25" s="93" t="s">
        <v>261</v>
      </c>
      <c r="E25" s="84">
        <v>210492</v>
      </c>
      <c r="F25" s="85">
        <f t="shared" si="36"/>
        <v>10</v>
      </c>
      <c r="G25" s="2582">
        <v>88489</v>
      </c>
      <c r="H25" s="85">
        <f t="shared" si="22"/>
        <v>11</v>
      </c>
      <c r="I25" s="86">
        <f t="shared" si="0"/>
        <v>2.3787363401100703</v>
      </c>
      <c r="J25" s="86">
        <v>2.31501</v>
      </c>
      <c r="K25" s="84">
        <f>'4市町推移1'!Q13</f>
        <v>219805</v>
      </c>
      <c r="L25" s="85">
        <f t="shared" si="23"/>
        <v>8</v>
      </c>
      <c r="M25" s="94">
        <v>87126</v>
      </c>
      <c r="N25" s="85">
        <f t="shared" si="24"/>
        <v>10</v>
      </c>
      <c r="O25" s="86">
        <f t="shared" si="25"/>
        <v>2.5228404838968848</v>
      </c>
      <c r="P25" s="84">
        <f>'4市町推移1'!P13</f>
        <v>226836</v>
      </c>
      <c r="Q25" s="85">
        <f t="shared" si="26"/>
        <v>7</v>
      </c>
      <c r="R25" s="84">
        <v>86350</v>
      </c>
      <c r="S25" s="85">
        <f t="shared" si="27"/>
        <v>10</v>
      </c>
      <c r="T25" s="86">
        <f t="shared" si="28"/>
        <v>2.6269368847712795</v>
      </c>
      <c r="U25" s="297">
        <f t="shared" si="9"/>
        <v>-9313</v>
      </c>
      <c r="V25" s="85">
        <f t="shared" si="29"/>
        <v>49</v>
      </c>
      <c r="W25" s="299">
        <f t="shared" si="11"/>
        <v>-4.24</v>
      </c>
      <c r="X25" s="85">
        <f t="shared" si="30"/>
        <v>30</v>
      </c>
      <c r="Y25" s="297">
        <f t="shared" si="13"/>
        <v>1363</v>
      </c>
      <c r="Z25" s="85">
        <f t="shared" si="31"/>
        <v>15</v>
      </c>
      <c r="AA25" s="299">
        <f t="shared" si="15"/>
        <v>1.56</v>
      </c>
      <c r="AB25" s="85">
        <f t="shared" si="32"/>
        <v>26</v>
      </c>
      <c r="AC25" s="87" t="s">
        <v>19</v>
      </c>
      <c r="AD25" s="2387">
        <v>240.29</v>
      </c>
      <c r="AE25" s="85">
        <f t="shared" si="33"/>
        <v>11</v>
      </c>
      <c r="AF25" s="86">
        <f t="shared" si="34"/>
        <v>914.74884514544931</v>
      </c>
      <c r="AG25" s="85">
        <f t="shared" si="35"/>
        <v>21</v>
      </c>
      <c r="AI25" s="2787">
        <v>88319</v>
      </c>
      <c r="AJ25" s="1347">
        <v>212605</v>
      </c>
      <c r="AK25" s="1349">
        <f t="shared" si="20"/>
        <v>-2113</v>
      </c>
      <c r="AL25" s="1350">
        <f t="shared" si="21"/>
        <v>-1.0038386256959884</v>
      </c>
    </row>
    <row r="26" spans="1:38" ht="13.5">
      <c r="A26" s="62">
        <v>17</v>
      </c>
      <c r="B26" s="72"/>
      <c r="C26" s="91">
        <v>110</v>
      </c>
      <c r="D26" s="93" t="s">
        <v>21</v>
      </c>
      <c r="E26" s="84">
        <v>147518</v>
      </c>
      <c r="F26" s="85">
        <f t="shared" si="36"/>
        <v>14</v>
      </c>
      <c r="G26" s="2582">
        <v>90870</v>
      </c>
      <c r="H26" s="85">
        <f t="shared" si="22"/>
        <v>10</v>
      </c>
      <c r="I26" s="86">
        <f t="shared" si="0"/>
        <v>1.6233960603059316</v>
      </c>
      <c r="J26" s="86">
        <v>1.6044799999999999</v>
      </c>
      <c r="K26" s="84">
        <f>'4市町推移1'!Q14</f>
        <v>135153</v>
      </c>
      <c r="L26" s="85">
        <f t="shared" si="23"/>
        <v>15</v>
      </c>
      <c r="M26" s="94">
        <v>81022</v>
      </c>
      <c r="N26" s="85">
        <f t="shared" si="24"/>
        <v>11</v>
      </c>
      <c r="O26" s="86">
        <f t="shared" si="25"/>
        <v>1.6681024906815434</v>
      </c>
      <c r="P26" s="84">
        <f>'4市町推移1'!P14</f>
        <v>126393</v>
      </c>
      <c r="Q26" s="85">
        <f t="shared" si="26"/>
        <v>15</v>
      </c>
      <c r="R26" s="84">
        <v>73814</v>
      </c>
      <c r="S26" s="85">
        <f t="shared" si="27"/>
        <v>12</v>
      </c>
      <c r="T26" s="86">
        <f t="shared" si="28"/>
        <v>1.7123174465548541</v>
      </c>
      <c r="U26" s="297">
        <f t="shared" si="9"/>
        <v>12365</v>
      </c>
      <c r="V26" s="85">
        <f t="shared" si="29"/>
        <v>1</v>
      </c>
      <c r="W26" s="299">
        <f t="shared" si="11"/>
        <v>9.15</v>
      </c>
      <c r="X26" s="85">
        <f t="shared" si="30"/>
        <v>1</v>
      </c>
      <c r="Y26" s="297">
        <f t="shared" si="13"/>
        <v>9848</v>
      </c>
      <c r="Z26" s="85">
        <f t="shared" si="31"/>
        <v>4</v>
      </c>
      <c r="AA26" s="299">
        <f t="shared" si="15"/>
        <v>12.15</v>
      </c>
      <c r="AB26" s="85">
        <f t="shared" si="32"/>
        <v>3</v>
      </c>
      <c r="AC26" s="87"/>
      <c r="AD26" s="2387">
        <v>28.97</v>
      </c>
      <c r="AE26" s="85">
        <f t="shared" si="33"/>
        <v>41</v>
      </c>
      <c r="AF26" s="86">
        <f t="shared" si="34"/>
        <v>4665.2744218156713</v>
      </c>
      <c r="AG26" s="85">
        <f t="shared" si="35"/>
        <v>11</v>
      </c>
      <c r="AI26" s="2787">
        <v>90807</v>
      </c>
      <c r="AJ26" s="1347">
        <v>142718</v>
      </c>
      <c r="AK26" s="1349">
        <f t="shared" si="20"/>
        <v>4800</v>
      </c>
      <c r="AL26" s="1360">
        <f t="shared" si="21"/>
        <v>3.2538402093303866</v>
      </c>
    </row>
    <row r="27" spans="1:38" s="98" customFormat="1" ht="13.5">
      <c r="A27" s="62">
        <v>23</v>
      </c>
      <c r="B27" s="96"/>
      <c r="C27" s="91">
        <v>111</v>
      </c>
      <c r="D27" s="93" t="s">
        <v>262</v>
      </c>
      <c r="E27" s="84">
        <v>238877</v>
      </c>
      <c r="F27" s="85">
        <f t="shared" si="36"/>
        <v>6</v>
      </c>
      <c r="G27" s="2582">
        <v>100268</v>
      </c>
      <c r="H27" s="85">
        <f t="shared" si="22"/>
        <v>7</v>
      </c>
      <c r="I27" s="86">
        <f t="shared" si="0"/>
        <v>2.3823852076435155</v>
      </c>
      <c r="J27" s="86">
        <v>2.3213400000000002</v>
      </c>
      <c r="K27" s="84">
        <f>'4市町推移1'!Q15</f>
        <v>245782</v>
      </c>
      <c r="L27" s="85">
        <f t="shared" si="23"/>
        <v>6</v>
      </c>
      <c r="M27" s="94">
        <v>97233</v>
      </c>
      <c r="N27" s="85">
        <f t="shared" si="24"/>
        <v>7</v>
      </c>
      <c r="O27" s="86">
        <f t="shared" si="25"/>
        <v>2.5277632079643744</v>
      </c>
      <c r="P27" s="84">
        <f>'4市町推移1'!P15</f>
        <v>249298</v>
      </c>
      <c r="Q27" s="85">
        <f t="shared" si="26"/>
        <v>6</v>
      </c>
      <c r="R27" s="84">
        <v>93951</v>
      </c>
      <c r="S27" s="85">
        <f t="shared" si="27"/>
        <v>8</v>
      </c>
      <c r="T27" s="86">
        <f t="shared" si="28"/>
        <v>2.6534895849964344</v>
      </c>
      <c r="U27" s="297">
        <f t="shared" si="9"/>
        <v>-6905</v>
      </c>
      <c r="V27" s="85">
        <f t="shared" si="29"/>
        <v>48</v>
      </c>
      <c r="W27" s="299">
        <f t="shared" si="11"/>
        <v>-2.81</v>
      </c>
      <c r="X27" s="85">
        <f t="shared" si="30"/>
        <v>23</v>
      </c>
      <c r="Y27" s="297">
        <f t="shared" si="13"/>
        <v>3035</v>
      </c>
      <c r="Z27" s="85">
        <f t="shared" si="31"/>
        <v>10</v>
      </c>
      <c r="AA27" s="299">
        <f t="shared" si="15"/>
        <v>3.12</v>
      </c>
      <c r="AB27" s="85">
        <f t="shared" si="32"/>
        <v>19</v>
      </c>
      <c r="AC27" s="87"/>
      <c r="AD27" s="2387">
        <v>138.01</v>
      </c>
      <c r="AE27" s="85">
        <f t="shared" si="33"/>
        <v>24</v>
      </c>
      <c r="AF27" s="88">
        <f t="shared" si="34"/>
        <v>1780.8999347873344</v>
      </c>
      <c r="AG27" s="85">
        <f t="shared" si="35"/>
        <v>18</v>
      </c>
      <c r="AI27" s="2788">
        <v>100141</v>
      </c>
      <c r="AJ27" s="1347">
        <v>243367</v>
      </c>
      <c r="AK27" s="1349">
        <f t="shared" si="20"/>
        <v>-4490</v>
      </c>
      <c r="AL27" s="1350">
        <f t="shared" si="21"/>
        <v>-1.8796284280194409</v>
      </c>
    </row>
    <row r="28" spans="1:38" ht="12.75" customHeight="1">
      <c r="A28" s="62">
        <v>24</v>
      </c>
      <c r="B28" s="72">
        <v>6</v>
      </c>
      <c r="C28" s="91">
        <v>201</v>
      </c>
      <c r="D28" s="97" t="s">
        <v>263</v>
      </c>
      <c r="E28" s="84">
        <v>530495</v>
      </c>
      <c r="F28" s="85">
        <f t="shared" si="36"/>
        <v>1</v>
      </c>
      <c r="G28" s="2582">
        <v>224106</v>
      </c>
      <c r="H28" s="85">
        <f t="shared" si="22"/>
        <v>1</v>
      </c>
      <c r="I28" s="86">
        <f t="shared" si="0"/>
        <v>2.367161075562457</v>
      </c>
      <c r="J28" s="86">
        <v>2.3271199999999999</v>
      </c>
      <c r="K28" s="84">
        <f>'4市町推移1'!Q16</f>
        <v>535664</v>
      </c>
      <c r="L28" s="85">
        <f t="shared" si="23"/>
        <v>1</v>
      </c>
      <c r="M28" s="94">
        <v>212801</v>
      </c>
      <c r="N28" s="85">
        <f t="shared" si="24"/>
        <v>1</v>
      </c>
      <c r="O28" s="86">
        <f t="shared" si="1"/>
        <v>2.5172062161362025</v>
      </c>
      <c r="P28" s="84">
        <f>'4市町推移1'!P16</f>
        <v>536270</v>
      </c>
      <c r="Q28" s="85">
        <f t="shared" si="26"/>
        <v>1</v>
      </c>
      <c r="R28" s="84">
        <v>205587</v>
      </c>
      <c r="S28" s="85">
        <f t="shared" si="27"/>
        <v>2</v>
      </c>
      <c r="T28" s="86">
        <f t="shared" si="8"/>
        <v>2.6084820538263607</v>
      </c>
      <c r="U28" s="297">
        <f t="shared" si="9"/>
        <v>-5169</v>
      </c>
      <c r="V28" s="85">
        <f t="shared" si="29"/>
        <v>46</v>
      </c>
      <c r="W28" s="299">
        <f t="shared" si="11"/>
        <v>-0.96</v>
      </c>
      <c r="X28" s="85">
        <f t="shared" si="30"/>
        <v>13</v>
      </c>
      <c r="Y28" s="297">
        <f t="shared" si="13"/>
        <v>11305</v>
      </c>
      <c r="Z28" s="85">
        <f t="shared" si="31"/>
        <v>2</v>
      </c>
      <c r="AA28" s="299">
        <f t="shared" si="15"/>
        <v>5.31</v>
      </c>
      <c r="AB28" s="85">
        <f t="shared" si="32"/>
        <v>11</v>
      </c>
      <c r="AC28" s="87"/>
      <c r="AD28" s="95">
        <v>534.55999999999995</v>
      </c>
      <c r="AE28" s="85">
        <f t="shared" si="33"/>
        <v>3</v>
      </c>
      <c r="AF28" s="88">
        <f t="shared" si="18"/>
        <v>1002.0652499251722</v>
      </c>
      <c r="AG28" s="85">
        <f t="shared" si="35"/>
        <v>20</v>
      </c>
      <c r="AI28" s="2787">
        <v>223793</v>
      </c>
      <c r="AJ28" s="1347">
        <v>529772</v>
      </c>
      <c r="AK28" s="1349">
        <f t="shared" si="20"/>
        <v>723</v>
      </c>
      <c r="AL28" s="1350">
        <f t="shared" si="21"/>
        <v>0.13628780667112791</v>
      </c>
    </row>
    <row r="29" spans="1:38" ht="13.5">
      <c r="A29" s="62">
        <v>25</v>
      </c>
      <c r="B29" s="72">
        <v>2</v>
      </c>
      <c r="C29" s="91">
        <v>202</v>
      </c>
      <c r="D29" s="97" t="s">
        <v>264</v>
      </c>
      <c r="E29" s="84">
        <v>459593</v>
      </c>
      <c r="F29" s="85">
        <f t="shared" si="36"/>
        <v>3</v>
      </c>
      <c r="G29" s="2582">
        <v>221404</v>
      </c>
      <c r="H29" s="85">
        <f t="shared" si="22"/>
        <v>2</v>
      </c>
      <c r="I29" s="86">
        <f t="shared" si="0"/>
        <v>2.0758116384527829</v>
      </c>
      <c r="J29" s="86">
        <v>2.0441400000000001</v>
      </c>
      <c r="K29" s="84">
        <f>'4市町推移1'!Q17</f>
        <v>452563</v>
      </c>
      <c r="L29" s="85">
        <f t="shared" si="23"/>
        <v>3</v>
      </c>
      <c r="M29" s="94">
        <v>210433</v>
      </c>
      <c r="N29" s="85">
        <f t="shared" si="24"/>
        <v>3</v>
      </c>
      <c r="O29" s="86">
        <f t="shared" si="1"/>
        <v>2.1506275156463102</v>
      </c>
      <c r="P29" s="84">
        <f>'4市町推移1'!P17</f>
        <v>453748</v>
      </c>
      <c r="Q29" s="85">
        <f t="shared" si="26"/>
        <v>3</v>
      </c>
      <c r="R29" s="84">
        <v>209343</v>
      </c>
      <c r="S29" s="85">
        <f t="shared" si="27"/>
        <v>1</v>
      </c>
      <c r="T29" s="86">
        <f t="shared" si="8"/>
        <v>2.1674858963519199</v>
      </c>
      <c r="U29" s="297">
        <f t="shared" si="9"/>
        <v>7030</v>
      </c>
      <c r="V29" s="85">
        <f t="shared" si="29"/>
        <v>3</v>
      </c>
      <c r="W29" s="299">
        <f t="shared" si="11"/>
        <v>1.55</v>
      </c>
      <c r="X29" s="85">
        <f t="shared" si="30"/>
        <v>4</v>
      </c>
      <c r="Y29" s="297">
        <f t="shared" si="13"/>
        <v>10971</v>
      </c>
      <c r="Z29" s="85">
        <f t="shared" si="31"/>
        <v>3</v>
      </c>
      <c r="AA29" s="299">
        <f t="shared" si="15"/>
        <v>5.21</v>
      </c>
      <c r="AB29" s="85">
        <f t="shared" si="32"/>
        <v>12</v>
      </c>
      <c r="AC29" s="87"/>
      <c r="AD29" s="95">
        <v>50.72</v>
      </c>
      <c r="AE29" s="85">
        <f t="shared" si="33"/>
        <v>34</v>
      </c>
      <c r="AF29" s="86">
        <f t="shared" si="18"/>
        <v>8922.7720820189279</v>
      </c>
      <c r="AG29" s="85">
        <f t="shared" si="35"/>
        <v>1</v>
      </c>
      <c r="AI29" s="2787">
        <v>221148</v>
      </c>
      <c r="AJ29" s="1347">
        <v>444350</v>
      </c>
      <c r="AK29" s="1349">
        <f t="shared" si="20"/>
        <v>15243</v>
      </c>
      <c r="AL29" s="1360">
        <f t="shared" si="21"/>
        <v>3.3166301488490904</v>
      </c>
    </row>
    <row r="30" spans="1:38" ht="13.5">
      <c r="A30" s="62">
        <v>26</v>
      </c>
      <c r="B30" s="72">
        <v>4</v>
      </c>
      <c r="C30" s="91">
        <v>203</v>
      </c>
      <c r="D30" s="97" t="s">
        <v>265</v>
      </c>
      <c r="E30" s="84">
        <v>303601</v>
      </c>
      <c r="F30" s="85">
        <f t="shared" si="36"/>
        <v>4</v>
      </c>
      <c r="G30" s="2582">
        <v>133647</v>
      </c>
      <c r="H30" s="85">
        <f t="shared" si="22"/>
        <v>4</v>
      </c>
      <c r="I30" s="86">
        <f t="shared" si="0"/>
        <v>2.2716634118236847</v>
      </c>
      <c r="J30" s="86">
        <v>2.23278</v>
      </c>
      <c r="K30" s="84">
        <f>'4市町推移1'!Q18</f>
        <v>293409</v>
      </c>
      <c r="L30" s="85">
        <f t="shared" si="23"/>
        <v>4</v>
      </c>
      <c r="M30" s="94">
        <v>121890</v>
      </c>
      <c r="N30" s="85">
        <f t="shared" si="24"/>
        <v>4</v>
      </c>
      <c r="O30" s="86">
        <f t="shared" si="1"/>
        <v>2.4071621954221021</v>
      </c>
      <c r="P30" s="84">
        <f>'4市町推移1'!P18</f>
        <v>290959</v>
      </c>
      <c r="Q30" s="85">
        <f t="shared" si="26"/>
        <v>4</v>
      </c>
      <c r="R30" s="84">
        <v>116948</v>
      </c>
      <c r="S30" s="85">
        <f t="shared" si="27"/>
        <v>4</v>
      </c>
      <c r="T30" s="86">
        <f t="shared" si="8"/>
        <v>2.4879348086328967</v>
      </c>
      <c r="U30" s="297">
        <f t="shared" si="9"/>
        <v>10192</v>
      </c>
      <c r="V30" s="85">
        <f t="shared" si="29"/>
        <v>2</v>
      </c>
      <c r="W30" s="299">
        <f t="shared" si="11"/>
        <v>3.47</v>
      </c>
      <c r="X30" s="85">
        <f t="shared" si="30"/>
        <v>2</v>
      </c>
      <c r="Y30" s="297">
        <f t="shared" si="13"/>
        <v>11757</v>
      </c>
      <c r="Z30" s="85">
        <f t="shared" si="31"/>
        <v>1</v>
      </c>
      <c r="AA30" s="299">
        <f t="shared" si="15"/>
        <v>9.65</v>
      </c>
      <c r="AB30" s="85">
        <f t="shared" si="32"/>
        <v>4</v>
      </c>
      <c r="AC30" s="87"/>
      <c r="AD30" s="95">
        <v>49.42</v>
      </c>
      <c r="AE30" s="85">
        <f t="shared" si="33"/>
        <v>35</v>
      </c>
      <c r="AF30" s="86">
        <f t="shared" si="18"/>
        <v>5937.0497774180494</v>
      </c>
      <c r="AG30" s="85">
        <f t="shared" si="35"/>
        <v>7</v>
      </c>
      <c r="AI30" s="2787">
        <v>133488</v>
      </c>
      <c r="AJ30" s="1347">
        <v>292443</v>
      </c>
      <c r="AK30" s="1349">
        <f t="shared" si="20"/>
        <v>11158</v>
      </c>
      <c r="AL30" s="1360">
        <f t="shared" si="21"/>
        <v>3.6752184610722627</v>
      </c>
    </row>
    <row r="31" spans="1:38" ht="13.5">
      <c r="A31" s="62">
        <v>27</v>
      </c>
      <c r="B31" s="72">
        <v>2</v>
      </c>
      <c r="C31" s="91">
        <v>204</v>
      </c>
      <c r="D31" s="97" t="s">
        <v>266</v>
      </c>
      <c r="E31" s="84">
        <v>485587</v>
      </c>
      <c r="F31" s="85">
        <f t="shared" si="36"/>
        <v>2</v>
      </c>
      <c r="G31" s="2582">
        <v>215651</v>
      </c>
      <c r="H31" s="85">
        <f t="shared" si="22"/>
        <v>3</v>
      </c>
      <c r="I31" s="86">
        <f t="shared" si="0"/>
        <v>2.2517261686706762</v>
      </c>
      <c r="J31" s="86">
        <v>2.2197200000000001</v>
      </c>
      <c r="K31" s="84">
        <f>'4市町推移1'!Q19</f>
        <v>487850</v>
      </c>
      <c r="L31" s="85">
        <f t="shared" si="23"/>
        <v>2</v>
      </c>
      <c r="M31" s="94">
        <v>210965</v>
      </c>
      <c r="N31" s="85">
        <f t="shared" si="24"/>
        <v>2</v>
      </c>
      <c r="O31" s="86">
        <f t="shared" si="1"/>
        <v>2.3124688929443273</v>
      </c>
      <c r="P31" s="84">
        <f>'4市町推移1'!P19</f>
        <v>482640</v>
      </c>
      <c r="Q31" s="85">
        <f t="shared" si="26"/>
        <v>2</v>
      </c>
      <c r="R31" s="84">
        <v>202648</v>
      </c>
      <c r="S31" s="85">
        <f t="shared" si="27"/>
        <v>3</v>
      </c>
      <c r="T31" s="86">
        <f t="shared" si="8"/>
        <v>2.3816667324622003</v>
      </c>
      <c r="U31" s="297">
        <f t="shared" si="9"/>
        <v>-2263</v>
      </c>
      <c r="V31" s="85">
        <f t="shared" si="29"/>
        <v>32</v>
      </c>
      <c r="W31" s="299">
        <f t="shared" si="11"/>
        <v>-0.46</v>
      </c>
      <c r="X31" s="85">
        <f t="shared" si="30"/>
        <v>11</v>
      </c>
      <c r="Y31" s="297">
        <f t="shared" si="13"/>
        <v>4686</v>
      </c>
      <c r="Z31" s="85">
        <f t="shared" si="31"/>
        <v>6</v>
      </c>
      <c r="AA31" s="299">
        <f t="shared" si="15"/>
        <v>2.2200000000000002</v>
      </c>
      <c r="AB31" s="85">
        <f t="shared" si="32"/>
        <v>21</v>
      </c>
      <c r="AC31" s="87" t="s">
        <v>19</v>
      </c>
      <c r="AD31" s="95">
        <v>99.96</v>
      </c>
      <c r="AE31" s="85">
        <f t="shared" si="33"/>
        <v>28</v>
      </c>
      <c r="AF31" s="86">
        <f t="shared" si="18"/>
        <v>4880.4521808723493</v>
      </c>
      <c r="AG31" s="85">
        <f t="shared" si="35"/>
        <v>10</v>
      </c>
      <c r="AI31" s="2787">
        <v>215454</v>
      </c>
      <c r="AJ31" s="1347">
        <v>488486</v>
      </c>
      <c r="AK31" s="1349">
        <f t="shared" si="20"/>
        <v>-2899</v>
      </c>
      <c r="AL31" s="1350">
        <f t="shared" si="21"/>
        <v>-0.59700939275557219</v>
      </c>
    </row>
    <row r="32" spans="1:38" ht="13.5">
      <c r="A32" s="62">
        <v>28</v>
      </c>
      <c r="B32" s="72">
        <v>10</v>
      </c>
      <c r="C32" s="91">
        <v>205</v>
      </c>
      <c r="D32" s="97" t="s">
        <v>267</v>
      </c>
      <c r="E32" s="84">
        <v>41236</v>
      </c>
      <c r="F32" s="85">
        <f t="shared" si="36"/>
        <v>30</v>
      </c>
      <c r="G32" s="2582">
        <v>17792</v>
      </c>
      <c r="H32" s="85">
        <f t="shared" si="22"/>
        <v>27</v>
      </c>
      <c r="I32" s="86">
        <f t="shared" si="0"/>
        <v>2.3176708633093526</v>
      </c>
      <c r="J32" s="86">
        <v>2.2554699999999999</v>
      </c>
      <c r="K32" s="84">
        <f>'4市町推移1'!Q20</f>
        <v>44258</v>
      </c>
      <c r="L32" s="85">
        <f t="shared" si="23"/>
        <v>29</v>
      </c>
      <c r="M32" s="94">
        <v>18081</v>
      </c>
      <c r="N32" s="85">
        <f t="shared" si="24"/>
        <v>26</v>
      </c>
      <c r="O32" s="86">
        <f t="shared" si="1"/>
        <v>2.4477628449753883</v>
      </c>
      <c r="P32" s="84">
        <f>'4市町推移1'!P20</f>
        <v>47254</v>
      </c>
      <c r="Q32" s="85">
        <f t="shared" si="26"/>
        <v>29</v>
      </c>
      <c r="R32" s="84">
        <v>18447</v>
      </c>
      <c r="S32" s="85">
        <f t="shared" si="27"/>
        <v>26</v>
      </c>
      <c r="T32" s="86">
        <f t="shared" si="8"/>
        <v>2.5616089337019567</v>
      </c>
      <c r="U32" s="297">
        <f t="shared" si="9"/>
        <v>-3022</v>
      </c>
      <c r="V32" s="85">
        <f t="shared" si="29"/>
        <v>36</v>
      </c>
      <c r="W32" s="299">
        <f t="shared" si="11"/>
        <v>-6.83</v>
      </c>
      <c r="X32" s="85">
        <f t="shared" si="30"/>
        <v>40</v>
      </c>
      <c r="Y32" s="297">
        <f t="shared" si="13"/>
        <v>-289</v>
      </c>
      <c r="Z32" s="85">
        <f t="shared" si="31"/>
        <v>45</v>
      </c>
      <c r="AA32" s="299">
        <f t="shared" si="15"/>
        <v>-1.6</v>
      </c>
      <c r="AB32" s="85">
        <f t="shared" si="32"/>
        <v>43</v>
      </c>
      <c r="AC32" s="87"/>
      <c r="AD32" s="95">
        <v>182.38</v>
      </c>
      <c r="AE32" s="85">
        <f t="shared" si="33"/>
        <v>18</v>
      </c>
      <c r="AF32" s="86">
        <f t="shared" si="18"/>
        <v>242.66915231933328</v>
      </c>
      <c r="AG32" s="85">
        <f t="shared" si="35"/>
        <v>34</v>
      </c>
      <c r="AI32" s="2787">
        <v>17736</v>
      </c>
      <c r="AJ32" s="1347">
        <v>41169</v>
      </c>
      <c r="AK32" s="1349">
        <f t="shared" si="20"/>
        <v>67</v>
      </c>
      <c r="AL32" s="1350">
        <f t="shared" si="21"/>
        <v>0.16247938694344746</v>
      </c>
    </row>
    <row r="33" spans="1:38" ht="13.5">
      <c r="A33" s="62">
        <v>29</v>
      </c>
      <c r="B33" s="72">
        <v>2</v>
      </c>
      <c r="C33" s="91">
        <v>206</v>
      </c>
      <c r="D33" s="97" t="s">
        <v>268</v>
      </c>
      <c r="E33" s="84">
        <v>93922</v>
      </c>
      <c r="F33" s="85">
        <f t="shared" si="36"/>
        <v>19</v>
      </c>
      <c r="G33" s="2582">
        <v>42522</v>
      </c>
      <c r="H33" s="85">
        <f t="shared" si="22"/>
        <v>18</v>
      </c>
      <c r="I33" s="86">
        <f t="shared" si="0"/>
        <v>2.2087860401674426</v>
      </c>
      <c r="J33" s="86">
        <v>2.1812399999999998</v>
      </c>
      <c r="K33" s="84">
        <f>'4市町推移1'!Q21</f>
        <v>95350</v>
      </c>
      <c r="L33" s="85">
        <f t="shared" si="23"/>
        <v>19</v>
      </c>
      <c r="M33" s="94">
        <v>41881</v>
      </c>
      <c r="N33" s="85">
        <f t="shared" si="24"/>
        <v>18</v>
      </c>
      <c r="O33" s="86">
        <f t="shared" si="1"/>
        <v>2.2766887132589959</v>
      </c>
      <c r="P33" s="84">
        <f>'4市町推移1'!P21</f>
        <v>93238</v>
      </c>
      <c r="Q33" s="85">
        <f t="shared" si="26"/>
        <v>20</v>
      </c>
      <c r="R33" s="84">
        <v>39753</v>
      </c>
      <c r="S33" s="85">
        <f t="shared" si="27"/>
        <v>19</v>
      </c>
      <c r="T33" s="86">
        <f t="shared" si="8"/>
        <v>2.3454330490780571</v>
      </c>
      <c r="U33" s="297">
        <f t="shared" si="9"/>
        <v>-1428</v>
      </c>
      <c r="V33" s="85">
        <f t="shared" si="29"/>
        <v>19</v>
      </c>
      <c r="W33" s="299">
        <f t="shared" si="11"/>
        <v>-1.5</v>
      </c>
      <c r="X33" s="85">
        <f t="shared" si="30"/>
        <v>14</v>
      </c>
      <c r="Y33" s="297">
        <f t="shared" si="13"/>
        <v>641</v>
      </c>
      <c r="Z33" s="85">
        <f t="shared" si="31"/>
        <v>25</v>
      </c>
      <c r="AA33" s="299">
        <f t="shared" si="15"/>
        <v>1.53</v>
      </c>
      <c r="AB33" s="85">
        <f t="shared" si="32"/>
        <v>27</v>
      </c>
      <c r="AC33" s="87" t="s">
        <v>19</v>
      </c>
      <c r="AD33" s="95">
        <v>18.47</v>
      </c>
      <c r="AE33" s="85">
        <f t="shared" si="33"/>
        <v>46</v>
      </c>
      <c r="AF33" s="86">
        <f t="shared" si="18"/>
        <v>5162.4255549539794</v>
      </c>
      <c r="AG33" s="85">
        <f t="shared" si="35"/>
        <v>9</v>
      </c>
      <c r="AI33" s="2787">
        <v>42475</v>
      </c>
      <c r="AJ33" s="1347">
        <v>94531</v>
      </c>
      <c r="AK33" s="1349">
        <f t="shared" si="20"/>
        <v>-609</v>
      </c>
      <c r="AL33" s="1350">
        <f t="shared" si="21"/>
        <v>-0.64841038308383558</v>
      </c>
    </row>
    <row r="34" spans="1:38" ht="13.5">
      <c r="A34" s="62">
        <v>30</v>
      </c>
      <c r="B34" s="72">
        <v>3</v>
      </c>
      <c r="C34" s="91">
        <v>207</v>
      </c>
      <c r="D34" s="97" t="s">
        <v>269</v>
      </c>
      <c r="E34" s="84">
        <v>198138</v>
      </c>
      <c r="F34" s="85">
        <f t="shared" si="36"/>
        <v>11</v>
      </c>
      <c r="G34" s="2582">
        <v>82481</v>
      </c>
      <c r="H34" s="85">
        <f t="shared" si="22"/>
        <v>12</v>
      </c>
      <c r="I34" s="86">
        <f t="shared" si="0"/>
        <v>2.4022259671924444</v>
      </c>
      <c r="J34" s="86">
        <v>2.35466</v>
      </c>
      <c r="K34" s="84">
        <f>'4市町推移1'!Q22</f>
        <v>196883</v>
      </c>
      <c r="L34" s="85">
        <f t="shared" si="23"/>
        <v>11</v>
      </c>
      <c r="M34" s="94">
        <v>78903</v>
      </c>
      <c r="N34" s="85">
        <f t="shared" si="24"/>
        <v>12</v>
      </c>
      <c r="O34" s="86">
        <f t="shared" si="1"/>
        <v>2.4952536658935656</v>
      </c>
      <c r="P34" s="84">
        <f>'4市町推移1'!P22</f>
        <v>196127</v>
      </c>
      <c r="Q34" s="85">
        <f t="shared" si="26"/>
        <v>11</v>
      </c>
      <c r="R34" s="84">
        <v>77263</v>
      </c>
      <c r="S34" s="85">
        <f t="shared" si="27"/>
        <v>11</v>
      </c>
      <c r="T34" s="86">
        <f t="shared" si="8"/>
        <v>2.5384336616491723</v>
      </c>
      <c r="U34" s="297">
        <f t="shared" si="9"/>
        <v>1255</v>
      </c>
      <c r="V34" s="85">
        <f t="shared" si="29"/>
        <v>6</v>
      </c>
      <c r="W34" s="299">
        <f t="shared" si="11"/>
        <v>0.64</v>
      </c>
      <c r="X34" s="85">
        <f t="shared" si="30"/>
        <v>7</v>
      </c>
      <c r="Y34" s="297">
        <f t="shared" si="13"/>
        <v>3578</v>
      </c>
      <c r="Z34" s="85">
        <f t="shared" si="31"/>
        <v>8</v>
      </c>
      <c r="AA34" s="299">
        <f t="shared" si="15"/>
        <v>4.53</v>
      </c>
      <c r="AB34" s="85">
        <f t="shared" si="32"/>
        <v>13</v>
      </c>
      <c r="AC34" s="87"/>
      <c r="AD34" s="95">
        <v>25</v>
      </c>
      <c r="AE34" s="85">
        <f t="shared" si="33"/>
        <v>44</v>
      </c>
      <c r="AF34" s="86">
        <f t="shared" si="18"/>
        <v>7875.32</v>
      </c>
      <c r="AG34" s="85">
        <f t="shared" si="35"/>
        <v>3</v>
      </c>
      <c r="AI34" s="2787">
        <v>82384</v>
      </c>
      <c r="AJ34" s="1347">
        <v>195727</v>
      </c>
      <c r="AK34" s="1349">
        <f t="shared" si="20"/>
        <v>2411</v>
      </c>
      <c r="AL34" s="1350">
        <f t="shared" si="21"/>
        <v>1.2168286749639141</v>
      </c>
    </row>
    <row r="35" spans="1:38" ht="13.5">
      <c r="A35" s="62">
        <v>31</v>
      </c>
      <c r="B35" s="72">
        <v>7</v>
      </c>
      <c r="C35" s="91">
        <v>208</v>
      </c>
      <c r="D35" s="97" t="s">
        <v>270</v>
      </c>
      <c r="E35" s="84">
        <v>28355</v>
      </c>
      <c r="F35" s="85">
        <f t="shared" si="36"/>
        <v>40</v>
      </c>
      <c r="G35" s="2582">
        <v>11806</v>
      </c>
      <c r="H35" s="85">
        <f t="shared" si="22"/>
        <v>37</v>
      </c>
      <c r="I35" s="86">
        <f t="shared" si="0"/>
        <v>2.4017448754870405</v>
      </c>
      <c r="J35" s="86">
        <v>2.31785</v>
      </c>
      <c r="K35" s="84">
        <f>'4市町推移1'!Q23</f>
        <v>30129</v>
      </c>
      <c r="L35" s="85">
        <f t="shared" si="23"/>
        <v>40</v>
      </c>
      <c r="M35" s="94">
        <v>12153</v>
      </c>
      <c r="N35" s="85">
        <f t="shared" si="24"/>
        <v>36</v>
      </c>
      <c r="O35" s="86">
        <f t="shared" si="1"/>
        <v>2.4791409528511479</v>
      </c>
      <c r="P35" s="84">
        <f>'4市町推移1'!P23</f>
        <v>31158</v>
      </c>
      <c r="Q35" s="85">
        <f t="shared" si="26"/>
        <v>39</v>
      </c>
      <c r="R35" s="84">
        <v>12141</v>
      </c>
      <c r="S35" s="85">
        <f t="shared" si="27"/>
        <v>36</v>
      </c>
      <c r="T35" s="86">
        <f t="shared" si="8"/>
        <v>2.5663454410674573</v>
      </c>
      <c r="U35" s="297">
        <f t="shared" si="9"/>
        <v>-1774</v>
      </c>
      <c r="V35" s="85">
        <f t="shared" si="29"/>
        <v>23</v>
      </c>
      <c r="W35" s="299">
        <f t="shared" si="11"/>
        <v>-5.89</v>
      </c>
      <c r="X35" s="85">
        <f t="shared" si="30"/>
        <v>37</v>
      </c>
      <c r="Y35" s="297">
        <f t="shared" si="13"/>
        <v>-347</v>
      </c>
      <c r="Z35" s="85">
        <f t="shared" si="31"/>
        <v>48</v>
      </c>
      <c r="AA35" s="299">
        <f t="shared" si="15"/>
        <v>-2.86</v>
      </c>
      <c r="AB35" s="85">
        <f t="shared" si="32"/>
        <v>44</v>
      </c>
      <c r="AC35" s="87"/>
      <c r="AD35" s="95">
        <v>90.4</v>
      </c>
      <c r="AE35" s="85">
        <f t="shared" si="33"/>
        <v>30</v>
      </c>
      <c r="AF35" s="86">
        <f t="shared" si="18"/>
        <v>333.28539823008845</v>
      </c>
      <c r="AG35" s="85">
        <f t="shared" si="35"/>
        <v>30</v>
      </c>
      <c r="AI35" s="2787">
        <v>11779</v>
      </c>
      <c r="AJ35" s="1347">
        <v>28952</v>
      </c>
      <c r="AK35" s="1349">
        <f t="shared" si="20"/>
        <v>-597</v>
      </c>
      <c r="AL35" s="1350">
        <f t="shared" si="21"/>
        <v>-2.1054487744665842</v>
      </c>
    </row>
    <row r="36" spans="1:38" ht="13.5">
      <c r="A36" s="62">
        <v>32</v>
      </c>
      <c r="B36" s="72">
        <v>8</v>
      </c>
      <c r="C36" s="91">
        <v>209</v>
      </c>
      <c r="D36" s="97" t="s">
        <v>271</v>
      </c>
      <c r="E36" s="84">
        <v>77489</v>
      </c>
      <c r="F36" s="85">
        <f t="shared" si="36"/>
        <v>21</v>
      </c>
      <c r="G36" s="2582">
        <v>30180</v>
      </c>
      <c r="H36" s="85">
        <f t="shared" si="22"/>
        <v>22</v>
      </c>
      <c r="I36" s="86">
        <f t="shared" si="0"/>
        <v>2.567561298873426</v>
      </c>
      <c r="J36" s="86">
        <v>2.5083500000000001</v>
      </c>
      <c r="K36" s="84">
        <f>'4市町推移1'!Q24</f>
        <v>82250</v>
      </c>
      <c r="L36" s="85">
        <f t="shared" si="23"/>
        <v>21</v>
      </c>
      <c r="M36" s="94">
        <v>30189</v>
      </c>
      <c r="N36" s="85">
        <f t="shared" si="24"/>
        <v>21</v>
      </c>
      <c r="O36" s="86">
        <f t="shared" ref="O36:O67" si="37">K36/M36</f>
        <v>2.7245023021630397</v>
      </c>
      <c r="P36" s="84">
        <f>'4市町推移1'!P24</f>
        <v>85592</v>
      </c>
      <c r="Q36" s="85">
        <f t="shared" si="26"/>
        <v>21</v>
      </c>
      <c r="R36" s="84">
        <v>29741</v>
      </c>
      <c r="S36" s="85">
        <f t="shared" si="27"/>
        <v>21</v>
      </c>
      <c r="T36" s="86">
        <f t="shared" si="8"/>
        <v>2.8779126458424398</v>
      </c>
      <c r="U36" s="297">
        <f t="shared" si="9"/>
        <v>-4761</v>
      </c>
      <c r="V36" s="85">
        <f t="shared" si="29"/>
        <v>45</v>
      </c>
      <c r="W36" s="299">
        <f t="shared" si="11"/>
        <v>-5.79</v>
      </c>
      <c r="X36" s="85">
        <f t="shared" si="30"/>
        <v>36</v>
      </c>
      <c r="Y36" s="297">
        <f t="shared" si="13"/>
        <v>-9</v>
      </c>
      <c r="Z36" s="85">
        <f t="shared" si="31"/>
        <v>38</v>
      </c>
      <c r="AA36" s="299">
        <f t="shared" si="15"/>
        <v>-0.03</v>
      </c>
      <c r="AB36" s="85">
        <f t="shared" si="32"/>
        <v>38</v>
      </c>
      <c r="AC36" s="87"/>
      <c r="AD36" s="95">
        <v>697.55</v>
      </c>
      <c r="AE36" s="85">
        <f t="shared" si="33"/>
        <v>1</v>
      </c>
      <c r="AF36" s="86">
        <f t="shared" si="18"/>
        <v>117.91269443050678</v>
      </c>
      <c r="AG36" s="85">
        <f t="shared" si="35"/>
        <v>39</v>
      </c>
      <c r="AI36" s="2787">
        <v>30115</v>
      </c>
      <c r="AJ36" s="1347">
        <v>78760</v>
      </c>
      <c r="AK36" s="1349">
        <f t="shared" si="20"/>
        <v>-1271</v>
      </c>
      <c r="AL36" s="1350">
        <f t="shared" si="21"/>
        <v>-1.6402328072371561</v>
      </c>
    </row>
    <row r="37" spans="1:38" ht="13.5">
      <c r="A37" s="62">
        <v>33</v>
      </c>
      <c r="B37" s="72">
        <v>4</v>
      </c>
      <c r="C37" s="91">
        <v>210</v>
      </c>
      <c r="D37" s="97" t="s">
        <v>26</v>
      </c>
      <c r="E37" s="84">
        <v>260878</v>
      </c>
      <c r="F37" s="85">
        <f t="shared" si="36"/>
        <v>5</v>
      </c>
      <c r="G37" s="2582">
        <v>107195</v>
      </c>
      <c r="H37" s="85">
        <f t="shared" si="22"/>
        <v>5</v>
      </c>
      <c r="I37" s="86">
        <f t="shared" si="0"/>
        <v>2.433676943887308</v>
      </c>
      <c r="J37" s="86">
        <v>2.3869899999999999</v>
      </c>
      <c r="K37" s="84">
        <f>'4市町推移1'!Q25</f>
        <v>267435</v>
      </c>
      <c r="L37" s="85">
        <f t="shared" si="23"/>
        <v>5</v>
      </c>
      <c r="M37" s="94">
        <v>103495</v>
      </c>
      <c r="N37" s="85">
        <f t="shared" si="24"/>
        <v>5</v>
      </c>
      <c r="O37" s="86">
        <f t="shared" si="37"/>
        <v>2.5840378762259046</v>
      </c>
      <c r="P37" s="84">
        <f>'4市町推移1'!P25</f>
        <v>266937</v>
      </c>
      <c r="Q37" s="85">
        <f t="shared" si="26"/>
        <v>5</v>
      </c>
      <c r="R37" s="84">
        <v>99645</v>
      </c>
      <c r="S37" s="85">
        <f t="shared" si="27"/>
        <v>5</v>
      </c>
      <c r="T37" s="86">
        <f t="shared" si="8"/>
        <v>2.6788800240855037</v>
      </c>
      <c r="U37" s="297">
        <f t="shared" si="9"/>
        <v>-6557</v>
      </c>
      <c r="V37" s="85">
        <f t="shared" si="29"/>
        <v>47</v>
      </c>
      <c r="W37" s="299">
        <f t="shared" si="11"/>
        <v>-2.4500000000000002</v>
      </c>
      <c r="X37" s="85">
        <f t="shared" si="30"/>
        <v>21</v>
      </c>
      <c r="Y37" s="297">
        <f t="shared" si="13"/>
        <v>3700</v>
      </c>
      <c r="Z37" s="85">
        <f t="shared" si="31"/>
        <v>7</v>
      </c>
      <c r="AA37" s="299">
        <f t="shared" si="15"/>
        <v>3.58</v>
      </c>
      <c r="AB37" s="85">
        <f t="shared" si="32"/>
        <v>16</v>
      </c>
      <c r="AC37" s="87"/>
      <c r="AD37" s="95">
        <v>138.47999999999999</v>
      </c>
      <c r="AE37" s="85">
        <f t="shared" si="33"/>
        <v>23</v>
      </c>
      <c r="AF37" s="86">
        <f t="shared" si="18"/>
        <v>1931.2175043327559</v>
      </c>
      <c r="AG37" s="85">
        <f t="shared" si="35"/>
        <v>17</v>
      </c>
      <c r="AI37" s="2787">
        <v>107075</v>
      </c>
      <c r="AJ37" s="1347">
        <v>265459</v>
      </c>
      <c r="AK37" s="1349">
        <f t="shared" si="20"/>
        <v>-4581</v>
      </c>
      <c r="AL37" s="1350">
        <f t="shared" si="21"/>
        <v>-1.7559932228857933</v>
      </c>
    </row>
    <row r="38" spans="1:38" ht="13.5">
      <c r="A38" s="62">
        <v>34</v>
      </c>
      <c r="B38" s="72">
        <v>7</v>
      </c>
      <c r="C38" s="91">
        <v>212</v>
      </c>
      <c r="D38" s="97" t="s">
        <v>272</v>
      </c>
      <c r="E38" s="84">
        <v>45892</v>
      </c>
      <c r="F38" s="85">
        <f t="shared" si="36"/>
        <v>26</v>
      </c>
      <c r="G38" s="2582">
        <v>18911</v>
      </c>
      <c r="H38" s="85">
        <f t="shared" si="22"/>
        <v>25</v>
      </c>
      <c r="I38" s="86">
        <f t="shared" si="0"/>
        <v>2.4267357622547725</v>
      </c>
      <c r="J38" s="86">
        <v>2.3667099999999999</v>
      </c>
      <c r="K38" s="84">
        <f>'4市町推移1'!Q26</f>
        <v>48567</v>
      </c>
      <c r="L38" s="85">
        <f t="shared" si="23"/>
        <v>26</v>
      </c>
      <c r="M38" s="94">
        <v>18729</v>
      </c>
      <c r="N38" s="85">
        <f t="shared" si="24"/>
        <v>25</v>
      </c>
      <c r="O38" s="86">
        <f t="shared" si="37"/>
        <v>2.5931443216402372</v>
      </c>
      <c r="P38" s="84">
        <f>'4市町推移1'!P26</f>
        <v>50523</v>
      </c>
      <c r="Q38" s="85">
        <f t="shared" si="26"/>
        <v>25</v>
      </c>
      <c r="R38" s="84">
        <v>18826</v>
      </c>
      <c r="S38" s="85">
        <f t="shared" si="27"/>
        <v>25</v>
      </c>
      <c r="T38" s="86">
        <f t="shared" si="8"/>
        <v>2.6836821417188994</v>
      </c>
      <c r="U38" s="297">
        <f t="shared" si="9"/>
        <v>-2675</v>
      </c>
      <c r="V38" s="85">
        <f t="shared" si="29"/>
        <v>33</v>
      </c>
      <c r="W38" s="299">
        <f t="shared" si="11"/>
        <v>-5.51</v>
      </c>
      <c r="X38" s="85">
        <f t="shared" si="30"/>
        <v>35</v>
      </c>
      <c r="Y38" s="297">
        <f t="shared" si="13"/>
        <v>182</v>
      </c>
      <c r="Z38" s="85">
        <f t="shared" si="31"/>
        <v>32</v>
      </c>
      <c r="AA38" s="299">
        <f t="shared" si="15"/>
        <v>0.97</v>
      </c>
      <c r="AB38" s="85">
        <f t="shared" si="32"/>
        <v>33</v>
      </c>
      <c r="AC38" s="87"/>
      <c r="AD38" s="95">
        <v>126.85</v>
      </c>
      <c r="AE38" s="85">
        <f t="shared" si="33"/>
        <v>26</v>
      </c>
      <c r="AF38" s="86">
        <f t="shared" si="18"/>
        <v>382.86953094205757</v>
      </c>
      <c r="AG38" s="85">
        <f t="shared" si="35"/>
        <v>27</v>
      </c>
      <c r="AI38" s="2787">
        <v>18876</v>
      </c>
      <c r="AJ38" s="1347">
        <v>46326</v>
      </c>
      <c r="AK38" s="1349">
        <f t="shared" si="20"/>
        <v>-434</v>
      </c>
      <c r="AL38" s="1350">
        <f t="shared" si="21"/>
        <v>-0.94569859670530809</v>
      </c>
    </row>
    <row r="39" spans="1:38" ht="13.5">
      <c r="A39" s="62">
        <v>35</v>
      </c>
      <c r="B39" s="72">
        <v>5</v>
      </c>
      <c r="C39" s="91">
        <v>213</v>
      </c>
      <c r="D39" s="97" t="s">
        <v>273</v>
      </c>
      <c r="E39" s="84">
        <v>38673</v>
      </c>
      <c r="F39" s="85">
        <f t="shared" si="36"/>
        <v>33</v>
      </c>
      <c r="G39" s="2582">
        <v>15167</v>
      </c>
      <c r="H39" s="85">
        <f t="shared" si="22"/>
        <v>33</v>
      </c>
      <c r="I39" s="86">
        <f t="shared" si="0"/>
        <v>2.5498120920419329</v>
      </c>
      <c r="J39" s="86">
        <v>2.5014500000000002</v>
      </c>
      <c r="K39" s="84">
        <f>'4市町推移1'!Q27</f>
        <v>40866</v>
      </c>
      <c r="L39" s="85">
        <f t="shared" si="23"/>
        <v>32</v>
      </c>
      <c r="M39" s="94">
        <v>15049</v>
      </c>
      <c r="N39" s="85">
        <f t="shared" si="24"/>
        <v>33</v>
      </c>
      <c r="O39" s="86">
        <f t="shared" si="37"/>
        <v>2.71552927104791</v>
      </c>
      <c r="P39" s="84">
        <f>'4市町推移1'!P27</f>
        <v>42802</v>
      </c>
      <c r="Q39" s="85">
        <f t="shared" si="26"/>
        <v>32</v>
      </c>
      <c r="R39" s="84">
        <v>14989</v>
      </c>
      <c r="S39" s="85">
        <f t="shared" si="27"/>
        <v>32</v>
      </c>
      <c r="T39" s="86">
        <f t="shared" si="8"/>
        <v>2.8555607445460005</v>
      </c>
      <c r="U39" s="297">
        <f t="shared" si="9"/>
        <v>-2193</v>
      </c>
      <c r="V39" s="85">
        <f t="shared" si="29"/>
        <v>31</v>
      </c>
      <c r="W39" s="299">
        <f t="shared" si="11"/>
        <v>-5.37</v>
      </c>
      <c r="X39" s="85">
        <f t="shared" si="30"/>
        <v>34</v>
      </c>
      <c r="Y39" s="297">
        <f t="shared" si="13"/>
        <v>118</v>
      </c>
      <c r="Z39" s="85">
        <f t="shared" si="31"/>
        <v>34</v>
      </c>
      <c r="AA39" s="299">
        <f t="shared" si="15"/>
        <v>0.78</v>
      </c>
      <c r="AB39" s="85">
        <f t="shared" si="32"/>
        <v>34</v>
      </c>
      <c r="AC39" s="87"/>
      <c r="AD39" s="95">
        <v>132.44</v>
      </c>
      <c r="AE39" s="85">
        <f t="shared" si="33"/>
        <v>25</v>
      </c>
      <c r="AF39" s="86">
        <f t="shared" si="18"/>
        <v>308.56236786469344</v>
      </c>
      <c r="AG39" s="85">
        <f t="shared" si="35"/>
        <v>31</v>
      </c>
      <c r="AI39" s="2787">
        <v>15146</v>
      </c>
      <c r="AJ39" s="1347">
        <v>38775</v>
      </c>
      <c r="AK39" s="1349">
        <f t="shared" si="20"/>
        <v>-102</v>
      </c>
      <c r="AL39" s="1350">
        <f t="shared" si="21"/>
        <v>-0.2637499030331239</v>
      </c>
    </row>
    <row r="40" spans="1:38" ht="13.5">
      <c r="A40" s="62">
        <v>36</v>
      </c>
      <c r="B40" s="72">
        <v>3</v>
      </c>
      <c r="C40" s="91">
        <v>214</v>
      </c>
      <c r="D40" s="97" t="s">
        <v>274</v>
      </c>
      <c r="E40" s="84">
        <v>226432</v>
      </c>
      <c r="F40" s="85">
        <f t="shared" si="36"/>
        <v>7</v>
      </c>
      <c r="G40" s="2582">
        <v>95465</v>
      </c>
      <c r="H40" s="85">
        <f t="shared" si="22"/>
        <v>9</v>
      </c>
      <c r="I40" s="86">
        <f t="shared" si="0"/>
        <v>2.3718849840255589</v>
      </c>
      <c r="J40" s="86">
        <v>2.3343600000000002</v>
      </c>
      <c r="K40" s="84">
        <f>'4市町推移1'!Q28</f>
        <v>224903</v>
      </c>
      <c r="L40" s="85">
        <f t="shared" si="23"/>
        <v>7</v>
      </c>
      <c r="M40" s="94">
        <v>94140</v>
      </c>
      <c r="N40" s="85">
        <f t="shared" si="24"/>
        <v>9</v>
      </c>
      <c r="O40" s="86">
        <f t="shared" si="37"/>
        <v>2.3890269810919906</v>
      </c>
      <c r="P40" s="84">
        <f>'4市町推移1'!P28</f>
        <v>225700</v>
      </c>
      <c r="Q40" s="85">
        <f t="shared" si="26"/>
        <v>8</v>
      </c>
      <c r="R40" s="84">
        <v>91737</v>
      </c>
      <c r="S40" s="85">
        <f t="shared" si="27"/>
        <v>9</v>
      </c>
      <c r="T40" s="86">
        <f t="shared" si="8"/>
        <v>2.460294101616578</v>
      </c>
      <c r="U40" s="297">
        <f t="shared" si="9"/>
        <v>1529</v>
      </c>
      <c r="V40" s="85">
        <f t="shared" si="29"/>
        <v>5</v>
      </c>
      <c r="W40" s="299">
        <f t="shared" si="11"/>
        <v>0.68</v>
      </c>
      <c r="X40" s="85">
        <f t="shared" si="30"/>
        <v>6</v>
      </c>
      <c r="Y40" s="297">
        <f t="shared" si="13"/>
        <v>1325</v>
      </c>
      <c r="Z40" s="85">
        <f t="shared" si="31"/>
        <v>17</v>
      </c>
      <c r="AA40" s="299">
        <f t="shared" si="15"/>
        <v>1.41</v>
      </c>
      <c r="AB40" s="85">
        <f t="shared" si="32"/>
        <v>29</v>
      </c>
      <c r="AC40" s="87" t="s">
        <v>19</v>
      </c>
      <c r="AD40" s="95">
        <v>101.8</v>
      </c>
      <c r="AE40" s="85">
        <f t="shared" si="33"/>
        <v>27</v>
      </c>
      <c r="AF40" s="86">
        <f t="shared" ref="AF40:AF67" si="38">+K40/AD40</f>
        <v>2209.2632612966604</v>
      </c>
      <c r="AG40" s="85">
        <f t="shared" si="35"/>
        <v>16</v>
      </c>
      <c r="AI40" s="2787">
        <v>95366</v>
      </c>
      <c r="AJ40" s="1347">
        <v>222090</v>
      </c>
      <c r="AK40" s="1349">
        <f t="shared" si="20"/>
        <v>4342</v>
      </c>
      <c r="AL40" s="1350">
        <f t="shared" si="21"/>
        <v>1.9175734878462407</v>
      </c>
    </row>
    <row r="41" spans="1:38" ht="13.5">
      <c r="A41" s="62">
        <v>37</v>
      </c>
      <c r="B41" s="72">
        <v>5</v>
      </c>
      <c r="C41" s="91">
        <v>215</v>
      </c>
      <c r="D41" s="97" t="s">
        <v>275</v>
      </c>
      <c r="E41" s="84">
        <v>75294</v>
      </c>
      <c r="F41" s="85">
        <f t="shared" si="36"/>
        <v>22</v>
      </c>
      <c r="G41" s="2582">
        <v>30370</v>
      </c>
      <c r="H41" s="85">
        <f t="shared" si="22"/>
        <v>21</v>
      </c>
      <c r="I41" s="86">
        <f t="shared" si="0"/>
        <v>2.4792229173526508</v>
      </c>
      <c r="J41" s="86">
        <v>2.4197799999999998</v>
      </c>
      <c r="K41" s="84">
        <f>'4市町推移1'!Q29</f>
        <v>77178</v>
      </c>
      <c r="L41" s="85">
        <f t="shared" si="23"/>
        <v>23</v>
      </c>
      <c r="M41" s="94">
        <v>28653</v>
      </c>
      <c r="N41" s="85">
        <f t="shared" si="24"/>
        <v>22</v>
      </c>
      <c r="O41" s="86">
        <f t="shared" si="37"/>
        <v>2.6935399434614178</v>
      </c>
      <c r="P41" s="84">
        <f>'4市町推移1'!P29</f>
        <v>81009</v>
      </c>
      <c r="Q41" s="85">
        <f t="shared" si="26"/>
        <v>22</v>
      </c>
      <c r="R41" s="84">
        <v>28506</v>
      </c>
      <c r="S41" s="85">
        <f t="shared" si="27"/>
        <v>22</v>
      </c>
      <c r="T41" s="86">
        <f t="shared" si="8"/>
        <v>2.8418227741528099</v>
      </c>
      <c r="U41" s="297">
        <f t="shared" si="9"/>
        <v>-1884</v>
      </c>
      <c r="V41" s="85">
        <f t="shared" si="29"/>
        <v>26</v>
      </c>
      <c r="W41" s="299">
        <f t="shared" si="11"/>
        <v>-2.44</v>
      </c>
      <c r="X41" s="85">
        <f t="shared" si="30"/>
        <v>20</v>
      </c>
      <c r="Y41" s="297">
        <f t="shared" si="13"/>
        <v>1717</v>
      </c>
      <c r="Z41" s="85">
        <f t="shared" si="31"/>
        <v>14</v>
      </c>
      <c r="AA41" s="299">
        <f t="shared" si="15"/>
        <v>5.99</v>
      </c>
      <c r="AB41" s="85">
        <f t="shared" si="32"/>
        <v>5</v>
      </c>
      <c r="AC41" s="87"/>
      <c r="AD41" s="95">
        <v>176.51</v>
      </c>
      <c r="AE41" s="85">
        <f t="shared" si="33"/>
        <v>19</v>
      </c>
      <c r="AF41" s="86">
        <f t="shared" si="38"/>
        <v>437.24434876210984</v>
      </c>
      <c r="AG41" s="85">
        <f t="shared" si="35"/>
        <v>25</v>
      </c>
      <c r="AI41" s="2787">
        <v>30318</v>
      </c>
      <c r="AJ41" s="1347">
        <v>73238</v>
      </c>
      <c r="AK41" s="1349">
        <f t="shared" si="20"/>
        <v>2056</v>
      </c>
      <c r="AL41" s="1360">
        <f t="shared" si="21"/>
        <v>2.7306292666082288</v>
      </c>
    </row>
    <row r="42" spans="1:38" ht="13.5">
      <c r="A42" s="62">
        <v>38</v>
      </c>
      <c r="B42" s="72">
        <v>4</v>
      </c>
      <c r="C42" s="91">
        <v>216</v>
      </c>
      <c r="D42" s="97" t="s">
        <v>276</v>
      </c>
      <c r="E42" s="84">
        <v>87722</v>
      </c>
      <c r="F42" s="85">
        <f t="shared" si="36"/>
        <v>20</v>
      </c>
      <c r="G42" s="2582">
        <v>36712</v>
      </c>
      <c r="H42" s="85">
        <f t="shared" si="22"/>
        <v>20</v>
      </c>
      <c r="I42" s="86">
        <f t="shared" si="0"/>
        <v>2.3894639354979299</v>
      </c>
      <c r="J42" s="86">
        <v>2.3646799999999999</v>
      </c>
      <c r="K42" s="84">
        <f>'4市町推移1'!Q30</f>
        <v>91030</v>
      </c>
      <c r="L42" s="85">
        <f t="shared" si="23"/>
        <v>20</v>
      </c>
      <c r="M42" s="94">
        <v>36340</v>
      </c>
      <c r="N42" s="85">
        <f t="shared" si="24"/>
        <v>20</v>
      </c>
      <c r="O42" s="86">
        <f t="shared" si="37"/>
        <v>2.5049532195927351</v>
      </c>
      <c r="P42" s="84">
        <f>'4市町推移1'!P30</f>
        <v>93901</v>
      </c>
      <c r="Q42" s="85">
        <f t="shared" si="26"/>
        <v>19</v>
      </c>
      <c r="R42" s="84">
        <v>35737</v>
      </c>
      <c r="S42" s="85">
        <f t="shared" si="27"/>
        <v>20</v>
      </c>
      <c r="T42" s="86">
        <f t="shared" si="8"/>
        <v>2.6275568738282451</v>
      </c>
      <c r="U42" s="297">
        <f t="shared" si="9"/>
        <v>-3308</v>
      </c>
      <c r="V42" s="85">
        <f t="shared" si="29"/>
        <v>40</v>
      </c>
      <c r="W42" s="299">
        <f t="shared" si="11"/>
        <v>-3.63</v>
      </c>
      <c r="X42" s="85">
        <f t="shared" si="30"/>
        <v>26</v>
      </c>
      <c r="Y42" s="297">
        <f t="shared" si="13"/>
        <v>372</v>
      </c>
      <c r="Z42" s="85">
        <f t="shared" si="31"/>
        <v>29</v>
      </c>
      <c r="AA42" s="299">
        <f t="shared" si="15"/>
        <v>1.02</v>
      </c>
      <c r="AB42" s="85">
        <f t="shared" si="32"/>
        <v>32</v>
      </c>
      <c r="AC42" s="87"/>
      <c r="AD42" s="95">
        <v>34.380000000000003</v>
      </c>
      <c r="AE42" s="85">
        <f t="shared" si="33"/>
        <v>38</v>
      </c>
      <c r="AF42" s="86">
        <f t="shared" si="38"/>
        <v>2647.760325770797</v>
      </c>
      <c r="AG42" s="85">
        <f t="shared" si="35"/>
        <v>15</v>
      </c>
      <c r="AI42" s="2787">
        <v>36676</v>
      </c>
      <c r="AJ42" s="1347">
        <v>87562</v>
      </c>
      <c r="AK42" s="1349">
        <f t="shared" si="20"/>
        <v>160</v>
      </c>
      <c r="AL42" s="1350">
        <f t="shared" si="21"/>
        <v>0.18239438225302662</v>
      </c>
    </row>
    <row r="43" spans="1:38" ht="13.5">
      <c r="A43" s="62">
        <v>39</v>
      </c>
      <c r="B43" s="72">
        <v>3</v>
      </c>
      <c r="C43" s="91">
        <v>217</v>
      </c>
      <c r="D43" s="97" t="s">
        <v>277</v>
      </c>
      <c r="E43" s="84">
        <v>152321</v>
      </c>
      <c r="F43" s="85">
        <f t="shared" si="36"/>
        <v>13</v>
      </c>
      <c r="G43" s="2582">
        <v>63331</v>
      </c>
      <c r="H43" s="85">
        <f t="shared" si="22"/>
        <v>15</v>
      </c>
      <c r="I43" s="86">
        <f t="shared" si="0"/>
        <v>2.4051570321011826</v>
      </c>
      <c r="J43" s="86">
        <v>2.3645999999999998</v>
      </c>
      <c r="K43" s="84">
        <f>'4市町推移1'!Q31</f>
        <v>156375</v>
      </c>
      <c r="L43" s="85">
        <f t="shared" si="23"/>
        <v>13</v>
      </c>
      <c r="M43" s="94">
        <v>62675</v>
      </c>
      <c r="N43" s="85">
        <f t="shared" si="24"/>
        <v>15</v>
      </c>
      <c r="O43" s="86">
        <f t="shared" si="37"/>
        <v>2.4950139609094535</v>
      </c>
      <c r="P43" s="84">
        <f>'4市町推移1'!P31</f>
        <v>156423</v>
      </c>
      <c r="Q43" s="85">
        <f t="shared" si="26"/>
        <v>13</v>
      </c>
      <c r="R43" s="84">
        <v>60584</v>
      </c>
      <c r="S43" s="85">
        <f t="shared" si="27"/>
        <v>15</v>
      </c>
      <c r="T43" s="86">
        <f t="shared" si="8"/>
        <v>2.5819193186319822</v>
      </c>
      <c r="U43" s="297">
        <f t="shared" si="9"/>
        <v>-4054</v>
      </c>
      <c r="V43" s="85">
        <f t="shared" si="29"/>
        <v>43</v>
      </c>
      <c r="W43" s="299">
        <f t="shared" si="11"/>
        <v>-2.59</v>
      </c>
      <c r="X43" s="85">
        <f t="shared" si="30"/>
        <v>22</v>
      </c>
      <c r="Y43" s="297">
        <f t="shared" si="13"/>
        <v>656</v>
      </c>
      <c r="Z43" s="85">
        <f t="shared" si="31"/>
        <v>24</v>
      </c>
      <c r="AA43" s="299">
        <f t="shared" si="15"/>
        <v>1.05</v>
      </c>
      <c r="AB43" s="85">
        <f t="shared" si="32"/>
        <v>31</v>
      </c>
      <c r="AC43" s="87"/>
      <c r="AD43" s="95">
        <v>53.44</v>
      </c>
      <c r="AE43" s="85">
        <f t="shared" si="33"/>
        <v>33</v>
      </c>
      <c r="AF43" s="86">
        <f t="shared" si="38"/>
        <v>2926.1788922155688</v>
      </c>
      <c r="AG43" s="85">
        <f t="shared" si="35"/>
        <v>14</v>
      </c>
      <c r="AI43" s="2787">
        <v>63272</v>
      </c>
      <c r="AJ43" s="1347">
        <v>154836</v>
      </c>
      <c r="AK43" s="1349">
        <f t="shared" si="20"/>
        <v>-2515</v>
      </c>
      <c r="AL43" s="1350">
        <f t="shared" si="21"/>
        <v>-1.6511183618805023</v>
      </c>
    </row>
    <row r="44" spans="1:38" ht="13.5">
      <c r="A44" s="62">
        <v>40</v>
      </c>
      <c r="B44" s="72">
        <v>5</v>
      </c>
      <c r="C44" s="91">
        <v>218</v>
      </c>
      <c r="D44" s="97" t="s">
        <v>278</v>
      </c>
      <c r="E44" s="84">
        <v>47562</v>
      </c>
      <c r="F44" s="85">
        <f t="shared" si="36"/>
        <v>25</v>
      </c>
      <c r="G44" s="2582">
        <v>17810</v>
      </c>
      <c r="H44" s="85">
        <f t="shared" si="22"/>
        <v>26</v>
      </c>
      <c r="I44" s="86">
        <f t="shared" si="0"/>
        <v>2.6705221785513755</v>
      </c>
      <c r="J44" s="86">
        <v>2.6124000000000001</v>
      </c>
      <c r="K44" s="84">
        <f>'4市町推移1'!Q32</f>
        <v>48580</v>
      </c>
      <c r="L44" s="85">
        <f t="shared" si="23"/>
        <v>25</v>
      </c>
      <c r="M44" s="94">
        <v>16860</v>
      </c>
      <c r="N44" s="85">
        <f t="shared" si="24"/>
        <v>29</v>
      </c>
      <c r="O44" s="86">
        <f t="shared" si="37"/>
        <v>2.8813760379596678</v>
      </c>
      <c r="P44" s="84">
        <f>'4市町推移1'!P32</f>
        <v>49680</v>
      </c>
      <c r="Q44" s="85">
        <f t="shared" si="26"/>
        <v>27</v>
      </c>
      <c r="R44" s="84">
        <v>16470</v>
      </c>
      <c r="S44" s="85">
        <f t="shared" si="27"/>
        <v>29</v>
      </c>
      <c r="T44" s="86">
        <f t="shared" si="8"/>
        <v>3.0163934426229506</v>
      </c>
      <c r="U44" s="297">
        <f t="shared" si="9"/>
        <v>-1018</v>
      </c>
      <c r="V44" s="85">
        <f t="shared" si="29"/>
        <v>15</v>
      </c>
      <c r="W44" s="299">
        <f t="shared" si="11"/>
        <v>-2.1</v>
      </c>
      <c r="X44" s="85">
        <f t="shared" si="30"/>
        <v>17</v>
      </c>
      <c r="Y44" s="297">
        <f t="shared" si="13"/>
        <v>950</v>
      </c>
      <c r="Z44" s="85">
        <f t="shared" si="31"/>
        <v>19</v>
      </c>
      <c r="AA44" s="299">
        <f t="shared" si="15"/>
        <v>5.63</v>
      </c>
      <c r="AB44" s="85">
        <f t="shared" si="32"/>
        <v>8</v>
      </c>
      <c r="AC44" s="87" t="s">
        <v>19</v>
      </c>
      <c r="AD44" s="95">
        <v>92.94</v>
      </c>
      <c r="AE44" s="85">
        <f t="shared" si="33"/>
        <v>29</v>
      </c>
      <c r="AF44" s="86">
        <f t="shared" si="38"/>
        <v>522.70281902302565</v>
      </c>
      <c r="AG44" s="85">
        <f t="shared" si="35"/>
        <v>24</v>
      </c>
      <c r="AI44" s="2787">
        <v>17784</v>
      </c>
      <c r="AJ44" s="1347">
        <v>47309</v>
      </c>
      <c r="AK44" s="1349">
        <f t="shared" si="20"/>
        <v>253</v>
      </c>
      <c r="AL44" s="1350">
        <f t="shared" si="21"/>
        <v>0.53193726083848447</v>
      </c>
    </row>
    <row r="45" spans="1:38" ht="13.5">
      <c r="A45" s="62">
        <v>41</v>
      </c>
      <c r="B45" s="72">
        <v>3</v>
      </c>
      <c r="C45" s="91">
        <v>219</v>
      </c>
      <c r="D45" s="97" t="s">
        <v>279</v>
      </c>
      <c r="E45" s="84">
        <v>109238</v>
      </c>
      <c r="F45" s="85">
        <f t="shared" si="36"/>
        <v>16</v>
      </c>
      <c r="G45" s="2582">
        <v>42401</v>
      </c>
      <c r="H45" s="85">
        <f t="shared" si="22"/>
        <v>19</v>
      </c>
      <c r="I45" s="86">
        <f t="shared" si="0"/>
        <v>2.5763071625669207</v>
      </c>
      <c r="J45" s="86">
        <v>2.49762</v>
      </c>
      <c r="K45" s="84">
        <f>'4市町推移1'!Q33</f>
        <v>112691</v>
      </c>
      <c r="L45" s="85">
        <f t="shared" si="23"/>
        <v>16</v>
      </c>
      <c r="M45" s="94">
        <v>41070</v>
      </c>
      <c r="N45" s="85">
        <f t="shared" si="24"/>
        <v>19</v>
      </c>
      <c r="O45" s="86">
        <f t="shared" si="37"/>
        <v>2.7438763087411737</v>
      </c>
      <c r="P45" s="84">
        <f>'4市町推移1'!P33</f>
        <v>114216</v>
      </c>
      <c r="Q45" s="85">
        <f t="shared" si="26"/>
        <v>16</v>
      </c>
      <c r="R45" s="84">
        <v>40068</v>
      </c>
      <c r="S45" s="85">
        <f t="shared" si="27"/>
        <v>18</v>
      </c>
      <c r="T45" s="86">
        <f t="shared" si="8"/>
        <v>2.8505540581012281</v>
      </c>
      <c r="U45" s="297">
        <f t="shared" si="9"/>
        <v>-3453</v>
      </c>
      <c r="V45" s="85">
        <f t="shared" si="29"/>
        <v>41</v>
      </c>
      <c r="W45" s="299">
        <f t="shared" si="11"/>
        <v>-3.06</v>
      </c>
      <c r="X45" s="85">
        <f t="shared" si="30"/>
        <v>24</v>
      </c>
      <c r="Y45" s="297">
        <f t="shared" si="13"/>
        <v>1331</v>
      </c>
      <c r="Z45" s="85">
        <f t="shared" si="31"/>
        <v>16</v>
      </c>
      <c r="AA45" s="299">
        <f t="shared" si="15"/>
        <v>3.24</v>
      </c>
      <c r="AB45" s="85">
        <f t="shared" si="32"/>
        <v>18</v>
      </c>
      <c r="AC45" s="87"/>
      <c r="AD45" s="95">
        <v>210.32</v>
      </c>
      <c r="AE45" s="85">
        <f t="shared" si="33"/>
        <v>14</v>
      </c>
      <c r="AF45" s="86">
        <f t="shared" si="38"/>
        <v>535.80734119437045</v>
      </c>
      <c r="AG45" s="85">
        <f t="shared" si="35"/>
        <v>23</v>
      </c>
      <c r="AI45" s="2787">
        <v>42368</v>
      </c>
      <c r="AJ45" s="1347">
        <v>110281</v>
      </c>
      <c r="AK45" s="1349">
        <f t="shared" si="20"/>
        <v>-1043</v>
      </c>
      <c r="AL45" s="1350">
        <f t="shared" si="21"/>
        <v>-0.95479595012724505</v>
      </c>
    </row>
    <row r="46" spans="1:38" ht="13.5">
      <c r="A46" s="62">
        <v>42</v>
      </c>
      <c r="B46" s="72">
        <v>5</v>
      </c>
      <c r="C46" s="91">
        <v>220</v>
      </c>
      <c r="D46" s="97" t="s">
        <v>280</v>
      </c>
      <c r="E46" s="84">
        <v>42700</v>
      </c>
      <c r="F46" s="85">
        <f t="shared" si="36"/>
        <v>28</v>
      </c>
      <c r="G46" s="2582">
        <v>16245</v>
      </c>
      <c r="H46" s="85">
        <f t="shared" si="22"/>
        <v>31</v>
      </c>
      <c r="I46" s="86">
        <f t="shared" si="0"/>
        <v>2.6285010772545401</v>
      </c>
      <c r="J46" s="86">
        <v>2.5629400000000002</v>
      </c>
      <c r="K46" s="84">
        <f>'4市町推移1'!Q34</f>
        <v>44313</v>
      </c>
      <c r="L46" s="85">
        <f t="shared" si="23"/>
        <v>28</v>
      </c>
      <c r="M46" s="94">
        <v>15364</v>
      </c>
      <c r="N46" s="85">
        <f t="shared" si="24"/>
        <v>31</v>
      </c>
      <c r="O46" s="86">
        <f t="shared" si="37"/>
        <v>2.8842098411871908</v>
      </c>
      <c r="P46" s="84">
        <f>'4市町推移1'!P34</f>
        <v>47993</v>
      </c>
      <c r="Q46" s="85">
        <f t="shared" si="26"/>
        <v>28</v>
      </c>
      <c r="R46" s="84">
        <v>15188</v>
      </c>
      <c r="S46" s="85">
        <f t="shared" si="27"/>
        <v>31</v>
      </c>
      <c r="T46" s="86">
        <f t="shared" si="8"/>
        <v>3.1599288912299182</v>
      </c>
      <c r="U46" s="297">
        <f t="shared" si="9"/>
        <v>-1613</v>
      </c>
      <c r="V46" s="85">
        <f t="shared" si="29"/>
        <v>21</v>
      </c>
      <c r="W46" s="299">
        <f t="shared" si="11"/>
        <v>-3.64</v>
      </c>
      <c r="X46" s="85">
        <f t="shared" si="30"/>
        <v>27</v>
      </c>
      <c r="Y46" s="297">
        <f t="shared" si="13"/>
        <v>881</v>
      </c>
      <c r="Z46" s="85">
        <f t="shared" si="31"/>
        <v>21</v>
      </c>
      <c r="AA46" s="299">
        <f t="shared" si="15"/>
        <v>5.73</v>
      </c>
      <c r="AB46" s="85">
        <f t="shared" si="32"/>
        <v>6</v>
      </c>
      <c r="AC46" s="87" t="s">
        <v>19</v>
      </c>
      <c r="AD46" s="95">
        <v>150.97999999999999</v>
      </c>
      <c r="AE46" s="85">
        <f t="shared" si="33"/>
        <v>21</v>
      </c>
      <c r="AF46" s="86">
        <f t="shared" si="38"/>
        <v>293.50245065571602</v>
      </c>
      <c r="AG46" s="85">
        <f t="shared" si="35"/>
        <v>32</v>
      </c>
      <c r="AI46" s="2787">
        <v>16222</v>
      </c>
      <c r="AJ46" s="1347">
        <v>42399</v>
      </c>
      <c r="AK46" s="1349">
        <f t="shared" si="20"/>
        <v>301</v>
      </c>
      <c r="AL46" s="1350">
        <f t="shared" si="21"/>
        <v>0.70491803278688525</v>
      </c>
    </row>
    <row r="47" spans="1:38" ht="13.5">
      <c r="A47" s="62">
        <v>43</v>
      </c>
      <c r="B47" s="72">
        <v>9</v>
      </c>
      <c r="C47" s="91">
        <v>221</v>
      </c>
      <c r="D47" s="97" t="s">
        <v>387</v>
      </c>
      <c r="E47" s="84">
        <v>39611</v>
      </c>
      <c r="F47" s="85">
        <f t="shared" si="36"/>
        <v>32</v>
      </c>
      <c r="G47" s="2582">
        <v>15605</v>
      </c>
      <c r="H47" s="85">
        <f t="shared" si="22"/>
        <v>32</v>
      </c>
      <c r="I47" s="86">
        <f t="shared" si="0"/>
        <v>2.5383530919577058</v>
      </c>
      <c r="J47" s="86">
        <v>2.4794800000000001</v>
      </c>
      <c r="K47" s="84">
        <f>'4市町推移1'!Q35</f>
        <v>41490</v>
      </c>
      <c r="L47" s="85">
        <f t="shared" si="23"/>
        <v>31</v>
      </c>
      <c r="M47" s="94">
        <v>15578</v>
      </c>
      <c r="N47" s="85">
        <f t="shared" si="24"/>
        <v>30</v>
      </c>
      <c r="O47" s="86">
        <f t="shared" si="37"/>
        <v>2.663371421235075</v>
      </c>
      <c r="P47" s="84">
        <f>'4市町推移1'!P35</f>
        <v>43263</v>
      </c>
      <c r="Q47" s="85">
        <f t="shared" si="26"/>
        <v>31</v>
      </c>
      <c r="R47" s="84">
        <v>15342</v>
      </c>
      <c r="S47" s="85">
        <f t="shared" si="27"/>
        <v>30</v>
      </c>
      <c r="T47" s="86">
        <f t="shared" si="8"/>
        <v>2.8199061400078218</v>
      </c>
      <c r="U47" s="297">
        <f t="shared" si="9"/>
        <v>-1879</v>
      </c>
      <c r="V47" s="85">
        <f t="shared" si="29"/>
        <v>25</v>
      </c>
      <c r="W47" s="299">
        <f t="shared" si="11"/>
        <v>-4.53</v>
      </c>
      <c r="X47" s="85">
        <f t="shared" si="30"/>
        <v>31</v>
      </c>
      <c r="Y47" s="297">
        <f t="shared" si="13"/>
        <v>27</v>
      </c>
      <c r="Z47" s="85">
        <f t="shared" si="31"/>
        <v>37</v>
      </c>
      <c r="AA47" s="299">
        <f t="shared" si="15"/>
        <v>0.17</v>
      </c>
      <c r="AB47" s="85">
        <f t="shared" si="32"/>
        <v>37</v>
      </c>
      <c r="AC47" s="87"/>
      <c r="AD47" s="95">
        <v>377.59</v>
      </c>
      <c r="AE47" s="85">
        <f t="shared" si="33"/>
        <v>7</v>
      </c>
      <c r="AF47" s="86">
        <f t="shared" si="38"/>
        <v>109.88108795254112</v>
      </c>
      <c r="AG47" s="85">
        <f t="shared" si="35"/>
        <v>41</v>
      </c>
      <c r="AI47" s="2787">
        <v>15567</v>
      </c>
      <c r="AJ47" s="1347">
        <v>39514</v>
      </c>
      <c r="AK47" s="1349">
        <f t="shared" si="20"/>
        <v>97</v>
      </c>
      <c r="AL47" s="1350">
        <f t="shared" si="21"/>
        <v>0.24488147231829541</v>
      </c>
    </row>
    <row r="48" spans="1:38" ht="13.5">
      <c r="A48" s="62">
        <v>44</v>
      </c>
      <c r="B48" s="72">
        <v>8</v>
      </c>
      <c r="C48" s="91">
        <v>222</v>
      </c>
      <c r="D48" s="97" t="s">
        <v>27</v>
      </c>
      <c r="E48" s="84">
        <v>22129</v>
      </c>
      <c r="F48" s="85">
        <f t="shared" si="36"/>
        <v>41</v>
      </c>
      <c r="G48" s="2582">
        <v>8388</v>
      </c>
      <c r="H48" s="85">
        <f t="shared" si="22"/>
        <v>41</v>
      </c>
      <c r="I48" s="86">
        <f t="shared" si="0"/>
        <v>2.6381735813066287</v>
      </c>
      <c r="J48" s="86">
        <v>2.5565799999999999</v>
      </c>
      <c r="K48" s="84">
        <f>'4市町推移1'!Q36</f>
        <v>24288</v>
      </c>
      <c r="L48" s="85">
        <f t="shared" si="23"/>
        <v>41</v>
      </c>
      <c r="M48" s="94">
        <v>8713</v>
      </c>
      <c r="N48" s="85">
        <f t="shared" si="24"/>
        <v>41</v>
      </c>
      <c r="O48" s="86">
        <f t="shared" si="37"/>
        <v>2.7875588201537931</v>
      </c>
      <c r="P48" s="84">
        <f>'4市町推移1'!P36</f>
        <v>26501</v>
      </c>
      <c r="Q48" s="85">
        <f t="shared" si="26"/>
        <v>41</v>
      </c>
      <c r="R48" s="84">
        <v>9062</v>
      </c>
      <c r="S48" s="85">
        <f t="shared" si="27"/>
        <v>41</v>
      </c>
      <c r="T48" s="86">
        <f t="shared" si="8"/>
        <v>2.9244096225998675</v>
      </c>
      <c r="U48" s="297">
        <f t="shared" si="9"/>
        <v>-2159</v>
      </c>
      <c r="V48" s="85">
        <f t="shared" si="29"/>
        <v>30</v>
      </c>
      <c r="W48" s="299">
        <f t="shared" si="11"/>
        <v>-8.89</v>
      </c>
      <c r="X48" s="85">
        <f t="shared" si="30"/>
        <v>45</v>
      </c>
      <c r="Y48" s="297">
        <f t="shared" si="13"/>
        <v>-325</v>
      </c>
      <c r="Z48" s="85">
        <f t="shared" si="31"/>
        <v>47</v>
      </c>
      <c r="AA48" s="299">
        <f t="shared" si="15"/>
        <v>-3.73</v>
      </c>
      <c r="AB48" s="85">
        <f t="shared" si="32"/>
        <v>47</v>
      </c>
      <c r="AC48" s="87"/>
      <c r="AD48" s="95">
        <v>422.91</v>
      </c>
      <c r="AE48" s="85">
        <f t="shared" si="33"/>
        <v>5</v>
      </c>
      <c r="AF48" s="86">
        <f t="shared" si="38"/>
        <v>57.430659005462154</v>
      </c>
      <c r="AG48" s="85">
        <f t="shared" si="35"/>
        <v>45</v>
      </c>
      <c r="AI48" s="2787">
        <v>8369</v>
      </c>
      <c r="AJ48" s="1347">
        <v>22282</v>
      </c>
      <c r="AK48" s="1349">
        <f t="shared" si="20"/>
        <v>-153</v>
      </c>
      <c r="AL48" s="1350">
        <f t="shared" si="21"/>
        <v>-0.69140042478196029</v>
      </c>
    </row>
    <row r="49" spans="1:38" ht="13.5">
      <c r="A49" s="62">
        <v>45</v>
      </c>
      <c r="B49" s="72">
        <v>9</v>
      </c>
      <c r="C49" s="91">
        <v>223</v>
      </c>
      <c r="D49" s="97" t="s">
        <v>28</v>
      </c>
      <c r="E49" s="84">
        <v>61471</v>
      </c>
      <c r="F49" s="85">
        <f t="shared" si="36"/>
        <v>24</v>
      </c>
      <c r="G49" s="2582">
        <v>23033</v>
      </c>
      <c r="H49" s="85">
        <f t="shared" si="22"/>
        <v>24</v>
      </c>
      <c r="I49" s="86">
        <f t="shared" si="0"/>
        <v>2.6688229930968612</v>
      </c>
      <c r="J49" s="86">
        <v>2.59863</v>
      </c>
      <c r="K49" s="84">
        <f>'4市町推移1'!Q37</f>
        <v>64660</v>
      </c>
      <c r="L49" s="85">
        <f t="shared" si="23"/>
        <v>24</v>
      </c>
      <c r="M49" s="94">
        <v>22553</v>
      </c>
      <c r="N49" s="85">
        <f t="shared" si="24"/>
        <v>24</v>
      </c>
      <c r="O49" s="86">
        <f t="shared" si="37"/>
        <v>2.867024342659513</v>
      </c>
      <c r="P49" s="84">
        <f>'4市町推移1'!P37</f>
        <v>67757</v>
      </c>
      <c r="Q49" s="85">
        <f t="shared" si="26"/>
        <v>24</v>
      </c>
      <c r="R49" s="84">
        <v>22461</v>
      </c>
      <c r="S49" s="85">
        <f t="shared" si="27"/>
        <v>24</v>
      </c>
      <c r="T49" s="86">
        <f t="shared" si="8"/>
        <v>3.0166510841013312</v>
      </c>
      <c r="U49" s="297">
        <f t="shared" si="9"/>
        <v>-3189</v>
      </c>
      <c r="V49" s="85">
        <f t="shared" si="29"/>
        <v>39</v>
      </c>
      <c r="W49" s="299">
        <f t="shared" si="11"/>
        <v>-4.93</v>
      </c>
      <c r="X49" s="85">
        <f t="shared" si="30"/>
        <v>33</v>
      </c>
      <c r="Y49" s="297">
        <f t="shared" si="13"/>
        <v>480</v>
      </c>
      <c r="Z49" s="85">
        <f t="shared" si="31"/>
        <v>27</v>
      </c>
      <c r="AA49" s="299">
        <f t="shared" si="15"/>
        <v>2.13</v>
      </c>
      <c r="AB49" s="85">
        <f t="shared" si="32"/>
        <v>22</v>
      </c>
      <c r="AC49" s="87"/>
      <c r="AD49" s="95">
        <v>493.21</v>
      </c>
      <c r="AE49" s="85">
        <f t="shared" si="33"/>
        <v>4</v>
      </c>
      <c r="AF49" s="86">
        <f t="shared" si="38"/>
        <v>131.10034265323088</v>
      </c>
      <c r="AG49" s="85">
        <f t="shared" si="35"/>
        <v>38</v>
      </c>
      <c r="AI49" s="2787">
        <v>22959</v>
      </c>
      <c r="AJ49" s="1347">
        <v>61510</v>
      </c>
      <c r="AK49" s="1349">
        <f t="shared" si="20"/>
        <v>-39</v>
      </c>
      <c r="AL49" s="1350">
        <f t="shared" si="21"/>
        <v>-6.3444551089131454E-2</v>
      </c>
    </row>
    <row r="50" spans="1:38" ht="13.5">
      <c r="A50" s="62">
        <v>46</v>
      </c>
      <c r="B50" s="72">
        <v>10</v>
      </c>
      <c r="C50" s="91">
        <v>224</v>
      </c>
      <c r="D50" s="97" t="s">
        <v>29</v>
      </c>
      <c r="E50" s="84">
        <v>44137</v>
      </c>
      <c r="F50" s="85">
        <f t="shared" si="36"/>
        <v>27</v>
      </c>
      <c r="G50" s="2582">
        <v>17047</v>
      </c>
      <c r="H50" s="85">
        <f t="shared" si="22"/>
        <v>30</v>
      </c>
      <c r="I50" s="86">
        <f t="shared" si="0"/>
        <v>2.5891359183434037</v>
      </c>
      <c r="J50" s="86">
        <v>2.51267</v>
      </c>
      <c r="K50" s="84">
        <f>'4市町推移1'!Q38</f>
        <v>46912</v>
      </c>
      <c r="L50" s="85">
        <f t="shared" si="23"/>
        <v>27</v>
      </c>
      <c r="M50" s="94">
        <v>16968</v>
      </c>
      <c r="N50" s="85">
        <f t="shared" si="24"/>
        <v>28</v>
      </c>
      <c r="O50" s="86">
        <f t="shared" si="37"/>
        <v>2.7647336162187646</v>
      </c>
      <c r="P50" s="84">
        <f>'4市町推移1'!P38</f>
        <v>49834</v>
      </c>
      <c r="Q50" s="85">
        <f t="shared" si="26"/>
        <v>26</v>
      </c>
      <c r="R50" s="84">
        <v>16981</v>
      </c>
      <c r="S50" s="85">
        <f t="shared" si="27"/>
        <v>28</v>
      </c>
      <c r="T50" s="86">
        <f t="shared" si="8"/>
        <v>2.9346917142688889</v>
      </c>
      <c r="U50" s="297">
        <f t="shared" si="9"/>
        <v>-2775</v>
      </c>
      <c r="V50" s="85">
        <f t="shared" si="29"/>
        <v>34</v>
      </c>
      <c r="W50" s="299">
        <f t="shared" si="11"/>
        <v>-5.92</v>
      </c>
      <c r="X50" s="85">
        <f t="shared" si="30"/>
        <v>39</v>
      </c>
      <c r="Y50" s="297">
        <f t="shared" si="13"/>
        <v>79</v>
      </c>
      <c r="Z50" s="85">
        <f t="shared" si="31"/>
        <v>35</v>
      </c>
      <c r="AA50" s="299">
        <f t="shared" si="15"/>
        <v>0.47</v>
      </c>
      <c r="AB50" s="85">
        <f t="shared" si="32"/>
        <v>35</v>
      </c>
      <c r="AC50" s="87"/>
      <c r="AD50" s="95">
        <v>229.01</v>
      </c>
      <c r="AE50" s="85">
        <f t="shared" si="33"/>
        <v>12</v>
      </c>
      <c r="AF50" s="86">
        <f t="shared" si="38"/>
        <v>204.84694991485088</v>
      </c>
      <c r="AG50" s="85">
        <f t="shared" si="35"/>
        <v>36</v>
      </c>
      <c r="AI50" s="2787">
        <v>17011</v>
      </c>
      <c r="AJ50" s="1347">
        <v>44024</v>
      </c>
      <c r="AK50" s="1349">
        <f t="shared" si="20"/>
        <v>113</v>
      </c>
      <c r="AL50" s="1350">
        <f t="shared" si="21"/>
        <v>0.25602102544350547</v>
      </c>
    </row>
    <row r="51" spans="1:38" ht="13.5">
      <c r="A51" s="62">
        <v>47</v>
      </c>
      <c r="B51" s="72">
        <v>8</v>
      </c>
      <c r="C51" s="91">
        <v>225</v>
      </c>
      <c r="D51" s="97" t="s">
        <v>30</v>
      </c>
      <c r="E51" s="84">
        <v>28989</v>
      </c>
      <c r="F51" s="85">
        <f t="shared" si="36"/>
        <v>39</v>
      </c>
      <c r="G51" s="2582">
        <v>11399</v>
      </c>
      <c r="H51" s="85">
        <f t="shared" si="22"/>
        <v>38</v>
      </c>
      <c r="I51" s="86">
        <f t="shared" si="0"/>
        <v>2.5431178173523992</v>
      </c>
      <c r="J51" s="86">
        <v>2.4688400000000001</v>
      </c>
      <c r="K51" s="84">
        <f>'4市町推移1'!Q39</f>
        <v>30805</v>
      </c>
      <c r="L51" s="85">
        <f t="shared" si="23"/>
        <v>39</v>
      </c>
      <c r="M51" s="94">
        <v>11500</v>
      </c>
      <c r="N51" s="85">
        <f t="shared" si="24"/>
        <v>38</v>
      </c>
      <c r="O51" s="86">
        <f t="shared" si="37"/>
        <v>2.6786956521739129</v>
      </c>
      <c r="P51" s="84">
        <f>'4市町推移1'!P39</f>
        <v>32814</v>
      </c>
      <c r="Q51" s="85">
        <f t="shared" si="26"/>
        <v>37</v>
      </c>
      <c r="R51" s="84">
        <v>11655</v>
      </c>
      <c r="S51" s="85">
        <f t="shared" si="27"/>
        <v>37</v>
      </c>
      <c r="T51" s="86">
        <f t="shared" si="8"/>
        <v>2.8154440154440152</v>
      </c>
      <c r="U51" s="297">
        <f t="shared" si="9"/>
        <v>-1816</v>
      </c>
      <c r="V51" s="85">
        <f t="shared" si="29"/>
        <v>24</v>
      </c>
      <c r="W51" s="299">
        <f t="shared" si="11"/>
        <v>-5.9</v>
      </c>
      <c r="X51" s="85">
        <f t="shared" si="30"/>
        <v>38</v>
      </c>
      <c r="Y51" s="297">
        <f t="shared" si="13"/>
        <v>-101</v>
      </c>
      <c r="Z51" s="85">
        <f t="shared" si="31"/>
        <v>41</v>
      </c>
      <c r="AA51" s="299">
        <f t="shared" si="15"/>
        <v>-0.88</v>
      </c>
      <c r="AB51" s="85">
        <f t="shared" si="32"/>
        <v>41</v>
      </c>
      <c r="AC51" s="87"/>
      <c r="AD51" s="95">
        <v>403.06</v>
      </c>
      <c r="AE51" s="85">
        <f t="shared" si="33"/>
        <v>6</v>
      </c>
      <c r="AF51" s="86">
        <f t="shared" si="38"/>
        <v>76.427827122512781</v>
      </c>
      <c r="AG51" s="85">
        <f t="shared" si="35"/>
        <v>43</v>
      </c>
      <c r="AI51" s="2787">
        <v>11362</v>
      </c>
      <c r="AJ51" s="1347">
        <v>28905</v>
      </c>
      <c r="AK51" s="1349">
        <f t="shared" si="20"/>
        <v>84</v>
      </c>
      <c r="AL51" s="1350">
        <f t="shared" si="21"/>
        <v>0.28976508330746142</v>
      </c>
    </row>
    <row r="52" spans="1:38" ht="13.5">
      <c r="A52" s="62">
        <v>48</v>
      </c>
      <c r="B52" s="72">
        <v>10</v>
      </c>
      <c r="C52" s="91">
        <v>226</v>
      </c>
      <c r="D52" s="97" t="s">
        <v>31</v>
      </c>
      <c r="E52" s="84">
        <v>41967</v>
      </c>
      <c r="F52" s="85">
        <f t="shared" si="36"/>
        <v>29</v>
      </c>
      <c r="G52" s="2582">
        <v>17494</v>
      </c>
      <c r="H52" s="85">
        <f t="shared" si="22"/>
        <v>28</v>
      </c>
      <c r="I52" s="86">
        <f t="shared" si="0"/>
        <v>2.3989367783239968</v>
      </c>
      <c r="J52" s="86">
        <v>2.3197800000000002</v>
      </c>
      <c r="K52" s="84">
        <f>'4市町推移1'!Q40</f>
        <v>43977</v>
      </c>
      <c r="L52" s="85">
        <f t="shared" si="23"/>
        <v>30</v>
      </c>
      <c r="M52" s="94">
        <v>17451</v>
      </c>
      <c r="N52" s="85">
        <f t="shared" si="24"/>
        <v>27</v>
      </c>
      <c r="O52" s="86">
        <f t="shared" si="37"/>
        <v>2.5200275055870724</v>
      </c>
      <c r="P52" s="84">
        <f>'4市町推移1'!P40</f>
        <v>46459</v>
      </c>
      <c r="Q52" s="85">
        <f t="shared" si="26"/>
        <v>30</v>
      </c>
      <c r="R52" s="84">
        <v>17436</v>
      </c>
      <c r="S52" s="85">
        <f t="shared" si="27"/>
        <v>27</v>
      </c>
      <c r="T52" s="86">
        <f t="shared" si="8"/>
        <v>2.664544620325763</v>
      </c>
      <c r="U52" s="297">
        <f t="shared" si="9"/>
        <v>-2010</v>
      </c>
      <c r="V52" s="85">
        <f t="shared" si="29"/>
        <v>29</v>
      </c>
      <c r="W52" s="299">
        <f t="shared" si="11"/>
        <v>-4.57</v>
      </c>
      <c r="X52" s="85">
        <f t="shared" si="30"/>
        <v>32</v>
      </c>
      <c r="Y52" s="297">
        <f t="shared" si="13"/>
        <v>43</v>
      </c>
      <c r="Z52" s="85">
        <f t="shared" si="31"/>
        <v>36</v>
      </c>
      <c r="AA52" s="299">
        <f t="shared" si="15"/>
        <v>0.25</v>
      </c>
      <c r="AB52" s="85">
        <f t="shared" si="32"/>
        <v>36</v>
      </c>
      <c r="AC52" s="87"/>
      <c r="AD52" s="95">
        <v>184.32</v>
      </c>
      <c r="AE52" s="85">
        <f t="shared" si="33"/>
        <v>17</v>
      </c>
      <c r="AF52" s="86">
        <f t="shared" si="38"/>
        <v>238.59049479166669</v>
      </c>
      <c r="AG52" s="85">
        <f t="shared" si="35"/>
        <v>35</v>
      </c>
      <c r="AI52" s="2787">
        <v>17459</v>
      </c>
      <c r="AJ52" s="1347">
        <v>41377</v>
      </c>
      <c r="AK52" s="1349">
        <f t="shared" si="20"/>
        <v>590</v>
      </c>
      <c r="AL52" s="1350">
        <f t="shared" si="21"/>
        <v>1.4058665141658921</v>
      </c>
    </row>
    <row r="53" spans="1:38" s="99" customFormat="1" ht="13.5">
      <c r="A53" s="62">
        <v>49</v>
      </c>
      <c r="B53" s="72">
        <v>7</v>
      </c>
      <c r="C53" s="91">
        <v>227</v>
      </c>
      <c r="D53" s="97" t="s">
        <v>32</v>
      </c>
      <c r="E53" s="84">
        <v>34819</v>
      </c>
      <c r="F53" s="85">
        <f t="shared" si="36"/>
        <v>34</v>
      </c>
      <c r="G53" s="2582">
        <v>12882</v>
      </c>
      <c r="H53" s="85">
        <f t="shared" si="22"/>
        <v>35</v>
      </c>
      <c r="I53" s="86">
        <f t="shared" si="0"/>
        <v>2.7029188014283498</v>
      </c>
      <c r="J53" s="86">
        <v>2.64981</v>
      </c>
      <c r="K53" s="84">
        <f>'4市町推移1'!Q41</f>
        <v>37773</v>
      </c>
      <c r="L53" s="85">
        <f t="shared" si="23"/>
        <v>34</v>
      </c>
      <c r="M53" s="94">
        <v>12723</v>
      </c>
      <c r="N53" s="85">
        <f t="shared" si="24"/>
        <v>35</v>
      </c>
      <c r="O53" s="86">
        <f t="shared" si="37"/>
        <v>2.9688752652676254</v>
      </c>
      <c r="P53" s="84">
        <f>'4市町推移1'!P41</f>
        <v>40938</v>
      </c>
      <c r="Q53" s="85">
        <f t="shared" si="26"/>
        <v>33</v>
      </c>
      <c r="R53" s="84">
        <v>13174</v>
      </c>
      <c r="S53" s="85">
        <f t="shared" si="27"/>
        <v>34</v>
      </c>
      <c r="T53" s="86">
        <f t="shared" si="8"/>
        <v>3.107484439046607</v>
      </c>
      <c r="U53" s="297">
        <f t="shared" si="9"/>
        <v>-2954</v>
      </c>
      <c r="V53" s="85">
        <f t="shared" si="29"/>
        <v>35</v>
      </c>
      <c r="W53" s="299">
        <f t="shared" si="11"/>
        <v>-7.82</v>
      </c>
      <c r="X53" s="85">
        <f t="shared" si="30"/>
        <v>42</v>
      </c>
      <c r="Y53" s="297">
        <f t="shared" si="13"/>
        <v>159</v>
      </c>
      <c r="Z53" s="85">
        <f t="shared" si="31"/>
        <v>33</v>
      </c>
      <c r="AA53" s="299">
        <f t="shared" si="15"/>
        <v>1.25</v>
      </c>
      <c r="AB53" s="85">
        <f t="shared" si="32"/>
        <v>30</v>
      </c>
      <c r="AC53" s="87"/>
      <c r="AD53" s="95">
        <v>658.54</v>
      </c>
      <c r="AE53" s="85">
        <f t="shared" si="33"/>
        <v>2</v>
      </c>
      <c r="AF53" s="86">
        <f t="shared" si="38"/>
        <v>57.358702584505117</v>
      </c>
      <c r="AG53" s="85">
        <f t="shared" si="35"/>
        <v>46</v>
      </c>
      <c r="AI53" s="2789">
        <v>12856</v>
      </c>
      <c r="AJ53" s="1347">
        <v>34507</v>
      </c>
      <c r="AK53" s="1349">
        <f t="shared" si="20"/>
        <v>312</v>
      </c>
      <c r="AL53" s="1350">
        <f t="shared" si="21"/>
        <v>0.89606249461500909</v>
      </c>
    </row>
    <row r="54" spans="1:38" ht="13.5">
      <c r="A54" s="62">
        <v>50</v>
      </c>
      <c r="B54" s="72">
        <v>5</v>
      </c>
      <c r="C54" s="91">
        <v>228</v>
      </c>
      <c r="D54" s="97" t="s">
        <v>33</v>
      </c>
      <c r="E54" s="84">
        <v>40645</v>
      </c>
      <c r="F54" s="85">
        <f t="shared" si="36"/>
        <v>31</v>
      </c>
      <c r="G54" s="2582">
        <v>17070</v>
      </c>
      <c r="H54" s="85">
        <f t="shared" si="22"/>
        <v>29</v>
      </c>
      <c r="I54" s="86">
        <f t="shared" si="0"/>
        <v>2.38107791446983</v>
      </c>
      <c r="J54" s="86">
        <v>2.32368</v>
      </c>
      <c r="K54" s="84">
        <f>'4市町推移1'!Q42</f>
        <v>40310</v>
      </c>
      <c r="L54" s="85">
        <f t="shared" si="23"/>
        <v>33</v>
      </c>
      <c r="M54" s="94">
        <v>15086</v>
      </c>
      <c r="N54" s="85">
        <f t="shared" si="24"/>
        <v>32</v>
      </c>
      <c r="O54" s="86">
        <f t="shared" si="37"/>
        <v>2.6720137876176588</v>
      </c>
      <c r="P54" s="84">
        <f>'4市町推移1'!P42</f>
        <v>40181</v>
      </c>
      <c r="Q54" s="85">
        <f t="shared" si="26"/>
        <v>34</v>
      </c>
      <c r="R54" s="84">
        <v>14133</v>
      </c>
      <c r="S54" s="85">
        <f t="shared" si="27"/>
        <v>33</v>
      </c>
      <c r="T54" s="86">
        <f t="shared" si="8"/>
        <v>2.843062336375858</v>
      </c>
      <c r="U54" s="297">
        <f t="shared" si="9"/>
        <v>335</v>
      </c>
      <c r="V54" s="85">
        <f t="shared" si="29"/>
        <v>8</v>
      </c>
      <c r="W54" s="299">
        <f t="shared" si="11"/>
        <v>0.83</v>
      </c>
      <c r="X54" s="85">
        <f t="shared" si="30"/>
        <v>5</v>
      </c>
      <c r="Y54" s="297">
        <f t="shared" si="13"/>
        <v>1984</v>
      </c>
      <c r="Z54" s="85">
        <f t="shared" si="31"/>
        <v>13</v>
      </c>
      <c r="AA54" s="299">
        <f t="shared" si="15"/>
        <v>13.15</v>
      </c>
      <c r="AB54" s="85">
        <f t="shared" si="32"/>
        <v>1</v>
      </c>
      <c r="AC54" s="100"/>
      <c r="AD54" s="95">
        <v>157.55000000000001</v>
      </c>
      <c r="AE54" s="85">
        <f t="shared" si="33"/>
        <v>20</v>
      </c>
      <c r="AF54" s="86">
        <f t="shared" si="38"/>
        <v>255.85528403681369</v>
      </c>
      <c r="AG54" s="85">
        <f t="shared" si="35"/>
        <v>33</v>
      </c>
      <c r="AI54" s="2787">
        <v>17032</v>
      </c>
      <c r="AJ54" s="1347">
        <v>40071</v>
      </c>
      <c r="AK54" s="1349">
        <f t="shared" si="20"/>
        <v>574</v>
      </c>
      <c r="AL54" s="1350">
        <f t="shared" si="21"/>
        <v>1.412227826300898</v>
      </c>
    </row>
    <row r="55" spans="1:38" s="98" customFormat="1" ht="13.5">
      <c r="A55" s="62">
        <v>51</v>
      </c>
      <c r="B55" s="72">
        <v>7</v>
      </c>
      <c r="C55" s="91">
        <v>229</v>
      </c>
      <c r="D55" s="97" t="s">
        <v>34</v>
      </c>
      <c r="E55" s="84">
        <v>74316</v>
      </c>
      <c r="F55" s="85">
        <f t="shared" si="36"/>
        <v>23</v>
      </c>
      <c r="G55" s="2582">
        <v>27757</v>
      </c>
      <c r="H55" s="85">
        <f t="shared" si="22"/>
        <v>23</v>
      </c>
      <c r="I55" s="86">
        <f t="shared" si="0"/>
        <v>2.6773786792520804</v>
      </c>
      <c r="J55" s="86">
        <v>2.60459</v>
      </c>
      <c r="K55" s="84">
        <f>'4市町推移1'!Q43</f>
        <v>77419</v>
      </c>
      <c r="L55" s="85">
        <f t="shared" si="23"/>
        <v>22</v>
      </c>
      <c r="M55" s="94">
        <v>27297</v>
      </c>
      <c r="N55" s="85">
        <f t="shared" si="24"/>
        <v>23</v>
      </c>
      <c r="O55" s="86">
        <f t="shared" si="37"/>
        <v>2.8361724731655493</v>
      </c>
      <c r="P55" s="84">
        <f>'4市町推移1'!P43</f>
        <v>80518</v>
      </c>
      <c r="Q55" s="85">
        <f t="shared" si="26"/>
        <v>23</v>
      </c>
      <c r="R55" s="84">
        <v>26803</v>
      </c>
      <c r="S55" s="85">
        <f t="shared" si="27"/>
        <v>23</v>
      </c>
      <c r="T55" s="86">
        <f t="shared" si="8"/>
        <v>3.0040667089504907</v>
      </c>
      <c r="U55" s="297">
        <f t="shared" si="9"/>
        <v>-3103</v>
      </c>
      <c r="V55" s="85">
        <f t="shared" si="29"/>
        <v>37</v>
      </c>
      <c r="W55" s="299">
        <f t="shared" si="11"/>
        <v>-4.01</v>
      </c>
      <c r="X55" s="85">
        <f t="shared" si="30"/>
        <v>29</v>
      </c>
      <c r="Y55" s="297">
        <f t="shared" si="13"/>
        <v>460</v>
      </c>
      <c r="Z55" s="85">
        <f t="shared" si="31"/>
        <v>28</v>
      </c>
      <c r="AA55" s="299">
        <f t="shared" si="15"/>
        <v>1.69</v>
      </c>
      <c r="AB55" s="85">
        <f t="shared" si="32"/>
        <v>24</v>
      </c>
      <c r="AC55" s="87" t="s">
        <v>19</v>
      </c>
      <c r="AD55" s="95">
        <v>210.87</v>
      </c>
      <c r="AE55" s="85">
        <f t="shared" si="33"/>
        <v>13</v>
      </c>
      <c r="AF55" s="86">
        <f t="shared" si="38"/>
        <v>367.14089249300514</v>
      </c>
      <c r="AG55" s="85">
        <f t="shared" si="35"/>
        <v>28</v>
      </c>
      <c r="AI55" s="2788">
        <v>27655</v>
      </c>
      <c r="AJ55" s="1347">
        <v>73887</v>
      </c>
      <c r="AK55" s="1349">
        <f t="shared" si="20"/>
        <v>429</v>
      </c>
      <c r="AL55" s="1350">
        <f t="shared" si="21"/>
        <v>0.57726465364120783</v>
      </c>
    </row>
    <row r="56" spans="1:38" s="98" customFormat="1" ht="13.5">
      <c r="A56" s="62">
        <v>52</v>
      </c>
      <c r="B56" s="72">
        <v>3</v>
      </c>
      <c r="C56" s="91">
        <v>301</v>
      </c>
      <c r="D56" s="97" t="s">
        <v>35</v>
      </c>
      <c r="E56" s="84">
        <v>29680</v>
      </c>
      <c r="F56" s="85">
        <f t="shared" si="36"/>
        <v>38</v>
      </c>
      <c r="G56" s="2582">
        <v>10995</v>
      </c>
      <c r="H56" s="85">
        <f t="shared" si="22"/>
        <v>40</v>
      </c>
      <c r="I56" s="86">
        <f t="shared" si="0"/>
        <v>2.6994088221919053</v>
      </c>
      <c r="J56" s="86">
        <v>2.6365099999999999</v>
      </c>
      <c r="K56" s="84">
        <f>'4市町推移1'!Q44</f>
        <v>30838</v>
      </c>
      <c r="L56" s="85">
        <f t="shared" si="23"/>
        <v>38</v>
      </c>
      <c r="M56" s="94">
        <v>10780</v>
      </c>
      <c r="N56" s="85">
        <f t="shared" si="24"/>
        <v>40</v>
      </c>
      <c r="O56" s="86">
        <f t="shared" si="37"/>
        <v>2.8606679035250462</v>
      </c>
      <c r="P56" s="84">
        <f>'4市町推移1'!P44</f>
        <v>31739</v>
      </c>
      <c r="Q56" s="85">
        <f t="shared" si="26"/>
        <v>38</v>
      </c>
      <c r="R56" s="84">
        <v>10547</v>
      </c>
      <c r="S56" s="85">
        <f t="shared" si="27"/>
        <v>39</v>
      </c>
      <c r="T56" s="86">
        <f t="shared" si="8"/>
        <v>3.0092917417275054</v>
      </c>
      <c r="U56" s="297">
        <f t="shared" si="9"/>
        <v>-1158</v>
      </c>
      <c r="V56" s="85">
        <f t="shared" si="29"/>
        <v>17</v>
      </c>
      <c r="W56" s="299">
        <f t="shared" si="11"/>
        <v>-3.76</v>
      </c>
      <c r="X56" s="85">
        <f t="shared" si="30"/>
        <v>28</v>
      </c>
      <c r="Y56" s="297">
        <f t="shared" si="13"/>
        <v>215</v>
      </c>
      <c r="Z56" s="85">
        <f t="shared" si="31"/>
        <v>31</v>
      </c>
      <c r="AA56" s="299">
        <f t="shared" si="15"/>
        <v>1.99</v>
      </c>
      <c r="AB56" s="85">
        <f t="shared" si="32"/>
        <v>23</v>
      </c>
      <c r="AC56" s="87"/>
      <c r="AD56" s="95">
        <v>90.33</v>
      </c>
      <c r="AE56" s="85">
        <f t="shared" si="33"/>
        <v>31</v>
      </c>
      <c r="AF56" s="86">
        <f t="shared" si="38"/>
        <v>341.39267131628475</v>
      </c>
      <c r="AG56" s="85">
        <f t="shared" si="35"/>
        <v>29</v>
      </c>
      <c r="AI56" s="2788">
        <v>10977</v>
      </c>
      <c r="AJ56" s="1347">
        <v>29914</v>
      </c>
      <c r="AK56" s="1349">
        <f t="shared" si="20"/>
        <v>-234</v>
      </c>
      <c r="AL56" s="1350">
        <f t="shared" si="21"/>
        <v>-0.78840970350404316</v>
      </c>
    </row>
    <row r="57" spans="1:38" s="98" customFormat="1" ht="13.5">
      <c r="A57" s="62">
        <v>53</v>
      </c>
      <c r="B57" s="72">
        <v>5</v>
      </c>
      <c r="C57" s="91">
        <v>365</v>
      </c>
      <c r="D57" s="97" t="s">
        <v>36</v>
      </c>
      <c r="E57" s="84">
        <v>19261</v>
      </c>
      <c r="F57" s="85">
        <f t="shared" si="36"/>
        <v>43</v>
      </c>
      <c r="G57" s="2582">
        <v>6562</v>
      </c>
      <c r="H57" s="85">
        <f t="shared" si="22"/>
        <v>43</v>
      </c>
      <c r="I57" s="86">
        <f t="shared" si="0"/>
        <v>2.9352331606217619</v>
      </c>
      <c r="J57" s="86">
        <v>2.8228900000000001</v>
      </c>
      <c r="K57" s="84">
        <f>'4市町推移1'!Q45</f>
        <v>21200</v>
      </c>
      <c r="L57" s="85">
        <f t="shared" si="23"/>
        <v>42</v>
      </c>
      <c r="M57" s="94">
        <v>6665</v>
      </c>
      <c r="N57" s="85">
        <f t="shared" si="24"/>
        <v>43</v>
      </c>
      <c r="O57" s="86">
        <f t="shared" si="37"/>
        <v>3.1807951987997001</v>
      </c>
      <c r="P57" s="84">
        <f>'4市町推移1'!P45</f>
        <v>23104</v>
      </c>
      <c r="Q57" s="85">
        <f t="shared" si="26"/>
        <v>42</v>
      </c>
      <c r="R57" s="84">
        <v>6709</v>
      </c>
      <c r="S57" s="85">
        <f t="shared" si="27"/>
        <v>42</v>
      </c>
      <c r="T57" s="86">
        <f t="shared" si="8"/>
        <v>3.4437322998956628</v>
      </c>
      <c r="U57" s="297">
        <f t="shared" si="9"/>
        <v>-1939</v>
      </c>
      <c r="V57" s="85">
        <f t="shared" si="29"/>
        <v>27</v>
      </c>
      <c r="W57" s="299">
        <f t="shared" si="11"/>
        <v>-9.15</v>
      </c>
      <c r="X57" s="85">
        <f t="shared" si="30"/>
        <v>46</v>
      </c>
      <c r="Y57" s="297">
        <f t="shared" si="13"/>
        <v>-103</v>
      </c>
      <c r="Z57" s="85">
        <f t="shared" si="31"/>
        <v>42</v>
      </c>
      <c r="AA57" s="299">
        <f t="shared" si="15"/>
        <v>-1.55</v>
      </c>
      <c r="AB57" s="85">
        <f t="shared" si="32"/>
        <v>42</v>
      </c>
      <c r="AC57" s="87"/>
      <c r="AD57" s="95">
        <v>185.19</v>
      </c>
      <c r="AE57" s="85">
        <f t="shared" si="33"/>
        <v>16</v>
      </c>
      <c r="AF57" s="86">
        <f t="shared" si="38"/>
        <v>114.47702359738646</v>
      </c>
      <c r="AG57" s="85">
        <f t="shared" si="35"/>
        <v>40</v>
      </c>
      <c r="AI57" s="2788">
        <v>6544</v>
      </c>
      <c r="AJ57" s="1347">
        <v>19444</v>
      </c>
      <c r="AK57" s="1349">
        <f t="shared" si="20"/>
        <v>-183</v>
      </c>
      <c r="AL57" s="1350">
        <f t="shared" si="21"/>
        <v>-0.95010643268781481</v>
      </c>
    </row>
    <row r="58" spans="1:38" ht="13.5">
      <c r="A58" s="62">
        <v>54</v>
      </c>
      <c r="B58" s="72">
        <v>4</v>
      </c>
      <c r="C58" s="91">
        <v>381</v>
      </c>
      <c r="D58" s="97" t="s">
        <v>37</v>
      </c>
      <c r="E58" s="84">
        <v>30268</v>
      </c>
      <c r="F58" s="85">
        <f t="shared" si="36"/>
        <v>37</v>
      </c>
      <c r="G58" s="2582">
        <v>11384</v>
      </c>
      <c r="H58" s="85">
        <f t="shared" si="22"/>
        <v>39</v>
      </c>
      <c r="I58" s="86">
        <f t="shared" si="0"/>
        <v>2.6588193956430075</v>
      </c>
      <c r="J58" s="86">
        <v>2.60941</v>
      </c>
      <c r="K58" s="84">
        <f>'4市町推移1'!Q46</f>
        <v>31020</v>
      </c>
      <c r="L58" s="85">
        <f t="shared" si="23"/>
        <v>37</v>
      </c>
      <c r="M58" s="94">
        <v>11026</v>
      </c>
      <c r="N58" s="85">
        <f t="shared" si="24"/>
        <v>39</v>
      </c>
      <c r="O58" s="86">
        <f t="shared" si="37"/>
        <v>2.8133502630146925</v>
      </c>
      <c r="P58" s="84">
        <f>'4市町推移1'!P46</f>
        <v>31026</v>
      </c>
      <c r="Q58" s="85">
        <f t="shared" si="26"/>
        <v>40</v>
      </c>
      <c r="R58" s="84">
        <v>10226</v>
      </c>
      <c r="S58" s="85">
        <f t="shared" si="27"/>
        <v>40</v>
      </c>
      <c r="T58" s="86">
        <f t="shared" si="8"/>
        <v>3.0340309016233129</v>
      </c>
      <c r="U58" s="297">
        <f t="shared" si="9"/>
        <v>-752</v>
      </c>
      <c r="V58" s="85">
        <f t="shared" si="29"/>
        <v>13</v>
      </c>
      <c r="W58" s="299">
        <f t="shared" si="11"/>
        <v>-2.42</v>
      </c>
      <c r="X58" s="85">
        <f t="shared" si="30"/>
        <v>19</v>
      </c>
      <c r="Y58" s="297">
        <f t="shared" si="13"/>
        <v>358</v>
      </c>
      <c r="Z58" s="85">
        <f t="shared" si="31"/>
        <v>30</v>
      </c>
      <c r="AA58" s="299">
        <f t="shared" si="15"/>
        <v>3.25</v>
      </c>
      <c r="AB58" s="85">
        <f t="shared" si="32"/>
        <v>17</v>
      </c>
      <c r="AC58" s="87"/>
      <c r="AD58" s="95">
        <v>34.92</v>
      </c>
      <c r="AE58" s="85">
        <f t="shared" si="33"/>
        <v>37</v>
      </c>
      <c r="AF58" s="86">
        <f t="shared" si="38"/>
        <v>888.3161512027491</v>
      </c>
      <c r="AG58" s="85">
        <f t="shared" si="35"/>
        <v>22</v>
      </c>
      <c r="AI58" s="2787">
        <v>11370</v>
      </c>
      <c r="AJ58" s="1347">
        <v>30697</v>
      </c>
      <c r="AK58" s="1349">
        <f t="shared" si="20"/>
        <v>-429</v>
      </c>
      <c r="AL58" s="1350">
        <f t="shared" si="21"/>
        <v>-1.4173384432403857</v>
      </c>
    </row>
    <row r="59" spans="1:38" s="98" customFormat="1" ht="13.5">
      <c r="A59" s="62">
        <v>55</v>
      </c>
      <c r="B59" s="72">
        <v>4</v>
      </c>
      <c r="C59" s="91">
        <v>382</v>
      </c>
      <c r="D59" s="97" t="s">
        <v>38</v>
      </c>
      <c r="E59" s="84">
        <v>33604</v>
      </c>
      <c r="F59" s="85">
        <f t="shared" si="36"/>
        <v>35</v>
      </c>
      <c r="G59" s="2582">
        <v>13792</v>
      </c>
      <c r="H59" s="85">
        <f t="shared" si="22"/>
        <v>34</v>
      </c>
      <c r="I59" s="86">
        <f t="shared" si="0"/>
        <v>2.4364849187935036</v>
      </c>
      <c r="J59" s="86">
        <v>2.4238400000000002</v>
      </c>
      <c r="K59" s="84">
        <f>'4市町推移1'!Q47</f>
        <v>33739</v>
      </c>
      <c r="L59" s="85">
        <f t="shared" si="23"/>
        <v>35</v>
      </c>
      <c r="M59" s="94">
        <v>13258</v>
      </c>
      <c r="N59" s="85">
        <f t="shared" si="24"/>
        <v>34</v>
      </c>
      <c r="O59" s="86">
        <f t="shared" si="37"/>
        <v>2.5448031377281639</v>
      </c>
      <c r="P59" s="84">
        <f>'4市町推移1'!P47</f>
        <v>33183</v>
      </c>
      <c r="Q59" s="85">
        <f t="shared" si="26"/>
        <v>36</v>
      </c>
      <c r="R59" s="84">
        <v>12581</v>
      </c>
      <c r="S59" s="85">
        <f t="shared" si="27"/>
        <v>35</v>
      </c>
      <c r="T59" s="86">
        <f t="shared" si="8"/>
        <v>2.6375486845242828</v>
      </c>
      <c r="U59" s="297">
        <f t="shared" si="9"/>
        <v>-135</v>
      </c>
      <c r="V59" s="85">
        <f t="shared" si="29"/>
        <v>10</v>
      </c>
      <c r="W59" s="299">
        <f t="shared" si="11"/>
        <v>-0.4</v>
      </c>
      <c r="X59" s="85">
        <f t="shared" si="30"/>
        <v>10</v>
      </c>
      <c r="Y59" s="297">
        <f t="shared" si="13"/>
        <v>534</v>
      </c>
      <c r="Z59" s="85">
        <f t="shared" si="31"/>
        <v>26</v>
      </c>
      <c r="AA59" s="299">
        <f t="shared" si="15"/>
        <v>4.03</v>
      </c>
      <c r="AB59" s="85">
        <f t="shared" si="32"/>
        <v>14</v>
      </c>
      <c r="AC59" s="87"/>
      <c r="AD59" s="95">
        <v>9.1300000000000008</v>
      </c>
      <c r="AE59" s="85">
        <f t="shared" si="33"/>
        <v>49</v>
      </c>
      <c r="AF59" s="86">
        <f t="shared" si="38"/>
        <v>3695.3997809419493</v>
      </c>
      <c r="AG59" s="85">
        <f t="shared" si="35"/>
        <v>13</v>
      </c>
      <c r="AI59" s="2788">
        <v>13781</v>
      </c>
      <c r="AJ59" s="1347">
        <v>33544</v>
      </c>
      <c r="AK59" s="1349">
        <f t="shared" si="20"/>
        <v>60</v>
      </c>
      <c r="AL59" s="1350">
        <f t="shared" si="21"/>
        <v>0.17855017259850017</v>
      </c>
    </row>
    <row r="60" spans="1:38" ht="13.5">
      <c r="A60" s="62">
        <v>56</v>
      </c>
      <c r="B60" s="72">
        <v>6</v>
      </c>
      <c r="C60" s="91">
        <v>442</v>
      </c>
      <c r="D60" s="97" t="s">
        <v>39</v>
      </c>
      <c r="E60" s="84">
        <v>11231</v>
      </c>
      <c r="F60" s="85">
        <f t="shared" si="36"/>
        <v>48</v>
      </c>
      <c r="G60" s="2582">
        <v>4324</v>
      </c>
      <c r="H60" s="85">
        <f t="shared" si="22"/>
        <v>48</v>
      </c>
      <c r="I60" s="86">
        <f t="shared" si="0"/>
        <v>2.5973635522664198</v>
      </c>
      <c r="J60" s="86">
        <v>2.5761599999999998</v>
      </c>
      <c r="K60" s="84">
        <f>'4市町推移1'!Q48</f>
        <v>12300</v>
      </c>
      <c r="L60" s="85">
        <f t="shared" si="23"/>
        <v>48</v>
      </c>
      <c r="M60" s="94">
        <v>4334</v>
      </c>
      <c r="N60" s="85">
        <f t="shared" si="24"/>
        <v>48</v>
      </c>
      <c r="O60" s="86">
        <f t="shared" si="37"/>
        <v>2.8380249192431934</v>
      </c>
      <c r="P60" s="84">
        <f>'4市町推移1'!P48</f>
        <v>13288</v>
      </c>
      <c r="Q60" s="85">
        <f t="shared" si="26"/>
        <v>48</v>
      </c>
      <c r="R60" s="84">
        <v>4350</v>
      </c>
      <c r="S60" s="85">
        <f t="shared" si="27"/>
        <v>48</v>
      </c>
      <c r="T60" s="86">
        <f t="shared" si="8"/>
        <v>3.0547126436781609</v>
      </c>
      <c r="U60" s="297">
        <f t="shared" si="9"/>
        <v>-1069</v>
      </c>
      <c r="V60" s="85">
        <f t="shared" si="29"/>
        <v>16</v>
      </c>
      <c r="W60" s="299">
        <f t="shared" si="11"/>
        <v>-8.69</v>
      </c>
      <c r="X60" s="85">
        <f t="shared" si="30"/>
        <v>43</v>
      </c>
      <c r="Y60" s="297">
        <f t="shared" si="13"/>
        <v>-10</v>
      </c>
      <c r="Z60" s="85">
        <f t="shared" si="31"/>
        <v>39</v>
      </c>
      <c r="AA60" s="299">
        <f t="shared" si="15"/>
        <v>-0.23</v>
      </c>
      <c r="AB60" s="85">
        <f t="shared" si="32"/>
        <v>39</v>
      </c>
      <c r="AC60" s="87"/>
      <c r="AD60" s="95">
        <v>82.67</v>
      </c>
      <c r="AE60" s="85">
        <f t="shared" si="33"/>
        <v>32</v>
      </c>
      <c r="AF60" s="86">
        <f t="shared" si="38"/>
        <v>148.78432321277367</v>
      </c>
      <c r="AG60" s="85">
        <f t="shared" si="35"/>
        <v>37</v>
      </c>
      <c r="AI60" s="2787">
        <v>4320</v>
      </c>
      <c r="AJ60" s="1347">
        <v>11305</v>
      </c>
      <c r="AK60" s="1349">
        <f t="shared" si="20"/>
        <v>-74</v>
      </c>
      <c r="AL60" s="1350">
        <f t="shared" si="21"/>
        <v>-0.6588905707416971</v>
      </c>
    </row>
    <row r="61" spans="1:38" ht="13.5">
      <c r="A61" s="62">
        <v>57</v>
      </c>
      <c r="B61" s="72">
        <v>6</v>
      </c>
      <c r="C61" s="91">
        <v>443</v>
      </c>
      <c r="D61" s="97" t="s">
        <v>40</v>
      </c>
      <c r="E61" s="84">
        <v>19377</v>
      </c>
      <c r="F61" s="85">
        <f t="shared" si="36"/>
        <v>42</v>
      </c>
      <c r="G61" s="2582">
        <v>7795</v>
      </c>
      <c r="H61" s="85">
        <f t="shared" si="22"/>
        <v>42</v>
      </c>
      <c r="I61" s="86">
        <f t="shared" si="0"/>
        <v>2.4858242463117382</v>
      </c>
      <c r="J61" s="86">
        <v>2.4232999999999998</v>
      </c>
      <c r="K61" s="84">
        <f>'4市町推移1'!Q49</f>
        <v>19738</v>
      </c>
      <c r="L61" s="85">
        <f t="shared" si="23"/>
        <v>43</v>
      </c>
      <c r="M61" s="94">
        <v>6906</v>
      </c>
      <c r="N61" s="85">
        <f t="shared" si="24"/>
        <v>42</v>
      </c>
      <c r="O61" s="86">
        <f t="shared" si="37"/>
        <v>2.8580944106573996</v>
      </c>
      <c r="P61" s="84">
        <f>'4市町推移1'!P49</f>
        <v>19830</v>
      </c>
      <c r="Q61" s="85">
        <f t="shared" si="26"/>
        <v>43</v>
      </c>
      <c r="R61" s="84">
        <v>6639</v>
      </c>
      <c r="S61" s="85">
        <f t="shared" si="27"/>
        <v>43</v>
      </c>
      <c r="T61" s="86">
        <f t="shared" si="8"/>
        <v>2.9868956168097607</v>
      </c>
      <c r="U61" s="297">
        <f t="shared" si="9"/>
        <v>-361</v>
      </c>
      <c r="V61" s="85">
        <f t="shared" si="29"/>
        <v>12</v>
      </c>
      <c r="W61" s="299">
        <f t="shared" si="11"/>
        <v>-1.83</v>
      </c>
      <c r="X61" s="85">
        <f t="shared" si="30"/>
        <v>15</v>
      </c>
      <c r="Y61" s="297">
        <f t="shared" si="13"/>
        <v>889</v>
      </c>
      <c r="Z61" s="85">
        <f t="shared" si="31"/>
        <v>20</v>
      </c>
      <c r="AA61" s="299">
        <f t="shared" si="15"/>
        <v>12.87</v>
      </c>
      <c r="AB61" s="85">
        <f t="shared" si="32"/>
        <v>2</v>
      </c>
      <c r="AC61" s="87"/>
      <c r="AD61" s="95">
        <v>45.79</v>
      </c>
      <c r="AE61" s="85">
        <f t="shared" si="33"/>
        <v>36</v>
      </c>
      <c r="AF61" s="86">
        <f t="shared" si="38"/>
        <v>431.05481546189122</v>
      </c>
      <c r="AG61" s="85">
        <f t="shared" si="35"/>
        <v>26</v>
      </c>
      <c r="AI61" s="2787">
        <v>7784</v>
      </c>
      <c r="AJ61" s="1347">
        <v>20020</v>
      </c>
      <c r="AK61" s="1349">
        <f t="shared" si="20"/>
        <v>-643</v>
      </c>
      <c r="AL61" s="1361">
        <f t="shared" si="21"/>
        <v>-3.318367136295608</v>
      </c>
    </row>
    <row r="62" spans="1:38" s="98" customFormat="1" ht="13.5">
      <c r="A62" s="62">
        <v>58</v>
      </c>
      <c r="B62" s="72">
        <v>6</v>
      </c>
      <c r="C62" s="91">
        <v>446</v>
      </c>
      <c r="D62" s="97" t="s">
        <v>41</v>
      </c>
      <c r="E62" s="84">
        <v>10616</v>
      </c>
      <c r="F62" s="85">
        <f t="shared" si="36"/>
        <v>49</v>
      </c>
      <c r="G62" s="2582">
        <v>3779</v>
      </c>
      <c r="H62" s="85">
        <f t="shared" si="22"/>
        <v>49</v>
      </c>
      <c r="I62" s="86">
        <f t="shared" si="0"/>
        <v>2.8092087853929613</v>
      </c>
      <c r="J62" s="86">
        <v>2.7433700000000001</v>
      </c>
      <c r="K62" s="84">
        <f>'4市町推移1'!Q50</f>
        <v>11452</v>
      </c>
      <c r="L62" s="85">
        <f t="shared" si="23"/>
        <v>49</v>
      </c>
      <c r="M62" s="94">
        <v>3798</v>
      </c>
      <c r="N62" s="85">
        <f t="shared" si="24"/>
        <v>49</v>
      </c>
      <c r="O62" s="86">
        <f t="shared" si="37"/>
        <v>3.0152711953659823</v>
      </c>
      <c r="P62" s="84">
        <f>'4市町推移1'!P50</f>
        <v>12289</v>
      </c>
      <c r="Q62" s="85">
        <f t="shared" si="26"/>
        <v>49</v>
      </c>
      <c r="R62" s="84">
        <v>3813</v>
      </c>
      <c r="S62" s="85">
        <f t="shared" si="27"/>
        <v>49</v>
      </c>
      <c r="T62" s="86">
        <f t="shared" si="8"/>
        <v>3.2229215840545504</v>
      </c>
      <c r="U62" s="297">
        <f t="shared" si="9"/>
        <v>-836</v>
      </c>
      <c r="V62" s="85">
        <f t="shared" si="29"/>
        <v>14</v>
      </c>
      <c r="W62" s="299">
        <f t="shared" si="11"/>
        <v>-7.3</v>
      </c>
      <c r="X62" s="85">
        <f t="shared" si="30"/>
        <v>41</v>
      </c>
      <c r="Y62" s="297">
        <f t="shared" si="13"/>
        <v>-19</v>
      </c>
      <c r="Z62" s="85">
        <f t="shared" si="31"/>
        <v>40</v>
      </c>
      <c r="AA62" s="299">
        <f t="shared" si="15"/>
        <v>-0.5</v>
      </c>
      <c r="AB62" s="85">
        <f t="shared" si="32"/>
        <v>40</v>
      </c>
      <c r="AC62" s="87"/>
      <c r="AD62" s="95">
        <v>202.23</v>
      </c>
      <c r="AE62" s="85">
        <f t="shared" si="33"/>
        <v>15</v>
      </c>
      <c r="AF62" s="86">
        <f t="shared" si="38"/>
        <v>56.628591208030464</v>
      </c>
      <c r="AG62" s="85">
        <f t="shared" si="35"/>
        <v>48</v>
      </c>
      <c r="AI62" s="2788">
        <v>3768</v>
      </c>
      <c r="AJ62" s="1347">
        <v>10583</v>
      </c>
      <c r="AK62" s="1349">
        <f t="shared" si="20"/>
        <v>33</v>
      </c>
      <c r="AL62" s="1350">
        <f t="shared" si="21"/>
        <v>0.31085154483798044</v>
      </c>
    </row>
    <row r="63" spans="1:38" s="98" customFormat="1" ht="13.5">
      <c r="A63" s="62">
        <v>59</v>
      </c>
      <c r="B63" s="72">
        <v>7</v>
      </c>
      <c r="C63" s="91">
        <v>464</v>
      </c>
      <c r="D63" s="97" t="s">
        <v>42</v>
      </c>
      <c r="E63" s="84">
        <v>33477</v>
      </c>
      <c r="F63" s="85">
        <f t="shared" si="36"/>
        <v>36</v>
      </c>
      <c r="G63" s="2582">
        <v>12757</v>
      </c>
      <c r="H63" s="85">
        <f t="shared" si="22"/>
        <v>36</v>
      </c>
      <c r="I63" s="86">
        <f t="shared" si="0"/>
        <v>2.6242063180998669</v>
      </c>
      <c r="J63" s="86">
        <v>2.5880700000000001</v>
      </c>
      <c r="K63" s="84">
        <f>'4市町推移1'!Q51</f>
        <v>33690</v>
      </c>
      <c r="L63" s="85">
        <f t="shared" si="23"/>
        <v>36</v>
      </c>
      <c r="M63" s="94">
        <v>12092</v>
      </c>
      <c r="N63" s="85">
        <f t="shared" si="24"/>
        <v>37</v>
      </c>
      <c r="O63" s="86">
        <f t="shared" si="37"/>
        <v>2.7861395964273901</v>
      </c>
      <c r="P63" s="84">
        <f>'4市町推移1'!P51</f>
        <v>33438</v>
      </c>
      <c r="Q63" s="85">
        <f t="shared" si="26"/>
        <v>35</v>
      </c>
      <c r="R63" s="84">
        <v>11640</v>
      </c>
      <c r="S63" s="85">
        <f t="shared" si="27"/>
        <v>38</v>
      </c>
      <c r="T63" s="86">
        <f t="shared" si="8"/>
        <v>2.872680412371134</v>
      </c>
      <c r="U63" s="297">
        <f t="shared" si="9"/>
        <v>-213</v>
      </c>
      <c r="V63" s="85">
        <f t="shared" si="29"/>
        <v>11</v>
      </c>
      <c r="W63" s="299">
        <f t="shared" si="11"/>
        <v>-0.63</v>
      </c>
      <c r="X63" s="85">
        <f t="shared" si="30"/>
        <v>12</v>
      </c>
      <c r="Y63" s="297">
        <f t="shared" si="13"/>
        <v>665</v>
      </c>
      <c r="Z63" s="85">
        <f t="shared" si="31"/>
        <v>23</v>
      </c>
      <c r="AA63" s="299">
        <f t="shared" si="15"/>
        <v>5.5</v>
      </c>
      <c r="AB63" s="85">
        <f t="shared" si="32"/>
        <v>9</v>
      </c>
      <c r="AC63" s="87" t="s">
        <v>19</v>
      </c>
      <c r="AD63" s="95">
        <v>22.61</v>
      </c>
      <c r="AE63" s="85">
        <f t="shared" si="33"/>
        <v>45</v>
      </c>
      <c r="AF63" s="86">
        <f t="shared" si="38"/>
        <v>1490.0486510393632</v>
      </c>
      <c r="AG63" s="85">
        <f t="shared" si="35"/>
        <v>19</v>
      </c>
      <c r="AI63" s="2788">
        <v>12745</v>
      </c>
      <c r="AJ63" s="1347">
        <v>33412</v>
      </c>
      <c r="AK63" s="1349">
        <f t="shared" si="20"/>
        <v>65</v>
      </c>
      <c r="AL63" s="1350">
        <f t="shared" si="21"/>
        <v>0.19416315679421692</v>
      </c>
    </row>
    <row r="64" spans="1:38" s="98" customFormat="1" ht="13.5">
      <c r="A64" s="62">
        <v>60</v>
      </c>
      <c r="B64" s="72">
        <v>7</v>
      </c>
      <c r="C64" s="91">
        <v>481</v>
      </c>
      <c r="D64" s="97" t="s">
        <v>43</v>
      </c>
      <c r="E64" s="84">
        <v>13879</v>
      </c>
      <c r="F64" s="85">
        <f t="shared" si="36"/>
        <v>46</v>
      </c>
      <c r="G64" s="2582">
        <v>5537</v>
      </c>
      <c r="H64" s="85">
        <f t="shared" si="22"/>
        <v>46</v>
      </c>
      <c r="I64" s="86">
        <f t="shared" si="0"/>
        <v>2.5065920173379088</v>
      </c>
      <c r="J64" s="86">
        <v>2.4482300000000001</v>
      </c>
      <c r="K64" s="84">
        <f>'4市町推移1'!Q52</f>
        <v>15224</v>
      </c>
      <c r="L64" s="85">
        <f t="shared" si="23"/>
        <v>46</v>
      </c>
      <c r="M64" s="94">
        <v>5715</v>
      </c>
      <c r="N64" s="85">
        <f t="shared" si="24"/>
        <v>46</v>
      </c>
      <c r="O64" s="86">
        <f t="shared" si="37"/>
        <v>2.6638670166229224</v>
      </c>
      <c r="P64" s="84">
        <f>'4市町推移1'!P52</f>
        <v>16636</v>
      </c>
      <c r="Q64" s="85">
        <f t="shared" si="26"/>
        <v>46</v>
      </c>
      <c r="R64" s="84">
        <v>5870</v>
      </c>
      <c r="S64" s="85">
        <f t="shared" si="27"/>
        <v>46</v>
      </c>
      <c r="T64" s="86">
        <f t="shared" si="8"/>
        <v>2.8340715502555365</v>
      </c>
      <c r="U64" s="297">
        <f t="shared" si="9"/>
        <v>-1345</v>
      </c>
      <c r="V64" s="85">
        <f t="shared" si="29"/>
        <v>18</v>
      </c>
      <c r="W64" s="299">
        <f t="shared" si="11"/>
        <v>-8.83</v>
      </c>
      <c r="X64" s="85">
        <f t="shared" si="30"/>
        <v>44</v>
      </c>
      <c r="Y64" s="297">
        <f t="shared" si="13"/>
        <v>-178</v>
      </c>
      <c r="Z64" s="85">
        <f t="shared" si="31"/>
        <v>43</v>
      </c>
      <c r="AA64" s="299">
        <f t="shared" si="15"/>
        <v>-3.11</v>
      </c>
      <c r="AB64" s="85">
        <f t="shared" si="32"/>
        <v>46</v>
      </c>
      <c r="AC64" s="87"/>
      <c r="AD64" s="95">
        <v>150.26</v>
      </c>
      <c r="AE64" s="85">
        <f t="shared" si="33"/>
        <v>22</v>
      </c>
      <c r="AF64" s="86">
        <f t="shared" si="38"/>
        <v>101.3177159590044</v>
      </c>
      <c r="AG64" s="85">
        <f t="shared" si="35"/>
        <v>42</v>
      </c>
      <c r="AI64" s="2788">
        <v>5524</v>
      </c>
      <c r="AJ64" s="1347">
        <v>13812</v>
      </c>
      <c r="AK64" s="1349">
        <f t="shared" si="20"/>
        <v>67</v>
      </c>
      <c r="AL64" s="1350">
        <f t="shared" si="21"/>
        <v>0.48274371352402906</v>
      </c>
    </row>
    <row r="65" spans="1:38" s="98" customFormat="1" ht="13.5">
      <c r="A65" s="62">
        <v>61</v>
      </c>
      <c r="B65" s="72">
        <v>7</v>
      </c>
      <c r="C65" s="91">
        <v>501</v>
      </c>
      <c r="D65" s="97" t="s">
        <v>44</v>
      </c>
      <c r="E65" s="84">
        <v>15863</v>
      </c>
      <c r="F65" s="85">
        <f t="shared" si="36"/>
        <v>45</v>
      </c>
      <c r="G65" s="2582">
        <v>5927</v>
      </c>
      <c r="H65" s="85">
        <f t="shared" si="22"/>
        <v>44</v>
      </c>
      <c r="I65" s="86">
        <f t="shared" si="0"/>
        <v>2.6763961531972331</v>
      </c>
      <c r="J65" s="86">
        <v>2.51999</v>
      </c>
      <c r="K65" s="84">
        <f>'4市町推移1'!Q53</f>
        <v>17510</v>
      </c>
      <c r="L65" s="85">
        <f t="shared" si="23"/>
        <v>45</v>
      </c>
      <c r="M65" s="94">
        <v>6108</v>
      </c>
      <c r="N65" s="85">
        <f t="shared" si="24"/>
        <v>45</v>
      </c>
      <c r="O65" s="86">
        <f t="shared" si="37"/>
        <v>2.866732154551408</v>
      </c>
      <c r="P65" s="84">
        <f>'4市町推移1'!P53</f>
        <v>19265</v>
      </c>
      <c r="Q65" s="85">
        <f t="shared" si="26"/>
        <v>45</v>
      </c>
      <c r="R65" s="84">
        <v>6301</v>
      </c>
      <c r="S65" s="85">
        <f t="shared" si="27"/>
        <v>45</v>
      </c>
      <c r="T65" s="86">
        <f t="shared" si="8"/>
        <v>3.0574511982225046</v>
      </c>
      <c r="U65" s="297">
        <f t="shared" si="9"/>
        <v>-1647</v>
      </c>
      <c r="V65" s="85">
        <f t="shared" si="29"/>
        <v>22</v>
      </c>
      <c r="W65" s="299">
        <f t="shared" si="11"/>
        <v>-9.41</v>
      </c>
      <c r="X65" s="85">
        <f t="shared" si="30"/>
        <v>47</v>
      </c>
      <c r="Y65" s="297">
        <f t="shared" si="13"/>
        <v>-181</v>
      </c>
      <c r="Z65" s="85">
        <f t="shared" si="31"/>
        <v>44</v>
      </c>
      <c r="AA65" s="299">
        <f t="shared" si="15"/>
        <v>-2.96</v>
      </c>
      <c r="AB65" s="85">
        <f t="shared" si="32"/>
        <v>45</v>
      </c>
      <c r="AC65" s="87"/>
      <c r="AD65" s="95">
        <v>307.44</v>
      </c>
      <c r="AE65" s="85">
        <f t="shared" si="33"/>
        <v>9</v>
      </c>
      <c r="AF65" s="86">
        <f t="shared" si="38"/>
        <v>56.954202446005723</v>
      </c>
      <c r="AG65" s="85">
        <f t="shared" si="35"/>
        <v>47</v>
      </c>
      <c r="AI65" s="2788">
        <v>5902</v>
      </c>
      <c r="AJ65" s="1347">
        <v>15875</v>
      </c>
      <c r="AK65" s="1349">
        <f t="shared" si="20"/>
        <v>-12</v>
      </c>
      <c r="AL65" s="1350">
        <f t="shared" si="21"/>
        <v>-7.5647733719977309E-2</v>
      </c>
    </row>
    <row r="66" spans="1:38" ht="13.5">
      <c r="A66" s="62">
        <v>62</v>
      </c>
      <c r="B66" s="72">
        <v>8</v>
      </c>
      <c r="C66" s="91">
        <v>585</v>
      </c>
      <c r="D66" s="97" t="s">
        <v>45</v>
      </c>
      <c r="E66" s="84">
        <v>16064</v>
      </c>
      <c r="F66" s="85">
        <f t="shared" si="36"/>
        <v>44</v>
      </c>
      <c r="G66" s="2583">
        <v>5912</v>
      </c>
      <c r="H66" s="85">
        <f t="shared" si="22"/>
        <v>45</v>
      </c>
      <c r="I66" s="86">
        <f t="shared" si="0"/>
        <v>2.7171853856562924</v>
      </c>
      <c r="J66" s="86">
        <v>2.6564199999999998</v>
      </c>
      <c r="K66" s="84">
        <f>'4市町推移1'!Q54</f>
        <v>18070</v>
      </c>
      <c r="L66" s="85">
        <f t="shared" si="23"/>
        <v>44</v>
      </c>
      <c r="M66" s="101">
        <v>6228</v>
      </c>
      <c r="N66" s="85">
        <f t="shared" si="24"/>
        <v>44</v>
      </c>
      <c r="O66" s="86">
        <f t="shared" si="37"/>
        <v>2.9014129736673091</v>
      </c>
      <c r="P66" s="84">
        <f>'4市町推移1'!P54</f>
        <v>19696</v>
      </c>
      <c r="Q66" s="85">
        <f t="shared" si="26"/>
        <v>44</v>
      </c>
      <c r="R66" s="84">
        <v>6449</v>
      </c>
      <c r="S66" s="85">
        <f t="shared" si="27"/>
        <v>44</v>
      </c>
      <c r="T66" s="86">
        <f t="shared" si="8"/>
        <v>3.0541169173515272</v>
      </c>
      <c r="U66" s="297">
        <f t="shared" si="9"/>
        <v>-2006</v>
      </c>
      <c r="V66" s="85">
        <f t="shared" si="29"/>
        <v>28</v>
      </c>
      <c r="W66" s="299">
        <f t="shared" si="11"/>
        <v>-11.1</v>
      </c>
      <c r="X66" s="85">
        <f t="shared" si="30"/>
        <v>49</v>
      </c>
      <c r="Y66" s="297">
        <f t="shared" si="13"/>
        <v>-316</v>
      </c>
      <c r="Z66" s="85">
        <f t="shared" si="31"/>
        <v>46</v>
      </c>
      <c r="AA66" s="299">
        <f t="shared" si="15"/>
        <v>-5.07</v>
      </c>
      <c r="AB66" s="85">
        <f t="shared" si="32"/>
        <v>48</v>
      </c>
      <c r="AC66" s="87"/>
      <c r="AD66" s="95">
        <v>368.77</v>
      </c>
      <c r="AE66" s="85">
        <f t="shared" si="33"/>
        <v>8</v>
      </c>
      <c r="AF66" s="86">
        <f t="shared" si="38"/>
        <v>49.00073216367926</v>
      </c>
      <c r="AG66" s="85">
        <f t="shared" si="35"/>
        <v>49</v>
      </c>
      <c r="AI66" s="2787">
        <v>5888</v>
      </c>
      <c r="AJ66" s="1347">
        <v>16412</v>
      </c>
      <c r="AK66" s="1349">
        <f t="shared" si="20"/>
        <v>-348</v>
      </c>
      <c r="AL66" s="1363">
        <f t="shared" si="21"/>
        <v>-2.1663346613545817</v>
      </c>
    </row>
    <row r="67" spans="1:38" ht="13.5">
      <c r="A67" s="62">
        <v>63</v>
      </c>
      <c r="B67" s="72">
        <v>8</v>
      </c>
      <c r="C67" s="91">
        <v>586</v>
      </c>
      <c r="D67" s="102" t="s">
        <v>46</v>
      </c>
      <c r="E67" s="84">
        <v>13318</v>
      </c>
      <c r="F67" s="85">
        <f t="shared" si="36"/>
        <v>47</v>
      </c>
      <c r="G67" s="2583">
        <v>4929</v>
      </c>
      <c r="H67" s="85">
        <f t="shared" si="22"/>
        <v>47</v>
      </c>
      <c r="I67" s="86">
        <f t="shared" si="0"/>
        <v>2.7019679448163929</v>
      </c>
      <c r="J67" s="86">
        <v>2.6405799999999999</v>
      </c>
      <c r="K67" s="110">
        <f>'4市町推移1'!Q55</f>
        <v>14819</v>
      </c>
      <c r="L67" s="85">
        <f t="shared" si="23"/>
        <v>47</v>
      </c>
      <c r="M67" s="101">
        <v>5291</v>
      </c>
      <c r="N67" s="85">
        <f t="shared" si="24"/>
        <v>47</v>
      </c>
      <c r="O67" s="86">
        <f t="shared" si="37"/>
        <v>2.8007938007938007</v>
      </c>
      <c r="P67" s="84">
        <f>'4市町推移1'!P55</f>
        <v>16004</v>
      </c>
      <c r="Q67" s="85">
        <f t="shared" si="26"/>
        <v>47</v>
      </c>
      <c r="R67" s="84">
        <v>5342</v>
      </c>
      <c r="S67" s="85">
        <f t="shared" si="27"/>
        <v>47</v>
      </c>
      <c r="T67" s="86">
        <f t="shared" si="8"/>
        <v>2.9958816922500935</v>
      </c>
      <c r="U67" s="297">
        <f t="shared" si="9"/>
        <v>-1501</v>
      </c>
      <c r="V67" s="85">
        <f t="shared" si="29"/>
        <v>20</v>
      </c>
      <c r="W67" s="299">
        <f t="shared" si="11"/>
        <v>-10.130000000000001</v>
      </c>
      <c r="X67" s="85">
        <f t="shared" si="30"/>
        <v>48</v>
      </c>
      <c r="Y67" s="297">
        <f t="shared" si="13"/>
        <v>-362</v>
      </c>
      <c r="Z67" s="85">
        <f t="shared" si="31"/>
        <v>49</v>
      </c>
      <c r="AA67" s="299">
        <f t="shared" si="15"/>
        <v>-6.84</v>
      </c>
      <c r="AB67" s="85">
        <f t="shared" si="32"/>
        <v>49</v>
      </c>
      <c r="AC67" s="87"/>
      <c r="AD67" s="95">
        <v>241.01</v>
      </c>
      <c r="AE67" s="85">
        <f t="shared" si="33"/>
        <v>10</v>
      </c>
      <c r="AF67" s="86">
        <f t="shared" si="38"/>
        <v>61.487075225094394</v>
      </c>
      <c r="AG67" s="85">
        <f t="shared" si="35"/>
        <v>44</v>
      </c>
      <c r="AI67" s="2787">
        <v>4919</v>
      </c>
      <c r="AJ67" s="1348">
        <v>13688</v>
      </c>
      <c r="AK67" s="1355">
        <f t="shared" si="20"/>
        <v>-370</v>
      </c>
      <c r="AL67" s="1362">
        <f t="shared" si="21"/>
        <v>-2.7781949241627872</v>
      </c>
    </row>
    <row r="68" spans="1:38" s="103" customFormat="1" ht="3" customHeight="1">
      <c r="B68" s="72"/>
      <c r="C68" s="104"/>
      <c r="D68" s="105"/>
      <c r="E68" s="106"/>
      <c r="F68" s="107"/>
      <c r="G68" s="108"/>
      <c r="H68" s="107"/>
      <c r="I68" s="109"/>
      <c r="J68" s="86"/>
      <c r="K68" s="84">
        <f>'4市町推移1'!Q56</f>
        <v>0</v>
      </c>
      <c r="L68" s="107"/>
      <c r="M68" s="108">
        <v>5291</v>
      </c>
      <c r="N68" s="107"/>
      <c r="O68" s="109"/>
      <c r="P68" s="109"/>
      <c r="Q68" s="109"/>
      <c r="R68" s="110" t="s">
        <v>333</v>
      </c>
      <c r="S68" s="110"/>
      <c r="T68" s="110"/>
      <c r="U68" s="111"/>
      <c r="V68" s="107"/>
      <c r="W68" s="112"/>
      <c r="X68" s="107"/>
      <c r="Y68" s="300"/>
      <c r="Z68" s="107"/>
      <c r="AA68" s="301"/>
      <c r="AB68" s="107"/>
      <c r="AC68" s="113"/>
      <c r="AD68" s="114"/>
      <c r="AE68" s="107"/>
      <c r="AF68" s="109"/>
      <c r="AG68" s="107"/>
      <c r="AJ68" s="1356"/>
      <c r="AK68" s="1357">
        <f t="shared" si="20"/>
        <v>0</v>
      </c>
      <c r="AL68" s="1358"/>
    </row>
    <row r="69" spans="1:38">
      <c r="B69" s="72"/>
      <c r="C69" s="115"/>
      <c r="D69" s="116"/>
      <c r="E69" s="117" t="s">
        <v>530</v>
      </c>
      <c r="F69" s="54"/>
      <c r="G69" s="117"/>
      <c r="H69" s="54"/>
      <c r="I69" s="54"/>
      <c r="J69" s="54"/>
      <c r="K69" s="117" t="s">
        <v>345</v>
      </c>
      <c r="L69" s="54"/>
      <c r="M69" s="117"/>
      <c r="N69" s="54"/>
      <c r="O69" s="54"/>
      <c r="P69" s="54"/>
      <c r="Q69" s="54"/>
      <c r="R69" s="54"/>
      <c r="S69" s="54"/>
      <c r="T69" s="54"/>
      <c r="U69" s="117" t="s">
        <v>540</v>
      </c>
      <c r="W69" s="57"/>
      <c r="X69" s="57"/>
      <c r="Y69" s="118"/>
      <c r="Z69" s="57"/>
      <c r="AA69" s="57"/>
      <c r="AB69" s="57"/>
      <c r="AC69" s="72"/>
      <c r="AD69" s="72"/>
      <c r="AE69" s="54"/>
      <c r="AF69" s="54"/>
      <c r="AG69" s="54"/>
    </row>
    <row r="70" spans="1:38">
      <c r="B70" s="72"/>
      <c r="C70" s="119"/>
      <c r="D70" s="72"/>
      <c r="E70" s="117" t="s">
        <v>333</v>
      </c>
      <c r="G70" s="117"/>
      <c r="H70" s="72"/>
      <c r="K70" s="117" t="s">
        <v>333</v>
      </c>
      <c r="M70" s="117"/>
      <c r="N70" s="72"/>
      <c r="R70" s="72"/>
      <c r="S70" s="72"/>
      <c r="T70" s="72"/>
      <c r="U70" s="117" t="s">
        <v>205</v>
      </c>
      <c r="Y70" s="118"/>
      <c r="Z70" s="120"/>
      <c r="AA70" s="120"/>
      <c r="AB70" s="120"/>
      <c r="AC70" s="121"/>
      <c r="AD70" s="72"/>
      <c r="AE70" s="72"/>
      <c r="AF70" s="72"/>
      <c r="AG70" s="72"/>
    </row>
    <row r="71" spans="1:38">
      <c r="B71" s="72"/>
      <c r="C71" s="119"/>
      <c r="D71" s="72"/>
      <c r="E71" s="117" t="s">
        <v>344</v>
      </c>
      <c r="G71" s="117"/>
      <c r="H71" s="72"/>
      <c r="K71" s="117" t="s">
        <v>344</v>
      </c>
      <c r="M71" s="117"/>
      <c r="N71" s="72"/>
      <c r="R71" s="72"/>
      <c r="S71" s="72"/>
      <c r="T71" s="72"/>
      <c r="Y71" s="122"/>
      <c r="Z71" s="123"/>
      <c r="AA71" s="123"/>
      <c r="AB71" s="123"/>
      <c r="AC71" s="121"/>
      <c r="AD71" s="72"/>
      <c r="AE71" s="124"/>
      <c r="AF71" s="124"/>
      <c r="AG71" s="124"/>
    </row>
    <row r="72" spans="1:38">
      <c r="B72" s="72"/>
      <c r="C72" s="125"/>
      <c r="D72" s="72"/>
      <c r="E72" s="72" t="s">
        <v>304</v>
      </c>
      <c r="G72" s="72"/>
      <c r="H72" s="72"/>
      <c r="K72" s="72" t="s">
        <v>304</v>
      </c>
      <c r="M72" s="72"/>
      <c r="N72" s="72"/>
      <c r="R72" s="72"/>
      <c r="S72" s="72"/>
      <c r="T72" s="72"/>
      <c r="Y72" s="122"/>
      <c r="Z72" s="123"/>
      <c r="AA72" s="123"/>
      <c r="AB72" s="123"/>
      <c r="AC72" s="126"/>
      <c r="AD72" s="72"/>
      <c r="AE72" s="124"/>
      <c r="AF72" s="124"/>
      <c r="AG72" s="124"/>
    </row>
    <row r="73" spans="1:38">
      <c r="B73" s="72"/>
      <c r="C73" s="125"/>
      <c r="D73" s="72"/>
      <c r="E73" s="72" t="s">
        <v>343</v>
      </c>
      <c r="F73" s="54"/>
      <c r="G73" s="54"/>
      <c r="H73" s="54"/>
      <c r="I73" s="54"/>
      <c r="J73" s="54"/>
      <c r="K73" s="72" t="s">
        <v>343</v>
      </c>
      <c r="L73" s="54"/>
      <c r="M73" s="54"/>
      <c r="N73" s="54"/>
      <c r="O73" s="54"/>
      <c r="P73" s="54"/>
      <c r="Q73" s="54"/>
      <c r="R73" s="54"/>
      <c r="S73" s="54"/>
      <c r="T73" s="54"/>
      <c r="W73" s="57"/>
      <c r="X73" s="57"/>
      <c r="Y73" s="122"/>
      <c r="Z73" s="127"/>
      <c r="AA73" s="127"/>
      <c r="AB73" s="127"/>
      <c r="AC73" s="128"/>
      <c r="AD73" s="129"/>
      <c r="AE73" s="130"/>
      <c r="AF73" s="130"/>
      <c r="AG73" s="130"/>
    </row>
    <row r="74" spans="1:38" s="131" customFormat="1">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H74" s="62"/>
      <c r="AI74" s="62"/>
      <c r="AJ74" s="50"/>
    </row>
    <row r="75" spans="1:38" s="131" customFormat="1">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H75" s="62"/>
      <c r="AI75" s="62"/>
      <c r="AJ75" s="50"/>
    </row>
    <row r="76" spans="1:38" s="131" customFormat="1">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H76" s="62"/>
      <c r="AI76" s="62"/>
      <c r="AJ76" s="50"/>
    </row>
    <row r="77" spans="1:38" s="131" customFormat="1">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H77" s="62"/>
      <c r="AI77" s="62"/>
      <c r="AJ77" s="50"/>
    </row>
    <row r="78" spans="1:38" s="131" customFormat="1">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H78" s="62"/>
      <c r="AI78" s="62"/>
      <c r="AJ78" s="50"/>
    </row>
    <row r="79" spans="1:38" s="131" customFormat="1">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H79" s="62"/>
      <c r="AI79" s="62"/>
      <c r="AJ79" s="50"/>
    </row>
    <row r="80" spans="1:38" s="131" customFormat="1">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H80" s="62"/>
      <c r="AI80" s="62"/>
      <c r="AJ80" s="50"/>
    </row>
    <row r="81" spans="1:36" s="131" customFormat="1">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H81" s="62"/>
      <c r="AI81" s="62"/>
      <c r="AJ81" s="50"/>
    </row>
    <row r="82" spans="1:36" s="131" customFormat="1">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H82" s="62"/>
      <c r="AI82" s="62"/>
      <c r="AJ82" s="50"/>
    </row>
    <row r="83" spans="1:36" s="131" customFormat="1">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H83" s="62"/>
      <c r="AI83" s="62"/>
      <c r="AJ83" s="50"/>
    </row>
    <row r="84" spans="1:36" s="131" customFormat="1">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H84" s="62"/>
      <c r="AI84" s="62"/>
      <c r="AJ84" s="50"/>
    </row>
    <row r="85" spans="1:36" s="131" customFormat="1">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H85" s="62"/>
      <c r="AI85" s="62"/>
      <c r="AJ85" s="50"/>
    </row>
    <row r="86" spans="1:36" s="131" customFormat="1">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H86" s="62"/>
      <c r="AI86" s="62"/>
      <c r="AJ86" s="50"/>
    </row>
    <row r="87" spans="1:36" s="131" customFormat="1">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H87" s="62"/>
      <c r="AI87" s="62"/>
      <c r="AJ87" s="50"/>
    </row>
    <row r="88" spans="1:36" s="131" customFormat="1">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H88" s="62"/>
      <c r="AI88" s="62"/>
      <c r="AJ88" s="50"/>
    </row>
    <row r="89" spans="1:36" s="131" customFormat="1">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H89" s="62"/>
      <c r="AI89" s="62"/>
      <c r="AJ89" s="50"/>
    </row>
    <row r="90" spans="1:36" s="131" customFormat="1">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H90" s="62"/>
      <c r="AI90" s="62"/>
      <c r="AJ90" s="50"/>
    </row>
    <row r="91" spans="1:36" s="131" customFormat="1">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H91" s="62"/>
      <c r="AI91" s="62"/>
      <c r="AJ91" s="50"/>
    </row>
    <row r="92" spans="1:36" s="131" customFormat="1">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H92" s="62"/>
      <c r="AI92" s="62"/>
      <c r="AJ92" s="50"/>
    </row>
    <row r="93" spans="1:36">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row>
    <row r="94" spans="1:36">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row>
    <row r="95" spans="1:36">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row>
    <row r="96" spans="1:36">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row>
    <row r="97" spans="3:3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row>
    <row r="98" spans="3:3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row>
    <row r="99" spans="3:3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row>
    <row r="100" spans="3:3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row>
    <row r="101" spans="3:3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row>
    <row r="102" spans="3:3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row>
    <row r="103" spans="3:3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row>
    <row r="104" spans="3:3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row>
    <row r="105" spans="3:3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row>
    <row r="106" spans="3:3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row>
    <row r="107" spans="3:3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row>
    <row r="108" spans="3:3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row>
    <row r="109" spans="3:3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row>
    <row r="110" spans="3:3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row>
    <row r="111" spans="3:3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row>
    <row r="112" spans="3:3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row>
    <row r="113" spans="3:3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row>
    <row r="114" spans="3:3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row>
    <row r="115" spans="3:3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row>
    <row r="116" spans="3:3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row>
    <row r="117" spans="3:3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row>
    <row r="118" spans="3:3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row>
    <row r="119" spans="3:3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row>
    <row r="120" spans="3:3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row>
    <row r="121" spans="3:3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row>
    <row r="122" spans="3:3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row>
    <row r="123" spans="3:3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row>
    <row r="124" spans="3:3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row>
    <row r="125" spans="3:3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row>
    <row r="126" spans="3:3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row>
    <row r="127" spans="3:3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row>
    <row r="128" spans="3:3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row>
    <row r="129" spans="3:3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row>
    <row r="130" spans="3:3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row>
    <row r="131" spans="3:3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row>
    <row r="132" spans="3:3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row>
    <row r="133" spans="3:3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row>
    <row r="134" spans="3:3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row>
    <row r="135" spans="3:3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row>
    <row r="136" spans="3:3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row>
    <row r="137" spans="3:3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row>
    <row r="138" spans="3:3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row>
    <row r="139" spans="3:3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row>
    <row r="140" spans="3:3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row>
    <row r="141" spans="3:3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row>
    <row r="142" spans="3:3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row>
    <row r="143" spans="3:3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row>
    <row r="144" spans="3:3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row>
    <row r="145" spans="3:3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row>
    <row r="146" spans="3:3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row>
    <row r="147" spans="3:3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row>
    <row r="148" spans="3:3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row>
    <row r="149" spans="3:3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row>
    <row r="150" spans="3:3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row>
    <row r="151" spans="3:3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row>
    <row r="152" spans="3:3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row>
    <row r="153" spans="3:3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row>
    <row r="154" spans="3:3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row>
    <row r="155" spans="3:3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row>
    <row r="156" spans="3:3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row>
    <row r="157" spans="3:3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row>
    <row r="158" spans="3:3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row>
    <row r="159" spans="3:3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row>
    <row r="160" spans="3:3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row>
    <row r="161" spans="3:3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row>
    <row r="162" spans="3:3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row>
    <row r="163" spans="3:3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row>
    <row r="164" spans="3:3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row>
    <row r="165" spans="3:3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row>
    <row r="166" spans="3:3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row>
    <row r="167" spans="3:3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row>
    <row r="168" spans="3:3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row>
    <row r="169" spans="3:3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row>
    <row r="170" spans="3:3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row>
    <row r="171" spans="3:3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row>
    <row r="172" spans="3:3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row>
    <row r="173" spans="3:3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row>
    <row r="174" spans="3:3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row>
    <row r="175" spans="3:3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row>
    <row r="176" spans="3:3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row>
    <row r="177" spans="3:3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row>
    <row r="178" spans="3:3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row>
    <row r="179" spans="3:3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row>
    <row r="180" spans="3:3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row>
    <row r="181" spans="3:3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row>
    <row r="182" spans="3:3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row>
    <row r="183" spans="3:3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row>
    <row r="184" spans="3:3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row>
    <row r="185" spans="3:3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row>
    <row r="186" spans="3:3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row>
    <row r="187" spans="3:3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row>
    <row r="188" spans="3:3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row>
    <row r="189" spans="3:3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row>
    <row r="190" spans="3:3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row>
    <row r="191" spans="3:3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row>
    <row r="192" spans="3:3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row>
    <row r="193" spans="3:3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row>
    <row r="194" spans="3:3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row>
    <row r="195" spans="3:3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row>
    <row r="196" spans="3:3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row>
    <row r="197" spans="3:3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row>
    <row r="198" spans="3:3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row>
    <row r="199" spans="3:3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row>
    <row r="200" spans="3:3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row>
    <row r="201" spans="3:3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row>
    <row r="202" spans="3:3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row>
    <row r="203" spans="3:3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row>
    <row r="204" spans="3:3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row>
    <row r="205" spans="3:3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row>
    <row r="206" spans="3:3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row>
    <row r="207" spans="3:3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row>
    <row r="208" spans="3:3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row>
    <row r="209" spans="3:3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row>
    <row r="210" spans="3:3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row>
    <row r="211" spans="3:3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row>
    <row r="212" spans="3:3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row>
    <row r="213" spans="3:3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row>
    <row r="214" spans="3:3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row>
    <row r="215" spans="3:3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row>
    <row r="216" spans="3:3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row>
    <row r="217" spans="3:3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row>
    <row r="218" spans="3:3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row>
    <row r="219" spans="3:3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row>
    <row r="220" spans="3:3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row>
    <row r="221" spans="3:3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row>
    <row r="222" spans="3:3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row>
    <row r="223" spans="3:3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row>
    <row r="224" spans="3:3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row>
    <row r="225" spans="3:3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row>
    <row r="226" spans="3:3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row>
    <row r="227" spans="3:3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row>
    <row r="228" spans="3:3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row>
    <row r="229" spans="3:3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row>
    <row r="230" spans="3:3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row>
    <row r="231" spans="3:3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row>
    <row r="232" spans="3:3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row>
    <row r="233" spans="3:3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row>
    <row r="234" spans="3:3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row>
    <row r="235" spans="3:3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row>
    <row r="236" spans="3:3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row>
    <row r="237" spans="3:3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row>
    <row r="238" spans="3:3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row>
    <row r="239" spans="3:3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row>
    <row r="240" spans="3:3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row>
    <row r="241" spans="3:3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row>
    <row r="242" spans="3:3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row>
    <row r="243" spans="3:3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row>
    <row r="244" spans="3:3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row>
    <row r="245" spans="3:3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row>
    <row r="246" spans="3:3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row>
    <row r="247" spans="3:3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row>
    <row r="248" spans="3:3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row>
    <row r="249" spans="3:3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row>
    <row r="250" spans="3:3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row>
    <row r="251" spans="3:3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row>
    <row r="252" spans="3:3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row>
    <row r="253" spans="3:3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row>
    <row r="254" spans="3:3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row>
    <row r="255" spans="3:3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row>
    <row r="256" spans="3:3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row>
    <row r="257" spans="3:3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row>
    <row r="258" spans="3:3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row>
    <row r="259" spans="3:3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row>
    <row r="260" spans="3:3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row>
    <row r="261" spans="3:3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row>
    <row r="262" spans="3:3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row>
    <row r="263" spans="3:3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row>
    <row r="264" spans="3:3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row>
    <row r="265" spans="3:3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row>
    <row r="266" spans="3:3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row>
    <row r="267" spans="3:3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row>
    <row r="268" spans="3:3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row>
    <row r="269" spans="3:3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row>
    <row r="270" spans="3:3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row>
    <row r="271" spans="3:3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row>
    <row r="272" spans="3:3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row>
    <row r="273" spans="3:3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row>
    <row r="274" spans="3:3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row>
    <row r="275" spans="3:3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row>
    <row r="276" spans="3:3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row>
    <row r="277" spans="3:3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row>
    <row r="278" spans="3:3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row>
    <row r="279" spans="3:3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row>
    <row r="280" spans="3:3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row>
    <row r="281" spans="3:3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row>
    <row r="282" spans="3:3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row>
    <row r="283" spans="3:3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row>
    <row r="284" spans="3:3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row>
    <row r="285" spans="3:3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row>
    <row r="286" spans="3:3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row>
    <row r="287" spans="3:3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row>
    <row r="288" spans="3:3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row>
    <row r="289" spans="3:3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row>
    <row r="290" spans="3:3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row>
    <row r="291" spans="3:3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row>
    <row r="292" spans="3:3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row>
    <row r="293" spans="3:3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row>
    <row r="294" spans="3:3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row>
    <row r="295" spans="3:3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row>
    <row r="296" spans="3:3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row>
    <row r="297" spans="3:3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row>
    <row r="298" spans="3:3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row>
    <row r="299" spans="3:3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row>
    <row r="300" spans="3:3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row>
    <row r="301" spans="3:3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row>
    <row r="302" spans="3:3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row>
    <row r="303" spans="3:3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row>
    <row r="304" spans="3:3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row>
    <row r="305" spans="3:3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row>
    <row r="306" spans="3:3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row>
    <row r="307" spans="3:3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row>
    <row r="308" spans="3:3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row>
    <row r="309" spans="3:3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row>
    <row r="310" spans="3:3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row>
    <row r="311" spans="3:3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row>
    <row r="312" spans="3:3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row>
    <row r="313" spans="3:3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row>
    <row r="314" spans="3:3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row>
    <row r="315" spans="3:3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row>
    <row r="316" spans="3:3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row>
    <row r="317" spans="3:3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row>
    <row r="318" spans="3:3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row>
    <row r="319" spans="3:3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row>
    <row r="320" spans="3:3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row>
    <row r="321" spans="3:3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row>
    <row r="322" spans="3:3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row>
    <row r="323" spans="3:3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row>
    <row r="324" spans="3:3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row>
    <row r="325" spans="3:3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row>
    <row r="326" spans="3:3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row>
    <row r="327" spans="3:3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row>
    <row r="328" spans="3:3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row>
    <row r="329" spans="3:3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row>
    <row r="330" spans="3:3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row>
    <row r="331" spans="3:3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row>
    <row r="332" spans="3:3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row>
    <row r="333" spans="3:3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row>
    <row r="334" spans="3:3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row>
    <row r="335" spans="3:3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row>
    <row r="336" spans="3:3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row>
    <row r="337" spans="3:3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row>
    <row r="338" spans="3:3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row>
    <row r="339" spans="3:3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row>
    <row r="340" spans="3:3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row>
    <row r="341" spans="3:3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row>
    <row r="342" spans="3:3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row>
    <row r="343" spans="3:3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row>
    <row r="344" spans="3:3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row>
    <row r="345" spans="3:3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row>
    <row r="346" spans="3:3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row>
    <row r="347" spans="3:3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row>
    <row r="348" spans="3:3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row>
    <row r="349" spans="3:3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row>
    <row r="350" spans="3:3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row>
    <row r="351" spans="3:3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row>
    <row r="352" spans="3:3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row>
    <row r="353" spans="3:3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row>
    <row r="354" spans="3:3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row>
    <row r="355" spans="3:3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row>
    <row r="356" spans="3:3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row>
    <row r="357" spans="3:3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row>
    <row r="358" spans="3:3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row>
    <row r="359" spans="3:3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row>
    <row r="360" spans="3:3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row>
    <row r="361" spans="3:3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row>
    <row r="362" spans="3:3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row>
    <row r="363" spans="3:3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row>
    <row r="364" spans="3:3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row>
    <row r="365" spans="3:3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row>
    <row r="366" spans="3:3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row>
    <row r="367" spans="3:3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row>
    <row r="368" spans="3:3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row>
    <row r="369" spans="3:3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row>
    <row r="370" spans="3:3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row>
    <row r="371" spans="3:3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row>
    <row r="372" spans="3:3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row>
    <row r="373" spans="3:3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row>
    <row r="374" spans="3:3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row>
    <row r="375" spans="3:3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row>
    <row r="376" spans="3:3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row>
    <row r="377" spans="3:3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row>
    <row r="378" spans="3:3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row>
    <row r="379" spans="3:3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row>
    <row r="380" spans="3:3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row>
    <row r="381" spans="3:3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row>
    <row r="382" spans="3:3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row>
    <row r="383" spans="3:3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row>
    <row r="384" spans="3:3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row>
    <row r="385" spans="3:3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row>
    <row r="386" spans="3:3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row>
    <row r="387" spans="3:3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row>
    <row r="388" spans="3:3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row>
    <row r="389" spans="3:3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row>
    <row r="390" spans="3:3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row>
    <row r="391" spans="3:3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row>
    <row r="392" spans="3:3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row>
    <row r="393" spans="3:3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row>
    <row r="394" spans="3:3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row>
    <row r="395" spans="3:3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row>
    <row r="396" spans="3:3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row>
    <row r="397" spans="3:3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row>
    <row r="398" spans="3:3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row>
    <row r="399" spans="3:3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row>
    <row r="400" spans="3:3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row>
    <row r="401" spans="3:3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row>
    <row r="402" spans="3:3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row>
    <row r="403" spans="3:3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row>
    <row r="404" spans="3:3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row>
    <row r="405" spans="3:3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row>
    <row r="406" spans="3:3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row>
    <row r="407" spans="3:3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row>
    <row r="408" spans="3:3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row>
    <row r="409" spans="3:3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row>
    <row r="410" spans="3:3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row>
    <row r="411" spans="3:3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row>
    <row r="412" spans="3:3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row>
    <row r="413" spans="3:3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row>
    <row r="414" spans="3:3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row>
    <row r="415" spans="3:3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row>
    <row r="416" spans="3:3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row>
    <row r="417" spans="3:3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row>
    <row r="418" spans="3:3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row>
    <row r="419" spans="3:3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row>
    <row r="420" spans="3:3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row>
    <row r="421" spans="3:3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row>
    <row r="422" spans="3:3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row>
    <row r="423" spans="3:3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row>
    <row r="424" spans="3:3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row>
    <row r="425" spans="3:3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row>
    <row r="426" spans="3:3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row>
    <row r="427" spans="3:3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row>
    <row r="428" spans="3:3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row>
    <row r="429" spans="3:3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row>
    <row r="430" spans="3:3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row>
    <row r="431" spans="3:3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row>
    <row r="432" spans="3:3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row>
    <row r="433" spans="3:3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row>
    <row r="434" spans="3:3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row>
    <row r="435" spans="3:3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row>
    <row r="436" spans="3:3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row>
    <row r="437" spans="3:3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row>
    <row r="438" spans="3:3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row>
    <row r="439" spans="3:3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row>
    <row r="440" spans="3:3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row>
    <row r="441" spans="3:3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row>
    <row r="442" spans="3:3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row>
    <row r="443" spans="3:3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row>
    <row r="444" spans="3:3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row>
    <row r="445" spans="3:3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row>
    <row r="446" spans="3:3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row>
    <row r="447" spans="3:3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row>
    <row r="448" spans="3:3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row>
    <row r="449" spans="3:3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row>
    <row r="450" spans="3:3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row>
    <row r="451" spans="3:3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row>
    <row r="452" spans="3:3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row>
    <row r="453" spans="3:3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row>
    <row r="454" spans="3:3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row>
    <row r="455" spans="3:3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row>
    <row r="456" spans="3:3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row>
    <row r="457" spans="3:3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row>
    <row r="458" spans="3:3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row>
    <row r="459" spans="3:3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row>
    <row r="460" spans="3:3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row>
    <row r="461" spans="3:3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row>
    <row r="462" spans="3:3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row>
    <row r="463" spans="3:3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row>
    <row r="464" spans="3:3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row>
    <row r="465" spans="3:3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row>
    <row r="466" spans="3:3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row>
    <row r="467" spans="3:3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row>
    <row r="468" spans="3:3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row>
    <row r="469" spans="3:3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row>
    <row r="470" spans="3:3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row>
    <row r="471" spans="3:3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row>
    <row r="472" spans="3:3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row>
    <row r="473" spans="3:3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row>
    <row r="474" spans="3:3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row>
    <row r="475" spans="3:3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row>
    <row r="476" spans="3:3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row>
    <row r="477" spans="3:3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row>
    <row r="478" spans="3:3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row>
    <row r="479" spans="3:3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row>
    <row r="480" spans="3:3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row>
    <row r="481" spans="3:3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row>
    <row r="482" spans="3:3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row>
    <row r="483" spans="3:3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row>
    <row r="484" spans="3:3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row>
    <row r="485" spans="3:3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row>
    <row r="486" spans="3:3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row>
    <row r="487" spans="3:3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row>
    <row r="488" spans="3:3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row>
    <row r="489" spans="3:3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row>
    <row r="490" spans="3:3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row>
    <row r="491" spans="3:3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row>
    <row r="492" spans="3:3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row>
    <row r="493" spans="3:3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row>
    <row r="494" spans="3:3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row>
    <row r="495" spans="3:3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row>
    <row r="496" spans="3:3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row>
    <row r="497" spans="3:3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row>
    <row r="498" spans="3:3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row>
    <row r="499" spans="3:3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row>
    <row r="500" spans="3:3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row>
    <row r="501" spans="3:3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row>
    <row r="502" spans="3:3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row>
    <row r="503" spans="3:3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row>
    <row r="504" spans="3:3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row>
    <row r="505" spans="3:3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row>
    <row r="506" spans="3:3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row>
    <row r="507" spans="3:3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row>
    <row r="508" spans="3:3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row>
    <row r="509" spans="3:3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row>
    <row r="510" spans="3:3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row>
    <row r="511" spans="3:3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row>
    <row r="512" spans="3:3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row>
    <row r="513" spans="3:3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row>
    <row r="514" spans="3:3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row>
    <row r="515" spans="3:3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row>
    <row r="516" spans="3:3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row>
    <row r="517" spans="3:3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row>
    <row r="518" spans="3:3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row>
    <row r="519" spans="3:3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row>
    <row r="520" spans="3:3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row>
    <row r="521" spans="3:3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row>
    <row r="522" spans="3:3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row>
    <row r="523" spans="3:3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row>
    <row r="524" spans="3:3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row>
    <row r="525" spans="3:3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row>
    <row r="526" spans="3:3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row>
    <row r="527" spans="3:3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row>
    <row r="528" spans="3:3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row>
    <row r="529" spans="3:3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row>
    <row r="530" spans="3:3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row>
    <row r="531" spans="3:3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row>
    <row r="532" spans="3:3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row>
    <row r="533" spans="3:3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row>
    <row r="534" spans="3:3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row>
    <row r="535" spans="3:3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row>
    <row r="536" spans="3:3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row>
    <row r="537" spans="3:3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row>
    <row r="538" spans="3:3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row>
    <row r="539" spans="3:3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row>
    <row r="540" spans="3:3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row>
    <row r="541" spans="3:3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row>
    <row r="542" spans="3:3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row>
    <row r="543" spans="3:3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row>
    <row r="544" spans="3:3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row>
    <row r="545" spans="3:3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row>
    <row r="546" spans="3:3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row>
    <row r="547" spans="3:3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row>
    <row r="548" spans="3:3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row>
    <row r="549" spans="3:3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row>
    <row r="550" spans="3:3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row>
    <row r="551" spans="3:3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row>
    <row r="552" spans="3:3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row>
    <row r="553" spans="3:3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row>
    <row r="554" spans="3:3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row>
    <row r="555" spans="3:3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row>
    <row r="556" spans="3:3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row>
    <row r="557" spans="3:3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row>
    <row r="558" spans="3:3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row>
    <row r="559" spans="3:3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row>
    <row r="560" spans="3:3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row>
    <row r="561" spans="3:3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row>
    <row r="562" spans="3:3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row>
    <row r="563" spans="3:3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row>
    <row r="564" spans="3:3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row>
    <row r="565" spans="3:3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row>
    <row r="566" spans="3:3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row>
    <row r="567" spans="3:3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row>
    <row r="568" spans="3:3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row>
    <row r="569" spans="3:3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row>
    <row r="570" spans="3:3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row>
    <row r="571" spans="3:3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row>
    <row r="572" spans="3:3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row>
    <row r="573" spans="3:3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row>
    <row r="574" spans="3:3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row>
    <row r="575" spans="3:3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row>
    <row r="576" spans="3:3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row>
    <row r="577" spans="3:3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row>
    <row r="578" spans="3:3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row>
    <row r="579" spans="3:3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row>
    <row r="580" spans="3:3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row>
    <row r="581" spans="3:3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row>
    <row r="582" spans="3:3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row>
    <row r="583" spans="3:3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row>
  </sheetData>
  <mergeCells count="35">
    <mergeCell ref="R3:R4"/>
    <mergeCell ref="P2:T2"/>
    <mergeCell ref="Y3:Y4"/>
    <mergeCell ref="Q4:Q5"/>
    <mergeCell ref="V4:V5"/>
    <mergeCell ref="P3:P4"/>
    <mergeCell ref="C2:D5"/>
    <mergeCell ref="K3:K4"/>
    <mergeCell ref="L4:L5"/>
    <mergeCell ref="N4:N5"/>
    <mergeCell ref="M3:M4"/>
    <mergeCell ref="K2:O2"/>
    <mergeCell ref="O3:O4"/>
    <mergeCell ref="E2:I2"/>
    <mergeCell ref="E3:E4"/>
    <mergeCell ref="G3:G4"/>
    <mergeCell ref="I3:I4"/>
    <mergeCell ref="F4:F5"/>
    <mergeCell ref="H4:H5"/>
    <mergeCell ref="AC6:AD6"/>
    <mergeCell ref="S4:S5"/>
    <mergeCell ref="AE4:AE5"/>
    <mergeCell ref="AC2:AD4"/>
    <mergeCell ref="Y2:AB2"/>
    <mergeCell ref="T3:T4"/>
    <mergeCell ref="U2:X2"/>
    <mergeCell ref="U3:U4"/>
    <mergeCell ref="W3:W4"/>
    <mergeCell ref="X4:X5"/>
    <mergeCell ref="AG4:AG5"/>
    <mergeCell ref="Z4:Z5"/>
    <mergeCell ref="AB4:AB5"/>
    <mergeCell ref="AC5:AD5"/>
    <mergeCell ref="AF2:AF4"/>
    <mergeCell ref="AA3:AA4"/>
  </mergeCells>
  <phoneticPr fontId="2"/>
  <printOptions horizontalCentered="1"/>
  <pageMargins left="0.39370078740157483" right="0" top="0.39370078740157483" bottom="0.39370078740157483" header="0.19685039370078741" footer="0.19685039370078741"/>
  <pageSetup paperSize="9" orientation="portrait" r:id="rId1"/>
  <headerFooter alignWithMargins="0">
    <oddHeader>&amp;R&amp;8&amp;F &amp;A &amp;D</oddHeader>
    <oddFooter>&amp;C&amp;8&amp;P/&amp;N</oddFooter>
  </headerFooter>
  <colBreaks count="1" manualBreakCount="1">
    <brk id="20" max="7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70F37-CEE0-4472-B549-EE1842E51A40}">
  <sheetPr>
    <tabColor theme="9" tint="0.79998168889431442"/>
  </sheetPr>
  <dimension ref="A1:AE65"/>
  <sheetViews>
    <sheetView workbookViewId="0">
      <pane xSplit="18" ySplit="4" topLeftCell="S50" activePane="bottomRight" state="frozen"/>
      <selection pane="topRight" activeCell="S1" sqref="S1"/>
      <selection pane="bottomLeft" activeCell="A5" sqref="A5"/>
      <selection pane="bottomRight" activeCell="AF59" sqref="AF59"/>
    </sheetView>
  </sheetViews>
  <sheetFormatPr defaultColWidth="9.875" defaultRowHeight="13.5"/>
  <cols>
    <col min="1" max="1" width="7.375" style="1192" customWidth="1"/>
    <col min="2" max="2" width="12.25" style="1192" customWidth="1"/>
    <col min="3" max="15" width="10.125" style="1192" hidden="1" customWidth="1"/>
    <col min="16" max="18" width="9.875" style="1192" hidden="1" customWidth="1"/>
    <col min="19" max="21" width="11.75" style="2455" customWidth="1"/>
    <col min="22" max="22" width="10.375" style="2456" customWidth="1"/>
    <col min="23" max="23" width="10.375" style="2456" hidden="1" customWidth="1"/>
    <col min="24" max="25" width="11.75" style="2455" customWidth="1"/>
    <col min="26" max="26" width="5.25" style="2476" customWidth="1"/>
    <col min="27" max="29" width="11.75" style="2455" customWidth="1"/>
    <col min="30" max="30" width="10.375" style="2455" customWidth="1"/>
    <col min="31" max="31" width="10.375" style="1192" hidden="1" customWidth="1"/>
    <col min="32" max="16384" width="9.875" style="1192"/>
  </cols>
  <sheetData>
    <row r="1" spans="1:31" s="2406" customFormat="1">
      <c r="A1" s="2405" t="s">
        <v>1298</v>
      </c>
      <c r="I1" s="2406" t="s">
        <v>333</v>
      </c>
      <c r="K1" s="2407"/>
      <c r="L1" s="2407"/>
      <c r="M1" s="2407"/>
      <c r="O1" s="2407"/>
      <c r="S1" s="2408"/>
      <c r="T1" s="2408"/>
      <c r="U1" s="2408"/>
      <c r="V1" s="2408" t="s">
        <v>1302</v>
      </c>
      <c r="W1" s="2408"/>
      <c r="X1" s="2408"/>
      <c r="Y1" s="2408"/>
      <c r="Z1" s="2475"/>
      <c r="AA1" s="2408"/>
      <c r="AB1" s="2408" t="s">
        <v>1303</v>
      </c>
      <c r="AC1" s="2408"/>
      <c r="AD1" s="2408"/>
    </row>
    <row r="2" spans="1:31" s="2406" customFormat="1" ht="15.75" customHeight="1">
      <c r="A2" s="2462"/>
      <c r="B2" s="2463"/>
      <c r="C2" s="2463"/>
      <c r="D2" s="2463"/>
      <c r="E2" s="2463"/>
      <c r="F2" s="2463"/>
      <c r="G2" s="2463"/>
      <c r="H2" s="2463"/>
      <c r="I2" s="2463"/>
      <c r="J2" s="2463"/>
      <c r="K2" s="2463"/>
      <c r="L2" s="2463"/>
      <c r="M2" s="2463" t="s">
        <v>1219</v>
      </c>
      <c r="N2" s="2463" t="s">
        <v>531</v>
      </c>
      <c r="O2" s="2463"/>
      <c r="P2" s="2463"/>
      <c r="Q2" s="2463"/>
      <c r="R2" s="2464"/>
      <c r="S2" s="2465" t="s">
        <v>1296</v>
      </c>
      <c r="T2" s="2465" t="s">
        <v>1296</v>
      </c>
      <c r="U2" s="2784" t="s">
        <v>1296</v>
      </c>
      <c r="V2" s="2465"/>
      <c r="W2" s="2465"/>
      <c r="X2" s="2465"/>
      <c r="Y2" s="2465"/>
      <c r="Z2" s="2477"/>
      <c r="AA2" s="2465" t="s">
        <v>1297</v>
      </c>
      <c r="AB2" s="2465" t="s">
        <v>1297</v>
      </c>
      <c r="AC2" s="2784" t="s">
        <v>1297</v>
      </c>
      <c r="AD2" s="2465"/>
      <c r="AE2" s="2465"/>
    </row>
    <row r="3" spans="1:31">
      <c r="A3" s="2993" t="s">
        <v>172</v>
      </c>
      <c r="B3" s="2993"/>
      <c r="C3" s="2457" t="s">
        <v>109</v>
      </c>
      <c r="D3" s="2457" t="s">
        <v>110</v>
      </c>
      <c r="E3" s="2457" t="s">
        <v>111</v>
      </c>
      <c r="F3" s="2457" t="s">
        <v>112</v>
      </c>
      <c r="G3" s="2457" t="s">
        <v>113</v>
      </c>
      <c r="H3" s="2457" t="s">
        <v>114</v>
      </c>
      <c r="I3" s="2458" t="s">
        <v>115</v>
      </c>
      <c r="J3" s="2457" t="s">
        <v>116</v>
      </c>
      <c r="K3" s="2457" t="s">
        <v>171</v>
      </c>
      <c r="L3" s="2457" t="s">
        <v>329</v>
      </c>
      <c r="M3" s="2457" t="s">
        <v>336</v>
      </c>
      <c r="N3" s="2459" t="s">
        <v>396</v>
      </c>
      <c r="O3" s="2993" t="s">
        <v>1289</v>
      </c>
      <c r="P3" s="2993"/>
      <c r="Q3" s="2995" t="s">
        <v>1290</v>
      </c>
      <c r="R3" s="2995"/>
      <c r="S3" s="2460" t="s">
        <v>329</v>
      </c>
      <c r="T3" s="2460" t="s">
        <v>336</v>
      </c>
      <c r="U3" s="2785" t="s">
        <v>396</v>
      </c>
      <c r="V3" s="1365"/>
      <c r="W3" s="1365"/>
      <c r="X3" s="2460" t="s">
        <v>1291</v>
      </c>
      <c r="Y3" s="2461" t="s">
        <v>1292</v>
      </c>
      <c r="Z3" s="2478"/>
      <c r="AA3" s="2460" t="s">
        <v>329</v>
      </c>
      <c r="AB3" s="2460" t="s">
        <v>336</v>
      </c>
      <c r="AC3" s="2785" t="s">
        <v>396</v>
      </c>
      <c r="AD3" s="1365"/>
      <c r="AE3" s="1365"/>
    </row>
    <row r="4" spans="1:31" s="2413" customFormat="1">
      <c r="A4" s="2994"/>
      <c r="B4" s="2994"/>
      <c r="C4" s="2409">
        <v>1965</v>
      </c>
      <c r="D4" s="2409">
        <v>1970</v>
      </c>
      <c r="E4" s="2409">
        <v>1975</v>
      </c>
      <c r="F4" s="2409">
        <v>1980</v>
      </c>
      <c r="G4" s="2409">
        <v>1985</v>
      </c>
      <c r="H4" s="2409">
        <v>1990</v>
      </c>
      <c r="I4" s="1882">
        <v>1995</v>
      </c>
      <c r="J4" s="2409">
        <v>2000</v>
      </c>
      <c r="K4" s="2409">
        <v>2005</v>
      </c>
      <c r="L4" s="2409">
        <v>2010</v>
      </c>
      <c r="M4" s="2409">
        <v>2015</v>
      </c>
      <c r="N4" s="2410">
        <v>2020</v>
      </c>
      <c r="O4" s="2409" t="s">
        <v>1293</v>
      </c>
      <c r="P4" s="2409" t="s">
        <v>2</v>
      </c>
      <c r="Q4" s="1373" t="s">
        <v>532</v>
      </c>
      <c r="R4" s="1373" t="s">
        <v>533</v>
      </c>
      <c r="S4" s="2411">
        <v>2010</v>
      </c>
      <c r="T4" s="2411">
        <v>2015</v>
      </c>
      <c r="U4" s="2786">
        <v>2020</v>
      </c>
      <c r="V4" s="2467" t="s">
        <v>1301</v>
      </c>
      <c r="W4" s="2412" t="s">
        <v>1300</v>
      </c>
      <c r="X4" s="2411" t="s">
        <v>1294</v>
      </c>
      <c r="Y4" s="2411" t="s">
        <v>1295</v>
      </c>
      <c r="Z4" s="2479"/>
      <c r="AA4" s="2411">
        <v>2010</v>
      </c>
      <c r="AB4" s="2411">
        <v>2015</v>
      </c>
      <c r="AC4" s="2786">
        <v>2020</v>
      </c>
      <c r="AD4" s="2467" t="s">
        <v>1301</v>
      </c>
      <c r="AE4" s="2412" t="s">
        <v>1300</v>
      </c>
    </row>
    <row r="5" spans="1:31" s="2413" customFormat="1" ht="15.75" customHeight="1">
      <c r="A5" s="2414" t="s">
        <v>529</v>
      </c>
      <c r="B5" s="2415" t="s">
        <v>506</v>
      </c>
      <c r="C5" s="2416">
        <v>4309944</v>
      </c>
      <c r="D5" s="2416">
        <v>4667928</v>
      </c>
      <c r="E5" s="2416">
        <v>4992140</v>
      </c>
      <c r="F5" s="2416">
        <v>5144892</v>
      </c>
      <c r="G5" s="2416">
        <v>5278050</v>
      </c>
      <c r="H5" s="2416">
        <v>5405040</v>
      </c>
      <c r="I5" s="2417">
        <v>5401877</v>
      </c>
      <c r="J5" s="2416">
        <v>5550574</v>
      </c>
      <c r="K5" s="2416">
        <v>5590601</v>
      </c>
      <c r="L5" s="2416">
        <v>5588133</v>
      </c>
      <c r="M5" s="2416">
        <v>5534800</v>
      </c>
      <c r="N5" s="2418">
        <v>5469184</v>
      </c>
      <c r="O5" s="2419">
        <v>-65616</v>
      </c>
      <c r="P5" s="2420">
        <v>-1.185517091855171</v>
      </c>
      <c r="Q5" s="2421">
        <v>-0.95</v>
      </c>
      <c r="R5" s="2422">
        <v>-0.235517091855171</v>
      </c>
      <c r="S5" s="2466">
        <v>4281135</v>
      </c>
      <c r="T5" s="2466">
        <v>4298789</v>
      </c>
      <c r="U5" s="2442"/>
      <c r="V5" s="2423">
        <f t="shared" ref="V5:V15" si="0">T5-S5</f>
        <v>17654</v>
      </c>
      <c r="W5" s="2423">
        <f>U5-T5</f>
        <v>-4298789</v>
      </c>
      <c r="X5" s="2424">
        <v>583.61</v>
      </c>
      <c r="Y5" s="2423">
        <v>7365.9</v>
      </c>
      <c r="Z5" s="2480"/>
      <c r="AA5" s="2423">
        <v>1815147</v>
      </c>
      <c r="AB5" s="2423">
        <v>1874635</v>
      </c>
      <c r="AC5" s="2442"/>
      <c r="AD5" s="2423">
        <f t="shared" ref="AD5:AD15" si="1">AB5-AA5</f>
        <v>59488</v>
      </c>
      <c r="AE5" s="2423">
        <f>AC5-AB5</f>
        <v>-1874635</v>
      </c>
    </row>
    <row r="6" spans="1:31" ht="15.75" customHeight="1">
      <c r="A6" s="2414">
        <v>100</v>
      </c>
      <c r="B6" s="2426" t="s">
        <v>86</v>
      </c>
      <c r="C6" s="2335">
        <v>1216614</v>
      </c>
      <c r="D6" s="2335">
        <v>1288901</v>
      </c>
      <c r="E6" s="2335">
        <v>1360565</v>
      </c>
      <c r="F6" s="2335">
        <v>1367390</v>
      </c>
      <c r="G6" s="2335">
        <v>1410834</v>
      </c>
      <c r="H6" s="2335">
        <v>1477410</v>
      </c>
      <c r="I6" s="2427">
        <v>1423792</v>
      </c>
      <c r="J6" s="2335">
        <v>1493398</v>
      </c>
      <c r="K6" s="2335">
        <v>1525393</v>
      </c>
      <c r="L6" s="2335">
        <v>1544200</v>
      </c>
      <c r="M6" s="2335">
        <v>1537272</v>
      </c>
      <c r="N6" s="2428">
        <v>1527022</v>
      </c>
      <c r="O6" s="2429">
        <v>-10250</v>
      </c>
      <c r="P6" s="2430">
        <v>-0.66676554311793879</v>
      </c>
      <c r="Q6" s="2431">
        <v>-0.45</v>
      </c>
      <c r="R6" s="2430">
        <v>-0.21676554311793877</v>
      </c>
      <c r="S6" s="2423">
        <v>1440411</v>
      </c>
      <c r="T6" s="2423">
        <v>1443793</v>
      </c>
      <c r="U6" s="2442"/>
      <c r="V6" s="2423">
        <f t="shared" si="0"/>
        <v>3382</v>
      </c>
      <c r="W6" s="2423">
        <f t="shared" ref="W6:W62" si="2">U6-T6</f>
        <v>-1443793</v>
      </c>
      <c r="X6" s="2424">
        <v>157.94</v>
      </c>
      <c r="Y6" s="2423">
        <v>9141.4</v>
      </c>
      <c r="Z6" s="2480"/>
      <c r="AA6" s="2423">
        <v>648264</v>
      </c>
      <c r="AB6" s="2423">
        <v>671166</v>
      </c>
      <c r="AC6" s="2442"/>
      <c r="AD6" s="2423">
        <f t="shared" si="1"/>
        <v>22902</v>
      </c>
      <c r="AE6" s="2423">
        <f t="shared" ref="AE6:AE15" si="3">AC6-AB6</f>
        <v>-671166</v>
      </c>
    </row>
    <row r="7" spans="1:31" ht="15.75" customHeight="1">
      <c r="A7" s="2414">
        <v>101</v>
      </c>
      <c r="B7" s="2432" t="s">
        <v>896</v>
      </c>
      <c r="C7" s="2335">
        <v>155732</v>
      </c>
      <c r="D7" s="2335">
        <v>170932</v>
      </c>
      <c r="E7" s="2335">
        <v>183872</v>
      </c>
      <c r="F7" s="2335">
        <v>183284</v>
      </c>
      <c r="G7" s="2335">
        <v>184734</v>
      </c>
      <c r="H7" s="2335">
        <v>190354</v>
      </c>
      <c r="I7" s="2427">
        <v>157599</v>
      </c>
      <c r="J7" s="2335">
        <v>191309</v>
      </c>
      <c r="K7" s="2335">
        <v>206037</v>
      </c>
      <c r="L7" s="2335">
        <v>210408</v>
      </c>
      <c r="M7" s="2335">
        <v>213634</v>
      </c>
      <c r="N7" s="2428">
        <v>213773</v>
      </c>
      <c r="O7" s="2429">
        <v>139</v>
      </c>
      <c r="P7" s="2430">
        <v>6.5064549650336562E-2</v>
      </c>
      <c r="Q7" s="2431">
        <v>1.53</v>
      </c>
      <c r="R7" s="2430">
        <v>-1.4649354503496634</v>
      </c>
      <c r="S7" s="2423">
        <v>132443</v>
      </c>
      <c r="T7" s="2423">
        <v>134998</v>
      </c>
      <c r="U7" s="2442"/>
      <c r="V7" s="2423">
        <f t="shared" si="0"/>
        <v>2555</v>
      </c>
      <c r="W7" s="2423">
        <f t="shared" si="2"/>
        <v>-134998</v>
      </c>
      <c r="X7" s="2424">
        <v>11.35</v>
      </c>
      <c r="Y7" s="2423">
        <v>11894.1</v>
      </c>
      <c r="Z7" s="2480"/>
      <c r="AA7" s="2423">
        <v>64846</v>
      </c>
      <c r="AB7" s="2423">
        <v>67065</v>
      </c>
      <c r="AC7" s="2442"/>
      <c r="AD7" s="2423">
        <f t="shared" si="1"/>
        <v>2219</v>
      </c>
      <c r="AE7" s="2423">
        <f t="shared" si="3"/>
        <v>-67065</v>
      </c>
    </row>
    <row r="8" spans="1:31" ht="15.75" customHeight="1">
      <c r="A8" s="2414">
        <v>102</v>
      </c>
      <c r="B8" s="2432" t="s">
        <v>120</v>
      </c>
      <c r="C8" s="2335">
        <v>169432</v>
      </c>
      <c r="D8" s="2335">
        <v>171281</v>
      </c>
      <c r="E8" s="2335">
        <v>157891</v>
      </c>
      <c r="F8" s="2335">
        <v>142313</v>
      </c>
      <c r="G8" s="2335">
        <v>133745</v>
      </c>
      <c r="H8" s="2335">
        <v>129578</v>
      </c>
      <c r="I8" s="2427">
        <v>97473</v>
      </c>
      <c r="J8" s="2335">
        <v>120518</v>
      </c>
      <c r="K8" s="2335">
        <v>128050</v>
      </c>
      <c r="L8" s="2335">
        <v>133451</v>
      </c>
      <c r="M8" s="2335">
        <v>136088</v>
      </c>
      <c r="N8" s="2428">
        <v>136854</v>
      </c>
      <c r="O8" s="2429">
        <v>766</v>
      </c>
      <c r="P8" s="2430">
        <v>0.56287108341661285</v>
      </c>
      <c r="Q8" s="2431">
        <v>1.98</v>
      </c>
      <c r="R8" s="2430">
        <v>-1.4171289165833871</v>
      </c>
      <c r="S8" s="2423">
        <v>132443</v>
      </c>
      <c r="T8" s="2423">
        <v>134998</v>
      </c>
      <c r="U8" s="2442"/>
      <c r="V8" s="2423">
        <f t="shared" si="0"/>
        <v>2555</v>
      </c>
      <c r="W8" s="2423">
        <f t="shared" si="2"/>
        <v>-134998</v>
      </c>
      <c r="X8" s="2424">
        <v>11.35</v>
      </c>
      <c r="Y8" s="2423">
        <v>11894.1</v>
      </c>
      <c r="Z8" s="2480"/>
      <c r="AA8" s="2423">
        <v>64846</v>
      </c>
      <c r="AB8" s="2423">
        <v>67065</v>
      </c>
      <c r="AC8" s="2442"/>
      <c r="AD8" s="2423">
        <f t="shared" si="1"/>
        <v>2219</v>
      </c>
      <c r="AE8" s="2423">
        <f t="shared" si="3"/>
        <v>-67065</v>
      </c>
    </row>
    <row r="9" spans="1:31" ht="15.75" customHeight="1">
      <c r="A9" s="2414">
        <v>110</v>
      </c>
      <c r="B9" s="2432" t="s">
        <v>508</v>
      </c>
      <c r="C9" s="2335">
        <v>171835</v>
      </c>
      <c r="D9" s="2335">
        <v>148288</v>
      </c>
      <c r="E9" s="2335">
        <v>130491</v>
      </c>
      <c r="F9" s="2335">
        <v>115329</v>
      </c>
      <c r="G9" s="2335">
        <v>119163</v>
      </c>
      <c r="H9" s="2335">
        <v>116279</v>
      </c>
      <c r="I9" s="2427">
        <v>103711</v>
      </c>
      <c r="J9" s="2335">
        <v>107982</v>
      </c>
      <c r="K9" s="2335">
        <v>116591</v>
      </c>
      <c r="L9" s="2335">
        <v>126393</v>
      </c>
      <c r="M9" s="2335">
        <v>135153</v>
      </c>
      <c r="N9" s="2428">
        <v>147715</v>
      </c>
      <c r="O9" s="2429">
        <v>12562</v>
      </c>
      <c r="P9" s="2430">
        <v>9.2946512471051328</v>
      </c>
      <c r="Q9" s="2431">
        <v>6.93</v>
      </c>
      <c r="R9" s="2430">
        <v>2.3646512471051331</v>
      </c>
      <c r="S9" s="2423">
        <v>126145</v>
      </c>
      <c r="T9" s="2423">
        <v>134546</v>
      </c>
      <c r="U9" s="2442"/>
      <c r="V9" s="2423">
        <f t="shared" si="0"/>
        <v>8401</v>
      </c>
      <c r="W9" s="2423">
        <f t="shared" si="2"/>
        <v>-134546</v>
      </c>
      <c r="X9" s="2424">
        <v>18.13</v>
      </c>
      <c r="Y9" s="2423">
        <v>7421.2</v>
      </c>
      <c r="Z9" s="2480"/>
      <c r="AA9" s="2423">
        <v>73680</v>
      </c>
      <c r="AB9" s="2423">
        <v>80664</v>
      </c>
      <c r="AC9" s="2442"/>
      <c r="AD9" s="2423">
        <f t="shared" si="1"/>
        <v>6984</v>
      </c>
      <c r="AE9" s="2423">
        <f t="shared" si="3"/>
        <v>-80664</v>
      </c>
    </row>
    <row r="10" spans="1:31" ht="15.75" customHeight="1">
      <c r="A10" s="2414">
        <v>105</v>
      </c>
      <c r="B10" s="2432" t="s">
        <v>22</v>
      </c>
      <c r="C10" s="2335">
        <v>177544</v>
      </c>
      <c r="D10" s="2335">
        <v>188419</v>
      </c>
      <c r="E10" s="2335">
        <v>165868</v>
      </c>
      <c r="F10" s="2335">
        <v>142418</v>
      </c>
      <c r="G10" s="2335">
        <v>130429</v>
      </c>
      <c r="H10" s="2335">
        <v>123919</v>
      </c>
      <c r="I10" s="2427">
        <v>98856</v>
      </c>
      <c r="J10" s="2335">
        <v>106897</v>
      </c>
      <c r="K10" s="2335">
        <v>106985</v>
      </c>
      <c r="L10" s="2335">
        <v>108304</v>
      </c>
      <c r="M10" s="2335">
        <v>106956</v>
      </c>
      <c r="N10" s="2428">
        <v>109270</v>
      </c>
      <c r="O10" s="2429">
        <v>2314</v>
      </c>
      <c r="P10" s="2430">
        <v>2.1635064886495381</v>
      </c>
      <c r="Q10" s="2431">
        <v>-1.24</v>
      </c>
      <c r="R10" s="2430">
        <v>3.4035064886495379</v>
      </c>
      <c r="S10" s="2423">
        <v>106728</v>
      </c>
      <c r="T10" s="2423">
        <v>105566</v>
      </c>
      <c r="U10" s="2442"/>
      <c r="V10" s="2423">
        <f t="shared" si="0"/>
        <v>-1162</v>
      </c>
      <c r="W10" s="2423">
        <f t="shared" si="2"/>
        <v>-105566</v>
      </c>
      <c r="X10" s="2424">
        <v>9.06</v>
      </c>
      <c r="Y10" s="2423">
        <v>11651.9</v>
      </c>
      <c r="Z10" s="2480"/>
      <c r="AA10" s="2423">
        <v>56322</v>
      </c>
      <c r="AB10" s="2423">
        <v>57274</v>
      </c>
      <c r="AC10" s="2442"/>
      <c r="AD10" s="2423">
        <f t="shared" si="1"/>
        <v>952</v>
      </c>
      <c r="AE10" s="2423">
        <f t="shared" si="3"/>
        <v>-57274</v>
      </c>
    </row>
    <row r="11" spans="1:31" ht="15.75" customHeight="1">
      <c r="A11" s="2414">
        <v>109</v>
      </c>
      <c r="B11" s="2432" t="s">
        <v>126</v>
      </c>
      <c r="C11" s="2335">
        <v>76252</v>
      </c>
      <c r="D11" s="2335">
        <v>80923</v>
      </c>
      <c r="E11" s="2335">
        <v>135691</v>
      </c>
      <c r="F11" s="2335">
        <v>164714</v>
      </c>
      <c r="G11" s="2335">
        <v>177221</v>
      </c>
      <c r="H11" s="2335">
        <v>198443</v>
      </c>
      <c r="I11" s="2427">
        <v>230473</v>
      </c>
      <c r="J11" s="2335">
        <v>225184</v>
      </c>
      <c r="K11" s="2335">
        <v>225945</v>
      </c>
      <c r="L11" s="2335">
        <v>226836</v>
      </c>
      <c r="M11" s="2335">
        <v>219805</v>
      </c>
      <c r="N11" s="2428">
        <v>210747</v>
      </c>
      <c r="O11" s="2429">
        <v>-9058</v>
      </c>
      <c r="P11" s="2430">
        <v>-4.1209253656650215</v>
      </c>
      <c r="Q11" s="2431">
        <v>-3.1</v>
      </c>
      <c r="R11" s="2430">
        <v>-1.0209253656650215</v>
      </c>
      <c r="S11" s="2423">
        <v>178902</v>
      </c>
      <c r="T11" s="2423">
        <v>180335</v>
      </c>
      <c r="U11" s="2442"/>
      <c r="V11" s="2423">
        <f t="shared" si="0"/>
        <v>1433</v>
      </c>
      <c r="W11" s="2423">
        <f t="shared" si="2"/>
        <v>-180335</v>
      </c>
      <c r="X11" s="2424">
        <v>21.74</v>
      </c>
      <c r="Y11" s="2423">
        <v>8295.1</v>
      </c>
      <c r="Z11" s="2480"/>
      <c r="AA11" s="2423">
        <v>69843</v>
      </c>
      <c r="AB11" s="2423">
        <v>72467</v>
      </c>
      <c r="AC11" s="2442"/>
      <c r="AD11" s="2423">
        <f t="shared" si="1"/>
        <v>2624</v>
      </c>
      <c r="AE11" s="2423">
        <f t="shared" si="3"/>
        <v>-72467</v>
      </c>
    </row>
    <row r="12" spans="1:31" ht="15.75" customHeight="1">
      <c r="A12" s="2414">
        <v>106</v>
      </c>
      <c r="B12" s="2432" t="s">
        <v>23</v>
      </c>
      <c r="C12" s="2335">
        <v>214345</v>
      </c>
      <c r="D12" s="2335">
        <v>210072</v>
      </c>
      <c r="E12" s="2335">
        <v>185974</v>
      </c>
      <c r="F12" s="2335">
        <v>163949</v>
      </c>
      <c r="G12" s="2335">
        <v>148590</v>
      </c>
      <c r="H12" s="2335">
        <v>136884</v>
      </c>
      <c r="I12" s="2427">
        <v>96807</v>
      </c>
      <c r="J12" s="2335">
        <v>105464</v>
      </c>
      <c r="K12" s="2335">
        <v>103791</v>
      </c>
      <c r="L12" s="2335">
        <v>101624</v>
      </c>
      <c r="M12" s="2335">
        <v>97912</v>
      </c>
      <c r="N12" s="2428">
        <v>94933</v>
      </c>
      <c r="O12" s="2429">
        <v>-2979</v>
      </c>
      <c r="P12" s="2430">
        <v>-3.0425279843124438</v>
      </c>
      <c r="Q12" s="2431">
        <v>-3.65</v>
      </c>
      <c r="R12" s="2430">
        <v>0.60747201568755615</v>
      </c>
      <c r="S12" s="2423">
        <v>101247</v>
      </c>
      <c r="T12" s="2423">
        <v>97558</v>
      </c>
      <c r="U12" s="2442"/>
      <c r="V12" s="2423">
        <f t="shared" si="0"/>
        <v>-3689</v>
      </c>
      <c r="W12" s="2423">
        <f t="shared" si="2"/>
        <v>-97558</v>
      </c>
      <c r="X12" s="2424">
        <v>9.27</v>
      </c>
      <c r="Y12" s="2423">
        <v>10524.1</v>
      </c>
      <c r="Z12" s="2480"/>
      <c r="AA12" s="2423">
        <v>48134</v>
      </c>
      <c r="AB12" s="2423">
        <v>48698</v>
      </c>
      <c r="AC12" s="2442"/>
      <c r="AD12" s="2423">
        <f t="shared" si="1"/>
        <v>564</v>
      </c>
      <c r="AE12" s="2423">
        <f t="shared" si="3"/>
        <v>-48698</v>
      </c>
    </row>
    <row r="13" spans="1:31" ht="15.75" customHeight="1">
      <c r="A13" s="2414">
        <v>107</v>
      </c>
      <c r="B13" s="2432" t="s">
        <v>24</v>
      </c>
      <c r="C13" s="2335">
        <v>104389</v>
      </c>
      <c r="D13" s="2335">
        <v>112359</v>
      </c>
      <c r="E13" s="2335">
        <v>127187</v>
      </c>
      <c r="F13" s="2335">
        <v>155683</v>
      </c>
      <c r="G13" s="2335">
        <v>181966</v>
      </c>
      <c r="H13" s="2335">
        <v>188119</v>
      </c>
      <c r="I13" s="2427">
        <v>176507</v>
      </c>
      <c r="J13" s="2335">
        <v>174056</v>
      </c>
      <c r="K13" s="2335">
        <v>171628</v>
      </c>
      <c r="L13" s="2335">
        <v>167475</v>
      </c>
      <c r="M13" s="2335">
        <v>162468</v>
      </c>
      <c r="N13" s="2428">
        <v>158888</v>
      </c>
      <c r="O13" s="2429">
        <v>-3580</v>
      </c>
      <c r="P13" s="2430">
        <v>-2.2035108452125955</v>
      </c>
      <c r="Q13" s="2431">
        <v>-2.99</v>
      </c>
      <c r="R13" s="2430">
        <v>0.78648915478740467</v>
      </c>
      <c r="S13" s="2423">
        <v>163430</v>
      </c>
      <c r="T13" s="2423">
        <v>158858</v>
      </c>
      <c r="U13" s="2442"/>
      <c r="V13" s="2423">
        <f t="shared" si="0"/>
        <v>-4572</v>
      </c>
      <c r="W13" s="2423">
        <f t="shared" si="2"/>
        <v>-158858</v>
      </c>
      <c r="X13" s="2424">
        <v>17.29</v>
      </c>
      <c r="Y13" s="2423">
        <v>9187.9</v>
      </c>
      <c r="Z13" s="2480"/>
      <c r="AA13" s="2423">
        <v>69891</v>
      </c>
      <c r="AB13" s="2423">
        <v>71676</v>
      </c>
      <c r="AC13" s="2442"/>
      <c r="AD13" s="2423">
        <f t="shared" si="1"/>
        <v>1785</v>
      </c>
      <c r="AE13" s="2423">
        <f t="shared" si="3"/>
        <v>-71676</v>
      </c>
    </row>
    <row r="14" spans="1:31" ht="15.75" customHeight="1">
      <c r="A14" s="2414">
        <v>108</v>
      </c>
      <c r="B14" s="2432" t="s">
        <v>25</v>
      </c>
      <c r="C14" s="2335">
        <v>147085</v>
      </c>
      <c r="D14" s="2335">
        <v>206627</v>
      </c>
      <c r="E14" s="2335">
        <v>273591</v>
      </c>
      <c r="F14" s="2335">
        <v>299700</v>
      </c>
      <c r="G14" s="2335">
        <v>224212</v>
      </c>
      <c r="H14" s="2335">
        <v>235254</v>
      </c>
      <c r="I14" s="2427">
        <v>240203</v>
      </c>
      <c r="J14" s="2335">
        <v>226230</v>
      </c>
      <c r="K14" s="2335">
        <v>222729</v>
      </c>
      <c r="L14" s="2335">
        <v>220411</v>
      </c>
      <c r="M14" s="2335">
        <v>219474</v>
      </c>
      <c r="N14" s="2428">
        <v>215562</v>
      </c>
      <c r="O14" s="2429">
        <v>-3912</v>
      </c>
      <c r="P14" s="2430">
        <v>-1.7824434784985921</v>
      </c>
      <c r="Q14" s="2431">
        <v>-0.43</v>
      </c>
      <c r="R14" s="2430">
        <v>-1.3524434784985921</v>
      </c>
      <c r="S14" s="2423">
        <v>208978</v>
      </c>
      <c r="T14" s="2423">
        <v>208533</v>
      </c>
      <c r="U14" s="2442"/>
      <c r="V14" s="2423">
        <f t="shared" si="0"/>
        <v>-445</v>
      </c>
      <c r="W14" s="2423">
        <f t="shared" si="2"/>
        <v>-208533</v>
      </c>
      <c r="X14" s="2424">
        <v>20.49</v>
      </c>
      <c r="Y14" s="2423">
        <v>10177.299999999999</v>
      </c>
      <c r="Z14" s="2480"/>
      <c r="AA14" s="2423">
        <v>89546</v>
      </c>
      <c r="AB14" s="2423">
        <v>91157</v>
      </c>
      <c r="AC14" s="2442"/>
      <c r="AD14" s="2423">
        <f t="shared" si="1"/>
        <v>1611</v>
      </c>
      <c r="AE14" s="2423">
        <f t="shared" si="3"/>
        <v>-91157</v>
      </c>
    </row>
    <row r="15" spans="1:31" ht="15.75" customHeight="1">
      <c r="A15" s="2414">
        <v>111</v>
      </c>
      <c r="B15" s="2432" t="s">
        <v>509</v>
      </c>
      <c r="C15" s="2433" t="s">
        <v>67</v>
      </c>
      <c r="D15" s="2433" t="s">
        <v>67</v>
      </c>
      <c r="E15" s="2433" t="s">
        <v>67</v>
      </c>
      <c r="F15" s="2433" t="s">
        <v>67</v>
      </c>
      <c r="G15" s="2335">
        <v>110774</v>
      </c>
      <c r="H15" s="2335">
        <v>158580</v>
      </c>
      <c r="I15" s="2427">
        <v>222163</v>
      </c>
      <c r="J15" s="2335">
        <v>235758</v>
      </c>
      <c r="K15" s="2335">
        <v>243637</v>
      </c>
      <c r="L15" s="2335">
        <v>249298</v>
      </c>
      <c r="M15" s="2335">
        <v>245782</v>
      </c>
      <c r="N15" s="2428">
        <v>239280</v>
      </c>
      <c r="O15" s="2429">
        <v>-6502</v>
      </c>
      <c r="P15" s="2430">
        <v>-2.6454337583712397</v>
      </c>
      <c r="Q15" s="2431">
        <v>-1.41</v>
      </c>
      <c r="R15" s="2430">
        <v>-1.2354337583712398</v>
      </c>
      <c r="S15" s="2423">
        <v>212635</v>
      </c>
      <c r="T15" s="2423">
        <v>211316</v>
      </c>
      <c r="U15" s="2442"/>
      <c r="V15" s="2423">
        <f t="shared" si="0"/>
        <v>-1319</v>
      </c>
      <c r="W15" s="2423">
        <f t="shared" si="2"/>
        <v>-211316</v>
      </c>
      <c r="X15" s="2424">
        <v>28.3</v>
      </c>
      <c r="Y15" s="2423">
        <v>7467</v>
      </c>
      <c r="Z15" s="2480"/>
      <c r="AA15" s="2423">
        <v>82158</v>
      </c>
      <c r="AB15" s="2423">
        <v>85526</v>
      </c>
      <c r="AC15" s="2442"/>
      <c r="AD15" s="2423">
        <f t="shared" si="1"/>
        <v>3368</v>
      </c>
      <c r="AE15" s="2423">
        <f t="shared" si="3"/>
        <v>-85526</v>
      </c>
    </row>
    <row r="16" spans="1:31" ht="15.75" customHeight="1">
      <c r="A16" s="2414"/>
      <c r="B16" s="2434" t="s">
        <v>10</v>
      </c>
      <c r="C16" s="2335">
        <f>SUM(C17:C19)</f>
        <v>901058</v>
      </c>
      <c r="D16" s="2335">
        <f t="shared" ref="D16:N16" si="4">SUM(D17:D19)</f>
        <v>1001677</v>
      </c>
      <c r="E16" s="2335">
        <f t="shared" si="4"/>
        <v>1022616</v>
      </c>
      <c r="F16" s="2335">
        <f t="shared" si="4"/>
        <v>1015724</v>
      </c>
      <c r="G16" s="2335">
        <f t="shared" si="4"/>
        <v>1017509</v>
      </c>
      <c r="H16" s="2335">
        <f t="shared" si="4"/>
        <v>1013432</v>
      </c>
      <c r="I16" s="2435">
        <f t="shared" si="4"/>
        <v>954007</v>
      </c>
      <c r="J16" s="2335">
        <f t="shared" si="4"/>
        <v>988126</v>
      </c>
      <c r="K16" s="2335">
        <f t="shared" si="4"/>
        <v>1018574</v>
      </c>
      <c r="L16" s="2335">
        <f t="shared" si="4"/>
        <v>1029626</v>
      </c>
      <c r="M16" s="2335">
        <f t="shared" si="4"/>
        <v>1035763</v>
      </c>
      <c r="N16" s="2335">
        <f t="shared" si="4"/>
        <v>1039460</v>
      </c>
      <c r="O16" s="2429"/>
      <c r="P16" s="2430"/>
      <c r="Q16" s="2436"/>
      <c r="R16" s="2437"/>
      <c r="S16" s="2423"/>
      <c r="T16" s="2423"/>
      <c r="U16" s="2442"/>
      <c r="V16" s="2423"/>
      <c r="W16" s="2423"/>
      <c r="X16" s="2424"/>
      <c r="Y16" s="2423"/>
      <c r="Z16" s="2480"/>
      <c r="AA16" s="2423"/>
      <c r="AB16" s="2423"/>
      <c r="AC16" s="2442"/>
      <c r="AD16" s="2423"/>
      <c r="AE16" s="2423"/>
    </row>
    <row r="17" spans="1:31" ht="15.75" customHeight="1">
      <c r="A17" s="2414">
        <v>202</v>
      </c>
      <c r="B17" s="2432" t="s">
        <v>96</v>
      </c>
      <c r="C17" s="2335">
        <v>500472</v>
      </c>
      <c r="D17" s="2335">
        <v>553696</v>
      </c>
      <c r="E17" s="2335">
        <v>545783</v>
      </c>
      <c r="F17" s="2335">
        <v>523650</v>
      </c>
      <c r="G17" s="2335">
        <v>509115</v>
      </c>
      <c r="H17" s="2335">
        <v>498999</v>
      </c>
      <c r="I17" s="2427">
        <v>488586</v>
      </c>
      <c r="J17" s="2335">
        <v>466187</v>
      </c>
      <c r="K17" s="2335">
        <v>462647</v>
      </c>
      <c r="L17" s="2335">
        <v>453748</v>
      </c>
      <c r="M17" s="2335">
        <v>452563</v>
      </c>
      <c r="N17" s="2428">
        <v>459717</v>
      </c>
      <c r="O17" s="2429">
        <v>7154</v>
      </c>
      <c r="P17" s="2430">
        <v>1.5807743894220252</v>
      </c>
      <c r="Q17" s="2431">
        <v>-0.26</v>
      </c>
      <c r="R17" s="2430">
        <v>1.8407743894220252</v>
      </c>
      <c r="S17" s="2423">
        <v>453748</v>
      </c>
      <c r="T17" s="2423">
        <v>452563</v>
      </c>
      <c r="U17" s="2442"/>
      <c r="V17" s="2423">
        <f>T17-S17</f>
        <v>-1185</v>
      </c>
      <c r="W17" s="2423">
        <f t="shared" si="2"/>
        <v>-452563</v>
      </c>
      <c r="X17" s="2424">
        <v>50.72</v>
      </c>
      <c r="Y17" s="2423">
        <v>8922.7999999999993</v>
      </c>
      <c r="Z17" s="2480"/>
      <c r="AA17" s="2423">
        <v>209343</v>
      </c>
      <c r="AB17" s="2423">
        <v>210433</v>
      </c>
      <c r="AC17" s="2442"/>
      <c r="AD17" s="2423">
        <f>AB17-AA17</f>
        <v>1090</v>
      </c>
      <c r="AE17" s="2423">
        <f t="shared" ref="AE17:AE19" si="5">AC17-AB17</f>
        <v>-210433</v>
      </c>
    </row>
    <row r="18" spans="1:31" ht="15.75" customHeight="1">
      <c r="A18" s="2414">
        <v>204</v>
      </c>
      <c r="B18" s="2432" t="s">
        <v>87</v>
      </c>
      <c r="C18" s="2335">
        <v>337391</v>
      </c>
      <c r="D18" s="2335">
        <v>377043</v>
      </c>
      <c r="E18" s="2335">
        <v>400622</v>
      </c>
      <c r="F18" s="2335">
        <v>410329</v>
      </c>
      <c r="G18" s="2335">
        <v>421267</v>
      </c>
      <c r="H18" s="2335">
        <v>426909</v>
      </c>
      <c r="I18" s="2427">
        <v>390389</v>
      </c>
      <c r="J18" s="2335">
        <v>438105</v>
      </c>
      <c r="K18" s="2335">
        <v>465337</v>
      </c>
      <c r="L18" s="2335">
        <v>482640</v>
      </c>
      <c r="M18" s="2335">
        <v>487850</v>
      </c>
      <c r="N18" s="2428">
        <v>485705</v>
      </c>
      <c r="O18" s="2429">
        <v>-2145</v>
      </c>
      <c r="P18" s="2430">
        <v>-0.43968432919954903</v>
      </c>
      <c r="Q18" s="2431">
        <v>1.08</v>
      </c>
      <c r="R18" s="2430">
        <v>-1.5196843291995492</v>
      </c>
      <c r="S18" s="2423">
        <v>450831</v>
      </c>
      <c r="T18" s="2423">
        <v>451372</v>
      </c>
      <c r="U18" s="2442"/>
      <c r="V18" s="2423">
        <f>T18-S18</f>
        <v>541</v>
      </c>
      <c r="W18" s="2423">
        <f t="shared" si="2"/>
        <v>-451372</v>
      </c>
      <c r="X18" s="2424">
        <v>39.75</v>
      </c>
      <c r="Y18" s="2423">
        <v>11355.3</v>
      </c>
      <c r="Z18" s="2480"/>
      <c r="AA18" s="2423">
        <v>191958</v>
      </c>
      <c r="AB18" s="2423">
        <v>197785</v>
      </c>
      <c r="AC18" s="2442"/>
      <c r="AD18" s="2423">
        <f>AB18-AA18</f>
        <v>5827</v>
      </c>
      <c r="AE18" s="2423">
        <f t="shared" si="5"/>
        <v>-197785</v>
      </c>
    </row>
    <row r="19" spans="1:31" ht="15.75" customHeight="1">
      <c r="A19" s="2414">
        <v>206</v>
      </c>
      <c r="B19" s="2432" t="s">
        <v>88</v>
      </c>
      <c r="C19" s="2335">
        <v>63195</v>
      </c>
      <c r="D19" s="2335">
        <v>70938</v>
      </c>
      <c r="E19" s="2335">
        <v>76211</v>
      </c>
      <c r="F19" s="2335">
        <v>81745</v>
      </c>
      <c r="G19" s="2335">
        <v>87127</v>
      </c>
      <c r="H19" s="2335">
        <v>87524</v>
      </c>
      <c r="I19" s="2427">
        <v>75032</v>
      </c>
      <c r="J19" s="2335">
        <v>83834</v>
      </c>
      <c r="K19" s="2335">
        <v>90590</v>
      </c>
      <c r="L19" s="2335">
        <v>93238</v>
      </c>
      <c r="M19" s="2335">
        <v>95350</v>
      </c>
      <c r="N19" s="2428">
        <v>94038</v>
      </c>
      <c r="O19" s="2429">
        <v>-1312</v>
      </c>
      <c r="P19" s="2430">
        <v>-1.3759832197168327</v>
      </c>
      <c r="Q19" s="2431">
        <v>2.27</v>
      </c>
      <c r="R19" s="2430">
        <v>-3.6459832197168325</v>
      </c>
      <c r="S19" s="2423">
        <v>86336</v>
      </c>
      <c r="T19" s="2423">
        <v>87036</v>
      </c>
      <c r="U19" s="2442"/>
      <c r="V19" s="2423">
        <f>T19-S19</f>
        <v>700</v>
      </c>
      <c r="W19" s="2423">
        <f t="shared" si="2"/>
        <v>-87036</v>
      </c>
      <c r="X19" s="2424">
        <v>7.74</v>
      </c>
      <c r="Y19" s="2423">
        <v>11245</v>
      </c>
      <c r="Z19" s="2480"/>
      <c r="AA19" s="2423">
        <v>37020</v>
      </c>
      <c r="AB19" s="2423">
        <v>38369</v>
      </c>
      <c r="AC19" s="2442"/>
      <c r="AD19" s="2423">
        <f>AB19-AA19</f>
        <v>1349</v>
      </c>
      <c r="AE19" s="2423">
        <f t="shared" si="5"/>
        <v>-38369</v>
      </c>
    </row>
    <row r="20" spans="1:31" ht="15.75" customHeight="1">
      <c r="A20" s="2414"/>
      <c r="B20" s="2434" t="s">
        <v>11</v>
      </c>
      <c r="C20" s="2335">
        <f>SUM(C21:C25)</f>
        <v>313451</v>
      </c>
      <c r="D20" s="2335">
        <f t="shared" ref="D20:N20" si="6">SUM(D21:D25)</f>
        <v>408191</v>
      </c>
      <c r="E20" s="2335">
        <f t="shared" si="6"/>
        <v>493576</v>
      </c>
      <c r="F20" s="2335">
        <f t="shared" si="6"/>
        <v>539745</v>
      </c>
      <c r="G20" s="2335">
        <f t="shared" si="6"/>
        <v>568526</v>
      </c>
      <c r="H20" s="2335">
        <f t="shared" si="6"/>
        <v>615367</v>
      </c>
      <c r="I20" s="2435">
        <f t="shared" si="6"/>
        <v>658923</v>
      </c>
      <c r="J20" s="2335">
        <f t="shared" si="6"/>
        <v>699789</v>
      </c>
      <c r="K20" s="2335">
        <f t="shared" si="6"/>
        <v>713373</v>
      </c>
      <c r="L20" s="2335">
        <f t="shared" si="6"/>
        <v>724205</v>
      </c>
      <c r="M20" s="2335">
        <f t="shared" si="6"/>
        <v>721690</v>
      </c>
      <c r="N20" s="2335">
        <f t="shared" si="6"/>
        <v>716402</v>
      </c>
      <c r="O20" s="2429"/>
      <c r="P20" s="2430"/>
      <c r="Q20" s="2436"/>
      <c r="R20" s="2437"/>
      <c r="S20" s="2423"/>
      <c r="T20" s="2423"/>
      <c r="U20" s="2442"/>
      <c r="V20" s="2423"/>
      <c r="W20" s="2423"/>
      <c r="X20" s="2424"/>
      <c r="Y20" s="2423"/>
      <c r="Z20" s="2480"/>
      <c r="AA20" s="2423"/>
      <c r="AB20" s="2423"/>
      <c r="AC20" s="2442"/>
      <c r="AD20" s="2423"/>
      <c r="AE20" s="2423"/>
    </row>
    <row r="21" spans="1:31" ht="15.75" customHeight="1">
      <c r="A21" s="2414">
        <v>207</v>
      </c>
      <c r="B21" s="2432" t="s">
        <v>99</v>
      </c>
      <c r="C21" s="2335">
        <v>121380</v>
      </c>
      <c r="D21" s="2335">
        <v>153763</v>
      </c>
      <c r="E21" s="2335">
        <v>171978</v>
      </c>
      <c r="F21" s="2335">
        <v>178228</v>
      </c>
      <c r="G21" s="2335">
        <v>182731</v>
      </c>
      <c r="H21" s="2335">
        <v>186134</v>
      </c>
      <c r="I21" s="2427">
        <v>188431</v>
      </c>
      <c r="J21" s="2335">
        <v>192159</v>
      </c>
      <c r="K21" s="2335">
        <v>192250</v>
      </c>
      <c r="L21" s="2335">
        <v>196127</v>
      </c>
      <c r="M21" s="2335">
        <v>196883</v>
      </c>
      <c r="N21" s="2428">
        <v>198244</v>
      </c>
      <c r="O21" s="2429">
        <v>1361</v>
      </c>
      <c r="P21" s="2430">
        <v>0.69127349745788114</v>
      </c>
      <c r="Q21" s="2431">
        <v>0.39</v>
      </c>
      <c r="R21" s="2430">
        <v>0.30127349745788112</v>
      </c>
      <c r="S21" s="2423">
        <v>196073</v>
      </c>
      <c r="T21" s="2423">
        <v>196879</v>
      </c>
      <c r="U21" s="2442"/>
      <c r="V21" s="2423">
        <f>T21-S21</f>
        <v>806</v>
      </c>
      <c r="W21" s="2423">
        <f t="shared" si="2"/>
        <v>-196879</v>
      </c>
      <c r="X21" s="2424">
        <v>24.92</v>
      </c>
      <c r="Y21" s="2423">
        <v>7900.4</v>
      </c>
      <c r="Z21" s="2480"/>
      <c r="AA21" s="2423">
        <v>77244</v>
      </c>
      <c r="AB21" s="2423">
        <v>78902</v>
      </c>
      <c r="AC21" s="2442"/>
      <c r="AD21" s="2423">
        <f>AB21-AA21</f>
        <v>1658</v>
      </c>
      <c r="AE21" s="2423">
        <f t="shared" ref="AE21:AE25" si="7">AC21-AB21</f>
        <v>-78902</v>
      </c>
    </row>
    <row r="22" spans="1:31" ht="15.75" customHeight="1">
      <c r="A22" s="2414">
        <v>214</v>
      </c>
      <c r="B22" s="2432" t="s">
        <v>89</v>
      </c>
      <c r="C22" s="2335">
        <v>91486</v>
      </c>
      <c r="D22" s="2335">
        <v>127179</v>
      </c>
      <c r="E22" s="2335">
        <v>162624</v>
      </c>
      <c r="F22" s="2335">
        <v>183628</v>
      </c>
      <c r="G22" s="2335">
        <v>194273</v>
      </c>
      <c r="H22" s="2335">
        <v>201862</v>
      </c>
      <c r="I22" s="2427">
        <v>202544</v>
      </c>
      <c r="J22" s="2335">
        <v>213037</v>
      </c>
      <c r="K22" s="2335">
        <v>219862</v>
      </c>
      <c r="L22" s="2335">
        <v>225700</v>
      </c>
      <c r="M22" s="2335">
        <v>224903</v>
      </c>
      <c r="N22" s="2428">
        <v>226658</v>
      </c>
      <c r="O22" s="2429">
        <v>1755</v>
      </c>
      <c r="P22" s="2430">
        <v>0.78033641169748735</v>
      </c>
      <c r="Q22" s="2431">
        <v>-0.35</v>
      </c>
      <c r="R22" s="2430">
        <v>1.1303364116974874</v>
      </c>
      <c r="S22" s="2423">
        <v>213630</v>
      </c>
      <c r="T22" s="2423">
        <v>214944</v>
      </c>
      <c r="U22" s="2442"/>
      <c r="V22" s="2423">
        <f>T22-S22</f>
        <v>1314</v>
      </c>
      <c r="W22" s="2423">
        <f t="shared" si="2"/>
        <v>-214944</v>
      </c>
      <c r="X22" s="2424">
        <v>24.76</v>
      </c>
      <c r="Y22" s="2423">
        <v>8681.1</v>
      </c>
      <c r="Z22" s="2480"/>
      <c r="AA22" s="2423">
        <v>87628</v>
      </c>
      <c r="AB22" s="2423">
        <v>90890</v>
      </c>
      <c r="AC22" s="2442"/>
      <c r="AD22" s="2423">
        <f>AB22-AA22</f>
        <v>3262</v>
      </c>
      <c r="AE22" s="2423">
        <f t="shared" si="7"/>
        <v>-90890</v>
      </c>
    </row>
    <row r="23" spans="1:31" ht="15.75" customHeight="1">
      <c r="A23" s="2414">
        <v>217</v>
      </c>
      <c r="B23" s="2432" t="s">
        <v>106</v>
      </c>
      <c r="C23" s="2335">
        <v>61282</v>
      </c>
      <c r="D23" s="2335">
        <v>87127</v>
      </c>
      <c r="E23" s="2335">
        <v>115773</v>
      </c>
      <c r="F23" s="2335">
        <v>129834</v>
      </c>
      <c r="G23" s="2335">
        <v>136376</v>
      </c>
      <c r="H23" s="2335">
        <v>141253</v>
      </c>
      <c r="I23" s="2427">
        <v>144539</v>
      </c>
      <c r="J23" s="2335">
        <v>153762</v>
      </c>
      <c r="K23" s="2335">
        <v>157668</v>
      </c>
      <c r="L23" s="2335">
        <v>156423</v>
      </c>
      <c r="M23" s="2335">
        <v>156375</v>
      </c>
      <c r="N23" s="2428">
        <v>152473</v>
      </c>
      <c r="O23" s="2429">
        <v>-3902</v>
      </c>
      <c r="P23" s="2430">
        <v>-2.4952837729816149</v>
      </c>
      <c r="Q23" s="2431">
        <v>-0.03</v>
      </c>
      <c r="R23" s="2430">
        <v>-2.4652837729816151</v>
      </c>
      <c r="S23" s="2423">
        <v>145446</v>
      </c>
      <c r="T23" s="2423">
        <v>149526</v>
      </c>
      <c r="U23" s="2442"/>
      <c r="V23" s="2423">
        <f>T23-S23</f>
        <v>4080</v>
      </c>
      <c r="W23" s="2423">
        <f t="shared" si="2"/>
        <v>-149526</v>
      </c>
      <c r="X23" s="2424">
        <v>20.37</v>
      </c>
      <c r="Y23" s="2423">
        <v>7340.5</v>
      </c>
      <c r="Z23" s="2480"/>
      <c r="AA23" s="2423">
        <v>56746</v>
      </c>
      <c r="AB23" s="2423">
        <v>60111</v>
      </c>
      <c r="AC23" s="2442"/>
      <c r="AD23" s="2423">
        <f>AB23-AA23</f>
        <v>3365</v>
      </c>
      <c r="AE23" s="2423">
        <f t="shared" si="7"/>
        <v>-60111</v>
      </c>
    </row>
    <row r="24" spans="1:31" ht="15.75" customHeight="1">
      <c r="A24" s="2414">
        <v>219</v>
      </c>
      <c r="B24" s="2432" t="s">
        <v>107</v>
      </c>
      <c r="C24" s="2335">
        <v>32265</v>
      </c>
      <c r="D24" s="2335">
        <v>33090</v>
      </c>
      <c r="E24" s="2335">
        <v>35261</v>
      </c>
      <c r="F24" s="2335">
        <v>36529</v>
      </c>
      <c r="G24" s="2335">
        <v>40716</v>
      </c>
      <c r="H24" s="2335">
        <v>64560</v>
      </c>
      <c r="I24" s="2427">
        <v>96279</v>
      </c>
      <c r="J24" s="2335">
        <v>111737</v>
      </c>
      <c r="K24" s="2335">
        <v>113572</v>
      </c>
      <c r="L24" s="2335">
        <v>114216</v>
      </c>
      <c r="M24" s="2335">
        <v>112691</v>
      </c>
      <c r="N24" s="2428">
        <v>109324</v>
      </c>
      <c r="O24" s="2429">
        <v>-3367</v>
      </c>
      <c r="P24" s="2430">
        <v>-2.9878162408710542</v>
      </c>
      <c r="Q24" s="2431">
        <v>-1.34</v>
      </c>
      <c r="R24" s="2430">
        <v>-1.6478162408710542</v>
      </c>
      <c r="S24" s="2423">
        <v>75635</v>
      </c>
      <c r="T24" s="2423">
        <v>82412</v>
      </c>
      <c r="U24" s="2442"/>
      <c r="V24" s="2423">
        <f>T24-S24</f>
        <v>6777</v>
      </c>
      <c r="W24" s="2423">
        <f t="shared" si="2"/>
        <v>-82412</v>
      </c>
      <c r="X24" s="2424">
        <v>10.71</v>
      </c>
      <c r="Y24" s="2423">
        <v>7694.9</v>
      </c>
      <c r="Z24" s="2480"/>
      <c r="AA24" s="2423">
        <v>27645</v>
      </c>
      <c r="AB24" s="2423">
        <v>30597</v>
      </c>
      <c r="AC24" s="2442"/>
      <c r="AD24" s="2423">
        <f>AB24-AA24</f>
        <v>2952</v>
      </c>
      <c r="AE24" s="2423">
        <f t="shared" si="7"/>
        <v>-30597</v>
      </c>
    </row>
    <row r="25" spans="1:31" ht="15.75" customHeight="1">
      <c r="A25" s="2414">
        <v>301</v>
      </c>
      <c r="B25" s="2432" t="s">
        <v>35</v>
      </c>
      <c r="C25" s="2335">
        <v>7038</v>
      </c>
      <c r="D25" s="2335">
        <v>7032</v>
      </c>
      <c r="E25" s="2335">
        <v>7940</v>
      </c>
      <c r="F25" s="2335">
        <v>11526</v>
      </c>
      <c r="G25" s="2335">
        <v>14430</v>
      </c>
      <c r="H25" s="2335">
        <v>21558</v>
      </c>
      <c r="I25" s="2427">
        <v>27130</v>
      </c>
      <c r="J25" s="2335">
        <v>29094</v>
      </c>
      <c r="K25" s="2335">
        <v>30021</v>
      </c>
      <c r="L25" s="2335">
        <v>31739</v>
      </c>
      <c r="M25" s="2335">
        <v>30838</v>
      </c>
      <c r="N25" s="2428">
        <v>29703</v>
      </c>
      <c r="O25" s="2429">
        <v>-1135</v>
      </c>
      <c r="P25" s="2430">
        <v>-3.680524028795642</v>
      </c>
      <c r="Q25" s="2431">
        <v>-2.84</v>
      </c>
      <c r="R25" s="2430">
        <v>-0.84052402879564214</v>
      </c>
      <c r="S25" s="2423">
        <v>16004</v>
      </c>
      <c r="T25" s="2423">
        <v>15768</v>
      </c>
      <c r="U25" s="2442"/>
      <c r="V25" s="2423">
        <f>T25-S25</f>
        <v>-236</v>
      </c>
      <c r="W25" s="2423">
        <f t="shared" si="2"/>
        <v>-15768</v>
      </c>
      <c r="X25" s="2424">
        <v>2.75</v>
      </c>
      <c r="Y25" s="2423">
        <v>5733.8</v>
      </c>
      <c r="Z25" s="2480"/>
      <c r="AA25" s="2423">
        <v>5530</v>
      </c>
      <c r="AB25" s="2423">
        <v>5736</v>
      </c>
      <c r="AC25" s="2442"/>
      <c r="AD25" s="2423">
        <f>AB25-AA25</f>
        <v>206</v>
      </c>
      <c r="AE25" s="2423">
        <f t="shared" si="7"/>
        <v>-5736</v>
      </c>
    </row>
    <row r="26" spans="1:31" ht="15.75" customHeight="1">
      <c r="A26" s="2414"/>
      <c r="B26" s="2434" t="s">
        <v>12</v>
      </c>
      <c r="C26" s="2335">
        <f>SUM(C27:C31)</f>
        <v>364824</v>
      </c>
      <c r="D26" s="2335">
        <f t="shared" ref="D26:N26" si="8">SUM(D27:D31)</f>
        <v>450061</v>
      </c>
      <c r="E26" s="2335">
        <f t="shared" si="8"/>
        <v>538741</v>
      </c>
      <c r="F26" s="2335">
        <f t="shared" si="8"/>
        <v>606701</v>
      </c>
      <c r="G26" s="2335">
        <f t="shared" si="8"/>
        <v>641444</v>
      </c>
      <c r="H26" s="2335">
        <f t="shared" si="8"/>
        <v>665214</v>
      </c>
      <c r="I26" s="2435">
        <f t="shared" si="8"/>
        <v>710765</v>
      </c>
      <c r="J26" s="2335">
        <f t="shared" si="8"/>
        <v>721127</v>
      </c>
      <c r="K26" s="2335">
        <f t="shared" si="8"/>
        <v>718429</v>
      </c>
      <c r="L26" s="2335">
        <f t="shared" si="8"/>
        <v>716006</v>
      </c>
      <c r="M26" s="2335">
        <f t="shared" si="8"/>
        <v>716633</v>
      </c>
      <c r="N26" s="2335">
        <f t="shared" si="8"/>
        <v>716413</v>
      </c>
      <c r="O26" s="2429"/>
      <c r="P26" s="2430"/>
      <c r="Q26" s="2436"/>
      <c r="R26" s="2437"/>
      <c r="S26" s="2423"/>
      <c r="T26" s="2423"/>
      <c r="U26" s="2442"/>
      <c r="V26" s="2423"/>
      <c r="W26" s="2423"/>
      <c r="X26" s="2424"/>
      <c r="Y26" s="2423"/>
      <c r="Z26" s="2480"/>
      <c r="AA26" s="2423"/>
      <c r="AB26" s="2423"/>
      <c r="AC26" s="2442"/>
      <c r="AD26" s="2423"/>
      <c r="AE26" s="2423"/>
    </row>
    <row r="27" spans="1:31" ht="15.75" customHeight="1">
      <c r="A27" s="2414">
        <v>203</v>
      </c>
      <c r="B27" s="2432" t="s">
        <v>97</v>
      </c>
      <c r="C27" s="2335">
        <v>159351</v>
      </c>
      <c r="D27" s="2335">
        <v>206561</v>
      </c>
      <c r="E27" s="2335">
        <v>234945</v>
      </c>
      <c r="F27" s="2335">
        <v>254869</v>
      </c>
      <c r="G27" s="2335">
        <v>263363</v>
      </c>
      <c r="H27" s="2335">
        <v>270722</v>
      </c>
      <c r="I27" s="2427">
        <v>287606</v>
      </c>
      <c r="J27" s="2335">
        <v>293117</v>
      </c>
      <c r="K27" s="2335">
        <v>291027</v>
      </c>
      <c r="L27" s="2335">
        <v>290959</v>
      </c>
      <c r="M27" s="2335">
        <v>293409</v>
      </c>
      <c r="N27" s="2428">
        <v>303838</v>
      </c>
      <c r="O27" s="2429">
        <v>10429</v>
      </c>
      <c r="P27" s="2430">
        <v>3.5544240292560896</v>
      </c>
      <c r="Q27" s="2431">
        <v>0.84</v>
      </c>
      <c r="R27" s="2430">
        <v>2.7144240292560897</v>
      </c>
      <c r="S27" s="2423">
        <v>277271</v>
      </c>
      <c r="T27" s="2423">
        <v>279870</v>
      </c>
      <c r="U27" s="2442"/>
      <c r="V27" s="2423">
        <f>T27-S27</f>
        <v>2599</v>
      </c>
      <c r="W27" s="2423">
        <f t="shared" si="2"/>
        <v>-279870</v>
      </c>
      <c r="X27" s="2424">
        <v>37.049999999999997</v>
      </c>
      <c r="Y27" s="2423">
        <v>7553.8</v>
      </c>
      <c r="Z27" s="2480"/>
      <c r="AA27" s="2423">
        <v>112429</v>
      </c>
      <c r="AB27" s="2423">
        <v>117181</v>
      </c>
      <c r="AC27" s="2442"/>
      <c r="AD27" s="2423">
        <f>AB27-AA27</f>
        <v>4752</v>
      </c>
      <c r="AE27" s="2423">
        <f t="shared" ref="AE27:AE32" si="9">AC27-AB27</f>
        <v>-117181</v>
      </c>
    </row>
    <row r="28" spans="1:31" ht="15.75" customHeight="1">
      <c r="A28" s="2414">
        <v>210</v>
      </c>
      <c r="B28" s="2432" t="s">
        <v>26</v>
      </c>
      <c r="C28" s="2335">
        <v>114279</v>
      </c>
      <c r="D28" s="2335">
        <v>140344</v>
      </c>
      <c r="E28" s="2335">
        <v>183280</v>
      </c>
      <c r="F28" s="2335">
        <v>212233</v>
      </c>
      <c r="G28" s="2335">
        <v>227311</v>
      </c>
      <c r="H28" s="2335">
        <v>239803</v>
      </c>
      <c r="I28" s="2427">
        <v>260567</v>
      </c>
      <c r="J28" s="2335">
        <v>266170</v>
      </c>
      <c r="K28" s="2335">
        <v>267100</v>
      </c>
      <c r="L28" s="2335">
        <v>266937</v>
      </c>
      <c r="M28" s="2335">
        <v>267435</v>
      </c>
      <c r="N28" s="2428">
        <v>260988</v>
      </c>
      <c r="O28" s="2429">
        <v>-6447</v>
      </c>
      <c r="P28" s="2430">
        <v>-2.4106792304672164</v>
      </c>
      <c r="Q28" s="2431">
        <v>0.19</v>
      </c>
      <c r="R28" s="2430">
        <v>-2.6006792304672164</v>
      </c>
      <c r="S28" s="2423">
        <v>209348</v>
      </c>
      <c r="T28" s="2423">
        <v>212490</v>
      </c>
      <c r="U28" s="2442"/>
      <c r="V28" s="2423">
        <f>T28-S28</f>
        <v>3142</v>
      </c>
      <c r="W28" s="2423">
        <f t="shared" si="2"/>
        <v>-212490</v>
      </c>
      <c r="X28" s="2424">
        <v>41.26</v>
      </c>
      <c r="Y28" s="2423">
        <v>5150</v>
      </c>
      <c r="Z28" s="2480"/>
      <c r="AA28" s="2423">
        <v>80437</v>
      </c>
      <c r="AB28" s="2423">
        <v>84528</v>
      </c>
      <c r="AC28" s="2442"/>
      <c r="AD28" s="2423">
        <f>AB28-AA28</f>
        <v>4091</v>
      </c>
      <c r="AE28" s="2423">
        <f t="shared" si="9"/>
        <v>-84528</v>
      </c>
    </row>
    <row r="29" spans="1:31" ht="15.75" customHeight="1">
      <c r="A29" s="2414">
        <v>216</v>
      </c>
      <c r="B29" s="2432" t="s">
        <v>105</v>
      </c>
      <c r="C29" s="2335">
        <v>61000</v>
      </c>
      <c r="D29" s="2335">
        <v>68900</v>
      </c>
      <c r="E29" s="2335">
        <v>77080</v>
      </c>
      <c r="F29" s="2335">
        <v>85463</v>
      </c>
      <c r="G29" s="2335">
        <v>91434</v>
      </c>
      <c r="H29" s="2335">
        <v>93273</v>
      </c>
      <c r="I29" s="2427">
        <v>97632</v>
      </c>
      <c r="J29" s="2335">
        <v>96020</v>
      </c>
      <c r="K29" s="2335">
        <v>94813</v>
      </c>
      <c r="L29" s="2335">
        <v>93901</v>
      </c>
      <c r="M29" s="2335">
        <v>91030</v>
      </c>
      <c r="N29" s="2428">
        <v>87758</v>
      </c>
      <c r="O29" s="2429">
        <v>-3272</v>
      </c>
      <c r="P29" s="2430">
        <v>-3.5944194221685164</v>
      </c>
      <c r="Q29" s="2431">
        <v>-3.06</v>
      </c>
      <c r="R29" s="2430">
        <v>-0.53441942216851634</v>
      </c>
      <c r="S29" s="2423">
        <v>83724</v>
      </c>
      <c r="T29" s="2423">
        <v>81105</v>
      </c>
      <c r="U29" s="2442"/>
      <c r="V29" s="2423">
        <f>T29-S29</f>
        <v>-2619</v>
      </c>
      <c r="W29" s="2423">
        <f t="shared" si="2"/>
        <v>-81105</v>
      </c>
      <c r="X29" s="2424">
        <v>19.55</v>
      </c>
      <c r="Y29" s="2423">
        <v>4148.6000000000004</v>
      </c>
      <c r="Z29" s="2480"/>
      <c r="AA29" s="2423">
        <v>32170</v>
      </c>
      <c r="AB29" s="2423">
        <v>32724</v>
      </c>
      <c r="AC29" s="2442"/>
      <c r="AD29" s="2423">
        <f>AB29-AA29</f>
        <v>554</v>
      </c>
      <c r="AE29" s="2423">
        <f t="shared" si="9"/>
        <v>-32724</v>
      </c>
    </row>
    <row r="30" spans="1:31" ht="15.75" customHeight="1">
      <c r="A30" s="2414">
        <v>381</v>
      </c>
      <c r="B30" s="2432" t="s">
        <v>37</v>
      </c>
      <c r="C30" s="2335">
        <v>19099</v>
      </c>
      <c r="D30" s="2335">
        <v>21140</v>
      </c>
      <c r="E30" s="2335">
        <v>23425</v>
      </c>
      <c r="F30" s="2335">
        <v>27609</v>
      </c>
      <c r="G30" s="2335">
        <v>29579</v>
      </c>
      <c r="H30" s="2335">
        <v>30603</v>
      </c>
      <c r="I30" s="2427">
        <v>31377</v>
      </c>
      <c r="J30" s="2335">
        <v>32054</v>
      </c>
      <c r="K30" s="2335">
        <v>31944</v>
      </c>
      <c r="L30" s="2335">
        <v>31026</v>
      </c>
      <c r="M30" s="2335">
        <v>31020</v>
      </c>
      <c r="N30" s="2428">
        <v>30268</v>
      </c>
      <c r="O30" s="2429">
        <v>-752</v>
      </c>
      <c r="P30" s="2430">
        <v>-2.4242424242424243</v>
      </c>
      <c r="Q30" s="2431">
        <v>-0.02</v>
      </c>
      <c r="R30" s="2430">
        <v>-2.4042424242424243</v>
      </c>
      <c r="S30" s="2423">
        <v>5069</v>
      </c>
      <c r="T30" s="2423">
        <v>7354</v>
      </c>
      <c r="U30" s="2442"/>
      <c r="V30" s="2423">
        <f>T30-S30</f>
        <v>2285</v>
      </c>
      <c r="W30" s="2423">
        <f t="shared" si="2"/>
        <v>-7354</v>
      </c>
      <c r="X30" s="2424">
        <v>1.19</v>
      </c>
      <c r="Y30" s="2423">
        <v>6179.8</v>
      </c>
      <c r="Z30" s="2480"/>
      <c r="AA30" s="2423">
        <v>1735</v>
      </c>
      <c r="AB30" s="2423">
        <v>2624</v>
      </c>
      <c r="AC30" s="2442"/>
      <c r="AD30" s="2423">
        <f>AB30-AA30</f>
        <v>889</v>
      </c>
      <c r="AE30" s="2423">
        <f t="shared" si="9"/>
        <v>-2624</v>
      </c>
    </row>
    <row r="31" spans="1:31" ht="15.75" customHeight="1">
      <c r="A31" s="2414">
        <v>382</v>
      </c>
      <c r="B31" s="2432" t="s">
        <v>38</v>
      </c>
      <c r="C31" s="2335">
        <v>11095</v>
      </c>
      <c r="D31" s="2335">
        <v>13116</v>
      </c>
      <c r="E31" s="2335">
        <v>20011</v>
      </c>
      <c r="F31" s="2335">
        <v>26527</v>
      </c>
      <c r="G31" s="2335">
        <v>29757</v>
      </c>
      <c r="H31" s="2335">
        <v>30813</v>
      </c>
      <c r="I31" s="2427">
        <v>33583</v>
      </c>
      <c r="J31" s="2335">
        <v>33766</v>
      </c>
      <c r="K31" s="2335">
        <v>33545</v>
      </c>
      <c r="L31" s="2335">
        <v>33183</v>
      </c>
      <c r="M31" s="2335">
        <v>33739</v>
      </c>
      <c r="N31" s="2428">
        <v>33561</v>
      </c>
      <c r="O31" s="2429">
        <v>-178</v>
      </c>
      <c r="P31" s="2430">
        <v>-0.52757935919855359</v>
      </c>
      <c r="Q31" s="2431">
        <v>1.68</v>
      </c>
      <c r="R31" s="2430">
        <v>-2.2075793591985535</v>
      </c>
      <c r="S31" s="2423">
        <v>32229</v>
      </c>
      <c r="T31" s="2423">
        <v>33169</v>
      </c>
      <c r="U31" s="2442"/>
      <c r="V31" s="2423">
        <f>T31-S31</f>
        <v>940</v>
      </c>
      <c r="W31" s="2423">
        <f t="shared" si="2"/>
        <v>-33169</v>
      </c>
      <c r="X31" s="2424">
        <v>7.93</v>
      </c>
      <c r="Y31" s="2423">
        <v>4182.7</v>
      </c>
      <c r="Z31" s="2480"/>
      <c r="AA31" s="2423">
        <v>12235</v>
      </c>
      <c r="AB31" s="2423">
        <v>13068</v>
      </c>
      <c r="AC31" s="2442"/>
      <c r="AD31" s="2423">
        <f>AB31-AA31</f>
        <v>833</v>
      </c>
      <c r="AE31" s="2423">
        <f t="shared" si="9"/>
        <v>-13068</v>
      </c>
    </row>
    <row r="32" spans="1:31" ht="15.75" customHeight="1">
      <c r="A32" s="2414"/>
      <c r="B32" s="2438" t="s">
        <v>13</v>
      </c>
      <c r="C32" s="2335">
        <f>SUM(C33:C38)</f>
        <v>240051</v>
      </c>
      <c r="D32" s="2335">
        <f t="shared" ref="D32:N32" si="10">SUM(D33:D38)</f>
        <v>239443</v>
      </c>
      <c r="E32" s="2335">
        <f t="shared" si="10"/>
        <v>259327</v>
      </c>
      <c r="F32" s="2335">
        <f t="shared" si="10"/>
        <v>279672</v>
      </c>
      <c r="G32" s="2335">
        <f t="shared" si="10"/>
        <v>289898</v>
      </c>
      <c r="H32" s="2335">
        <f t="shared" si="10"/>
        <v>292471</v>
      </c>
      <c r="I32" s="2435">
        <f t="shared" si="10"/>
        <v>298004</v>
      </c>
      <c r="J32" s="2335">
        <f t="shared" si="10"/>
        <v>298390</v>
      </c>
      <c r="K32" s="2335">
        <f t="shared" si="10"/>
        <v>291745</v>
      </c>
      <c r="L32" s="2335">
        <f t="shared" si="10"/>
        <v>284769</v>
      </c>
      <c r="M32" s="2335">
        <f t="shared" si="10"/>
        <v>272447</v>
      </c>
      <c r="N32" s="2335">
        <f t="shared" si="10"/>
        <v>264395</v>
      </c>
      <c r="O32" s="2429"/>
      <c r="P32" s="2430"/>
      <c r="Q32" s="2436"/>
      <c r="R32" s="2437"/>
      <c r="S32" s="2423"/>
      <c r="T32" s="2423"/>
      <c r="U32" s="2442"/>
      <c r="V32" s="2423"/>
      <c r="W32" s="2423">
        <f t="shared" si="2"/>
        <v>0</v>
      </c>
      <c r="X32" s="2424"/>
      <c r="Y32" s="2423"/>
      <c r="Z32" s="2480"/>
      <c r="AA32" s="2423"/>
      <c r="AB32" s="2423"/>
      <c r="AC32" s="2442"/>
      <c r="AD32" s="2423"/>
      <c r="AE32" s="2423">
        <f t="shared" si="9"/>
        <v>0</v>
      </c>
    </row>
    <row r="33" spans="1:31" ht="15.75" customHeight="1">
      <c r="A33" s="2414">
        <v>213</v>
      </c>
      <c r="B33" s="2439" t="s">
        <v>510</v>
      </c>
      <c r="C33" s="2335">
        <v>48481</v>
      </c>
      <c r="D33" s="2335">
        <v>45964</v>
      </c>
      <c r="E33" s="2335">
        <v>46182</v>
      </c>
      <c r="F33" s="2335">
        <v>46380</v>
      </c>
      <c r="G33" s="2335">
        <v>46889</v>
      </c>
      <c r="H33" s="2335">
        <v>46220</v>
      </c>
      <c r="I33" s="2427">
        <v>46339</v>
      </c>
      <c r="J33" s="2335">
        <v>45718</v>
      </c>
      <c r="K33" s="2335">
        <v>43953</v>
      </c>
      <c r="L33" s="2335">
        <v>42802</v>
      </c>
      <c r="M33" s="2335">
        <v>40866</v>
      </c>
      <c r="N33" s="2428">
        <v>38714</v>
      </c>
      <c r="O33" s="2429">
        <v>-2152</v>
      </c>
      <c r="P33" s="2430">
        <v>-5.2659912886017715</v>
      </c>
      <c r="Q33" s="2431">
        <v>-4.5199999999999996</v>
      </c>
      <c r="R33" s="2430">
        <v>-0.74599128860177188</v>
      </c>
      <c r="S33" s="2423">
        <v>14977</v>
      </c>
      <c r="T33" s="2423">
        <v>15144</v>
      </c>
      <c r="U33" s="2442"/>
      <c r="V33" s="2423">
        <f t="shared" ref="V33:V38" si="11">T33-S33</f>
        <v>167</v>
      </c>
      <c r="W33" s="2423"/>
      <c r="X33" s="2424">
        <v>4.45</v>
      </c>
      <c r="Y33" s="2423">
        <v>3403.1</v>
      </c>
      <c r="Z33" s="2480"/>
      <c r="AA33" s="2423">
        <v>5906</v>
      </c>
      <c r="AB33" s="2423">
        <v>6045</v>
      </c>
      <c r="AC33" s="2442"/>
      <c r="AD33" s="2423">
        <f t="shared" ref="AD33:AD38" si="12">AB33-AA33</f>
        <v>139</v>
      </c>
      <c r="AE33" s="2423"/>
    </row>
    <row r="34" spans="1:31" ht="15.75" customHeight="1">
      <c r="A34" s="2414">
        <v>215</v>
      </c>
      <c r="B34" s="2432" t="s">
        <v>511</v>
      </c>
      <c r="C34" s="2335">
        <v>46688</v>
      </c>
      <c r="D34" s="2335">
        <v>49071</v>
      </c>
      <c r="E34" s="2335">
        <v>63746</v>
      </c>
      <c r="F34" s="2335">
        <v>78297</v>
      </c>
      <c r="G34" s="2335">
        <v>82636</v>
      </c>
      <c r="H34" s="2335">
        <v>84445</v>
      </c>
      <c r="I34" s="2427">
        <v>86562</v>
      </c>
      <c r="J34" s="2335">
        <v>86117</v>
      </c>
      <c r="K34" s="2335">
        <v>84361</v>
      </c>
      <c r="L34" s="2335">
        <v>81009</v>
      </c>
      <c r="M34" s="2335">
        <v>77178</v>
      </c>
      <c r="N34" s="2428">
        <v>75373</v>
      </c>
      <c r="O34" s="2429">
        <v>-1805</v>
      </c>
      <c r="P34" s="2430">
        <v>-2.3387493845396357</v>
      </c>
      <c r="Q34" s="2431">
        <v>-4.7300000000000004</v>
      </c>
      <c r="R34" s="2430">
        <v>2.3912506154603648</v>
      </c>
      <c r="S34" s="2423">
        <v>53015</v>
      </c>
      <c r="T34" s="2423">
        <v>51323</v>
      </c>
      <c r="U34" s="2442"/>
      <c r="V34" s="2423">
        <f t="shared" si="11"/>
        <v>-1692</v>
      </c>
      <c r="W34" s="2423">
        <f t="shared" si="2"/>
        <v>-51323</v>
      </c>
      <c r="X34" s="2424">
        <v>9.41</v>
      </c>
      <c r="Y34" s="2423">
        <v>5454.1</v>
      </c>
      <c r="Z34" s="2480"/>
      <c r="AA34" s="2423">
        <v>20011</v>
      </c>
      <c r="AB34" s="2423">
        <v>20199</v>
      </c>
      <c r="AC34" s="2442"/>
      <c r="AD34" s="2423">
        <f t="shared" si="12"/>
        <v>188</v>
      </c>
      <c r="AE34" s="2423">
        <f t="shared" ref="AE34:AE38" si="13">AC34-AB34</f>
        <v>-20199</v>
      </c>
    </row>
    <row r="35" spans="1:31" ht="15.75" customHeight="1">
      <c r="A35" s="2414">
        <v>218</v>
      </c>
      <c r="B35" s="2432" t="s">
        <v>90</v>
      </c>
      <c r="C35" s="2335">
        <v>36695</v>
      </c>
      <c r="D35" s="2335">
        <v>37623</v>
      </c>
      <c r="E35" s="2335">
        <v>40576</v>
      </c>
      <c r="F35" s="2335">
        <v>43574</v>
      </c>
      <c r="G35" s="2335">
        <v>45686</v>
      </c>
      <c r="H35" s="2335">
        <v>46007</v>
      </c>
      <c r="I35" s="2427">
        <v>48214</v>
      </c>
      <c r="J35" s="2335">
        <v>49432</v>
      </c>
      <c r="K35" s="2335">
        <v>49761</v>
      </c>
      <c r="L35" s="2335">
        <v>49680</v>
      </c>
      <c r="M35" s="2335">
        <v>48580</v>
      </c>
      <c r="N35" s="2428">
        <v>47591</v>
      </c>
      <c r="O35" s="2429">
        <v>-989</v>
      </c>
      <c r="P35" s="2430">
        <v>-2.0358172087278716</v>
      </c>
      <c r="Q35" s="2431">
        <v>-2.21</v>
      </c>
      <c r="R35" s="2430">
        <v>0.17418279127212832</v>
      </c>
      <c r="S35" s="2423">
        <v>13907</v>
      </c>
      <c r="T35" s="2423">
        <v>15874</v>
      </c>
      <c r="U35" s="2442"/>
      <c r="V35" s="2423">
        <f t="shared" si="11"/>
        <v>1967</v>
      </c>
      <c r="W35" s="2423">
        <f t="shared" si="2"/>
        <v>-15874</v>
      </c>
      <c r="X35" s="2424">
        <v>3.26</v>
      </c>
      <c r="Y35" s="2423">
        <v>4869.3</v>
      </c>
      <c r="Z35" s="2480"/>
      <c r="AA35" s="2423">
        <v>5166</v>
      </c>
      <c r="AB35" s="2423">
        <v>5964</v>
      </c>
      <c r="AC35" s="2442"/>
      <c r="AD35" s="2423">
        <f t="shared" si="12"/>
        <v>798</v>
      </c>
      <c r="AE35" s="2423">
        <f t="shared" si="13"/>
        <v>-5964</v>
      </c>
    </row>
    <row r="36" spans="1:31" ht="15.75" customHeight="1">
      <c r="A36" s="2414">
        <v>220</v>
      </c>
      <c r="B36" s="2432" t="s">
        <v>91</v>
      </c>
      <c r="C36" s="2335">
        <v>48219</v>
      </c>
      <c r="D36" s="2335">
        <v>48354</v>
      </c>
      <c r="E36" s="2335">
        <v>50161</v>
      </c>
      <c r="F36" s="2335">
        <v>51051</v>
      </c>
      <c r="G36" s="2335">
        <v>52107</v>
      </c>
      <c r="H36" s="2335">
        <v>51784</v>
      </c>
      <c r="I36" s="2427">
        <v>51706</v>
      </c>
      <c r="J36" s="2335">
        <v>51104</v>
      </c>
      <c r="K36" s="2335">
        <v>49396</v>
      </c>
      <c r="L36" s="2335">
        <v>47993</v>
      </c>
      <c r="M36" s="2335">
        <v>44313</v>
      </c>
      <c r="N36" s="2428">
        <v>42750</v>
      </c>
      <c r="O36" s="2429">
        <v>-1563</v>
      </c>
      <c r="P36" s="2430">
        <v>-3.5271816396994109</v>
      </c>
      <c r="Q36" s="2431">
        <v>-7.67</v>
      </c>
      <c r="R36" s="2430">
        <v>4.1428183603005895</v>
      </c>
      <c r="S36" s="2423">
        <v>8929</v>
      </c>
      <c r="T36" s="2423">
        <v>8584</v>
      </c>
      <c r="U36" s="2442"/>
      <c r="V36" s="2423">
        <f t="shared" si="11"/>
        <v>-345</v>
      </c>
      <c r="W36" s="2423">
        <f t="shared" si="2"/>
        <v>-8584</v>
      </c>
      <c r="X36" s="2424">
        <v>1.94</v>
      </c>
      <c r="Y36" s="2423">
        <v>4424.7</v>
      </c>
      <c r="Z36" s="2480"/>
      <c r="AA36" s="2423">
        <v>3377</v>
      </c>
      <c r="AB36" s="2423">
        <v>3644</v>
      </c>
      <c r="AC36" s="2442"/>
      <c r="AD36" s="2423">
        <f t="shared" si="12"/>
        <v>267</v>
      </c>
      <c r="AE36" s="2423">
        <f t="shared" si="13"/>
        <v>-3644</v>
      </c>
    </row>
    <row r="37" spans="1:31" ht="15.75" customHeight="1">
      <c r="A37" s="2414">
        <v>228</v>
      </c>
      <c r="B37" s="2432" t="s">
        <v>512</v>
      </c>
      <c r="C37" s="2335">
        <v>32823</v>
      </c>
      <c r="D37" s="2335">
        <v>32149</v>
      </c>
      <c r="E37" s="2335">
        <v>32410</v>
      </c>
      <c r="F37" s="2335">
        <v>34275</v>
      </c>
      <c r="G37" s="2335">
        <v>36401</v>
      </c>
      <c r="H37" s="2335">
        <v>38270</v>
      </c>
      <c r="I37" s="2427">
        <v>39743</v>
      </c>
      <c r="J37" s="2335">
        <v>40688</v>
      </c>
      <c r="K37" s="2335">
        <v>39970</v>
      </c>
      <c r="L37" s="2335">
        <v>40181</v>
      </c>
      <c r="M37" s="2335">
        <v>40310</v>
      </c>
      <c r="N37" s="2428">
        <v>40683</v>
      </c>
      <c r="O37" s="2429">
        <v>373</v>
      </c>
      <c r="P37" s="2430">
        <v>0.92532870255519728</v>
      </c>
      <c r="Q37" s="2431">
        <v>0.32</v>
      </c>
      <c r="R37" s="2430">
        <v>0.60532870255519722</v>
      </c>
      <c r="S37" s="2440">
        <v>0</v>
      </c>
      <c r="T37" s="2423">
        <v>5537</v>
      </c>
      <c r="U37" s="2442"/>
      <c r="V37" s="2423">
        <f t="shared" si="11"/>
        <v>5537</v>
      </c>
      <c r="W37" s="2423">
        <f t="shared" si="2"/>
        <v>-5537</v>
      </c>
      <c r="X37" s="2441">
        <v>1.19</v>
      </c>
      <c r="Y37" s="2440">
        <v>4652.8999999999996</v>
      </c>
      <c r="Z37" s="2480"/>
      <c r="AA37" s="2440">
        <v>0</v>
      </c>
      <c r="AB37" s="2440">
        <v>2269</v>
      </c>
      <c r="AC37" s="2442"/>
      <c r="AD37" s="2423">
        <f t="shared" si="12"/>
        <v>2269</v>
      </c>
      <c r="AE37" s="2423">
        <f t="shared" si="13"/>
        <v>-2269</v>
      </c>
    </row>
    <row r="38" spans="1:31" ht="15.75" customHeight="1">
      <c r="A38" s="2414">
        <v>365</v>
      </c>
      <c r="B38" s="2432" t="s">
        <v>513</v>
      </c>
      <c r="C38" s="2335">
        <v>27145</v>
      </c>
      <c r="D38" s="2335">
        <v>26282</v>
      </c>
      <c r="E38" s="2335">
        <v>26252</v>
      </c>
      <c r="F38" s="2335">
        <v>26095</v>
      </c>
      <c r="G38" s="2335">
        <v>26179</v>
      </c>
      <c r="H38" s="2335">
        <v>25745</v>
      </c>
      <c r="I38" s="2427">
        <v>25440</v>
      </c>
      <c r="J38" s="2335">
        <v>25331</v>
      </c>
      <c r="K38" s="2335">
        <v>24304</v>
      </c>
      <c r="L38" s="2335">
        <v>23104</v>
      </c>
      <c r="M38" s="2335">
        <v>21200</v>
      </c>
      <c r="N38" s="2428">
        <v>19284</v>
      </c>
      <c r="O38" s="2429">
        <v>-1916</v>
      </c>
      <c r="P38" s="2430">
        <v>-9.0377358490566042</v>
      </c>
      <c r="Q38" s="2431">
        <v>-8.24</v>
      </c>
      <c r="R38" s="2430">
        <v>-0.797735849056604</v>
      </c>
      <c r="S38" s="2423"/>
      <c r="T38" s="2423"/>
      <c r="U38" s="2442"/>
      <c r="V38" s="2423">
        <f t="shared" si="11"/>
        <v>0</v>
      </c>
      <c r="W38" s="2423">
        <f t="shared" si="2"/>
        <v>0</v>
      </c>
      <c r="X38" s="2424"/>
      <c r="Y38" s="2423"/>
      <c r="Z38" s="2480"/>
      <c r="AA38" s="2423"/>
      <c r="AB38" s="2423"/>
      <c r="AC38" s="2442"/>
      <c r="AD38" s="2423">
        <f t="shared" si="12"/>
        <v>0</v>
      </c>
      <c r="AE38" s="2423">
        <f t="shared" si="13"/>
        <v>0</v>
      </c>
    </row>
    <row r="39" spans="1:31" ht="15.75" customHeight="1">
      <c r="A39" s="2414"/>
      <c r="B39" s="2438" t="s">
        <v>14</v>
      </c>
      <c r="C39" s="2335">
        <f>SUM(C40:C43)</f>
        <v>459172</v>
      </c>
      <c r="D39" s="2335">
        <f t="shared" ref="D39:N39" si="14">SUM(D40:D43)</f>
        <v>493648</v>
      </c>
      <c r="E39" s="2335">
        <f t="shared" si="14"/>
        <v>526395</v>
      </c>
      <c r="F39" s="2335">
        <f t="shared" si="14"/>
        <v>542545</v>
      </c>
      <c r="G39" s="2335">
        <f t="shared" si="14"/>
        <v>554508</v>
      </c>
      <c r="H39" s="2335">
        <f t="shared" si="14"/>
        <v>558639</v>
      </c>
      <c r="I39" s="2435">
        <f t="shared" si="14"/>
        <v>576597</v>
      </c>
      <c r="J39" s="2335">
        <f t="shared" si="14"/>
        <v>582863</v>
      </c>
      <c r="K39" s="2335">
        <f t="shared" si="14"/>
        <v>584128</v>
      </c>
      <c r="L39" s="2335">
        <f t="shared" si="14"/>
        <v>581677</v>
      </c>
      <c r="M39" s="2335">
        <f t="shared" si="14"/>
        <v>579154</v>
      </c>
      <c r="N39" s="2335">
        <f t="shared" si="14"/>
        <v>571971</v>
      </c>
      <c r="O39" s="2429"/>
      <c r="P39" s="2430"/>
      <c r="Q39" s="2436"/>
      <c r="R39" s="2437"/>
      <c r="S39" s="2423"/>
      <c r="T39" s="2423"/>
      <c r="U39" s="2442"/>
      <c r="V39" s="2423"/>
      <c r="W39" s="2423"/>
      <c r="X39" s="2424"/>
      <c r="Y39" s="2423"/>
      <c r="Z39" s="2480"/>
      <c r="AA39" s="2423"/>
      <c r="AB39" s="2423"/>
      <c r="AC39" s="2442"/>
      <c r="AD39" s="2423"/>
      <c r="AE39" s="2423"/>
    </row>
    <row r="40" spans="1:31" ht="15.75" customHeight="1">
      <c r="A40" s="2414">
        <v>201</v>
      </c>
      <c r="B40" s="2439" t="s">
        <v>514</v>
      </c>
      <c r="C40" s="2335">
        <v>412507</v>
      </c>
      <c r="D40" s="2335">
        <v>447666</v>
      </c>
      <c r="E40" s="2335">
        <v>479360</v>
      </c>
      <c r="F40" s="2335">
        <v>494825</v>
      </c>
      <c r="G40" s="2335">
        <v>506101</v>
      </c>
      <c r="H40" s="2335">
        <v>509129</v>
      </c>
      <c r="I40" s="2427">
        <v>527854</v>
      </c>
      <c r="J40" s="2335">
        <v>534969</v>
      </c>
      <c r="K40" s="2335">
        <v>536232</v>
      </c>
      <c r="L40" s="2335">
        <v>536270</v>
      </c>
      <c r="M40" s="2335">
        <v>535664</v>
      </c>
      <c r="N40" s="2428">
        <v>530723</v>
      </c>
      <c r="O40" s="2429">
        <v>-4941</v>
      </c>
      <c r="P40" s="2430">
        <v>-0.92240658323127933</v>
      </c>
      <c r="Q40" s="2431">
        <v>-0.11</v>
      </c>
      <c r="R40" s="2430">
        <v>-0.81240658323127934</v>
      </c>
      <c r="S40" s="2423">
        <v>384137</v>
      </c>
      <c r="T40" s="2423">
        <v>390211</v>
      </c>
      <c r="U40" s="2442"/>
      <c r="V40" s="2423">
        <f>T40-S40</f>
        <v>6074</v>
      </c>
      <c r="W40" s="2423">
        <f t="shared" si="2"/>
        <v>-390211</v>
      </c>
      <c r="X40" s="2424">
        <v>93.42</v>
      </c>
      <c r="Y40" s="2423">
        <v>4177</v>
      </c>
      <c r="Z40" s="2480"/>
      <c r="AA40" s="2423">
        <v>152799</v>
      </c>
      <c r="AB40" s="2423">
        <v>160021</v>
      </c>
      <c r="AC40" s="2442"/>
      <c r="AD40" s="2423">
        <f>AB40-AA40</f>
        <v>7222</v>
      </c>
      <c r="AE40" s="2423">
        <f t="shared" ref="AE40:AE43" si="15">AC40-AB40</f>
        <v>-160021</v>
      </c>
    </row>
    <row r="41" spans="1:31" ht="15.75" customHeight="1">
      <c r="A41" s="2414">
        <v>442</v>
      </c>
      <c r="B41" s="2432" t="s">
        <v>39</v>
      </c>
      <c r="C41" s="2335">
        <v>15211</v>
      </c>
      <c r="D41" s="2335">
        <v>14686</v>
      </c>
      <c r="E41" s="2335">
        <v>14915</v>
      </c>
      <c r="F41" s="2335">
        <v>15230</v>
      </c>
      <c r="G41" s="2335">
        <v>15354</v>
      </c>
      <c r="H41" s="2335">
        <v>15105</v>
      </c>
      <c r="I41" s="2427">
        <v>15060</v>
      </c>
      <c r="J41" s="2335">
        <v>14812</v>
      </c>
      <c r="K41" s="2335">
        <v>14150</v>
      </c>
      <c r="L41" s="2335">
        <v>13288</v>
      </c>
      <c r="M41" s="2335">
        <v>12300</v>
      </c>
      <c r="N41" s="2428">
        <v>11239</v>
      </c>
      <c r="O41" s="2429">
        <v>-1061</v>
      </c>
      <c r="P41" s="2430">
        <v>-8.6260162601626007</v>
      </c>
      <c r="Q41" s="2431">
        <v>-7.44</v>
      </c>
      <c r="R41" s="2430">
        <v>-1.1860162601626003</v>
      </c>
      <c r="S41" s="2442"/>
      <c r="T41" s="2442"/>
      <c r="U41" s="2442"/>
      <c r="V41" s="2423">
        <f>T41-S41</f>
        <v>0</v>
      </c>
      <c r="W41" s="2423">
        <f t="shared" si="2"/>
        <v>0</v>
      </c>
      <c r="X41" s="2443"/>
      <c r="Y41" s="2442"/>
      <c r="Z41" s="2480"/>
      <c r="AA41" s="2442"/>
      <c r="AB41" s="2442"/>
      <c r="AC41" s="2442"/>
      <c r="AD41" s="2423">
        <f>AB41-AA41</f>
        <v>0</v>
      </c>
      <c r="AE41" s="2423">
        <f t="shared" si="15"/>
        <v>0</v>
      </c>
    </row>
    <row r="42" spans="1:31" ht="15.75" customHeight="1">
      <c r="A42" s="2414">
        <v>443</v>
      </c>
      <c r="B42" s="2432" t="s">
        <v>40</v>
      </c>
      <c r="C42" s="2335">
        <v>16322</v>
      </c>
      <c r="D42" s="2335">
        <v>16637</v>
      </c>
      <c r="E42" s="2335">
        <v>17603</v>
      </c>
      <c r="F42" s="2335">
        <v>18089</v>
      </c>
      <c r="G42" s="2335">
        <v>18787</v>
      </c>
      <c r="H42" s="2335">
        <v>19913</v>
      </c>
      <c r="I42" s="2427">
        <v>19854</v>
      </c>
      <c r="J42" s="2335">
        <v>19582</v>
      </c>
      <c r="K42" s="2335">
        <v>20669</v>
      </c>
      <c r="L42" s="2335">
        <v>19830</v>
      </c>
      <c r="M42" s="2335">
        <v>19738</v>
      </c>
      <c r="N42" s="2428">
        <v>19376</v>
      </c>
      <c r="O42" s="2429">
        <v>-362</v>
      </c>
      <c r="P42" s="2430">
        <v>-1.8340257371567537</v>
      </c>
      <c r="Q42" s="2431">
        <v>-0.46</v>
      </c>
      <c r="R42" s="2430">
        <v>-1.3740257371567537</v>
      </c>
      <c r="S42" s="2442"/>
      <c r="T42" s="2442"/>
      <c r="U42" s="2442"/>
      <c r="V42" s="2423">
        <f>T42-S42</f>
        <v>0</v>
      </c>
      <c r="W42" s="2423">
        <f t="shared" si="2"/>
        <v>0</v>
      </c>
      <c r="X42" s="2443"/>
      <c r="Y42" s="2442"/>
      <c r="Z42" s="2480"/>
      <c r="AA42" s="2442"/>
      <c r="AB42" s="2442"/>
      <c r="AC42" s="2442"/>
      <c r="AD42" s="2423">
        <f>AB42-AA42</f>
        <v>0</v>
      </c>
      <c r="AE42" s="2423">
        <f t="shared" si="15"/>
        <v>0</v>
      </c>
    </row>
    <row r="43" spans="1:31" ht="15.75" customHeight="1">
      <c r="A43" s="2414">
        <v>446</v>
      </c>
      <c r="B43" s="2432" t="s">
        <v>515</v>
      </c>
      <c r="C43" s="2335">
        <v>15132</v>
      </c>
      <c r="D43" s="2335">
        <v>14659</v>
      </c>
      <c r="E43" s="2335">
        <v>14517</v>
      </c>
      <c r="F43" s="2335">
        <v>14401</v>
      </c>
      <c r="G43" s="2335">
        <v>14266</v>
      </c>
      <c r="H43" s="2335">
        <v>14492</v>
      </c>
      <c r="I43" s="2427">
        <v>13829</v>
      </c>
      <c r="J43" s="2335">
        <v>13500</v>
      </c>
      <c r="K43" s="2335">
        <v>13077</v>
      </c>
      <c r="L43" s="2335">
        <v>12289</v>
      </c>
      <c r="M43" s="2335">
        <v>11452</v>
      </c>
      <c r="N43" s="2428">
        <v>10633</v>
      </c>
      <c r="O43" s="2429">
        <v>-819</v>
      </c>
      <c r="P43" s="2430">
        <v>-7.151589242053789</v>
      </c>
      <c r="Q43" s="2431">
        <v>-6.81</v>
      </c>
      <c r="R43" s="2430">
        <v>-0.34158924205378938</v>
      </c>
      <c r="S43" s="2442"/>
      <c r="T43" s="2442"/>
      <c r="U43" s="2442"/>
      <c r="V43" s="2423">
        <f>T43-S43</f>
        <v>0</v>
      </c>
      <c r="W43" s="2423">
        <f t="shared" si="2"/>
        <v>0</v>
      </c>
      <c r="X43" s="2443"/>
      <c r="Y43" s="2442"/>
      <c r="Z43" s="2480"/>
      <c r="AA43" s="2442"/>
      <c r="AB43" s="2442"/>
      <c r="AC43" s="2442"/>
      <c r="AD43" s="2423">
        <f>AB43-AA43</f>
        <v>0</v>
      </c>
      <c r="AE43" s="2423">
        <f t="shared" si="15"/>
        <v>0</v>
      </c>
    </row>
    <row r="44" spans="1:31" ht="15.75" customHeight="1">
      <c r="A44" s="2414"/>
      <c r="B44" s="2438" t="s">
        <v>15</v>
      </c>
      <c r="C44" s="2335">
        <f>SUM(C45:C51)</f>
        <v>268467</v>
      </c>
      <c r="D44" s="2335">
        <f t="shared" ref="D44:N44" si="16">SUM(D45:D51)</f>
        <v>271984</v>
      </c>
      <c r="E44" s="2335">
        <f t="shared" si="16"/>
        <v>286544</v>
      </c>
      <c r="F44" s="2335">
        <f t="shared" si="16"/>
        <v>292743</v>
      </c>
      <c r="G44" s="2335">
        <f t="shared" si="16"/>
        <v>297235</v>
      </c>
      <c r="H44" s="2335">
        <f t="shared" si="16"/>
        <v>292586</v>
      </c>
      <c r="I44" s="2435">
        <f t="shared" si="16"/>
        <v>292469</v>
      </c>
      <c r="J44" s="2335">
        <f t="shared" si="16"/>
        <v>287780</v>
      </c>
      <c r="K44" s="2335">
        <f t="shared" si="16"/>
        <v>280302</v>
      </c>
      <c r="L44" s="2335">
        <f t="shared" si="16"/>
        <v>272476</v>
      </c>
      <c r="M44" s="2335">
        <f t="shared" si="16"/>
        <v>260312</v>
      </c>
      <c r="N44" s="2335">
        <f t="shared" si="16"/>
        <v>246781</v>
      </c>
      <c r="O44" s="2429"/>
      <c r="P44" s="2430"/>
      <c r="Q44" s="2436"/>
      <c r="R44" s="2437"/>
      <c r="S44" s="2423"/>
      <c r="T44" s="2423"/>
      <c r="U44" s="2442"/>
      <c r="V44" s="2423"/>
      <c r="W44" s="2423"/>
      <c r="X44" s="2424"/>
      <c r="Y44" s="2423"/>
      <c r="Z44" s="2480"/>
      <c r="AA44" s="2423"/>
      <c r="AB44" s="2423"/>
      <c r="AC44" s="2442"/>
      <c r="AD44" s="2423"/>
      <c r="AE44" s="2423"/>
    </row>
    <row r="45" spans="1:31" ht="15.75" customHeight="1">
      <c r="A45" s="2414">
        <v>208</v>
      </c>
      <c r="B45" s="2432" t="s">
        <v>100</v>
      </c>
      <c r="C45" s="2335">
        <v>38921</v>
      </c>
      <c r="D45" s="2335">
        <v>40657</v>
      </c>
      <c r="E45" s="2335">
        <v>42008</v>
      </c>
      <c r="F45" s="2335">
        <v>41498</v>
      </c>
      <c r="G45" s="2335">
        <v>39868</v>
      </c>
      <c r="H45" s="2335">
        <v>36871</v>
      </c>
      <c r="I45" s="2427">
        <v>36103</v>
      </c>
      <c r="J45" s="2335">
        <v>34320</v>
      </c>
      <c r="K45" s="2335">
        <v>32475</v>
      </c>
      <c r="L45" s="2335">
        <v>31158</v>
      </c>
      <c r="M45" s="2335">
        <v>30129</v>
      </c>
      <c r="N45" s="2428">
        <v>28374</v>
      </c>
      <c r="O45" s="2429">
        <v>-1755</v>
      </c>
      <c r="P45" s="2430">
        <v>-5.8249527033754855</v>
      </c>
      <c r="Q45" s="2431">
        <v>-3.3</v>
      </c>
      <c r="R45" s="2430">
        <v>-2.5249527033754857</v>
      </c>
      <c r="S45" s="2423">
        <v>16989</v>
      </c>
      <c r="T45" s="2423">
        <v>16640</v>
      </c>
      <c r="U45" s="2442"/>
      <c r="V45" s="2423">
        <f t="shared" ref="V45:V51" si="17">T45-S45</f>
        <v>-349</v>
      </c>
      <c r="W45" s="2423">
        <f t="shared" si="2"/>
        <v>-16640</v>
      </c>
      <c r="X45" s="2424">
        <v>3.68</v>
      </c>
      <c r="Y45" s="2423">
        <v>4521.7</v>
      </c>
      <c r="Z45" s="2480"/>
      <c r="AA45" s="2423">
        <v>7022</v>
      </c>
      <c r="AB45" s="2423">
        <v>7079</v>
      </c>
      <c r="AC45" s="2442"/>
      <c r="AD45" s="2423">
        <f t="shared" ref="AD45:AD51" si="18">AB45-AA45</f>
        <v>57</v>
      </c>
      <c r="AE45" s="2423">
        <f t="shared" ref="AE45:AE51" si="19">AC45-AB45</f>
        <v>-7079</v>
      </c>
    </row>
    <row r="46" spans="1:31" ht="15.75" customHeight="1">
      <c r="A46" s="2414">
        <v>212</v>
      </c>
      <c r="B46" s="2432" t="s">
        <v>102</v>
      </c>
      <c r="C46" s="2335">
        <v>44698</v>
      </c>
      <c r="D46" s="2335">
        <v>45942</v>
      </c>
      <c r="E46" s="2335">
        <v>49583</v>
      </c>
      <c r="F46" s="2335">
        <v>51046</v>
      </c>
      <c r="G46" s="2335">
        <v>52374</v>
      </c>
      <c r="H46" s="2335">
        <v>51131</v>
      </c>
      <c r="I46" s="2427">
        <v>51426</v>
      </c>
      <c r="J46" s="2335">
        <v>52077</v>
      </c>
      <c r="K46" s="2335">
        <v>51794</v>
      </c>
      <c r="L46" s="2335">
        <v>50523</v>
      </c>
      <c r="M46" s="2335">
        <v>48567</v>
      </c>
      <c r="N46" s="2428">
        <v>45921</v>
      </c>
      <c r="O46" s="2429">
        <v>-2646</v>
      </c>
      <c r="P46" s="2430">
        <v>-5.4481438013465935</v>
      </c>
      <c r="Q46" s="2431">
        <v>-3.87</v>
      </c>
      <c r="R46" s="2430">
        <v>-1.5781438013465934</v>
      </c>
      <c r="S46" s="2423">
        <v>31638</v>
      </c>
      <c r="T46" s="2423">
        <v>30912</v>
      </c>
      <c r="U46" s="2442"/>
      <c r="V46" s="2423">
        <f t="shared" si="17"/>
        <v>-726</v>
      </c>
      <c r="W46" s="2423">
        <f t="shared" si="2"/>
        <v>-30912</v>
      </c>
      <c r="X46" s="2424">
        <v>6.45</v>
      </c>
      <c r="Y46" s="2423">
        <v>4792.6000000000004</v>
      </c>
      <c r="Z46" s="2480"/>
      <c r="AA46" s="2423">
        <v>12269</v>
      </c>
      <c r="AB46" s="2423">
        <v>12268</v>
      </c>
      <c r="AC46" s="2442"/>
      <c r="AD46" s="2423">
        <f t="shared" si="18"/>
        <v>-1</v>
      </c>
      <c r="AE46" s="2423">
        <f t="shared" si="19"/>
        <v>-12268</v>
      </c>
    </row>
    <row r="47" spans="1:31" ht="15.75" customHeight="1">
      <c r="A47" s="2414">
        <v>227</v>
      </c>
      <c r="B47" s="2432" t="s">
        <v>516</v>
      </c>
      <c r="C47" s="2335">
        <v>50889</v>
      </c>
      <c r="D47" s="2335">
        <v>48558</v>
      </c>
      <c r="E47" s="2335">
        <v>48791</v>
      </c>
      <c r="F47" s="2335">
        <v>49084</v>
      </c>
      <c r="G47" s="2335">
        <v>48980</v>
      </c>
      <c r="H47" s="2335">
        <v>48454</v>
      </c>
      <c r="I47" s="2427">
        <v>47685</v>
      </c>
      <c r="J47" s="2335">
        <v>45460</v>
      </c>
      <c r="K47" s="2335">
        <v>43302</v>
      </c>
      <c r="L47" s="2335">
        <v>40938</v>
      </c>
      <c r="M47" s="2335">
        <v>37773</v>
      </c>
      <c r="N47" s="2428">
        <v>34852</v>
      </c>
      <c r="O47" s="2429">
        <v>-2921</v>
      </c>
      <c r="P47" s="2430">
        <v>-7.7330368252455459</v>
      </c>
      <c r="Q47" s="2431">
        <v>-7.73</v>
      </c>
      <c r="R47" s="2430">
        <v>-3.0368252455454936E-3</v>
      </c>
      <c r="S47" s="2442"/>
      <c r="T47" s="2442"/>
      <c r="U47" s="2442"/>
      <c r="V47" s="2423">
        <f t="shared" si="17"/>
        <v>0</v>
      </c>
      <c r="W47" s="2423">
        <f t="shared" si="2"/>
        <v>0</v>
      </c>
      <c r="X47" s="2443"/>
      <c r="Y47" s="2442"/>
      <c r="Z47" s="2480"/>
      <c r="AA47" s="2442"/>
      <c r="AB47" s="2442"/>
      <c r="AC47" s="2442"/>
      <c r="AD47" s="2423">
        <f t="shared" si="18"/>
        <v>0</v>
      </c>
      <c r="AE47" s="2423">
        <f t="shared" si="19"/>
        <v>0</v>
      </c>
    </row>
    <row r="48" spans="1:31" ht="15.75" customHeight="1">
      <c r="A48" s="2414">
        <v>229</v>
      </c>
      <c r="B48" s="2432" t="s">
        <v>517</v>
      </c>
      <c r="C48" s="2335">
        <v>71340</v>
      </c>
      <c r="D48" s="2335">
        <v>73058</v>
      </c>
      <c r="E48" s="2335">
        <v>78363</v>
      </c>
      <c r="F48" s="2335">
        <v>81167</v>
      </c>
      <c r="G48" s="2335">
        <v>82934</v>
      </c>
      <c r="H48" s="2335">
        <v>83045</v>
      </c>
      <c r="I48" s="2427">
        <v>83431</v>
      </c>
      <c r="J48" s="2335">
        <v>83207</v>
      </c>
      <c r="K48" s="2335">
        <v>81561</v>
      </c>
      <c r="L48" s="2335">
        <v>80518</v>
      </c>
      <c r="M48" s="2335">
        <v>77419</v>
      </c>
      <c r="N48" s="2428">
        <v>74355</v>
      </c>
      <c r="O48" s="2429">
        <v>-3064</v>
      </c>
      <c r="P48" s="2430">
        <v>-3.9576848060553607</v>
      </c>
      <c r="Q48" s="2431">
        <v>-3.85</v>
      </c>
      <c r="R48" s="2430">
        <v>-0.10768480605536057</v>
      </c>
      <c r="S48" s="2423">
        <v>11680</v>
      </c>
      <c r="T48" s="2423">
        <v>12422</v>
      </c>
      <c r="U48" s="2442"/>
      <c r="V48" s="2423">
        <f t="shared" si="17"/>
        <v>742</v>
      </c>
      <c r="W48" s="2423">
        <f t="shared" si="2"/>
        <v>-12422</v>
      </c>
      <c r="X48" s="2424">
        <v>3.19</v>
      </c>
      <c r="Y48" s="2423">
        <v>3894</v>
      </c>
      <c r="Z48" s="2480"/>
      <c r="AA48" s="2423">
        <v>4472</v>
      </c>
      <c r="AB48" s="2423">
        <v>4803</v>
      </c>
      <c r="AC48" s="2442"/>
      <c r="AD48" s="2423">
        <f t="shared" si="18"/>
        <v>331</v>
      </c>
      <c r="AE48" s="2423">
        <f t="shared" si="19"/>
        <v>-4803</v>
      </c>
    </row>
    <row r="49" spans="1:31" ht="15.75" customHeight="1">
      <c r="A49" s="2414">
        <v>464</v>
      </c>
      <c r="B49" s="2432" t="s">
        <v>42</v>
      </c>
      <c r="C49" s="2335">
        <v>16545</v>
      </c>
      <c r="D49" s="2335">
        <v>20457</v>
      </c>
      <c r="E49" s="2335">
        <v>24751</v>
      </c>
      <c r="F49" s="2335">
        <v>26686</v>
      </c>
      <c r="G49" s="2335">
        <v>29663</v>
      </c>
      <c r="H49" s="2335">
        <v>30477</v>
      </c>
      <c r="I49" s="2427">
        <v>31634</v>
      </c>
      <c r="J49" s="2335">
        <v>31960</v>
      </c>
      <c r="K49" s="2335">
        <v>32555</v>
      </c>
      <c r="L49" s="2335">
        <v>33438</v>
      </c>
      <c r="M49" s="2335">
        <v>33690</v>
      </c>
      <c r="N49" s="2428">
        <v>33498</v>
      </c>
      <c r="O49" s="2429">
        <v>-192</v>
      </c>
      <c r="P49" s="2430">
        <v>-0.56990204808548528</v>
      </c>
      <c r="Q49" s="2431">
        <v>0.75</v>
      </c>
      <c r="R49" s="2430">
        <v>-1.3199020480854853</v>
      </c>
      <c r="S49" s="2423">
        <v>15498</v>
      </c>
      <c r="T49" s="2423">
        <v>16407</v>
      </c>
      <c r="U49" s="2442"/>
      <c r="V49" s="2423">
        <f t="shared" si="17"/>
        <v>909</v>
      </c>
      <c r="W49" s="2423">
        <f t="shared" si="2"/>
        <v>-16407</v>
      </c>
      <c r="X49" s="2424">
        <v>3.27</v>
      </c>
      <c r="Y49" s="2423">
        <v>5017.3999999999996</v>
      </c>
      <c r="Z49" s="2480"/>
      <c r="AA49" s="2423">
        <v>5434</v>
      </c>
      <c r="AB49" s="2423">
        <v>5911</v>
      </c>
      <c r="AC49" s="2442"/>
      <c r="AD49" s="2423">
        <f t="shared" si="18"/>
        <v>477</v>
      </c>
      <c r="AE49" s="2423">
        <f t="shared" si="19"/>
        <v>-5911</v>
      </c>
    </row>
    <row r="50" spans="1:31" ht="15.75" customHeight="1">
      <c r="A50" s="2414">
        <v>481</v>
      </c>
      <c r="B50" s="2432" t="s">
        <v>43</v>
      </c>
      <c r="C50" s="2335">
        <v>17153</v>
      </c>
      <c r="D50" s="2335">
        <v>16902</v>
      </c>
      <c r="E50" s="2335">
        <v>17448</v>
      </c>
      <c r="F50" s="2335">
        <v>18388</v>
      </c>
      <c r="G50" s="2335">
        <v>18900</v>
      </c>
      <c r="H50" s="2335">
        <v>18781</v>
      </c>
      <c r="I50" s="2427">
        <v>18849</v>
      </c>
      <c r="J50" s="2335">
        <v>18419</v>
      </c>
      <c r="K50" s="2335">
        <v>17603</v>
      </c>
      <c r="L50" s="2335">
        <v>16636</v>
      </c>
      <c r="M50" s="2335">
        <v>15224</v>
      </c>
      <c r="N50" s="2428">
        <v>13896</v>
      </c>
      <c r="O50" s="2429">
        <v>-1328</v>
      </c>
      <c r="P50" s="2430">
        <v>-8.7230688386757755</v>
      </c>
      <c r="Q50" s="2431">
        <v>-8.49</v>
      </c>
      <c r="R50" s="2430">
        <v>-0.23306883867577532</v>
      </c>
      <c r="S50" s="2442"/>
      <c r="T50" s="2442"/>
      <c r="U50" s="2442"/>
      <c r="V50" s="2423">
        <f t="shared" si="17"/>
        <v>0</v>
      </c>
      <c r="W50" s="2423">
        <f t="shared" si="2"/>
        <v>0</v>
      </c>
      <c r="X50" s="2443"/>
      <c r="Y50" s="2442"/>
      <c r="Z50" s="2480"/>
      <c r="AA50" s="2442"/>
      <c r="AB50" s="2442"/>
      <c r="AC50" s="2442"/>
      <c r="AD50" s="2423">
        <f t="shared" si="18"/>
        <v>0</v>
      </c>
      <c r="AE50" s="2423">
        <f t="shared" si="19"/>
        <v>0</v>
      </c>
    </row>
    <row r="51" spans="1:31" ht="15.75" customHeight="1">
      <c r="A51" s="2414">
        <v>501</v>
      </c>
      <c r="B51" s="2432" t="s">
        <v>518</v>
      </c>
      <c r="C51" s="2335">
        <v>28921</v>
      </c>
      <c r="D51" s="2335">
        <v>26410</v>
      </c>
      <c r="E51" s="2335">
        <v>25600</v>
      </c>
      <c r="F51" s="2335">
        <v>24874</v>
      </c>
      <c r="G51" s="2335">
        <v>24516</v>
      </c>
      <c r="H51" s="2335">
        <v>23827</v>
      </c>
      <c r="I51" s="2427">
        <v>23341</v>
      </c>
      <c r="J51" s="2335">
        <v>22337</v>
      </c>
      <c r="K51" s="2335">
        <v>21012</v>
      </c>
      <c r="L51" s="2335">
        <v>19265</v>
      </c>
      <c r="M51" s="2335">
        <v>17510</v>
      </c>
      <c r="N51" s="2428">
        <v>15885</v>
      </c>
      <c r="O51" s="2429">
        <v>-1625</v>
      </c>
      <c r="P51" s="2430">
        <v>-9.2804111936036549</v>
      </c>
      <c r="Q51" s="2431">
        <v>-9.11</v>
      </c>
      <c r="R51" s="2430">
        <v>-0.17041119360365542</v>
      </c>
      <c r="S51" s="2442"/>
      <c r="T51" s="2442"/>
      <c r="U51" s="2442"/>
      <c r="V51" s="2423">
        <f t="shared" si="17"/>
        <v>0</v>
      </c>
      <c r="W51" s="2423">
        <f t="shared" si="2"/>
        <v>0</v>
      </c>
      <c r="X51" s="2443"/>
      <c r="Y51" s="2442"/>
      <c r="Z51" s="2480"/>
      <c r="AA51" s="2442"/>
      <c r="AB51" s="2442"/>
      <c r="AC51" s="2442"/>
      <c r="AD51" s="2423">
        <f t="shared" si="18"/>
        <v>0</v>
      </c>
      <c r="AE51" s="2423">
        <f t="shared" si="19"/>
        <v>0</v>
      </c>
    </row>
    <row r="52" spans="1:31" ht="15.75" customHeight="1">
      <c r="A52" s="2414"/>
      <c r="B52" s="2445" t="s">
        <v>16</v>
      </c>
      <c r="C52" s="2335">
        <f>SUM(C53:C57)</f>
        <v>237611</v>
      </c>
      <c r="D52" s="2335">
        <f t="shared" ref="D52:N52" si="20">SUM(D53:D57)</f>
        <v>222236</v>
      </c>
      <c r="E52" s="2335">
        <f t="shared" si="20"/>
        <v>217816</v>
      </c>
      <c r="F52" s="2335">
        <f t="shared" si="20"/>
        <v>215485</v>
      </c>
      <c r="G52" s="2335">
        <f t="shared" si="20"/>
        <v>213805</v>
      </c>
      <c r="H52" s="2335">
        <f t="shared" si="20"/>
        <v>208242</v>
      </c>
      <c r="I52" s="2435">
        <f t="shared" si="20"/>
        <v>205842</v>
      </c>
      <c r="J52" s="2335">
        <f t="shared" si="20"/>
        <v>200803</v>
      </c>
      <c r="K52" s="2335">
        <f t="shared" si="20"/>
        <v>191211</v>
      </c>
      <c r="L52" s="2335">
        <f t="shared" si="20"/>
        <v>180607</v>
      </c>
      <c r="M52" s="2335">
        <f t="shared" si="20"/>
        <v>170232</v>
      </c>
      <c r="N52" s="2335">
        <f t="shared" si="20"/>
        <v>158055</v>
      </c>
      <c r="O52" s="2429"/>
      <c r="P52" s="2430"/>
      <c r="Q52" s="2436"/>
      <c r="R52" s="2437"/>
      <c r="S52" s="2423"/>
      <c r="T52" s="2423"/>
      <c r="U52" s="2442"/>
      <c r="V52" s="2423"/>
      <c r="W52" s="2423"/>
      <c r="X52" s="2424"/>
      <c r="Y52" s="2423"/>
      <c r="Z52" s="2480"/>
      <c r="AA52" s="2423"/>
      <c r="AB52" s="2423"/>
      <c r="AC52" s="2442"/>
      <c r="AD52" s="2423"/>
      <c r="AE52" s="2423"/>
    </row>
    <row r="53" spans="1:31" ht="15.75" customHeight="1">
      <c r="A53" s="2414">
        <v>209</v>
      </c>
      <c r="B53" s="2446" t="s">
        <v>519</v>
      </c>
      <c r="C53" s="2335">
        <v>96599</v>
      </c>
      <c r="D53" s="2335">
        <v>94732</v>
      </c>
      <c r="E53" s="2335">
        <v>95687</v>
      </c>
      <c r="F53" s="2335">
        <v>96448</v>
      </c>
      <c r="G53" s="2335">
        <v>96086</v>
      </c>
      <c r="H53" s="2335">
        <v>94163</v>
      </c>
      <c r="I53" s="2427">
        <v>93859</v>
      </c>
      <c r="J53" s="2335">
        <v>92752</v>
      </c>
      <c r="K53" s="2335">
        <v>89208</v>
      </c>
      <c r="L53" s="2335">
        <v>85592</v>
      </c>
      <c r="M53" s="2335">
        <v>82250</v>
      </c>
      <c r="N53" s="2428">
        <v>77519</v>
      </c>
      <c r="O53" s="2429">
        <v>-4731</v>
      </c>
      <c r="P53" s="2430">
        <v>-5.7519756838905778</v>
      </c>
      <c r="Q53" s="2431">
        <v>-3.9</v>
      </c>
      <c r="R53" s="2430">
        <v>-1.8519756838905779</v>
      </c>
      <c r="S53" s="2423">
        <v>16670</v>
      </c>
      <c r="T53" s="2423">
        <v>16809</v>
      </c>
      <c r="U53" s="2442"/>
      <c r="V53" s="2423">
        <f>T53-S53</f>
        <v>139</v>
      </c>
      <c r="W53" s="2423">
        <f t="shared" si="2"/>
        <v>-16809</v>
      </c>
      <c r="X53" s="2424">
        <v>3.86</v>
      </c>
      <c r="Y53" s="2423">
        <v>4354.7</v>
      </c>
      <c r="Z53" s="2480"/>
      <c r="AA53" s="2423">
        <v>6767</v>
      </c>
      <c r="AB53" s="2423">
        <v>7181</v>
      </c>
      <c r="AC53" s="2442"/>
      <c r="AD53" s="2423">
        <f>AB53-AA53</f>
        <v>414</v>
      </c>
      <c r="AE53" s="2423">
        <f t="shared" ref="AE53:AE57" si="21">AC53-AB53</f>
        <v>-7181</v>
      </c>
    </row>
    <row r="54" spans="1:31" ht="15.75" customHeight="1">
      <c r="A54" s="2414">
        <v>222</v>
      </c>
      <c r="B54" s="2432" t="s">
        <v>520</v>
      </c>
      <c r="C54" s="2335">
        <v>40740</v>
      </c>
      <c r="D54" s="2335">
        <v>36716</v>
      </c>
      <c r="E54" s="2335">
        <v>34919</v>
      </c>
      <c r="F54" s="2335">
        <v>33979</v>
      </c>
      <c r="G54" s="2335">
        <v>33595</v>
      </c>
      <c r="H54" s="2335">
        <v>32092</v>
      </c>
      <c r="I54" s="2427">
        <v>31290</v>
      </c>
      <c r="J54" s="2335">
        <v>30110</v>
      </c>
      <c r="K54" s="2335">
        <v>28306</v>
      </c>
      <c r="L54" s="2335">
        <v>26501</v>
      </c>
      <c r="M54" s="2335">
        <v>24288</v>
      </c>
      <c r="N54" s="2428">
        <v>22137</v>
      </c>
      <c r="O54" s="2429">
        <v>-2151</v>
      </c>
      <c r="P54" s="2430">
        <v>-8.8562252964426875</v>
      </c>
      <c r="Q54" s="2431">
        <v>-8.35</v>
      </c>
      <c r="R54" s="2430">
        <v>-0.50622529644268788</v>
      </c>
      <c r="S54" s="2442"/>
      <c r="T54" s="2442"/>
      <c r="U54" s="2442"/>
      <c r="V54" s="2423">
        <f>T54-S54</f>
        <v>0</v>
      </c>
      <c r="W54" s="2423">
        <f t="shared" si="2"/>
        <v>0</v>
      </c>
      <c r="X54" s="2443"/>
      <c r="Y54" s="2442"/>
      <c r="Z54" s="2480"/>
      <c r="AA54" s="2442"/>
      <c r="AB54" s="2442"/>
      <c r="AC54" s="2442"/>
      <c r="AD54" s="2423">
        <f>AB54-AA54</f>
        <v>0</v>
      </c>
      <c r="AE54" s="2423">
        <f t="shared" si="21"/>
        <v>0</v>
      </c>
    </row>
    <row r="55" spans="1:31" ht="15.75" customHeight="1">
      <c r="A55" s="2414">
        <v>225</v>
      </c>
      <c r="B55" s="2432" t="s">
        <v>521</v>
      </c>
      <c r="C55" s="2335">
        <v>43637</v>
      </c>
      <c r="D55" s="2335">
        <v>39506</v>
      </c>
      <c r="E55" s="2335">
        <v>37763</v>
      </c>
      <c r="F55" s="2335">
        <v>36850</v>
      </c>
      <c r="G55" s="2335">
        <v>37149</v>
      </c>
      <c r="H55" s="2335">
        <v>36625</v>
      </c>
      <c r="I55" s="2427">
        <v>36766</v>
      </c>
      <c r="J55" s="2335">
        <v>36069</v>
      </c>
      <c r="K55" s="2335">
        <v>34791</v>
      </c>
      <c r="L55" s="2335">
        <v>32814</v>
      </c>
      <c r="M55" s="2335">
        <v>30805</v>
      </c>
      <c r="N55" s="2428">
        <v>29002</v>
      </c>
      <c r="O55" s="2429">
        <v>-1803</v>
      </c>
      <c r="P55" s="2430">
        <v>-5.8529459503327379</v>
      </c>
      <c r="Q55" s="2431">
        <v>-6.12</v>
      </c>
      <c r="R55" s="2430">
        <v>0.26705404966726221</v>
      </c>
      <c r="S55" s="2442"/>
      <c r="T55" s="2442"/>
      <c r="U55" s="2442"/>
      <c r="V55" s="2423">
        <f>T55-S55</f>
        <v>0</v>
      </c>
      <c r="W55" s="2423">
        <f t="shared" si="2"/>
        <v>0</v>
      </c>
      <c r="X55" s="2443"/>
      <c r="Y55" s="2442"/>
      <c r="Z55" s="2480"/>
      <c r="AA55" s="2442"/>
      <c r="AB55" s="2442"/>
      <c r="AC55" s="2442"/>
      <c r="AD55" s="2423">
        <f>AB55-AA55</f>
        <v>0</v>
      </c>
      <c r="AE55" s="2423">
        <f t="shared" si="21"/>
        <v>0</v>
      </c>
    </row>
    <row r="56" spans="1:31" ht="15.75" customHeight="1">
      <c r="A56" s="2414">
        <v>585</v>
      </c>
      <c r="B56" s="2432" t="s">
        <v>522</v>
      </c>
      <c r="C56" s="2335">
        <v>31096</v>
      </c>
      <c r="D56" s="2335">
        <v>28321</v>
      </c>
      <c r="E56" s="2335">
        <v>27571</v>
      </c>
      <c r="F56" s="2335">
        <v>26694</v>
      </c>
      <c r="G56" s="2335">
        <v>25964</v>
      </c>
      <c r="H56" s="2335">
        <v>25136</v>
      </c>
      <c r="I56" s="2427">
        <v>24298</v>
      </c>
      <c r="J56" s="2335">
        <v>23271</v>
      </c>
      <c r="K56" s="2335">
        <v>21439</v>
      </c>
      <c r="L56" s="2335">
        <v>19696</v>
      </c>
      <c r="M56" s="2335">
        <v>18070</v>
      </c>
      <c r="N56" s="2428">
        <v>16069</v>
      </c>
      <c r="O56" s="2429">
        <v>-2001</v>
      </c>
      <c r="P56" s="2430">
        <v>-11.073602656336469</v>
      </c>
      <c r="Q56" s="2431">
        <v>-8.26</v>
      </c>
      <c r="R56" s="2430">
        <v>-2.8136026563364691</v>
      </c>
      <c r="S56" s="2442"/>
      <c r="T56" s="2442"/>
      <c r="U56" s="2442"/>
      <c r="V56" s="2423">
        <f>T56-S56</f>
        <v>0</v>
      </c>
      <c r="W56" s="2423">
        <f t="shared" si="2"/>
        <v>0</v>
      </c>
      <c r="X56" s="2443"/>
      <c r="Y56" s="2442"/>
      <c r="Z56" s="2480"/>
      <c r="AA56" s="2442"/>
      <c r="AB56" s="2442"/>
      <c r="AC56" s="2442"/>
      <c r="AD56" s="2423">
        <f>AB56-AA56</f>
        <v>0</v>
      </c>
      <c r="AE56" s="2423">
        <f t="shared" si="21"/>
        <v>0</v>
      </c>
    </row>
    <row r="57" spans="1:31" ht="15.75" customHeight="1">
      <c r="A57" s="2414">
        <v>586</v>
      </c>
      <c r="B57" s="2432" t="s">
        <v>523</v>
      </c>
      <c r="C57" s="2335">
        <v>25539</v>
      </c>
      <c r="D57" s="2335">
        <v>22961</v>
      </c>
      <c r="E57" s="2335">
        <v>21876</v>
      </c>
      <c r="F57" s="2335">
        <v>21514</v>
      </c>
      <c r="G57" s="2335">
        <v>21011</v>
      </c>
      <c r="H57" s="2335">
        <v>20226</v>
      </c>
      <c r="I57" s="2427">
        <v>19629</v>
      </c>
      <c r="J57" s="2335">
        <v>18601</v>
      </c>
      <c r="K57" s="2335">
        <v>17467</v>
      </c>
      <c r="L57" s="2335">
        <v>16004</v>
      </c>
      <c r="M57" s="2335">
        <v>14819</v>
      </c>
      <c r="N57" s="2428">
        <v>13328</v>
      </c>
      <c r="O57" s="2429">
        <v>-1491</v>
      </c>
      <c r="P57" s="2430">
        <v>-10.061407652338215</v>
      </c>
      <c r="Q57" s="2431">
        <v>-7.4</v>
      </c>
      <c r="R57" s="2430">
        <v>-2.6614076523382142</v>
      </c>
      <c r="S57" s="2442"/>
      <c r="T57" s="2442"/>
      <c r="U57" s="2442"/>
      <c r="V57" s="2423">
        <f>T57-S57</f>
        <v>0</v>
      </c>
      <c r="W57" s="2423">
        <f t="shared" si="2"/>
        <v>0</v>
      </c>
      <c r="X57" s="2443"/>
      <c r="Y57" s="2442"/>
      <c r="Z57" s="2480"/>
      <c r="AA57" s="2442"/>
      <c r="AB57" s="2442"/>
      <c r="AC57" s="2442"/>
      <c r="AD57" s="2423">
        <f>AB57-AA57</f>
        <v>0</v>
      </c>
      <c r="AE57" s="2423">
        <f t="shared" si="21"/>
        <v>0</v>
      </c>
    </row>
    <row r="58" spans="1:31" ht="15.75" customHeight="1">
      <c r="A58" s="2414"/>
      <c r="B58" s="2447" t="s">
        <v>17</v>
      </c>
      <c r="C58" s="2335">
        <f>SUM(C59:C60)</f>
        <v>123223</v>
      </c>
      <c r="D58" s="2335">
        <f t="shared" ref="D58:N58" si="22">SUM(D59:D60)</f>
        <v>115869</v>
      </c>
      <c r="E58" s="2335">
        <f t="shared" si="22"/>
        <v>114427</v>
      </c>
      <c r="F58" s="2335">
        <f t="shared" si="22"/>
        <v>114667</v>
      </c>
      <c r="G58" s="2335">
        <f t="shared" si="22"/>
        <v>115247</v>
      </c>
      <c r="H58" s="2335">
        <f t="shared" si="22"/>
        <v>115461</v>
      </c>
      <c r="I58" s="2435">
        <f t="shared" si="22"/>
        <v>118740</v>
      </c>
      <c r="J58" s="2335">
        <f t="shared" si="22"/>
        <v>119187</v>
      </c>
      <c r="K58" s="2335">
        <f t="shared" si="22"/>
        <v>116055</v>
      </c>
      <c r="L58" s="2335">
        <f t="shared" si="22"/>
        <v>111020</v>
      </c>
      <c r="M58" s="2335">
        <f t="shared" si="22"/>
        <v>106150</v>
      </c>
      <c r="N58" s="2335">
        <f t="shared" si="22"/>
        <v>101148</v>
      </c>
      <c r="O58" s="2429"/>
      <c r="P58" s="2430"/>
      <c r="Q58" s="2436"/>
      <c r="R58" s="2437"/>
      <c r="S58" s="2423"/>
      <c r="T58" s="2423"/>
      <c r="U58" s="2442"/>
      <c r="V58" s="2423"/>
      <c r="W58" s="2423"/>
      <c r="X58" s="2424"/>
      <c r="Y58" s="2423"/>
      <c r="Z58" s="2480"/>
      <c r="AA58" s="2423"/>
      <c r="AB58" s="2423"/>
      <c r="AC58" s="2442"/>
      <c r="AD58" s="2423"/>
      <c r="AE58" s="2423"/>
    </row>
    <row r="59" spans="1:31" ht="15.75" customHeight="1">
      <c r="A59" s="2414">
        <v>221</v>
      </c>
      <c r="B59" s="2432" t="s">
        <v>524</v>
      </c>
      <c r="C59" s="2335">
        <v>47346</v>
      </c>
      <c r="D59" s="2335">
        <v>43428</v>
      </c>
      <c r="E59" s="2335">
        <v>42026</v>
      </c>
      <c r="F59" s="2335">
        <v>41685</v>
      </c>
      <c r="G59" s="2335">
        <v>41144</v>
      </c>
      <c r="H59" s="2335">
        <v>41802</v>
      </c>
      <c r="I59" s="2427">
        <v>44752</v>
      </c>
      <c r="J59" s="2335">
        <v>46325</v>
      </c>
      <c r="K59" s="2335">
        <v>45245</v>
      </c>
      <c r="L59" s="2335">
        <v>43263</v>
      </c>
      <c r="M59" s="2335">
        <v>41490</v>
      </c>
      <c r="N59" s="2428">
        <v>39637</v>
      </c>
      <c r="O59" s="2429">
        <v>-1853</v>
      </c>
      <c r="P59" s="2430">
        <v>-4.4661364184140764</v>
      </c>
      <c r="Q59" s="2431">
        <v>-4.0999999999999996</v>
      </c>
      <c r="R59" s="2430">
        <v>-0.36613641841407674</v>
      </c>
      <c r="S59" s="2442"/>
      <c r="T59" s="2442"/>
      <c r="U59" s="2442"/>
      <c r="V59" s="2423">
        <f>T59-S59</f>
        <v>0</v>
      </c>
      <c r="W59" s="2423">
        <f t="shared" si="2"/>
        <v>0</v>
      </c>
      <c r="X59" s="2443"/>
      <c r="Y59" s="2442"/>
      <c r="Z59" s="2480"/>
      <c r="AA59" s="2442"/>
      <c r="AB59" s="2442"/>
      <c r="AC59" s="2442"/>
      <c r="AD59" s="2423">
        <f>AB59-AA59</f>
        <v>0</v>
      </c>
      <c r="AE59" s="2423">
        <f t="shared" ref="AE59:AE60" si="23">AC59-AB59</f>
        <v>0</v>
      </c>
    </row>
    <row r="60" spans="1:31" ht="15.75" customHeight="1">
      <c r="A60" s="2414">
        <v>223</v>
      </c>
      <c r="B60" s="2432" t="s">
        <v>525</v>
      </c>
      <c r="C60" s="2335">
        <v>75877</v>
      </c>
      <c r="D60" s="2335">
        <v>72441</v>
      </c>
      <c r="E60" s="2335">
        <v>72401</v>
      </c>
      <c r="F60" s="2335">
        <v>72982</v>
      </c>
      <c r="G60" s="2335">
        <v>74103</v>
      </c>
      <c r="H60" s="2335">
        <v>73659</v>
      </c>
      <c r="I60" s="2427">
        <v>73988</v>
      </c>
      <c r="J60" s="2335">
        <v>72862</v>
      </c>
      <c r="K60" s="2335">
        <v>70810</v>
      </c>
      <c r="L60" s="2335">
        <v>67757</v>
      </c>
      <c r="M60" s="2335">
        <v>64660</v>
      </c>
      <c r="N60" s="2428">
        <v>61511</v>
      </c>
      <c r="O60" s="2429">
        <v>-3149</v>
      </c>
      <c r="P60" s="2430">
        <v>-4.8700896999690695</v>
      </c>
      <c r="Q60" s="2431">
        <v>-4.57</v>
      </c>
      <c r="R60" s="2430">
        <v>-0.3000896999690692</v>
      </c>
      <c r="S60" s="2442"/>
      <c r="T60" s="2442"/>
      <c r="U60" s="2442"/>
      <c r="V60" s="2423">
        <f>T60-S60</f>
        <v>0</v>
      </c>
      <c r="W60" s="2423">
        <f t="shared" si="2"/>
        <v>0</v>
      </c>
      <c r="X60" s="2443"/>
      <c r="Y60" s="2442"/>
      <c r="Z60" s="2480"/>
      <c r="AA60" s="2442"/>
      <c r="AB60" s="2442"/>
      <c r="AC60" s="2442"/>
      <c r="AD60" s="2423">
        <f>AB60-AA60</f>
        <v>0</v>
      </c>
      <c r="AE60" s="2423">
        <f t="shared" si="23"/>
        <v>0</v>
      </c>
    </row>
    <row r="61" spans="1:31" ht="15.75" customHeight="1">
      <c r="A61" s="2414"/>
      <c r="B61" s="2448" t="s">
        <v>18</v>
      </c>
      <c r="C61" s="2335">
        <f>SUM(C62:C64)</f>
        <v>185473</v>
      </c>
      <c r="D61" s="2335">
        <f t="shared" ref="D61:N61" si="24">SUM(D62:D64)</f>
        <v>175918</v>
      </c>
      <c r="E61" s="2335">
        <f t="shared" si="24"/>
        <v>172133</v>
      </c>
      <c r="F61" s="2335">
        <f t="shared" si="24"/>
        <v>170220</v>
      </c>
      <c r="G61" s="2335">
        <f t="shared" si="24"/>
        <v>169044</v>
      </c>
      <c r="H61" s="2335">
        <f t="shared" si="24"/>
        <v>166218</v>
      </c>
      <c r="I61" s="2435">
        <f t="shared" si="24"/>
        <v>162738</v>
      </c>
      <c r="J61" s="2335">
        <f t="shared" si="24"/>
        <v>159111</v>
      </c>
      <c r="K61" s="2335">
        <f t="shared" si="24"/>
        <v>151391</v>
      </c>
      <c r="L61" s="2335">
        <f t="shared" si="24"/>
        <v>143547</v>
      </c>
      <c r="M61" s="2335">
        <f t="shared" si="24"/>
        <v>135147</v>
      </c>
      <c r="N61" s="2335">
        <f t="shared" si="24"/>
        <v>127537</v>
      </c>
      <c r="O61" s="2429"/>
      <c r="P61" s="2430"/>
      <c r="Q61" s="2436"/>
      <c r="R61" s="2437"/>
      <c r="S61" s="2423"/>
      <c r="T61" s="2423"/>
      <c r="U61" s="2442"/>
      <c r="V61" s="2423"/>
      <c r="W61" s="2423"/>
      <c r="X61" s="2424"/>
      <c r="Y61" s="2423"/>
      <c r="Z61" s="2480"/>
      <c r="AA61" s="2423"/>
      <c r="AB61" s="2423"/>
      <c r="AC61" s="2442"/>
      <c r="AD61" s="2423"/>
      <c r="AE61" s="2423"/>
    </row>
    <row r="62" spans="1:31" ht="15.75" customHeight="1">
      <c r="A62" s="2414">
        <v>205</v>
      </c>
      <c r="B62" s="644" t="s">
        <v>526</v>
      </c>
      <c r="C62" s="1367">
        <v>58974</v>
      </c>
      <c r="D62" s="1367">
        <v>56171</v>
      </c>
      <c r="E62" s="1367">
        <v>55022</v>
      </c>
      <c r="F62" s="1367">
        <v>54826</v>
      </c>
      <c r="G62" s="1367">
        <v>55048</v>
      </c>
      <c r="H62" s="1367">
        <v>54049</v>
      </c>
      <c r="I62" s="2468">
        <v>52839</v>
      </c>
      <c r="J62" s="1367">
        <v>52248</v>
      </c>
      <c r="K62" s="1367">
        <v>50030</v>
      </c>
      <c r="L62" s="1367">
        <v>47254</v>
      </c>
      <c r="M62" s="1367">
        <v>44258</v>
      </c>
      <c r="N62" s="2469">
        <v>41329</v>
      </c>
      <c r="O62" s="2429">
        <v>-2929</v>
      </c>
      <c r="P62" s="2430">
        <v>-6.6180125627005291</v>
      </c>
      <c r="Q62" s="2431">
        <v>-6.34</v>
      </c>
      <c r="R62" s="2430">
        <v>-0.27801256270052921</v>
      </c>
      <c r="S62" s="2425">
        <v>11736</v>
      </c>
      <c r="T62" s="2425">
        <v>10645</v>
      </c>
      <c r="U62" s="2444"/>
      <c r="V62" s="2425">
        <f>T62-S62</f>
        <v>-1091</v>
      </c>
      <c r="W62" s="2425">
        <f t="shared" si="2"/>
        <v>-10645</v>
      </c>
      <c r="X62" s="2470">
        <v>2.83</v>
      </c>
      <c r="Y62" s="2425">
        <v>3761.5</v>
      </c>
      <c r="Z62" s="2480"/>
      <c r="AA62" s="2425">
        <v>5525</v>
      </c>
      <c r="AB62" s="2425">
        <v>5137</v>
      </c>
      <c r="AC62" s="2444"/>
      <c r="AD62" s="2425">
        <f>AB62-AA62</f>
        <v>-388</v>
      </c>
      <c r="AE62" s="2425">
        <f t="shared" ref="AE62" si="25">AC62-AB62</f>
        <v>-5137</v>
      </c>
    </row>
    <row r="63" spans="1:31" ht="15.75" customHeight="1">
      <c r="A63" s="2414">
        <v>224</v>
      </c>
      <c r="B63" s="642" t="s">
        <v>527</v>
      </c>
      <c r="C63" s="1367">
        <v>60194</v>
      </c>
      <c r="D63" s="1367">
        <v>58072</v>
      </c>
      <c r="E63" s="1367">
        <v>57813</v>
      </c>
      <c r="F63" s="1367">
        <v>57744</v>
      </c>
      <c r="G63" s="1367">
        <v>57690</v>
      </c>
      <c r="H63" s="1367">
        <v>57526</v>
      </c>
      <c r="I63" s="2468">
        <v>56664</v>
      </c>
      <c r="J63" s="1367">
        <v>54979</v>
      </c>
      <c r="K63" s="1367">
        <v>52283</v>
      </c>
      <c r="L63" s="1367">
        <v>49834</v>
      </c>
      <c r="M63" s="1367">
        <v>46912</v>
      </c>
      <c r="N63" s="2469">
        <v>44180</v>
      </c>
      <c r="O63" s="2429">
        <v>-2732</v>
      </c>
      <c r="P63" s="2430">
        <v>-5.8236698499317878</v>
      </c>
      <c r="Q63" s="2431">
        <v>-5.86</v>
      </c>
      <c r="R63" s="2430">
        <v>3.6330150068212497E-2</v>
      </c>
      <c r="S63" s="2444"/>
      <c r="T63" s="2444"/>
      <c r="U63" s="2444"/>
      <c r="V63" s="2425"/>
      <c r="W63" s="2425"/>
      <c r="X63" s="2471"/>
      <c r="Y63" s="2444"/>
      <c r="Z63" s="2480"/>
      <c r="AA63" s="2444"/>
      <c r="AB63" s="2444"/>
      <c r="AC63" s="2444"/>
      <c r="AD63" s="2425"/>
      <c r="AE63" s="2425"/>
    </row>
    <row r="64" spans="1:31" ht="15.75" customHeight="1">
      <c r="A64" s="1401">
        <v>226</v>
      </c>
      <c r="B64" s="663" t="s">
        <v>528</v>
      </c>
      <c r="C64" s="2449">
        <v>66305</v>
      </c>
      <c r="D64" s="2449">
        <v>61675</v>
      </c>
      <c r="E64" s="2449">
        <v>59298</v>
      </c>
      <c r="F64" s="2449">
        <v>57650</v>
      </c>
      <c r="G64" s="2449">
        <v>56306</v>
      </c>
      <c r="H64" s="2449">
        <v>54643</v>
      </c>
      <c r="I64" s="2450">
        <v>53235</v>
      </c>
      <c r="J64" s="2449">
        <v>51884</v>
      </c>
      <c r="K64" s="2449">
        <v>49078</v>
      </c>
      <c r="L64" s="2449">
        <v>46459</v>
      </c>
      <c r="M64" s="2449">
        <v>43977</v>
      </c>
      <c r="N64" s="2451">
        <v>42028</v>
      </c>
      <c r="O64" s="2452">
        <v>-1949</v>
      </c>
      <c r="P64" s="2453">
        <v>-4.4318621097391819</v>
      </c>
      <c r="Q64" s="2454">
        <v>-5.34</v>
      </c>
      <c r="R64" s="2453">
        <v>0.90813789026081793</v>
      </c>
      <c r="S64" s="2472"/>
      <c r="T64" s="2472"/>
      <c r="U64" s="2472"/>
      <c r="V64" s="2473"/>
      <c r="W64" s="2473"/>
      <c r="X64" s="2474"/>
      <c r="Y64" s="2472"/>
      <c r="Z64" s="2480"/>
      <c r="AA64" s="2472"/>
      <c r="AB64" s="2472"/>
      <c r="AC64" s="2472"/>
      <c r="AD64" s="2473"/>
      <c r="AE64" s="2473"/>
    </row>
    <row r="65" spans="1:26">
      <c r="A65" s="1192" t="s">
        <v>1299</v>
      </c>
      <c r="Z65" s="2481"/>
    </row>
  </sheetData>
  <mergeCells count="3">
    <mergeCell ref="A3:B4"/>
    <mergeCell ref="O3:P3"/>
    <mergeCell ref="Q3:R3"/>
  </mergeCells>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1:V66"/>
  <sheetViews>
    <sheetView view="pageBreakPreview" zoomScaleNormal="100" zoomScaleSheetLayoutView="100" workbookViewId="0">
      <pane xSplit="3" ySplit="4" topLeftCell="M5" activePane="bottomRight" state="frozen"/>
      <selection pane="topRight" activeCell="D1" sqref="D1"/>
      <selection pane="bottomLeft" activeCell="A5" sqref="A5"/>
      <selection pane="bottomRight" activeCell="W15" sqref="W15"/>
    </sheetView>
  </sheetViews>
  <sheetFormatPr defaultColWidth="10.625" defaultRowHeight="12.75"/>
  <cols>
    <col min="1" max="1" width="3.375" style="1291" bestFit="1" customWidth="1"/>
    <col min="2" max="2" width="4.25" style="1293" bestFit="1" customWidth="1"/>
    <col min="3" max="3" width="11.125" style="1291" customWidth="1"/>
    <col min="4" max="17" width="10.625" style="1291" customWidth="1"/>
    <col min="18" max="18" width="10.625" style="1330" customWidth="1"/>
    <col min="19" max="22" width="8.875" style="1291" customWidth="1"/>
    <col min="23" max="16384" width="10.625" style="1291"/>
  </cols>
  <sheetData>
    <row r="1" spans="1:22">
      <c r="A1" s="2115"/>
      <c r="B1" s="2116" t="s">
        <v>538</v>
      </c>
      <c r="C1" s="2115"/>
      <c r="D1" s="2115"/>
      <c r="E1" s="2115"/>
      <c r="F1" s="2359" t="s">
        <v>1178</v>
      </c>
      <c r="G1" s="2115"/>
      <c r="H1" s="2115"/>
      <c r="I1" s="2115"/>
      <c r="J1" s="2115"/>
      <c r="K1" s="2115"/>
      <c r="L1" s="2115"/>
      <c r="M1" s="2115"/>
      <c r="N1" s="2115"/>
      <c r="O1" s="2115"/>
      <c r="P1" s="2115"/>
      <c r="Q1" s="2115"/>
      <c r="R1" s="2115" t="s">
        <v>331</v>
      </c>
      <c r="S1" s="2115"/>
      <c r="T1" s="2115"/>
      <c r="U1" s="2115"/>
      <c r="V1" s="2115"/>
    </row>
    <row r="2" spans="1:22" ht="21" customHeight="1">
      <c r="A2" s="2360"/>
      <c r="B2" s="2117"/>
      <c r="C2" s="2115"/>
      <c r="D2" s="2115"/>
      <c r="E2" s="2115"/>
      <c r="F2" s="2115"/>
      <c r="G2" s="2118"/>
      <c r="H2" s="2118"/>
      <c r="I2" s="2118"/>
      <c r="J2" s="2118"/>
      <c r="K2" s="2118"/>
      <c r="L2" s="2118"/>
      <c r="M2" s="2118"/>
      <c r="N2" s="2118"/>
      <c r="O2" s="2118"/>
      <c r="P2" s="2118"/>
      <c r="Q2" s="2118" t="s">
        <v>1179</v>
      </c>
      <c r="R2" s="2118"/>
      <c r="S2" s="2115"/>
      <c r="T2" s="2115"/>
      <c r="U2" s="2118"/>
      <c r="V2" s="2118"/>
    </row>
    <row r="3" spans="1:22" s="1300" customFormat="1">
      <c r="A3" s="2361"/>
      <c r="B3" s="2996" t="s">
        <v>172</v>
      </c>
      <c r="C3" s="2997"/>
      <c r="D3" s="1294" t="s">
        <v>762</v>
      </c>
      <c r="E3" s="1294" t="s">
        <v>763</v>
      </c>
      <c r="F3" s="1294" t="s">
        <v>761</v>
      </c>
      <c r="G3" s="1295" t="s">
        <v>109</v>
      </c>
      <c r="H3" s="1295" t="s">
        <v>110</v>
      </c>
      <c r="I3" s="1295" t="s">
        <v>111</v>
      </c>
      <c r="J3" s="1295" t="s">
        <v>112</v>
      </c>
      <c r="K3" s="1295" t="s">
        <v>113</v>
      </c>
      <c r="L3" s="1295" t="s">
        <v>114</v>
      </c>
      <c r="M3" s="1294" t="s">
        <v>115</v>
      </c>
      <c r="N3" s="1295" t="s">
        <v>116</v>
      </c>
      <c r="O3" s="1296" t="s">
        <v>171</v>
      </c>
      <c r="P3" s="1296" t="s">
        <v>329</v>
      </c>
      <c r="Q3" s="1296" t="s">
        <v>336</v>
      </c>
      <c r="R3" s="1297" t="s">
        <v>396</v>
      </c>
      <c r="S3" s="1298"/>
      <c r="T3" s="1298"/>
      <c r="U3" s="1299"/>
      <c r="V3" s="1299"/>
    </row>
    <row r="4" spans="1:22" s="1305" customFormat="1">
      <c r="A4" s="2362"/>
      <c r="B4" s="2998"/>
      <c r="C4" s="2999"/>
      <c r="D4" s="1301">
        <v>1950</v>
      </c>
      <c r="E4" s="1301">
        <v>1955</v>
      </c>
      <c r="F4" s="1301">
        <v>1960</v>
      </c>
      <c r="G4" s="1302">
        <v>1965</v>
      </c>
      <c r="H4" s="1302">
        <v>1970</v>
      </c>
      <c r="I4" s="1302">
        <v>1975</v>
      </c>
      <c r="J4" s="1302">
        <v>1980</v>
      </c>
      <c r="K4" s="1302">
        <v>1985</v>
      </c>
      <c r="L4" s="1302">
        <v>1990</v>
      </c>
      <c r="M4" s="1301">
        <v>1995</v>
      </c>
      <c r="N4" s="1303">
        <v>2000</v>
      </c>
      <c r="O4" s="1302">
        <v>2005</v>
      </c>
      <c r="P4" s="1302">
        <v>2010</v>
      </c>
      <c r="Q4" s="1303">
        <v>2015</v>
      </c>
      <c r="R4" s="1304">
        <v>2020</v>
      </c>
      <c r="S4" s="262" t="s">
        <v>767</v>
      </c>
      <c r="T4" s="263" t="s">
        <v>766</v>
      </c>
      <c r="U4" s="697" t="s">
        <v>532</v>
      </c>
      <c r="V4" s="698" t="s">
        <v>533</v>
      </c>
    </row>
    <row r="5" spans="1:22">
      <c r="A5" s="2095"/>
      <c r="B5" s="2353"/>
      <c r="C5" s="1306" t="s">
        <v>170</v>
      </c>
      <c r="D5" s="1307">
        <v>3311526</v>
      </c>
      <c r="E5" s="1307">
        <v>3622519</v>
      </c>
      <c r="F5" s="1307">
        <v>3908127</v>
      </c>
      <c r="G5" s="1308">
        <v>4309944</v>
      </c>
      <c r="H5" s="1308">
        <v>4667928</v>
      </c>
      <c r="I5" s="1308">
        <v>4992140</v>
      </c>
      <c r="J5" s="1308">
        <v>5144892</v>
      </c>
      <c r="K5" s="1308">
        <v>5278050</v>
      </c>
      <c r="L5" s="1308">
        <v>5405040</v>
      </c>
      <c r="M5" s="1309">
        <v>5401877</v>
      </c>
      <c r="N5" s="1308">
        <v>5550574</v>
      </c>
      <c r="O5" s="1308">
        <v>5590601</v>
      </c>
      <c r="P5" s="1308">
        <v>5588133</v>
      </c>
      <c r="Q5" s="1308">
        <v>5534800</v>
      </c>
      <c r="R5" s="1310">
        <f>'3市区町別2'!E7</f>
        <v>5465002</v>
      </c>
      <c r="S5" s="1311">
        <f>R5-Q5</f>
        <v>-69798</v>
      </c>
      <c r="T5" s="1312">
        <f>(R5-Q5)/Q5*100</f>
        <v>-1.2610753776107537</v>
      </c>
      <c r="U5" s="1313">
        <f>ROUND((Q5-P5)/P5*100,2)</f>
        <v>-0.95</v>
      </c>
      <c r="V5" s="1314">
        <f>T5-U5</f>
        <v>-0.31107537761075377</v>
      </c>
    </row>
    <row r="6" spans="1:22" ht="15" customHeight="1">
      <c r="A6" s="2095">
        <v>1</v>
      </c>
      <c r="B6" s="2354" t="s">
        <v>117</v>
      </c>
      <c r="C6" s="2106" t="s">
        <v>86</v>
      </c>
      <c r="D6" s="2107">
        <v>820956</v>
      </c>
      <c r="E6" s="2107">
        <v>986311</v>
      </c>
      <c r="F6" s="2107">
        <v>1113937</v>
      </c>
      <c r="G6" s="2108">
        <v>1216614</v>
      </c>
      <c r="H6" s="2108">
        <v>1288901</v>
      </c>
      <c r="I6" s="2108">
        <v>1360565</v>
      </c>
      <c r="J6" s="2108">
        <v>1367390</v>
      </c>
      <c r="K6" s="2108">
        <v>1410834</v>
      </c>
      <c r="L6" s="2108">
        <v>1477410</v>
      </c>
      <c r="M6" s="2109">
        <v>1423792</v>
      </c>
      <c r="N6" s="2108">
        <v>1493398</v>
      </c>
      <c r="O6" s="2108">
        <v>1525393</v>
      </c>
      <c r="P6" s="2108">
        <v>1544200</v>
      </c>
      <c r="Q6" s="2108">
        <v>1537272</v>
      </c>
      <c r="R6" s="2110">
        <f>'3市区町別2'!E18</f>
        <v>1525152</v>
      </c>
      <c r="S6" s="2111">
        <f t="shared" ref="S6:S55" si="0">R6-Q6</f>
        <v>-12120</v>
      </c>
      <c r="T6" s="2112">
        <f t="shared" ref="T6:T55" si="1">(R6-Q6)/Q6*100</f>
        <v>-0.78840959830140667</v>
      </c>
      <c r="U6" s="2113">
        <f t="shared" ref="U6:U55" si="2">ROUND((Q6-P6)/P6*100,2)</f>
        <v>-0.45</v>
      </c>
      <c r="V6" s="2114">
        <f t="shared" ref="V6:V55" si="3">T6-U6</f>
        <v>-0.33840959830140666</v>
      </c>
    </row>
    <row r="7" spans="1:22" ht="15" customHeight="1">
      <c r="A7" s="2095">
        <v>1</v>
      </c>
      <c r="B7" s="2355" t="s">
        <v>118</v>
      </c>
      <c r="C7" s="2086" t="s">
        <v>20</v>
      </c>
      <c r="D7" s="2087">
        <v>83842</v>
      </c>
      <c r="E7" s="2087">
        <v>108342</v>
      </c>
      <c r="F7" s="2087">
        <v>134197</v>
      </c>
      <c r="G7" s="2088">
        <v>155732</v>
      </c>
      <c r="H7" s="2088">
        <v>170932</v>
      </c>
      <c r="I7" s="2088">
        <v>183872</v>
      </c>
      <c r="J7" s="2088">
        <v>183284</v>
      </c>
      <c r="K7" s="2088">
        <v>184734</v>
      </c>
      <c r="L7" s="2088">
        <v>190354</v>
      </c>
      <c r="M7" s="2089">
        <v>157599</v>
      </c>
      <c r="N7" s="2088">
        <v>191309</v>
      </c>
      <c r="O7" s="2088">
        <v>206037</v>
      </c>
      <c r="P7" s="2088">
        <v>210408</v>
      </c>
      <c r="Q7" s="2088">
        <v>213634</v>
      </c>
      <c r="R7" s="2090">
        <f>'3市区町別2'!E19</f>
        <v>213562</v>
      </c>
      <c r="S7" s="2091">
        <f t="shared" si="0"/>
        <v>-72</v>
      </c>
      <c r="T7" s="2092">
        <f t="shared" si="1"/>
        <v>-3.3702500538303828E-2</v>
      </c>
      <c r="U7" s="2093">
        <f t="shared" si="2"/>
        <v>1.53</v>
      </c>
      <c r="V7" s="2094">
        <f t="shared" si="3"/>
        <v>-1.5637025005383038</v>
      </c>
    </row>
    <row r="8" spans="1:22" ht="15" customHeight="1">
      <c r="A8" s="2095">
        <v>1</v>
      </c>
      <c r="B8" s="2356" t="s">
        <v>119</v>
      </c>
      <c r="C8" s="1306" t="s">
        <v>120</v>
      </c>
      <c r="D8" s="1307">
        <v>114691</v>
      </c>
      <c r="E8" s="1307">
        <v>138577</v>
      </c>
      <c r="F8" s="1307">
        <v>155775</v>
      </c>
      <c r="G8" s="1315">
        <v>169432</v>
      </c>
      <c r="H8" s="1315">
        <v>171281</v>
      </c>
      <c r="I8" s="1315">
        <v>157891</v>
      </c>
      <c r="J8" s="1315">
        <v>142313</v>
      </c>
      <c r="K8" s="1315">
        <v>133745</v>
      </c>
      <c r="L8" s="1315">
        <v>129578</v>
      </c>
      <c r="M8" s="1316">
        <v>97473</v>
      </c>
      <c r="N8" s="1315">
        <v>120518</v>
      </c>
      <c r="O8" s="1315">
        <v>128050</v>
      </c>
      <c r="P8" s="1315">
        <v>133451</v>
      </c>
      <c r="Q8" s="1315">
        <v>136088</v>
      </c>
      <c r="R8" s="2096">
        <f>'3市区町別2'!E20</f>
        <v>136747</v>
      </c>
      <c r="S8" s="1311">
        <f t="shared" si="0"/>
        <v>659</v>
      </c>
      <c r="T8" s="1312">
        <f t="shared" si="1"/>
        <v>0.48424548821350893</v>
      </c>
      <c r="U8" s="1313">
        <f t="shared" si="2"/>
        <v>1.98</v>
      </c>
      <c r="V8" s="1314">
        <f t="shared" si="3"/>
        <v>-1.495754511786491</v>
      </c>
    </row>
    <row r="9" spans="1:22" ht="15" customHeight="1">
      <c r="A9" s="2095">
        <v>1</v>
      </c>
      <c r="B9" s="2356" t="s">
        <v>121</v>
      </c>
      <c r="C9" s="1306" t="s">
        <v>22</v>
      </c>
      <c r="D9" s="2097">
        <v>122953</v>
      </c>
      <c r="E9" s="2097">
        <v>156099</v>
      </c>
      <c r="F9" s="2097">
        <v>178732</v>
      </c>
      <c r="G9" s="1315">
        <v>177544</v>
      </c>
      <c r="H9" s="1315">
        <v>188419</v>
      </c>
      <c r="I9" s="1315">
        <v>165868</v>
      </c>
      <c r="J9" s="1315">
        <v>142418</v>
      </c>
      <c r="K9" s="1315">
        <v>130429</v>
      </c>
      <c r="L9" s="1315">
        <v>123919</v>
      </c>
      <c r="M9" s="1316">
        <v>98856</v>
      </c>
      <c r="N9" s="1315">
        <v>106897</v>
      </c>
      <c r="O9" s="1315">
        <v>106985</v>
      </c>
      <c r="P9" s="1315">
        <v>108304</v>
      </c>
      <c r="Q9" s="1315">
        <v>106956</v>
      </c>
      <c r="R9" s="2096">
        <f>'3市区町別2'!E21</f>
        <v>109144</v>
      </c>
      <c r="S9" s="1311">
        <f t="shared" si="0"/>
        <v>2188</v>
      </c>
      <c r="T9" s="1312">
        <f t="shared" si="1"/>
        <v>2.045701035940013</v>
      </c>
      <c r="U9" s="1313">
        <f t="shared" si="2"/>
        <v>-1.24</v>
      </c>
      <c r="V9" s="1314">
        <f t="shared" si="3"/>
        <v>3.2857010359400132</v>
      </c>
    </row>
    <row r="10" spans="1:22" ht="15" customHeight="1">
      <c r="A10" s="2095">
        <v>1</v>
      </c>
      <c r="B10" s="2356" t="s">
        <v>122</v>
      </c>
      <c r="C10" s="1306" t="s">
        <v>23</v>
      </c>
      <c r="D10" s="1307">
        <v>123413</v>
      </c>
      <c r="E10" s="1307">
        <v>152651</v>
      </c>
      <c r="F10" s="1307">
        <v>166724</v>
      </c>
      <c r="G10" s="1315">
        <v>214345</v>
      </c>
      <c r="H10" s="1315">
        <v>210072</v>
      </c>
      <c r="I10" s="1315">
        <v>185974</v>
      </c>
      <c r="J10" s="1315">
        <v>163949</v>
      </c>
      <c r="K10" s="1315">
        <v>148590</v>
      </c>
      <c r="L10" s="1315">
        <v>136884</v>
      </c>
      <c r="M10" s="1316">
        <v>96807</v>
      </c>
      <c r="N10" s="1315">
        <v>105464</v>
      </c>
      <c r="O10" s="1315">
        <v>103791</v>
      </c>
      <c r="P10" s="1315">
        <v>101624</v>
      </c>
      <c r="Q10" s="1315">
        <v>97912</v>
      </c>
      <c r="R10" s="2096">
        <f>'3市区町別2'!E22</f>
        <v>94791</v>
      </c>
      <c r="S10" s="1311">
        <f t="shared" si="0"/>
        <v>-3121</v>
      </c>
      <c r="T10" s="1312">
        <f t="shared" si="1"/>
        <v>-3.1875561728899418</v>
      </c>
      <c r="U10" s="1313">
        <f t="shared" si="2"/>
        <v>-3.65</v>
      </c>
      <c r="V10" s="1314">
        <f t="shared" si="3"/>
        <v>0.46244382711005816</v>
      </c>
    </row>
    <row r="11" spans="1:22" ht="15" customHeight="1">
      <c r="A11" s="2095">
        <v>1</v>
      </c>
      <c r="B11" s="2356" t="s">
        <v>123</v>
      </c>
      <c r="C11" s="1306" t="s">
        <v>24</v>
      </c>
      <c r="D11" s="2097">
        <v>53004</v>
      </c>
      <c r="E11" s="2097">
        <v>65561</v>
      </c>
      <c r="F11" s="2097">
        <v>71605</v>
      </c>
      <c r="G11" s="1315">
        <v>104389</v>
      </c>
      <c r="H11" s="1315">
        <v>112359</v>
      </c>
      <c r="I11" s="1315">
        <v>127187</v>
      </c>
      <c r="J11" s="1315">
        <v>155683</v>
      </c>
      <c r="K11" s="1315">
        <v>181966</v>
      </c>
      <c r="L11" s="1315">
        <v>188119</v>
      </c>
      <c r="M11" s="1316">
        <v>176507</v>
      </c>
      <c r="N11" s="1315">
        <v>174056</v>
      </c>
      <c r="O11" s="1315">
        <v>171628</v>
      </c>
      <c r="P11" s="1315">
        <v>167475</v>
      </c>
      <c r="Q11" s="1315">
        <v>162468</v>
      </c>
      <c r="R11" s="2096">
        <f>'3市区町別2'!E23</f>
        <v>158719</v>
      </c>
      <c r="S11" s="1311">
        <f t="shared" si="0"/>
        <v>-3749</v>
      </c>
      <c r="T11" s="1312">
        <f t="shared" si="1"/>
        <v>-2.3075313292463746</v>
      </c>
      <c r="U11" s="1313">
        <f t="shared" si="2"/>
        <v>-2.99</v>
      </c>
      <c r="V11" s="1314">
        <f t="shared" si="3"/>
        <v>0.68246867075362561</v>
      </c>
    </row>
    <row r="12" spans="1:22" ht="15" customHeight="1">
      <c r="A12" s="2095">
        <v>1</v>
      </c>
      <c r="B12" s="2356" t="s">
        <v>124</v>
      </c>
      <c r="C12" s="1306" t="s">
        <v>25</v>
      </c>
      <c r="D12" s="1307">
        <v>167109</v>
      </c>
      <c r="E12" s="1307">
        <v>189806</v>
      </c>
      <c r="F12" s="1307">
        <v>202338</v>
      </c>
      <c r="G12" s="1315">
        <v>147085</v>
      </c>
      <c r="H12" s="1315">
        <v>206627</v>
      </c>
      <c r="I12" s="1315">
        <v>273591</v>
      </c>
      <c r="J12" s="1315">
        <v>299700</v>
      </c>
      <c r="K12" s="1315">
        <v>224212</v>
      </c>
      <c r="L12" s="1315">
        <v>235254</v>
      </c>
      <c r="M12" s="1316">
        <v>240203</v>
      </c>
      <c r="N12" s="1315">
        <v>226230</v>
      </c>
      <c r="O12" s="1315">
        <v>222729</v>
      </c>
      <c r="P12" s="1315">
        <v>220411</v>
      </c>
      <c r="Q12" s="1315">
        <v>219474</v>
      </c>
      <c r="R12" s="2096">
        <f>'3市区町別2'!E24</f>
        <v>215302</v>
      </c>
      <c r="S12" s="1311">
        <f t="shared" si="0"/>
        <v>-4172</v>
      </c>
      <c r="T12" s="1312">
        <f t="shared" si="1"/>
        <v>-1.900908535863018</v>
      </c>
      <c r="U12" s="1313">
        <f t="shared" si="2"/>
        <v>-0.43</v>
      </c>
      <c r="V12" s="1314">
        <f t="shared" si="3"/>
        <v>-1.4709085358630181</v>
      </c>
    </row>
    <row r="13" spans="1:22" ht="15" customHeight="1">
      <c r="A13" s="2095">
        <v>1</v>
      </c>
      <c r="B13" s="2356" t="s">
        <v>125</v>
      </c>
      <c r="C13" s="1306" t="s">
        <v>126</v>
      </c>
      <c r="D13" s="2097">
        <v>68609</v>
      </c>
      <c r="E13" s="2097">
        <v>80649</v>
      </c>
      <c r="F13" s="2097">
        <v>94238</v>
      </c>
      <c r="G13" s="1315">
        <v>76252</v>
      </c>
      <c r="H13" s="1315">
        <v>80923</v>
      </c>
      <c r="I13" s="1315">
        <v>135691</v>
      </c>
      <c r="J13" s="1315">
        <v>164714</v>
      </c>
      <c r="K13" s="1315">
        <v>177221</v>
      </c>
      <c r="L13" s="1315">
        <v>198443</v>
      </c>
      <c r="M13" s="1316">
        <v>230473</v>
      </c>
      <c r="N13" s="1315">
        <v>225184</v>
      </c>
      <c r="O13" s="1315">
        <v>225945</v>
      </c>
      <c r="P13" s="1315">
        <v>226836</v>
      </c>
      <c r="Q13" s="1315">
        <v>219805</v>
      </c>
      <c r="R13" s="2096">
        <f>'3市区町別2'!E25</f>
        <v>210492</v>
      </c>
      <c r="S13" s="1311">
        <f t="shared" si="0"/>
        <v>-9313</v>
      </c>
      <c r="T13" s="1312">
        <f t="shared" si="1"/>
        <v>-4.2369372853210807</v>
      </c>
      <c r="U13" s="1313">
        <f t="shared" si="2"/>
        <v>-3.1</v>
      </c>
      <c r="V13" s="1314">
        <f t="shared" si="3"/>
        <v>-1.1369372853210806</v>
      </c>
    </row>
    <row r="14" spans="1:22" ht="15" customHeight="1">
      <c r="A14" s="2095">
        <v>1</v>
      </c>
      <c r="B14" s="2356" t="s">
        <v>127</v>
      </c>
      <c r="C14" s="1306" t="s">
        <v>21</v>
      </c>
      <c r="D14" s="1307">
        <v>87335</v>
      </c>
      <c r="E14" s="1307">
        <v>94626</v>
      </c>
      <c r="F14" s="1307">
        <v>110328</v>
      </c>
      <c r="G14" s="1315">
        <v>171835</v>
      </c>
      <c r="H14" s="1315">
        <v>148288</v>
      </c>
      <c r="I14" s="1315">
        <v>130491</v>
      </c>
      <c r="J14" s="1315">
        <v>115329</v>
      </c>
      <c r="K14" s="1315">
        <v>119163</v>
      </c>
      <c r="L14" s="1315">
        <v>116279</v>
      </c>
      <c r="M14" s="1316">
        <v>103711</v>
      </c>
      <c r="N14" s="1315">
        <v>107982</v>
      </c>
      <c r="O14" s="1315">
        <v>116591</v>
      </c>
      <c r="P14" s="1315">
        <v>126393</v>
      </c>
      <c r="Q14" s="1315">
        <v>135153</v>
      </c>
      <c r="R14" s="2096">
        <f>'3市区町別2'!E26</f>
        <v>147518</v>
      </c>
      <c r="S14" s="1311">
        <f t="shared" si="0"/>
        <v>12365</v>
      </c>
      <c r="T14" s="1312">
        <f t="shared" si="1"/>
        <v>9.1488905166736956</v>
      </c>
      <c r="U14" s="1313">
        <f t="shared" si="2"/>
        <v>6.93</v>
      </c>
      <c r="V14" s="1314">
        <f t="shared" si="3"/>
        <v>2.2188905166736959</v>
      </c>
    </row>
    <row r="15" spans="1:22" ht="15" customHeight="1">
      <c r="A15" s="2095">
        <v>1</v>
      </c>
      <c r="B15" s="2357" t="s">
        <v>128</v>
      </c>
      <c r="C15" s="1318" t="s">
        <v>129</v>
      </c>
      <c r="D15" s="2098" t="s">
        <v>130</v>
      </c>
      <c r="E15" s="2098" t="s">
        <v>130</v>
      </c>
      <c r="F15" s="2098" t="s">
        <v>130</v>
      </c>
      <c r="G15" s="2098" t="s">
        <v>130</v>
      </c>
      <c r="H15" s="2098" t="s">
        <v>130</v>
      </c>
      <c r="I15" s="2098" t="s">
        <v>130</v>
      </c>
      <c r="J15" s="2098" t="s">
        <v>130</v>
      </c>
      <c r="K15" s="2099">
        <v>110774</v>
      </c>
      <c r="L15" s="2099">
        <v>158580</v>
      </c>
      <c r="M15" s="2100">
        <v>222163</v>
      </c>
      <c r="N15" s="2099">
        <v>235758</v>
      </c>
      <c r="O15" s="2099">
        <v>243637</v>
      </c>
      <c r="P15" s="2099">
        <v>249298</v>
      </c>
      <c r="Q15" s="2099">
        <v>245782</v>
      </c>
      <c r="R15" s="2101">
        <f>'3市区町別2'!E27</f>
        <v>238877</v>
      </c>
      <c r="S15" s="2102">
        <f t="shared" si="0"/>
        <v>-6905</v>
      </c>
      <c r="T15" s="2103">
        <f t="shared" si="1"/>
        <v>-2.809400200177393</v>
      </c>
      <c r="U15" s="2104">
        <f t="shared" si="2"/>
        <v>-1.41</v>
      </c>
      <c r="V15" s="2105">
        <f t="shared" si="3"/>
        <v>-1.3994002001773931</v>
      </c>
    </row>
    <row r="16" spans="1:22" ht="15" customHeight="1">
      <c r="A16" s="2095">
        <v>6</v>
      </c>
      <c r="B16" s="2353" t="s">
        <v>131</v>
      </c>
      <c r="C16" s="1306" t="s">
        <v>95</v>
      </c>
      <c r="D16" s="1307">
        <v>325329</v>
      </c>
      <c r="E16" s="1307">
        <v>348365</v>
      </c>
      <c r="F16" s="1307">
        <v>372824</v>
      </c>
      <c r="G16" s="1308">
        <v>412507</v>
      </c>
      <c r="H16" s="1308">
        <v>447666</v>
      </c>
      <c r="I16" s="1308">
        <v>479360</v>
      </c>
      <c r="J16" s="1308">
        <v>494825</v>
      </c>
      <c r="K16" s="1308">
        <v>506101</v>
      </c>
      <c r="L16" s="1308">
        <v>509129</v>
      </c>
      <c r="M16" s="1309">
        <v>527854</v>
      </c>
      <c r="N16" s="1308">
        <v>534969</v>
      </c>
      <c r="O16" s="1308">
        <v>536232</v>
      </c>
      <c r="P16" s="1308">
        <v>536270</v>
      </c>
      <c r="Q16" s="1308">
        <v>535664</v>
      </c>
      <c r="R16" s="1310">
        <f>'3市区町別2'!E28</f>
        <v>530495</v>
      </c>
      <c r="S16" s="1311">
        <f t="shared" si="0"/>
        <v>-5169</v>
      </c>
      <c r="T16" s="1312">
        <f t="shared" si="1"/>
        <v>-0.96497057857164192</v>
      </c>
      <c r="U16" s="1313">
        <f t="shared" si="2"/>
        <v>-0.11</v>
      </c>
      <c r="V16" s="1314">
        <f t="shared" si="3"/>
        <v>-0.85497057857164194</v>
      </c>
    </row>
    <row r="17" spans="1:22" ht="15" customHeight="1">
      <c r="A17" s="2095">
        <v>2</v>
      </c>
      <c r="B17" s="2353" t="s">
        <v>132</v>
      </c>
      <c r="C17" s="1306" t="s">
        <v>96</v>
      </c>
      <c r="D17" s="1307">
        <v>278973</v>
      </c>
      <c r="E17" s="1307">
        <v>335165</v>
      </c>
      <c r="F17" s="1307">
        <v>405534</v>
      </c>
      <c r="G17" s="1308">
        <v>500472</v>
      </c>
      <c r="H17" s="1308">
        <v>553696</v>
      </c>
      <c r="I17" s="1308">
        <v>545783</v>
      </c>
      <c r="J17" s="1308">
        <v>523650</v>
      </c>
      <c r="K17" s="1308">
        <v>509115</v>
      </c>
      <c r="L17" s="1308">
        <v>498999</v>
      </c>
      <c r="M17" s="1309">
        <v>488586</v>
      </c>
      <c r="N17" s="1308">
        <v>466187</v>
      </c>
      <c r="O17" s="1308">
        <v>462647</v>
      </c>
      <c r="P17" s="1308">
        <v>453748</v>
      </c>
      <c r="Q17" s="1308">
        <v>452563</v>
      </c>
      <c r="R17" s="1310">
        <f>'3市区町別2'!E29</f>
        <v>459593</v>
      </c>
      <c r="S17" s="1311">
        <f t="shared" si="0"/>
        <v>7030</v>
      </c>
      <c r="T17" s="1312">
        <f t="shared" si="1"/>
        <v>1.5533748892419399</v>
      </c>
      <c r="U17" s="1313">
        <f t="shared" si="2"/>
        <v>-0.26</v>
      </c>
      <c r="V17" s="1314">
        <f t="shared" si="3"/>
        <v>1.8133748892419399</v>
      </c>
    </row>
    <row r="18" spans="1:22" ht="15" customHeight="1">
      <c r="A18" s="2095">
        <v>4</v>
      </c>
      <c r="B18" s="2353" t="s">
        <v>133</v>
      </c>
      <c r="C18" s="1306" t="s">
        <v>97</v>
      </c>
      <c r="D18" s="1307">
        <v>112041</v>
      </c>
      <c r="E18" s="1307">
        <v>120233</v>
      </c>
      <c r="F18" s="1307">
        <v>129820</v>
      </c>
      <c r="G18" s="1308">
        <v>159351</v>
      </c>
      <c r="H18" s="1308">
        <v>206561</v>
      </c>
      <c r="I18" s="1308">
        <v>234945</v>
      </c>
      <c r="J18" s="1308">
        <v>254869</v>
      </c>
      <c r="K18" s="1308">
        <v>263363</v>
      </c>
      <c r="L18" s="1308">
        <v>270722</v>
      </c>
      <c r="M18" s="1309">
        <v>287606</v>
      </c>
      <c r="N18" s="1308">
        <v>293117</v>
      </c>
      <c r="O18" s="1308">
        <v>291027</v>
      </c>
      <c r="P18" s="1308">
        <v>290959</v>
      </c>
      <c r="Q18" s="1308">
        <v>293409</v>
      </c>
      <c r="R18" s="1310">
        <f>'3市区町別2'!E30</f>
        <v>303601</v>
      </c>
      <c r="S18" s="1311">
        <f t="shared" si="0"/>
        <v>10192</v>
      </c>
      <c r="T18" s="1312">
        <f t="shared" si="1"/>
        <v>3.4736494108905993</v>
      </c>
      <c r="U18" s="1313">
        <f t="shared" si="2"/>
        <v>0.84</v>
      </c>
      <c r="V18" s="1314">
        <f t="shared" si="3"/>
        <v>2.6336494108905995</v>
      </c>
    </row>
    <row r="19" spans="1:22" ht="15" customHeight="1">
      <c r="A19" s="2095">
        <v>2</v>
      </c>
      <c r="B19" s="2353" t="s">
        <v>134</v>
      </c>
      <c r="C19" s="1306" t="s">
        <v>87</v>
      </c>
      <c r="D19" s="1307">
        <v>168610</v>
      </c>
      <c r="E19" s="1307">
        <v>210527</v>
      </c>
      <c r="F19" s="1307">
        <v>263029</v>
      </c>
      <c r="G19" s="1308">
        <v>337391</v>
      </c>
      <c r="H19" s="1308">
        <v>377043</v>
      </c>
      <c r="I19" s="1308">
        <v>400622</v>
      </c>
      <c r="J19" s="1308">
        <v>410329</v>
      </c>
      <c r="K19" s="1308">
        <v>421267</v>
      </c>
      <c r="L19" s="1308">
        <v>426909</v>
      </c>
      <c r="M19" s="1309">
        <v>390389</v>
      </c>
      <c r="N19" s="1308">
        <v>438105</v>
      </c>
      <c r="O19" s="1308">
        <v>465337</v>
      </c>
      <c r="P19" s="1308">
        <v>482640</v>
      </c>
      <c r="Q19" s="1308">
        <v>487850</v>
      </c>
      <c r="R19" s="1310">
        <f>'3市区町別2'!E31</f>
        <v>485587</v>
      </c>
      <c r="S19" s="1311">
        <f t="shared" si="0"/>
        <v>-2263</v>
      </c>
      <c r="T19" s="1312">
        <f t="shared" si="1"/>
        <v>-0.46387209183150557</v>
      </c>
      <c r="U19" s="1313">
        <f t="shared" si="2"/>
        <v>1.08</v>
      </c>
      <c r="V19" s="1314">
        <f t="shared" si="3"/>
        <v>-1.5438720918315056</v>
      </c>
    </row>
    <row r="20" spans="1:22" ht="15" customHeight="1">
      <c r="A20" s="2095">
        <v>10</v>
      </c>
      <c r="B20" s="2353" t="s">
        <v>135</v>
      </c>
      <c r="C20" s="1306" t="s">
        <v>98</v>
      </c>
      <c r="D20" s="1307">
        <v>69825</v>
      </c>
      <c r="E20" s="1307">
        <v>66148</v>
      </c>
      <c r="F20" s="1307">
        <v>62632</v>
      </c>
      <c r="G20" s="1308">
        <v>58974</v>
      </c>
      <c r="H20" s="1308">
        <v>56171</v>
      </c>
      <c r="I20" s="1308">
        <v>55022</v>
      </c>
      <c r="J20" s="1308">
        <v>54826</v>
      </c>
      <c r="K20" s="1308">
        <v>55048</v>
      </c>
      <c r="L20" s="1308">
        <v>54049</v>
      </c>
      <c r="M20" s="1309">
        <v>52839</v>
      </c>
      <c r="N20" s="1308">
        <v>52248</v>
      </c>
      <c r="O20" s="1308">
        <v>50030</v>
      </c>
      <c r="P20" s="1308">
        <v>47254</v>
      </c>
      <c r="Q20" s="1308">
        <v>44258</v>
      </c>
      <c r="R20" s="1310">
        <f>'3市区町別2'!E32</f>
        <v>41236</v>
      </c>
      <c r="S20" s="1311">
        <f t="shared" si="0"/>
        <v>-3022</v>
      </c>
      <c r="T20" s="1312">
        <f t="shared" si="1"/>
        <v>-6.8281440643499476</v>
      </c>
      <c r="U20" s="1313">
        <f t="shared" si="2"/>
        <v>-6.34</v>
      </c>
      <c r="V20" s="1314">
        <f t="shared" si="3"/>
        <v>-0.48814406434994773</v>
      </c>
    </row>
    <row r="21" spans="1:22" ht="15" customHeight="1">
      <c r="A21" s="2095">
        <v>2</v>
      </c>
      <c r="B21" s="2353" t="s">
        <v>136</v>
      </c>
      <c r="C21" s="1306" t="s">
        <v>88</v>
      </c>
      <c r="D21" s="1307">
        <v>42951</v>
      </c>
      <c r="E21" s="1307">
        <v>50960</v>
      </c>
      <c r="F21" s="1307">
        <v>57050</v>
      </c>
      <c r="G21" s="1308">
        <v>63195</v>
      </c>
      <c r="H21" s="1308">
        <v>70938</v>
      </c>
      <c r="I21" s="1308">
        <v>76211</v>
      </c>
      <c r="J21" s="1308">
        <v>81745</v>
      </c>
      <c r="K21" s="1308">
        <v>87127</v>
      </c>
      <c r="L21" s="1308">
        <v>87524</v>
      </c>
      <c r="M21" s="1309">
        <v>75032</v>
      </c>
      <c r="N21" s="1308">
        <v>83834</v>
      </c>
      <c r="O21" s="1308">
        <v>90590</v>
      </c>
      <c r="P21" s="1308">
        <v>93238</v>
      </c>
      <c r="Q21" s="1308">
        <v>95350</v>
      </c>
      <c r="R21" s="1310">
        <f>'3市区町別2'!E33</f>
        <v>93922</v>
      </c>
      <c r="S21" s="1311">
        <f t="shared" si="0"/>
        <v>-1428</v>
      </c>
      <c r="T21" s="1312">
        <f t="shared" si="1"/>
        <v>-1.4976402726796016</v>
      </c>
      <c r="U21" s="1313">
        <f t="shared" si="2"/>
        <v>2.27</v>
      </c>
      <c r="V21" s="1314">
        <f t="shared" si="3"/>
        <v>-3.7676402726796017</v>
      </c>
    </row>
    <row r="22" spans="1:22" ht="15" customHeight="1">
      <c r="A22" s="2095">
        <v>3</v>
      </c>
      <c r="B22" s="2353" t="s">
        <v>137</v>
      </c>
      <c r="C22" s="1306" t="s">
        <v>99</v>
      </c>
      <c r="D22" s="1307">
        <v>59838</v>
      </c>
      <c r="E22" s="1307">
        <v>68982</v>
      </c>
      <c r="F22" s="1307">
        <v>86455</v>
      </c>
      <c r="G22" s="1308">
        <v>121380</v>
      </c>
      <c r="H22" s="1308">
        <v>153763</v>
      </c>
      <c r="I22" s="1308">
        <v>171978</v>
      </c>
      <c r="J22" s="1308">
        <v>178228</v>
      </c>
      <c r="K22" s="1308">
        <v>182731</v>
      </c>
      <c r="L22" s="1308">
        <v>186134</v>
      </c>
      <c r="M22" s="1309">
        <v>188431</v>
      </c>
      <c r="N22" s="1308">
        <v>192159</v>
      </c>
      <c r="O22" s="1308">
        <v>192250</v>
      </c>
      <c r="P22" s="1308">
        <v>196127</v>
      </c>
      <c r="Q22" s="1308">
        <v>196883</v>
      </c>
      <c r="R22" s="1310">
        <f>'3市区町別2'!E34</f>
        <v>198138</v>
      </c>
      <c r="S22" s="1311">
        <f t="shared" si="0"/>
        <v>1255</v>
      </c>
      <c r="T22" s="1312">
        <f t="shared" si="1"/>
        <v>0.63743441536343926</v>
      </c>
      <c r="U22" s="1313">
        <f t="shared" si="2"/>
        <v>0.39</v>
      </c>
      <c r="V22" s="1314">
        <f t="shared" si="3"/>
        <v>0.24743441536343924</v>
      </c>
    </row>
    <row r="23" spans="1:22" ht="15" customHeight="1">
      <c r="A23" s="2095">
        <v>7</v>
      </c>
      <c r="B23" s="2353" t="s">
        <v>138</v>
      </c>
      <c r="C23" s="1306" t="s">
        <v>100</v>
      </c>
      <c r="D23" s="1307">
        <v>35894</v>
      </c>
      <c r="E23" s="1307">
        <v>35905</v>
      </c>
      <c r="F23" s="1307">
        <v>36521</v>
      </c>
      <c r="G23" s="1308">
        <v>38921</v>
      </c>
      <c r="H23" s="1308">
        <v>40657</v>
      </c>
      <c r="I23" s="1308">
        <v>42008</v>
      </c>
      <c r="J23" s="1308">
        <v>41498</v>
      </c>
      <c r="K23" s="1308">
        <v>39868</v>
      </c>
      <c r="L23" s="1308">
        <v>36871</v>
      </c>
      <c r="M23" s="1309">
        <v>36103</v>
      </c>
      <c r="N23" s="1308">
        <v>34320</v>
      </c>
      <c r="O23" s="1308">
        <v>32475</v>
      </c>
      <c r="P23" s="1308">
        <v>31158</v>
      </c>
      <c r="Q23" s="1308">
        <v>30129</v>
      </c>
      <c r="R23" s="1310">
        <f>'3市区町別2'!E35</f>
        <v>28355</v>
      </c>
      <c r="S23" s="1311">
        <f t="shared" si="0"/>
        <v>-1774</v>
      </c>
      <c r="T23" s="1312">
        <f t="shared" si="1"/>
        <v>-5.8880148693949348</v>
      </c>
      <c r="U23" s="1313">
        <f t="shared" si="2"/>
        <v>-3.3</v>
      </c>
      <c r="V23" s="1314">
        <f t="shared" si="3"/>
        <v>-2.588014869394935</v>
      </c>
    </row>
    <row r="24" spans="1:22" ht="15" customHeight="1">
      <c r="A24" s="2095">
        <v>8</v>
      </c>
      <c r="B24" s="2353" t="s">
        <v>139</v>
      </c>
      <c r="C24" s="1306" t="s">
        <v>101</v>
      </c>
      <c r="D24" s="1307">
        <v>102838</v>
      </c>
      <c r="E24" s="1307">
        <v>102557</v>
      </c>
      <c r="F24" s="1307">
        <v>99572</v>
      </c>
      <c r="G24" s="1308">
        <v>96599</v>
      </c>
      <c r="H24" s="1308">
        <v>94732</v>
      </c>
      <c r="I24" s="1308">
        <v>95687</v>
      </c>
      <c r="J24" s="1308">
        <v>96448</v>
      </c>
      <c r="K24" s="1308">
        <v>96086</v>
      </c>
      <c r="L24" s="1308">
        <v>94163</v>
      </c>
      <c r="M24" s="1309">
        <v>93859</v>
      </c>
      <c r="N24" s="1308">
        <v>92752</v>
      </c>
      <c r="O24" s="1308">
        <v>89208</v>
      </c>
      <c r="P24" s="1308">
        <v>85592</v>
      </c>
      <c r="Q24" s="1308">
        <v>82250</v>
      </c>
      <c r="R24" s="1310">
        <f>'3市区町別2'!E36</f>
        <v>77489</v>
      </c>
      <c r="S24" s="1311">
        <f t="shared" si="0"/>
        <v>-4761</v>
      </c>
      <c r="T24" s="1312">
        <f t="shared" si="1"/>
        <v>-5.7884498480243165</v>
      </c>
      <c r="U24" s="1313">
        <f t="shared" si="2"/>
        <v>-3.9</v>
      </c>
      <c r="V24" s="1314">
        <f t="shared" si="3"/>
        <v>-1.8884498480243166</v>
      </c>
    </row>
    <row r="25" spans="1:22" ht="15" customHeight="1">
      <c r="A25" s="2095">
        <v>4</v>
      </c>
      <c r="B25" s="2353" t="s">
        <v>140</v>
      </c>
      <c r="C25" s="1306" t="s">
        <v>26</v>
      </c>
      <c r="D25" s="1307">
        <v>97208</v>
      </c>
      <c r="E25" s="1307">
        <v>100003</v>
      </c>
      <c r="F25" s="1307">
        <v>101894</v>
      </c>
      <c r="G25" s="1308">
        <v>114279</v>
      </c>
      <c r="H25" s="1308">
        <v>140344</v>
      </c>
      <c r="I25" s="1308">
        <v>183280</v>
      </c>
      <c r="J25" s="1308">
        <v>212233</v>
      </c>
      <c r="K25" s="1308">
        <v>227311</v>
      </c>
      <c r="L25" s="1308">
        <v>239803</v>
      </c>
      <c r="M25" s="1309">
        <v>260567</v>
      </c>
      <c r="N25" s="1308">
        <v>266170</v>
      </c>
      <c r="O25" s="1308">
        <v>267100</v>
      </c>
      <c r="P25" s="1308">
        <v>266937</v>
      </c>
      <c r="Q25" s="1308">
        <v>267435</v>
      </c>
      <c r="R25" s="1310">
        <f>'3市区町別2'!E37</f>
        <v>260878</v>
      </c>
      <c r="S25" s="1311">
        <f t="shared" si="0"/>
        <v>-6557</v>
      </c>
      <c r="T25" s="1312">
        <f t="shared" si="1"/>
        <v>-2.4518107203619568</v>
      </c>
      <c r="U25" s="1313">
        <f t="shared" si="2"/>
        <v>0.19</v>
      </c>
      <c r="V25" s="1314">
        <f t="shared" si="3"/>
        <v>-2.6418107203619567</v>
      </c>
    </row>
    <row r="26" spans="1:22" ht="15" customHeight="1">
      <c r="A26" s="2095">
        <v>7</v>
      </c>
      <c r="B26" s="2353" t="s">
        <v>142</v>
      </c>
      <c r="C26" s="1306" t="s">
        <v>102</v>
      </c>
      <c r="D26" s="1307">
        <v>42596</v>
      </c>
      <c r="E26" s="1307">
        <v>42116</v>
      </c>
      <c r="F26" s="1307">
        <v>42381</v>
      </c>
      <c r="G26" s="1308">
        <v>44698</v>
      </c>
      <c r="H26" s="1308">
        <v>45942</v>
      </c>
      <c r="I26" s="1308">
        <v>49583</v>
      </c>
      <c r="J26" s="1308">
        <v>51046</v>
      </c>
      <c r="K26" s="1308">
        <v>52374</v>
      </c>
      <c r="L26" s="1308">
        <v>51131</v>
      </c>
      <c r="M26" s="1309">
        <v>51426</v>
      </c>
      <c r="N26" s="1308">
        <v>52077</v>
      </c>
      <c r="O26" s="1308">
        <v>51794</v>
      </c>
      <c r="P26" s="1308">
        <v>50523</v>
      </c>
      <c r="Q26" s="1308">
        <v>48567</v>
      </c>
      <c r="R26" s="1310">
        <f>'3市区町別2'!E38</f>
        <v>45892</v>
      </c>
      <c r="S26" s="1311">
        <f t="shared" si="0"/>
        <v>-2675</v>
      </c>
      <c r="T26" s="1312">
        <f t="shared" si="1"/>
        <v>-5.5078551279675505</v>
      </c>
      <c r="U26" s="1313">
        <f t="shared" si="2"/>
        <v>-3.87</v>
      </c>
      <c r="V26" s="1314">
        <f t="shared" si="3"/>
        <v>-1.6378551279675504</v>
      </c>
    </row>
    <row r="27" spans="1:22" ht="15" customHeight="1">
      <c r="A27" s="2095">
        <v>5</v>
      </c>
      <c r="B27" s="2353" t="s">
        <v>143</v>
      </c>
      <c r="C27" s="1306" t="s">
        <v>103</v>
      </c>
      <c r="D27" s="1307">
        <v>42516</v>
      </c>
      <c r="E27" s="1307">
        <v>48012</v>
      </c>
      <c r="F27" s="1307">
        <v>51173</v>
      </c>
      <c r="G27" s="1308">
        <v>48481</v>
      </c>
      <c r="H27" s="1308">
        <v>45964</v>
      </c>
      <c r="I27" s="1308">
        <v>46182</v>
      </c>
      <c r="J27" s="1308">
        <v>46380</v>
      </c>
      <c r="K27" s="1308">
        <v>46889</v>
      </c>
      <c r="L27" s="1308">
        <v>46220</v>
      </c>
      <c r="M27" s="1309">
        <v>46339</v>
      </c>
      <c r="N27" s="1308">
        <v>45718</v>
      </c>
      <c r="O27" s="1308">
        <v>43953</v>
      </c>
      <c r="P27" s="1308">
        <v>42802</v>
      </c>
      <c r="Q27" s="1308">
        <v>40866</v>
      </c>
      <c r="R27" s="1310">
        <f>'3市区町別2'!E39</f>
        <v>38673</v>
      </c>
      <c r="S27" s="1311">
        <f t="shared" si="0"/>
        <v>-2193</v>
      </c>
      <c r="T27" s="1312">
        <f t="shared" si="1"/>
        <v>-5.3663191895463225</v>
      </c>
      <c r="U27" s="1313">
        <f t="shared" si="2"/>
        <v>-4.5199999999999996</v>
      </c>
      <c r="V27" s="1314">
        <f t="shared" si="3"/>
        <v>-0.8463191895463229</v>
      </c>
    </row>
    <row r="28" spans="1:22" ht="15" customHeight="1">
      <c r="A28" s="2095">
        <v>3</v>
      </c>
      <c r="B28" s="2353" t="s">
        <v>144</v>
      </c>
      <c r="C28" s="1306" t="s">
        <v>89</v>
      </c>
      <c r="D28" s="1307">
        <v>48405</v>
      </c>
      <c r="E28" s="1307">
        <v>55084</v>
      </c>
      <c r="F28" s="1307">
        <v>66491</v>
      </c>
      <c r="G28" s="1308">
        <v>91486</v>
      </c>
      <c r="H28" s="1308">
        <v>127179</v>
      </c>
      <c r="I28" s="1308">
        <v>162624</v>
      </c>
      <c r="J28" s="1308">
        <v>183628</v>
      </c>
      <c r="K28" s="1308">
        <v>194273</v>
      </c>
      <c r="L28" s="1308">
        <v>201862</v>
      </c>
      <c r="M28" s="1309">
        <v>202544</v>
      </c>
      <c r="N28" s="1308">
        <v>213037</v>
      </c>
      <c r="O28" s="1308">
        <v>219862</v>
      </c>
      <c r="P28" s="1308">
        <v>225700</v>
      </c>
      <c r="Q28" s="1308">
        <v>224903</v>
      </c>
      <c r="R28" s="1310">
        <f>'3市区町別2'!E40</f>
        <v>226432</v>
      </c>
      <c r="S28" s="1311">
        <f t="shared" si="0"/>
        <v>1529</v>
      </c>
      <c r="T28" s="1312">
        <f t="shared" si="1"/>
        <v>0.67984864586065996</v>
      </c>
      <c r="U28" s="1313">
        <f t="shared" si="2"/>
        <v>-0.35</v>
      </c>
      <c r="V28" s="1314">
        <f t="shared" si="3"/>
        <v>1.0298486458606599</v>
      </c>
    </row>
    <row r="29" spans="1:22" ht="15" customHeight="1">
      <c r="A29" s="2095">
        <v>5</v>
      </c>
      <c r="B29" s="2353" t="s">
        <v>145</v>
      </c>
      <c r="C29" s="1306" t="s">
        <v>104</v>
      </c>
      <c r="D29" s="1307">
        <v>47951</v>
      </c>
      <c r="E29" s="1307">
        <v>48240</v>
      </c>
      <c r="F29" s="1307">
        <v>47062</v>
      </c>
      <c r="G29" s="1308">
        <v>46688</v>
      </c>
      <c r="H29" s="1308">
        <v>49071</v>
      </c>
      <c r="I29" s="1308">
        <v>63746</v>
      </c>
      <c r="J29" s="1308">
        <v>78297</v>
      </c>
      <c r="K29" s="1308">
        <v>82636</v>
      </c>
      <c r="L29" s="1308">
        <v>84445</v>
      </c>
      <c r="M29" s="1309">
        <v>86562</v>
      </c>
      <c r="N29" s="1308">
        <v>86117</v>
      </c>
      <c r="O29" s="1308">
        <v>84361</v>
      </c>
      <c r="P29" s="1308">
        <v>81009</v>
      </c>
      <c r="Q29" s="1308">
        <v>77178</v>
      </c>
      <c r="R29" s="1310">
        <f>'3市区町別2'!E41</f>
        <v>75294</v>
      </c>
      <c r="S29" s="1311">
        <f t="shared" si="0"/>
        <v>-1884</v>
      </c>
      <c r="T29" s="1312">
        <f t="shared" si="1"/>
        <v>-2.441110160926689</v>
      </c>
      <c r="U29" s="1313">
        <f t="shared" si="2"/>
        <v>-4.7300000000000004</v>
      </c>
      <c r="V29" s="1314">
        <f t="shared" si="3"/>
        <v>2.2888898390733114</v>
      </c>
    </row>
    <row r="30" spans="1:22" ht="15" customHeight="1">
      <c r="A30" s="2095">
        <v>4</v>
      </c>
      <c r="B30" s="2353" t="s">
        <v>146</v>
      </c>
      <c r="C30" s="1306" t="s">
        <v>105</v>
      </c>
      <c r="D30" s="1307">
        <v>49771</v>
      </c>
      <c r="E30" s="1307">
        <v>51131</v>
      </c>
      <c r="F30" s="1307">
        <v>53565</v>
      </c>
      <c r="G30" s="1308">
        <v>61000</v>
      </c>
      <c r="H30" s="1308">
        <v>68900</v>
      </c>
      <c r="I30" s="1308">
        <v>77080</v>
      </c>
      <c r="J30" s="1308">
        <v>85463</v>
      </c>
      <c r="K30" s="1308">
        <v>91434</v>
      </c>
      <c r="L30" s="1308">
        <v>93273</v>
      </c>
      <c r="M30" s="1309">
        <v>97632</v>
      </c>
      <c r="N30" s="1308">
        <v>96020</v>
      </c>
      <c r="O30" s="1308">
        <v>94813</v>
      </c>
      <c r="P30" s="1308">
        <v>93901</v>
      </c>
      <c r="Q30" s="1308">
        <v>91030</v>
      </c>
      <c r="R30" s="1310">
        <f>'3市区町別2'!E42</f>
        <v>87722</v>
      </c>
      <c r="S30" s="1311">
        <f t="shared" si="0"/>
        <v>-3308</v>
      </c>
      <c r="T30" s="1312">
        <f t="shared" si="1"/>
        <v>-3.6339668241239154</v>
      </c>
      <c r="U30" s="1313">
        <f t="shared" si="2"/>
        <v>-3.06</v>
      </c>
      <c r="V30" s="1314">
        <f t="shared" si="3"/>
        <v>-0.57396682412391531</v>
      </c>
    </row>
    <row r="31" spans="1:22" ht="15" customHeight="1">
      <c r="A31" s="2095">
        <v>3</v>
      </c>
      <c r="B31" s="2353" t="s">
        <v>147</v>
      </c>
      <c r="C31" s="1306" t="s">
        <v>106</v>
      </c>
      <c r="D31" s="1307">
        <v>32555</v>
      </c>
      <c r="E31" s="1307">
        <v>35158</v>
      </c>
      <c r="F31" s="1307">
        <v>41916</v>
      </c>
      <c r="G31" s="1308">
        <v>61282</v>
      </c>
      <c r="H31" s="1308">
        <v>87127</v>
      </c>
      <c r="I31" s="1308">
        <v>115773</v>
      </c>
      <c r="J31" s="1308">
        <v>129834</v>
      </c>
      <c r="K31" s="1308">
        <v>136376</v>
      </c>
      <c r="L31" s="1308">
        <v>141253</v>
      </c>
      <c r="M31" s="1309">
        <v>144539</v>
      </c>
      <c r="N31" s="1308">
        <v>153762</v>
      </c>
      <c r="O31" s="1308">
        <v>157668</v>
      </c>
      <c r="P31" s="1308">
        <v>156423</v>
      </c>
      <c r="Q31" s="1308">
        <v>156375</v>
      </c>
      <c r="R31" s="1310">
        <f>'3市区町別2'!E43</f>
        <v>152321</v>
      </c>
      <c r="S31" s="1311">
        <f t="shared" si="0"/>
        <v>-4054</v>
      </c>
      <c r="T31" s="1312">
        <f t="shared" si="1"/>
        <v>-2.5924860111910473</v>
      </c>
      <c r="U31" s="1313">
        <f t="shared" si="2"/>
        <v>-0.03</v>
      </c>
      <c r="V31" s="1314">
        <f t="shared" si="3"/>
        <v>-2.5624860111910475</v>
      </c>
    </row>
    <row r="32" spans="1:22" ht="15" customHeight="1">
      <c r="A32" s="2095">
        <v>5</v>
      </c>
      <c r="B32" s="2353" t="s">
        <v>148</v>
      </c>
      <c r="C32" s="1306" t="s">
        <v>90</v>
      </c>
      <c r="D32" s="1307">
        <v>35744</v>
      </c>
      <c r="E32" s="1307">
        <v>36623</v>
      </c>
      <c r="F32" s="1307">
        <v>36343</v>
      </c>
      <c r="G32" s="1308">
        <v>36695</v>
      </c>
      <c r="H32" s="1308">
        <v>37623</v>
      </c>
      <c r="I32" s="1308">
        <v>40576</v>
      </c>
      <c r="J32" s="1308">
        <v>43574</v>
      </c>
      <c r="K32" s="1308">
        <v>45686</v>
      </c>
      <c r="L32" s="1308">
        <v>46007</v>
      </c>
      <c r="M32" s="1309">
        <v>48214</v>
      </c>
      <c r="N32" s="1308">
        <v>49432</v>
      </c>
      <c r="O32" s="1308">
        <v>49761</v>
      </c>
      <c r="P32" s="1308">
        <v>49680</v>
      </c>
      <c r="Q32" s="1308">
        <v>48580</v>
      </c>
      <c r="R32" s="1310">
        <f>'3市区町別2'!E44</f>
        <v>47562</v>
      </c>
      <c r="S32" s="1311">
        <f t="shared" si="0"/>
        <v>-1018</v>
      </c>
      <c r="T32" s="1312">
        <f t="shared" si="1"/>
        <v>-2.0955125566076576</v>
      </c>
      <c r="U32" s="1313">
        <f t="shared" si="2"/>
        <v>-2.21</v>
      </c>
      <c r="V32" s="1314">
        <f t="shared" si="3"/>
        <v>0.1144874433923424</v>
      </c>
    </row>
    <row r="33" spans="1:22" ht="15" customHeight="1">
      <c r="A33" s="2095">
        <v>3</v>
      </c>
      <c r="B33" s="2353" t="s">
        <v>149</v>
      </c>
      <c r="C33" s="1306" t="s">
        <v>107</v>
      </c>
      <c r="D33" s="1307">
        <v>33211</v>
      </c>
      <c r="E33" s="1307">
        <v>33667</v>
      </c>
      <c r="F33" s="1307">
        <v>32528</v>
      </c>
      <c r="G33" s="1308">
        <v>32265</v>
      </c>
      <c r="H33" s="1308">
        <v>33090</v>
      </c>
      <c r="I33" s="1308">
        <v>35261</v>
      </c>
      <c r="J33" s="1308">
        <v>36529</v>
      </c>
      <c r="K33" s="1308">
        <v>40716</v>
      </c>
      <c r="L33" s="1308">
        <v>64560</v>
      </c>
      <c r="M33" s="1309">
        <v>96279</v>
      </c>
      <c r="N33" s="1308">
        <v>111737</v>
      </c>
      <c r="O33" s="1308">
        <v>113572</v>
      </c>
      <c r="P33" s="1308">
        <v>114216</v>
      </c>
      <c r="Q33" s="1308">
        <v>112691</v>
      </c>
      <c r="R33" s="1310">
        <f>'3市区町別2'!E45</f>
        <v>109238</v>
      </c>
      <c r="S33" s="1311">
        <f t="shared" si="0"/>
        <v>-3453</v>
      </c>
      <c r="T33" s="1312">
        <f t="shared" si="1"/>
        <v>-3.0641311196102619</v>
      </c>
      <c r="U33" s="1313">
        <f t="shared" si="2"/>
        <v>-1.34</v>
      </c>
      <c r="V33" s="1314">
        <f t="shared" si="3"/>
        <v>-1.7241311196102618</v>
      </c>
    </row>
    <row r="34" spans="1:22" ht="15" customHeight="1">
      <c r="A34" s="2095">
        <v>5</v>
      </c>
      <c r="B34" s="2353" t="s">
        <v>150</v>
      </c>
      <c r="C34" s="1306" t="s">
        <v>91</v>
      </c>
      <c r="D34" s="1307">
        <v>49474</v>
      </c>
      <c r="E34" s="1307">
        <v>49736</v>
      </c>
      <c r="F34" s="1307">
        <v>49234</v>
      </c>
      <c r="G34" s="1308">
        <v>48219</v>
      </c>
      <c r="H34" s="1308">
        <v>48354</v>
      </c>
      <c r="I34" s="1308">
        <v>50161</v>
      </c>
      <c r="J34" s="1308">
        <v>51051</v>
      </c>
      <c r="K34" s="1308">
        <v>52107</v>
      </c>
      <c r="L34" s="1308">
        <v>51784</v>
      </c>
      <c r="M34" s="1309">
        <v>51706</v>
      </c>
      <c r="N34" s="1308">
        <v>51104</v>
      </c>
      <c r="O34" s="1308">
        <v>49396</v>
      </c>
      <c r="P34" s="1308">
        <v>47993</v>
      </c>
      <c r="Q34" s="1308">
        <v>44313</v>
      </c>
      <c r="R34" s="1310">
        <f>'3市区町別2'!E46</f>
        <v>42700</v>
      </c>
      <c r="S34" s="1311">
        <f t="shared" si="0"/>
        <v>-1613</v>
      </c>
      <c r="T34" s="1312">
        <f t="shared" si="1"/>
        <v>-3.6400153453839734</v>
      </c>
      <c r="U34" s="1313">
        <f t="shared" si="2"/>
        <v>-7.67</v>
      </c>
      <c r="V34" s="1314">
        <f t="shared" si="3"/>
        <v>4.0299846546160261</v>
      </c>
    </row>
    <row r="35" spans="1:22" ht="15" customHeight="1">
      <c r="A35" s="2095">
        <v>9</v>
      </c>
      <c r="B35" s="2353">
        <v>221</v>
      </c>
      <c r="C35" s="1306" t="s">
        <v>387</v>
      </c>
      <c r="D35" s="1307">
        <v>57083</v>
      </c>
      <c r="E35" s="1307">
        <v>55181</v>
      </c>
      <c r="F35" s="1307">
        <v>51611</v>
      </c>
      <c r="G35" s="1308">
        <v>47346</v>
      </c>
      <c r="H35" s="1308">
        <v>43428</v>
      </c>
      <c r="I35" s="1308">
        <v>42026</v>
      </c>
      <c r="J35" s="1308">
        <v>41685</v>
      </c>
      <c r="K35" s="1308">
        <v>41144</v>
      </c>
      <c r="L35" s="1308">
        <v>41802</v>
      </c>
      <c r="M35" s="1309">
        <v>44752</v>
      </c>
      <c r="N35" s="1308">
        <v>46325</v>
      </c>
      <c r="O35" s="1308">
        <v>45245</v>
      </c>
      <c r="P35" s="1308">
        <v>43263</v>
      </c>
      <c r="Q35" s="1308">
        <v>41490</v>
      </c>
      <c r="R35" s="1310">
        <f>'3市区町別2'!E47</f>
        <v>39611</v>
      </c>
      <c r="S35" s="1311">
        <f t="shared" si="0"/>
        <v>-1879</v>
      </c>
      <c r="T35" s="1312">
        <f t="shared" si="1"/>
        <v>-4.5288021209930109</v>
      </c>
      <c r="U35" s="1313">
        <f t="shared" si="2"/>
        <v>-4.0999999999999996</v>
      </c>
      <c r="V35" s="1314">
        <f t="shared" si="3"/>
        <v>-0.42880212099301129</v>
      </c>
    </row>
    <row r="36" spans="1:22" ht="15" customHeight="1">
      <c r="A36" s="2095">
        <v>8</v>
      </c>
      <c r="B36" s="2353">
        <v>222</v>
      </c>
      <c r="C36" s="1306" t="s">
        <v>151</v>
      </c>
      <c r="D36" s="1307">
        <v>49190</v>
      </c>
      <c r="E36" s="1307">
        <v>48578</v>
      </c>
      <c r="F36" s="1307">
        <v>44884</v>
      </c>
      <c r="G36" s="1308">
        <v>40740</v>
      </c>
      <c r="H36" s="1308">
        <v>36716</v>
      </c>
      <c r="I36" s="1308">
        <v>34919</v>
      </c>
      <c r="J36" s="1308">
        <v>33979</v>
      </c>
      <c r="K36" s="1308">
        <v>33595</v>
      </c>
      <c r="L36" s="1308">
        <v>32092</v>
      </c>
      <c r="M36" s="1309">
        <v>31290</v>
      </c>
      <c r="N36" s="1308">
        <v>30110</v>
      </c>
      <c r="O36" s="1308">
        <v>28306</v>
      </c>
      <c r="P36" s="1308">
        <v>26501</v>
      </c>
      <c r="Q36" s="1308">
        <v>24288</v>
      </c>
      <c r="R36" s="1310">
        <f>'3市区町別2'!E48</f>
        <v>22129</v>
      </c>
      <c r="S36" s="1311">
        <f t="shared" si="0"/>
        <v>-2159</v>
      </c>
      <c r="T36" s="1312">
        <f t="shared" si="1"/>
        <v>-8.8891633728590254</v>
      </c>
      <c r="U36" s="1313">
        <f t="shared" si="2"/>
        <v>-8.35</v>
      </c>
      <c r="V36" s="1314">
        <f t="shared" si="3"/>
        <v>-0.53916337285902571</v>
      </c>
    </row>
    <row r="37" spans="1:22" ht="15" customHeight="1">
      <c r="A37" s="2095">
        <v>9</v>
      </c>
      <c r="B37" s="2353">
        <v>223</v>
      </c>
      <c r="C37" s="1306" t="s">
        <v>152</v>
      </c>
      <c r="D37" s="1307">
        <v>87599</v>
      </c>
      <c r="E37" s="1307">
        <v>85963</v>
      </c>
      <c r="F37" s="1307">
        <v>81648</v>
      </c>
      <c r="G37" s="1308">
        <v>75877</v>
      </c>
      <c r="H37" s="1308">
        <v>72441</v>
      </c>
      <c r="I37" s="1308">
        <v>72401</v>
      </c>
      <c r="J37" s="1308">
        <v>72982</v>
      </c>
      <c r="K37" s="1308">
        <v>74103</v>
      </c>
      <c r="L37" s="1308">
        <v>73659</v>
      </c>
      <c r="M37" s="1309">
        <v>73988</v>
      </c>
      <c r="N37" s="1308">
        <v>72862</v>
      </c>
      <c r="O37" s="1308">
        <v>70810</v>
      </c>
      <c r="P37" s="1308">
        <v>67757</v>
      </c>
      <c r="Q37" s="1308">
        <v>64660</v>
      </c>
      <c r="R37" s="1310">
        <f>'3市区町別2'!E49</f>
        <v>61471</v>
      </c>
      <c r="S37" s="1311">
        <f t="shared" si="0"/>
        <v>-3189</v>
      </c>
      <c r="T37" s="1312">
        <f t="shared" si="1"/>
        <v>-4.931951747602846</v>
      </c>
      <c r="U37" s="1313">
        <f t="shared" si="2"/>
        <v>-4.57</v>
      </c>
      <c r="V37" s="1314">
        <f t="shared" si="3"/>
        <v>-0.36195174760284576</v>
      </c>
    </row>
    <row r="38" spans="1:22" ht="15" customHeight="1">
      <c r="A38" s="2095">
        <v>10</v>
      </c>
      <c r="B38" s="2353">
        <v>224</v>
      </c>
      <c r="C38" s="1306" t="s">
        <v>153</v>
      </c>
      <c r="D38" s="1307">
        <v>73581</v>
      </c>
      <c r="E38" s="1307">
        <v>70687</v>
      </c>
      <c r="F38" s="1307">
        <v>64789</v>
      </c>
      <c r="G38" s="1308">
        <v>60194</v>
      </c>
      <c r="H38" s="1308">
        <v>58072</v>
      </c>
      <c r="I38" s="1308">
        <v>57813</v>
      </c>
      <c r="J38" s="1308">
        <v>57744</v>
      </c>
      <c r="K38" s="1308">
        <v>57690</v>
      </c>
      <c r="L38" s="1308">
        <v>57526</v>
      </c>
      <c r="M38" s="1309">
        <v>56664</v>
      </c>
      <c r="N38" s="1308">
        <v>54979</v>
      </c>
      <c r="O38" s="1308">
        <v>52283</v>
      </c>
      <c r="P38" s="1308">
        <v>49834</v>
      </c>
      <c r="Q38" s="1308">
        <v>46912</v>
      </c>
      <c r="R38" s="1310">
        <f>'3市区町別2'!E50</f>
        <v>44137</v>
      </c>
      <c r="S38" s="1311">
        <f t="shared" si="0"/>
        <v>-2775</v>
      </c>
      <c r="T38" s="1312">
        <f t="shared" si="1"/>
        <v>-5.9153308321964531</v>
      </c>
      <c r="U38" s="1313">
        <f t="shared" si="2"/>
        <v>-5.86</v>
      </c>
      <c r="V38" s="1314">
        <f t="shared" si="3"/>
        <v>-5.5330832196452739E-2</v>
      </c>
    </row>
    <row r="39" spans="1:22" ht="15" customHeight="1">
      <c r="A39" s="2095">
        <v>8</v>
      </c>
      <c r="B39" s="2353">
        <v>225</v>
      </c>
      <c r="C39" s="1306" t="s">
        <v>154</v>
      </c>
      <c r="D39" s="1307">
        <v>49619</v>
      </c>
      <c r="E39" s="1307">
        <v>49225</v>
      </c>
      <c r="F39" s="1307">
        <v>47118</v>
      </c>
      <c r="G39" s="1308">
        <v>43637</v>
      </c>
      <c r="H39" s="1308">
        <v>39506</v>
      </c>
      <c r="I39" s="1308">
        <v>37763</v>
      </c>
      <c r="J39" s="1308">
        <v>36850</v>
      </c>
      <c r="K39" s="1308">
        <v>37149</v>
      </c>
      <c r="L39" s="1308">
        <v>36625</v>
      </c>
      <c r="M39" s="1309">
        <v>36766</v>
      </c>
      <c r="N39" s="1308">
        <v>36069</v>
      </c>
      <c r="O39" s="1308">
        <v>34791</v>
      </c>
      <c r="P39" s="1308">
        <v>32814</v>
      </c>
      <c r="Q39" s="1308">
        <v>30805</v>
      </c>
      <c r="R39" s="1310">
        <f>'3市区町別2'!E51</f>
        <v>28989</v>
      </c>
      <c r="S39" s="1311">
        <f t="shared" si="0"/>
        <v>-1816</v>
      </c>
      <c r="T39" s="1312">
        <f t="shared" si="1"/>
        <v>-5.8951468917383547</v>
      </c>
      <c r="U39" s="1313">
        <f t="shared" si="2"/>
        <v>-6.12</v>
      </c>
      <c r="V39" s="1314">
        <f t="shared" si="3"/>
        <v>0.2248531082616454</v>
      </c>
    </row>
    <row r="40" spans="1:22" ht="15" customHeight="1">
      <c r="A40" s="2095">
        <v>10</v>
      </c>
      <c r="B40" s="2353">
        <v>226</v>
      </c>
      <c r="C40" s="1306" t="s">
        <v>155</v>
      </c>
      <c r="D40" s="1307">
        <v>82874</v>
      </c>
      <c r="E40" s="1307">
        <v>78073</v>
      </c>
      <c r="F40" s="1307">
        <v>71387</v>
      </c>
      <c r="G40" s="1308">
        <v>66305</v>
      </c>
      <c r="H40" s="1308">
        <v>61675</v>
      </c>
      <c r="I40" s="1308">
        <v>59298</v>
      </c>
      <c r="J40" s="1308">
        <v>57650</v>
      </c>
      <c r="K40" s="1308">
        <v>56306</v>
      </c>
      <c r="L40" s="1308">
        <v>54643</v>
      </c>
      <c r="M40" s="1309">
        <v>53235</v>
      </c>
      <c r="N40" s="1308">
        <v>51884</v>
      </c>
      <c r="O40" s="1308">
        <v>49078</v>
      </c>
      <c r="P40" s="1308">
        <v>46459</v>
      </c>
      <c r="Q40" s="1308">
        <v>43977</v>
      </c>
      <c r="R40" s="1310">
        <f>'3市区町別2'!E52</f>
        <v>41967</v>
      </c>
      <c r="S40" s="1311">
        <f t="shared" si="0"/>
        <v>-2010</v>
      </c>
      <c r="T40" s="1312">
        <f t="shared" si="1"/>
        <v>-4.5705709802851491</v>
      </c>
      <c r="U40" s="1313">
        <f t="shared" si="2"/>
        <v>-5.34</v>
      </c>
      <c r="V40" s="1314">
        <f t="shared" si="3"/>
        <v>0.76942901971485078</v>
      </c>
    </row>
    <row r="41" spans="1:22" ht="15" customHeight="1">
      <c r="A41" s="2095">
        <v>7</v>
      </c>
      <c r="B41" s="2353">
        <v>227</v>
      </c>
      <c r="C41" s="1306" t="s">
        <v>156</v>
      </c>
      <c r="D41" s="1307">
        <v>60289</v>
      </c>
      <c r="E41" s="1307">
        <v>58655</v>
      </c>
      <c r="F41" s="1307">
        <v>54590</v>
      </c>
      <c r="G41" s="1308">
        <v>50889</v>
      </c>
      <c r="H41" s="1308">
        <v>48558</v>
      </c>
      <c r="I41" s="1308">
        <v>48791</v>
      </c>
      <c r="J41" s="1308">
        <v>49084</v>
      </c>
      <c r="K41" s="1308">
        <v>48980</v>
      </c>
      <c r="L41" s="1308">
        <v>48454</v>
      </c>
      <c r="M41" s="1309">
        <v>47685</v>
      </c>
      <c r="N41" s="1308">
        <v>45460</v>
      </c>
      <c r="O41" s="1308">
        <v>43302</v>
      </c>
      <c r="P41" s="1308">
        <v>40938</v>
      </c>
      <c r="Q41" s="1308">
        <v>37773</v>
      </c>
      <c r="R41" s="1310">
        <f>'3市区町別2'!E53</f>
        <v>34819</v>
      </c>
      <c r="S41" s="1311">
        <f t="shared" si="0"/>
        <v>-2954</v>
      </c>
      <c r="T41" s="1312">
        <f t="shared" si="1"/>
        <v>-7.8204008153972406</v>
      </c>
      <c r="U41" s="1313">
        <f t="shared" si="2"/>
        <v>-7.73</v>
      </c>
      <c r="V41" s="1314">
        <f t="shared" si="3"/>
        <v>-9.0400815397240208E-2</v>
      </c>
    </row>
    <row r="42" spans="1:22" ht="15" customHeight="1">
      <c r="A42" s="2095">
        <v>5</v>
      </c>
      <c r="B42" s="2353">
        <v>228</v>
      </c>
      <c r="C42" s="1306" t="s">
        <v>157</v>
      </c>
      <c r="D42" s="1307">
        <v>34828</v>
      </c>
      <c r="E42" s="1307">
        <v>35001</v>
      </c>
      <c r="F42" s="1307">
        <v>34170</v>
      </c>
      <c r="G42" s="1308">
        <v>32823</v>
      </c>
      <c r="H42" s="1308">
        <v>32149</v>
      </c>
      <c r="I42" s="1308">
        <v>32410</v>
      </c>
      <c r="J42" s="1308">
        <v>34275</v>
      </c>
      <c r="K42" s="1308">
        <v>36401</v>
      </c>
      <c r="L42" s="1308">
        <v>38270</v>
      </c>
      <c r="M42" s="1309">
        <v>39743</v>
      </c>
      <c r="N42" s="1308">
        <v>40688</v>
      </c>
      <c r="O42" s="1308">
        <v>39970</v>
      </c>
      <c r="P42" s="1308">
        <v>40181</v>
      </c>
      <c r="Q42" s="1308">
        <v>40310</v>
      </c>
      <c r="R42" s="1310">
        <f>'3市区町別2'!E54</f>
        <v>40645</v>
      </c>
      <c r="S42" s="1311">
        <f t="shared" si="0"/>
        <v>335</v>
      </c>
      <c r="T42" s="1312">
        <f t="shared" si="1"/>
        <v>0.83105929049863558</v>
      </c>
      <c r="U42" s="1313">
        <f t="shared" si="2"/>
        <v>0.32</v>
      </c>
      <c r="V42" s="1314">
        <f t="shared" si="3"/>
        <v>0.51105929049863552</v>
      </c>
    </row>
    <row r="43" spans="1:22" ht="15" customHeight="1">
      <c r="A43" s="2095">
        <v>7</v>
      </c>
      <c r="B43" s="2353">
        <v>229</v>
      </c>
      <c r="C43" s="1306" t="s">
        <v>141</v>
      </c>
      <c r="D43" s="1307">
        <v>72414</v>
      </c>
      <c r="E43" s="1307">
        <v>71619</v>
      </c>
      <c r="F43" s="1307">
        <v>70720</v>
      </c>
      <c r="G43" s="1308">
        <v>71340</v>
      </c>
      <c r="H43" s="1308">
        <v>73058</v>
      </c>
      <c r="I43" s="1308">
        <v>78363</v>
      </c>
      <c r="J43" s="1308">
        <v>81167</v>
      </c>
      <c r="K43" s="1308">
        <v>82934</v>
      </c>
      <c r="L43" s="1308">
        <v>83045</v>
      </c>
      <c r="M43" s="1309">
        <v>83431</v>
      </c>
      <c r="N43" s="1308">
        <v>83207</v>
      </c>
      <c r="O43" s="1308">
        <v>81561</v>
      </c>
      <c r="P43" s="1308">
        <v>80518</v>
      </c>
      <c r="Q43" s="1308">
        <v>77419</v>
      </c>
      <c r="R43" s="1310">
        <f>'3市区町別2'!E55</f>
        <v>74316</v>
      </c>
      <c r="S43" s="1311">
        <f t="shared" si="0"/>
        <v>-3103</v>
      </c>
      <c r="T43" s="1312">
        <f t="shared" si="1"/>
        <v>-4.0080600369418358</v>
      </c>
      <c r="U43" s="1313">
        <f t="shared" si="2"/>
        <v>-3.85</v>
      </c>
      <c r="V43" s="1314">
        <f t="shared" si="3"/>
        <v>-0.15806003694183568</v>
      </c>
    </row>
    <row r="44" spans="1:22" s="1317" customFormat="1" ht="15" customHeight="1">
      <c r="A44" s="2095">
        <v>3</v>
      </c>
      <c r="B44" s="2353" t="s">
        <v>158</v>
      </c>
      <c r="C44" s="1306" t="s">
        <v>35</v>
      </c>
      <c r="D44" s="1307">
        <v>7747</v>
      </c>
      <c r="E44" s="1307">
        <v>7610</v>
      </c>
      <c r="F44" s="1307">
        <v>7178</v>
      </c>
      <c r="G44" s="1315">
        <v>7038</v>
      </c>
      <c r="H44" s="1315">
        <v>7032</v>
      </c>
      <c r="I44" s="1315">
        <v>7940</v>
      </c>
      <c r="J44" s="1315">
        <v>11526</v>
      </c>
      <c r="K44" s="1315">
        <v>14430</v>
      </c>
      <c r="L44" s="1315">
        <v>21558</v>
      </c>
      <c r="M44" s="1316">
        <v>27130</v>
      </c>
      <c r="N44" s="1315">
        <v>29094</v>
      </c>
      <c r="O44" s="1315">
        <v>30021</v>
      </c>
      <c r="P44" s="1315">
        <v>31739</v>
      </c>
      <c r="Q44" s="1315">
        <v>30838</v>
      </c>
      <c r="R44" s="1310">
        <f>'3市区町別2'!E56</f>
        <v>29680</v>
      </c>
      <c r="S44" s="1311">
        <f t="shared" si="0"/>
        <v>-1158</v>
      </c>
      <c r="T44" s="1312">
        <f t="shared" si="1"/>
        <v>-3.7551073351060378</v>
      </c>
      <c r="U44" s="1313">
        <f t="shared" si="2"/>
        <v>-2.84</v>
      </c>
      <c r="V44" s="1314">
        <f t="shared" si="3"/>
        <v>-0.91510733510603792</v>
      </c>
    </row>
    <row r="45" spans="1:22" ht="15" customHeight="1">
      <c r="A45" s="2095">
        <v>5</v>
      </c>
      <c r="B45" s="2353">
        <v>365</v>
      </c>
      <c r="C45" s="1306" t="s">
        <v>168</v>
      </c>
      <c r="D45" s="1307">
        <v>26611</v>
      </c>
      <c r="E45" s="1307">
        <v>28500</v>
      </c>
      <c r="F45" s="1307">
        <v>28662</v>
      </c>
      <c r="G45" s="1308">
        <v>27145</v>
      </c>
      <c r="H45" s="1308">
        <v>26282</v>
      </c>
      <c r="I45" s="1308">
        <v>26252</v>
      </c>
      <c r="J45" s="1308">
        <v>26095</v>
      </c>
      <c r="K45" s="1308">
        <v>26179</v>
      </c>
      <c r="L45" s="1308">
        <v>25745</v>
      </c>
      <c r="M45" s="1309">
        <v>25440</v>
      </c>
      <c r="N45" s="1308">
        <v>25331</v>
      </c>
      <c r="O45" s="1308">
        <v>24304</v>
      </c>
      <c r="P45" s="1308">
        <v>23104</v>
      </c>
      <c r="Q45" s="1308">
        <v>21200</v>
      </c>
      <c r="R45" s="1310">
        <f>'3市区町別2'!E57</f>
        <v>19261</v>
      </c>
      <c r="S45" s="1311">
        <f t="shared" si="0"/>
        <v>-1939</v>
      </c>
      <c r="T45" s="1312">
        <f t="shared" si="1"/>
        <v>-9.1462264150943398</v>
      </c>
      <c r="U45" s="1313">
        <f t="shared" si="2"/>
        <v>-8.24</v>
      </c>
      <c r="V45" s="1314">
        <f t="shared" si="3"/>
        <v>-0.90622641509433954</v>
      </c>
    </row>
    <row r="46" spans="1:22" ht="15" customHeight="1">
      <c r="A46" s="2095">
        <v>4</v>
      </c>
      <c r="B46" s="2353" t="s">
        <v>159</v>
      </c>
      <c r="C46" s="1306" t="s">
        <v>37</v>
      </c>
      <c r="D46" s="1307">
        <v>18240</v>
      </c>
      <c r="E46" s="1307">
        <v>18639</v>
      </c>
      <c r="F46" s="1307">
        <v>18525</v>
      </c>
      <c r="G46" s="1308">
        <v>19099</v>
      </c>
      <c r="H46" s="1308">
        <v>21140</v>
      </c>
      <c r="I46" s="1308">
        <v>23425</v>
      </c>
      <c r="J46" s="1308">
        <v>27609</v>
      </c>
      <c r="K46" s="1308">
        <v>29579</v>
      </c>
      <c r="L46" s="1308">
        <v>30603</v>
      </c>
      <c r="M46" s="1309">
        <v>31377</v>
      </c>
      <c r="N46" s="1308">
        <v>32054</v>
      </c>
      <c r="O46" s="1308">
        <v>31944</v>
      </c>
      <c r="P46" s="1308">
        <v>31026</v>
      </c>
      <c r="Q46" s="1308">
        <v>31020</v>
      </c>
      <c r="R46" s="1310">
        <f>'3市区町別2'!E58</f>
        <v>30268</v>
      </c>
      <c r="S46" s="1311">
        <f t="shared" si="0"/>
        <v>-752</v>
      </c>
      <c r="T46" s="1312">
        <f t="shared" si="1"/>
        <v>-2.4242424242424243</v>
      </c>
      <c r="U46" s="1313">
        <f t="shared" si="2"/>
        <v>-0.02</v>
      </c>
      <c r="V46" s="1314">
        <f t="shared" si="3"/>
        <v>-2.4042424242424243</v>
      </c>
    </row>
    <row r="47" spans="1:22" ht="15" customHeight="1">
      <c r="A47" s="2095">
        <v>4</v>
      </c>
      <c r="B47" s="2353" t="s">
        <v>160</v>
      </c>
      <c r="C47" s="1306" t="s">
        <v>38</v>
      </c>
      <c r="D47" s="1307">
        <v>8461</v>
      </c>
      <c r="E47" s="1307">
        <v>8852</v>
      </c>
      <c r="F47" s="1307">
        <v>9235</v>
      </c>
      <c r="G47" s="1308">
        <v>11095</v>
      </c>
      <c r="H47" s="1308">
        <v>13116</v>
      </c>
      <c r="I47" s="1308">
        <v>20011</v>
      </c>
      <c r="J47" s="1308">
        <v>26527</v>
      </c>
      <c r="K47" s="1308">
        <v>29757</v>
      </c>
      <c r="L47" s="1308">
        <v>30813</v>
      </c>
      <c r="M47" s="1309">
        <v>33583</v>
      </c>
      <c r="N47" s="1308">
        <v>33766</v>
      </c>
      <c r="O47" s="1308">
        <v>33545</v>
      </c>
      <c r="P47" s="1308">
        <v>33183</v>
      </c>
      <c r="Q47" s="1308">
        <v>33739</v>
      </c>
      <c r="R47" s="1310">
        <f>'3市区町別2'!E59</f>
        <v>33604</v>
      </c>
      <c r="S47" s="1311">
        <f t="shared" si="0"/>
        <v>-135</v>
      </c>
      <c r="T47" s="1312">
        <f t="shared" si="1"/>
        <v>-0.40013041287530748</v>
      </c>
      <c r="U47" s="1313">
        <f t="shared" si="2"/>
        <v>1.68</v>
      </c>
      <c r="V47" s="1314">
        <f t="shared" si="3"/>
        <v>-2.0801304128753073</v>
      </c>
    </row>
    <row r="48" spans="1:22" ht="15" customHeight="1">
      <c r="A48" s="2095">
        <v>6</v>
      </c>
      <c r="B48" s="2353" t="s">
        <v>161</v>
      </c>
      <c r="C48" s="1306" t="s">
        <v>39</v>
      </c>
      <c r="D48" s="1307">
        <v>15941</v>
      </c>
      <c r="E48" s="1307">
        <v>15751</v>
      </c>
      <c r="F48" s="1307">
        <v>15543</v>
      </c>
      <c r="G48" s="1308">
        <v>15211</v>
      </c>
      <c r="H48" s="1308">
        <v>14686</v>
      </c>
      <c r="I48" s="1308">
        <v>14915</v>
      </c>
      <c r="J48" s="1308">
        <v>15230</v>
      </c>
      <c r="K48" s="1308">
        <v>15354</v>
      </c>
      <c r="L48" s="1308">
        <v>15105</v>
      </c>
      <c r="M48" s="1309">
        <v>15060</v>
      </c>
      <c r="N48" s="1308">
        <v>14812</v>
      </c>
      <c r="O48" s="1308">
        <v>14150</v>
      </c>
      <c r="P48" s="1308">
        <v>13288</v>
      </c>
      <c r="Q48" s="1308">
        <v>12300</v>
      </c>
      <c r="R48" s="1310">
        <f>'3市区町別2'!E60</f>
        <v>11231</v>
      </c>
      <c r="S48" s="1311">
        <f t="shared" si="0"/>
        <v>-1069</v>
      </c>
      <c r="T48" s="1312">
        <f t="shared" si="1"/>
        <v>-8.691056910569106</v>
      </c>
      <c r="U48" s="1313">
        <f t="shared" si="2"/>
        <v>-7.44</v>
      </c>
      <c r="V48" s="1314">
        <f t="shared" si="3"/>
        <v>-1.2510569105691056</v>
      </c>
    </row>
    <row r="49" spans="1:22" ht="15" customHeight="1">
      <c r="A49" s="2095">
        <v>6</v>
      </c>
      <c r="B49" s="2353" t="s">
        <v>162</v>
      </c>
      <c r="C49" s="1306" t="s">
        <v>40</v>
      </c>
      <c r="D49" s="1307">
        <v>16385</v>
      </c>
      <c r="E49" s="1307">
        <v>16347</v>
      </c>
      <c r="F49" s="1307">
        <v>16312</v>
      </c>
      <c r="G49" s="1308">
        <v>16322</v>
      </c>
      <c r="H49" s="1308">
        <v>16637</v>
      </c>
      <c r="I49" s="1308">
        <v>17603</v>
      </c>
      <c r="J49" s="1308">
        <v>18089</v>
      </c>
      <c r="K49" s="1308">
        <v>18787</v>
      </c>
      <c r="L49" s="1308">
        <v>19913</v>
      </c>
      <c r="M49" s="1309">
        <v>19854</v>
      </c>
      <c r="N49" s="1308">
        <v>19582</v>
      </c>
      <c r="O49" s="1308">
        <v>20669</v>
      </c>
      <c r="P49" s="1308">
        <v>19830</v>
      </c>
      <c r="Q49" s="1308">
        <v>19738</v>
      </c>
      <c r="R49" s="1310">
        <f>'3市区町別2'!E61</f>
        <v>19377</v>
      </c>
      <c r="S49" s="1311">
        <f t="shared" si="0"/>
        <v>-361</v>
      </c>
      <c r="T49" s="1312">
        <f t="shared" si="1"/>
        <v>-1.8289593677170941</v>
      </c>
      <c r="U49" s="1313">
        <f t="shared" si="2"/>
        <v>-0.46</v>
      </c>
      <c r="V49" s="1314">
        <f t="shared" si="3"/>
        <v>-1.3689593677170941</v>
      </c>
    </row>
    <row r="50" spans="1:22" ht="15" customHeight="1">
      <c r="A50" s="2095">
        <v>6</v>
      </c>
      <c r="B50" s="2353">
        <v>446</v>
      </c>
      <c r="C50" s="1306" t="s">
        <v>169</v>
      </c>
      <c r="D50" s="1307">
        <v>16866</v>
      </c>
      <c r="E50" s="1307">
        <v>16514</v>
      </c>
      <c r="F50" s="1307">
        <v>15799</v>
      </c>
      <c r="G50" s="1308">
        <v>15132</v>
      </c>
      <c r="H50" s="1308">
        <v>14659</v>
      </c>
      <c r="I50" s="1308">
        <v>14517</v>
      </c>
      <c r="J50" s="1308">
        <v>14401</v>
      </c>
      <c r="K50" s="1308">
        <v>14266</v>
      </c>
      <c r="L50" s="1308">
        <v>14492</v>
      </c>
      <c r="M50" s="1309">
        <v>13829</v>
      </c>
      <c r="N50" s="1308">
        <v>13500</v>
      </c>
      <c r="O50" s="1308">
        <v>13077</v>
      </c>
      <c r="P50" s="1308">
        <v>12289</v>
      </c>
      <c r="Q50" s="1308">
        <v>11452</v>
      </c>
      <c r="R50" s="1310">
        <f>'3市区町別2'!E62</f>
        <v>10616</v>
      </c>
      <c r="S50" s="1311">
        <f t="shared" si="0"/>
        <v>-836</v>
      </c>
      <c r="T50" s="1312">
        <f t="shared" si="1"/>
        <v>-7.3000349283967871</v>
      </c>
      <c r="U50" s="1313">
        <f t="shared" si="2"/>
        <v>-6.81</v>
      </c>
      <c r="V50" s="1314">
        <f t="shared" si="3"/>
        <v>-0.49003492839678753</v>
      </c>
    </row>
    <row r="51" spans="1:22" ht="15" customHeight="1">
      <c r="A51" s="2095">
        <v>7</v>
      </c>
      <c r="B51" s="2353" t="s">
        <v>163</v>
      </c>
      <c r="C51" s="1306" t="s">
        <v>42</v>
      </c>
      <c r="D51" s="1307">
        <v>13599</v>
      </c>
      <c r="E51" s="1307">
        <v>13613</v>
      </c>
      <c r="F51" s="1307">
        <v>14296</v>
      </c>
      <c r="G51" s="1308">
        <v>16545</v>
      </c>
      <c r="H51" s="1308">
        <v>20457</v>
      </c>
      <c r="I51" s="1308">
        <v>24751</v>
      </c>
      <c r="J51" s="1308">
        <v>26686</v>
      </c>
      <c r="K51" s="1308">
        <v>29663</v>
      </c>
      <c r="L51" s="1308">
        <v>30477</v>
      </c>
      <c r="M51" s="1309">
        <v>31634</v>
      </c>
      <c r="N51" s="1308">
        <v>31960</v>
      </c>
      <c r="O51" s="1308">
        <v>32555</v>
      </c>
      <c r="P51" s="1308">
        <v>33438</v>
      </c>
      <c r="Q51" s="1308">
        <v>33690</v>
      </c>
      <c r="R51" s="1310">
        <f>'3市区町別2'!E63</f>
        <v>33477</v>
      </c>
      <c r="S51" s="1311">
        <f t="shared" si="0"/>
        <v>-213</v>
      </c>
      <c r="T51" s="1312">
        <f t="shared" si="1"/>
        <v>-0.63223508459483535</v>
      </c>
      <c r="U51" s="1313">
        <f t="shared" si="2"/>
        <v>0.75</v>
      </c>
      <c r="V51" s="1314">
        <f t="shared" si="3"/>
        <v>-1.3822350845948352</v>
      </c>
    </row>
    <row r="52" spans="1:22" ht="15" customHeight="1">
      <c r="A52" s="2095">
        <v>7</v>
      </c>
      <c r="B52" s="2353" t="s">
        <v>164</v>
      </c>
      <c r="C52" s="1306" t="s">
        <v>43</v>
      </c>
      <c r="D52" s="1307">
        <v>19959</v>
      </c>
      <c r="E52" s="1307">
        <v>19000</v>
      </c>
      <c r="F52" s="1307">
        <v>17798</v>
      </c>
      <c r="G52" s="1308">
        <v>17153</v>
      </c>
      <c r="H52" s="1308">
        <v>16902</v>
      </c>
      <c r="I52" s="1308">
        <v>17448</v>
      </c>
      <c r="J52" s="1308">
        <v>18388</v>
      </c>
      <c r="K52" s="1308">
        <v>18900</v>
      </c>
      <c r="L52" s="1308">
        <v>18781</v>
      </c>
      <c r="M52" s="1309">
        <v>18849</v>
      </c>
      <c r="N52" s="1308">
        <v>18419</v>
      </c>
      <c r="O52" s="1308">
        <v>17603</v>
      </c>
      <c r="P52" s="1308">
        <v>16636</v>
      </c>
      <c r="Q52" s="1308">
        <v>15224</v>
      </c>
      <c r="R52" s="1310">
        <f>'3市区町別2'!E64</f>
        <v>13879</v>
      </c>
      <c r="S52" s="1311">
        <f t="shared" si="0"/>
        <v>-1345</v>
      </c>
      <c r="T52" s="1312">
        <f t="shared" si="1"/>
        <v>-8.834734629532317</v>
      </c>
      <c r="U52" s="1313">
        <f t="shared" si="2"/>
        <v>-8.49</v>
      </c>
      <c r="V52" s="1314">
        <f t="shared" si="3"/>
        <v>-0.34473462953231682</v>
      </c>
    </row>
    <row r="53" spans="1:22" ht="15" customHeight="1">
      <c r="A53" s="2095">
        <v>7</v>
      </c>
      <c r="B53" s="2353">
        <v>501</v>
      </c>
      <c r="C53" s="1306" t="s">
        <v>166</v>
      </c>
      <c r="D53" s="1307">
        <v>38352</v>
      </c>
      <c r="E53" s="1307">
        <v>35664</v>
      </c>
      <c r="F53" s="1307">
        <v>32455</v>
      </c>
      <c r="G53" s="1308">
        <v>28921</v>
      </c>
      <c r="H53" s="1308">
        <v>26410</v>
      </c>
      <c r="I53" s="1308">
        <v>25600</v>
      </c>
      <c r="J53" s="1308">
        <v>24874</v>
      </c>
      <c r="K53" s="1308">
        <v>24516</v>
      </c>
      <c r="L53" s="1308">
        <v>23827</v>
      </c>
      <c r="M53" s="1309">
        <v>23341</v>
      </c>
      <c r="N53" s="1308">
        <v>22337</v>
      </c>
      <c r="O53" s="1308">
        <v>21012</v>
      </c>
      <c r="P53" s="1308">
        <v>19265</v>
      </c>
      <c r="Q53" s="1308">
        <v>17510</v>
      </c>
      <c r="R53" s="1310">
        <f>'3市区町別2'!E65</f>
        <v>15863</v>
      </c>
      <c r="S53" s="1311">
        <f t="shared" si="0"/>
        <v>-1647</v>
      </c>
      <c r="T53" s="1312">
        <f t="shared" si="1"/>
        <v>-9.4060536836093664</v>
      </c>
      <c r="U53" s="1313">
        <f t="shared" si="2"/>
        <v>-9.11</v>
      </c>
      <c r="V53" s="1314">
        <f t="shared" si="3"/>
        <v>-0.29605368360936701</v>
      </c>
    </row>
    <row r="54" spans="1:22" ht="15" customHeight="1">
      <c r="A54" s="2095">
        <v>8</v>
      </c>
      <c r="B54" s="2353">
        <v>585</v>
      </c>
      <c r="C54" s="1306" t="s">
        <v>165</v>
      </c>
      <c r="D54" s="1307">
        <v>35414</v>
      </c>
      <c r="E54" s="1307">
        <v>34855</v>
      </c>
      <c r="F54" s="1307">
        <v>33745</v>
      </c>
      <c r="G54" s="1308">
        <v>31096</v>
      </c>
      <c r="H54" s="1308">
        <v>28321</v>
      </c>
      <c r="I54" s="1308">
        <v>27571</v>
      </c>
      <c r="J54" s="1308">
        <v>26694</v>
      </c>
      <c r="K54" s="1308">
        <v>25964</v>
      </c>
      <c r="L54" s="1308">
        <v>25136</v>
      </c>
      <c r="M54" s="1309">
        <v>24298</v>
      </c>
      <c r="N54" s="1308">
        <v>23271</v>
      </c>
      <c r="O54" s="1308">
        <v>21439</v>
      </c>
      <c r="P54" s="1308">
        <v>19696</v>
      </c>
      <c r="Q54" s="1308">
        <v>18070</v>
      </c>
      <c r="R54" s="1310">
        <f>'3市区町別2'!E66</f>
        <v>16064</v>
      </c>
      <c r="S54" s="1311">
        <f t="shared" si="0"/>
        <v>-2006</v>
      </c>
      <c r="T54" s="1312">
        <f t="shared" si="1"/>
        <v>-11.101272827891533</v>
      </c>
      <c r="U54" s="1313">
        <f t="shared" si="2"/>
        <v>-8.26</v>
      </c>
      <c r="V54" s="1314">
        <f t="shared" si="3"/>
        <v>-2.8412728278915331</v>
      </c>
    </row>
    <row r="55" spans="1:22" ht="15" customHeight="1">
      <c r="A55" s="2095">
        <v>8</v>
      </c>
      <c r="B55" s="2353">
        <v>586</v>
      </c>
      <c r="C55" s="1306" t="s">
        <v>167</v>
      </c>
      <c r="D55" s="1307">
        <v>29788</v>
      </c>
      <c r="E55" s="1307">
        <v>29269</v>
      </c>
      <c r="F55" s="1307">
        <v>27701</v>
      </c>
      <c r="G55" s="1308">
        <v>25539</v>
      </c>
      <c r="H55" s="1308">
        <v>22961</v>
      </c>
      <c r="I55" s="1308">
        <v>21876</v>
      </c>
      <c r="J55" s="1308">
        <v>21514</v>
      </c>
      <c r="K55" s="1308">
        <v>21011</v>
      </c>
      <c r="L55" s="1308">
        <v>20226</v>
      </c>
      <c r="M55" s="1309">
        <v>19629</v>
      </c>
      <c r="N55" s="1308">
        <v>18601</v>
      </c>
      <c r="O55" s="1308">
        <v>17467</v>
      </c>
      <c r="P55" s="1308">
        <v>16004</v>
      </c>
      <c r="Q55" s="1308">
        <v>14819</v>
      </c>
      <c r="R55" s="1310">
        <f>'3市区町別2'!E67</f>
        <v>13318</v>
      </c>
      <c r="S55" s="1311">
        <f t="shared" si="0"/>
        <v>-1501</v>
      </c>
      <c r="T55" s="1312">
        <f t="shared" si="1"/>
        <v>-10.128888588973615</v>
      </c>
      <c r="U55" s="1313">
        <f t="shared" si="2"/>
        <v>-7.4</v>
      </c>
      <c r="V55" s="1314">
        <f t="shared" si="3"/>
        <v>-2.7288885889736143</v>
      </c>
    </row>
    <row r="56" spans="1:22" ht="6.75" customHeight="1">
      <c r="A56" s="2095"/>
      <c r="B56" s="2358"/>
      <c r="C56" s="1318"/>
      <c r="D56" s="1319"/>
      <c r="E56" s="1319"/>
      <c r="F56" s="1319"/>
      <c r="G56" s="1320"/>
      <c r="H56" s="1320"/>
      <c r="I56" s="1320"/>
      <c r="J56" s="1320"/>
      <c r="K56" s="1320"/>
      <c r="L56" s="1320"/>
      <c r="M56" s="1320"/>
      <c r="N56" s="1320"/>
      <c r="O56" s="1320"/>
      <c r="P56" s="1320"/>
      <c r="Q56" s="1320"/>
      <c r="R56" s="1320"/>
      <c r="S56" s="1321"/>
      <c r="T56" s="1320"/>
      <c r="U56" s="1322"/>
      <c r="V56" s="1323"/>
    </row>
    <row r="57" spans="1:22">
      <c r="A57" s="2095"/>
      <c r="B57" s="1292" t="s">
        <v>1250</v>
      </c>
      <c r="C57" s="1324"/>
      <c r="D57" s="1324"/>
      <c r="E57" s="1324"/>
      <c r="F57" s="1324"/>
      <c r="G57" s="1292"/>
      <c r="H57" s="1325"/>
      <c r="I57" s="1325"/>
      <c r="J57" s="1325"/>
      <c r="K57" s="1325"/>
      <c r="L57" s="1325"/>
      <c r="M57" s="1325"/>
      <c r="N57" s="1325"/>
      <c r="O57" s="1325"/>
      <c r="P57" s="1325"/>
      <c r="Q57" s="1325"/>
      <c r="R57" s="1325"/>
      <c r="S57" s="1292"/>
      <c r="T57" s="1292"/>
    </row>
    <row r="58" spans="1:22">
      <c r="A58" s="2095"/>
      <c r="B58" s="1326"/>
      <c r="C58" s="1292"/>
      <c r="D58" s="1292"/>
      <c r="E58" s="1292"/>
      <c r="F58" s="1292"/>
      <c r="G58" s="1327"/>
      <c r="H58" s="1327"/>
      <c r="I58" s="1327"/>
      <c r="J58" s="1327"/>
      <c r="K58" s="1327"/>
      <c r="L58" s="1327"/>
      <c r="M58" s="1327"/>
      <c r="N58" s="1327"/>
      <c r="O58" s="1327"/>
      <c r="P58" s="1327"/>
      <c r="Q58" s="1327"/>
      <c r="R58" s="1328"/>
      <c r="S58" s="1292"/>
      <c r="T58" s="1292"/>
    </row>
    <row r="59" spans="1:22">
      <c r="A59" s="1329"/>
    </row>
    <row r="60" spans="1:22">
      <c r="A60" s="1329"/>
    </row>
    <row r="61" spans="1:22">
      <c r="A61" s="1329"/>
    </row>
    <row r="62" spans="1:22">
      <c r="A62" s="1329"/>
    </row>
    <row r="63" spans="1:22">
      <c r="A63" s="1329"/>
    </row>
    <row r="64" spans="1:22">
      <c r="A64" s="1329"/>
    </row>
    <row r="65" spans="1:1">
      <c r="A65" s="1329"/>
    </row>
    <row r="66" spans="1:1">
      <c r="A66" s="1329"/>
    </row>
  </sheetData>
  <mergeCells count="1">
    <mergeCell ref="B3:C4"/>
  </mergeCells>
  <phoneticPr fontId="2"/>
  <printOptions verticalCentered="1"/>
  <pageMargins left="0.39370078740157483" right="0" top="0.39370078740157483" bottom="0.39370078740157483" header="0.19685039370078741" footer="0.19685039370078741"/>
  <pageSetup paperSize="9" scale="45" orientation="portrait" r:id="rId1"/>
  <headerFooter alignWithMargins="0">
    <oddHeader>&amp;R&amp;8&amp;F &amp;A</oddHeader>
    <oddFooter>&amp;C&amp;8&amp;P/&amp;N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A1:W69"/>
  <sheetViews>
    <sheetView workbookViewId="0">
      <pane xSplit="2" ySplit="5" topLeftCell="N6" activePane="bottomRight" state="frozen"/>
      <selection pane="topRight" activeCell="C1" sqref="C1"/>
      <selection pane="bottomLeft" activeCell="A6" sqref="A6"/>
      <selection pane="bottomRight" activeCell="W19" sqref="W19"/>
    </sheetView>
  </sheetViews>
  <sheetFormatPr defaultColWidth="10.625" defaultRowHeight="14.25" customHeight="1"/>
  <cols>
    <col min="1" max="1" width="4.5" style="620" customWidth="1"/>
    <col min="2" max="2" width="10.375" style="620" customWidth="1"/>
    <col min="3" max="19" width="10.25" style="620" customWidth="1"/>
    <col min="20" max="20" width="10.5" style="620" customWidth="1"/>
    <col min="21" max="23" width="10.25" style="620" customWidth="1"/>
    <col min="24" max="246" width="10.625" style="620"/>
    <col min="247" max="247" width="6.25" style="620" customWidth="1"/>
    <col min="248" max="248" width="10.25" style="620" bestFit="1" customWidth="1"/>
    <col min="249" max="265" width="10.25" style="620" customWidth="1"/>
    <col min="266" max="266" width="10.5" style="620" customWidth="1"/>
    <col min="267" max="267" width="10.25" style="620" customWidth="1"/>
    <col min="268" max="268" width="9.5" style="620" customWidth="1"/>
    <col min="269" max="269" width="3.5" style="620" customWidth="1"/>
    <col min="270" max="270" width="8.375" style="620" customWidth="1"/>
    <col min="271" max="502" width="10.625" style="620"/>
    <col min="503" max="503" width="6.25" style="620" customWidth="1"/>
    <col min="504" max="504" width="10.25" style="620" bestFit="1" customWidth="1"/>
    <col min="505" max="521" width="10.25" style="620" customWidth="1"/>
    <col min="522" max="522" width="10.5" style="620" customWidth="1"/>
    <col min="523" max="523" width="10.25" style="620" customWidth="1"/>
    <col min="524" max="524" width="9.5" style="620" customWidth="1"/>
    <col min="525" max="525" width="3.5" style="620" customWidth="1"/>
    <col min="526" max="526" width="8.375" style="620" customWidth="1"/>
    <col min="527" max="758" width="10.625" style="620"/>
    <col min="759" max="759" width="6.25" style="620" customWidth="1"/>
    <col min="760" max="760" width="10.25" style="620" bestFit="1" customWidth="1"/>
    <col min="761" max="777" width="10.25" style="620" customWidth="1"/>
    <col min="778" max="778" width="10.5" style="620" customWidth="1"/>
    <col min="779" max="779" width="10.25" style="620" customWidth="1"/>
    <col min="780" max="780" width="9.5" style="620" customWidth="1"/>
    <col min="781" max="781" width="3.5" style="620" customWidth="1"/>
    <col min="782" max="782" width="8.375" style="620" customWidth="1"/>
    <col min="783" max="1014" width="10.625" style="620"/>
    <col min="1015" max="1015" width="6.25" style="620" customWidth="1"/>
    <col min="1016" max="1016" width="10.25" style="620" bestFit="1" customWidth="1"/>
    <col min="1017" max="1033" width="10.25" style="620" customWidth="1"/>
    <col min="1034" max="1034" width="10.5" style="620" customWidth="1"/>
    <col min="1035" max="1035" width="10.25" style="620" customWidth="1"/>
    <col min="1036" max="1036" width="9.5" style="620" customWidth="1"/>
    <col min="1037" max="1037" width="3.5" style="620" customWidth="1"/>
    <col min="1038" max="1038" width="8.375" style="620" customWidth="1"/>
    <col min="1039" max="1270" width="10.625" style="620"/>
    <col min="1271" max="1271" width="6.25" style="620" customWidth="1"/>
    <col min="1272" max="1272" width="10.25" style="620" bestFit="1" customWidth="1"/>
    <col min="1273" max="1289" width="10.25" style="620" customWidth="1"/>
    <col min="1290" max="1290" width="10.5" style="620" customWidth="1"/>
    <col min="1291" max="1291" width="10.25" style="620" customWidth="1"/>
    <col min="1292" max="1292" width="9.5" style="620" customWidth="1"/>
    <col min="1293" max="1293" width="3.5" style="620" customWidth="1"/>
    <col min="1294" max="1294" width="8.375" style="620" customWidth="1"/>
    <col min="1295" max="1526" width="10.625" style="620"/>
    <col min="1527" max="1527" width="6.25" style="620" customWidth="1"/>
    <col min="1528" max="1528" width="10.25" style="620" bestFit="1" customWidth="1"/>
    <col min="1529" max="1545" width="10.25" style="620" customWidth="1"/>
    <col min="1546" max="1546" width="10.5" style="620" customWidth="1"/>
    <col min="1547" max="1547" width="10.25" style="620" customWidth="1"/>
    <col min="1548" max="1548" width="9.5" style="620" customWidth="1"/>
    <col min="1549" max="1549" width="3.5" style="620" customWidth="1"/>
    <col min="1550" max="1550" width="8.375" style="620" customWidth="1"/>
    <col min="1551" max="1782" width="10.625" style="620"/>
    <col min="1783" max="1783" width="6.25" style="620" customWidth="1"/>
    <col min="1784" max="1784" width="10.25" style="620" bestFit="1" customWidth="1"/>
    <col min="1785" max="1801" width="10.25" style="620" customWidth="1"/>
    <col min="1802" max="1802" width="10.5" style="620" customWidth="1"/>
    <col min="1803" max="1803" width="10.25" style="620" customWidth="1"/>
    <col min="1804" max="1804" width="9.5" style="620" customWidth="1"/>
    <col min="1805" max="1805" width="3.5" style="620" customWidth="1"/>
    <col min="1806" max="1806" width="8.375" style="620" customWidth="1"/>
    <col min="1807" max="2038" width="10.625" style="620"/>
    <col min="2039" max="2039" width="6.25" style="620" customWidth="1"/>
    <col min="2040" max="2040" width="10.25" style="620" bestFit="1" customWidth="1"/>
    <col min="2041" max="2057" width="10.25" style="620" customWidth="1"/>
    <col min="2058" max="2058" width="10.5" style="620" customWidth="1"/>
    <col min="2059" max="2059" width="10.25" style="620" customWidth="1"/>
    <col min="2060" max="2060" width="9.5" style="620" customWidth="1"/>
    <col min="2061" max="2061" width="3.5" style="620" customWidth="1"/>
    <col min="2062" max="2062" width="8.375" style="620" customWidth="1"/>
    <col min="2063" max="2294" width="10.625" style="620"/>
    <col min="2295" max="2295" width="6.25" style="620" customWidth="1"/>
    <col min="2296" max="2296" width="10.25" style="620" bestFit="1" customWidth="1"/>
    <col min="2297" max="2313" width="10.25" style="620" customWidth="1"/>
    <col min="2314" max="2314" width="10.5" style="620" customWidth="1"/>
    <col min="2315" max="2315" width="10.25" style="620" customWidth="1"/>
    <col min="2316" max="2316" width="9.5" style="620" customWidth="1"/>
    <col min="2317" max="2317" width="3.5" style="620" customWidth="1"/>
    <col min="2318" max="2318" width="8.375" style="620" customWidth="1"/>
    <col min="2319" max="2550" width="10.625" style="620"/>
    <col min="2551" max="2551" width="6.25" style="620" customWidth="1"/>
    <col min="2552" max="2552" width="10.25" style="620" bestFit="1" customWidth="1"/>
    <col min="2553" max="2569" width="10.25" style="620" customWidth="1"/>
    <col min="2570" max="2570" width="10.5" style="620" customWidth="1"/>
    <col min="2571" max="2571" width="10.25" style="620" customWidth="1"/>
    <col min="2572" max="2572" width="9.5" style="620" customWidth="1"/>
    <col min="2573" max="2573" width="3.5" style="620" customWidth="1"/>
    <col min="2574" max="2574" width="8.375" style="620" customWidth="1"/>
    <col min="2575" max="2806" width="10.625" style="620"/>
    <col min="2807" max="2807" width="6.25" style="620" customWidth="1"/>
    <col min="2808" max="2808" width="10.25" style="620" bestFit="1" customWidth="1"/>
    <col min="2809" max="2825" width="10.25" style="620" customWidth="1"/>
    <col min="2826" max="2826" width="10.5" style="620" customWidth="1"/>
    <col min="2827" max="2827" width="10.25" style="620" customWidth="1"/>
    <col min="2828" max="2828" width="9.5" style="620" customWidth="1"/>
    <col min="2829" max="2829" width="3.5" style="620" customWidth="1"/>
    <col min="2830" max="2830" width="8.375" style="620" customWidth="1"/>
    <col min="2831" max="3062" width="10.625" style="620"/>
    <col min="3063" max="3063" width="6.25" style="620" customWidth="1"/>
    <col min="3064" max="3064" width="10.25" style="620" bestFit="1" customWidth="1"/>
    <col min="3065" max="3081" width="10.25" style="620" customWidth="1"/>
    <col min="3082" max="3082" width="10.5" style="620" customWidth="1"/>
    <col min="3083" max="3083" width="10.25" style="620" customWidth="1"/>
    <col min="3084" max="3084" width="9.5" style="620" customWidth="1"/>
    <col min="3085" max="3085" width="3.5" style="620" customWidth="1"/>
    <col min="3086" max="3086" width="8.375" style="620" customWidth="1"/>
    <col min="3087" max="3318" width="10.625" style="620"/>
    <col min="3319" max="3319" width="6.25" style="620" customWidth="1"/>
    <col min="3320" max="3320" width="10.25" style="620" bestFit="1" customWidth="1"/>
    <col min="3321" max="3337" width="10.25" style="620" customWidth="1"/>
    <col min="3338" max="3338" width="10.5" style="620" customWidth="1"/>
    <col min="3339" max="3339" width="10.25" style="620" customWidth="1"/>
    <col min="3340" max="3340" width="9.5" style="620" customWidth="1"/>
    <col min="3341" max="3341" width="3.5" style="620" customWidth="1"/>
    <col min="3342" max="3342" width="8.375" style="620" customWidth="1"/>
    <col min="3343" max="3574" width="10.625" style="620"/>
    <col min="3575" max="3575" width="6.25" style="620" customWidth="1"/>
    <col min="3576" max="3576" width="10.25" style="620" bestFit="1" customWidth="1"/>
    <col min="3577" max="3593" width="10.25" style="620" customWidth="1"/>
    <col min="3594" max="3594" width="10.5" style="620" customWidth="1"/>
    <col min="3595" max="3595" width="10.25" style="620" customWidth="1"/>
    <col min="3596" max="3596" width="9.5" style="620" customWidth="1"/>
    <col min="3597" max="3597" width="3.5" style="620" customWidth="1"/>
    <col min="3598" max="3598" width="8.375" style="620" customWidth="1"/>
    <col min="3599" max="3830" width="10.625" style="620"/>
    <col min="3831" max="3831" width="6.25" style="620" customWidth="1"/>
    <col min="3832" max="3832" width="10.25" style="620" bestFit="1" customWidth="1"/>
    <col min="3833" max="3849" width="10.25" style="620" customWidth="1"/>
    <col min="3850" max="3850" width="10.5" style="620" customWidth="1"/>
    <col min="3851" max="3851" width="10.25" style="620" customWidth="1"/>
    <col min="3852" max="3852" width="9.5" style="620" customWidth="1"/>
    <col min="3853" max="3853" width="3.5" style="620" customWidth="1"/>
    <col min="3854" max="3854" width="8.375" style="620" customWidth="1"/>
    <col min="3855" max="4086" width="10.625" style="620"/>
    <col min="4087" max="4087" width="6.25" style="620" customWidth="1"/>
    <col min="4088" max="4088" width="10.25" style="620" bestFit="1" customWidth="1"/>
    <col min="4089" max="4105" width="10.25" style="620" customWidth="1"/>
    <col min="4106" max="4106" width="10.5" style="620" customWidth="1"/>
    <col min="4107" max="4107" width="10.25" style="620" customWidth="1"/>
    <col min="4108" max="4108" width="9.5" style="620" customWidth="1"/>
    <col min="4109" max="4109" width="3.5" style="620" customWidth="1"/>
    <col min="4110" max="4110" width="8.375" style="620" customWidth="1"/>
    <col min="4111" max="4342" width="10.625" style="620"/>
    <col min="4343" max="4343" width="6.25" style="620" customWidth="1"/>
    <col min="4344" max="4344" width="10.25" style="620" bestFit="1" customWidth="1"/>
    <col min="4345" max="4361" width="10.25" style="620" customWidth="1"/>
    <col min="4362" max="4362" width="10.5" style="620" customWidth="1"/>
    <col min="4363" max="4363" width="10.25" style="620" customWidth="1"/>
    <col min="4364" max="4364" width="9.5" style="620" customWidth="1"/>
    <col min="4365" max="4365" width="3.5" style="620" customWidth="1"/>
    <col min="4366" max="4366" width="8.375" style="620" customWidth="1"/>
    <col min="4367" max="4598" width="10.625" style="620"/>
    <col min="4599" max="4599" width="6.25" style="620" customWidth="1"/>
    <col min="4600" max="4600" width="10.25" style="620" bestFit="1" customWidth="1"/>
    <col min="4601" max="4617" width="10.25" style="620" customWidth="1"/>
    <col min="4618" max="4618" width="10.5" style="620" customWidth="1"/>
    <col min="4619" max="4619" width="10.25" style="620" customWidth="1"/>
    <col min="4620" max="4620" width="9.5" style="620" customWidth="1"/>
    <col min="4621" max="4621" width="3.5" style="620" customWidth="1"/>
    <col min="4622" max="4622" width="8.375" style="620" customWidth="1"/>
    <col min="4623" max="4854" width="10.625" style="620"/>
    <col min="4855" max="4855" width="6.25" style="620" customWidth="1"/>
    <col min="4856" max="4856" width="10.25" style="620" bestFit="1" customWidth="1"/>
    <col min="4857" max="4873" width="10.25" style="620" customWidth="1"/>
    <col min="4874" max="4874" width="10.5" style="620" customWidth="1"/>
    <col min="4875" max="4875" width="10.25" style="620" customWidth="1"/>
    <col min="4876" max="4876" width="9.5" style="620" customWidth="1"/>
    <col min="4877" max="4877" width="3.5" style="620" customWidth="1"/>
    <col min="4878" max="4878" width="8.375" style="620" customWidth="1"/>
    <col min="4879" max="5110" width="10.625" style="620"/>
    <col min="5111" max="5111" width="6.25" style="620" customWidth="1"/>
    <col min="5112" max="5112" width="10.25" style="620" bestFit="1" customWidth="1"/>
    <col min="5113" max="5129" width="10.25" style="620" customWidth="1"/>
    <col min="5130" max="5130" width="10.5" style="620" customWidth="1"/>
    <col min="5131" max="5131" width="10.25" style="620" customWidth="1"/>
    <col min="5132" max="5132" width="9.5" style="620" customWidth="1"/>
    <col min="5133" max="5133" width="3.5" style="620" customWidth="1"/>
    <col min="5134" max="5134" width="8.375" style="620" customWidth="1"/>
    <col min="5135" max="5366" width="10.625" style="620"/>
    <col min="5367" max="5367" width="6.25" style="620" customWidth="1"/>
    <col min="5368" max="5368" width="10.25" style="620" bestFit="1" customWidth="1"/>
    <col min="5369" max="5385" width="10.25" style="620" customWidth="1"/>
    <col min="5386" max="5386" width="10.5" style="620" customWidth="1"/>
    <col min="5387" max="5387" width="10.25" style="620" customWidth="1"/>
    <col min="5388" max="5388" width="9.5" style="620" customWidth="1"/>
    <col min="5389" max="5389" width="3.5" style="620" customWidth="1"/>
    <col min="5390" max="5390" width="8.375" style="620" customWidth="1"/>
    <col min="5391" max="5622" width="10.625" style="620"/>
    <col min="5623" max="5623" width="6.25" style="620" customWidth="1"/>
    <col min="5624" max="5624" width="10.25" style="620" bestFit="1" customWidth="1"/>
    <col min="5625" max="5641" width="10.25" style="620" customWidth="1"/>
    <col min="5642" max="5642" width="10.5" style="620" customWidth="1"/>
    <col min="5643" max="5643" width="10.25" style="620" customWidth="1"/>
    <col min="5644" max="5644" width="9.5" style="620" customWidth="1"/>
    <col min="5645" max="5645" width="3.5" style="620" customWidth="1"/>
    <col min="5646" max="5646" width="8.375" style="620" customWidth="1"/>
    <col min="5647" max="5878" width="10.625" style="620"/>
    <col min="5879" max="5879" width="6.25" style="620" customWidth="1"/>
    <col min="5880" max="5880" width="10.25" style="620" bestFit="1" customWidth="1"/>
    <col min="5881" max="5897" width="10.25" style="620" customWidth="1"/>
    <col min="5898" max="5898" width="10.5" style="620" customWidth="1"/>
    <col min="5899" max="5899" width="10.25" style="620" customWidth="1"/>
    <col min="5900" max="5900" width="9.5" style="620" customWidth="1"/>
    <col min="5901" max="5901" width="3.5" style="620" customWidth="1"/>
    <col min="5902" max="5902" width="8.375" style="620" customWidth="1"/>
    <col min="5903" max="6134" width="10.625" style="620"/>
    <col min="6135" max="6135" width="6.25" style="620" customWidth="1"/>
    <col min="6136" max="6136" width="10.25" style="620" bestFit="1" customWidth="1"/>
    <col min="6137" max="6153" width="10.25" style="620" customWidth="1"/>
    <col min="6154" max="6154" width="10.5" style="620" customWidth="1"/>
    <col min="6155" max="6155" width="10.25" style="620" customWidth="1"/>
    <col min="6156" max="6156" width="9.5" style="620" customWidth="1"/>
    <col min="6157" max="6157" width="3.5" style="620" customWidth="1"/>
    <col min="6158" max="6158" width="8.375" style="620" customWidth="1"/>
    <col min="6159" max="6390" width="10.625" style="620"/>
    <col min="6391" max="6391" width="6.25" style="620" customWidth="1"/>
    <col min="6392" max="6392" width="10.25" style="620" bestFit="1" customWidth="1"/>
    <col min="6393" max="6409" width="10.25" style="620" customWidth="1"/>
    <col min="6410" max="6410" width="10.5" style="620" customWidth="1"/>
    <col min="6411" max="6411" width="10.25" style="620" customWidth="1"/>
    <col min="6412" max="6412" width="9.5" style="620" customWidth="1"/>
    <col min="6413" max="6413" width="3.5" style="620" customWidth="1"/>
    <col min="6414" max="6414" width="8.375" style="620" customWidth="1"/>
    <col min="6415" max="6646" width="10.625" style="620"/>
    <col min="6647" max="6647" width="6.25" style="620" customWidth="1"/>
    <col min="6648" max="6648" width="10.25" style="620" bestFit="1" customWidth="1"/>
    <col min="6649" max="6665" width="10.25" style="620" customWidth="1"/>
    <col min="6666" max="6666" width="10.5" style="620" customWidth="1"/>
    <col min="6667" max="6667" width="10.25" style="620" customWidth="1"/>
    <col min="6668" max="6668" width="9.5" style="620" customWidth="1"/>
    <col min="6669" max="6669" width="3.5" style="620" customWidth="1"/>
    <col min="6670" max="6670" width="8.375" style="620" customWidth="1"/>
    <col min="6671" max="6902" width="10.625" style="620"/>
    <col min="6903" max="6903" width="6.25" style="620" customWidth="1"/>
    <col min="6904" max="6904" width="10.25" style="620" bestFit="1" customWidth="1"/>
    <col min="6905" max="6921" width="10.25" style="620" customWidth="1"/>
    <col min="6922" max="6922" width="10.5" style="620" customWidth="1"/>
    <col min="6923" max="6923" width="10.25" style="620" customWidth="1"/>
    <col min="6924" max="6924" width="9.5" style="620" customWidth="1"/>
    <col min="6925" max="6925" width="3.5" style="620" customWidth="1"/>
    <col min="6926" max="6926" width="8.375" style="620" customWidth="1"/>
    <col min="6927" max="7158" width="10.625" style="620"/>
    <col min="7159" max="7159" width="6.25" style="620" customWidth="1"/>
    <col min="7160" max="7160" width="10.25" style="620" bestFit="1" customWidth="1"/>
    <col min="7161" max="7177" width="10.25" style="620" customWidth="1"/>
    <col min="7178" max="7178" width="10.5" style="620" customWidth="1"/>
    <col min="7179" max="7179" width="10.25" style="620" customWidth="1"/>
    <col min="7180" max="7180" width="9.5" style="620" customWidth="1"/>
    <col min="7181" max="7181" width="3.5" style="620" customWidth="1"/>
    <col min="7182" max="7182" width="8.375" style="620" customWidth="1"/>
    <col min="7183" max="7414" width="10.625" style="620"/>
    <col min="7415" max="7415" width="6.25" style="620" customWidth="1"/>
    <col min="7416" max="7416" width="10.25" style="620" bestFit="1" customWidth="1"/>
    <col min="7417" max="7433" width="10.25" style="620" customWidth="1"/>
    <col min="7434" max="7434" width="10.5" style="620" customWidth="1"/>
    <col min="7435" max="7435" width="10.25" style="620" customWidth="1"/>
    <col min="7436" max="7436" width="9.5" style="620" customWidth="1"/>
    <col min="7437" max="7437" width="3.5" style="620" customWidth="1"/>
    <col min="7438" max="7438" width="8.375" style="620" customWidth="1"/>
    <col min="7439" max="7670" width="10.625" style="620"/>
    <col min="7671" max="7671" width="6.25" style="620" customWidth="1"/>
    <col min="7672" max="7672" width="10.25" style="620" bestFit="1" customWidth="1"/>
    <col min="7673" max="7689" width="10.25" style="620" customWidth="1"/>
    <col min="7690" max="7690" width="10.5" style="620" customWidth="1"/>
    <col min="7691" max="7691" width="10.25" style="620" customWidth="1"/>
    <col min="7692" max="7692" width="9.5" style="620" customWidth="1"/>
    <col min="7693" max="7693" width="3.5" style="620" customWidth="1"/>
    <col min="7694" max="7694" width="8.375" style="620" customWidth="1"/>
    <col min="7695" max="7926" width="10.625" style="620"/>
    <col min="7927" max="7927" width="6.25" style="620" customWidth="1"/>
    <col min="7928" max="7928" width="10.25" style="620" bestFit="1" customWidth="1"/>
    <col min="7929" max="7945" width="10.25" style="620" customWidth="1"/>
    <col min="7946" max="7946" width="10.5" style="620" customWidth="1"/>
    <col min="7947" max="7947" width="10.25" style="620" customWidth="1"/>
    <col min="7948" max="7948" width="9.5" style="620" customWidth="1"/>
    <col min="7949" max="7949" width="3.5" style="620" customWidth="1"/>
    <col min="7950" max="7950" width="8.375" style="620" customWidth="1"/>
    <col min="7951" max="8182" width="10.625" style="620"/>
    <col min="8183" max="8183" width="6.25" style="620" customWidth="1"/>
    <col min="8184" max="8184" width="10.25" style="620" bestFit="1" customWidth="1"/>
    <col min="8185" max="8201" width="10.25" style="620" customWidth="1"/>
    <col min="8202" max="8202" width="10.5" style="620" customWidth="1"/>
    <col min="8203" max="8203" width="10.25" style="620" customWidth="1"/>
    <col min="8204" max="8204" width="9.5" style="620" customWidth="1"/>
    <col min="8205" max="8205" width="3.5" style="620" customWidth="1"/>
    <col min="8206" max="8206" width="8.375" style="620" customWidth="1"/>
    <col min="8207" max="8438" width="10.625" style="620"/>
    <col min="8439" max="8439" width="6.25" style="620" customWidth="1"/>
    <col min="8440" max="8440" width="10.25" style="620" bestFit="1" customWidth="1"/>
    <col min="8441" max="8457" width="10.25" style="620" customWidth="1"/>
    <col min="8458" max="8458" width="10.5" style="620" customWidth="1"/>
    <col min="8459" max="8459" width="10.25" style="620" customWidth="1"/>
    <col min="8460" max="8460" width="9.5" style="620" customWidth="1"/>
    <col min="8461" max="8461" width="3.5" style="620" customWidth="1"/>
    <col min="8462" max="8462" width="8.375" style="620" customWidth="1"/>
    <col min="8463" max="8694" width="10.625" style="620"/>
    <col min="8695" max="8695" width="6.25" style="620" customWidth="1"/>
    <col min="8696" max="8696" width="10.25" style="620" bestFit="1" customWidth="1"/>
    <col min="8697" max="8713" width="10.25" style="620" customWidth="1"/>
    <col min="8714" max="8714" width="10.5" style="620" customWidth="1"/>
    <col min="8715" max="8715" width="10.25" style="620" customWidth="1"/>
    <col min="8716" max="8716" width="9.5" style="620" customWidth="1"/>
    <col min="8717" max="8717" width="3.5" style="620" customWidth="1"/>
    <col min="8718" max="8718" width="8.375" style="620" customWidth="1"/>
    <col min="8719" max="8950" width="10.625" style="620"/>
    <col min="8951" max="8951" width="6.25" style="620" customWidth="1"/>
    <col min="8952" max="8952" width="10.25" style="620" bestFit="1" customWidth="1"/>
    <col min="8953" max="8969" width="10.25" style="620" customWidth="1"/>
    <col min="8970" max="8970" width="10.5" style="620" customWidth="1"/>
    <col min="8971" max="8971" width="10.25" style="620" customWidth="1"/>
    <col min="8972" max="8972" width="9.5" style="620" customWidth="1"/>
    <col min="8973" max="8973" width="3.5" style="620" customWidth="1"/>
    <col min="8974" max="8974" width="8.375" style="620" customWidth="1"/>
    <col min="8975" max="9206" width="10.625" style="620"/>
    <col min="9207" max="9207" width="6.25" style="620" customWidth="1"/>
    <col min="9208" max="9208" width="10.25" style="620" bestFit="1" customWidth="1"/>
    <col min="9209" max="9225" width="10.25" style="620" customWidth="1"/>
    <col min="9226" max="9226" width="10.5" style="620" customWidth="1"/>
    <col min="9227" max="9227" width="10.25" style="620" customWidth="1"/>
    <col min="9228" max="9228" width="9.5" style="620" customWidth="1"/>
    <col min="9229" max="9229" width="3.5" style="620" customWidth="1"/>
    <col min="9230" max="9230" width="8.375" style="620" customWidth="1"/>
    <col min="9231" max="9462" width="10.625" style="620"/>
    <col min="9463" max="9463" width="6.25" style="620" customWidth="1"/>
    <col min="9464" max="9464" width="10.25" style="620" bestFit="1" customWidth="1"/>
    <col min="9465" max="9481" width="10.25" style="620" customWidth="1"/>
    <col min="9482" max="9482" width="10.5" style="620" customWidth="1"/>
    <col min="9483" max="9483" width="10.25" style="620" customWidth="1"/>
    <col min="9484" max="9484" width="9.5" style="620" customWidth="1"/>
    <col min="9485" max="9485" width="3.5" style="620" customWidth="1"/>
    <col min="9486" max="9486" width="8.375" style="620" customWidth="1"/>
    <col min="9487" max="9718" width="10.625" style="620"/>
    <col min="9719" max="9719" width="6.25" style="620" customWidth="1"/>
    <col min="9720" max="9720" width="10.25" style="620" bestFit="1" customWidth="1"/>
    <col min="9721" max="9737" width="10.25" style="620" customWidth="1"/>
    <col min="9738" max="9738" width="10.5" style="620" customWidth="1"/>
    <col min="9739" max="9739" width="10.25" style="620" customWidth="1"/>
    <col min="9740" max="9740" width="9.5" style="620" customWidth="1"/>
    <col min="9741" max="9741" width="3.5" style="620" customWidth="1"/>
    <col min="9742" max="9742" width="8.375" style="620" customWidth="1"/>
    <col min="9743" max="9974" width="10.625" style="620"/>
    <col min="9975" max="9975" width="6.25" style="620" customWidth="1"/>
    <col min="9976" max="9976" width="10.25" style="620" bestFit="1" customWidth="1"/>
    <col min="9977" max="9993" width="10.25" style="620" customWidth="1"/>
    <col min="9994" max="9994" width="10.5" style="620" customWidth="1"/>
    <col min="9995" max="9995" width="10.25" style="620" customWidth="1"/>
    <col min="9996" max="9996" width="9.5" style="620" customWidth="1"/>
    <col min="9997" max="9997" width="3.5" style="620" customWidth="1"/>
    <col min="9998" max="9998" width="8.375" style="620" customWidth="1"/>
    <col min="9999" max="10230" width="10.625" style="620"/>
    <col min="10231" max="10231" width="6.25" style="620" customWidth="1"/>
    <col min="10232" max="10232" width="10.25" style="620" bestFit="1" customWidth="1"/>
    <col min="10233" max="10249" width="10.25" style="620" customWidth="1"/>
    <col min="10250" max="10250" width="10.5" style="620" customWidth="1"/>
    <col min="10251" max="10251" width="10.25" style="620" customWidth="1"/>
    <col min="10252" max="10252" width="9.5" style="620" customWidth="1"/>
    <col min="10253" max="10253" width="3.5" style="620" customWidth="1"/>
    <col min="10254" max="10254" width="8.375" style="620" customWidth="1"/>
    <col min="10255" max="10486" width="10.625" style="620"/>
    <col min="10487" max="10487" width="6.25" style="620" customWidth="1"/>
    <col min="10488" max="10488" width="10.25" style="620" bestFit="1" customWidth="1"/>
    <col min="10489" max="10505" width="10.25" style="620" customWidth="1"/>
    <col min="10506" max="10506" width="10.5" style="620" customWidth="1"/>
    <col min="10507" max="10507" width="10.25" style="620" customWidth="1"/>
    <col min="10508" max="10508" width="9.5" style="620" customWidth="1"/>
    <col min="10509" max="10509" width="3.5" style="620" customWidth="1"/>
    <col min="10510" max="10510" width="8.375" style="620" customWidth="1"/>
    <col min="10511" max="10742" width="10.625" style="620"/>
    <col min="10743" max="10743" width="6.25" style="620" customWidth="1"/>
    <col min="10744" max="10744" width="10.25" style="620" bestFit="1" customWidth="1"/>
    <col min="10745" max="10761" width="10.25" style="620" customWidth="1"/>
    <col min="10762" max="10762" width="10.5" style="620" customWidth="1"/>
    <col min="10763" max="10763" width="10.25" style="620" customWidth="1"/>
    <col min="10764" max="10764" width="9.5" style="620" customWidth="1"/>
    <col min="10765" max="10765" width="3.5" style="620" customWidth="1"/>
    <col min="10766" max="10766" width="8.375" style="620" customWidth="1"/>
    <col min="10767" max="10998" width="10.625" style="620"/>
    <col min="10999" max="10999" width="6.25" style="620" customWidth="1"/>
    <col min="11000" max="11000" width="10.25" style="620" bestFit="1" customWidth="1"/>
    <col min="11001" max="11017" width="10.25" style="620" customWidth="1"/>
    <col min="11018" max="11018" width="10.5" style="620" customWidth="1"/>
    <col min="11019" max="11019" width="10.25" style="620" customWidth="1"/>
    <col min="11020" max="11020" width="9.5" style="620" customWidth="1"/>
    <col min="11021" max="11021" width="3.5" style="620" customWidth="1"/>
    <col min="11022" max="11022" width="8.375" style="620" customWidth="1"/>
    <col min="11023" max="11254" width="10.625" style="620"/>
    <col min="11255" max="11255" width="6.25" style="620" customWidth="1"/>
    <col min="11256" max="11256" width="10.25" style="620" bestFit="1" customWidth="1"/>
    <col min="11257" max="11273" width="10.25" style="620" customWidth="1"/>
    <col min="11274" max="11274" width="10.5" style="620" customWidth="1"/>
    <col min="11275" max="11275" width="10.25" style="620" customWidth="1"/>
    <col min="11276" max="11276" width="9.5" style="620" customWidth="1"/>
    <col min="11277" max="11277" width="3.5" style="620" customWidth="1"/>
    <col min="11278" max="11278" width="8.375" style="620" customWidth="1"/>
    <col min="11279" max="11510" width="10.625" style="620"/>
    <col min="11511" max="11511" width="6.25" style="620" customWidth="1"/>
    <col min="11512" max="11512" width="10.25" style="620" bestFit="1" customWidth="1"/>
    <col min="11513" max="11529" width="10.25" style="620" customWidth="1"/>
    <col min="11530" max="11530" width="10.5" style="620" customWidth="1"/>
    <col min="11531" max="11531" width="10.25" style="620" customWidth="1"/>
    <col min="11532" max="11532" width="9.5" style="620" customWidth="1"/>
    <col min="11533" max="11533" width="3.5" style="620" customWidth="1"/>
    <col min="11534" max="11534" width="8.375" style="620" customWidth="1"/>
    <col min="11535" max="11766" width="10.625" style="620"/>
    <col min="11767" max="11767" width="6.25" style="620" customWidth="1"/>
    <col min="11768" max="11768" width="10.25" style="620" bestFit="1" customWidth="1"/>
    <col min="11769" max="11785" width="10.25" style="620" customWidth="1"/>
    <col min="11786" max="11786" width="10.5" style="620" customWidth="1"/>
    <col min="11787" max="11787" width="10.25" style="620" customWidth="1"/>
    <col min="11788" max="11788" width="9.5" style="620" customWidth="1"/>
    <col min="11789" max="11789" width="3.5" style="620" customWidth="1"/>
    <col min="11790" max="11790" width="8.375" style="620" customWidth="1"/>
    <col min="11791" max="12022" width="10.625" style="620"/>
    <col min="12023" max="12023" width="6.25" style="620" customWidth="1"/>
    <col min="12024" max="12024" width="10.25" style="620" bestFit="1" customWidth="1"/>
    <col min="12025" max="12041" width="10.25" style="620" customWidth="1"/>
    <col min="12042" max="12042" width="10.5" style="620" customWidth="1"/>
    <col min="12043" max="12043" width="10.25" style="620" customWidth="1"/>
    <col min="12044" max="12044" width="9.5" style="620" customWidth="1"/>
    <col min="12045" max="12045" width="3.5" style="620" customWidth="1"/>
    <col min="12046" max="12046" width="8.375" style="620" customWidth="1"/>
    <col min="12047" max="12278" width="10.625" style="620"/>
    <col min="12279" max="12279" width="6.25" style="620" customWidth="1"/>
    <col min="12280" max="12280" width="10.25" style="620" bestFit="1" customWidth="1"/>
    <col min="12281" max="12297" width="10.25" style="620" customWidth="1"/>
    <col min="12298" max="12298" width="10.5" style="620" customWidth="1"/>
    <col min="12299" max="12299" width="10.25" style="620" customWidth="1"/>
    <col min="12300" max="12300" width="9.5" style="620" customWidth="1"/>
    <col min="12301" max="12301" width="3.5" style="620" customWidth="1"/>
    <col min="12302" max="12302" width="8.375" style="620" customWidth="1"/>
    <col min="12303" max="12534" width="10.625" style="620"/>
    <col min="12535" max="12535" width="6.25" style="620" customWidth="1"/>
    <col min="12536" max="12536" width="10.25" style="620" bestFit="1" customWidth="1"/>
    <col min="12537" max="12553" width="10.25" style="620" customWidth="1"/>
    <col min="12554" max="12554" width="10.5" style="620" customWidth="1"/>
    <col min="12555" max="12555" width="10.25" style="620" customWidth="1"/>
    <col min="12556" max="12556" width="9.5" style="620" customWidth="1"/>
    <col min="12557" max="12557" width="3.5" style="620" customWidth="1"/>
    <col min="12558" max="12558" width="8.375" style="620" customWidth="1"/>
    <col min="12559" max="12790" width="10.625" style="620"/>
    <col min="12791" max="12791" width="6.25" style="620" customWidth="1"/>
    <col min="12792" max="12792" width="10.25" style="620" bestFit="1" customWidth="1"/>
    <col min="12793" max="12809" width="10.25" style="620" customWidth="1"/>
    <col min="12810" max="12810" width="10.5" style="620" customWidth="1"/>
    <col min="12811" max="12811" width="10.25" style="620" customWidth="1"/>
    <col min="12812" max="12812" width="9.5" style="620" customWidth="1"/>
    <col min="12813" max="12813" width="3.5" style="620" customWidth="1"/>
    <col min="12814" max="12814" width="8.375" style="620" customWidth="1"/>
    <col min="12815" max="13046" width="10.625" style="620"/>
    <col min="13047" max="13047" width="6.25" style="620" customWidth="1"/>
    <col min="13048" max="13048" width="10.25" style="620" bestFit="1" customWidth="1"/>
    <col min="13049" max="13065" width="10.25" style="620" customWidth="1"/>
    <col min="13066" max="13066" width="10.5" style="620" customWidth="1"/>
    <col min="13067" max="13067" width="10.25" style="620" customWidth="1"/>
    <col min="13068" max="13068" width="9.5" style="620" customWidth="1"/>
    <col min="13069" max="13069" width="3.5" style="620" customWidth="1"/>
    <col min="13070" max="13070" width="8.375" style="620" customWidth="1"/>
    <col min="13071" max="13302" width="10.625" style="620"/>
    <col min="13303" max="13303" width="6.25" style="620" customWidth="1"/>
    <col min="13304" max="13304" width="10.25" style="620" bestFit="1" customWidth="1"/>
    <col min="13305" max="13321" width="10.25" style="620" customWidth="1"/>
    <col min="13322" max="13322" width="10.5" style="620" customWidth="1"/>
    <col min="13323" max="13323" width="10.25" style="620" customWidth="1"/>
    <col min="13324" max="13324" width="9.5" style="620" customWidth="1"/>
    <col min="13325" max="13325" width="3.5" style="620" customWidth="1"/>
    <col min="13326" max="13326" width="8.375" style="620" customWidth="1"/>
    <col min="13327" max="13558" width="10.625" style="620"/>
    <col min="13559" max="13559" width="6.25" style="620" customWidth="1"/>
    <col min="13560" max="13560" width="10.25" style="620" bestFit="1" customWidth="1"/>
    <col min="13561" max="13577" width="10.25" style="620" customWidth="1"/>
    <col min="13578" max="13578" width="10.5" style="620" customWidth="1"/>
    <col min="13579" max="13579" width="10.25" style="620" customWidth="1"/>
    <col min="13580" max="13580" width="9.5" style="620" customWidth="1"/>
    <col min="13581" max="13581" width="3.5" style="620" customWidth="1"/>
    <col min="13582" max="13582" width="8.375" style="620" customWidth="1"/>
    <col min="13583" max="13814" width="10.625" style="620"/>
    <col min="13815" max="13815" width="6.25" style="620" customWidth="1"/>
    <col min="13816" max="13816" width="10.25" style="620" bestFit="1" customWidth="1"/>
    <col min="13817" max="13833" width="10.25" style="620" customWidth="1"/>
    <col min="13834" max="13834" width="10.5" style="620" customWidth="1"/>
    <col min="13835" max="13835" width="10.25" style="620" customWidth="1"/>
    <col min="13836" max="13836" width="9.5" style="620" customWidth="1"/>
    <col min="13837" max="13837" width="3.5" style="620" customWidth="1"/>
    <col min="13838" max="13838" width="8.375" style="620" customWidth="1"/>
    <col min="13839" max="14070" width="10.625" style="620"/>
    <col min="14071" max="14071" width="6.25" style="620" customWidth="1"/>
    <col min="14072" max="14072" width="10.25" style="620" bestFit="1" customWidth="1"/>
    <col min="14073" max="14089" width="10.25" style="620" customWidth="1"/>
    <col min="14090" max="14090" width="10.5" style="620" customWidth="1"/>
    <col min="14091" max="14091" width="10.25" style="620" customWidth="1"/>
    <col min="14092" max="14092" width="9.5" style="620" customWidth="1"/>
    <col min="14093" max="14093" width="3.5" style="620" customWidth="1"/>
    <col min="14094" max="14094" width="8.375" style="620" customWidth="1"/>
    <col min="14095" max="14326" width="10.625" style="620"/>
    <col min="14327" max="14327" width="6.25" style="620" customWidth="1"/>
    <col min="14328" max="14328" width="10.25" style="620" bestFit="1" customWidth="1"/>
    <col min="14329" max="14345" width="10.25" style="620" customWidth="1"/>
    <col min="14346" max="14346" width="10.5" style="620" customWidth="1"/>
    <col min="14347" max="14347" width="10.25" style="620" customWidth="1"/>
    <col min="14348" max="14348" width="9.5" style="620" customWidth="1"/>
    <col min="14349" max="14349" width="3.5" style="620" customWidth="1"/>
    <col min="14350" max="14350" width="8.375" style="620" customWidth="1"/>
    <col min="14351" max="14582" width="10.625" style="620"/>
    <col min="14583" max="14583" width="6.25" style="620" customWidth="1"/>
    <col min="14584" max="14584" width="10.25" style="620" bestFit="1" customWidth="1"/>
    <col min="14585" max="14601" width="10.25" style="620" customWidth="1"/>
    <col min="14602" max="14602" width="10.5" style="620" customWidth="1"/>
    <col min="14603" max="14603" width="10.25" style="620" customWidth="1"/>
    <col min="14604" max="14604" width="9.5" style="620" customWidth="1"/>
    <col min="14605" max="14605" width="3.5" style="620" customWidth="1"/>
    <col min="14606" max="14606" width="8.375" style="620" customWidth="1"/>
    <col min="14607" max="14838" width="10.625" style="620"/>
    <col min="14839" max="14839" width="6.25" style="620" customWidth="1"/>
    <col min="14840" max="14840" width="10.25" style="620" bestFit="1" customWidth="1"/>
    <col min="14841" max="14857" width="10.25" style="620" customWidth="1"/>
    <col min="14858" max="14858" width="10.5" style="620" customWidth="1"/>
    <col min="14859" max="14859" width="10.25" style="620" customWidth="1"/>
    <col min="14860" max="14860" width="9.5" style="620" customWidth="1"/>
    <col min="14861" max="14861" width="3.5" style="620" customWidth="1"/>
    <col min="14862" max="14862" width="8.375" style="620" customWidth="1"/>
    <col min="14863" max="15094" width="10.625" style="620"/>
    <col min="15095" max="15095" width="6.25" style="620" customWidth="1"/>
    <col min="15096" max="15096" width="10.25" style="620" bestFit="1" customWidth="1"/>
    <col min="15097" max="15113" width="10.25" style="620" customWidth="1"/>
    <col min="15114" max="15114" width="10.5" style="620" customWidth="1"/>
    <col min="15115" max="15115" width="10.25" style="620" customWidth="1"/>
    <col min="15116" max="15116" width="9.5" style="620" customWidth="1"/>
    <col min="15117" max="15117" width="3.5" style="620" customWidth="1"/>
    <col min="15118" max="15118" width="8.375" style="620" customWidth="1"/>
    <col min="15119" max="15350" width="10.625" style="620"/>
    <col min="15351" max="15351" width="6.25" style="620" customWidth="1"/>
    <col min="15352" max="15352" width="10.25" style="620" bestFit="1" customWidth="1"/>
    <col min="15353" max="15369" width="10.25" style="620" customWidth="1"/>
    <col min="15370" max="15370" width="10.5" style="620" customWidth="1"/>
    <col min="15371" max="15371" width="10.25" style="620" customWidth="1"/>
    <col min="15372" max="15372" width="9.5" style="620" customWidth="1"/>
    <col min="15373" max="15373" width="3.5" style="620" customWidth="1"/>
    <col min="15374" max="15374" width="8.375" style="620" customWidth="1"/>
    <col min="15375" max="15606" width="10.625" style="620"/>
    <col min="15607" max="15607" width="6.25" style="620" customWidth="1"/>
    <col min="15608" max="15608" width="10.25" style="620" bestFit="1" customWidth="1"/>
    <col min="15609" max="15625" width="10.25" style="620" customWidth="1"/>
    <col min="15626" max="15626" width="10.5" style="620" customWidth="1"/>
    <col min="15627" max="15627" width="10.25" style="620" customWidth="1"/>
    <col min="15628" max="15628" width="9.5" style="620" customWidth="1"/>
    <col min="15629" max="15629" width="3.5" style="620" customWidth="1"/>
    <col min="15630" max="15630" width="8.375" style="620" customWidth="1"/>
    <col min="15631" max="15862" width="10.625" style="620"/>
    <col min="15863" max="15863" width="6.25" style="620" customWidth="1"/>
    <col min="15864" max="15864" width="10.25" style="620" bestFit="1" customWidth="1"/>
    <col min="15865" max="15881" width="10.25" style="620" customWidth="1"/>
    <col min="15882" max="15882" width="10.5" style="620" customWidth="1"/>
    <col min="15883" max="15883" width="10.25" style="620" customWidth="1"/>
    <col min="15884" max="15884" width="9.5" style="620" customWidth="1"/>
    <col min="15885" max="15885" width="3.5" style="620" customWidth="1"/>
    <col min="15886" max="15886" width="8.375" style="620" customWidth="1"/>
    <col min="15887" max="16118" width="10.625" style="620"/>
    <col min="16119" max="16119" width="6.25" style="620" customWidth="1"/>
    <col min="16120" max="16120" width="10.25" style="620" bestFit="1" customWidth="1"/>
    <col min="16121" max="16137" width="10.25" style="620" customWidth="1"/>
    <col min="16138" max="16138" width="10.5" style="620" customWidth="1"/>
    <col min="16139" max="16139" width="10.25" style="620" customWidth="1"/>
    <col min="16140" max="16140" width="9.5" style="620" customWidth="1"/>
    <col min="16141" max="16141" width="3.5" style="620" customWidth="1"/>
    <col min="16142" max="16142" width="8.375" style="620" customWidth="1"/>
    <col min="16143" max="16384" width="10.625" style="620"/>
  </cols>
  <sheetData>
    <row r="1" spans="1:23" ht="12.75">
      <c r="A1" s="1660" t="s">
        <v>1177</v>
      </c>
      <c r="D1" s="2293" t="s">
        <v>1180</v>
      </c>
    </row>
    <row r="2" spans="1:23" ht="16.5" customHeight="1">
      <c r="A2" s="2072" t="s">
        <v>1163</v>
      </c>
      <c r="B2" s="2073" t="s">
        <v>1164</v>
      </c>
      <c r="U2" s="620" t="s">
        <v>1165</v>
      </c>
      <c r="V2" s="620" t="s">
        <v>1113</v>
      </c>
      <c r="W2" s="2584" t="s">
        <v>1433</v>
      </c>
    </row>
    <row r="3" spans="1:23" ht="12.75">
      <c r="A3" s="3002" t="s">
        <v>928</v>
      </c>
      <c r="B3" s="3003"/>
      <c r="C3" s="3008" t="s">
        <v>1166</v>
      </c>
      <c r="D3" s="3000" t="s">
        <v>1167</v>
      </c>
      <c r="E3" s="3000" t="s">
        <v>1168</v>
      </c>
      <c r="F3" s="3000" t="s">
        <v>1169</v>
      </c>
      <c r="G3" s="3000" t="s">
        <v>1170</v>
      </c>
      <c r="H3" s="3000" t="s">
        <v>1171</v>
      </c>
      <c r="I3" s="3000" t="s">
        <v>762</v>
      </c>
      <c r="J3" s="3000" t="s">
        <v>763</v>
      </c>
      <c r="K3" s="3000" t="s">
        <v>761</v>
      </c>
      <c r="L3" s="3000" t="s">
        <v>109</v>
      </c>
      <c r="M3" s="3000" t="s">
        <v>110</v>
      </c>
      <c r="N3" s="3000" t="s">
        <v>111</v>
      </c>
      <c r="O3" s="3000" t="s">
        <v>112</v>
      </c>
      <c r="P3" s="3000" t="s">
        <v>113</v>
      </c>
      <c r="Q3" s="3000" t="s">
        <v>114</v>
      </c>
      <c r="R3" s="3012" t="s">
        <v>115</v>
      </c>
      <c r="S3" s="3000" t="s">
        <v>116</v>
      </c>
      <c r="T3" s="3000" t="s">
        <v>1172</v>
      </c>
      <c r="U3" s="3000" t="s">
        <v>1173</v>
      </c>
      <c r="V3" s="3010" t="s">
        <v>1174</v>
      </c>
      <c r="W3" s="3000" t="s">
        <v>396</v>
      </c>
    </row>
    <row r="4" spans="1:23" ht="12.75">
      <c r="A4" s="3004"/>
      <c r="B4" s="3005"/>
      <c r="C4" s="3009"/>
      <c r="D4" s="3001"/>
      <c r="E4" s="3001"/>
      <c r="F4" s="3001"/>
      <c r="G4" s="3001"/>
      <c r="H4" s="3001"/>
      <c r="I4" s="3001"/>
      <c r="J4" s="3001"/>
      <c r="K4" s="3001"/>
      <c r="L4" s="3001"/>
      <c r="M4" s="3001"/>
      <c r="N4" s="3001"/>
      <c r="O4" s="3001"/>
      <c r="P4" s="3001"/>
      <c r="Q4" s="3001"/>
      <c r="R4" s="3013"/>
      <c r="S4" s="3001"/>
      <c r="T4" s="3001"/>
      <c r="U4" s="3001"/>
      <c r="V4" s="3011"/>
      <c r="W4" s="3001"/>
    </row>
    <row r="5" spans="1:23" s="2077" customFormat="1" ht="18" customHeight="1">
      <c r="A5" s="3006"/>
      <c r="B5" s="3007"/>
      <c r="C5" s="2074">
        <v>1920</v>
      </c>
      <c r="D5" s="2075">
        <v>1925</v>
      </c>
      <c r="E5" s="2075">
        <v>1930</v>
      </c>
      <c r="F5" s="2075">
        <v>1935</v>
      </c>
      <c r="G5" s="2075">
        <v>1940</v>
      </c>
      <c r="H5" s="2075">
        <v>1947</v>
      </c>
      <c r="I5" s="2075">
        <v>1950</v>
      </c>
      <c r="J5" s="2075">
        <v>1955</v>
      </c>
      <c r="K5" s="2075">
        <v>1960</v>
      </c>
      <c r="L5" s="2075">
        <v>1965</v>
      </c>
      <c r="M5" s="2075">
        <v>1970</v>
      </c>
      <c r="N5" s="2075">
        <v>1975</v>
      </c>
      <c r="O5" s="2075">
        <v>1980</v>
      </c>
      <c r="P5" s="2075">
        <v>1985</v>
      </c>
      <c r="Q5" s="2075">
        <v>1990</v>
      </c>
      <c r="R5" s="1301">
        <v>1995</v>
      </c>
      <c r="S5" s="2076">
        <v>2000</v>
      </c>
      <c r="T5" s="2075">
        <v>2005</v>
      </c>
      <c r="U5" s="2075">
        <v>2010</v>
      </c>
      <c r="V5" s="2076">
        <v>2015</v>
      </c>
      <c r="W5" s="2075">
        <v>2020</v>
      </c>
    </row>
    <row r="6" spans="1:23" ht="15" customHeight="1">
      <c r="A6" s="2058"/>
      <c r="B6" s="2059" t="s">
        <v>1164</v>
      </c>
      <c r="C6" s="2060">
        <v>2302783</v>
      </c>
      <c r="D6" s="2060">
        <v>2455668</v>
      </c>
      <c r="E6" s="2060">
        <v>2647326</v>
      </c>
      <c r="F6" s="2060">
        <v>2924276</v>
      </c>
      <c r="G6" s="2060">
        <v>3222490</v>
      </c>
      <c r="H6" s="2060">
        <v>3059083</v>
      </c>
      <c r="I6" s="2060">
        <v>3311526</v>
      </c>
      <c r="J6" s="2060">
        <v>3622519</v>
      </c>
      <c r="K6" s="2060">
        <v>3908127</v>
      </c>
      <c r="L6" s="2060">
        <v>4309944</v>
      </c>
      <c r="M6" s="2060">
        <v>4667928</v>
      </c>
      <c r="N6" s="2060">
        <v>4992140</v>
      </c>
      <c r="O6" s="2060">
        <v>5144892</v>
      </c>
      <c r="P6" s="2060">
        <v>5278050</v>
      </c>
      <c r="Q6" s="2060">
        <v>5405040</v>
      </c>
      <c r="R6" s="1316">
        <v>5401877</v>
      </c>
      <c r="S6" s="2060">
        <v>5550574</v>
      </c>
      <c r="T6" s="1316">
        <v>5590601</v>
      </c>
      <c r="U6" s="2061">
        <v>5588133</v>
      </c>
      <c r="V6" s="2060">
        <v>5534800</v>
      </c>
      <c r="W6" s="2119">
        <f>'2市町別1'!C6</f>
        <v>5465002</v>
      </c>
    </row>
    <row r="7" spans="1:23" ht="15" customHeight="1">
      <c r="A7" s="2058" t="s">
        <v>117</v>
      </c>
      <c r="B7" s="2059" t="s">
        <v>86</v>
      </c>
      <c r="C7" s="2060">
        <v>746534</v>
      </c>
      <c r="D7" s="2060">
        <v>818602</v>
      </c>
      <c r="E7" s="2060">
        <v>915216</v>
      </c>
      <c r="F7" s="2060">
        <v>1058033</v>
      </c>
      <c r="G7" s="2060">
        <v>1134436</v>
      </c>
      <c r="H7" s="2060">
        <v>693971</v>
      </c>
      <c r="I7" s="2060">
        <v>820956</v>
      </c>
      <c r="J7" s="2060">
        <v>986311</v>
      </c>
      <c r="K7" s="2060">
        <v>1113937</v>
      </c>
      <c r="L7" s="2060">
        <v>1216614</v>
      </c>
      <c r="M7" s="2060">
        <v>1288901</v>
      </c>
      <c r="N7" s="2060">
        <v>1360565</v>
      </c>
      <c r="O7" s="2060">
        <v>1367390</v>
      </c>
      <c r="P7" s="2060">
        <v>1410834</v>
      </c>
      <c r="Q7" s="2060">
        <v>1477410</v>
      </c>
      <c r="R7" s="1316">
        <v>1423792</v>
      </c>
      <c r="S7" s="2060">
        <v>1493398</v>
      </c>
      <c r="T7" s="2060">
        <v>1525393</v>
      </c>
      <c r="U7" s="2060">
        <v>1544200</v>
      </c>
      <c r="V7" s="2060">
        <v>1537272</v>
      </c>
      <c r="W7" s="2119">
        <f>'2市町別1'!C7</f>
        <v>1525152</v>
      </c>
    </row>
    <row r="8" spans="1:23" ht="15" customHeight="1">
      <c r="A8" s="2058" t="s">
        <v>118</v>
      </c>
      <c r="B8" s="2059" t="s">
        <v>20</v>
      </c>
      <c r="C8" s="2060">
        <v>42024</v>
      </c>
      <c r="D8" s="2060">
        <v>52430</v>
      </c>
      <c r="E8" s="2060">
        <v>60044</v>
      </c>
      <c r="F8" s="2060">
        <v>73157</v>
      </c>
      <c r="G8" s="2060">
        <v>87093</v>
      </c>
      <c r="H8" s="2060">
        <v>69974</v>
      </c>
      <c r="I8" s="2060">
        <v>83842</v>
      </c>
      <c r="J8" s="2060">
        <v>108342</v>
      </c>
      <c r="K8" s="2060">
        <v>134197</v>
      </c>
      <c r="L8" s="2060">
        <v>155732</v>
      </c>
      <c r="M8" s="2060">
        <v>170932</v>
      </c>
      <c r="N8" s="2060">
        <v>183872</v>
      </c>
      <c r="O8" s="2060">
        <v>183284</v>
      </c>
      <c r="P8" s="2060">
        <v>184734</v>
      </c>
      <c r="Q8" s="2060">
        <v>190354</v>
      </c>
      <c r="R8" s="1316">
        <v>157599</v>
      </c>
      <c r="S8" s="2060">
        <v>191309</v>
      </c>
      <c r="T8" s="2060">
        <v>206037</v>
      </c>
      <c r="U8" s="2060">
        <v>210408</v>
      </c>
      <c r="V8" s="2060">
        <v>213634</v>
      </c>
      <c r="W8" s="2119">
        <f>'2市町別1'!C8</f>
        <v>213562</v>
      </c>
    </row>
    <row r="9" spans="1:23" ht="15" customHeight="1">
      <c r="A9" s="2058" t="s">
        <v>119</v>
      </c>
      <c r="B9" s="2059" t="s">
        <v>120</v>
      </c>
      <c r="C9" s="2060">
        <v>70643</v>
      </c>
      <c r="D9" s="2060">
        <v>77209</v>
      </c>
      <c r="E9" s="2060">
        <v>86334</v>
      </c>
      <c r="F9" s="2060">
        <v>128594</v>
      </c>
      <c r="G9" s="2060">
        <v>155933</v>
      </c>
      <c r="H9" s="2060">
        <v>97746</v>
      </c>
      <c r="I9" s="2060">
        <v>114691</v>
      </c>
      <c r="J9" s="2060">
        <v>138577</v>
      </c>
      <c r="K9" s="2060">
        <v>155775</v>
      </c>
      <c r="L9" s="2060">
        <v>169432</v>
      </c>
      <c r="M9" s="2060">
        <v>171281</v>
      </c>
      <c r="N9" s="2060">
        <v>157891</v>
      </c>
      <c r="O9" s="2060">
        <v>142313</v>
      </c>
      <c r="P9" s="2060">
        <v>133745</v>
      </c>
      <c r="Q9" s="2060">
        <v>129578</v>
      </c>
      <c r="R9" s="1316">
        <v>97473</v>
      </c>
      <c r="S9" s="2060">
        <v>120518</v>
      </c>
      <c r="T9" s="2060">
        <v>128050</v>
      </c>
      <c r="U9" s="2060">
        <v>133451</v>
      </c>
      <c r="V9" s="2060">
        <v>136088</v>
      </c>
      <c r="W9" s="2119">
        <f>'2市町別1'!C9</f>
        <v>136747</v>
      </c>
    </row>
    <row r="10" spans="1:23" ht="15" customHeight="1">
      <c r="A10" s="2058" t="s">
        <v>127</v>
      </c>
      <c r="B10" s="2059" t="s">
        <v>21</v>
      </c>
      <c r="C10" s="2060">
        <v>192125</v>
      </c>
      <c r="D10" s="2060">
        <v>209964</v>
      </c>
      <c r="E10" s="2060">
        <v>234777</v>
      </c>
      <c r="F10" s="2060">
        <v>248409</v>
      </c>
      <c r="G10" s="2060">
        <v>237609</v>
      </c>
      <c r="H10" s="2060">
        <v>90943</v>
      </c>
      <c r="I10" s="2060">
        <v>122953</v>
      </c>
      <c r="J10" s="2060">
        <v>156099</v>
      </c>
      <c r="K10" s="2060">
        <v>178732</v>
      </c>
      <c r="L10" s="2060">
        <v>171835</v>
      </c>
      <c r="M10" s="2060">
        <v>148288</v>
      </c>
      <c r="N10" s="2060">
        <v>130491</v>
      </c>
      <c r="O10" s="2060">
        <v>115329</v>
      </c>
      <c r="P10" s="2060">
        <v>119163</v>
      </c>
      <c r="Q10" s="2060">
        <v>116279</v>
      </c>
      <c r="R10" s="1316">
        <v>103711</v>
      </c>
      <c r="S10" s="2060">
        <v>107982</v>
      </c>
      <c r="T10" s="2060">
        <v>116591</v>
      </c>
      <c r="U10" s="2060">
        <v>126393</v>
      </c>
      <c r="V10" s="2060">
        <v>135153</v>
      </c>
      <c r="W10" s="2119">
        <f>'2市町別1'!C10</f>
        <v>147518</v>
      </c>
    </row>
    <row r="11" spans="1:23" ht="15" customHeight="1">
      <c r="A11" s="2058" t="s">
        <v>121</v>
      </c>
      <c r="B11" s="2059" t="s">
        <v>22</v>
      </c>
      <c r="C11" s="2060">
        <v>158638</v>
      </c>
      <c r="D11" s="2060">
        <v>171829</v>
      </c>
      <c r="E11" s="2060">
        <v>191571</v>
      </c>
      <c r="F11" s="2060">
        <v>206494</v>
      </c>
      <c r="G11" s="2060">
        <v>213945</v>
      </c>
      <c r="H11" s="2060">
        <v>103071</v>
      </c>
      <c r="I11" s="2060">
        <v>123413</v>
      </c>
      <c r="J11" s="2060">
        <v>152651</v>
      </c>
      <c r="K11" s="2060">
        <v>166724</v>
      </c>
      <c r="L11" s="2060">
        <v>177544</v>
      </c>
      <c r="M11" s="2060">
        <v>188419</v>
      </c>
      <c r="N11" s="2060">
        <v>165868</v>
      </c>
      <c r="O11" s="2060">
        <v>142418</v>
      </c>
      <c r="P11" s="2060">
        <v>130429</v>
      </c>
      <c r="Q11" s="2060">
        <v>123919</v>
      </c>
      <c r="R11" s="1316">
        <v>98856</v>
      </c>
      <c r="S11" s="2060">
        <v>106897</v>
      </c>
      <c r="T11" s="2060">
        <v>106985</v>
      </c>
      <c r="U11" s="2060">
        <v>108304</v>
      </c>
      <c r="V11" s="2060">
        <v>106956</v>
      </c>
      <c r="W11" s="2119">
        <f>'2市町別1'!C11</f>
        <v>109144</v>
      </c>
    </row>
    <row r="12" spans="1:23" ht="15" customHeight="1">
      <c r="A12" s="2058" t="s">
        <v>125</v>
      </c>
      <c r="B12" s="2059" t="s">
        <v>126</v>
      </c>
      <c r="C12" s="2060">
        <v>68133</v>
      </c>
      <c r="D12" s="2060">
        <v>73798</v>
      </c>
      <c r="E12" s="2060">
        <v>82277</v>
      </c>
      <c r="F12" s="2060">
        <v>88686</v>
      </c>
      <c r="G12" s="2060">
        <v>91886</v>
      </c>
      <c r="H12" s="2060">
        <v>44267</v>
      </c>
      <c r="I12" s="2060">
        <v>53004</v>
      </c>
      <c r="J12" s="2060">
        <v>65561</v>
      </c>
      <c r="K12" s="2060">
        <v>71605</v>
      </c>
      <c r="L12" s="2060">
        <v>76252</v>
      </c>
      <c r="M12" s="2060">
        <v>80923</v>
      </c>
      <c r="N12" s="2060">
        <v>135691</v>
      </c>
      <c r="O12" s="2060">
        <v>164714</v>
      </c>
      <c r="P12" s="2060">
        <v>177221</v>
      </c>
      <c r="Q12" s="2060">
        <v>198443</v>
      </c>
      <c r="R12" s="1316">
        <v>230473</v>
      </c>
      <c r="S12" s="2060">
        <v>225184</v>
      </c>
      <c r="T12" s="2060">
        <v>225945</v>
      </c>
      <c r="U12" s="2060">
        <v>226836</v>
      </c>
      <c r="V12" s="2060">
        <v>219805</v>
      </c>
      <c r="W12" s="2119">
        <f>'2市町別1'!C12</f>
        <v>210492</v>
      </c>
    </row>
    <row r="13" spans="1:23" ht="15" customHeight="1">
      <c r="A13" s="2058" t="s">
        <v>122</v>
      </c>
      <c r="B13" s="2059" t="s">
        <v>23</v>
      </c>
      <c r="C13" s="2060">
        <v>128760</v>
      </c>
      <c r="D13" s="2060">
        <v>140814</v>
      </c>
      <c r="E13" s="2060">
        <v>157664</v>
      </c>
      <c r="F13" s="2060">
        <v>188831</v>
      </c>
      <c r="G13" s="2060">
        <v>202985</v>
      </c>
      <c r="H13" s="2060">
        <v>150204</v>
      </c>
      <c r="I13" s="2060">
        <v>167109</v>
      </c>
      <c r="J13" s="2060">
        <v>189806</v>
      </c>
      <c r="K13" s="2060">
        <v>202338</v>
      </c>
      <c r="L13" s="2060">
        <v>214345</v>
      </c>
      <c r="M13" s="2060">
        <v>210072</v>
      </c>
      <c r="N13" s="2060">
        <v>185974</v>
      </c>
      <c r="O13" s="2060">
        <v>163949</v>
      </c>
      <c r="P13" s="2060">
        <v>148590</v>
      </c>
      <c r="Q13" s="2060">
        <v>136884</v>
      </c>
      <c r="R13" s="1316">
        <v>96807</v>
      </c>
      <c r="S13" s="2060">
        <v>105464</v>
      </c>
      <c r="T13" s="2060">
        <v>103791</v>
      </c>
      <c r="U13" s="2060">
        <v>101624</v>
      </c>
      <c r="V13" s="2060">
        <v>97912</v>
      </c>
      <c r="W13" s="2119">
        <f>'2市町別1'!C13</f>
        <v>94791</v>
      </c>
    </row>
    <row r="14" spans="1:23" ht="15" customHeight="1">
      <c r="A14" s="2058" t="s">
        <v>123</v>
      </c>
      <c r="B14" s="2059" t="s">
        <v>24</v>
      </c>
      <c r="C14" s="2060">
        <v>41477</v>
      </c>
      <c r="D14" s="2060">
        <v>45689</v>
      </c>
      <c r="E14" s="2060">
        <v>51868</v>
      </c>
      <c r="F14" s="2060">
        <v>66313</v>
      </c>
      <c r="G14" s="2060">
        <v>80512</v>
      </c>
      <c r="H14" s="2060">
        <v>58398</v>
      </c>
      <c r="I14" s="2060">
        <v>68609</v>
      </c>
      <c r="J14" s="2060">
        <v>80649</v>
      </c>
      <c r="K14" s="2060">
        <v>94238</v>
      </c>
      <c r="L14" s="2060">
        <v>104389</v>
      </c>
      <c r="M14" s="2060">
        <v>112359</v>
      </c>
      <c r="N14" s="2060">
        <v>127187</v>
      </c>
      <c r="O14" s="2060">
        <v>155683</v>
      </c>
      <c r="P14" s="2060">
        <v>181966</v>
      </c>
      <c r="Q14" s="2060">
        <v>188119</v>
      </c>
      <c r="R14" s="1316">
        <v>176507</v>
      </c>
      <c r="S14" s="2060">
        <v>174056</v>
      </c>
      <c r="T14" s="2060">
        <v>171628</v>
      </c>
      <c r="U14" s="2060">
        <v>167475</v>
      </c>
      <c r="V14" s="2060">
        <v>162468</v>
      </c>
      <c r="W14" s="2119">
        <f>'2市町別1'!C14</f>
        <v>158719</v>
      </c>
    </row>
    <row r="15" spans="1:23" ht="15" customHeight="1">
      <c r="A15" s="2058" t="s">
        <v>124</v>
      </c>
      <c r="B15" s="2059" t="s">
        <v>25</v>
      </c>
      <c r="C15" s="1315">
        <v>44734</v>
      </c>
      <c r="D15" s="1315">
        <v>46869</v>
      </c>
      <c r="E15" s="1315">
        <v>50681</v>
      </c>
      <c r="F15" s="1315">
        <v>57549</v>
      </c>
      <c r="G15" s="1315">
        <v>64473</v>
      </c>
      <c r="H15" s="1315">
        <v>79368</v>
      </c>
      <c r="I15" s="1315">
        <v>87335</v>
      </c>
      <c r="J15" s="1315">
        <v>94626</v>
      </c>
      <c r="K15" s="1315">
        <v>110328</v>
      </c>
      <c r="L15" s="1315">
        <v>147085</v>
      </c>
      <c r="M15" s="1315">
        <v>206627</v>
      </c>
      <c r="N15" s="1315">
        <v>273591</v>
      </c>
      <c r="O15" s="1315">
        <v>299700</v>
      </c>
      <c r="P15" s="2060">
        <v>224212</v>
      </c>
      <c r="Q15" s="2060">
        <v>235254</v>
      </c>
      <c r="R15" s="1316">
        <v>240203</v>
      </c>
      <c r="S15" s="2060">
        <v>226230</v>
      </c>
      <c r="T15" s="2060">
        <v>222729</v>
      </c>
      <c r="U15" s="2060">
        <v>220411</v>
      </c>
      <c r="V15" s="2060">
        <v>219474</v>
      </c>
      <c r="W15" s="2119">
        <f>'2市町別1'!C15</f>
        <v>215302</v>
      </c>
    </row>
    <row r="16" spans="1:23" ht="15" customHeight="1">
      <c r="A16" s="2058" t="s">
        <v>128</v>
      </c>
      <c r="B16" s="2059" t="s">
        <v>129</v>
      </c>
      <c r="C16" s="2067" t="s">
        <v>130</v>
      </c>
      <c r="D16" s="2067" t="s">
        <v>130</v>
      </c>
      <c r="E16" s="2067" t="s">
        <v>130</v>
      </c>
      <c r="F16" s="2067" t="s">
        <v>130</v>
      </c>
      <c r="G16" s="2067" t="s">
        <v>130</v>
      </c>
      <c r="H16" s="2067" t="s">
        <v>130</v>
      </c>
      <c r="I16" s="2067" t="s">
        <v>130</v>
      </c>
      <c r="J16" s="2067" t="s">
        <v>130</v>
      </c>
      <c r="K16" s="2067" t="s">
        <v>130</v>
      </c>
      <c r="L16" s="2067" t="s">
        <v>130</v>
      </c>
      <c r="M16" s="2067" t="s">
        <v>130</v>
      </c>
      <c r="N16" s="2067" t="s">
        <v>130</v>
      </c>
      <c r="O16" s="2067" t="s">
        <v>130</v>
      </c>
      <c r="P16" s="2060">
        <v>110774</v>
      </c>
      <c r="Q16" s="2060">
        <v>158580</v>
      </c>
      <c r="R16" s="1316">
        <v>222163</v>
      </c>
      <c r="S16" s="2060">
        <v>235758</v>
      </c>
      <c r="T16" s="2060">
        <v>243637</v>
      </c>
      <c r="U16" s="2060">
        <v>249298</v>
      </c>
      <c r="V16" s="2060">
        <v>245782</v>
      </c>
      <c r="W16" s="2119">
        <f>'2市町別1'!C16</f>
        <v>238877</v>
      </c>
    </row>
    <row r="17" spans="1:23" ht="15" customHeight="1">
      <c r="A17" s="2064" t="s">
        <v>10</v>
      </c>
      <c r="B17" s="2065"/>
      <c r="C17" s="2066">
        <f>SUM(C18:C20)</f>
        <v>149803</v>
      </c>
      <c r="D17" s="2066">
        <f t="shared" ref="D17:W17" si="0">SUM(D18:D20)</f>
        <v>198802</v>
      </c>
      <c r="E17" s="2066">
        <f t="shared" si="0"/>
        <v>248207</v>
      </c>
      <c r="F17" s="2066">
        <f t="shared" si="0"/>
        <v>339054</v>
      </c>
      <c r="G17" s="2066">
        <f t="shared" si="0"/>
        <v>483423</v>
      </c>
      <c r="H17" s="2066">
        <f t="shared" si="0"/>
        <v>414026</v>
      </c>
      <c r="I17" s="2066">
        <f t="shared" si="0"/>
        <v>490534</v>
      </c>
      <c r="J17" s="2066">
        <f t="shared" si="0"/>
        <v>596652</v>
      </c>
      <c r="K17" s="2066">
        <f t="shared" si="0"/>
        <v>725613</v>
      </c>
      <c r="L17" s="2066">
        <f t="shared" si="0"/>
        <v>901058</v>
      </c>
      <c r="M17" s="2066">
        <f t="shared" si="0"/>
        <v>1001677</v>
      </c>
      <c r="N17" s="2066">
        <f t="shared" si="0"/>
        <v>1022616</v>
      </c>
      <c r="O17" s="2066">
        <f t="shared" si="0"/>
        <v>1015724</v>
      </c>
      <c r="P17" s="2066">
        <f t="shared" si="0"/>
        <v>1017509</v>
      </c>
      <c r="Q17" s="2066">
        <f t="shared" si="0"/>
        <v>1013432</v>
      </c>
      <c r="R17" s="2066">
        <f t="shared" si="0"/>
        <v>954007</v>
      </c>
      <c r="S17" s="2066">
        <f t="shared" si="0"/>
        <v>988126</v>
      </c>
      <c r="T17" s="2066">
        <f t="shared" si="0"/>
        <v>1018574</v>
      </c>
      <c r="U17" s="2066">
        <f t="shared" si="0"/>
        <v>1029626</v>
      </c>
      <c r="V17" s="2066">
        <f t="shared" si="0"/>
        <v>1035763</v>
      </c>
      <c r="W17" s="2120">
        <f t="shared" si="0"/>
        <v>1039102</v>
      </c>
    </row>
    <row r="18" spans="1:23" ht="15" customHeight="1">
      <c r="A18" s="2058" t="s">
        <v>132</v>
      </c>
      <c r="B18" s="2059" t="s">
        <v>96</v>
      </c>
      <c r="C18" s="2060">
        <v>78261</v>
      </c>
      <c r="D18" s="2060">
        <v>99481</v>
      </c>
      <c r="E18" s="2060">
        <v>120902</v>
      </c>
      <c r="F18" s="2060">
        <v>173051</v>
      </c>
      <c r="G18" s="2060">
        <v>274231</v>
      </c>
      <c r="H18" s="2060">
        <v>232941</v>
      </c>
      <c r="I18" s="2060">
        <v>278973</v>
      </c>
      <c r="J18" s="2060">
        <v>335165</v>
      </c>
      <c r="K18" s="2060">
        <v>405534</v>
      </c>
      <c r="L18" s="2060">
        <v>500472</v>
      </c>
      <c r="M18" s="2060">
        <v>553696</v>
      </c>
      <c r="N18" s="2060">
        <v>545783</v>
      </c>
      <c r="O18" s="2060">
        <v>523650</v>
      </c>
      <c r="P18" s="2060">
        <v>509115</v>
      </c>
      <c r="Q18" s="2060">
        <v>498999</v>
      </c>
      <c r="R18" s="1316">
        <v>488586</v>
      </c>
      <c r="S18" s="2060">
        <v>466187</v>
      </c>
      <c r="T18" s="2060">
        <v>462647</v>
      </c>
      <c r="U18" s="2060">
        <v>453748</v>
      </c>
      <c r="V18" s="2060">
        <v>452563</v>
      </c>
      <c r="W18" s="2119">
        <f>'2市町別1'!C18</f>
        <v>459593</v>
      </c>
    </row>
    <row r="19" spans="1:23" ht="15" customHeight="1">
      <c r="A19" s="2058" t="s">
        <v>134</v>
      </c>
      <c r="B19" s="2059" t="s">
        <v>87</v>
      </c>
      <c r="C19" s="2060">
        <v>60391</v>
      </c>
      <c r="D19" s="2060">
        <v>80220</v>
      </c>
      <c r="E19" s="2060">
        <v>98901</v>
      </c>
      <c r="F19" s="2060">
        <v>130436</v>
      </c>
      <c r="G19" s="2060">
        <v>170055</v>
      </c>
      <c r="H19" s="2060">
        <v>144052</v>
      </c>
      <c r="I19" s="2060">
        <v>168610</v>
      </c>
      <c r="J19" s="2060">
        <v>210527</v>
      </c>
      <c r="K19" s="2060">
        <v>263029</v>
      </c>
      <c r="L19" s="2060">
        <v>337391</v>
      </c>
      <c r="M19" s="2060">
        <v>377043</v>
      </c>
      <c r="N19" s="2060">
        <v>400622</v>
      </c>
      <c r="O19" s="2060">
        <v>410329</v>
      </c>
      <c r="P19" s="2060">
        <v>421267</v>
      </c>
      <c r="Q19" s="2060">
        <v>426909</v>
      </c>
      <c r="R19" s="1316">
        <v>390389</v>
      </c>
      <c r="S19" s="2060">
        <v>438105</v>
      </c>
      <c r="T19" s="2060">
        <v>465337</v>
      </c>
      <c r="U19" s="2060">
        <v>482640</v>
      </c>
      <c r="V19" s="2060">
        <v>487850</v>
      </c>
      <c r="W19" s="2119">
        <f>'2市町別1'!C19</f>
        <v>485587</v>
      </c>
    </row>
    <row r="20" spans="1:23" ht="15" customHeight="1">
      <c r="A20" s="2058" t="s">
        <v>136</v>
      </c>
      <c r="B20" s="2059" t="s">
        <v>88</v>
      </c>
      <c r="C20" s="2060">
        <v>11151</v>
      </c>
      <c r="D20" s="2060">
        <v>19101</v>
      </c>
      <c r="E20" s="2060">
        <v>28404</v>
      </c>
      <c r="F20" s="2060">
        <v>35567</v>
      </c>
      <c r="G20" s="2060">
        <v>39137</v>
      </c>
      <c r="H20" s="2060">
        <v>37033</v>
      </c>
      <c r="I20" s="2060">
        <v>42951</v>
      </c>
      <c r="J20" s="2060">
        <v>50960</v>
      </c>
      <c r="K20" s="2060">
        <v>57050</v>
      </c>
      <c r="L20" s="2060">
        <v>63195</v>
      </c>
      <c r="M20" s="2060">
        <v>70938</v>
      </c>
      <c r="N20" s="2060">
        <v>76211</v>
      </c>
      <c r="O20" s="2060">
        <v>81745</v>
      </c>
      <c r="P20" s="2060">
        <v>87127</v>
      </c>
      <c r="Q20" s="2060">
        <v>87524</v>
      </c>
      <c r="R20" s="1316">
        <v>75032</v>
      </c>
      <c r="S20" s="2060">
        <v>83834</v>
      </c>
      <c r="T20" s="2060">
        <v>90590</v>
      </c>
      <c r="U20" s="2060">
        <v>93238</v>
      </c>
      <c r="V20" s="2060">
        <v>95350</v>
      </c>
      <c r="W20" s="2119">
        <f>'2市町別1'!C20</f>
        <v>93922</v>
      </c>
    </row>
    <row r="21" spans="1:23" ht="15" customHeight="1">
      <c r="A21" s="2064" t="s">
        <v>11</v>
      </c>
      <c r="B21" s="2065"/>
      <c r="C21" s="2066">
        <f>SUM(C22:C26)</f>
        <v>77452</v>
      </c>
      <c r="D21" s="2066">
        <f t="shared" ref="D21:W21" si="1">SUM(D22:D26)</f>
        <v>84554</v>
      </c>
      <c r="E21" s="2066">
        <f t="shared" si="1"/>
        <v>93997</v>
      </c>
      <c r="F21" s="2066">
        <f t="shared" si="1"/>
        <v>106638</v>
      </c>
      <c r="G21" s="2066">
        <f t="shared" si="1"/>
        <v>124850</v>
      </c>
      <c r="H21" s="2066">
        <f t="shared" si="1"/>
        <v>175551</v>
      </c>
      <c r="I21" s="2066">
        <f t="shared" si="1"/>
        <v>181756</v>
      </c>
      <c r="J21" s="2066">
        <f t="shared" si="1"/>
        <v>200501</v>
      </c>
      <c r="K21" s="2066">
        <f t="shared" si="1"/>
        <v>234568</v>
      </c>
      <c r="L21" s="2066">
        <f t="shared" si="1"/>
        <v>313451</v>
      </c>
      <c r="M21" s="2066">
        <f t="shared" si="1"/>
        <v>408191</v>
      </c>
      <c r="N21" s="2066">
        <f t="shared" si="1"/>
        <v>493576</v>
      </c>
      <c r="O21" s="2066">
        <f t="shared" si="1"/>
        <v>539745</v>
      </c>
      <c r="P21" s="2066">
        <f t="shared" si="1"/>
        <v>568526</v>
      </c>
      <c r="Q21" s="2066">
        <f t="shared" si="1"/>
        <v>615367</v>
      </c>
      <c r="R21" s="2066">
        <f t="shared" si="1"/>
        <v>658923</v>
      </c>
      <c r="S21" s="2066">
        <f t="shared" si="1"/>
        <v>699789</v>
      </c>
      <c r="T21" s="2066">
        <f t="shared" si="1"/>
        <v>713373</v>
      </c>
      <c r="U21" s="2066">
        <f t="shared" si="1"/>
        <v>724205</v>
      </c>
      <c r="V21" s="2066">
        <f t="shared" si="1"/>
        <v>721690</v>
      </c>
      <c r="W21" s="2120">
        <f t="shared" si="1"/>
        <v>715809</v>
      </c>
    </row>
    <row r="22" spans="1:23" ht="15" customHeight="1">
      <c r="A22" s="2058" t="s">
        <v>137</v>
      </c>
      <c r="B22" s="2059" t="s">
        <v>99</v>
      </c>
      <c r="C22" s="2060">
        <v>18013</v>
      </c>
      <c r="D22" s="2060">
        <v>20262</v>
      </c>
      <c r="E22" s="2060">
        <v>24038</v>
      </c>
      <c r="F22" s="2060">
        <v>31487</v>
      </c>
      <c r="G22" s="2060">
        <v>40018</v>
      </c>
      <c r="H22" s="2060">
        <v>56677</v>
      </c>
      <c r="I22" s="2060">
        <v>59838</v>
      </c>
      <c r="J22" s="2060">
        <v>68982</v>
      </c>
      <c r="K22" s="2060">
        <v>86455</v>
      </c>
      <c r="L22" s="2060">
        <v>121380</v>
      </c>
      <c r="M22" s="2060">
        <v>153763</v>
      </c>
      <c r="N22" s="2060">
        <v>171978</v>
      </c>
      <c r="O22" s="2060">
        <v>178228</v>
      </c>
      <c r="P22" s="2060">
        <v>182731</v>
      </c>
      <c r="Q22" s="2060">
        <v>186134</v>
      </c>
      <c r="R22" s="1316">
        <v>188431</v>
      </c>
      <c r="S22" s="2060">
        <v>192159</v>
      </c>
      <c r="T22" s="2060">
        <v>192250</v>
      </c>
      <c r="U22" s="2060">
        <v>196127</v>
      </c>
      <c r="V22" s="2060">
        <v>196883</v>
      </c>
      <c r="W22" s="2119">
        <f>'2市町別1'!C22</f>
        <v>198138</v>
      </c>
    </row>
    <row r="23" spans="1:23" ht="15" customHeight="1">
      <c r="A23" s="2058" t="s">
        <v>144</v>
      </c>
      <c r="B23" s="2059" t="s">
        <v>89</v>
      </c>
      <c r="C23" s="2060">
        <v>16831</v>
      </c>
      <c r="D23" s="2060">
        <v>19516</v>
      </c>
      <c r="E23" s="2060">
        <v>22831</v>
      </c>
      <c r="F23" s="2060">
        <v>26544</v>
      </c>
      <c r="G23" s="2060">
        <v>31739</v>
      </c>
      <c r="H23" s="2060">
        <v>46900</v>
      </c>
      <c r="I23" s="2060">
        <v>48405</v>
      </c>
      <c r="J23" s="2060">
        <v>55084</v>
      </c>
      <c r="K23" s="2060">
        <v>66491</v>
      </c>
      <c r="L23" s="2060">
        <v>91486</v>
      </c>
      <c r="M23" s="2060">
        <v>127179</v>
      </c>
      <c r="N23" s="2060">
        <v>162624</v>
      </c>
      <c r="O23" s="2060">
        <v>183628</v>
      </c>
      <c r="P23" s="2060">
        <v>194273</v>
      </c>
      <c r="Q23" s="2060">
        <v>201862</v>
      </c>
      <c r="R23" s="1316">
        <v>202544</v>
      </c>
      <c r="S23" s="2060">
        <v>213037</v>
      </c>
      <c r="T23" s="2060">
        <v>219862</v>
      </c>
      <c r="U23" s="2060">
        <v>225700</v>
      </c>
      <c r="V23" s="2060">
        <v>224903</v>
      </c>
      <c r="W23" s="2119">
        <f>'2市町別1'!C23</f>
        <v>226432</v>
      </c>
    </row>
    <row r="24" spans="1:23" ht="15" customHeight="1">
      <c r="A24" s="2058" t="s">
        <v>147</v>
      </c>
      <c r="B24" s="2059" t="s">
        <v>106</v>
      </c>
      <c r="C24" s="2060">
        <v>13951</v>
      </c>
      <c r="D24" s="2060">
        <v>16047</v>
      </c>
      <c r="E24" s="2060">
        <v>17039</v>
      </c>
      <c r="F24" s="2060">
        <v>18889</v>
      </c>
      <c r="G24" s="2060">
        <v>22411</v>
      </c>
      <c r="H24" s="2060">
        <v>31048</v>
      </c>
      <c r="I24" s="2060">
        <v>32555</v>
      </c>
      <c r="J24" s="2060">
        <v>35158</v>
      </c>
      <c r="K24" s="2060">
        <v>41916</v>
      </c>
      <c r="L24" s="2060">
        <v>61282</v>
      </c>
      <c r="M24" s="2060">
        <v>87127</v>
      </c>
      <c r="N24" s="2060">
        <v>115773</v>
      </c>
      <c r="O24" s="2060">
        <v>129834</v>
      </c>
      <c r="P24" s="2060">
        <v>136376</v>
      </c>
      <c r="Q24" s="2060">
        <v>141253</v>
      </c>
      <c r="R24" s="1316">
        <v>144539</v>
      </c>
      <c r="S24" s="2060">
        <v>153762</v>
      </c>
      <c r="T24" s="2060">
        <v>157668</v>
      </c>
      <c r="U24" s="2060">
        <v>156423</v>
      </c>
      <c r="V24" s="2060">
        <v>156375</v>
      </c>
      <c r="W24" s="2119">
        <f>'2市町別1'!C24</f>
        <v>152321</v>
      </c>
    </row>
    <row r="25" spans="1:23" ht="15" customHeight="1">
      <c r="A25" s="2058" t="s">
        <v>149</v>
      </c>
      <c r="B25" s="2059" t="s">
        <v>107</v>
      </c>
      <c r="C25" s="2060">
        <v>22008</v>
      </c>
      <c r="D25" s="2060">
        <v>22238</v>
      </c>
      <c r="E25" s="2060">
        <v>23513</v>
      </c>
      <c r="F25" s="2060">
        <v>23212</v>
      </c>
      <c r="G25" s="2060">
        <v>24282</v>
      </c>
      <c r="H25" s="2060">
        <v>33145</v>
      </c>
      <c r="I25" s="2060">
        <v>33211</v>
      </c>
      <c r="J25" s="2060">
        <v>33667</v>
      </c>
      <c r="K25" s="2060">
        <v>32528</v>
      </c>
      <c r="L25" s="2060">
        <v>32265</v>
      </c>
      <c r="M25" s="2060">
        <v>33090</v>
      </c>
      <c r="N25" s="2060">
        <v>35261</v>
      </c>
      <c r="O25" s="2060">
        <v>36529</v>
      </c>
      <c r="P25" s="2060">
        <v>40716</v>
      </c>
      <c r="Q25" s="2060">
        <v>64560</v>
      </c>
      <c r="R25" s="1316">
        <v>96279</v>
      </c>
      <c r="S25" s="2060">
        <v>111737</v>
      </c>
      <c r="T25" s="2060">
        <v>113572</v>
      </c>
      <c r="U25" s="2060">
        <v>114216</v>
      </c>
      <c r="V25" s="2060">
        <v>112691</v>
      </c>
      <c r="W25" s="2119">
        <f>'2市町別1'!C25</f>
        <v>109238</v>
      </c>
    </row>
    <row r="26" spans="1:23" ht="15" customHeight="1">
      <c r="A26" s="2062" t="s">
        <v>158</v>
      </c>
      <c r="B26" s="2063" t="s">
        <v>35</v>
      </c>
      <c r="C26" s="1316">
        <v>6649</v>
      </c>
      <c r="D26" s="1316">
        <v>6491</v>
      </c>
      <c r="E26" s="1316">
        <v>6576</v>
      </c>
      <c r="F26" s="1316">
        <v>6506</v>
      </c>
      <c r="G26" s="1316">
        <v>6400</v>
      </c>
      <c r="H26" s="1316">
        <v>7781</v>
      </c>
      <c r="I26" s="1316">
        <v>7747</v>
      </c>
      <c r="J26" s="1316">
        <v>7610</v>
      </c>
      <c r="K26" s="1316">
        <v>7178</v>
      </c>
      <c r="L26" s="1316">
        <v>7038</v>
      </c>
      <c r="M26" s="1316">
        <v>7032</v>
      </c>
      <c r="N26" s="1316">
        <v>7940</v>
      </c>
      <c r="O26" s="1316">
        <v>11526</v>
      </c>
      <c r="P26" s="1316">
        <v>14430</v>
      </c>
      <c r="Q26" s="1316">
        <v>21558</v>
      </c>
      <c r="R26" s="1316">
        <v>27130</v>
      </c>
      <c r="S26" s="1316">
        <v>29094</v>
      </c>
      <c r="T26" s="1316">
        <v>30021</v>
      </c>
      <c r="U26" s="1316">
        <v>31739</v>
      </c>
      <c r="V26" s="1316">
        <v>30838</v>
      </c>
      <c r="W26" s="2119">
        <f>'2市町別1'!C26</f>
        <v>29680</v>
      </c>
    </row>
    <row r="27" spans="1:23" ht="15" customHeight="1">
      <c r="A27" s="2064" t="s">
        <v>12</v>
      </c>
      <c r="B27" s="2065"/>
      <c r="C27" s="2066">
        <f>SUM(C28:C32)</f>
        <v>168570</v>
      </c>
      <c r="D27" s="2066">
        <f t="shared" ref="D27:W27" si="2">SUM(D28:D32)</f>
        <v>182433</v>
      </c>
      <c r="E27" s="2066">
        <f t="shared" si="2"/>
        <v>190212</v>
      </c>
      <c r="F27" s="2066">
        <f t="shared" si="2"/>
        <v>203985</v>
      </c>
      <c r="G27" s="2066">
        <f t="shared" si="2"/>
        <v>225060</v>
      </c>
      <c r="H27" s="2066">
        <f t="shared" si="2"/>
        <v>267575</v>
      </c>
      <c r="I27" s="2066">
        <f t="shared" si="2"/>
        <v>285721</v>
      </c>
      <c r="J27" s="2066">
        <f t="shared" si="2"/>
        <v>298858</v>
      </c>
      <c r="K27" s="2066">
        <f t="shared" si="2"/>
        <v>313039</v>
      </c>
      <c r="L27" s="2066">
        <f t="shared" si="2"/>
        <v>364824</v>
      </c>
      <c r="M27" s="2066">
        <f t="shared" si="2"/>
        <v>450061</v>
      </c>
      <c r="N27" s="2066">
        <f t="shared" si="2"/>
        <v>538741</v>
      </c>
      <c r="O27" s="2066">
        <f t="shared" si="2"/>
        <v>606701</v>
      </c>
      <c r="P27" s="2066">
        <f t="shared" si="2"/>
        <v>641444</v>
      </c>
      <c r="Q27" s="2066">
        <f t="shared" si="2"/>
        <v>665214</v>
      </c>
      <c r="R27" s="2066">
        <f t="shared" si="2"/>
        <v>710765</v>
      </c>
      <c r="S27" s="2066">
        <f t="shared" si="2"/>
        <v>721127</v>
      </c>
      <c r="T27" s="2066">
        <f t="shared" si="2"/>
        <v>718429</v>
      </c>
      <c r="U27" s="2066">
        <f t="shared" si="2"/>
        <v>716006</v>
      </c>
      <c r="V27" s="2066">
        <f t="shared" si="2"/>
        <v>716633</v>
      </c>
      <c r="W27" s="2120">
        <f t="shared" si="2"/>
        <v>716073</v>
      </c>
    </row>
    <row r="28" spans="1:23" ht="15" customHeight="1">
      <c r="A28" s="2058" t="s">
        <v>133</v>
      </c>
      <c r="B28" s="2059" t="s">
        <v>97</v>
      </c>
      <c r="C28" s="2060">
        <v>58103</v>
      </c>
      <c r="D28" s="2060">
        <v>63682</v>
      </c>
      <c r="E28" s="2060">
        <v>66890</v>
      </c>
      <c r="F28" s="2060">
        <v>72417</v>
      </c>
      <c r="G28" s="2060">
        <v>84857</v>
      </c>
      <c r="H28" s="2060">
        <v>101611</v>
      </c>
      <c r="I28" s="2060">
        <v>112041</v>
      </c>
      <c r="J28" s="2060">
        <v>120233</v>
      </c>
      <c r="K28" s="2060">
        <v>129820</v>
      </c>
      <c r="L28" s="2060">
        <v>159351</v>
      </c>
      <c r="M28" s="2060">
        <v>206561</v>
      </c>
      <c r="N28" s="2060">
        <v>234945</v>
      </c>
      <c r="O28" s="2060">
        <v>254869</v>
      </c>
      <c r="P28" s="2060">
        <v>263363</v>
      </c>
      <c r="Q28" s="2060">
        <v>270722</v>
      </c>
      <c r="R28" s="1316">
        <v>287606</v>
      </c>
      <c r="S28" s="2060">
        <v>293117</v>
      </c>
      <c r="T28" s="2060">
        <v>291027</v>
      </c>
      <c r="U28" s="2060">
        <v>290959</v>
      </c>
      <c r="V28" s="2060">
        <v>293409</v>
      </c>
      <c r="W28" s="2119">
        <f>'2市町別1'!C28</f>
        <v>303601</v>
      </c>
    </row>
    <row r="29" spans="1:23" ht="15" customHeight="1">
      <c r="A29" s="2058" t="s">
        <v>140</v>
      </c>
      <c r="B29" s="2059" t="s">
        <v>26</v>
      </c>
      <c r="C29" s="2060">
        <v>61707</v>
      </c>
      <c r="D29" s="2060">
        <v>67991</v>
      </c>
      <c r="E29" s="2060">
        <v>71553</v>
      </c>
      <c r="F29" s="2060">
        <v>74773</v>
      </c>
      <c r="G29" s="2060">
        <v>78251</v>
      </c>
      <c r="H29" s="2060">
        <v>93071</v>
      </c>
      <c r="I29" s="2060">
        <v>97208</v>
      </c>
      <c r="J29" s="2060">
        <v>100003</v>
      </c>
      <c r="K29" s="2060">
        <v>101894</v>
      </c>
      <c r="L29" s="2060">
        <v>114279</v>
      </c>
      <c r="M29" s="2060">
        <v>140344</v>
      </c>
      <c r="N29" s="2060">
        <v>183280</v>
      </c>
      <c r="O29" s="2060">
        <v>212233</v>
      </c>
      <c r="P29" s="2060">
        <v>227311</v>
      </c>
      <c r="Q29" s="2060">
        <v>239803</v>
      </c>
      <c r="R29" s="1316">
        <v>260567</v>
      </c>
      <c r="S29" s="2060">
        <v>266170</v>
      </c>
      <c r="T29" s="2060">
        <v>267100</v>
      </c>
      <c r="U29" s="2060">
        <v>266937</v>
      </c>
      <c r="V29" s="2060">
        <v>267435</v>
      </c>
      <c r="W29" s="2119">
        <f>'2市町別1'!C29</f>
        <v>260878</v>
      </c>
    </row>
    <row r="30" spans="1:23" ht="15" customHeight="1">
      <c r="A30" s="2058" t="s">
        <v>146</v>
      </c>
      <c r="B30" s="2059" t="s">
        <v>105</v>
      </c>
      <c r="C30" s="2060">
        <v>30097</v>
      </c>
      <c r="D30" s="2060">
        <v>31641</v>
      </c>
      <c r="E30" s="2060">
        <v>31904</v>
      </c>
      <c r="F30" s="2060">
        <v>36304</v>
      </c>
      <c r="G30" s="2060">
        <v>40722</v>
      </c>
      <c r="H30" s="2060">
        <v>46659</v>
      </c>
      <c r="I30" s="2060">
        <v>49771</v>
      </c>
      <c r="J30" s="2060">
        <v>51131</v>
      </c>
      <c r="K30" s="2060">
        <v>53565</v>
      </c>
      <c r="L30" s="2060">
        <v>61000</v>
      </c>
      <c r="M30" s="2060">
        <v>68900</v>
      </c>
      <c r="N30" s="2060">
        <v>77080</v>
      </c>
      <c r="O30" s="2060">
        <v>85463</v>
      </c>
      <c r="P30" s="2060">
        <v>91434</v>
      </c>
      <c r="Q30" s="2060">
        <v>93273</v>
      </c>
      <c r="R30" s="1316">
        <v>97632</v>
      </c>
      <c r="S30" s="2060">
        <v>96020</v>
      </c>
      <c r="T30" s="2060">
        <v>94813</v>
      </c>
      <c r="U30" s="2060">
        <v>93901</v>
      </c>
      <c r="V30" s="2060">
        <v>91030</v>
      </c>
      <c r="W30" s="2119">
        <f>'2市町別1'!C30</f>
        <v>87722</v>
      </c>
    </row>
    <row r="31" spans="1:23" ht="15" customHeight="1">
      <c r="A31" s="2058" t="s">
        <v>159</v>
      </c>
      <c r="B31" s="2059" t="s">
        <v>37</v>
      </c>
      <c r="C31" s="2060">
        <v>13730</v>
      </c>
      <c r="D31" s="2060">
        <v>13876</v>
      </c>
      <c r="E31" s="2060">
        <v>14418</v>
      </c>
      <c r="F31" s="2060">
        <v>14719</v>
      </c>
      <c r="G31" s="2060">
        <v>15152</v>
      </c>
      <c r="H31" s="2060">
        <v>18153</v>
      </c>
      <c r="I31" s="2060">
        <v>18240</v>
      </c>
      <c r="J31" s="2060">
        <v>18639</v>
      </c>
      <c r="K31" s="2060">
        <v>18525</v>
      </c>
      <c r="L31" s="2060">
        <v>19099</v>
      </c>
      <c r="M31" s="2060">
        <v>21140</v>
      </c>
      <c r="N31" s="2060">
        <v>23425</v>
      </c>
      <c r="O31" s="2060">
        <v>27609</v>
      </c>
      <c r="P31" s="2060">
        <v>29579</v>
      </c>
      <c r="Q31" s="2060">
        <v>30603</v>
      </c>
      <c r="R31" s="1316">
        <v>31377</v>
      </c>
      <c r="S31" s="2060">
        <v>32054</v>
      </c>
      <c r="T31" s="2060">
        <v>31944</v>
      </c>
      <c r="U31" s="2060">
        <v>31026</v>
      </c>
      <c r="V31" s="2060">
        <v>31020</v>
      </c>
      <c r="W31" s="2119">
        <f>'2市町別1'!C31</f>
        <v>30268</v>
      </c>
    </row>
    <row r="32" spans="1:23" ht="15" customHeight="1">
      <c r="A32" s="2058" t="s">
        <v>160</v>
      </c>
      <c r="B32" s="2059" t="s">
        <v>38</v>
      </c>
      <c r="C32" s="2060">
        <v>4933</v>
      </c>
      <c r="D32" s="2060">
        <v>5243</v>
      </c>
      <c r="E32" s="2060">
        <v>5447</v>
      </c>
      <c r="F32" s="2060">
        <v>5772</v>
      </c>
      <c r="G32" s="2060">
        <v>6078</v>
      </c>
      <c r="H32" s="2060">
        <v>8081</v>
      </c>
      <c r="I32" s="2060">
        <v>8461</v>
      </c>
      <c r="J32" s="2060">
        <v>8852</v>
      </c>
      <c r="K32" s="2060">
        <v>9235</v>
      </c>
      <c r="L32" s="2060">
        <v>11095</v>
      </c>
      <c r="M32" s="2060">
        <v>13116</v>
      </c>
      <c r="N32" s="2060">
        <v>20011</v>
      </c>
      <c r="O32" s="2060">
        <v>26527</v>
      </c>
      <c r="P32" s="2060">
        <v>29757</v>
      </c>
      <c r="Q32" s="2060">
        <v>30813</v>
      </c>
      <c r="R32" s="1316">
        <v>33583</v>
      </c>
      <c r="S32" s="2060">
        <v>33766</v>
      </c>
      <c r="T32" s="2060">
        <v>33545</v>
      </c>
      <c r="U32" s="2060">
        <v>33183</v>
      </c>
      <c r="V32" s="2060">
        <v>33739</v>
      </c>
      <c r="W32" s="2119">
        <f>'2市町別1'!C32</f>
        <v>33604</v>
      </c>
    </row>
    <row r="33" spans="1:23" ht="15" customHeight="1">
      <c r="A33" s="2068" t="s">
        <v>13</v>
      </c>
      <c r="B33" s="2065"/>
      <c r="C33" s="2066">
        <f>SUM(C34:C39)</f>
        <v>164372</v>
      </c>
      <c r="D33" s="2066">
        <f t="shared" ref="D33:W33" si="3">SUM(D34:D39)</f>
        <v>168383</v>
      </c>
      <c r="E33" s="2066">
        <f t="shared" si="3"/>
        <v>174941</v>
      </c>
      <c r="F33" s="2066">
        <f t="shared" si="3"/>
        <v>180611</v>
      </c>
      <c r="G33" s="2066">
        <f t="shared" si="3"/>
        <v>185090</v>
      </c>
      <c r="H33" s="2066">
        <f t="shared" si="3"/>
        <v>227028</v>
      </c>
      <c r="I33" s="2066">
        <f t="shared" si="3"/>
        <v>237124</v>
      </c>
      <c r="J33" s="2066">
        <f t="shared" si="3"/>
        <v>246112</v>
      </c>
      <c r="K33" s="2066">
        <f t="shared" si="3"/>
        <v>246644</v>
      </c>
      <c r="L33" s="2066">
        <f t="shared" si="3"/>
        <v>240051</v>
      </c>
      <c r="M33" s="2066">
        <f t="shared" si="3"/>
        <v>239443</v>
      </c>
      <c r="N33" s="2066">
        <f t="shared" si="3"/>
        <v>259327</v>
      </c>
      <c r="O33" s="2066">
        <f t="shared" si="3"/>
        <v>279672</v>
      </c>
      <c r="P33" s="2066">
        <f t="shared" si="3"/>
        <v>289898</v>
      </c>
      <c r="Q33" s="2066">
        <f t="shared" si="3"/>
        <v>292471</v>
      </c>
      <c r="R33" s="2066">
        <f t="shared" si="3"/>
        <v>298004</v>
      </c>
      <c r="S33" s="2066">
        <f t="shared" si="3"/>
        <v>298390</v>
      </c>
      <c r="T33" s="2066">
        <f t="shared" si="3"/>
        <v>291745</v>
      </c>
      <c r="U33" s="2066">
        <f t="shared" si="3"/>
        <v>284769</v>
      </c>
      <c r="V33" s="2066">
        <f t="shared" si="3"/>
        <v>272447</v>
      </c>
      <c r="W33" s="2120">
        <f t="shared" si="3"/>
        <v>264135</v>
      </c>
    </row>
    <row r="34" spans="1:23" ht="15" customHeight="1">
      <c r="A34" s="2058" t="s">
        <v>143</v>
      </c>
      <c r="B34" s="2059" t="s">
        <v>103</v>
      </c>
      <c r="C34" s="2060">
        <v>20987</v>
      </c>
      <c r="D34" s="2060">
        <v>22392</v>
      </c>
      <c r="E34" s="2060">
        <v>25656</v>
      </c>
      <c r="F34" s="2060">
        <v>29737</v>
      </c>
      <c r="G34" s="2060">
        <v>32083</v>
      </c>
      <c r="H34" s="2060">
        <v>37160</v>
      </c>
      <c r="I34" s="2060">
        <v>42516</v>
      </c>
      <c r="J34" s="2060">
        <v>48012</v>
      </c>
      <c r="K34" s="2060">
        <v>51173</v>
      </c>
      <c r="L34" s="2060">
        <v>48481</v>
      </c>
      <c r="M34" s="2060">
        <v>45964</v>
      </c>
      <c r="N34" s="2060">
        <v>46182</v>
      </c>
      <c r="O34" s="2060">
        <v>46380</v>
      </c>
      <c r="P34" s="2060">
        <v>46889</v>
      </c>
      <c r="Q34" s="2060">
        <v>46220</v>
      </c>
      <c r="R34" s="1316">
        <v>46339</v>
      </c>
      <c r="S34" s="2060">
        <v>45718</v>
      </c>
      <c r="T34" s="2060">
        <v>43953</v>
      </c>
      <c r="U34" s="2060">
        <v>42802</v>
      </c>
      <c r="V34" s="2060">
        <v>40866</v>
      </c>
      <c r="W34" s="2119">
        <f>'2市町別1'!C34</f>
        <v>38673</v>
      </c>
    </row>
    <row r="35" spans="1:23" ht="15" customHeight="1">
      <c r="A35" s="2058" t="s">
        <v>145</v>
      </c>
      <c r="B35" s="2059" t="s">
        <v>104</v>
      </c>
      <c r="C35" s="2060">
        <v>33644</v>
      </c>
      <c r="D35" s="2060">
        <v>35564</v>
      </c>
      <c r="E35" s="2060">
        <v>37074</v>
      </c>
      <c r="F35" s="2060">
        <v>37304</v>
      </c>
      <c r="G35" s="2060">
        <v>38160</v>
      </c>
      <c r="H35" s="2060">
        <v>47985</v>
      </c>
      <c r="I35" s="2060">
        <v>47951</v>
      </c>
      <c r="J35" s="2060">
        <v>48240</v>
      </c>
      <c r="K35" s="2060">
        <v>47062</v>
      </c>
      <c r="L35" s="2060">
        <v>46688</v>
      </c>
      <c r="M35" s="2060">
        <v>49071</v>
      </c>
      <c r="N35" s="2060">
        <v>63746</v>
      </c>
      <c r="O35" s="2060">
        <v>78297</v>
      </c>
      <c r="P35" s="2060">
        <v>82636</v>
      </c>
      <c r="Q35" s="2060">
        <v>84445</v>
      </c>
      <c r="R35" s="1316">
        <v>86562</v>
      </c>
      <c r="S35" s="2060">
        <v>86117</v>
      </c>
      <c r="T35" s="2060">
        <v>84361</v>
      </c>
      <c r="U35" s="2060">
        <v>81009</v>
      </c>
      <c r="V35" s="2060">
        <v>77178</v>
      </c>
      <c r="W35" s="2119">
        <f>'2市町別1'!C35</f>
        <v>75294</v>
      </c>
    </row>
    <row r="36" spans="1:23" ht="15" customHeight="1">
      <c r="A36" s="2058" t="s">
        <v>148</v>
      </c>
      <c r="B36" s="2059" t="s">
        <v>90</v>
      </c>
      <c r="C36" s="2060">
        <v>24318</v>
      </c>
      <c r="D36" s="2060">
        <v>24755</v>
      </c>
      <c r="E36" s="2060">
        <v>25804</v>
      </c>
      <c r="F36" s="2060">
        <v>26466</v>
      </c>
      <c r="G36" s="2060">
        <v>27809</v>
      </c>
      <c r="H36" s="2060">
        <v>34847</v>
      </c>
      <c r="I36" s="2060">
        <v>35744</v>
      </c>
      <c r="J36" s="2060">
        <v>36623</v>
      </c>
      <c r="K36" s="2060">
        <v>36343</v>
      </c>
      <c r="L36" s="2060">
        <v>36695</v>
      </c>
      <c r="M36" s="2060">
        <v>37623</v>
      </c>
      <c r="N36" s="2060">
        <v>40576</v>
      </c>
      <c r="O36" s="2060">
        <v>43574</v>
      </c>
      <c r="P36" s="2060">
        <v>45686</v>
      </c>
      <c r="Q36" s="2060">
        <v>46007</v>
      </c>
      <c r="R36" s="1316">
        <v>48214</v>
      </c>
      <c r="S36" s="2060">
        <v>49432</v>
      </c>
      <c r="T36" s="2060">
        <v>49761</v>
      </c>
      <c r="U36" s="2060">
        <v>49680</v>
      </c>
      <c r="V36" s="2060">
        <v>48580</v>
      </c>
      <c r="W36" s="2119">
        <f>'2市町別1'!C36</f>
        <v>47562</v>
      </c>
    </row>
    <row r="37" spans="1:23" ht="15" customHeight="1">
      <c r="A37" s="2058" t="s">
        <v>150</v>
      </c>
      <c r="B37" s="2059" t="s">
        <v>91</v>
      </c>
      <c r="C37" s="2060">
        <v>38586</v>
      </c>
      <c r="D37" s="2060">
        <v>38750</v>
      </c>
      <c r="E37" s="2060">
        <v>39061</v>
      </c>
      <c r="F37" s="2060">
        <v>39145</v>
      </c>
      <c r="G37" s="2060">
        <v>38642</v>
      </c>
      <c r="H37" s="2060">
        <v>48600</v>
      </c>
      <c r="I37" s="2060">
        <v>49474</v>
      </c>
      <c r="J37" s="2060">
        <v>49736</v>
      </c>
      <c r="K37" s="2060">
        <v>49234</v>
      </c>
      <c r="L37" s="2060">
        <v>48219</v>
      </c>
      <c r="M37" s="2060">
        <v>48354</v>
      </c>
      <c r="N37" s="2060">
        <v>50161</v>
      </c>
      <c r="O37" s="2060">
        <v>51051</v>
      </c>
      <c r="P37" s="2060">
        <v>52107</v>
      </c>
      <c r="Q37" s="2060">
        <v>51784</v>
      </c>
      <c r="R37" s="1316">
        <v>51706</v>
      </c>
      <c r="S37" s="2060">
        <v>51104</v>
      </c>
      <c r="T37" s="2060">
        <v>49396</v>
      </c>
      <c r="U37" s="2060">
        <v>47993</v>
      </c>
      <c r="V37" s="2060">
        <v>44313</v>
      </c>
      <c r="W37" s="2119">
        <f>'2市町別1'!C37</f>
        <v>42700</v>
      </c>
    </row>
    <row r="38" spans="1:23" ht="15" customHeight="1">
      <c r="A38" s="2058">
        <v>801</v>
      </c>
      <c r="B38" s="2059" t="s">
        <v>157</v>
      </c>
      <c r="C38" s="2060">
        <v>26861</v>
      </c>
      <c r="D38" s="2060">
        <v>27277</v>
      </c>
      <c r="E38" s="2060">
        <v>27880</v>
      </c>
      <c r="F38" s="2060">
        <v>28147</v>
      </c>
      <c r="G38" s="2060">
        <v>27877</v>
      </c>
      <c r="H38" s="2060">
        <v>34183</v>
      </c>
      <c r="I38" s="2060">
        <v>34828</v>
      </c>
      <c r="J38" s="2060">
        <v>35001</v>
      </c>
      <c r="K38" s="2060">
        <v>34170</v>
      </c>
      <c r="L38" s="2060">
        <v>32823</v>
      </c>
      <c r="M38" s="2060">
        <v>32149</v>
      </c>
      <c r="N38" s="2060">
        <v>32410</v>
      </c>
      <c r="O38" s="2060">
        <v>34275</v>
      </c>
      <c r="P38" s="2060">
        <v>36401</v>
      </c>
      <c r="Q38" s="2060">
        <v>38270</v>
      </c>
      <c r="R38" s="1316">
        <v>39743</v>
      </c>
      <c r="S38" s="2060">
        <v>40688</v>
      </c>
      <c r="T38" s="2060">
        <v>39970</v>
      </c>
      <c r="U38" s="2060">
        <v>40181</v>
      </c>
      <c r="V38" s="2060">
        <v>40310</v>
      </c>
      <c r="W38" s="2119">
        <f>'2市町別1'!C38</f>
        <v>40645</v>
      </c>
    </row>
    <row r="39" spans="1:23" ht="15" customHeight="1">
      <c r="A39" s="2058">
        <v>903</v>
      </c>
      <c r="B39" s="2059" t="s">
        <v>168</v>
      </c>
      <c r="C39" s="2060">
        <v>19976</v>
      </c>
      <c r="D39" s="2060">
        <v>19645</v>
      </c>
      <c r="E39" s="2060">
        <v>19466</v>
      </c>
      <c r="F39" s="2060">
        <v>19812</v>
      </c>
      <c r="G39" s="2060">
        <v>20519</v>
      </c>
      <c r="H39" s="2060">
        <v>24253</v>
      </c>
      <c r="I39" s="2060">
        <v>26611</v>
      </c>
      <c r="J39" s="2060">
        <v>28500</v>
      </c>
      <c r="K39" s="2060">
        <v>28662</v>
      </c>
      <c r="L39" s="2060">
        <v>27145</v>
      </c>
      <c r="M39" s="2060">
        <v>26282</v>
      </c>
      <c r="N39" s="2060">
        <v>26252</v>
      </c>
      <c r="O39" s="2060">
        <v>26095</v>
      </c>
      <c r="P39" s="2060">
        <v>26179</v>
      </c>
      <c r="Q39" s="2060">
        <v>25745</v>
      </c>
      <c r="R39" s="1316">
        <v>25440</v>
      </c>
      <c r="S39" s="2060">
        <v>25331</v>
      </c>
      <c r="T39" s="2060">
        <v>24304</v>
      </c>
      <c r="U39" s="2060">
        <v>23104</v>
      </c>
      <c r="V39" s="2060">
        <v>21200</v>
      </c>
      <c r="W39" s="2119">
        <f>'2市町別1'!C39</f>
        <v>19261</v>
      </c>
    </row>
    <row r="40" spans="1:23" ht="15" customHeight="1">
      <c r="A40" s="2068" t="s">
        <v>14</v>
      </c>
      <c r="B40" s="2065"/>
      <c r="C40" s="2066">
        <f>SUM(C41:C44)</f>
        <v>246507</v>
      </c>
      <c r="D40" s="2066">
        <f t="shared" ref="D40:W40" si="4">SUM(D41:D44)</f>
        <v>258611</v>
      </c>
      <c r="E40" s="2066">
        <f t="shared" si="4"/>
        <v>270883</v>
      </c>
      <c r="F40" s="2066">
        <f t="shared" si="4"/>
        <v>282066</v>
      </c>
      <c r="G40" s="2066">
        <f t="shared" si="4"/>
        <v>308755</v>
      </c>
      <c r="H40" s="2066">
        <f t="shared" si="4"/>
        <v>356740</v>
      </c>
      <c r="I40" s="2066">
        <f t="shared" si="4"/>
        <v>374521</v>
      </c>
      <c r="J40" s="2066">
        <f t="shared" si="4"/>
        <v>396977</v>
      </c>
      <c r="K40" s="2066">
        <f t="shared" si="4"/>
        <v>420478</v>
      </c>
      <c r="L40" s="2066">
        <f t="shared" si="4"/>
        <v>459172</v>
      </c>
      <c r="M40" s="2066">
        <f t="shared" si="4"/>
        <v>493648</v>
      </c>
      <c r="N40" s="2066">
        <f t="shared" si="4"/>
        <v>526395</v>
      </c>
      <c r="O40" s="2066">
        <f t="shared" si="4"/>
        <v>542545</v>
      </c>
      <c r="P40" s="2066">
        <f t="shared" si="4"/>
        <v>554508</v>
      </c>
      <c r="Q40" s="2066">
        <f t="shared" si="4"/>
        <v>558639</v>
      </c>
      <c r="R40" s="2066">
        <f t="shared" si="4"/>
        <v>576597</v>
      </c>
      <c r="S40" s="2066">
        <f t="shared" si="4"/>
        <v>582863</v>
      </c>
      <c r="T40" s="2066">
        <f t="shared" si="4"/>
        <v>584128</v>
      </c>
      <c r="U40" s="2066">
        <f t="shared" si="4"/>
        <v>581677</v>
      </c>
      <c r="V40" s="2066">
        <f t="shared" si="4"/>
        <v>579154</v>
      </c>
      <c r="W40" s="2120">
        <f t="shared" si="4"/>
        <v>571719</v>
      </c>
    </row>
    <row r="41" spans="1:23" ht="15" customHeight="1">
      <c r="A41" s="2058" t="s">
        <v>131</v>
      </c>
      <c r="B41" s="2059" t="s">
        <v>95</v>
      </c>
      <c r="C41" s="2060">
        <v>209050</v>
      </c>
      <c r="D41" s="2060">
        <v>221240</v>
      </c>
      <c r="E41" s="2060">
        <v>232805</v>
      </c>
      <c r="F41" s="2060">
        <v>244556</v>
      </c>
      <c r="G41" s="2060">
        <v>270719</v>
      </c>
      <c r="H41" s="2060">
        <v>308321</v>
      </c>
      <c r="I41" s="2060">
        <v>325329</v>
      </c>
      <c r="J41" s="2060">
        <v>348365</v>
      </c>
      <c r="K41" s="2060">
        <v>372824</v>
      </c>
      <c r="L41" s="2060">
        <v>412507</v>
      </c>
      <c r="M41" s="2060">
        <v>447666</v>
      </c>
      <c r="N41" s="2060">
        <v>479360</v>
      </c>
      <c r="O41" s="2060">
        <v>494825</v>
      </c>
      <c r="P41" s="2060">
        <v>506101</v>
      </c>
      <c r="Q41" s="2060">
        <v>509129</v>
      </c>
      <c r="R41" s="1316">
        <v>527854</v>
      </c>
      <c r="S41" s="2060">
        <v>534969</v>
      </c>
      <c r="T41" s="2060">
        <v>536232</v>
      </c>
      <c r="U41" s="2060">
        <v>536270</v>
      </c>
      <c r="V41" s="2060">
        <v>535664</v>
      </c>
      <c r="W41" s="2119">
        <f>'2市町別1'!C41</f>
        <v>530495</v>
      </c>
    </row>
    <row r="42" spans="1:23" ht="15" customHeight="1">
      <c r="A42" s="2058" t="s">
        <v>161</v>
      </c>
      <c r="B42" s="2059" t="s">
        <v>39</v>
      </c>
      <c r="C42" s="2060">
        <v>12281</v>
      </c>
      <c r="D42" s="2060">
        <v>12244</v>
      </c>
      <c r="E42" s="2060">
        <v>12411</v>
      </c>
      <c r="F42" s="2060">
        <v>12163</v>
      </c>
      <c r="G42" s="2060">
        <v>12050</v>
      </c>
      <c r="H42" s="2060">
        <v>15582</v>
      </c>
      <c r="I42" s="2060">
        <v>15941</v>
      </c>
      <c r="J42" s="2060">
        <v>15751</v>
      </c>
      <c r="K42" s="2060">
        <v>15543</v>
      </c>
      <c r="L42" s="2060">
        <v>15211</v>
      </c>
      <c r="M42" s="2060">
        <v>14686</v>
      </c>
      <c r="N42" s="2060">
        <v>14915</v>
      </c>
      <c r="O42" s="2060">
        <v>15230</v>
      </c>
      <c r="P42" s="2060">
        <v>15354</v>
      </c>
      <c r="Q42" s="2060">
        <v>15105</v>
      </c>
      <c r="R42" s="1316">
        <v>15060</v>
      </c>
      <c r="S42" s="2060">
        <v>14812</v>
      </c>
      <c r="T42" s="2060">
        <v>14150</v>
      </c>
      <c r="U42" s="2060">
        <v>13288</v>
      </c>
      <c r="V42" s="2060">
        <v>12300</v>
      </c>
      <c r="W42" s="2119">
        <f>'2市町別1'!C42</f>
        <v>11231</v>
      </c>
    </row>
    <row r="43" spans="1:23" ht="15" customHeight="1">
      <c r="A43" s="2058" t="s">
        <v>162</v>
      </c>
      <c r="B43" s="2059" t="s">
        <v>40</v>
      </c>
      <c r="C43" s="2060">
        <v>11377</v>
      </c>
      <c r="D43" s="2060">
        <v>11627</v>
      </c>
      <c r="E43" s="2060">
        <v>12155</v>
      </c>
      <c r="F43" s="2060">
        <v>12130</v>
      </c>
      <c r="G43" s="2060">
        <v>12340</v>
      </c>
      <c r="H43" s="2060">
        <v>16240</v>
      </c>
      <c r="I43" s="2060">
        <v>16385</v>
      </c>
      <c r="J43" s="2060">
        <v>16347</v>
      </c>
      <c r="K43" s="2060">
        <v>16312</v>
      </c>
      <c r="L43" s="2060">
        <v>16322</v>
      </c>
      <c r="M43" s="2060">
        <v>16637</v>
      </c>
      <c r="N43" s="2060">
        <v>17603</v>
      </c>
      <c r="O43" s="2060">
        <v>18089</v>
      </c>
      <c r="P43" s="2060">
        <v>18787</v>
      </c>
      <c r="Q43" s="2060">
        <v>19913</v>
      </c>
      <c r="R43" s="1316">
        <v>19854</v>
      </c>
      <c r="S43" s="2060">
        <v>19582</v>
      </c>
      <c r="T43" s="2060">
        <v>20669</v>
      </c>
      <c r="U43" s="2060">
        <v>19830</v>
      </c>
      <c r="V43" s="2060">
        <v>19738</v>
      </c>
      <c r="W43" s="2119">
        <f>'2市町別1'!C43</f>
        <v>19377</v>
      </c>
    </row>
    <row r="44" spans="1:23" ht="15" customHeight="1">
      <c r="A44" s="2058">
        <v>904</v>
      </c>
      <c r="B44" s="2059" t="s">
        <v>169</v>
      </c>
      <c r="C44" s="2060">
        <v>13799</v>
      </c>
      <c r="D44" s="2060">
        <v>13500</v>
      </c>
      <c r="E44" s="2060">
        <v>13512</v>
      </c>
      <c r="F44" s="2060">
        <v>13217</v>
      </c>
      <c r="G44" s="2060">
        <v>13646</v>
      </c>
      <c r="H44" s="2060">
        <v>16597</v>
      </c>
      <c r="I44" s="2060">
        <v>16866</v>
      </c>
      <c r="J44" s="2060">
        <v>16514</v>
      </c>
      <c r="K44" s="2060">
        <v>15799</v>
      </c>
      <c r="L44" s="2060">
        <v>15132</v>
      </c>
      <c r="M44" s="2060">
        <v>14659</v>
      </c>
      <c r="N44" s="2060">
        <v>14517</v>
      </c>
      <c r="O44" s="2060">
        <v>14401</v>
      </c>
      <c r="P44" s="2060">
        <v>14266</v>
      </c>
      <c r="Q44" s="2060">
        <v>14492</v>
      </c>
      <c r="R44" s="1316">
        <v>13829</v>
      </c>
      <c r="S44" s="2060">
        <v>13500</v>
      </c>
      <c r="T44" s="2060">
        <v>13077</v>
      </c>
      <c r="U44" s="2060">
        <v>12289</v>
      </c>
      <c r="V44" s="2060">
        <v>11452</v>
      </c>
      <c r="W44" s="2119">
        <f>'2市町別1'!C44</f>
        <v>10616</v>
      </c>
    </row>
    <row r="45" spans="1:23" ht="15" customHeight="1">
      <c r="A45" s="2068" t="s">
        <v>15</v>
      </c>
      <c r="B45" s="2065"/>
      <c r="C45" s="2066">
        <f>SUM(C46:C52)</f>
        <v>207976</v>
      </c>
      <c r="D45" s="2066">
        <f t="shared" ref="D45:W45" si="5">SUM(D46:D52)</f>
        <v>200611</v>
      </c>
      <c r="E45" s="2066">
        <f t="shared" si="5"/>
        <v>207724</v>
      </c>
      <c r="F45" s="2066">
        <f t="shared" si="5"/>
        <v>210596</v>
      </c>
      <c r="G45" s="2066">
        <f t="shared" si="5"/>
        <v>222313</v>
      </c>
      <c r="H45" s="2066">
        <f t="shared" si="5"/>
        <v>284785</v>
      </c>
      <c r="I45" s="2066">
        <f t="shared" si="5"/>
        <v>283103</v>
      </c>
      <c r="J45" s="2066">
        <f t="shared" si="5"/>
        <v>276572</v>
      </c>
      <c r="K45" s="2066">
        <f t="shared" si="5"/>
        <v>268761</v>
      </c>
      <c r="L45" s="2066">
        <f t="shared" si="5"/>
        <v>268467</v>
      </c>
      <c r="M45" s="2066">
        <f t="shared" si="5"/>
        <v>271984</v>
      </c>
      <c r="N45" s="2066">
        <f t="shared" si="5"/>
        <v>286544</v>
      </c>
      <c r="O45" s="2066">
        <f t="shared" si="5"/>
        <v>292743</v>
      </c>
      <c r="P45" s="2066">
        <f t="shared" si="5"/>
        <v>297235</v>
      </c>
      <c r="Q45" s="2066">
        <f t="shared" si="5"/>
        <v>292586</v>
      </c>
      <c r="R45" s="2066">
        <f t="shared" si="5"/>
        <v>292469</v>
      </c>
      <c r="S45" s="2066">
        <f t="shared" si="5"/>
        <v>287780</v>
      </c>
      <c r="T45" s="2066">
        <f t="shared" si="5"/>
        <v>280302</v>
      </c>
      <c r="U45" s="2066">
        <f t="shared" si="5"/>
        <v>272476</v>
      </c>
      <c r="V45" s="2066">
        <f t="shared" si="5"/>
        <v>260312</v>
      </c>
      <c r="W45" s="2120">
        <f t="shared" si="5"/>
        <v>246601</v>
      </c>
    </row>
    <row r="46" spans="1:23" ht="15" customHeight="1">
      <c r="A46" s="2058" t="s">
        <v>138</v>
      </c>
      <c r="B46" s="2059" t="s">
        <v>100</v>
      </c>
      <c r="C46" s="2060">
        <v>25313</v>
      </c>
      <c r="D46" s="2060">
        <v>18044</v>
      </c>
      <c r="E46" s="2060">
        <v>19357</v>
      </c>
      <c r="F46" s="2060">
        <v>21315</v>
      </c>
      <c r="G46" s="2060">
        <v>29844</v>
      </c>
      <c r="H46" s="2060">
        <v>34170</v>
      </c>
      <c r="I46" s="2060">
        <v>35894</v>
      </c>
      <c r="J46" s="2060">
        <v>35905</v>
      </c>
      <c r="K46" s="2060">
        <v>36521</v>
      </c>
      <c r="L46" s="2060">
        <v>38921</v>
      </c>
      <c r="M46" s="2060">
        <v>40657</v>
      </c>
      <c r="N46" s="2060">
        <v>42008</v>
      </c>
      <c r="O46" s="2060">
        <v>41498</v>
      </c>
      <c r="P46" s="2060">
        <v>39868</v>
      </c>
      <c r="Q46" s="2060">
        <v>36871</v>
      </c>
      <c r="R46" s="1316">
        <v>36103</v>
      </c>
      <c r="S46" s="2060">
        <v>34320</v>
      </c>
      <c r="T46" s="2060">
        <v>32475</v>
      </c>
      <c r="U46" s="2060">
        <v>31158</v>
      </c>
      <c r="V46" s="2060">
        <v>30129</v>
      </c>
      <c r="W46" s="2119">
        <f>'2市町別1'!C46</f>
        <v>28355</v>
      </c>
    </row>
    <row r="47" spans="1:23" ht="15" customHeight="1">
      <c r="A47" s="2058" t="s">
        <v>142</v>
      </c>
      <c r="B47" s="2059" t="s">
        <v>102</v>
      </c>
      <c r="C47" s="2060">
        <v>27211</v>
      </c>
      <c r="D47" s="2060">
        <v>28248</v>
      </c>
      <c r="E47" s="2060">
        <v>31305</v>
      </c>
      <c r="F47" s="2060">
        <v>32542</v>
      </c>
      <c r="G47" s="2060">
        <v>34446</v>
      </c>
      <c r="H47" s="2060">
        <v>44162</v>
      </c>
      <c r="I47" s="2060">
        <v>42596</v>
      </c>
      <c r="J47" s="2060">
        <v>42116</v>
      </c>
      <c r="K47" s="2060">
        <v>42381</v>
      </c>
      <c r="L47" s="2060">
        <v>44698</v>
      </c>
      <c r="M47" s="2060">
        <v>45942</v>
      </c>
      <c r="N47" s="2060">
        <v>49583</v>
      </c>
      <c r="O47" s="2060">
        <v>51046</v>
      </c>
      <c r="P47" s="2060">
        <v>52374</v>
      </c>
      <c r="Q47" s="2060">
        <v>51131</v>
      </c>
      <c r="R47" s="1316">
        <v>51426</v>
      </c>
      <c r="S47" s="2060">
        <v>52077</v>
      </c>
      <c r="T47" s="2060">
        <v>51794</v>
      </c>
      <c r="U47" s="2060">
        <v>50523</v>
      </c>
      <c r="V47" s="2060">
        <v>48567</v>
      </c>
      <c r="W47" s="2119">
        <f>'2市町別1'!C47</f>
        <v>45892</v>
      </c>
    </row>
    <row r="48" spans="1:23" ht="15" customHeight="1">
      <c r="A48" s="2058">
        <v>227</v>
      </c>
      <c r="B48" s="2059" t="s">
        <v>156</v>
      </c>
      <c r="C48" s="2060">
        <v>47489</v>
      </c>
      <c r="D48" s="2060">
        <v>47595</v>
      </c>
      <c r="E48" s="2060">
        <v>48732</v>
      </c>
      <c r="F48" s="2060">
        <v>48204</v>
      </c>
      <c r="G48" s="2060">
        <v>48492</v>
      </c>
      <c r="H48" s="2060">
        <v>59217</v>
      </c>
      <c r="I48" s="2060">
        <v>60289</v>
      </c>
      <c r="J48" s="2060">
        <v>58655</v>
      </c>
      <c r="K48" s="2060">
        <v>54590</v>
      </c>
      <c r="L48" s="2060">
        <v>50889</v>
      </c>
      <c r="M48" s="2060">
        <v>48558</v>
      </c>
      <c r="N48" s="2060">
        <v>48791</v>
      </c>
      <c r="O48" s="2060">
        <v>49084</v>
      </c>
      <c r="P48" s="2060">
        <v>48980</v>
      </c>
      <c r="Q48" s="2060">
        <v>48454</v>
      </c>
      <c r="R48" s="1316">
        <v>47685</v>
      </c>
      <c r="S48" s="2060">
        <v>45460</v>
      </c>
      <c r="T48" s="2060">
        <v>43302</v>
      </c>
      <c r="U48" s="2060">
        <v>40938</v>
      </c>
      <c r="V48" s="2060">
        <v>37773</v>
      </c>
      <c r="W48" s="2119">
        <f>'2市町別1'!C48</f>
        <v>34819</v>
      </c>
    </row>
    <row r="49" spans="1:23" ht="15" customHeight="1">
      <c r="A49" s="2058" t="s">
        <v>1175</v>
      </c>
      <c r="B49" s="2059" t="s">
        <v>141</v>
      </c>
      <c r="C49" s="2060">
        <v>52127</v>
      </c>
      <c r="D49" s="2060">
        <v>50832</v>
      </c>
      <c r="E49" s="2060">
        <v>52142</v>
      </c>
      <c r="F49" s="2060">
        <v>52893</v>
      </c>
      <c r="G49" s="2060">
        <v>54378</v>
      </c>
      <c r="H49" s="2060">
        <v>73379</v>
      </c>
      <c r="I49" s="2060">
        <v>72414</v>
      </c>
      <c r="J49" s="2060">
        <v>71619</v>
      </c>
      <c r="K49" s="2060">
        <v>70720</v>
      </c>
      <c r="L49" s="2060">
        <v>71340</v>
      </c>
      <c r="M49" s="2060">
        <v>73058</v>
      </c>
      <c r="N49" s="2060">
        <v>78363</v>
      </c>
      <c r="O49" s="2060">
        <v>81167</v>
      </c>
      <c r="P49" s="2060">
        <v>82934</v>
      </c>
      <c r="Q49" s="2060">
        <v>83045</v>
      </c>
      <c r="R49" s="1316">
        <v>83431</v>
      </c>
      <c r="S49" s="2060">
        <v>83207</v>
      </c>
      <c r="T49" s="2060">
        <v>81561</v>
      </c>
      <c r="U49" s="2060">
        <v>80518</v>
      </c>
      <c r="V49" s="2060">
        <v>77419</v>
      </c>
      <c r="W49" s="2119">
        <f>'2市町別1'!C49</f>
        <v>74316</v>
      </c>
    </row>
    <row r="50" spans="1:23" ht="15" customHeight="1">
      <c r="A50" s="2058" t="s">
        <v>163</v>
      </c>
      <c r="B50" s="2059" t="s">
        <v>42</v>
      </c>
      <c r="C50" s="2060">
        <v>9271</v>
      </c>
      <c r="D50" s="2060">
        <v>9156</v>
      </c>
      <c r="E50" s="2060">
        <v>9392</v>
      </c>
      <c r="F50" s="2060">
        <v>9414</v>
      </c>
      <c r="G50" s="2060">
        <v>9832</v>
      </c>
      <c r="H50" s="2060">
        <v>14154</v>
      </c>
      <c r="I50" s="2060">
        <v>13599</v>
      </c>
      <c r="J50" s="2060">
        <v>13613</v>
      </c>
      <c r="K50" s="2060">
        <v>14296</v>
      </c>
      <c r="L50" s="2060">
        <v>16545</v>
      </c>
      <c r="M50" s="2060">
        <v>20457</v>
      </c>
      <c r="N50" s="2060">
        <v>24751</v>
      </c>
      <c r="O50" s="2060">
        <v>26686</v>
      </c>
      <c r="P50" s="2060">
        <v>29663</v>
      </c>
      <c r="Q50" s="2060">
        <v>30477</v>
      </c>
      <c r="R50" s="1316">
        <v>31634</v>
      </c>
      <c r="S50" s="2060">
        <v>31960</v>
      </c>
      <c r="T50" s="2060">
        <v>32555</v>
      </c>
      <c r="U50" s="2060">
        <v>33438</v>
      </c>
      <c r="V50" s="2060">
        <v>33690</v>
      </c>
      <c r="W50" s="2119">
        <f>'2市町別1'!C50</f>
        <v>33477</v>
      </c>
    </row>
    <row r="51" spans="1:23" ht="15" customHeight="1">
      <c r="A51" s="2058" t="s">
        <v>164</v>
      </c>
      <c r="B51" s="2059" t="s">
        <v>43</v>
      </c>
      <c r="C51" s="2060">
        <v>14939</v>
      </c>
      <c r="D51" s="2060">
        <v>15050</v>
      </c>
      <c r="E51" s="2060">
        <v>15150</v>
      </c>
      <c r="F51" s="2060">
        <v>15135</v>
      </c>
      <c r="G51" s="2060">
        <v>15442</v>
      </c>
      <c r="H51" s="2060">
        <v>20756</v>
      </c>
      <c r="I51" s="2060">
        <v>19959</v>
      </c>
      <c r="J51" s="2060">
        <v>19000</v>
      </c>
      <c r="K51" s="2060">
        <v>17798</v>
      </c>
      <c r="L51" s="2060">
        <v>17153</v>
      </c>
      <c r="M51" s="2060">
        <v>16902</v>
      </c>
      <c r="N51" s="2060">
        <v>17448</v>
      </c>
      <c r="O51" s="2060">
        <v>18388</v>
      </c>
      <c r="P51" s="2060">
        <v>18900</v>
      </c>
      <c r="Q51" s="2060">
        <v>18781</v>
      </c>
      <c r="R51" s="1316">
        <v>18849</v>
      </c>
      <c r="S51" s="2060">
        <v>18419</v>
      </c>
      <c r="T51" s="2060">
        <v>17603</v>
      </c>
      <c r="U51" s="2060">
        <v>16636</v>
      </c>
      <c r="V51" s="2060">
        <v>15224</v>
      </c>
      <c r="W51" s="2119">
        <f>'2市町別1'!C51</f>
        <v>13879</v>
      </c>
    </row>
    <row r="52" spans="1:23" ht="15" customHeight="1">
      <c r="A52" s="2058">
        <v>901</v>
      </c>
      <c r="B52" s="2059" t="s">
        <v>166</v>
      </c>
      <c r="C52" s="2060">
        <v>31626</v>
      </c>
      <c r="D52" s="2060">
        <v>31686</v>
      </c>
      <c r="E52" s="2060">
        <v>31646</v>
      </c>
      <c r="F52" s="2060">
        <v>31093</v>
      </c>
      <c r="G52" s="2060">
        <v>29879</v>
      </c>
      <c r="H52" s="2060">
        <v>38947</v>
      </c>
      <c r="I52" s="2060">
        <v>38352</v>
      </c>
      <c r="J52" s="2060">
        <v>35664</v>
      </c>
      <c r="K52" s="2060">
        <v>32455</v>
      </c>
      <c r="L52" s="2060">
        <v>28921</v>
      </c>
      <c r="M52" s="2060">
        <v>26410</v>
      </c>
      <c r="N52" s="2060">
        <v>25600</v>
      </c>
      <c r="O52" s="2060">
        <v>24874</v>
      </c>
      <c r="P52" s="2060">
        <v>24516</v>
      </c>
      <c r="Q52" s="2060">
        <v>23827</v>
      </c>
      <c r="R52" s="1316">
        <v>23341</v>
      </c>
      <c r="S52" s="2060">
        <v>22337</v>
      </c>
      <c r="T52" s="2060">
        <v>21012</v>
      </c>
      <c r="U52" s="2060">
        <v>19265</v>
      </c>
      <c r="V52" s="2060">
        <v>17510</v>
      </c>
      <c r="W52" s="2119">
        <f>'2市町別1'!C52</f>
        <v>15863</v>
      </c>
    </row>
    <row r="53" spans="1:23" ht="15" customHeight="1">
      <c r="A53" s="2069" t="s">
        <v>16</v>
      </c>
      <c r="B53" s="2065"/>
      <c r="C53" s="2066">
        <f>SUM(C54:C58)</f>
        <v>234468</v>
      </c>
      <c r="D53" s="2066">
        <f t="shared" ref="D53:W53" si="6">SUM(D54:D58)</f>
        <v>232840</v>
      </c>
      <c r="E53" s="2066">
        <f t="shared" si="6"/>
        <v>235392</v>
      </c>
      <c r="F53" s="2066">
        <f t="shared" si="6"/>
        <v>234011</v>
      </c>
      <c r="G53" s="2066">
        <f t="shared" si="6"/>
        <v>236378</v>
      </c>
      <c r="H53" s="2066">
        <f t="shared" si="6"/>
        <v>266180</v>
      </c>
      <c r="I53" s="2066">
        <f t="shared" si="6"/>
        <v>266849</v>
      </c>
      <c r="J53" s="2066">
        <f t="shared" si="6"/>
        <v>264484</v>
      </c>
      <c r="K53" s="2066">
        <f t="shared" si="6"/>
        <v>253020</v>
      </c>
      <c r="L53" s="2066">
        <f t="shared" si="6"/>
        <v>237611</v>
      </c>
      <c r="M53" s="2066">
        <f t="shared" si="6"/>
        <v>222236</v>
      </c>
      <c r="N53" s="2066">
        <f t="shared" si="6"/>
        <v>217816</v>
      </c>
      <c r="O53" s="2066">
        <f t="shared" si="6"/>
        <v>215485</v>
      </c>
      <c r="P53" s="2066">
        <f t="shared" si="6"/>
        <v>213805</v>
      </c>
      <c r="Q53" s="2066">
        <f t="shared" si="6"/>
        <v>208242</v>
      </c>
      <c r="R53" s="2066">
        <f t="shared" si="6"/>
        <v>205842</v>
      </c>
      <c r="S53" s="2066">
        <f t="shared" si="6"/>
        <v>200803</v>
      </c>
      <c r="T53" s="2066">
        <f t="shared" si="6"/>
        <v>191211</v>
      </c>
      <c r="U53" s="2066">
        <f t="shared" si="6"/>
        <v>180607</v>
      </c>
      <c r="V53" s="2066">
        <f t="shared" si="6"/>
        <v>170232</v>
      </c>
      <c r="W53" s="2120">
        <f t="shared" si="6"/>
        <v>157989</v>
      </c>
    </row>
    <row r="54" spans="1:23" ht="15" customHeight="1">
      <c r="A54" s="2058" t="s">
        <v>139</v>
      </c>
      <c r="B54" s="2059" t="s">
        <v>101</v>
      </c>
      <c r="C54" s="2060">
        <v>90750</v>
      </c>
      <c r="D54" s="2060">
        <v>91246</v>
      </c>
      <c r="E54" s="2060">
        <v>91800</v>
      </c>
      <c r="F54" s="2060">
        <v>92006</v>
      </c>
      <c r="G54" s="2060">
        <v>91546</v>
      </c>
      <c r="H54" s="2060">
        <v>103154</v>
      </c>
      <c r="I54" s="2060">
        <v>102838</v>
      </c>
      <c r="J54" s="2060">
        <v>102557</v>
      </c>
      <c r="K54" s="2060">
        <v>99572</v>
      </c>
      <c r="L54" s="2060">
        <v>96599</v>
      </c>
      <c r="M54" s="2060">
        <v>94732</v>
      </c>
      <c r="N54" s="2060">
        <v>95687</v>
      </c>
      <c r="O54" s="2060">
        <v>96448</v>
      </c>
      <c r="P54" s="2060">
        <v>96086</v>
      </c>
      <c r="Q54" s="2060">
        <v>94163</v>
      </c>
      <c r="R54" s="1316">
        <v>93859</v>
      </c>
      <c r="S54" s="2060">
        <v>92752</v>
      </c>
      <c r="T54" s="2060">
        <v>89208</v>
      </c>
      <c r="U54" s="2060">
        <v>85592</v>
      </c>
      <c r="V54" s="2060">
        <v>82250</v>
      </c>
      <c r="W54" s="2119">
        <f>'2市町別1'!C54</f>
        <v>77489</v>
      </c>
    </row>
    <row r="55" spans="1:23" ht="15" customHeight="1">
      <c r="A55" s="2058">
        <v>222</v>
      </c>
      <c r="B55" s="2059" t="s">
        <v>151</v>
      </c>
      <c r="C55" s="2060">
        <v>43271</v>
      </c>
      <c r="D55" s="2060">
        <v>42465</v>
      </c>
      <c r="E55" s="2060">
        <v>43449</v>
      </c>
      <c r="F55" s="2060">
        <v>43190</v>
      </c>
      <c r="G55" s="2060">
        <v>45203</v>
      </c>
      <c r="H55" s="2060">
        <v>49057</v>
      </c>
      <c r="I55" s="2060">
        <v>49190</v>
      </c>
      <c r="J55" s="2060">
        <v>48578</v>
      </c>
      <c r="K55" s="2060">
        <v>44884</v>
      </c>
      <c r="L55" s="2060">
        <v>40740</v>
      </c>
      <c r="M55" s="2060">
        <v>36716</v>
      </c>
      <c r="N55" s="2060">
        <v>34919</v>
      </c>
      <c r="O55" s="2060">
        <v>33979</v>
      </c>
      <c r="P55" s="2060">
        <v>33595</v>
      </c>
      <c r="Q55" s="2060">
        <v>32092</v>
      </c>
      <c r="R55" s="1316">
        <v>31290</v>
      </c>
      <c r="S55" s="2060">
        <v>30110</v>
      </c>
      <c r="T55" s="2060">
        <v>28306</v>
      </c>
      <c r="U55" s="2060">
        <v>26501</v>
      </c>
      <c r="V55" s="2060">
        <v>24288</v>
      </c>
      <c r="W55" s="2119">
        <f>'2市町別1'!C55</f>
        <v>22129</v>
      </c>
    </row>
    <row r="56" spans="1:23" ht="15" customHeight="1">
      <c r="A56" s="2058">
        <v>225</v>
      </c>
      <c r="B56" s="2059" t="s">
        <v>154</v>
      </c>
      <c r="C56" s="2060">
        <v>41657</v>
      </c>
      <c r="D56" s="2060">
        <v>41053</v>
      </c>
      <c r="E56" s="2060">
        <v>42524</v>
      </c>
      <c r="F56" s="2060">
        <v>42173</v>
      </c>
      <c r="G56" s="2060">
        <v>42442</v>
      </c>
      <c r="H56" s="2060">
        <v>49448</v>
      </c>
      <c r="I56" s="2060">
        <v>49619</v>
      </c>
      <c r="J56" s="2060">
        <v>49225</v>
      </c>
      <c r="K56" s="2060">
        <v>47118</v>
      </c>
      <c r="L56" s="2060">
        <v>43637</v>
      </c>
      <c r="M56" s="2060">
        <v>39506</v>
      </c>
      <c r="N56" s="2060">
        <v>37763</v>
      </c>
      <c r="O56" s="2060">
        <v>36850</v>
      </c>
      <c r="P56" s="2060">
        <v>37149</v>
      </c>
      <c r="Q56" s="2060">
        <v>36625</v>
      </c>
      <c r="R56" s="1316">
        <v>36766</v>
      </c>
      <c r="S56" s="2060">
        <v>36069</v>
      </c>
      <c r="T56" s="2060">
        <v>34791</v>
      </c>
      <c r="U56" s="2060">
        <v>32814</v>
      </c>
      <c r="V56" s="2060">
        <v>30805</v>
      </c>
      <c r="W56" s="2119">
        <f>'2市町別1'!C56</f>
        <v>28989</v>
      </c>
    </row>
    <row r="57" spans="1:23" ht="15" customHeight="1">
      <c r="A57" s="2058">
        <v>585</v>
      </c>
      <c r="B57" s="2059" t="s">
        <v>165</v>
      </c>
      <c r="C57" s="2060">
        <v>31838</v>
      </c>
      <c r="D57" s="2060">
        <v>31607</v>
      </c>
      <c r="E57" s="2060">
        <v>31646</v>
      </c>
      <c r="F57" s="2060">
        <v>31292</v>
      </c>
      <c r="G57" s="2060">
        <v>31627</v>
      </c>
      <c r="H57" s="2060">
        <v>34890</v>
      </c>
      <c r="I57" s="2060">
        <v>35414</v>
      </c>
      <c r="J57" s="2060">
        <v>34855</v>
      </c>
      <c r="K57" s="2060">
        <v>33745</v>
      </c>
      <c r="L57" s="2060">
        <v>31096</v>
      </c>
      <c r="M57" s="2060">
        <v>28321</v>
      </c>
      <c r="N57" s="2060">
        <v>27571</v>
      </c>
      <c r="O57" s="2060">
        <v>26694</v>
      </c>
      <c r="P57" s="2060">
        <v>25964</v>
      </c>
      <c r="Q57" s="2060">
        <v>25136</v>
      </c>
      <c r="R57" s="1316">
        <v>24298</v>
      </c>
      <c r="S57" s="2060">
        <v>23271</v>
      </c>
      <c r="T57" s="2060">
        <v>21439</v>
      </c>
      <c r="U57" s="2060">
        <v>19696</v>
      </c>
      <c r="V57" s="2060">
        <v>18070</v>
      </c>
      <c r="W57" s="2119">
        <f>'2市町別1'!C57</f>
        <v>16064</v>
      </c>
    </row>
    <row r="58" spans="1:23" ht="15" customHeight="1">
      <c r="A58" s="2058">
        <v>902</v>
      </c>
      <c r="B58" s="2059" t="s">
        <v>167</v>
      </c>
      <c r="C58" s="2060">
        <v>26952</v>
      </c>
      <c r="D58" s="2060">
        <v>26469</v>
      </c>
      <c r="E58" s="2060">
        <v>25973</v>
      </c>
      <c r="F58" s="2060">
        <v>25350</v>
      </c>
      <c r="G58" s="2060">
        <v>25560</v>
      </c>
      <c r="H58" s="2060">
        <v>29631</v>
      </c>
      <c r="I58" s="2060">
        <v>29788</v>
      </c>
      <c r="J58" s="2060">
        <v>29269</v>
      </c>
      <c r="K58" s="2060">
        <v>27701</v>
      </c>
      <c r="L58" s="2060">
        <v>25539</v>
      </c>
      <c r="M58" s="2060">
        <v>22961</v>
      </c>
      <c r="N58" s="2060">
        <v>21876</v>
      </c>
      <c r="O58" s="2060">
        <v>21514</v>
      </c>
      <c r="P58" s="2060">
        <v>21011</v>
      </c>
      <c r="Q58" s="2060">
        <v>20226</v>
      </c>
      <c r="R58" s="1316">
        <v>19629</v>
      </c>
      <c r="S58" s="2060">
        <v>18601</v>
      </c>
      <c r="T58" s="2060">
        <v>17467</v>
      </c>
      <c r="U58" s="2060">
        <v>16004</v>
      </c>
      <c r="V58" s="2060">
        <v>14819</v>
      </c>
      <c r="W58" s="2119">
        <f>'2市町別1'!C58</f>
        <v>13318</v>
      </c>
    </row>
    <row r="59" spans="1:23" ht="15" customHeight="1">
      <c r="A59" s="2070" t="s">
        <v>17</v>
      </c>
      <c r="B59" s="2065"/>
      <c r="C59" s="2066">
        <f>C60+C61</f>
        <v>120884</v>
      </c>
      <c r="D59" s="2066">
        <f t="shared" ref="D59:W59" si="7">D60+D61</f>
        <v>120546</v>
      </c>
      <c r="E59" s="2066">
        <f t="shared" si="7"/>
        <v>122255</v>
      </c>
      <c r="F59" s="2066">
        <f t="shared" si="7"/>
        <v>119242</v>
      </c>
      <c r="G59" s="2066">
        <f t="shared" si="7"/>
        <v>117090</v>
      </c>
      <c r="H59" s="2066">
        <f t="shared" si="7"/>
        <v>146337</v>
      </c>
      <c r="I59" s="2066">
        <f t="shared" si="7"/>
        <v>144682</v>
      </c>
      <c r="J59" s="2066">
        <f t="shared" si="7"/>
        <v>141144</v>
      </c>
      <c r="K59" s="2066">
        <f t="shared" si="7"/>
        <v>133259</v>
      </c>
      <c r="L59" s="2066">
        <f t="shared" si="7"/>
        <v>123223</v>
      </c>
      <c r="M59" s="2066">
        <f t="shared" si="7"/>
        <v>115869</v>
      </c>
      <c r="N59" s="2066">
        <f t="shared" si="7"/>
        <v>114427</v>
      </c>
      <c r="O59" s="2066">
        <f t="shared" si="7"/>
        <v>114667</v>
      </c>
      <c r="P59" s="2066">
        <f t="shared" si="7"/>
        <v>115247</v>
      </c>
      <c r="Q59" s="2066">
        <f t="shared" si="7"/>
        <v>115461</v>
      </c>
      <c r="R59" s="2066">
        <f t="shared" si="7"/>
        <v>118740</v>
      </c>
      <c r="S59" s="2066">
        <f t="shared" si="7"/>
        <v>119187</v>
      </c>
      <c r="T59" s="2066">
        <f t="shared" si="7"/>
        <v>116055</v>
      </c>
      <c r="U59" s="2066">
        <f t="shared" si="7"/>
        <v>111020</v>
      </c>
      <c r="V59" s="2066">
        <f t="shared" si="7"/>
        <v>106150</v>
      </c>
      <c r="W59" s="2120">
        <f t="shared" si="7"/>
        <v>101082</v>
      </c>
    </row>
    <row r="60" spans="1:23" ht="15" customHeight="1">
      <c r="A60" s="2058">
        <v>221</v>
      </c>
      <c r="B60" s="2059" t="s">
        <v>926</v>
      </c>
      <c r="C60" s="2060">
        <v>49523</v>
      </c>
      <c r="D60" s="2060">
        <v>49046</v>
      </c>
      <c r="E60" s="2060">
        <v>49969</v>
      </c>
      <c r="F60" s="2060">
        <v>48748</v>
      </c>
      <c r="G60" s="2060">
        <v>46814</v>
      </c>
      <c r="H60" s="2060">
        <v>58355</v>
      </c>
      <c r="I60" s="2060">
        <v>57083</v>
      </c>
      <c r="J60" s="2060">
        <v>55181</v>
      </c>
      <c r="K60" s="2060">
        <v>51611</v>
      </c>
      <c r="L60" s="2060">
        <v>47346</v>
      </c>
      <c r="M60" s="2060">
        <v>43428</v>
      </c>
      <c r="N60" s="2060">
        <v>42026</v>
      </c>
      <c r="O60" s="2060">
        <v>41685</v>
      </c>
      <c r="P60" s="2060">
        <v>41144</v>
      </c>
      <c r="Q60" s="2060">
        <v>41802</v>
      </c>
      <c r="R60" s="1316">
        <v>44752</v>
      </c>
      <c r="S60" s="2060">
        <v>46325</v>
      </c>
      <c r="T60" s="2060">
        <v>45245</v>
      </c>
      <c r="U60" s="2060">
        <v>43263</v>
      </c>
      <c r="V60" s="2060">
        <v>41490</v>
      </c>
      <c r="W60" s="2119">
        <f>'2市町別1'!C60</f>
        <v>39611</v>
      </c>
    </row>
    <row r="61" spans="1:23" ht="15" customHeight="1">
      <c r="A61" s="2058">
        <v>223</v>
      </c>
      <c r="B61" s="2059" t="s">
        <v>152</v>
      </c>
      <c r="C61" s="2060">
        <v>71361</v>
      </c>
      <c r="D61" s="2060">
        <v>71500</v>
      </c>
      <c r="E61" s="2060">
        <v>72286</v>
      </c>
      <c r="F61" s="2060">
        <v>70494</v>
      </c>
      <c r="G61" s="2060">
        <v>70276</v>
      </c>
      <c r="H61" s="2060">
        <v>87982</v>
      </c>
      <c r="I61" s="2060">
        <v>87599</v>
      </c>
      <c r="J61" s="2060">
        <v>85963</v>
      </c>
      <c r="K61" s="2060">
        <v>81648</v>
      </c>
      <c r="L61" s="2060">
        <v>75877</v>
      </c>
      <c r="M61" s="2060">
        <v>72441</v>
      </c>
      <c r="N61" s="2060">
        <v>72401</v>
      </c>
      <c r="O61" s="2060">
        <v>72982</v>
      </c>
      <c r="P61" s="2060">
        <v>74103</v>
      </c>
      <c r="Q61" s="2060">
        <v>73659</v>
      </c>
      <c r="R61" s="1316">
        <v>73988</v>
      </c>
      <c r="S61" s="2060">
        <v>72862</v>
      </c>
      <c r="T61" s="2060">
        <v>70810</v>
      </c>
      <c r="U61" s="2060">
        <v>67757</v>
      </c>
      <c r="V61" s="2060">
        <v>64660</v>
      </c>
      <c r="W61" s="2119">
        <f>'2市町別1'!C61</f>
        <v>61471</v>
      </c>
    </row>
    <row r="62" spans="1:23" ht="15" customHeight="1">
      <c r="A62" s="2071" t="s">
        <v>18</v>
      </c>
      <c r="B62" s="2065"/>
      <c r="C62" s="2066">
        <f>SUM(C63:C65)</f>
        <v>186217</v>
      </c>
      <c r="D62" s="2066">
        <f t="shared" ref="D62:W62" si="8">SUM(D63:D65)</f>
        <v>190286</v>
      </c>
      <c r="E62" s="2066">
        <f t="shared" si="8"/>
        <v>188499</v>
      </c>
      <c r="F62" s="2066">
        <f t="shared" si="8"/>
        <v>190040</v>
      </c>
      <c r="G62" s="2066">
        <f t="shared" si="8"/>
        <v>185095</v>
      </c>
      <c r="H62" s="2066">
        <f t="shared" si="8"/>
        <v>226890</v>
      </c>
      <c r="I62" s="2066">
        <f t="shared" si="8"/>
        <v>226280</v>
      </c>
      <c r="J62" s="2066">
        <f t="shared" si="8"/>
        <v>214908</v>
      </c>
      <c r="K62" s="2066">
        <f t="shared" si="8"/>
        <v>198808</v>
      </c>
      <c r="L62" s="2066">
        <f t="shared" si="8"/>
        <v>185473</v>
      </c>
      <c r="M62" s="2066">
        <f t="shared" si="8"/>
        <v>175918</v>
      </c>
      <c r="N62" s="2066">
        <f t="shared" si="8"/>
        <v>172133</v>
      </c>
      <c r="O62" s="2066">
        <f t="shared" si="8"/>
        <v>170220</v>
      </c>
      <c r="P62" s="2066">
        <f t="shared" si="8"/>
        <v>169044</v>
      </c>
      <c r="Q62" s="2066">
        <f t="shared" si="8"/>
        <v>166218</v>
      </c>
      <c r="R62" s="2066">
        <f t="shared" si="8"/>
        <v>162738</v>
      </c>
      <c r="S62" s="2066">
        <f t="shared" si="8"/>
        <v>159111</v>
      </c>
      <c r="T62" s="2066">
        <f t="shared" si="8"/>
        <v>151391</v>
      </c>
      <c r="U62" s="2066">
        <f t="shared" si="8"/>
        <v>143547</v>
      </c>
      <c r="V62" s="2066">
        <f t="shared" si="8"/>
        <v>135147</v>
      </c>
      <c r="W62" s="2120">
        <f t="shared" si="8"/>
        <v>127340</v>
      </c>
    </row>
    <row r="63" spans="1:23" ht="15" customHeight="1">
      <c r="A63" s="2058" t="s">
        <v>135</v>
      </c>
      <c r="B63" s="2059" t="s">
        <v>98</v>
      </c>
      <c r="C63" s="2060">
        <v>59029</v>
      </c>
      <c r="D63" s="2060">
        <v>61093</v>
      </c>
      <c r="E63" s="2060">
        <v>59592</v>
      </c>
      <c r="F63" s="2060">
        <v>59815</v>
      </c>
      <c r="G63" s="2060">
        <v>56906</v>
      </c>
      <c r="H63" s="2060">
        <v>69463</v>
      </c>
      <c r="I63" s="2060">
        <v>69825</v>
      </c>
      <c r="J63" s="2060">
        <v>66148</v>
      </c>
      <c r="K63" s="2060">
        <v>62632</v>
      </c>
      <c r="L63" s="2060">
        <v>58974</v>
      </c>
      <c r="M63" s="2060">
        <v>56171</v>
      </c>
      <c r="N63" s="2060">
        <v>55022</v>
      </c>
      <c r="O63" s="2060">
        <v>54826</v>
      </c>
      <c r="P63" s="2060">
        <v>55048</v>
      </c>
      <c r="Q63" s="2060">
        <v>54049</v>
      </c>
      <c r="R63" s="1316">
        <v>52839</v>
      </c>
      <c r="S63" s="2060">
        <v>52248</v>
      </c>
      <c r="T63" s="2060">
        <v>50030</v>
      </c>
      <c r="U63" s="2060">
        <v>47254</v>
      </c>
      <c r="V63" s="2060">
        <v>44258</v>
      </c>
      <c r="W63" s="2119">
        <f>'2市町別1'!C63</f>
        <v>41236</v>
      </c>
    </row>
    <row r="64" spans="1:23" ht="15" customHeight="1">
      <c r="A64" s="2058">
        <v>224</v>
      </c>
      <c r="B64" s="2059" t="s">
        <v>153</v>
      </c>
      <c r="C64" s="2060">
        <v>57240</v>
      </c>
      <c r="D64" s="2060">
        <v>58706</v>
      </c>
      <c r="E64" s="2060">
        <v>59240</v>
      </c>
      <c r="F64" s="2060">
        <v>60729</v>
      </c>
      <c r="G64" s="2060">
        <v>60263</v>
      </c>
      <c r="H64" s="2060">
        <v>72644</v>
      </c>
      <c r="I64" s="2060">
        <v>73581</v>
      </c>
      <c r="J64" s="2060">
        <v>70687</v>
      </c>
      <c r="K64" s="2060">
        <v>64789</v>
      </c>
      <c r="L64" s="2060">
        <v>60194</v>
      </c>
      <c r="M64" s="2060">
        <v>58072</v>
      </c>
      <c r="N64" s="2060">
        <v>57813</v>
      </c>
      <c r="O64" s="2060">
        <v>57744</v>
      </c>
      <c r="P64" s="2060">
        <v>57690</v>
      </c>
      <c r="Q64" s="2060">
        <v>57526</v>
      </c>
      <c r="R64" s="1316">
        <v>56664</v>
      </c>
      <c r="S64" s="2060">
        <v>54979</v>
      </c>
      <c r="T64" s="2060">
        <v>52283</v>
      </c>
      <c r="U64" s="2060">
        <v>49834</v>
      </c>
      <c r="V64" s="2060">
        <v>46912</v>
      </c>
      <c r="W64" s="2119">
        <f>'2市町別1'!C64</f>
        <v>44137</v>
      </c>
    </row>
    <row r="65" spans="1:23" ht="15" customHeight="1">
      <c r="A65" s="2058">
        <v>226</v>
      </c>
      <c r="B65" s="2059" t="s">
        <v>155</v>
      </c>
      <c r="C65" s="2060">
        <v>69948</v>
      </c>
      <c r="D65" s="2060">
        <v>70487</v>
      </c>
      <c r="E65" s="2060">
        <v>69667</v>
      </c>
      <c r="F65" s="2060">
        <v>69496</v>
      </c>
      <c r="G65" s="2060">
        <v>67926</v>
      </c>
      <c r="H65" s="2060">
        <v>84783</v>
      </c>
      <c r="I65" s="2060">
        <v>82874</v>
      </c>
      <c r="J65" s="2060">
        <v>78073</v>
      </c>
      <c r="K65" s="2060">
        <v>71387</v>
      </c>
      <c r="L65" s="2060">
        <v>66305</v>
      </c>
      <c r="M65" s="2060">
        <v>61675</v>
      </c>
      <c r="N65" s="2060">
        <v>59298</v>
      </c>
      <c r="O65" s="2060">
        <v>57650</v>
      </c>
      <c r="P65" s="2060">
        <v>56306</v>
      </c>
      <c r="Q65" s="2060">
        <v>54643</v>
      </c>
      <c r="R65" s="1316">
        <v>53235</v>
      </c>
      <c r="S65" s="2060">
        <v>51884</v>
      </c>
      <c r="T65" s="2060">
        <v>49078</v>
      </c>
      <c r="U65" s="2060">
        <v>46459</v>
      </c>
      <c r="V65" s="2060">
        <v>43977</v>
      </c>
      <c r="W65" s="2119">
        <f>'2市町別1'!C65</f>
        <v>41967</v>
      </c>
    </row>
    <row r="66" spans="1:23" ht="6.75" customHeight="1">
      <c r="A66" s="2078"/>
      <c r="B66" s="2079"/>
      <c r="C66" s="2080"/>
      <c r="D66" s="2080"/>
      <c r="E66" s="2080"/>
      <c r="F66" s="2080"/>
      <c r="G66" s="2080"/>
      <c r="H66" s="2080"/>
      <c r="I66" s="2080"/>
      <c r="J66" s="2080"/>
      <c r="K66" s="2080"/>
      <c r="L66" s="2080"/>
      <c r="M66" s="2080"/>
      <c r="N66" s="2080"/>
      <c r="O66" s="2080"/>
      <c r="P66" s="2080"/>
      <c r="Q66" s="2080"/>
      <c r="R66" s="2081"/>
      <c r="S66" s="2080"/>
      <c r="T66" s="2080"/>
      <c r="U66" s="2080"/>
      <c r="V66" s="2080"/>
      <c r="W66" s="2121"/>
    </row>
    <row r="67" spans="1:23" ht="14.25" customHeight="1">
      <c r="A67" s="2082" t="s">
        <v>1176</v>
      </c>
      <c r="B67" s="2082"/>
      <c r="C67" s="2083"/>
      <c r="D67" s="2083"/>
      <c r="E67" s="2083"/>
      <c r="F67" s="2083"/>
      <c r="G67" s="2083"/>
      <c r="H67" s="2083"/>
      <c r="I67" s="2083"/>
      <c r="J67" s="2083"/>
      <c r="K67" s="2083"/>
      <c r="L67" s="2083"/>
      <c r="M67" s="2083"/>
      <c r="N67" s="2083"/>
      <c r="O67" s="2083"/>
      <c r="P67" s="2083"/>
      <c r="Q67" s="2083"/>
      <c r="R67" s="1325"/>
      <c r="S67" s="2083"/>
      <c r="T67" s="2083"/>
      <c r="U67" s="2083"/>
      <c r="V67" s="2083"/>
      <c r="W67" s="2083"/>
    </row>
    <row r="68" spans="1:23" ht="14.25" customHeight="1">
      <c r="C68" s="2084"/>
      <c r="D68" s="2084"/>
      <c r="E68" s="2084"/>
      <c r="F68" s="2084"/>
      <c r="G68" s="2084"/>
      <c r="H68" s="2084"/>
      <c r="I68" s="2084"/>
      <c r="J68" s="2084"/>
      <c r="K68" s="2084"/>
      <c r="L68" s="2084"/>
      <c r="M68" s="2084"/>
      <c r="N68" s="2084"/>
      <c r="O68" s="2084"/>
      <c r="P68" s="2084"/>
      <c r="Q68" s="2084"/>
      <c r="R68" s="1327"/>
      <c r="S68" s="2084"/>
      <c r="T68" s="2084"/>
      <c r="U68" s="2084"/>
      <c r="V68" s="2084"/>
      <c r="W68" s="2084"/>
    </row>
    <row r="69" spans="1:23" ht="14.25" customHeight="1">
      <c r="R69" s="2085" t="s">
        <v>333</v>
      </c>
    </row>
  </sheetData>
  <mergeCells count="22">
    <mergeCell ref="T3:T4"/>
    <mergeCell ref="U3:U4"/>
    <mergeCell ref="V3:V4"/>
    <mergeCell ref="W3:W4"/>
    <mergeCell ref="O3:O4"/>
    <mergeCell ref="P3:P4"/>
    <mergeCell ref="Q3:Q4"/>
    <mergeCell ref="R3:R4"/>
    <mergeCell ref="S3:S4"/>
    <mergeCell ref="A3:B5"/>
    <mergeCell ref="C3:C4"/>
    <mergeCell ref="D3:D4"/>
    <mergeCell ref="E3:E4"/>
    <mergeCell ref="F3:F4"/>
    <mergeCell ref="L3:L4"/>
    <mergeCell ref="M3:M4"/>
    <mergeCell ref="N3:N4"/>
    <mergeCell ref="G3:G4"/>
    <mergeCell ref="H3:H4"/>
    <mergeCell ref="I3:I4"/>
    <mergeCell ref="J3:J4"/>
    <mergeCell ref="K3:K4"/>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11</vt:i4>
      </vt:variant>
    </vt:vector>
  </HeadingPairs>
  <TitlesOfParts>
    <vt:vector size="53" baseType="lpstr">
      <vt:lpstr>トピックス</vt:lpstr>
      <vt:lpstr>国調100年</vt:lpstr>
      <vt:lpstr>目次</vt:lpstr>
      <vt:lpstr>1県推移</vt:lpstr>
      <vt:lpstr>2市町別1</vt:lpstr>
      <vt:lpstr>3市区町別2</vt:lpstr>
      <vt:lpstr>3_2DID市町</vt:lpstr>
      <vt:lpstr>4市町推移1</vt:lpstr>
      <vt:lpstr>5市町推移2</vt:lpstr>
      <vt:lpstr>6市町ｸﾞﾗﾌ1</vt:lpstr>
      <vt:lpstr>7市町ｸﾞﾗﾌ2</vt:lpstr>
      <vt:lpstr>8地域別1</vt:lpstr>
      <vt:lpstr>8_2地域人口</vt:lpstr>
      <vt:lpstr>9地域推移ｸﾞﾗﾌ</vt:lpstr>
      <vt:lpstr>10年齢3区分</vt:lpstr>
      <vt:lpstr>11府県人口</vt:lpstr>
      <vt:lpstr>12府県総世帯</vt:lpstr>
      <vt:lpstr>12_2府県一般世帯</vt:lpstr>
      <vt:lpstr>13_1市町人口図</vt:lpstr>
      <vt:lpstr>13_2市町世帯図</vt:lpstr>
      <vt:lpstr>14県人口推移</vt:lpstr>
      <vt:lpstr>15地域人口世帯</vt:lpstr>
      <vt:lpstr>16家族類型推移</vt:lpstr>
      <vt:lpstr>17年齢5歳階級時系列</vt:lpstr>
      <vt:lpstr>18配偶関係推移</vt:lpstr>
      <vt:lpstr>19一般世帯推移</vt:lpstr>
      <vt:lpstr>20世帯人員推移</vt:lpstr>
      <vt:lpstr>21地域年齢3区分推移</vt:lpstr>
      <vt:lpstr>21_2地域年齢別2015</vt:lpstr>
      <vt:lpstr>21_3地域年齢別2020</vt:lpstr>
      <vt:lpstr>21_3_2地域別年齢別2015</vt:lpstr>
      <vt:lpstr>22国県年齢5歳区分推移</vt:lpstr>
      <vt:lpstr>23府県一般世帯</vt:lpstr>
      <vt:lpstr>23_2市町一般世帯</vt:lpstr>
      <vt:lpstr>23_3市町世帯家族類型</vt:lpstr>
      <vt:lpstr>24市町人口時系列</vt:lpstr>
      <vt:lpstr>24_2旧市町別人口</vt:lpstr>
      <vt:lpstr>25市町世帯時系列</vt:lpstr>
      <vt:lpstr>26市町自然増減</vt:lpstr>
      <vt:lpstr>27市町転出入</vt:lpstr>
      <vt:lpstr>28県各歳別人口</vt:lpstr>
      <vt:lpstr>(参考）R2県推計人口</vt:lpstr>
      <vt:lpstr>'10年齢3区分'!Print_Area</vt:lpstr>
      <vt:lpstr>'1県推移'!Print_Area</vt:lpstr>
      <vt:lpstr>'3市区町別2'!Print_Area</vt:lpstr>
      <vt:lpstr>'4市町推移1'!Print_Area</vt:lpstr>
      <vt:lpstr>'6市町ｸﾞﾗﾌ1'!Print_Area</vt:lpstr>
      <vt:lpstr>'8地域別1'!Print_Area</vt:lpstr>
      <vt:lpstr>'9地域推移ｸﾞﾗﾌ'!Print_Area</vt:lpstr>
      <vt:lpstr>'10年齢3区分'!Print_Titles</vt:lpstr>
      <vt:lpstr>'3市区町別2'!Print_Titles</vt:lpstr>
      <vt:lpstr>'4市町推移1'!Print_Titles</vt:lpstr>
      <vt:lpstr>'6市町ｸﾞﾗﾌ1'!Print_Titles</vt:lpstr>
    </vt:vector>
  </TitlesOfParts>
  <Company>FJ-WORK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Administrator</cp:lastModifiedBy>
  <cp:lastPrinted>2021-10-12T07:49:43Z</cp:lastPrinted>
  <dcterms:created xsi:type="dcterms:W3CDTF">2005-07-22T00:14:17Z</dcterms:created>
  <dcterms:modified xsi:type="dcterms:W3CDTF">2021-11-30T05:02:51Z</dcterms:modified>
</cp:coreProperties>
</file>